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0E6EF6E4-6C51-45A5-9891-89EA40AE501A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32" i="371" l="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C25" i="431"/>
  <c r="D16" i="431"/>
  <c r="D24" i="431"/>
  <c r="E15" i="431"/>
  <c r="E23" i="431"/>
  <c r="F14" i="431"/>
  <c r="F22" i="431"/>
  <c r="G13" i="431"/>
  <c r="G21" i="431"/>
  <c r="H12" i="431"/>
  <c r="H20" i="431"/>
  <c r="I11" i="431"/>
  <c r="I19" i="431"/>
  <c r="J10" i="431"/>
  <c r="J18" i="431"/>
  <c r="K9" i="431"/>
  <c r="K17" i="431"/>
  <c r="K25" i="431"/>
  <c r="L16" i="431"/>
  <c r="L24" i="431"/>
  <c r="M15" i="431"/>
  <c r="M23" i="431"/>
  <c r="N14" i="431"/>
  <c r="N22" i="431"/>
  <c r="O13" i="431"/>
  <c r="O21" i="431"/>
  <c r="P20" i="431"/>
  <c r="Q11" i="431"/>
  <c r="Q19" i="431"/>
  <c r="H21" i="431"/>
  <c r="L9" i="431"/>
  <c r="M16" i="431"/>
  <c r="N23" i="431"/>
  <c r="O22" i="431"/>
  <c r="Q12" i="431"/>
  <c r="C10" i="431"/>
  <c r="C18" i="431"/>
  <c r="D9" i="431"/>
  <c r="D17" i="431"/>
  <c r="D25" i="431"/>
  <c r="E16" i="431"/>
  <c r="E24" i="431"/>
  <c r="F15" i="431"/>
  <c r="G14" i="431"/>
  <c r="G22" i="431"/>
  <c r="H13" i="431"/>
  <c r="I20" i="431"/>
  <c r="J19" i="431"/>
  <c r="L17" i="431"/>
  <c r="N15" i="431"/>
  <c r="P13" i="431"/>
  <c r="C11" i="431"/>
  <c r="C19" i="431"/>
  <c r="D10" i="431"/>
  <c r="D18" i="431"/>
  <c r="E9" i="431"/>
  <c r="E17" i="431"/>
  <c r="E25" i="431"/>
  <c r="F16" i="431"/>
  <c r="F24" i="431"/>
  <c r="G15" i="431"/>
  <c r="G23" i="431"/>
  <c r="H14" i="431"/>
  <c r="H22" i="431"/>
  <c r="I13" i="431"/>
  <c r="I21" i="431"/>
  <c r="J12" i="431"/>
  <c r="J20" i="431"/>
  <c r="K11" i="431"/>
  <c r="K19" i="431"/>
  <c r="L10" i="431"/>
  <c r="L18" i="431"/>
  <c r="M9" i="431"/>
  <c r="M17" i="431"/>
  <c r="M25" i="431"/>
  <c r="N16" i="431"/>
  <c r="N24" i="431"/>
  <c r="O15" i="431"/>
  <c r="O23" i="431"/>
  <c r="P14" i="431"/>
  <c r="P22" i="431"/>
  <c r="Q13" i="431"/>
  <c r="Q21" i="431"/>
  <c r="C12" i="431"/>
  <c r="C20" i="431"/>
  <c r="D11" i="431"/>
  <c r="D19" i="431"/>
  <c r="E10" i="431"/>
  <c r="E18" i="431"/>
  <c r="F9" i="431"/>
  <c r="F17" i="431"/>
  <c r="F25" i="431"/>
  <c r="G16" i="431"/>
  <c r="G24" i="431"/>
  <c r="H15" i="431"/>
  <c r="H23" i="431"/>
  <c r="I14" i="431"/>
  <c r="I22" i="431"/>
  <c r="J13" i="431"/>
  <c r="J21" i="431"/>
  <c r="K12" i="431"/>
  <c r="K20" i="431"/>
  <c r="L11" i="431"/>
  <c r="L19" i="431"/>
  <c r="M10" i="431"/>
  <c r="M18" i="431"/>
  <c r="N9" i="431"/>
  <c r="N17" i="431"/>
  <c r="N25" i="431"/>
  <c r="O16" i="431"/>
  <c r="O24" i="431"/>
  <c r="P15" i="431"/>
  <c r="P23" i="431"/>
  <c r="Q14" i="431"/>
  <c r="Q22" i="431"/>
  <c r="P24" i="431"/>
  <c r="G10" i="431"/>
  <c r="I16" i="431"/>
  <c r="J15" i="431"/>
  <c r="J23" i="431"/>
  <c r="K22" i="431"/>
  <c r="M12" i="431"/>
  <c r="N11" i="431"/>
  <c r="O18" i="431"/>
  <c r="P25" i="431"/>
  <c r="Q24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Q15" i="431"/>
  <c r="Q23" i="431"/>
  <c r="H17" i="431"/>
  <c r="L13" i="431"/>
  <c r="M20" i="431"/>
  <c r="O10" i="431"/>
  <c r="P9" i="431"/>
  <c r="Q16" i="431"/>
  <c r="C14" i="431"/>
  <c r="C22" i="431"/>
  <c r="D13" i="431"/>
  <c r="D21" i="431"/>
  <c r="E12" i="431"/>
  <c r="E20" i="431"/>
  <c r="F11" i="431"/>
  <c r="F19" i="431"/>
  <c r="G18" i="431"/>
  <c r="H9" i="431"/>
  <c r="H25" i="431"/>
  <c r="I24" i="431"/>
  <c r="K14" i="431"/>
  <c r="L21" i="431"/>
  <c r="N19" i="431"/>
  <c r="P17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P12" i="431"/>
  <c r="F23" i="431"/>
  <c r="I12" i="431"/>
  <c r="J11" i="431"/>
  <c r="K10" i="431"/>
  <c r="K18" i="431"/>
  <c r="L25" i="431"/>
  <c r="M24" i="431"/>
  <c r="O14" i="431"/>
  <c r="P21" i="431"/>
  <c r="Q20" i="431"/>
  <c r="R20" i="431" l="1"/>
  <c r="S20" i="431"/>
  <c r="R18" i="431"/>
  <c r="S18" i="431"/>
  <c r="R10" i="431"/>
  <c r="S10" i="431"/>
  <c r="S25" i="431"/>
  <c r="R25" i="431"/>
  <c r="R17" i="431"/>
  <c r="S17" i="431"/>
  <c r="S9" i="431"/>
  <c r="R9" i="431"/>
  <c r="R16" i="431"/>
  <c r="S16" i="431"/>
  <c r="R23" i="431"/>
  <c r="S23" i="431"/>
  <c r="R15" i="431"/>
  <c r="S15" i="431"/>
  <c r="R24" i="431"/>
  <c r="S24" i="431"/>
  <c r="R22" i="431"/>
  <c r="S22" i="431"/>
  <c r="R14" i="431"/>
  <c r="S14" i="431"/>
  <c r="R21" i="431"/>
  <c r="S21" i="431"/>
  <c r="R13" i="431"/>
  <c r="S13" i="431"/>
  <c r="S12" i="431"/>
  <c r="R12" i="431"/>
  <c r="R19" i="431"/>
  <c r="S19" i="431"/>
  <c r="R11" i="431"/>
  <c r="S11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4" i="414"/>
  <c r="C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<sst xmlns="http://schemas.openxmlformats.org/spreadsheetml/2006/main" count="127727" uniqueCount="8971">
  <si>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</si>
  <si>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</si>
  <si>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</si>
  <si>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</si>
  <si>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</si>
  <si>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</si>
  <si>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</si>
  <si>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</si>
  <si>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</si>
  <si>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</si>
  <si>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</si>
  <si>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</si>
  <si>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</si>
  <si>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</si>
  <si>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</si>
  <si>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</si>
  <si>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</si>
  <si>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</si>
  <si>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</si>
  <si>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</si>
  <si>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</si>
  <si>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</si>
  <si>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</si>
  <si>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</si>
  <si>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</si>
  <si>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</si>
  <si>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</si>
  <si>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</si>
  <si>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</si>
  <si>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</si>
  <si>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</si>
  <si>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</si>
  <si>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</si>
  <si>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</si>
  <si>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</si>
  <si>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</si>
  <si>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</si>
  <si>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</si>
  <si>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</si>
  <si>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</si>
  <si>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</si>
  <si>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</si>
  <si>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</si>
  <si>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</si>
  <si>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</si>
  <si>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</si>
  <si>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</si>
  <si>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</si>
  <si>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</si>
  <si>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</si>
  <si>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</si>
  <si>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</si>
  <si>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</si>
  <si>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</si>
  <si>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</si>
  <si>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</si>
  <si>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</si>
  <si>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</si>
  <si>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</si>
  <si>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</si>
  <si>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</si>
  <si>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</si>
  <si>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</si>
  <si>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</si>
  <si>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</si>
  <si>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</si>
  <si>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</si>
  <si>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</si>
  <si>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</si>
  <si>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</si>
  <si>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</si>
  <si>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</si>
  <si>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</si>
  <si>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</si>
  <si>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</si>
  <si>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</si>
  <si>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</si>
  <si>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</si>
  <si>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</si>
  <si>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</si>
  <si>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</si>
  <si>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</si>
  <si>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</si>
  <si>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</si>
  <si>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</si>
  <si>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</si>
  <si>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</si>
  <si>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</si>
  <si>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</si>
  <si>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</si>
  <si>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</si>
  <si>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</si>
  <si>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</si>
  <si>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</si>
  <si>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</si>
  <si>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</si>
  <si>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</si>
  <si>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</si>
  <si>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</si>
  <si>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</si>
  <si>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</si>
  <si>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</si>
  <si>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</si>
  <si>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</si>
  <si>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</si>
  <si>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</si>
  <si>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</si>
  <si>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</si>
  <si>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</si>
  <si>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</si>
  <si>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</si>
  <si>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</si>
  <si>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</si>
  <si>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</si>
  <si>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</si>
  <si>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</si>
  <si>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</si>
  <si>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</si>
  <si>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</si>
  <si>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</si>
  <si>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</si>
  <si>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</si>
  <si>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</si>
  <si>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</si>
  <si>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</si>
  <si>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</si>
  <si>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</si>
  <si>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</si>
  <si>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</si>
  <si>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</si>
  <si>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</si>
  <si>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</si>
  <si>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</si>
  <si>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</si>
  <si>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</si>
  <si>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</si>
  <si>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</si>
  <si>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</si>
  <si>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</si>
  <si>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</si>
  <si>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</si>
  <si>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</si>
  <si>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</si>
  <si>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</si>
  <si>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</si>
  <si>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</si>
  <si>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</si>
  <si>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</si>
  <si>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</si>
  <si>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</si>
  <si>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</si>
  <si>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</si>
  <si>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</si>
  <si>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</si>
  <si>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</si>
  <si>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</si>
  <si>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</si>
  <si>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</si>
  <si>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</si>
  <si>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</si>
  <si>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</si>
  <si>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</si>
  <si>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</si>
  <si>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</si>
  <si>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</si>
  <si>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</si>
  <si>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</si>
  <si>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</si>
  <si>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</si>
  <si>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</si>
  <si>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</si>
  <si>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</si>
  <si>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</si>
  <si>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</si>
  <si>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</si>
  <si>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</si>
  <si>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</si>
  <si>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</si>
  <si>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</si>
  <si>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</si>
  <si>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</si>
  <si>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</si>
  <si>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</si>
  <si>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</si>
  <si>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</si>
  <si>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</si>
  <si>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</si>
  <si>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</si>
  <si>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</si>
  <si>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</si>
  <si>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</si>
  <si>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</si>
  <si>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</si>
  <si>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</si>
  <si>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</si>
  <si>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</si>
  <si>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</si>
  <si>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</si>
  <si>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</si>
  <si>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</si>
  <si>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</si>
  <si>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</si>
  <si>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</si>
  <si>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</si>
  <si>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</si>
  <si>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</si>
  <si>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</si>
  <si>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</si>
  <si>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</si>
  <si>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</si>
  <si>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</si>
  <si>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</si>
  <si>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</si>
  <si>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</si>
  <si>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</si>
  <si>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</si>
  <si>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</si>
  <si>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</si>
  <si>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</si>
  <si>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</si>
  <si>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</si>
  <si>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</si>
  <si>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</si>
  <si>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</si>
  <si>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</si>
  <si>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</si>
  <si>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</si>
  <si>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</si>
  <si>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</si>
  <si>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</si>
  <si>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</si>
  <si>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</si>
  <si>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</si>
  <si>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</si>
  <si>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</si>
  <si>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</si>
  <si>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</si>
  <si>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</si>
  <si>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</si>
  <si>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</si>
  <si>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</si>
  <si>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</si>
  <si>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</si>
  <si>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</si>
  <si>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</si>
  <si>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</si>
  <si>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</si>
  <si>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</si>
  <si>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</si>
  <si>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</si>
  <si>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</si>
  <si>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</si>
  <si>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</si>
  <si>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</si>
  <si>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</si>
  <si>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</si>
  <si>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</si>
  <si>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</si>
  <si>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</si>
  <si>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</si>
  <si>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</si>
  <si>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</si>
  <si>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</si>
  <si>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</si>
  <si>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</si>
  <si>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</si>
  <si>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</si>
  <si>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</si>
  <si>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</si>
  <si>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</si>
  <si>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</si>
  <si>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</si>
  <si>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</si>
  <si>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</si>
  <si>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</si>
  <si>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</si>
  <si>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</si>
  <si>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</si>
  <si>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</si>
  <si>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</si>
  <si>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</si>
  <si>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</si>
  <si>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</si>
  <si>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</si>
  <si>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</si>
  <si>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</si>
  <si>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</si>
  <si>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</si>
  <si>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</si>
  <si>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</si>
  <si>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</si>
  <si>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</si>
  <si>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</si>
  <si>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</si>
  <si>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</si>
  <si>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</si>
  <si>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</si>
  <si>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</si>
  <si>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</si>
  <si>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</si>
  <si>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</si>
  <si>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</si>
  <si>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</si>
  <si>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</si>
  <si>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</si>
  <si>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</si>
  <si>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</si>
  <si>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</si>
  <si>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</si>
  <si>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</si>
  <si>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</si>
  <si>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</si>
  <si>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</si>
  <si>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</si>
  <si>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</si>
  <si>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</si>
  <si>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</si>
  <si>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</si>
  <si>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</si>
  <si>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</si>
  <si>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</si>
  <si>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</si>
  <si>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</si>
  <si>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</si>
  <si>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</si>
  <si>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</si>
  <si>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</si>
  <si>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</si>
  <si>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</si>
  <si>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</si>
  <si>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</si>
  <si>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</si>
  <si>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</si>
  <si>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</si>
  <si>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</si>
  <si>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</si>
  <si>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</si>
  <si>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</si>
  <si>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</si>
  <si>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</si>
  <si>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</si>
  <si>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</si>
  <si>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</si>
  <si>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</si>
  <si>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</si>
  <si>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</si>
  <si>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</si>
  <si>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</si>
  <si>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</si>
  <si>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</si>
  <si>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</si>
  <si>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</si>
  <si>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</si>
  <si>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</si>
  <si>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</si>
  <si>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</si>
  <si>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</si>
  <si>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</si>
  <si>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</si>
  <si>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</si>
  <si>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</si>
  <si>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</si>
  <si>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</si>
  <si>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</si>
  <si>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</si>
  <si>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</si>
  <si>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</si>
  <si>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</si>
  <si>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</si>
  <si>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</si>
  <si>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</si>
  <si>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</si>
  <si>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</si>
  <si>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</si>
  <si>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</si>
  <si>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</si>
  <si>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</si>
  <si>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</si>
  <si>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</si>
  <si>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</si>
  <si>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</si>
  <si>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</si>
  <si>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</si>
  <si>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</si>
  <si>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</si>
  <si>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</si>
  <si>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</si>
  <si>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</si>
  <si>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</si>
  <si>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</si>
  <si>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</si>
  <si>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</si>
  <si>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</si>
  <si>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</si>
  <si>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</si>
  <si>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</si>
  <si>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</si>
  <si>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</si>
  <si>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</si>
  <si>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</si>
  <si>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</si>
  <si>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</si>
  <si>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</si>
  <si>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</si>
  <si>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</si>
  <si>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</si>
  <si>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</si>
  <si>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</si>
  <si>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</si>
  <si>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</si>
  <si>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</si>
  <si>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</si>
  <si>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</si>
  <si>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</si>
  <si>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</si>
  <si>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</si>
  <si>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</si>
  <si>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</si>
  <si>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</si>
  <si>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</si>
  <si>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</si>
  <si>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</si>
  <si>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</si>
  <si>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</si>
  <si>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</si>
  <si>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</si>
  <si>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</si>
  <si>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</si>
  <si>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</si>
  <si>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</si>
  <si>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</si>
  <si>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</si>
  <si>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</si>
  <si>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     51802002     Spotřeba cenin (známky, kolky)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</si>
  <si>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</si>
  <si>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</si>
  <si>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</si>
  <si>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</si>
  <si>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</si>
  <si>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</si>
  <si>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</si>
  <si>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</si>
  <si>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</si>
  <si>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</si>
  <si>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</si>
  <si>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</si>
  <si>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</si>
  <si>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</si>
  <si>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</si>
  <si>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</si>
  <si>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</si>
  <si>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</si>
  <si>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</si>
  <si>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</si>
  <si>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</si>
  <si>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</si>
  <si>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</si>
  <si>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</si>
  <si>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</si>
  <si>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</si>
  <si>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</si>
  <si>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</si>
  <si>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</si>
  <si>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</si>
  <si>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</si>
  <si>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</si>
  <si>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</si>
  <si>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</si>
  <si>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</si>
  <si>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</si>
  <si>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</si>
  <si>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</si>
  <si>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</si>
  <si>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</si>
  <si>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</si>
  <si>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</si>
  <si>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</si>
  <si>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</si>
  <si>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</si>
  <si>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</si>
  <si>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</si>
  <si>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</si>
  <si>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</si>
  <si>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</si>
  <si>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</si>
  <si>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</si>
  <si>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</si>
  <si>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</si>
  <si>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</si>
  <si>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</si>
  <si>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</si>
  <si>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</si>
  <si>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</si>
  <si>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</si>
  <si>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</si>
  <si>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</si>
  <si>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</si>
  <si>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</si>
  <si>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</si>
  <si>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</si>
  <si>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</si>
  <si>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</si>
  <si>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</si>
  <si>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</si>
  <si>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</si>
  <si>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</si>
  <si>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</si>
  <si>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</si>
  <si>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</si>
  <si>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</si>
  <si>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</si>
  <si>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</si>
  <si>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</si>
  <si>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</si>
  <si>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</si>
  <si>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</si>
  <si>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</si>
  <si>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</si>
  <si>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</si>
  <si>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</si>
  <si>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</si>
  <si>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</si>
  <si>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</si>
  <si>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</si>
  <si>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</si>
  <si>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</si>
  <si>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</si>
  <si>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</si>
  <si>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</si>
  <si>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</si>
  <si>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</si>
  <si>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</si>
  <si>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</si>
  <si>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</si>
  <si>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</si>
  <si>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</si>
  <si>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</si>
  <si>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</si>
  <si>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</si>
  <si>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</si>
  <si>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</si>
  <si>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</si>
  <si>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</si>
  <si>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</si>
  <si>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</si>
  <si>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</si>
  <si>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</si>
  <si>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</si>
  <si>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</si>
  <si>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</si>
  <si>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</si>
  <si>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</si>
  <si>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</si>
  <si>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</si>
  <si>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</si>
  <si>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</si>
  <si>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</si>
  <si>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</si>
  <si>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</si>
  <si>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</si>
  <si>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</si>
  <si>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</si>
  <si>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</si>
  <si>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</si>
  <si>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</si>
  <si>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</si>
  <si>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</si>
  <si>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</si>
  <si>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</si>
  <si>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</si>
  <si>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</si>
  <si>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</si>
  <si>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</si>
  <si>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</si>
  <si>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</si>
  <si>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</si>
  <si>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</si>
  <si>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</si>
  <si>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</si>
  <si>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</si>
  <si>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</si>
  <si>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</si>
  <si>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</si>
  <si>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</si>
  <si>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</si>
  <si>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</si>
  <si>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</si>
  <si>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</si>
  <si>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</si>
  <si>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</si>
  <si>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</si>
  <si>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</si>
  <si>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</si>
  <si>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</si>
  <si>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</si>
  <si>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</si>
  <si>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</si>
  <si>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</si>
  <si>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</si>
  <si>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</si>
  <si>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</si>
  <si>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</si>
  <si>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</si>
  <si>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</si>
  <si>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</si>
  <si>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</si>
  <si>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</si>
  <si>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</si>
  <si>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</si>
  <si>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</si>
  <si>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</si>
  <si>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</si>
  <si>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</si>
  <si>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</si>
  <si>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</si>
  <si>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</si>
  <si>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</si>
  <si>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</si>
  <si>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</si>
  <si>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</si>
  <si>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</si>
  <si>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</si>
  <si>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</si>
  <si>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</si>
  <si>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</si>
  <si>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</si>
  <si>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</si>
  <si>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</si>
  <si>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</si>
  <si>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</si>
  <si>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</si>
  <si>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</si>
  <si>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</si>
  <si>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</si>
  <si>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</si>
  <si>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</si>
  <si>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</si>
  <si>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</si>
  <si>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</si>
  <si>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</si>
  <si>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</si>
  <si>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</si>
  <si>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</si>
  <si>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</si>
  <si>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</si>
  <si>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</si>
  <si>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</si>
  <si>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</si>
  <si>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</si>
  <si>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</si>
  <si>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</si>
  <si>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2101</t>
  </si>
  <si>
    <t>ONK: vedení klinického pracoviště</t>
  </si>
  <si>
    <t>ONK: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</si>
  <si>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</si>
  <si>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</si>
  <si>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</si>
  <si>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</si>
  <si>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</si>
  <si>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</si>
  <si>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</si>
  <si>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</si>
  <si>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P</t>
  </si>
  <si>
    <t>ABRAXANE 5 MG/ML</t>
  </si>
  <si>
    <t>INF PLV SUS 1X100MG</t>
  </si>
  <si>
    <t>ACC 100 NEO</t>
  </si>
  <si>
    <t>POR TBL EFF 20X100MG</t>
  </si>
  <si>
    <t>ACC 200</t>
  </si>
  <si>
    <t>CPS 20X200MG</t>
  </si>
  <si>
    <t>ACC INJEKT</t>
  </si>
  <si>
    <t>INJ SOL 5X3ML/300MG</t>
  </si>
  <si>
    <t>ACIDUM ASCORBICUM BBP</t>
  </si>
  <si>
    <t>100MG/ML INJ SOL 5X5ML</t>
  </si>
  <si>
    <t>ACIDUM FOLICUM LÉČIVA</t>
  </si>
  <si>
    <t>10MG TBL OBD 45</t>
  </si>
  <si>
    <t>ACYLPYRIN</t>
  </si>
  <si>
    <t>TBL 10X500MG</t>
  </si>
  <si>
    <t>ADDAVEN</t>
  </si>
  <si>
    <t>IVN INF CNC SOL 20X10ML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</si>
  <si>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</si>
  <si>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</si>
  <si>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</si>
  <si>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</si>
  <si>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</si>
  <si>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</si>
  <si>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</si>
  <si>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AFONILUM SR 250 MG</t>
  </si>
  <si>
    <t>CPS 50X250MG</t>
  </si>
  <si>
    <t>AGEN 10</t>
  </si>
  <si>
    <t>POR TBL NOB 30X10MG</t>
  </si>
  <si>
    <t>AGEN 5</t>
  </si>
  <si>
    <t>POR TBL NOB 90X5MG</t>
  </si>
  <si>
    <t>POR TBL NOB 30X5MG</t>
  </si>
  <si>
    <t>AKYNZEO</t>
  </si>
  <si>
    <t>300MG/0,5MG CPS DUR 1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</si>
  <si>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</si>
  <si>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</si>
  <si>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</si>
  <si>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</si>
  <si>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</si>
  <si>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</si>
  <si>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</si>
  <si>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</si>
  <si>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100MG TBL NOB 30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</si>
  <si>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</si>
  <si>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</si>
  <si>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</si>
  <si>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</si>
  <si>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</si>
  <si>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</si>
  <si>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</si>
  <si>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</si>
  <si>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AMBROXOL AL tbl. 20x30 mg</t>
  </si>
  <si>
    <t>ANALGIN</t>
  </si>
  <si>
    <t>INJ SOL 5X5ML</t>
  </si>
  <si>
    <t>ANOPYRIN</t>
  </si>
  <si>
    <t>TBL 10X400MG</t>
  </si>
  <si>
    <t>100MG TBL NOB 60(6X10)</t>
  </si>
  <si>
    <t>ANOPYRIN 100MG</t>
  </si>
  <si>
    <t>TBL 20X100MG</t>
  </si>
  <si>
    <t>APAURIN</t>
  </si>
  <si>
    <t>INJ 10X2ML/10MG</t>
  </si>
  <si>
    <t>APIDRA 100 JEDNOTEK/ML</t>
  </si>
  <si>
    <t>SDR INJ SOL 5X3ML SOLOSTAR</t>
  </si>
  <si>
    <t>ARDEAOSMOSOL MA 15</t>
  </si>
  <si>
    <t>150G/L INF SOL 10X200ML</t>
  </si>
  <si>
    <t>ARKETIS 20 MG</t>
  </si>
  <si>
    <t>POR TBL NOB 30X20MG</t>
  </si>
  <si>
    <t>ARULATAN 50 MIKROGRAMŮ/ML</t>
  </si>
  <si>
    <t>OPH GTT SOL 1X2.5ML</t>
  </si>
  <si>
    <t>ASCORUTIN (BLISTR)</t>
  </si>
  <si>
    <t>TBL OBD 50</t>
  </si>
  <si>
    <t>ATARALGIN</t>
  </si>
  <si>
    <t>POR TBL NOB 20</t>
  </si>
  <si>
    <t>ATARAX</t>
  </si>
  <si>
    <t>TBL OBD 25X25MG</t>
  </si>
  <si>
    <t>ATROPIN BBP</t>
  </si>
  <si>
    <t>0,5MG/ML INJ SOL 10X1ML</t>
  </si>
  <si>
    <t>ATROVENT 0.025%</t>
  </si>
  <si>
    <t>INH SOL 1X20ML</t>
  </si>
  <si>
    <t>ATROVENT N</t>
  </si>
  <si>
    <t>INH SOL PSS200X20RG</t>
  </si>
  <si>
    <t>AULIN</t>
  </si>
  <si>
    <t>GRA 15X100MG(SACKY)</t>
  </si>
  <si>
    <t>TBL 15X100MG</t>
  </si>
  <si>
    <t>POR TBL NOB 30X100MG</t>
  </si>
  <si>
    <t>POR GRA SOL30SÁČKŮ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</si>
  <si>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</si>
  <si>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</si>
  <si>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</si>
  <si>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</si>
  <si>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</si>
  <si>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</si>
  <si>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</si>
  <si>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</si>
  <si>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 SR</t>
  </si>
  <si>
    <t>200MG TBL PRO 30</t>
  </si>
  <si>
    <t>BETALOC ZOK</t>
  </si>
  <si>
    <t>25MG TBL PRO 100</t>
  </si>
  <si>
    <t>100MG TBL PRO 100</t>
  </si>
  <si>
    <t>50MG TBL PRO 100</t>
  </si>
  <si>
    <t>50MG TBL PRO 30</t>
  </si>
  <si>
    <t>25MG TBL PRO 28</t>
  </si>
  <si>
    <t>BETALOC ZOK 100 MG</t>
  </si>
  <si>
    <t>TBL RET 30X100MG</t>
  </si>
  <si>
    <t>BETASERC 16</t>
  </si>
  <si>
    <t>POR TBL NOB 60X16MG</t>
  </si>
  <si>
    <t>BETAXOLOL PMCS</t>
  </si>
  <si>
    <t>20MG TBL NOB 100</t>
  </si>
  <si>
    <t>BIOFENAC 100 MG POTAHOVANÉ TABLETY</t>
  </si>
  <si>
    <t>POR TBL FLM 60X100MG</t>
  </si>
  <si>
    <t>POR TBL FLM 20X100MG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</si>
  <si>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</si>
  <si>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</si>
  <si>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</si>
  <si>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</si>
  <si>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</si>
  <si>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</si>
  <si>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</si>
  <si>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B-komplex forte tbl. Generica 100 tbl.</t>
  </si>
  <si>
    <t>BROMHEXIN - EGIS</t>
  </si>
  <si>
    <t>SOL 1X60ML/120MG</t>
  </si>
  <si>
    <t>BRUFEN RAPID</t>
  </si>
  <si>
    <t>400MG TBL FLM 24 I</t>
  </si>
  <si>
    <t>BURONIL 25 MG</t>
  </si>
  <si>
    <t>POR TBL OBD 50X25MG</t>
  </si>
  <si>
    <t>BUSCOPAN</t>
  </si>
  <si>
    <t>20MG/ML INJ SOL 5X1ML</t>
  </si>
  <si>
    <t>CALCICHEW D3</t>
  </si>
  <si>
    <t>CTB 20</t>
  </si>
  <si>
    <t>CTB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</si>
  <si>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</si>
  <si>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</si>
  <si>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</si>
  <si>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</si>
  <si>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</si>
  <si>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</si>
  <si>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CALTRATE D3</t>
  </si>
  <si>
    <t>600MG/400IU TBL FLM 90</t>
  </si>
  <si>
    <t>500MG/1000IU TBL MND 90</t>
  </si>
  <si>
    <t>Canesten Gyn 1 den</t>
  </si>
  <si>
    <t>vag.tbl.1x500mg</t>
  </si>
  <si>
    <t>CANESTEN GYN 6 DNÍ</t>
  </si>
  <si>
    <t>VAG CRM 1X35GM+APL</t>
  </si>
  <si>
    <t>Carbocit tbl.20</t>
  </si>
  <si>
    <t>CARBOPLATIN KABI</t>
  </si>
  <si>
    <t>10MG/ML INF CNC SOL 1X45ML+PLAST</t>
  </si>
  <si>
    <t>10MG/ML INF CNC SOL 1X60ML+PLAST</t>
  </si>
  <si>
    <t>10MG/ML INF CNC SOL 1X5ML+PLAST</t>
  </si>
  <si>
    <t>10MG/ML INF CNC SOL 1X15ML+PLAST</t>
  </si>
  <si>
    <t>CARDILAN</t>
  </si>
  <si>
    <t>TBL 100X175MG</t>
  </si>
  <si>
    <t>CAVINTON</t>
  </si>
  <si>
    <t>TBL 50X5MG</t>
  </si>
  <si>
    <t>CAVINTON FORTE</t>
  </si>
  <si>
    <t>CERNEVIT</t>
  </si>
  <si>
    <t>INJ PLV SOL10X750MG</t>
  </si>
  <si>
    <t>CETALGEN</t>
  </si>
  <si>
    <t>500MG/200MG TBL FLM 20 II</t>
  </si>
  <si>
    <t>CEZERA 5 MG</t>
  </si>
  <si>
    <t>POR TBL FLM 30X5MG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</si>
  <si>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</si>
  <si>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</si>
  <si>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</si>
  <si>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</si>
  <si>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</si>
  <si>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</si>
  <si>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CLARINASE REPETABS</t>
  </si>
  <si>
    <t>POR TBL PRO 14 II</t>
  </si>
  <si>
    <t>CLOPIDOGREL ACTAVIS</t>
  </si>
  <si>
    <t>75MG TBL FLM 90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</si>
  <si>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</si>
  <si>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</si>
  <si>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</si>
  <si>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</si>
  <si>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</si>
  <si>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</si>
  <si>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</si>
  <si>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</si>
  <si>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CONCOR COMBI 5 MG/5 MG</t>
  </si>
  <si>
    <t>POR TBL NOB 30</t>
  </si>
  <si>
    <t>CONTROLOC</t>
  </si>
  <si>
    <t>40MG TBL ENT 100 I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</si>
  <si>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</si>
  <si>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</si>
  <si>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</si>
  <si>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</si>
  <si>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</si>
  <si>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</si>
  <si>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CORYOL 6,25</t>
  </si>
  <si>
    <t>PORTBLNOB 30X6.25MG</t>
  </si>
  <si>
    <t>COSYREL</t>
  </si>
  <si>
    <t>10MG/5MG TBL FLM 30</t>
  </si>
  <si>
    <t>COSYREL 5MG/5MG</t>
  </si>
  <si>
    <t>TBL FLM 30</t>
  </si>
  <si>
    <t>CYMBALTA 60 MG</t>
  </si>
  <si>
    <t>POR CPS ETD 28X60MG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</si>
  <si>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</si>
  <si>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</si>
  <si>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</si>
  <si>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</si>
  <si>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</si>
  <si>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DEGAN</t>
  </si>
  <si>
    <t>TBL 40X10MG</t>
  </si>
  <si>
    <t>INJ 50X2ML/10MG</t>
  </si>
  <si>
    <t>DEPAKINE CHRONO 500MG SECABLE</t>
  </si>
  <si>
    <t>TBL RET 100X500MG</t>
  </si>
  <si>
    <t>DEPAKINE CHRONO 500MG(PULENE)</t>
  </si>
  <si>
    <t>TBL RET 30X500MG</t>
  </si>
  <si>
    <t>DEPAKINE INJ 1+1X4ML</t>
  </si>
  <si>
    <t>PSO LQF 400MG/4ML</t>
  </si>
  <si>
    <t>DERMOVATE</t>
  </si>
  <si>
    <t>UNG 1X25GM 0.05%</t>
  </si>
  <si>
    <t>CRM 1X25GM 0.05%</t>
  </si>
  <si>
    <t>DETRALEX</t>
  </si>
  <si>
    <t>POR TBL FLM 120X500MG</t>
  </si>
  <si>
    <t>POR TBL FLM 60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</si>
  <si>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</si>
  <si>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</si>
  <si>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</si>
  <si>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</si>
  <si>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</si>
  <si>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</si>
  <si>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</si>
  <si>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DICLOFENAC AL RETARD</t>
  </si>
  <si>
    <t>TBL OBD 50X100MG</t>
  </si>
  <si>
    <t>DICLOFENAC AUROBINDO</t>
  </si>
  <si>
    <t>100MG TBL RET 30</t>
  </si>
  <si>
    <t>DICLOFENAC DUO PHARMASWISS</t>
  </si>
  <si>
    <t>75MG CPS RDR 30 I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</si>
  <si>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</si>
  <si>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</si>
  <si>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</si>
  <si>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</si>
  <si>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</si>
  <si>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</si>
  <si>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</si>
  <si>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</si>
  <si>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DIROTON 5MG</t>
  </si>
  <si>
    <t>TBL 28X5MG</t>
  </si>
  <si>
    <t>DITHIADEN</t>
  </si>
  <si>
    <t>INJ 10X2ML</t>
  </si>
  <si>
    <t>TBL 20X2MG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</si>
  <si>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</si>
  <si>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</si>
  <si>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</si>
  <si>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</si>
  <si>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</si>
  <si>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</si>
  <si>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</si>
  <si>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</si>
  <si>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DORETA 75 MG/650 MG</t>
  </si>
  <si>
    <t>POR TBL FLM 30</t>
  </si>
  <si>
    <t>POR TBL FLM 10</t>
  </si>
  <si>
    <t>DORSIFLEX</t>
  </si>
  <si>
    <t>TBL 30X200MG</t>
  </si>
  <si>
    <t>DOXORUBICIN PHARMAGEN</t>
  </si>
  <si>
    <t>2MG/ML INF CNC SOL 1X25ML</t>
  </si>
  <si>
    <t>2MG/ML INF CNC SOL 1X5ML</t>
  </si>
  <si>
    <t>Dubová kůra her.1x75g LEROS</t>
  </si>
  <si>
    <t>DULCOLAX</t>
  </si>
  <si>
    <t>10MG SUP 6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</si>
  <si>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</si>
  <si>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</si>
  <si>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</si>
  <si>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</si>
  <si>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</si>
  <si>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</si>
  <si>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</si>
  <si>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</si>
  <si>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</si>
  <si>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</si>
  <si>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DUTALAN</t>
  </si>
  <si>
    <t>0,5MG CPS MOL 90</t>
  </si>
  <si>
    <t>DUTROZEN</t>
  </si>
  <si>
    <t>0,5MG/0,4MG CPS DUR 90</t>
  </si>
  <si>
    <t>DZ PRONTODERM ROZTOK 500 ml</t>
  </si>
  <si>
    <t>DZ PRONTORAL 250ML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</si>
  <si>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</si>
  <si>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</si>
  <si>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</si>
  <si>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</si>
  <si>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</si>
  <si>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</si>
  <si>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ELIQUIS 2,5 MG</t>
  </si>
  <si>
    <t>POR TBL FLM 20X2.5MG</t>
  </si>
  <si>
    <t>EMANERA</t>
  </si>
  <si>
    <t>40MG CPS ETD 30 II</t>
  </si>
  <si>
    <t>ENAP 10MG</t>
  </si>
  <si>
    <t>TBL 30X10MG</t>
  </si>
  <si>
    <t>ENAP-H</t>
  </si>
  <si>
    <t>TBL 30</t>
  </si>
  <si>
    <t>ENDIARON</t>
  </si>
  <si>
    <t>250MG TBL FLM 20</t>
  </si>
  <si>
    <t>250MG TBL FLM 40</t>
  </si>
  <si>
    <t>ENELBIN 100 RETARD</t>
  </si>
  <si>
    <t>TBL RET 100X100MG</t>
  </si>
  <si>
    <t>ENTEROL</t>
  </si>
  <si>
    <t>POR CPS DUR10X250MG</t>
  </si>
  <si>
    <t>ENTRESTO</t>
  </si>
  <si>
    <t>49MG/51MG TBL FLM 56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</si>
  <si>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</si>
  <si>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</si>
  <si>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</si>
  <si>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</si>
  <si>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</si>
  <si>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</si>
  <si>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</si>
  <si>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</si>
  <si>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</si>
  <si>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</si>
  <si>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</si>
  <si>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</si>
  <si>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</si>
  <si>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</si>
  <si>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1X5ML/100MG</t>
  </si>
  <si>
    <t>INF SOL 1X10ML/200MG</t>
  </si>
  <si>
    <t>INF 1X20ML/400MG</t>
  </si>
  <si>
    <t>ETOPOSIDE ACCORD</t>
  </si>
  <si>
    <t>20MG/ML INF CNC SOL 1X12,5ML</t>
  </si>
  <si>
    <t>EUTHYROX 50</t>
  </si>
  <si>
    <t>TBL 100X50RG</t>
  </si>
  <si>
    <t>EUVASCOR</t>
  </si>
  <si>
    <t>20MG/5MG CPS DUR 30</t>
  </si>
  <si>
    <t>EXACYL</t>
  </si>
  <si>
    <t>POR TBLFLM20X500MG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</si>
  <si>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</si>
  <si>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</si>
  <si>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</si>
  <si>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</si>
  <si>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</si>
  <si>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</si>
  <si>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</si>
  <si>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</si>
  <si>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</si>
  <si>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FASTURTEC 1.5 MG</t>
  </si>
  <si>
    <t>INF PSO LQF 3X1.5MG</t>
  </si>
  <si>
    <t>FENISTIL</t>
  </si>
  <si>
    <t>1MG/ML POR GTT SOL 1X20ML</t>
  </si>
  <si>
    <t>FIASP</t>
  </si>
  <si>
    <t>100U/ML INJ SOL 1X10ML</t>
  </si>
  <si>
    <t>FLONIDAN</t>
  </si>
  <si>
    <t>FLORSALMIN</t>
  </si>
  <si>
    <t>CNC GGR 1X50ML</t>
  </si>
  <si>
    <t>FLUOROURACIL ACCORD</t>
  </si>
  <si>
    <t>50MG/ML INJ/INF SOL 1X100ML</t>
  </si>
  <si>
    <t>FOKUSIN</t>
  </si>
  <si>
    <t>POR CPS RDR 90X0.4MG</t>
  </si>
  <si>
    <t>POR CPS RDR30X0.4MG</t>
  </si>
  <si>
    <t>FORMANO</t>
  </si>
  <si>
    <t>INH PLV CPS 60X12RG</t>
  </si>
  <si>
    <t>FORTECORTIN 4</t>
  </si>
  <si>
    <t>4MG TBL NOB 20</t>
  </si>
  <si>
    <t>4MG TBL NOB 30</t>
  </si>
  <si>
    <t>FRAXIPARIN MULTI</t>
  </si>
  <si>
    <t>INJ 10X5ML/47.5KU</t>
  </si>
  <si>
    <t>FRAXIPARINE</t>
  </si>
  <si>
    <t>9500IU/ML INJ SOL ISP 10X0,8ML</t>
  </si>
  <si>
    <t>9500IU/ML INJ SOL ISP 10X0,4ML</t>
  </si>
  <si>
    <t>INJ SOL 10X1ML</t>
  </si>
  <si>
    <t>INJ SOL 10X0.6ML</t>
  </si>
  <si>
    <t>FRAXIPARINE FORTE</t>
  </si>
  <si>
    <t>INJ 10X0.8ML/15.2KU</t>
  </si>
  <si>
    <t>FURORESE 40</t>
  </si>
  <si>
    <t>TBL 50X40MG</t>
  </si>
  <si>
    <t>FUROSEMID - SLOVAKOFARMA FORTE</t>
  </si>
  <si>
    <t>250MG TBL NOB 10</t>
  </si>
  <si>
    <t>FUROSEMID BBP (FORTE)</t>
  </si>
  <si>
    <t>12,5MG/ML INJ SOL 10X10ML</t>
  </si>
  <si>
    <t>FUROSEMID HAMELN</t>
  </si>
  <si>
    <t>10MG/ML INJ SOL 10X2ML</t>
  </si>
  <si>
    <t>GEMCITABINE ACCORD</t>
  </si>
  <si>
    <t>100MG/ML INF CNC SOL 1X10ML</t>
  </si>
  <si>
    <t>100MG/ML INF CNC SOL 1X2ML</t>
  </si>
  <si>
    <t>100MG/ML INF CNC SOL 1X20ML</t>
  </si>
  <si>
    <t>GINGIO 80</t>
  </si>
  <si>
    <t>POR TBL FLM 120X80MG</t>
  </si>
  <si>
    <t>POR TBL FLM 60X80MG</t>
  </si>
  <si>
    <t>GINGIO TABLETY</t>
  </si>
  <si>
    <t>POR TBL FLM 100X40MG</t>
  </si>
  <si>
    <t>GLUCOPHAGE XR 500 MG</t>
  </si>
  <si>
    <t>POR TBL PRO60X500MG</t>
  </si>
  <si>
    <t>GLUCOPHAGE XR 750 MG TABLETY S PRODLOUŽENÝM UVOLŇO</t>
  </si>
  <si>
    <t>POR TBL PRO 60X750MG II</t>
  </si>
  <si>
    <t>GLUCOSE 5 BRAUN (PLASCO LAHV.), REF. 3600010</t>
  </si>
  <si>
    <t>INF 1X500ML 5%</t>
  </si>
  <si>
    <t>GLUKÓZA 10 BRAUN</t>
  </si>
  <si>
    <t>INF SOL 10X500ML-PE</t>
  </si>
  <si>
    <t>GLUKÓZA 5 BRAUN</t>
  </si>
  <si>
    <t>GLUKÓZA 5 BRAUN, REF.349130</t>
  </si>
  <si>
    <t>INF 1X250ML-PE</t>
  </si>
  <si>
    <t>GLYCLADA 60 MG</t>
  </si>
  <si>
    <t>POR TBL RET 90X60MG I</t>
  </si>
  <si>
    <t>GODASAL 100</t>
  </si>
  <si>
    <t>POR TBL NOB 50</t>
  </si>
  <si>
    <t>GUAJACURAN « 5 % INJ</t>
  </si>
  <si>
    <t>HALOPERIDOL</t>
  </si>
  <si>
    <t>INJ 5X1ML/5MG</t>
  </si>
  <si>
    <t>HELICID 20 ZENTIVA</t>
  </si>
  <si>
    <t>POR CPS ETD 90X20MG</t>
  </si>
  <si>
    <t>POR CPS ETD 28X20MG</t>
  </si>
  <si>
    <t>HELICID 40 MG</t>
  </si>
  <si>
    <t>POR CPS ETD 7X4X40MG</t>
  </si>
  <si>
    <t>HELIDES 20 MG ENTEROSOLVENTNÍ TVRDÉ TOBOLKY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</si>
  <si>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</si>
  <si>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</si>
  <si>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</si>
  <si>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</si>
  <si>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</si>
  <si>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</si>
  <si>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HIRUDOID FORTE</t>
  </si>
  <si>
    <t>HOLOXAN 2G</t>
  </si>
  <si>
    <t>2G INF PLV SOL 5X1</t>
  </si>
  <si>
    <t>HUMULIN N (NPH) KWIKPEN</t>
  </si>
  <si>
    <t>100IU/ML INJ SUS PEP 10(2X5)X3ML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</si>
  <si>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</si>
  <si>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</si>
  <si>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</si>
  <si>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</si>
  <si>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</si>
  <si>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</si>
  <si>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</si>
  <si>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</si>
  <si>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</si>
  <si>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</si>
  <si>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</si>
  <si>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</si>
  <si>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</si>
  <si>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</si>
  <si>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10X1000MLPLAH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</si>
  <si>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</si>
  <si>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</si>
  <si>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</si>
  <si>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</si>
  <si>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</si>
  <si>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CHOLAGOL</t>
  </si>
  <si>
    <t>GTT 1X10ML</t>
  </si>
  <si>
    <t>IBALGIN</t>
  </si>
  <si>
    <t>50MG/G GEL 50G</t>
  </si>
  <si>
    <t>IBALGIN 600</t>
  </si>
  <si>
    <t>600MG TBL FLM 30</t>
  </si>
  <si>
    <t>IBALGIN KRÉM 100G</t>
  </si>
  <si>
    <t>DRM CRM 1X100GM</t>
  </si>
  <si>
    <t>IBALGIN PLUS</t>
  </si>
  <si>
    <t>400MG/100MG TBL FLM 24</t>
  </si>
  <si>
    <t>IBALGIN RAPID</t>
  </si>
  <si>
    <t>400MG TBL FLM 12 I</t>
  </si>
  <si>
    <t>IBALGIN RAPIDCAPS</t>
  </si>
  <si>
    <t>400MG CPS MOL 30</t>
  </si>
  <si>
    <t>IBUPROFEN AL 400</t>
  </si>
  <si>
    <t>400MG TBL FLM 50</t>
  </si>
  <si>
    <t>400MG TBL FLM 30</t>
  </si>
  <si>
    <t>ICHTOXYL</t>
  </si>
  <si>
    <t>UNG 1X30GM</t>
  </si>
  <si>
    <t>IMIPENEM/CILASTATIN APTAPHARMA</t>
  </si>
  <si>
    <t>500MG/500MG INF PLV SOL 10</t>
  </si>
  <si>
    <t>IMODIUM</t>
  </si>
  <si>
    <t>2MG CPS DUR 20</t>
  </si>
  <si>
    <t>IMURAN</t>
  </si>
  <si>
    <t>50MG TBL FLM 100</t>
  </si>
  <si>
    <t>INDAPAMID PMCS 2,5 MG</t>
  </si>
  <si>
    <t>POR TBL NOB 100X2.5MG</t>
  </si>
  <si>
    <t>INDAPAMID STADA 1,5 MG</t>
  </si>
  <si>
    <t>POR TBL PRO 30X1.5MG</t>
  </si>
  <si>
    <t>INDOMETACIN 50 BERLIN-CHEMIE</t>
  </si>
  <si>
    <t>SUP 10X50MG</t>
  </si>
  <si>
    <t>INHIXA (60mg) 10 inj.</t>
  </si>
  <si>
    <t>6000IU(60MG)/0,6ML INJ SOL ISP 10X0,6ML I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</si>
  <si>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</si>
  <si>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</si>
  <si>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</si>
  <si>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</si>
  <si>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</si>
  <si>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1X5ML</t>
  </si>
  <si>
    <t>IRINOTECAN KABI</t>
  </si>
  <si>
    <t>20MG/ML INF CNC SOL 1X15ML</t>
  </si>
  <si>
    <t>20MG/ML INF CNC SOL 1X2ML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</si>
  <si>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</si>
  <si>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</si>
  <si>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</si>
  <si>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</si>
  <si>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</si>
  <si>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</si>
  <si>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ISOPRINOSINE</t>
  </si>
  <si>
    <t>POR TBL NOB 50X500MG</t>
  </si>
  <si>
    <t>ISOPTIN 40MG</t>
  </si>
  <si>
    <t>TBL FLM 50</t>
  </si>
  <si>
    <t>JANUVIA 100 MG</t>
  </si>
  <si>
    <t>POR TBL FLM 28X100MG</t>
  </si>
  <si>
    <t>JENTADUETO 2,5 MG/1000 MG</t>
  </si>
  <si>
    <t>POR TBL FLM 60X1</t>
  </si>
  <si>
    <t>JITROCELOVÝ ČAJ MEGAFYT</t>
  </si>
  <si>
    <t>JOVESTO 0,5 MG/ML PERORÁLNÍ ROZTOK</t>
  </si>
  <si>
    <t>POR SOL 1X120ML/60MG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</si>
  <si>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</si>
  <si>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</si>
  <si>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</si>
  <si>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</si>
  <si>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</si>
  <si>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</si>
  <si>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</si>
  <si>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</si>
  <si>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</si>
  <si>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20MG/ML POR GTT EML 1X5ML</t>
  </si>
  <si>
    <t>INJ 5X1ML/10MG</t>
  </si>
  <si>
    <t>KANILAD</t>
  </si>
  <si>
    <t>50MG TBL FLM 14</t>
  </si>
  <si>
    <t>KINITO</t>
  </si>
  <si>
    <t>50MG TBL FLM 40(2X20)</t>
  </si>
  <si>
    <t>KL AMBIDERMAN, 300G</t>
  </si>
  <si>
    <t>KL AMBIDERMAN, 500G</t>
  </si>
  <si>
    <t>500G</t>
  </si>
  <si>
    <t>KL CPS KOLITICKA  SMES, 50 CPS</t>
  </si>
  <si>
    <t>KL CPS NATR.CHLOR. 0,5g</t>
  </si>
  <si>
    <t>50cps</t>
  </si>
  <si>
    <t>100cps</t>
  </si>
  <si>
    <t>KL CPS VANCOMYCINI HYDR. 0,125 mg</t>
  </si>
  <si>
    <t>KL ETHANOL.C.BENZINO 200G</t>
  </si>
  <si>
    <t>KL ETHANOLUM BENZ.DENAT. 900ml /720g/</t>
  </si>
  <si>
    <t>KL POLYSAN, OL.HELIANTHI AA AD 400G</t>
  </si>
  <si>
    <t>KL SOL.BORGLYCEROLI  3% 100 G</t>
  </si>
  <si>
    <t>KL SOL.BORGLYCEROLI 3% 200 G</t>
  </si>
  <si>
    <t>KL SUPP.PREDNISON 0,001G,PAPAVERIN 0,02G</t>
  </si>
  <si>
    <t>10KS</t>
  </si>
  <si>
    <t>KL UNG.LENIENS, 100G</t>
  </si>
  <si>
    <t>KL UNG.LENIENS, 30G</t>
  </si>
  <si>
    <t>KL UNG.LENIENS, 500G</t>
  </si>
  <si>
    <t>KL ZINCI OXIDI PASTA, 100G</t>
  </si>
  <si>
    <t>KLACID 500</t>
  </si>
  <si>
    <t>POR TBL FLM 14X500MG</t>
  </si>
  <si>
    <t>Klysma salinické 10x135ml</t>
  </si>
  <si>
    <t>Klysma salinické 135ml</t>
  </si>
  <si>
    <t>KREON 25 000</t>
  </si>
  <si>
    <t>25000U CPS ETD 50</t>
  </si>
  <si>
    <t>LACOSAMIDE ACCORD</t>
  </si>
  <si>
    <t>LACTULOSE AL SIRUP</t>
  </si>
  <si>
    <t>POR SIR 1X200ML</t>
  </si>
  <si>
    <t>LAGOSA</t>
  </si>
  <si>
    <t>DRG 100X150MG</t>
  </si>
  <si>
    <t>LANTUS 100 JEDNOTEK/ML SOLOSTAR</t>
  </si>
  <si>
    <t xml:space="preserve">SDR INJ SOL 5X3ML </t>
  </si>
  <si>
    <t>LEROS Heřmánek 20x1g</t>
  </si>
  <si>
    <t>LEROS Máta 20x1.5g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</si>
  <si>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</si>
  <si>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</si>
  <si>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</si>
  <si>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</si>
  <si>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</si>
  <si>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</si>
  <si>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</si>
  <si>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</si>
  <si>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</si>
  <si>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</si>
  <si>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LIPOVÝ ČAJ LEROS</t>
  </si>
  <si>
    <t>LOCOID 0,1%</t>
  </si>
  <si>
    <t>CRM 1X30GM 0.1%</t>
  </si>
  <si>
    <t xml:space="preserve">LOCOID 0,1% 1MG/G </t>
  </si>
  <si>
    <t>UNG 30G</t>
  </si>
  <si>
    <t>LOPERON CPS</t>
  </si>
  <si>
    <t>POR CPS DUR 20X2MG</t>
  </si>
  <si>
    <t>POR CPS DUR 10X2MG</t>
  </si>
  <si>
    <t>LORADUR</t>
  </si>
  <si>
    <t>LOZAP 50 ZENTIVA</t>
  </si>
  <si>
    <t>POR TBL FLM 30X50MG</t>
  </si>
  <si>
    <t>LOZAP H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</si>
  <si>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</si>
  <si>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</si>
  <si>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</si>
  <si>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</si>
  <si>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</si>
  <si>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</si>
  <si>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MAALOX</t>
  </si>
  <si>
    <t>CTB 40</t>
  </si>
  <si>
    <t>MAALOX SUSPENZE</t>
  </si>
  <si>
    <t>35MG/ML+40MG/ML POR SUS 1X250ML II</t>
  </si>
  <si>
    <t>MAGNE B6</t>
  </si>
  <si>
    <t>DRG 50</t>
  </si>
  <si>
    <t>MAGNEROT</t>
  </si>
  <si>
    <t>POR TBL NOB 100X500MG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</si>
  <si>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</si>
  <si>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</si>
  <si>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</si>
  <si>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</si>
  <si>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</si>
  <si>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</si>
  <si>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</si>
  <si>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</si>
  <si>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</si>
  <si>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</si>
  <si>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</si>
  <si>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MÁTOVÝ ČAJ LEROS</t>
  </si>
  <si>
    <t>SPC 20X2.0GM(SÁČKY)</t>
  </si>
  <si>
    <t>MAXITROL</t>
  </si>
  <si>
    <t>OPH GTT SUS 1X5ML</t>
  </si>
  <si>
    <t>MEDROL 16 MG</t>
  </si>
  <si>
    <t>POR TBLNOB50X16MG-B</t>
  </si>
  <si>
    <t>MEDROL 4MG</t>
  </si>
  <si>
    <t>TBL NOB 30 II</t>
  </si>
  <si>
    <t>MEGACE 160 MG</t>
  </si>
  <si>
    <t>POR TBL NOB 30X160MG</t>
  </si>
  <si>
    <t>MEGACE SUSP.</t>
  </si>
  <si>
    <t>POR SUS 1X240ML</t>
  </si>
  <si>
    <t>MESOCAIN</t>
  </si>
  <si>
    <t>GEL 1X20GM</t>
  </si>
  <si>
    <t>INJ 10X10ML 1%</t>
  </si>
  <si>
    <t>MESTINON</t>
  </si>
  <si>
    <t>60MG TBL OBD 150</t>
  </si>
  <si>
    <t>METEOSPASMYL</t>
  </si>
  <si>
    <t>CPS 20X60MG</t>
  </si>
  <si>
    <t>METFORMIN MYLAN</t>
  </si>
  <si>
    <t>850MG TBL FLM 60</t>
  </si>
  <si>
    <t>METFORMIN SANDOZ</t>
  </si>
  <si>
    <t>METHOTREXAT ACCORD</t>
  </si>
  <si>
    <t>25MG/ML INJ SOL 1X2ML</t>
  </si>
  <si>
    <t>METHOTREXAT EBEWE 2,5 MG TABLETY</t>
  </si>
  <si>
    <t>POR TBL NOB 50X2.5MG</t>
  </si>
  <si>
    <t>MIRAKLIDE 10 MG</t>
  </si>
  <si>
    <t>POR TBL FLM 28X10MG I</t>
  </si>
  <si>
    <t>MIRTAZAPIN SANDOZ</t>
  </si>
  <si>
    <t>30MG TBL FLM 30</t>
  </si>
  <si>
    <t>15MG TBL FLM 30</t>
  </si>
  <si>
    <t>MITOMYCIN MEDAC</t>
  </si>
  <si>
    <t>1MG/ML INJ/INF/IVS PLV SOL 1X20MG</t>
  </si>
  <si>
    <t>MODURETIC</t>
  </si>
  <si>
    <t>MOMMOX 0,05 MG/DÁVKU</t>
  </si>
  <si>
    <t>NAS SPR SUS 140X50RG</t>
  </si>
  <si>
    <t>MORPHIN BIOTIKA 1%</t>
  </si>
  <si>
    <t>INJ 10X1ML/10MG</t>
  </si>
  <si>
    <t>MORPHINE KALCEKS</t>
  </si>
  <si>
    <t>10MG/ML INJ SOL 10X1ML</t>
  </si>
  <si>
    <t>MOVENTIG</t>
  </si>
  <si>
    <t>25MG TBL FLM 30X1</t>
  </si>
  <si>
    <t>MOVIPREP</t>
  </si>
  <si>
    <t>POR PLV SOL 1+1</t>
  </si>
  <si>
    <t>MOXOSTAD 0.4 MG</t>
  </si>
  <si>
    <t>POR TBL FLM30X0.4MG</t>
  </si>
  <si>
    <t>MUCOSOLVAN</t>
  </si>
  <si>
    <t>POR GTT SOL+INH SOL 60ML</t>
  </si>
  <si>
    <t>MUCOSOLVAN LONG EFFECT</t>
  </si>
  <si>
    <t>75MG CPS PRO 20</t>
  </si>
  <si>
    <t>MUSCORIL INJ</t>
  </si>
  <si>
    <t>INJ SOL 6X2ML/4MG</t>
  </si>
  <si>
    <t>NAC AL 600 ŠUMIVÉ TABLETY</t>
  </si>
  <si>
    <t>POR TBL EFF20X600MG</t>
  </si>
  <si>
    <t>NALGESIN</t>
  </si>
  <si>
    <t>550MG TBL FLM 20</t>
  </si>
  <si>
    <t>NALOXONE POLFA</t>
  </si>
  <si>
    <t>INJ 10X1ML/0.4MG</t>
  </si>
  <si>
    <t>NASIVIN Sensitive 0,025%</t>
  </si>
  <si>
    <t>nas.spr.sol.1x10ml</t>
  </si>
  <si>
    <t>NATRIUM CHLORATUM BBP</t>
  </si>
  <si>
    <t>100MG/ML INJ SOL 5X10ML</t>
  </si>
  <si>
    <t>NATRIXAM</t>
  </si>
  <si>
    <t>1,5MG/10MG TBL RET 30</t>
  </si>
  <si>
    <t>NEBIVOLOL AUROVITAS</t>
  </si>
  <si>
    <t>5MG TBL NOB 28</t>
  </si>
  <si>
    <t>NEBIVOLOL SANDOZ 5 MG</t>
  </si>
  <si>
    <t>POR TBL NOB 28X5MG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</si>
  <si>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</si>
  <si>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</si>
  <si>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</si>
  <si>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</si>
  <si>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</si>
  <si>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</si>
  <si>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</si>
  <si>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</si>
  <si>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</si>
  <si>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</si>
  <si>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</si>
  <si>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</si>
  <si>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</si>
  <si>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</si>
  <si>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</si>
  <si>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NOCLAUD 100 MG</t>
  </si>
  <si>
    <t>POR TBL NOB 56X100MG</t>
  </si>
  <si>
    <t>NORADRENALIN LECIVA</t>
  </si>
  <si>
    <t>NO-SPA</t>
  </si>
  <si>
    <t>POR TBL NOB 24X40MG</t>
  </si>
  <si>
    <t>NOVALGIN</t>
  </si>
  <si>
    <t>INJ 10X2ML/1000MG</t>
  </si>
  <si>
    <t>500MG TBL FLM 20</t>
  </si>
  <si>
    <t>INJ 5X5ML/2500MG</t>
  </si>
  <si>
    <t>500MG TBL FLM 50</t>
  </si>
  <si>
    <t>NOVETRON</t>
  </si>
  <si>
    <t>8MG POR TBL DIS 10</t>
  </si>
  <si>
    <t>NOVORAPID 100 U/ML</t>
  </si>
  <si>
    <t>INJ SOL 1X10ML</t>
  </si>
  <si>
    <t>NOVORAPID FLEXPEN 100 U/ML</t>
  </si>
  <si>
    <t>INJ SOL 5X3ML</t>
  </si>
  <si>
    <t>NOVORAPID PENFILL 100 U/ML</t>
  </si>
  <si>
    <t>OLANZAPIN MYLAN 10 MG</t>
  </si>
  <si>
    <t>POR TBL FLM 28X10MG</t>
  </si>
  <si>
    <t>OLANZAPIN MYLAN 5 MG</t>
  </si>
  <si>
    <t>POR TBL FLM 28X5MG</t>
  </si>
  <si>
    <t>OLFEN</t>
  </si>
  <si>
    <t>10MG/G GEL 1X100G</t>
  </si>
  <si>
    <t>OLYNTH</t>
  </si>
  <si>
    <t>1MG/ML NAS SPR SOL 1X10ML I</t>
  </si>
  <si>
    <t>OLYNTH HA 0,1%</t>
  </si>
  <si>
    <t>1MG/ML NAS SPR SOL 10ML</t>
  </si>
  <si>
    <t>ONDANSETRON B. BRAUN 2 MG/ML</t>
  </si>
  <si>
    <t>INJ SOL 20X4ML/8MG LDPE</t>
  </si>
  <si>
    <t>ONDANSETRON SANDOZ</t>
  </si>
  <si>
    <t>8MG TBL FLM 10</t>
  </si>
  <si>
    <t>OPHTHALMO-SEPTONEX</t>
  </si>
  <si>
    <t>UNG OPH 1X5GM</t>
  </si>
  <si>
    <t>OPH GTT SOL 1X10ML PLAST</t>
  </si>
  <si>
    <t>OPH GTT SOL 1X10ML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</si>
  <si>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</si>
  <si>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</si>
  <si>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</si>
  <si>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</si>
  <si>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</si>
  <si>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OXYCODON LANNACHER</t>
  </si>
  <si>
    <t>40MG TBL PRO 60</t>
  </si>
  <si>
    <t>20MG TBL PRO 60</t>
  </si>
  <si>
    <t>10MG TBL PRO 60</t>
  </si>
  <si>
    <t>OXYCONTIN 10 MG</t>
  </si>
  <si>
    <t>POR TBL PRO 60X10MG</t>
  </si>
  <si>
    <t>OXYCONTIN 20 MG</t>
  </si>
  <si>
    <t>POR TBL PRO 60X20MG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</si>
  <si>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</si>
  <si>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</si>
  <si>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</si>
  <si>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</si>
  <si>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</si>
  <si>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KABI 6 MG/ML KONCENTRÁT PRO PŘÍPRAVU IN</t>
  </si>
  <si>
    <t>INF CNC SOL 1X5ML/30MG</t>
  </si>
  <si>
    <t>INF CNC SOL 1X50ML/300MG</t>
  </si>
  <si>
    <t>INF CNC SOL 1X16.7ML/100.2MG</t>
  </si>
  <si>
    <t>PALONOSETRON ACCORD</t>
  </si>
  <si>
    <t>250MCG INJ SOL 1X5ML</t>
  </si>
  <si>
    <t>Panthenol 100 Generica</t>
  </si>
  <si>
    <t>tbl.30</t>
  </si>
  <si>
    <t>PANTOPRAZOL OLIKLA</t>
  </si>
  <si>
    <t>40MG INJ PLV SOL 10</t>
  </si>
  <si>
    <t>PARACETAMOL ACCORD</t>
  </si>
  <si>
    <t>10MG/ML INF SOL 20X100ML</t>
  </si>
  <si>
    <t>PARACETAMOL KABI 10 MG/ML</t>
  </si>
  <si>
    <t>INF SOL 10X50ML/500MG</t>
  </si>
  <si>
    <t>PARALEN 500</t>
  </si>
  <si>
    <t>POR TBL NOB 24X500MG</t>
  </si>
  <si>
    <t>PARALEN 500 TBL 12</t>
  </si>
  <si>
    <t>500MG TBL NOB 12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</si>
  <si>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</si>
  <si>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</si>
  <si>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</si>
  <si>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</si>
  <si>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</si>
  <si>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</si>
  <si>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</si>
  <si>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</si>
  <si>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</si>
  <si>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</si>
  <si>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</si>
  <si>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</si>
  <si>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PREGABALIN SANDOZ</t>
  </si>
  <si>
    <t>150MG CPS DUR 84</t>
  </si>
  <si>
    <t>50MG CPS DUR 56</t>
  </si>
  <si>
    <t>PRENEWEL 4 MG/1,25 MG</t>
  </si>
  <si>
    <t>PRESTANCE 10 MG/10 MG</t>
  </si>
  <si>
    <t>POR TBL NOB 90</t>
  </si>
  <si>
    <t>PRESTANCE 5 MG/5 MG</t>
  </si>
  <si>
    <t>PRESTARIUM NEO</t>
  </si>
  <si>
    <t>POR TBL FLM 90X5MG</t>
  </si>
  <si>
    <t>PRESTARIUM NEO COMBI 10 MG/2,5 MG</t>
  </si>
  <si>
    <t>PRESTARIUM NEO COMBI 5mg/1,25mg</t>
  </si>
  <si>
    <t>PROTHIADEN</t>
  </si>
  <si>
    <t>DRG 30X25MG</t>
  </si>
  <si>
    <t>PULMORAN LEROS</t>
  </si>
  <si>
    <t>PYRIDOXIN LECIVA</t>
  </si>
  <si>
    <t>INJ 5X1ML 50MG</t>
  </si>
  <si>
    <t>PYRIDOXIN LÉČIVA TBL</t>
  </si>
  <si>
    <t>POR TBL NOB 20X20MG</t>
  </si>
  <si>
    <t>QUAMATEL</t>
  </si>
  <si>
    <t>INJ SIC 5X20MG+SOLV</t>
  </si>
  <si>
    <t>REASEC</t>
  </si>
  <si>
    <t>TBL 20X2.5MG</t>
  </si>
  <si>
    <t>REMESTYP 1.0</t>
  </si>
  <si>
    <t>INJ 5X10ML/1MG</t>
  </si>
  <si>
    <t>Revicord Muco Spray 35ml</t>
  </si>
  <si>
    <t>RINGERFUNDIN B.BRAUN</t>
  </si>
  <si>
    <t>INF SOL 10X500ML PE</t>
  </si>
  <si>
    <t>RINGERUV ROZTOK BRAUN</t>
  </si>
  <si>
    <t>INF 10X1000ML(LDPE)</t>
  </si>
  <si>
    <t>INF 10X500ML(LDPE)</t>
  </si>
  <si>
    <t>RINGERŮV ROZTOK VIAFLO</t>
  </si>
  <si>
    <t>INF SOL 10X1000ML</t>
  </si>
  <si>
    <t>RIVOTRIL 2.5MG/ML</t>
  </si>
  <si>
    <t>POR GTT SOL 1X10ML</t>
  </si>
  <si>
    <t>ROCALTROL 0.25 MCG</t>
  </si>
  <si>
    <t>POR CPSMOL30X0.25RG</t>
  </si>
  <si>
    <t>ROSEMIG SPRINTAB</t>
  </si>
  <si>
    <t>100MG TBL SUS 6 II</t>
  </si>
  <si>
    <t>ROSEMIG SPRINTAB 50 MG</t>
  </si>
  <si>
    <t>POR TBL DIS 6X50MG</t>
  </si>
  <si>
    <t>ROSUCARD 10 MG POTAHOVANÉ TABLETY</t>
  </si>
  <si>
    <t>POR TBL FLM 30X10MG</t>
  </si>
  <si>
    <t>ROSUMOP 20 MG</t>
  </si>
  <si>
    <t>ROWATINEX</t>
  </si>
  <si>
    <t>RYTMONORM</t>
  </si>
  <si>
    <t>150MG TBL FLM 50</t>
  </si>
  <si>
    <t>SALOFALK 500</t>
  </si>
  <si>
    <t>TBLOBD ENT100X500MG</t>
  </si>
  <si>
    <t>SERTRALIN AUROVITAS</t>
  </si>
  <si>
    <t>100MG TBL FLM 30</t>
  </si>
  <si>
    <t>100MG TBL FLM 100</t>
  </si>
  <si>
    <t>SERTRALIN MYLAN</t>
  </si>
  <si>
    <t>50MG TBL FLM 30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</si>
  <si>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</si>
  <si>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</si>
  <si>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</si>
  <si>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</si>
  <si>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</si>
  <si>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</si>
  <si>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</si>
  <si>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</si>
  <si>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</si>
  <si>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3G POR PLV SUS 30</t>
  </si>
  <si>
    <t>SOLU-MEDROL</t>
  </si>
  <si>
    <t>INJ SIC 1X40MG+1ML</t>
  </si>
  <si>
    <t>INJ SIC 1X125MG+2ML</t>
  </si>
  <si>
    <t>SORBIFER DURULES</t>
  </si>
  <si>
    <t>POR TBL FLM 100X100MG</t>
  </si>
  <si>
    <t>TBL FLM 60X320MG/60MG</t>
  </si>
  <si>
    <t>SPECIES UROLOGICAE PLANTA LEROS</t>
  </si>
  <si>
    <t>STOPTUSSIN</t>
  </si>
  <si>
    <t>POR GTT SOL 1X25ML</t>
  </si>
  <si>
    <t>STOPTUSSIN 40MG/ML+100MG/ML</t>
  </si>
  <si>
    <t>POR GTT SOL 50ML + PIP</t>
  </si>
  <si>
    <t>Suppositoria Glyc.Sanova Classic 2g</t>
  </si>
  <si>
    <t>SUPPOSITORIA GLYCERINI IPSEN</t>
  </si>
  <si>
    <t>1,81G SUP 10</t>
  </si>
  <si>
    <t>SYMBICORT PMDI 160 MIKROGRAMŮ/4,5 MIKROGRAMU</t>
  </si>
  <si>
    <t>160MCG/4,5MCG/DÁV INH SUS PSS 1X120DÁV</t>
  </si>
  <si>
    <t>SYMBICORT TURBUHALER 160MCG/4,5MCG INH PLV 1X120DÁ</t>
  </si>
  <si>
    <t>INH PLV 1X120DÁV</t>
  </si>
  <si>
    <t>SYNTOPHYLLIN</t>
  </si>
  <si>
    <t>INJ 5X10ML/240MG</t>
  </si>
  <si>
    <t>SYNTOSTIGMIN</t>
  </si>
  <si>
    <t>15MG TBL NOB 20</t>
  </si>
  <si>
    <t>INJ 10X1ML/0.5MG</t>
  </si>
  <si>
    <t>Šalvěj lékařská nať LEROS n.s.</t>
  </si>
  <si>
    <t>20 x1,5g</t>
  </si>
  <si>
    <t>TANTUM VERDE</t>
  </si>
  <si>
    <t>1,5MG/ML GGR 240 ML</t>
  </si>
  <si>
    <t>1,5MG/ML GGR 120ML</t>
  </si>
  <si>
    <t>TARDYFERON</t>
  </si>
  <si>
    <t>TBL RET 30</t>
  </si>
  <si>
    <t>TEBOKAN 120 MG</t>
  </si>
  <si>
    <t>POR TBL FLM 30X120MG</t>
  </si>
  <si>
    <t>TEGRETOL CR 200</t>
  </si>
  <si>
    <t>TBL RET 50X200MG</t>
  </si>
  <si>
    <t>TELMISARTAN/HYDROCHLOROTHIAZID SANDOZ 80 MG/12,5 M</t>
  </si>
  <si>
    <t>TENAXUM</t>
  </si>
  <si>
    <t>TENORETIC</t>
  </si>
  <si>
    <t>100MG/25MG TBL FLM 28</t>
  </si>
  <si>
    <t>TENSIOMIN</t>
  </si>
  <si>
    <t>TBL 30X25MG</t>
  </si>
  <si>
    <t>TBL 30X12.5MG</t>
  </si>
  <si>
    <t>TEZEO 40 MG</t>
  </si>
  <si>
    <t>POR TBL NOB 28X40MG</t>
  </si>
  <si>
    <t>TEZEO 80 MG</t>
  </si>
  <si>
    <t>POR TBL NOB 28X80MG</t>
  </si>
  <si>
    <t>THEOPLUS</t>
  </si>
  <si>
    <t>TBL RET 30X300MG</t>
  </si>
  <si>
    <t>THIAMIN LECIVA</t>
  </si>
  <si>
    <t>INJ 10X2ML/100MG</t>
  </si>
  <si>
    <t>TIAPRID PMCS 100 MG</t>
  </si>
  <si>
    <t>POR TBL NOB 100X100MG</t>
  </si>
  <si>
    <t>TIAPRIDAL</t>
  </si>
  <si>
    <t>POR TBLNOB 50X100MG</t>
  </si>
  <si>
    <t>TONANDA 8 MG/5 MG/2,5 MG</t>
  </si>
  <si>
    <t>TONARSSA 8 MG/10 MG</t>
  </si>
  <si>
    <t>TONARSSA 8 MG/5 MG</t>
  </si>
  <si>
    <t>TORECAN</t>
  </si>
  <si>
    <t>DRG 50X6.5MG</t>
  </si>
  <si>
    <t>INJ 5X1ML/6.5MG</t>
  </si>
  <si>
    <t>TOUJEO 300 JEDNOTEK/ML SOLOSTAR</t>
  </si>
  <si>
    <t>SDR INJ SOL 3X1.5ML</t>
  </si>
  <si>
    <t>TRAJENTA 5 MG</t>
  </si>
  <si>
    <t>TRALGIT 100 INJ</t>
  </si>
  <si>
    <t>INJ SOL 5X2ML/100MG</t>
  </si>
  <si>
    <t>TRALGIT 50 INJ</t>
  </si>
  <si>
    <t>INJ SOL 5X1ML/50MG</t>
  </si>
  <si>
    <t>TRALGIT GTT.</t>
  </si>
  <si>
    <t>TRAMADOL KALCEKS</t>
  </si>
  <si>
    <t>50MG/ML INJ/INF SOL 5X2ML</t>
  </si>
  <si>
    <t>TRAMAL</t>
  </si>
  <si>
    <t>50MG/ML INJ SOL 5X1ML</t>
  </si>
  <si>
    <t>GTT 1X96ML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</si>
  <si>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</si>
  <si>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</si>
  <si>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</si>
  <si>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</si>
  <si>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</si>
  <si>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TRANSTEC 35 MCG/H</t>
  </si>
  <si>
    <t>DRM EMP TDR 5X20MG</t>
  </si>
  <si>
    <t>TRESIBA</t>
  </si>
  <si>
    <t>100U/ML INJ SOL 5X3ML</t>
  </si>
  <si>
    <t>TRIAMCINOLON E LECIVA</t>
  </si>
  <si>
    <t>TRIPLIXAM 10 MG/2,5 MG/10 MG</t>
  </si>
  <si>
    <t>POR TBL FLM 90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</si>
  <si>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</si>
  <si>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</si>
  <si>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</si>
  <si>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</si>
  <si>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</si>
  <si>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</si>
  <si>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</si>
  <si>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COMBI</t>
  </si>
  <si>
    <t>5MG/5MG CPS DUR 28</t>
  </si>
  <si>
    <t>TRITTICO AC</t>
  </si>
  <si>
    <t>150MG TBL RET 45</t>
  </si>
  <si>
    <t>75MG TBL RET 45</t>
  </si>
  <si>
    <t>TROMBEX 75 MG POTAHOVANÉ TABLETY</t>
  </si>
  <si>
    <t>POR TBL FLM 30X75MG</t>
  </si>
  <si>
    <t>TRUND 250 MG POTAHOVANÉ TABLETY</t>
  </si>
  <si>
    <t>POR TBL FLM 50X250MG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</si>
  <si>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</si>
  <si>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</si>
  <si>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</si>
  <si>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</si>
  <si>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</si>
  <si>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TULIP 40 MG</t>
  </si>
  <si>
    <t>TWYNSTA 80 MG/10 MG</t>
  </si>
  <si>
    <t>POR TBL NOB 28</t>
  </si>
  <si>
    <t>TWYNSTA 80 MG/5 MG</t>
  </si>
  <si>
    <t>UROMITEXAN 400MG</t>
  </si>
  <si>
    <t>INJ 15X4ML/400MG</t>
  </si>
  <si>
    <t>URSOSAN</t>
  </si>
  <si>
    <t>VALETOL</t>
  </si>
  <si>
    <t>POR TBL NOB 12</t>
  </si>
  <si>
    <t>VASOCARDIN 50</t>
  </si>
  <si>
    <t>50MG TBL NOB 50</t>
  </si>
  <si>
    <t>VENLAFAXIN MYLAN 150 MG</t>
  </si>
  <si>
    <t>POR CPS PRO 90X150MG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</si>
  <si>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</si>
  <si>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</si>
  <si>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</si>
  <si>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</si>
  <si>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</si>
  <si>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</si>
  <si>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TBL 20X25MG</t>
  </si>
  <si>
    <t>VEROSPIRON 50MG</t>
  </si>
  <si>
    <t>CPS 30X50MG</t>
  </si>
  <si>
    <t>VIANT</t>
  </si>
  <si>
    <t>INF PLV SOL 10</t>
  </si>
  <si>
    <t>VIGANTOL</t>
  </si>
  <si>
    <t>0,5MG/ML POR GTT SOL 1X10ML</t>
  </si>
  <si>
    <t>VIMPAT 50 MG</t>
  </si>
  <si>
    <t>POR TBL FLM 14X50MG</t>
  </si>
  <si>
    <t>VITAMIN B12 LECIVA 1000RG</t>
  </si>
  <si>
    <t>INJ 5X1ML/1000RG</t>
  </si>
  <si>
    <t>Vitar Soda tbl.150</t>
  </si>
  <si>
    <t>neleč.</t>
  </si>
  <si>
    <t>VOLTAREN RAPID</t>
  </si>
  <si>
    <t>25MG CPS MOL 10 I</t>
  </si>
  <si>
    <t>XADOS 20 MG TABLETY</t>
  </si>
  <si>
    <t>XALATAN</t>
  </si>
  <si>
    <t>OPH GTT SOL 1X2.5ML II</t>
  </si>
  <si>
    <t>XORIMAX</t>
  </si>
  <si>
    <t>500MG TBL FLM 14</t>
  </si>
  <si>
    <t>XYZAL</t>
  </si>
  <si>
    <t>ZALDIAR</t>
  </si>
  <si>
    <t>POR TBL FLM 20</t>
  </si>
  <si>
    <t>37,5MG/325MG TBL FLM 30X1</t>
  </si>
  <si>
    <t>ZETOVAR</t>
  </si>
  <si>
    <t>10MG/40MG TBL NOB 100</t>
  </si>
  <si>
    <t>ZODAC</t>
  </si>
  <si>
    <t>TBL OBD 30X10MG</t>
  </si>
  <si>
    <t>ZOLOFT 100MG</t>
  </si>
  <si>
    <t>TBL OBD 28X100MG</t>
  </si>
  <si>
    <t>ZOLOFT 50MG</t>
  </si>
  <si>
    <t>TBL OBD 28X50MG</t>
  </si>
  <si>
    <t>ZOLPIDEM MYLAN</t>
  </si>
  <si>
    <t>POR TBL FLM 20X10MG</t>
  </si>
  <si>
    <t>ZOMIKOS 4 MG/ 5 ML KONCENTRÁT PRO INFUZNÍ ROZTOK</t>
  </si>
  <si>
    <t>INF CNC SOL 1X5ML/4MG</t>
  </si>
  <si>
    <t>ZOVIRAX</t>
  </si>
  <si>
    <t>50MG/G CRM 1X2G</t>
  </si>
  <si>
    <t>ZOVIRAX 200 MG</t>
  </si>
  <si>
    <t>POR TBL NOB25X200MG</t>
  </si>
  <si>
    <t>ZOVIRAX 400 MG</t>
  </si>
  <si>
    <t>400MG TBL NOB 25</t>
  </si>
  <si>
    <t>ZOXON 4</t>
  </si>
  <si>
    <t>POR TBL NOB 90X4MG</t>
  </si>
  <si>
    <t>ZYLLT 75 MG</t>
  </si>
  <si>
    <t>POR TBL FLM 28X75MG</t>
  </si>
  <si>
    <t>POR TBL FLM 56X75MG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</si>
  <si>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</si>
  <si>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</si>
  <si>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</si>
  <si>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</si>
  <si>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</si>
  <si>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B.BRAUN 5% E</t>
  </si>
  <si>
    <t>AMINOPLASMAL HEPA-10%</t>
  </si>
  <si>
    <t>NUTRIFLEX BASAL</t>
  </si>
  <si>
    <t>INF SOL 5X2000ML</t>
  </si>
  <si>
    <t>NUTRIFLEX OMEGA PLUS 38/120</t>
  </si>
  <si>
    <t>INF EML 5X1875ML</t>
  </si>
  <si>
    <t>NUTRIFLEX PERI</t>
  </si>
  <si>
    <t>INF SOL 5X1000ML</t>
  </si>
  <si>
    <t>OLIMEL N12</t>
  </si>
  <si>
    <t>INF EML 4X2000ML</t>
  </si>
  <si>
    <t>OLIMEL N7E</t>
  </si>
  <si>
    <t>INF EML 4X1500ML</t>
  </si>
  <si>
    <t>OLIMEL N9E</t>
  </si>
  <si>
    <t>INF EML 6X1000ML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</si>
  <si>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</si>
  <si>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</si>
  <si>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</si>
  <si>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</si>
  <si>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</si>
  <si>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</si>
  <si>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HP FIBRE</t>
  </si>
  <si>
    <t>POR SOL 15X500ML</t>
  </si>
  <si>
    <t>FRESUBIN PROTEIN POWDER</t>
  </si>
  <si>
    <t>1x300G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</si>
  <si>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</si>
  <si>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</si>
  <si>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</si>
  <si>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</si>
  <si>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</si>
  <si>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</si>
  <si>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KÁVY</t>
  </si>
  <si>
    <t>NUTRIDRINK COMPACT S PŘÍCHUTÍ MERUŇKOVOU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</si>
  <si>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</si>
  <si>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</si>
  <si>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</si>
  <si>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</si>
  <si>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</si>
  <si>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</si>
  <si>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ČERNÉHO RYBÍZU</t>
  </si>
  <si>
    <t>NUTRIDRINK JUICE STYLE S PŘÍCHUTÍ JABLEČNOU</t>
  </si>
  <si>
    <t>NUTRIDRINK JUICE STYLE S PŘÍCHUTÍ JAHODOVOU</t>
  </si>
  <si>
    <t>NUTRIDRINK JUICE STYLE S PŘÍCHUTÍ POMERANČOVOU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</si>
  <si>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</si>
  <si>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</si>
  <si>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</si>
  <si>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</si>
  <si>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</si>
  <si>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</si>
  <si>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</si>
  <si>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Advanced Diason 1000ml</t>
  </si>
  <si>
    <t>NUTRISON ENERGY MULTI FIBRE</t>
  </si>
  <si>
    <t>POR SOL 8X1000ML</t>
  </si>
  <si>
    <t>PROTIFAR</t>
  </si>
  <si>
    <t>POR PLV SOL 1X225GM</t>
  </si>
  <si>
    <t>REMUNE BROSKVOVÁ</t>
  </si>
  <si>
    <t>léky - krev.deriváty ZUL (TO)</t>
  </si>
  <si>
    <t>ATENATIV</t>
  </si>
  <si>
    <t>50IU/ML INF PSO LQF 1+1X20ML</t>
  </si>
  <si>
    <t>OCPLEX</t>
  </si>
  <si>
    <t>1000IU INF PSO LQF 1+1X40ML</t>
  </si>
  <si>
    <t>léky - antibiotika (LEK)</t>
  </si>
  <si>
    <t>Amikacin B.Braun 10mg/ml EP 100ml</t>
  </si>
  <si>
    <t>10X100ML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</si>
  <si>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</si>
  <si>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</si>
  <si>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</si>
  <si>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</si>
  <si>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</si>
  <si>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</si>
  <si>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</si>
  <si>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</si>
  <si>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</si>
  <si>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</si>
  <si>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</si>
  <si>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</si>
  <si>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</si>
  <si>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</si>
  <si>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</si>
  <si>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</si>
  <si>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AZITROMYCIN SANDOZ 500 MG</t>
  </si>
  <si>
    <t>POR TBL FLM 3X500MG</t>
  </si>
  <si>
    <t>BELOGENT KRÉM</t>
  </si>
  <si>
    <t>CRM 1X30GM</t>
  </si>
  <si>
    <t>BELOGENT MAST</t>
  </si>
  <si>
    <t>CEFTAZIDIM KABI 1 GM</t>
  </si>
  <si>
    <t>INJ PLV SOL 10X1GM</t>
  </si>
  <si>
    <t>CEFTAZIDIM KABI 2 GM</t>
  </si>
  <si>
    <t>INJ+INF PLV SOL 10X2GM</t>
  </si>
  <si>
    <t>CIPRINOL 250</t>
  </si>
  <si>
    <t>TBL OBD 10X250MG</t>
  </si>
  <si>
    <t>CIPRINOL 500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</si>
  <si>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</si>
  <si>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</si>
  <si>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</si>
  <si>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</si>
  <si>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</si>
  <si>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</si>
  <si>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</si>
  <si>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DALACIN C 300 MG</t>
  </si>
  <si>
    <t>POR CPS DUR 16X300MG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</si>
  <si>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</si>
  <si>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</si>
  <si>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</si>
  <si>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</si>
  <si>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</si>
  <si>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</si>
  <si>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</si>
  <si>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</si>
  <si>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</si>
  <si>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</si>
  <si>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</si>
  <si>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</si>
  <si>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2MG/ML INF SOL 10X300ML</t>
  </si>
  <si>
    <t>MEDOCLAV 1000 MG/200 MG</t>
  </si>
  <si>
    <t>INJ+INF PLV SOL 10X1.2GM</t>
  </si>
  <si>
    <t>MEROPENEM BRADEX</t>
  </si>
  <si>
    <t>1G INJ/INF PLV SOL 10</t>
  </si>
  <si>
    <t>500MG INJ/INF PLV SOL 10</t>
  </si>
  <si>
    <t>METRONIDAZOLE NORIDEM</t>
  </si>
  <si>
    <t>5MG/ML INF SOL 10X100ML II</t>
  </si>
  <si>
    <t>MICAFUNGIN TEVA</t>
  </si>
  <si>
    <t>100MG INF PLV CSL 1</t>
  </si>
  <si>
    <t>NORMIX</t>
  </si>
  <si>
    <t>POR TBL FLM 28X200MG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</si>
  <si>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</si>
  <si>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</si>
  <si>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</si>
  <si>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</si>
  <si>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</si>
  <si>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SULPERAZON 2 G IM/IV</t>
  </si>
  <si>
    <t>INJ 1X(1GM+1GM)</t>
  </si>
  <si>
    <t>TAXIMED</t>
  </si>
  <si>
    <t>1G INJ/INF PLV SOL 1</t>
  </si>
  <si>
    <t>TOBREX</t>
  </si>
  <si>
    <t>3MG/G OPH UNG 3,5G</t>
  </si>
  <si>
    <t>GTT OPH 5ML 3MG/1ML</t>
  </si>
  <si>
    <t>TOBREX LA</t>
  </si>
  <si>
    <t>3MG/ML OPH GTT SOL 1X5ML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</si>
  <si>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</si>
  <si>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</si>
  <si>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</si>
  <si>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</si>
  <si>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</si>
  <si>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</si>
  <si>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</si>
  <si>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XORIMAX 500 MG POTAH.TABLETY</t>
  </si>
  <si>
    <t>PORTBLFLM10X500MG</t>
  </si>
  <si>
    <t>léky - antimykotika (LEK)</t>
  </si>
  <si>
    <t>Canespor 1x denně krém drm.crm.1x15gm 1%</t>
  </si>
  <si>
    <t>CANESPOR 1X DENNĚ ROZTOK</t>
  </si>
  <si>
    <t>DRM SOL 1X15ML</t>
  </si>
  <si>
    <t>CLOTRIMAZOL AL 1%</t>
  </si>
  <si>
    <t>CRM 1X50GM 1%</t>
  </si>
  <si>
    <t>DIFLUCAN 100 MG</t>
  </si>
  <si>
    <t>POR CPS DUR 28X100MG</t>
  </si>
  <si>
    <t>FLUCONAZOL KABI 2 MG/ML</t>
  </si>
  <si>
    <t>INF SOL 10X100ML/200MG</t>
  </si>
  <si>
    <t>INF SOL 10X200ML/400MG</t>
  </si>
  <si>
    <t>MYCAMINE 100 MG</t>
  </si>
  <si>
    <t>INF PLV SOL 1X100MG</t>
  </si>
  <si>
    <t>ACICLOVIR OLIKLA</t>
  </si>
  <si>
    <t>250MG INF PLV SOL 5</t>
  </si>
  <si>
    <t>ACTRAPID PENFILL 100IU/ML</t>
  </si>
  <si>
    <t>ADAFIN</t>
  </si>
  <si>
    <t>ADENURIC</t>
  </si>
  <si>
    <t>80MG TBL FLM 84 II</t>
  </si>
  <si>
    <t>AGAPURIN SR 400</t>
  </si>
  <si>
    <t>400MG TBL PRO 100</t>
  </si>
  <si>
    <t>AKINETON</t>
  </si>
  <si>
    <t>POR TBL NOB 50X2MG</t>
  </si>
  <si>
    <t>ALDACTONE-AMPULE</t>
  </si>
  <si>
    <t>INJ 10X10ML/200MG</t>
  </si>
  <si>
    <t>ALVESCO INHALER</t>
  </si>
  <si>
    <t>160MCG/DÁV INH SOL PSS 60DÁV</t>
  </si>
  <si>
    <t>ALZIL 10 MG, POTAHOVANÁ TABLETA</t>
  </si>
  <si>
    <t>AMBROBENE</t>
  </si>
  <si>
    <t>INJ 5X2ML/15MG</t>
  </si>
  <si>
    <t>AMLATOR 10 MG/5 MG POTAHOVANÉ TABLETY</t>
  </si>
  <si>
    <t>AQUA PRO INJECTIONE BRAUN</t>
  </si>
  <si>
    <t>INJ SOL 20X10ML-PLA</t>
  </si>
  <si>
    <t>ARDEAELYTOSOL NA.HYDR.CARB. 8,4%</t>
  </si>
  <si>
    <t>84MG/ML INF CNC SOL 10X200ML</t>
  </si>
  <si>
    <t>ATENOLOL AL 50</t>
  </si>
  <si>
    <t>POR TBL NOB 30X50MG</t>
  </si>
  <si>
    <t>BACLOFEN</t>
  </si>
  <si>
    <t>TBL 50X10MG</t>
  </si>
  <si>
    <t>BACTROBAN</t>
  </si>
  <si>
    <t>20MG/G UNG 15G</t>
  </si>
  <si>
    <t>200MG TBL PRO 100</t>
  </si>
  <si>
    <t>BINABIC 50 MG</t>
  </si>
  <si>
    <t>TBL FLM 28</t>
  </si>
  <si>
    <t>Biopron FORTE tob.60</t>
  </si>
  <si>
    <t>BISOPROLOL MYLAN</t>
  </si>
  <si>
    <t>BLEOMEDAC 15000 IU</t>
  </si>
  <si>
    <t>INJ PLV SOL 1X15000UT</t>
  </si>
  <si>
    <t>Bleomycin 15000 I.U.</t>
  </si>
  <si>
    <t>10x1</t>
  </si>
  <si>
    <t>BRILIQUE 90 MG</t>
  </si>
  <si>
    <t>POR TBL FLM 56X90MG</t>
  </si>
  <si>
    <t>BRIMICA GENUAIR 340 MCG/12 MCG</t>
  </si>
  <si>
    <t>INH PLV 1X60DÁV</t>
  </si>
  <si>
    <t>BRINTELLIX 10 MG</t>
  </si>
  <si>
    <t>BROMHEXIN 8</t>
  </si>
  <si>
    <t>GTT 20ML 8MG/ML</t>
  </si>
  <si>
    <t>400MG TBL FLM 24 II</t>
  </si>
  <si>
    <t>10MG TBL OBD 20</t>
  </si>
  <si>
    <t>CALTRATE PLUS</t>
  </si>
  <si>
    <t>CARAMLO 8MG/5MG TABLETY</t>
  </si>
  <si>
    <t>CARVESAN 6,25</t>
  </si>
  <si>
    <t>POR TBL NOB 30X6,25MG</t>
  </si>
  <si>
    <t>CARZAP 16 MG</t>
  </si>
  <si>
    <t>POR TBL NOB 28X16MG</t>
  </si>
  <si>
    <t>10MG TBL NOB 90</t>
  </si>
  <si>
    <t>CELLCEPT 500 MG</t>
  </si>
  <si>
    <t>INF PLV SOL 4X500MG</t>
  </si>
  <si>
    <t>CITALEC</t>
  </si>
  <si>
    <t>20MG TBL FLM 60</t>
  </si>
  <si>
    <t>CLOTRIMAZOL AL 200</t>
  </si>
  <si>
    <t>TBL VAG 3X200MG+APL</t>
  </si>
  <si>
    <t>CONDROSULF 800</t>
  </si>
  <si>
    <t>TBL OBD 30X800MG</t>
  </si>
  <si>
    <t>POR TBL ENT 100X20MG</t>
  </si>
  <si>
    <t>CYMBALTA 30 MG</t>
  </si>
  <si>
    <t>POR CPS ETD 7X30MG</t>
  </si>
  <si>
    <t>CYTO-Aqua pro inj.100ml Braun</t>
  </si>
  <si>
    <t>CYTO-Aqua pro injectione BRAUN 1x10ML</t>
  </si>
  <si>
    <t>DACARBAZINE MEDAC</t>
  </si>
  <si>
    <t>200MG INJ/INF PLV SOL 10</t>
  </si>
  <si>
    <t>TBL OBD 30</t>
  </si>
  <si>
    <t>500MG TBL FLM 180(2X90)</t>
  </si>
  <si>
    <t>DIAPREL MR</t>
  </si>
  <si>
    <t>30MG TBL RET 60</t>
  </si>
  <si>
    <t>TBL OBD 50X50MG</t>
  </si>
  <si>
    <t>DIGOXIN ZENTIVA</t>
  </si>
  <si>
    <t>0,5MG/2ML INJ SOL 5X2ML</t>
  </si>
  <si>
    <t>DOCETAXEL KABI</t>
  </si>
  <si>
    <t>80MG/4ML INF CNC SOL 1X4ML</t>
  </si>
  <si>
    <t>20MG/1ML INF CNC SOL 1X1ML</t>
  </si>
  <si>
    <t>DOLGIT</t>
  </si>
  <si>
    <t>CRM 1X100GM/5GM</t>
  </si>
  <si>
    <t>2MG/ML INF CNC SOL 1X50ML</t>
  </si>
  <si>
    <t>DUSPATALIN RETARD</t>
  </si>
  <si>
    <t>POR CPS RDR 30X200MG</t>
  </si>
  <si>
    <t>DYMISTIN</t>
  </si>
  <si>
    <t>137MCG/50MCG NAS SPR SUS 1X23G</t>
  </si>
  <si>
    <t>DZ OCTENISEPT 1 l</t>
  </si>
  <si>
    <t>DZ OCTENISEPT drm. sol. 250 ml</t>
  </si>
  <si>
    <t>DRM SOL 1X250ML</t>
  </si>
  <si>
    <t>ELIQUIS</t>
  </si>
  <si>
    <t>2,5MG TBL FLM 60X1</t>
  </si>
  <si>
    <t>ELIQUIS 5 MG</t>
  </si>
  <si>
    <t>POR TBL FLM 60X5MG</t>
  </si>
  <si>
    <t>TBL FLM 28X5MG</t>
  </si>
  <si>
    <t>ELOCOM</t>
  </si>
  <si>
    <t>DRM CRM 1X30GM 0.1%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</si>
  <si>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</si>
  <si>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</si>
  <si>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</si>
  <si>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</si>
  <si>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</si>
  <si>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</si>
  <si>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TBL VAG 10X500MG</t>
  </si>
  <si>
    <t>ERDOMED</t>
  </si>
  <si>
    <t>POR CPS DUR 60X300MG</t>
  </si>
  <si>
    <t>EUCREAS 50 MG/1000 MG</t>
  </si>
  <si>
    <t>EUCREAS 50 MG/850 MG</t>
  </si>
  <si>
    <t>EUPHYLLIN CR N</t>
  </si>
  <si>
    <t>200MG CPS PRO 50</t>
  </si>
  <si>
    <t>EUPHYLLIN CR N 100</t>
  </si>
  <si>
    <t>100MG CPS PRO 50</t>
  </si>
  <si>
    <t>EUTHYROX</t>
  </si>
  <si>
    <t>100MCG TBL NOB 100 I</t>
  </si>
  <si>
    <t>40MG/10MG CPS DUR 30</t>
  </si>
  <si>
    <t>FAMOSAN 20MG</t>
  </si>
  <si>
    <t>TBL OBD 20X20MG</t>
  </si>
  <si>
    <t>FLOXAL</t>
  </si>
  <si>
    <t>GTT OPH 1X5ML</t>
  </si>
  <si>
    <t>FLUDROCORTISON SQUIBB</t>
  </si>
  <si>
    <t>TBL 100X0.1MG</t>
  </si>
  <si>
    <t>FLUMAZENIL Accord  - mimořádný dovoz</t>
  </si>
  <si>
    <t>0,1MG/ML INJ SOL 5X5ML/0,5mg</t>
  </si>
  <si>
    <t>FLUMAZENIL PHARMASELECT</t>
  </si>
  <si>
    <t>0,1MG/ML INJ SOL+INF CNC SOL 5X5ML</t>
  </si>
  <si>
    <t>FLUTIFORM 250 MIKROGRAMŮ/10 MIKROGRAMŮ V JEDNÉ DÁV</t>
  </si>
  <si>
    <t>INH SUS PSS 120 DÁV</t>
  </si>
  <si>
    <t>INJ SOL 2X0.8ML</t>
  </si>
  <si>
    <t>FULTIUM D3</t>
  </si>
  <si>
    <t>10000IU/ML POR GTT SOL 1X10ML I</t>
  </si>
  <si>
    <t>FUROSEMID ACCORD</t>
  </si>
  <si>
    <t>10MG/ML INJ/INF SOL 10X2ML</t>
  </si>
  <si>
    <t>FYZIOLOGICKÝ ROZTOK VIAFLO</t>
  </si>
  <si>
    <t>9G/L INF SOL 1X500ML</t>
  </si>
  <si>
    <t>INF SOL 50X100ML</t>
  </si>
  <si>
    <t>INF SOL 20X500ML</t>
  </si>
  <si>
    <t xml:space="preserve">GABANOX 300MG </t>
  </si>
  <si>
    <t>CPS DUR 90</t>
  </si>
  <si>
    <t>GABAPENTIN AUROVITAS</t>
  </si>
  <si>
    <t>300MG CPS DUR 100</t>
  </si>
  <si>
    <t>INF 1X1000ML-PE</t>
  </si>
  <si>
    <t>INF SOL 10X250ML-PE</t>
  </si>
  <si>
    <t>GLUKÓZA 5 BRAUN, REF.450074</t>
  </si>
  <si>
    <t>INF SOL 1X100ML-PE</t>
  </si>
  <si>
    <t>GLUKÓZA 5% VIAFLO</t>
  </si>
  <si>
    <t>GLYCLADA</t>
  </si>
  <si>
    <t>30MG TBL RET 60 II</t>
  </si>
  <si>
    <t>GUAJACURAN</t>
  </si>
  <si>
    <t>200MG TBL OBD 50</t>
  </si>
  <si>
    <t>GUTTALAX</t>
  </si>
  <si>
    <t>POR GTT SOL 1X30ML</t>
  </si>
  <si>
    <t>GTT 1X10ML/20MG</t>
  </si>
  <si>
    <t>TBL 50X1.5MG</t>
  </si>
  <si>
    <t>HELIDES 40 MG ENTEROSOLVENTNÍ TVRDÉ TOBOLKY</t>
  </si>
  <si>
    <t>POR CPS ETD 28X40MG</t>
  </si>
  <si>
    <t>HERBEX Dubová kůra 50g sypaný</t>
  </si>
  <si>
    <t>Herpesin krém 1x2g 5%</t>
  </si>
  <si>
    <t>DRM GEL 1X40GM</t>
  </si>
  <si>
    <t>HOLOXAN 1G</t>
  </si>
  <si>
    <t>1G INF PLV SOL 5X1</t>
  </si>
  <si>
    <t>HUMALOG KwikPen 200 JEDNOTEK/ML</t>
  </si>
  <si>
    <t>SDR INJ SOL 5X3ML</t>
  </si>
  <si>
    <t>Hyal-Drop multi oční kapky 10ml 2.0</t>
  </si>
  <si>
    <t>HYLASE DESSAU 150 I.U.- mimořádný dovoz</t>
  </si>
  <si>
    <t>INJ PLV SOL 10X150UT</t>
  </si>
  <si>
    <t>IFIRMACOMBI 150 MG/12,5 MG</t>
  </si>
  <si>
    <t>POR TBL FLM 28</t>
  </si>
  <si>
    <t>IMACORT</t>
  </si>
  <si>
    <t>10MG/G+2,5MG/G+5MG/G CRM 20G</t>
  </si>
  <si>
    <t>IMAZOL PLUS</t>
  </si>
  <si>
    <t>10MG/G+2,5MG/G CRM 30G</t>
  </si>
  <si>
    <t>INDOMETACIN 100 BERLIN-CHEMIE</t>
  </si>
  <si>
    <t>SUP 10X100MG</t>
  </si>
  <si>
    <t>INFADOLAN</t>
  </si>
  <si>
    <t>1600IU/G+300IU/G UNG 30G II</t>
  </si>
  <si>
    <t>INHIBACE</t>
  </si>
  <si>
    <t>2,5MG TBL FLM 28</t>
  </si>
  <si>
    <t>INHIBACE PLUS</t>
  </si>
  <si>
    <t>5MG/12,5MG TBL FLM 98</t>
  </si>
  <si>
    <t>INHIXA (40mg) 10 inj.</t>
  </si>
  <si>
    <t>4000IU(40MG)/0,4ML INJ SOL ISP 10X0,4ML I</t>
  </si>
  <si>
    <t>ISOKET LOSUNG 0.1% PRO INFUS.</t>
  </si>
  <si>
    <t>INJ PRO INF 10X10ML</t>
  </si>
  <si>
    <t>ISOKET SPRAY</t>
  </si>
  <si>
    <t>SPR 1X12.4GM(=15ML)</t>
  </si>
  <si>
    <t>ISOLYTE</t>
  </si>
  <si>
    <t>ISOPRINOSINE-50x500 mimořádný dovoz</t>
  </si>
  <si>
    <t>ITOPRID PMCS 50 MG</t>
  </si>
  <si>
    <t>POR TBL FLM 40X50MG II</t>
  </si>
  <si>
    <t>JOX SPR 30ML</t>
  </si>
  <si>
    <t>KALIUM CHLORATUM LECIVA 7.5%</t>
  </si>
  <si>
    <t>INJ 5X10ML 7.5%</t>
  </si>
  <si>
    <t>KAPIDIN 10 MG</t>
  </si>
  <si>
    <t>KARDEGIC 0.5 G</t>
  </si>
  <si>
    <t>INJ PSO LQF 6+SOL</t>
  </si>
  <si>
    <t>KETILEPT</t>
  </si>
  <si>
    <t>100MG TBL FLM 90</t>
  </si>
  <si>
    <t>KL BALS.VISNEVSKI 100G</t>
  </si>
  <si>
    <t>KL ETHER 75G</t>
  </si>
  <si>
    <t>KL LÍZÁTKA LIDOCAIN 10ks</t>
  </si>
  <si>
    <t>KL LÍZÁTKA LIDOCAIN 50ks</t>
  </si>
  <si>
    <t>KL ONDREJOVA MAST, 50G</t>
  </si>
  <si>
    <t>KL POLYSAN, OL.HELIANTHI AA AD 300G</t>
  </si>
  <si>
    <t>KL ROZTOK</t>
  </si>
  <si>
    <t>KL UNG.ELOCOM 45G,LENIENS AD 300G</t>
  </si>
  <si>
    <t>KL UNGUENTUM</t>
  </si>
  <si>
    <t>KLACID 250</t>
  </si>
  <si>
    <t>TBL FLM 14X250MG</t>
  </si>
  <si>
    <t>POR SIR 1X500ML</t>
  </si>
  <si>
    <t>LANZUL</t>
  </si>
  <si>
    <t>CPS 28X30MG</t>
  </si>
  <si>
    <t>LESCOL XL</t>
  </si>
  <si>
    <t>80MG TBL PRO 28(2X14)</t>
  </si>
  <si>
    <t>LETROX 75</t>
  </si>
  <si>
    <t>POR TBL NOB 100X75MCG II</t>
  </si>
  <si>
    <t>LEVEMIR 100 U/ML (FLEXPEN)</t>
  </si>
  <si>
    <t>LEVOPRONT KAPKY</t>
  </si>
  <si>
    <t>POR GTT SOL 1X15ML II</t>
  </si>
  <si>
    <t>LEVOPRONT SIRUP 120ML</t>
  </si>
  <si>
    <t>POR SIR 1X120ML</t>
  </si>
  <si>
    <t>LINEZOLID ACCORD</t>
  </si>
  <si>
    <t>LIPANTHYL S 215MG</t>
  </si>
  <si>
    <t>215MG TBL FLM 30</t>
  </si>
  <si>
    <t>LIPERTANCE 10 MG/5 MG/5 MG</t>
  </si>
  <si>
    <t>TBL FLM 30X10MG/5MG/5MG I</t>
  </si>
  <si>
    <t>LIPOBASE</t>
  </si>
  <si>
    <t>CRM 100G</t>
  </si>
  <si>
    <t>LITALIR</t>
  </si>
  <si>
    <t>CPS 100X500MG</t>
  </si>
  <si>
    <t>LOZAP 100 ZENTIVA</t>
  </si>
  <si>
    <t>POR TBL FLM 30X100MG</t>
  </si>
  <si>
    <t>LYRICA 225 MG</t>
  </si>
  <si>
    <t>POR CPS DUR 56X225MG</t>
  </si>
  <si>
    <t>TBL NOB 100X0,5GM</t>
  </si>
  <si>
    <t>MAGNESIUM SULFURICUM BBP 20%</t>
  </si>
  <si>
    <t>200MG/ML INJ SOL 5X10ML</t>
  </si>
  <si>
    <t>Melatonin 3mg tbl.60</t>
  </si>
  <si>
    <t>METAMIZOLE KALCEKS</t>
  </si>
  <si>
    <t>500MG/ML INJ SOL 10X2ML</t>
  </si>
  <si>
    <t>METFORMIN ZENTIVA</t>
  </si>
  <si>
    <t>850MG TBL FLM 90</t>
  </si>
  <si>
    <t>MICALCET</t>
  </si>
  <si>
    <t>30MG TBL FLM 28</t>
  </si>
  <si>
    <t>MIDAZOLAM ACCORD 1 MG/ML</t>
  </si>
  <si>
    <t>INJ+INF SOL 10X5ML</t>
  </si>
  <si>
    <t>MIDAZOLAM ACCORD 5 MG/ML</t>
  </si>
  <si>
    <t>INJ+INF SOL 10X3ML</t>
  </si>
  <si>
    <t>MIRTAZAPIN +PHARMA</t>
  </si>
  <si>
    <t>30MG POR TBL DIS 30X1</t>
  </si>
  <si>
    <t>MIRTAZAPIN ORION 30 MG</t>
  </si>
  <si>
    <t>POR TBL DIS 30X30MG</t>
  </si>
  <si>
    <t>MITOCIN</t>
  </si>
  <si>
    <t>20MG INJ/INF/IVS PLV SOL 1</t>
  </si>
  <si>
    <t>MONOPRIL 20 MG</t>
  </si>
  <si>
    <t>20MG TBL NOB 28</t>
  </si>
  <si>
    <t>MONOTAB SR</t>
  </si>
  <si>
    <t>100MG TBL PRO 50(5X10)</t>
  </si>
  <si>
    <t>MOTILIUM</t>
  </si>
  <si>
    <t>MUCONASAL PLUS</t>
  </si>
  <si>
    <t>SPR NAS 1X10ML</t>
  </si>
  <si>
    <t>MUSCORIL CPS</t>
  </si>
  <si>
    <t>POR CPS DUR 30X4MG</t>
  </si>
  <si>
    <t>MYCOPHENOLAT MOFETIL SANDOZ</t>
  </si>
  <si>
    <t>MYDOCALM 150MG</t>
  </si>
  <si>
    <t>TBL OBD 30X150MG</t>
  </si>
  <si>
    <t>NAC AL</t>
  </si>
  <si>
    <t>600MG TBL EFF 10(1X10)</t>
  </si>
  <si>
    <t>POR TBL EFF 50X600MG</t>
  </si>
  <si>
    <t>NASIVIN 0,05%</t>
  </si>
  <si>
    <t>NAS SPR SOL 10ML-SK</t>
  </si>
  <si>
    <t>NAS GTT SOL 10ML</t>
  </si>
  <si>
    <t>NASIVIN SENSITIVE 0,05%</t>
  </si>
  <si>
    <t>NAS SPR SOL 1X10ML/5MG</t>
  </si>
  <si>
    <t>NAXALGAN</t>
  </si>
  <si>
    <t>75MG CPS DUR 90</t>
  </si>
  <si>
    <t>150MG CPS DUR 90</t>
  </si>
  <si>
    <t>NEPRO HP PŘÍCHUŤ VANILKOVÁ</t>
  </si>
  <si>
    <t>POR SOL 1X220ML</t>
  </si>
  <si>
    <t>NITRESAN 10 MG</t>
  </si>
  <si>
    <t>NITRESAN 20 MG</t>
  </si>
  <si>
    <t>NORETHISTERON ZENTIVA</t>
  </si>
  <si>
    <t>TBL NOB 45X5MG</t>
  </si>
  <si>
    <t>NUTRICOMP DRINK 2,0 KCAL FIBRE ČOKOLÁDOVÁ PRALINKA</t>
  </si>
  <si>
    <t>NUTRICOMP DRINK 2,0 KCAL FIBRE MLÉČNÝ KARAMEL</t>
  </si>
  <si>
    <t>NUTRICOMP DRINK 2,0 KCAL FIBRE TŘEŠEŇ</t>
  </si>
  <si>
    <t>OPHTHALMO-AZULEN</t>
  </si>
  <si>
    <t>OPHTHALMO-HYDROCORTISON LECIVA</t>
  </si>
  <si>
    <t>UNG OPH 1X5GM 0.5%</t>
  </si>
  <si>
    <t>OXAZEPAM TBL.20X10MG</t>
  </si>
  <si>
    <t>TBL 20X10MG(BLISTR)</t>
  </si>
  <si>
    <t>OXYCONTIN 40 MG</t>
  </si>
  <si>
    <t>POR TBL PRO 60X40MG</t>
  </si>
  <si>
    <t>PANCREOLAN FORTE</t>
  </si>
  <si>
    <t>6000U TBL ENT 30</t>
  </si>
  <si>
    <t>PARALEN 100</t>
  </si>
  <si>
    <t>100MG SUP 5</t>
  </si>
  <si>
    <t>PARALEN GRIP HORKÝ NÁPOJ CITRÓN</t>
  </si>
  <si>
    <t>650MG/10MG POR GRA SUS 12</t>
  </si>
  <si>
    <t>PARALEN GRIP HORKÝ NÁPOJ POMERANČ A ZÁZVOR</t>
  </si>
  <si>
    <t>500MG/10MG POR PLV SOL SCC 12</t>
  </si>
  <si>
    <t>PARALEN GRIP CHŘIPKA A BOLEST</t>
  </si>
  <si>
    <t>500MG/25MG/5MG TBL FLM 12 I</t>
  </si>
  <si>
    <t>PAROXETIN AUROVITAS</t>
  </si>
  <si>
    <t>20MG TBL FLM 30 II</t>
  </si>
  <si>
    <t>PENTASA PROLONG</t>
  </si>
  <si>
    <t>500MG TBL PRO 100</t>
  </si>
  <si>
    <t>10MG/G+10MG/G+3,5MG/G UNG 15G</t>
  </si>
  <si>
    <t>PLASMALYTE ROZTOK S GLUKOZOU 5%</t>
  </si>
  <si>
    <t>75MG CPS DUR 84</t>
  </si>
  <si>
    <t>PRESTARIUM NEO FORTE</t>
  </si>
  <si>
    <t>PROCTO-GLYVENOL</t>
  </si>
  <si>
    <t>RCT CRM 1X30GM</t>
  </si>
  <si>
    <t>PULMICORT</t>
  </si>
  <si>
    <t>0,5MG/ML SUS NEB 20X2ML</t>
  </si>
  <si>
    <t>PULMICORT TURBUHALER</t>
  </si>
  <si>
    <t>200MCG INH PLV 200DÁV</t>
  </si>
  <si>
    <t>QUETIAPIN MYLAN</t>
  </si>
  <si>
    <t>200MG TBL PRO 60</t>
  </si>
  <si>
    <t>QUETIAPIN MYLAN 25 MG</t>
  </si>
  <si>
    <t>POR TBL FLM 30X25MG</t>
  </si>
  <si>
    <t>RECOXA 15</t>
  </si>
  <si>
    <t>POR TBL NOB 30X15MG</t>
  </si>
  <si>
    <t>REGULAX-PIKOSULFAT KAPKY</t>
  </si>
  <si>
    <t>GTT 1X10ML/75MG</t>
  </si>
  <si>
    <t>Riboflavin Generica tbl.60</t>
  </si>
  <si>
    <t>RISPERIDON ACTAVIS 1MG</t>
  </si>
  <si>
    <t>TBL FLM 60</t>
  </si>
  <si>
    <t>RISPERIDON FARMAX 1MG</t>
  </si>
  <si>
    <t>ROSALGIN EASY 140 MG VAGINÁLNÍ ROZTOK</t>
  </si>
  <si>
    <t>VAG SOL 5X140ML</t>
  </si>
  <si>
    <t>ROSUMOP 10 MG</t>
  </si>
  <si>
    <t>POR TBL FLM 100X10MG</t>
  </si>
  <si>
    <t>SALOFALK</t>
  </si>
  <si>
    <t>1500MG GRA ENP 60</t>
  </si>
  <si>
    <t>SANDOSTATIN 0.1 MG/ML</t>
  </si>
  <si>
    <t>INJ SOL 5X1ML/0.1MG</t>
  </si>
  <si>
    <t>SANORIN</t>
  </si>
  <si>
    <t>1PM NAS SPR SOL 1X10ML</t>
  </si>
  <si>
    <t>SERETIDE DISKUS</t>
  </si>
  <si>
    <t>50MCG/500MCG INH PLV DOS 1X60DÁV</t>
  </si>
  <si>
    <t>40MG TBL FLM 100 I</t>
  </si>
  <si>
    <t>3G POR PLV SUS 10</t>
  </si>
  <si>
    <t>SPASMED 15</t>
  </si>
  <si>
    <t>POR TBL FLM 30X15MG</t>
  </si>
  <si>
    <t>SPERSALLERG</t>
  </si>
  <si>
    <t>SPIRIVA RESPIMAT 2,5 MIKROGRAMU</t>
  </si>
  <si>
    <t>INH SOL 1X60DÁV</t>
  </si>
  <si>
    <t>STACYL 100 MG ENTEROSOLVENTNÍ TABLETY</t>
  </si>
  <si>
    <t>POR TBL ENT 100X100MG I</t>
  </si>
  <si>
    <t>SYMBICORT TURBUHALER 80 MCG/4,5MCG 1x120 dávek</t>
  </si>
  <si>
    <t>TANTUM VERDE LEMON</t>
  </si>
  <si>
    <t>3MG PAS 20</t>
  </si>
  <si>
    <t>TANTUM VERDE MINT</t>
  </si>
  <si>
    <t>ORM PAS 20X3MG</t>
  </si>
  <si>
    <t>TANTUM VERDE SPRAY</t>
  </si>
  <si>
    <t>ORM SPR 30ML 0.15%</t>
  </si>
  <si>
    <t>TARKA 240/4 MG TBL.</t>
  </si>
  <si>
    <t>240MG/4MG TBL RET 28</t>
  </si>
  <si>
    <t>TELMISARTAN/HYDROCHLOROTHIAZID SANDOZ</t>
  </si>
  <si>
    <t>80MG/25MG TBL FLM 30</t>
  </si>
  <si>
    <t>TEZZIMI</t>
  </si>
  <si>
    <t>10MG TBL NOB 30 I</t>
  </si>
  <si>
    <t>TBL 20X50MG(BLISTR)</t>
  </si>
  <si>
    <t>INJ SOL 12X2ML/100MG</t>
  </si>
  <si>
    <t>TIMO-COMOD 0,5%</t>
  </si>
  <si>
    <t>OPH GTT SOL 2X10ML</t>
  </si>
  <si>
    <t>TRALGIT SR 100</t>
  </si>
  <si>
    <t>POR TBL RET50X100MG</t>
  </si>
  <si>
    <t>TRANSMETIL 500 MG TABLETY</t>
  </si>
  <si>
    <t>POR TBL ENT 10X500MG</t>
  </si>
  <si>
    <t>TRANSTEC 52.5 MCG/H</t>
  </si>
  <si>
    <t>DRM EMP TDR 5X30MG</t>
  </si>
  <si>
    <t>TRIASYN 5/5 MG</t>
  </si>
  <si>
    <t>POR TBL RET 30</t>
  </si>
  <si>
    <t>TRIPLIXAM 10 MG/2,5 MG/5 MG</t>
  </si>
  <si>
    <t>TRITTICO AC 150</t>
  </si>
  <si>
    <t>TBL RET 60X150MG</t>
  </si>
  <si>
    <t>UBRETID</t>
  </si>
  <si>
    <t>ULTRACOD</t>
  </si>
  <si>
    <t>VENTOLIN</t>
  </si>
  <si>
    <t>5MG/ML INH SOL 1X20ML</t>
  </si>
  <si>
    <t>VERAL 1% GEL</t>
  </si>
  <si>
    <t>DRM GEL 1X100GM II</t>
  </si>
  <si>
    <t>VIDISIC</t>
  </si>
  <si>
    <t>GEL OPH 1X10GM</t>
  </si>
  <si>
    <t>VINBLASTIN TEVA 1 MG/ML</t>
  </si>
  <si>
    <t>INJ SOL 1X10ML/10MG</t>
  </si>
  <si>
    <t>Vincentka nosní sprej  25ml (30ml)</t>
  </si>
  <si>
    <t>Vincentka nosní sprej STANDARD hypotonický 25ml</t>
  </si>
  <si>
    <t>VINCRISTINE-TEVA</t>
  </si>
  <si>
    <t>INJ 1X2ML/2MG</t>
  </si>
  <si>
    <t>XADOS</t>
  </si>
  <si>
    <t>10MG POR TBL DIS 30</t>
  </si>
  <si>
    <t>YAL</t>
  </si>
  <si>
    <t>SOL 2X67.5ML</t>
  </si>
  <si>
    <t>SOL 10X67.5ML</t>
  </si>
  <si>
    <t>ZARZIO 30 MU/0,5 ML</t>
  </si>
  <si>
    <t>INJ+INF SOL 5X0.5ML</t>
  </si>
  <si>
    <t>ZARZIO 48 MU/0,5 ML</t>
  </si>
  <si>
    <t>TBL OBD 60X10MG</t>
  </si>
  <si>
    <t>POR TBL FLM 50X10MG</t>
  </si>
  <si>
    <t>AMINOMIX 2 NOVUM</t>
  </si>
  <si>
    <t>INF SOL4X2000ML</t>
  </si>
  <si>
    <t>NEONUTRIN 10% 10x500ml</t>
  </si>
  <si>
    <t>10% INF SOL 10X500ML</t>
  </si>
  <si>
    <t>NUTRAMIN VLI</t>
  </si>
  <si>
    <t>NUTRIFLEX PLUS</t>
  </si>
  <si>
    <t>SMOFLIPID</t>
  </si>
  <si>
    <t>INF EML 10X250ML</t>
  </si>
  <si>
    <t>léky - enter. a parent. výživa (výroba LEK-OPSL)</t>
  </si>
  <si>
    <t>IR  PARENT.VÝŽIVA  - all in one - externi</t>
  </si>
  <si>
    <t xml:space="preserve">vak </t>
  </si>
  <si>
    <t>CUBITAN S PŘÍCHUTÍ ČOKOLÁDOVOU</t>
  </si>
  <si>
    <t>CUBITAN S PŘÍCHUTÍ VANILKOVOU</t>
  </si>
  <si>
    <t>FRESUBIN HP ENERGY</t>
  </si>
  <si>
    <t>NUTRICOMP SOUP JEMNÉ KUŘECÍ KARI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</si>
  <si>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</si>
  <si>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</si>
  <si>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</si>
  <si>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</si>
  <si>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</si>
  <si>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S PŘÍCHUTÍ BANÁNOVOU</t>
  </si>
  <si>
    <t>NUTRIDRINK COMPACT S PŘÍCHUTÍ JAHODOVOU</t>
  </si>
  <si>
    <t>NUTRIDRINK COMPACT S PŘÍCHUTÍ LESNÍHO OVOCE</t>
  </si>
  <si>
    <t>NUTRIDRINK COMPACT S PŘÍCHUTÍ VANILKOVOU</t>
  </si>
  <si>
    <t>NUTRIDRINK YOGHURT S PŘÍCHUTÍ MALINA</t>
  </si>
  <si>
    <t>NUTRIDRINK YOGHURT STYLE S PŘÍCHUTÍ MALINOVOU</t>
  </si>
  <si>
    <t>Nutrison Advanced DIASON LOW ENERGY</t>
  </si>
  <si>
    <t>por.sol.1000ml</t>
  </si>
  <si>
    <t>50IU/ML INF PSO LQF 1+1X10ML</t>
  </si>
  <si>
    <t>500IU INF PSO LQF 1+1X20ML</t>
  </si>
  <si>
    <t>AZITROMICINA AZEVEDOS-mimořádný dovoz</t>
  </si>
  <si>
    <t>inf plv sol 10x500mg</t>
  </si>
  <si>
    <t>CEFTRIAXON MEDOCHEMIE</t>
  </si>
  <si>
    <t>2G INJ/INF PLV SOL 10</t>
  </si>
  <si>
    <t>CLARITROMICINA HIKMA 500mg-mimoř.dovoz</t>
  </si>
  <si>
    <t>500MG INF PLV 10</t>
  </si>
  <si>
    <t>COLOMYCIN INJEKCE 1 000 000 MJ</t>
  </si>
  <si>
    <t>1000000IU INJ PLV SOL/SOL NEB 10X1MIU</t>
  </si>
  <si>
    <t>COTRIMOXAZOL AL FORTE</t>
  </si>
  <si>
    <t>TBL 20X960MG</t>
  </si>
  <si>
    <t>DOXYBENE 200 MG TABLETY</t>
  </si>
  <si>
    <t>POR TBL NOB10X200MG</t>
  </si>
  <si>
    <t>DUOMOX 500</t>
  </si>
  <si>
    <t>TBL 20X500MG</t>
  </si>
  <si>
    <t>PLV ADS 1X20GM</t>
  </si>
  <si>
    <t>OFLOXACINO ALTAN</t>
  </si>
  <si>
    <t>2MG/ML INF SOL 20X100ML</t>
  </si>
  <si>
    <t>PAMYCON NA PŘÍPRAVU KAPEK</t>
  </si>
  <si>
    <t>DRM PLV SOL 1X1LAH</t>
  </si>
  <si>
    <t>TARGOCID 400MG</t>
  </si>
  <si>
    <t>INJ SIC 1X400MG+SOL</t>
  </si>
  <si>
    <t>XORIMAX 250 MG POTAH.TABLETY</t>
  </si>
  <si>
    <t>PORTBLFLM10X250MG</t>
  </si>
  <si>
    <t>BATRAFEN</t>
  </si>
  <si>
    <t>CRM 1X20GM</t>
  </si>
  <si>
    <t>BATRAFEN ROZTOK</t>
  </si>
  <si>
    <t>10MG/ML DRM SOL 20ML</t>
  </si>
  <si>
    <t>PIMAFUCIN</t>
  </si>
  <si>
    <t>100MG VAG GLB 3</t>
  </si>
  <si>
    <t>CRM 1X30GM 2%</t>
  </si>
  <si>
    <t>VORIKONAZOL SANDOZ 200 MG</t>
  </si>
  <si>
    <t>TBL FLM 14X200MG</t>
  </si>
  <si>
    <t>ACC INJEKT-mimořádný dovoz</t>
  </si>
  <si>
    <t>Carmustine 100mg</t>
  </si>
  <si>
    <t>1x100mg</t>
  </si>
  <si>
    <t>CYTO-chlorid sodný 0,9% vak VIAFLO 1x250ml</t>
  </si>
  <si>
    <t>1x250ml</t>
  </si>
  <si>
    <t>DIPHERELINE S.R. 11,25 MG</t>
  </si>
  <si>
    <t>INJ PLQ SUS PRO 1+1X2ML AMP</t>
  </si>
  <si>
    <t>DIPHERELINE S.R. 22,5MG</t>
  </si>
  <si>
    <t>22,5MG INJ PLQ SUS PRO 1+1X2ML AMP</t>
  </si>
  <si>
    <t>DZ TRIXO LIND 500ML</t>
  </si>
  <si>
    <t>ELIGARD</t>
  </si>
  <si>
    <t>45MG INJ PSO LQF 1+1</t>
  </si>
  <si>
    <t>ELIGARD 45 MG</t>
  </si>
  <si>
    <t>INJ PSO LQF 1X45MG VAN</t>
  </si>
  <si>
    <t>EPIRUBICIN ACCORD</t>
  </si>
  <si>
    <t>2MG/ML INJ/INF SOL 1X25ML</t>
  </si>
  <si>
    <t>EPIRUBICIN ACCORD 2 MG/ML</t>
  </si>
  <si>
    <t>INJ+INF SOL 1X5ML/10MG I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</si>
  <si>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</si>
  <si>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</si>
  <si>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</si>
  <si>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</si>
  <si>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</si>
  <si>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</si>
  <si>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FULVESTRANT EVER PHARMA</t>
  </si>
  <si>
    <t>250MG INJ SOL ISP 2X5ML+2J</t>
  </si>
  <si>
    <t>Gemcitabin Ebewe 40mg/ml</t>
  </si>
  <si>
    <t>1x25ml/1000mg</t>
  </si>
  <si>
    <t>GENTADEX 5 MG/ML + 1 MG/ML</t>
  </si>
  <si>
    <t>OPH GTT SOL 1X5ML</t>
  </si>
  <si>
    <t>INF SOL 20X100ML-PE</t>
  </si>
  <si>
    <t>HELICID 10 ZENTIVA</t>
  </si>
  <si>
    <t>10MG CPS ETD 14 I</t>
  </si>
  <si>
    <t>400MG CPS MOL 20</t>
  </si>
  <si>
    <t>KL TBL MAGN.LACT 0,5G+B6 0,02G, 100TBL</t>
  </si>
  <si>
    <t>LEPTOPROL 5 MG</t>
  </si>
  <si>
    <t>SDR IMP ISP 1X5MG</t>
  </si>
  <si>
    <t>OPH UNG 3,5G</t>
  </si>
  <si>
    <t>NAVELBINE</t>
  </si>
  <si>
    <t>INJ 10X5ML/50MG</t>
  </si>
  <si>
    <t>PELGRAZ-STŘÍKAČKA</t>
  </si>
  <si>
    <t>6MG INJ SOL ISP 1X0,6ML</t>
  </si>
  <si>
    <t>PLASMALYTE ROZTOK</t>
  </si>
  <si>
    <t>RESELIGO</t>
  </si>
  <si>
    <t>3,6MG IMP ISP 1</t>
  </si>
  <si>
    <t>10,8MG IMP ISP 1</t>
  </si>
  <si>
    <t>RESELIGO 10,8MG</t>
  </si>
  <si>
    <t>IMP ISP 1</t>
  </si>
  <si>
    <t>RESELIGO 3,6MG</t>
  </si>
  <si>
    <t>ROSUCARD 40 MG POTAHOVANÉ TABLETY</t>
  </si>
  <si>
    <t>POR TBL FLM 30X40MG</t>
  </si>
  <si>
    <t>ROSUMOP 40 MG</t>
  </si>
  <si>
    <t>SANDOSTATIN LAR 30 MG</t>
  </si>
  <si>
    <t>INJ PSU LQF 1X30MG</t>
  </si>
  <si>
    <t>SECTRAL 400</t>
  </si>
  <si>
    <t>TBL OBD 30X400MG</t>
  </si>
  <si>
    <t>500MG TBL FLM 120 II</t>
  </si>
  <si>
    <t>SOMATULINE AUTOGEL 120 MG</t>
  </si>
  <si>
    <t>INJSOL1X0.5ML/120MG</t>
  </si>
  <si>
    <t>SOMATULINE AUTOGEL 60 MG</t>
  </si>
  <si>
    <t>INJ SOL 1X0.5ML/60MG</t>
  </si>
  <si>
    <t>POR TBL NOB 90X1MG</t>
  </si>
  <si>
    <t>VERAL 100 RETARD</t>
  </si>
  <si>
    <t>POR TBL RET30X100MG</t>
  </si>
  <si>
    <t>XGEVA 120 MG</t>
  </si>
  <si>
    <t>INJ SOL 1X1.7ML/120MG</t>
  </si>
  <si>
    <t>ZOLADEX DEPOT 3,6 MG</t>
  </si>
  <si>
    <t>léky - centra (LEK)</t>
  </si>
  <si>
    <t>ERLEADA 60MG</t>
  </si>
  <si>
    <t>TBL FLM 120</t>
  </si>
  <si>
    <t>IBRANCE</t>
  </si>
  <si>
    <t>100MG TBL FLM 21</t>
  </si>
  <si>
    <t>125 MG TBL FLM 21</t>
  </si>
  <si>
    <t>KISQALI</t>
  </si>
  <si>
    <t>200MG TBL FLM 63 I</t>
  </si>
  <si>
    <t>LIBTAYO</t>
  </si>
  <si>
    <t>350MG INF CNC SOL 1X7ML</t>
  </si>
  <si>
    <t>LYNPARZA 100 mg</t>
  </si>
  <si>
    <t>100MG TBL FLM 56</t>
  </si>
  <si>
    <t>LYNPARZA 150MG</t>
  </si>
  <si>
    <t>TBL FLM 56</t>
  </si>
  <si>
    <t>VERZENIOS 150MG</t>
  </si>
  <si>
    <t>léky - dle §16 (LEK)</t>
  </si>
  <si>
    <t>CAPRELSA 300 MG</t>
  </si>
  <si>
    <t>POR TBL FLM 30X300MG</t>
  </si>
  <si>
    <t>COMETRIQ 20 MG+80 MG</t>
  </si>
  <si>
    <t>POR CPS DUR 112(84X20MG+7X80MG</t>
  </si>
  <si>
    <t>CYRAMZA 10 MG/ML-dotovaná cena 1Kč - ONK</t>
  </si>
  <si>
    <t>IVN INF CNC SOL 2X10ML</t>
  </si>
  <si>
    <t>75MG CPS DUR 21</t>
  </si>
  <si>
    <t>TECENTRIQ</t>
  </si>
  <si>
    <t>840MG INF CNC SOL 1X14ML</t>
  </si>
  <si>
    <t>YONDELIS</t>
  </si>
  <si>
    <t>1MG INF PLV CSL 1</t>
  </si>
  <si>
    <t>KL BARVA NA  DETI 200g</t>
  </si>
  <si>
    <t>ZOLADEX DEPOT 10,8 MG</t>
  </si>
  <si>
    <t>léky - RTG diagnostika ZUL (LEK)</t>
  </si>
  <si>
    <t>ULTRAVIST 370 MG/ML</t>
  </si>
  <si>
    <t>INJ SOL 10X100ML</t>
  </si>
  <si>
    <t>INJ SOL 10X50ML</t>
  </si>
  <si>
    <t>Carbofit prášek 25g Čárkll</t>
  </si>
  <si>
    <t>AFINITOR 10 MG</t>
  </si>
  <si>
    <t>AFINITOR 5 MG</t>
  </si>
  <si>
    <t>ALECENSA-plná cena</t>
  </si>
  <si>
    <t>150MG CPS DUR 224(4X56)</t>
  </si>
  <si>
    <t>AVASTIN</t>
  </si>
  <si>
    <t>INFCNCSOL400MG/16ML</t>
  </si>
  <si>
    <t>INF CNCSOL100MG/4ML</t>
  </si>
  <si>
    <t>BAVENCIO</t>
  </si>
  <si>
    <t>20MG/ML INF CNC SOL 1X10ML</t>
  </si>
  <si>
    <t>BRAFTOVI</t>
  </si>
  <si>
    <t>75MG CPS DUR 42</t>
  </si>
  <si>
    <t>CABOMETYX</t>
  </si>
  <si>
    <t>40MG TBL FLM 30</t>
  </si>
  <si>
    <t>60MG TBL FLM 30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</si>
  <si>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</si>
  <si>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</si>
  <si>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</si>
  <si>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</si>
  <si>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</si>
  <si>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</si>
  <si>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</si>
  <si>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</si>
  <si>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EVEROLIMUS TEVA</t>
  </si>
  <si>
    <t>10MG TBL NOB 30X1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</si>
  <si>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</si>
  <si>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</si>
  <si>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</si>
  <si>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</si>
  <si>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</si>
  <si>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</si>
  <si>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</si>
  <si>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</si>
  <si>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</si>
  <si>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75MG TBL FLM 21 I</t>
  </si>
  <si>
    <t>INLYTA 1 MG</t>
  </si>
  <si>
    <t>POR TBL FLM 56X1MG</t>
  </si>
  <si>
    <t>INLYTA 5 MG</t>
  </si>
  <si>
    <t>POR TBL FLM 56X5MG</t>
  </si>
  <si>
    <t>JAVLOR 25 MG/ML</t>
  </si>
  <si>
    <t>INF CNC SOL 1X2ML</t>
  </si>
  <si>
    <t>INF CNC SOL 1X10ML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</si>
  <si>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</si>
  <si>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</si>
  <si>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</si>
  <si>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</si>
  <si>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</si>
  <si>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</si>
  <si>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</si>
  <si>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</si>
  <si>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</si>
  <si>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</si>
  <si>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</si>
  <si>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</si>
  <si>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>LONSURF 15MG/6,14MG</t>
  </si>
  <si>
    <t>TBL FLM 20</t>
  </si>
  <si>
    <t>LONSURF 20MG/8,19MG</t>
  </si>
  <si>
    <t>LYNPARZA 50MG</t>
  </si>
  <si>
    <t>CPS DUR 448(4X112)</t>
  </si>
  <si>
    <t>MEKINIST 2MG</t>
  </si>
  <si>
    <t>MEKTOVI</t>
  </si>
  <si>
    <t>15MG TBL FLM 84</t>
  </si>
  <si>
    <t>NERLYNX</t>
  </si>
  <si>
    <t>40MG TBL FLM 180</t>
  </si>
  <si>
    <t>NEXAVAR 200 MG</t>
  </si>
  <si>
    <t>POR TBL FLM 112X200MG</t>
  </si>
  <si>
    <t>OGIVRI</t>
  </si>
  <si>
    <t>150MG INF PLV CSL 1</t>
  </si>
  <si>
    <t>ONIVYDE PEGYLATED LIPOSOMAL</t>
  </si>
  <si>
    <t>4,3MG/ML INF CNC SOL 1X10ML</t>
  </si>
  <si>
    <t>OPDIVO</t>
  </si>
  <si>
    <t>10MG/ML INF CNC SOL 1X24ML</t>
  </si>
  <si>
    <t>OPDIVO 10 MG/ML</t>
  </si>
  <si>
    <t>INF CNC SOL 1X10MLX10MG/ML</t>
  </si>
  <si>
    <t>PEMETREXED FRESENIUS KABI</t>
  </si>
  <si>
    <t>25MG/ML INF CNC SOL 1X20ML</t>
  </si>
  <si>
    <t>500MG INF PLV CSL 1</t>
  </si>
  <si>
    <t>PERJETA 420 MG</t>
  </si>
  <si>
    <t>INF CNC SOL 420MG/14ML</t>
  </si>
  <si>
    <t>RIXATHON</t>
  </si>
  <si>
    <t>500MG INF CNC SOL 1X50ML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</si>
  <si>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</si>
  <si>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</si>
  <si>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</si>
  <si>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</si>
  <si>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</si>
  <si>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</si>
  <si>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</si>
  <si>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</si>
  <si>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</si>
  <si>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1200MG INF CNC SOL 1X20ML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</si>
  <si>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</si>
  <si>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</si>
  <si>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</si>
  <si>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</si>
  <si>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</si>
  <si>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</si>
  <si>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</si>
  <si>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</si>
  <si>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</si>
  <si>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</si>
  <si>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</si>
  <si>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40MG TBL FLM 112</t>
  </si>
  <si>
    <t>POR CPS MOL 112X40MG</t>
  </si>
  <si>
    <t>YERVOY 5 MG/ML</t>
  </si>
  <si>
    <t>ZALTRAP 25 MG/ML</t>
  </si>
  <si>
    <t>INF CNC SOL 1X4ML/100MG</t>
  </si>
  <si>
    <t>INF CNC SOL 1X8ML</t>
  </si>
  <si>
    <t>ZYTIGA 500 MG potah.tablety</t>
  </si>
  <si>
    <t>TBL FLM 60 x 500 MG</t>
  </si>
  <si>
    <t>CYRAMZA 10 MG/ML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</si>
  <si>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</si>
  <si>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</si>
  <si>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</si>
  <si>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</si>
  <si>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</si>
  <si>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</si>
  <si>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</si>
  <si>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</si>
  <si>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</si>
  <si>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</si>
  <si>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</si>
  <si>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</si>
  <si>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</si>
  <si>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B01AB05 - ENOXAPARIN</t>
  </si>
  <si>
    <t>B01AB06 - NADROPARIN</t>
  </si>
  <si>
    <t>B01AC04 - KLOPIDOGREL</t>
  </si>
  <si>
    <t>C02AC05 - MOXONIDIN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</si>
  <si>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</si>
  <si>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</si>
  <si>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</si>
  <si>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</si>
  <si>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</si>
  <si>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</si>
  <si>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</si>
  <si>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</si>
  <si>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</si>
  <si>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</si>
  <si>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</si>
  <si>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</si>
  <si>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</si>
  <si>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</si>
  <si>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</si>
  <si>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</si>
  <si>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</si>
  <si>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</si>
  <si>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</si>
  <si>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</si>
  <si>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</si>
  <si>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</si>
  <si>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D06BB03 - ACIKLOVIR</t>
  </si>
  <si>
    <t>G04CA02 - TAMSULOSIN</t>
  </si>
  <si>
    <t>G04CA52 - TAMSULOSIN A DUTASTERID</t>
  </si>
  <si>
    <t>H01CB02 - OKTREOTID</t>
  </si>
  <si>
    <t>H02AB04 - METHYLPREDNISOLON</t>
  </si>
  <si>
    <t>H02AB07 - PREDNISON</t>
  </si>
  <si>
    <t>H05BX01 - CINAKALCET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</si>
  <si>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</si>
  <si>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</si>
  <si>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</si>
  <si>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</si>
  <si>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</si>
  <si>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</si>
  <si>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</si>
  <si>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</si>
  <si>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J01MA01 - OFLOXACIN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</si>
  <si>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</si>
  <si>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</si>
  <si>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</si>
  <si>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</si>
  <si>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</si>
  <si>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</si>
  <si>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</si>
  <si>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</si>
  <si>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</si>
  <si>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L01AA01 - CYKLOFOSFAMID</t>
  </si>
  <si>
    <t>L01AA06 - IFOSFAMID</t>
  </si>
  <si>
    <t>L01BA04 - PEMETREXED</t>
  </si>
  <si>
    <t>L01BC05 - GEMCITABIN</t>
  </si>
  <si>
    <t>L01CB01 - ETOPOSID</t>
  </si>
  <si>
    <t>L01CD01 - PAKLITAXEL</t>
  </si>
  <si>
    <t>L01CD02 - DOCETAXEL</t>
  </si>
  <si>
    <t>L01CD04 - KABAZITAXEL</t>
  </si>
  <si>
    <t>L01DB01 - DOXORUBICIN</t>
  </si>
  <si>
    <t>L01XC02 - RITUXIMAB</t>
  </si>
  <si>
    <t>L01XC03 - TRASTUZUMAB</t>
  </si>
  <si>
    <t>L01XC06 - CETUXIMAB</t>
  </si>
  <si>
    <t>L01XC07 - BEVACIZUMAB</t>
  </si>
  <si>
    <t>L01XC08 - PANITUMUMAB</t>
  </si>
  <si>
    <t>L02AE02 - LEUPRORELIN</t>
  </si>
  <si>
    <t>L02AE03 - GOSERELIN</t>
  </si>
  <si>
    <t>L02BA03 - FULVESTRANT</t>
  </si>
  <si>
    <t>L02BB03 - BIKALUTAMID</t>
  </si>
  <si>
    <t>L03AA02 - FILGRASTIM</t>
  </si>
  <si>
    <t>L03AA13 - PEGFILGRASTIM</t>
  </si>
  <si>
    <t>L04AX01 - AZATHIOPRIN</t>
  </si>
  <si>
    <t>M01AC06 - MELOXIKAM</t>
  </si>
  <si>
    <t>M04AA01 - ALOPURINOL</t>
  </si>
  <si>
    <t>M05BA08 - KYSELINA ZOLEDRONOVÁ</t>
  </si>
  <si>
    <t>M05BX04 - DENOSUMAB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</si>
  <si>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</si>
  <si>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</si>
  <si>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</si>
  <si>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</si>
  <si>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</si>
  <si>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</si>
  <si>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</si>
  <si>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N03AX12 - GABAPENTIN</t>
  </si>
  <si>
    <t>N03AX14 - LEVETIRACETAM</t>
  </si>
  <si>
    <t>N03AX16 - PREGABALIN</t>
  </si>
  <si>
    <t>N05AH03 - OLANZAPIN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</si>
  <si>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</si>
  <si>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</si>
  <si>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</si>
  <si>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</si>
  <si>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</si>
  <si>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</si>
  <si>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</si>
  <si>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</si>
  <si>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</si>
  <si>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</si>
  <si>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</si>
  <si>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</si>
  <si>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</si>
  <si>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</si>
  <si>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R03DA04 - THEOFYLIN</t>
  </si>
  <si>
    <t>R05CB01 - ACETYLCYSTEIN</t>
  </si>
  <si>
    <t>R05CB06 - AMBROXOL</t>
  </si>
  <si>
    <t>R06AE07 - CETIRIZIN</t>
  </si>
  <si>
    <t>R06AX13 - LORATADIN</t>
  </si>
  <si>
    <t>R06AX27 - DESLORATADIN</t>
  </si>
  <si>
    <t>V08AB05 - JOPROMID</t>
  </si>
  <si>
    <t>J05AX05 - INOSIN PRANOBEX</t>
  </si>
  <si>
    <t>B01AF02 - APIXABAN</t>
  </si>
  <si>
    <t>R03AK06 - SALMETEROL A FLUTIKASON</t>
  </si>
  <si>
    <t>R03AK07 - FORMOTEROL A BUDESONID</t>
  </si>
  <si>
    <t>L01XC14 - TRASTUZUMAB EMTANSIN</t>
  </si>
  <si>
    <t>R03AK11 - FORMOTEROL A BUDESONID</t>
  </si>
  <si>
    <t>C09BX01 - PERINDOPRIL, AMLODIPIN A INDAPAMID</t>
  </si>
  <si>
    <t>A03FA07 - ITOPRIDUM</t>
  </si>
  <si>
    <t>L04AA06 - KYSELINA MYKOFENOLOVÁ</t>
  </si>
  <si>
    <t>N03AX18 - LAKOSAMID</t>
  </si>
  <si>
    <t>J01CR02 - AMOXICILIN A  INHIBITOR BETA-LAKTAMASY</t>
  </si>
  <si>
    <t>A06AD11 - LAKTULOSA</t>
  </si>
  <si>
    <t>A10AB06 - INSULIN GLULISIN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</si>
  <si>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</si>
  <si>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</si>
  <si>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</si>
  <si>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</si>
  <si>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</si>
  <si>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</si>
  <si>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</si>
  <si>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</si>
  <si>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</si>
  <si>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</si>
  <si>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J01DD62 - CEFOPERAZON A  INHIBITOR BETA-LAKTAMASY</t>
  </si>
  <si>
    <t>L02BB05 - APALUTAMID</t>
  </si>
  <si>
    <t>A07DA01 - ANTIPROPULZIVA</t>
  </si>
  <si>
    <t>L01CE02 - IRINOTEKAN</t>
  </si>
  <si>
    <t>L01EX03 - PAZOPANIB</t>
  </si>
  <si>
    <t>L01EF01 - PALBOCIKLIB</t>
  </si>
  <si>
    <t>L01EC02 - DABRAFENIB</t>
  </si>
  <si>
    <t>L01ED01 - KRIZOTINIB</t>
  </si>
  <si>
    <t>L01EC01 - VEMURAFENIB</t>
  </si>
  <si>
    <t>L01EH01 - LAPATINIB</t>
  </si>
  <si>
    <t>L01EC03 - ENKORAFENIB</t>
  </si>
  <si>
    <t>L01EE03 - BINIMETINIB</t>
  </si>
  <si>
    <t>L01EK01 - AXITINIB</t>
  </si>
  <si>
    <t>L01EH02 - NERATINIB</t>
  </si>
  <si>
    <t>A02BC02</t>
  </si>
  <si>
    <t>136834</t>
  </si>
  <si>
    <t>214427</t>
  </si>
  <si>
    <t>40MG INJ PLV SOL 1</t>
  </si>
  <si>
    <t>214433</t>
  </si>
  <si>
    <t>20MG TBL ENT 28 I</t>
  </si>
  <si>
    <t>A02BC05</t>
  </si>
  <si>
    <t>180050</t>
  </si>
  <si>
    <t>HELIDES</t>
  </si>
  <si>
    <t>20MG CPS ETD 28</t>
  </si>
  <si>
    <t>191104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</si>
  <si>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</si>
  <si>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</si>
  <si>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</si>
  <si>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</si>
  <si>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</si>
  <si>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</si>
  <si>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</si>
  <si>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</si>
  <si>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</si>
  <si>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</si>
  <si>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</si>
  <si>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42546</t>
  </si>
  <si>
    <t>LACTULOSE AL</t>
  </si>
  <si>
    <t>667MG/ML SIR 1X200ML</t>
  </si>
  <si>
    <t>A07DA01</t>
  </si>
  <si>
    <t>30652</t>
  </si>
  <si>
    <t>2,5MG/0,025MG TBL NOB 20</t>
  </si>
  <si>
    <t>A10AB05</t>
  </si>
  <si>
    <t>26786</t>
  </si>
  <si>
    <t>NOVORAPID</t>
  </si>
  <si>
    <t>26789</t>
  </si>
  <si>
    <t>NOVORAPID PENFILL</t>
  </si>
  <si>
    <t>A10AB06</t>
  </si>
  <si>
    <t>27960</t>
  </si>
  <si>
    <t>APIDRA SOLOSTAR</t>
  </si>
  <si>
    <t>100U/ML INJ SOL PEP 5X3ML</t>
  </si>
  <si>
    <t>A10BA02</t>
  </si>
  <si>
    <t>127317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</si>
  <si>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</si>
  <si>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</si>
  <si>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</si>
  <si>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</si>
  <si>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</si>
  <si>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</si>
  <si>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</si>
  <si>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235476</t>
  </si>
  <si>
    <t>A10BB12</t>
  </si>
  <si>
    <t>163077</t>
  </si>
  <si>
    <t>AMARYL</t>
  </si>
  <si>
    <t>2MG TBL NOB 30</t>
  </si>
  <si>
    <t>163085</t>
  </si>
  <si>
    <t>B01AB05</t>
  </si>
  <si>
    <t>219054</t>
  </si>
  <si>
    <t>INHIXA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</si>
  <si>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</si>
  <si>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</si>
  <si>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</si>
  <si>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</si>
  <si>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</si>
  <si>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</si>
  <si>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</si>
  <si>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</si>
  <si>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</si>
  <si>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</si>
  <si>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213489</t>
  </si>
  <si>
    <t>9500IU/ML INJ SOL ISP 10X0,6ML</t>
  </si>
  <si>
    <t>213490</t>
  </si>
  <si>
    <t>9500IU/ML INJ SOL ISP 10X1ML</t>
  </si>
  <si>
    <t>213494</t>
  </si>
  <si>
    <t>B01AC04</t>
  </si>
  <si>
    <t>143540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</si>
  <si>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</si>
  <si>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</si>
  <si>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</si>
  <si>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</si>
  <si>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</si>
  <si>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</si>
  <si>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</si>
  <si>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</si>
  <si>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C01CA03</t>
  </si>
  <si>
    <t>536</t>
  </si>
  <si>
    <t>NORADRENALIN LÉČIVA</t>
  </si>
  <si>
    <t>1MG/ML INF CNC SOL 5X1ML</t>
  </si>
  <si>
    <t>C02AC05</t>
  </si>
  <si>
    <t>16932</t>
  </si>
  <si>
    <t>MOXOSTAD</t>
  </si>
  <si>
    <t>0,4MG TBL FLM 30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</si>
  <si>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</si>
  <si>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</si>
  <si>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</si>
  <si>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</si>
  <si>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</si>
  <si>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</si>
  <si>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</si>
  <si>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</si>
  <si>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</si>
  <si>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</si>
  <si>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</si>
  <si>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</si>
  <si>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</si>
  <si>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</si>
  <si>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</si>
  <si>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231688</t>
  </si>
  <si>
    <t>231689</t>
  </si>
  <si>
    <t>231691</t>
  </si>
  <si>
    <t>100MG TBL PRO 30</t>
  </si>
  <si>
    <t>231696</t>
  </si>
  <si>
    <t>231697</t>
  </si>
  <si>
    <t>231701</t>
  </si>
  <si>
    <t>231702</t>
  </si>
  <si>
    <t>C07AB05</t>
  </si>
  <si>
    <t>188616</t>
  </si>
  <si>
    <t>C07AB07</t>
  </si>
  <si>
    <t>233559</t>
  </si>
  <si>
    <t>233579</t>
  </si>
  <si>
    <t>C07AB12</t>
  </si>
  <si>
    <t>244906</t>
  </si>
  <si>
    <t>C08CA01</t>
  </si>
  <si>
    <t>15378</t>
  </si>
  <si>
    <t>AGEN</t>
  </si>
  <si>
    <t>5MG TBL NOB 90 I</t>
  </si>
  <si>
    <t>2945</t>
  </si>
  <si>
    <t>5MG TBL NOB 30 I</t>
  </si>
  <si>
    <t>2954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</si>
  <si>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</si>
  <si>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</si>
  <si>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</si>
  <si>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</si>
  <si>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</si>
  <si>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</si>
  <si>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</si>
  <si>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</si>
  <si>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</si>
  <si>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</si>
  <si>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</si>
  <si>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</si>
  <si>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C09BB04</t>
  </si>
  <si>
    <t>124087</t>
  </si>
  <si>
    <t>PRESTANCE</t>
  </si>
  <si>
    <t>5MG/5MG TBL NOB 30</t>
  </si>
  <si>
    <t>124129</t>
  </si>
  <si>
    <t>10MG/10MG TBL NOB 30</t>
  </si>
  <si>
    <t>124133</t>
  </si>
  <si>
    <t>10MG/10MG TBL NOB 90(3X30)</t>
  </si>
  <si>
    <t>187804</t>
  </si>
  <si>
    <t>TONARSSA</t>
  </si>
  <si>
    <t>8MG/5MG TBL NOB 30</t>
  </si>
  <si>
    <t>187812</t>
  </si>
  <si>
    <t>8MG/10MG TBL NOB 30</t>
  </si>
  <si>
    <t>C09BX01</t>
  </si>
  <si>
    <t>206512</t>
  </si>
  <si>
    <t>TONANDA</t>
  </si>
  <si>
    <t>8MG/5MG/2,5MG TBL NOB 30</t>
  </si>
  <si>
    <t>C09CA01</t>
  </si>
  <si>
    <t>114065</t>
  </si>
  <si>
    <t>LOZAP</t>
  </si>
  <si>
    <t>50MG TBL FLM 30 II</t>
  </si>
  <si>
    <t>C09DA01</t>
  </si>
  <si>
    <t>15316</t>
  </si>
  <si>
    <t>50MG/12,5MG TBL FLM 30</t>
  </si>
  <si>
    <t>C09DA07</t>
  </si>
  <si>
    <t>189657</t>
  </si>
  <si>
    <t>80MG/12,5MG TBL FLM 30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</si>
  <si>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</si>
  <si>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</si>
  <si>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</si>
  <si>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</si>
  <si>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</si>
  <si>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</si>
  <si>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</si>
  <si>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</si>
  <si>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</si>
  <si>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</si>
  <si>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</si>
  <si>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</si>
  <si>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</si>
  <si>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</si>
  <si>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C10BA05</t>
  </si>
  <si>
    <t>228547</t>
  </si>
  <si>
    <t>G04CA02</t>
  </si>
  <si>
    <t>14439</t>
  </si>
  <si>
    <t>0,4MG CPS DUR MRL 30</t>
  </si>
  <si>
    <t>49195</t>
  </si>
  <si>
    <t>0,4MG CPS DUR MRL 90</t>
  </si>
  <si>
    <t>G04CA52</t>
  </si>
  <si>
    <t>228744</t>
  </si>
  <si>
    <t>H02AB04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</si>
  <si>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</si>
  <si>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</si>
  <si>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</si>
  <si>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</si>
  <si>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</si>
  <si>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</si>
  <si>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</si>
  <si>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</si>
  <si>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</si>
  <si>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</si>
  <si>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</si>
  <si>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</si>
  <si>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</si>
  <si>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</si>
  <si>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</si>
  <si>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</si>
  <si>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</si>
  <si>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</si>
  <si>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</si>
  <si>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</si>
  <si>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</si>
  <si>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243138</t>
  </si>
  <si>
    <t>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</si>
  <si>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</si>
  <si>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</si>
  <si>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</si>
  <si>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</si>
  <si>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</si>
  <si>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</si>
  <si>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</si>
  <si>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</si>
  <si>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</si>
  <si>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</si>
  <si>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</si>
  <si>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</si>
  <si>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</si>
  <si>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</si>
  <si>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</si>
  <si>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</si>
  <si>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</si>
  <si>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</si>
  <si>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</si>
  <si>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</si>
  <si>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</si>
  <si>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</si>
  <si>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</si>
  <si>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J01DC02</t>
  </si>
  <si>
    <t>18547</t>
  </si>
  <si>
    <t>500MG TBL FLM 10</t>
  </si>
  <si>
    <t>64831</t>
  </si>
  <si>
    <t>AXETINE</t>
  </si>
  <si>
    <t>1,5G INJ/INF PLV SOL 10</t>
  </si>
  <si>
    <t>J01DD01</t>
  </si>
  <si>
    <t>206563</t>
  </si>
  <si>
    <t>J01DD62</t>
  </si>
  <si>
    <t>15273</t>
  </si>
  <si>
    <t>SULPERAZON</t>
  </si>
  <si>
    <t>1G+1G INJ/INF PLV SOL 1</t>
  </si>
  <si>
    <t>J01DH02</t>
  </si>
  <si>
    <t>173748</t>
  </si>
  <si>
    <t>173750</t>
  </si>
  <si>
    <t>J01DH51</t>
  </si>
  <si>
    <t>227475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</si>
  <si>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</si>
  <si>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</si>
  <si>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</si>
  <si>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</si>
  <si>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</si>
  <si>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</si>
  <si>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</si>
  <si>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</si>
  <si>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</si>
  <si>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</si>
  <si>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</si>
  <si>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141838</t>
  </si>
  <si>
    <t>AMIKACIN B. BRAUN</t>
  </si>
  <si>
    <t>10MG/ML INF SOL 10X100ML</t>
  </si>
  <si>
    <t>243369</t>
  </si>
  <si>
    <t>AMIKACIN MEDOCHEMIE</t>
  </si>
  <si>
    <t>500MG/2ML INJ/INF SOL 10X2ML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</si>
  <si>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</si>
  <si>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</si>
  <si>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</si>
  <si>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</si>
  <si>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</si>
  <si>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</si>
  <si>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</si>
  <si>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CIPRINOL</t>
  </si>
  <si>
    <t>250MG TBL FLM 10</t>
  </si>
  <si>
    <t>96039</t>
  </si>
  <si>
    <t>J01XA01</t>
  </si>
  <si>
    <t>166269</t>
  </si>
  <si>
    <t>VANCOMYCIN MYLAN</t>
  </si>
  <si>
    <t>1000MG INF PLV SOL 1</t>
  </si>
  <si>
    <t>J01XD01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</si>
  <si>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</si>
  <si>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</si>
  <si>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</si>
  <si>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</si>
  <si>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</si>
  <si>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</si>
  <si>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</si>
  <si>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</si>
  <si>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</si>
  <si>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</si>
  <si>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</si>
  <si>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</si>
  <si>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J02AX05</t>
  </si>
  <si>
    <t>236842</t>
  </si>
  <si>
    <t>500720</t>
  </si>
  <si>
    <t>MYCAMINE</t>
  </si>
  <si>
    <t>100MG INF PLV SOL 1</t>
  </si>
  <si>
    <t>J05AB01</t>
  </si>
  <si>
    <t>237620</t>
  </si>
  <si>
    <t>200MG TBL NOB 25</t>
  </si>
  <si>
    <t>242527</t>
  </si>
  <si>
    <t>J05AX05</t>
  </si>
  <si>
    <t>107676</t>
  </si>
  <si>
    <t>500MG TBL NOB 50</t>
  </si>
  <si>
    <t>L01AA06</t>
  </si>
  <si>
    <t>225555</t>
  </si>
  <si>
    <t>HOLOXAN</t>
  </si>
  <si>
    <t>L01BC05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</si>
  <si>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</si>
  <si>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</si>
  <si>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</si>
  <si>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</si>
  <si>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</si>
  <si>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</si>
  <si>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</si>
  <si>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</si>
  <si>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242233</t>
  </si>
  <si>
    <t>L01CD01</t>
  </si>
  <si>
    <t>104239</t>
  </si>
  <si>
    <t>PACLITAXEL EBEWE</t>
  </si>
  <si>
    <t>6MG/ML INF CNC SOL 1X5ML I</t>
  </si>
  <si>
    <t>131859</t>
  </si>
  <si>
    <t>PACLITAXEL KABI</t>
  </si>
  <si>
    <t>6MG/ML INF CNC SOL 1X5ML</t>
  </si>
  <si>
    <t>131861</t>
  </si>
  <si>
    <t>6MG/ML INF CNC SOL 1X16,7ML</t>
  </si>
  <si>
    <t>131863</t>
  </si>
  <si>
    <t>6MG/ML INF CNC SOL 1X50ML</t>
  </si>
  <si>
    <t>144418</t>
  </si>
  <si>
    <t>6MG/ML INF CNC SOL 1X50ML II</t>
  </si>
  <si>
    <t>144420</t>
  </si>
  <si>
    <t>6MG/ML INF CNC SOL 1X16,7ML II</t>
  </si>
  <si>
    <t>29631</t>
  </si>
  <si>
    <t>ABRAXANE</t>
  </si>
  <si>
    <t>5MG/ML INF PLV SUS 1X100MG</t>
  </si>
  <si>
    <t>L01CD02</t>
  </si>
  <si>
    <t>193325</t>
  </si>
  <si>
    <t>DOCETAXEL ACCORD</t>
  </si>
  <si>
    <t>193326</t>
  </si>
  <si>
    <t>L01CE02</t>
  </si>
  <si>
    <t>235099</t>
  </si>
  <si>
    <t>235100</t>
  </si>
  <si>
    <t>235101</t>
  </si>
  <si>
    <t>242262</t>
  </si>
  <si>
    <t>L01DB01</t>
  </si>
  <si>
    <t>204622</t>
  </si>
  <si>
    <t>204626</t>
  </si>
  <si>
    <t>L04AX01</t>
  </si>
  <si>
    <t>199647</t>
  </si>
  <si>
    <t>M04AA01</t>
  </si>
  <si>
    <t>127260</t>
  </si>
  <si>
    <t>127263</t>
  </si>
  <si>
    <t>127272</t>
  </si>
  <si>
    <t>136507</t>
  </si>
  <si>
    <t>M05BA08</t>
  </si>
  <si>
    <t>181714</t>
  </si>
  <si>
    <t>ZOMIKOS</t>
  </si>
  <si>
    <t>4MG/5ML INF CNC SOL 1X5ML</t>
  </si>
  <si>
    <t>N02AA05</t>
  </si>
  <si>
    <t>11076</t>
  </si>
  <si>
    <t>OXYCONTIN</t>
  </si>
  <si>
    <t>11094</t>
  </si>
  <si>
    <t>180349</t>
  </si>
  <si>
    <t>180367</t>
  </si>
  <si>
    <t>180386</t>
  </si>
  <si>
    <t>N02AB03</t>
  </si>
  <si>
    <t>155383</t>
  </si>
  <si>
    <t>LUNALDIN</t>
  </si>
  <si>
    <t>100MCG SLG TBL NOB 30</t>
  </si>
  <si>
    <t>46929</t>
  </si>
  <si>
    <t>DUROGESIC</t>
  </si>
  <si>
    <t>100MCG/H TDR EMP 5X16,8MG I</t>
  </si>
  <si>
    <t>47285</t>
  </si>
  <si>
    <t>75MCG/H TDR EMP 5X12,6MG I</t>
  </si>
  <si>
    <t>59448</t>
  </si>
  <si>
    <t>25MCG/H TDR EMP 5X4,2MG I</t>
  </si>
  <si>
    <t>59449</t>
  </si>
  <si>
    <t>50MCG/H TDR EMP 5X8,4MG I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</si>
  <si>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</si>
  <si>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</si>
  <si>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</si>
  <si>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</si>
  <si>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</si>
  <si>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</si>
  <si>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</si>
  <si>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</si>
  <si>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</si>
  <si>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</si>
  <si>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N02BE01</t>
  </si>
  <si>
    <t>157871</t>
  </si>
  <si>
    <t>PARACETAMOL KABI</t>
  </si>
  <si>
    <t>10MG/ML INF SOL 10X50ML</t>
  </si>
  <si>
    <t>N02CC01</t>
  </si>
  <si>
    <t>237909</t>
  </si>
  <si>
    <t>50MG TBL SUS 6 II</t>
  </si>
  <si>
    <t>N03AG01</t>
  </si>
  <si>
    <t>237626</t>
  </si>
  <si>
    <t>DEPAKINE</t>
  </si>
  <si>
    <t>400MG/4ML INJ PSO LQF 1+1X4ML</t>
  </si>
  <si>
    <t>44997</t>
  </si>
  <si>
    <t>DEPAKINE CHRONO</t>
  </si>
  <si>
    <t>500MG TBL MRL 100</t>
  </si>
  <si>
    <t>92587</t>
  </si>
  <si>
    <t>500MG TBL MRL 30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</si>
  <si>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</si>
  <si>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</si>
  <si>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</si>
  <si>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</si>
  <si>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</si>
  <si>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</si>
  <si>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</si>
  <si>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N03AX14</t>
  </si>
  <si>
    <t>174681</t>
  </si>
  <si>
    <t>TRUND</t>
  </si>
  <si>
    <t>250MG TBL FLM 50</t>
  </si>
  <si>
    <t>174700</t>
  </si>
  <si>
    <t>500MG TBL FLM 100</t>
  </si>
  <si>
    <t>N03AX16</t>
  </si>
  <si>
    <t>210536</t>
  </si>
  <si>
    <t>210570</t>
  </si>
  <si>
    <t>N03AX18</t>
  </si>
  <si>
    <t>218045</t>
  </si>
  <si>
    <t>222465</t>
  </si>
  <si>
    <t>N05AH03</t>
  </si>
  <si>
    <t>500752</t>
  </si>
  <si>
    <t>OLANZAPIN MYLAN</t>
  </si>
  <si>
    <t>5MG TBL FLM 28</t>
  </si>
  <si>
    <t>500764</t>
  </si>
  <si>
    <t>10MG TBL FLM 28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</si>
  <si>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</si>
  <si>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</si>
  <si>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</si>
  <si>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</si>
  <si>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</si>
  <si>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</si>
  <si>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</si>
  <si>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</si>
  <si>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</si>
  <si>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233360</t>
  </si>
  <si>
    <t>10MG TBL FLM 20</t>
  </si>
  <si>
    <t>N06AB04</t>
  </si>
  <si>
    <t>230409</t>
  </si>
  <si>
    <t>230415</t>
  </si>
  <si>
    <t>N06AB05</t>
  </si>
  <si>
    <t>105888</t>
  </si>
  <si>
    <t>ARKETIS</t>
  </si>
  <si>
    <t>20MG TBL NOB 30</t>
  </si>
  <si>
    <t>N06AB06</t>
  </si>
  <si>
    <t>230071</t>
  </si>
  <si>
    <t>243860</t>
  </si>
  <si>
    <t>243862</t>
  </si>
  <si>
    <t>53950</t>
  </si>
  <si>
    <t>ZOLOFT</t>
  </si>
  <si>
    <t>50MG TBL FLM 28</t>
  </si>
  <si>
    <t>53951</t>
  </si>
  <si>
    <t>100MG TBL FLM 28</t>
  </si>
  <si>
    <t>N06AB10</t>
  </si>
  <si>
    <t>187330</t>
  </si>
  <si>
    <t>MIRAKLIDE</t>
  </si>
  <si>
    <t>10MG TBL FLM 28 I</t>
  </si>
  <si>
    <t>N06AX16</t>
  </si>
  <si>
    <t>233706</t>
  </si>
  <si>
    <t>VENLAFAXIN MYLAN</t>
  </si>
  <si>
    <t>150MG CPS PRO 90</t>
  </si>
  <si>
    <t>233735</t>
  </si>
  <si>
    <t>N06BX18</t>
  </si>
  <si>
    <t>10252</t>
  </si>
  <si>
    <t>10MG TBL NOB 30</t>
  </si>
  <si>
    <t>4063</t>
  </si>
  <si>
    <t>5MG TBL NOB 50</t>
  </si>
  <si>
    <t>N07CA01</t>
  </si>
  <si>
    <t>229646</t>
  </si>
  <si>
    <t>BETASERC</t>
  </si>
  <si>
    <t>16MG TBL NOB 60</t>
  </si>
  <si>
    <t>R01AD09</t>
  </si>
  <si>
    <t>170760</t>
  </si>
  <si>
    <t>MOMMOX</t>
  </si>
  <si>
    <t>0,05MG/DÁV NAS SPR SUS 140DÁV</t>
  </si>
  <si>
    <t>R03AC02</t>
  </si>
  <si>
    <t>231956</t>
  </si>
  <si>
    <t>R03AK07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</si>
  <si>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</si>
  <si>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</si>
  <si>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</si>
  <si>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</si>
  <si>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</si>
  <si>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</si>
  <si>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R05CB06</t>
  </si>
  <si>
    <t>223148</t>
  </si>
  <si>
    <t>43950</t>
  </si>
  <si>
    <t>AMBROXOL AL</t>
  </si>
  <si>
    <t>30MG TBL NOB 20</t>
  </si>
  <si>
    <t>R06AE07</t>
  </si>
  <si>
    <t>66030</t>
  </si>
  <si>
    <t>R06AX13</t>
  </si>
  <si>
    <t>53639</t>
  </si>
  <si>
    <t>R06AX27</t>
  </si>
  <si>
    <t>178686</t>
  </si>
  <si>
    <t>JOVESTO</t>
  </si>
  <si>
    <t>0,5MG/ML POR SOL 120ML I</t>
  </si>
  <si>
    <t>V06XX</t>
  </si>
  <si>
    <t>217052</t>
  </si>
  <si>
    <t>217490</t>
  </si>
  <si>
    <t>217491</t>
  </si>
  <si>
    <t>217496</t>
  </si>
  <si>
    <t>217497</t>
  </si>
  <si>
    <t>33220</t>
  </si>
  <si>
    <t>POR SOL 1X225G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</si>
  <si>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</si>
  <si>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</si>
  <si>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</si>
  <si>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</si>
  <si>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</si>
  <si>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</si>
  <si>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</si>
  <si>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</si>
  <si>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</si>
  <si>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</si>
  <si>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</si>
  <si>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</si>
  <si>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</si>
  <si>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</si>
  <si>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</si>
  <si>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</si>
  <si>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33858</t>
  </si>
  <si>
    <t>33859</t>
  </si>
  <si>
    <t>33866</t>
  </si>
  <si>
    <t>33897</t>
  </si>
  <si>
    <t>NUTRIDRINK COMPACT PROTEIN S PŘÍCHUTÍ BROSKEV A MANGO</t>
  </si>
  <si>
    <t>33935</t>
  </si>
  <si>
    <t>33936</t>
  </si>
  <si>
    <t>214435</t>
  </si>
  <si>
    <t>20MG TBL ENT 100</t>
  </si>
  <si>
    <t>A02BC03</t>
  </si>
  <si>
    <t>17121</t>
  </si>
  <si>
    <t>30MG CPS DUR 28</t>
  </si>
  <si>
    <t>180071</t>
  </si>
  <si>
    <t>40MG CPS ETD 28</t>
  </si>
  <si>
    <t>42547</t>
  </si>
  <si>
    <t>667MG/ML SIR 1X500ML</t>
  </si>
  <si>
    <t>A10AB01</t>
  </si>
  <si>
    <t>26486</t>
  </si>
  <si>
    <t>ACTRAPID PENFILL</t>
  </si>
  <si>
    <t>100IU/ML INJ SOL 5X3ML</t>
  </si>
  <si>
    <t>A10AE05</t>
  </si>
  <si>
    <t>28151</t>
  </si>
  <si>
    <t>LEVEMIR FLEXPEN</t>
  </si>
  <si>
    <t>207955</t>
  </si>
  <si>
    <t>219052</t>
  </si>
  <si>
    <t>213481</t>
  </si>
  <si>
    <t>19000IU/ML INJ SOL ISP 2X0,8ML</t>
  </si>
  <si>
    <t>168328</t>
  </si>
  <si>
    <t>193745</t>
  </si>
  <si>
    <t>5MG TBL FLM 60</t>
  </si>
  <si>
    <t>239807</t>
  </si>
  <si>
    <t>100306</t>
  </si>
  <si>
    <t>445MG/100G GEL 40G</t>
  </si>
  <si>
    <t>231692</t>
  </si>
  <si>
    <t>231695</t>
  </si>
  <si>
    <t>C07AB03</t>
  </si>
  <si>
    <t>2949</t>
  </si>
  <si>
    <t>ATENOLOL AL</t>
  </si>
  <si>
    <t>50MG TBL NOB 30</t>
  </si>
  <si>
    <t>233600</t>
  </si>
  <si>
    <t>C08CA08</t>
  </si>
  <si>
    <t>111898</t>
  </si>
  <si>
    <t>NITRESAN</t>
  </si>
  <si>
    <t>111902</t>
  </si>
  <si>
    <t>C08CA13</t>
  </si>
  <si>
    <t>169623</t>
  </si>
  <si>
    <t>KAPIDIN</t>
  </si>
  <si>
    <t>10MG TBL FLM 30 II</t>
  </si>
  <si>
    <t>101227</t>
  </si>
  <si>
    <t>C09AA09</t>
  </si>
  <si>
    <t>200207</t>
  </si>
  <si>
    <t>MONOPRIL</t>
  </si>
  <si>
    <t>114068</t>
  </si>
  <si>
    <t>100MG TBL FLM 30 II</t>
  </si>
  <si>
    <t>C09DA04</t>
  </si>
  <si>
    <t>168096</t>
  </si>
  <si>
    <t>IFIRMACOMBI</t>
  </si>
  <si>
    <t>150MG/12,5MG TBL FLM 28</t>
  </si>
  <si>
    <t>189668</t>
  </si>
  <si>
    <t>C10BX03</t>
  </si>
  <si>
    <t>159815</t>
  </si>
  <si>
    <t>AMLATOR</t>
  </si>
  <si>
    <t>10MG/5MG TBL FLM 90</t>
  </si>
  <si>
    <t>D06BB03</t>
  </si>
  <si>
    <t>155940</t>
  </si>
  <si>
    <t>HERPESIN</t>
  </si>
  <si>
    <t>50MG/G CRM 2G</t>
  </si>
  <si>
    <t>H01CB02</t>
  </si>
  <si>
    <t>15245</t>
  </si>
  <si>
    <t>SANDOSTATIN</t>
  </si>
  <si>
    <t>0,1MG/ML INJ/INF SOL 5X1ML</t>
  </si>
  <si>
    <t>184245</t>
  </si>
  <si>
    <t>75MCG TBL NOB 100</t>
  </si>
  <si>
    <t>243130</t>
  </si>
  <si>
    <t>H05BX01</t>
  </si>
  <si>
    <t>213229</t>
  </si>
  <si>
    <t>18523</t>
  </si>
  <si>
    <t>206564</t>
  </si>
  <si>
    <t>J01DD04</t>
  </si>
  <si>
    <t>243378</t>
  </si>
  <si>
    <t>J01MA01</t>
  </si>
  <si>
    <t>232628</t>
  </si>
  <si>
    <t>J01XB01</t>
  </si>
  <si>
    <t>218400</t>
  </si>
  <si>
    <t>COLOMYCIN</t>
  </si>
  <si>
    <t>1MIU INJ/INF PLV SOL/SOL NEB 10X1MIU</t>
  </si>
  <si>
    <t>221742</t>
  </si>
  <si>
    <t>J02AC03</t>
  </si>
  <si>
    <t>189220</t>
  </si>
  <si>
    <t>VORIKONAZOL SANDOZ</t>
  </si>
  <si>
    <t>200MG TBL FLM 14</t>
  </si>
  <si>
    <t>162748</t>
  </si>
  <si>
    <t>500MG TBL NOB 100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</si>
  <si>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</si>
  <si>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</si>
  <si>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</si>
  <si>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</si>
  <si>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</si>
  <si>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</si>
  <si>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</si>
  <si>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225553</t>
  </si>
  <si>
    <t>193321</t>
  </si>
  <si>
    <t>193645</t>
  </si>
  <si>
    <t>204627</t>
  </si>
  <si>
    <t>L02BB03</t>
  </si>
  <si>
    <t>241532</t>
  </si>
  <si>
    <t>BINABIC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</si>
  <si>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</si>
  <si>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</si>
  <si>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</si>
  <si>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</si>
  <si>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</si>
  <si>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</si>
  <si>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L04AA06</t>
  </si>
  <si>
    <t>27440</t>
  </si>
  <si>
    <t>CELLCEPT</t>
  </si>
  <si>
    <t>500MG INF PLV CSL 4</t>
  </si>
  <si>
    <t>M01AC06</t>
  </si>
  <si>
    <t>112561</t>
  </si>
  <si>
    <t>RECOXA</t>
  </si>
  <si>
    <t>15MG TBL NOB 30</t>
  </si>
  <si>
    <t>11110</t>
  </si>
  <si>
    <t>42758</t>
  </si>
  <si>
    <t>52,5MCG/H TDR EMP 5</t>
  </si>
  <si>
    <t>150766</t>
  </si>
  <si>
    <t>GABANOX</t>
  </si>
  <si>
    <t>300MG CPS DUR 90</t>
  </si>
  <si>
    <t>244855</t>
  </si>
  <si>
    <t>210546</t>
  </si>
  <si>
    <t>221693</t>
  </si>
  <si>
    <t>221699</t>
  </si>
  <si>
    <t>N05AX08</t>
  </si>
  <si>
    <t>172718</t>
  </si>
  <si>
    <t>RISPERIDON ACTAVIS</t>
  </si>
  <si>
    <t>1MG TBL FLM 60</t>
  </si>
  <si>
    <t>197227</t>
  </si>
  <si>
    <t>RISPERIDON FARMAX</t>
  </si>
  <si>
    <t>N05CD08</t>
  </si>
  <si>
    <t>239963</t>
  </si>
  <si>
    <t>MIDAZOLAM ACCORD</t>
  </si>
  <si>
    <t>1MG/ML INJ/INF SOL 10X5ML</t>
  </si>
  <si>
    <t>239965</t>
  </si>
  <si>
    <t>5MG/ML INJ/INF SOL 10X3ML</t>
  </si>
  <si>
    <t>233366</t>
  </si>
  <si>
    <t>10MG TBL FLM 50</t>
  </si>
  <si>
    <t>230417</t>
  </si>
  <si>
    <t>232550</t>
  </si>
  <si>
    <t>N06AX11</t>
  </si>
  <si>
    <t>105846</t>
  </si>
  <si>
    <t>MIRTAZAPIN ORION</t>
  </si>
  <si>
    <t>30MG POR TBL DIS 30</t>
  </si>
  <si>
    <t>162528</t>
  </si>
  <si>
    <t>10253</t>
  </si>
  <si>
    <t>237705</t>
  </si>
  <si>
    <t>R03AK06</t>
  </si>
  <si>
    <t>237702</t>
  </si>
  <si>
    <t>180098</t>
  </si>
  <si>
    <t>80MCG/4,5MCG INH PLV 1X120DÁV</t>
  </si>
  <si>
    <t>R03AK11</t>
  </si>
  <si>
    <t>165650</t>
  </si>
  <si>
    <t>FLUTIFORM</t>
  </si>
  <si>
    <t>250MCG/10MCG/DÁV INH SUS PSS 1X120DÁV</t>
  </si>
  <si>
    <t>R03DA04</t>
  </si>
  <si>
    <t>225510</t>
  </si>
  <si>
    <t>R05CB01</t>
  </si>
  <si>
    <t>232295</t>
  </si>
  <si>
    <t>232297</t>
  </si>
  <si>
    <t>600MG TBL EFF 50(5X10)</t>
  </si>
  <si>
    <t>5496</t>
  </si>
  <si>
    <t>10MG TBL FLM 60</t>
  </si>
  <si>
    <t>217005</t>
  </si>
  <si>
    <t>217108</t>
  </si>
  <si>
    <t>217110</t>
  </si>
  <si>
    <t>217478</t>
  </si>
  <si>
    <t>33418</t>
  </si>
  <si>
    <t>33419</t>
  </si>
  <si>
    <t>33420</t>
  </si>
  <si>
    <t>33422</t>
  </si>
  <si>
    <t>NUTRISON ADVANCED DIASON LOW ENERGY</t>
  </si>
  <si>
    <t>POR SOL 1X1000ML</t>
  </si>
  <si>
    <t>33855</t>
  </si>
  <si>
    <t>NUTRIDRINK BALÍČEK 5 + 1</t>
  </si>
  <si>
    <t>33856</t>
  </si>
  <si>
    <t>33865</t>
  </si>
  <si>
    <t>208203</t>
  </si>
  <si>
    <t>202989</t>
  </si>
  <si>
    <t>SANDOSTATIN LAR</t>
  </si>
  <si>
    <t>30MG INJ PSU LQF 1+1X2ML ISP+SET</t>
  </si>
  <si>
    <t>172174</t>
  </si>
  <si>
    <t>GEMCITABIN EBEWE</t>
  </si>
  <si>
    <t>40MG/ML INF CNC SOL 1X25ML II</t>
  </si>
  <si>
    <t>L01EC01</t>
  </si>
  <si>
    <t>168973</t>
  </si>
  <si>
    <t>ZELBORAF</t>
  </si>
  <si>
    <t>240MG TBL FLM 56X1</t>
  </si>
  <si>
    <t>L01EF01</t>
  </si>
  <si>
    <t>219105</t>
  </si>
  <si>
    <t>238818</t>
  </si>
  <si>
    <t>100MG TBL FLM 21 I</t>
  </si>
  <si>
    <t>238820</t>
  </si>
  <si>
    <t>125MG TBL FLM 21 I</t>
  </si>
  <si>
    <t>L02AE02</t>
  </si>
  <si>
    <t>125284</t>
  </si>
  <si>
    <t>L02AE03</t>
  </si>
  <si>
    <t>206846</t>
  </si>
  <si>
    <t>246046</t>
  </si>
  <si>
    <t>L02BA03</t>
  </si>
  <si>
    <t>224529</t>
  </si>
  <si>
    <t>28059</t>
  </si>
  <si>
    <t>FASLODEX</t>
  </si>
  <si>
    <t>250MG INJ SOL 1X5ML+1J</t>
  </si>
  <si>
    <t>L02BB05</t>
  </si>
  <si>
    <t>238354</t>
  </si>
  <si>
    <t>ERLEADA</t>
  </si>
  <si>
    <t>60MG TBL FLM 120</t>
  </si>
  <si>
    <t>L03AA13</t>
  </si>
  <si>
    <t>238203</t>
  </si>
  <si>
    <t>PELGRAZ</t>
  </si>
  <si>
    <t>6MG INJ SOL 1X0,6ML ISP</t>
  </si>
  <si>
    <t>M05BX04</t>
  </si>
  <si>
    <t>168721</t>
  </si>
  <si>
    <t>XGEVA</t>
  </si>
  <si>
    <t>120MG INJ SOL 1X1,7ML</t>
  </si>
  <si>
    <t>V08AB05</t>
  </si>
  <si>
    <t>224708</t>
  </si>
  <si>
    <t>ULTRAVIST</t>
  </si>
  <si>
    <t>370MG I/ML INJ SOL 10X100ML</t>
  </si>
  <si>
    <t>224709</t>
  </si>
  <si>
    <t>370MG I/ML INJ SOL 10X50ML</t>
  </si>
  <si>
    <t>L01BA04</t>
  </si>
  <si>
    <t>238810</t>
  </si>
  <si>
    <t>L01CD04</t>
  </si>
  <si>
    <t>168043</t>
  </si>
  <si>
    <t>JEVTANA</t>
  </si>
  <si>
    <t>60MG INF CSL LQF 1+1X4,5ML</t>
  </si>
  <si>
    <t>219059</t>
  </si>
  <si>
    <t>L01EC02</t>
  </si>
  <si>
    <t>194326</t>
  </si>
  <si>
    <t>TAFINLAR</t>
  </si>
  <si>
    <t>75MG CPS DUR 120</t>
  </si>
  <si>
    <t>L01EC03</t>
  </si>
  <si>
    <t>238221</t>
  </si>
  <si>
    <t>L01ED01</t>
  </si>
  <si>
    <t>193648</t>
  </si>
  <si>
    <t>XALKORI</t>
  </si>
  <si>
    <t>250MG CPS DUR 60</t>
  </si>
  <si>
    <t>L01EE03</t>
  </si>
  <si>
    <t>238219</t>
  </si>
  <si>
    <t>238816</t>
  </si>
  <si>
    <t>L01EH01</t>
  </si>
  <si>
    <t>168322</t>
  </si>
  <si>
    <t>TYVERB</t>
  </si>
  <si>
    <t>250MG TBL FLM 70</t>
  </si>
  <si>
    <t>L01EH02</t>
  </si>
  <si>
    <t>223080</t>
  </si>
  <si>
    <t>L01EK01</t>
  </si>
  <si>
    <t>193517</t>
  </si>
  <si>
    <t>INLYTA</t>
  </si>
  <si>
    <t>1MG TBL FLM 56</t>
  </si>
  <si>
    <t>193520</t>
  </si>
  <si>
    <t>5MG TBL FLM 56</t>
  </si>
  <si>
    <t>L01EX03</t>
  </si>
  <si>
    <t>167725</t>
  </si>
  <si>
    <t>VOTRIENT</t>
  </si>
  <si>
    <t>200MG TBL FLM 30</t>
  </si>
  <si>
    <t>167728</t>
  </si>
  <si>
    <t>400MG TBL FLM 60</t>
  </si>
  <si>
    <t>L01XC02</t>
  </si>
  <si>
    <t>222349</t>
  </si>
  <si>
    <t>L01XC03</t>
  </si>
  <si>
    <t>185368</t>
  </si>
  <si>
    <t>HERCEPTIN</t>
  </si>
  <si>
    <t>600MG INJ SOL 1X5ML</t>
  </si>
  <si>
    <t>238289</t>
  </si>
  <si>
    <t>25555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</si>
  <si>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</si>
  <si>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</si>
  <si>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</si>
  <si>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</si>
  <si>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</si>
  <si>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</si>
  <si>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</si>
  <si>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</si>
  <si>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</si>
  <si>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</si>
  <si>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</si>
  <si>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</si>
  <si>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</si>
  <si>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</si>
  <si>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</si>
  <si>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</si>
  <si>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Přehled plnění pozitivního listu - spotřeba léčivých přípravků - orientační přehled</t>
  </si>
  <si>
    <t>21 - ONK: Onkologická klinika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</si>
  <si>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</si>
  <si>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</si>
  <si>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</si>
  <si>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</si>
  <si>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</si>
  <si>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</si>
  <si>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</si>
  <si>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</si>
  <si>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</si>
  <si>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</si>
  <si>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89301219</t>
  </si>
  <si>
    <t>Ambulance paliativní medicíny Celkem</t>
  </si>
  <si>
    <t>89301731</t>
  </si>
  <si>
    <t>Ambulance klinické osteologie Celkem</t>
  </si>
  <si>
    <t>Onkologická klinika Celkem</t>
  </si>
  <si>
    <t>* Legenda</t>
  </si>
  <si>
    <t>DIAPZT = Pomůcky pro diabetiky, jejichž název začíná slovem "Pumpa"</t>
  </si>
  <si>
    <t>Bartoušková Marie</t>
  </si>
  <si>
    <t>Borůvková Darina</t>
  </si>
  <si>
    <t>Cibičková Ľubica</t>
  </si>
  <si>
    <t>Cincibuch Jan</t>
  </si>
  <si>
    <t>Cwiertka Karel</t>
  </si>
  <si>
    <t>Číhalíková Daniela</t>
  </si>
  <si>
    <t>Doležel Martin</t>
  </si>
  <si>
    <t>Donociková Barbara</t>
  </si>
  <si>
    <t>Fryšáková Ladislava</t>
  </si>
  <si>
    <t>Holubová Petra</t>
  </si>
  <si>
    <t>Horák Pavel</t>
  </si>
  <si>
    <t>Hrouzková Michaela</t>
  </si>
  <si>
    <t>Hudcová Magdalena</t>
  </si>
  <si>
    <t>Hudínková Lucia</t>
  </si>
  <si>
    <t>Kalábová Hana</t>
  </si>
  <si>
    <t>Kašparovský Adam</t>
  </si>
  <si>
    <t>Klabusay Martin</t>
  </si>
  <si>
    <t>Klementa Viktor</t>
  </si>
  <si>
    <t>Klementová Yvona</t>
  </si>
  <si>
    <t>Kovářová Dagmar</t>
  </si>
  <si>
    <t>Krystyník Ondřej</t>
  </si>
  <si>
    <t>Langer Aleš</t>
  </si>
  <si>
    <t>Lemstrová Radmila</t>
  </si>
  <si>
    <t>Lokočová Eva</t>
  </si>
  <si>
    <t>Loyková Kateřina</t>
  </si>
  <si>
    <t>Melichar Bohuslav</t>
  </si>
  <si>
    <t>Minařík Jiří</t>
  </si>
  <si>
    <t>Mohelníková Duchoňová Beatrice</t>
  </si>
  <si>
    <t>Není Určen</t>
  </si>
  <si>
    <t>Nguyen Phuong Anh</t>
  </si>
  <si>
    <t>Ondrušková Andrea</t>
  </si>
  <si>
    <t>Orság Jiří</t>
  </si>
  <si>
    <t>Perková Hana</t>
  </si>
  <si>
    <t>Pleváková Magda</t>
  </si>
  <si>
    <t>Rušarová Nikol</t>
  </si>
  <si>
    <t>Schovánek Jan</t>
  </si>
  <si>
    <t>Skácelová Martina</t>
  </si>
  <si>
    <t>Spisarová Martina</t>
  </si>
  <si>
    <t>Šrámek Vlastislav</t>
  </si>
  <si>
    <t>Študentová Hana</t>
  </si>
  <si>
    <t>Švébišová Hana</t>
  </si>
  <si>
    <t>Veverka Vojtěch</t>
  </si>
  <si>
    <t>Vitásková Denisa</t>
  </si>
  <si>
    <t>Vlachová Zuzana</t>
  </si>
  <si>
    <t>Zemánková Anežka</t>
  </si>
  <si>
    <t>Žamboch Kamil</t>
  </si>
  <si>
    <t>Žurek Martin</t>
  </si>
  <si>
    <t>Žváčková Kamila</t>
  </si>
  <si>
    <t>METOKLOPRAMID</t>
  </si>
  <si>
    <t>93104</t>
  </si>
  <si>
    <t>10MG TBL NOB 40</t>
  </si>
  <si>
    <t>NADROPARIN</t>
  </si>
  <si>
    <t>ONDANSETRON</t>
  </si>
  <si>
    <t>185202</t>
  </si>
  <si>
    <t>Ortopedicko protetické pomůcky individuálně zhotovené</t>
  </si>
  <si>
    <t>5002620</t>
  </si>
  <si>
    <t>WELLION VIVALDI CALLA GLUKÓZOVÉ DIAGNOSTICKÉ PROUŽ</t>
  </si>
  <si>
    <t>PROUŽKY TESTOVACÍ  DIAGNOSTICKÉ DO GLUKOMETRŮ CALLA, DM, 50 KS</t>
  </si>
  <si>
    <t>FENTANYL</t>
  </si>
  <si>
    <t>122593</t>
  </si>
  <si>
    <t>FENTALIS</t>
  </si>
  <si>
    <t>25MCG/H TDR EMP 5</t>
  </si>
  <si>
    <t>MORFIN</t>
  </si>
  <si>
    <t>41737</t>
  </si>
  <si>
    <t>SEVREDOL</t>
  </si>
  <si>
    <t>OXYKODON</t>
  </si>
  <si>
    <t>FUROSEMID</t>
  </si>
  <si>
    <t>SODNÁ SŮL LEVOTHYROXINU</t>
  </si>
  <si>
    <t>243131</t>
  </si>
  <si>
    <t>75MCG TBL NOB 100 II</t>
  </si>
  <si>
    <t>POTRAVINY PRO ZVLÁŠTNÍ LÉKAŘSKÉ ÚČELY (PZLÚ) (ČESKÁ ATC SKUP</t>
  </si>
  <si>
    <t>HOŘČÍK (KOMBINACE RŮZNÝCH SOLÍ)</t>
  </si>
  <si>
    <t>215978</t>
  </si>
  <si>
    <t>Jiná</t>
  </si>
  <si>
    <t>*1019</t>
  </si>
  <si>
    <t>Jiný</t>
  </si>
  <si>
    <t>ETAMSYLÁT</t>
  </si>
  <si>
    <t>40538</t>
  </si>
  <si>
    <t>500MG CPS DUR 30</t>
  </si>
  <si>
    <t>TRAMADOL A PARACETAMOL</t>
  </si>
  <si>
    <t>201609</t>
  </si>
  <si>
    <t>PANTOPRAZOL</t>
  </si>
  <si>
    <t>PALONOSETRON, KOMBINACE</t>
  </si>
  <si>
    <t>210492</t>
  </si>
  <si>
    <t>300MG/0,5MG CPS DUR 1X1</t>
  </si>
  <si>
    <t>KYSELINA TRANEXAMOVÁ</t>
  </si>
  <si>
    <t>42613</t>
  </si>
  <si>
    <t>214526</t>
  </si>
  <si>
    <t>PITOFENON A ANALGETIKA</t>
  </si>
  <si>
    <t>176954</t>
  </si>
  <si>
    <t>500MG/ML+5MG/ML POR GTT SOL 1X50ML</t>
  </si>
  <si>
    <t>TRAMADOL</t>
  </si>
  <si>
    <t>201138</t>
  </si>
  <si>
    <t>TRAMAL RETARD</t>
  </si>
  <si>
    <t>100MG TBL PRO 30 II</t>
  </si>
  <si>
    <t>PERINDOPRIL A AMLODIPIN</t>
  </si>
  <si>
    <t>SODNÁ SŮL METAMIZOLU</t>
  </si>
  <si>
    <t>DEXAMETHASON</t>
  </si>
  <si>
    <t>243143</t>
  </si>
  <si>
    <t>FORTECORTIN</t>
  </si>
  <si>
    <t>LEVETIRACETAM</t>
  </si>
  <si>
    <t>ATORVASTATIN</t>
  </si>
  <si>
    <t>148309</t>
  </si>
  <si>
    <t>40MG TBL FLM 90 I</t>
  </si>
  <si>
    <t>Obvazový materiál, náplasti</t>
  </si>
  <si>
    <t>5000429</t>
  </si>
  <si>
    <t>VATA BUNIČITÁ DĚLENÁ ZELLETTEN-TAMPONY</t>
  </si>
  <si>
    <t>40X50MM,2ROLE,1000KS</t>
  </si>
  <si>
    <t>Ortopedicko protetické pomůcky sériově vyráběné</t>
  </si>
  <si>
    <t>5004957</t>
  </si>
  <si>
    <t>OBUV PRO DIABETIKY PROFYLAKTICKÁ MEDI</t>
  </si>
  <si>
    <t>PÁNSKÁ POLOBOTKOVÁ- MILAN 044.8, JONAS 045.8, BORIS 062.8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</si>
  <si>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</si>
  <si>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</si>
  <si>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</si>
  <si>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</si>
  <si>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</si>
  <si>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</si>
  <si>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5006325</t>
  </si>
  <si>
    <t>PUMPA INZULÍNOVÁ TANDEM T:SLIM X2 - PŘÍSLUŠENSTVÍ</t>
  </si>
  <si>
    <t>SETY INF. TEFLONOVÉ AUTOSOFT 90 SAMOZAVÁDĚCÍ KOLMÝ 6MM/60CM 10 KS</t>
  </si>
  <si>
    <t>5007465</t>
  </si>
  <si>
    <t>ONE TOUCH VERIO TESTOVACÍ PROUŽKY</t>
  </si>
  <si>
    <t>50 KS</t>
  </si>
  <si>
    <t>5008194</t>
  </si>
  <si>
    <t>PROUŽKY DIAGNOSTICKÉ ACCU-CHEK PERFORMA 50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</si>
  <si>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</si>
  <si>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</si>
  <si>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</si>
  <si>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</si>
  <si>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</si>
  <si>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</si>
  <si>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</si>
  <si>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</si>
  <si>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</si>
  <si>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5009545</t>
  </si>
  <si>
    <t>FREESTYLE OPTIUM - TESTOVACÍ PROUŽKY PRO MĚŘENÍ GL</t>
  </si>
  <si>
    <t>50KS</t>
  </si>
  <si>
    <t>5010286</t>
  </si>
  <si>
    <t>PROUŽKY DIAGNOSTICKÉ CONTOUR PLUS(PRO ZP KÓD 01696</t>
  </si>
  <si>
    <t>INZULÍNOVÝ REŽIM,50KS</t>
  </si>
  <si>
    <t>5002605</t>
  </si>
  <si>
    <t>WELLION MEDFINE PLUS JEHLY PRO INZULÍNOVÁ PERA</t>
  </si>
  <si>
    <t>JEHLY PRO VŠECHNA INZULÍNOVÁ PERA, VEL. 31G X 8MM, 100KS</t>
  </si>
  <si>
    <t>5002606</t>
  </si>
  <si>
    <t>JEHLY  PRO VŠECHNA INZULÍNOVÁ PERA, VEL. 31G X 6MM, 100KS</t>
  </si>
  <si>
    <t>5002973</t>
  </si>
  <si>
    <t>DANA 3 ML STŘÍKAČKA (ZÁSOBNÍKOVÁ STŘÍKAČKA)</t>
  </si>
  <si>
    <t>ZÁSOBNÍK INZULÍNU PRO INZULÍNOVÉ PUMPY DANA, 10 KS</t>
  </si>
  <si>
    <t>5005264</t>
  </si>
  <si>
    <t>PROUŽKY DIAGNOSTICKÉ GLUNEO(PRO ZP KÓD 0169404)</t>
  </si>
  <si>
    <t>DIAGNOSTICKÉ PROUŽKY KE GLUKOMETRU GLUNEO,BAL 50KS (2X25 KS)</t>
  </si>
  <si>
    <t>5007490</t>
  </si>
  <si>
    <t>ONE TOUCH SELECT PLUS TESTOVACÍ PROUŽKY</t>
  </si>
  <si>
    <t>5002604</t>
  </si>
  <si>
    <t>JEHLY PRO VŠECHNA INZULÍNOVÁ PERA, VEL. 30G X 8 MM, 100 KS</t>
  </si>
  <si>
    <t>5012691</t>
  </si>
  <si>
    <t>INFUZNÍ SET DANA INSET II</t>
  </si>
  <si>
    <t>TEFLONOVÁ JEHLA, DÉLKA JEHLY 6 MM, DÉLKA HADIČKY 60 CM, 10 KS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</si>
  <si>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</si>
  <si>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</si>
  <si>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</si>
  <si>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</si>
  <si>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</si>
  <si>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</si>
  <si>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</si>
  <si>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1631</t>
  </si>
  <si>
    <t>PURINOL</t>
  </si>
  <si>
    <t>1710</t>
  </si>
  <si>
    <t>MILURIT</t>
  </si>
  <si>
    <t>2592</t>
  </si>
  <si>
    <t>100MG TBL NOB 50</t>
  </si>
  <si>
    <t>132670</t>
  </si>
  <si>
    <t>1633</t>
  </si>
  <si>
    <t>ALPRAZOLAM</t>
  </si>
  <si>
    <t>AMLODIPIN</t>
  </si>
  <si>
    <t>235154</t>
  </si>
  <si>
    <t>AMLODIPIN MYLAN</t>
  </si>
  <si>
    <t>127532</t>
  </si>
  <si>
    <t>AFITEN</t>
  </si>
  <si>
    <t>ANASTROZOL</t>
  </si>
  <si>
    <t>187543</t>
  </si>
  <si>
    <t>ALOZEX</t>
  </si>
  <si>
    <t>1MG TBL FLM 28</t>
  </si>
  <si>
    <t>187544</t>
  </si>
  <si>
    <t>1MG TBL FLM 30</t>
  </si>
  <si>
    <t>234231</t>
  </si>
  <si>
    <t>ANASTROZOL MYLAN</t>
  </si>
  <si>
    <t>ANTIBIOTIKA V KOMBINACI S OSTATNÍMI LÉČIVY</t>
  </si>
  <si>
    <t>1077</t>
  </si>
  <si>
    <t>OPHTHALMO-FRAMYKOIN COMP.</t>
  </si>
  <si>
    <t>OPH UNG 5G</t>
  </si>
  <si>
    <t>APREPITANT</t>
  </si>
  <si>
    <t>220737</t>
  </si>
  <si>
    <t>APREPITANT SANDOZ</t>
  </si>
  <si>
    <t>125MG+80MG CPS DUR 1+2</t>
  </si>
  <si>
    <t>ATENOLOL</t>
  </si>
  <si>
    <t>58660</t>
  </si>
  <si>
    <t>25MG TBL NOB 50</t>
  </si>
  <si>
    <t>49007</t>
  </si>
  <si>
    <t>ATORIS</t>
  </si>
  <si>
    <t>93013</t>
  </si>
  <si>
    <t>SORTIS</t>
  </si>
  <si>
    <t>204682</t>
  </si>
  <si>
    <t>TORVACARD NEO</t>
  </si>
  <si>
    <t>20MG TBL FLM 90</t>
  </si>
  <si>
    <t>BETAHISTIN</t>
  </si>
  <si>
    <t>229648</t>
  </si>
  <si>
    <t>24MG TBL NOB 50</t>
  </si>
  <si>
    <t>BETAMETHASON A ANTIBIOTIKA</t>
  </si>
  <si>
    <t>17170</t>
  </si>
  <si>
    <t>BELOGENT</t>
  </si>
  <si>
    <t>0,5MG/G+1MG/G CRM 30G</t>
  </si>
  <si>
    <t>BETAXOLOL</t>
  </si>
  <si>
    <t>49910</t>
  </si>
  <si>
    <t>LOKREN</t>
  </si>
  <si>
    <t>20MG TBL FLM 98</t>
  </si>
  <si>
    <t>BIKALUTAMID</t>
  </si>
  <si>
    <t>128123</t>
  </si>
  <si>
    <t>BILASTIN</t>
  </si>
  <si>
    <t>148673</t>
  </si>
  <si>
    <t>BISOPROLOL</t>
  </si>
  <si>
    <t>176913</t>
  </si>
  <si>
    <t>RIVOCOR</t>
  </si>
  <si>
    <t>5MG TBL FLM 90</t>
  </si>
  <si>
    <t>47740</t>
  </si>
  <si>
    <t>218834</t>
  </si>
  <si>
    <t>CONCOR 10</t>
  </si>
  <si>
    <t>10MG TBL FLM 100</t>
  </si>
  <si>
    <t>232163</t>
  </si>
  <si>
    <t>BROMAZEPAM</t>
  </si>
  <si>
    <t>88217</t>
  </si>
  <si>
    <t>LEXAURIN</t>
  </si>
  <si>
    <t>1,5MG TBL NOB 30</t>
  </si>
  <si>
    <t>88219</t>
  </si>
  <si>
    <t>CEFUROXIM</t>
  </si>
  <si>
    <t>200901</t>
  </si>
  <si>
    <t>CETIRIZIN</t>
  </si>
  <si>
    <t>155686</t>
  </si>
  <si>
    <t>ZYRTEC</t>
  </si>
  <si>
    <t>10MG TBL FLM 90</t>
  </si>
  <si>
    <t>155685</t>
  </si>
  <si>
    <t>CINAKALCET</t>
  </si>
  <si>
    <t>28309</t>
  </si>
  <si>
    <t>MIMPARA</t>
  </si>
  <si>
    <t>CIPROFLOXACIN</t>
  </si>
  <si>
    <t>15658</t>
  </si>
  <si>
    <t>CIPLOX</t>
  </si>
  <si>
    <t>238142</t>
  </si>
  <si>
    <t>CITALOPRAM</t>
  </si>
  <si>
    <t>132524</t>
  </si>
  <si>
    <t>230411</t>
  </si>
  <si>
    <t>230419</t>
  </si>
  <si>
    <t>20MG TBL FLM 100</t>
  </si>
  <si>
    <t>DESLORATADIN</t>
  </si>
  <si>
    <t>168949</t>
  </si>
  <si>
    <t>DESLORATADINE ACTAVIS</t>
  </si>
  <si>
    <t>52334</t>
  </si>
  <si>
    <t>52335</t>
  </si>
  <si>
    <t>243142</t>
  </si>
  <si>
    <t>DIAZEPAM</t>
  </si>
  <si>
    <t>221073</t>
  </si>
  <si>
    <t>DIKLOFENAK</t>
  </si>
  <si>
    <t>107918</t>
  </si>
  <si>
    <t>APO-DICLO</t>
  </si>
  <si>
    <t>50MG TBL ENT 100</t>
  </si>
  <si>
    <t>46621</t>
  </si>
  <si>
    <t>UNO</t>
  </si>
  <si>
    <t>150MG TBL PRO 20</t>
  </si>
  <si>
    <t>DIOSMIN, KOMBINACE</t>
  </si>
  <si>
    <t>14075</t>
  </si>
  <si>
    <t>500MG TBL FLM 60</t>
  </si>
  <si>
    <t>201992</t>
  </si>
  <si>
    <t>500MG TBL FLM 120</t>
  </si>
  <si>
    <t>132907</t>
  </si>
  <si>
    <t>225549</t>
  </si>
  <si>
    <t>DOSULEPIN</t>
  </si>
  <si>
    <t>4207</t>
  </si>
  <si>
    <t>25MG TBL OBD 30</t>
  </si>
  <si>
    <t>DOXYCYKLIN</t>
  </si>
  <si>
    <t>32954</t>
  </si>
  <si>
    <t>DOXYHEXAL</t>
  </si>
  <si>
    <t>100MG TBL NOB 20</t>
  </si>
  <si>
    <t>4013</t>
  </si>
  <si>
    <t>DOXYBENE</t>
  </si>
  <si>
    <t>200MG TBL NOB 10</t>
  </si>
  <si>
    <t>90986</t>
  </si>
  <si>
    <t>DEOXYMYKOIN</t>
  </si>
  <si>
    <t>100MG TBL NOB 10</t>
  </si>
  <si>
    <t>12738</t>
  </si>
  <si>
    <t>200MG TBL NOB 20</t>
  </si>
  <si>
    <t>ESCITALOPRAM</t>
  </si>
  <si>
    <t>134508</t>
  </si>
  <si>
    <t>ELICEA</t>
  </si>
  <si>
    <t>10MG TBL FLM 98</t>
  </si>
  <si>
    <t>187350</t>
  </si>
  <si>
    <t>10MG TBL FLM 56 I</t>
  </si>
  <si>
    <t>ESOMEPRAZOL</t>
  </si>
  <si>
    <t>180080</t>
  </si>
  <si>
    <t>40MG CPS ETD 98</t>
  </si>
  <si>
    <t>EXEMESTAN</t>
  </si>
  <si>
    <t>234441</t>
  </si>
  <si>
    <t>EXEMESTAN MYLAN</t>
  </si>
  <si>
    <t>25MG TBL FLM 30</t>
  </si>
  <si>
    <t>124569</t>
  </si>
  <si>
    <t>DOLFORIN</t>
  </si>
  <si>
    <t>50MCG/H TDR EMP 5</t>
  </si>
  <si>
    <t>155385</t>
  </si>
  <si>
    <t>200MCG SLG TBL NOB 30</t>
  </si>
  <si>
    <t>122600</t>
  </si>
  <si>
    <t>122572</t>
  </si>
  <si>
    <t>100MCG/H TDR EMP 5</t>
  </si>
  <si>
    <t>122588</t>
  </si>
  <si>
    <t>12,5MCG/H TDR EMP 5</t>
  </si>
  <si>
    <t>155387</t>
  </si>
  <si>
    <t>300MCG SLG TBL NOB 30</t>
  </si>
  <si>
    <t>122580</t>
  </si>
  <si>
    <t>75MCG/H TDR EMP 5</t>
  </si>
  <si>
    <t>FLUDROKORTISON</t>
  </si>
  <si>
    <t>185266</t>
  </si>
  <si>
    <t>FLUDROCORTISON</t>
  </si>
  <si>
    <t>0,1MG TBL NOB 100</t>
  </si>
  <si>
    <t>FLUKONAZOL</t>
  </si>
  <si>
    <t>66036</t>
  </si>
  <si>
    <t>MYCOMAX</t>
  </si>
  <si>
    <t>98219</t>
  </si>
  <si>
    <t>FURON</t>
  </si>
  <si>
    <t>FYTOMENADION</t>
  </si>
  <si>
    <t>230426</t>
  </si>
  <si>
    <t>GABAPENTIN</t>
  </si>
  <si>
    <t>150781</t>
  </si>
  <si>
    <t>100MG CPS DUR 90</t>
  </si>
  <si>
    <t>HYDROCHLOROTHIAZID A KALIUM ŠETŘÍCÍ DIURETIKA</t>
  </si>
  <si>
    <t>47478</t>
  </si>
  <si>
    <t>LORADUR MITE</t>
  </si>
  <si>
    <t>2,5MG/25MG TBL NOB 50</t>
  </si>
  <si>
    <t>HYDROKORTISON</t>
  </si>
  <si>
    <t>180825</t>
  </si>
  <si>
    <t>HYDROCORTISON 10 MG JENAPHARM</t>
  </si>
  <si>
    <t>10MG TBL NOB 20</t>
  </si>
  <si>
    <t>HYDROKORTISON-BUTYRÁT</t>
  </si>
  <si>
    <t>218236</t>
  </si>
  <si>
    <t>1MG/G CRM 1X30G</t>
  </si>
  <si>
    <t>CHLORID DRASELNÝ</t>
  </si>
  <si>
    <t>17189</t>
  </si>
  <si>
    <t>500MG TBL ENT 100</t>
  </si>
  <si>
    <t>200935</t>
  </si>
  <si>
    <t>1G TBL PRO 30</t>
  </si>
  <si>
    <t>CHOLEKALCIFEROL</t>
  </si>
  <si>
    <t>132941</t>
  </si>
  <si>
    <t>243240</t>
  </si>
  <si>
    <t>IBUPROFEN</t>
  </si>
  <si>
    <t>15485</t>
  </si>
  <si>
    <t>IBUMAX</t>
  </si>
  <si>
    <t>207900</t>
  </si>
  <si>
    <t>INDAPAMID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</si>
  <si>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</si>
  <si>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</si>
  <si>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</si>
  <si>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</si>
  <si>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</si>
  <si>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</si>
  <si>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</si>
  <si>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INOSIN PRANOBEX</t>
  </si>
  <si>
    <t>JINÁ ANTIBIOTIKA PRO LOKÁLNÍ APLIKACI</t>
  </si>
  <si>
    <t>1066</t>
  </si>
  <si>
    <t>250IU/G+5,2MG/G UNG 10G</t>
  </si>
  <si>
    <t>48261</t>
  </si>
  <si>
    <t>3300IU/G+250IU/G DRM PLV ADS 1X20G</t>
  </si>
  <si>
    <t>221154</t>
  </si>
  <si>
    <t>JINÁ ANTIHISTAMINIKA PRO SYSTÉMOVOU APLIKACI</t>
  </si>
  <si>
    <t>2479</t>
  </si>
  <si>
    <t>2MG TBL NOB 20</t>
  </si>
  <si>
    <t>JINÁ ANTIINFEKTIVA</t>
  </si>
  <si>
    <t>246111</t>
  </si>
  <si>
    <t>KAPECITABIN</t>
  </si>
  <si>
    <t>194655</t>
  </si>
  <si>
    <t>CAPECITABINE ACCORD</t>
  </si>
  <si>
    <t>500MG TBL FLM 120X1 II</t>
  </si>
  <si>
    <t>KLARITHROMYCIN</t>
  </si>
  <si>
    <t>216199</t>
  </si>
  <si>
    <t>KLACID</t>
  </si>
  <si>
    <t>235808</t>
  </si>
  <si>
    <t>KLOPIDOGREL</t>
  </si>
  <si>
    <t>169252</t>
  </si>
  <si>
    <t>TROMBEX</t>
  </si>
  <si>
    <t>75MG TBL FLM 90</t>
  </si>
  <si>
    <t>KLOTRIMAZOL</t>
  </si>
  <si>
    <t>249111</t>
  </si>
  <si>
    <t>CANESTEN</t>
  </si>
  <si>
    <t>10MG/G CRM 50G</t>
  </si>
  <si>
    <t>KODEIN</t>
  </si>
  <si>
    <t>56992</t>
  </si>
  <si>
    <t>56993</t>
  </si>
  <si>
    <t>30MG TBL NOB 10</t>
  </si>
  <si>
    <t>207939</t>
  </si>
  <si>
    <t>KOMPLEX ŽELEZA S ISOMALTOSOU</t>
  </si>
  <si>
    <t>242536</t>
  </si>
  <si>
    <t>MALTOFER</t>
  </si>
  <si>
    <t>100MG TBL MND 100</t>
  </si>
  <si>
    <t>KYANOKOBALAMIN</t>
  </si>
  <si>
    <t>249044</t>
  </si>
  <si>
    <t>VITAMIN B12 GAMMA</t>
  </si>
  <si>
    <t>1000MCG TBL OBD 50</t>
  </si>
  <si>
    <t>KYSELINA ACETYLSALICYLOVÁ</t>
  </si>
  <si>
    <t>188850</t>
  </si>
  <si>
    <t>STACYL</t>
  </si>
  <si>
    <t>100MG TBL ENT 100</t>
  </si>
  <si>
    <t>188848</t>
  </si>
  <si>
    <t>100MG TBL ENT 60</t>
  </si>
  <si>
    <t>207933</t>
  </si>
  <si>
    <t>100MG TBL NOB 60(3X20)</t>
  </si>
  <si>
    <t>235897</t>
  </si>
  <si>
    <t>KYSELINA IBANDRONOVÁ</t>
  </si>
  <si>
    <t>198867</t>
  </si>
  <si>
    <t>IKAMETIN</t>
  </si>
  <si>
    <t>167976</t>
  </si>
  <si>
    <t>IASIBON</t>
  </si>
  <si>
    <t>KYSELINA LISTOVÁ</t>
  </si>
  <si>
    <t>76064</t>
  </si>
  <si>
    <t>10MG TBL OBD 30</t>
  </si>
  <si>
    <t>243014</t>
  </si>
  <si>
    <t>252395</t>
  </si>
  <si>
    <t>KYSELINA URSODEOXYCHOLOVÁ</t>
  </si>
  <si>
    <t>13808</t>
  </si>
  <si>
    <t>250MG CPS DUR 100 I</t>
  </si>
  <si>
    <t>KYSELINA VALPROOVÁ</t>
  </si>
  <si>
    <t>76378</t>
  </si>
  <si>
    <t>5G/100ML SIR 150ML</t>
  </si>
  <si>
    <t>LANSOPRAZOL</t>
  </si>
  <si>
    <t>17122</t>
  </si>
  <si>
    <t>30MG CPS DUR 56</t>
  </si>
  <si>
    <t>LÉČIVA K TERAPII ONEMOCNĚNÍ JATER</t>
  </si>
  <si>
    <t>125752</t>
  </si>
  <si>
    <t>ESSENTIALE</t>
  </si>
  <si>
    <t>125753</t>
  </si>
  <si>
    <t>181293</t>
  </si>
  <si>
    <t>LETROZOL</t>
  </si>
  <si>
    <t>138854</t>
  </si>
  <si>
    <t>TROZEL</t>
  </si>
  <si>
    <t>138853</t>
  </si>
  <si>
    <t>LEVOCETIRIZIN</t>
  </si>
  <si>
    <t>124343</t>
  </si>
  <si>
    <t>CEZERA</t>
  </si>
  <si>
    <t>5MG TBL FLM 30 I</t>
  </si>
  <si>
    <t>LOPERAMID</t>
  </si>
  <si>
    <t>132702</t>
  </si>
  <si>
    <t>146256</t>
  </si>
  <si>
    <t>LOSARTAN</t>
  </si>
  <si>
    <t>107166</t>
  </si>
  <si>
    <t>LORISTA 100</t>
  </si>
  <si>
    <t>LOSARTAN A DIURETIKA</t>
  </si>
  <si>
    <t>MAKROGOL</t>
  </si>
  <si>
    <t>58827</t>
  </si>
  <si>
    <t>FORTRANS</t>
  </si>
  <si>
    <t>POR PLV SOL 4</t>
  </si>
  <si>
    <t>243409</t>
  </si>
  <si>
    <t>MEGESTROL</t>
  </si>
  <si>
    <t>199963</t>
  </si>
  <si>
    <t>MEGACE</t>
  </si>
  <si>
    <t>160MG TBL NOB 30</t>
  </si>
  <si>
    <t>199800</t>
  </si>
  <si>
    <t>40MG/ML POR SUS 1X240ML</t>
  </si>
  <si>
    <t>METFORMIN</t>
  </si>
  <si>
    <t>23797</t>
  </si>
  <si>
    <t>GLUCOPHAGE</t>
  </si>
  <si>
    <t>93105</t>
  </si>
  <si>
    <t>5MG/ML INJ SOL 50X2ML</t>
  </si>
  <si>
    <t>METRONIDAZOL</t>
  </si>
  <si>
    <t>2427</t>
  </si>
  <si>
    <t>250MG TBL NOB 20</t>
  </si>
  <si>
    <t>MIDAZOLAM</t>
  </si>
  <si>
    <t>232588</t>
  </si>
  <si>
    <t>DORMICUM</t>
  </si>
  <si>
    <t>7,5MG TBL FLM 20</t>
  </si>
  <si>
    <t>MIRTAZAPIN</t>
  </si>
  <si>
    <t>107639</t>
  </si>
  <si>
    <t>MOMETASON</t>
  </si>
  <si>
    <t>41727</t>
  </si>
  <si>
    <t>1125</t>
  </si>
  <si>
    <t>213487</t>
  </si>
  <si>
    <t>9500IU/ML INJ SOL ISP 10X0,3ML</t>
  </si>
  <si>
    <t>NIMESULID</t>
  </si>
  <si>
    <t>12892</t>
  </si>
  <si>
    <t>12895</t>
  </si>
  <si>
    <t>100MG POR GRA SUS 30 I</t>
  </si>
  <si>
    <t>17187</t>
  </si>
  <si>
    <t>100MG POR GRA SUS 30</t>
  </si>
  <si>
    <t>OMEPRAZOL</t>
  </si>
  <si>
    <t>25365</t>
  </si>
  <si>
    <t>HELICID</t>
  </si>
  <si>
    <t>20MG CPS ETD 28 I</t>
  </si>
  <si>
    <t>25366</t>
  </si>
  <si>
    <t>20MG CPS ETD 90 I</t>
  </si>
  <si>
    <t>140192</t>
  </si>
  <si>
    <t>OMEPRAZOL STADA</t>
  </si>
  <si>
    <t>20MG CPS ETD 100</t>
  </si>
  <si>
    <t>140187</t>
  </si>
  <si>
    <t>20MG CPS ETD 30</t>
  </si>
  <si>
    <t>202873</t>
  </si>
  <si>
    <t>40MG CPS ETD 28(4X7) I</t>
  </si>
  <si>
    <t>185206</t>
  </si>
  <si>
    <t>194640</t>
  </si>
  <si>
    <t>OXYKODON STADA</t>
  </si>
  <si>
    <t>20MG CPS DUR 30X1</t>
  </si>
  <si>
    <t>PALONOSETRON</t>
  </si>
  <si>
    <t>167644</t>
  </si>
  <si>
    <t>ALOXI</t>
  </si>
  <si>
    <t>500MCG CPS MOL 1</t>
  </si>
  <si>
    <t>214525</t>
  </si>
  <si>
    <t>40MG TBL ENT 28 I</t>
  </si>
  <si>
    <t>180481</t>
  </si>
  <si>
    <t>PANTOPRAZOLE ZENTIVA</t>
  </si>
  <si>
    <t>40MG TBL ENT 28</t>
  </si>
  <si>
    <t>PARACETAMOL</t>
  </si>
  <si>
    <t>207820</t>
  </si>
  <si>
    <t>PARALEN</t>
  </si>
  <si>
    <t>500MG TBL NOB 24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</si>
  <si>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</si>
  <si>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</si>
  <si>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</si>
  <si>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</si>
  <si>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</si>
  <si>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</si>
  <si>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PREDNISON</t>
  </si>
  <si>
    <t>247208</t>
  </si>
  <si>
    <t>PREDNISON AVMC</t>
  </si>
  <si>
    <t>2,5MG TBL NOB 40</t>
  </si>
  <si>
    <t>PREGABALIN</t>
  </si>
  <si>
    <t>211504</t>
  </si>
  <si>
    <t>PRAGIOLA</t>
  </si>
  <si>
    <t>75MG CPS DUR 56</t>
  </si>
  <si>
    <t>211506</t>
  </si>
  <si>
    <t>211507</t>
  </si>
  <si>
    <t>PROPIVERIN</t>
  </si>
  <si>
    <t>66820</t>
  </si>
  <si>
    <t>MICTONETTEN</t>
  </si>
  <si>
    <t>5MG TBL OBD 100</t>
  </si>
  <si>
    <t>RABEPRAZOL</t>
  </si>
  <si>
    <t>157141</t>
  </si>
  <si>
    <t>ZULBEX</t>
  </si>
  <si>
    <t>20MG TBL ENT 56</t>
  </si>
  <si>
    <t>141960</t>
  </si>
  <si>
    <t>RAPOXOL</t>
  </si>
  <si>
    <t>RAMIPRIL</t>
  </si>
  <si>
    <t>56983</t>
  </si>
  <si>
    <t>5MG TBL NOB 100</t>
  </si>
  <si>
    <t>ROSUVASTATIN</t>
  </si>
  <si>
    <t>148068</t>
  </si>
  <si>
    <t>ROSUCARD</t>
  </si>
  <si>
    <t>148072</t>
  </si>
  <si>
    <t>148074</t>
  </si>
  <si>
    <t>184409</t>
  </si>
  <si>
    <t>SORVASTA</t>
  </si>
  <si>
    <t>RŮZNÉ JINÉ KOMBINACE ŽELEZA</t>
  </si>
  <si>
    <t>119653</t>
  </si>
  <si>
    <t>320MG/60MG TBL MRL 60</t>
  </si>
  <si>
    <t>119654</t>
  </si>
  <si>
    <t>320MG/60MG TBL MRL 100</t>
  </si>
  <si>
    <t>SILIKONY</t>
  </si>
  <si>
    <t>57585</t>
  </si>
  <si>
    <t>40MG CPS MOL 100</t>
  </si>
  <si>
    <t>SILYMARIN</t>
  </si>
  <si>
    <t>19571</t>
  </si>
  <si>
    <t>TBL OBD 100</t>
  </si>
  <si>
    <t>196018</t>
  </si>
  <si>
    <t>METAMIZOL STADA</t>
  </si>
  <si>
    <t>500MG/ML POR GTT SOL 1X100ML</t>
  </si>
  <si>
    <t>SPIRONOLAKTON</t>
  </si>
  <si>
    <t>30434</t>
  </si>
  <si>
    <t>25MG TBL NOB 100</t>
  </si>
  <si>
    <t>3550</t>
  </si>
  <si>
    <t>25MG TBL NOB 20</t>
  </si>
  <si>
    <t>46755</t>
  </si>
  <si>
    <t>50MG CPS DUR 30</t>
  </si>
  <si>
    <t>SULFAMETHOXAZOL A TRIMETHOPRIM</t>
  </si>
  <si>
    <t>203954</t>
  </si>
  <si>
    <t>241307</t>
  </si>
  <si>
    <t>TAMOXIFEN</t>
  </si>
  <si>
    <t>58702</t>
  </si>
  <si>
    <t>TAMOXIFEN EBEWE</t>
  </si>
  <si>
    <t>TAMSULOSIN</t>
  </si>
  <si>
    <t>TELMISARTAN</t>
  </si>
  <si>
    <t>158191</t>
  </si>
  <si>
    <t>TELMISARTAN SANDOZ</t>
  </si>
  <si>
    <t>80MG TBL NOB 30</t>
  </si>
  <si>
    <t>TELMISARTAN A AMLODIPIN</t>
  </si>
  <si>
    <t>TEMOZOLOMID</t>
  </si>
  <si>
    <t>183522</t>
  </si>
  <si>
    <t>TEMOZOLOMIDE GLENMARK</t>
  </si>
  <si>
    <t>100MG CPS DUR 5</t>
  </si>
  <si>
    <t>183525</t>
  </si>
  <si>
    <t>140MG CPS DUR 5</t>
  </si>
  <si>
    <t>183519</t>
  </si>
  <si>
    <t>20MG CPS DUR 5</t>
  </si>
  <si>
    <t>183528</t>
  </si>
  <si>
    <t>180MG CPS DUR 5</t>
  </si>
  <si>
    <t>183531</t>
  </si>
  <si>
    <t>250MG CPS DUR 5</t>
  </si>
  <si>
    <t>THIETHYLPERAZIN</t>
  </si>
  <si>
    <t>9844</t>
  </si>
  <si>
    <t>6,5MG TBL OBD 50</t>
  </si>
  <si>
    <t>91836</t>
  </si>
  <si>
    <t>6,5MG/ML INJ SOL 5X1ML</t>
  </si>
  <si>
    <t>TIAPRID</t>
  </si>
  <si>
    <t>48578</t>
  </si>
  <si>
    <t>TIKAGRELOR</t>
  </si>
  <si>
    <t>167939</t>
  </si>
  <si>
    <t>BRILIQUE</t>
  </si>
  <si>
    <t>90MG TBL FLM 56 KAL I</t>
  </si>
  <si>
    <t>32083</t>
  </si>
  <si>
    <t>TRALGIT</t>
  </si>
  <si>
    <t>100MG/ML POR SOL 1X10ML+KAPÁTKO</t>
  </si>
  <si>
    <t>84262</t>
  </si>
  <si>
    <t>100MG/ML POR SOL 1X96ML+PUMPA</t>
  </si>
  <si>
    <t>201133</t>
  </si>
  <si>
    <t>67569</t>
  </si>
  <si>
    <t>MABRON</t>
  </si>
  <si>
    <t>50MG CPS DUR 20</t>
  </si>
  <si>
    <t>201125</t>
  </si>
  <si>
    <t>50MG CPS DUR 20 I</t>
  </si>
  <si>
    <t>201131</t>
  </si>
  <si>
    <t>216866</t>
  </si>
  <si>
    <t>150MG TBL PRO 30 III</t>
  </si>
  <si>
    <t>TRAZODON</t>
  </si>
  <si>
    <t>46444</t>
  </si>
  <si>
    <t>150MG TBL MRL 60</t>
  </si>
  <si>
    <t>250995</t>
  </si>
  <si>
    <t>150MG TBL MRL 45</t>
  </si>
  <si>
    <t>VÁPNÍK, KOMBINACE S VITAMINEM D A/NEBO JINÝMI LÉČIVY</t>
  </si>
  <si>
    <t>164888</t>
  </si>
  <si>
    <t>189079</t>
  </si>
  <si>
    <t>CALCICHEW D3 LEMON</t>
  </si>
  <si>
    <t>500MG/400IU TBL MND 60</t>
  </si>
  <si>
    <t>189098</t>
  </si>
  <si>
    <t>1000MG/800IU TBL MND 60</t>
  </si>
  <si>
    <t>206529</t>
  </si>
  <si>
    <t>CALCICHEW D3 JAHODA</t>
  </si>
  <si>
    <t>198059</t>
  </si>
  <si>
    <t>CALCIUM/VITAMIN D3 SANDOZ</t>
  </si>
  <si>
    <t>1000MG/880IU TBL MND 90(3X30)</t>
  </si>
  <si>
    <t>135423</t>
  </si>
  <si>
    <t>250725</t>
  </si>
  <si>
    <t>250721</t>
  </si>
  <si>
    <t>ZOLPIDEM</t>
  </si>
  <si>
    <t>16286</t>
  </si>
  <si>
    <t>STILNOX</t>
  </si>
  <si>
    <t>198058</t>
  </si>
  <si>
    <t>SANVAL</t>
  </si>
  <si>
    <t>198054</t>
  </si>
  <si>
    <t>214604</t>
  </si>
  <si>
    <t>HYPNOGEN</t>
  </si>
  <si>
    <t>214601</t>
  </si>
  <si>
    <t>132901</t>
  </si>
  <si>
    <t>237212</t>
  </si>
  <si>
    <t>ZOLPINOX</t>
  </si>
  <si>
    <t>MAGNESIUM-OROTÁT</t>
  </si>
  <si>
    <t>32889</t>
  </si>
  <si>
    <t>500MG TBL NOB 100 I</t>
  </si>
  <si>
    <t>32888</t>
  </si>
  <si>
    <t>500MG TBL NOB 50 I</t>
  </si>
  <si>
    <t>209947</t>
  </si>
  <si>
    <t>500MG TBL NOB 20 II</t>
  </si>
  <si>
    <t>PEGFILGRASTIM</t>
  </si>
  <si>
    <t>238669</t>
  </si>
  <si>
    <t>6MG INJ SOL 1X0,6ML PFI</t>
  </si>
  <si>
    <t>ITOPRIDUM</t>
  </si>
  <si>
    <t>166759</t>
  </si>
  <si>
    <t>50MG TBL FLM 40(4X10)</t>
  </si>
  <si>
    <t>166760</t>
  </si>
  <si>
    <t>50MG TBL FLM 100(10X10)</t>
  </si>
  <si>
    <t>166777</t>
  </si>
  <si>
    <t>ITOPRID PMCS</t>
  </si>
  <si>
    <t>50MG TBL FLM 100 II</t>
  </si>
  <si>
    <t>179327</t>
  </si>
  <si>
    <t>DORETA</t>
  </si>
  <si>
    <t>75MG/650MG TBL FLM 30 I</t>
  </si>
  <si>
    <t>179333</t>
  </si>
  <si>
    <t>75MG/650MG TBL FLM 90 I</t>
  </si>
  <si>
    <t>138847</t>
  </si>
  <si>
    <t>37,5MG/325MG TBL FLM 90 I</t>
  </si>
  <si>
    <t>233672</t>
  </si>
  <si>
    <t>TRAMYLPA</t>
  </si>
  <si>
    <t>37,5MG/325MG TBL FLM 30 II</t>
  </si>
  <si>
    <t>PERINDOPRIL A BISOPROLOL</t>
  </si>
  <si>
    <t>213255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</si>
  <si>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</si>
  <si>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</si>
  <si>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</si>
  <si>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</si>
  <si>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</si>
  <si>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</si>
  <si>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KREON</t>
  </si>
  <si>
    <t>OXYKODON A NALOXON</t>
  </si>
  <si>
    <t>138541</t>
  </si>
  <si>
    <t>TARGIN</t>
  </si>
  <si>
    <t>20MG/10MG TBL PRO 60</t>
  </si>
  <si>
    <t>138552</t>
  </si>
  <si>
    <t>40MG/20MG TBL PRO 60</t>
  </si>
  <si>
    <t>231655</t>
  </si>
  <si>
    <t>OXYCOMP</t>
  </si>
  <si>
    <t>231633</t>
  </si>
  <si>
    <t>231622</t>
  </si>
  <si>
    <t>10MG/5MG TBL PRO 60</t>
  </si>
  <si>
    <t>243140</t>
  </si>
  <si>
    <t>150MCG TBL NOB 100 II</t>
  </si>
  <si>
    <t>JINÉ KAPILÁRY STABILIZUJÍCÍ LÁTKY</t>
  </si>
  <si>
    <t>202701</t>
  </si>
  <si>
    <t>AESCIN TEVA</t>
  </si>
  <si>
    <t>20MG TBL ENT 90</t>
  </si>
  <si>
    <t>MOČOVINA</t>
  </si>
  <si>
    <t>16462</t>
  </si>
  <si>
    <t>40MG/ML DRM EML 200ML</t>
  </si>
  <si>
    <t>238146</t>
  </si>
  <si>
    <t>241226</t>
  </si>
  <si>
    <t>33678</t>
  </si>
  <si>
    <t>POR SOL 6X1500ML</t>
  </si>
  <si>
    <t>217188</t>
  </si>
  <si>
    <t>NUTRIDRINK COMPACT S PŘÍCHUTÍ ČOKOLÁDOVOU</t>
  </si>
  <si>
    <t>217463</t>
  </si>
  <si>
    <t>234736</t>
  </si>
  <si>
    <t>GUAIFENESIN</t>
  </si>
  <si>
    <t>246263</t>
  </si>
  <si>
    <t>NALOXEGOL</t>
  </si>
  <si>
    <t>223014</t>
  </si>
  <si>
    <t>*1026</t>
  </si>
  <si>
    <t>Prostředky pro infuzi, transfuzi a dialýzu</t>
  </si>
  <si>
    <t>5008398</t>
  </si>
  <si>
    <t>GEL ORÁLNÍ K VÝPLACHŮM ÚSTNÍ DUTINY GELCLAIR</t>
  </si>
  <si>
    <t>KONCENTROVANÝ GEL K NAŘEDĚNÍ, 21 SÁČKŮ PO 15G</t>
  </si>
  <si>
    <t>5005483</t>
  </si>
  <si>
    <t>EPITÉZA AMOENA ESSENTIAL LIGHT 2S</t>
  </si>
  <si>
    <t>ODLEHČENÁ, SYMETRICKÁ, 442</t>
  </si>
  <si>
    <t>5004824</t>
  </si>
  <si>
    <t>PRONTOSAN WOUND IRRIGATION SOLUTION</t>
  </si>
  <si>
    <t>ROZTOK NA AKTIVNÍ ODSTRANĚNÍ BIOFILMU, 350ML</t>
  </si>
  <si>
    <t>5005461</t>
  </si>
  <si>
    <t>URGOCLEAN AG, KRYTÍ ABSORPČNÍ S LIPIDOKOLOIDNÍ ČÁS</t>
  </si>
  <si>
    <t>10CMX10CM,MIKROADHERENTNÍ,VLÁKNA S VYSOCE ABSORPČNÍM A ČISTÍM EFEKTEM,10KS</t>
  </si>
  <si>
    <t>HYDROXYCHLOROCHIN</t>
  </si>
  <si>
    <t>54424</t>
  </si>
  <si>
    <t>200MG TBL FLM 60</t>
  </si>
  <si>
    <t>132844</t>
  </si>
  <si>
    <t>0,5MG/ML POR GTT SOL 10ML</t>
  </si>
  <si>
    <t>25422</t>
  </si>
  <si>
    <t>BONVIVA</t>
  </si>
  <si>
    <t>150MG TBL FLM 3</t>
  </si>
  <si>
    <t>LEFLUNOMID</t>
  </si>
  <si>
    <t>186176</t>
  </si>
  <si>
    <t>LEFLUNOPHARM</t>
  </si>
  <si>
    <t>METHYLPREDNISOLON</t>
  </si>
  <si>
    <t>207527</t>
  </si>
  <si>
    <t>4MG TBL NOB 30 II</t>
  </si>
  <si>
    <t>5004961</t>
  </si>
  <si>
    <t>PÁNSKÁ CELOROČNÍ POLOBOTKOVÁ- DAN 055.6, TOM 054.6, PAUL 164.6, RADIM 007.1</t>
  </si>
  <si>
    <t>Kompresní punčochy a návleky</t>
  </si>
  <si>
    <t>5000445</t>
  </si>
  <si>
    <t>MAXIS-KOMPRESNÍ PUNČOCHY BRILLANT II.KT</t>
  </si>
  <si>
    <t>LÝTKOVÁ PUNČOCHA</t>
  </si>
  <si>
    <t>156434</t>
  </si>
  <si>
    <t>11955</t>
  </si>
  <si>
    <t>12MCG/H TDR EMP 5X2,1MG I</t>
  </si>
  <si>
    <t>MĚKKÝ PARAFIN A TUKOVÉ PRODUKTY</t>
  </si>
  <si>
    <t>89997</t>
  </si>
  <si>
    <t>LINOLA FETT ÖLBAD</t>
  </si>
  <si>
    <t>ADT BAL 1X400ML</t>
  </si>
  <si>
    <t>5009728</t>
  </si>
  <si>
    <t>MEPITEL FILM</t>
  </si>
  <si>
    <t>10X12 CM, 10 KS, FILMOVÉ KRYTÍ SE SILIKONOUVOU VRSTVOU, SAFETAC TECHNOLOGIE</t>
  </si>
  <si>
    <t>5009747</t>
  </si>
  <si>
    <t>MEPILEX LITE</t>
  </si>
  <si>
    <t>10X10 CM, 5 KS, TENKÉ ABSORPČNÍ PĚNOVÉ KRYTÍ SE SILIKONOVOU VRSTVOU SAFETAC</t>
  </si>
  <si>
    <t>5005467</t>
  </si>
  <si>
    <t>EPITÉZA AMOENA NATURA 1S</t>
  </si>
  <si>
    <t>TRVALÁ, ODLEHČENÁ, SYMETRICKÁ, TERMOREGULAČNÍ MATERIÁL COMFORT+, 396</t>
  </si>
  <si>
    <t>216285</t>
  </si>
  <si>
    <t>300MG TBL NOB 90</t>
  </si>
  <si>
    <t>90957</t>
  </si>
  <si>
    <t>XANAX</t>
  </si>
  <si>
    <t>90959</t>
  </si>
  <si>
    <t>163111</t>
  </si>
  <si>
    <t>ZOREM</t>
  </si>
  <si>
    <t>10MG TBL NOB 100</t>
  </si>
  <si>
    <t>235147</t>
  </si>
  <si>
    <t>122502</t>
  </si>
  <si>
    <t>EGISTROZOL</t>
  </si>
  <si>
    <t>187545</t>
  </si>
  <si>
    <t>1MG TBL FLM 50</t>
  </si>
  <si>
    <t>ANTIINFEKTIVA</t>
  </si>
  <si>
    <t>19047</t>
  </si>
  <si>
    <t>OFLOXACIN UNIMED PHARMA</t>
  </si>
  <si>
    <t>3MG/ML AUR/OPH GTT SOL 10ML</t>
  </si>
  <si>
    <t>204690</t>
  </si>
  <si>
    <t>138082</t>
  </si>
  <si>
    <t>TORVAZIN</t>
  </si>
  <si>
    <t>BETAMETHASON</t>
  </si>
  <si>
    <t>19757</t>
  </si>
  <si>
    <t>BELODERM</t>
  </si>
  <si>
    <t>0,5MG/G UNG 30G</t>
  </si>
  <si>
    <t>17171</t>
  </si>
  <si>
    <t>0,5MG/G+1MG/G UNG 30G</t>
  </si>
  <si>
    <t>128125</t>
  </si>
  <si>
    <t>150MG TBL FLM 28</t>
  </si>
  <si>
    <t>3801</t>
  </si>
  <si>
    <t>CONCOR COR</t>
  </si>
  <si>
    <t>BUPRENORFIN</t>
  </si>
  <si>
    <t>99600</t>
  </si>
  <si>
    <t>CIKLOPIROX</t>
  </si>
  <si>
    <t>76150</t>
  </si>
  <si>
    <t>10MG/G CRM 20G</t>
  </si>
  <si>
    <t>132523</t>
  </si>
  <si>
    <t>168836</t>
  </si>
  <si>
    <t>DASSELTA</t>
  </si>
  <si>
    <t>27899</t>
  </si>
  <si>
    <t>AERIUS</t>
  </si>
  <si>
    <t>DEXAMETHASON A ANTIINFEKTIVA</t>
  </si>
  <si>
    <t>225168</t>
  </si>
  <si>
    <t>221074</t>
  </si>
  <si>
    <t>119672</t>
  </si>
  <si>
    <t>75MG CPS DUR MRL 30 I</t>
  </si>
  <si>
    <t>14828</t>
  </si>
  <si>
    <t>FLECTOR EP RAPID</t>
  </si>
  <si>
    <t>50MG POR GRA SOL SCC 20</t>
  </si>
  <si>
    <t>21726</t>
  </si>
  <si>
    <t>VERAL</t>
  </si>
  <si>
    <t>50MG TBL ENT 50X1</t>
  </si>
  <si>
    <t>DRASLÍK</t>
  </si>
  <si>
    <t>88356</t>
  </si>
  <si>
    <t>0,175G/0,175G TBL NOB 100</t>
  </si>
  <si>
    <t>ELEKTROLYTY</t>
  </si>
  <si>
    <t>98880</t>
  </si>
  <si>
    <t>9G/L INF SOL 10X1000ML</t>
  </si>
  <si>
    <t>98876</t>
  </si>
  <si>
    <t>9G/L INF SOL 20X500ML</t>
  </si>
  <si>
    <t>ENOXAPARIN</t>
  </si>
  <si>
    <t>107950</t>
  </si>
  <si>
    <t>CLEXANE FORTE</t>
  </si>
  <si>
    <t>12000IU(120MG)/0,8ML INJ SOL ISP 10X0,8ML I</t>
  </si>
  <si>
    <t>ERDOSTEIN</t>
  </si>
  <si>
    <t>199680</t>
  </si>
  <si>
    <t>300MG CPS DUR 60</t>
  </si>
  <si>
    <t>125183</t>
  </si>
  <si>
    <t>CIPRALEX</t>
  </si>
  <si>
    <t>20132</t>
  </si>
  <si>
    <t>134503</t>
  </si>
  <si>
    <t>ETOFYLIN-NIKOTINÁT</t>
  </si>
  <si>
    <t>17983</t>
  </si>
  <si>
    <t>OXYPHYLLIN</t>
  </si>
  <si>
    <t>147472</t>
  </si>
  <si>
    <t>EXEMESTANE ACCORD</t>
  </si>
  <si>
    <t>124566</t>
  </si>
  <si>
    <t>155389</t>
  </si>
  <si>
    <t>400MCG SLG TBL NOB 30</t>
  </si>
  <si>
    <t>29393</t>
  </si>
  <si>
    <t>EFFENTORA</t>
  </si>
  <si>
    <t>100MCG BUC TBL NOB 28</t>
  </si>
  <si>
    <t>FLUTIKASON-FUROÁT</t>
  </si>
  <si>
    <t>29816</t>
  </si>
  <si>
    <t>AVAMYS</t>
  </si>
  <si>
    <t>27,5MCG/VSTŘIK NAS SPR SUS 1X120DÁV</t>
  </si>
  <si>
    <t>56805</t>
  </si>
  <si>
    <t>40MG TBL NOB 100</t>
  </si>
  <si>
    <t>84401</t>
  </si>
  <si>
    <t>400MG CPS DUR 50</t>
  </si>
  <si>
    <t>2539</t>
  </si>
  <si>
    <t>HALOPERIDOL-RICHTER</t>
  </si>
  <si>
    <t>2MG/ML POR GTT SOL 10ML</t>
  </si>
  <si>
    <t>HYDROKORTISON A ANTIBIOTIKA</t>
  </si>
  <si>
    <t>707</t>
  </si>
  <si>
    <t>FUCIDIN H</t>
  </si>
  <si>
    <t>20MG/G+10MG/G CRM 15G</t>
  </si>
  <si>
    <t>12023</t>
  </si>
  <si>
    <t>207725</t>
  </si>
  <si>
    <t>VITAMIN D3 AXONIA</t>
  </si>
  <si>
    <t>30000IU TBL FLM 3</t>
  </si>
  <si>
    <t>234203</t>
  </si>
  <si>
    <t>BRUFEN</t>
  </si>
  <si>
    <t>600MG GRA EFF 20</t>
  </si>
  <si>
    <t>JINÁ LÉČIVA PROTI NACHLAZENÍ</t>
  </si>
  <si>
    <t>221725</t>
  </si>
  <si>
    <t>SIR 100ML</t>
  </si>
  <si>
    <t>KANDESARTAN</t>
  </si>
  <si>
    <t>171547</t>
  </si>
  <si>
    <t>CARZAP</t>
  </si>
  <si>
    <t>16MG TBL NOB 28</t>
  </si>
  <si>
    <t>194648</t>
  </si>
  <si>
    <t>150MG TBL FLM 60X1 II</t>
  </si>
  <si>
    <t>179699</t>
  </si>
  <si>
    <t>CAPECITABINE GLENMARK</t>
  </si>
  <si>
    <t>KAPTOPRIL</t>
  </si>
  <si>
    <t>31215</t>
  </si>
  <si>
    <t>25MG TBL NOB 30</t>
  </si>
  <si>
    <t>KETOPROFEN</t>
  </si>
  <si>
    <t>76653</t>
  </si>
  <si>
    <t>KETONAL FORTE</t>
  </si>
  <si>
    <t>169251</t>
  </si>
  <si>
    <t>75MG TBL FLM 30</t>
  </si>
  <si>
    <t>224964</t>
  </si>
  <si>
    <t>IMAZOL KRÉMPASTA</t>
  </si>
  <si>
    <t>10MG/G DRM PST 1X30G</t>
  </si>
  <si>
    <t>16594</t>
  </si>
  <si>
    <t>100MG TBL MND 30</t>
  </si>
  <si>
    <t>207931</t>
  </si>
  <si>
    <t>100MG TBL NOB 20(2X10)</t>
  </si>
  <si>
    <t>LERKANIDIPIN</t>
  </si>
  <si>
    <t>16469</t>
  </si>
  <si>
    <t>FEMARA</t>
  </si>
  <si>
    <t>2,5MG TBL FLM 30(3X10)</t>
  </si>
  <si>
    <t>199473</t>
  </si>
  <si>
    <t>LETROZOL TEVA PHARMA</t>
  </si>
  <si>
    <t>32720</t>
  </si>
  <si>
    <t>5MG TBL FLM 50</t>
  </si>
  <si>
    <t>85142</t>
  </si>
  <si>
    <t>216530</t>
  </si>
  <si>
    <t>ZENARO</t>
  </si>
  <si>
    <t>5MG TBL FLM 28 IV</t>
  </si>
  <si>
    <t>10151</t>
  </si>
  <si>
    <t>LOPERON</t>
  </si>
  <si>
    <t>2MG CPS DUR 10 I</t>
  </si>
  <si>
    <t>192853</t>
  </si>
  <si>
    <t>2MG CPS DUR 20 I</t>
  </si>
  <si>
    <t>MEFENOXALON</t>
  </si>
  <si>
    <t>85656</t>
  </si>
  <si>
    <t>200MG TBL NOB 30</t>
  </si>
  <si>
    <t>METOPROLOL</t>
  </si>
  <si>
    <t>127778</t>
  </si>
  <si>
    <t>MIRZATEN ORO TAB</t>
  </si>
  <si>
    <t>127760</t>
  </si>
  <si>
    <t>15MG POR TBL DIS 30</t>
  </si>
  <si>
    <t>146071</t>
  </si>
  <si>
    <t>MIRTAZAPIN MYLAN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</si>
  <si>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</si>
  <si>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</si>
  <si>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</si>
  <si>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</si>
  <si>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</si>
  <si>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</si>
  <si>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</si>
  <si>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</si>
  <si>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</si>
  <si>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</si>
  <si>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</si>
  <si>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215606</t>
  </si>
  <si>
    <t>164979</t>
  </si>
  <si>
    <t>OMEPRAZOL TEVA PHARMA</t>
  </si>
  <si>
    <t>195351</t>
  </si>
  <si>
    <t>OMEPRAZOL FARMAX</t>
  </si>
  <si>
    <t>ORGANISMY PRODUKUJÍCÍ KYSELINU MLÉČNOU</t>
  </si>
  <si>
    <t>221079</t>
  </si>
  <si>
    <t>OXAZEPAM</t>
  </si>
  <si>
    <t>1940</t>
  </si>
  <si>
    <t>OXAZEPAM LÉČIVA</t>
  </si>
  <si>
    <t>180405</t>
  </si>
  <si>
    <t>80MG TBL PRO 60</t>
  </si>
  <si>
    <t>109411</t>
  </si>
  <si>
    <t>NOLPAZA</t>
  </si>
  <si>
    <t>109415</t>
  </si>
  <si>
    <t>40MG TBL ENT 84</t>
  </si>
  <si>
    <t>160379</t>
  </si>
  <si>
    <t>PANTOMYL</t>
  </si>
  <si>
    <t>40MG TBL ENT 100</t>
  </si>
  <si>
    <t>233287</t>
  </si>
  <si>
    <t>186708</t>
  </si>
  <si>
    <t>40MG TBL ENT 98</t>
  </si>
  <si>
    <t>PERINDOPRIL</t>
  </si>
  <si>
    <t>PREDNISOLON A ANTISEPTIKA</t>
  </si>
  <si>
    <t>225166</t>
  </si>
  <si>
    <t>247209</t>
  </si>
  <si>
    <t>28217</t>
  </si>
  <si>
    <t>LYRICA</t>
  </si>
  <si>
    <t>28216</t>
  </si>
  <si>
    <t>75MG CPS DUR 14</t>
  </si>
  <si>
    <t>210716</t>
  </si>
  <si>
    <t>PREGABALIN MYLAN</t>
  </si>
  <si>
    <t>150MG CPS DUR 56</t>
  </si>
  <si>
    <t>210547</t>
  </si>
  <si>
    <t>75MG CPS DUR 100</t>
  </si>
  <si>
    <t>RIVASTIGMIN</t>
  </si>
  <si>
    <t>26536</t>
  </si>
  <si>
    <t>EXELON</t>
  </si>
  <si>
    <t>4,5MG CPS DUR 56</t>
  </si>
  <si>
    <t>225688</t>
  </si>
  <si>
    <t>320MG/60MG TBL MRL 30</t>
  </si>
  <si>
    <t>SÍRAN ŽELEZNATÝ</t>
  </si>
  <si>
    <t>14711</t>
  </si>
  <si>
    <t>80MG TBL MRL 30 I</t>
  </si>
  <si>
    <t>SODNÁ SŮL DOKUSÁTU, VČETNĚ KOMBINACÍ</t>
  </si>
  <si>
    <t>92489</t>
  </si>
  <si>
    <t>13,4G/67,5ML+10MG/67,5ML RCT SOL 10X67,5ML</t>
  </si>
  <si>
    <t>172034</t>
  </si>
  <si>
    <t>TEZEO</t>
  </si>
  <si>
    <t>40MG TBL NOB 28</t>
  </si>
  <si>
    <t>TETRYZOLIN, KOMBINACE</t>
  </si>
  <si>
    <t>187418</t>
  </si>
  <si>
    <t>0,5MG/ML+0,4MG/ML OPH GTT SOL 10ML</t>
  </si>
  <si>
    <t>THIAMAZOL</t>
  </si>
  <si>
    <t>87149</t>
  </si>
  <si>
    <t>THYROZOL</t>
  </si>
  <si>
    <t>TOLPERISON</t>
  </si>
  <si>
    <t>57525</t>
  </si>
  <si>
    <t>MYDOCALM</t>
  </si>
  <si>
    <t>150MG TBL FLM 30</t>
  </si>
  <si>
    <t>201128</t>
  </si>
  <si>
    <t>207639</t>
  </si>
  <si>
    <t>100MG TBL PRO 30 I</t>
  </si>
  <si>
    <t>230441</t>
  </si>
  <si>
    <t>TRALGIT SR</t>
  </si>
  <si>
    <t>150MG TBL PRO 30</t>
  </si>
  <si>
    <t>54094</t>
  </si>
  <si>
    <t>75MG TBL MRL 30</t>
  </si>
  <si>
    <t>250994</t>
  </si>
  <si>
    <t>75MG TBL MRL 45</t>
  </si>
  <si>
    <t>TRIMETAZIDIN</t>
  </si>
  <si>
    <t>178689</t>
  </si>
  <si>
    <t>PROTEVASC</t>
  </si>
  <si>
    <t>35MG TBL PRO 60</t>
  </si>
  <si>
    <t>VENLAFAXIN</t>
  </si>
  <si>
    <t>115551</t>
  </si>
  <si>
    <t>75MG CPS PRO 30</t>
  </si>
  <si>
    <t>233727</t>
  </si>
  <si>
    <t>237210</t>
  </si>
  <si>
    <t>221131</t>
  </si>
  <si>
    <t>ZOPIKLON</t>
  </si>
  <si>
    <t>102591</t>
  </si>
  <si>
    <t>ZOPITIN</t>
  </si>
  <si>
    <t>7,5MG TBL FLM 30</t>
  </si>
  <si>
    <t>DIENOGEST A ETHINYLESTRADIOL</t>
  </si>
  <si>
    <t>232149</t>
  </si>
  <si>
    <t>AYREEN</t>
  </si>
  <si>
    <t>2MG/0,03MG TBL FLM 3X21</t>
  </si>
  <si>
    <t>PERINDOPRIL, AMLODIPIN A INDAPAMID</t>
  </si>
  <si>
    <t>190973</t>
  </si>
  <si>
    <t>TRIPLIXAM</t>
  </si>
  <si>
    <t>10MG/2,5MG/10MG TBL FLM 30</t>
  </si>
  <si>
    <t>166775</t>
  </si>
  <si>
    <t>50MG TBL FLM 40 II</t>
  </si>
  <si>
    <t>KYSELINA THIOKTOVÁ</t>
  </si>
  <si>
    <t>55391</t>
  </si>
  <si>
    <t>THIOGAMMA ORAL</t>
  </si>
  <si>
    <t>197863</t>
  </si>
  <si>
    <t>PALGOTAL</t>
  </si>
  <si>
    <t>75MG/650MG TBL FLM 30</t>
  </si>
  <si>
    <t>213264</t>
  </si>
  <si>
    <t>10MG/10MG TBL FLM 30</t>
  </si>
  <si>
    <t>230609</t>
  </si>
  <si>
    <t>10000U CPS ETD 50</t>
  </si>
  <si>
    <t>138530</t>
  </si>
  <si>
    <t>LEVODOPA A INHIBITOR DEKARBOXYLASY</t>
  </si>
  <si>
    <t>15050</t>
  </si>
  <si>
    <t>MADOPAR</t>
  </si>
  <si>
    <t>200MG/50MG TBL NOB 100</t>
  </si>
  <si>
    <t>243133</t>
  </si>
  <si>
    <t>125MCG TBL NOB 100 II</t>
  </si>
  <si>
    <t>210215</t>
  </si>
  <si>
    <t>DIFENOXYLÁT</t>
  </si>
  <si>
    <t>TRAMADOL A DEXKETOPROFEN</t>
  </si>
  <si>
    <t>173246</t>
  </si>
  <si>
    <t>SKUDEXA</t>
  </si>
  <si>
    <t>75MG/25MG TBL FLM 15 III</t>
  </si>
  <si>
    <t>*1005</t>
  </si>
  <si>
    <t>9131000</t>
  </si>
  <si>
    <t>5010600</t>
  </si>
  <si>
    <t>KRYTÍ SUPERABSORBČNÍ RESPOSORB SUPER</t>
  </si>
  <si>
    <t>10X20CM,10KS</t>
  </si>
  <si>
    <t>5010381</t>
  </si>
  <si>
    <t>ACTISORB PLUS 25 KRYTÍ S AKTIVNÍM UHLÍM A STŘÍBREM</t>
  </si>
  <si>
    <t>10,5X10,5CM,10KS V BALENÍ</t>
  </si>
  <si>
    <t>5005395</t>
  </si>
  <si>
    <t>PODPRSENKA KOMPRESIVNÍ SARAH 0778</t>
  </si>
  <si>
    <t>KOMPRESIVNÍ PODPRSENKA SARAH BÍLÁ</t>
  </si>
  <si>
    <t>5005420</t>
  </si>
  <si>
    <t>EPITÉZA AMOENA CONTACT 2S</t>
  </si>
  <si>
    <t>SAMOLEPÍCÍ, SYMETRICKÁ, TERMOREGULAČNÍ MATERIÁL COMFORT+, 381</t>
  </si>
  <si>
    <t>AZITHROMYCIN</t>
  </si>
  <si>
    <t>231955</t>
  </si>
  <si>
    <t>ZINNAT</t>
  </si>
  <si>
    <t>125MG POR GRA SUS 50ML</t>
  </si>
  <si>
    <t>75632</t>
  </si>
  <si>
    <t>100MG TBL PRO 50</t>
  </si>
  <si>
    <t>HYDROMORFON</t>
  </si>
  <si>
    <t>10843</t>
  </si>
  <si>
    <t>PALLADONE SR</t>
  </si>
  <si>
    <t>8MG CPS PRO 30</t>
  </si>
  <si>
    <t>NEBIVOLOL</t>
  </si>
  <si>
    <t>112572</t>
  </si>
  <si>
    <t>NEBIVOLOL SANDOZ</t>
  </si>
  <si>
    <t>126021</t>
  </si>
  <si>
    <t>PRENEWEL</t>
  </si>
  <si>
    <t>4MG/1,25MG TBL NOB 28 I</t>
  </si>
  <si>
    <t>88708</t>
  </si>
  <si>
    <t>ALGIFEN</t>
  </si>
  <si>
    <t>500MG/5,25MG/0,1MG TBL NOB 20</t>
  </si>
  <si>
    <t>152957</t>
  </si>
  <si>
    <t>40MG TBL NOB 90</t>
  </si>
  <si>
    <t>5009842</t>
  </si>
  <si>
    <t>MEPILEX TRANSFER</t>
  </si>
  <si>
    <t>10X12 CM, 5 KS, PĚNOVÉ KRYTÍ SE SILIKONOVOU VRSTVOU SAFETAC</t>
  </si>
  <si>
    <t>5009964</t>
  </si>
  <si>
    <t>VATA BUNIČITÁ DĚLENÁ PUR-ZELLIN</t>
  </si>
  <si>
    <t>40X50MM,1ROLE,500KS</t>
  </si>
  <si>
    <t>5010633</t>
  </si>
  <si>
    <t>BD INZULÍNOVÉ JEHLY K JEDNORÁZOVÉMU POUŽITÍ</t>
  </si>
  <si>
    <t>BD JEHLIČKY K INZULÍNOVÝM PERŮM 5MM, 31G - TENKOSTĚNNÉ</t>
  </si>
  <si>
    <t>5006271</t>
  </si>
  <si>
    <t>ZÁSOBNÍK INZULÍNU 3ML</t>
  </si>
  <si>
    <t>5006318</t>
  </si>
  <si>
    <t>SETY INF. KOVOVÉ TRUSTEEL 6MM/60CM 10 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</si>
  <si>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</si>
  <si>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</si>
  <si>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</si>
  <si>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</si>
  <si>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</si>
  <si>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</si>
  <si>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</si>
  <si>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</si>
  <si>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</si>
  <si>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5006276</t>
  </si>
  <si>
    <t>PUMPA INZULÍNOVÁ TANDEM T:SLIM X2</t>
  </si>
  <si>
    <t>INTEGROVANÝ CGM, DOTYKOVÝ BAREVNÝ DISPLEJ, LGS</t>
  </si>
  <si>
    <t>5006321</t>
  </si>
  <si>
    <t>SETY INF. TEFLONOVÉ AUTOSOFT 90 SAMOZAVÁDĚCÍ KOLMÝ 6MM/110CM 10 KS</t>
  </si>
  <si>
    <t>5007990</t>
  </si>
  <si>
    <t>MEDTRONIC MINIMED PARADIGM VEO</t>
  </si>
  <si>
    <t>MODEL 754,48BAZÁLŮ,VARIAB.BOL.DÁL.OVL.BEZP.POJ.,VODĚODOL.,BOL.WIZARDREALTIME MON</t>
  </si>
  <si>
    <t>5008128</t>
  </si>
  <si>
    <t>SETY INFUZNÍ ACCU-CHEK INSIGHT FLEX</t>
  </si>
  <si>
    <t>KOLMÉ,TEFLONOVÉ,KANYLA:6,8,10MM,HADIČKA 40,70,100CM,K IP AC INSIGHT,20KS</t>
  </si>
  <si>
    <t>5008144</t>
  </si>
  <si>
    <t>PUMPA INZULÍNOVÁ ACCU-CHEK INSIGHT</t>
  </si>
  <si>
    <t>BAREVNÝ DISP,VODOTĚSNÁ,5 BAZÁL.PROFILŮ, NAPOJENÍ NA MOBIL. APLIKACI</t>
  </si>
  <si>
    <t>5008505</t>
  </si>
  <si>
    <t>MINIMED 640G INZULÍNOVÁ PUMPA</t>
  </si>
  <si>
    <t>S AUTOMATICKOU ODEZVOU NA DATA Z CGM,S FUNKCÍ LGS A PLGM</t>
  </si>
  <si>
    <t>5008754</t>
  </si>
  <si>
    <t>JEHLY NOVOFINE</t>
  </si>
  <si>
    <t>PRO INZ.PERA NOVOPEN A INNOVO VEL.0,3X8MM/30G,100KS</t>
  </si>
  <si>
    <t>5009083</t>
  </si>
  <si>
    <t>MEDTRONIC RESERVOIR PARADIGM</t>
  </si>
  <si>
    <t>ZÁSOBNÍK INZULÍNU 3,0ML, 10KS</t>
  </si>
  <si>
    <t>5006320</t>
  </si>
  <si>
    <t>SETY INF. TEFLONOVÉ AUTOSOFT 90 SAMOZAVÁDĚCÍ KOLMÝ 9MM/60CM 10 KS</t>
  </si>
  <si>
    <t>5006387</t>
  </si>
  <si>
    <t>SETY INF. TEFLONOVÉ VARISOFT 30 13MM/60CM 10 KS</t>
  </si>
  <si>
    <t>5007055</t>
  </si>
  <si>
    <t>SETY INFUZNÍ ACCU-CHEK TENDERLINK</t>
  </si>
  <si>
    <t>ŠIKMÉ TEFLONOVÉ, KANYLA:13, 17 MM, HADIČKA: 30,60,80,110CM, K IP AC COMBO 10+10</t>
  </si>
  <si>
    <t>5008196</t>
  </si>
  <si>
    <t>PROUŽKY DIAGNOSTICKÉ ACCU-CHEK INSTANT 50</t>
  </si>
  <si>
    <t>5006414</t>
  </si>
  <si>
    <t>SETY INF. KOVOVÉ TRUSTEEL 8MM/60CM 10 KS</t>
  </si>
  <si>
    <t>5006327</t>
  </si>
  <si>
    <t>SETY INF. TEFLONOVÉ AUTOSOFT 30 SAMOZAVÁDĚCÍ ŠIKMÝ 13MM/60CM 10 KS</t>
  </si>
  <si>
    <t>5012616</t>
  </si>
  <si>
    <t>MINIMED QUICK-SET INFUSION SET</t>
  </si>
  <si>
    <t>QUICK SET INFUSION SET WITH SC1, 6MM, 23.</t>
  </si>
  <si>
    <t>5012613</t>
  </si>
  <si>
    <t>QUICK SET INFUSION SET WITH SC1, 9MM, 43.</t>
  </si>
  <si>
    <t>5012614</t>
  </si>
  <si>
    <t>QUICK SET INFUSION SET WITH SC1, 9MM, 23.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</si>
  <si>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</si>
  <si>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</si>
  <si>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</si>
  <si>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</si>
  <si>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</si>
  <si>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</si>
  <si>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221183</t>
  </si>
  <si>
    <t>215559</t>
  </si>
  <si>
    <t>BETASERC 8</t>
  </si>
  <si>
    <t>8MG TBL NOB 100</t>
  </si>
  <si>
    <t>49909</t>
  </si>
  <si>
    <t>20MG TBL FLM 28</t>
  </si>
  <si>
    <t>BUDESONID</t>
  </si>
  <si>
    <t>69242</t>
  </si>
  <si>
    <t>66029</t>
  </si>
  <si>
    <t>10MG TBL FLM 10</t>
  </si>
  <si>
    <t>76152</t>
  </si>
  <si>
    <t>CYKLOFOSFAMID</t>
  </si>
  <si>
    <t>185374</t>
  </si>
  <si>
    <t>50MG TBL OBD 50</t>
  </si>
  <si>
    <t>230423</t>
  </si>
  <si>
    <t>132634</t>
  </si>
  <si>
    <t>132908</t>
  </si>
  <si>
    <t>12737</t>
  </si>
  <si>
    <t>ERYTHROMYCIN</t>
  </si>
  <si>
    <t>97514</t>
  </si>
  <si>
    <t>AKNEMYCIN</t>
  </si>
  <si>
    <t>20MG/G DRM SOL 25ML I</t>
  </si>
  <si>
    <t>134502</t>
  </si>
  <si>
    <t>IPRATROPIUM-BROMID</t>
  </si>
  <si>
    <t>32992</t>
  </si>
  <si>
    <t>0,02MG/DÁV INH SOL PSS 200DÁV</t>
  </si>
  <si>
    <t>KANDESARTAN A DIURETIKA</t>
  </si>
  <si>
    <t>159011</t>
  </si>
  <si>
    <t>CANCOMBINO</t>
  </si>
  <si>
    <t>32MG/12,5MG TBL NOB 28 I</t>
  </si>
  <si>
    <t>65484</t>
  </si>
  <si>
    <t>CLOTRIMAZOL AL</t>
  </si>
  <si>
    <t>180173</t>
  </si>
  <si>
    <t>CANESTEN GYN 1 DEN</t>
  </si>
  <si>
    <t>0,5G VAG TBL NOB 1</t>
  </si>
  <si>
    <t>155781</t>
  </si>
  <si>
    <t>GODASAL</t>
  </si>
  <si>
    <t>100MG/50MG TBL NOB 50 II</t>
  </si>
  <si>
    <t>155782</t>
  </si>
  <si>
    <t>100MG/50MG TBL NOB 100 II</t>
  </si>
  <si>
    <t>16464</t>
  </si>
  <si>
    <t>EXCIPIAL</t>
  </si>
  <si>
    <t>UNG 100G</t>
  </si>
  <si>
    <t>16465</t>
  </si>
  <si>
    <t>EXCIPIAL MASTNÝ KRÉM</t>
  </si>
  <si>
    <t>CRM 1X100G</t>
  </si>
  <si>
    <t>238145</t>
  </si>
  <si>
    <t>152143</t>
  </si>
  <si>
    <t>GLUCOPHAGE XR</t>
  </si>
  <si>
    <t>750MG TBL PRO 30 II</t>
  </si>
  <si>
    <t>152145</t>
  </si>
  <si>
    <t>750MG TBL PRO 60 II</t>
  </si>
  <si>
    <t>187983</t>
  </si>
  <si>
    <t>CERUCAL</t>
  </si>
  <si>
    <t>10MG TBL NOB 50</t>
  </si>
  <si>
    <t>2430</t>
  </si>
  <si>
    <t>500MG VAG TBL NOB 10</t>
  </si>
  <si>
    <t>NATAMYCIN</t>
  </si>
  <si>
    <t>173195</t>
  </si>
  <si>
    <t>195345</t>
  </si>
  <si>
    <t>177326</t>
  </si>
  <si>
    <t>PERINDOPRIL MYLAN</t>
  </si>
  <si>
    <t>177322</t>
  </si>
  <si>
    <t>231820</t>
  </si>
  <si>
    <t>124093</t>
  </si>
  <si>
    <t>5MG/5MG TBL NOB 120(4X30)</t>
  </si>
  <si>
    <t>247206</t>
  </si>
  <si>
    <t>247210</t>
  </si>
  <si>
    <t>5MG TBL NOB 40</t>
  </si>
  <si>
    <t>PYRIDOXIN (VITAMIN B6)</t>
  </si>
  <si>
    <t>280</t>
  </si>
  <si>
    <t>PYRIDOXIN LÉČIVA</t>
  </si>
  <si>
    <t>RUTOSID, KOMBINACE</t>
  </si>
  <si>
    <t>96303</t>
  </si>
  <si>
    <t>ASCORUTIN</t>
  </si>
  <si>
    <t>100MG/20MG TBL FLM 50(5X10)</t>
  </si>
  <si>
    <t>TAKROLIMUS</t>
  </si>
  <si>
    <t>27310</t>
  </si>
  <si>
    <t>PROTOPIC</t>
  </si>
  <si>
    <t>0,03% UNG 30G</t>
  </si>
  <si>
    <t>47515</t>
  </si>
  <si>
    <t>500MG/200IU TBL MND 60</t>
  </si>
  <si>
    <t>135422</t>
  </si>
  <si>
    <t>500MG/1000IU TBL MND 60</t>
  </si>
  <si>
    <t>250720</t>
  </si>
  <si>
    <t>VINORELBIN</t>
  </si>
  <si>
    <t>244357</t>
  </si>
  <si>
    <t>VINORELBINE GLENMARK</t>
  </si>
  <si>
    <t>20MG CPS MOL 1 I</t>
  </si>
  <si>
    <t>201608</t>
  </si>
  <si>
    <t>37,5MG/325MG TBL FLM 20X1</t>
  </si>
  <si>
    <t>201607</t>
  </si>
  <si>
    <t>37,5MG/325MG TBL FLM 10X1</t>
  </si>
  <si>
    <t>KYSELINA MYKOFENOLOVÁ</t>
  </si>
  <si>
    <t>123265</t>
  </si>
  <si>
    <t>27437</t>
  </si>
  <si>
    <t>147458</t>
  </si>
  <si>
    <t>112MCG TBL NOB 100 II</t>
  </si>
  <si>
    <t>221178</t>
  </si>
  <si>
    <t>107806</t>
  </si>
  <si>
    <t>20MG TBL ENT 30</t>
  </si>
  <si>
    <t>NATRIUM-PIKOSULFÁT, KOMBINACE</t>
  </si>
  <si>
    <t>160806</t>
  </si>
  <si>
    <t>PICOPREP</t>
  </si>
  <si>
    <t>10MG/3,5G/12G POR PLV SOL 2</t>
  </si>
  <si>
    <t>DULAGLUTID</t>
  </si>
  <si>
    <t>210225</t>
  </si>
  <si>
    <t>TRULICITY</t>
  </si>
  <si>
    <t>0,75MG INJ SOL 2X0,5ML</t>
  </si>
  <si>
    <t>33473</t>
  </si>
  <si>
    <t>33704</t>
  </si>
  <si>
    <t>*2001</t>
  </si>
  <si>
    <t>*3012</t>
  </si>
  <si>
    <t>*2075</t>
  </si>
  <si>
    <t>*1040</t>
  </si>
  <si>
    <t>*3006</t>
  </si>
  <si>
    <t>*2081</t>
  </si>
  <si>
    <t>*8004</t>
  </si>
  <si>
    <t>5007831</t>
  </si>
  <si>
    <t>EPITÉZA PRSNÍ ABC CLASSIC TRIANGLE LIGHTWEIGHT 102</t>
  </si>
  <si>
    <t>KLASICKÁ SYMETRICKÁ TROJÚHELNÍKOVITÁ ODLEHČENÁ</t>
  </si>
  <si>
    <t>5004967</t>
  </si>
  <si>
    <t>OBUV PRO DIABETIKY-PROFYLAKTICKÁ-MEDI</t>
  </si>
  <si>
    <t>DÁMSKÁ CELOROČNÍ EVA NEO 216.7, DENISA 124.5, JITKA 001.1, HANKA 006.1</t>
  </si>
  <si>
    <t>5003009</t>
  </si>
  <si>
    <t>INFUZNÍ SET SOFT-RELEASE-O</t>
  </si>
  <si>
    <t>5007514</t>
  </si>
  <si>
    <t>LANCETY ONE TOUCH DELICA</t>
  </si>
  <si>
    <t>JEDNORÁZOVÉ, 25KS</t>
  </si>
  <si>
    <t>5008132</t>
  </si>
  <si>
    <t>ZÁSOBNÍK ACCU-CHEK SPIRIT 3.15 ML</t>
  </si>
  <si>
    <t>ZÁSOBNÍK PLASTOVÝ,OBJEM 3,15ML, K IP AC COMBO, 5KS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</si>
  <si>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</si>
  <si>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</si>
  <si>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</si>
  <si>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</si>
  <si>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</si>
  <si>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</si>
  <si>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5002974</t>
  </si>
  <si>
    <t>DANA DIABECARE RS INZULÍNOVÁ INFUZNÍ PUMPA</t>
  </si>
  <si>
    <t>1 KS</t>
  </si>
  <si>
    <t>5008655</t>
  </si>
  <si>
    <t>PROUŽKY TESTOVACÍ GLUKÓZA/KETONY V MOČI - AXIOM</t>
  </si>
  <si>
    <t>KAT.Č. 880299, K VIZUÁLNÍMU URČENÍ GLUKÓZY A KETONŮ V MOČI,100KS</t>
  </si>
  <si>
    <t>5011964</t>
  </si>
  <si>
    <t>GLYKEMICKÝ SENZOR GLUNOVO I3</t>
  </si>
  <si>
    <t>5011965</t>
  </si>
  <si>
    <t>VYSÍLAČ GLUNOVO</t>
  </si>
  <si>
    <t>5002599</t>
  </si>
  <si>
    <t>AUTOLANCETA WELLION PRO 2</t>
  </si>
  <si>
    <t>AUTOLANCETA, K ODBĚRU KAPILÁRNÍ KRVE POMOCÍ LANCET, NASTAVITELNÁ</t>
  </si>
  <si>
    <t>ACETYLCYSTEIN</t>
  </si>
  <si>
    <t>32859</t>
  </si>
  <si>
    <t>600MG TBL EFF 50 (5X10)</t>
  </si>
  <si>
    <t>32857</t>
  </si>
  <si>
    <t>600MG TBL EFF 10 (1X10)</t>
  </si>
  <si>
    <t>26637</t>
  </si>
  <si>
    <t>EMEND</t>
  </si>
  <si>
    <t>BAKLOFEN</t>
  </si>
  <si>
    <t>40274</t>
  </si>
  <si>
    <t>BACLOFEN POLPHARMA</t>
  </si>
  <si>
    <t>218835</t>
  </si>
  <si>
    <t>CONCOR 5</t>
  </si>
  <si>
    <t>DIHYDROKODEIN</t>
  </si>
  <si>
    <t>41826</t>
  </si>
  <si>
    <t>DHC CONTINUS</t>
  </si>
  <si>
    <t>90MG TBL MRL 60</t>
  </si>
  <si>
    <t>54539</t>
  </si>
  <si>
    <t>DOLMINA</t>
  </si>
  <si>
    <t>75MG/3ML INJ SOL 5X3ML</t>
  </si>
  <si>
    <t>115401</t>
  </si>
  <si>
    <t>CLEXANE</t>
  </si>
  <si>
    <t>115402</t>
  </si>
  <si>
    <t>64941</t>
  </si>
  <si>
    <t>150MG CPS DUR 1 I</t>
  </si>
  <si>
    <t>241993</t>
  </si>
  <si>
    <t>IBUPROFEN AL</t>
  </si>
  <si>
    <t>400MG TBL FLM 100</t>
  </si>
  <si>
    <t>216203</t>
  </si>
  <si>
    <t>207940</t>
  </si>
  <si>
    <t>124346</t>
  </si>
  <si>
    <t>5MG TBL FLM 90 I</t>
  </si>
  <si>
    <t>233899</t>
  </si>
  <si>
    <t>242665</t>
  </si>
  <si>
    <t>FORLAX</t>
  </si>
  <si>
    <t>4G POR PLV SOL SCC 20</t>
  </si>
  <si>
    <t>249219</t>
  </si>
  <si>
    <t>NAPROXEN</t>
  </si>
  <si>
    <t>207254</t>
  </si>
  <si>
    <t>550MG TBL FLM 50</t>
  </si>
  <si>
    <t>NIFEDIPIN</t>
  </si>
  <si>
    <t>3033</t>
  </si>
  <si>
    <t>CORDIPIN XL</t>
  </si>
  <si>
    <t>40MG TBL MRL 30</t>
  </si>
  <si>
    <t>132650</t>
  </si>
  <si>
    <t>NITRENDIPIN</t>
  </si>
  <si>
    <t>111900</t>
  </si>
  <si>
    <t>215605</t>
  </si>
  <si>
    <t>215608</t>
  </si>
  <si>
    <t>10MG CPS ETD 28 I</t>
  </si>
  <si>
    <t>218168</t>
  </si>
  <si>
    <t>10MG CPS ETD 28</t>
  </si>
  <si>
    <t>126013</t>
  </si>
  <si>
    <t>2MG/0,625MG TBL NOB 30 II</t>
  </si>
  <si>
    <t>107987</t>
  </si>
  <si>
    <t>0,5G/ML+2MG/ML+0,02MG/ML INJ SOL 5X5ML</t>
  </si>
  <si>
    <t>RILMENIDIN</t>
  </si>
  <si>
    <t>166423</t>
  </si>
  <si>
    <t>RILMENIDIN TEVA</t>
  </si>
  <si>
    <t>1MG TBL NOB 90</t>
  </si>
  <si>
    <t>RIVAROXABAN</t>
  </si>
  <si>
    <t>168903</t>
  </si>
  <si>
    <t>XARELTO</t>
  </si>
  <si>
    <t>20MG TBL FLM 28 II</t>
  </si>
  <si>
    <t>168904</t>
  </si>
  <si>
    <t>20MG TBL FLM 98 II</t>
  </si>
  <si>
    <t>168906</t>
  </si>
  <si>
    <t>20MG TBL FLM 100X1 II</t>
  </si>
  <si>
    <t>148070</t>
  </si>
  <si>
    <t>57339</t>
  </si>
  <si>
    <t>158198</t>
  </si>
  <si>
    <t>80MG TBL NOB 100</t>
  </si>
  <si>
    <t>UHLIČITAN VÁPENATÝ</t>
  </si>
  <si>
    <t>137119</t>
  </si>
  <si>
    <t>CALCIUM PHARMAVIT</t>
  </si>
  <si>
    <t>500MG TBL EFF 20</t>
  </si>
  <si>
    <t>RŮZNÁ JINÁ LÉČIVA PRO LOKÁLNÍ LÉČBU V DUTINĚ ÚSTNÍ</t>
  </si>
  <si>
    <t>232857</t>
  </si>
  <si>
    <t>SOLCOSERYL</t>
  </si>
  <si>
    <t>2,125MG/G+10MG/G ORM PST 1X5G</t>
  </si>
  <si>
    <t>FENOTEROL A IPRATROPIUM-BROMID</t>
  </si>
  <si>
    <t>2679</t>
  </si>
  <si>
    <t>0,02MG/0,05MG/DÁV INH SOL PSS 200DÁV</t>
  </si>
  <si>
    <t>76496</t>
  </si>
  <si>
    <t>0,25MG/ML+0,5MG/ML SOL NEB 20ML</t>
  </si>
  <si>
    <t>187406</t>
  </si>
  <si>
    <t>PANGROL</t>
  </si>
  <si>
    <t>20000IU TBL ENT 50 II</t>
  </si>
  <si>
    <t>ALPELISIB</t>
  </si>
  <si>
    <t>249785</t>
  </si>
  <si>
    <t>PIQRAY</t>
  </si>
  <si>
    <t>5005480</t>
  </si>
  <si>
    <t>EPITÉZA AMOENA ESSENTIAL LIGHT 2A</t>
  </si>
  <si>
    <t>ODLEHČENÁ, ASYMETRICKÁ, 356</t>
  </si>
  <si>
    <t>ACIKLOVIR</t>
  </si>
  <si>
    <t>208357</t>
  </si>
  <si>
    <t>AMIDY</t>
  </si>
  <si>
    <t>2684</t>
  </si>
  <si>
    <t>10MG/G+2MG/G GEL 1X20G</t>
  </si>
  <si>
    <t>DIGOXIN</t>
  </si>
  <si>
    <t>83318</t>
  </si>
  <si>
    <t>DIGOXIN LÉČIVA</t>
  </si>
  <si>
    <t>0,125MG TBL NOB 30</t>
  </si>
  <si>
    <t>58425</t>
  </si>
  <si>
    <t>GLIKLAZID</t>
  </si>
  <si>
    <t>112666</t>
  </si>
  <si>
    <t>30MG TBL MRL 60 I</t>
  </si>
  <si>
    <t>GLYCEROL</t>
  </si>
  <si>
    <t>244980</t>
  </si>
  <si>
    <t>207898</t>
  </si>
  <si>
    <t>400MG TBL FLM 36</t>
  </si>
  <si>
    <t>JINÁ STŘEVNÍ ANTIINFEKTIVA</t>
  </si>
  <si>
    <t>229191</t>
  </si>
  <si>
    <t>216183</t>
  </si>
  <si>
    <t>KLONAZEPAM</t>
  </si>
  <si>
    <t>85256</t>
  </si>
  <si>
    <t>RIVOTRIL</t>
  </si>
  <si>
    <t>2,5MG/ML POR GTT SOL 1X10ML</t>
  </si>
  <si>
    <t>87680</t>
  </si>
  <si>
    <t>400MG TBL NOB 10</t>
  </si>
  <si>
    <t>117258</t>
  </si>
  <si>
    <t>METFORMIN TEVA XR</t>
  </si>
  <si>
    <t>500MG TBL PRO 60 I</t>
  </si>
  <si>
    <t>100101</t>
  </si>
  <si>
    <t>STADAMET</t>
  </si>
  <si>
    <t>258283</t>
  </si>
  <si>
    <t>PROPAFENON</t>
  </si>
  <si>
    <t>215904</t>
  </si>
  <si>
    <t>SIMVASTATIN</t>
  </si>
  <si>
    <t>144127</t>
  </si>
  <si>
    <t>KOLESTYRAMIN</t>
  </si>
  <si>
    <t>232589</t>
  </si>
  <si>
    <t>VASOSAN P</t>
  </si>
  <si>
    <t>4G POR PLV SUS 50</t>
  </si>
  <si>
    <t>221734</t>
  </si>
  <si>
    <t>35000U CPS ETD 100</t>
  </si>
  <si>
    <t>LAKTULOSA</t>
  </si>
  <si>
    <t>191728</t>
  </si>
  <si>
    <t>100MG POR PLV SUS 20</t>
  </si>
  <si>
    <t>13705</t>
  </si>
  <si>
    <t>800MG TBL NOB 35</t>
  </si>
  <si>
    <t>AMIDY, KOMBINACE</t>
  </si>
  <si>
    <t>221134</t>
  </si>
  <si>
    <t>EMLA</t>
  </si>
  <si>
    <t>25MG/G+25MG/G CRM 1X30G</t>
  </si>
  <si>
    <t>CINCHOKAIN</t>
  </si>
  <si>
    <t>214595</t>
  </si>
  <si>
    <t>FAKTU</t>
  </si>
  <si>
    <t>100MG/2,5MG SUP 20</t>
  </si>
  <si>
    <t>2547</t>
  </si>
  <si>
    <t>230420</t>
  </si>
  <si>
    <t>10MG TBL NOB 20(2X10)</t>
  </si>
  <si>
    <t>230421</t>
  </si>
  <si>
    <t>41824</t>
  </si>
  <si>
    <t>60MG TBL MRL 60</t>
  </si>
  <si>
    <t>75631</t>
  </si>
  <si>
    <t>100MG TBL PRO 20</t>
  </si>
  <si>
    <t>75633</t>
  </si>
  <si>
    <t>89025</t>
  </si>
  <si>
    <t>DICLOFENAC AL</t>
  </si>
  <si>
    <t>50MG TBL ENT 50</t>
  </si>
  <si>
    <t>89026</t>
  </si>
  <si>
    <t>DIMETINDEN</t>
  </si>
  <si>
    <t>173497</t>
  </si>
  <si>
    <t>1MG/G GEL 1X30G</t>
  </si>
  <si>
    <t>97522</t>
  </si>
  <si>
    <t>500MG TBL FLM 30</t>
  </si>
  <si>
    <t>230582</t>
  </si>
  <si>
    <t>94804</t>
  </si>
  <si>
    <t>5MG/50MG TBL NOB 30</t>
  </si>
  <si>
    <t>9310</t>
  </si>
  <si>
    <t>1MG/G UNG 1X30G</t>
  </si>
  <si>
    <t>21597</t>
  </si>
  <si>
    <t>4MG CPS PRO 30</t>
  </si>
  <si>
    <t>CHLORHEXIDIN, KOMBINACE</t>
  </si>
  <si>
    <t>173305</t>
  </si>
  <si>
    <t>BEPANTHEN PLUS</t>
  </si>
  <si>
    <t>50MG/G+5MG/G CRM 100G</t>
  </si>
  <si>
    <t>201970</t>
  </si>
  <si>
    <t>PAMYCON</t>
  </si>
  <si>
    <t>33000IU/2500IU DRM PLV SOL 1</t>
  </si>
  <si>
    <t>MEBENDAZOL</t>
  </si>
  <si>
    <t>122198</t>
  </si>
  <si>
    <t>VERMOX</t>
  </si>
  <si>
    <t>100MG TBL NOB 6</t>
  </si>
  <si>
    <t>60091</t>
  </si>
  <si>
    <t>LINOLA-FETT</t>
  </si>
  <si>
    <t>CRM 50G</t>
  </si>
  <si>
    <t>60405</t>
  </si>
  <si>
    <t>BALNEUM HERMAL</t>
  </si>
  <si>
    <t>0,8475G/ML ADT BAL 500ML</t>
  </si>
  <si>
    <t>66046</t>
  </si>
  <si>
    <t>30MG/G GEL 100G</t>
  </si>
  <si>
    <t>11635</t>
  </si>
  <si>
    <t>216912</t>
  </si>
  <si>
    <t>ZOFRAN ZYDIS</t>
  </si>
  <si>
    <t>ORGANO-HEPARINOID</t>
  </si>
  <si>
    <t>3575</t>
  </si>
  <si>
    <t>HEPAROID LÉČIVA</t>
  </si>
  <si>
    <t>2MG/G CRM 30G</t>
  </si>
  <si>
    <t>101233</t>
  </si>
  <si>
    <t>10MG TBL FLM 90(3X30)</t>
  </si>
  <si>
    <t>PSEUDOEFEDRIN, KOMBINACE</t>
  </si>
  <si>
    <t>216104</t>
  </si>
  <si>
    <t>5MG/120MG TBL PRO 14</t>
  </si>
  <si>
    <t>145558</t>
  </si>
  <si>
    <t>ROSUMOP</t>
  </si>
  <si>
    <t>SALBUTAMOL</t>
  </si>
  <si>
    <t>75023</t>
  </si>
  <si>
    <t>800MG/160MG TBL NOB 20</t>
  </si>
  <si>
    <t>152959</t>
  </si>
  <si>
    <t>80MG TBL NOB 90</t>
  </si>
  <si>
    <t>201137</t>
  </si>
  <si>
    <t>100MG TBL PRO 10 II</t>
  </si>
  <si>
    <t>VERAPAMIL</t>
  </si>
  <si>
    <t>215600</t>
  </si>
  <si>
    <t>VEROGALID ER</t>
  </si>
  <si>
    <t>240MG TBL PRO 100</t>
  </si>
  <si>
    <t>190970</t>
  </si>
  <si>
    <t>10MG/2,5MG/5MG TBL FLM 90(3X30)</t>
  </si>
  <si>
    <t>187407</t>
  </si>
  <si>
    <t>20000IU TBL ENT 20 II</t>
  </si>
  <si>
    <t>230359</t>
  </si>
  <si>
    <t>6000U TBL ENT 60</t>
  </si>
  <si>
    <t>172044</t>
  </si>
  <si>
    <t>150MCG TBL NOB 100</t>
  </si>
  <si>
    <t>33530</t>
  </si>
  <si>
    <t>NUTRISON MULTI FIBRE</t>
  </si>
  <si>
    <t>33677</t>
  </si>
  <si>
    <t>POR SOL 1X1500ML</t>
  </si>
  <si>
    <t>33898</t>
  </si>
  <si>
    <t>NUTRIDRINK COMPACT S PŘÍCHUTÍ NEUTRÁLNÍ</t>
  </si>
  <si>
    <t>217088</t>
  </si>
  <si>
    <t>217087</t>
  </si>
  <si>
    <t>33916</t>
  </si>
  <si>
    <t>FORTICARE S PŘÍCHUTÍ POMERANČ A CITRÓN</t>
  </si>
  <si>
    <t>33915</t>
  </si>
  <si>
    <t>FORTICARE S PŘÍCHUTÍ BROSKEV A ZÁZVOR</t>
  </si>
  <si>
    <t>217266</t>
  </si>
  <si>
    <t>FORTINI COMPACT MULTI FIBRE NEUTRAL</t>
  </si>
  <si>
    <t>33709</t>
  </si>
  <si>
    <t>NUTRINIDRINK NEUTRAL PRO DĚTI</t>
  </si>
  <si>
    <t>33557</t>
  </si>
  <si>
    <t>NUTRILAC NATURAL</t>
  </si>
  <si>
    <t>POR SOL 1X500ML</t>
  </si>
  <si>
    <t>93019</t>
  </si>
  <si>
    <t>ATORVASTATIN A AMLODIPIN</t>
  </si>
  <si>
    <t>159819</t>
  </si>
  <si>
    <t>20MG/5MG TBL FLM 90</t>
  </si>
  <si>
    <t>28314</t>
  </si>
  <si>
    <t>60MG TBL FLM 28</t>
  </si>
  <si>
    <t>CYKLOSPORIN</t>
  </si>
  <si>
    <t>6408</t>
  </si>
  <si>
    <t>EQUORAL</t>
  </si>
  <si>
    <t>100MG/ML POR SOL 50ML</t>
  </si>
  <si>
    <t>EVEROLIMUS</t>
  </si>
  <si>
    <t>17004</t>
  </si>
  <si>
    <t>CERTICAN</t>
  </si>
  <si>
    <t>0,25MG TBL NOB 60</t>
  </si>
  <si>
    <t>LINAGLIPTIN</t>
  </si>
  <si>
    <t>168451</t>
  </si>
  <si>
    <t>TRAJENTA</t>
  </si>
  <si>
    <t>5MG TBL FLM 90X1</t>
  </si>
  <si>
    <t>PARIKALCITOL</t>
  </si>
  <si>
    <t>199997</t>
  </si>
  <si>
    <t>ZEMPLAR</t>
  </si>
  <si>
    <t>1MCG CPS MOL 28</t>
  </si>
  <si>
    <t>100973</t>
  </si>
  <si>
    <t>250MG CPS DUR 100</t>
  </si>
  <si>
    <t>18698</t>
  </si>
  <si>
    <t>MYFORTIC</t>
  </si>
  <si>
    <t>360MG TBL ENT 120</t>
  </si>
  <si>
    <t>EZETIMIB</t>
  </si>
  <si>
    <t>188428</t>
  </si>
  <si>
    <t>10MG TBL NOB 100 I</t>
  </si>
  <si>
    <t>METFORMIN A SITAGLIPTIN</t>
  </si>
  <si>
    <t>500143</t>
  </si>
  <si>
    <t>JANUMET</t>
  </si>
  <si>
    <t>50MG/1000MG TBL FLM 196</t>
  </si>
  <si>
    <t>500140</t>
  </si>
  <si>
    <t>50MG/1000MG TBL FLM 56</t>
  </si>
  <si>
    <t>TAMSULOSIN A SOLIFENACIN</t>
  </si>
  <si>
    <t>197787</t>
  </si>
  <si>
    <t>URIZIA</t>
  </si>
  <si>
    <t>6MG/0,4MG TBL MRL 100</t>
  </si>
  <si>
    <t>197782</t>
  </si>
  <si>
    <t>6MG/0,4MG TBL MRL 30</t>
  </si>
  <si>
    <t>190958</t>
  </si>
  <si>
    <t>5MG/1,25MG/5MG TBL FLM 30</t>
  </si>
  <si>
    <t>190960</t>
  </si>
  <si>
    <t>5MG/1,25MG/5MG TBL FLM 90(3X30)</t>
  </si>
  <si>
    <t>204670</t>
  </si>
  <si>
    <t>BROMHEXIN</t>
  </si>
  <si>
    <t>12495</t>
  </si>
  <si>
    <t>BROMHEXIN BERLIN-CHEMIE</t>
  </si>
  <si>
    <t>12MG/ML POR GTT SOL 30ML</t>
  </si>
  <si>
    <t>1290</t>
  </si>
  <si>
    <t>30MG TBL MRL 60</t>
  </si>
  <si>
    <t>18390</t>
  </si>
  <si>
    <t>30MG TBL MRL 120</t>
  </si>
  <si>
    <t>93723</t>
  </si>
  <si>
    <t>50MG SUP 10</t>
  </si>
  <si>
    <t>INTERFERON ALFA-2B</t>
  </si>
  <si>
    <t>25773</t>
  </si>
  <si>
    <t>INTRONA</t>
  </si>
  <si>
    <t>25MIU/2,5ML INJ/INF SOL 1X2,5ML</t>
  </si>
  <si>
    <t>26242</t>
  </si>
  <si>
    <t>BONDRONAT</t>
  </si>
  <si>
    <t>226453</t>
  </si>
  <si>
    <t>URSOSAN FORTE</t>
  </si>
  <si>
    <t>58038</t>
  </si>
  <si>
    <t>12891</t>
  </si>
  <si>
    <t>100MG TBL NOB 15</t>
  </si>
  <si>
    <t>SERTRALIN</t>
  </si>
  <si>
    <t>195941</t>
  </si>
  <si>
    <t>SERTRALIN APOTEX</t>
  </si>
  <si>
    <t>SILDENAFIL</t>
  </si>
  <si>
    <t>143428</t>
  </si>
  <si>
    <t>SILDENAFIL SANDOZ</t>
  </si>
  <si>
    <t>100MG TBL NOB 8 I</t>
  </si>
  <si>
    <t>32086</t>
  </si>
  <si>
    <t>50MG CPS DUR 20(2X10)</t>
  </si>
  <si>
    <t>207966</t>
  </si>
  <si>
    <t>32090</t>
  </si>
  <si>
    <t>156150</t>
  </si>
  <si>
    <t>CALCIUM CHOLECALCIFEROL BÉRES</t>
  </si>
  <si>
    <t>600MG/400IU TBL FLM 60</t>
  </si>
  <si>
    <t>FORMOTEROL A BUDESONID</t>
  </si>
  <si>
    <t>180089</t>
  </si>
  <si>
    <t>160MCG/4,5MCG INH PLV 3X120DÁV</t>
  </si>
  <si>
    <t>VILANTEROL A UMEKLIDINIUM-BROMID</t>
  </si>
  <si>
    <t>210032</t>
  </si>
  <si>
    <t>ANORO ELLIPTA</t>
  </si>
  <si>
    <t>55MCG/22MCG INH PLV DOS 1X30DÁV</t>
  </si>
  <si>
    <t>33853</t>
  </si>
  <si>
    <t>33937</t>
  </si>
  <si>
    <t>NUTRIDRINK COMPACT PROTEIN S PŘÍCHUTÍ LESNÍHO OVOCE</t>
  </si>
  <si>
    <t>33854</t>
  </si>
  <si>
    <t>33850</t>
  </si>
  <si>
    <t>NUTRIDRINK PROTEIN S PŘÍCHUTÍ ČOKOLÁDOVOU</t>
  </si>
  <si>
    <t>33857</t>
  </si>
  <si>
    <t>NUTRIDRINK YOGHURT S PŘÍCHUTÍ VANILKA A CITRÓN</t>
  </si>
  <si>
    <t>217162</t>
  </si>
  <si>
    <t>FRESUBIN 3,2 KCAL DRINK PŘÍCHUŤ LÍSKOOŘÍŠKOVÁ</t>
  </si>
  <si>
    <t>217097</t>
  </si>
  <si>
    <t>NUTRIDRINK MAX S PŘÍCHUTÍ JAHODOVOU</t>
  </si>
  <si>
    <t>POR SOL 4X300ML</t>
  </si>
  <si>
    <t>217160</t>
  </si>
  <si>
    <t>FRESUBIN 3,2 KCAL DRINK PŘÍCHUŤ VANILKA-KARAMEL</t>
  </si>
  <si>
    <t>217208</t>
  </si>
  <si>
    <t>FRESUBIN 3,2 KCAL DRINK MANGO</t>
  </si>
  <si>
    <t>217084</t>
  </si>
  <si>
    <t>33914</t>
  </si>
  <si>
    <t>FORTICARE S PŘÍCHUTÍ CAPPUCCINO</t>
  </si>
  <si>
    <t>217315</t>
  </si>
  <si>
    <t>NUTRIDRINK COMPACT PROTEIN S PŘÍCHUTÍ NEUTRÁLNÍ</t>
  </si>
  <si>
    <t>*2069</t>
  </si>
  <si>
    <t>136505</t>
  </si>
  <si>
    <t>216146</t>
  </si>
  <si>
    <t>3MG TBL NOB 28</t>
  </si>
  <si>
    <t>221122</t>
  </si>
  <si>
    <t>1,5MG TBL NOB 28</t>
  </si>
  <si>
    <t>155391</t>
  </si>
  <si>
    <t>600MCG SLG TBL NOB 30</t>
  </si>
  <si>
    <t>IBUPROFEN, KOMBINACE</t>
  </si>
  <si>
    <t>230357</t>
  </si>
  <si>
    <t>MODAFEN</t>
  </si>
  <si>
    <t>200MG/30MG TBL FLM 24</t>
  </si>
  <si>
    <t>KOMBINACE RŮZNÝCH ANTIBIOTIK</t>
  </si>
  <si>
    <t>1076</t>
  </si>
  <si>
    <t>KOMPLEX ŽELEZA S ISOMALTOSOU A KYSELINA LISTOVÁ</t>
  </si>
  <si>
    <t>16593</t>
  </si>
  <si>
    <t>MALTOFER FOL</t>
  </si>
  <si>
    <t>100MG/0,35MG TBL MND 30</t>
  </si>
  <si>
    <t>KYSELINA CHROMOGLYKANOVÁ</t>
  </si>
  <si>
    <t>163324</t>
  </si>
  <si>
    <t>ALLERGO-COMOD</t>
  </si>
  <si>
    <t>20MG/ML OPH GTT SOL 1X10ML</t>
  </si>
  <si>
    <t>218886</t>
  </si>
  <si>
    <t>244194</t>
  </si>
  <si>
    <t>15MG TBL FLM 20</t>
  </si>
  <si>
    <t>12770</t>
  </si>
  <si>
    <t>13,4G/67,5ML+10MG/67,5ML RCT SOL 2X67,5ML</t>
  </si>
  <si>
    <t>SOLIFENACIN</t>
  </si>
  <si>
    <t>204037</t>
  </si>
  <si>
    <t>SOLIFENACIN ACCORD</t>
  </si>
  <si>
    <t>242319</t>
  </si>
  <si>
    <t>75022</t>
  </si>
  <si>
    <t>800MG/160MG TBL NOB 10</t>
  </si>
  <si>
    <t>TOBRAMYCIN</t>
  </si>
  <si>
    <t>225175</t>
  </si>
  <si>
    <t>230438</t>
  </si>
  <si>
    <t>179368</t>
  </si>
  <si>
    <t>FOXIS</t>
  </si>
  <si>
    <t>37,5MG/325MG TBL FLM 60 I</t>
  </si>
  <si>
    <t>KODEIN A PARACETAMOL</t>
  </si>
  <si>
    <t>109799</t>
  </si>
  <si>
    <t>500MG/30MG TBL NOB 30</t>
  </si>
  <si>
    <t>109797</t>
  </si>
  <si>
    <t>500MG/30MG TBL NOB 10</t>
  </si>
  <si>
    <t>97186</t>
  </si>
  <si>
    <t>207229</t>
  </si>
  <si>
    <t>CITRAFLEET</t>
  </si>
  <si>
    <t>10MG/3,5G/10,97G POR PLV SOL SCC 2</t>
  </si>
  <si>
    <t>MOČOVINA, KOMBINACE</t>
  </si>
  <si>
    <t>16468</t>
  </si>
  <si>
    <t>KERASAL</t>
  </si>
  <si>
    <t>50MG/G+100MG/G UNG 50G</t>
  </si>
  <si>
    <t>238192</t>
  </si>
  <si>
    <t>148675</t>
  </si>
  <si>
    <t>20MG TBL NOB 50</t>
  </si>
  <si>
    <t>132802</t>
  </si>
  <si>
    <t>2668</t>
  </si>
  <si>
    <t>OPHTHALMO-HYDROCORTISON LÉČIVA</t>
  </si>
  <si>
    <t>5MG/G OPH UNG 5G</t>
  </si>
  <si>
    <t>LEVONORGESTREL A ETHINYLESTRADIOL</t>
  </si>
  <si>
    <t>173277</t>
  </si>
  <si>
    <t>ASUMATE</t>
  </si>
  <si>
    <t>0,1MG/0,02MG TBL FLM 3X(21+7)</t>
  </si>
  <si>
    <t>16463</t>
  </si>
  <si>
    <t>MELPERON</t>
  </si>
  <si>
    <t>199466</t>
  </si>
  <si>
    <t>BURONIL</t>
  </si>
  <si>
    <t>25MG TBL FLM 50</t>
  </si>
  <si>
    <t>NORETHISTERON A ESTROGEN</t>
  </si>
  <si>
    <t>46646</t>
  </si>
  <si>
    <t>ACTIVELLE</t>
  </si>
  <si>
    <t>1MG/0,5MG TBL FLM 3X28</t>
  </si>
  <si>
    <t>28222</t>
  </si>
  <si>
    <t>150MG CPS DUR 14</t>
  </si>
  <si>
    <t>ATORVASTATIN A PERINDOPRIL</t>
  </si>
  <si>
    <t>220531</t>
  </si>
  <si>
    <t>*2058</t>
  </si>
  <si>
    <t>5000486</t>
  </si>
  <si>
    <t>SORELEX</t>
  </si>
  <si>
    <t>10X10CM,10KS</t>
  </si>
  <si>
    <t>10554</t>
  </si>
  <si>
    <t>LACIDOFIL</t>
  </si>
  <si>
    <t>2X10^9CFU CPS DUR 45</t>
  </si>
  <si>
    <t>ANTITUSIKA A EXPEKTORANCIA</t>
  </si>
  <si>
    <t>88900</t>
  </si>
  <si>
    <t>4MG/ML+100MG/ML POR GTT SOL 1X25ML</t>
  </si>
  <si>
    <t>15653</t>
  </si>
  <si>
    <t>DESOGESTREL</t>
  </si>
  <si>
    <t>113097</t>
  </si>
  <si>
    <t>AZALIA</t>
  </si>
  <si>
    <t>75MCG TBL FLM 3X28</t>
  </si>
  <si>
    <t>32953</t>
  </si>
  <si>
    <t>171551</t>
  </si>
  <si>
    <t>16MG TBL NOB 90</t>
  </si>
  <si>
    <t>14957</t>
  </si>
  <si>
    <t>0,5MG TBL NOB 50</t>
  </si>
  <si>
    <t>25829</t>
  </si>
  <si>
    <t>KEPPRA</t>
  </si>
  <si>
    <t>25837</t>
  </si>
  <si>
    <t>58037</t>
  </si>
  <si>
    <t>231687</t>
  </si>
  <si>
    <t>OLANZAPIN</t>
  </si>
  <si>
    <t>25919</t>
  </si>
  <si>
    <t>ZYPREXA VELOTAB</t>
  </si>
  <si>
    <t>10MG POR TBL DIS 28</t>
  </si>
  <si>
    <t>129790</t>
  </si>
  <si>
    <t>OXYCODON SANDOZ RETARD</t>
  </si>
  <si>
    <t>215906</t>
  </si>
  <si>
    <t>150MG TBL FLM 100</t>
  </si>
  <si>
    <t>FILGRASTIM</t>
  </si>
  <si>
    <t>URAPIDIL</t>
  </si>
  <si>
    <t>215478</t>
  </si>
  <si>
    <t>EBRANTIL RETARD</t>
  </si>
  <si>
    <t>60MG CPS PRO 50</t>
  </si>
  <si>
    <t>16474</t>
  </si>
  <si>
    <t>ARIMIDEX</t>
  </si>
  <si>
    <t>42761</t>
  </si>
  <si>
    <t>70MCG/H TDR EMP 5</t>
  </si>
  <si>
    <t>CIKLESONID</t>
  </si>
  <si>
    <t>224687</t>
  </si>
  <si>
    <t>ALVESCO 160 INHALER</t>
  </si>
  <si>
    <t>178682</t>
  </si>
  <si>
    <t>178675</t>
  </si>
  <si>
    <t>178681</t>
  </si>
  <si>
    <t>5MG TBL FLM 10 I</t>
  </si>
  <si>
    <t>16031</t>
  </si>
  <si>
    <t>VOLTAREN</t>
  </si>
  <si>
    <t>50MG TBL ENT 20</t>
  </si>
  <si>
    <t>230583</t>
  </si>
  <si>
    <t>500MG TBL FLM 180</t>
  </si>
  <si>
    <t>DULOXETIN</t>
  </si>
  <si>
    <t>25431</t>
  </si>
  <si>
    <t>CYMBALTA</t>
  </si>
  <si>
    <t>30MG CPS ETD 7</t>
  </si>
  <si>
    <t>187335</t>
  </si>
  <si>
    <t>10MG TBL FLM 98 I</t>
  </si>
  <si>
    <t>56807</t>
  </si>
  <si>
    <t>125MG TBL NOB 30</t>
  </si>
  <si>
    <t>56809</t>
  </si>
  <si>
    <t>125MG TBL NOB 100</t>
  </si>
  <si>
    <t>40777</t>
  </si>
  <si>
    <t>600MG TBL FLM 50 I</t>
  </si>
  <si>
    <t>HYDROXYZIN</t>
  </si>
  <si>
    <t>85060</t>
  </si>
  <si>
    <t>25MG TBL FLM 25</t>
  </si>
  <si>
    <t>KYSELINA ALENDRONOVÁ A CHOLEKALCIFEROL</t>
  </si>
  <si>
    <t>231738</t>
  </si>
  <si>
    <t>FOSAVANCE</t>
  </si>
  <si>
    <t>70MG/5600IU TBL NOB 12</t>
  </si>
  <si>
    <t>176575</t>
  </si>
  <si>
    <t>LERPIN</t>
  </si>
  <si>
    <t>127961</t>
  </si>
  <si>
    <t>ETRUZIL</t>
  </si>
  <si>
    <t>127980</t>
  </si>
  <si>
    <t>DRACENAX</t>
  </si>
  <si>
    <t>42953</t>
  </si>
  <si>
    <t>MAGNESIUM-LAKTÁT</t>
  </si>
  <si>
    <t>17992</t>
  </si>
  <si>
    <t>0,5G TBL NOB 100</t>
  </si>
  <si>
    <t>MINOXIDIL</t>
  </si>
  <si>
    <t>134863</t>
  </si>
  <si>
    <t>BELOHAIR</t>
  </si>
  <si>
    <t>20MG/ML DRM SOL 1X60ML</t>
  </si>
  <si>
    <t>164736</t>
  </si>
  <si>
    <t>VENDAL RETARD</t>
  </si>
  <si>
    <t>60MG TBL PRO 30</t>
  </si>
  <si>
    <t>115182</t>
  </si>
  <si>
    <t>ORTANOL</t>
  </si>
  <si>
    <t>20MG CPS ETD 56</t>
  </si>
  <si>
    <t>30657</t>
  </si>
  <si>
    <t>134247</t>
  </si>
  <si>
    <t>PERINPA</t>
  </si>
  <si>
    <t>4MG/1,25MG TBL NOB 90</t>
  </si>
  <si>
    <t>ROZPOUŠTĚDLA MOČOVÝCH KAMENŮ</t>
  </si>
  <si>
    <t>115527</t>
  </si>
  <si>
    <t>URALYT-U</t>
  </si>
  <si>
    <t>POR GRA SOL 1X280G</t>
  </si>
  <si>
    <t>31934</t>
  </si>
  <si>
    <t>19570</t>
  </si>
  <si>
    <t>125077</t>
  </si>
  <si>
    <t>APO-SIMVA</t>
  </si>
  <si>
    <t>13252</t>
  </si>
  <si>
    <t>CORSIM</t>
  </si>
  <si>
    <t>SUMATRIPTAN</t>
  </si>
  <si>
    <t>119115</t>
  </si>
  <si>
    <t>SUMATRIPTAN ACTAVIS</t>
  </si>
  <si>
    <t>50MG TBL OBD 6 I</t>
  </si>
  <si>
    <t>TESTOSTERON</t>
  </si>
  <si>
    <t>186652</t>
  </si>
  <si>
    <t>SUSTANON</t>
  </si>
  <si>
    <t>250MG/ML INJ SOL 1X1ML</t>
  </si>
  <si>
    <t>TIZANIDIN</t>
  </si>
  <si>
    <t>16051</t>
  </si>
  <si>
    <t>SIRDALUD</t>
  </si>
  <si>
    <t>237213</t>
  </si>
  <si>
    <t>IMIDAZOLOVÉ DERIVÁTY, KOMBINACE</t>
  </si>
  <si>
    <t>31404</t>
  </si>
  <si>
    <t>KLION-D</t>
  </si>
  <si>
    <t>100MG/100MG VAG TBL NOB 10</t>
  </si>
  <si>
    <t>190975</t>
  </si>
  <si>
    <t>10MG/2,5MG/10MG TBL FLM 90(3X30)</t>
  </si>
  <si>
    <t>84367</t>
  </si>
  <si>
    <t>600MG TBL FLM 60</t>
  </si>
  <si>
    <t>138841</t>
  </si>
  <si>
    <t>37,5MG/325MG TBL FLM 30 I</t>
  </si>
  <si>
    <t>243137</t>
  </si>
  <si>
    <t>200MCG TBL NOB 100 II</t>
  </si>
  <si>
    <t>ZINEK</t>
  </si>
  <si>
    <t>172754</t>
  </si>
  <si>
    <t>ZINKOROT</t>
  </si>
  <si>
    <t>*1038</t>
  </si>
  <si>
    <t>5000449</t>
  </si>
  <si>
    <t>MAXIS-NÁVLEKY NA HORNÍ KONČETINY MICRO II.KT</t>
  </si>
  <si>
    <t>PAŽNÍ NÁVLEK BEZ RUKAVICE</t>
  </si>
  <si>
    <t>5005476</t>
  </si>
  <si>
    <t>EPITÉZA AMOENA NATURA COSMETIC 2S</t>
  </si>
  <si>
    <t>ODLEHČENÁ, SYMETRICKÁ, TERMOREGULAČNÍ MATERIÁL COMFORT+, 320</t>
  </si>
  <si>
    <t>192214</t>
  </si>
  <si>
    <t>DIPROSONE</t>
  </si>
  <si>
    <t>0,5MG/G CRM 30G</t>
  </si>
  <si>
    <t>PROGESTERON</t>
  </si>
  <si>
    <t>236903</t>
  </si>
  <si>
    <t>PROGESTERON BESINS</t>
  </si>
  <si>
    <t>200MG VAG CPS MOL 15</t>
  </si>
  <si>
    <t>RAMIPRIL A DIURETIKA</t>
  </si>
  <si>
    <t>224817</t>
  </si>
  <si>
    <t>RAMIPRIL H ACTAVIS</t>
  </si>
  <si>
    <t>2,5MG/12,5MG TBL NOB 30</t>
  </si>
  <si>
    <t>*1039</t>
  </si>
  <si>
    <t>237622</t>
  </si>
  <si>
    <t>15379</t>
  </si>
  <si>
    <t>10MG TBL NOB 90 I</t>
  </si>
  <si>
    <t>ANALGETIKA A ANESTETIKA, KOMBINACE</t>
  </si>
  <si>
    <t>107143</t>
  </si>
  <si>
    <t>OTIPAX</t>
  </si>
  <si>
    <t>40MG/G+10MG/G AUR GTT SOL 16G</t>
  </si>
  <si>
    <t>2710</t>
  </si>
  <si>
    <t>155861</t>
  </si>
  <si>
    <t>SUMAMED</t>
  </si>
  <si>
    <t>125MG TBL FLM 6</t>
  </si>
  <si>
    <t>19759</t>
  </si>
  <si>
    <t>3822</t>
  </si>
  <si>
    <t>233584</t>
  </si>
  <si>
    <t>218110</t>
  </si>
  <si>
    <t>MIFLONID BREEZHALER</t>
  </si>
  <si>
    <t>400MCG INH PLV CPS DUR 60</t>
  </si>
  <si>
    <t>214596</t>
  </si>
  <si>
    <t>50MG/G+10MG/G RCT UNG 20G</t>
  </si>
  <si>
    <t>28831</t>
  </si>
  <si>
    <t>2,5MG POR TBL DIS 30</t>
  </si>
  <si>
    <t>125122</t>
  </si>
  <si>
    <t>APO-DICLO SR 100</t>
  </si>
  <si>
    <t>100MG TBL MRL 100</t>
  </si>
  <si>
    <t>FAMOTIDIN</t>
  </si>
  <si>
    <t>47862</t>
  </si>
  <si>
    <t>FAMOSAN</t>
  </si>
  <si>
    <t>FORMOTEROL</t>
  </si>
  <si>
    <t>19147</t>
  </si>
  <si>
    <t>FORMOVENT</t>
  </si>
  <si>
    <t>12MCG INH PLV CPS DUR 60+1 INH</t>
  </si>
  <si>
    <t>FOSINOPRIL</t>
  </si>
  <si>
    <t>173196</t>
  </si>
  <si>
    <t>98191</t>
  </si>
  <si>
    <t>CYTEAL</t>
  </si>
  <si>
    <t>0,5G/0,5G/1,5G DRM LIQ 500ML</t>
  </si>
  <si>
    <t>200863</t>
  </si>
  <si>
    <t>58653</t>
  </si>
  <si>
    <t>100MG VAG TBL NOB 6</t>
  </si>
  <si>
    <t>201946</t>
  </si>
  <si>
    <t>ANALERGIN NEO</t>
  </si>
  <si>
    <t>114067</t>
  </si>
  <si>
    <t>50MG TBL FLM 90 II</t>
  </si>
  <si>
    <t>134864</t>
  </si>
  <si>
    <t>50MG/ML DRM SOL 1X60ML</t>
  </si>
  <si>
    <t>MOXONIDIN</t>
  </si>
  <si>
    <t>16923</t>
  </si>
  <si>
    <t>0,3MG TBL FLM 30</t>
  </si>
  <si>
    <t>207253</t>
  </si>
  <si>
    <t>550MG TBL FLM 30</t>
  </si>
  <si>
    <t>207252</t>
  </si>
  <si>
    <t>124105</t>
  </si>
  <si>
    <t>5MG/10MG TBL NOB 90(3X30)</t>
  </si>
  <si>
    <t>122685</t>
  </si>
  <si>
    <t>5MG/1,25MG TBL FLM 30</t>
  </si>
  <si>
    <t>224816</t>
  </si>
  <si>
    <t>14712</t>
  </si>
  <si>
    <t>80MG TBL MRL 100 I</t>
  </si>
  <si>
    <t>3378</t>
  </si>
  <si>
    <t>100MG/20MG TBL NOB 20</t>
  </si>
  <si>
    <t>TRIAMCINOLON A ANTISEPTIKA</t>
  </si>
  <si>
    <t>4178</t>
  </si>
  <si>
    <t>TRIAMCINOLON E LÉČIVA</t>
  </si>
  <si>
    <t>1MG/G+10MG/G UNG 1X20G</t>
  </si>
  <si>
    <t>VALSARTAN A DIURETIKA</t>
  </si>
  <si>
    <t>134281</t>
  </si>
  <si>
    <t>VALSACOMBI</t>
  </si>
  <si>
    <t>160MG/12,5MG TBL FLM 28</t>
  </si>
  <si>
    <t>155093</t>
  </si>
  <si>
    <t>160MG/12,5MG TBL FLM 84</t>
  </si>
  <si>
    <t>MITOTAN</t>
  </si>
  <si>
    <t>28141</t>
  </si>
  <si>
    <t>LYSODREN</t>
  </si>
  <si>
    <t>HOMEOPATIKA (ČESKÁ ATC SKUPINA)</t>
  </si>
  <si>
    <t>115230</t>
  </si>
  <si>
    <t>NATRIUM CHLORATUM</t>
  </si>
  <si>
    <t>D5-D30 TBL NOB 80</t>
  </si>
  <si>
    <t>VORTIOXETIN</t>
  </si>
  <si>
    <t>194728</t>
  </si>
  <si>
    <t>BRINTELLIX</t>
  </si>
  <si>
    <t>69189</t>
  </si>
  <si>
    <t>33474</t>
  </si>
  <si>
    <t>210216</t>
  </si>
  <si>
    <t>25MG TBL FLM 90</t>
  </si>
  <si>
    <t>*2998</t>
  </si>
  <si>
    <t>*4999</t>
  </si>
  <si>
    <t>*2031</t>
  </si>
  <si>
    <t>*2066</t>
  </si>
  <si>
    <t>*9009</t>
  </si>
  <si>
    <t>*20011</t>
  </si>
  <si>
    <t>*6016</t>
  </si>
  <si>
    <t>*6008</t>
  </si>
  <si>
    <t>*6017</t>
  </si>
  <si>
    <t>132113</t>
  </si>
  <si>
    <t>94164</t>
  </si>
  <si>
    <t>132689</t>
  </si>
  <si>
    <t>258010</t>
  </si>
  <si>
    <t>DEXAMETHASONE NORIDEM</t>
  </si>
  <si>
    <t>4MG/ML INJ SOL 50X2ML</t>
  </si>
  <si>
    <t>69417</t>
  </si>
  <si>
    <t>DIAZEPAM DESITIN RECTAL TUBE</t>
  </si>
  <si>
    <t>5MG RCT SOL 5X2,5ML</t>
  </si>
  <si>
    <t>218239</t>
  </si>
  <si>
    <t>241991</t>
  </si>
  <si>
    <t>KARVEDILOL</t>
  </si>
  <si>
    <t>102596</t>
  </si>
  <si>
    <t>CARVESAN</t>
  </si>
  <si>
    <t>6,25MG TBL NOB 30</t>
  </si>
  <si>
    <t>216532</t>
  </si>
  <si>
    <t>5MG TBL FLM 90 IV</t>
  </si>
  <si>
    <t>MAKROGOL, KOMBINACE</t>
  </si>
  <si>
    <t>170243</t>
  </si>
  <si>
    <t>12894</t>
  </si>
  <si>
    <t>100MG POR GRA SUS 15 I</t>
  </si>
  <si>
    <t>162008</t>
  </si>
  <si>
    <t>10MG/2,5MG TBL FLM 30</t>
  </si>
  <si>
    <t>145567</t>
  </si>
  <si>
    <t>233804</t>
  </si>
  <si>
    <t>TRAMADOL MYLAN</t>
  </si>
  <si>
    <t>178235</t>
  </si>
  <si>
    <t>FLUOCINOLON-ACETONID A ANTIINFEKTIVA</t>
  </si>
  <si>
    <t>189423</t>
  </si>
  <si>
    <t>INFALIN DUO</t>
  </si>
  <si>
    <t>3MG/ML+0,25MG/ML AUR GTT SOL 10ML</t>
  </si>
  <si>
    <t>243135</t>
  </si>
  <si>
    <t>94234</t>
  </si>
  <si>
    <t>200MG TBL OBD 30</t>
  </si>
  <si>
    <t>ACEBUTOLOL</t>
  </si>
  <si>
    <t>80058</t>
  </si>
  <si>
    <t>SECTRAL</t>
  </si>
  <si>
    <t>155936</t>
  </si>
  <si>
    <t>93018</t>
  </si>
  <si>
    <t>93021</t>
  </si>
  <si>
    <t>40MG TBL FLM 100</t>
  </si>
  <si>
    <t>214084</t>
  </si>
  <si>
    <t>DEXAMETHASONE KRKA</t>
  </si>
  <si>
    <t>125288</t>
  </si>
  <si>
    <t>6000IU(60MG)/0,6ML INJ SOL ISP 50X0,6ML I</t>
  </si>
  <si>
    <t>CHONDROITIN-SULFÁT</t>
  </si>
  <si>
    <t>14821</t>
  </si>
  <si>
    <t>CONDROSULF</t>
  </si>
  <si>
    <t>800MG TBL FLM 30</t>
  </si>
  <si>
    <t>207897</t>
  </si>
  <si>
    <t>400MG TBL FLM 24</t>
  </si>
  <si>
    <t>643</t>
  </si>
  <si>
    <t>VITAMIN B12 LÉČIVA</t>
  </si>
  <si>
    <t>1000MCG INJ SOL 5X1ML</t>
  </si>
  <si>
    <t>142084</t>
  </si>
  <si>
    <t>LERANA</t>
  </si>
  <si>
    <t>47610</t>
  </si>
  <si>
    <t>LORISTA 50</t>
  </si>
  <si>
    <t>50MG TBL FLM 84</t>
  </si>
  <si>
    <t>107173</t>
  </si>
  <si>
    <t>LORISTA 25</t>
  </si>
  <si>
    <t>25MG TBL FLM 28</t>
  </si>
  <si>
    <t>10604</t>
  </si>
  <si>
    <t>216913</t>
  </si>
  <si>
    <t>4MG POR TBL DIS 10</t>
  </si>
  <si>
    <t>160373</t>
  </si>
  <si>
    <t>40MG TBL ENT 30</t>
  </si>
  <si>
    <t>PENTOXIFYLIN</t>
  </si>
  <si>
    <t>230398</t>
  </si>
  <si>
    <t>AGAPURIN</t>
  </si>
  <si>
    <t>RUPATADIN</t>
  </si>
  <si>
    <t>114303</t>
  </si>
  <si>
    <t>TAMALIS</t>
  </si>
  <si>
    <t>45359</t>
  </si>
  <si>
    <t>SIMVASTATIN RATIOPHARM</t>
  </si>
  <si>
    <t>186538</t>
  </si>
  <si>
    <t>TBL FLM 90</t>
  </si>
  <si>
    <t>APIXABAN</t>
  </si>
  <si>
    <t>193747</t>
  </si>
  <si>
    <t>5MG TBL FLM 168</t>
  </si>
  <si>
    <t>193741</t>
  </si>
  <si>
    <t>2,5MG TBL FLM 168</t>
  </si>
  <si>
    <t>NATRIUM-PIKOSULFÁT</t>
  </si>
  <si>
    <t>223136</t>
  </si>
  <si>
    <t>7,5MG/ML POR GTT SOL 1X15ML</t>
  </si>
  <si>
    <t>5005487</t>
  </si>
  <si>
    <t>EPITÉZA AMOENA AQUA WAVE</t>
  </si>
  <si>
    <t>TRVALÁ, ODLEHČENÁ, SYMETRICKÁ, 149</t>
  </si>
  <si>
    <t>AMIODARON</t>
  </si>
  <si>
    <t>13767</t>
  </si>
  <si>
    <t>CORDARONE</t>
  </si>
  <si>
    <t>*1999</t>
  </si>
  <si>
    <t>56808</t>
  </si>
  <si>
    <t>125MG TBL NOB 50</t>
  </si>
  <si>
    <t>2537</t>
  </si>
  <si>
    <t>1,5MG TBL NOB 50</t>
  </si>
  <si>
    <t>226194</t>
  </si>
  <si>
    <t>ACC</t>
  </si>
  <si>
    <t>20MG/ML SIR 1X200ML</t>
  </si>
  <si>
    <t>13768</t>
  </si>
  <si>
    <t>200MG TBL NOB 60</t>
  </si>
  <si>
    <t>50311</t>
  </si>
  <si>
    <t>10MG TBL FLM 90X1</t>
  </si>
  <si>
    <t>50317</t>
  </si>
  <si>
    <t>20MG TBL FLM 60X1</t>
  </si>
  <si>
    <t>238137</t>
  </si>
  <si>
    <t>28839</t>
  </si>
  <si>
    <t>0,5MG/ML POR SOL 120ML+LŽ</t>
  </si>
  <si>
    <t>87076</t>
  </si>
  <si>
    <t>300MG CPS DUR 20</t>
  </si>
  <si>
    <t>187380</t>
  </si>
  <si>
    <t>20MG TBL FLM 28 I</t>
  </si>
  <si>
    <t>149318</t>
  </si>
  <si>
    <t>AFINITOR</t>
  </si>
  <si>
    <t>189181</t>
  </si>
  <si>
    <t>EZEN</t>
  </si>
  <si>
    <t>47863</t>
  </si>
  <si>
    <t>FENOFIBRÁT</t>
  </si>
  <si>
    <t>225956</t>
  </si>
  <si>
    <t>LIPANTHYL NT</t>
  </si>
  <si>
    <t>145MG TBL FLM 30</t>
  </si>
  <si>
    <t>FYTOFARMAKA A ŽIVOČIŠNÉ PRODUKTY (ČESKÁ ATC SKUPINA)</t>
  </si>
  <si>
    <t>92086</t>
  </si>
  <si>
    <t>POR GTT SOL 10ML</t>
  </si>
  <si>
    <t>188465</t>
  </si>
  <si>
    <t>60MG TBL MRL 60 II</t>
  </si>
  <si>
    <t>858</t>
  </si>
  <si>
    <t>HYDROCORTISON LÉČIVA</t>
  </si>
  <si>
    <t>10MG/G UNG 10G</t>
  </si>
  <si>
    <t>262099</t>
  </si>
  <si>
    <t>151949</t>
  </si>
  <si>
    <t>INDAP</t>
  </si>
  <si>
    <t>2,5MG CPS DUR 100</t>
  </si>
  <si>
    <t>96696</t>
  </si>
  <si>
    <t>2,5MG CPS DUR 30</t>
  </si>
  <si>
    <t>120325</t>
  </si>
  <si>
    <t>1,5MG TBL PRO 30</t>
  </si>
  <si>
    <t>21856</t>
  </si>
  <si>
    <t>CORYOL</t>
  </si>
  <si>
    <t>3,125MG TBL NOB 30</t>
  </si>
  <si>
    <t>216196</t>
  </si>
  <si>
    <t>250MG TBL FLM 14</t>
  </si>
  <si>
    <t>86397</t>
  </si>
  <si>
    <t>KVETIAPIN</t>
  </si>
  <si>
    <t>224853</t>
  </si>
  <si>
    <t>169654</t>
  </si>
  <si>
    <t>169660</t>
  </si>
  <si>
    <t>20MG TBL FLM 100 II</t>
  </si>
  <si>
    <t>112579</t>
  </si>
  <si>
    <t>5MG TBL NOB 98</t>
  </si>
  <si>
    <t>132723</t>
  </si>
  <si>
    <t>NORETHISTERON</t>
  </si>
  <si>
    <t>216963</t>
  </si>
  <si>
    <t>5MG TBL NOB 45</t>
  </si>
  <si>
    <t>229903</t>
  </si>
  <si>
    <t>PRENESSA</t>
  </si>
  <si>
    <t>224749</t>
  </si>
  <si>
    <t>RAMIPRIL ACTAVIS</t>
  </si>
  <si>
    <t>2,5MG TBL NOB 30</t>
  </si>
  <si>
    <t>RAMIPRIL A AMLODIPIN</t>
  </si>
  <si>
    <t>226792</t>
  </si>
  <si>
    <t>10MG/10MG CPS DUR 98</t>
  </si>
  <si>
    <t>224841</t>
  </si>
  <si>
    <t>5MG/25MG TBL NOB 50</t>
  </si>
  <si>
    <t>RIFAXIMIN</t>
  </si>
  <si>
    <t>225543</t>
  </si>
  <si>
    <t>200MG TBL FLM 28</t>
  </si>
  <si>
    <t>195942</t>
  </si>
  <si>
    <t>195944</t>
  </si>
  <si>
    <t>18287</t>
  </si>
  <si>
    <t>VESICARE</t>
  </si>
  <si>
    <t>SULTAMICILIN</t>
  </si>
  <si>
    <t>17149</t>
  </si>
  <si>
    <t>375MG TBL FLM 12</t>
  </si>
  <si>
    <t>234945</t>
  </si>
  <si>
    <t>SUMATRIPTAN MYLAN</t>
  </si>
  <si>
    <t>50MG TBL FLM 6</t>
  </si>
  <si>
    <t>TELMISARTAN A DIURETIKA</t>
  </si>
  <si>
    <t>THEOFYLIN</t>
  </si>
  <si>
    <t>185728</t>
  </si>
  <si>
    <t>AFONILUM SR</t>
  </si>
  <si>
    <t>250MG CPS PRO 50</t>
  </si>
  <si>
    <t>THIOKOLCHIKOSID</t>
  </si>
  <si>
    <t>203765</t>
  </si>
  <si>
    <t>MUSCORIL</t>
  </si>
  <si>
    <t>4MG CPS DUR 30</t>
  </si>
  <si>
    <t>225174</t>
  </si>
  <si>
    <t>216863</t>
  </si>
  <si>
    <t>150MG TBL PRO 30 II</t>
  </si>
  <si>
    <t>230437</t>
  </si>
  <si>
    <t>215476</t>
  </si>
  <si>
    <t>30MG CPS PRO 50</t>
  </si>
  <si>
    <t>205392</t>
  </si>
  <si>
    <t>URAPIDIL STRAGEN</t>
  </si>
  <si>
    <t>VALSARTAN</t>
  </si>
  <si>
    <t>125595</t>
  </si>
  <si>
    <t>VALSACOR</t>
  </si>
  <si>
    <t>160MG TBL FLM 28</t>
  </si>
  <si>
    <t>125598</t>
  </si>
  <si>
    <t>160MG TBL FLM 84</t>
  </si>
  <si>
    <t>161968</t>
  </si>
  <si>
    <t>320MG/25MG TBL FLM 28</t>
  </si>
  <si>
    <t>233698</t>
  </si>
  <si>
    <t>150MG CPS PRO 30</t>
  </si>
  <si>
    <t>FORMOTEROL A BEKLOMETASON</t>
  </si>
  <si>
    <t>184377</t>
  </si>
  <si>
    <t>COMBAIR</t>
  </si>
  <si>
    <t>100MCG/6MCG/DÁV INH SOL PSS 180DÁV</t>
  </si>
  <si>
    <t>FLUTIKASON, KOMBINACE</t>
  </si>
  <si>
    <t>231709</t>
  </si>
  <si>
    <t>AMLODIPIN A DIURETIKA</t>
  </si>
  <si>
    <t>195117</t>
  </si>
  <si>
    <t>1,5MG/10MG TBL MRL 30</t>
  </si>
  <si>
    <t>VEMURAFENIB</t>
  </si>
  <si>
    <t>201613</t>
  </si>
  <si>
    <t>ZALDIAR EFFERVESCENS</t>
  </si>
  <si>
    <t>37,5MG/325MG TBL EFF 10</t>
  </si>
  <si>
    <t>243136</t>
  </si>
  <si>
    <t>137MCG TBL NOB 100 II</t>
  </si>
  <si>
    <t>16461</t>
  </si>
  <si>
    <t>*2074</t>
  </si>
  <si>
    <t>*2076</t>
  </si>
  <si>
    <t>*2018</t>
  </si>
  <si>
    <t>*2034</t>
  </si>
  <si>
    <t>*9008</t>
  </si>
  <si>
    <t>5010395</t>
  </si>
  <si>
    <t>KRYTÍ BACTIGRAS</t>
  </si>
  <si>
    <t>10X10CM 0,5%CHLORHEXIDINACETÁT,10KS</t>
  </si>
  <si>
    <t>AMBROXOL</t>
  </si>
  <si>
    <t>223159</t>
  </si>
  <si>
    <t>15MG/2ML POR SOL/INH SOL 60ML</t>
  </si>
  <si>
    <t>AMOXICILIN</t>
  </si>
  <si>
    <t>19751</t>
  </si>
  <si>
    <t>DUOMOX</t>
  </si>
  <si>
    <t>1000MG TBL SUS 14</t>
  </si>
  <si>
    <t>122632</t>
  </si>
  <si>
    <t>80MG TBL FLM 30</t>
  </si>
  <si>
    <t>BUTAMIRÁT</t>
  </si>
  <si>
    <t>14725</t>
  </si>
  <si>
    <t>TUSSIN</t>
  </si>
  <si>
    <t>4,62MG/ML POR GTT SOL 1X25ML</t>
  </si>
  <si>
    <t>CUKRY</t>
  </si>
  <si>
    <t>234096</t>
  </si>
  <si>
    <t>GLUCOSE FRESENIUS KABI 10%</t>
  </si>
  <si>
    <t>100MG/ML INF SOL 10X500ML II</t>
  </si>
  <si>
    <t>75604</t>
  </si>
  <si>
    <t>25MG TBL ENT 50</t>
  </si>
  <si>
    <t>75605</t>
  </si>
  <si>
    <t>25MG TBL ENT 100</t>
  </si>
  <si>
    <t>FENOXYMETHYLPENICILIN</t>
  </si>
  <si>
    <t>45997</t>
  </si>
  <si>
    <t>OSPEN</t>
  </si>
  <si>
    <t>1MIU TBL FLM 30</t>
  </si>
  <si>
    <t>45998</t>
  </si>
  <si>
    <t>1,5MIU TBL FLM 30</t>
  </si>
  <si>
    <t>216978</t>
  </si>
  <si>
    <t>225261</t>
  </si>
  <si>
    <t>SUPPOSITORIA GLYCERINI LÉČIVA</t>
  </si>
  <si>
    <t>16592</t>
  </si>
  <si>
    <t>10MG/ML SIR 150ML</t>
  </si>
  <si>
    <t>114059</t>
  </si>
  <si>
    <t>12,5MG TBL FLM 30 II</t>
  </si>
  <si>
    <t>MELOXIKAM</t>
  </si>
  <si>
    <t>PERMETHRIN</t>
  </si>
  <si>
    <t>85346</t>
  </si>
  <si>
    <t>INFECTOSCAB</t>
  </si>
  <si>
    <t>50MG/G CRM 1X30G</t>
  </si>
  <si>
    <t>PROMETHAZIN</t>
  </si>
  <si>
    <t>207692</t>
  </si>
  <si>
    <t>PROTHAZIN</t>
  </si>
  <si>
    <t>25MG TBL FLM 20</t>
  </si>
  <si>
    <t>SÍRAN ŽELEZNATÝ A KYSELINA LISTOVÁ</t>
  </si>
  <si>
    <t>92160</t>
  </si>
  <si>
    <t>TARDYFERON-FOL</t>
  </si>
  <si>
    <t>247,25MG/0,35MG TBL MRL 30</t>
  </si>
  <si>
    <t>169727</t>
  </si>
  <si>
    <t>80MG TBL NOB 28</t>
  </si>
  <si>
    <t>201135</t>
  </si>
  <si>
    <t>100MG/2ML INJ SOL 5X2ML</t>
  </si>
  <si>
    <t>*2003</t>
  </si>
  <si>
    <t>*2060</t>
  </si>
  <si>
    <t>*2017</t>
  </si>
  <si>
    <t>ALVERIN, KOMBINACE</t>
  </si>
  <si>
    <t>67269</t>
  </si>
  <si>
    <t>60MG/300MG CPS MOL 20</t>
  </si>
  <si>
    <t>245252</t>
  </si>
  <si>
    <t>245251</t>
  </si>
  <si>
    <t>100MG TBL MRL 30</t>
  </si>
  <si>
    <t>135928</t>
  </si>
  <si>
    <t>ESOPREX</t>
  </si>
  <si>
    <t>NAFTIDROFURYL</t>
  </si>
  <si>
    <t>221170</t>
  </si>
  <si>
    <t>ENELBIN</t>
  </si>
  <si>
    <t>23789</t>
  </si>
  <si>
    <t>LOSEPRAZOL</t>
  </si>
  <si>
    <t>46754</t>
  </si>
  <si>
    <t>100MG CPS DUR 30</t>
  </si>
  <si>
    <t>CEFIXIM</t>
  </si>
  <si>
    <t>189275</t>
  </si>
  <si>
    <t>CEFIXIME INNFARM</t>
  </si>
  <si>
    <t>400MG TBL FLM 10</t>
  </si>
  <si>
    <t>147454</t>
  </si>
  <si>
    <t>88MCG TBL NOB 100 II</t>
  </si>
  <si>
    <t>*9005</t>
  </si>
  <si>
    <t>5005497</t>
  </si>
  <si>
    <t>EPITÉZA AMOENA ENERGY COSMETIC 2S</t>
  </si>
  <si>
    <t>ODLEHČENÁ, SYMETRICKÁ, TERMOREGULAČNÍ MATERIÁL COMFORT+, 310</t>
  </si>
  <si>
    <t>5005501</t>
  </si>
  <si>
    <t>EPITÉZA AMOENA ENERGY LIGHT 2S</t>
  </si>
  <si>
    <t>ODLEHČENÁ, SYMETRICKÁ, TERMOREGULAČNÍ MATERIÁL COMFORT+, 342</t>
  </si>
  <si>
    <t>5010599</t>
  </si>
  <si>
    <t>57395</t>
  </si>
  <si>
    <t>ACC LONG</t>
  </si>
  <si>
    <t>600MG TBL EFF 10</t>
  </si>
  <si>
    <t>155938</t>
  </si>
  <si>
    <t>155859</t>
  </si>
  <si>
    <t>53913</t>
  </si>
  <si>
    <t>250MG TBL FLM 6</t>
  </si>
  <si>
    <t>102674</t>
  </si>
  <si>
    <t>BETAHISTIN ACTAVIS</t>
  </si>
  <si>
    <t>225593</t>
  </si>
  <si>
    <t>EKONAZOL</t>
  </si>
  <si>
    <t>59074</t>
  </si>
  <si>
    <t>PEVARYL</t>
  </si>
  <si>
    <t>10MG/G CRM 30G</t>
  </si>
  <si>
    <t>124572</t>
  </si>
  <si>
    <t>GLIMEPIRID</t>
  </si>
  <si>
    <t>218234</t>
  </si>
  <si>
    <t>LOCOID LIPOCREAM 0,1%</t>
  </si>
  <si>
    <t>30091</t>
  </si>
  <si>
    <t>CLARITHROMYCIN TEVA</t>
  </si>
  <si>
    <t>250MG TBL FLM 14 I</t>
  </si>
  <si>
    <t>141036</t>
  </si>
  <si>
    <t>215819</t>
  </si>
  <si>
    <t>LEVELANZ</t>
  </si>
  <si>
    <t>500MG TBL FLM 98 II</t>
  </si>
  <si>
    <t>235117</t>
  </si>
  <si>
    <t>LINEZOLID</t>
  </si>
  <si>
    <t>197699</t>
  </si>
  <si>
    <t>LINEZOLID SANDOZ</t>
  </si>
  <si>
    <t>600MG TBL FLM 10</t>
  </si>
  <si>
    <t>233035</t>
  </si>
  <si>
    <t>LOPERAMID DR.MAX</t>
  </si>
  <si>
    <t>213080</t>
  </si>
  <si>
    <t>MEBEVERIN</t>
  </si>
  <si>
    <t>215568</t>
  </si>
  <si>
    <t>200MG CPS RDR 30</t>
  </si>
  <si>
    <t>3645</t>
  </si>
  <si>
    <t>DIMEXOL</t>
  </si>
  <si>
    <t>226989</t>
  </si>
  <si>
    <t>1000MG TBL PRO 60</t>
  </si>
  <si>
    <t>31536</t>
  </si>
  <si>
    <t>258278</t>
  </si>
  <si>
    <t>NIFURATEL</t>
  </si>
  <si>
    <t>70498</t>
  </si>
  <si>
    <t>MACMIROR</t>
  </si>
  <si>
    <t>200MG TBL OBD 20</t>
  </si>
  <si>
    <t>122114</t>
  </si>
  <si>
    <t>APO-OME 20</t>
  </si>
  <si>
    <t>162079</t>
  </si>
  <si>
    <t>20MG TBL ENT 98</t>
  </si>
  <si>
    <t>27113</t>
  </si>
  <si>
    <t>150MG CPS DUR 112(2X56)</t>
  </si>
  <si>
    <t>27111</t>
  </si>
  <si>
    <t>75MG CPS DUR 112(2X56)</t>
  </si>
  <si>
    <t>210705</t>
  </si>
  <si>
    <t>186821</t>
  </si>
  <si>
    <t>PREGABALIN ACCORD</t>
  </si>
  <si>
    <t>145574</t>
  </si>
  <si>
    <t>58701</t>
  </si>
  <si>
    <t>167666</t>
  </si>
  <si>
    <t>TOLURA</t>
  </si>
  <si>
    <t>189688</t>
  </si>
  <si>
    <t>TEZEO HCT</t>
  </si>
  <si>
    <t>80MG/12,5MG TBL NOB 90</t>
  </si>
  <si>
    <t>244361</t>
  </si>
  <si>
    <t>30MG CPS MOL 1 I</t>
  </si>
  <si>
    <t>ATORVASTATIN, AMLODIPIN A PERINDOPRIL</t>
  </si>
  <si>
    <t>205993</t>
  </si>
  <si>
    <t>LIPERTANCE</t>
  </si>
  <si>
    <t>10MG/5MG/5MG TBL FLM 90(3X30)</t>
  </si>
  <si>
    <t>DIOSMIN</t>
  </si>
  <si>
    <t>208996</t>
  </si>
  <si>
    <t>FLEBAZOL</t>
  </si>
  <si>
    <t>208995</t>
  </si>
  <si>
    <t>500MG TBL FLM 90</t>
  </si>
  <si>
    <t>*1042</t>
  </si>
  <si>
    <t>5001114</t>
  </si>
  <si>
    <t>KOMPRESY KOMBINOVANÉ SAVÉ ZETUVIT</t>
  </si>
  <si>
    <t>STERILNÍ, 10X10CM 25X1KS</t>
  </si>
  <si>
    <t>5009937</t>
  </si>
  <si>
    <t>KOMPRESY MEDICOMP STERILNÍ</t>
  </si>
  <si>
    <t>10X10CM,NETKANÝ TEXTIL,25X2KS</t>
  </si>
  <si>
    <t>5001119</t>
  </si>
  <si>
    <t>KRYTÍ SORBALGON STERILNÍ ZATAVENO</t>
  </si>
  <si>
    <t>10X10CM JEDNOTLIVĚ 10KS</t>
  </si>
  <si>
    <t>5005505</t>
  </si>
  <si>
    <t>EPITÉZA AMOENA PRIFORM STANDARD</t>
  </si>
  <si>
    <t>POOPERAČNÍ, LEHKÁ TEXTILNÍ, 214</t>
  </si>
  <si>
    <t>5003020</t>
  </si>
  <si>
    <t>EPITÉZA PRSNÍ PARTIAL P355</t>
  </si>
  <si>
    <t>SYMETRICKÁ</t>
  </si>
  <si>
    <t>125287</t>
  </si>
  <si>
    <t>4000IU(40MG)/0,4ML INJ SOL ISP 50X0,4ML I</t>
  </si>
  <si>
    <t>191084</t>
  </si>
  <si>
    <t>POLYGYNAX</t>
  </si>
  <si>
    <t>35000IU/35000IU/100000IU VAG CPS MOL 6 II</t>
  </si>
  <si>
    <t>97513</t>
  </si>
  <si>
    <t>20MG/G UNG 25G</t>
  </si>
  <si>
    <t>47476</t>
  </si>
  <si>
    <t>5MG/50MG TBL NOB 50</t>
  </si>
  <si>
    <t>876</t>
  </si>
  <si>
    <t>1MG/G OPH UNG 5G</t>
  </si>
  <si>
    <t>107641</t>
  </si>
  <si>
    <t>66015</t>
  </si>
  <si>
    <t>SACCHAROMYCES BOULARDII</t>
  </si>
  <si>
    <t>162083</t>
  </si>
  <si>
    <t>250MG CPS DUR 50</t>
  </si>
  <si>
    <t>215966</t>
  </si>
  <si>
    <t>ISOPTIN</t>
  </si>
  <si>
    <t>40MG TBL FLM 50</t>
  </si>
  <si>
    <t>215172</t>
  </si>
  <si>
    <t>AZELASTIN</t>
  </si>
  <si>
    <t>241301</t>
  </si>
  <si>
    <t>ALLERGODIL</t>
  </si>
  <si>
    <t>0,5MG/ML OPH GTT SOL 6ML</t>
  </si>
  <si>
    <t>KLOBETASOL</t>
  </si>
  <si>
    <t>237890</t>
  </si>
  <si>
    <t>0,5MG/G CRM 25G</t>
  </si>
  <si>
    <t>191700</t>
  </si>
  <si>
    <t>ALETRO</t>
  </si>
  <si>
    <t>2,5MG TBL FLM 100</t>
  </si>
  <si>
    <t>PREDNISOLON</t>
  </si>
  <si>
    <t>162389</t>
  </si>
  <si>
    <t>PREDNI-POS</t>
  </si>
  <si>
    <t>5MG/ML OPH GTT SUS 1X5ML</t>
  </si>
  <si>
    <t>221147</t>
  </si>
  <si>
    <t>27312</t>
  </si>
  <si>
    <t>0,1% UNG 30G</t>
  </si>
  <si>
    <t>*9007</t>
  </si>
  <si>
    <t>AZATHIOPRIN</t>
  </si>
  <si>
    <t>BISAKODYL</t>
  </si>
  <si>
    <t>223117</t>
  </si>
  <si>
    <t>94163</t>
  </si>
  <si>
    <t>CEFPROZIL</t>
  </si>
  <si>
    <t>199796</t>
  </si>
  <si>
    <t>CEFZIL</t>
  </si>
  <si>
    <t>67547</t>
  </si>
  <si>
    <t>75MG/3ML INJ SOL 10X3ML</t>
  </si>
  <si>
    <t>DOMPERIDON</t>
  </si>
  <si>
    <t>47271</t>
  </si>
  <si>
    <t>18305</t>
  </si>
  <si>
    <t>INF SOL 10X1000ML II</t>
  </si>
  <si>
    <t>KARBAMAZEPIN</t>
  </si>
  <si>
    <t>163754</t>
  </si>
  <si>
    <t>NEUROTOP RETARD 300</t>
  </si>
  <si>
    <t>300MG TBL PRO 50</t>
  </si>
  <si>
    <t>KLINDAMYCIN</t>
  </si>
  <si>
    <t>100339</t>
  </si>
  <si>
    <t>DALACIN C</t>
  </si>
  <si>
    <t>300MG CPS DUR 16</t>
  </si>
  <si>
    <t>100304</t>
  </si>
  <si>
    <t>300MG/100G GEL 40G</t>
  </si>
  <si>
    <t>VORIKONAZOL</t>
  </si>
  <si>
    <t>MODAFINIL</t>
  </si>
  <si>
    <t>186698</t>
  </si>
  <si>
    <t>VIGIL</t>
  </si>
  <si>
    <t>LAKOSAMID</t>
  </si>
  <si>
    <t>500287</t>
  </si>
  <si>
    <t>VIMPAT</t>
  </si>
  <si>
    <t>PYRIDOSTIGMINIUM</t>
  </si>
  <si>
    <t>136398</t>
  </si>
  <si>
    <t>BIFONAZOL</t>
  </si>
  <si>
    <t>137114</t>
  </si>
  <si>
    <t>CANESPOR 1X DENNĚ</t>
  </si>
  <si>
    <t>0,01G/G CRM 15G</t>
  </si>
  <si>
    <t>ITRAKONAZOL</t>
  </si>
  <si>
    <t>56067</t>
  </si>
  <si>
    <t>SPORANOX</t>
  </si>
  <si>
    <t>10MG/ML POR SOL 150ML</t>
  </si>
  <si>
    <t>*6021</t>
  </si>
  <si>
    <t>180988</t>
  </si>
  <si>
    <t>GENTADEX</t>
  </si>
  <si>
    <t>5MG/ML+1MG/ML OPH GTT SOL 1X5ML</t>
  </si>
  <si>
    <t>207819</t>
  </si>
  <si>
    <t>PAROXETIN</t>
  </si>
  <si>
    <t>107848</t>
  </si>
  <si>
    <t>APO-PAROX</t>
  </si>
  <si>
    <t>145847</t>
  </si>
  <si>
    <t>MERTENIL</t>
  </si>
  <si>
    <t>FLUTAMID</t>
  </si>
  <si>
    <t>122116</t>
  </si>
  <si>
    <t>APO-FLUTAMIDE</t>
  </si>
  <si>
    <t>250MG TBL FLM 100</t>
  </si>
  <si>
    <t>180083</t>
  </si>
  <si>
    <t>320MCG/9MCG INH PLV 3X60DÁV</t>
  </si>
  <si>
    <t>33781</t>
  </si>
  <si>
    <t>FRESUBIN JUCY DRINK PŘÍCHUŤ ČERNÝ RYBÍZ</t>
  </si>
  <si>
    <t>217042</t>
  </si>
  <si>
    <t>FRESUBIN 2 KCAL DRINK PŘÍCHUŤ VANILKOVÁ</t>
  </si>
  <si>
    <t>217041</t>
  </si>
  <si>
    <t>FRESUBIN 2 KCAL DRINK PŘÍCHUŤ LESNÍ PLODY</t>
  </si>
  <si>
    <t>217100</t>
  </si>
  <si>
    <t>NUTRIDRINK MAX S PŘÍCHUTÍ VANILKOVOU</t>
  </si>
  <si>
    <t>BENZOYL-PEROXID</t>
  </si>
  <si>
    <t>97511</t>
  </si>
  <si>
    <t>AKNEROXID</t>
  </si>
  <si>
    <t>47728</t>
  </si>
  <si>
    <t>DABIGATRAN-ETEXILÁT</t>
  </si>
  <si>
    <t>168374</t>
  </si>
  <si>
    <t>PRADAXA</t>
  </si>
  <si>
    <t>150MG CPS DUR 180(3X60X1) I</t>
  </si>
  <si>
    <t>DROTAVERIN</t>
  </si>
  <si>
    <t>192729</t>
  </si>
  <si>
    <t>40MG TBL NOB 24</t>
  </si>
  <si>
    <t>GESTODEN A ETHINYLESTRADIOL</t>
  </si>
  <si>
    <t>97557</t>
  </si>
  <si>
    <t>LINDYNETTE</t>
  </si>
  <si>
    <t>75MCG/20MCG TBL OBD 3X21</t>
  </si>
  <si>
    <t>173197</t>
  </si>
  <si>
    <t>14823</t>
  </si>
  <si>
    <t>800MG POR GRA SOL 30</t>
  </si>
  <si>
    <t>136322</t>
  </si>
  <si>
    <t>METHOTREXÁT</t>
  </si>
  <si>
    <t>157119</t>
  </si>
  <si>
    <t>METHOTREXAT EBEWE</t>
  </si>
  <si>
    <t>2,5MG TBL NOB 50</t>
  </si>
  <si>
    <t>NEOSTIGMIN</t>
  </si>
  <si>
    <t>53940</t>
  </si>
  <si>
    <t>125641</t>
  </si>
  <si>
    <t>114302</t>
  </si>
  <si>
    <t>193894</t>
  </si>
  <si>
    <t>TOLUCOMBI</t>
  </si>
  <si>
    <t>80MG/25MG TBL NOB 28X1 II</t>
  </si>
  <si>
    <t>*2049</t>
  </si>
  <si>
    <t>188612</t>
  </si>
  <si>
    <t>ESTRADIOL</t>
  </si>
  <si>
    <t>145124</t>
  </si>
  <si>
    <t>VAGIFEM</t>
  </si>
  <si>
    <t>10MCG VAG TBL NOB 18+18APL</t>
  </si>
  <si>
    <t>107135</t>
  </si>
  <si>
    <t>150MG CPS DUR 16</t>
  </si>
  <si>
    <t>MUPIROCIN</t>
  </si>
  <si>
    <t>237886</t>
  </si>
  <si>
    <t>47514</t>
  </si>
  <si>
    <t>500MG/200IU TBL MND 20</t>
  </si>
  <si>
    <t>TRETINOIN, KOMBINACE</t>
  </si>
  <si>
    <t>30902</t>
  </si>
  <si>
    <t>AKNEMYCIN PLUS</t>
  </si>
  <si>
    <t>40MG/G+0,25MG/G DRM SOL 25ML</t>
  </si>
  <si>
    <t>99366</t>
  </si>
  <si>
    <t>AMOKSIKLAV 457 MG/5 ML</t>
  </si>
  <si>
    <t>400MG/5ML+57MG/5ML POR PLV SUS 70ML</t>
  </si>
  <si>
    <t>33863</t>
  </si>
  <si>
    <t>NUTRIDRINK MULTI FIBRE S PŘÍCHUTÍ JAHODOVOU</t>
  </si>
  <si>
    <t>5009700</t>
  </si>
  <si>
    <t>MEPITEL</t>
  </si>
  <si>
    <t>7,5X10 CM, 10 KS, SILIKONOVÁ MŘÍŽKA, NEADHERENTNÍ K RÁNĚ, SAFETAC TECHNOLOGIE</t>
  </si>
  <si>
    <t>AMINOKYSELINY VČETNĚ KOMBINACÍ S POLYPEPTIDY</t>
  </si>
  <si>
    <t>88116</t>
  </si>
  <si>
    <t>KETOSTERIL</t>
  </si>
  <si>
    <t>TBL FLM 300</t>
  </si>
  <si>
    <t>41822</t>
  </si>
  <si>
    <t>120MG TBL MRL 60</t>
  </si>
  <si>
    <t>DROSPIRENON A ETHINYLESTRADIOL</t>
  </si>
  <si>
    <t>196874</t>
  </si>
  <si>
    <t>LUISEA</t>
  </si>
  <si>
    <t>0,02MG/3MG TBL FLM 3X28(24+4)</t>
  </si>
  <si>
    <t>132861</t>
  </si>
  <si>
    <t>245151</t>
  </si>
  <si>
    <t>195939</t>
  </si>
  <si>
    <t>6264</t>
  </si>
  <si>
    <t>SUMETROLIM</t>
  </si>
  <si>
    <t>400MG/80MG TBL NOB 20</t>
  </si>
  <si>
    <t>231840</t>
  </si>
  <si>
    <t>14499</t>
  </si>
  <si>
    <t>OMNIC TOCAS</t>
  </si>
  <si>
    <t>0,4MG TBL PRO 30</t>
  </si>
  <si>
    <t>TROSPIUM</t>
  </si>
  <si>
    <t>17163</t>
  </si>
  <si>
    <t>SPASMED</t>
  </si>
  <si>
    <t>15MG TBL FLM 50</t>
  </si>
  <si>
    <t>5001085</t>
  </si>
  <si>
    <t>KRYTÍ S MASTÍ A STŘÍBREM ATRAUMAN AG</t>
  </si>
  <si>
    <t>10CMX10CM,10KS</t>
  </si>
  <si>
    <t>162673</t>
  </si>
  <si>
    <t>IBALGIN 400</t>
  </si>
  <si>
    <t>15317</t>
  </si>
  <si>
    <t>50MG/12,5MG TBL FLM 90</t>
  </si>
  <si>
    <t>247581</t>
  </si>
  <si>
    <t>FLUTAMID AUROVITAS</t>
  </si>
  <si>
    <t>0</t>
  </si>
  <si>
    <t>9999910</t>
  </si>
  <si>
    <t>DENOSUMAB</t>
  </si>
  <si>
    <t>167653</t>
  </si>
  <si>
    <t>PROLIA</t>
  </si>
  <si>
    <t>60MG INJ SOL 1X1ML I</t>
  </si>
  <si>
    <t>29955</t>
  </si>
  <si>
    <t>200685</t>
  </si>
  <si>
    <t>150MG TBL FLM 3 II</t>
  </si>
  <si>
    <t>KYSELINA RISEDRONOVÁ</t>
  </si>
  <si>
    <t>105178</t>
  </si>
  <si>
    <t>RISENDROS</t>
  </si>
  <si>
    <t>35MG TBL FLM 12</t>
  </si>
  <si>
    <t>KYSELINA TIAPROFENOVÁ</t>
  </si>
  <si>
    <t>96484</t>
  </si>
  <si>
    <t>SURGAM LÉČIVA</t>
  </si>
  <si>
    <t>300MG TBL NOB 20</t>
  </si>
  <si>
    <t>230931</t>
  </si>
  <si>
    <t>KOMBI-KALZ</t>
  </si>
  <si>
    <t>1000MG/880IU POR GRA SOL SCC 30</t>
  </si>
  <si>
    <t>238119</t>
  </si>
  <si>
    <t>TERIPARATID</t>
  </si>
  <si>
    <t>222010</t>
  </si>
  <si>
    <t>TERROSA</t>
  </si>
  <si>
    <t>20MCG/80MCL INJ SOL 1X2,4ML</t>
  </si>
  <si>
    <t>25491</t>
  </si>
  <si>
    <t>FORSTEO</t>
  </si>
  <si>
    <t>238554</t>
  </si>
  <si>
    <t>20MCG/80MCL INJ SOL 1X2,4ML+TERROSA PEN</t>
  </si>
  <si>
    <t>94920</t>
  </si>
  <si>
    <t>7,5MG/ML POR SOL 100ML</t>
  </si>
  <si>
    <t>157992</t>
  </si>
  <si>
    <t>DICUNO</t>
  </si>
  <si>
    <t>157991</t>
  </si>
  <si>
    <t>25MG TBL FLM 100</t>
  </si>
  <si>
    <t>THIAMIN (VITAMIN B1)</t>
  </si>
  <si>
    <t>75025</t>
  </si>
  <si>
    <t>THIAMIN LÉČIVA</t>
  </si>
  <si>
    <t>50MG TBL NOB 20</t>
  </si>
  <si>
    <t>HYMECHROMON</t>
  </si>
  <si>
    <t>93157</t>
  </si>
  <si>
    <t>ISOCHOL</t>
  </si>
  <si>
    <t>400MG TBL OBD 30</t>
  </si>
  <si>
    <t>15413</t>
  </si>
  <si>
    <t>LAXYGAL</t>
  </si>
  <si>
    <t>7,5MG/ML POR GTT SOL 1X25ML</t>
  </si>
  <si>
    <t>Standardní lůžková péče</t>
  </si>
  <si>
    <t>Všeobecná ambulance</t>
  </si>
  <si>
    <t>Ambulance-radiační onkologie</t>
  </si>
  <si>
    <t>Ambulance klinické osteologie</t>
  </si>
  <si>
    <t>Ambulance paliativní medicíny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</si>
  <si>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</si>
  <si>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</si>
  <si>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</si>
  <si>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N02AA55 - OXYKODON A NALOXON</t>
  </si>
  <si>
    <t>M05BA06 - KYSELINA IBANDRONOVÁ</t>
  </si>
  <si>
    <t>G04BD08 - SOLIFENACIN</t>
  </si>
  <si>
    <t>L01BC06 - KAPECITABIN</t>
  </si>
  <si>
    <t>A04AD12 - APREPITANT</t>
  </si>
  <si>
    <t>L02BG03 - ANASTROZOL</t>
  </si>
  <si>
    <t>C08DA01 - VERAPAMIL</t>
  </si>
  <si>
    <t>L02BG06 - EXEMESTAN</t>
  </si>
  <si>
    <t>J01FA09 - KLARITHROMYCIN</t>
  </si>
  <si>
    <t>N02AJ13 - TRAMADOL A PARACETAMOL</t>
  </si>
  <si>
    <t>C09CA07 - TELMISARTAN</t>
  </si>
  <si>
    <t>C10AA07 - ROSUVASTATIN</t>
  </si>
  <si>
    <t>C10AA01 - SIMVASTATIN</t>
  </si>
  <si>
    <t>L02BA01 - TAMOXIFEN</t>
  </si>
  <si>
    <t>N05AH04 - KVETIAPIN</t>
  </si>
  <si>
    <t>L01AX03 - TEMOZOLOMID</t>
  </si>
  <si>
    <t>C01BC03 - PROPAFENON</t>
  </si>
  <si>
    <t>C01EB15 - TRIMETAZIDIN</t>
  </si>
  <si>
    <t>L04AA13 - LEFLUNOMID</t>
  </si>
  <si>
    <t>L04AD01 - CYKLOSPORIN</t>
  </si>
  <si>
    <t>V12 - HOMEOPATIKA (ČESKÁ ATC SKUPINA)</t>
  </si>
  <si>
    <t>M05BA07 - KYSELINA RISEDRONOVÁ</t>
  </si>
  <si>
    <t>R03AK08 - FORMOTEROL A BEKLOMETASON</t>
  </si>
  <si>
    <t>C01BD01 - AMIODARON</t>
  </si>
  <si>
    <t>H05AA02 - TERIPARATID</t>
  </si>
  <si>
    <t>D01AC01 - KLOTRIMAZOL</t>
  </si>
  <si>
    <t>A04AD12</t>
  </si>
  <si>
    <t>C01BC03</t>
  </si>
  <si>
    <t>L01BC06</t>
  </si>
  <si>
    <t>L02BA01</t>
  </si>
  <si>
    <t>L02BG04</t>
  </si>
  <si>
    <t>N02AA55</t>
  </si>
  <si>
    <t>N02AJ13</t>
  </si>
  <si>
    <t>L01AX03</t>
  </si>
  <si>
    <t>L02BG06</t>
  </si>
  <si>
    <t>C10AA07</t>
  </si>
  <si>
    <t>D01AC01</t>
  </si>
  <si>
    <t>L02BG03</t>
  </si>
  <si>
    <t>M05BA06</t>
  </si>
  <si>
    <t>C09CA07</t>
  </si>
  <si>
    <t>J01FA09</t>
  </si>
  <si>
    <t>L04AA13</t>
  </si>
  <si>
    <t>C10AA01</t>
  </si>
  <si>
    <t>M05BA07</t>
  </si>
  <si>
    <t>C01EB15</t>
  </si>
  <si>
    <t>N05AH04</t>
  </si>
  <si>
    <t>C01BD01</t>
  </si>
  <si>
    <t>C08DA01</t>
  </si>
  <si>
    <t>L04AD01</t>
  </si>
  <si>
    <t>H05AA02</t>
  </si>
  <si>
    <t>V12</t>
  </si>
  <si>
    <t>G04BD08</t>
  </si>
  <si>
    <t>R03AK08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</si>
  <si>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</si>
  <si>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</si>
  <si>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</si>
  <si>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</si>
  <si>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</si>
  <si>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</si>
  <si>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</si>
  <si>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</si>
  <si>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</si>
  <si>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</si>
  <si>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</si>
  <si>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</si>
  <si>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</si>
  <si>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</si>
  <si>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</si>
  <si>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</si>
  <si>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</si>
  <si>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</si>
  <si>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</si>
  <si>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Antigen Detection Kit  Nanjing Vazyme 20 testĹŻ - ZAMÄšSTNANCI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</si>
  <si>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</si>
  <si>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</si>
  <si>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</si>
  <si>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</si>
  <si>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</si>
  <si>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</si>
  <si>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</si>
  <si>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</si>
  <si>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</si>
  <si>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</si>
  <si>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</si>
  <si>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</si>
  <si>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</si>
  <si>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</si>
  <si>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</si>
  <si>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</si>
  <si>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</si>
  <si>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</si>
  <si>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</si>
  <si>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</si>
  <si>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</si>
  <si>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</si>
  <si>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</si>
  <si>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</si>
  <si>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ZA458</t>
  </si>
  <si>
    <t>Kompresa vliwazel 20 x 40/50 ks nesterilnĂ­ bal. Ăˇ 25 ks 30436</t>
  </si>
  <si>
    <t>ZB400</t>
  </si>
  <si>
    <t>KrĂ©m cavilon ochrannĂ˝ bariĂ©rovĂ˝ Ăˇ 92 g bal. Ăˇ 12 ks 3392G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</si>
  <si>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</si>
  <si>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</si>
  <si>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</si>
  <si>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</si>
  <si>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KrytĂ­ cavilon krĂ©m ochrannĂ˝ bariĂ©rovĂ˝ nedrĂˇĹľdivĂ˝ film Ăˇ 92 g bal. Ăˇ 12 ks 3392G</t>
  </si>
  <si>
    <t>ZT768</t>
  </si>
  <si>
    <t>KrytĂ­ Curafix i.v. Control, fixace i.v. kanyl, s okĂ©nkem, 6 x 7,5 cm, sterilnĂ­, bal. Ăˇ 50 ks 33697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</si>
  <si>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</si>
  <si>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</si>
  <si>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</si>
  <si>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</si>
  <si>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ZC585</t>
  </si>
  <si>
    <t>KrytĂ­ i.v. kanyl fixaÄŤnĂ­ transafix 6 x 8 cm, bal.Ăˇ 200 ks 8900 001</t>
  </si>
  <si>
    <t>ZA547</t>
  </si>
  <si>
    <t>KrytĂ­ inadine nepĹ™ilnavĂ© 9,5 x 9,5 cm 1/10 SYS01512EE</t>
  </si>
  <si>
    <t>ZF042</t>
  </si>
  <si>
    <t>KrytĂ­ mastnĂ˝ tyl jelonet 10 x 10 cm Ăˇ 10 ks 7404</t>
  </si>
  <si>
    <t>ZA417</t>
  </si>
  <si>
    <t>KrytĂ­ mastnĂ˝ tyl lomatuell H 10 x 20, Ăˇ 10 ks, 23316</t>
  </si>
  <si>
    <t>ZL662</t>
  </si>
  <si>
    <t>KrytĂ­ mastnĂ˝ tyl s parafinem pharmatull 5 x   5 cm bal. Ăˇ 10 ks P-Tull5050</t>
  </si>
  <si>
    <t>ZG612</t>
  </si>
  <si>
    <t>KrytĂ­ mepilex 10 x 10 cm bal. Ăˇ 5 ks 294100</t>
  </si>
  <si>
    <t>ZE108</t>
  </si>
  <si>
    <t>KrytĂ­ mepilex lite 10 x 10 cm bal. Ăˇ 5 ks 284100-01</t>
  </si>
  <si>
    <t>ZA316</t>
  </si>
  <si>
    <t>KrytĂ­ mepitel 7,5 x 10 cm bal. Ăˇ 10 ks 290710-15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</si>
  <si>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</si>
  <si>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</si>
  <si>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</si>
  <si>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</si>
  <si>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</si>
  <si>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</si>
  <si>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</si>
  <si>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</si>
  <si>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</si>
  <si>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</si>
  <si>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KrytĂ­ silikonovĂ© pÄ›novĂ© mepilex border sacrum 22 x 25 cm bal. Ăˇ 5 ks 282450 - pĹ™i obj. 30 ks AKCE karton za karton Granudacyn</t>
  </si>
  <si>
    <t>ZP179</t>
  </si>
  <si>
    <t>KrytĂ­ tubifast 25 cm x 10 m 2444</t>
  </si>
  <si>
    <t>ZA562</t>
  </si>
  <si>
    <t>NĂˇplast cosmopor i. v. 6 x 8 cm bal. Ăˇ 50 ks 9008054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</si>
  <si>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</si>
  <si>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</si>
  <si>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</si>
  <si>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</si>
  <si>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</si>
  <si>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</si>
  <si>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ZA319</t>
  </si>
  <si>
    <t>NĂˇplast durapore 2,50 cm x 9,14 m bal. Ăˇ 12 ks (lze nahradit za wet pruf) 1538-1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</si>
  <si>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</si>
  <si>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</si>
  <si>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</si>
  <si>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</si>
  <si>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</si>
  <si>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</si>
  <si>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ZU648</t>
  </si>
  <si>
    <t>Obinadlo elastickĂ© universal Mollelast 12 cm x 4 m, baleno jednotlivÄ› v celofĂˇnu, bal. Ăˇ 20 ks 14 414</t>
  </si>
  <si>
    <t>ZA331</t>
  </si>
  <si>
    <t>Obinadlo fixa crep 10 cm x 4 m 1323100104</t>
  </si>
  <si>
    <t>ZQ574</t>
  </si>
  <si>
    <t>Obvaz elastickĂ˝ sĂ­ĹĄovĂ˝ CareFix Tube k zajiĹˇtÄ›nĂ­ a ochranÄ› fixace IV kanyl vel. L bal. Ăˇ 15 ks 0151 L</t>
  </si>
  <si>
    <t>ZQ575</t>
  </si>
  <si>
    <t>Obvaz elastickĂ˝ sĂ­ĹĄovĂ˝ CareFix Tube k zajiĹˇtÄ›nĂ­ a ochranÄ› fixace IV kanyl vel.X L bal. Ăˇ 15 ks 0151 XL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</si>
  <si>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</si>
  <si>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</si>
  <si>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</si>
  <si>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</si>
  <si>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</si>
  <si>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</si>
  <si>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ZN812</t>
  </si>
  <si>
    <t>Roztok k vĂ˝plachĹŻm dutiny ĂşstnĂ­ CAPHOSOL 15 ml bal. Ăˇ 60 ks V0140409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</si>
  <si>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</si>
  <si>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</si>
  <si>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</si>
  <si>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</si>
  <si>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</si>
  <si>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</si>
  <si>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</si>
  <si>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</si>
  <si>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</si>
  <si>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</si>
  <si>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</si>
  <si>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</si>
  <si>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</si>
  <si>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</si>
  <si>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</si>
  <si>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</si>
  <si>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</si>
  <si>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</si>
  <si>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</si>
  <si>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</si>
  <si>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</si>
  <si>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ZN618</t>
  </si>
  <si>
    <t>BrĂ˝le kyslĂ­kovĂ© pro dospÄ›lĂ© 210 cm A0100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</si>
  <si>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</si>
  <si>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</si>
  <si>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</si>
  <si>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</si>
  <si>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</si>
  <si>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</si>
  <si>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</si>
  <si>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</si>
  <si>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</si>
  <si>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</si>
  <si>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</si>
  <si>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</si>
  <si>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</si>
  <si>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</si>
  <si>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ZB972</t>
  </si>
  <si>
    <t>Fonendoskop oboustrannĂ˝ Typ - PANASCOPE, ÄŤernĂ˝ 76.001.00.004</t>
  </si>
  <si>
    <t>ZQ248</t>
  </si>
  <si>
    <t>HadiÄŤka spojovacĂ­ HS 1,8 x 450 mm LL DEPH free 2200 045 ND</t>
  </si>
  <si>
    <t>ZB449</t>
  </si>
  <si>
    <t>Kanyla ET 7,0 s manĹľetou 9570E</t>
  </si>
  <si>
    <t>ZB386</t>
  </si>
  <si>
    <t>Kanyla ET 7,5 s manĹľetou 9475E</t>
  </si>
  <si>
    <t>ZB387</t>
  </si>
  <si>
    <t>Kanyla ET 8,0 s manĹľetou 9480E</t>
  </si>
  <si>
    <t>ZF018</t>
  </si>
  <si>
    <t>Kanyla perifernĂ­ venĂłznĂ­ vasofix 16G ĹˇedĂˇ s injekÄŤnĂ­m portem, safety bal. Ăˇ 50 ks 4269179S-01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</si>
  <si>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</si>
  <si>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</si>
  <si>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</si>
  <si>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</si>
  <si>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</si>
  <si>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</si>
  <si>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ZA706</t>
  </si>
  <si>
    <t>Katetr moÄŤovĂ˝ foley 18CH bal. Ăˇ 12 ks 1394-02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</si>
  <si>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</si>
  <si>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</si>
  <si>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</si>
  <si>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</si>
  <si>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</si>
  <si>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</si>
  <si>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</si>
  <si>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</si>
  <si>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</si>
  <si>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</si>
  <si>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ZK884</t>
  </si>
  <si>
    <t>Kohout trojcestnĂ˝ discofix modrĂ˝ 4095111</t>
  </si>
  <si>
    <t>ZO372</t>
  </si>
  <si>
    <t>Konektor bezjehlovĂ˝ OptiSyte JIM:JSM4001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</si>
  <si>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</si>
  <si>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</si>
  <si>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</si>
  <si>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</si>
  <si>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ZB488</t>
  </si>
  <si>
    <t>KrytĂ­ cavilon sprej ochrannĂ˝ barierovĂ˝ nedrĂˇĹľdivĂ˝ film 28 ml bal. Ăˇ 12 ks 3346E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</si>
  <si>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</si>
  <si>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</si>
  <si>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</si>
  <si>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</si>
  <si>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</si>
  <si>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</si>
  <si>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</si>
  <si>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</si>
  <si>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</si>
  <si>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</si>
  <si>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</si>
  <si>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</si>
  <si>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</si>
  <si>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</si>
  <si>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ZL105</t>
  </si>
  <si>
    <t>NĂˇstavec Vacuette pro odbÄ›r moÄŤe ke zkumavce vacuete 450251</t>
  </si>
  <si>
    <t>ZQ138</t>
  </si>
  <si>
    <t>NĹŻĹľky chirurgickĂ© rovnĂ© hrotnatĂ© 150 mm TK-AJ 025-15</t>
  </si>
  <si>
    <t>ZB472</t>
  </si>
  <si>
    <t>NĹŻĹľky chirurgickĂ© rovnĂ© hrotnatotupĂ© 130 mm 397113080110</t>
  </si>
  <si>
    <t>ZQ144</t>
  </si>
  <si>
    <t>NĹŻĹľky chirurgickĂ© rovnĂ© hrotnatotupĂ© 150 mm TK-AJ 024-15</t>
  </si>
  <si>
    <t>ZF512</t>
  </si>
  <si>
    <t>PĂˇska bepa clip vario pro TS kanylu 30/V Ăˇ 30 ks NKS:200602</t>
  </si>
  <si>
    <t>ZQ143</t>
  </si>
  <si>
    <t>Pinzeta anatomickĂˇ rovnĂˇ ĂşzkĂˇ 145 mm TK-BA 100-14</t>
  </si>
  <si>
    <t>ZR197</t>
  </si>
  <si>
    <t>PodloĹľka antidekubitnĂ­ had PROFI mEPS 200 x 37 291001</t>
  </si>
  <si>
    <t>ZH920</t>
  </si>
  <si>
    <t>PodloĹľka antidekubitnĂ­ korĂ˝tko naklonÄ›nĂ© PUR pÄ›na 5/20x17x65 700/zak..k.</t>
  </si>
  <si>
    <t>ZR199</t>
  </si>
  <si>
    <t>PodloĹľka antidekubitnĂ­ kruh s vnitĹ™nĂ­m otvorem PROFI mEPS vnitĹ™nĂ­ prĹŻmÄ›r 12, vnÄ›jĹˇĂ­ prĹŻmÄ›r 22, vĂ˝Ĺˇka 5 291110</t>
  </si>
  <si>
    <t>ZU508</t>
  </si>
  <si>
    <t>PodloĹľka antidekubitnĂ­ pata PROFI velkĂˇ 26x10x22 290001</t>
  </si>
  <si>
    <t>ZR200</t>
  </si>
  <si>
    <t>PodloĹľka antidekubitnĂ­ polĹˇtĂˇĹ™ motĂ˝lek PROFI mEPS 80 x 50 291037</t>
  </si>
  <si>
    <t>ZR201</t>
  </si>
  <si>
    <t>PodloĹľka antidekubitnĂ­ polĹˇtĂˇĹ™ PROFI dutĂ© vlĂˇkno 45 x 45 260803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</si>
  <si>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</si>
  <si>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</si>
  <si>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</si>
  <si>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</si>
  <si>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</si>
  <si>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</si>
  <si>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</si>
  <si>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</si>
  <si>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Set pro enterĂˇlnĂ­ vĂ˝Ĺľivu flocare infinity pack mobile W/O MP Transition (APA 3227163) pro domĂˇcĂ­ pĂ©ÄŤi 586484</t>
  </si>
  <si>
    <t>ZK179</t>
  </si>
  <si>
    <t>Sonda ĹľaludeÄŤnĂ­ CH12 1200 mm s RTG linkou bal. Ăˇ 50 ks 412012</t>
  </si>
  <si>
    <t>ZT467</t>
  </si>
  <si>
    <t>Spojka k systĂ©mu AQUAPAK redukce k pĹ™ipojenĂ­ nosnĂ­ch brĂ˝lĂ­ prĹŻm. 22 mm/ 5 â€“ 7 mm bal. Ăˇ 50 ks I423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</si>
  <si>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</si>
  <si>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</si>
  <si>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</si>
  <si>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</si>
  <si>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</si>
  <si>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</si>
  <si>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</si>
  <si>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</si>
  <si>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</si>
  <si>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</si>
  <si>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</si>
  <si>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</si>
  <si>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</si>
  <si>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</si>
  <si>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</si>
  <si>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</si>
  <si>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</si>
  <si>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</si>
  <si>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</si>
  <si>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</si>
  <si>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</si>
  <si>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</si>
  <si>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</si>
  <si>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ZA965</t>
  </si>
  <si>
    <t>StĹ™Ă­kaÄŤka inzulĂ­novĂˇ omnican 1 ml 100j s jehlou 30 G bal. Ăˇ 100 ks 9151141S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</si>
  <si>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</si>
  <si>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</si>
  <si>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</si>
  <si>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</si>
  <si>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</si>
  <si>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</si>
  <si>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</si>
  <si>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</si>
  <si>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</si>
  <si>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</si>
  <si>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</si>
  <si>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</si>
  <si>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</si>
  <si>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ZA993</t>
  </si>
  <si>
    <t>Vzduchovod ĂşstnĂ­ ÄŤ. 3 ĹľlutĂ˝ vel. 9 jednorĂˇzovĂ˝ sterilnĂ­ bal. Ăˇ 25 ks 73.900.00.300</t>
  </si>
  <si>
    <t>ZK798</t>
  </si>
  <si>
    <t>ZĂˇtka combi modrĂˇ 4495152</t>
  </si>
  <si>
    <t>ZP824</t>
  </si>
  <si>
    <t>ZĂˇtka katetrovĂˇ TAUROSEPT 2% roztok taurolidinu bal. 5 x 6 ml 500151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</si>
  <si>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</si>
  <si>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</si>
  <si>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</si>
  <si>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</si>
  <si>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</si>
  <si>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</si>
  <si>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</si>
  <si>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</si>
  <si>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</si>
  <si>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</si>
  <si>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</si>
  <si>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</si>
  <si>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</si>
  <si>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</si>
  <si>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</si>
  <si>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</si>
  <si>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</si>
  <si>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</si>
  <si>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</si>
  <si>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</si>
  <si>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</si>
  <si>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</si>
  <si>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</si>
  <si>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</si>
  <si>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</si>
  <si>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</si>
  <si>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</si>
  <si>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</si>
  <si>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</si>
  <si>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ZU524</t>
  </si>
  <si>
    <t>Set infuznĂ­ Cyto sekundĂˇrnĂ­ pro podĂˇnĂ­ doprovodnĂ˝ch infuzĂ­ SL M77460020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</si>
  <si>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</si>
  <si>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</si>
  <si>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</si>
  <si>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</si>
  <si>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ZR741</t>
  </si>
  <si>
    <t>Set infuznĂ­ Cyto-set Intrafix Primeline, flush, sekundĂˇrnĂ­, pro podĂˇnĂ­ doprovodnĂ˝ch infuzĂ­ (premedikace, hydratace), , dĂ©lka 35 cm 4110001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</si>
  <si>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</si>
  <si>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</si>
  <si>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</si>
  <si>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</si>
  <si>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</si>
  <si>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</si>
  <si>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</si>
  <si>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</si>
  <si>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</si>
  <si>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</si>
  <si>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</si>
  <si>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</si>
  <si>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</si>
  <si>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</si>
  <si>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</si>
  <si>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</si>
  <si>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</si>
  <si>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</si>
  <si>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</si>
  <si>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</si>
  <si>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</si>
  <si>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</si>
  <si>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</si>
  <si>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</si>
  <si>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</si>
  <si>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</si>
  <si>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</si>
  <si>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</si>
  <si>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</si>
  <si>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</si>
  <si>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</si>
  <si>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</si>
  <si>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</si>
  <si>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</si>
  <si>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</si>
  <si>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</si>
  <si>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</si>
  <si>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</si>
  <si>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</si>
  <si>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</si>
  <si>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</si>
  <si>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</si>
  <si>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</si>
  <si>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</si>
  <si>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</si>
  <si>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</si>
  <si>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ZT477</t>
  </si>
  <si>
    <t>Rukavice vyĹˇetĹ™ovacĂ­ nitril nesterilnĂ­ bez pudru OPTIVIZION modrĂ© vel. S bal. Ăˇ 100 ks 2.308.002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</si>
  <si>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</si>
  <si>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</si>
  <si>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</si>
  <si>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</si>
  <si>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</si>
  <si>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</si>
  <si>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</si>
  <si>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</si>
  <si>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ZT082</t>
  </si>
  <si>
    <t>Rukavice vyĹˇetĹ™ovacĂ­ nitril nesterilnĂ­ modrĂ© vel. L bal. Ăˇ 100 ks SM-L-nitril-VGlove</t>
  </si>
  <si>
    <t>50115069</t>
  </si>
  <si>
    <t>ZPr - porty (Z534)</t>
  </si>
  <si>
    <t>ZD533</t>
  </si>
  <si>
    <t>Port  polysulfon-titanovĂ˝ slim 6 Fr s polyuretanovĂ˝m katetrem 21-4083-24</t>
  </si>
  <si>
    <t>ZT609</t>
  </si>
  <si>
    <t>Port venĂłznĂ­ vysokotlakĂ˝ PORT-A-CATH II POWER P.A.C. polysulfon/titanovĂ˝ s PU katĂ©trem, 1 - cestnĂ˝, nĂ­zkoprofilovĂ˝ 25 mm x 11,5 mm, 6 Fr, vnÄ›jĹˇ. prĹŻm. 1,9 mm, vnitĹ™. prĹŻm. 1,0 mm, dĂ©lka 76 cm 21-4483-24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</si>
  <si>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</si>
  <si>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</si>
  <si>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</si>
  <si>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</si>
  <si>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</si>
  <si>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</si>
  <si>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</si>
  <si>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</si>
  <si>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</si>
  <si>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</si>
  <si>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</si>
  <si>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</si>
  <si>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</si>
  <si>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</si>
  <si>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</si>
  <si>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</si>
  <si>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</si>
  <si>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</si>
  <si>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ZC795</t>
  </si>
  <si>
    <t>Zkumavka s mediem + flokovanĂ˝ tampon eSwab virologickĂ© (odbÄ›rovĂ˝ set zkumavka + nylonovĂ˝ nasofaryngeĂˇlnĂ­ tampon bal. v krabiÄŤce Ăˇ 50 ks P042T0020200</t>
  </si>
  <si>
    <t>ZF749</t>
  </si>
  <si>
    <t>Fixace nosnĂ­ch katetrĹŻ nasofix niko stĹ™ednĂ­ S+M, bal. Ăˇ 100 ks 49-625-S-M</t>
  </si>
  <si>
    <t>ZC506</t>
  </si>
  <si>
    <t>Kompresa NT 10 x 10 cm/5 ks sterilnĂ­ 1325020275</t>
  </si>
  <si>
    <t>ZA452</t>
  </si>
  <si>
    <t>Kompresa vliwazel 10 x 10  nesterilnĂ­ 30430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</si>
  <si>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</si>
  <si>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</si>
  <si>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</si>
  <si>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</si>
  <si>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ZA664</t>
  </si>
  <si>
    <t>KrytĂ­ gelovĂ© hydrokoloidnĂ­ Flamigel 250 ml FLAM250</t>
  </si>
  <si>
    <t>KrytĂ­ Granudacyn oplachovĂ˝ roztok 500 ml bal. Ăˇ 12 ks 360101</t>
  </si>
  <si>
    <t>ZA486</t>
  </si>
  <si>
    <t>KrytĂ­ mastnĂ˝ tyl jelonet   5 x 5 cm Ăˇ 50 ks 7403</t>
  </si>
  <si>
    <t>ZL854</t>
  </si>
  <si>
    <t>KrytĂ­ mastnĂ˝ tyl jelonet 10 x 10 cm Ăˇ 36 ks 66007478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</si>
  <si>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</si>
  <si>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</si>
  <si>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</si>
  <si>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</si>
  <si>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ZE894</t>
  </si>
  <si>
    <t>KrytĂ­ mepilex transfer Ag 7,5 x 8,5 cm bal. Ăˇ 10 ks 394000</t>
  </si>
  <si>
    <t>ZA595</t>
  </si>
  <si>
    <t>KrytĂ­ tegaderm 6,0 cm x 7,0 cm bal. Ăˇ 100 ks s vĂ˝Ĺ™ezem 1623W</t>
  </si>
  <si>
    <t>ZD770</t>
  </si>
  <si>
    <t>KrytĂ­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</si>
  <si>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</si>
  <si>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</si>
  <si>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</si>
  <si>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</si>
  <si>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ZA418</t>
  </si>
  <si>
    <t>NĂˇplast metaline pod TS 8 x 9 cm 23094</t>
  </si>
  <si>
    <t>ZC885</t>
  </si>
  <si>
    <t>NĂˇplast omnifix E 10 cm x 10 m 900650</t>
  </si>
  <si>
    <t>ZA450</t>
  </si>
  <si>
    <t>NĂˇplast omniplast 1,25 cm x 9,1 m bal. Ăˇ 24 ks 9004520</t>
  </si>
  <si>
    <t>ZN366</t>
  </si>
  <si>
    <t>NĂˇplast poinjekÄŤnĂ­ elastickĂˇ tkanĂˇ jednotl. baleno 19 mm x 72 mm P-CURE1972ELAST</t>
  </si>
  <si>
    <t>ZQ116</t>
  </si>
  <si>
    <t>NĂˇplast transparentnĂ­ Airoplast cĂ­vka 1,25 cm x 9,14 m (nĂˇhrada za transpore) P-AIRO1291</t>
  </si>
  <si>
    <t>ZA318</t>
  </si>
  <si>
    <t>NĂˇplast transpore 1,25 cm x 9,14 m 1527-0</t>
  </si>
  <si>
    <t>ZB084</t>
  </si>
  <si>
    <t>NĂˇplast transpore 2,50 cm x 9,14 m 1527-1 - nahrazeno ZQ117</t>
  </si>
  <si>
    <t>ZF351</t>
  </si>
  <si>
    <t>NĂˇplast transpore bĂ­lĂˇ 1,25 cm x 9,14 m bal. Ăˇ 24 ks 1534-0</t>
  </si>
  <si>
    <t>ZN478</t>
  </si>
  <si>
    <t>Obinadlo elastickĂ© universal 10 cm x 5 m 1323100313</t>
  </si>
  <si>
    <t>Obinadlo elastickĂ© universal 12 cm x 5 m 1323100314 - dlouhodobĂ˝ vĂ˝padek do 10/2021</t>
  </si>
  <si>
    <t>ZN476</t>
  </si>
  <si>
    <t>Obinadlo elastickĂ© universal 15 cm x 5 m 1323100315</t>
  </si>
  <si>
    <t>ZU647</t>
  </si>
  <si>
    <t>Obinadlo elastickĂ© universal Mollelast 10 cm x 4 m, baleno jednotlivÄ› v celofĂˇnu, bal. Ăˇ 20 ks 14 413</t>
  </si>
  <si>
    <t>ZA329</t>
  </si>
  <si>
    <t>Obinadlo fixa crep   6 cm x 4 m 1323100102</t>
  </si>
  <si>
    <t>ZA330</t>
  </si>
  <si>
    <t>Obinadlo fixa crep   8 cm x 4 m 1323100103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</si>
  <si>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</si>
  <si>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</si>
  <si>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</si>
  <si>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</si>
  <si>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</si>
  <si>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</si>
  <si>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ZA340</t>
  </si>
  <si>
    <t>Obinadlo hydrofilnĂ­ 12 cm x   5 m 13008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</si>
  <si>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</si>
  <si>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</si>
  <si>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</si>
  <si>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</si>
  <si>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ZD159</t>
  </si>
  <si>
    <t>Sprej linovera 30 ml prevence dekubitu 468156</t>
  </si>
  <si>
    <t>ZA530</t>
  </si>
  <si>
    <t>VloĹľky hygienickĂ© samu 7162212</t>
  </si>
  <si>
    <t>Aquapak - sterilnĂ­ voda 340 ml s adaptĂ©rem (studenĂˇ nebulizace - kyslĂ­kovĂ© brĂ˝le) bal. Ăˇ 20 ks 400340 - povoleno pouze pro HOK</t>
  </si>
  <si>
    <t>ZK977</t>
  </si>
  <si>
    <t>CĂ©vka odsĂˇvacĂ­ CH14 s pĹ™eruĹˇovaÄŤem sĂˇnĂ­, dĂ©lka 50 cm, P01173a</t>
  </si>
  <si>
    <t>ZB688</t>
  </si>
  <si>
    <t>DrĹľĂˇk moÄŤovĂ˝ch sĂˇÄŤkĹŻ UH zĂˇvÄ›s na bÄ›ĹľnĂ© moÄŤovĂ© sĂˇÄŤky 53.711.02.051</t>
  </si>
  <si>
    <t>ZQ490</t>
  </si>
  <si>
    <t>Elektroda EKG pÄ›novĂˇ pr. 48 mm pro dospÄ›lĂ© pro dlouhodobĂ© pouĹľitĂ­ (ES GS48) H-108003</t>
  </si>
  <si>
    <t>ZB668</t>
  </si>
  <si>
    <t>HadiÄŤka spojovacĂ­ tlakovĂˇ biocath PE/PVC, dĂ©lka 50 cm, prĹŻmÄ›r 1 x 2,5 mm, tlak 40 bar/580 psi, LUER LOCK male/female s rotaÄŤnĂ­ maticĂ­, bal. Ăˇ 40 ks PB 3105 M</t>
  </si>
  <si>
    <t>ZF973</t>
  </si>
  <si>
    <t>HadiÄŤka spojovacĂ­ tlakovĂˇ Unicath PVC, dĂ©lka 25 cm, prĹŻmÄ›r 1,5 x 3 mm, tlak 30 bar/500 psi, LUER LOCK male/female s pevnou maticĂ­, bal. Ăˇ 40 k PN 1202</t>
  </si>
  <si>
    <t>ZA710</t>
  </si>
  <si>
    <t>Katetr moÄŤovĂ˝ foley 26CH bal. Ăˇ 12 ks 1746-02</t>
  </si>
  <si>
    <t>ZH817</t>
  </si>
  <si>
    <t>Katetr moÄŤovĂ˝ foley CH18 180605-000180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</si>
  <si>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</si>
  <si>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</si>
  <si>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</si>
  <si>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</si>
  <si>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</si>
  <si>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</si>
  <si>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</si>
  <si>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</si>
  <si>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ZD903</t>
  </si>
  <si>
    <t>Kontejner + lopatka 30 ml nesterilnĂ­ FLME25133</t>
  </si>
  <si>
    <t>ZB844</t>
  </si>
  <si>
    <t>Ĺ krtidlo Esmarch - pryĹľovĂ© obinadlo 60 x 1250 KVS 06125</t>
  </si>
  <si>
    <t>ZO930</t>
  </si>
  <si>
    <t>NĂˇdoba 100 ml PP 72/62 mm s pĹ™iloĹľenĂ˝m uzĂˇvÄ›rem bĂ­lĂ© vĂ­ÄŤko sterilnĂ­ na tekutĂ˝ materiĂˇl 75.562.105</t>
  </si>
  <si>
    <t>ZP509</t>
  </si>
  <si>
    <t>Pinzeta UH sterilnĂ­ I0600</t>
  </si>
  <si>
    <t>ZA883</t>
  </si>
  <si>
    <t>Rourka rektĂˇlnĂ­ CH18 dĂ©lka 40 cm 19-18.100</t>
  </si>
  <si>
    <t>ZA967</t>
  </si>
  <si>
    <t>Set flocare pro enterĂˇlnĂ­ vĂ˝Ĺľivu 800 Pack Transition novĂ˝ pro vaky ( APA 3386175) 586512</t>
  </si>
  <si>
    <t>ZJ312</t>
  </si>
  <si>
    <t>Sonda ĹľaludeÄŤnĂ­ CH16 1200 mm s RTG linkou bal. Ăˇ 50 ks 412016</t>
  </si>
  <si>
    <t>ZB303</t>
  </si>
  <si>
    <t>Spojka asymetrickĂˇ 4 x 7 mm 60.21.00 (120 420)</t>
  </si>
  <si>
    <t>ZB598</t>
  </si>
  <si>
    <t>Spojka symetrickĂˇ pĹ™Ă­mĂˇ 7 x 7 mm 60.23.00 (120 430)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</si>
  <si>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</si>
  <si>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</si>
  <si>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</si>
  <si>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</si>
  <si>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</si>
  <si>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</si>
  <si>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ZK799</t>
  </si>
  <si>
    <t>ZĂˇtka combi ÄŤervenĂˇ 4495101</t>
  </si>
  <si>
    <t>ZB773</t>
  </si>
  <si>
    <t>Zkumavka odbÄ›rovĂˇ Vacuette ĹˇedĂˇ-glykemie 454085</t>
  </si>
  <si>
    <t>ZB776</t>
  </si>
  <si>
    <t>Zkumavka odbÄ›rovĂˇ Vacuette zelenĂˇ 3 ml LH 454082</t>
  </si>
  <si>
    <t>Zkumavka s mediem + flokovanĂ˝ tampon eSwab rĹŻĹľovĂ˝ (nos,krk,vagina,koneÄŤnĂ­k,rĂˇny,fekĂˇlnĂ­ vzo) 490CE.A</t>
  </si>
  <si>
    <t>ZI180</t>
  </si>
  <si>
    <t>Zkumavka s mediem + flovakovanĂ˝ tampon eSwab minitip oranĹľovĂ˝ (oko,ucho,krk,nos,dutiny,urogenitĂˇlnĂ­ tra) 491CE.A</t>
  </si>
  <si>
    <t>ZS013</t>
  </si>
  <si>
    <t>Set sterilnĂ­ pro hrudnĂ­ punkci Mediset (sloĹľenĂ­ setu viz zĂˇloĹľka popis) 4785511</t>
  </si>
  <si>
    <t>ZA832</t>
  </si>
  <si>
    <t>Jehla injekÄŤnĂ­ 0,9 x 40 mm ĹľlutĂˇ 4657519</t>
  </si>
  <si>
    <t>ZA836</t>
  </si>
  <si>
    <t>Jehla injekÄŤnĂ­ 0,9 x 70 mm ĹľlutĂˇ 4665791</t>
  </si>
  <si>
    <t>ZB854</t>
  </si>
  <si>
    <t>Jehla surecan 90Â°G20 ĹľlutĂˇ zahnutĂˇ 25 mm ke krĂˇtkodobĂ© infuzi bal. Ăˇ 50 ks 4439945</t>
  </si>
  <si>
    <t>ZA124</t>
  </si>
  <si>
    <t>Jehla surecan 90Â°G22 ÄŤernĂˇ zahnutĂˇ 20 mm ke krĂˇtkodobĂ© infuzi bal. Ăˇ 50 ks 4439821</t>
  </si>
  <si>
    <t>ZB768</t>
  </si>
  <si>
    <t>Jehla vakuovĂˇ Vacuette 216/38 mm zelenĂˇ 450076</t>
  </si>
  <si>
    <t>ZP947</t>
  </si>
  <si>
    <t>Rukavice vyĹˇetĹ™ovacĂ­ nitril nesterilnĂ­ bez pudru basic modrĂ© vel. M bal. Ăˇ 200 ks 44751</t>
  </si>
  <si>
    <t>ZT384</t>
  </si>
  <si>
    <t>Rukavice vyĹˇetĹ™ovacĂ­ nitril nesterilnĂ­ bez pudru Peha-Soft  PF vel. M Ăˇ 100 ks 941913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</si>
  <si>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</si>
  <si>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</si>
  <si>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</si>
  <si>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</si>
  <si>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ZT147</t>
  </si>
  <si>
    <t>Rukavice vyĹˇetĹ™ovacĂ­ nitril nesterilnĂ­ bez pudru sempercare Velvet vel. S bal. Ăˇ 200 ks 106402</t>
  </si>
  <si>
    <t>ZT272</t>
  </si>
  <si>
    <t>Rukavice vyĹˇetĹ™ovacĂ­ nitril nesterilnĂ­ bez pudru sempercare Velvet vel. XL bal. Ăˇ 180 ks 106405</t>
  </si>
  <si>
    <t>ZN621</t>
  </si>
  <si>
    <t>Nos umÄ›lĂ˝ s portem pro odsĂˇvĂˇnĂ­ bal. Ăˇ 30 ks B0300(6000)</t>
  </si>
  <si>
    <t>Zkumavka s mediem + flovakovanĂ˝ tampon eSwab virologickĂ© (odbÄ›rovĂ˝ set zkumavka + nylonovĂ˝ nasofaryngeĂˇlnĂ­ tampon bal. v krabiÄŤce Ăˇ 36 ks P042T0020100</t>
  </si>
  <si>
    <t>ZT124</t>
  </si>
  <si>
    <t>Fixace k CVC a PICC, TIDI GRIP-LOK, univerzĂˇlnĂ­,neonatĂˇlnĂ­Ă­, dĂ©lka 25,4 mm, sterilnĂ­ bal. Ăˇ 50 ks 2200NUZA</t>
  </si>
  <si>
    <t>ZD668</t>
  </si>
  <si>
    <t>Kompresa gĂˇza 10 x 10 cm/5 ks sterilnĂ­ 1325019275</t>
  </si>
  <si>
    <t>ZA315</t>
  </si>
  <si>
    <t>Kompresa NT 5 x 5 cm/2 ks sterilnĂ­ 26501</t>
  </si>
  <si>
    <t>ZL669</t>
  </si>
  <si>
    <t>KrytĂ­ tegaderm diamond 10,0 cm x 12,0 cm bal. Ăˇ 50 ks 1686</t>
  </si>
  <si>
    <t>ZK646</t>
  </si>
  <si>
    <t>KrytĂ­ tegaderm CHG 8,5 cm x 11,5 cm na CĹ˝K-antibakt. bal. Ăˇ 25 ks 1657R</t>
  </si>
  <si>
    <t>ZQ115</t>
  </si>
  <si>
    <t>KrytĂ­ transparentnĂ­ Protectfilm 4,4 cm x 4,4 cm (nĂˇhrada za tegaderm) P4545PRFS</t>
  </si>
  <si>
    <t>ZA443</t>
  </si>
  <si>
    <t>Ĺ Ăˇtek trojcĂ­pĂ˝ NT 136 x 96 x 96 cm 20002</t>
  </si>
  <si>
    <t>ZH011</t>
  </si>
  <si>
    <t>NĂˇplast micropore 1,25 cm x 9,14 m bal. Ăˇ 24 ks 1530-0</t>
  </si>
  <si>
    <t>ZN475</t>
  </si>
  <si>
    <t>Obinadlo elastickĂ© universal   8 cm x 5 m 1323100312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</si>
  <si>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</si>
  <si>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</si>
  <si>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</si>
  <si>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</si>
  <si>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</si>
  <si>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</si>
  <si>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</si>
  <si>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</si>
  <si>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</si>
  <si>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</si>
  <si>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ZA588</t>
  </si>
  <si>
    <t>Sada k odstranÄ›nĂ­ stehĹŻ PEHA bal. Ăˇ 66 ks 4794472 (9919004)</t>
  </si>
  <si>
    <t>ZM000</t>
  </si>
  <si>
    <t>Vata obvazovĂˇ sklĂˇdanĂˇ 50 g 1102323</t>
  </si>
  <si>
    <t>ZB772</t>
  </si>
  <si>
    <t>AdaptĂ©r Vacuette pĹ™echodka luer 450070</t>
  </si>
  <si>
    <t>ZB976</t>
  </si>
  <si>
    <t>ÄŚtvereÄŤky desinfekÄŤnĂ­ Alkohol Pads 3,5 x 6,5 cm 70% isopropanol bal. Ăˇ 100 ks 9160612</t>
  </si>
  <si>
    <t>ZQ249</t>
  </si>
  <si>
    <t>HadiÄŤka spojovacĂ­ HS 1,8 x 1800 mm LL DEPH free 2200 180 ND</t>
  </si>
  <si>
    <t>ZB334</t>
  </si>
  <si>
    <t>Konektor bezjehlovĂ˝ bionecteur Ăˇ 50 ks 896.03 povoleno pouze pro HOK, DK a NOVO, KCHIR: PICC tĂ˝m</t>
  </si>
  <si>
    <t>ZK735</t>
  </si>
  <si>
    <t>Konektor bezjehlovĂ˝ caresite bal. Ăˇ 200 ks 415122-01</t>
  </si>
  <si>
    <t>ZM405</t>
  </si>
  <si>
    <t>Kontejner ze styrofoamu na pĹ™epravu zkumavek kompletnĂ­ bal. Ăˇ 6 ks 95.1123</t>
  </si>
  <si>
    <t>Kontejner+ lopatka 30 ml nesterilnĂ­ FLME25133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</si>
  <si>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</si>
  <si>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</si>
  <si>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</si>
  <si>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ZQ137</t>
  </si>
  <si>
    <t>NĹŻĹľky chirurgickĂ© rovnĂ© hrtonatĂ© 130 mm TK-AJ 025-13</t>
  </si>
  <si>
    <t>ZL006</t>
  </si>
  <si>
    <t>Obal na pumpu infuznĂ­ elastomerickou INFUSOR LV (infuzor carry pouch) bal. Ăˇ 50 ks WPB1</t>
  </si>
  <si>
    <t>ZR259</t>
  </si>
  <si>
    <t>Vzduchovod nosnĂ­ 6,5 mm sterilnĂ­ bal.Ăˇ 20 ks 43.008.03.065</t>
  </si>
  <si>
    <t>ZB758</t>
  </si>
  <si>
    <t>Zkumavka odbÄ›rovĂˇ Vacuette fialovĂˇ 9 ml K3 edta NR 455036</t>
  </si>
  <si>
    <t>ZB764</t>
  </si>
  <si>
    <t>Zkumavka odbÄ›rovĂˇ Vacuette zelenĂˇ 4 ml natrium - heparin 454051</t>
  </si>
  <si>
    <t>Zkumavka s mediem + flokovanĂ˝ tampon eSwab minitip oranĹľovĂ˝ (oko,ucho,krk,nos,dutiny,urogenitĂˇlnĂ­ tra) 491CE.A</t>
  </si>
  <si>
    <t>ZU521</t>
  </si>
  <si>
    <t>Set infuznĂ­ Cyto zĂˇkladnĂ­  5 bezjehlovĂ˝ch vstupĹŻ stĂ­nÄ›nĂ˝  VL ON42 OP NF M46444080S</t>
  </si>
  <si>
    <t>ZA833</t>
  </si>
  <si>
    <t>Jehla injekÄŤnĂ­ 0,8 x 40 mm zelenĂˇ 4657527</t>
  </si>
  <si>
    <t>ZB767</t>
  </si>
  <si>
    <t>Jehla vakuovĂˇ Vacuette 226/38 mm ÄŤernĂˇ 450075</t>
  </si>
  <si>
    <t>ZQ684</t>
  </si>
  <si>
    <t>Rukavice operaÄŤnĂ­ latex bez pudru sterilnĂ­ ansel GAMMEX Latex Ortho, vel. 7,0 bal. Ăˇ 50 pĂˇrĹŻ 330065070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</si>
  <si>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</si>
  <si>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</si>
  <si>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</si>
  <si>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</si>
  <si>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</si>
  <si>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</si>
  <si>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ZP946</t>
  </si>
  <si>
    <t>Rukavice vyĹˇetĹ™ovacĂ­ nitril nesterilnĂ­ bez pudru basic modrĂ© vel. S bal. Ăˇ 200 ks 44750</t>
  </si>
  <si>
    <t>50115089</t>
  </si>
  <si>
    <t>ZPr - katetry PICC/MIDLINE (Z554)</t>
  </si>
  <si>
    <t>ZM985</t>
  </si>
  <si>
    <t>Fixace k CVC a PICC atraumatickĂˇ GRIP-LOK bal. Ăˇ 100 ks 3601CVC</t>
  </si>
  <si>
    <t>ZQ863</t>
  </si>
  <si>
    <t>Katetr CVC 1 lumen 4 Fr x 50 cm PICC  Plan1Health vysokotlakĂ˝ set 201.60.10.14</t>
  </si>
  <si>
    <t>ZP292</t>
  </si>
  <si>
    <t>Katetr CVC 1 lumen 4 Fr x 50 cm PICC POWERPICC SOLO moĹľnost vysokotlakĂ©ho CT zĂˇkladnĂ­ set (mikro zavĂˇdÄ›cĂ­ pĹ™Ă­sluĹˇenstvĂ­) 6194118</t>
  </si>
  <si>
    <t>ZM983</t>
  </si>
  <si>
    <t>Set Pro-PICC CT vysokotlakĂ˝, kompletnĂ­ SGR (katetr Pro -PICC CT vysokotlak. se zavĂˇÄŹ. sadou 1lumen 4F, Securacath, tkĂˇĹovĂ© lepidlo a rouĹˇkovacĂ­ set) MRCTP41024</t>
  </si>
  <si>
    <t>ZQ367</t>
  </si>
  <si>
    <t>Set rouĹˇkovacĂ­ PICC Combiset CĹ˝K s celotÄ›lovou rouĹˇkou Mediset (HARTMANN) bal. Ăˇ 5 ks 2375031</t>
  </si>
  <si>
    <t>50115100</t>
  </si>
  <si>
    <t>ZPr - jehly COVID 19 (Z557)</t>
  </si>
  <si>
    <t>ZU276</t>
  </si>
  <si>
    <t>Jehla injekÄŤnĂ­ 21G 0,8 x 40 mm zelenĂˇ 77U-PZ02571</t>
  </si>
  <si>
    <t>804536</t>
  </si>
  <si>
    <t xml:space="preserve">-Diagnostikum připr. </t>
  </si>
  <si>
    <t>DF535</t>
  </si>
  <si>
    <t>DMSO 50 ml</t>
  </si>
  <si>
    <t>DG379</t>
  </si>
  <si>
    <t>Doprava 21%</t>
  </si>
  <si>
    <t>ZA090</t>
  </si>
  <si>
    <t>Vata buniÄŤitĂˇ pĹ™Ă­Ĺ™ezy 37 x 57 cm pehazell 5 kg 9130670</t>
  </si>
  <si>
    <t>ZO294</t>
  </si>
  <si>
    <t>Bolus eXaskin - kelĂ­mek s tvarovavatelnou hmotou 900 g</t>
  </si>
  <si>
    <t>ZM805</t>
  </si>
  <si>
    <t>Filtr dĂ˝chacĂ­ M-Piece and Filter Kit bal Ăˇ 20 ks 11-200-08-01 1522142</t>
  </si>
  <si>
    <t>ZB253</t>
  </si>
  <si>
    <t>Filtr iso-gard bakteriĂˇlnĂ­ virovĂ˝ ÄŤistĂ˝ bal. Ăˇ 25 ks 19212</t>
  </si>
  <si>
    <t>ZU234</t>
  </si>
  <si>
    <t>Maska k fixaci hlavy termoplastickĂˇ Klarity Blue, S-type Head Mask, k lineĂˇr. ozaĹ™ovaÄŤi VARIAN bal. Ăˇ 6 ks RB461-3210SHT</t>
  </si>
  <si>
    <t>ZU236</t>
  </si>
  <si>
    <t>Maska k fixaci hlavy termoplastickĂˇ Klarity Green, S-type Head Mask Shoulder, k lineĂˇr. ozaĹ™ovaÄŤi VARIAN bal. Ăˇ 6 ks RG461SHT</t>
  </si>
  <si>
    <t>Maska k fixaci hlavy termoplastickĂˇ Klarity Green, S-type Head Mask Shoulder, k lineĂˇr. ozaĹ™ovaÄŤi VARIAN bal. Ăˇ 6 ks RG461ST</t>
  </si>
  <si>
    <t>ZU235</t>
  </si>
  <si>
    <t>Maska k fixaci hlavy termoplastickĂˇ Klarity Green, S-type Head Mask, k lineĂˇr. ozaĹ™ovaÄŤi VARIAN bal. Ăˇ 6 ks RG461SHT</t>
  </si>
  <si>
    <t>ZO113</t>
  </si>
  <si>
    <t>Maska termoplastickĂˇ RG-ELS-2022/RLG-ELS-2412CN</t>
  </si>
  <si>
    <t>ZO114</t>
  </si>
  <si>
    <t>Maska termoplastickĂˇ RLG-ELH-2412CN</t>
  </si>
  <si>
    <t>ZB289</t>
  </si>
  <si>
    <t>VĂˇlec do tlakovĂ© stĹ™Ă­kaÄŤky Medrad Stellant Syringery SDS-CTP-QFT bal. Ăˇ 20 ks 1H07169</t>
  </si>
  <si>
    <t>ZA717</t>
  </si>
  <si>
    <t>ZnaÄŤka kontrastnĂ­ k CT X-Spot Kugel 1,5 bel. Ăˇ 150 ks CS101</t>
  </si>
  <si>
    <t>ZR792</t>
  </si>
  <si>
    <t>ZnaÄŤka kontrastnĂ­ k CT, CT-SPOTS line Beekley Medical, prĹŻm. 2 mm, bal. Ăˇ 320 ks CTMR118</t>
  </si>
  <si>
    <t>ZA410</t>
  </si>
  <si>
    <t>GĂˇza v pĂˇsu 7 cm x 40 m, 17 nitĂ­ 12002</t>
  </si>
  <si>
    <t>ZC845</t>
  </si>
  <si>
    <t>Kompresa NT 10 x 20 cm/5 ks sterilnĂ­ 26621</t>
  </si>
  <si>
    <t>KrytĂ­ hemostatickĂ© gelitaspon standard 80 x 50 mm x 10 mm bal. Ăˇ 10 ks A2107861  - dlouhodobĂ˝ vĂ˝padek</t>
  </si>
  <si>
    <t>ZA544</t>
  </si>
  <si>
    <t>KrytĂ­ inadine nepĹ™ilnavĂ© 5,0 x 5,0 cm 1/10 SYS01481EE</t>
  </si>
  <si>
    <t>ZB404</t>
  </si>
  <si>
    <t>NĂˇplast cosmos 8 cm x 1 m 5403353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</si>
  <si>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</si>
  <si>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</si>
  <si>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</si>
  <si>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</si>
  <si>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ZA467</t>
  </si>
  <si>
    <t>TyÄŤinka vatovĂˇ nesterilnĂ­ 15 cm bal. Ăˇ 100 ks 9679369</t>
  </si>
  <si>
    <t>ZB439</t>
  </si>
  <si>
    <t>OdstraĹovaÄŤ nĂˇplastĂ­ Convacare Ăˇ 100 ks 0011279 37443</t>
  </si>
  <si>
    <t>ZA755</t>
  </si>
  <si>
    <t>Ochrana ultrazvukovĂ˝ch sond vaginĂˇlnĂ­ch - vlhkĂˇ 9041</t>
  </si>
  <si>
    <t>ZI950</t>
  </si>
  <si>
    <t>PopisovaÄŤ na kĹŻĹľi sterilnĂ­, chirurgickĂ˝, skin marker tenkĂ˝ ZSM20 s jednĂ­m hrotem + PVC pravĂ­tko 66.665.01.400</t>
  </si>
  <si>
    <t>ZH957</t>
  </si>
  <si>
    <t>Zrcadlo gynekologickĂ© jednorĂˇzovĂ© bal. Ăˇ 100 ks ZAR-WG-M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</si>
  <si>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</si>
  <si>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</si>
  <si>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</si>
  <si>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</si>
  <si>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</si>
  <si>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</si>
  <si>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</si>
  <si>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</si>
  <si>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</si>
  <si>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</si>
  <si>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</si>
  <si>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</si>
  <si>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</si>
  <si>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5 Dohody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</si>
  <si>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</si>
  <si>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</si>
  <si>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</si>
  <si>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</si>
  <si>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</si>
  <si>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</si>
  <si>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</si>
  <si>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</si>
  <si>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</si>
  <si>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</si>
  <si>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</si>
  <si>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</si>
  <si>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</si>
  <si>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</si>
  <si>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</si>
  <si>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dohody</t>
  </si>
  <si>
    <t>Specializovaná ambulantní péče</t>
  </si>
  <si>
    <t>402 - Pracoviště klinické onkologie (bez radiační onkolo</t>
  </si>
  <si>
    <t>403 - Pracoviště radioterapie a radiační onkologie</t>
  </si>
  <si>
    <t xml:space="preserve">929 - 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</si>
  <si>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</si>
  <si>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</si>
  <si>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</si>
  <si>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</si>
  <si>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</si>
  <si>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2129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</si>
  <si>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</si>
  <si>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</si>
  <si>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Burešová Jindřiška</t>
  </si>
  <si>
    <t>Čecháček Miroslav</t>
  </si>
  <si>
    <t>Hábová Iveta</t>
  </si>
  <si>
    <t>Hrubý Miroslav</t>
  </si>
  <si>
    <t>Klein Jiří</t>
  </si>
  <si>
    <t>Krejčí Eva</t>
  </si>
  <si>
    <t>Macháček Jindřich</t>
  </si>
  <si>
    <t>Matzenauer Marcel</t>
  </si>
  <si>
    <t>Míl Martin</t>
  </si>
  <si>
    <t>Mizera Jan</t>
  </si>
  <si>
    <t>MohelníkováDuchoňová Beatrice</t>
  </si>
  <si>
    <t>Navrátil Vít</t>
  </si>
  <si>
    <t>Nguyen PhuongAnh</t>
  </si>
  <si>
    <t>Vrána David</t>
  </si>
  <si>
    <t>Zdravotní výkony vykázané na pracovišti v rámci ambulantní péče dle lékařů *</t>
  </si>
  <si>
    <t>929</t>
  </si>
  <si>
    <t>V</t>
  </si>
  <si>
    <t>92930</t>
  </si>
  <si>
    <t xml:space="preserve">(VZP) ORIENTACE V SYSTÉMU ZDRAVOTNÍ A SOC. PÉČE - </t>
  </si>
  <si>
    <t>92917</t>
  </si>
  <si>
    <t>(VZP) KOORDINACE ZDRAVOTNICKÉ PÉČE MIMO POSKYTOVAT</t>
  </si>
  <si>
    <t>06</t>
  </si>
  <si>
    <t>402</t>
  </si>
  <si>
    <t>1</t>
  </si>
  <si>
    <t>0000498</t>
  </si>
  <si>
    <t>MAGNESIUM SULFURICUM BIOTIKA</t>
  </si>
  <si>
    <t>0000499</t>
  </si>
  <si>
    <t>0002486</t>
  </si>
  <si>
    <t>KALIUM CHLORATUM LÉČIVA</t>
  </si>
  <si>
    <t>0004071</t>
  </si>
  <si>
    <t>0006215</t>
  </si>
  <si>
    <t>0007981</t>
  </si>
  <si>
    <t>0009709</t>
  </si>
  <si>
    <t>0011421</t>
  </si>
  <si>
    <t>VINCRISTINE TEVA</t>
  </si>
  <si>
    <t>0012320</t>
  </si>
  <si>
    <t>ZOLADEX DEPOT</t>
  </si>
  <si>
    <t>0012669</t>
  </si>
  <si>
    <t>0012670</t>
  </si>
  <si>
    <t>0012671</t>
  </si>
  <si>
    <t>0013804</t>
  </si>
  <si>
    <t>SOMATULINE AUTOGEL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</si>
  <si>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</si>
  <si>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</si>
  <si>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</si>
  <si>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</si>
  <si>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</si>
  <si>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</si>
  <si>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</si>
  <si>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</si>
  <si>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</si>
  <si>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</si>
  <si>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0028386</t>
  </si>
  <si>
    <t>0028396</t>
  </si>
  <si>
    <t>0028397</t>
  </si>
  <si>
    <t>0028761</t>
  </si>
  <si>
    <t>0028937</t>
  </si>
  <si>
    <t>REVLIMID</t>
  </si>
  <si>
    <t>0029240</t>
  </si>
  <si>
    <t>TORISEL</t>
  </si>
  <si>
    <t>0029248</t>
  </si>
  <si>
    <t>0054539</t>
  </si>
  <si>
    <t>0055824</t>
  </si>
  <si>
    <t>0058249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</si>
  <si>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</si>
  <si>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</si>
  <si>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</si>
  <si>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</si>
  <si>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</si>
  <si>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</si>
  <si>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</si>
  <si>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</si>
  <si>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0092012</t>
  </si>
  <si>
    <t>0093105</t>
  </si>
  <si>
    <t>0093746</t>
  </si>
  <si>
    <t>HEPARIN LÉČIVA</t>
  </si>
  <si>
    <t>0093969</t>
  </si>
  <si>
    <t>RANITAL</t>
  </si>
  <si>
    <t>0098197</t>
  </si>
  <si>
    <t>0098203</t>
  </si>
  <si>
    <t>0098872</t>
  </si>
  <si>
    <t>0098876</t>
  </si>
  <si>
    <t>0098880</t>
  </si>
  <si>
    <t>0116441</t>
  </si>
  <si>
    <t>FUROSEMID KABI</t>
  </si>
  <si>
    <t>0125299</t>
  </si>
  <si>
    <t>0129597</t>
  </si>
  <si>
    <t>VINBLASTIN TEVA</t>
  </si>
  <si>
    <t>0149318</t>
  </si>
  <si>
    <t>0149321</t>
  </si>
  <si>
    <t>0149443</t>
  </si>
  <si>
    <t>JAVLOR</t>
  </si>
  <si>
    <t>0149447</t>
  </si>
  <si>
    <t>0151436</t>
  </si>
  <si>
    <t>FERRLECIT</t>
  </si>
  <si>
    <t>0160676</t>
  </si>
  <si>
    <t>0162057</t>
  </si>
  <si>
    <t>0167725</t>
  </si>
  <si>
    <t>0167728</t>
  </si>
  <si>
    <t>0168721</t>
  </si>
  <si>
    <t>0172173</t>
  </si>
  <si>
    <t>0172174</t>
  </si>
  <si>
    <t>0191565</t>
  </si>
  <si>
    <t>BLEOMEDAC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</si>
  <si>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</si>
  <si>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</si>
  <si>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</si>
  <si>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</si>
  <si>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</si>
  <si>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</si>
  <si>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</si>
  <si>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</si>
  <si>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0098901</t>
  </si>
  <si>
    <t>0185102</t>
  </si>
  <si>
    <t>YERVOY</t>
  </si>
  <si>
    <t>0185101</t>
  </si>
  <si>
    <t>0168043</t>
  </si>
  <si>
    <t>0177659</t>
  </si>
  <si>
    <t>0177658</t>
  </si>
  <si>
    <t>0177657</t>
  </si>
  <si>
    <t>0177660</t>
  </si>
  <si>
    <t>0009711</t>
  </si>
  <si>
    <t>0144562</t>
  </si>
  <si>
    <t>0144563</t>
  </si>
  <si>
    <t>0099999</t>
  </si>
  <si>
    <t>0168084</t>
  </si>
  <si>
    <t>0193648</t>
  </si>
  <si>
    <t>0193870</t>
  </si>
  <si>
    <t>PERJETA</t>
  </si>
  <si>
    <t>0126913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</si>
  <si>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</si>
  <si>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</si>
  <si>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</si>
  <si>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</si>
  <si>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</si>
  <si>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</si>
  <si>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</si>
  <si>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</si>
  <si>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0193325</t>
  </si>
  <si>
    <t>0029631</t>
  </si>
  <si>
    <t>0193326</t>
  </si>
  <si>
    <t>0194246</t>
  </si>
  <si>
    <t>0000643</t>
  </si>
  <si>
    <t>0194634</t>
  </si>
  <si>
    <t>0189992</t>
  </si>
  <si>
    <t>CISPLATIN EBEWE</t>
  </si>
  <si>
    <t>0194633</t>
  </si>
  <si>
    <t>0214427</t>
  </si>
  <si>
    <t>0193836</t>
  </si>
  <si>
    <t>0028441</t>
  </si>
  <si>
    <t>0194334</t>
  </si>
  <si>
    <t>STIVARGA</t>
  </si>
  <si>
    <t>0135600</t>
  </si>
  <si>
    <t>GRANISETRON KABI</t>
  </si>
  <si>
    <t>0193478</t>
  </si>
  <si>
    <t>ZOLEDRONIC ACID MYLAN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</si>
  <si>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</si>
  <si>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</si>
  <si>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</si>
  <si>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</si>
  <si>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</si>
  <si>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</si>
  <si>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</si>
  <si>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</si>
  <si>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</si>
  <si>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</si>
  <si>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0096610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</si>
  <si>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</si>
  <si>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</si>
  <si>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</si>
  <si>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</si>
  <si>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</si>
  <si>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</si>
  <si>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</si>
  <si>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</si>
  <si>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</si>
  <si>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</si>
  <si>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</si>
  <si>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</si>
  <si>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0000641</t>
  </si>
  <si>
    <t>0210911</t>
  </si>
  <si>
    <t>0210773</t>
  </si>
  <si>
    <t>0215611</t>
  </si>
  <si>
    <t>0183521</t>
  </si>
  <si>
    <t>0206846</t>
  </si>
  <si>
    <t>0206844</t>
  </si>
  <si>
    <t>0202989</t>
  </si>
  <si>
    <t>0219085</t>
  </si>
  <si>
    <t>ZYTIGA</t>
  </si>
  <si>
    <t>0204626</t>
  </si>
  <si>
    <t>0204622</t>
  </si>
  <si>
    <t>0207502</t>
  </si>
  <si>
    <t>0209360</t>
  </si>
  <si>
    <t>0210256</t>
  </si>
  <si>
    <t>LYNPARZA</t>
  </si>
  <si>
    <t>0134821</t>
  </si>
  <si>
    <t>0209462</t>
  </si>
  <si>
    <t>0194294</t>
  </si>
  <si>
    <t>LONQUEX</t>
  </si>
  <si>
    <t>0132101</t>
  </si>
  <si>
    <t>0132105</t>
  </si>
  <si>
    <t>0115806</t>
  </si>
  <si>
    <t>0134824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</si>
  <si>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</si>
  <si>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</si>
  <si>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</si>
  <si>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</si>
  <si>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</si>
  <si>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</si>
  <si>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</si>
  <si>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</si>
  <si>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</si>
  <si>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</si>
  <si>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</si>
  <si>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</si>
  <si>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</si>
  <si>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</si>
  <si>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</si>
  <si>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0107299</t>
  </si>
  <si>
    <t>0,9% SODIUM CHLORIDE IN WATER FOR INJECTION FRESEN</t>
  </si>
  <si>
    <t>0146630</t>
  </si>
  <si>
    <t>5% GLUCOSE IN WATER FOR INJECTION FRESENIUS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</si>
  <si>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</si>
  <si>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</si>
  <si>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</si>
  <si>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</si>
  <si>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</si>
  <si>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</si>
  <si>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</si>
  <si>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</si>
  <si>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</si>
  <si>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</si>
  <si>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</si>
  <si>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COTELLIC</t>
  </si>
  <si>
    <t>0027432</t>
  </si>
  <si>
    <t>CAELYX PEGYLATED LIPOSOMAL</t>
  </si>
  <si>
    <t>0223046</t>
  </si>
  <si>
    <t>0209484</t>
  </si>
  <si>
    <t>0222461</t>
  </si>
  <si>
    <t>0188636</t>
  </si>
  <si>
    <t>0178170</t>
  </si>
  <si>
    <t>0178172</t>
  </si>
  <si>
    <t>0124348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</si>
  <si>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</si>
  <si>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</si>
  <si>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</si>
  <si>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</si>
  <si>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</si>
  <si>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</si>
  <si>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</si>
  <si>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</si>
  <si>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</si>
  <si>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</si>
  <si>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</si>
  <si>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</si>
  <si>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</si>
  <si>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</si>
  <si>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0194324</t>
  </si>
  <si>
    <t>0125284</t>
  </si>
  <si>
    <t>0239968</t>
  </si>
  <si>
    <t>0242252</t>
  </si>
  <si>
    <t>0235099</t>
  </si>
  <si>
    <t>0235085</t>
  </si>
  <si>
    <t>0204627</t>
  </si>
  <si>
    <t>0238308</t>
  </si>
  <si>
    <t>VERZENIOS</t>
  </si>
  <si>
    <t>0235101</t>
  </si>
  <si>
    <t>0214428</t>
  </si>
  <si>
    <t>0235100</t>
  </si>
  <si>
    <t>0239780</t>
  </si>
  <si>
    <t>0231544</t>
  </si>
  <si>
    <t>0235086</t>
  </si>
  <si>
    <t>0238354</t>
  </si>
  <si>
    <t>0181714</t>
  </si>
  <si>
    <t>0235084</t>
  </si>
  <si>
    <t>0242283</t>
  </si>
  <si>
    <t>0231541</t>
  </si>
  <si>
    <t>0242262</t>
  </si>
  <si>
    <t>0222450</t>
  </si>
  <si>
    <t>0055407</t>
  </si>
  <si>
    <t>MUSTOPHORAN</t>
  </si>
  <si>
    <t>0231729</t>
  </si>
  <si>
    <t>CARMUSTINE</t>
  </si>
  <si>
    <t>0170573</t>
  </si>
  <si>
    <t>0222937</t>
  </si>
  <si>
    <t>0243863</t>
  </si>
  <si>
    <t>0194325</t>
  </si>
  <si>
    <t>0225557</t>
  </si>
  <si>
    <t>0219105</t>
  </si>
  <si>
    <t>0238583</t>
  </si>
  <si>
    <t>0222464</t>
  </si>
  <si>
    <t>0246046</t>
  </si>
  <si>
    <t>0238820</t>
  </si>
  <si>
    <t>0242251</t>
  </si>
  <si>
    <t>0222935</t>
  </si>
  <si>
    <t>0123265</t>
  </si>
  <si>
    <t>0194870</t>
  </si>
  <si>
    <t>ADEMPAS</t>
  </si>
  <si>
    <t>0238219</t>
  </si>
  <si>
    <t>0238221</t>
  </si>
  <si>
    <t>0246044</t>
  </si>
  <si>
    <t>0015245</t>
  </si>
  <si>
    <t>0224529</t>
  </si>
  <si>
    <t>0193520</t>
  </si>
  <si>
    <t>0238818</t>
  </si>
  <si>
    <t>0219059</t>
  </si>
  <si>
    <t>0238816</t>
  </si>
  <si>
    <t>0232678</t>
  </si>
  <si>
    <t>FULVESTRANT ACCORD</t>
  </si>
  <si>
    <t>V100073</t>
  </si>
  <si>
    <t>BLEOMYCIN BAXTER</t>
  </si>
  <si>
    <t>0223080</t>
  </si>
  <si>
    <t>0131863</t>
  </si>
  <si>
    <t>0131861</t>
  </si>
  <si>
    <t>V100010</t>
  </si>
  <si>
    <t>0131859</t>
  </si>
  <si>
    <t>0193645</t>
  </si>
  <si>
    <t>0193321</t>
  </si>
  <si>
    <t>0238538</t>
  </si>
  <si>
    <t>0210492</t>
  </si>
  <si>
    <t>0242225</t>
  </si>
  <si>
    <t>CYTARABINE ACCORD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</si>
  <si>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</si>
  <si>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</si>
  <si>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</si>
  <si>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</si>
  <si>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</si>
  <si>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</si>
  <si>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</si>
  <si>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</si>
  <si>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</si>
  <si>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</si>
  <si>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</si>
  <si>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</si>
  <si>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</si>
  <si>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</si>
  <si>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</si>
  <si>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</si>
  <si>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KATETR HEMODIALYZAČNÍ - 2L - HIGH FLOW DOLPHIN PRO</t>
  </si>
  <si>
    <t>0059031</t>
  </si>
  <si>
    <t>PUMPA INFUZNÍ</t>
  </si>
  <si>
    <t>ŠROUB KORTIKÁLNÍ PRŮMĚR 3.5MM</t>
  </si>
  <si>
    <t>0194300</t>
  </si>
  <si>
    <t>DEFIBRILÁTOR BIVENTRIKULÁRNÍ CRT-D INTICA 7 HF-T K</t>
  </si>
  <si>
    <t>0049187</t>
  </si>
  <si>
    <t>KATETR CENTRÁLNÍ VENÓZNÍ PEDIATRICKÝ KIT ARROW GAR</t>
  </si>
  <si>
    <t>0048487</t>
  </si>
  <si>
    <t>KATETR PERMANENTNÍ K PODÁNÍ CYTOSTATIK KRA 14D/K</t>
  </si>
  <si>
    <t>0049986</t>
  </si>
  <si>
    <t>ELEKTRODA STIMULAČNÍ NA FIXACI STEHU ENPATH</t>
  </si>
  <si>
    <t>0194743</t>
  </si>
  <si>
    <t xml:space="preserve">SET INF.PRO APL.CYTOST. CYTO-SET INFUSOMAT PLUS K </t>
  </si>
  <si>
    <t>0194740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</si>
  <si>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</si>
  <si>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</si>
  <si>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</si>
  <si>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</si>
  <si>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</si>
  <si>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0194330</t>
  </si>
  <si>
    <t>DEFIBRILÁTOR JEDNODUTINOVÝ VISIA AF S VR</t>
  </si>
  <si>
    <t>0194473</t>
  </si>
  <si>
    <t>KATETR CVC - CERTOFIX MONO ECONOLINE - KRÁTKODOBÝ</t>
  </si>
  <si>
    <t>0193433</t>
  </si>
  <si>
    <t>IMPLANTÁT SPINÁLNÍ, CORAL, HRUDNÍ/BEDERNÍ, ZADNÍ P</t>
  </si>
  <si>
    <t>0193743</t>
  </si>
  <si>
    <t>KARDIOSTIMULÁTOR DVOUDUTINOVÝ  A30 VDD</t>
  </si>
  <si>
    <t>0194773</t>
  </si>
  <si>
    <t>PUMPA INFUZNÍ JEDNORÁZOVÁ - SMARTEZ - 270ML, 5ML/H</t>
  </si>
  <si>
    <t>0193473</t>
  </si>
  <si>
    <t>IMPLANTÁT SPINÁLNÍ, DAYTONA, HRUDNÍ/BEDERNÍ, ZADNÍ</t>
  </si>
  <si>
    <t>0194331</t>
  </si>
  <si>
    <t>DEFIBRILÁTOR BIVENTRIKULÁRNÍ VIVA S CRT-D</t>
  </si>
  <si>
    <t>0049498</t>
  </si>
  <si>
    <t>KATETR HEMODIALYZAČNÍ DVOUCESTNÝ DOLPHIN</t>
  </si>
  <si>
    <t>0194333</t>
  </si>
  <si>
    <t>DEFIBRILÁTOR BIVENTRIKULÁRNÍ AMPLIA MRI CRT-D SURE</t>
  </si>
  <si>
    <t>0194031</t>
  </si>
  <si>
    <t>OXYGENÁTOR - HEMOFILTRAČNÍ SET P1254</t>
  </si>
  <si>
    <t>0049847</t>
  </si>
  <si>
    <t>KATETR BALÓNKOVÝ PTCA - GRIP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</si>
  <si>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</si>
  <si>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</si>
  <si>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</si>
  <si>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</si>
  <si>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</si>
  <si>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</si>
  <si>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</si>
  <si>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</si>
  <si>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</si>
  <si>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</si>
  <si>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</si>
  <si>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</si>
  <si>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</si>
  <si>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</si>
  <si>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</si>
  <si>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</si>
  <si>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42023</t>
  </si>
  <si>
    <t>KONTROLNÍ VYŠETŘENÍ KLINICKÝM ONKOLOGEM</t>
  </si>
  <si>
    <t>43023</t>
  </si>
  <si>
    <t>KONTROLNÍ VYŠETŘENÍ RADIAČNÍM ONKOLOGEM</t>
  </si>
  <si>
    <t>43419</t>
  </si>
  <si>
    <t>BRACHYTERAPIE INTRAKAVITÁRNÍ S AUTOMATICKÝM AFTERL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</si>
  <si>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</si>
  <si>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</si>
  <si>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</si>
  <si>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</si>
  <si>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</si>
  <si>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</si>
  <si>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</si>
  <si>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</si>
  <si>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43425</t>
  </si>
  <si>
    <t xml:space="preserve">PLÁNOVÁNÍ BRACHYTERAPIE S POUŽITÍM TPS (PLÁNOVACÍ 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</si>
  <si>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</si>
  <si>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</si>
  <si>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</si>
  <si>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</si>
  <si>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</si>
  <si>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</si>
  <si>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</si>
  <si>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</si>
  <si>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43022</t>
  </si>
  <si>
    <t>CÍLENÉ VYŠETŘENÍ RADIAČNÍM ONKOLOGEM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</si>
  <si>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</si>
  <si>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</si>
  <si>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</si>
  <si>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</si>
  <si>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</si>
  <si>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</si>
  <si>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</si>
  <si>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</si>
  <si>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</si>
  <si>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</si>
  <si>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</si>
  <si>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</si>
  <si>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</si>
  <si>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</si>
  <si>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</si>
  <si>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</si>
  <si>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</si>
  <si>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</si>
  <si>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</si>
  <si>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</si>
  <si>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</si>
  <si>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</si>
  <si>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</si>
  <si>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</si>
  <si>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</si>
  <si>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</si>
  <si>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</si>
  <si>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09616</t>
  </si>
  <si>
    <t>(VZP) DISTANČNÍ KONZULTACE ZDRAVOTNÍHO STAVU AMBUL</t>
  </si>
  <si>
    <t>99988</t>
  </si>
  <si>
    <t>09614</t>
  </si>
  <si>
    <t>09557</t>
  </si>
  <si>
    <t>Telemedicina - videokonzultace vzdalenym pristupem</t>
  </si>
  <si>
    <t>99949</t>
  </si>
  <si>
    <t>(VZP) PRŮKAZ ANTIGENU SARS-COV-2 REALIZOVANÝ V RÁM</t>
  </si>
  <si>
    <t>(prázdné)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</si>
  <si>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</si>
  <si>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</si>
  <si>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</si>
  <si>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</si>
  <si>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</si>
  <si>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</si>
  <si>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</si>
  <si>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</si>
  <si>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</si>
  <si>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</si>
  <si>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</si>
  <si>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</si>
  <si>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</si>
  <si>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</si>
  <si>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</si>
  <si>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</si>
  <si>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CYRAMZ</t>
  </si>
  <si>
    <t>KEYTRU</t>
  </si>
  <si>
    <t>LYNPAR</t>
  </si>
  <si>
    <t>PEMETR</t>
  </si>
  <si>
    <t>LONSUR</t>
  </si>
  <si>
    <t>ZELBOR</t>
  </si>
  <si>
    <t>MEKINI</t>
  </si>
  <si>
    <t>CABOME</t>
  </si>
  <si>
    <t>LENVIM</t>
  </si>
  <si>
    <t>COTELL</t>
  </si>
  <si>
    <t>TECENT</t>
  </si>
  <si>
    <t>IBRANC</t>
  </si>
  <si>
    <t>KISQAL</t>
  </si>
  <si>
    <t>ALECEN</t>
  </si>
  <si>
    <t>VERZEN</t>
  </si>
  <si>
    <t>ERLEAD</t>
  </si>
  <si>
    <t>EVEROL</t>
  </si>
  <si>
    <t>BAVENC</t>
  </si>
  <si>
    <t>MEKTOV</t>
  </si>
  <si>
    <t>BRAFTO</t>
  </si>
  <si>
    <t>ONIVYD</t>
  </si>
  <si>
    <t>NERLYN</t>
  </si>
  <si>
    <t>403</t>
  </si>
  <si>
    <t>0011671</t>
  </si>
  <si>
    <t>0032087</t>
  </si>
  <si>
    <t>0011696</t>
  </si>
  <si>
    <t>PLASMALYTE ROZTOK S GLUKÓZOU</t>
  </si>
  <si>
    <t>0238810</t>
  </si>
  <si>
    <t>0142726</t>
  </si>
  <si>
    <t>TERMOPLAST ELEKTA-TYP RLG-ELS-2412CN</t>
  </si>
  <si>
    <t>0192444</t>
  </si>
  <si>
    <t>TERMOPLAST ELEKTA-TYP RG-ELH-2022</t>
  </si>
  <si>
    <t>0193430</t>
  </si>
  <si>
    <t>0192027</t>
  </si>
  <si>
    <t>ICAST P10107-305</t>
  </si>
  <si>
    <t>0192024</t>
  </si>
  <si>
    <t>ICAST P10107-301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</si>
  <si>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</si>
  <si>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</si>
  <si>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</si>
  <si>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</si>
  <si>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</si>
  <si>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</si>
  <si>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</si>
  <si>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</si>
  <si>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</si>
  <si>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</si>
  <si>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</si>
  <si>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</si>
  <si>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</si>
  <si>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</si>
  <si>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</si>
  <si>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</si>
  <si>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</si>
  <si>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</si>
  <si>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</si>
  <si>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</si>
  <si>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</si>
  <si>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</si>
  <si>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</si>
  <si>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</si>
  <si>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0224709</t>
  </si>
  <si>
    <t>0224708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</si>
  <si>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</si>
  <si>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</si>
  <si>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</si>
  <si>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</si>
  <si>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</si>
  <si>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</si>
  <si>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</si>
  <si>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</si>
  <si>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89615</t>
  </si>
  <si>
    <t>CT VYŠETŘENÍ S VĚTŠÍM POČTEM SKENŮ (NAD 30), BEZ P</t>
  </si>
  <si>
    <t>89611</t>
  </si>
  <si>
    <t>CT VYŠETŘENÍ HLAVY NEBO TĚLA NATIVNÍ A KONTRASTNÍ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</si>
  <si>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</si>
  <si>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</si>
  <si>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</si>
  <si>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</si>
  <si>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</si>
  <si>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</si>
  <si>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43641</t>
  </si>
  <si>
    <t>RADIOTERAPIE ŘÍZENÁ OBRAZEM (IGRT) S TROJROZMĚRNÝM</t>
  </si>
  <si>
    <t>43319</t>
  </si>
  <si>
    <t>DIBH - RADIOTERAPIE V HLUBOKÉM NÁDECHU - EDUKACE A</t>
  </si>
  <si>
    <t>43317</t>
  </si>
  <si>
    <t>DIBH - RADIOTERAPIE V HLUBOKÉM NÁDECHU - JEDNO POL</t>
  </si>
  <si>
    <t>43639</t>
  </si>
  <si>
    <t>STEREOTAKTICKÁ RADIOCHIRURGIE LINEÁRNÍM URYCHLOVAČ</t>
  </si>
  <si>
    <t>43627</t>
  </si>
  <si>
    <t>VÝROBA INDIVIDUÁLNÍCH BLOKŮ</t>
  </si>
  <si>
    <t>43613</t>
  </si>
  <si>
    <t>STEREOTAKTICKÉ OZÁŘENÍ HLAVY A MOZKU LINEÁRNÍM URY</t>
  </si>
  <si>
    <t>LIBTAY</t>
  </si>
  <si>
    <t>09</t>
  </si>
  <si>
    <t>809</t>
  </si>
  <si>
    <t>Zdravotní výkony + ZUM + ZULP vykázané na pracovišti v rámci ambulantní péče - orientační přehled</t>
  </si>
  <si>
    <t>Sobek Aleš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</si>
  <si>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</si>
  <si>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</si>
  <si>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</si>
  <si>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</si>
  <si>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</si>
  <si>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</si>
  <si>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</si>
  <si>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</si>
  <si>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</si>
  <si>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</si>
  <si>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</si>
  <si>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</si>
  <si>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</si>
  <si>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</si>
  <si>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</si>
  <si>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</si>
  <si>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</si>
  <si>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</si>
  <si>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</si>
  <si>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</si>
  <si>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</si>
  <si>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</si>
  <si>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</si>
  <si>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</si>
  <si>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</si>
  <si>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</si>
  <si>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</si>
  <si>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</si>
  <si>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</si>
  <si>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</si>
  <si>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</si>
  <si>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0107682</t>
  </si>
  <si>
    <t>DOXORUBICIN EBEWE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</si>
  <si>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</si>
  <si>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</si>
  <si>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</si>
  <si>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</si>
  <si>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</si>
  <si>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</si>
  <si>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</si>
  <si>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</si>
  <si>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</si>
  <si>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</si>
  <si>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</si>
  <si>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</si>
  <si>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0049983</t>
  </si>
  <si>
    <t>0049984</t>
  </si>
  <si>
    <t>0209130</t>
  </si>
  <si>
    <t>PEMETREXED ACCORD</t>
  </si>
  <si>
    <t>0225555</t>
  </si>
  <si>
    <t>0225553</t>
  </si>
  <si>
    <t>0029223</t>
  </si>
  <si>
    <t>YONDEL</t>
  </si>
  <si>
    <t>4F2</t>
  </si>
  <si>
    <t>0005113</t>
  </si>
  <si>
    <t>TARGOCID</t>
  </si>
  <si>
    <t>0011420</t>
  </si>
  <si>
    <t>0011592</t>
  </si>
  <si>
    <t>METRONIDAZOL B. BRAUN</t>
  </si>
  <si>
    <t>0011706</t>
  </si>
  <si>
    <t>0012667</t>
  </si>
  <si>
    <t>5-FLUOROURACIL EBEWE</t>
  </si>
  <si>
    <t>0016600</t>
  </si>
  <si>
    <t>0026127</t>
  </si>
  <si>
    <t>0026902</t>
  </si>
  <si>
    <t>VFEND</t>
  </si>
  <si>
    <t>0059830</t>
  </si>
  <si>
    <t>0062464</t>
  </si>
  <si>
    <t>HAEMOCOMPLETTAN P</t>
  </si>
  <si>
    <t>0064831</t>
  </si>
  <si>
    <t>0072972</t>
  </si>
  <si>
    <t>AMOKSIKLAV 1,2 G</t>
  </si>
  <si>
    <t>0094155</t>
  </si>
  <si>
    <t>0096414</t>
  </si>
  <si>
    <t>GENTAMICIN LEK</t>
  </si>
  <si>
    <t>0107681</t>
  </si>
  <si>
    <t>0112782</t>
  </si>
  <si>
    <t>GENTAMICIN B.BRAUN</t>
  </si>
  <si>
    <t>0112786</t>
  </si>
  <si>
    <t>0141838</t>
  </si>
  <si>
    <t>0142077</t>
  </si>
  <si>
    <t>TIENAM</t>
  </si>
  <si>
    <t>0162180</t>
  </si>
  <si>
    <t>0162187</t>
  </si>
  <si>
    <t>0164401</t>
  </si>
  <si>
    <t>0166269</t>
  </si>
  <si>
    <t>0180534</t>
  </si>
  <si>
    <t>MITOMYCIN C KYOWA</t>
  </si>
  <si>
    <t>0500720</t>
  </si>
  <si>
    <t>0129056</t>
  </si>
  <si>
    <t>0164407</t>
  </si>
  <si>
    <t>0136083</t>
  </si>
  <si>
    <t>0201030</t>
  </si>
  <si>
    <t>SEFOTAK</t>
  </si>
  <si>
    <t>0134595</t>
  </si>
  <si>
    <t>0064835</t>
  </si>
  <si>
    <t>0113453</t>
  </si>
  <si>
    <t>0149384</t>
  </si>
  <si>
    <t>ECALTA</t>
  </si>
  <si>
    <t>0156835</t>
  </si>
  <si>
    <t>MEROPENEM KABI</t>
  </si>
  <si>
    <t>0129834</t>
  </si>
  <si>
    <t>0129836</t>
  </si>
  <si>
    <t>0166265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</si>
  <si>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</si>
  <si>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</si>
  <si>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</si>
  <si>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</si>
  <si>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</si>
  <si>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</si>
  <si>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</si>
  <si>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0206609</t>
  </si>
  <si>
    <t>CEFTRIAXON MEDOPHARM</t>
  </si>
  <si>
    <t>0195770</t>
  </si>
  <si>
    <t>0216183</t>
  </si>
  <si>
    <t>0087199</t>
  </si>
  <si>
    <t>MAXIPIME</t>
  </si>
  <si>
    <t>0216704</t>
  </si>
  <si>
    <t>0230459</t>
  </si>
  <si>
    <t>0209414</t>
  </si>
  <si>
    <t>ZAVICEFTA</t>
  </si>
  <si>
    <t>0158152</t>
  </si>
  <si>
    <t>ALBUREX</t>
  </si>
  <si>
    <t>0185482</t>
  </si>
  <si>
    <t>EDICIN</t>
  </si>
  <si>
    <t>0172774</t>
  </si>
  <si>
    <t>0230686</t>
  </si>
  <si>
    <t>0015273</t>
  </si>
  <si>
    <t>0218400</t>
  </si>
  <si>
    <t>0230687</t>
  </si>
  <si>
    <t>0235812</t>
  </si>
  <si>
    <t>0242332</t>
  </si>
  <si>
    <t>0173750</t>
  </si>
  <si>
    <t>0224407</t>
  </si>
  <si>
    <t>0243369</t>
  </si>
  <si>
    <t>0206563</t>
  </si>
  <si>
    <t>0230458</t>
  </si>
  <si>
    <t>0227475</t>
  </si>
  <si>
    <t>0173857</t>
  </si>
  <si>
    <t>0243378</t>
  </si>
  <si>
    <t>0173748</t>
  </si>
  <si>
    <t>0242233</t>
  </si>
  <si>
    <t>0235082</t>
  </si>
  <si>
    <t>BENDAMUSTINE KABI</t>
  </si>
  <si>
    <t>0236842</t>
  </si>
  <si>
    <t>0206564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</si>
  <si>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</si>
  <si>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</si>
  <si>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</si>
  <si>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</si>
  <si>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</si>
  <si>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</si>
  <si>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</si>
  <si>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</si>
  <si>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</si>
  <si>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0407942</t>
  </si>
  <si>
    <t>Příplatek za ozáření</t>
  </si>
  <si>
    <t>0007964</t>
  </si>
  <si>
    <t>Erytrocyty z aferézy deleukotizované</t>
  </si>
  <si>
    <t>0013004</t>
  </si>
  <si>
    <t>STAPLER LINEÁRNÍ - TX60B; TX60G (S PZT 0053770)</t>
  </si>
  <si>
    <t>0030454</t>
  </si>
  <si>
    <t>ŠROUB LCP SAMOŘEZNÝ MALÝ FRAGMENT TITAN NE/STERIL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</si>
  <si>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</si>
  <si>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</si>
  <si>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</si>
  <si>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</si>
  <si>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</si>
  <si>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</si>
  <si>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</si>
  <si>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 xml:space="preserve">DLAHA TŘETINOVÁ ŽLÁBKOVÁ, TI, 4 - 10 OTV., ÚHLOVĚ </t>
  </si>
  <si>
    <t>0107484</t>
  </si>
  <si>
    <t>DLAHA LCP HUMERUS DISTÁLNÍ MALÝ FRAGMNENT OCEL TIT</t>
  </si>
  <si>
    <t>0194741</t>
  </si>
  <si>
    <t>0194742</t>
  </si>
  <si>
    <t>0194443</t>
  </si>
  <si>
    <t>DEFIBRILÁTOR JEDNODUTINOVÝ PARADYM 2 VR 8252</t>
  </si>
  <si>
    <t>0193330</t>
  </si>
  <si>
    <t>KATETR BALÓNKOVÝ PTA - POTAHOVANÝ PACLITAXELEM - A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</si>
  <si>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</si>
  <si>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</si>
  <si>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</si>
  <si>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</si>
  <si>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</si>
  <si>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</si>
  <si>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</si>
  <si>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</si>
  <si>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51359</t>
  </si>
  <si>
    <t>RESEKCE A ANASTOMÓZA TLUSTÉHO STŘEVA NEBO REKTOSIG</t>
  </si>
  <si>
    <t>51388</t>
  </si>
  <si>
    <t>GASTROENTEROANASTOMÓZA  NEBO RESEKCE A (NEBO) ANAS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</si>
  <si>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</si>
  <si>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</si>
  <si>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</si>
  <si>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</si>
  <si>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</si>
  <si>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</si>
  <si>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</si>
  <si>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</si>
  <si>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</si>
  <si>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</si>
  <si>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11022</t>
  </si>
  <si>
    <t>CÍLENÉ VYŠETŘENÍ INTERNISTOU</t>
  </si>
  <si>
    <t>51396</t>
  </si>
  <si>
    <t>PUNKCE DUTINY BŘIŠNÍ S DRENÁŽÍ EV. LAVAŽÍ</t>
  </si>
  <si>
    <t>66127</t>
  </si>
  <si>
    <t>MANIPULACE V CELKOVÉ NEBO LOKÁLNÍ ANESTÉZII</t>
  </si>
  <si>
    <t>51367</t>
  </si>
  <si>
    <t>APENDEKTOMIE NEBO OPERAČNÍ DRENÁŽ PERIAPENDIKULÁRN</t>
  </si>
  <si>
    <t>00698</t>
  </si>
  <si>
    <t>OD TYPU 98 - PRO NEMOCNICE TYPU 3, (KATEGORIE 6) -</t>
  </si>
  <si>
    <t>51357</t>
  </si>
  <si>
    <t>JEJUNOSTOMIE, ILEOSTOMIE NEBO KOLOSTOMIE, ANTEPOZI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</si>
  <si>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</si>
  <si>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</si>
  <si>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</si>
  <si>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</si>
  <si>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</si>
  <si>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</si>
  <si>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</si>
  <si>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</si>
  <si>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</si>
  <si>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</si>
  <si>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</si>
  <si>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</si>
  <si>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</si>
  <si>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</si>
  <si>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</si>
  <si>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</si>
  <si>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</si>
  <si>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</si>
  <si>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</si>
  <si>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</si>
  <si>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</si>
  <si>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</si>
  <si>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</si>
  <si>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</si>
  <si>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</si>
  <si>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</si>
  <si>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</si>
  <si>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</si>
  <si>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</si>
  <si>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</si>
  <si>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</si>
  <si>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</si>
  <si>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92902</t>
  </si>
  <si>
    <t>92903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</si>
  <si>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</si>
  <si>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</si>
  <si>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</si>
  <si>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</si>
  <si>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</si>
  <si>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</si>
  <si>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</si>
  <si>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</si>
  <si>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</si>
  <si>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</si>
  <si>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</si>
  <si>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</si>
  <si>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</si>
  <si>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</si>
  <si>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</si>
  <si>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</si>
  <si>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</si>
  <si>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</si>
  <si>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</si>
  <si>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</si>
  <si>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</si>
  <si>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</si>
  <si>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01343</t>
  </si>
  <si>
    <t xml:space="preserve">CÉVNÍ MOZKOVÁ PŘÍHODA S INFARKTEM S MCC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</si>
  <si>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</si>
  <si>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</si>
  <si>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</si>
  <si>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</si>
  <si>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</si>
  <si>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</si>
  <si>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</si>
  <si>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</si>
  <si>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</si>
  <si>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</si>
  <si>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</si>
  <si>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</si>
  <si>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</si>
  <si>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</si>
  <si>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</si>
  <si>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</si>
  <si>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</si>
  <si>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</si>
  <si>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</si>
  <si>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</si>
  <si>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</si>
  <si>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</si>
  <si>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</si>
  <si>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</si>
  <si>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</si>
  <si>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</si>
  <si>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</si>
  <si>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</si>
  <si>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</si>
  <si>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</si>
  <si>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</si>
  <si>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</si>
  <si>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</si>
  <si>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05363</t>
  </si>
  <si>
    <t xml:space="preserve">HLUBOKÁ ŽILNÍ TROMBÓZA S MCC     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</si>
  <si>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</si>
  <si>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</si>
  <si>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</si>
  <si>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</si>
  <si>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</si>
  <si>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</si>
  <si>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</si>
  <si>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</si>
  <si>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</si>
  <si>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</si>
  <si>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</si>
  <si>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</si>
  <si>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</si>
  <si>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</si>
  <si>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</si>
  <si>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</si>
  <si>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</si>
  <si>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</si>
  <si>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</si>
  <si>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</si>
  <si>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</si>
  <si>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</si>
  <si>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</si>
  <si>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</si>
  <si>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</si>
  <si>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</si>
  <si>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</si>
  <si>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</si>
  <si>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</si>
  <si>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</si>
  <si>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</si>
  <si>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07341</t>
  </si>
  <si>
    <t xml:space="preserve">JINÉ PORUCHY ŽLUČOVÝCH CEST BEZ CC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</si>
  <si>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</si>
  <si>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</si>
  <si>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</si>
  <si>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</si>
  <si>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08081</t>
  </si>
  <si>
    <t xml:space="preserve">VÝKONY NA KYČLÍCH A STEHENNÍ KOSTI, KROMĚ REPLANTACE VELKÝCH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</si>
  <si>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</si>
  <si>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</si>
  <si>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</si>
  <si>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</si>
  <si>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</si>
  <si>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</si>
  <si>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</si>
  <si>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</si>
  <si>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</si>
  <si>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</si>
  <si>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</si>
  <si>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</si>
  <si>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</si>
  <si>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</si>
  <si>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</si>
  <si>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</si>
  <si>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</si>
  <si>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</si>
  <si>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</si>
  <si>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</si>
  <si>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</si>
  <si>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</si>
  <si>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</si>
  <si>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</si>
  <si>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</si>
  <si>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</si>
  <si>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</si>
  <si>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</si>
  <si>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</si>
  <si>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</si>
  <si>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</si>
  <si>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</si>
  <si>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</si>
  <si>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</si>
  <si>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</si>
  <si>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</si>
  <si>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</si>
  <si>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</si>
  <si>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</si>
  <si>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</si>
  <si>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</si>
  <si>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</si>
  <si>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</si>
  <si>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</si>
  <si>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</si>
  <si>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</si>
  <si>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</si>
  <si>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</si>
  <si>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</si>
  <si>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</si>
  <si>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</si>
  <si>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</si>
  <si>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</si>
  <si>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11322</t>
  </si>
  <si>
    <t xml:space="preserve">INFEKCE LEDVIN A MOČOVÝCH CEST S CC     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</si>
  <si>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</si>
  <si>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</si>
  <si>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</si>
  <si>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</si>
  <si>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</si>
  <si>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</si>
  <si>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</si>
  <si>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</si>
  <si>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</si>
  <si>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</si>
  <si>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13052</t>
  </si>
  <si>
    <t xml:space="preserve">GYNEKOLOGICKÁ LAPAROSKOPIE NEBO LAPAROTOMICKÁ STERILIZACE S C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</si>
  <si>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</si>
  <si>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</si>
  <si>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</si>
  <si>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</si>
  <si>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</si>
  <si>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</si>
  <si>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</si>
  <si>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</si>
  <si>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</si>
  <si>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</si>
  <si>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16302</t>
  </si>
  <si>
    <t xml:space="preserve">AGRANULOCYTÓZA S CC 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</si>
  <si>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</si>
  <si>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</si>
  <si>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</si>
  <si>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</si>
  <si>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</si>
  <si>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</si>
  <si>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</si>
  <si>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</si>
  <si>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</si>
  <si>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</si>
  <si>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</si>
  <si>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</si>
  <si>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</si>
  <si>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</si>
  <si>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</si>
  <si>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</si>
  <si>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</si>
  <si>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</si>
  <si>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</si>
  <si>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</si>
  <si>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</si>
  <si>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</si>
  <si>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</si>
  <si>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</si>
  <si>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</si>
  <si>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</si>
  <si>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</si>
  <si>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</si>
  <si>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</si>
  <si>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</si>
  <si>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</si>
  <si>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</si>
  <si>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</si>
  <si>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</si>
  <si>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</si>
  <si>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</si>
  <si>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</si>
  <si>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</si>
  <si>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</si>
  <si>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</si>
  <si>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</si>
  <si>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</si>
  <si>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</si>
  <si>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</si>
  <si>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</si>
  <si>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</si>
  <si>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</si>
  <si>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</si>
  <si>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</si>
  <si>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</si>
  <si>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</si>
  <si>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</si>
  <si>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</si>
  <si>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</si>
  <si>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</si>
  <si>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</si>
  <si>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</si>
  <si>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</si>
  <si>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</si>
  <si>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</si>
  <si>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</si>
  <si>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</si>
  <si>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</si>
  <si>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</si>
  <si>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</si>
  <si>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</si>
  <si>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</si>
  <si>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</si>
  <si>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</si>
  <si>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</si>
  <si>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</si>
  <si>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</si>
  <si>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</si>
  <si>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</si>
  <si>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</si>
  <si>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</si>
  <si>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</si>
  <si>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</si>
  <si>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0224707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</si>
  <si>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</si>
  <si>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</si>
  <si>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</si>
  <si>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</si>
  <si>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</si>
  <si>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</si>
  <si>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</si>
  <si>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</si>
  <si>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</si>
  <si>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</si>
  <si>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</si>
  <si>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</si>
  <si>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</si>
  <si>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</si>
  <si>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</si>
  <si>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</si>
  <si>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</si>
  <si>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</si>
  <si>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</si>
  <si>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</si>
  <si>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</si>
  <si>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</si>
  <si>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</si>
  <si>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</si>
  <si>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</si>
  <si>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</si>
  <si>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</si>
  <si>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</si>
  <si>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</si>
  <si>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</si>
  <si>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</si>
  <si>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</si>
  <si>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</si>
  <si>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</si>
  <si>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</si>
  <si>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</si>
  <si>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</si>
  <si>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</si>
  <si>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</si>
  <si>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</si>
  <si>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</si>
  <si>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</si>
  <si>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</si>
  <si>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</si>
  <si>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</si>
  <si>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</si>
  <si>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</si>
  <si>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</si>
  <si>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</si>
  <si>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</si>
  <si>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</si>
  <si>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</si>
  <si>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</si>
  <si>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</si>
  <si>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</si>
  <si>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</si>
  <si>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</si>
  <si>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</si>
  <si>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</si>
  <si>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</si>
  <si>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</si>
  <si>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</si>
  <si>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</si>
  <si>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</si>
  <si>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</si>
  <si>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</si>
  <si>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</si>
  <si>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</si>
  <si>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</si>
  <si>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</si>
  <si>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</si>
  <si>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</si>
  <si>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</si>
  <si>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</si>
  <si>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47022</t>
  </si>
  <si>
    <t>CÍLENÉ VYŠETŘENÍ LÉKAŘEM SE SPECIALIZOVANOU ZPŮSOB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</si>
  <si>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</si>
  <si>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</si>
  <si>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</si>
  <si>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</si>
  <si>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</si>
  <si>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</si>
  <si>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</si>
  <si>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</si>
  <si>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</si>
  <si>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</si>
  <si>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</si>
  <si>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</si>
  <si>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</si>
  <si>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</si>
  <si>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</si>
  <si>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</si>
  <si>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</si>
  <si>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</si>
  <si>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</si>
  <si>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</si>
  <si>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</si>
  <si>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</si>
  <si>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</si>
  <si>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</si>
  <si>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</si>
  <si>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</si>
  <si>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</si>
  <si>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</si>
  <si>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</si>
  <si>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</si>
  <si>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</si>
  <si>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</si>
  <si>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</si>
  <si>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</si>
  <si>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</si>
  <si>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</si>
  <si>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</si>
  <si>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</si>
  <si>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</si>
  <si>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</si>
  <si>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</si>
  <si>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</si>
  <si>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</si>
  <si>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</si>
  <si>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</si>
  <si>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</si>
  <si>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</si>
  <si>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</si>
  <si>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</si>
  <si>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</si>
  <si>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</si>
  <si>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</si>
  <si>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</si>
  <si>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</si>
  <si>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</si>
  <si>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</si>
  <si>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</si>
  <si>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</si>
  <si>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</si>
  <si>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</si>
  <si>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</si>
  <si>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</si>
  <si>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</si>
  <si>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</si>
  <si>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</si>
  <si>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</si>
  <si>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</si>
  <si>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</si>
  <si>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</si>
  <si>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</si>
  <si>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</si>
  <si>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</si>
  <si>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</si>
  <si>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</si>
  <si>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</si>
  <si>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</si>
  <si>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</si>
  <si>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</si>
  <si>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</si>
  <si>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</si>
  <si>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</si>
  <si>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</si>
  <si>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</si>
  <si>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</si>
  <si>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</si>
  <si>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</si>
  <si>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</si>
  <si>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</si>
  <si>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</si>
  <si>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</si>
  <si>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</si>
  <si>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</si>
  <si>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</si>
  <si>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</si>
  <si>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</si>
  <si>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</si>
  <si>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</si>
  <si>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</si>
  <si>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</si>
  <si>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</si>
  <si>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</si>
  <si>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</si>
  <si>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</si>
  <si>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</si>
  <si>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</si>
  <si>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</si>
  <si>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</si>
  <si>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</si>
  <si>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96894</t>
  </si>
  <si>
    <t>STATIMOVÉ STANOVENÍ MOLEKULÁRNÍCH MARKERŮ HEMOSTÁZ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</si>
  <si>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</si>
  <si>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</si>
  <si>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</si>
  <si>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</si>
  <si>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</si>
  <si>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</si>
  <si>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</si>
  <si>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</si>
  <si>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</si>
  <si>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</si>
  <si>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</si>
  <si>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</si>
  <si>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</si>
  <si>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</si>
  <si>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</si>
  <si>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</si>
  <si>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</si>
  <si>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</si>
  <si>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</si>
  <si>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</si>
  <si>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</si>
  <si>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</si>
  <si>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</si>
  <si>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</si>
  <si>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</si>
  <si>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</si>
  <si>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</si>
  <si>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</si>
  <si>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</si>
  <si>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</si>
  <si>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</si>
  <si>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</si>
  <si>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</si>
  <si>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</si>
  <si>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</si>
  <si>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</si>
  <si>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</si>
  <si>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</si>
  <si>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</si>
  <si>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</si>
  <si>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</si>
  <si>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</si>
  <si>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</si>
  <si>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</si>
  <si>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</si>
  <si>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</si>
  <si>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</si>
  <si>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</si>
  <si>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</si>
  <si>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</si>
  <si>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</si>
  <si>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</si>
  <si>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</si>
  <si>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</si>
  <si>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</si>
  <si>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</si>
  <si>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</si>
  <si>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</si>
  <si>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</si>
  <si>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</si>
  <si>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</si>
  <si>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</si>
  <si>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</si>
  <si>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</si>
  <si>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</si>
  <si>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</si>
  <si>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</si>
  <si>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</si>
  <si>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</si>
  <si>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</si>
  <si>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</si>
  <si>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</si>
  <si>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</si>
  <si>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</si>
  <si>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</si>
  <si>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</si>
  <si>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</si>
  <si>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</si>
  <si>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</si>
  <si>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</si>
  <si>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</si>
  <si>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</si>
  <si>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</si>
  <si>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</si>
  <si>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</si>
  <si>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</si>
  <si>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</si>
  <si>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</si>
  <si>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</si>
  <si>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</si>
  <si>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</si>
  <si>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</si>
  <si>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</si>
  <si>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</si>
  <si>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</si>
  <si>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</si>
  <si>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</si>
  <si>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</si>
  <si>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</si>
  <si>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</si>
  <si>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</si>
  <si>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</si>
  <si>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</si>
  <si>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</si>
  <si>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</si>
  <si>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</si>
  <si>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</si>
  <si>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</si>
  <si>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</si>
  <si>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</si>
  <si>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</si>
  <si>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</si>
  <si>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</si>
  <si>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</si>
  <si>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</si>
  <si>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</si>
  <si>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</si>
  <si>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</si>
  <si>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</si>
  <si>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</si>
  <si>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</si>
  <si>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</si>
  <si>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</si>
  <si>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</si>
  <si>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</si>
  <si>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</si>
  <si>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</si>
  <si>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</si>
  <si>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</si>
  <si>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</si>
  <si>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</si>
  <si>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</si>
  <si>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</si>
  <si>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</si>
  <si>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</si>
  <si>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</si>
  <si>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</si>
  <si>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</si>
  <si>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</si>
  <si>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</si>
  <si>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</si>
  <si>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</si>
  <si>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</si>
  <si>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</si>
  <si>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</si>
  <si>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</si>
  <si>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</si>
  <si>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</si>
  <si>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</si>
  <si>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</si>
  <si>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</si>
  <si>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</si>
  <si>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</si>
  <si>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</si>
  <si>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</si>
  <si>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</si>
  <si>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</si>
  <si>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</si>
  <si>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</si>
  <si>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</si>
  <si>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</si>
  <si>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</si>
  <si>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</si>
  <si>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</si>
  <si>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</si>
  <si>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</si>
  <si>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</si>
  <si>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</si>
  <si>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</si>
  <si>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</si>
  <si>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</si>
  <si>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</si>
  <si>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</si>
  <si>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</si>
  <si>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</si>
  <si>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</si>
  <si>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</si>
  <si>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</si>
  <si>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</si>
  <si>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</si>
  <si>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</si>
  <si>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</si>
  <si>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</si>
  <si>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</si>
  <si>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</si>
  <si>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</si>
  <si>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</si>
  <si>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</si>
  <si>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</si>
  <si>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</si>
  <si>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</si>
  <si>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</si>
  <si>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</si>
  <si>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</si>
  <si>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</si>
  <si>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</si>
  <si>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</si>
  <si>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</si>
  <si>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</si>
  <si>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</si>
  <si>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</si>
  <si>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</si>
  <si>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</si>
  <si>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</si>
  <si>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</si>
  <si>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</si>
  <si>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</si>
  <si>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</si>
  <si>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</si>
  <si>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</si>
  <si>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</si>
  <si>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</si>
  <si>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</si>
  <si>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</si>
  <si>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</si>
  <si>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</si>
  <si>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</si>
  <si>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</si>
  <si>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</si>
  <si>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</si>
  <si>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</si>
  <si>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</si>
  <si>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</si>
  <si>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</si>
  <si>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</si>
  <si>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</si>
  <si>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</si>
  <si>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</si>
  <si>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</si>
  <si>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</si>
  <si>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</si>
  <si>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</si>
  <si>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</si>
  <si>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</si>
  <si>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</si>
  <si>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</si>
  <si>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</si>
  <si>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</si>
  <si>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</si>
  <si>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</si>
  <si>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</si>
  <si>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</si>
  <si>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</si>
  <si>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</si>
  <si>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</si>
  <si>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</si>
  <si>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</si>
  <si>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</si>
  <si>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</si>
  <si>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</si>
  <si>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</si>
  <si>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</si>
  <si>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</si>
  <si>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</si>
  <si>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</si>
  <si>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</si>
  <si>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</si>
  <si>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</si>
  <si>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</si>
  <si>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</si>
  <si>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</si>
  <si>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</si>
  <si>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</si>
  <si>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</si>
  <si>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</si>
  <si>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</si>
  <si>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</si>
  <si>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</si>
  <si>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</si>
  <si>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</si>
  <si>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</si>
  <si>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</si>
  <si>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</si>
  <si>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</si>
  <si>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</si>
  <si>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</si>
  <si>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</si>
  <si>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</si>
  <si>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</si>
  <si>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</si>
  <si>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</si>
  <si>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</si>
  <si>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</si>
  <si>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</si>
  <si>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</si>
  <si>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</si>
  <si>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</si>
  <si>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</si>
  <si>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</si>
  <si>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</si>
  <si>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</si>
  <si>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</si>
  <si>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</si>
  <si>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</si>
  <si>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</si>
  <si>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</si>
  <si>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</si>
  <si>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</si>
  <si>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</si>
  <si>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</si>
  <si>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</si>
  <si>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</si>
  <si>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</si>
  <si>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</si>
  <si>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</si>
  <si>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</si>
  <si>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</si>
  <si>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</si>
  <si>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81643</t>
  </si>
  <si>
    <t>813</t>
  </si>
  <si>
    <t>91197</t>
  </si>
  <si>
    <t>STANOVENÍ CYTOKINU ELISA</t>
  </si>
  <si>
    <t>34</t>
  </si>
  <si>
    <t>806</t>
  </si>
  <si>
    <t>89180</t>
  </si>
  <si>
    <t>DIAGNOSTICKÁ DIGITÁLNÍ MAMOGRAFIE NEBO DUKTOGRAFIE</t>
  </si>
  <si>
    <t>0017039</t>
  </si>
  <si>
    <t>VISIPAQUE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</si>
  <si>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</si>
  <si>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</si>
  <si>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</si>
  <si>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</si>
  <si>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</si>
  <si>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</si>
  <si>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</si>
  <si>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0224716</t>
  </si>
  <si>
    <t>0207733</t>
  </si>
  <si>
    <t>GADOVIST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</si>
  <si>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</si>
  <si>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</si>
  <si>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</si>
  <si>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</si>
  <si>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</si>
  <si>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</si>
  <si>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</si>
  <si>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</si>
  <si>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</si>
  <si>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</si>
  <si>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</si>
  <si>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</si>
  <si>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</si>
  <si>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0046543</t>
  </si>
  <si>
    <t>MIKROKAT PERIF. KORON. NEURO: EXCELSIOR SL-10; NEU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</si>
  <si>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</si>
  <si>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</si>
  <si>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</si>
  <si>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</si>
  <si>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</si>
  <si>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</si>
  <si>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</si>
  <si>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</si>
  <si>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</si>
  <si>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</si>
  <si>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</si>
  <si>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</si>
  <si>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</si>
  <si>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</si>
  <si>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</si>
  <si>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</si>
  <si>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</si>
  <si>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</si>
  <si>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</si>
  <si>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</si>
  <si>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</si>
  <si>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</si>
  <si>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</si>
  <si>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</si>
  <si>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</si>
  <si>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</si>
  <si>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</si>
  <si>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</si>
  <si>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</si>
  <si>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0057844</t>
  </si>
  <si>
    <t>TĚLÍSKO EMBOLIZAČNÍ TORNADO</t>
  </si>
  <si>
    <t>0058000</t>
  </si>
  <si>
    <t>DRÁT VODÍCÍ JINDO PRO PTA           503451-503657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</si>
  <si>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</si>
  <si>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</si>
  <si>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</si>
  <si>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</si>
  <si>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</si>
  <si>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</si>
  <si>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</si>
  <si>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</si>
  <si>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</si>
  <si>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</si>
  <si>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</si>
  <si>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</si>
  <si>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</si>
  <si>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</si>
  <si>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</si>
  <si>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</si>
  <si>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</si>
  <si>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</si>
  <si>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</si>
  <si>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</si>
  <si>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</si>
  <si>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</si>
  <si>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</si>
  <si>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FERX-ELLA-BOUBELLA; KOVOVÝ; SAMOEX.</t>
  </si>
  <si>
    <t>0051244</t>
  </si>
  <si>
    <t>KATETR VODÍCÍ GUIDER</t>
  </si>
  <si>
    <t>0075340</t>
  </si>
  <si>
    <t>JEHLA BIOPTICKÁ C1610B,C1616B,C1620B</t>
  </si>
  <si>
    <t>0048828</t>
  </si>
  <si>
    <t>STENT JÍCNOVÝ FERX-ELLA-BOUBELLA-E; KOVOVÝ;SAMOEX.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</si>
  <si>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</si>
  <si>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</si>
  <si>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</si>
  <si>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</si>
  <si>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</si>
  <si>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</si>
  <si>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0092011</t>
  </si>
  <si>
    <t>BALÓNEK DILATAČNÍ - JÍCNOVÝ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</si>
  <si>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</si>
  <si>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</si>
  <si>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</si>
  <si>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</si>
  <si>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</si>
  <si>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</si>
  <si>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</si>
  <si>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</si>
  <si>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</si>
  <si>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</si>
  <si>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</si>
  <si>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</si>
  <si>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</si>
  <si>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</si>
  <si>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</si>
  <si>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</si>
  <si>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</si>
  <si>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</si>
  <si>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</si>
  <si>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0049606</t>
  </si>
  <si>
    <t>SADA AG - JEHLA,VODIČ,DILATÁTOR -  VENA-STICK</t>
  </si>
  <si>
    <t>0151576</t>
  </si>
  <si>
    <t>EXTRAKTOR-KATETR SE SMYČKOU-SYSTÉM EN SNARE-STANDA</t>
  </si>
  <si>
    <t>0058501</t>
  </si>
  <si>
    <t>VODIČ-PTA,PTCA - HI-TORQUE 0.14(18,35)/130,190,300</t>
  </si>
  <si>
    <t>0054419</t>
  </si>
  <si>
    <t>POUZDRO - SUPER SHEATH FEMORÁLNÍ</t>
  </si>
  <si>
    <t>0047101</t>
  </si>
  <si>
    <t>DRÁT TEFLON.VODÍCÍ-ROVNÝ 0,90 MM X 150,200,260..</t>
  </si>
  <si>
    <t>0059365</t>
  </si>
  <si>
    <t>KATETR BALÓNKOVÝ PTA - SUBMARINE RAPIDO</t>
  </si>
  <si>
    <t>0075248</t>
  </si>
  <si>
    <t>JEHLA BIOPTICKÁ 16150040,.60,.70,.90</t>
  </si>
  <si>
    <t>0054346</t>
  </si>
  <si>
    <t>ZAVADĚČ KE KATETRŮM 402604X-402611X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</si>
  <si>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</si>
  <si>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</si>
  <si>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</si>
  <si>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</si>
  <si>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</si>
  <si>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</si>
  <si>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</si>
  <si>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</si>
  <si>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</si>
  <si>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</si>
  <si>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</si>
  <si>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</si>
  <si>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</si>
  <si>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</si>
  <si>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</si>
  <si>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</si>
  <si>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</si>
  <si>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</si>
  <si>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</si>
  <si>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</si>
  <si>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</si>
  <si>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</si>
  <si>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</si>
  <si>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</si>
  <si>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</si>
  <si>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</si>
  <si>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</si>
  <si>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</si>
  <si>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</si>
  <si>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</si>
  <si>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</si>
  <si>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</si>
  <si>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</si>
  <si>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</si>
  <si>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</si>
  <si>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</si>
  <si>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</si>
  <si>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</si>
  <si>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</si>
  <si>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</si>
  <si>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</si>
  <si>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</si>
  <si>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</si>
  <si>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</si>
  <si>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</si>
  <si>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</si>
  <si>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</si>
  <si>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</si>
  <si>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</si>
  <si>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</si>
  <si>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</si>
  <si>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</si>
  <si>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</si>
  <si>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</si>
  <si>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</si>
  <si>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</si>
  <si>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</si>
  <si>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</si>
  <si>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</si>
  <si>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</si>
  <si>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</si>
  <si>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</si>
  <si>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</si>
  <si>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</si>
  <si>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</si>
  <si>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</si>
  <si>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</si>
  <si>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</si>
  <si>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</si>
  <si>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</si>
  <si>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</si>
  <si>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</si>
  <si>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</si>
  <si>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07633</t>
  </si>
  <si>
    <t>(DRG) PERKUTÁNNÍ TRANSHEPATICKÁ ZEVNĚ - VNITŘNÍ DR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</si>
  <si>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</si>
  <si>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</si>
  <si>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</si>
  <si>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</si>
  <si>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</si>
  <si>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</si>
  <si>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</si>
  <si>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</si>
  <si>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07632</t>
  </si>
  <si>
    <t>(DRG) DRENÁŽ ABSCESU JATER, PERKUTÁNNĚ</t>
  </si>
  <si>
    <t>07631</t>
  </si>
  <si>
    <t>(DRG) BIOPSIE MEDIASTINA, PERKUTÁNNĚ</t>
  </si>
  <si>
    <t>07639</t>
  </si>
  <si>
    <t>(DRG) BIOPSIE LYMFATICKÉ UZLINY, PERKUTÁNNĚ</t>
  </si>
  <si>
    <t>07620</t>
  </si>
  <si>
    <t>(DRG) DRENÁŽ ŽLUČNÍKU, PERKUTÁNNĚ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</si>
  <si>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</si>
  <si>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</si>
  <si>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</si>
  <si>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</si>
  <si>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</si>
  <si>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</si>
  <si>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</si>
  <si>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</si>
  <si>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</si>
  <si>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</si>
  <si>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</si>
  <si>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</si>
  <si>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</si>
  <si>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</si>
  <si>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</si>
  <si>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</si>
  <si>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</si>
  <si>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</si>
  <si>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</si>
  <si>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</si>
  <si>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</si>
  <si>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</si>
  <si>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</si>
  <si>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</si>
  <si>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</si>
  <si>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</si>
  <si>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</si>
  <si>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</si>
  <si>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</si>
  <si>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</si>
  <si>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</si>
  <si>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</si>
  <si>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</si>
  <si>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</si>
  <si>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</si>
  <si>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</si>
  <si>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</si>
  <si>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</si>
  <si>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</si>
  <si>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</si>
  <si>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</si>
  <si>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</si>
  <si>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</si>
  <si>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</si>
  <si>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</si>
  <si>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</si>
  <si>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</si>
  <si>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</si>
  <si>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</si>
  <si>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</si>
  <si>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</si>
  <si>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</si>
  <si>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</si>
  <si>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</si>
  <si>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</si>
  <si>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</si>
  <si>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</si>
  <si>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</si>
  <si>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</si>
  <si>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</si>
  <si>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</si>
  <si>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</si>
  <si>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</si>
  <si>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</si>
  <si>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</si>
  <si>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</si>
  <si>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</si>
  <si>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</si>
  <si>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</si>
  <si>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</si>
  <si>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</si>
  <si>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</si>
  <si>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</si>
  <si>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</si>
  <si>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</si>
  <si>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94115</t>
  </si>
  <si>
    <t>IN SITU HYBRIDIZACE LIDSKÉ DNA SE ZNAČENOU SONDOU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</si>
  <si>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</si>
  <si>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</si>
  <si>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</si>
  <si>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</si>
  <si>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</si>
  <si>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</si>
  <si>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</si>
  <si>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</si>
  <si>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</si>
  <si>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</si>
  <si>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</si>
  <si>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</si>
  <si>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</si>
  <si>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</si>
  <si>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</si>
  <si>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</si>
  <si>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</si>
  <si>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</si>
  <si>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</si>
  <si>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</si>
  <si>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</si>
  <si>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</si>
  <si>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</si>
  <si>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</si>
  <si>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87626</t>
  </si>
  <si>
    <t>STATIMOVÉ VYŠETŘENÍ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</si>
  <si>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</si>
  <si>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</si>
  <si>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</si>
  <si>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</si>
  <si>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</si>
  <si>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</si>
  <si>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</si>
  <si>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</si>
  <si>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</si>
  <si>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</si>
  <si>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</si>
  <si>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</si>
  <si>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</si>
  <si>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</si>
  <si>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</si>
  <si>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</si>
  <si>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</si>
  <si>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</si>
  <si>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</si>
  <si>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</si>
  <si>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</si>
  <si>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</si>
  <si>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</si>
  <si>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</si>
  <si>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</si>
  <si>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</si>
  <si>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</si>
  <si>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</si>
  <si>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</si>
  <si>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</si>
  <si>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</si>
  <si>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</si>
  <si>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</si>
  <si>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</si>
  <si>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</si>
  <si>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</si>
  <si>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</si>
  <si>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</si>
  <si>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</si>
  <si>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</si>
  <si>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</si>
  <si>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</si>
  <si>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</si>
  <si>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</si>
  <si>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</si>
  <si>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</si>
  <si>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</si>
  <si>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</si>
  <si>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</si>
  <si>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</si>
  <si>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</si>
  <si>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</si>
  <si>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</si>
  <si>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</si>
  <si>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</si>
  <si>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</si>
  <si>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</si>
  <si>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</si>
  <si>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</si>
  <si>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</si>
  <si>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</si>
  <si>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</si>
  <si>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</si>
  <si>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</si>
  <si>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</si>
  <si>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</si>
  <si>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</si>
  <si>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</si>
  <si>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86413</t>
  </si>
  <si>
    <t>SCREENING PROTILÁTEK NA PANELU 30TI DÁRCŮ</t>
  </si>
  <si>
    <t>91161</t>
  </si>
  <si>
    <t>STANOVENÍ C4 SLOŽKY KOMPLEMENTU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</si>
  <si>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</si>
  <si>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</si>
  <si>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</si>
  <si>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</si>
  <si>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</si>
  <si>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</si>
  <si>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</si>
  <si>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</si>
  <si>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</si>
  <si>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</si>
  <si>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</si>
  <si>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</si>
  <si>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</si>
  <si>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</si>
  <si>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</si>
  <si>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</si>
  <si>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</si>
  <si>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</si>
  <si>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</si>
  <si>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</si>
  <si>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</si>
  <si>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</si>
  <si>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</si>
  <si>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</si>
  <si>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</si>
  <si>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</si>
  <si>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</si>
  <si>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</si>
  <si>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</si>
  <si>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</si>
  <si>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</si>
  <si>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</si>
  <si>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</si>
  <si>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</si>
  <si>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</si>
  <si>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</si>
  <si>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</si>
  <si>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</si>
  <si>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</si>
  <si>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</si>
  <si>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</si>
  <si>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</si>
  <si>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</si>
  <si>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</si>
  <si>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</si>
  <si>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</si>
  <si>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</si>
  <si>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</si>
  <si>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91269</t>
  </si>
  <si>
    <t>STANOVENÍ ANTI U1-RNP Ab ELISA</t>
  </si>
  <si>
    <t>22217</t>
  </si>
  <si>
    <t xml:space="preserve">SCREENINGOVÉ VYŠETŘENÍ TROMBOCYTÁRNÍCH PROTILÁTEK 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</si>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</sst>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4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8" xfId="0" applyNumberFormat="1" applyFont="1" applyBorder="1" applyAlignment="1">
      <alignment horizontal="right"/>
    </xf>
    <xf numFmtId="166" fontId="71" fillId="0" borderId="138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2" fillId="0" borderId="152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1" fillId="0" borderId="138" xfId="0" applyNumberFormat="1" applyFont="1" applyBorder="1"/>
    <xf numFmtId="166" fontId="71" fillId="0" borderId="138" xfId="0" applyNumberFormat="1" applyFont="1" applyBorder="1"/>
    <xf numFmtId="166" fontId="71" fillId="0" borderId="152" xfId="0" applyNumberFormat="1" applyFont="1" applyBorder="1"/>
    <xf numFmtId="166" fontId="71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0" fontId="5" fillId="0" borderId="138" xfId="0" applyFont="1" applyBorder="1"/>
    <xf numFmtId="3" fontId="34" fillId="0" borderId="138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71" fillId="0" borderId="107" xfId="0" applyNumberFormat="1" applyFont="1" applyBorder="1" applyAlignment="1">
      <alignment horizontal="right"/>
    </xf>
    <xf numFmtId="166" fontId="71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5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0.21988304916260515</c:v>
                </c:pt>
                <c:pt idx="1">
                  <c:v>0.29863850367022232</c:v>
                </c:pt>
                <c:pt idx="2">
                  <c:v>0.2814752721980317</c:v>
                </c:pt>
                <c:pt idx="3">
                  <c:v>0.19366784532080319</c:v>
                </c:pt>
                <c:pt idx="4">
                  <c:v>0.18708322778792857</c:v>
                </c:pt>
                <c:pt idx="5">
                  <c:v>0.17916680733639762</c:v>
                </c:pt>
                <c:pt idx="6">
                  <c:v>0.17504173858633121</c:v>
                </c:pt>
                <c:pt idx="7">
                  <c:v>0.17260969436323487</c:v>
                </c:pt>
                <c:pt idx="8">
                  <c:v>0.17515985362945577</c:v>
                </c:pt>
                <c:pt idx="9">
                  <c:v>0.18419938901336075</c:v>
                </c:pt>
                <c:pt idx="10">
                  <c:v>0.19524674087689145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0.75136314067611776</c:v>
                </c:pt>
                <c:pt idx="1">
                  <c:v>0.92051948051948052</c:v>
                </c:pt>
                <c:pt idx="2">
                  <c:v>0.92721804511278194</c:v>
                </c:pt>
                <c:pt idx="3">
                  <c:v>0.91653854601361739</c:v>
                </c:pt>
                <c:pt idx="4">
                  <c:v>0.90978172999191598</c:v>
                </c:pt>
                <c:pt idx="5">
                  <c:v>0.8948332243296272</c:v>
                </c:pt>
                <c:pt idx="6">
                  <c:v>0.89177939646201876</c:v>
                </c:pt>
                <c:pt idx="7">
                  <c:v>0.88145707160669751</c:v>
                </c:pt>
                <c:pt idx="8">
                  <c:v>0.87904950495049505</c:v>
                </c:pt>
                <c:pt idx="9">
                  <c:v>0.89825393403750808</c:v>
                </c:pt>
                <c:pt idx="10">
                  <c:v>0.91379082374719023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6" tableBorderDxfId="115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92" totalsRowShown="0">
  <autoFilter ref="C3:S19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3463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6117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6118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6173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6888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6924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6944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7500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7502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7757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7995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8969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086B250-702A-43D9-9DED-A3EFDAD3F84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7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3463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6441.4148486000013</v>
      </c>
      <c r="G3" s="47">
        <f>SUBTOTAL(9,G6:G1048576)</f>
        <v>9397417.3929350451</v>
      </c>
      <c r="H3" s="48">
        <f>IF(M3=0,0,G3/M3)</f>
        <v>7.8167789335871221E-2</v>
      </c>
      <c r="I3" s="47">
        <f>SUBTOTAL(9,I6:I1048576)</f>
        <v>19796.404482699996</v>
      </c>
      <c r="J3" s="47">
        <f>SUBTOTAL(9,J6:J1048576)</f>
        <v>110823679.72107235</v>
      </c>
      <c r="K3" s="48">
        <f>IF(M3=0,0,J3/M3)</f>
        <v>0.92183221066412879</v>
      </c>
      <c r="L3" s="47">
        <f>SUBTOTAL(9,L6:L1048576)</f>
        <v>26237.819331300005</v>
      </c>
      <c r="M3" s="49">
        <f>SUBTOTAL(9,M6:M1048576)</f>
        <v>120221097.11400738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631</v>
      </c>
      <c r="B6" s="723" t="s">
        <v>2645</v>
      </c>
      <c r="C6" s="723" t="s">
        <v>2646</v>
      </c>
      <c r="D6" s="723" t="s">
        <v>1394</v>
      </c>
      <c r="E6" s="723" t="s">
        <v>1395</v>
      </c>
      <c r="F6" s="727">
        <v>2</v>
      </c>
      <c r="G6" s="727">
        <v>516.08000000000004</v>
      </c>
      <c r="H6" s="747">
        <v>1</v>
      </c>
      <c r="I6" s="727"/>
      <c r="J6" s="727"/>
      <c r="K6" s="747">
        <v>0</v>
      </c>
      <c r="L6" s="727">
        <v>2</v>
      </c>
      <c r="M6" s="728">
        <v>516.08000000000004</v>
      </c>
    </row>
    <row r="7" spans="1:13" ht="14.45" customHeight="1" x14ac:dyDescent="0.2">
      <c r="A7" s="729" t="s">
        <v>631</v>
      </c>
      <c r="B7" s="730" t="s">
        <v>2645</v>
      </c>
      <c r="C7" s="730" t="s">
        <v>2647</v>
      </c>
      <c r="D7" s="730" t="s">
        <v>841</v>
      </c>
      <c r="E7" s="730" t="s">
        <v>2648</v>
      </c>
      <c r="F7" s="734"/>
      <c r="G7" s="734"/>
      <c r="H7" s="748">
        <v>0</v>
      </c>
      <c r="I7" s="734">
        <v>585</v>
      </c>
      <c r="J7" s="734">
        <v>9691.3755000000019</v>
      </c>
      <c r="K7" s="748">
        <v>1</v>
      </c>
      <c r="L7" s="734">
        <v>585</v>
      </c>
      <c r="M7" s="735">
        <v>9691.3755000000019</v>
      </c>
    </row>
    <row r="8" spans="1:13" ht="14.45" customHeight="1" x14ac:dyDescent="0.2">
      <c r="A8" s="729" t="s">
        <v>631</v>
      </c>
      <c r="B8" s="730" t="s">
        <v>2645</v>
      </c>
      <c r="C8" s="730" t="s">
        <v>2649</v>
      </c>
      <c r="D8" s="730" t="s">
        <v>841</v>
      </c>
      <c r="E8" s="730" t="s">
        <v>2650</v>
      </c>
      <c r="F8" s="734"/>
      <c r="G8" s="734"/>
      <c r="H8" s="748">
        <v>0</v>
      </c>
      <c r="I8" s="734">
        <v>30</v>
      </c>
      <c r="J8" s="734">
        <v>366.70999999999992</v>
      </c>
      <c r="K8" s="748">
        <v>1</v>
      </c>
      <c r="L8" s="734">
        <v>30</v>
      </c>
      <c r="M8" s="735">
        <v>366.70999999999992</v>
      </c>
    </row>
    <row r="9" spans="1:13" ht="14.45" customHeight="1" x14ac:dyDescent="0.2">
      <c r="A9" s="729" t="s">
        <v>631</v>
      </c>
      <c r="B9" s="730" t="s">
        <v>2651</v>
      </c>
      <c r="C9" s="730" t="s">
        <v>2652</v>
      </c>
      <c r="D9" s="730" t="s">
        <v>2653</v>
      </c>
      <c r="E9" s="730" t="s">
        <v>2654</v>
      </c>
      <c r="F9" s="734"/>
      <c r="G9" s="734"/>
      <c r="H9" s="748">
        <v>0</v>
      </c>
      <c r="I9" s="734">
        <v>2</v>
      </c>
      <c r="J9" s="734">
        <v>127.89000000000001</v>
      </c>
      <c r="K9" s="748">
        <v>1</v>
      </c>
      <c r="L9" s="734">
        <v>2</v>
      </c>
      <c r="M9" s="735">
        <v>127.89000000000001</v>
      </c>
    </row>
    <row r="10" spans="1:13" ht="14.45" customHeight="1" x14ac:dyDescent="0.2">
      <c r="A10" s="729" t="s">
        <v>631</v>
      </c>
      <c r="B10" s="730" t="s">
        <v>2651</v>
      </c>
      <c r="C10" s="730" t="s">
        <v>2655</v>
      </c>
      <c r="D10" s="730" t="s">
        <v>946</v>
      </c>
      <c r="E10" s="730" t="s">
        <v>947</v>
      </c>
      <c r="F10" s="734">
        <v>1</v>
      </c>
      <c r="G10" s="734">
        <v>92.42</v>
      </c>
      <c r="H10" s="748">
        <v>1</v>
      </c>
      <c r="I10" s="734"/>
      <c r="J10" s="734"/>
      <c r="K10" s="748">
        <v>0</v>
      </c>
      <c r="L10" s="734">
        <v>1</v>
      </c>
      <c r="M10" s="735">
        <v>92.42</v>
      </c>
    </row>
    <row r="11" spans="1:13" ht="14.45" customHeight="1" x14ac:dyDescent="0.2">
      <c r="A11" s="729" t="s">
        <v>631</v>
      </c>
      <c r="B11" s="730" t="s">
        <v>2656</v>
      </c>
      <c r="C11" s="730" t="s">
        <v>2657</v>
      </c>
      <c r="D11" s="730" t="s">
        <v>1167</v>
      </c>
      <c r="E11" s="730" t="s">
        <v>1168</v>
      </c>
      <c r="F11" s="734"/>
      <c r="G11" s="734"/>
      <c r="H11" s="748">
        <v>0</v>
      </c>
      <c r="I11" s="734">
        <v>6</v>
      </c>
      <c r="J11" s="734">
        <v>739.08</v>
      </c>
      <c r="K11" s="748">
        <v>1</v>
      </c>
      <c r="L11" s="734">
        <v>6</v>
      </c>
      <c r="M11" s="735">
        <v>739.08</v>
      </c>
    </row>
    <row r="12" spans="1:13" ht="14.45" customHeight="1" x14ac:dyDescent="0.2">
      <c r="A12" s="729" t="s">
        <v>631</v>
      </c>
      <c r="B12" s="730" t="s">
        <v>2658</v>
      </c>
      <c r="C12" s="730" t="s">
        <v>2659</v>
      </c>
      <c r="D12" s="730" t="s">
        <v>2660</v>
      </c>
      <c r="E12" s="730" t="s">
        <v>2661</v>
      </c>
      <c r="F12" s="734"/>
      <c r="G12" s="734"/>
      <c r="H12" s="748">
        <v>0</v>
      </c>
      <c r="I12" s="734">
        <v>59</v>
      </c>
      <c r="J12" s="734">
        <v>16160.100000000002</v>
      </c>
      <c r="K12" s="748">
        <v>1</v>
      </c>
      <c r="L12" s="734">
        <v>59</v>
      </c>
      <c r="M12" s="735">
        <v>16160.100000000002</v>
      </c>
    </row>
    <row r="13" spans="1:13" ht="14.45" customHeight="1" x14ac:dyDescent="0.2">
      <c r="A13" s="729" t="s">
        <v>631</v>
      </c>
      <c r="B13" s="730" t="s">
        <v>2662</v>
      </c>
      <c r="C13" s="730" t="s">
        <v>2663</v>
      </c>
      <c r="D13" s="730" t="s">
        <v>1590</v>
      </c>
      <c r="E13" s="730" t="s">
        <v>2664</v>
      </c>
      <c r="F13" s="734"/>
      <c r="G13" s="734"/>
      <c r="H13" s="748">
        <v>0</v>
      </c>
      <c r="I13" s="734">
        <v>6</v>
      </c>
      <c r="J13" s="734">
        <v>1800.48</v>
      </c>
      <c r="K13" s="748">
        <v>1</v>
      </c>
      <c r="L13" s="734">
        <v>6</v>
      </c>
      <c r="M13" s="735">
        <v>1800.48</v>
      </c>
    </row>
    <row r="14" spans="1:13" ht="14.45" customHeight="1" x14ac:dyDescent="0.2">
      <c r="A14" s="729" t="s">
        <v>631</v>
      </c>
      <c r="B14" s="730" t="s">
        <v>2665</v>
      </c>
      <c r="C14" s="730" t="s">
        <v>2666</v>
      </c>
      <c r="D14" s="730" t="s">
        <v>922</v>
      </c>
      <c r="E14" s="730" t="s">
        <v>923</v>
      </c>
      <c r="F14" s="734">
        <v>23</v>
      </c>
      <c r="G14" s="734">
        <v>1195.08</v>
      </c>
      <c r="H14" s="748">
        <v>1</v>
      </c>
      <c r="I14" s="734"/>
      <c r="J14" s="734"/>
      <c r="K14" s="748">
        <v>0</v>
      </c>
      <c r="L14" s="734">
        <v>23</v>
      </c>
      <c r="M14" s="735">
        <v>1195.08</v>
      </c>
    </row>
    <row r="15" spans="1:13" ht="14.45" customHeight="1" x14ac:dyDescent="0.2">
      <c r="A15" s="729" t="s">
        <v>631</v>
      </c>
      <c r="B15" s="730" t="s">
        <v>2665</v>
      </c>
      <c r="C15" s="730" t="s">
        <v>2667</v>
      </c>
      <c r="D15" s="730" t="s">
        <v>2668</v>
      </c>
      <c r="E15" s="730" t="s">
        <v>2669</v>
      </c>
      <c r="F15" s="734"/>
      <c r="G15" s="734"/>
      <c r="H15" s="748">
        <v>0</v>
      </c>
      <c r="I15" s="734">
        <v>36</v>
      </c>
      <c r="J15" s="734">
        <v>1866.72</v>
      </c>
      <c r="K15" s="748">
        <v>1</v>
      </c>
      <c r="L15" s="734">
        <v>36</v>
      </c>
      <c r="M15" s="735">
        <v>1866.72</v>
      </c>
    </row>
    <row r="16" spans="1:13" ht="14.45" customHeight="1" x14ac:dyDescent="0.2">
      <c r="A16" s="729" t="s">
        <v>631</v>
      </c>
      <c r="B16" s="730" t="s">
        <v>2670</v>
      </c>
      <c r="C16" s="730" t="s">
        <v>2671</v>
      </c>
      <c r="D16" s="730" t="s">
        <v>1436</v>
      </c>
      <c r="E16" s="730" t="s">
        <v>2672</v>
      </c>
      <c r="F16" s="734"/>
      <c r="G16" s="734"/>
      <c r="H16" s="748">
        <v>0</v>
      </c>
      <c r="I16" s="734">
        <v>6</v>
      </c>
      <c r="J16" s="734">
        <v>753</v>
      </c>
      <c r="K16" s="748">
        <v>1</v>
      </c>
      <c r="L16" s="734">
        <v>6</v>
      </c>
      <c r="M16" s="735">
        <v>753</v>
      </c>
    </row>
    <row r="17" spans="1:13" ht="14.45" customHeight="1" x14ac:dyDescent="0.2">
      <c r="A17" s="729" t="s">
        <v>631</v>
      </c>
      <c r="B17" s="730" t="s">
        <v>2673</v>
      </c>
      <c r="C17" s="730" t="s">
        <v>2674</v>
      </c>
      <c r="D17" s="730" t="s">
        <v>2675</v>
      </c>
      <c r="E17" s="730" t="s">
        <v>1000</v>
      </c>
      <c r="F17" s="734"/>
      <c r="G17" s="734"/>
      <c r="H17" s="748">
        <v>0</v>
      </c>
      <c r="I17" s="734">
        <v>1</v>
      </c>
      <c r="J17" s="734">
        <v>401.63</v>
      </c>
      <c r="K17" s="748">
        <v>1</v>
      </c>
      <c r="L17" s="734">
        <v>1</v>
      </c>
      <c r="M17" s="735">
        <v>401.63</v>
      </c>
    </row>
    <row r="18" spans="1:13" ht="14.45" customHeight="1" x14ac:dyDescent="0.2">
      <c r="A18" s="729" t="s">
        <v>631</v>
      </c>
      <c r="B18" s="730" t="s">
        <v>2673</v>
      </c>
      <c r="C18" s="730" t="s">
        <v>2676</v>
      </c>
      <c r="D18" s="730" t="s">
        <v>2677</v>
      </c>
      <c r="E18" s="730" t="s">
        <v>1559</v>
      </c>
      <c r="F18" s="734"/>
      <c r="G18" s="734"/>
      <c r="H18" s="748">
        <v>0</v>
      </c>
      <c r="I18" s="734">
        <v>1</v>
      </c>
      <c r="J18" s="734">
        <v>664.28000000000009</v>
      </c>
      <c r="K18" s="748">
        <v>1</v>
      </c>
      <c r="L18" s="734">
        <v>1</v>
      </c>
      <c r="M18" s="735">
        <v>664.28000000000009</v>
      </c>
    </row>
    <row r="19" spans="1:13" ht="14.45" customHeight="1" x14ac:dyDescent="0.2">
      <c r="A19" s="729" t="s">
        <v>631</v>
      </c>
      <c r="B19" s="730" t="s">
        <v>2678</v>
      </c>
      <c r="C19" s="730" t="s">
        <v>2679</v>
      </c>
      <c r="D19" s="730" t="s">
        <v>2680</v>
      </c>
      <c r="E19" s="730" t="s">
        <v>2681</v>
      </c>
      <c r="F19" s="734"/>
      <c r="G19" s="734"/>
      <c r="H19" s="748">
        <v>0</v>
      </c>
      <c r="I19" s="734">
        <v>1</v>
      </c>
      <c r="J19" s="734">
        <v>647.34</v>
      </c>
      <c r="K19" s="748">
        <v>1</v>
      </c>
      <c r="L19" s="734">
        <v>1</v>
      </c>
      <c r="M19" s="735">
        <v>647.34</v>
      </c>
    </row>
    <row r="20" spans="1:13" ht="14.45" customHeight="1" x14ac:dyDescent="0.2">
      <c r="A20" s="729" t="s">
        <v>631</v>
      </c>
      <c r="B20" s="730" t="s">
        <v>2682</v>
      </c>
      <c r="C20" s="730" t="s">
        <v>2683</v>
      </c>
      <c r="D20" s="730" t="s">
        <v>1271</v>
      </c>
      <c r="E20" s="730" t="s">
        <v>1270</v>
      </c>
      <c r="F20" s="734">
        <v>1</v>
      </c>
      <c r="G20" s="734">
        <v>68.77</v>
      </c>
      <c r="H20" s="748">
        <v>1</v>
      </c>
      <c r="I20" s="734"/>
      <c r="J20" s="734"/>
      <c r="K20" s="748">
        <v>0</v>
      </c>
      <c r="L20" s="734">
        <v>1</v>
      </c>
      <c r="M20" s="735">
        <v>68.77</v>
      </c>
    </row>
    <row r="21" spans="1:13" ht="14.45" customHeight="1" x14ac:dyDescent="0.2">
      <c r="A21" s="729" t="s">
        <v>631</v>
      </c>
      <c r="B21" s="730" t="s">
        <v>2682</v>
      </c>
      <c r="C21" s="730" t="s">
        <v>2684</v>
      </c>
      <c r="D21" s="730" t="s">
        <v>2685</v>
      </c>
      <c r="E21" s="730" t="s">
        <v>2686</v>
      </c>
      <c r="F21" s="734"/>
      <c r="G21" s="734"/>
      <c r="H21" s="748">
        <v>0</v>
      </c>
      <c r="I21" s="734">
        <v>6</v>
      </c>
      <c r="J21" s="734">
        <v>422.33999999999992</v>
      </c>
      <c r="K21" s="748">
        <v>1</v>
      </c>
      <c r="L21" s="734">
        <v>6</v>
      </c>
      <c r="M21" s="735">
        <v>422.33999999999992</v>
      </c>
    </row>
    <row r="22" spans="1:13" ht="14.45" customHeight="1" x14ac:dyDescent="0.2">
      <c r="A22" s="729" t="s">
        <v>631</v>
      </c>
      <c r="B22" s="730" t="s">
        <v>2682</v>
      </c>
      <c r="C22" s="730" t="s">
        <v>2687</v>
      </c>
      <c r="D22" s="730" t="s">
        <v>2685</v>
      </c>
      <c r="E22" s="730" t="s">
        <v>2688</v>
      </c>
      <c r="F22" s="734"/>
      <c r="G22" s="734"/>
      <c r="H22" s="748">
        <v>0</v>
      </c>
      <c r="I22" s="734">
        <v>10</v>
      </c>
      <c r="J22" s="734">
        <v>489.29999999999995</v>
      </c>
      <c r="K22" s="748">
        <v>1</v>
      </c>
      <c r="L22" s="734">
        <v>10</v>
      </c>
      <c r="M22" s="735">
        <v>489.29999999999995</v>
      </c>
    </row>
    <row r="23" spans="1:13" ht="14.45" customHeight="1" x14ac:dyDescent="0.2">
      <c r="A23" s="729" t="s">
        <v>631</v>
      </c>
      <c r="B23" s="730" t="s">
        <v>2682</v>
      </c>
      <c r="C23" s="730" t="s">
        <v>2689</v>
      </c>
      <c r="D23" s="730" t="s">
        <v>2685</v>
      </c>
      <c r="E23" s="730" t="s">
        <v>2690</v>
      </c>
      <c r="F23" s="734"/>
      <c r="G23" s="734"/>
      <c r="H23" s="748">
        <v>0</v>
      </c>
      <c r="I23" s="734">
        <v>4</v>
      </c>
      <c r="J23" s="734">
        <v>323.95999999999992</v>
      </c>
      <c r="K23" s="748">
        <v>1</v>
      </c>
      <c r="L23" s="734">
        <v>4</v>
      </c>
      <c r="M23" s="735">
        <v>323.95999999999992</v>
      </c>
    </row>
    <row r="24" spans="1:13" ht="14.45" customHeight="1" x14ac:dyDescent="0.2">
      <c r="A24" s="729" t="s">
        <v>631</v>
      </c>
      <c r="B24" s="730" t="s">
        <v>2682</v>
      </c>
      <c r="C24" s="730" t="s">
        <v>2691</v>
      </c>
      <c r="D24" s="730" t="s">
        <v>1269</v>
      </c>
      <c r="E24" s="730" t="s">
        <v>1270</v>
      </c>
      <c r="F24" s="734">
        <v>3</v>
      </c>
      <c r="G24" s="734">
        <v>195.22999999999996</v>
      </c>
      <c r="H24" s="748">
        <v>1</v>
      </c>
      <c r="I24" s="734"/>
      <c r="J24" s="734"/>
      <c r="K24" s="748">
        <v>0</v>
      </c>
      <c r="L24" s="734">
        <v>3</v>
      </c>
      <c r="M24" s="735">
        <v>195.22999999999996</v>
      </c>
    </row>
    <row r="25" spans="1:13" ht="14.45" customHeight="1" x14ac:dyDescent="0.2">
      <c r="A25" s="729" t="s">
        <v>631</v>
      </c>
      <c r="B25" s="730" t="s">
        <v>2692</v>
      </c>
      <c r="C25" s="730" t="s">
        <v>2693</v>
      </c>
      <c r="D25" s="730" t="s">
        <v>2694</v>
      </c>
      <c r="E25" s="730" t="s">
        <v>2695</v>
      </c>
      <c r="F25" s="734"/>
      <c r="G25" s="734"/>
      <c r="H25" s="748">
        <v>0</v>
      </c>
      <c r="I25" s="734">
        <v>3</v>
      </c>
      <c r="J25" s="734">
        <v>46.559999999999995</v>
      </c>
      <c r="K25" s="748">
        <v>1</v>
      </c>
      <c r="L25" s="734">
        <v>3</v>
      </c>
      <c r="M25" s="735">
        <v>46.559999999999995</v>
      </c>
    </row>
    <row r="26" spans="1:13" ht="14.45" customHeight="1" x14ac:dyDescent="0.2">
      <c r="A26" s="729" t="s">
        <v>631</v>
      </c>
      <c r="B26" s="730" t="s">
        <v>2692</v>
      </c>
      <c r="C26" s="730" t="s">
        <v>2696</v>
      </c>
      <c r="D26" s="730" t="s">
        <v>2694</v>
      </c>
      <c r="E26" s="730" t="s">
        <v>1212</v>
      </c>
      <c r="F26" s="734"/>
      <c r="G26" s="734"/>
      <c r="H26" s="748">
        <v>0</v>
      </c>
      <c r="I26" s="734">
        <v>6</v>
      </c>
      <c r="J26" s="734">
        <v>139.32</v>
      </c>
      <c r="K26" s="748">
        <v>1</v>
      </c>
      <c r="L26" s="734">
        <v>6</v>
      </c>
      <c r="M26" s="735">
        <v>139.32</v>
      </c>
    </row>
    <row r="27" spans="1:13" ht="14.45" customHeight="1" x14ac:dyDescent="0.2">
      <c r="A27" s="729" t="s">
        <v>631</v>
      </c>
      <c r="B27" s="730" t="s">
        <v>2697</v>
      </c>
      <c r="C27" s="730" t="s">
        <v>2698</v>
      </c>
      <c r="D27" s="730" t="s">
        <v>2699</v>
      </c>
      <c r="E27" s="730" t="s">
        <v>1127</v>
      </c>
      <c r="F27" s="734"/>
      <c r="G27" s="734"/>
      <c r="H27" s="748">
        <v>0</v>
      </c>
      <c r="I27" s="734">
        <v>1</v>
      </c>
      <c r="J27" s="734">
        <v>618.19999999999993</v>
      </c>
      <c r="K27" s="748">
        <v>1</v>
      </c>
      <c r="L27" s="734">
        <v>1</v>
      </c>
      <c r="M27" s="735">
        <v>618.19999999999993</v>
      </c>
    </row>
    <row r="28" spans="1:13" ht="14.45" customHeight="1" x14ac:dyDescent="0.2">
      <c r="A28" s="729" t="s">
        <v>631</v>
      </c>
      <c r="B28" s="730" t="s">
        <v>2700</v>
      </c>
      <c r="C28" s="730" t="s">
        <v>2701</v>
      </c>
      <c r="D28" s="730" t="s">
        <v>1014</v>
      </c>
      <c r="E28" s="730" t="s">
        <v>2702</v>
      </c>
      <c r="F28" s="734"/>
      <c r="G28" s="734"/>
      <c r="H28" s="748">
        <v>0</v>
      </c>
      <c r="I28" s="734">
        <v>1</v>
      </c>
      <c r="J28" s="734">
        <v>3299.89</v>
      </c>
      <c r="K28" s="748">
        <v>1</v>
      </c>
      <c r="L28" s="734">
        <v>1</v>
      </c>
      <c r="M28" s="735">
        <v>3299.89</v>
      </c>
    </row>
    <row r="29" spans="1:13" ht="14.45" customHeight="1" x14ac:dyDescent="0.2">
      <c r="A29" s="729" t="s">
        <v>631</v>
      </c>
      <c r="B29" s="730" t="s">
        <v>2700</v>
      </c>
      <c r="C29" s="730" t="s">
        <v>2703</v>
      </c>
      <c r="D29" s="730" t="s">
        <v>1021</v>
      </c>
      <c r="E29" s="730" t="s">
        <v>2704</v>
      </c>
      <c r="F29" s="734"/>
      <c r="G29" s="734"/>
      <c r="H29" s="748">
        <v>0</v>
      </c>
      <c r="I29" s="734">
        <v>18</v>
      </c>
      <c r="J29" s="734">
        <v>19910.879999999997</v>
      </c>
      <c r="K29" s="748">
        <v>1</v>
      </c>
      <c r="L29" s="734">
        <v>18</v>
      </c>
      <c r="M29" s="735">
        <v>19910.879999999997</v>
      </c>
    </row>
    <row r="30" spans="1:13" ht="14.45" customHeight="1" x14ac:dyDescent="0.2">
      <c r="A30" s="729" t="s">
        <v>631</v>
      </c>
      <c r="B30" s="730" t="s">
        <v>2700</v>
      </c>
      <c r="C30" s="730" t="s">
        <v>2705</v>
      </c>
      <c r="D30" s="730" t="s">
        <v>1021</v>
      </c>
      <c r="E30" s="730" t="s">
        <v>2706</v>
      </c>
      <c r="F30" s="734"/>
      <c r="G30" s="734"/>
      <c r="H30" s="748">
        <v>0</v>
      </c>
      <c r="I30" s="734">
        <v>16</v>
      </c>
      <c r="J30" s="734">
        <v>24015.200000000004</v>
      </c>
      <c r="K30" s="748">
        <v>1</v>
      </c>
      <c r="L30" s="734">
        <v>16</v>
      </c>
      <c r="M30" s="735">
        <v>24015.200000000004</v>
      </c>
    </row>
    <row r="31" spans="1:13" ht="14.45" customHeight="1" x14ac:dyDescent="0.2">
      <c r="A31" s="729" t="s">
        <v>631</v>
      </c>
      <c r="B31" s="730" t="s">
        <v>2700</v>
      </c>
      <c r="C31" s="730" t="s">
        <v>2707</v>
      </c>
      <c r="D31" s="730" t="s">
        <v>1021</v>
      </c>
      <c r="E31" s="730" t="s">
        <v>2708</v>
      </c>
      <c r="F31" s="734"/>
      <c r="G31" s="734"/>
      <c r="H31" s="748">
        <v>0</v>
      </c>
      <c r="I31" s="734">
        <v>7</v>
      </c>
      <c r="J31" s="734">
        <v>13270.18</v>
      </c>
      <c r="K31" s="748">
        <v>1</v>
      </c>
      <c r="L31" s="734">
        <v>7</v>
      </c>
      <c r="M31" s="735">
        <v>13270.18</v>
      </c>
    </row>
    <row r="32" spans="1:13" ht="14.45" customHeight="1" x14ac:dyDescent="0.2">
      <c r="A32" s="729" t="s">
        <v>631</v>
      </c>
      <c r="B32" s="730" t="s">
        <v>2700</v>
      </c>
      <c r="C32" s="730" t="s">
        <v>2709</v>
      </c>
      <c r="D32" s="730" t="s">
        <v>1016</v>
      </c>
      <c r="E32" s="730" t="s">
        <v>1017</v>
      </c>
      <c r="F32" s="734"/>
      <c r="G32" s="734"/>
      <c r="H32" s="748">
        <v>0</v>
      </c>
      <c r="I32" s="734">
        <v>22</v>
      </c>
      <c r="J32" s="734">
        <v>15865.519999999997</v>
      </c>
      <c r="K32" s="748">
        <v>1</v>
      </c>
      <c r="L32" s="734">
        <v>22</v>
      </c>
      <c r="M32" s="735">
        <v>15865.519999999997</v>
      </c>
    </row>
    <row r="33" spans="1:13" ht="14.45" customHeight="1" x14ac:dyDescent="0.2">
      <c r="A33" s="729" t="s">
        <v>631</v>
      </c>
      <c r="B33" s="730" t="s">
        <v>2700</v>
      </c>
      <c r="C33" s="730" t="s">
        <v>2710</v>
      </c>
      <c r="D33" s="730" t="s">
        <v>1016</v>
      </c>
      <c r="E33" s="730" t="s">
        <v>2711</v>
      </c>
      <c r="F33" s="734"/>
      <c r="G33" s="734"/>
      <c r="H33" s="748">
        <v>0</v>
      </c>
      <c r="I33" s="734">
        <v>35</v>
      </c>
      <c r="J33" s="734">
        <v>18644.75</v>
      </c>
      <c r="K33" s="748">
        <v>1</v>
      </c>
      <c r="L33" s="734">
        <v>35</v>
      </c>
      <c r="M33" s="735">
        <v>18644.75</v>
      </c>
    </row>
    <row r="34" spans="1:13" ht="14.45" customHeight="1" x14ac:dyDescent="0.2">
      <c r="A34" s="729" t="s">
        <v>631</v>
      </c>
      <c r="B34" s="730" t="s">
        <v>2700</v>
      </c>
      <c r="C34" s="730" t="s">
        <v>2712</v>
      </c>
      <c r="D34" s="730" t="s">
        <v>1016</v>
      </c>
      <c r="E34" s="730" t="s">
        <v>2713</v>
      </c>
      <c r="F34" s="734"/>
      <c r="G34" s="734"/>
      <c r="H34" s="748">
        <v>0</v>
      </c>
      <c r="I34" s="734">
        <v>6</v>
      </c>
      <c r="J34" s="734">
        <v>5481.2999999999993</v>
      </c>
      <c r="K34" s="748">
        <v>1</v>
      </c>
      <c r="L34" s="734">
        <v>6</v>
      </c>
      <c r="M34" s="735">
        <v>5481.2999999999993</v>
      </c>
    </row>
    <row r="35" spans="1:13" ht="14.45" customHeight="1" x14ac:dyDescent="0.2">
      <c r="A35" s="729" t="s">
        <v>631</v>
      </c>
      <c r="B35" s="730" t="s">
        <v>2700</v>
      </c>
      <c r="C35" s="730" t="s">
        <v>2714</v>
      </c>
      <c r="D35" s="730" t="s">
        <v>1016</v>
      </c>
      <c r="E35" s="730" t="s">
        <v>1018</v>
      </c>
      <c r="F35" s="734"/>
      <c r="G35" s="734"/>
      <c r="H35" s="748">
        <v>0</v>
      </c>
      <c r="I35" s="734">
        <v>46</v>
      </c>
      <c r="J35" s="734">
        <v>15866.629999999997</v>
      </c>
      <c r="K35" s="748">
        <v>1</v>
      </c>
      <c r="L35" s="734">
        <v>46</v>
      </c>
      <c r="M35" s="735">
        <v>15866.629999999997</v>
      </c>
    </row>
    <row r="36" spans="1:13" ht="14.45" customHeight="1" x14ac:dyDescent="0.2">
      <c r="A36" s="729" t="s">
        <v>631</v>
      </c>
      <c r="B36" s="730" t="s">
        <v>2715</v>
      </c>
      <c r="C36" s="730" t="s">
        <v>2716</v>
      </c>
      <c r="D36" s="730" t="s">
        <v>829</v>
      </c>
      <c r="E36" s="730" t="s">
        <v>830</v>
      </c>
      <c r="F36" s="734">
        <v>1</v>
      </c>
      <c r="G36" s="734">
        <v>224.97</v>
      </c>
      <c r="H36" s="748">
        <v>1</v>
      </c>
      <c r="I36" s="734"/>
      <c r="J36" s="734"/>
      <c r="K36" s="748">
        <v>0</v>
      </c>
      <c r="L36" s="734">
        <v>1</v>
      </c>
      <c r="M36" s="735">
        <v>224.97</v>
      </c>
    </row>
    <row r="37" spans="1:13" ht="14.45" customHeight="1" x14ac:dyDescent="0.2">
      <c r="A37" s="729" t="s">
        <v>631</v>
      </c>
      <c r="B37" s="730" t="s">
        <v>2715</v>
      </c>
      <c r="C37" s="730" t="s">
        <v>2717</v>
      </c>
      <c r="D37" s="730" t="s">
        <v>2718</v>
      </c>
      <c r="E37" s="730" t="s">
        <v>2719</v>
      </c>
      <c r="F37" s="734"/>
      <c r="G37" s="734"/>
      <c r="H37" s="748">
        <v>0</v>
      </c>
      <c r="I37" s="734">
        <v>2</v>
      </c>
      <c r="J37" s="734">
        <v>128.22</v>
      </c>
      <c r="K37" s="748">
        <v>1</v>
      </c>
      <c r="L37" s="734">
        <v>2</v>
      </c>
      <c r="M37" s="735">
        <v>128.22</v>
      </c>
    </row>
    <row r="38" spans="1:13" ht="14.45" customHeight="1" x14ac:dyDescent="0.2">
      <c r="A38" s="729" t="s">
        <v>631</v>
      </c>
      <c r="B38" s="730" t="s">
        <v>2715</v>
      </c>
      <c r="C38" s="730" t="s">
        <v>2720</v>
      </c>
      <c r="D38" s="730" t="s">
        <v>2718</v>
      </c>
      <c r="E38" s="730" t="s">
        <v>2721</v>
      </c>
      <c r="F38" s="734"/>
      <c r="G38" s="734"/>
      <c r="H38" s="748">
        <v>0</v>
      </c>
      <c r="I38" s="734">
        <v>1</v>
      </c>
      <c r="J38" s="734">
        <v>138.94999999999996</v>
      </c>
      <c r="K38" s="748">
        <v>1</v>
      </c>
      <c r="L38" s="734">
        <v>1</v>
      </c>
      <c r="M38" s="735">
        <v>138.94999999999996</v>
      </c>
    </row>
    <row r="39" spans="1:13" ht="14.45" customHeight="1" x14ac:dyDescent="0.2">
      <c r="A39" s="729" t="s">
        <v>631</v>
      </c>
      <c r="B39" s="730" t="s">
        <v>2722</v>
      </c>
      <c r="C39" s="730" t="s">
        <v>2723</v>
      </c>
      <c r="D39" s="730" t="s">
        <v>1903</v>
      </c>
      <c r="E39" s="730" t="s">
        <v>2724</v>
      </c>
      <c r="F39" s="734"/>
      <c r="G39" s="734"/>
      <c r="H39" s="748">
        <v>0</v>
      </c>
      <c r="I39" s="734">
        <v>2</v>
      </c>
      <c r="J39" s="734">
        <v>779</v>
      </c>
      <c r="K39" s="748">
        <v>1</v>
      </c>
      <c r="L39" s="734">
        <v>2</v>
      </c>
      <c r="M39" s="735">
        <v>779</v>
      </c>
    </row>
    <row r="40" spans="1:13" ht="14.45" customHeight="1" x14ac:dyDescent="0.2">
      <c r="A40" s="729" t="s">
        <v>631</v>
      </c>
      <c r="B40" s="730" t="s">
        <v>2725</v>
      </c>
      <c r="C40" s="730" t="s">
        <v>2726</v>
      </c>
      <c r="D40" s="730" t="s">
        <v>2727</v>
      </c>
      <c r="E40" s="730" t="s">
        <v>2728</v>
      </c>
      <c r="F40" s="734"/>
      <c r="G40" s="734"/>
      <c r="H40" s="748">
        <v>0</v>
      </c>
      <c r="I40" s="734">
        <v>10</v>
      </c>
      <c r="J40" s="734">
        <v>1401.1999999999998</v>
      </c>
      <c r="K40" s="748">
        <v>1</v>
      </c>
      <c r="L40" s="734">
        <v>10</v>
      </c>
      <c r="M40" s="735">
        <v>1401.1999999999998</v>
      </c>
    </row>
    <row r="41" spans="1:13" ht="14.45" customHeight="1" x14ac:dyDescent="0.2">
      <c r="A41" s="729" t="s">
        <v>631</v>
      </c>
      <c r="B41" s="730" t="s">
        <v>2729</v>
      </c>
      <c r="C41" s="730" t="s">
        <v>2730</v>
      </c>
      <c r="D41" s="730" t="s">
        <v>2731</v>
      </c>
      <c r="E41" s="730" t="s">
        <v>2732</v>
      </c>
      <c r="F41" s="734"/>
      <c r="G41" s="734"/>
      <c r="H41" s="748">
        <v>0</v>
      </c>
      <c r="I41" s="734">
        <v>1</v>
      </c>
      <c r="J41" s="734">
        <v>104.53</v>
      </c>
      <c r="K41" s="748">
        <v>1</v>
      </c>
      <c r="L41" s="734">
        <v>1</v>
      </c>
      <c r="M41" s="735">
        <v>104.53</v>
      </c>
    </row>
    <row r="42" spans="1:13" ht="14.45" customHeight="1" x14ac:dyDescent="0.2">
      <c r="A42" s="729" t="s">
        <v>631</v>
      </c>
      <c r="B42" s="730" t="s">
        <v>2733</v>
      </c>
      <c r="C42" s="730" t="s">
        <v>2734</v>
      </c>
      <c r="D42" s="730" t="s">
        <v>2735</v>
      </c>
      <c r="E42" s="730" t="s">
        <v>2736</v>
      </c>
      <c r="F42" s="734"/>
      <c r="G42" s="734"/>
      <c r="H42" s="748">
        <v>0</v>
      </c>
      <c r="I42" s="734">
        <v>1</v>
      </c>
      <c r="J42" s="734">
        <v>202.77</v>
      </c>
      <c r="K42" s="748">
        <v>1</v>
      </c>
      <c r="L42" s="734">
        <v>1</v>
      </c>
      <c r="M42" s="735">
        <v>202.77</v>
      </c>
    </row>
    <row r="43" spans="1:13" ht="14.45" customHeight="1" x14ac:dyDescent="0.2">
      <c r="A43" s="729" t="s">
        <v>631</v>
      </c>
      <c r="B43" s="730" t="s">
        <v>2737</v>
      </c>
      <c r="C43" s="730" t="s">
        <v>2738</v>
      </c>
      <c r="D43" s="730" t="s">
        <v>2739</v>
      </c>
      <c r="E43" s="730" t="s">
        <v>2740</v>
      </c>
      <c r="F43" s="734"/>
      <c r="G43" s="734"/>
      <c r="H43" s="748">
        <v>0</v>
      </c>
      <c r="I43" s="734">
        <v>15</v>
      </c>
      <c r="J43" s="734">
        <v>474.17000000000013</v>
      </c>
      <c r="K43" s="748">
        <v>1</v>
      </c>
      <c r="L43" s="734">
        <v>15</v>
      </c>
      <c r="M43" s="735">
        <v>474.17000000000013</v>
      </c>
    </row>
    <row r="44" spans="1:13" ht="14.45" customHeight="1" x14ac:dyDescent="0.2">
      <c r="A44" s="729" t="s">
        <v>631</v>
      </c>
      <c r="B44" s="730" t="s">
        <v>2741</v>
      </c>
      <c r="C44" s="730" t="s">
        <v>2742</v>
      </c>
      <c r="D44" s="730" t="s">
        <v>1068</v>
      </c>
      <c r="E44" s="730" t="s">
        <v>2743</v>
      </c>
      <c r="F44" s="734"/>
      <c r="G44" s="734"/>
      <c r="H44" s="748">
        <v>0</v>
      </c>
      <c r="I44" s="734">
        <v>60</v>
      </c>
      <c r="J44" s="734">
        <v>2405.66</v>
      </c>
      <c r="K44" s="748">
        <v>1</v>
      </c>
      <c r="L44" s="734">
        <v>60</v>
      </c>
      <c r="M44" s="735">
        <v>2405.66</v>
      </c>
    </row>
    <row r="45" spans="1:13" ht="14.45" customHeight="1" x14ac:dyDescent="0.2">
      <c r="A45" s="729" t="s">
        <v>631</v>
      </c>
      <c r="B45" s="730" t="s">
        <v>2741</v>
      </c>
      <c r="C45" s="730" t="s">
        <v>2744</v>
      </c>
      <c r="D45" s="730" t="s">
        <v>1070</v>
      </c>
      <c r="E45" s="730" t="s">
        <v>2745</v>
      </c>
      <c r="F45" s="734"/>
      <c r="G45" s="734"/>
      <c r="H45" s="748">
        <v>0</v>
      </c>
      <c r="I45" s="734">
        <v>2</v>
      </c>
      <c r="J45" s="734">
        <v>121.53</v>
      </c>
      <c r="K45" s="748">
        <v>1</v>
      </c>
      <c r="L45" s="734">
        <v>2</v>
      </c>
      <c r="M45" s="735">
        <v>121.53</v>
      </c>
    </row>
    <row r="46" spans="1:13" ht="14.45" customHeight="1" x14ac:dyDescent="0.2">
      <c r="A46" s="729" t="s">
        <v>631</v>
      </c>
      <c r="B46" s="730" t="s">
        <v>2746</v>
      </c>
      <c r="C46" s="730" t="s">
        <v>2747</v>
      </c>
      <c r="D46" s="730" t="s">
        <v>1593</v>
      </c>
      <c r="E46" s="730" t="s">
        <v>1594</v>
      </c>
      <c r="F46" s="734"/>
      <c r="G46" s="734"/>
      <c r="H46" s="748">
        <v>0</v>
      </c>
      <c r="I46" s="734">
        <v>2</v>
      </c>
      <c r="J46" s="734">
        <v>160.13999999999999</v>
      </c>
      <c r="K46" s="748">
        <v>1</v>
      </c>
      <c r="L46" s="734">
        <v>2</v>
      </c>
      <c r="M46" s="735">
        <v>160.13999999999999</v>
      </c>
    </row>
    <row r="47" spans="1:13" ht="14.45" customHeight="1" x14ac:dyDescent="0.2">
      <c r="A47" s="729" t="s">
        <v>631</v>
      </c>
      <c r="B47" s="730" t="s">
        <v>2746</v>
      </c>
      <c r="C47" s="730" t="s">
        <v>2748</v>
      </c>
      <c r="D47" s="730" t="s">
        <v>755</v>
      </c>
      <c r="E47" s="730" t="s">
        <v>756</v>
      </c>
      <c r="F47" s="734"/>
      <c r="G47" s="734"/>
      <c r="H47" s="748">
        <v>0</v>
      </c>
      <c r="I47" s="734">
        <v>4</v>
      </c>
      <c r="J47" s="734">
        <v>389.43999999999994</v>
      </c>
      <c r="K47" s="748">
        <v>1</v>
      </c>
      <c r="L47" s="734">
        <v>4</v>
      </c>
      <c r="M47" s="735">
        <v>389.43999999999994</v>
      </c>
    </row>
    <row r="48" spans="1:13" ht="14.45" customHeight="1" x14ac:dyDescent="0.2">
      <c r="A48" s="729" t="s">
        <v>631</v>
      </c>
      <c r="B48" s="730" t="s">
        <v>2746</v>
      </c>
      <c r="C48" s="730" t="s">
        <v>2749</v>
      </c>
      <c r="D48" s="730" t="s">
        <v>757</v>
      </c>
      <c r="E48" s="730" t="s">
        <v>759</v>
      </c>
      <c r="F48" s="734"/>
      <c r="G48" s="734"/>
      <c r="H48" s="748">
        <v>0</v>
      </c>
      <c r="I48" s="734">
        <v>1</v>
      </c>
      <c r="J48" s="734">
        <v>291.39999999999998</v>
      </c>
      <c r="K48" s="748">
        <v>1</v>
      </c>
      <c r="L48" s="734">
        <v>1</v>
      </c>
      <c r="M48" s="735">
        <v>291.39999999999998</v>
      </c>
    </row>
    <row r="49" spans="1:13" ht="14.45" customHeight="1" x14ac:dyDescent="0.2">
      <c r="A49" s="729" t="s">
        <v>631</v>
      </c>
      <c r="B49" s="730" t="s">
        <v>2746</v>
      </c>
      <c r="C49" s="730" t="s">
        <v>2750</v>
      </c>
      <c r="D49" s="730" t="s">
        <v>757</v>
      </c>
      <c r="E49" s="730" t="s">
        <v>2751</v>
      </c>
      <c r="F49" s="734"/>
      <c r="G49" s="734"/>
      <c r="H49" s="748">
        <v>0</v>
      </c>
      <c r="I49" s="734">
        <v>1</v>
      </c>
      <c r="J49" s="734">
        <v>101.64</v>
      </c>
      <c r="K49" s="748">
        <v>1</v>
      </c>
      <c r="L49" s="734">
        <v>1</v>
      </c>
      <c r="M49" s="735">
        <v>101.64</v>
      </c>
    </row>
    <row r="50" spans="1:13" ht="14.45" customHeight="1" x14ac:dyDescent="0.2">
      <c r="A50" s="729" t="s">
        <v>631</v>
      </c>
      <c r="B50" s="730" t="s">
        <v>2746</v>
      </c>
      <c r="C50" s="730" t="s">
        <v>2752</v>
      </c>
      <c r="D50" s="730" t="s">
        <v>757</v>
      </c>
      <c r="E50" s="730" t="s">
        <v>758</v>
      </c>
      <c r="F50" s="734"/>
      <c r="G50" s="734"/>
      <c r="H50" s="748">
        <v>0</v>
      </c>
      <c r="I50" s="734">
        <v>2</v>
      </c>
      <c r="J50" s="734">
        <v>414.45999999999992</v>
      </c>
      <c r="K50" s="748">
        <v>1</v>
      </c>
      <c r="L50" s="734">
        <v>2</v>
      </c>
      <c r="M50" s="735">
        <v>414.45999999999992</v>
      </c>
    </row>
    <row r="51" spans="1:13" ht="14.45" customHeight="1" x14ac:dyDescent="0.2">
      <c r="A51" s="729" t="s">
        <v>631</v>
      </c>
      <c r="B51" s="730" t="s">
        <v>2746</v>
      </c>
      <c r="C51" s="730" t="s">
        <v>2753</v>
      </c>
      <c r="D51" s="730" t="s">
        <v>757</v>
      </c>
      <c r="E51" s="730" t="s">
        <v>762</v>
      </c>
      <c r="F51" s="734"/>
      <c r="G51" s="734"/>
      <c r="H51" s="748">
        <v>0</v>
      </c>
      <c r="I51" s="734">
        <v>16</v>
      </c>
      <c r="J51" s="734">
        <v>1156.3000000000002</v>
      </c>
      <c r="K51" s="748">
        <v>1</v>
      </c>
      <c r="L51" s="734">
        <v>16</v>
      </c>
      <c r="M51" s="735">
        <v>1156.3000000000002</v>
      </c>
    </row>
    <row r="52" spans="1:13" ht="14.45" customHeight="1" x14ac:dyDescent="0.2">
      <c r="A52" s="729" t="s">
        <v>631</v>
      </c>
      <c r="B52" s="730" t="s">
        <v>2746</v>
      </c>
      <c r="C52" s="730" t="s">
        <v>2754</v>
      </c>
      <c r="D52" s="730" t="s">
        <v>757</v>
      </c>
      <c r="E52" s="730" t="s">
        <v>761</v>
      </c>
      <c r="F52" s="734"/>
      <c r="G52" s="734"/>
      <c r="H52" s="748">
        <v>0</v>
      </c>
      <c r="I52" s="734">
        <v>3</v>
      </c>
      <c r="J52" s="734">
        <v>281.52</v>
      </c>
      <c r="K52" s="748">
        <v>1</v>
      </c>
      <c r="L52" s="734">
        <v>3</v>
      </c>
      <c r="M52" s="735">
        <v>281.52</v>
      </c>
    </row>
    <row r="53" spans="1:13" ht="14.45" customHeight="1" x14ac:dyDescent="0.2">
      <c r="A53" s="729" t="s">
        <v>631</v>
      </c>
      <c r="B53" s="730" t="s">
        <v>2746</v>
      </c>
      <c r="C53" s="730" t="s">
        <v>2755</v>
      </c>
      <c r="D53" s="730" t="s">
        <v>757</v>
      </c>
      <c r="E53" s="730" t="s">
        <v>760</v>
      </c>
      <c r="F53" s="734"/>
      <c r="G53" s="734"/>
      <c r="H53" s="748">
        <v>0</v>
      </c>
      <c r="I53" s="734">
        <v>4</v>
      </c>
      <c r="J53" s="734">
        <v>998.36000000000013</v>
      </c>
      <c r="K53" s="748">
        <v>1</v>
      </c>
      <c r="L53" s="734">
        <v>4</v>
      </c>
      <c r="M53" s="735">
        <v>998.36000000000013</v>
      </c>
    </row>
    <row r="54" spans="1:13" ht="14.45" customHeight="1" x14ac:dyDescent="0.2">
      <c r="A54" s="729" t="s">
        <v>631</v>
      </c>
      <c r="B54" s="730" t="s">
        <v>2756</v>
      </c>
      <c r="C54" s="730" t="s">
        <v>2757</v>
      </c>
      <c r="D54" s="730" t="s">
        <v>767</v>
      </c>
      <c r="E54" s="730" t="s">
        <v>768</v>
      </c>
      <c r="F54" s="734"/>
      <c r="G54" s="734"/>
      <c r="H54" s="748">
        <v>0</v>
      </c>
      <c r="I54" s="734">
        <v>2</v>
      </c>
      <c r="J54" s="734">
        <v>348.45999999999992</v>
      </c>
      <c r="K54" s="748">
        <v>1</v>
      </c>
      <c r="L54" s="734">
        <v>2</v>
      </c>
      <c r="M54" s="735">
        <v>348.45999999999992</v>
      </c>
    </row>
    <row r="55" spans="1:13" ht="14.45" customHeight="1" x14ac:dyDescent="0.2">
      <c r="A55" s="729" t="s">
        <v>631</v>
      </c>
      <c r="B55" s="730" t="s">
        <v>2758</v>
      </c>
      <c r="C55" s="730" t="s">
        <v>2759</v>
      </c>
      <c r="D55" s="730" t="s">
        <v>1847</v>
      </c>
      <c r="E55" s="730" t="s">
        <v>776</v>
      </c>
      <c r="F55" s="734"/>
      <c r="G55" s="734"/>
      <c r="H55" s="748">
        <v>0</v>
      </c>
      <c r="I55" s="734">
        <v>2</v>
      </c>
      <c r="J55" s="734">
        <v>52.859999999999992</v>
      </c>
      <c r="K55" s="748">
        <v>1</v>
      </c>
      <c r="L55" s="734">
        <v>2</v>
      </c>
      <c r="M55" s="735">
        <v>52.859999999999992</v>
      </c>
    </row>
    <row r="56" spans="1:13" ht="14.45" customHeight="1" x14ac:dyDescent="0.2">
      <c r="A56" s="729" t="s">
        <v>631</v>
      </c>
      <c r="B56" s="730" t="s">
        <v>2758</v>
      </c>
      <c r="C56" s="730" t="s">
        <v>2760</v>
      </c>
      <c r="D56" s="730" t="s">
        <v>1847</v>
      </c>
      <c r="E56" s="730" t="s">
        <v>778</v>
      </c>
      <c r="F56" s="734"/>
      <c r="G56" s="734"/>
      <c r="H56" s="748">
        <v>0</v>
      </c>
      <c r="I56" s="734">
        <v>3</v>
      </c>
      <c r="J56" s="734">
        <v>78.33</v>
      </c>
      <c r="K56" s="748">
        <v>1</v>
      </c>
      <c r="L56" s="734">
        <v>3</v>
      </c>
      <c r="M56" s="735">
        <v>78.33</v>
      </c>
    </row>
    <row r="57" spans="1:13" ht="14.45" customHeight="1" x14ac:dyDescent="0.2">
      <c r="A57" s="729" t="s">
        <v>631</v>
      </c>
      <c r="B57" s="730" t="s">
        <v>2761</v>
      </c>
      <c r="C57" s="730" t="s">
        <v>2762</v>
      </c>
      <c r="D57" s="730" t="s">
        <v>1314</v>
      </c>
      <c r="E57" s="730" t="s">
        <v>1315</v>
      </c>
      <c r="F57" s="734">
        <v>1</v>
      </c>
      <c r="G57" s="734">
        <v>64.8</v>
      </c>
      <c r="H57" s="748">
        <v>1</v>
      </c>
      <c r="I57" s="734"/>
      <c r="J57" s="734"/>
      <c r="K57" s="748">
        <v>0</v>
      </c>
      <c r="L57" s="734">
        <v>1</v>
      </c>
      <c r="M57" s="735">
        <v>64.8</v>
      </c>
    </row>
    <row r="58" spans="1:13" ht="14.45" customHeight="1" x14ac:dyDescent="0.2">
      <c r="A58" s="729" t="s">
        <v>631</v>
      </c>
      <c r="B58" s="730" t="s">
        <v>2763</v>
      </c>
      <c r="C58" s="730" t="s">
        <v>2764</v>
      </c>
      <c r="D58" s="730" t="s">
        <v>2765</v>
      </c>
      <c r="E58" s="730" t="s">
        <v>2766</v>
      </c>
      <c r="F58" s="734"/>
      <c r="G58" s="734"/>
      <c r="H58" s="748">
        <v>0</v>
      </c>
      <c r="I58" s="734">
        <v>3</v>
      </c>
      <c r="J58" s="734">
        <v>63.709999999999994</v>
      </c>
      <c r="K58" s="748">
        <v>1</v>
      </c>
      <c r="L58" s="734">
        <v>3</v>
      </c>
      <c r="M58" s="735">
        <v>63.709999999999994</v>
      </c>
    </row>
    <row r="59" spans="1:13" ht="14.45" customHeight="1" x14ac:dyDescent="0.2">
      <c r="A59" s="729" t="s">
        <v>631</v>
      </c>
      <c r="B59" s="730" t="s">
        <v>2763</v>
      </c>
      <c r="C59" s="730" t="s">
        <v>2767</v>
      </c>
      <c r="D59" s="730" t="s">
        <v>2765</v>
      </c>
      <c r="E59" s="730" t="s">
        <v>2768</v>
      </c>
      <c r="F59" s="734"/>
      <c r="G59" s="734"/>
      <c r="H59" s="748">
        <v>0</v>
      </c>
      <c r="I59" s="734">
        <v>7</v>
      </c>
      <c r="J59" s="734">
        <v>60.899999999999977</v>
      </c>
      <c r="K59" s="748">
        <v>1</v>
      </c>
      <c r="L59" s="734">
        <v>7</v>
      </c>
      <c r="M59" s="735">
        <v>60.899999999999977</v>
      </c>
    </row>
    <row r="60" spans="1:13" ht="14.45" customHeight="1" x14ac:dyDescent="0.2">
      <c r="A60" s="729" t="s">
        <v>631</v>
      </c>
      <c r="B60" s="730" t="s">
        <v>2763</v>
      </c>
      <c r="C60" s="730" t="s">
        <v>2769</v>
      </c>
      <c r="D60" s="730" t="s">
        <v>2765</v>
      </c>
      <c r="E60" s="730" t="s">
        <v>2174</v>
      </c>
      <c r="F60" s="734"/>
      <c r="G60" s="734"/>
      <c r="H60" s="748">
        <v>0</v>
      </c>
      <c r="I60" s="734">
        <v>6</v>
      </c>
      <c r="J60" s="734">
        <v>90.359999999999985</v>
      </c>
      <c r="K60" s="748">
        <v>1</v>
      </c>
      <c r="L60" s="734">
        <v>6</v>
      </c>
      <c r="M60" s="735">
        <v>90.359999999999985</v>
      </c>
    </row>
    <row r="61" spans="1:13" ht="14.45" customHeight="1" x14ac:dyDescent="0.2">
      <c r="A61" s="729" t="s">
        <v>631</v>
      </c>
      <c r="B61" s="730" t="s">
        <v>2770</v>
      </c>
      <c r="C61" s="730" t="s">
        <v>2771</v>
      </c>
      <c r="D61" s="730" t="s">
        <v>1423</v>
      </c>
      <c r="E61" s="730" t="s">
        <v>778</v>
      </c>
      <c r="F61" s="734"/>
      <c r="G61" s="734"/>
      <c r="H61" s="748">
        <v>0</v>
      </c>
      <c r="I61" s="734">
        <v>1</v>
      </c>
      <c r="J61" s="734">
        <v>76.449999999999989</v>
      </c>
      <c r="K61" s="748">
        <v>1</v>
      </c>
      <c r="L61" s="734">
        <v>1</v>
      </c>
      <c r="M61" s="735">
        <v>76.449999999999989</v>
      </c>
    </row>
    <row r="62" spans="1:13" ht="14.45" customHeight="1" x14ac:dyDescent="0.2">
      <c r="A62" s="729" t="s">
        <v>631</v>
      </c>
      <c r="B62" s="730" t="s">
        <v>2770</v>
      </c>
      <c r="C62" s="730" t="s">
        <v>2772</v>
      </c>
      <c r="D62" s="730" t="s">
        <v>1423</v>
      </c>
      <c r="E62" s="730" t="s">
        <v>2773</v>
      </c>
      <c r="F62" s="734"/>
      <c r="G62" s="734"/>
      <c r="H62" s="748">
        <v>0</v>
      </c>
      <c r="I62" s="734">
        <v>4</v>
      </c>
      <c r="J62" s="734">
        <v>755.28</v>
      </c>
      <c r="K62" s="748">
        <v>1</v>
      </c>
      <c r="L62" s="734">
        <v>4</v>
      </c>
      <c r="M62" s="735">
        <v>755.28</v>
      </c>
    </row>
    <row r="63" spans="1:13" ht="14.45" customHeight="1" x14ac:dyDescent="0.2">
      <c r="A63" s="729" t="s">
        <v>631</v>
      </c>
      <c r="B63" s="730" t="s">
        <v>2774</v>
      </c>
      <c r="C63" s="730" t="s">
        <v>2775</v>
      </c>
      <c r="D63" s="730" t="s">
        <v>2776</v>
      </c>
      <c r="E63" s="730" t="s">
        <v>2777</v>
      </c>
      <c r="F63" s="734"/>
      <c r="G63" s="734"/>
      <c r="H63" s="748">
        <v>0</v>
      </c>
      <c r="I63" s="734">
        <v>6</v>
      </c>
      <c r="J63" s="734">
        <v>93</v>
      </c>
      <c r="K63" s="748">
        <v>1</v>
      </c>
      <c r="L63" s="734">
        <v>6</v>
      </c>
      <c r="M63" s="735">
        <v>93</v>
      </c>
    </row>
    <row r="64" spans="1:13" ht="14.45" customHeight="1" x14ac:dyDescent="0.2">
      <c r="A64" s="729" t="s">
        <v>631</v>
      </c>
      <c r="B64" s="730" t="s">
        <v>2774</v>
      </c>
      <c r="C64" s="730" t="s">
        <v>2778</v>
      </c>
      <c r="D64" s="730" t="s">
        <v>2776</v>
      </c>
      <c r="E64" s="730" t="s">
        <v>2779</v>
      </c>
      <c r="F64" s="734"/>
      <c r="G64" s="734"/>
      <c r="H64" s="748">
        <v>0</v>
      </c>
      <c r="I64" s="734">
        <v>3</v>
      </c>
      <c r="J64" s="734">
        <v>37.26</v>
      </c>
      <c r="K64" s="748">
        <v>1</v>
      </c>
      <c r="L64" s="734">
        <v>3</v>
      </c>
      <c r="M64" s="735">
        <v>37.26</v>
      </c>
    </row>
    <row r="65" spans="1:13" ht="14.45" customHeight="1" x14ac:dyDescent="0.2">
      <c r="A65" s="729" t="s">
        <v>631</v>
      </c>
      <c r="B65" s="730" t="s">
        <v>2774</v>
      </c>
      <c r="C65" s="730" t="s">
        <v>2780</v>
      </c>
      <c r="D65" s="730" t="s">
        <v>2776</v>
      </c>
      <c r="E65" s="730" t="s">
        <v>2781</v>
      </c>
      <c r="F65" s="734"/>
      <c r="G65" s="734"/>
      <c r="H65" s="748">
        <v>0</v>
      </c>
      <c r="I65" s="734">
        <v>5</v>
      </c>
      <c r="J65" s="734">
        <v>158.29999999999998</v>
      </c>
      <c r="K65" s="748">
        <v>1</v>
      </c>
      <c r="L65" s="734">
        <v>5</v>
      </c>
      <c r="M65" s="735">
        <v>158.29999999999998</v>
      </c>
    </row>
    <row r="66" spans="1:13" ht="14.45" customHeight="1" x14ac:dyDescent="0.2">
      <c r="A66" s="729" t="s">
        <v>631</v>
      </c>
      <c r="B66" s="730" t="s">
        <v>2782</v>
      </c>
      <c r="C66" s="730" t="s">
        <v>2783</v>
      </c>
      <c r="D66" s="730" t="s">
        <v>2784</v>
      </c>
      <c r="E66" s="730" t="s">
        <v>2785</v>
      </c>
      <c r="F66" s="734"/>
      <c r="G66" s="734"/>
      <c r="H66" s="748">
        <v>0</v>
      </c>
      <c r="I66" s="734">
        <v>5</v>
      </c>
      <c r="J66" s="734">
        <v>794.90000000000009</v>
      </c>
      <c r="K66" s="748">
        <v>1</v>
      </c>
      <c r="L66" s="734">
        <v>5</v>
      </c>
      <c r="M66" s="735">
        <v>794.90000000000009</v>
      </c>
    </row>
    <row r="67" spans="1:13" ht="14.45" customHeight="1" x14ac:dyDescent="0.2">
      <c r="A67" s="729" t="s">
        <v>631</v>
      </c>
      <c r="B67" s="730" t="s">
        <v>2782</v>
      </c>
      <c r="C67" s="730" t="s">
        <v>2786</v>
      </c>
      <c r="D67" s="730" t="s">
        <v>2784</v>
      </c>
      <c r="E67" s="730" t="s">
        <v>2787</v>
      </c>
      <c r="F67" s="734"/>
      <c r="G67" s="734"/>
      <c r="H67" s="748">
        <v>0</v>
      </c>
      <c r="I67" s="734">
        <v>6</v>
      </c>
      <c r="J67" s="734">
        <v>1525.5</v>
      </c>
      <c r="K67" s="748">
        <v>1</v>
      </c>
      <c r="L67" s="734">
        <v>6</v>
      </c>
      <c r="M67" s="735">
        <v>1525.5</v>
      </c>
    </row>
    <row r="68" spans="1:13" ht="14.45" customHeight="1" x14ac:dyDescent="0.2">
      <c r="A68" s="729" t="s">
        <v>631</v>
      </c>
      <c r="B68" s="730" t="s">
        <v>2782</v>
      </c>
      <c r="C68" s="730" t="s">
        <v>2788</v>
      </c>
      <c r="D68" s="730" t="s">
        <v>2784</v>
      </c>
      <c r="E68" s="730" t="s">
        <v>2789</v>
      </c>
      <c r="F68" s="734"/>
      <c r="G68" s="734"/>
      <c r="H68" s="748">
        <v>0</v>
      </c>
      <c r="I68" s="734">
        <v>2</v>
      </c>
      <c r="J68" s="734">
        <v>1367.2199999999998</v>
      </c>
      <c r="K68" s="748">
        <v>1</v>
      </c>
      <c r="L68" s="734">
        <v>2</v>
      </c>
      <c r="M68" s="735">
        <v>1367.2199999999998</v>
      </c>
    </row>
    <row r="69" spans="1:13" ht="14.45" customHeight="1" x14ac:dyDescent="0.2">
      <c r="A69" s="729" t="s">
        <v>631</v>
      </c>
      <c r="B69" s="730" t="s">
        <v>2782</v>
      </c>
      <c r="C69" s="730" t="s">
        <v>2790</v>
      </c>
      <c r="D69" s="730" t="s">
        <v>2791</v>
      </c>
      <c r="E69" s="730" t="s">
        <v>2792</v>
      </c>
      <c r="F69" s="734"/>
      <c r="G69" s="734"/>
      <c r="H69" s="748">
        <v>0</v>
      </c>
      <c r="I69" s="734">
        <v>1</v>
      </c>
      <c r="J69" s="734">
        <v>134.13</v>
      </c>
      <c r="K69" s="748">
        <v>1</v>
      </c>
      <c r="L69" s="734">
        <v>1</v>
      </c>
      <c r="M69" s="735">
        <v>134.13</v>
      </c>
    </row>
    <row r="70" spans="1:13" ht="14.45" customHeight="1" x14ac:dyDescent="0.2">
      <c r="A70" s="729" t="s">
        <v>631</v>
      </c>
      <c r="B70" s="730" t="s">
        <v>2782</v>
      </c>
      <c r="C70" s="730" t="s">
        <v>2793</v>
      </c>
      <c r="D70" s="730" t="s">
        <v>2791</v>
      </c>
      <c r="E70" s="730" t="s">
        <v>2794</v>
      </c>
      <c r="F70" s="734"/>
      <c r="G70" s="734"/>
      <c r="H70" s="748">
        <v>0</v>
      </c>
      <c r="I70" s="734">
        <v>1</v>
      </c>
      <c r="J70" s="734">
        <v>148.62</v>
      </c>
      <c r="K70" s="748">
        <v>1</v>
      </c>
      <c r="L70" s="734">
        <v>1</v>
      </c>
      <c r="M70" s="735">
        <v>148.62</v>
      </c>
    </row>
    <row r="71" spans="1:13" ht="14.45" customHeight="1" x14ac:dyDescent="0.2">
      <c r="A71" s="729" t="s">
        <v>631</v>
      </c>
      <c r="B71" s="730" t="s">
        <v>2795</v>
      </c>
      <c r="C71" s="730" t="s">
        <v>2796</v>
      </c>
      <c r="D71" s="730" t="s">
        <v>2797</v>
      </c>
      <c r="E71" s="730" t="s">
        <v>2798</v>
      </c>
      <c r="F71" s="734">
        <v>1</v>
      </c>
      <c r="G71" s="734">
        <v>157.22000000000003</v>
      </c>
      <c r="H71" s="748">
        <v>1</v>
      </c>
      <c r="I71" s="734"/>
      <c r="J71" s="734"/>
      <c r="K71" s="748">
        <v>0</v>
      </c>
      <c r="L71" s="734">
        <v>1</v>
      </c>
      <c r="M71" s="735">
        <v>157.22000000000003</v>
      </c>
    </row>
    <row r="72" spans="1:13" ht="14.45" customHeight="1" x14ac:dyDescent="0.2">
      <c r="A72" s="729" t="s">
        <v>631</v>
      </c>
      <c r="B72" s="730" t="s">
        <v>2799</v>
      </c>
      <c r="C72" s="730" t="s">
        <v>2800</v>
      </c>
      <c r="D72" s="730" t="s">
        <v>2801</v>
      </c>
      <c r="E72" s="730" t="s">
        <v>2802</v>
      </c>
      <c r="F72" s="734"/>
      <c r="G72" s="734"/>
      <c r="H72" s="748">
        <v>0</v>
      </c>
      <c r="I72" s="734">
        <v>1</v>
      </c>
      <c r="J72" s="734">
        <v>18.37</v>
      </c>
      <c r="K72" s="748">
        <v>1</v>
      </c>
      <c r="L72" s="734">
        <v>1</v>
      </c>
      <c r="M72" s="735">
        <v>18.37</v>
      </c>
    </row>
    <row r="73" spans="1:13" ht="14.45" customHeight="1" x14ac:dyDescent="0.2">
      <c r="A73" s="729" t="s">
        <v>631</v>
      </c>
      <c r="B73" s="730" t="s">
        <v>2803</v>
      </c>
      <c r="C73" s="730" t="s">
        <v>2804</v>
      </c>
      <c r="D73" s="730" t="s">
        <v>1224</v>
      </c>
      <c r="E73" s="730" t="s">
        <v>2805</v>
      </c>
      <c r="F73" s="734"/>
      <c r="G73" s="734"/>
      <c r="H73" s="748">
        <v>0</v>
      </c>
      <c r="I73" s="734">
        <v>1</v>
      </c>
      <c r="J73" s="734">
        <v>19.27</v>
      </c>
      <c r="K73" s="748">
        <v>1</v>
      </c>
      <c r="L73" s="734">
        <v>1</v>
      </c>
      <c r="M73" s="735">
        <v>19.27</v>
      </c>
    </row>
    <row r="74" spans="1:13" ht="14.45" customHeight="1" x14ac:dyDescent="0.2">
      <c r="A74" s="729" t="s">
        <v>631</v>
      </c>
      <c r="B74" s="730" t="s">
        <v>2806</v>
      </c>
      <c r="C74" s="730" t="s">
        <v>2807</v>
      </c>
      <c r="D74" s="730" t="s">
        <v>2171</v>
      </c>
      <c r="E74" s="730" t="s">
        <v>2808</v>
      </c>
      <c r="F74" s="734"/>
      <c r="G74" s="734"/>
      <c r="H74" s="748">
        <v>0</v>
      </c>
      <c r="I74" s="734">
        <v>1</v>
      </c>
      <c r="J74" s="734">
        <v>76.47</v>
      </c>
      <c r="K74" s="748">
        <v>1</v>
      </c>
      <c r="L74" s="734">
        <v>1</v>
      </c>
      <c r="M74" s="735">
        <v>76.47</v>
      </c>
    </row>
    <row r="75" spans="1:13" ht="14.45" customHeight="1" x14ac:dyDescent="0.2">
      <c r="A75" s="729" t="s">
        <v>631</v>
      </c>
      <c r="B75" s="730" t="s">
        <v>2809</v>
      </c>
      <c r="C75" s="730" t="s">
        <v>2810</v>
      </c>
      <c r="D75" s="730" t="s">
        <v>2811</v>
      </c>
      <c r="E75" s="730" t="s">
        <v>2812</v>
      </c>
      <c r="F75" s="734"/>
      <c r="G75" s="734"/>
      <c r="H75" s="748">
        <v>0</v>
      </c>
      <c r="I75" s="734">
        <v>2</v>
      </c>
      <c r="J75" s="734">
        <v>297.96000000000004</v>
      </c>
      <c r="K75" s="748">
        <v>1</v>
      </c>
      <c r="L75" s="734">
        <v>2</v>
      </c>
      <c r="M75" s="735">
        <v>297.96000000000004</v>
      </c>
    </row>
    <row r="76" spans="1:13" ht="14.45" customHeight="1" x14ac:dyDescent="0.2">
      <c r="A76" s="729" t="s">
        <v>631</v>
      </c>
      <c r="B76" s="730" t="s">
        <v>2809</v>
      </c>
      <c r="C76" s="730" t="s">
        <v>2813</v>
      </c>
      <c r="D76" s="730" t="s">
        <v>2811</v>
      </c>
      <c r="E76" s="730" t="s">
        <v>2814</v>
      </c>
      <c r="F76" s="734"/>
      <c r="G76" s="734"/>
      <c r="H76" s="748">
        <v>0</v>
      </c>
      <c r="I76" s="734">
        <v>1</v>
      </c>
      <c r="J76" s="734">
        <v>176.85999999999999</v>
      </c>
      <c r="K76" s="748">
        <v>1</v>
      </c>
      <c r="L76" s="734">
        <v>1</v>
      </c>
      <c r="M76" s="735">
        <v>176.85999999999999</v>
      </c>
    </row>
    <row r="77" spans="1:13" ht="14.45" customHeight="1" x14ac:dyDescent="0.2">
      <c r="A77" s="729" t="s">
        <v>631</v>
      </c>
      <c r="B77" s="730" t="s">
        <v>2815</v>
      </c>
      <c r="C77" s="730" t="s">
        <v>2816</v>
      </c>
      <c r="D77" s="730" t="s">
        <v>2817</v>
      </c>
      <c r="E77" s="730" t="s">
        <v>2818</v>
      </c>
      <c r="F77" s="734"/>
      <c r="G77" s="734"/>
      <c r="H77" s="748">
        <v>0</v>
      </c>
      <c r="I77" s="734">
        <v>3</v>
      </c>
      <c r="J77" s="734">
        <v>61.680000000000007</v>
      </c>
      <c r="K77" s="748">
        <v>1</v>
      </c>
      <c r="L77" s="734">
        <v>3</v>
      </c>
      <c r="M77" s="735">
        <v>61.680000000000007</v>
      </c>
    </row>
    <row r="78" spans="1:13" ht="14.45" customHeight="1" x14ac:dyDescent="0.2">
      <c r="A78" s="729" t="s">
        <v>631</v>
      </c>
      <c r="B78" s="730" t="s">
        <v>2815</v>
      </c>
      <c r="C78" s="730" t="s">
        <v>2819</v>
      </c>
      <c r="D78" s="730" t="s">
        <v>2817</v>
      </c>
      <c r="E78" s="730" t="s">
        <v>2820</v>
      </c>
      <c r="F78" s="734"/>
      <c r="G78" s="734"/>
      <c r="H78" s="748">
        <v>0</v>
      </c>
      <c r="I78" s="734">
        <v>4</v>
      </c>
      <c r="J78" s="734">
        <v>163.66</v>
      </c>
      <c r="K78" s="748">
        <v>1</v>
      </c>
      <c r="L78" s="734">
        <v>4</v>
      </c>
      <c r="M78" s="735">
        <v>163.66</v>
      </c>
    </row>
    <row r="79" spans="1:13" ht="14.45" customHeight="1" x14ac:dyDescent="0.2">
      <c r="A79" s="729" t="s">
        <v>631</v>
      </c>
      <c r="B79" s="730" t="s">
        <v>2815</v>
      </c>
      <c r="C79" s="730" t="s">
        <v>2821</v>
      </c>
      <c r="D79" s="730" t="s">
        <v>2817</v>
      </c>
      <c r="E79" s="730" t="s">
        <v>2822</v>
      </c>
      <c r="F79" s="734"/>
      <c r="G79" s="734"/>
      <c r="H79" s="748">
        <v>0</v>
      </c>
      <c r="I79" s="734">
        <v>2</v>
      </c>
      <c r="J79" s="734">
        <v>245.97999999999993</v>
      </c>
      <c r="K79" s="748">
        <v>1</v>
      </c>
      <c r="L79" s="734">
        <v>2</v>
      </c>
      <c r="M79" s="735">
        <v>245.97999999999993</v>
      </c>
    </row>
    <row r="80" spans="1:13" ht="14.45" customHeight="1" x14ac:dyDescent="0.2">
      <c r="A80" s="729" t="s">
        <v>631</v>
      </c>
      <c r="B80" s="730" t="s">
        <v>2823</v>
      </c>
      <c r="C80" s="730" t="s">
        <v>2824</v>
      </c>
      <c r="D80" s="730" t="s">
        <v>1627</v>
      </c>
      <c r="E80" s="730" t="s">
        <v>1628</v>
      </c>
      <c r="F80" s="734"/>
      <c r="G80" s="734"/>
      <c r="H80" s="748">
        <v>0</v>
      </c>
      <c r="I80" s="734">
        <v>1</v>
      </c>
      <c r="J80" s="734">
        <v>621.49999999999989</v>
      </c>
      <c r="K80" s="748">
        <v>1</v>
      </c>
      <c r="L80" s="734">
        <v>1</v>
      </c>
      <c r="M80" s="735">
        <v>621.49999999999989</v>
      </c>
    </row>
    <row r="81" spans="1:13" ht="14.45" customHeight="1" x14ac:dyDescent="0.2">
      <c r="A81" s="729" t="s">
        <v>631</v>
      </c>
      <c r="B81" s="730" t="s">
        <v>2825</v>
      </c>
      <c r="C81" s="730" t="s">
        <v>2826</v>
      </c>
      <c r="D81" s="730" t="s">
        <v>1006</v>
      </c>
      <c r="E81" s="730" t="s">
        <v>2827</v>
      </c>
      <c r="F81" s="734"/>
      <c r="G81" s="734"/>
      <c r="H81" s="748">
        <v>0</v>
      </c>
      <c r="I81" s="734">
        <v>13</v>
      </c>
      <c r="J81" s="734">
        <v>433.7000039284747</v>
      </c>
      <c r="K81" s="748">
        <v>1</v>
      </c>
      <c r="L81" s="734">
        <v>13</v>
      </c>
      <c r="M81" s="735">
        <v>433.7000039284747</v>
      </c>
    </row>
    <row r="82" spans="1:13" ht="14.45" customHeight="1" x14ac:dyDescent="0.2">
      <c r="A82" s="729" t="s">
        <v>631</v>
      </c>
      <c r="B82" s="730" t="s">
        <v>2825</v>
      </c>
      <c r="C82" s="730" t="s">
        <v>2828</v>
      </c>
      <c r="D82" s="730" t="s">
        <v>1006</v>
      </c>
      <c r="E82" s="730" t="s">
        <v>2829</v>
      </c>
      <c r="F82" s="734"/>
      <c r="G82" s="734"/>
      <c r="H82" s="748">
        <v>0</v>
      </c>
      <c r="I82" s="734">
        <v>8</v>
      </c>
      <c r="J82" s="734">
        <v>799</v>
      </c>
      <c r="K82" s="748">
        <v>1</v>
      </c>
      <c r="L82" s="734">
        <v>8</v>
      </c>
      <c r="M82" s="735">
        <v>799</v>
      </c>
    </row>
    <row r="83" spans="1:13" ht="14.45" customHeight="1" x14ac:dyDescent="0.2">
      <c r="A83" s="729" t="s">
        <v>631</v>
      </c>
      <c r="B83" s="730" t="s">
        <v>2830</v>
      </c>
      <c r="C83" s="730" t="s">
        <v>2831</v>
      </c>
      <c r="D83" s="730" t="s">
        <v>934</v>
      </c>
      <c r="E83" s="730" t="s">
        <v>935</v>
      </c>
      <c r="F83" s="734"/>
      <c r="G83" s="734"/>
      <c r="H83" s="748">
        <v>0</v>
      </c>
      <c r="I83" s="734">
        <v>1</v>
      </c>
      <c r="J83" s="734">
        <v>512.30000000000007</v>
      </c>
      <c r="K83" s="748">
        <v>1</v>
      </c>
      <c r="L83" s="734">
        <v>1</v>
      </c>
      <c r="M83" s="735">
        <v>512.30000000000007</v>
      </c>
    </row>
    <row r="84" spans="1:13" ht="14.45" customHeight="1" x14ac:dyDescent="0.2">
      <c r="A84" s="729" t="s">
        <v>631</v>
      </c>
      <c r="B84" s="730" t="s">
        <v>2832</v>
      </c>
      <c r="C84" s="730" t="s">
        <v>2833</v>
      </c>
      <c r="D84" s="730" t="s">
        <v>2834</v>
      </c>
      <c r="E84" s="730" t="s">
        <v>2835</v>
      </c>
      <c r="F84" s="734"/>
      <c r="G84" s="734"/>
      <c r="H84" s="748">
        <v>0</v>
      </c>
      <c r="I84" s="734">
        <v>2</v>
      </c>
      <c r="J84" s="734">
        <v>354.64000000000004</v>
      </c>
      <c r="K84" s="748">
        <v>1</v>
      </c>
      <c r="L84" s="734">
        <v>2</v>
      </c>
      <c r="M84" s="735">
        <v>354.64000000000004</v>
      </c>
    </row>
    <row r="85" spans="1:13" ht="14.45" customHeight="1" x14ac:dyDescent="0.2">
      <c r="A85" s="729" t="s">
        <v>631</v>
      </c>
      <c r="B85" s="730" t="s">
        <v>2832</v>
      </c>
      <c r="C85" s="730" t="s">
        <v>2836</v>
      </c>
      <c r="D85" s="730" t="s">
        <v>1479</v>
      </c>
      <c r="E85" s="730" t="s">
        <v>2837</v>
      </c>
      <c r="F85" s="734"/>
      <c r="G85" s="734"/>
      <c r="H85" s="748">
        <v>0</v>
      </c>
      <c r="I85" s="734">
        <v>122</v>
      </c>
      <c r="J85" s="734">
        <v>7919.0999999999995</v>
      </c>
      <c r="K85" s="748">
        <v>1</v>
      </c>
      <c r="L85" s="734">
        <v>122</v>
      </c>
      <c r="M85" s="735">
        <v>7919.0999999999995</v>
      </c>
    </row>
    <row r="86" spans="1:13" ht="14.45" customHeight="1" x14ac:dyDescent="0.2">
      <c r="A86" s="729" t="s">
        <v>631</v>
      </c>
      <c r="B86" s="730" t="s">
        <v>2832</v>
      </c>
      <c r="C86" s="730" t="s">
        <v>2838</v>
      </c>
      <c r="D86" s="730" t="s">
        <v>1479</v>
      </c>
      <c r="E86" s="730" t="s">
        <v>2839</v>
      </c>
      <c r="F86" s="734"/>
      <c r="G86" s="734"/>
      <c r="H86" s="748">
        <v>0</v>
      </c>
      <c r="I86" s="734">
        <v>18</v>
      </c>
      <c r="J86" s="734">
        <v>1406.9200000000003</v>
      </c>
      <c r="K86" s="748">
        <v>1</v>
      </c>
      <c r="L86" s="734">
        <v>18</v>
      </c>
      <c r="M86" s="735">
        <v>1406.9200000000003</v>
      </c>
    </row>
    <row r="87" spans="1:13" ht="14.45" customHeight="1" x14ac:dyDescent="0.2">
      <c r="A87" s="729" t="s">
        <v>631</v>
      </c>
      <c r="B87" s="730" t="s">
        <v>2840</v>
      </c>
      <c r="C87" s="730" t="s">
        <v>2841</v>
      </c>
      <c r="D87" s="730" t="s">
        <v>2842</v>
      </c>
      <c r="E87" s="730" t="s">
        <v>2843</v>
      </c>
      <c r="F87" s="734"/>
      <c r="G87" s="734"/>
      <c r="H87" s="748">
        <v>0</v>
      </c>
      <c r="I87" s="734">
        <v>8</v>
      </c>
      <c r="J87" s="734">
        <v>366.48</v>
      </c>
      <c r="K87" s="748">
        <v>1</v>
      </c>
      <c r="L87" s="734">
        <v>8</v>
      </c>
      <c r="M87" s="735">
        <v>366.48</v>
      </c>
    </row>
    <row r="88" spans="1:13" ht="14.45" customHeight="1" x14ac:dyDescent="0.2">
      <c r="A88" s="729" t="s">
        <v>631</v>
      </c>
      <c r="B88" s="730" t="s">
        <v>2840</v>
      </c>
      <c r="C88" s="730" t="s">
        <v>2844</v>
      </c>
      <c r="D88" s="730" t="s">
        <v>2842</v>
      </c>
      <c r="E88" s="730" t="s">
        <v>2845</v>
      </c>
      <c r="F88" s="734"/>
      <c r="G88" s="734"/>
      <c r="H88" s="748">
        <v>0</v>
      </c>
      <c r="I88" s="734">
        <v>13</v>
      </c>
      <c r="J88" s="734">
        <v>1487.2700000000002</v>
      </c>
      <c r="K88" s="748">
        <v>1</v>
      </c>
      <c r="L88" s="734">
        <v>13</v>
      </c>
      <c r="M88" s="735">
        <v>1487.2700000000002</v>
      </c>
    </row>
    <row r="89" spans="1:13" ht="14.45" customHeight="1" x14ac:dyDescent="0.2">
      <c r="A89" s="729" t="s">
        <v>631</v>
      </c>
      <c r="B89" s="730" t="s">
        <v>2846</v>
      </c>
      <c r="C89" s="730" t="s">
        <v>2847</v>
      </c>
      <c r="D89" s="730" t="s">
        <v>2848</v>
      </c>
      <c r="E89" s="730" t="s">
        <v>2849</v>
      </c>
      <c r="F89" s="734"/>
      <c r="G89" s="734"/>
      <c r="H89" s="748">
        <v>0</v>
      </c>
      <c r="I89" s="734">
        <v>1</v>
      </c>
      <c r="J89" s="734">
        <v>74.540000000000035</v>
      </c>
      <c r="K89" s="748">
        <v>1</v>
      </c>
      <c r="L89" s="734">
        <v>1</v>
      </c>
      <c r="M89" s="735">
        <v>74.540000000000035</v>
      </c>
    </row>
    <row r="90" spans="1:13" ht="14.45" customHeight="1" x14ac:dyDescent="0.2">
      <c r="A90" s="729" t="s">
        <v>631</v>
      </c>
      <c r="B90" s="730" t="s">
        <v>2846</v>
      </c>
      <c r="C90" s="730" t="s">
        <v>2850</v>
      </c>
      <c r="D90" s="730" t="s">
        <v>2848</v>
      </c>
      <c r="E90" s="730" t="s">
        <v>2851</v>
      </c>
      <c r="F90" s="734"/>
      <c r="G90" s="734"/>
      <c r="H90" s="748">
        <v>0</v>
      </c>
      <c r="I90" s="734">
        <v>3</v>
      </c>
      <c r="J90" s="734">
        <v>139.32</v>
      </c>
      <c r="K90" s="748">
        <v>1</v>
      </c>
      <c r="L90" s="734">
        <v>3</v>
      </c>
      <c r="M90" s="735">
        <v>139.32</v>
      </c>
    </row>
    <row r="91" spans="1:13" ht="14.45" customHeight="1" x14ac:dyDescent="0.2">
      <c r="A91" s="729" t="s">
        <v>631</v>
      </c>
      <c r="B91" s="730" t="s">
        <v>2846</v>
      </c>
      <c r="C91" s="730" t="s">
        <v>2852</v>
      </c>
      <c r="D91" s="730" t="s">
        <v>2848</v>
      </c>
      <c r="E91" s="730" t="s">
        <v>2853</v>
      </c>
      <c r="F91" s="734"/>
      <c r="G91" s="734"/>
      <c r="H91" s="748">
        <v>0</v>
      </c>
      <c r="I91" s="734">
        <v>1</v>
      </c>
      <c r="J91" s="734">
        <v>56.220000000000027</v>
      </c>
      <c r="K91" s="748">
        <v>1</v>
      </c>
      <c r="L91" s="734">
        <v>1</v>
      </c>
      <c r="M91" s="735">
        <v>56.220000000000027</v>
      </c>
    </row>
    <row r="92" spans="1:13" ht="14.45" customHeight="1" x14ac:dyDescent="0.2">
      <c r="A92" s="729" t="s">
        <v>631</v>
      </c>
      <c r="B92" s="730" t="s">
        <v>2846</v>
      </c>
      <c r="C92" s="730" t="s">
        <v>2854</v>
      </c>
      <c r="D92" s="730" t="s">
        <v>1925</v>
      </c>
      <c r="E92" s="730" t="s">
        <v>2855</v>
      </c>
      <c r="F92" s="734"/>
      <c r="G92" s="734"/>
      <c r="H92" s="748">
        <v>0</v>
      </c>
      <c r="I92" s="734">
        <v>2</v>
      </c>
      <c r="J92" s="734">
        <v>116.34</v>
      </c>
      <c r="K92" s="748">
        <v>1</v>
      </c>
      <c r="L92" s="734">
        <v>2</v>
      </c>
      <c r="M92" s="735">
        <v>116.34</v>
      </c>
    </row>
    <row r="93" spans="1:13" ht="14.45" customHeight="1" x14ac:dyDescent="0.2">
      <c r="A93" s="729" t="s">
        <v>631</v>
      </c>
      <c r="B93" s="730" t="s">
        <v>2856</v>
      </c>
      <c r="C93" s="730" t="s">
        <v>2857</v>
      </c>
      <c r="D93" s="730" t="s">
        <v>2858</v>
      </c>
      <c r="E93" s="730" t="s">
        <v>2859</v>
      </c>
      <c r="F93" s="734"/>
      <c r="G93" s="734"/>
      <c r="H93" s="748">
        <v>0</v>
      </c>
      <c r="I93" s="734">
        <v>3</v>
      </c>
      <c r="J93" s="734">
        <v>6713.1900000000005</v>
      </c>
      <c r="K93" s="748">
        <v>1</v>
      </c>
      <c r="L93" s="734">
        <v>3</v>
      </c>
      <c r="M93" s="735">
        <v>6713.1900000000005</v>
      </c>
    </row>
    <row r="94" spans="1:13" ht="14.45" customHeight="1" x14ac:dyDescent="0.2">
      <c r="A94" s="729" t="s">
        <v>631</v>
      </c>
      <c r="B94" s="730" t="s">
        <v>2860</v>
      </c>
      <c r="C94" s="730" t="s">
        <v>2861</v>
      </c>
      <c r="D94" s="730" t="s">
        <v>2862</v>
      </c>
      <c r="E94" s="730" t="s">
        <v>2863</v>
      </c>
      <c r="F94" s="734"/>
      <c r="G94" s="734"/>
      <c r="H94" s="748">
        <v>0</v>
      </c>
      <c r="I94" s="734">
        <v>5</v>
      </c>
      <c r="J94" s="734">
        <v>1772.4500000000003</v>
      </c>
      <c r="K94" s="748">
        <v>1</v>
      </c>
      <c r="L94" s="734">
        <v>5</v>
      </c>
      <c r="M94" s="735">
        <v>1772.4500000000003</v>
      </c>
    </row>
    <row r="95" spans="1:13" ht="14.45" customHeight="1" x14ac:dyDescent="0.2">
      <c r="A95" s="729" t="s">
        <v>631</v>
      </c>
      <c r="B95" s="730" t="s">
        <v>2860</v>
      </c>
      <c r="C95" s="730" t="s">
        <v>2864</v>
      </c>
      <c r="D95" s="730" t="s">
        <v>1795</v>
      </c>
      <c r="E95" s="730" t="s">
        <v>2865</v>
      </c>
      <c r="F95" s="734">
        <v>30</v>
      </c>
      <c r="G95" s="734">
        <v>1067.7</v>
      </c>
      <c r="H95" s="748">
        <v>1</v>
      </c>
      <c r="I95" s="734"/>
      <c r="J95" s="734"/>
      <c r="K95" s="748">
        <v>0</v>
      </c>
      <c r="L95" s="734">
        <v>30</v>
      </c>
      <c r="M95" s="735">
        <v>1067.7</v>
      </c>
    </row>
    <row r="96" spans="1:13" ht="14.45" customHeight="1" x14ac:dyDescent="0.2">
      <c r="A96" s="729" t="s">
        <v>631</v>
      </c>
      <c r="B96" s="730" t="s">
        <v>2866</v>
      </c>
      <c r="C96" s="730" t="s">
        <v>2867</v>
      </c>
      <c r="D96" s="730" t="s">
        <v>2868</v>
      </c>
      <c r="E96" s="730" t="s">
        <v>2869</v>
      </c>
      <c r="F96" s="734">
        <v>72.8</v>
      </c>
      <c r="G96" s="734">
        <v>30278.392751351006</v>
      </c>
      <c r="H96" s="748">
        <v>1</v>
      </c>
      <c r="I96" s="734"/>
      <c r="J96" s="734"/>
      <c r="K96" s="748">
        <v>0</v>
      </c>
      <c r="L96" s="734">
        <v>72.8</v>
      </c>
      <c r="M96" s="735">
        <v>30278.392751351006</v>
      </c>
    </row>
    <row r="97" spans="1:13" ht="14.45" customHeight="1" x14ac:dyDescent="0.2">
      <c r="A97" s="729" t="s">
        <v>631</v>
      </c>
      <c r="B97" s="730" t="s">
        <v>2866</v>
      </c>
      <c r="C97" s="730" t="s">
        <v>2870</v>
      </c>
      <c r="D97" s="730" t="s">
        <v>1722</v>
      </c>
      <c r="E97" s="730" t="s">
        <v>2871</v>
      </c>
      <c r="F97" s="734"/>
      <c r="G97" s="734"/>
      <c r="H97" s="748">
        <v>0</v>
      </c>
      <c r="I97" s="734">
        <v>13</v>
      </c>
      <c r="J97" s="734">
        <v>1478.75</v>
      </c>
      <c r="K97" s="748">
        <v>1</v>
      </c>
      <c r="L97" s="734">
        <v>13</v>
      </c>
      <c r="M97" s="735">
        <v>1478.75</v>
      </c>
    </row>
    <row r="98" spans="1:13" ht="14.45" customHeight="1" x14ac:dyDescent="0.2">
      <c r="A98" s="729" t="s">
        <v>631</v>
      </c>
      <c r="B98" s="730" t="s">
        <v>2866</v>
      </c>
      <c r="C98" s="730" t="s">
        <v>2872</v>
      </c>
      <c r="D98" s="730" t="s">
        <v>2873</v>
      </c>
      <c r="E98" s="730" t="s">
        <v>2874</v>
      </c>
      <c r="F98" s="734"/>
      <c r="G98" s="734"/>
      <c r="H98" s="748">
        <v>0</v>
      </c>
      <c r="I98" s="734">
        <v>4</v>
      </c>
      <c r="J98" s="734">
        <v>440.76000000000005</v>
      </c>
      <c r="K98" s="748">
        <v>1</v>
      </c>
      <c r="L98" s="734">
        <v>4</v>
      </c>
      <c r="M98" s="735">
        <v>440.76000000000005</v>
      </c>
    </row>
    <row r="99" spans="1:13" ht="14.45" customHeight="1" x14ac:dyDescent="0.2">
      <c r="A99" s="729" t="s">
        <v>631</v>
      </c>
      <c r="B99" s="730" t="s">
        <v>2875</v>
      </c>
      <c r="C99" s="730" t="s">
        <v>2876</v>
      </c>
      <c r="D99" s="730" t="s">
        <v>2877</v>
      </c>
      <c r="E99" s="730" t="s">
        <v>1783</v>
      </c>
      <c r="F99" s="734">
        <v>52.7</v>
      </c>
      <c r="G99" s="734">
        <v>39419.599999999999</v>
      </c>
      <c r="H99" s="748">
        <v>1</v>
      </c>
      <c r="I99" s="734"/>
      <c r="J99" s="734"/>
      <c r="K99" s="748">
        <v>0</v>
      </c>
      <c r="L99" s="734">
        <v>52.7</v>
      </c>
      <c r="M99" s="735">
        <v>39419.599999999999</v>
      </c>
    </row>
    <row r="100" spans="1:13" ht="14.45" customHeight="1" x14ac:dyDescent="0.2">
      <c r="A100" s="729" t="s">
        <v>631</v>
      </c>
      <c r="B100" s="730" t="s">
        <v>2875</v>
      </c>
      <c r="C100" s="730" t="s">
        <v>2878</v>
      </c>
      <c r="D100" s="730" t="s">
        <v>1782</v>
      </c>
      <c r="E100" s="730" t="s">
        <v>1783</v>
      </c>
      <c r="F100" s="734"/>
      <c r="G100" s="734"/>
      <c r="H100" s="748">
        <v>0</v>
      </c>
      <c r="I100" s="734">
        <v>23</v>
      </c>
      <c r="J100" s="734">
        <v>17838.36</v>
      </c>
      <c r="K100" s="748">
        <v>1</v>
      </c>
      <c r="L100" s="734">
        <v>23</v>
      </c>
      <c r="M100" s="735">
        <v>17838.36</v>
      </c>
    </row>
    <row r="101" spans="1:13" ht="14.45" customHeight="1" x14ac:dyDescent="0.2">
      <c r="A101" s="729" t="s">
        <v>631</v>
      </c>
      <c r="B101" s="730" t="s">
        <v>2879</v>
      </c>
      <c r="C101" s="730" t="s">
        <v>2880</v>
      </c>
      <c r="D101" s="730" t="s">
        <v>1621</v>
      </c>
      <c r="E101" s="730" t="s">
        <v>2881</v>
      </c>
      <c r="F101" s="734"/>
      <c r="G101" s="734"/>
      <c r="H101" s="748">
        <v>0</v>
      </c>
      <c r="I101" s="734">
        <v>2</v>
      </c>
      <c r="J101" s="734">
        <v>283.15999999999997</v>
      </c>
      <c r="K101" s="748">
        <v>1</v>
      </c>
      <c r="L101" s="734">
        <v>2</v>
      </c>
      <c r="M101" s="735">
        <v>283.15999999999997</v>
      </c>
    </row>
    <row r="102" spans="1:13" ht="14.45" customHeight="1" x14ac:dyDescent="0.2">
      <c r="A102" s="729" t="s">
        <v>631</v>
      </c>
      <c r="B102" s="730" t="s">
        <v>2879</v>
      </c>
      <c r="C102" s="730" t="s">
        <v>2882</v>
      </c>
      <c r="D102" s="730" t="s">
        <v>2883</v>
      </c>
      <c r="E102" s="730" t="s">
        <v>2884</v>
      </c>
      <c r="F102" s="734"/>
      <c r="G102" s="734"/>
      <c r="H102" s="748">
        <v>0</v>
      </c>
      <c r="I102" s="734">
        <v>2</v>
      </c>
      <c r="J102" s="734">
        <v>392.04</v>
      </c>
      <c r="K102" s="748">
        <v>1</v>
      </c>
      <c r="L102" s="734">
        <v>2</v>
      </c>
      <c r="M102" s="735">
        <v>392.04</v>
      </c>
    </row>
    <row r="103" spans="1:13" ht="14.45" customHeight="1" x14ac:dyDescent="0.2">
      <c r="A103" s="729" t="s">
        <v>631</v>
      </c>
      <c r="B103" s="730" t="s">
        <v>2885</v>
      </c>
      <c r="C103" s="730" t="s">
        <v>2886</v>
      </c>
      <c r="D103" s="730" t="s">
        <v>1786</v>
      </c>
      <c r="E103" s="730" t="s">
        <v>1787</v>
      </c>
      <c r="F103" s="734"/>
      <c r="G103" s="734"/>
      <c r="H103" s="748">
        <v>0</v>
      </c>
      <c r="I103" s="734">
        <v>60</v>
      </c>
      <c r="J103" s="734">
        <v>1266</v>
      </c>
      <c r="K103" s="748">
        <v>1</v>
      </c>
      <c r="L103" s="734">
        <v>60</v>
      </c>
      <c r="M103" s="735">
        <v>1266</v>
      </c>
    </row>
    <row r="104" spans="1:13" ht="14.45" customHeight="1" x14ac:dyDescent="0.2">
      <c r="A104" s="729" t="s">
        <v>631</v>
      </c>
      <c r="B104" s="730" t="s">
        <v>2887</v>
      </c>
      <c r="C104" s="730" t="s">
        <v>2888</v>
      </c>
      <c r="D104" s="730" t="s">
        <v>2889</v>
      </c>
      <c r="E104" s="730" t="s">
        <v>2890</v>
      </c>
      <c r="F104" s="734"/>
      <c r="G104" s="734"/>
      <c r="H104" s="748">
        <v>0</v>
      </c>
      <c r="I104" s="734">
        <v>34</v>
      </c>
      <c r="J104" s="734">
        <v>8612.9600000000009</v>
      </c>
      <c r="K104" s="748">
        <v>1</v>
      </c>
      <c r="L104" s="734">
        <v>34</v>
      </c>
      <c r="M104" s="735">
        <v>8612.9600000000009</v>
      </c>
    </row>
    <row r="105" spans="1:13" ht="14.45" customHeight="1" x14ac:dyDescent="0.2">
      <c r="A105" s="729" t="s">
        <v>631</v>
      </c>
      <c r="B105" s="730" t="s">
        <v>2891</v>
      </c>
      <c r="C105" s="730" t="s">
        <v>2892</v>
      </c>
      <c r="D105" s="730" t="s">
        <v>1770</v>
      </c>
      <c r="E105" s="730" t="s">
        <v>1772</v>
      </c>
      <c r="F105" s="734"/>
      <c r="G105" s="734"/>
      <c r="H105" s="748">
        <v>0</v>
      </c>
      <c r="I105" s="734">
        <v>1.5</v>
      </c>
      <c r="J105" s="734">
        <v>741.64499999999998</v>
      </c>
      <c r="K105" s="748">
        <v>1</v>
      </c>
      <c r="L105" s="734">
        <v>1.5</v>
      </c>
      <c r="M105" s="735">
        <v>741.64499999999998</v>
      </c>
    </row>
    <row r="106" spans="1:13" ht="14.45" customHeight="1" x14ac:dyDescent="0.2">
      <c r="A106" s="729" t="s">
        <v>631</v>
      </c>
      <c r="B106" s="730" t="s">
        <v>2891</v>
      </c>
      <c r="C106" s="730" t="s">
        <v>2893</v>
      </c>
      <c r="D106" s="730" t="s">
        <v>1770</v>
      </c>
      <c r="E106" s="730" t="s">
        <v>1771</v>
      </c>
      <c r="F106" s="734"/>
      <c r="G106" s="734"/>
      <c r="H106" s="748">
        <v>0</v>
      </c>
      <c r="I106" s="734">
        <v>10.3</v>
      </c>
      <c r="J106" s="734">
        <v>7353.3759999999993</v>
      </c>
      <c r="K106" s="748">
        <v>1</v>
      </c>
      <c r="L106" s="734">
        <v>10.3</v>
      </c>
      <c r="M106" s="735">
        <v>7353.3759999999993</v>
      </c>
    </row>
    <row r="107" spans="1:13" ht="14.45" customHeight="1" x14ac:dyDescent="0.2">
      <c r="A107" s="729" t="s">
        <v>631</v>
      </c>
      <c r="B107" s="730" t="s">
        <v>2894</v>
      </c>
      <c r="C107" s="730" t="s">
        <v>2895</v>
      </c>
      <c r="D107" s="730" t="s">
        <v>1114</v>
      </c>
      <c r="E107" s="730" t="s">
        <v>1115</v>
      </c>
      <c r="F107" s="734">
        <v>3.6</v>
      </c>
      <c r="G107" s="734">
        <v>4633.848</v>
      </c>
      <c r="H107" s="748">
        <v>1</v>
      </c>
      <c r="I107" s="734"/>
      <c r="J107" s="734"/>
      <c r="K107" s="748">
        <v>0</v>
      </c>
      <c r="L107" s="734">
        <v>3.6</v>
      </c>
      <c r="M107" s="735">
        <v>4633.848</v>
      </c>
    </row>
    <row r="108" spans="1:13" ht="14.45" customHeight="1" x14ac:dyDescent="0.2">
      <c r="A108" s="729" t="s">
        <v>631</v>
      </c>
      <c r="B108" s="730" t="s">
        <v>2896</v>
      </c>
      <c r="C108" s="730" t="s">
        <v>2897</v>
      </c>
      <c r="D108" s="730" t="s">
        <v>2898</v>
      </c>
      <c r="E108" s="730" t="s">
        <v>2899</v>
      </c>
      <c r="F108" s="734"/>
      <c r="G108" s="734"/>
      <c r="H108" s="748">
        <v>0</v>
      </c>
      <c r="I108" s="734">
        <v>1</v>
      </c>
      <c r="J108" s="734">
        <v>41.70000000000001</v>
      </c>
      <c r="K108" s="748">
        <v>1</v>
      </c>
      <c r="L108" s="734">
        <v>1</v>
      </c>
      <c r="M108" s="735">
        <v>41.70000000000001</v>
      </c>
    </row>
    <row r="109" spans="1:13" ht="14.45" customHeight="1" x14ac:dyDescent="0.2">
      <c r="A109" s="729" t="s">
        <v>631</v>
      </c>
      <c r="B109" s="730" t="s">
        <v>2900</v>
      </c>
      <c r="C109" s="730" t="s">
        <v>2901</v>
      </c>
      <c r="D109" s="730" t="s">
        <v>2902</v>
      </c>
      <c r="E109" s="730" t="s">
        <v>2903</v>
      </c>
      <c r="F109" s="734"/>
      <c r="G109" s="734"/>
      <c r="H109" s="748">
        <v>0</v>
      </c>
      <c r="I109" s="734">
        <v>2</v>
      </c>
      <c r="J109" s="734">
        <v>301.39999999999998</v>
      </c>
      <c r="K109" s="748">
        <v>1</v>
      </c>
      <c r="L109" s="734">
        <v>2</v>
      </c>
      <c r="M109" s="735">
        <v>301.39999999999998</v>
      </c>
    </row>
    <row r="110" spans="1:13" ht="14.45" customHeight="1" x14ac:dyDescent="0.2">
      <c r="A110" s="729" t="s">
        <v>631</v>
      </c>
      <c r="B110" s="730" t="s">
        <v>2900</v>
      </c>
      <c r="C110" s="730" t="s">
        <v>2904</v>
      </c>
      <c r="D110" s="730" t="s">
        <v>2902</v>
      </c>
      <c r="E110" s="730" t="s">
        <v>2905</v>
      </c>
      <c r="F110" s="734"/>
      <c r="G110" s="734"/>
      <c r="H110" s="748">
        <v>0</v>
      </c>
      <c r="I110" s="734">
        <v>2</v>
      </c>
      <c r="J110" s="734">
        <v>528</v>
      </c>
      <c r="K110" s="748">
        <v>1</v>
      </c>
      <c r="L110" s="734">
        <v>2</v>
      </c>
      <c r="M110" s="735">
        <v>528</v>
      </c>
    </row>
    <row r="111" spans="1:13" ht="14.45" customHeight="1" x14ac:dyDescent="0.2">
      <c r="A111" s="729" t="s">
        <v>631</v>
      </c>
      <c r="B111" s="730" t="s">
        <v>2906</v>
      </c>
      <c r="C111" s="730" t="s">
        <v>2907</v>
      </c>
      <c r="D111" s="730" t="s">
        <v>2908</v>
      </c>
      <c r="E111" s="730" t="s">
        <v>2909</v>
      </c>
      <c r="F111" s="734">
        <v>1</v>
      </c>
      <c r="G111" s="734">
        <v>1446.26</v>
      </c>
      <c r="H111" s="748">
        <v>1</v>
      </c>
      <c r="I111" s="734"/>
      <c r="J111" s="734"/>
      <c r="K111" s="748">
        <v>0</v>
      </c>
      <c r="L111" s="734">
        <v>1</v>
      </c>
      <c r="M111" s="735">
        <v>1446.26</v>
      </c>
    </row>
    <row r="112" spans="1:13" ht="14.45" customHeight="1" x14ac:dyDescent="0.2">
      <c r="A112" s="729" t="s">
        <v>631</v>
      </c>
      <c r="B112" s="730" t="s">
        <v>2906</v>
      </c>
      <c r="C112" s="730" t="s">
        <v>2910</v>
      </c>
      <c r="D112" s="730" t="s">
        <v>2911</v>
      </c>
      <c r="E112" s="730" t="s">
        <v>2912</v>
      </c>
      <c r="F112" s="734">
        <v>3.2</v>
      </c>
      <c r="G112" s="734">
        <v>1742.0480000000002</v>
      </c>
      <c r="H112" s="748">
        <v>1</v>
      </c>
      <c r="I112" s="734"/>
      <c r="J112" s="734"/>
      <c r="K112" s="748">
        <v>0</v>
      </c>
      <c r="L112" s="734">
        <v>3.2</v>
      </c>
      <c r="M112" s="735">
        <v>1742.0480000000002</v>
      </c>
    </row>
    <row r="113" spans="1:13" ht="14.45" customHeight="1" x14ac:dyDescent="0.2">
      <c r="A113" s="729" t="s">
        <v>631</v>
      </c>
      <c r="B113" s="730" t="s">
        <v>2913</v>
      </c>
      <c r="C113" s="730" t="s">
        <v>2914</v>
      </c>
      <c r="D113" s="730" t="s">
        <v>2915</v>
      </c>
      <c r="E113" s="730" t="s">
        <v>2916</v>
      </c>
      <c r="F113" s="734"/>
      <c r="G113" s="734"/>
      <c r="H113" s="748">
        <v>0</v>
      </c>
      <c r="I113" s="734">
        <v>1</v>
      </c>
      <c r="J113" s="734">
        <v>341</v>
      </c>
      <c r="K113" s="748">
        <v>1</v>
      </c>
      <c r="L113" s="734">
        <v>1</v>
      </c>
      <c r="M113" s="735">
        <v>341</v>
      </c>
    </row>
    <row r="114" spans="1:13" ht="14.45" customHeight="1" x14ac:dyDescent="0.2">
      <c r="A114" s="729" t="s">
        <v>631</v>
      </c>
      <c r="B114" s="730" t="s">
        <v>2913</v>
      </c>
      <c r="C114" s="730" t="s">
        <v>2917</v>
      </c>
      <c r="D114" s="730" t="s">
        <v>2915</v>
      </c>
      <c r="E114" s="730" t="s">
        <v>2918</v>
      </c>
      <c r="F114" s="734"/>
      <c r="G114" s="734"/>
      <c r="H114" s="748">
        <v>0</v>
      </c>
      <c r="I114" s="734">
        <v>13.2</v>
      </c>
      <c r="J114" s="734">
        <v>8285.2000000000007</v>
      </c>
      <c r="K114" s="748">
        <v>1</v>
      </c>
      <c r="L114" s="734">
        <v>13.2</v>
      </c>
      <c r="M114" s="735">
        <v>8285.2000000000007</v>
      </c>
    </row>
    <row r="115" spans="1:13" ht="14.45" customHeight="1" x14ac:dyDescent="0.2">
      <c r="A115" s="729" t="s">
        <v>631</v>
      </c>
      <c r="B115" s="730" t="s">
        <v>2913</v>
      </c>
      <c r="C115" s="730" t="s">
        <v>2919</v>
      </c>
      <c r="D115" s="730" t="s">
        <v>2920</v>
      </c>
      <c r="E115" s="730" t="s">
        <v>2921</v>
      </c>
      <c r="F115" s="734"/>
      <c r="G115" s="734"/>
      <c r="H115" s="748">
        <v>0</v>
      </c>
      <c r="I115" s="734">
        <v>1</v>
      </c>
      <c r="J115" s="734">
        <v>34.5</v>
      </c>
      <c r="K115" s="748">
        <v>1</v>
      </c>
      <c r="L115" s="734">
        <v>1</v>
      </c>
      <c r="M115" s="735">
        <v>34.5</v>
      </c>
    </row>
    <row r="116" spans="1:13" ht="14.45" customHeight="1" x14ac:dyDescent="0.2">
      <c r="A116" s="729" t="s">
        <v>631</v>
      </c>
      <c r="B116" s="730" t="s">
        <v>2913</v>
      </c>
      <c r="C116" s="730" t="s">
        <v>2922</v>
      </c>
      <c r="D116" s="730" t="s">
        <v>2920</v>
      </c>
      <c r="E116" s="730" t="s">
        <v>2881</v>
      </c>
      <c r="F116" s="734"/>
      <c r="G116" s="734"/>
      <c r="H116" s="748">
        <v>0</v>
      </c>
      <c r="I116" s="734">
        <v>3</v>
      </c>
      <c r="J116" s="734">
        <v>148.89000000000001</v>
      </c>
      <c r="K116" s="748">
        <v>1</v>
      </c>
      <c r="L116" s="734">
        <v>3</v>
      </c>
      <c r="M116" s="735">
        <v>148.89000000000001</v>
      </c>
    </row>
    <row r="117" spans="1:13" ht="14.45" customHeight="1" x14ac:dyDescent="0.2">
      <c r="A117" s="729" t="s">
        <v>631</v>
      </c>
      <c r="B117" s="730" t="s">
        <v>2923</v>
      </c>
      <c r="C117" s="730" t="s">
        <v>2924</v>
      </c>
      <c r="D117" s="730" t="s">
        <v>2925</v>
      </c>
      <c r="E117" s="730" t="s">
        <v>2926</v>
      </c>
      <c r="F117" s="734"/>
      <c r="G117" s="734"/>
      <c r="H117" s="748">
        <v>0</v>
      </c>
      <c r="I117" s="734">
        <v>10</v>
      </c>
      <c r="J117" s="734">
        <v>528.80000000000007</v>
      </c>
      <c r="K117" s="748">
        <v>1</v>
      </c>
      <c r="L117" s="734">
        <v>10</v>
      </c>
      <c r="M117" s="735">
        <v>528.80000000000007</v>
      </c>
    </row>
    <row r="118" spans="1:13" ht="14.45" customHeight="1" x14ac:dyDescent="0.2">
      <c r="A118" s="729" t="s">
        <v>631</v>
      </c>
      <c r="B118" s="730" t="s">
        <v>2927</v>
      </c>
      <c r="C118" s="730" t="s">
        <v>2928</v>
      </c>
      <c r="D118" s="730" t="s">
        <v>1773</v>
      </c>
      <c r="E118" s="730" t="s">
        <v>1774</v>
      </c>
      <c r="F118" s="734">
        <v>9</v>
      </c>
      <c r="G118" s="734">
        <v>1696.14</v>
      </c>
      <c r="H118" s="748">
        <v>1</v>
      </c>
      <c r="I118" s="734"/>
      <c r="J118" s="734"/>
      <c r="K118" s="748">
        <v>0</v>
      </c>
      <c r="L118" s="734">
        <v>9</v>
      </c>
      <c r="M118" s="735">
        <v>1696.14</v>
      </c>
    </row>
    <row r="119" spans="1:13" ht="14.45" customHeight="1" x14ac:dyDescent="0.2">
      <c r="A119" s="729" t="s">
        <v>631</v>
      </c>
      <c r="B119" s="730" t="s">
        <v>2929</v>
      </c>
      <c r="C119" s="730" t="s">
        <v>2930</v>
      </c>
      <c r="D119" s="730" t="s">
        <v>1766</v>
      </c>
      <c r="E119" s="730" t="s">
        <v>1767</v>
      </c>
      <c r="F119" s="734"/>
      <c r="G119" s="734"/>
      <c r="H119" s="748">
        <v>0</v>
      </c>
      <c r="I119" s="734">
        <v>1</v>
      </c>
      <c r="J119" s="734">
        <v>1111</v>
      </c>
      <c r="K119" s="748">
        <v>1</v>
      </c>
      <c r="L119" s="734">
        <v>1</v>
      </c>
      <c r="M119" s="735">
        <v>1111</v>
      </c>
    </row>
    <row r="120" spans="1:13" ht="14.45" customHeight="1" x14ac:dyDescent="0.2">
      <c r="A120" s="729" t="s">
        <v>631</v>
      </c>
      <c r="B120" s="730" t="s">
        <v>2931</v>
      </c>
      <c r="C120" s="730" t="s">
        <v>2932</v>
      </c>
      <c r="D120" s="730" t="s">
        <v>2933</v>
      </c>
      <c r="E120" s="730" t="s">
        <v>2934</v>
      </c>
      <c r="F120" s="734"/>
      <c r="G120" s="734"/>
      <c r="H120" s="748">
        <v>0</v>
      </c>
      <c r="I120" s="734">
        <v>5.7</v>
      </c>
      <c r="J120" s="734">
        <v>1818.3</v>
      </c>
      <c r="K120" s="748">
        <v>1</v>
      </c>
      <c r="L120" s="734">
        <v>5.7</v>
      </c>
      <c r="M120" s="735">
        <v>1818.3</v>
      </c>
    </row>
    <row r="121" spans="1:13" ht="14.45" customHeight="1" x14ac:dyDescent="0.2">
      <c r="A121" s="729" t="s">
        <v>631</v>
      </c>
      <c r="B121" s="730" t="s">
        <v>2931</v>
      </c>
      <c r="C121" s="730" t="s">
        <v>2935</v>
      </c>
      <c r="D121" s="730" t="s">
        <v>2933</v>
      </c>
      <c r="E121" s="730" t="s">
        <v>2936</v>
      </c>
      <c r="F121" s="734"/>
      <c r="G121" s="734"/>
      <c r="H121" s="748">
        <v>0</v>
      </c>
      <c r="I121" s="734">
        <v>1</v>
      </c>
      <c r="J121" s="734">
        <v>638</v>
      </c>
      <c r="K121" s="748">
        <v>1</v>
      </c>
      <c r="L121" s="734">
        <v>1</v>
      </c>
      <c r="M121" s="735">
        <v>638</v>
      </c>
    </row>
    <row r="122" spans="1:13" ht="14.45" customHeight="1" x14ac:dyDescent="0.2">
      <c r="A122" s="729" t="s">
        <v>631</v>
      </c>
      <c r="B122" s="730" t="s">
        <v>2931</v>
      </c>
      <c r="C122" s="730" t="s">
        <v>2937</v>
      </c>
      <c r="D122" s="730" t="s">
        <v>2938</v>
      </c>
      <c r="E122" s="730" t="s">
        <v>2939</v>
      </c>
      <c r="F122" s="734"/>
      <c r="G122" s="734"/>
      <c r="H122" s="748">
        <v>0</v>
      </c>
      <c r="I122" s="734">
        <v>4</v>
      </c>
      <c r="J122" s="734">
        <v>4531.6400000000003</v>
      </c>
      <c r="K122" s="748">
        <v>1</v>
      </c>
      <c r="L122" s="734">
        <v>4</v>
      </c>
      <c r="M122" s="735">
        <v>4531.6400000000003</v>
      </c>
    </row>
    <row r="123" spans="1:13" ht="14.45" customHeight="1" x14ac:dyDescent="0.2">
      <c r="A123" s="729" t="s">
        <v>631</v>
      </c>
      <c r="B123" s="730" t="s">
        <v>2940</v>
      </c>
      <c r="C123" s="730" t="s">
        <v>2941</v>
      </c>
      <c r="D123" s="730" t="s">
        <v>1775</v>
      </c>
      <c r="E123" s="730" t="s">
        <v>1776</v>
      </c>
      <c r="F123" s="734"/>
      <c r="G123" s="734"/>
      <c r="H123" s="748">
        <v>0</v>
      </c>
      <c r="I123" s="734">
        <v>12</v>
      </c>
      <c r="J123" s="734">
        <v>19869.36</v>
      </c>
      <c r="K123" s="748">
        <v>1</v>
      </c>
      <c r="L123" s="734">
        <v>12</v>
      </c>
      <c r="M123" s="735">
        <v>19869.36</v>
      </c>
    </row>
    <row r="124" spans="1:13" ht="14.45" customHeight="1" x14ac:dyDescent="0.2">
      <c r="A124" s="729" t="s">
        <v>631</v>
      </c>
      <c r="B124" s="730" t="s">
        <v>2940</v>
      </c>
      <c r="C124" s="730" t="s">
        <v>2942</v>
      </c>
      <c r="D124" s="730" t="s">
        <v>2943</v>
      </c>
      <c r="E124" s="730" t="s">
        <v>2944</v>
      </c>
      <c r="F124" s="734">
        <v>8</v>
      </c>
      <c r="G124" s="734">
        <v>29040</v>
      </c>
      <c r="H124" s="748">
        <v>1</v>
      </c>
      <c r="I124" s="734"/>
      <c r="J124" s="734"/>
      <c r="K124" s="748">
        <v>0</v>
      </c>
      <c r="L124" s="734">
        <v>8</v>
      </c>
      <c r="M124" s="735">
        <v>29040</v>
      </c>
    </row>
    <row r="125" spans="1:13" ht="14.45" customHeight="1" x14ac:dyDescent="0.2">
      <c r="A125" s="729" t="s">
        <v>631</v>
      </c>
      <c r="B125" s="730" t="s">
        <v>2945</v>
      </c>
      <c r="C125" s="730" t="s">
        <v>2946</v>
      </c>
      <c r="D125" s="730" t="s">
        <v>1639</v>
      </c>
      <c r="E125" s="730" t="s">
        <v>2947</v>
      </c>
      <c r="F125" s="734"/>
      <c r="G125" s="734"/>
      <c r="H125" s="748">
        <v>0</v>
      </c>
      <c r="I125" s="734">
        <v>1</v>
      </c>
      <c r="J125" s="734">
        <v>172.43</v>
      </c>
      <c r="K125" s="748">
        <v>1</v>
      </c>
      <c r="L125" s="734">
        <v>1</v>
      </c>
      <c r="M125" s="735">
        <v>172.43</v>
      </c>
    </row>
    <row r="126" spans="1:13" ht="14.45" customHeight="1" x14ac:dyDescent="0.2">
      <c r="A126" s="729" t="s">
        <v>631</v>
      </c>
      <c r="B126" s="730" t="s">
        <v>2945</v>
      </c>
      <c r="C126" s="730" t="s">
        <v>2948</v>
      </c>
      <c r="D126" s="730" t="s">
        <v>1639</v>
      </c>
      <c r="E126" s="730" t="s">
        <v>1644</v>
      </c>
      <c r="F126" s="734"/>
      <c r="G126" s="734"/>
      <c r="H126" s="748">
        <v>0</v>
      </c>
      <c r="I126" s="734">
        <v>2</v>
      </c>
      <c r="J126" s="734">
        <v>495.79999999999995</v>
      </c>
      <c r="K126" s="748">
        <v>1</v>
      </c>
      <c r="L126" s="734">
        <v>2</v>
      </c>
      <c r="M126" s="735">
        <v>495.79999999999995</v>
      </c>
    </row>
    <row r="127" spans="1:13" ht="14.45" customHeight="1" x14ac:dyDescent="0.2">
      <c r="A127" s="729" t="s">
        <v>631</v>
      </c>
      <c r="B127" s="730" t="s">
        <v>2949</v>
      </c>
      <c r="C127" s="730" t="s">
        <v>2950</v>
      </c>
      <c r="D127" s="730" t="s">
        <v>1143</v>
      </c>
      <c r="E127" s="730" t="s">
        <v>2951</v>
      </c>
      <c r="F127" s="734"/>
      <c r="G127" s="734"/>
      <c r="H127" s="748">
        <v>0</v>
      </c>
      <c r="I127" s="734">
        <v>1</v>
      </c>
      <c r="J127" s="734">
        <v>359.85</v>
      </c>
      <c r="K127" s="748">
        <v>1</v>
      </c>
      <c r="L127" s="734">
        <v>1</v>
      </c>
      <c r="M127" s="735">
        <v>359.85</v>
      </c>
    </row>
    <row r="128" spans="1:13" ht="14.45" customHeight="1" x14ac:dyDescent="0.2">
      <c r="A128" s="729" t="s">
        <v>631</v>
      </c>
      <c r="B128" s="730" t="s">
        <v>2952</v>
      </c>
      <c r="C128" s="730" t="s">
        <v>2953</v>
      </c>
      <c r="D128" s="730" t="s">
        <v>2954</v>
      </c>
      <c r="E128" s="730" t="s">
        <v>1072</v>
      </c>
      <c r="F128" s="734"/>
      <c r="G128" s="734"/>
      <c r="H128" s="748">
        <v>0</v>
      </c>
      <c r="I128" s="734">
        <v>1.9999999999999998</v>
      </c>
      <c r="J128" s="734">
        <v>30418.636059063996</v>
      </c>
      <c r="K128" s="748">
        <v>1</v>
      </c>
      <c r="L128" s="734">
        <v>1.9999999999999998</v>
      </c>
      <c r="M128" s="735">
        <v>30418.636059063996</v>
      </c>
    </row>
    <row r="129" spans="1:13" ht="14.45" customHeight="1" x14ac:dyDescent="0.2">
      <c r="A129" s="729" t="s">
        <v>631</v>
      </c>
      <c r="B129" s="730" t="s">
        <v>2955</v>
      </c>
      <c r="C129" s="730" t="s">
        <v>2956</v>
      </c>
      <c r="D129" s="730" t="s">
        <v>1031</v>
      </c>
      <c r="E129" s="730" t="s">
        <v>1033</v>
      </c>
      <c r="F129" s="734">
        <v>53.824999999999996</v>
      </c>
      <c r="G129" s="734">
        <v>4245.4929829152979</v>
      </c>
      <c r="H129" s="748">
        <v>1</v>
      </c>
      <c r="I129" s="734"/>
      <c r="J129" s="734"/>
      <c r="K129" s="748">
        <v>0</v>
      </c>
      <c r="L129" s="734">
        <v>53.824999999999996</v>
      </c>
      <c r="M129" s="735">
        <v>4245.4929829152979</v>
      </c>
    </row>
    <row r="130" spans="1:13" ht="14.45" customHeight="1" x14ac:dyDescent="0.2">
      <c r="A130" s="729" t="s">
        <v>631</v>
      </c>
      <c r="B130" s="730" t="s">
        <v>2955</v>
      </c>
      <c r="C130" s="730" t="s">
        <v>2957</v>
      </c>
      <c r="D130" s="730" t="s">
        <v>1031</v>
      </c>
      <c r="E130" s="730" t="s">
        <v>1032</v>
      </c>
      <c r="F130" s="734">
        <v>30.359000000000002</v>
      </c>
      <c r="G130" s="734">
        <v>7793.9449909992718</v>
      </c>
      <c r="H130" s="748">
        <v>1</v>
      </c>
      <c r="I130" s="734"/>
      <c r="J130" s="734"/>
      <c r="K130" s="748">
        <v>0</v>
      </c>
      <c r="L130" s="734">
        <v>30.359000000000002</v>
      </c>
      <c r="M130" s="735">
        <v>7793.9449909992718</v>
      </c>
    </row>
    <row r="131" spans="1:13" ht="14.45" customHeight="1" x14ac:dyDescent="0.2">
      <c r="A131" s="729" t="s">
        <v>631</v>
      </c>
      <c r="B131" s="730" t="s">
        <v>2955</v>
      </c>
      <c r="C131" s="730" t="s">
        <v>2958</v>
      </c>
      <c r="D131" s="730" t="s">
        <v>1031</v>
      </c>
      <c r="E131" s="730" t="s">
        <v>1034</v>
      </c>
      <c r="F131" s="734">
        <v>44.408000000000001</v>
      </c>
      <c r="G131" s="734">
        <v>24874.059533815587</v>
      </c>
      <c r="H131" s="748">
        <v>1</v>
      </c>
      <c r="I131" s="734"/>
      <c r="J131" s="734"/>
      <c r="K131" s="748">
        <v>0</v>
      </c>
      <c r="L131" s="734">
        <v>44.408000000000001</v>
      </c>
      <c r="M131" s="735">
        <v>24874.059533815587</v>
      </c>
    </row>
    <row r="132" spans="1:13" ht="14.45" customHeight="1" x14ac:dyDescent="0.2">
      <c r="A132" s="729" t="s">
        <v>631</v>
      </c>
      <c r="B132" s="730" t="s">
        <v>2959</v>
      </c>
      <c r="C132" s="730" t="s">
        <v>2960</v>
      </c>
      <c r="D132" s="730" t="s">
        <v>974</v>
      </c>
      <c r="E132" s="730" t="s">
        <v>1133</v>
      </c>
      <c r="F132" s="734"/>
      <c r="G132" s="734"/>
      <c r="H132" s="748">
        <v>0</v>
      </c>
      <c r="I132" s="734">
        <v>13.397000000000002</v>
      </c>
      <c r="J132" s="734">
        <v>1399.9844803983328</v>
      </c>
      <c r="K132" s="748">
        <v>1</v>
      </c>
      <c r="L132" s="734">
        <v>13.397000000000002</v>
      </c>
      <c r="M132" s="735">
        <v>1399.9844803983328</v>
      </c>
    </row>
    <row r="133" spans="1:13" ht="14.45" customHeight="1" x14ac:dyDescent="0.2">
      <c r="A133" s="729" t="s">
        <v>631</v>
      </c>
      <c r="B133" s="730" t="s">
        <v>2959</v>
      </c>
      <c r="C133" s="730" t="s">
        <v>2961</v>
      </c>
      <c r="D133" s="730" t="s">
        <v>974</v>
      </c>
      <c r="E133" s="730" t="s">
        <v>2385</v>
      </c>
      <c r="F133" s="734"/>
      <c r="G133" s="734"/>
      <c r="H133" s="748">
        <v>0</v>
      </c>
      <c r="I133" s="734">
        <v>20.402000000000001</v>
      </c>
      <c r="J133" s="734">
        <v>3235.7930144264692</v>
      </c>
      <c r="K133" s="748">
        <v>1</v>
      </c>
      <c r="L133" s="734">
        <v>20.402000000000001</v>
      </c>
      <c r="M133" s="735">
        <v>3235.7930144264692</v>
      </c>
    </row>
    <row r="134" spans="1:13" ht="14.45" customHeight="1" x14ac:dyDescent="0.2">
      <c r="A134" s="729" t="s">
        <v>631</v>
      </c>
      <c r="B134" s="730" t="s">
        <v>2959</v>
      </c>
      <c r="C134" s="730" t="s">
        <v>2962</v>
      </c>
      <c r="D134" s="730" t="s">
        <v>974</v>
      </c>
      <c r="E134" s="730" t="s">
        <v>2963</v>
      </c>
      <c r="F134" s="734"/>
      <c r="G134" s="734"/>
      <c r="H134" s="748">
        <v>0</v>
      </c>
      <c r="I134" s="734">
        <v>5.7459990000000012</v>
      </c>
      <c r="J134" s="734">
        <v>1864.5742143422096</v>
      </c>
      <c r="K134" s="748">
        <v>1</v>
      </c>
      <c r="L134" s="734">
        <v>5.7459990000000012</v>
      </c>
      <c r="M134" s="735">
        <v>1864.5742143422096</v>
      </c>
    </row>
    <row r="135" spans="1:13" ht="14.45" customHeight="1" x14ac:dyDescent="0.2">
      <c r="A135" s="729" t="s">
        <v>631</v>
      </c>
      <c r="B135" s="730" t="s">
        <v>2959</v>
      </c>
      <c r="C135" s="730" t="s">
        <v>2964</v>
      </c>
      <c r="D135" s="730" t="s">
        <v>978</v>
      </c>
      <c r="E135" s="730" t="s">
        <v>979</v>
      </c>
      <c r="F135" s="734">
        <v>5.1859999999999999</v>
      </c>
      <c r="G135" s="734">
        <v>1738.0204820000001</v>
      </c>
      <c r="H135" s="748">
        <v>1</v>
      </c>
      <c r="I135" s="734"/>
      <c r="J135" s="734"/>
      <c r="K135" s="748">
        <v>0</v>
      </c>
      <c r="L135" s="734">
        <v>5.1859999999999999</v>
      </c>
      <c r="M135" s="735">
        <v>1738.0204820000001</v>
      </c>
    </row>
    <row r="136" spans="1:13" ht="14.45" customHeight="1" x14ac:dyDescent="0.2">
      <c r="A136" s="729" t="s">
        <v>631</v>
      </c>
      <c r="B136" s="730" t="s">
        <v>2965</v>
      </c>
      <c r="C136" s="730" t="s">
        <v>2966</v>
      </c>
      <c r="D136" s="730" t="s">
        <v>2967</v>
      </c>
      <c r="E136" s="730" t="s">
        <v>2968</v>
      </c>
      <c r="F136" s="734">
        <v>43.517287899999999</v>
      </c>
      <c r="G136" s="734">
        <v>3944.8771870952173</v>
      </c>
      <c r="H136" s="748">
        <v>1</v>
      </c>
      <c r="I136" s="734"/>
      <c r="J136" s="734"/>
      <c r="K136" s="748">
        <v>0</v>
      </c>
      <c r="L136" s="734">
        <v>43.517287899999999</v>
      </c>
      <c r="M136" s="735">
        <v>3944.8771870952173</v>
      </c>
    </row>
    <row r="137" spans="1:13" ht="14.45" customHeight="1" x14ac:dyDescent="0.2">
      <c r="A137" s="729" t="s">
        <v>631</v>
      </c>
      <c r="B137" s="730" t="s">
        <v>2965</v>
      </c>
      <c r="C137" s="730" t="s">
        <v>2969</v>
      </c>
      <c r="D137" s="730" t="s">
        <v>2970</v>
      </c>
      <c r="E137" s="730" t="s">
        <v>2971</v>
      </c>
      <c r="F137" s="734"/>
      <c r="G137" s="734"/>
      <c r="H137" s="748">
        <v>0</v>
      </c>
      <c r="I137" s="734">
        <v>8.4559999999999995</v>
      </c>
      <c r="J137" s="734">
        <v>703.7590560000001</v>
      </c>
      <c r="K137" s="748">
        <v>1</v>
      </c>
      <c r="L137" s="734">
        <v>8.4559999999999995</v>
      </c>
      <c r="M137" s="735">
        <v>703.7590560000001</v>
      </c>
    </row>
    <row r="138" spans="1:13" ht="14.45" customHeight="1" x14ac:dyDescent="0.2">
      <c r="A138" s="729" t="s">
        <v>631</v>
      </c>
      <c r="B138" s="730" t="s">
        <v>2965</v>
      </c>
      <c r="C138" s="730" t="s">
        <v>2972</v>
      </c>
      <c r="D138" s="730" t="s">
        <v>2970</v>
      </c>
      <c r="E138" s="730" t="s">
        <v>2973</v>
      </c>
      <c r="F138" s="734"/>
      <c r="G138" s="734"/>
      <c r="H138" s="748">
        <v>0</v>
      </c>
      <c r="I138" s="734">
        <v>33.195999999999998</v>
      </c>
      <c r="J138" s="734">
        <v>4671.0755711589918</v>
      </c>
      <c r="K138" s="748">
        <v>1</v>
      </c>
      <c r="L138" s="734">
        <v>33.195999999999998</v>
      </c>
      <c r="M138" s="735">
        <v>4671.0755711589918</v>
      </c>
    </row>
    <row r="139" spans="1:13" ht="14.45" customHeight="1" x14ac:dyDescent="0.2">
      <c r="A139" s="729" t="s">
        <v>631</v>
      </c>
      <c r="B139" s="730" t="s">
        <v>2965</v>
      </c>
      <c r="C139" s="730" t="s">
        <v>2974</v>
      </c>
      <c r="D139" s="730" t="s">
        <v>2970</v>
      </c>
      <c r="E139" s="730" t="s">
        <v>2975</v>
      </c>
      <c r="F139" s="734"/>
      <c r="G139" s="734"/>
      <c r="H139" s="748">
        <v>0</v>
      </c>
      <c r="I139" s="734">
        <v>9.5</v>
      </c>
      <c r="J139" s="734">
        <v>3295.0940412539576</v>
      </c>
      <c r="K139" s="748">
        <v>1</v>
      </c>
      <c r="L139" s="734">
        <v>9.5</v>
      </c>
      <c r="M139" s="735">
        <v>3295.0940412539576</v>
      </c>
    </row>
    <row r="140" spans="1:13" ht="14.45" customHeight="1" x14ac:dyDescent="0.2">
      <c r="A140" s="729" t="s">
        <v>631</v>
      </c>
      <c r="B140" s="730" t="s">
        <v>2965</v>
      </c>
      <c r="C140" s="730" t="s">
        <v>2976</v>
      </c>
      <c r="D140" s="730" t="s">
        <v>2967</v>
      </c>
      <c r="E140" s="730" t="s">
        <v>2977</v>
      </c>
      <c r="F140" s="734">
        <v>54.149894700000004</v>
      </c>
      <c r="G140" s="734">
        <v>25681.531184525105</v>
      </c>
      <c r="H140" s="748">
        <v>1</v>
      </c>
      <c r="I140" s="734"/>
      <c r="J140" s="734"/>
      <c r="K140" s="748">
        <v>0</v>
      </c>
      <c r="L140" s="734">
        <v>54.149894700000004</v>
      </c>
      <c r="M140" s="735">
        <v>25681.531184525105</v>
      </c>
    </row>
    <row r="141" spans="1:13" ht="14.45" customHeight="1" x14ac:dyDescent="0.2">
      <c r="A141" s="729" t="s">
        <v>631</v>
      </c>
      <c r="B141" s="730" t="s">
        <v>2965</v>
      </c>
      <c r="C141" s="730" t="s">
        <v>2978</v>
      </c>
      <c r="D141" s="730" t="s">
        <v>2967</v>
      </c>
      <c r="E141" s="730" t="s">
        <v>2979</v>
      </c>
      <c r="F141" s="734">
        <v>79.491841899999997</v>
      </c>
      <c r="G141" s="734">
        <v>16257.739636347913</v>
      </c>
      <c r="H141" s="748">
        <v>1</v>
      </c>
      <c r="I141" s="734"/>
      <c r="J141" s="734"/>
      <c r="K141" s="748">
        <v>0</v>
      </c>
      <c r="L141" s="734">
        <v>79.491841899999997</v>
      </c>
      <c r="M141" s="735">
        <v>16257.739636347913</v>
      </c>
    </row>
    <row r="142" spans="1:13" ht="14.45" customHeight="1" x14ac:dyDescent="0.2">
      <c r="A142" s="729" t="s">
        <v>631</v>
      </c>
      <c r="B142" s="730" t="s">
        <v>2965</v>
      </c>
      <c r="C142" s="730" t="s">
        <v>2980</v>
      </c>
      <c r="D142" s="730" t="s">
        <v>2981</v>
      </c>
      <c r="E142" s="730" t="s">
        <v>2982</v>
      </c>
      <c r="F142" s="734"/>
      <c r="G142" s="734"/>
      <c r="H142" s="748">
        <v>0</v>
      </c>
      <c r="I142" s="734">
        <v>35.317</v>
      </c>
      <c r="J142" s="734">
        <v>210480.9854339406</v>
      </c>
      <c r="K142" s="748">
        <v>1</v>
      </c>
      <c r="L142" s="734">
        <v>35.317</v>
      </c>
      <c r="M142" s="735">
        <v>210480.9854339406</v>
      </c>
    </row>
    <row r="143" spans="1:13" ht="14.45" customHeight="1" x14ac:dyDescent="0.2">
      <c r="A143" s="729" t="s">
        <v>631</v>
      </c>
      <c r="B143" s="730" t="s">
        <v>2983</v>
      </c>
      <c r="C143" s="730" t="s">
        <v>2984</v>
      </c>
      <c r="D143" s="730" t="s">
        <v>2985</v>
      </c>
      <c r="E143" s="730" t="s">
        <v>1892</v>
      </c>
      <c r="F143" s="734">
        <v>8</v>
      </c>
      <c r="G143" s="734">
        <v>673.904</v>
      </c>
      <c r="H143" s="748">
        <v>1</v>
      </c>
      <c r="I143" s="734"/>
      <c r="J143" s="734"/>
      <c r="K143" s="748">
        <v>0</v>
      </c>
      <c r="L143" s="734">
        <v>8</v>
      </c>
      <c r="M143" s="735">
        <v>673.904</v>
      </c>
    </row>
    <row r="144" spans="1:13" ht="14.45" customHeight="1" x14ac:dyDescent="0.2">
      <c r="A144" s="729" t="s">
        <v>631</v>
      </c>
      <c r="B144" s="730" t="s">
        <v>2983</v>
      </c>
      <c r="C144" s="730" t="s">
        <v>2986</v>
      </c>
      <c r="D144" s="730" t="s">
        <v>2985</v>
      </c>
      <c r="E144" s="730" t="s">
        <v>1891</v>
      </c>
      <c r="F144" s="734">
        <v>5.048</v>
      </c>
      <c r="G144" s="734">
        <v>1587.4344466366661</v>
      </c>
      <c r="H144" s="748">
        <v>1</v>
      </c>
      <c r="I144" s="734"/>
      <c r="J144" s="734"/>
      <c r="K144" s="748">
        <v>0</v>
      </c>
      <c r="L144" s="734">
        <v>5.048</v>
      </c>
      <c r="M144" s="735">
        <v>1587.4344466366661</v>
      </c>
    </row>
    <row r="145" spans="1:13" ht="14.45" customHeight="1" x14ac:dyDescent="0.2">
      <c r="A145" s="729" t="s">
        <v>631</v>
      </c>
      <c r="B145" s="730" t="s">
        <v>2987</v>
      </c>
      <c r="C145" s="730" t="s">
        <v>2988</v>
      </c>
      <c r="D145" s="730" t="s">
        <v>1134</v>
      </c>
      <c r="E145" s="730" t="s">
        <v>1136</v>
      </c>
      <c r="F145" s="734"/>
      <c r="G145" s="734"/>
      <c r="H145" s="748">
        <v>0</v>
      </c>
      <c r="I145" s="734">
        <v>172.79781210000002</v>
      </c>
      <c r="J145" s="734">
        <v>10408.4216711508</v>
      </c>
      <c r="K145" s="748">
        <v>1</v>
      </c>
      <c r="L145" s="734">
        <v>172.79781210000002</v>
      </c>
      <c r="M145" s="735">
        <v>10408.4216711508</v>
      </c>
    </row>
    <row r="146" spans="1:13" ht="14.45" customHeight="1" x14ac:dyDescent="0.2">
      <c r="A146" s="729" t="s">
        <v>631</v>
      </c>
      <c r="B146" s="730" t="s">
        <v>2987</v>
      </c>
      <c r="C146" s="730" t="s">
        <v>2989</v>
      </c>
      <c r="D146" s="730" t="s">
        <v>1134</v>
      </c>
      <c r="E146" s="730" t="s">
        <v>1133</v>
      </c>
      <c r="F146" s="734"/>
      <c r="G146" s="734"/>
      <c r="H146" s="748">
        <v>0</v>
      </c>
      <c r="I146" s="734">
        <v>146.983</v>
      </c>
      <c r="J146" s="734">
        <v>23243.303688</v>
      </c>
      <c r="K146" s="748">
        <v>1</v>
      </c>
      <c r="L146" s="734">
        <v>146.983</v>
      </c>
      <c r="M146" s="735">
        <v>23243.303688</v>
      </c>
    </row>
    <row r="147" spans="1:13" ht="14.45" customHeight="1" x14ac:dyDescent="0.2">
      <c r="A147" s="729" t="s">
        <v>631</v>
      </c>
      <c r="B147" s="730" t="s">
        <v>2987</v>
      </c>
      <c r="C147" s="730" t="s">
        <v>2990</v>
      </c>
      <c r="D147" s="730" t="s">
        <v>1134</v>
      </c>
      <c r="E147" s="730" t="s">
        <v>1135</v>
      </c>
      <c r="F147" s="734"/>
      <c r="G147" s="734"/>
      <c r="H147" s="748">
        <v>0</v>
      </c>
      <c r="I147" s="734">
        <v>102.13389770000001</v>
      </c>
      <c r="J147" s="734">
        <v>24651.241816667403</v>
      </c>
      <c r="K147" s="748">
        <v>1</v>
      </c>
      <c r="L147" s="734">
        <v>102.13389770000001</v>
      </c>
      <c r="M147" s="735">
        <v>24651.241816667403</v>
      </c>
    </row>
    <row r="148" spans="1:13" ht="14.45" customHeight="1" x14ac:dyDescent="0.2">
      <c r="A148" s="729" t="s">
        <v>631</v>
      </c>
      <c r="B148" s="730" t="s">
        <v>2987</v>
      </c>
      <c r="C148" s="730" t="s">
        <v>2991</v>
      </c>
      <c r="D148" s="730" t="s">
        <v>1132</v>
      </c>
      <c r="E148" s="730" t="s">
        <v>1133</v>
      </c>
      <c r="F148" s="734">
        <v>2.867</v>
      </c>
      <c r="G148" s="734">
        <v>1176.1408779999999</v>
      </c>
      <c r="H148" s="748">
        <v>1</v>
      </c>
      <c r="I148" s="734"/>
      <c r="J148" s="734"/>
      <c r="K148" s="748">
        <v>0</v>
      </c>
      <c r="L148" s="734">
        <v>2.867</v>
      </c>
      <c r="M148" s="735">
        <v>1176.1408779999999</v>
      </c>
    </row>
    <row r="149" spans="1:13" ht="14.45" customHeight="1" x14ac:dyDescent="0.2">
      <c r="A149" s="729" t="s">
        <v>631</v>
      </c>
      <c r="B149" s="730" t="s">
        <v>2992</v>
      </c>
      <c r="C149" s="730" t="s">
        <v>2993</v>
      </c>
      <c r="D149" s="730" t="s">
        <v>916</v>
      </c>
      <c r="E149" s="730" t="s">
        <v>918</v>
      </c>
      <c r="F149" s="734"/>
      <c r="G149" s="734"/>
      <c r="H149" s="748">
        <v>0</v>
      </c>
      <c r="I149" s="734">
        <v>4.3890000000000002</v>
      </c>
      <c r="J149" s="734">
        <v>320.04558581230941</v>
      </c>
      <c r="K149" s="748">
        <v>1</v>
      </c>
      <c r="L149" s="734">
        <v>4.3890000000000002</v>
      </c>
      <c r="M149" s="735">
        <v>320.04558581230941</v>
      </c>
    </row>
    <row r="150" spans="1:13" ht="14.45" customHeight="1" x14ac:dyDescent="0.2">
      <c r="A150" s="729" t="s">
        <v>631</v>
      </c>
      <c r="B150" s="730" t="s">
        <v>2992</v>
      </c>
      <c r="C150" s="730" t="s">
        <v>2994</v>
      </c>
      <c r="D150" s="730" t="s">
        <v>916</v>
      </c>
      <c r="E150" s="730" t="s">
        <v>917</v>
      </c>
      <c r="F150" s="734"/>
      <c r="G150" s="734"/>
      <c r="H150" s="748">
        <v>0</v>
      </c>
      <c r="I150" s="734">
        <v>2</v>
      </c>
      <c r="J150" s="734">
        <v>426.31763777251774</v>
      </c>
      <c r="K150" s="748">
        <v>1</v>
      </c>
      <c r="L150" s="734">
        <v>2</v>
      </c>
      <c r="M150" s="735">
        <v>426.31763777251774</v>
      </c>
    </row>
    <row r="151" spans="1:13" ht="14.45" customHeight="1" x14ac:dyDescent="0.2">
      <c r="A151" s="729" t="s">
        <v>631</v>
      </c>
      <c r="B151" s="730" t="s">
        <v>2995</v>
      </c>
      <c r="C151" s="730" t="s">
        <v>2996</v>
      </c>
      <c r="D151" s="730" t="s">
        <v>1118</v>
      </c>
      <c r="E151" s="730" t="s">
        <v>1119</v>
      </c>
      <c r="F151" s="734"/>
      <c r="G151" s="734"/>
      <c r="H151" s="748">
        <v>0</v>
      </c>
      <c r="I151" s="734">
        <v>1</v>
      </c>
      <c r="J151" s="734">
        <v>277.2</v>
      </c>
      <c r="K151" s="748">
        <v>1</v>
      </c>
      <c r="L151" s="734">
        <v>1</v>
      </c>
      <c r="M151" s="735">
        <v>277.2</v>
      </c>
    </row>
    <row r="152" spans="1:13" ht="14.45" customHeight="1" x14ac:dyDescent="0.2">
      <c r="A152" s="729" t="s">
        <v>631</v>
      </c>
      <c r="B152" s="730" t="s">
        <v>2997</v>
      </c>
      <c r="C152" s="730" t="s">
        <v>2998</v>
      </c>
      <c r="D152" s="730" t="s">
        <v>701</v>
      </c>
      <c r="E152" s="730" t="s">
        <v>703</v>
      </c>
      <c r="F152" s="734"/>
      <c r="G152" s="734"/>
      <c r="H152" s="748">
        <v>0</v>
      </c>
      <c r="I152" s="734">
        <v>1</v>
      </c>
      <c r="J152" s="734">
        <v>16.179999999999996</v>
      </c>
      <c r="K152" s="748">
        <v>1</v>
      </c>
      <c r="L152" s="734">
        <v>1</v>
      </c>
      <c r="M152" s="735">
        <v>16.179999999999996</v>
      </c>
    </row>
    <row r="153" spans="1:13" ht="14.45" customHeight="1" x14ac:dyDescent="0.2">
      <c r="A153" s="729" t="s">
        <v>631</v>
      </c>
      <c r="B153" s="730" t="s">
        <v>2997</v>
      </c>
      <c r="C153" s="730" t="s">
        <v>2999</v>
      </c>
      <c r="D153" s="730" t="s">
        <v>701</v>
      </c>
      <c r="E153" s="730" t="s">
        <v>702</v>
      </c>
      <c r="F153" s="734"/>
      <c r="G153" s="734"/>
      <c r="H153" s="748">
        <v>0</v>
      </c>
      <c r="I153" s="734">
        <v>8</v>
      </c>
      <c r="J153" s="734">
        <v>429.68</v>
      </c>
      <c r="K153" s="748">
        <v>1</v>
      </c>
      <c r="L153" s="734">
        <v>8</v>
      </c>
      <c r="M153" s="735">
        <v>429.68</v>
      </c>
    </row>
    <row r="154" spans="1:13" ht="14.45" customHeight="1" x14ac:dyDescent="0.2">
      <c r="A154" s="729" t="s">
        <v>631</v>
      </c>
      <c r="B154" s="730" t="s">
        <v>2997</v>
      </c>
      <c r="C154" s="730" t="s">
        <v>3000</v>
      </c>
      <c r="D154" s="730" t="s">
        <v>701</v>
      </c>
      <c r="E154" s="730" t="s">
        <v>698</v>
      </c>
      <c r="F154" s="734"/>
      <c r="G154" s="734"/>
      <c r="H154" s="748">
        <v>0</v>
      </c>
      <c r="I154" s="734">
        <v>14</v>
      </c>
      <c r="J154" s="734">
        <v>681.18</v>
      </c>
      <c r="K154" s="748">
        <v>1</v>
      </c>
      <c r="L154" s="734">
        <v>14</v>
      </c>
      <c r="M154" s="735">
        <v>681.18</v>
      </c>
    </row>
    <row r="155" spans="1:13" ht="14.45" customHeight="1" x14ac:dyDescent="0.2">
      <c r="A155" s="729" t="s">
        <v>631</v>
      </c>
      <c r="B155" s="730" t="s">
        <v>2997</v>
      </c>
      <c r="C155" s="730" t="s">
        <v>3001</v>
      </c>
      <c r="D155" s="730" t="s">
        <v>697</v>
      </c>
      <c r="E155" s="730" t="s">
        <v>698</v>
      </c>
      <c r="F155" s="734">
        <v>1</v>
      </c>
      <c r="G155" s="734">
        <v>48.54</v>
      </c>
      <c r="H155" s="748">
        <v>1</v>
      </c>
      <c r="I155" s="734"/>
      <c r="J155" s="734"/>
      <c r="K155" s="748">
        <v>0</v>
      </c>
      <c r="L155" s="734">
        <v>1</v>
      </c>
      <c r="M155" s="735">
        <v>48.54</v>
      </c>
    </row>
    <row r="156" spans="1:13" ht="14.45" customHeight="1" x14ac:dyDescent="0.2">
      <c r="A156" s="729" t="s">
        <v>631</v>
      </c>
      <c r="B156" s="730" t="s">
        <v>3002</v>
      </c>
      <c r="C156" s="730" t="s">
        <v>3003</v>
      </c>
      <c r="D156" s="730" t="s">
        <v>3004</v>
      </c>
      <c r="E156" s="730" t="s">
        <v>3005</v>
      </c>
      <c r="F156" s="734"/>
      <c r="G156" s="734"/>
      <c r="H156" s="748">
        <v>0</v>
      </c>
      <c r="I156" s="734">
        <v>3</v>
      </c>
      <c r="J156" s="734">
        <v>302.64</v>
      </c>
      <c r="K156" s="748">
        <v>1</v>
      </c>
      <c r="L156" s="734">
        <v>3</v>
      </c>
      <c r="M156" s="735">
        <v>302.64</v>
      </c>
    </row>
    <row r="157" spans="1:13" ht="14.45" customHeight="1" x14ac:dyDescent="0.2">
      <c r="A157" s="729" t="s">
        <v>631</v>
      </c>
      <c r="B157" s="730" t="s">
        <v>3006</v>
      </c>
      <c r="C157" s="730" t="s">
        <v>3007</v>
      </c>
      <c r="D157" s="730" t="s">
        <v>3008</v>
      </c>
      <c r="E157" s="730" t="s">
        <v>1375</v>
      </c>
      <c r="F157" s="734">
        <v>2</v>
      </c>
      <c r="G157" s="734">
        <v>927.81999999999994</v>
      </c>
      <c r="H157" s="748">
        <v>1</v>
      </c>
      <c r="I157" s="734"/>
      <c r="J157" s="734"/>
      <c r="K157" s="748">
        <v>0</v>
      </c>
      <c r="L157" s="734">
        <v>2</v>
      </c>
      <c r="M157" s="735">
        <v>927.81999999999994</v>
      </c>
    </row>
    <row r="158" spans="1:13" ht="14.45" customHeight="1" x14ac:dyDescent="0.2">
      <c r="A158" s="729" t="s">
        <v>631</v>
      </c>
      <c r="B158" s="730" t="s">
        <v>3006</v>
      </c>
      <c r="C158" s="730" t="s">
        <v>3009</v>
      </c>
      <c r="D158" s="730" t="s">
        <v>3008</v>
      </c>
      <c r="E158" s="730" t="s">
        <v>1376</v>
      </c>
      <c r="F158" s="734">
        <v>1</v>
      </c>
      <c r="G158" s="734">
        <v>313.85000000000002</v>
      </c>
      <c r="H158" s="748">
        <v>1</v>
      </c>
      <c r="I158" s="734"/>
      <c r="J158" s="734"/>
      <c r="K158" s="748">
        <v>0</v>
      </c>
      <c r="L158" s="734">
        <v>1</v>
      </c>
      <c r="M158" s="735">
        <v>313.85000000000002</v>
      </c>
    </row>
    <row r="159" spans="1:13" ht="14.45" customHeight="1" x14ac:dyDescent="0.2">
      <c r="A159" s="729" t="s">
        <v>631</v>
      </c>
      <c r="B159" s="730" t="s">
        <v>3006</v>
      </c>
      <c r="C159" s="730" t="s">
        <v>3010</v>
      </c>
      <c r="D159" s="730" t="s">
        <v>1373</v>
      </c>
      <c r="E159" s="730" t="s">
        <v>1376</v>
      </c>
      <c r="F159" s="734"/>
      <c r="G159" s="734"/>
      <c r="H159" s="748">
        <v>0</v>
      </c>
      <c r="I159" s="734">
        <v>2</v>
      </c>
      <c r="J159" s="734">
        <v>529.88</v>
      </c>
      <c r="K159" s="748">
        <v>1</v>
      </c>
      <c r="L159" s="734">
        <v>2</v>
      </c>
      <c r="M159" s="735">
        <v>529.88</v>
      </c>
    </row>
    <row r="160" spans="1:13" ht="14.45" customHeight="1" x14ac:dyDescent="0.2">
      <c r="A160" s="729" t="s">
        <v>631</v>
      </c>
      <c r="B160" s="730" t="s">
        <v>3006</v>
      </c>
      <c r="C160" s="730" t="s">
        <v>3011</v>
      </c>
      <c r="D160" s="730" t="s">
        <v>1373</v>
      </c>
      <c r="E160" s="730" t="s">
        <v>1375</v>
      </c>
      <c r="F160" s="734"/>
      <c r="G160" s="734"/>
      <c r="H160" s="748">
        <v>0</v>
      </c>
      <c r="I160" s="734">
        <v>4</v>
      </c>
      <c r="J160" s="734">
        <v>1583.16</v>
      </c>
      <c r="K160" s="748">
        <v>1</v>
      </c>
      <c r="L160" s="734">
        <v>4</v>
      </c>
      <c r="M160" s="735">
        <v>1583.16</v>
      </c>
    </row>
    <row r="161" spans="1:13" ht="14.45" customHeight="1" x14ac:dyDescent="0.2">
      <c r="A161" s="729" t="s">
        <v>631</v>
      </c>
      <c r="B161" s="730" t="s">
        <v>3006</v>
      </c>
      <c r="C161" s="730" t="s">
        <v>3012</v>
      </c>
      <c r="D161" s="730" t="s">
        <v>1373</v>
      </c>
      <c r="E161" s="730" t="s">
        <v>1374</v>
      </c>
      <c r="F161" s="734"/>
      <c r="G161" s="734"/>
      <c r="H161" s="748">
        <v>0</v>
      </c>
      <c r="I161" s="734">
        <v>2</v>
      </c>
      <c r="J161" s="734">
        <v>1616.18</v>
      </c>
      <c r="K161" s="748">
        <v>1</v>
      </c>
      <c r="L161" s="734">
        <v>2</v>
      </c>
      <c r="M161" s="735">
        <v>1616.18</v>
      </c>
    </row>
    <row r="162" spans="1:13" ht="14.45" customHeight="1" x14ac:dyDescent="0.2">
      <c r="A162" s="729" t="s">
        <v>631</v>
      </c>
      <c r="B162" s="730" t="s">
        <v>3013</v>
      </c>
      <c r="C162" s="730" t="s">
        <v>3014</v>
      </c>
      <c r="D162" s="730" t="s">
        <v>3015</v>
      </c>
      <c r="E162" s="730" t="s">
        <v>3016</v>
      </c>
      <c r="F162" s="734"/>
      <c r="G162" s="734"/>
      <c r="H162" s="748">
        <v>0</v>
      </c>
      <c r="I162" s="734">
        <v>7</v>
      </c>
      <c r="J162" s="734">
        <v>30230.370000000003</v>
      </c>
      <c r="K162" s="748">
        <v>1</v>
      </c>
      <c r="L162" s="734">
        <v>7</v>
      </c>
      <c r="M162" s="735">
        <v>30230.370000000003</v>
      </c>
    </row>
    <row r="163" spans="1:13" ht="14.45" customHeight="1" x14ac:dyDescent="0.2">
      <c r="A163" s="729" t="s">
        <v>631</v>
      </c>
      <c r="B163" s="730" t="s">
        <v>3013</v>
      </c>
      <c r="C163" s="730" t="s">
        <v>3017</v>
      </c>
      <c r="D163" s="730" t="s">
        <v>3018</v>
      </c>
      <c r="E163" s="730" t="s">
        <v>3019</v>
      </c>
      <c r="F163" s="734"/>
      <c r="G163" s="734"/>
      <c r="H163" s="748">
        <v>0</v>
      </c>
      <c r="I163" s="734">
        <v>16</v>
      </c>
      <c r="J163" s="734">
        <v>16732.32</v>
      </c>
      <c r="K163" s="748">
        <v>1</v>
      </c>
      <c r="L163" s="734">
        <v>16</v>
      </c>
      <c r="M163" s="735">
        <v>16732.32</v>
      </c>
    </row>
    <row r="164" spans="1:13" ht="14.45" customHeight="1" x14ac:dyDescent="0.2">
      <c r="A164" s="729" t="s">
        <v>631</v>
      </c>
      <c r="B164" s="730" t="s">
        <v>3013</v>
      </c>
      <c r="C164" s="730" t="s">
        <v>3020</v>
      </c>
      <c r="D164" s="730" t="s">
        <v>3018</v>
      </c>
      <c r="E164" s="730" t="s">
        <v>3021</v>
      </c>
      <c r="F164" s="734"/>
      <c r="G164" s="734"/>
      <c r="H164" s="748">
        <v>0</v>
      </c>
      <c r="I164" s="734">
        <v>14</v>
      </c>
      <c r="J164" s="734">
        <v>10808.84</v>
      </c>
      <c r="K164" s="748">
        <v>1</v>
      </c>
      <c r="L164" s="734">
        <v>14</v>
      </c>
      <c r="M164" s="735">
        <v>10808.84</v>
      </c>
    </row>
    <row r="165" spans="1:13" ht="14.45" customHeight="1" x14ac:dyDescent="0.2">
      <c r="A165" s="729" t="s">
        <v>631</v>
      </c>
      <c r="B165" s="730" t="s">
        <v>3013</v>
      </c>
      <c r="C165" s="730" t="s">
        <v>3022</v>
      </c>
      <c r="D165" s="730" t="s">
        <v>3018</v>
      </c>
      <c r="E165" s="730" t="s">
        <v>3023</v>
      </c>
      <c r="F165" s="734"/>
      <c r="G165" s="734"/>
      <c r="H165" s="748">
        <v>0</v>
      </c>
      <c r="I165" s="734">
        <v>46</v>
      </c>
      <c r="J165" s="734">
        <v>11129.699999999997</v>
      </c>
      <c r="K165" s="748">
        <v>1</v>
      </c>
      <c r="L165" s="734">
        <v>46</v>
      </c>
      <c r="M165" s="735">
        <v>11129.699999999997</v>
      </c>
    </row>
    <row r="166" spans="1:13" ht="14.45" customHeight="1" x14ac:dyDescent="0.2">
      <c r="A166" s="729" t="s">
        <v>631</v>
      </c>
      <c r="B166" s="730" t="s">
        <v>3013</v>
      </c>
      <c r="C166" s="730" t="s">
        <v>3024</v>
      </c>
      <c r="D166" s="730" t="s">
        <v>3018</v>
      </c>
      <c r="E166" s="730" t="s">
        <v>3025</v>
      </c>
      <c r="F166" s="734"/>
      <c r="G166" s="734"/>
      <c r="H166" s="748">
        <v>0</v>
      </c>
      <c r="I166" s="734">
        <v>25</v>
      </c>
      <c r="J166" s="734">
        <v>12505.75</v>
      </c>
      <c r="K166" s="748">
        <v>1</v>
      </c>
      <c r="L166" s="734">
        <v>25</v>
      </c>
      <c r="M166" s="735">
        <v>12505.75</v>
      </c>
    </row>
    <row r="167" spans="1:13" ht="14.45" customHeight="1" x14ac:dyDescent="0.2">
      <c r="A167" s="729" t="s">
        <v>631</v>
      </c>
      <c r="B167" s="730" t="s">
        <v>3026</v>
      </c>
      <c r="C167" s="730" t="s">
        <v>3027</v>
      </c>
      <c r="D167" s="730" t="s">
        <v>3028</v>
      </c>
      <c r="E167" s="730" t="s">
        <v>3029</v>
      </c>
      <c r="F167" s="734"/>
      <c r="G167" s="734"/>
      <c r="H167" s="748">
        <v>0</v>
      </c>
      <c r="I167" s="734">
        <v>4</v>
      </c>
      <c r="J167" s="734">
        <v>1417.02</v>
      </c>
      <c r="K167" s="748">
        <v>1</v>
      </c>
      <c r="L167" s="734">
        <v>4</v>
      </c>
      <c r="M167" s="735">
        <v>1417.02</v>
      </c>
    </row>
    <row r="168" spans="1:13" ht="14.45" customHeight="1" x14ac:dyDescent="0.2">
      <c r="A168" s="729" t="s">
        <v>631</v>
      </c>
      <c r="B168" s="730" t="s">
        <v>3030</v>
      </c>
      <c r="C168" s="730" t="s">
        <v>3031</v>
      </c>
      <c r="D168" s="730" t="s">
        <v>1338</v>
      </c>
      <c r="E168" s="730" t="s">
        <v>1342</v>
      </c>
      <c r="F168" s="734">
        <v>1</v>
      </c>
      <c r="G168" s="734">
        <v>82.533000000000001</v>
      </c>
      <c r="H168" s="748">
        <v>1</v>
      </c>
      <c r="I168" s="734"/>
      <c r="J168" s="734"/>
      <c r="K168" s="748">
        <v>0</v>
      </c>
      <c r="L168" s="734">
        <v>1</v>
      </c>
      <c r="M168" s="735">
        <v>82.533000000000001</v>
      </c>
    </row>
    <row r="169" spans="1:13" ht="14.45" customHeight="1" x14ac:dyDescent="0.2">
      <c r="A169" s="729" t="s">
        <v>631</v>
      </c>
      <c r="B169" s="730" t="s">
        <v>3030</v>
      </c>
      <c r="C169" s="730" t="s">
        <v>3032</v>
      </c>
      <c r="D169" s="730" t="s">
        <v>1338</v>
      </c>
      <c r="E169" s="730" t="s">
        <v>1340</v>
      </c>
      <c r="F169" s="734"/>
      <c r="G169" s="734"/>
      <c r="H169" s="748">
        <v>0</v>
      </c>
      <c r="I169" s="734">
        <v>96</v>
      </c>
      <c r="J169" s="734">
        <v>3172.01</v>
      </c>
      <c r="K169" s="748">
        <v>1</v>
      </c>
      <c r="L169" s="734">
        <v>96</v>
      </c>
      <c r="M169" s="735">
        <v>3172.01</v>
      </c>
    </row>
    <row r="170" spans="1:13" ht="14.45" customHeight="1" x14ac:dyDescent="0.2">
      <c r="A170" s="729" t="s">
        <v>631</v>
      </c>
      <c r="B170" s="730" t="s">
        <v>3030</v>
      </c>
      <c r="C170" s="730" t="s">
        <v>3033</v>
      </c>
      <c r="D170" s="730" t="s">
        <v>1338</v>
      </c>
      <c r="E170" s="730" t="s">
        <v>3034</v>
      </c>
      <c r="F170" s="734"/>
      <c r="G170" s="734"/>
      <c r="H170" s="748">
        <v>0</v>
      </c>
      <c r="I170" s="734">
        <v>21</v>
      </c>
      <c r="J170" s="734">
        <v>859.4799999999999</v>
      </c>
      <c r="K170" s="748">
        <v>1</v>
      </c>
      <c r="L170" s="734">
        <v>21</v>
      </c>
      <c r="M170" s="735">
        <v>859.4799999999999</v>
      </c>
    </row>
    <row r="171" spans="1:13" ht="14.45" customHeight="1" x14ac:dyDescent="0.2">
      <c r="A171" s="729" t="s">
        <v>631</v>
      </c>
      <c r="B171" s="730" t="s">
        <v>3030</v>
      </c>
      <c r="C171" s="730" t="s">
        <v>3035</v>
      </c>
      <c r="D171" s="730" t="s">
        <v>1338</v>
      </c>
      <c r="E171" s="730" t="s">
        <v>2051</v>
      </c>
      <c r="F171" s="734"/>
      <c r="G171" s="734"/>
      <c r="H171" s="748">
        <v>0</v>
      </c>
      <c r="I171" s="734">
        <v>34</v>
      </c>
      <c r="J171" s="734">
        <v>1405.53</v>
      </c>
      <c r="K171" s="748">
        <v>1</v>
      </c>
      <c r="L171" s="734">
        <v>34</v>
      </c>
      <c r="M171" s="735">
        <v>1405.53</v>
      </c>
    </row>
    <row r="172" spans="1:13" ht="14.45" customHeight="1" x14ac:dyDescent="0.2">
      <c r="A172" s="729" t="s">
        <v>631</v>
      </c>
      <c r="B172" s="730" t="s">
        <v>3036</v>
      </c>
      <c r="C172" s="730" t="s">
        <v>3037</v>
      </c>
      <c r="D172" s="730" t="s">
        <v>3038</v>
      </c>
      <c r="E172" s="730" t="s">
        <v>3039</v>
      </c>
      <c r="F172" s="734"/>
      <c r="G172" s="734"/>
      <c r="H172" s="748">
        <v>0</v>
      </c>
      <c r="I172" s="734">
        <v>2</v>
      </c>
      <c r="J172" s="734">
        <v>693.07999999999993</v>
      </c>
      <c r="K172" s="748">
        <v>1</v>
      </c>
      <c r="L172" s="734">
        <v>2</v>
      </c>
      <c r="M172" s="735">
        <v>693.07999999999993</v>
      </c>
    </row>
    <row r="173" spans="1:13" ht="14.45" customHeight="1" x14ac:dyDescent="0.2">
      <c r="A173" s="729" t="s">
        <v>631</v>
      </c>
      <c r="B173" s="730" t="s">
        <v>3040</v>
      </c>
      <c r="C173" s="730" t="s">
        <v>3041</v>
      </c>
      <c r="D173" s="730" t="s">
        <v>1452</v>
      </c>
      <c r="E173" s="730" t="s">
        <v>3042</v>
      </c>
      <c r="F173" s="734">
        <v>5</v>
      </c>
      <c r="G173" s="734">
        <v>1064.79</v>
      </c>
      <c r="H173" s="748">
        <v>1</v>
      </c>
      <c r="I173" s="734"/>
      <c r="J173" s="734"/>
      <c r="K173" s="748">
        <v>0</v>
      </c>
      <c r="L173" s="734">
        <v>5</v>
      </c>
      <c r="M173" s="735">
        <v>1064.79</v>
      </c>
    </row>
    <row r="174" spans="1:13" ht="14.45" customHeight="1" x14ac:dyDescent="0.2">
      <c r="A174" s="729" t="s">
        <v>631</v>
      </c>
      <c r="B174" s="730" t="s">
        <v>3043</v>
      </c>
      <c r="C174" s="730" t="s">
        <v>3044</v>
      </c>
      <c r="D174" s="730" t="s">
        <v>3045</v>
      </c>
      <c r="E174" s="730" t="s">
        <v>3046</v>
      </c>
      <c r="F174" s="734"/>
      <c r="G174" s="734"/>
      <c r="H174" s="748">
        <v>0</v>
      </c>
      <c r="I174" s="734">
        <v>10</v>
      </c>
      <c r="J174" s="734">
        <v>2386.6</v>
      </c>
      <c r="K174" s="748">
        <v>1</v>
      </c>
      <c r="L174" s="734">
        <v>10</v>
      </c>
      <c r="M174" s="735">
        <v>2386.6</v>
      </c>
    </row>
    <row r="175" spans="1:13" ht="14.45" customHeight="1" x14ac:dyDescent="0.2">
      <c r="A175" s="729" t="s">
        <v>631</v>
      </c>
      <c r="B175" s="730" t="s">
        <v>3043</v>
      </c>
      <c r="C175" s="730" t="s">
        <v>3047</v>
      </c>
      <c r="D175" s="730" t="s">
        <v>3048</v>
      </c>
      <c r="E175" s="730" t="s">
        <v>3049</v>
      </c>
      <c r="F175" s="734"/>
      <c r="G175" s="734"/>
      <c r="H175" s="748">
        <v>0</v>
      </c>
      <c r="I175" s="734">
        <v>1</v>
      </c>
      <c r="J175" s="734">
        <v>233.77199946074452</v>
      </c>
      <c r="K175" s="748">
        <v>1</v>
      </c>
      <c r="L175" s="734">
        <v>1</v>
      </c>
      <c r="M175" s="735">
        <v>233.77199946074452</v>
      </c>
    </row>
    <row r="176" spans="1:13" ht="14.45" customHeight="1" x14ac:dyDescent="0.2">
      <c r="A176" s="729" t="s">
        <v>631</v>
      </c>
      <c r="B176" s="730" t="s">
        <v>3043</v>
      </c>
      <c r="C176" s="730" t="s">
        <v>3050</v>
      </c>
      <c r="D176" s="730" t="s">
        <v>3048</v>
      </c>
      <c r="E176" s="730" t="s">
        <v>3051</v>
      </c>
      <c r="F176" s="734"/>
      <c r="G176" s="734"/>
      <c r="H176" s="748">
        <v>0</v>
      </c>
      <c r="I176" s="734">
        <v>1</v>
      </c>
      <c r="J176" s="734">
        <v>57.38698827115946</v>
      </c>
      <c r="K176" s="748">
        <v>1</v>
      </c>
      <c r="L176" s="734">
        <v>1</v>
      </c>
      <c r="M176" s="735">
        <v>57.38698827115946</v>
      </c>
    </row>
    <row r="177" spans="1:13" ht="14.45" customHeight="1" x14ac:dyDescent="0.2">
      <c r="A177" s="729" t="s">
        <v>631</v>
      </c>
      <c r="B177" s="730" t="s">
        <v>3052</v>
      </c>
      <c r="C177" s="730" t="s">
        <v>3053</v>
      </c>
      <c r="D177" s="730" t="s">
        <v>3054</v>
      </c>
      <c r="E177" s="730" t="s">
        <v>3055</v>
      </c>
      <c r="F177" s="734"/>
      <c r="G177" s="734"/>
      <c r="H177" s="748">
        <v>0</v>
      </c>
      <c r="I177" s="734">
        <v>1</v>
      </c>
      <c r="J177" s="734">
        <v>114.06000000000003</v>
      </c>
      <c r="K177" s="748">
        <v>1</v>
      </c>
      <c r="L177" s="734">
        <v>1</v>
      </c>
      <c r="M177" s="735">
        <v>114.06000000000003</v>
      </c>
    </row>
    <row r="178" spans="1:13" ht="14.45" customHeight="1" x14ac:dyDescent="0.2">
      <c r="A178" s="729" t="s">
        <v>631</v>
      </c>
      <c r="B178" s="730" t="s">
        <v>3052</v>
      </c>
      <c r="C178" s="730" t="s">
        <v>3056</v>
      </c>
      <c r="D178" s="730" t="s">
        <v>3054</v>
      </c>
      <c r="E178" s="730" t="s">
        <v>3057</v>
      </c>
      <c r="F178" s="734"/>
      <c r="G178" s="734"/>
      <c r="H178" s="748">
        <v>0</v>
      </c>
      <c r="I178" s="734">
        <v>7</v>
      </c>
      <c r="J178" s="734">
        <v>883.40000000000009</v>
      </c>
      <c r="K178" s="748">
        <v>1</v>
      </c>
      <c r="L178" s="734">
        <v>7</v>
      </c>
      <c r="M178" s="735">
        <v>883.40000000000009</v>
      </c>
    </row>
    <row r="179" spans="1:13" ht="14.45" customHeight="1" x14ac:dyDescent="0.2">
      <c r="A179" s="729" t="s">
        <v>631</v>
      </c>
      <c r="B179" s="730" t="s">
        <v>3052</v>
      </c>
      <c r="C179" s="730" t="s">
        <v>3058</v>
      </c>
      <c r="D179" s="730" t="s">
        <v>3054</v>
      </c>
      <c r="E179" s="730" t="s">
        <v>1952</v>
      </c>
      <c r="F179" s="734"/>
      <c r="G179" s="734"/>
      <c r="H179" s="748">
        <v>0</v>
      </c>
      <c r="I179" s="734">
        <v>2</v>
      </c>
      <c r="J179" s="734">
        <v>509.9</v>
      </c>
      <c r="K179" s="748">
        <v>1</v>
      </c>
      <c r="L179" s="734">
        <v>2</v>
      </c>
      <c r="M179" s="735">
        <v>509.9</v>
      </c>
    </row>
    <row r="180" spans="1:13" ht="14.45" customHeight="1" x14ac:dyDescent="0.2">
      <c r="A180" s="729" t="s">
        <v>631</v>
      </c>
      <c r="B180" s="730" t="s">
        <v>3059</v>
      </c>
      <c r="C180" s="730" t="s">
        <v>3060</v>
      </c>
      <c r="D180" s="730" t="s">
        <v>3061</v>
      </c>
      <c r="E180" s="730" t="s">
        <v>3062</v>
      </c>
      <c r="F180" s="734"/>
      <c r="G180" s="734"/>
      <c r="H180" s="748">
        <v>0</v>
      </c>
      <c r="I180" s="734">
        <v>1</v>
      </c>
      <c r="J180" s="734">
        <v>169.24</v>
      </c>
      <c r="K180" s="748">
        <v>1</v>
      </c>
      <c r="L180" s="734">
        <v>1</v>
      </c>
      <c r="M180" s="735">
        <v>169.24</v>
      </c>
    </row>
    <row r="181" spans="1:13" ht="14.45" customHeight="1" x14ac:dyDescent="0.2">
      <c r="A181" s="729" t="s">
        <v>631</v>
      </c>
      <c r="B181" s="730" t="s">
        <v>3059</v>
      </c>
      <c r="C181" s="730" t="s">
        <v>3063</v>
      </c>
      <c r="D181" s="730" t="s">
        <v>3061</v>
      </c>
      <c r="E181" s="730" t="s">
        <v>3064</v>
      </c>
      <c r="F181" s="734"/>
      <c r="G181" s="734"/>
      <c r="H181" s="748">
        <v>0</v>
      </c>
      <c r="I181" s="734">
        <v>2</v>
      </c>
      <c r="J181" s="734">
        <v>1446.57</v>
      </c>
      <c r="K181" s="748">
        <v>1</v>
      </c>
      <c r="L181" s="734">
        <v>2</v>
      </c>
      <c r="M181" s="735">
        <v>1446.57</v>
      </c>
    </row>
    <row r="182" spans="1:13" ht="14.45" customHeight="1" x14ac:dyDescent="0.2">
      <c r="A182" s="729" t="s">
        <v>631</v>
      </c>
      <c r="B182" s="730" t="s">
        <v>3065</v>
      </c>
      <c r="C182" s="730" t="s">
        <v>3066</v>
      </c>
      <c r="D182" s="730" t="s">
        <v>1416</v>
      </c>
      <c r="E182" s="730" t="s">
        <v>1418</v>
      </c>
      <c r="F182" s="734"/>
      <c r="G182" s="734"/>
      <c r="H182" s="748">
        <v>0</v>
      </c>
      <c r="I182" s="734">
        <v>1</v>
      </c>
      <c r="J182" s="734">
        <v>96.73</v>
      </c>
      <c r="K182" s="748">
        <v>1</v>
      </c>
      <c r="L182" s="734">
        <v>1</v>
      </c>
      <c r="M182" s="735">
        <v>96.73</v>
      </c>
    </row>
    <row r="183" spans="1:13" ht="14.45" customHeight="1" x14ac:dyDescent="0.2">
      <c r="A183" s="729" t="s">
        <v>631</v>
      </c>
      <c r="B183" s="730" t="s">
        <v>3065</v>
      </c>
      <c r="C183" s="730" t="s">
        <v>3067</v>
      </c>
      <c r="D183" s="730" t="s">
        <v>1416</v>
      </c>
      <c r="E183" s="730" t="s">
        <v>1417</v>
      </c>
      <c r="F183" s="734">
        <v>1</v>
      </c>
      <c r="G183" s="734">
        <v>2160.9600000000005</v>
      </c>
      <c r="H183" s="748">
        <v>1</v>
      </c>
      <c r="I183" s="734"/>
      <c r="J183" s="734"/>
      <c r="K183" s="748">
        <v>0</v>
      </c>
      <c r="L183" s="734">
        <v>1</v>
      </c>
      <c r="M183" s="735">
        <v>2160.9600000000005</v>
      </c>
    </row>
    <row r="184" spans="1:13" ht="14.45" customHeight="1" x14ac:dyDescent="0.2">
      <c r="A184" s="729" t="s">
        <v>631</v>
      </c>
      <c r="B184" s="730" t="s">
        <v>3068</v>
      </c>
      <c r="C184" s="730" t="s">
        <v>3069</v>
      </c>
      <c r="D184" s="730" t="s">
        <v>1165</v>
      </c>
      <c r="E184" s="730" t="s">
        <v>1166</v>
      </c>
      <c r="F184" s="734">
        <v>1</v>
      </c>
      <c r="G184" s="734">
        <v>187.57</v>
      </c>
      <c r="H184" s="748">
        <v>1</v>
      </c>
      <c r="I184" s="734"/>
      <c r="J184" s="734"/>
      <c r="K184" s="748">
        <v>0</v>
      </c>
      <c r="L184" s="734">
        <v>1</v>
      </c>
      <c r="M184" s="735">
        <v>187.57</v>
      </c>
    </row>
    <row r="185" spans="1:13" ht="14.45" customHeight="1" x14ac:dyDescent="0.2">
      <c r="A185" s="729" t="s">
        <v>631</v>
      </c>
      <c r="B185" s="730" t="s">
        <v>3068</v>
      </c>
      <c r="C185" s="730" t="s">
        <v>3070</v>
      </c>
      <c r="D185" s="730" t="s">
        <v>1194</v>
      </c>
      <c r="E185" s="730" t="s">
        <v>1166</v>
      </c>
      <c r="F185" s="734">
        <v>1</v>
      </c>
      <c r="G185" s="734">
        <v>117.93</v>
      </c>
      <c r="H185" s="748">
        <v>1</v>
      </c>
      <c r="I185" s="734"/>
      <c r="J185" s="734"/>
      <c r="K185" s="748">
        <v>0</v>
      </c>
      <c r="L185" s="734">
        <v>1</v>
      </c>
      <c r="M185" s="735">
        <v>117.93</v>
      </c>
    </row>
    <row r="186" spans="1:13" ht="14.45" customHeight="1" x14ac:dyDescent="0.2">
      <c r="A186" s="729" t="s">
        <v>631</v>
      </c>
      <c r="B186" s="730" t="s">
        <v>3071</v>
      </c>
      <c r="C186" s="730" t="s">
        <v>3072</v>
      </c>
      <c r="D186" s="730" t="s">
        <v>3073</v>
      </c>
      <c r="E186" s="730" t="s">
        <v>3074</v>
      </c>
      <c r="F186" s="734"/>
      <c r="G186" s="734"/>
      <c r="H186" s="748">
        <v>0</v>
      </c>
      <c r="I186" s="734">
        <v>1</v>
      </c>
      <c r="J186" s="734">
        <v>62.81</v>
      </c>
      <c r="K186" s="748">
        <v>1</v>
      </c>
      <c r="L186" s="734">
        <v>1</v>
      </c>
      <c r="M186" s="735">
        <v>62.81</v>
      </c>
    </row>
    <row r="187" spans="1:13" ht="14.45" customHeight="1" x14ac:dyDescent="0.2">
      <c r="A187" s="729" t="s">
        <v>631</v>
      </c>
      <c r="B187" s="730" t="s">
        <v>3071</v>
      </c>
      <c r="C187" s="730" t="s">
        <v>3075</v>
      </c>
      <c r="D187" s="730" t="s">
        <v>3073</v>
      </c>
      <c r="E187" s="730" t="s">
        <v>3076</v>
      </c>
      <c r="F187" s="734"/>
      <c r="G187" s="734"/>
      <c r="H187" s="748">
        <v>0</v>
      </c>
      <c r="I187" s="734">
        <v>1</v>
      </c>
      <c r="J187" s="734">
        <v>142.75</v>
      </c>
      <c r="K187" s="748">
        <v>1</v>
      </c>
      <c r="L187" s="734">
        <v>1</v>
      </c>
      <c r="M187" s="735">
        <v>142.75</v>
      </c>
    </row>
    <row r="188" spans="1:13" ht="14.45" customHeight="1" x14ac:dyDescent="0.2">
      <c r="A188" s="729" t="s">
        <v>631</v>
      </c>
      <c r="B188" s="730" t="s">
        <v>3077</v>
      </c>
      <c r="C188" s="730" t="s">
        <v>3078</v>
      </c>
      <c r="D188" s="730" t="s">
        <v>3079</v>
      </c>
      <c r="E188" s="730" t="s">
        <v>3080</v>
      </c>
      <c r="F188" s="734"/>
      <c r="G188" s="734"/>
      <c r="H188" s="748">
        <v>0</v>
      </c>
      <c r="I188" s="734">
        <v>8</v>
      </c>
      <c r="J188" s="734">
        <v>157.02000000000001</v>
      </c>
      <c r="K188" s="748">
        <v>1</v>
      </c>
      <c r="L188" s="734">
        <v>8</v>
      </c>
      <c r="M188" s="735">
        <v>157.02000000000001</v>
      </c>
    </row>
    <row r="189" spans="1:13" ht="14.45" customHeight="1" x14ac:dyDescent="0.2">
      <c r="A189" s="729" t="s">
        <v>631</v>
      </c>
      <c r="B189" s="730" t="s">
        <v>3077</v>
      </c>
      <c r="C189" s="730" t="s">
        <v>3081</v>
      </c>
      <c r="D189" s="730" t="s">
        <v>3079</v>
      </c>
      <c r="E189" s="730" t="s">
        <v>3082</v>
      </c>
      <c r="F189" s="734"/>
      <c r="G189" s="734"/>
      <c r="H189" s="748">
        <v>0</v>
      </c>
      <c r="I189" s="734">
        <v>1</v>
      </c>
      <c r="J189" s="734">
        <v>29.190000000000008</v>
      </c>
      <c r="K189" s="748">
        <v>1</v>
      </c>
      <c r="L189" s="734">
        <v>1</v>
      </c>
      <c r="M189" s="735">
        <v>29.190000000000008</v>
      </c>
    </row>
    <row r="190" spans="1:13" ht="14.45" customHeight="1" x14ac:dyDescent="0.2">
      <c r="A190" s="729" t="s">
        <v>631</v>
      </c>
      <c r="B190" s="730" t="s">
        <v>3077</v>
      </c>
      <c r="C190" s="730" t="s">
        <v>3083</v>
      </c>
      <c r="D190" s="730" t="s">
        <v>3079</v>
      </c>
      <c r="E190" s="730" t="s">
        <v>3084</v>
      </c>
      <c r="F190" s="734"/>
      <c r="G190" s="734"/>
      <c r="H190" s="748">
        <v>0</v>
      </c>
      <c r="I190" s="734">
        <v>32</v>
      </c>
      <c r="J190" s="734">
        <v>292.52999811948968</v>
      </c>
      <c r="K190" s="748">
        <v>1</v>
      </c>
      <c r="L190" s="734">
        <v>32</v>
      </c>
      <c r="M190" s="735">
        <v>292.52999811948968</v>
      </c>
    </row>
    <row r="191" spans="1:13" ht="14.45" customHeight="1" x14ac:dyDescent="0.2">
      <c r="A191" s="729" t="s">
        <v>631</v>
      </c>
      <c r="B191" s="730" t="s">
        <v>3085</v>
      </c>
      <c r="C191" s="730" t="s">
        <v>3086</v>
      </c>
      <c r="D191" s="730" t="s">
        <v>1635</v>
      </c>
      <c r="E191" s="730" t="s">
        <v>3087</v>
      </c>
      <c r="F191" s="734"/>
      <c r="G191" s="734"/>
      <c r="H191" s="748">
        <v>0</v>
      </c>
      <c r="I191" s="734">
        <v>149</v>
      </c>
      <c r="J191" s="734">
        <v>3636.39</v>
      </c>
      <c r="K191" s="748">
        <v>1</v>
      </c>
      <c r="L191" s="734">
        <v>149</v>
      </c>
      <c r="M191" s="735">
        <v>3636.39</v>
      </c>
    </row>
    <row r="192" spans="1:13" ht="14.45" customHeight="1" x14ac:dyDescent="0.2">
      <c r="A192" s="729" t="s">
        <v>631</v>
      </c>
      <c r="B192" s="730" t="s">
        <v>3088</v>
      </c>
      <c r="C192" s="730" t="s">
        <v>3089</v>
      </c>
      <c r="D192" s="730" t="s">
        <v>1870</v>
      </c>
      <c r="E192" s="730" t="s">
        <v>824</v>
      </c>
      <c r="F192" s="734"/>
      <c r="G192" s="734"/>
      <c r="H192" s="748">
        <v>0</v>
      </c>
      <c r="I192" s="734">
        <v>17</v>
      </c>
      <c r="J192" s="734">
        <v>338.13000074529327</v>
      </c>
      <c r="K192" s="748">
        <v>1</v>
      </c>
      <c r="L192" s="734">
        <v>17</v>
      </c>
      <c r="M192" s="735">
        <v>338.13000074529327</v>
      </c>
    </row>
    <row r="193" spans="1:13" ht="14.45" customHeight="1" x14ac:dyDescent="0.2">
      <c r="A193" s="729" t="s">
        <v>631</v>
      </c>
      <c r="B193" s="730" t="s">
        <v>3088</v>
      </c>
      <c r="C193" s="730" t="s">
        <v>3090</v>
      </c>
      <c r="D193" s="730" t="s">
        <v>1870</v>
      </c>
      <c r="E193" s="730" t="s">
        <v>826</v>
      </c>
      <c r="F193" s="734"/>
      <c r="G193" s="734"/>
      <c r="H193" s="748">
        <v>0</v>
      </c>
      <c r="I193" s="734">
        <v>6</v>
      </c>
      <c r="J193" s="734">
        <v>163.19999999999996</v>
      </c>
      <c r="K193" s="748">
        <v>1</v>
      </c>
      <c r="L193" s="734">
        <v>6</v>
      </c>
      <c r="M193" s="735">
        <v>163.19999999999996</v>
      </c>
    </row>
    <row r="194" spans="1:13" ht="14.45" customHeight="1" x14ac:dyDescent="0.2">
      <c r="A194" s="729" t="s">
        <v>631</v>
      </c>
      <c r="B194" s="730" t="s">
        <v>3091</v>
      </c>
      <c r="C194" s="730" t="s">
        <v>3092</v>
      </c>
      <c r="D194" s="730" t="s">
        <v>3093</v>
      </c>
      <c r="E194" s="730" t="s">
        <v>3094</v>
      </c>
      <c r="F194" s="734">
        <v>3</v>
      </c>
      <c r="G194" s="734">
        <v>294.48</v>
      </c>
      <c r="H194" s="748">
        <v>1</v>
      </c>
      <c r="I194" s="734"/>
      <c r="J194" s="734"/>
      <c r="K194" s="748">
        <v>0</v>
      </c>
      <c r="L194" s="734">
        <v>3</v>
      </c>
      <c r="M194" s="735">
        <v>294.48</v>
      </c>
    </row>
    <row r="195" spans="1:13" ht="14.45" customHeight="1" x14ac:dyDescent="0.2">
      <c r="A195" s="729" t="s">
        <v>631</v>
      </c>
      <c r="B195" s="730" t="s">
        <v>3095</v>
      </c>
      <c r="C195" s="730" t="s">
        <v>3096</v>
      </c>
      <c r="D195" s="730" t="s">
        <v>1467</v>
      </c>
      <c r="E195" s="730" t="s">
        <v>1468</v>
      </c>
      <c r="F195" s="734">
        <v>1</v>
      </c>
      <c r="G195" s="734">
        <v>99.14</v>
      </c>
      <c r="H195" s="748">
        <v>1</v>
      </c>
      <c r="I195" s="734"/>
      <c r="J195" s="734"/>
      <c r="K195" s="748">
        <v>0</v>
      </c>
      <c r="L195" s="734">
        <v>1</v>
      </c>
      <c r="M195" s="735">
        <v>99.14</v>
      </c>
    </row>
    <row r="196" spans="1:13" ht="14.45" customHeight="1" x14ac:dyDescent="0.2">
      <c r="A196" s="729" t="s">
        <v>631</v>
      </c>
      <c r="B196" s="730" t="s">
        <v>3095</v>
      </c>
      <c r="C196" s="730" t="s">
        <v>3097</v>
      </c>
      <c r="D196" s="730" t="s">
        <v>1464</v>
      </c>
      <c r="E196" s="730" t="s">
        <v>1465</v>
      </c>
      <c r="F196" s="734">
        <v>1</v>
      </c>
      <c r="G196" s="734">
        <v>199.14</v>
      </c>
      <c r="H196" s="748">
        <v>1</v>
      </c>
      <c r="I196" s="734"/>
      <c r="J196" s="734"/>
      <c r="K196" s="748">
        <v>0</v>
      </c>
      <c r="L196" s="734">
        <v>1</v>
      </c>
      <c r="M196" s="735">
        <v>199.14</v>
      </c>
    </row>
    <row r="197" spans="1:13" ht="14.45" customHeight="1" x14ac:dyDescent="0.2">
      <c r="A197" s="729" t="s">
        <v>631</v>
      </c>
      <c r="B197" s="730" t="s">
        <v>3095</v>
      </c>
      <c r="C197" s="730" t="s">
        <v>3098</v>
      </c>
      <c r="D197" s="730" t="s">
        <v>1464</v>
      </c>
      <c r="E197" s="730" t="s">
        <v>1466</v>
      </c>
      <c r="F197" s="734">
        <v>1</v>
      </c>
      <c r="G197" s="734">
        <v>704.58</v>
      </c>
      <c r="H197" s="748">
        <v>1</v>
      </c>
      <c r="I197" s="734"/>
      <c r="J197" s="734"/>
      <c r="K197" s="748">
        <v>0</v>
      </c>
      <c r="L197" s="734">
        <v>1</v>
      </c>
      <c r="M197" s="735">
        <v>704.58</v>
      </c>
    </row>
    <row r="198" spans="1:13" ht="14.45" customHeight="1" x14ac:dyDescent="0.2">
      <c r="A198" s="729" t="s">
        <v>631</v>
      </c>
      <c r="B198" s="730" t="s">
        <v>3095</v>
      </c>
      <c r="C198" s="730" t="s">
        <v>3099</v>
      </c>
      <c r="D198" s="730" t="s">
        <v>3100</v>
      </c>
      <c r="E198" s="730" t="s">
        <v>3101</v>
      </c>
      <c r="F198" s="734"/>
      <c r="G198" s="734"/>
      <c r="H198" s="748">
        <v>0</v>
      </c>
      <c r="I198" s="734">
        <v>1</v>
      </c>
      <c r="J198" s="734">
        <v>91.43</v>
      </c>
      <c r="K198" s="748">
        <v>1</v>
      </c>
      <c r="L198" s="734">
        <v>1</v>
      </c>
      <c r="M198" s="735">
        <v>91.43</v>
      </c>
    </row>
    <row r="199" spans="1:13" ht="14.45" customHeight="1" x14ac:dyDescent="0.2">
      <c r="A199" s="729" t="s">
        <v>631</v>
      </c>
      <c r="B199" s="730" t="s">
        <v>3095</v>
      </c>
      <c r="C199" s="730" t="s">
        <v>3102</v>
      </c>
      <c r="D199" s="730" t="s">
        <v>3100</v>
      </c>
      <c r="E199" s="730" t="s">
        <v>3103</v>
      </c>
      <c r="F199" s="734"/>
      <c r="G199" s="734"/>
      <c r="H199" s="748">
        <v>0</v>
      </c>
      <c r="I199" s="734">
        <v>2</v>
      </c>
      <c r="J199" s="734">
        <v>366.57999999999993</v>
      </c>
      <c r="K199" s="748">
        <v>1</v>
      </c>
      <c r="L199" s="734">
        <v>2</v>
      </c>
      <c r="M199" s="735">
        <v>366.57999999999993</v>
      </c>
    </row>
    <row r="200" spans="1:13" ht="14.45" customHeight="1" x14ac:dyDescent="0.2">
      <c r="A200" s="729" t="s">
        <v>631</v>
      </c>
      <c r="B200" s="730" t="s">
        <v>3104</v>
      </c>
      <c r="C200" s="730" t="s">
        <v>3105</v>
      </c>
      <c r="D200" s="730" t="s">
        <v>3106</v>
      </c>
      <c r="E200" s="730" t="s">
        <v>3107</v>
      </c>
      <c r="F200" s="734"/>
      <c r="G200" s="734"/>
      <c r="H200" s="748">
        <v>0</v>
      </c>
      <c r="I200" s="734">
        <v>2</v>
      </c>
      <c r="J200" s="734">
        <v>182.87999999999997</v>
      </c>
      <c r="K200" s="748">
        <v>1</v>
      </c>
      <c r="L200" s="734">
        <v>2</v>
      </c>
      <c r="M200" s="735">
        <v>182.87999999999997</v>
      </c>
    </row>
    <row r="201" spans="1:13" ht="14.45" customHeight="1" x14ac:dyDescent="0.2">
      <c r="A201" s="729" t="s">
        <v>631</v>
      </c>
      <c r="B201" s="730" t="s">
        <v>3108</v>
      </c>
      <c r="C201" s="730" t="s">
        <v>3109</v>
      </c>
      <c r="D201" s="730" t="s">
        <v>3110</v>
      </c>
      <c r="E201" s="730" t="s">
        <v>3111</v>
      </c>
      <c r="F201" s="734"/>
      <c r="G201" s="734"/>
      <c r="H201" s="748">
        <v>0</v>
      </c>
      <c r="I201" s="734">
        <v>1</v>
      </c>
      <c r="J201" s="734">
        <v>408.41</v>
      </c>
      <c r="K201" s="748">
        <v>1</v>
      </c>
      <c r="L201" s="734">
        <v>1</v>
      </c>
      <c r="M201" s="735">
        <v>408.41</v>
      </c>
    </row>
    <row r="202" spans="1:13" ht="14.45" customHeight="1" x14ac:dyDescent="0.2">
      <c r="A202" s="729" t="s">
        <v>631</v>
      </c>
      <c r="B202" s="730" t="s">
        <v>3108</v>
      </c>
      <c r="C202" s="730" t="s">
        <v>3112</v>
      </c>
      <c r="D202" s="730" t="s">
        <v>3110</v>
      </c>
      <c r="E202" s="730" t="s">
        <v>1598</v>
      </c>
      <c r="F202" s="734"/>
      <c r="G202" s="734"/>
      <c r="H202" s="748">
        <v>0</v>
      </c>
      <c r="I202" s="734">
        <v>2</v>
      </c>
      <c r="J202" s="734">
        <v>602.88</v>
      </c>
      <c r="K202" s="748">
        <v>1</v>
      </c>
      <c r="L202" s="734">
        <v>2</v>
      </c>
      <c r="M202" s="735">
        <v>602.88</v>
      </c>
    </row>
    <row r="203" spans="1:13" ht="14.45" customHeight="1" x14ac:dyDescent="0.2">
      <c r="A203" s="729" t="s">
        <v>631</v>
      </c>
      <c r="B203" s="730" t="s">
        <v>3113</v>
      </c>
      <c r="C203" s="730" t="s">
        <v>3114</v>
      </c>
      <c r="D203" s="730" t="s">
        <v>814</v>
      </c>
      <c r="E203" s="730" t="s">
        <v>3115</v>
      </c>
      <c r="F203" s="734"/>
      <c r="G203" s="734"/>
      <c r="H203" s="748">
        <v>0</v>
      </c>
      <c r="I203" s="734">
        <v>1</v>
      </c>
      <c r="J203" s="734">
        <v>71.86999999999999</v>
      </c>
      <c r="K203" s="748">
        <v>1</v>
      </c>
      <c r="L203" s="734">
        <v>1</v>
      </c>
      <c r="M203" s="735">
        <v>71.86999999999999</v>
      </c>
    </row>
    <row r="204" spans="1:13" ht="14.45" customHeight="1" x14ac:dyDescent="0.2">
      <c r="A204" s="729" t="s">
        <v>631</v>
      </c>
      <c r="B204" s="730" t="s">
        <v>3113</v>
      </c>
      <c r="C204" s="730" t="s">
        <v>3116</v>
      </c>
      <c r="D204" s="730" t="s">
        <v>812</v>
      </c>
      <c r="E204" s="730" t="s">
        <v>3117</v>
      </c>
      <c r="F204" s="734"/>
      <c r="G204" s="734"/>
      <c r="H204" s="748">
        <v>0</v>
      </c>
      <c r="I204" s="734">
        <v>1</v>
      </c>
      <c r="J204" s="734">
        <v>81.36</v>
      </c>
      <c r="K204" s="748">
        <v>1</v>
      </c>
      <c r="L204" s="734">
        <v>1</v>
      </c>
      <c r="M204" s="735">
        <v>81.36</v>
      </c>
    </row>
    <row r="205" spans="1:13" ht="14.45" customHeight="1" x14ac:dyDescent="0.2">
      <c r="A205" s="729" t="s">
        <v>631</v>
      </c>
      <c r="B205" s="730" t="s">
        <v>3118</v>
      </c>
      <c r="C205" s="730" t="s">
        <v>3119</v>
      </c>
      <c r="D205" s="730" t="s">
        <v>3120</v>
      </c>
      <c r="E205" s="730" t="s">
        <v>3121</v>
      </c>
      <c r="F205" s="734"/>
      <c r="G205" s="734"/>
      <c r="H205" s="748">
        <v>0</v>
      </c>
      <c r="I205" s="734">
        <v>2</v>
      </c>
      <c r="J205" s="734">
        <v>154.19999999999993</v>
      </c>
      <c r="K205" s="748">
        <v>1</v>
      </c>
      <c r="L205" s="734">
        <v>2</v>
      </c>
      <c r="M205" s="735">
        <v>154.19999999999993</v>
      </c>
    </row>
    <row r="206" spans="1:13" ht="14.45" customHeight="1" x14ac:dyDescent="0.2">
      <c r="A206" s="729" t="s">
        <v>631</v>
      </c>
      <c r="B206" s="730" t="s">
        <v>3122</v>
      </c>
      <c r="C206" s="730" t="s">
        <v>3123</v>
      </c>
      <c r="D206" s="730" t="s">
        <v>3124</v>
      </c>
      <c r="E206" s="730" t="s">
        <v>3125</v>
      </c>
      <c r="F206" s="734"/>
      <c r="G206" s="734"/>
      <c r="H206" s="748">
        <v>0</v>
      </c>
      <c r="I206" s="734">
        <v>6</v>
      </c>
      <c r="J206" s="734">
        <v>630.17998086231512</v>
      </c>
      <c r="K206" s="748">
        <v>1</v>
      </c>
      <c r="L206" s="734">
        <v>6</v>
      </c>
      <c r="M206" s="735">
        <v>630.17998086231512</v>
      </c>
    </row>
    <row r="207" spans="1:13" ht="14.45" customHeight="1" x14ac:dyDescent="0.2">
      <c r="A207" s="729" t="s">
        <v>631</v>
      </c>
      <c r="B207" s="730" t="s">
        <v>3126</v>
      </c>
      <c r="C207" s="730" t="s">
        <v>3127</v>
      </c>
      <c r="D207" s="730" t="s">
        <v>1599</v>
      </c>
      <c r="E207" s="730" t="s">
        <v>1600</v>
      </c>
      <c r="F207" s="734"/>
      <c r="G207" s="734"/>
      <c r="H207" s="748">
        <v>0</v>
      </c>
      <c r="I207" s="734">
        <v>3</v>
      </c>
      <c r="J207" s="734">
        <v>138.94000000000003</v>
      </c>
      <c r="K207" s="748">
        <v>1</v>
      </c>
      <c r="L207" s="734">
        <v>3</v>
      </c>
      <c r="M207" s="735">
        <v>138.94000000000003</v>
      </c>
    </row>
    <row r="208" spans="1:13" ht="14.45" customHeight="1" x14ac:dyDescent="0.2">
      <c r="A208" s="729" t="s">
        <v>631</v>
      </c>
      <c r="B208" s="730" t="s">
        <v>3128</v>
      </c>
      <c r="C208" s="730" t="s">
        <v>3129</v>
      </c>
      <c r="D208" s="730" t="s">
        <v>3130</v>
      </c>
      <c r="E208" s="730" t="s">
        <v>3131</v>
      </c>
      <c r="F208" s="734"/>
      <c r="G208" s="734"/>
      <c r="H208" s="748">
        <v>0</v>
      </c>
      <c r="I208" s="734">
        <v>1</v>
      </c>
      <c r="J208" s="734">
        <v>493.79</v>
      </c>
      <c r="K208" s="748">
        <v>1</v>
      </c>
      <c r="L208" s="734">
        <v>1</v>
      </c>
      <c r="M208" s="735">
        <v>493.79</v>
      </c>
    </row>
    <row r="209" spans="1:13" ht="14.45" customHeight="1" x14ac:dyDescent="0.2">
      <c r="A209" s="729" t="s">
        <v>631</v>
      </c>
      <c r="B209" s="730" t="s">
        <v>3128</v>
      </c>
      <c r="C209" s="730" t="s">
        <v>3132</v>
      </c>
      <c r="D209" s="730" t="s">
        <v>3133</v>
      </c>
      <c r="E209" s="730" t="s">
        <v>3134</v>
      </c>
      <c r="F209" s="734"/>
      <c r="G209" s="734"/>
      <c r="H209" s="748">
        <v>0</v>
      </c>
      <c r="I209" s="734">
        <v>1</v>
      </c>
      <c r="J209" s="734">
        <v>514.06000000000006</v>
      </c>
      <c r="K209" s="748">
        <v>1</v>
      </c>
      <c r="L209" s="734">
        <v>1</v>
      </c>
      <c r="M209" s="735">
        <v>514.06000000000006</v>
      </c>
    </row>
    <row r="210" spans="1:13" ht="14.45" customHeight="1" x14ac:dyDescent="0.2">
      <c r="A210" s="729" t="s">
        <v>631</v>
      </c>
      <c r="B210" s="730" t="s">
        <v>3135</v>
      </c>
      <c r="C210" s="730" t="s">
        <v>3136</v>
      </c>
      <c r="D210" s="730" t="s">
        <v>1298</v>
      </c>
      <c r="E210" s="730" t="s">
        <v>1299</v>
      </c>
      <c r="F210" s="734">
        <v>1</v>
      </c>
      <c r="G210" s="734">
        <v>124.83999999999999</v>
      </c>
      <c r="H210" s="748">
        <v>1</v>
      </c>
      <c r="I210" s="734"/>
      <c r="J210" s="734"/>
      <c r="K210" s="748">
        <v>0</v>
      </c>
      <c r="L210" s="734">
        <v>1</v>
      </c>
      <c r="M210" s="735">
        <v>124.83999999999999</v>
      </c>
    </row>
    <row r="211" spans="1:13" ht="14.45" customHeight="1" x14ac:dyDescent="0.2">
      <c r="A211" s="729" t="s">
        <v>631</v>
      </c>
      <c r="B211" s="730" t="s">
        <v>3135</v>
      </c>
      <c r="C211" s="730" t="s">
        <v>3137</v>
      </c>
      <c r="D211" s="730" t="s">
        <v>3138</v>
      </c>
      <c r="E211" s="730" t="s">
        <v>3139</v>
      </c>
      <c r="F211" s="734"/>
      <c r="G211" s="734"/>
      <c r="H211" s="748">
        <v>0</v>
      </c>
      <c r="I211" s="734">
        <v>2</v>
      </c>
      <c r="J211" s="734">
        <v>68.19</v>
      </c>
      <c r="K211" s="748">
        <v>1</v>
      </c>
      <c r="L211" s="734">
        <v>2</v>
      </c>
      <c r="M211" s="735">
        <v>68.19</v>
      </c>
    </row>
    <row r="212" spans="1:13" ht="14.45" customHeight="1" x14ac:dyDescent="0.2">
      <c r="A212" s="729" t="s">
        <v>631</v>
      </c>
      <c r="B212" s="730" t="s">
        <v>3140</v>
      </c>
      <c r="C212" s="730" t="s">
        <v>3141</v>
      </c>
      <c r="D212" s="730" t="s">
        <v>1629</v>
      </c>
      <c r="E212" s="730" t="s">
        <v>824</v>
      </c>
      <c r="F212" s="734"/>
      <c r="G212" s="734"/>
      <c r="H212" s="748">
        <v>0</v>
      </c>
      <c r="I212" s="734">
        <v>8</v>
      </c>
      <c r="J212" s="734">
        <v>239.32000296610653</v>
      </c>
      <c r="K212" s="748">
        <v>1</v>
      </c>
      <c r="L212" s="734">
        <v>8</v>
      </c>
      <c r="M212" s="735">
        <v>239.32000296610653</v>
      </c>
    </row>
    <row r="213" spans="1:13" ht="14.45" customHeight="1" x14ac:dyDescent="0.2">
      <c r="A213" s="729" t="s">
        <v>631</v>
      </c>
      <c r="B213" s="730" t="s">
        <v>3142</v>
      </c>
      <c r="C213" s="730" t="s">
        <v>3143</v>
      </c>
      <c r="D213" s="730" t="s">
        <v>1001</v>
      </c>
      <c r="E213" s="730" t="s">
        <v>3115</v>
      </c>
      <c r="F213" s="734"/>
      <c r="G213" s="734"/>
      <c r="H213" s="748">
        <v>0</v>
      </c>
      <c r="I213" s="734">
        <v>2</v>
      </c>
      <c r="J213" s="734">
        <v>161.76</v>
      </c>
      <c r="K213" s="748">
        <v>1</v>
      </c>
      <c r="L213" s="734">
        <v>2</v>
      </c>
      <c r="M213" s="735">
        <v>161.76</v>
      </c>
    </row>
    <row r="214" spans="1:13" ht="14.45" customHeight="1" x14ac:dyDescent="0.2">
      <c r="A214" s="729" t="s">
        <v>631</v>
      </c>
      <c r="B214" s="730" t="s">
        <v>3144</v>
      </c>
      <c r="C214" s="730" t="s">
        <v>3145</v>
      </c>
      <c r="D214" s="730" t="s">
        <v>3146</v>
      </c>
      <c r="E214" s="730" t="s">
        <v>3147</v>
      </c>
      <c r="F214" s="734"/>
      <c r="G214" s="734"/>
      <c r="H214" s="748">
        <v>0</v>
      </c>
      <c r="I214" s="734">
        <v>1</v>
      </c>
      <c r="J214" s="734">
        <v>84.399999999999991</v>
      </c>
      <c r="K214" s="748">
        <v>1</v>
      </c>
      <c r="L214" s="734">
        <v>1</v>
      </c>
      <c r="M214" s="735">
        <v>84.399999999999991</v>
      </c>
    </row>
    <row r="215" spans="1:13" ht="14.45" customHeight="1" x14ac:dyDescent="0.2">
      <c r="A215" s="729" t="s">
        <v>631</v>
      </c>
      <c r="B215" s="730" t="s">
        <v>3148</v>
      </c>
      <c r="C215" s="730" t="s">
        <v>3149</v>
      </c>
      <c r="D215" s="730" t="s">
        <v>1705</v>
      </c>
      <c r="E215" s="730" t="s">
        <v>1706</v>
      </c>
      <c r="F215" s="734"/>
      <c r="G215" s="734"/>
      <c r="H215" s="748">
        <v>0</v>
      </c>
      <c r="I215" s="734">
        <v>23</v>
      </c>
      <c r="J215" s="734">
        <v>34552.209999999992</v>
      </c>
      <c r="K215" s="748">
        <v>1</v>
      </c>
      <c r="L215" s="734">
        <v>23</v>
      </c>
      <c r="M215" s="735">
        <v>34552.209999999992</v>
      </c>
    </row>
    <row r="216" spans="1:13" ht="14.45" customHeight="1" x14ac:dyDescent="0.2">
      <c r="A216" s="729" t="s">
        <v>631</v>
      </c>
      <c r="B216" s="730" t="s">
        <v>3148</v>
      </c>
      <c r="C216" s="730" t="s">
        <v>3150</v>
      </c>
      <c r="D216" s="730" t="s">
        <v>1694</v>
      </c>
      <c r="E216" s="730" t="s">
        <v>1672</v>
      </c>
      <c r="F216" s="734"/>
      <c r="G216" s="734"/>
      <c r="H216" s="748">
        <v>0</v>
      </c>
      <c r="I216" s="734">
        <v>4</v>
      </c>
      <c r="J216" s="734">
        <v>530.53</v>
      </c>
      <c r="K216" s="748">
        <v>1</v>
      </c>
      <c r="L216" s="734">
        <v>4</v>
      </c>
      <c r="M216" s="735">
        <v>530.53</v>
      </c>
    </row>
    <row r="217" spans="1:13" ht="14.45" customHeight="1" x14ac:dyDescent="0.2">
      <c r="A217" s="729" t="s">
        <v>631</v>
      </c>
      <c r="B217" s="730" t="s">
        <v>3148</v>
      </c>
      <c r="C217" s="730" t="s">
        <v>3151</v>
      </c>
      <c r="D217" s="730" t="s">
        <v>1695</v>
      </c>
      <c r="E217" s="730" t="s">
        <v>1672</v>
      </c>
      <c r="F217" s="734"/>
      <c r="G217" s="734"/>
      <c r="H217" s="748">
        <v>0</v>
      </c>
      <c r="I217" s="734">
        <v>2</v>
      </c>
      <c r="J217" s="734">
        <v>261.41999999999996</v>
      </c>
      <c r="K217" s="748">
        <v>1</v>
      </c>
      <c r="L217" s="734">
        <v>2</v>
      </c>
      <c r="M217" s="735">
        <v>261.41999999999996</v>
      </c>
    </row>
    <row r="218" spans="1:13" ht="14.45" customHeight="1" x14ac:dyDescent="0.2">
      <c r="A218" s="729" t="s">
        <v>631</v>
      </c>
      <c r="B218" s="730" t="s">
        <v>3148</v>
      </c>
      <c r="C218" s="730" t="s">
        <v>3152</v>
      </c>
      <c r="D218" s="730" t="s">
        <v>1693</v>
      </c>
      <c r="E218" s="730" t="s">
        <v>1672</v>
      </c>
      <c r="F218" s="734"/>
      <c r="G218" s="734"/>
      <c r="H218" s="748">
        <v>0</v>
      </c>
      <c r="I218" s="734">
        <v>2</v>
      </c>
      <c r="J218" s="734">
        <v>261.42001539241414</v>
      </c>
      <c r="K218" s="748">
        <v>1</v>
      </c>
      <c r="L218" s="734">
        <v>2</v>
      </c>
      <c r="M218" s="735">
        <v>261.42001539241414</v>
      </c>
    </row>
    <row r="219" spans="1:13" ht="14.45" customHeight="1" x14ac:dyDescent="0.2">
      <c r="A219" s="729" t="s">
        <v>631</v>
      </c>
      <c r="B219" s="730" t="s">
        <v>3148</v>
      </c>
      <c r="C219" s="730" t="s">
        <v>3153</v>
      </c>
      <c r="D219" s="730" t="s">
        <v>1696</v>
      </c>
      <c r="E219" s="730" t="s">
        <v>1672</v>
      </c>
      <c r="F219" s="734"/>
      <c r="G219" s="734"/>
      <c r="H219" s="748">
        <v>0</v>
      </c>
      <c r="I219" s="734">
        <v>2</v>
      </c>
      <c r="J219" s="734">
        <v>261.42000000000007</v>
      </c>
      <c r="K219" s="748">
        <v>1</v>
      </c>
      <c r="L219" s="734">
        <v>2</v>
      </c>
      <c r="M219" s="735">
        <v>261.42000000000007</v>
      </c>
    </row>
    <row r="220" spans="1:13" ht="14.45" customHeight="1" x14ac:dyDescent="0.2">
      <c r="A220" s="729" t="s">
        <v>631</v>
      </c>
      <c r="B220" s="730" t="s">
        <v>3148</v>
      </c>
      <c r="C220" s="730" t="s">
        <v>3154</v>
      </c>
      <c r="D220" s="730" t="s">
        <v>1707</v>
      </c>
      <c r="E220" s="730" t="s">
        <v>3155</v>
      </c>
      <c r="F220" s="734"/>
      <c r="G220" s="734"/>
      <c r="H220" s="748">
        <v>0</v>
      </c>
      <c r="I220" s="734">
        <v>9</v>
      </c>
      <c r="J220" s="734">
        <v>1753.7400000000002</v>
      </c>
      <c r="K220" s="748">
        <v>1</v>
      </c>
      <c r="L220" s="734">
        <v>9</v>
      </c>
      <c r="M220" s="735">
        <v>1753.7400000000002</v>
      </c>
    </row>
    <row r="221" spans="1:13" ht="14.45" customHeight="1" x14ac:dyDescent="0.2">
      <c r="A221" s="729" t="s">
        <v>631</v>
      </c>
      <c r="B221" s="730" t="s">
        <v>3148</v>
      </c>
      <c r="C221" s="730" t="s">
        <v>3156</v>
      </c>
      <c r="D221" s="730" t="s">
        <v>1685</v>
      </c>
      <c r="E221" s="730" t="s">
        <v>1680</v>
      </c>
      <c r="F221" s="734"/>
      <c r="G221" s="734"/>
      <c r="H221" s="748">
        <v>0</v>
      </c>
      <c r="I221" s="734">
        <v>2</v>
      </c>
      <c r="J221" s="734">
        <v>277.08000000000004</v>
      </c>
      <c r="K221" s="748">
        <v>1</v>
      </c>
      <c r="L221" s="734">
        <v>2</v>
      </c>
      <c r="M221" s="735">
        <v>277.08000000000004</v>
      </c>
    </row>
    <row r="222" spans="1:13" ht="14.45" customHeight="1" x14ac:dyDescent="0.2">
      <c r="A222" s="729" t="s">
        <v>631</v>
      </c>
      <c r="B222" s="730" t="s">
        <v>3148</v>
      </c>
      <c r="C222" s="730" t="s">
        <v>3157</v>
      </c>
      <c r="D222" s="730" t="s">
        <v>1684</v>
      </c>
      <c r="E222" s="730" t="s">
        <v>1680</v>
      </c>
      <c r="F222" s="734"/>
      <c r="G222" s="734"/>
      <c r="H222" s="748">
        <v>0</v>
      </c>
      <c r="I222" s="734">
        <v>3</v>
      </c>
      <c r="J222" s="734">
        <v>335.43000000000006</v>
      </c>
      <c r="K222" s="748">
        <v>1</v>
      </c>
      <c r="L222" s="734">
        <v>3</v>
      </c>
      <c r="M222" s="735">
        <v>335.43000000000006</v>
      </c>
    </row>
    <row r="223" spans="1:13" ht="14.45" customHeight="1" x14ac:dyDescent="0.2">
      <c r="A223" s="729" t="s">
        <v>631</v>
      </c>
      <c r="B223" s="730" t="s">
        <v>3148</v>
      </c>
      <c r="C223" s="730" t="s">
        <v>3158</v>
      </c>
      <c r="D223" s="730" t="s">
        <v>1683</v>
      </c>
      <c r="E223" s="730" t="s">
        <v>1680</v>
      </c>
      <c r="F223" s="734"/>
      <c r="G223" s="734"/>
      <c r="H223" s="748">
        <v>0</v>
      </c>
      <c r="I223" s="734">
        <v>7</v>
      </c>
      <c r="J223" s="734">
        <v>782.67000000000007</v>
      </c>
      <c r="K223" s="748">
        <v>1</v>
      </c>
      <c r="L223" s="734">
        <v>7</v>
      </c>
      <c r="M223" s="735">
        <v>782.67000000000007</v>
      </c>
    </row>
    <row r="224" spans="1:13" ht="14.45" customHeight="1" x14ac:dyDescent="0.2">
      <c r="A224" s="729" t="s">
        <v>631</v>
      </c>
      <c r="B224" s="730" t="s">
        <v>3148</v>
      </c>
      <c r="C224" s="730" t="s">
        <v>3159</v>
      </c>
      <c r="D224" s="730" t="s">
        <v>1679</v>
      </c>
      <c r="E224" s="730" t="s">
        <v>1680</v>
      </c>
      <c r="F224" s="734"/>
      <c r="G224" s="734"/>
      <c r="H224" s="748">
        <v>0</v>
      </c>
      <c r="I224" s="734">
        <v>10</v>
      </c>
      <c r="J224" s="734">
        <v>1118.0999999999999</v>
      </c>
      <c r="K224" s="748">
        <v>1</v>
      </c>
      <c r="L224" s="734">
        <v>10</v>
      </c>
      <c r="M224" s="735">
        <v>1118.0999999999999</v>
      </c>
    </row>
    <row r="225" spans="1:13" ht="14.45" customHeight="1" x14ac:dyDescent="0.2">
      <c r="A225" s="729" t="s">
        <v>631</v>
      </c>
      <c r="B225" s="730" t="s">
        <v>3148</v>
      </c>
      <c r="C225" s="730" t="s">
        <v>3160</v>
      </c>
      <c r="D225" s="730" t="s">
        <v>1682</v>
      </c>
      <c r="E225" s="730" t="s">
        <v>1680</v>
      </c>
      <c r="F225" s="734"/>
      <c r="G225" s="734"/>
      <c r="H225" s="748">
        <v>0</v>
      </c>
      <c r="I225" s="734">
        <v>7</v>
      </c>
      <c r="J225" s="734">
        <v>782.67000000000007</v>
      </c>
      <c r="K225" s="748">
        <v>1</v>
      </c>
      <c r="L225" s="734">
        <v>7</v>
      </c>
      <c r="M225" s="735">
        <v>782.67000000000007</v>
      </c>
    </row>
    <row r="226" spans="1:13" ht="14.45" customHeight="1" x14ac:dyDescent="0.2">
      <c r="A226" s="729" t="s">
        <v>631</v>
      </c>
      <c r="B226" s="730" t="s">
        <v>3148</v>
      </c>
      <c r="C226" s="730" t="s">
        <v>3161</v>
      </c>
      <c r="D226" s="730" t="s">
        <v>1687</v>
      </c>
      <c r="E226" s="730" t="s">
        <v>3162</v>
      </c>
      <c r="F226" s="734"/>
      <c r="G226" s="734"/>
      <c r="H226" s="748">
        <v>0</v>
      </c>
      <c r="I226" s="734">
        <v>13</v>
      </c>
      <c r="J226" s="734">
        <v>1255.1499999999999</v>
      </c>
      <c r="K226" s="748">
        <v>1</v>
      </c>
      <c r="L226" s="734">
        <v>13</v>
      </c>
      <c r="M226" s="735">
        <v>1255.1499999999999</v>
      </c>
    </row>
    <row r="227" spans="1:13" ht="14.45" customHeight="1" x14ac:dyDescent="0.2">
      <c r="A227" s="729" t="s">
        <v>631</v>
      </c>
      <c r="B227" s="730" t="s">
        <v>3148</v>
      </c>
      <c r="C227" s="730" t="s">
        <v>3163</v>
      </c>
      <c r="D227" s="730" t="s">
        <v>1692</v>
      </c>
      <c r="E227" s="730" t="s">
        <v>3162</v>
      </c>
      <c r="F227" s="734"/>
      <c r="G227" s="734"/>
      <c r="H227" s="748">
        <v>0</v>
      </c>
      <c r="I227" s="734">
        <v>13</v>
      </c>
      <c r="J227" s="734">
        <v>1255.1499999999999</v>
      </c>
      <c r="K227" s="748">
        <v>1</v>
      </c>
      <c r="L227" s="734">
        <v>13</v>
      </c>
      <c r="M227" s="735">
        <v>1255.1499999999999</v>
      </c>
    </row>
    <row r="228" spans="1:13" ht="14.45" customHeight="1" x14ac:dyDescent="0.2">
      <c r="A228" s="729" t="s">
        <v>631</v>
      </c>
      <c r="B228" s="730" t="s">
        <v>3148</v>
      </c>
      <c r="C228" s="730" t="s">
        <v>3164</v>
      </c>
      <c r="D228" s="730" t="s">
        <v>1689</v>
      </c>
      <c r="E228" s="730" t="s">
        <v>3162</v>
      </c>
      <c r="F228" s="734"/>
      <c r="G228" s="734"/>
      <c r="H228" s="748">
        <v>0</v>
      </c>
      <c r="I228" s="734">
        <v>15</v>
      </c>
      <c r="J228" s="734">
        <v>1448.25</v>
      </c>
      <c r="K228" s="748">
        <v>1</v>
      </c>
      <c r="L228" s="734">
        <v>15</v>
      </c>
      <c r="M228" s="735">
        <v>1448.25</v>
      </c>
    </row>
    <row r="229" spans="1:13" ht="14.45" customHeight="1" x14ac:dyDescent="0.2">
      <c r="A229" s="729" t="s">
        <v>631</v>
      </c>
      <c r="B229" s="730" t="s">
        <v>3148</v>
      </c>
      <c r="C229" s="730" t="s">
        <v>3165</v>
      </c>
      <c r="D229" s="730" t="s">
        <v>3166</v>
      </c>
      <c r="E229" s="730" t="s">
        <v>3162</v>
      </c>
      <c r="F229" s="734"/>
      <c r="G229" s="734"/>
      <c r="H229" s="748">
        <v>0</v>
      </c>
      <c r="I229" s="734">
        <v>14</v>
      </c>
      <c r="J229" s="734">
        <v>1351.6999999999996</v>
      </c>
      <c r="K229" s="748">
        <v>1</v>
      </c>
      <c r="L229" s="734">
        <v>14</v>
      </c>
      <c r="M229" s="735">
        <v>1351.6999999999996</v>
      </c>
    </row>
    <row r="230" spans="1:13" ht="14.45" customHeight="1" x14ac:dyDescent="0.2">
      <c r="A230" s="729" t="s">
        <v>631</v>
      </c>
      <c r="B230" s="730" t="s">
        <v>3148</v>
      </c>
      <c r="C230" s="730" t="s">
        <v>3167</v>
      </c>
      <c r="D230" s="730" t="s">
        <v>1671</v>
      </c>
      <c r="E230" s="730" t="s">
        <v>1672</v>
      </c>
      <c r="F230" s="734"/>
      <c r="G230" s="734"/>
      <c r="H230" s="748">
        <v>0</v>
      </c>
      <c r="I230" s="734">
        <v>35</v>
      </c>
      <c r="J230" s="734">
        <v>5733.35</v>
      </c>
      <c r="K230" s="748">
        <v>1</v>
      </c>
      <c r="L230" s="734">
        <v>35</v>
      </c>
      <c r="M230" s="735">
        <v>5733.35</v>
      </c>
    </row>
    <row r="231" spans="1:13" ht="14.45" customHeight="1" x14ac:dyDescent="0.2">
      <c r="A231" s="729" t="s">
        <v>631</v>
      </c>
      <c r="B231" s="730" t="s">
        <v>3148</v>
      </c>
      <c r="C231" s="730" t="s">
        <v>3168</v>
      </c>
      <c r="D231" s="730" t="s">
        <v>1703</v>
      </c>
      <c r="E231" s="730" t="s">
        <v>1672</v>
      </c>
      <c r="F231" s="734"/>
      <c r="G231" s="734"/>
      <c r="H231" s="748">
        <v>0</v>
      </c>
      <c r="I231" s="734">
        <v>41</v>
      </c>
      <c r="J231" s="734">
        <v>5139.7600217553072</v>
      </c>
      <c r="K231" s="748">
        <v>1</v>
      </c>
      <c r="L231" s="734">
        <v>41</v>
      </c>
      <c r="M231" s="735">
        <v>5139.7600217553072</v>
      </c>
    </row>
    <row r="232" spans="1:13" ht="14.45" customHeight="1" x14ac:dyDescent="0.2">
      <c r="A232" s="729" t="s">
        <v>631</v>
      </c>
      <c r="B232" s="730" t="s">
        <v>3148</v>
      </c>
      <c r="C232" s="730" t="s">
        <v>3169</v>
      </c>
      <c r="D232" s="730" t="s">
        <v>1701</v>
      </c>
      <c r="E232" s="730" t="s">
        <v>1672</v>
      </c>
      <c r="F232" s="734"/>
      <c r="G232" s="734"/>
      <c r="H232" s="748">
        <v>0</v>
      </c>
      <c r="I232" s="734">
        <v>40</v>
      </c>
      <c r="J232" s="734">
        <v>5014.4000000000005</v>
      </c>
      <c r="K232" s="748">
        <v>1</v>
      </c>
      <c r="L232" s="734">
        <v>40</v>
      </c>
      <c r="M232" s="735">
        <v>5014.4000000000005</v>
      </c>
    </row>
    <row r="233" spans="1:13" ht="14.45" customHeight="1" x14ac:dyDescent="0.2">
      <c r="A233" s="729" t="s">
        <v>631</v>
      </c>
      <c r="B233" s="730" t="s">
        <v>3148</v>
      </c>
      <c r="C233" s="730" t="s">
        <v>3170</v>
      </c>
      <c r="D233" s="730" t="s">
        <v>1698</v>
      </c>
      <c r="E233" s="730" t="s">
        <v>1672</v>
      </c>
      <c r="F233" s="734"/>
      <c r="G233" s="734"/>
      <c r="H233" s="748">
        <v>0</v>
      </c>
      <c r="I233" s="734">
        <v>5</v>
      </c>
      <c r="J233" s="734">
        <v>538.54999999999995</v>
      </c>
      <c r="K233" s="748">
        <v>1</v>
      </c>
      <c r="L233" s="734">
        <v>5</v>
      </c>
      <c r="M233" s="735">
        <v>538.54999999999995</v>
      </c>
    </row>
    <row r="234" spans="1:13" ht="14.45" customHeight="1" x14ac:dyDescent="0.2">
      <c r="A234" s="729" t="s">
        <v>631</v>
      </c>
      <c r="B234" s="730" t="s">
        <v>3148</v>
      </c>
      <c r="C234" s="730" t="s">
        <v>3171</v>
      </c>
      <c r="D234" s="730" t="s">
        <v>1697</v>
      </c>
      <c r="E234" s="730" t="s">
        <v>1672</v>
      </c>
      <c r="F234" s="734"/>
      <c r="G234" s="734"/>
      <c r="H234" s="748">
        <v>0</v>
      </c>
      <c r="I234" s="734">
        <v>5</v>
      </c>
      <c r="J234" s="734">
        <v>538.54999999999995</v>
      </c>
      <c r="K234" s="748">
        <v>1</v>
      </c>
      <c r="L234" s="734">
        <v>5</v>
      </c>
      <c r="M234" s="735">
        <v>538.54999999999995</v>
      </c>
    </row>
    <row r="235" spans="1:13" ht="14.45" customHeight="1" x14ac:dyDescent="0.2">
      <c r="A235" s="729" t="s">
        <v>631</v>
      </c>
      <c r="B235" s="730" t="s">
        <v>3148</v>
      </c>
      <c r="C235" s="730" t="s">
        <v>3172</v>
      </c>
      <c r="D235" s="730" t="s">
        <v>1695</v>
      </c>
      <c r="E235" s="730" t="s">
        <v>1672</v>
      </c>
      <c r="F235" s="734">
        <v>2</v>
      </c>
      <c r="G235" s="734">
        <v>282.83999999999997</v>
      </c>
      <c r="H235" s="748">
        <v>1</v>
      </c>
      <c r="I235" s="734"/>
      <c r="J235" s="734"/>
      <c r="K235" s="748">
        <v>0</v>
      </c>
      <c r="L235" s="734">
        <v>2</v>
      </c>
      <c r="M235" s="735">
        <v>282.83999999999997</v>
      </c>
    </row>
    <row r="236" spans="1:13" ht="14.45" customHeight="1" x14ac:dyDescent="0.2">
      <c r="A236" s="729" t="s">
        <v>631</v>
      </c>
      <c r="B236" s="730" t="s">
        <v>3148</v>
      </c>
      <c r="C236" s="730" t="s">
        <v>3173</v>
      </c>
      <c r="D236" s="730" t="s">
        <v>1694</v>
      </c>
      <c r="E236" s="730" t="s">
        <v>1672</v>
      </c>
      <c r="F236" s="734">
        <v>2</v>
      </c>
      <c r="G236" s="734">
        <v>282.83999999999992</v>
      </c>
      <c r="H236" s="748">
        <v>1</v>
      </c>
      <c r="I236" s="734"/>
      <c r="J236" s="734"/>
      <c r="K236" s="748">
        <v>0</v>
      </c>
      <c r="L236" s="734">
        <v>2</v>
      </c>
      <c r="M236" s="735">
        <v>282.83999999999992</v>
      </c>
    </row>
    <row r="237" spans="1:13" ht="14.45" customHeight="1" x14ac:dyDescent="0.2">
      <c r="A237" s="729" t="s">
        <v>631</v>
      </c>
      <c r="B237" s="730" t="s">
        <v>3148</v>
      </c>
      <c r="C237" s="730" t="s">
        <v>3174</v>
      </c>
      <c r="D237" s="730" t="s">
        <v>1686</v>
      </c>
      <c r="E237" s="730" t="s">
        <v>1680</v>
      </c>
      <c r="F237" s="734"/>
      <c r="G237" s="734"/>
      <c r="H237" s="748">
        <v>0</v>
      </c>
      <c r="I237" s="734">
        <v>1</v>
      </c>
      <c r="J237" s="734">
        <v>138.54</v>
      </c>
      <c r="K237" s="748">
        <v>1</v>
      </c>
      <c r="L237" s="734">
        <v>1</v>
      </c>
      <c r="M237" s="735">
        <v>138.54</v>
      </c>
    </row>
    <row r="238" spans="1:13" ht="14.45" customHeight="1" x14ac:dyDescent="0.2">
      <c r="A238" s="729" t="s">
        <v>631</v>
      </c>
      <c r="B238" s="730" t="s">
        <v>3148</v>
      </c>
      <c r="C238" s="730" t="s">
        <v>3175</v>
      </c>
      <c r="D238" s="730" t="s">
        <v>3176</v>
      </c>
      <c r="E238" s="730" t="s">
        <v>1680</v>
      </c>
      <c r="F238" s="734"/>
      <c r="G238" s="734"/>
      <c r="H238" s="748">
        <v>0</v>
      </c>
      <c r="I238" s="734">
        <v>5</v>
      </c>
      <c r="J238" s="734">
        <v>559.04999999999995</v>
      </c>
      <c r="K238" s="748">
        <v>1</v>
      </c>
      <c r="L238" s="734">
        <v>5</v>
      </c>
      <c r="M238" s="735">
        <v>559.04999999999995</v>
      </c>
    </row>
    <row r="239" spans="1:13" ht="14.45" customHeight="1" x14ac:dyDescent="0.2">
      <c r="A239" s="729" t="s">
        <v>631</v>
      </c>
      <c r="B239" s="730" t="s">
        <v>3148</v>
      </c>
      <c r="C239" s="730" t="s">
        <v>3177</v>
      </c>
      <c r="D239" s="730" t="s">
        <v>1702</v>
      </c>
      <c r="E239" s="730" t="s">
        <v>1700</v>
      </c>
      <c r="F239" s="734"/>
      <c r="G239" s="734"/>
      <c r="H239" s="748">
        <v>0</v>
      </c>
      <c r="I239" s="734">
        <v>159</v>
      </c>
      <c r="J239" s="734">
        <v>4984.6500000000015</v>
      </c>
      <c r="K239" s="748">
        <v>1</v>
      </c>
      <c r="L239" s="734">
        <v>159</v>
      </c>
      <c r="M239" s="735">
        <v>4984.6500000000015</v>
      </c>
    </row>
    <row r="240" spans="1:13" ht="14.45" customHeight="1" x14ac:dyDescent="0.2">
      <c r="A240" s="729" t="s">
        <v>631</v>
      </c>
      <c r="B240" s="730" t="s">
        <v>3148</v>
      </c>
      <c r="C240" s="730" t="s">
        <v>3178</v>
      </c>
      <c r="D240" s="730" t="s">
        <v>1699</v>
      </c>
      <c r="E240" s="730" t="s">
        <v>1700</v>
      </c>
      <c r="F240" s="734"/>
      <c r="G240" s="734"/>
      <c r="H240" s="748">
        <v>0</v>
      </c>
      <c r="I240" s="734">
        <v>165</v>
      </c>
      <c r="J240" s="734">
        <v>5160.84</v>
      </c>
      <c r="K240" s="748">
        <v>1</v>
      </c>
      <c r="L240" s="734">
        <v>165</v>
      </c>
      <c r="M240" s="735">
        <v>5160.84</v>
      </c>
    </row>
    <row r="241" spans="1:13" ht="14.45" customHeight="1" x14ac:dyDescent="0.2">
      <c r="A241" s="729" t="s">
        <v>636</v>
      </c>
      <c r="B241" s="730" t="s">
        <v>2645</v>
      </c>
      <c r="C241" s="730" t="s">
        <v>2646</v>
      </c>
      <c r="D241" s="730" t="s">
        <v>1394</v>
      </c>
      <c r="E241" s="730" t="s">
        <v>1395</v>
      </c>
      <c r="F241" s="734">
        <v>5</v>
      </c>
      <c r="G241" s="734">
        <v>1290.2000000000003</v>
      </c>
      <c r="H241" s="748">
        <v>1</v>
      </c>
      <c r="I241" s="734"/>
      <c r="J241" s="734"/>
      <c r="K241" s="748">
        <v>0</v>
      </c>
      <c r="L241" s="734">
        <v>5</v>
      </c>
      <c r="M241" s="735">
        <v>1290.2000000000003</v>
      </c>
    </row>
    <row r="242" spans="1:13" ht="14.45" customHeight="1" x14ac:dyDescent="0.2">
      <c r="A242" s="729" t="s">
        <v>636</v>
      </c>
      <c r="B242" s="730" t="s">
        <v>2645</v>
      </c>
      <c r="C242" s="730" t="s">
        <v>2647</v>
      </c>
      <c r="D242" s="730" t="s">
        <v>841</v>
      </c>
      <c r="E242" s="730" t="s">
        <v>2648</v>
      </c>
      <c r="F242" s="734"/>
      <c r="G242" s="734"/>
      <c r="H242" s="748">
        <v>0</v>
      </c>
      <c r="I242" s="734">
        <v>817</v>
      </c>
      <c r="J242" s="734">
        <v>13534.65</v>
      </c>
      <c r="K242" s="748">
        <v>1</v>
      </c>
      <c r="L242" s="734">
        <v>817</v>
      </c>
      <c r="M242" s="735">
        <v>13534.65</v>
      </c>
    </row>
    <row r="243" spans="1:13" ht="14.45" customHeight="1" x14ac:dyDescent="0.2">
      <c r="A243" s="729" t="s">
        <v>636</v>
      </c>
      <c r="B243" s="730" t="s">
        <v>2645</v>
      </c>
      <c r="C243" s="730" t="s">
        <v>2649</v>
      </c>
      <c r="D243" s="730" t="s">
        <v>841</v>
      </c>
      <c r="E243" s="730" t="s">
        <v>2650</v>
      </c>
      <c r="F243" s="734"/>
      <c r="G243" s="734"/>
      <c r="H243" s="748">
        <v>0</v>
      </c>
      <c r="I243" s="734">
        <v>24</v>
      </c>
      <c r="J243" s="734">
        <v>293.34000000000003</v>
      </c>
      <c r="K243" s="748">
        <v>1</v>
      </c>
      <c r="L243" s="734">
        <v>24</v>
      </c>
      <c r="M243" s="735">
        <v>293.34000000000003</v>
      </c>
    </row>
    <row r="244" spans="1:13" ht="14.45" customHeight="1" x14ac:dyDescent="0.2">
      <c r="A244" s="729" t="s">
        <v>636</v>
      </c>
      <c r="B244" s="730" t="s">
        <v>2645</v>
      </c>
      <c r="C244" s="730" t="s">
        <v>3179</v>
      </c>
      <c r="D244" s="730" t="s">
        <v>841</v>
      </c>
      <c r="E244" s="730" t="s">
        <v>3180</v>
      </c>
      <c r="F244" s="734"/>
      <c r="G244" s="734"/>
      <c r="H244" s="748">
        <v>0</v>
      </c>
      <c r="I244" s="734">
        <v>3</v>
      </c>
      <c r="J244" s="734">
        <v>128.55000000000001</v>
      </c>
      <c r="K244" s="748">
        <v>1</v>
      </c>
      <c r="L244" s="734">
        <v>3</v>
      </c>
      <c r="M244" s="735">
        <v>128.55000000000001</v>
      </c>
    </row>
    <row r="245" spans="1:13" ht="14.45" customHeight="1" x14ac:dyDescent="0.2">
      <c r="A245" s="729" t="s">
        <v>636</v>
      </c>
      <c r="B245" s="730" t="s">
        <v>3181</v>
      </c>
      <c r="C245" s="730" t="s">
        <v>3182</v>
      </c>
      <c r="D245" s="730" t="s">
        <v>2022</v>
      </c>
      <c r="E245" s="730" t="s">
        <v>3183</v>
      </c>
      <c r="F245" s="734"/>
      <c r="G245" s="734"/>
      <c r="H245" s="748">
        <v>0</v>
      </c>
      <c r="I245" s="734">
        <v>2</v>
      </c>
      <c r="J245" s="734">
        <v>227.34000000000003</v>
      </c>
      <c r="K245" s="748">
        <v>1</v>
      </c>
      <c r="L245" s="734">
        <v>2</v>
      </c>
      <c r="M245" s="735">
        <v>227.34000000000003</v>
      </c>
    </row>
    <row r="246" spans="1:13" ht="14.45" customHeight="1" x14ac:dyDescent="0.2">
      <c r="A246" s="729" t="s">
        <v>636</v>
      </c>
      <c r="B246" s="730" t="s">
        <v>2651</v>
      </c>
      <c r="C246" s="730" t="s">
        <v>3184</v>
      </c>
      <c r="D246" s="730" t="s">
        <v>2653</v>
      </c>
      <c r="E246" s="730" t="s">
        <v>3185</v>
      </c>
      <c r="F246" s="734"/>
      <c r="G246" s="734"/>
      <c r="H246" s="748">
        <v>0</v>
      </c>
      <c r="I246" s="734">
        <v>1</v>
      </c>
      <c r="J246" s="734">
        <v>107.66999999999999</v>
      </c>
      <c r="K246" s="748">
        <v>1</v>
      </c>
      <c r="L246" s="734">
        <v>1</v>
      </c>
      <c r="M246" s="735">
        <v>107.66999999999999</v>
      </c>
    </row>
    <row r="247" spans="1:13" ht="14.45" customHeight="1" x14ac:dyDescent="0.2">
      <c r="A247" s="729" t="s">
        <v>636</v>
      </c>
      <c r="B247" s="730" t="s">
        <v>2656</v>
      </c>
      <c r="C247" s="730" t="s">
        <v>2657</v>
      </c>
      <c r="D247" s="730" t="s">
        <v>1167</v>
      </c>
      <c r="E247" s="730" t="s">
        <v>1168</v>
      </c>
      <c r="F247" s="734"/>
      <c r="G247" s="734"/>
      <c r="H247" s="748">
        <v>0</v>
      </c>
      <c r="I247" s="734">
        <v>6</v>
      </c>
      <c r="J247" s="734">
        <v>734.78</v>
      </c>
      <c r="K247" s="748">
        <v>1</v>
      </c>
      <c r="L247" s="734">
        <v>6</v>
      </c>
      <c r="M247" s="735">
        <v>734.78</v>
      </c>
    </row>
    <row r="248" spans="1:13" ht="14.45" customHeight="1" x14ac:dyDescent="0.2">
      <c r="A248" s="729" t="s">
        <v>636</v>
      </c>
      <c r="B248" s="730" t="s">
        <v>2658</v>
      </c>
      <c r="C248" s="730" t="s">
        <v>2659</v>
      </c>
      <c r="D248" s="730" t="s">
        <v>2660</v>
      </c>
      <c r="E248" s="730" t="s">
        <v>2661</v>
      </c>
      <c r="F248" s="734"/>
      <c r="G248" s="734"/>
      <c r="H248" s="748">
        <v>0</v>
      </c>
      <c r="I248" s="734">
        <v>26</v>
      </c>
      <c r="J248" s="734">
        <v>7121.4</v>
      </c>
      <c r="K248" s="748">
        <v>1</v>
      </c>
      <c r="L248" s="734">
        <v>26</v>
      </c>
      <c r="M248" s="735">
        <v>7121.4</v>
      </c>
    </row>
    <row r="249" spans="1:13" ht="14.45" customHeight="1" x14ac:dyDescent="0.2">
      <c r="A249" s="729" t="s">
        <v>636</v>
      </c>
      <c r="B249" s="730" t="s">
        <v>2662</v>
      </c>
      <c r="C249" s="730" t="s">
        <v>2663</v>
      </c>
      <c r="D249" s="730" t="s">
        <v>1590</v>
      </c>
      <c r="E249" s="730" t="s">
        <v>2664</v>
      </c>
      <c r="F249" s="734"/>
      <c r="G249" s="734"/>
      <c r="H249" s="748">
        <v>0</v>
      </c>
      <c r="I249" s="734">
        <v>8</v>
      </c>
      <c r="J249" s="734">
        <v>2400.6399999999994</v>
      </c>
      <c r="K249" s="748">
        <v>1</v>
      </c>
      <c r="L249" s="734">
        <v>8</v>
      </c>
      <c r="M249" s="735">
        <v>2400.6399999999994</v>
      </c>
    </row>
    <row r="250" spans="1:13" ht="14.45" customHeight="1" x14ac:dyDescent="0.2">
      <c r="A250" s="729" t="s">
        <v>636</v>
      </c>
      <c r="B250" s="730" t="s">
        <v>2665</v>
      </c>
      <c r="C250" s="730" t="s">
        <v>2666</v>
      </c>
      <c r="D250" s="730" t="s">
        <v>922</v>
      </c>
      <c r="E250" s="730" t="s">
        <v>923</v>
      </c>
      <c r="F250" s="734">
        <v>33</v>
      </c>
      <c r="G250" s="734">
        <v>1714.68</v>
      </c>
      <c r="H250" s="748">
        <v>1</v>
      </c>
      <c r="I250" s="734"/>
      <c r="J250" s="734"/>
      <c r="K250" s="748">
        <v>0</v>
      </c>
      <c r="L250" s="734">
        <v>33</v>
      </c>
      <c r="M250" s="735">
        <v>1714.68</v>
      </c>
    </row>
    <row r="251" spans="1:13" ht="14.45" customHeight="1" x14ac:dyDescent="0.2">
      <c r="A251" s="729" t="s">
        <v>636</v>
      </c>
      <c r="B251" s="730" t="s">
        <v>2665</v>
      </c>
      <c r="C251" s="730" t="s">
        <v>2667</v>
      </c>
      <c r="D251" s="730" t="s">
        <v>2668</v>
      </c>
      <c r="E251" s="730" t="s">
        <v>2669</v>
      </c>
      <c r="F251" s="734"/>
      <c r="G251" s="734"/>
      <c r="H251" s="748">
        <v>0</v>
      </c>
      <c r="I251" s="734">
        <v>37</v>
      </c>
      <c r="J251" s="734">
        <v>1909.4799999999998</v>
      </c>
      <c r="K251" s="748">
        <v>1</v>
      </c>
      <c r="L251" s="734">
        <v>37</v>
      </c>
      <c r="M251" s="735">
        <v>1909.4799999999998</v>
      </c>
    </row>
    <row r="252" spans="1:13" ht="14.45" customHeight="1" x14ac:dyDescent="0.2">
      <c r="A252" s="729" t="s">
        <v>636</v>
      </c>
      <c r="B252" s="730" t="s">
        <v>2665</v>
      </c>
      <c r="C252" s="730" t="s">
        <v>3186</v>
      </c>
      <c r="D252" s="730" t="s">
        <v>2668</v>
      </c>
      <c r="E252" s="730" t="s">
        <v>3187</v>
      </c>
      <c r="F252" s="734"/>
      <c r="G252" s="734"/>
      <c r="H252" s="748">
        <v>0</v>
      </c>
      <c r="I252" s="734">
        <v>1</v>
      </c>
      <c r="J252" s="734">
        <v>88.129999999999981</v>
      </c>
      <c r="K252" s="748">
        <v>1</v>
      </c>
      <c r="L252" s="734">
        <v>1</v>
      </c>
      <c r="M252" s="735">
        <v>88.129999999999981</v>
      </c>
    </row>
    <row r="253" spans="1:13" ht="14.45" customHeight="1" x14ac:dyDescent="0.2">
      <c r="A253" s="729" t="s">
        <v>636</v>
      </c>
      <c r="B253" s="730" t="s">
        <v>2670</v>
      </c>
      <c r="C253" s="730" t="s">
        <v>2671</v>
      </c>
      <c r="D253" s="730" t="s">
        <v>1436</v>
      </c>
      <c r="E253" s="730" t="s">
        <v>2672</v>
      </c>
      <c r="F253" s="734"/>
      <c r="G253" s="734"/>
      <c r="H253" s="748">
        <v>0</v>
      </c>
      <c r="I253" s="734">
        <v>3</v>
      </c>
      <c r="J253" s="734">
        <v>376.49999999999994</v>
      </c>
      <c r="K253" s="748">
        <v>1</v>
      </c>
      <c r="L253" s="734">
        <v>3</v>
      </c>
      <c r="M253" s="735">
        <v>376.49999999999994</v>
      </c>
    </row>
    <row r="254" spans="1:13" ht="14.45" customHeight="1" x14ac:dyDescent="0.2">
      <c r="A254" s="729" t="s">
        <v>636</v>
      </c>
      <c r="B254" s="730" t="s">
        <v>3188</v>
      </c>
      <c r="C254" s="730" t="s">
        <v>3189</v>
      </c>
      <c r="D254" s="730" t="s">
        <v>3190</v>
      </c>
      <c r="E254" s="730" t="s">
        <v>3191</v>
      </c>
      <c r="F254" s="734"/>
      <c r="G254" s="734"/>
      <c r="H254" s="748">
        <v>0</v>
      </c>
      <c r="I254" s="734">
        <v>1</v>
      </c>
      <c r="J254" s="734">
        <v>575.06000000000006</v>
      </c>
      <c r="K254" s="748">
        <v>1</v>
      </c>
      <c r="L254" s="734">
        <v>1</v>
      </c>
      <c r="M254" s="735">
        <v>575.06000000000006</v>
      </c>
    </row>
    <row r="255" spans="1:13" ht="14.45" customHeight="1" x14ac:dyDescent="0.2">
      <c r="A255" s="729" t="s">
        <v>636</v>
      </c>
      <c r="B255" s="730" t="s">
        <v>2673</v>
      </c>
      <c r="C255" s="730" t="s">
        <v>2674</v>
      </c>
      <c r="D255" s="730" t="s">
        <v>2675</v>
      </c>
      <c r="E255" s="730" t="s">
        <v>1000</v>
      </c>
      <c r="F255" s="734"/>
      <c r="G255" s="734"/>
      <c r="H255" s="748">
        <v>0</v>
      </c>
      <c r="I255" s="734">
        <v>2</v>
      </c>
      <c r="J255" s="734">
        <v>803.26</v>
      </c>
      <c r="K255" s="748">
        <v>1</v>
      </c>
      <c r="L255" s="734">
        <v>2</v>
      </c>
      <c r="M255" s="735">
        <v>803.26</v>
      </c>
    </row>
    <row r="256" spans="1:13" ht="14.45" customHeight="1" x14ac:dyDescent="0.2">
      <c r="A256" s="729" t="s">
        <v>636</v>
      </c>
      <c r="B256" s="730" t="s">
        <v>3192</v>
      </c>
      <c r="C256" s="730" t="s">
        <v>3193</v>
      </c>
      <c r="D256" s="730" t="s">
        <v>3194</v>
      </c>
      <c r="E256" s="730" t="s">
        <v>1559</v>
      </c>
      <c r="F256" s="734"/>
      <c r="G256" s="734"/>
      <c r="H256" s="748">
        <v>0</v>
      </c>
      <c r="I256" s="734">
        <v>1</v>
      </c>
      <c r="J256" s="734">
        <v>1039.8900000000001</v>
      </c>
      <c r="K256" s="748">
        <v>1</v>
      </c>
      <c r="L256" s="734">
        <v>1</v>
      </c>
      <c r="M256" s="735">
        <v>1039.8900000000001</v>
      </c>
    </row>
    <row r="257" spans="1:13" ht="14.45" customHeight="1" x14ac:dyDescent="0.2">
      <c r="A257" s="729" t="s">
        <v>636</v>
      </c>
      <c r="B257" s="730" t="s">
        <v>2682</v>
      </c>
      <c r="C257" s="730" t="s">
        <v>2683</v>
      </c>
      <c r="D257" s="730" t="s">
        <v>1271</v>
      </c>
      <c r="E257" s="730" t="s">
        <v>1270</v>
      </c>
      <c r="F257" s="734">
        <v>1</v>
      </c>
      <c r="G257" s="734">
        <v>68.77</v>
      </c>
      <c r="H257" s="748">
        <v>1</v>
      </c>
      <c r="I257" s="734"/>
      <c r="J257" s="734"/>
      <c r="K257" s="748">
        <v>0</v>
      </c>
      <c r="L257" s="734">
        <v>1</v>
      </c>
      <c r="M257" s="735">
        <v>68.77</v>
      </c>
    </row>
    <row r="258" spans="1:13" ht="14.45" customHeight="1" x14ac:dyDescent="0.2">
      <c r="A258" s="729" t="s">
        <v>636</v>
      </c>
      <c r="B258" s="730" t="s">
        <v>2682</v>
      </c>
      <c r="C258" s="730" t="s">
        <v>3195</v>
      </c>
      <c r="D258" s="730" t="s">
        <v>2052</v>
      </c>
      <c r="E258" s="730" t="s">
        <v>2053</v>
      </c>
      <c r="F258" s="734">
        <v>1</v>
      </c>
      <c r="G258" s="734">
        <v>154.94</v>
      </c>
      <c r="H258" s="748">
        <v>1</v>
      </c>
      <c r="I258" s="734"/>
      <c r="J258" s="734"/>
      <c r="K258" s="748">
        <v>0</v>
      </c>
      <c r="L258" s="734">
        <v>1</v>
      </c>
      <c r="M258" s="735">
        <v>154.94</v>
      </c>
    </row>
    <row r="259" spans="1:13" ht="14.45" customHeight="1" x14ac:dyDescent="0.2">
      <c r="A259" s="729" t="s">
        <v>636</v>
      </c>
      <c r="B259" s="730" t="s">
        <v>2682</v>
      </c>
      <c r="C259" s="730" t="s">
        <v>2687</v>
      </c>
      <c r="D259" s="730" t="s">
        <v>2685</v>
      </c>
      <c r="E259" s="730" t="s">
        <v>2688</v>
      </c>
      <c r="F259" s="734"/>
      <c r="G259" s="734"/>
      <c r="H259" s="748">
        <v>0</v>
      </c>
      <c r="I259" s="734">
        <v>3</v>
      </c>
      <c r="J259" s="734">
        <v>146.79000646903438</v>
      </c>
      <c r="K259" s="748">
        <v>1</v>
      </c>
      <c r="L259" s="734">
        <v>3</v>
      </c>
      <c r="M259" s="735">
        <v>146.79000646903438</v>
      </c>
    </row>
    <row r="260" spans="1:13" ht="14.45" customHeight="1" x14ac:dyDescent="0.2">
      <c r="A260" s="729" t="s">
        <v>636</v>
      </c>
      <c r="B260" s="730" t="s">
        <v>2682</v>
      </c>
      <c r="C260" s="730" t="s">
        <v>2689</v>
      </c>
      <c r="D260" s="730" t="s">
        <v>2685</v>
      </c>
      <c r="E260" s="730" t="s">
        <v>2690</v>
      </c>
      <c r="F260" s="734"/>
      <c r="G260" s="734"/>
      <c r="H260" s="748">
        <v>0</v>
      </c>
      <c r="I260" s="734">
        <v>2</v>
      </c>
      <c r="J260" s="734">
        <v>161.97999999999996</v>
      </c>
      <c r="K260" s="748">
        <v>1</v>
      </c>
      <c r="L260" s="734">
        <v>2</v>
      </c>
      <c r="M260" s="735">
        <v>161.97999999999996</v>
      </c>
    </row>
    <row r="261" spans="1:13" ht="14.45" customHeight="1" x14ac:dyDescent="0.2">
      <c r="A261" s="729" t="s">
        <v>636</v>
      </c>
      <c r="B261" s="730" t="s">
        <v>2692</v>
      </c>
      <c r="C261" s="730" t="s">
        <v>2696</v>
      </c>
      <c r="D261" s="730" t="s">
        <v>2694</v>
      </c>
      <c r="E261" s="730" t="s">
        <v>1212</v>
      </c>
      <c r="F261" s="734"/>
      <c r="G261" s="734"/>
      <c r="H261" s="748">
        <v>0</v>
      </c>
      <c r="I261" s="734">
        <v>1</v>
      </c>
      <c r="J261" s="734">
        <v>23.22</v>
      </c>
      <c r="K261" s="748">
        <v>1</v>
      </c>
      <c r="L261" s="734">
        <v>1</v>
      </c>
      <c r="M261" s="735">
        <v>23.22</v>
      </c>
    </row>
    <row r="262" spans="1:13" ht="14.45" customHeight="1" x14ac:dyDescent="0.2">
      <c r="A262" s="729" t="s">
        <v>636</v>
      </c>
      <c r="B262" s="730" t="s">
        <v>2697</v>
      </c>
      <c r="C262" s="730" t="s">
        <v>3196</v>
      </c>
      <c r="D262" s="730" t="s">
        <v>2699</v>
      </c>
      <c r="E262" s="730" t="s">
        <v>1993</v>
      </c>
      <c r="F262" s="734"/>
      <c r="G262" s="734"/>
      <c r="H262" s="748">
        <v>0</v>
      </c>
      <c r="I262" s="734">
        <v>1</v>
      </c>
      <c r="J262" s="734">
        <v>480.7</v>
      </c>
      <c r="K262" s="748">
        <v>1</v>
      </c>
      <c r="L262" s="734">
        <v>1</v>
      </c>
      <c r="M262" s="735">
        <v>480.7</v>
      </c>
    </row>
    <row r="263" spans="1:13" ht="14.45" customHeight="1" x14ac:dyDescent="0.2">
      <c r="A263" s="729" t="s">
        <v>636</v>
      </c>
      <c r="B263" s="730" t="s">
        <v>2700</v>
      </c>
      <c r="C263" s="730" t="s">
        <v>2701</v>
      </c>
      <c r="D263" s="730" t="s">
        <v>1014</v>
      </c>
      <c r="E263" s="730" t="s">
        <v>2702</v>
      </c>
      <c r="F263" s="734"/>
      <c r="G263" s="734"/>
      <c r="H263" s="748">
        <v>0</v>
      </c>
      <c r="I263" s="734">
        <v>3</v>
      </c>
      <c r="J263" s="734">
        <v>9899.67</v>
      </c>
      <c r="K263" s="748">
        <v>1</v>
      </c>
      <c r="L263" s="734">
        <v>3</v>
      </c>
      <c r="M263" s="735">
        <v>9899.67</v>
      </c>
    </row>
    <row r="264" spans="1:13" ht="14.45" customHeight="1" x14ac:dyDescent="0.2">
      <c r="A264" s="729" t="s">
        <v>636</v>
      </c>
      <c r="B264" s="730" t="s">
        <v>2700</v>
      </c>
      <c r="C264" s="730" t="s">
        <v>2703</v>
      </c>
      <c r="D264" s="730" t="s">
        <v>1021</v>
      </c>
      <c r="E264" s="730" t="s">
        <v>2704</v>
      </c>
      <c r="F264" s="734"/>
      <c r="G264" s="734"/>
      <c r="H264" s="748">
        <v>0</v>
      </c>
      <c r="I264" s="734">
        <v>9</v>
      </c>
      <c r="J264" s="734">
        <v>9955.44</v>
      </c>
      <c r="K264" s="748">
        <v>1</v>
      </c>
      <c r="L264" s="734">
        <v>9</v>
      </c>
      <c r="M264" s="735">
        <v>9955.44</v>
      </c>
    </row>
    <row r="265" spans="1:13" ht="14.45" customHeight="1" x14ac:dyDescent="0.2">
      <c r="A265" s="729" t="s">
        <v>636</v>
      </c>
      <c r="B265" s="730" t="s">
        <v>2700</v>
      </c>
      <c r="C265" s="730" t="s">
        <v>3197</v>
      </c>
      <c r="D265" s="730" t="s">
        <v>1021</v>
      </c>
      <c r="E265" s="730" t="s">
        <v>3198</v>
      </c>
      <c r="F265" s="734"/>
      <c r="G265" s="734"/>
      <c r="H265" s="748">
        <v>0</v>
      </c>
      <c r="I265" s="734">
        <v>21</v>
      </c>
      <c r="J265" s="734">
        <v>5337.7499999999991</v>
      </c>
      <c r="K265" s="748">
        <v>1</v>
      </c>
      <c r="L265" s="734">
        <v>21</v>
      </c>
      <c r="M265" s="735">
        <v>5337.7499999999991</v>
      </c>
    </row>
    <row r="266" spans="1:13" ht="14.45" customHeight="1" x14ac:dyDescent="0.2">
      <c r="A266" s="729" t="s">
        <v>636</v>
      </c>
      <c r="B266" s="730" t="s">
        <v>2700</v>
      </c>
      <c r="C266" s="730" t="s">
        <v>2705</v>
      </c>
      <c r="D266" s="730" t="s">
        <v>1021</v>
      </c>
      <c r="E266" s="730" t="s">
        <v>2706</v>
      </c>
      <c r="F266" s="734"/>
      <c r="G266" s="734"/>
      <c r="H266" s="748">
        <v>0</v>
      </c>
      <c r="I266" s="734">
        <v>1</v>
      </c>
      <c r="J266" s="734">
        <v>1500.95</v>
      </c>
      <c r="K266" s="748">
        <v>1</v>
      </c>
      <c r="L266" s="734">
        <v>1</v>
      </c>
      <c r="M266" s="735">
        <v>1500.95</v>
      </c>
    </row>
    <row r="267" spans="1:13" ht="14.45" customHeight="1" x14ac:dyDescent="0.2">
      <c r="A267" s="729" t="s">
        <v>636</v>
      </c>
      <c r="B267" s="730" t="s">
        <v>2700</v>
      </c>
      <c r="C267" s="730" t="s">
        <v>2707</v>
      </c>
      <c r="D267" s="730" t="s">
        <v>1021</v>
      </c>
      <c r="E267" s="730" t="s">
        <v>2708</v>
      </c>
      <c r="F267" s="734"/>
      <c r="G267" s="734"/>
      <c r="H267" s="748">
        <v>0</v>
      </c>
      <c r="I267" s="734">
        <v>5</v>
      </c>
      <c r="J267" s="734">
        <v>9478.7000000000007</v>
      </c>
      <c r="K267" s="748">
        <v>1</v>
      </c>
      <c r="L267" s="734">
        <v>5</v>
      </c>
      <c r="M267" s="735">
        <v>9478.7000000000007</v>
      </c>
    </row>
    <row r="268" spans="1:13" ht="14.45" customHeight="1" x14ac:dyDescent="0.2">
      <c r="A268" s="729" t="s">
        <v>636</v>
      </c>
      <c r="B268" s="730" t="s">
        <v>2700</v>
      </c>
      <c r="C268" s="730" t="s">
        <v>2709</v>
      </c>
      <c r="D268" s="730" t="s">
        <v>1016</v>
      </c>
      <c r="E268" s="730" t="s">
        <v>1017</v>
      </c>
      <c r="F268" s="734"/>
      <c r="G268" s="734"/>
      <c r="H268" s="748">
        <v>0</v>
      </c>
      <c r="I268" s="734">
        <v>17</v>
      </c>
      <c r="J268" s="734">
        <v>12259.719999999998</v>
      </c>
      <c r="K268" s="748">
        <v>1</v>
      </c>
      <c r="L268" s="734">
        <v>17</v>
      </c>
      <c r="M268" s="735">
        <v>12259.719999999998</v>
      </c>
    </row>
    <row r="269" spans="1:13" ht="14.45" customHeight="1" x14ac:dyDescent="0.2">
      <c r="A269" s="729" t="s">
        <v>636</v>
      </c>
      <c r="B269" s="730" t="s">
        <v>2700</v>
      </c>
      <c r="C269" s="730" t="s">
        <v>2710</v>
      </c>
      <c r="D269" s="730" t="s">
        <v>1016</v>
      </c>
      <c r="E269" s="730" t="s">
        <v>2711</v>
      </c>
      <c r="F269" s="734"/>
      <c r="G269" s="734"/>
      <c r="H269" s="748">
        <v>0</v>
      </c>
      <c r="I269" s="734">
        <v>52</v>
      </c>
      <c r="J269" s="734">
        <v>27312.910017401678</v>
      </c>
      <c r="K269" s="748">
        <v>1</v>
      </c>
      <c r="L269" s="734">
        <v>52</v>
      </c>
      <c r="M269" s="735">
        <v>27312.910017401678</v>
      </c>
    </row>
    <row r="270" spans="1:13" ht="14.45" customHeight="1" x14ac:dyDescent="0.2">
      <c r="A270" s="729" t="s">
        <v>636</v>
      </c>
      <c r="B270" s="730" t="s">
        <v>2700</v>
      </c>
      <c r="C270" s="730" t="s">
        <v>2712</v>
      </c>
      <c r="D270" s="730" t="s">
        <v>1016</v>
      </c>
      <c r="E270" s="730" t="s">
        <v>2713</v>
      </c>
      <c r="F270" s="734"/>
      <c r="G270" s="734"/>
      <c r="H270" s="748">
        <v>0</v>
      </c>
      <c r="I270" s="734">
        <v>12</v>
      </c>
      <c r="J270" s="734">
        <v>10962.6</v>
      </c>
      <c r="K270" s="748">
        <v>1</v>
      </c>
      <c r="L270" s="734">
        <v>12</v>
      </c>
      <c r="M270" s="735">
        <v>10962.6</v>
      </c>
    </row>
    <row r="271" spans="1:13" ht="14.45" customHeight="1" x14ac:dyDescent="0.2">
      <c r="A271" s="729" t="s">
        <v>636</v>
      </c>
      <c r="B271" s="730" t="s">
        <v>2700</v>
      </c>
      <c r="C271" s="730" t="s">
        <v>2714</v>
      </c>
      <c r="D271" s="730" t="s">
        <v>1016</v>
      </c>
      <c r="E271" s="730" t="s">
        <v>1018</v>
      </c>
      <c r="F271" s="734"/>
      <c r="G271" s="734"/>
      <c r="H271" s="748">
        <v>0</v>
      </c>
      <c r="I271" s="734">
        <v>51</v>
      </c>
      <c r="J271" s="734">
        <v>17961.169999999998</v>
      </c>
      <c r="K271" s="748">
        <v>1</v>
      </c>
      <c r="L271" s="734">
        <v>51</v>
      </c>
      <c r="M271" s="735">
        <v>17961.169999999998</v>
      </c>
    </row>
    <row r="272" spans="1:13" ht="14.45" customHeight="1" x14ac:dyDescent="0.2">
      <c r="A272" s="729" t="s">
        <v>636</v>
      </c>
      <c r="B272" s="730" t="s">
        <v>2715</v>
      </c>
      <c r="C272" s="730" t="s">
        <v>2717</v>
      </c>
      <c r="D272" s="730" t="s">
        <v>2718</v>
      </c>
      <c r="E272" s="730" t="s">
        <v>2719</v>
      </c>
      <c r="F272" s="734"/>
      <c r="G272" s="734"/>
      <c r="H272" s="748">
        <v>0</v>
      </c>
      <c r="I272" s="734">
        <v>2</v>
      </c>
      <c r="J272" s="734">
        <v>128.21999999999994</v>
      </c>
      <c r="K272" s="748">
        <v>1</v>
      </c>
      <c r="L272" s="734">
        <v>2</v>
      </c>
      <c r="M272" s="735">
        <v>128.21999999999994</v>
      </c>
    </row>
    <row r="273" spans="1:13" ht="14.45" customHeight="1" x14ac:dyDescent="0.2">
      <c r="A273" s="729" t="s">
        <v>636</v>
      </c>
      <c r="B273" s="730" t="s">
        <v>2722</v>
      </c>
      <c r="C273" s="730" t="s">
        <v>2723</v>
      </c>
      <c r="D273" s="730" t="s">
        <v>1903</v>
      </c>
      <c r="E273" s="730" t="s">
        <v>2724</v>
      </c>
      <c r="F273" s="734"/>
      <c r="G273" s="734"/>
      <c r="H273" s="748">
        <v>0</v>
      </c>
      <c r="I273" s="734">
        <v>2</v>
      </c>
      <c r="J273" s="734">
        <v>779</v>
      </c>
      <c r="K273" s="748">
        <v>1</v>
      </c>
      <c r="L273" s="734">
        <v>2</v>
      </c>
      <c r="M273" s="735">
        <v>779</v>
      </c>
    </row>
    <row r="274" spans="1:13" ht="14.45" customHeight="1" x14ac:dyDescent="0.2">
      <c r="A274" s="729" t="s">
        <v>636</v>
      </c>
      <c r="B274" s="730" t="s">
        <v>2722</v>
      </c>
      <c r="C274" s="730" t="s">
        <v>3199</v>
      </c>
      <c r="D274" s="730" t="s">
        <v>1903</v>
      </c>
      <c r="E274" s="730" t="s">
        <v>1904</v>
      </c>
      <c r="F274" s="734"/>
      <c r="G274" s="734"/>
      <c r="H274" s="748">
        <v>0</v>
      </c>
      <c r="I274" s="734">
        <v>2</v>
      </c>
      <c r="J274" s="734">
        <v>2507.5599999999995</v>
      </c>
      <c r="K274" s="748">
        <v>1</v>
      </c>
      <c r="L274" s="734">
        <v>2</v>
      </c>
      <c r="M274" s="735">
        <v>2507.5599999999995</v>
      </c>
    </row>
    <row r="275" spans="1:13" ht="14.45" customHeight="1" x14ac:dyDescent="0.2">
      <c r="A275" s="729" t="s">
        <v>636</v>
      </c>
      <c r="B275" s="730" t="s">
        <v>2722</v>
      </c>
      <c r="C275" s="730" t="s">
        <v>3200</v>
      </c>
      <c r="D275" s="730" t="s">
        <v>1903</v>
      </c>
      <c r="E275" s="730" t="s">
        <v>3201</v>
      </c>
      <c r="F275" s="734"/>
      <c r="G275" s="734"/>
      <c r="H275" s="748">
        <v>0</v>
      </c>
      <c r="I275" s="734">
        <v>7</v>
      </c>
      <c r="J275" s="734">
        <v>10116.6</v>
      </c>
      <c r="K275" s="748">
        <v>1</v>
      </c>
      <c r="L275" s="734">
        <v>7</v>
      </c>
      <c r="M275" s="735">
        <v>10116.6</v>
      </c>
    </row>
    <row r="276" spans="1:13" ht="14.45" customHeight="1" x14ac:dyDescent="0.2">
      <c r="A276" s="729" t="s">
        <v>636</v>
      </c>
      <c r="B276" s="730" t="s">
        <v>2725</v>
      </c>
      <c r="C276" s="730" t="s">
        <v>2726</v>
      </c>
      <c r="D276" s="730" t="s">
        <v>2727</v>
      </c>
      <c r="E276" s="730" t="s">
        <v>2728</v>
      </c>
      <c r="F276" s="734"/>
      <c r="G276" s="734"/>
      <c r="H276" s="748">
        <v>0</v>
      </c>
      <c r="I276" s="734">
        <v>2</v>
      </c>
      <c r="J276" s="734">
        <v>280.24</v>
      </c>
      <c r="K276" s="748">
        <v>1</v>
      </c>
      <c r="L276" s="734">
        <v>2</v>
      </c>
      <c r="M276" s="735">
        <v>280.24</v>
      </c>
    </row>
    <row r="277" spans="1:13" ht="14.45" customHeight="1" x14ac:dyDescent="0.2">
      <c r="A277" s="729" t="s">
        <v>636</v>
      </c>
      <c r="B277" s="730" t="s">
        <v>2733</v>
      </c>
      <c r="C277" s="730" t="s">
        <v>2734</v>
      </c>
      <c r="D277" s="730" t="s">
        <v>2735</v>
      </c>
      <c r="E277" s="730" t="s">
        <v>2736</v>
      </c>
      <c r="F277" s="734"/>
      <c r="G277" s="734"/>
      <c r="H277" s="748">
        <v>0</v>
      </c>
      <c r="I277" s="734">
        <v>1</v>
      </c>
      <c r="J277" s="734">
        <v>202.76999999999995</v>
      </c>
      <c r="K277" s="748">
        <v>1</v>
      </c>
      <c r="L277" s="734">
        <v>1</v>
      </c>
      <c r="M277" s="735">
        <v>202.76999999999995</v>
      </c>
    </row>
    <row r="278" spans="1:13" ht="14.45" customHeight="1" x14ac:dyDescent="0.2">
      <c r="A278" s="729" t="s">
        <v>636</v>
      </c>
      <c r="B278" s="730" t="s">
        <v>2737</v>
      </c>
      <c r="C278" s="730" t="s">
        <v>3202</v>
      </c>
      <c r="D278" s="730" t="s">
        <v>1943</v>
      </c>
      <c r="E278" s="730" t="s">
        <v>1944</v>
      </c>
      <c r="F278" s="734"/>
      <c r="G278" s="734"/>
      <c r="H278" s="748">
        <v>0</v>
      </c>
      <c r="I278" s="734">
        <v>9</v>
      </c>
      <c r="J278" s="734">
        <v>363.51</v>
      </c>
      <c r="K278" s="748">
        <v>1</v>
      </c>
      <c r="L278" s="734">
        <v>9</v>
      </c>
      <c r="M278" s="735">
        <v>363.51</v>
      </c>
    </row>
    <row r="279" spans="1:13" ht="14.45" customHeight="1" x14ac:dyDescent="0.2">
      <c r="A279" s="729" t="s">
        <v>636</v>
      </c>
      <c r="B279" s="730" t="s">
        <v>2737</v>
      </c>
      <c r="C279" s="730" t="s">
        <v>2738</v>
      </c>
      <c r="D279" s="730" t="s">
        <v>2739</v>
      </c>
      <c r="E279" s="730" t="s">
        <v>2740</v>
      </c>
      <c r="F279" s="734"/>
      <c r="G279" s="734"/>
      <c r="H279" s="748">
        <v>0</v>
      </c>
      <c r="I279" s="734">
        <v>12</v>
      </c>
      <c r="J279" s="734">
        <v>378.23999731647814</v>
      </c>
      <c r="K279" s="748">
        <v>1</v>
      </c>
      <c r="L279" s="734">
        <v>12</v>
      </c>
      <c r="M279" s="735">
        <v>378.23999731647814</v>
      </c>
    </row>
    <row r="280" spans="1:13" ht="14.45" customHeight="1" x14ac:dyDescent="0.2">
      <c r="A280" s="729" t="s">
        <v>636</v>
      </c>
      <c r="B280" s="730" t="s">
        <v>2741</v>
      </c>
      <c r="C280" s="730" t="s">
        <v>3203</v>
      </c>
      <c r="D280" s="730" t="s">
        <v>1070</v>
      </c>
      <c r="E280" s="730" t="s">
        <v>3204</v>
      </c>
      <c r="F280" s="734"/>
      <c r="G280" s="734"/>
      <c r="H280" s="748">
        <v>0</v>
      </c>
      <c r="I280" s="734">
        <v>1</v>
      </c>
      <c r="J280" s="734">
        <v>65.220003840154732</v>
      </c>
      <c r="K280" s="748">
        <v>1</v>
      </c>
      <c r="L280" s="734">
        <v>1</v>
      </c>
      <c r="M280" s="735">
        <v>65.220003840154732</v>
      </c>
    </row>
    <row r="281" spans="1:13" ht="14.45" customHeight="1" x14ac:dyDescent="0.2">
      <c r="A281" s="729" t="s">
        <v>636</v>
      </c>
      <c r="B281" s="730" t="s">
        <v>2741</v>
      </c>
      <c r="C281" s="730" t="s">
        <v>2742</v>
      </c>
      <c r="D281" s="730" t="s">
        <v>1068</v>
      </c>
      <c r="E281" s="730" t="s">
        <v>2743</v>
      </c>
      <c r="F281" s="734"/>
      <c r="G281" s="734"/>
      <c r="H281" s="748">
        <v>0</v>
      </c>
      <c r="I281" s="734">
        <v>58</v>
      </c>
      <c r="J281" s="734">
        <v>2369.4499999999998</v>
      </c>
      <c r="K281" s="748">
        <v>1</v>
      </c>
      <c r="L281" s="734">
        <v>58</v>
      </c>
      <c r="M281" s="735">
        <v>2369.4499999999998</v>
      </c>
    </row>
    <row r="282" spans="1:13" ht="14.45" customHeight="1" x14ac:dyDescent="0.2">
      <c r="A282" s="729" t="s">
        <v>636</v>
      </c>
      <c r="B282" s="730" t="s">
        <v>2741</v>
      </c>
      <c r="C282" s="730" t="s">
        <v>2744</v>
      </c>
      <c r="D282" s="730" t="s">
        <v>1070</v>
      </c>
      <c r="E282" s="730" t="s">
        <v>2745</v>
      </c>
      <c r="F282" s="734"/>
      <c r="G282" s="734"/>
      <c r="H282" s="748">
        <v>0</v>
      </c>
      <c r="I282" s="734">
        <v>3</v>
      </c>
      <c r="J282" s="734">
        <v>195.66000000000003</v>
      </c>
      <c r="K282" s="748">
        <v>1</v>
      </c>
      <c r="L282" s="734">
        <v>3</v>
      </c>
      <c r="M282" s="735">
        <v>195.66000000000003</v>
      </c>
    </row>
    <row r="283" spans="1:13" ht="14.45" customHeight="1" x14ac:dyDescent="0.2">
      <c r="A283" s="729" t="s">
        <v>636</v>
      </c>
      <c r="B283" s="730" t="s">
        <v>2746</v>
      </c>
      <c r="C283" s="730" t="s">
        <v>3205</v>
      </c>
      <c r="D283" s="730" t="s">
        <v>757</v>
      </c>
      <c r="E283" s="730" t="s">
        <v>1843</v>
      </c>
      <c r="F283" s="734"/>
      <c r="G283" s="734"/>
      <c r="H283" s="748">
        <v>0</v>
      </c>
      <c r="I283" s="734">
        <v>1</v>
      </c>
      <c r="J283" s="734">
        <v>125.97999999999999</v>
      </c>
      <c r="K283" s="748">
        <v>1</v>
      </c>
      <c r="L283" s="734">
        <v>1</v>
      </c>
      <c r="M283" s="735">
        <v>125.97999999999999</v>
      </c>
    </row>
    <row r="284" spans="1:13" ht="14.45" customHeight="1" x14ac:dyDescent="0.2">
      <c r="A284" s="729" t="s">
        <v>636</v>
      </c>
      <c r="B284" s="730" t="s">
        <v>2746</v>
      </c>
      <c r="C284" s="730" t="s">
        <v>3206</v>
      </c>
      <c r="D284" s="730" t="s">
        <v>757</v>
      </c>
      <c r="E284" s="730" t="s">
        <v>756</v>
      </c>
      <c r="F284" s="734"/>
      <c r="G284" s="734"/>
      <c r="H284" s="748">
        <v>0</v>
      </c>
      <c r="I284" s="734">
        <v>2</v>
      </c>
      <c r="J284" s="734">
        <v>251.40000000000003</v>
      </c>
      <c r="K284" s="748">
        <v>1</v>
      </c>
      <c r="L284" s="734">
        <v>2</v>
      </c>
      <c r="M284" s="735">
        <v>251.40000000000003</v>
      </c>
    </row>
    <row r="285" spans="1:13" ht="14.45" customHeight="1" x14ac:dyDescent="0.2">
      <c r="A285" s="729" t="s">
        <v>636</v>
      </c>
      <c r="B285" s="730" t="s">
        <v>2746</v>
      </c>
      <c r="C285" s="730" t="s">
        <v>2752</v>
      </c>
      <c r="D285" s="730" t="s">
        <v>757</v>
      </c>
      <c r="E285" s="730" t="s">
        <v>758</v>
      </c>
      <c r="F285" s="734"/>
      <c r="G285" s="734"/>
      <c r="H285" s="748">
        <v>0</v>
      </c>
      <c r="I285" s="734">
        <v>13</v>
      </c>
      <c r="J285" s="734">
        <v>2693.9899999999989</v>
      </c>
      <c r="K285" s="748">
        <v>1</v>
      </c>
      <c r="L285" s="734">
        <v>13</v>
      </c>
      <c r="M285" s="735">
        <v>2693.9899999999989</v>
      </c>
    </row>
    <row r="286" spans="1:13" ht="14.45" customHeight="1" x14ac:dyDescent="0.2">
      <c r="A286" s="729" t="s">
        <v>636</v>
      </c>
      <c r="B286" s="730" t="s">
        <v>2746</v>
      </c>
      <c r="C286" s="730" t="s">
        <v>2755</v>
      </c>
      <c r="D286" s="730" t="s">
        <v>757</v>
      </c>
      <c r="E286" s="730" t="s">
        <v>760</v>
      </c>
      <c r="F286" s="734"/>
      <c r="G286" s="734"/>
      <c r="H286" s="748">
        <v>0</v>
      </c>
      <c r="I286" s="734">
        <v>5</v>
      </c>
      <c r="J286" s="734">
        <v>1247.9499999999998</v>
      </c>
      <c r="K286" s="748">
        <v>1</v>
      </c>
      <c r="L286" s="734">
        <v>5</v>
      </c>
      <c r="M286" s="735">
        <v>1247.9499999999998</v>
      </c>
    </row>
    <row r="287" spans="1:13" ht="14.45" customHeight="1" x14ac:dyDescent="0.2">
      <c r="A287" s="729" t="s">
        <v>636</v>
      </c>
      <c r="B287" s="730" t="s">
        <v>3207</v>
      </c>
      <c r="C287" s="730" t="s">
        <v>3208</v>
      </c>
      <c r="D287" s="730" t="s">
        <v>3209</v>
      </c>
      <c r="E287" s="730" t="s">
        <v>3210</v>
      </c>
      <c r="F287" s="734"/>
      <c r="G287" s="734"/>
      <c r="H287" s="748">
        <v>0</v>
      </c>
      <c r="I287" s="734">
        <v>2</v>
      </c>
      <c r="J287" s="734">
        <v>148.1</v>
      </c>
      <c r="K287" s="748">
        <v>1</v>
      </c>
      <c r="L287" s="734">
        <v>2</v>
      </c>
      <c r="M287" s="735">
        <v>148.1</v>
      </c>
    </row>
    <row r="288" spans="1:13" ht="14.45" customHeight="1" x14ac:dyDescent="0.2">
      <c r="A288" s="729" t="s">
        <v>636</v>
      </c>
      <c r="B288" s="730" t="s">
        <v>2756</v>
      </c>
      <c r="C288" s="730" t="s">
        <v>2757</v>
      </c>
      <c r="D288" s="730" t="s">
        <v>767</v>
      </c>
      <c r="E288" s="730" t="s">
        <v>768</v>
      </c>
      <c r="F288" s="734"/>
      <c r="G288" s="734"/>
      <c r="H288" s="748">
        <v>0</v>
      </c>
      <c r="I288" s="734">
        <v>3</v>
      </c>
      <c r="J288" s="734">
        <v>522.68999999999983</v>
      </c>
      <c r="K288" s="748">
        <v>1</v>
      </c>
      <c r="L288" s="734">
        <v>3</v>
      </c>
      <c r="M288" s="735">
        <v>522.68999999999983</v>
      </c>
    </row>
    <row r="289" spans="1:13" ht="14.45" customHeight="1" x14ac:dyDescent="0.2">
      <c r="A289" s="729" t="s">
        <v>636</v>
      </c>
      <c r="B289" s="730" t="s">
        <v>2758</v>
      </c>
      <c r="C289" s="730" t="s">
        <v>2759</v>
      </c>
      <c r="D289" s="730" t="s">
        <v>1847</v>
      </c>
      <c r="E289" s="730" t="s">
        <v>776</v>
      </c>
      <c r="F289" s="734"/>
      <c r="G289" s="734"/>
      <c r="H289" s="748">
        <v>0</v>
      </c>
      <c r="I289" s="734">
        <v>5</v>
      </c>
      <c r="J289" s="734">
        <v>132.15</v>
      </c>
      <c r="K289" s="748">
        <v>1</v>
      </c>
      <c r="L289" s="734">
        <v>5</v>
      </c>
      <c r="M289" s="735">
        <v>132.15</v>
      </c>
    </row>
    <row r="290" spans="1:13" ht="14.45" customHeight="1" x14ac:dyDescent="0.2">
      <c r="A290" s="729" t="s">
        <v>636</v>
      </c>
      <c r="B290" s="730" t="s">
        <v>2758</v>
      </c>
      <c r="C290" s="730" t="s">
        <v>2760</v>
      </c>
      <c r="D290" s="730" t="s">
        <v>1847</v>
      </c>
      <c r="E290" s="730" t="s">
        <v>778</v>
      </c>
      <c r="F290" s="734"/>
      <c r="G290" s="734"/>
      <c r="H290" s="748">
        <v>0</v>
      </c>
      <c r="I290" s="734">
        <v>11</v>
      </c>
      <c r="J290" s="734">
        <v>287.21000000000009</v>
      </c>
      <c r="K290" s="748">
        <v>1</v>
      </c>
      <c r="L290" s="734">
        <v>11</v>
      </c>
      <c r="M290" s="735">
        <v>287.21000000000009</v>
      </c>
    </row>
    <row r="291" spans="1:13" ht="14.45" customHeight="1" x14ac:dyDescent="0.2">
      <c r="A291" s="729" t="s">
        <v>636</v>
      </c>
      <c r="B291" s="730" t="s">
        <v>2758</v>
      </c>
      <c r="C291" s="730" t="s">
        <v>3211</v>
      </c>
      <c r="D291" s="730" t="s">
        <v>1847</v>
      </c>
      <c r="E291" s="730" t="s">
        <v>824</v>
      </c>
      <c r="F291" s="734"/>
      <c r="G291" s="734"/>
      <c r="H291" s="748">
        <v>0</v>
      </c>
      <c r="I291" s="734">
        <v>2</v>
      </c>
      <c r="J291" s="734">
        <v>104.44</v>
      </c>
      <c r="K291" s="748">
        <v>1</v>
      </c>
      <c r="L291" s="734">
        <v>2</v>
      </c>
      <c r="M291" s="735">
        <v>104.44</v>
      </c>
    </row>
    <row r="292" spans="1:13" ht="14.45" customHeight="1" x14ac:dyDescent="0.2">
      <c r="A292" s="729" t="s">
        <v>636</v>
      </c>
      <c r="B292" s="730" t="s">
        <v>2763</v>
      </c>
      <c r="C292" s="730" t="s">
        <v>2767</v>
      </c>
      <c r="D292" s="730" t="s">
        <v>2765</v>
      </c>
      <c r="E292" s="730" t="s">
        <v>2768</v>
      </c>
      <c r="F292" s="734"/>
      <c r="G292" s="734"/>
      <c r="H292" s="748">
        <v>0</v>
      </c>
      <c r="I292" s="734">
        <v>7</v>
      </c>
      <c r="J292" s="734">
        <v>60.739999343232128</v>
      </c>
      <c r="K292" s="748">
        <v>1</v>
      </c>
      <c r="L292" s="734">
        <v>7</v>
      </c>
      <c r="M292" s="735">
        <v>60.739999343232128</v>
      </c>
    </row>
    <row r="293" spans="1:13" ht="14.45" customHeight="1" x14ac:dyDescent="0.2">
      <c r="A293" s="729" t="s">
        <v>636</v>
      </c>
      <c r="B293" s="730" t="s">
        <v>2763</v>
      </c>
      <c r="C293" s="730" t="s">
        <v>2769</v>
      </c>
      <c r="D293" s="730" t="s">
        <v>2765</v>
      </c>
      <c r="E293" s="730" t="s">
        <v>2174</v>
      </c>
      <c r="F293" s="734"/>
      <c r="G293" s="734"/>
      <c r="H293" s="748">
        <v>0</v>
      </c>
      <c r="I293" s="734">
        <v>2</v>
      </c>
      <c r="J293" s="734">
        <v>30.119999999999994</v>
      </c>
      <c r="K293" s="748">
        <v>1</v>
      </c>
      <c r="L293" s="734">
        <v>2</v>
      </c>
      <c r="M293" s="735">
        <v>30.119999999999994</v>
      </c>
    </row>
    <row r="294" spans="1:13" ht="14.45" customHeight="1" x14ac:dyDescent="0.2">
      <c r="A294" s="729" t="s">
        <v>636</v>
      </c>
      <c r="B294" s="730" t="s">
        <v>3212</v>
      </c>
      <c r="C294" s="730" t="s">
        <v>3213</v>
      </c>
      <c r="D294" s="730" t="s">
        <v>3214</v>
      </c>
      <c r="E294" s="730" t="s">
        <v>3115</v>
      </c>
      <c r="F294" s="734"/>
      <c r="G294" s="734"/>
      <c r="H294" s="748">
        <v>0</v>
      </c>
      <c r="I294" s="734">
        <v>2</v>
      </c>
      <c r="J294" s="734">
        <v>57.6</v>
      </c>
      <c r="K294" s="748">
        <v>1</v>
      </c>
      <c r="L294" s="734">
        <v>2</v>
      </c>
      <c r="M294" s="735">
        <v>57.6</v>
      </c>
    </row>
    <row r="295" spans="1:13" ht="14.45" customHeight="1" x14ac:dyDescent="0.2">
      <c r="A295" s="729" t="s">
        <v>636</v>
      </c>
      <c r="B295" s="730" t="s">
        <v>3212</v>
      </c>
      <c r="C295" s="730" t="s">
        <v>3215</v>
      </c>
      <c r="D295" s="730" t="s">
        <v>3214</v>
      </c>
      <c r="E295" s="730" t="s">
        <v>3094</v>
      </c>
      <c r="F295" s="734"/>
      <c r="G295" s="734"/>
      <c r="H295" s="748">
        <v>0</v>
      </c>
      <c r="I295" s="734">
        <v>1</v>
      </c>
      <c r="J295" s="734">
        <v>32.299999999999976</v>
      </c>
      <c r="K295" s="748">
        <v>1</v>
      </c>
      <c r="L295" s="734">
        <v>1</v>
      </c>
      <c r="M295" s="735">
        <v>32.299999999999976</v>
      </c>
    </row>
    <row r="296" spans="1:13" ht="14.45" customHeight="1" x14ac:dyDescent="0.2">
      <c r="A296" s="729" t="s">
        <v>636</v>
      </c>
      <c r="B296" s="730" t="s">
        <v>3216</v>
      </c>
      <c r="C296" s="730" t="s">
        <v>3217</v>
      </c>
      <c r="D296" s="730" t="s">
        <v>3218</v>
      </c>
      <c r="E296" s="730" t="s">
        <v>3219</v>
      </c>
      <c r="F296" s="734"/>
      <c r="G296" s="734"/>
      <c r="H296" s="748">
        <v>0</v>
      </c>
      <c r="I296" s="734">
        <v>2</v>
      </c>
      <c r="J296" s="734">
        <v>65.920000000000016</v>
      </c>
      <c r="K296" s="748">
        <v>1</v>
      </c>
      <c r="L296" s="734">
        <v>2</v>
      </c>
      <c r="M296" s="735">
        <v>65.920000000000016</v>
      </c>
    </row>
    <row r="297" spans="1:13" ht="14.45" customHeight="1" x14ac:dyDescent="0.2">
      <c r="A297" s="729" t="s">
        <v>636</v>
      </c>
      <c r="B297" s="730" t="s">
        <v>2770</v>
      </c>
      <c r="C297" s="730" t="s">
        <v>2771</v>
      </c>
      <c r="D297" s="730" t="s">
        <v>1423</v>
      </c>
      <c r="E297" s="730" t="s">
        <v>778</v>
      </c>
      <c r="F297" s="734"/>
      <c r="G297" s="734"/>
      <c r="H297" s="748">
        <v>0</v>
      </c>
      <c r="I297" s="734">
        <v>2</v>
      </c>
      <c r="J297" s="734">
        <v>152.9</v>
      </c>
      <c r="K297" s="748">
        <v>1</v>
      </c>
      <c r="L297" s="734">
        <v>2</v>
      </c>
      <c r="M297" s="735">
        <v>152.9</v>
      </c>
    </row>
    <row r="298" spans="1:13" ht="14.45" customHeight="1" x14ac:dyDescent="0.2">
      <c r="A298" s="729" t="s">
        <v>636</v>
      </c>
      <c r="B298" s="730" t="s">
        <v>2770</v>
      </c>
      <c r="C298" s="730" t="s">
        <v>3220</v>
      </c>
      <c r="D298" s="730" t="s">
        <v>2122</v>
      </c>
      <c r="E298" s="730" t="s">
        <v>824</v>
      </c>
      <c r="F298" s="734"/>
      <c r="G298" s="734"/>
      <c r="H298" s="748">
        <v>0</v>
      </c>
      <c r="I298" s="734">
        <v>1</v>
      </c>
      <c r="J298" s="734">
        <v>141.28</v>
      </c>
      <c r="K298" s="748">
        <v>1</v>
      </c>
      <c r="L298" s="734">
        <v>1</v>
      </c>
      <c r="M298" s="735">
        <v>141.28</v>
      </c>
    </row>
    <row r="299" spans="1:13" ht="14.45" customHeight="1" x14ac:dyDescent="0.2">
      <c r="A299" s="729" t="s">
        <v>636</v>
      </c>
      <c r="B299" s="730" t="s">
        <v>2774</v>
      </c>
      <c r="C299" s="730" t="s">
        <v>2780</v>
      </c>
      <c r="D299" s="730" t="s">
        <v>2776</v>
      </c>
      <c r="E299" s="730" t="s">
        <v>2781</v>
      </c>
      <c r="F299" s="734"/>
      <c r="G299" s="734"/>
      <c r="H299" s="748">
        <v>0</v>
      </c>
      <c r="I299" s="734">
        <v>1</v>
      </c>
      <c r="J299" s="734">
        <v>31.660000000000004</v>
      </c>
      <c r="K299" s="748">
        <v>1</v>
      </c>
      <c r="L299" s="734">
        <v>1</v>
      </c>
      <c r="M299" s="735">
        <v>31.660000000000004</v>
      </c>
    </row>
    <row r="300" spans="1:13" ht="14.45" customHeight="1" x14ac:dyDescent="0.2">
      <c r="A300" s="729" t="s">
        <v>636</v>
      </c>
      <c r="B300" s="730" t="s">
        <v>3221</v>
      </c>
      <c r="C300" s="730" t="s">
        <v>3222</v>
      </c>
      <c r="D300" s="730" t="s">
        <v>3223</v>
      </c>
      <c r="E300" s="730" t="s">
        <v>2067</v>
      </c>
      <c r="F300" s="734"/>
      <c r="G300" s="734"/>
      <c r="H300" s="748">
        <v>0</v>
      </c>
      <c r="I300" s="734">
        <v>2</v>
      </c>
      <c r="J300" s="734">
        <v>168.08</v>
      </c>
      <c r="K300" s="748">
        <v>1</v>
      </c>
      <c r="L300" s="734">
        <v>2</v>
      </c>
      <c r="M300" s="735">
        <v>168.08</v>
      </c>
    </row>
    <row r="301" spans="1:13" ht="14.45" customHeight="1" x14ac:dyDescent="0.2">
      <c r="A301" s="729" t="s">
        <v>636</v>
      </c>
      <c r="B301" s="730" t="s">
        <v>2795</v>
      </c>
      <c r="C301" s="730" t="s">
        <v>2796</v>
      </c>
      <c r="D301" s="730" t="s">
        <v>2797</v>
      </c>
      <c r="E301" s="730" t="s">
        <v>2798</v>
      </c>
      <c r="F301" s="734">
        <v>1</v>
      </c>
      <c r="G301" s="734">
        <v>157.22</v>
      </c>
      <c r="H301" s="748">
        <v>1</v>
      </c>
      <c r="I301" s="734"/>
      <c r="J301" s="734"/>
      <c r="K301" s="748">
        <v>0</v>
      </c>
      <c r="L301" s="734">
        <v>1</v>
      </c>
      <c r="M301" s="735">
        <v>157.22</v>
      </c>
    </row>
    <row r="302" spans="1:13" ht="14.45" customHeight="1" x14ac:dyDescent="0.2">
      <c r="A302" s="729" t="s">
        <v>636</v>
      </c>
      <c r="B302" s="730" t="s">
        <v>2799</v>
      </c>
      <c r="C302" s="730" t="s">
        <v>2800</v>
      </c>
      <c r="D302" s="730" t="s">
        <v>2801</v>
      </c>
      <c r="E302" s="730" t="s">
        <v>2802</v>
      </c>
      <c r="F302" s="734"/>
      <c r="G302" s="734"/>
      <c r="H302" s="748">
        <v>0</v>
      </c>
      <c r="I302" s="734">
        <v>4</v>
      </c>
      <c r="J302" s="734">
        <v>73.320000000000007</v>
      </c>
      <c r="K302" s="748">
        <v>1</v>
      </c>
      <c r="L302" s="734">
        <v>4</v>
      </c>
      <c r="M302" s="735">
        <v>73.320000000000007</v>
      </c>
    </row>
    <row r="303" spans="1:13" ht="14.45" customHeight="1" x14ac:dyDescent="0.2">
      <c r="A303" s="729" t="s">
        <v>636</v>
      </c>
      <c r="B303" s="730" t="s">
        <v>2799</v>
      </c>
      <c r="C303" s="730" t="s">
        <v>3224</v>
      </c>
      <c r="D303" s="730" t="s">
        <v>2801</v>
      </c>
      <c r="E303" s="730" t="s">
        <v>3225</v>
      </c>
      <c r="F303" s="734"/>
      <c r="G303" s="734"/>
      <c r="H303" s="748">
        <v>0</v>
      </c>
      <c r="I303" s="734">
        <v>1</v>
      </c>
      <c r="J303" s="734">
        <v>34.230000000000004</v>
      </c>
      <c r="K303" s="748">
        <v>1</v>
      </c>
      <c r="L303" s="734">
        <v>1</v>
      </c>
      <c r="M303" s="735">
        <v>34.230000000000004</v>
      </c>
    </row>
    <row r="304" spans="1:13" ht="14.45" customHeight="1" x14ac:dyDescent="0.2">
      <c r="A304" s="729" t="s">
        <v>636</v>
      </c>
      <c r="B304" s="730" t="s">
        <v>2803</v>
      </c>
      <c r="C304" s="730" t="s">
        <v>2804</v>
      </c>
      <c r="D304" s="730" t="s">
        <v>1224</v>
      </c>
      <c r="E304" s="730" t="s">
        <v>2805</v>
      </c>
      <c r="F304" s="734"/>
      <c r="G304" s="734"/>
      <c r="H304" s="748">
        <v>0</v>
      </c>
      <c r="I304" s="734">
        <v>2</v>
      </c>
      <c r="J304" s="734">
        <v>38.18</v>
      </c>
      <c r="K304" s="748">
        <v>1</v>
      </c>
      <c r="L304" s="734">
        <v>2</v>
      </c>
      <c r="M304" s="735">
        <v>38.18</v>
      </c>
    </row>
    <row r="305" spans="1:13" ht="14.45" customHeight="1" x14ac:dyDescent="0.2">
      <c r="A305" s="729" t="s">
        <v>636</v>
      </c>
      <c r="B305" s="730" t="s">
        <v>3226</v>
      </c>
      <c r="C305" s="730" t="s">
        <v>3227</v>
      </c>
      <c r="D305" s="730" t="s">
        <v>3228</v>
      </c>
      <c r="E305" s="730" t="s">
        <v>3229</v>
      </c>
      <c r="F305" s="734">
        <v>2</v>
      </c>
      <c r="G305" s="734">
        <v>194.19</v>
      </c>
      <c r="H305" s="748">
        <v>1</v>
      </c>
      <c r="I305" s="734"/>
      <c r="J305" s="734"/>
      <c r="K305" s="748">
        <v>0</v>
      </c>
      <c r="L305" s="734">
        <v>2</v>
      </c>
      <c r="M305" s="735">
        <v>194.19</v>
      </c>
    </row>
    <row r="306" spans="1:13" ht="14.45" customHeight="1" x14ac:dyDescent="0.2">
      <c r="A306" s="729" t="s">
        <v>636</v>
      </c>
      <c r="B306" s="730" t="s">
        <v>2806</v>
      </c>
      <c r="C306" s="730" t="s">
        <v>2807</v>
      </c>
      <c r="D306" s="730" t="s">
        <v>2171</v>
      </c>
      <c r="E306" s="730" t="s">
        <v>2808</v>
      </c>
      <c r="F306" s="734"/>
      <c r="G306" s="734"/>
      <c r="H306" s="748">
        <v>0</v>
      </c>
      <c r="I306" s="734">
        <v>1</v>
      </c>
      <c r="J306" s="734">
        <v>76.47</v>
      </c>
      <c r="K306" s="748">
        <v>1</v>
      </c>
      <c r="L306" s="734">
        <v>1</v>
      </c>
      <c r="M306" s="735">
        <v>76.47</v>
      </c>
    </row>
    <row r="307" spans="1:13" ht="14.45" customHeight="1" x14ac:dyDescent="0.2">
      <c r="A307" s="729" t="s">
        <v>636</v>
      </c>
      <c r="B307" s="730" t="s">
        <v>2806</v>
      </c>
      <c r="C307" s="730" t="s">
        <v>3230</v>
      </c>
      <c r="D307" s="730" t="s">
        <v>2171</v>
      </c>
      <c r="E307" s="730" t="s">
        <v>2172</v>
      </c>
      <c r="F307" s="734"/>
      <c r="G307" s="734"/>
      <c r="H307" s="748">
        <v>0</v>
      </c>
      <c r="I307" s="734">
        <v>1</v>
      </c>
      <c r="J307" s="734">
        <v>64.490000000000009</v>
      </c>
      <c r="K307" s="748">
        <v>1</v>
      </c>
      <c r="L307" s="734">
        <v>1</v>
      </c>
      <c r="M307" s="735">
        <v>64.490000000000009</v>
      </c>
    </row>
    <row r="308" spans="1:13" ht="14.45" customHeight="1" x14ac:dyDescent="0.2">
      <c r="A308" s="729" t="s">
        <v>636</v>
      </c>
      <c r="B308" s="730" t="s">
        <v>2809</v>
      </c>
      <c r="C308" s="730" t="s">
        <v>2810</v>
      </c>
      <c r="D308" s="730" t="s">
        <v>2811</v>
      </c>
      <c r="E308" s="730" t="s">
        <v>2812</v>
      </c>
      <c r="F308" s="734"/>
      <c r="G308" s="734"/>
      <c r="H308" s="748">
        <v>0</v>
      </c>
      <c r="I308" s="734">
        <v>1</v>
      </c>
      <c r="J308" s="734">
        <v>148.97999999999999</v>
      </c>
      <c r="K308" s="748">
        <v>1</v>
      </c>
      <c r="L308" s="734">
        <v>1</v>
      </c>
      <c r="M308" s="735">
        <v>148.97999999999999</v>
      </c>
    </row>
    <row r="309" spans="1:13" ht="14.45" customHeight="1" x14ac:dyDescent="0.2">
      <c r="A309" s="729" t="s">
        <v>636</v>
      </c>
      <c r="B309" s="730" t="s">
        <v>2809</v>
      </c>
      <c r="C309" s="730" t="s">
        <v>2813</v>
      </c>
      <c r="D309" s="730" t="s">
        <v>2811</v>
      </c>
      <c r="E309" s="730" t="s">
        <v>2814</v>
      </c>
      <c r="F309" s="734"/>
      <c r="G309" s="734"/>
      <c r="H309" s="748">
        <v>0</v>
      </c>
      <c r="I309" s="734">
        <v>1</v>
      </c>
      <c r="J309" s="734">
        <v>176.86</v>
      </c>
      <c r="K309" s="748">
        <v>1</v>
      </c>
      <c r="L309" s="734">
        <v>1</v>
      </c>
      <c r="M309" s="735">
        <v>176.86</v>
      </c>
    </row>
    <row r="310" spans="1:13" ht="14.45" customHeight="1" x14ac:dyDescent="0.2">
      <c r="A310" s="729" t="s">
        <v>636</v>
      </c>
      <c r="B310" s="730" t="s">
        <v>2815</v>
      </c>
      <c r="C310" s="730" t="s">
        <v>2816</v>
      </c>
      <c r="D310" s="730" t="s">
        <v>2817</v>
      </c>
      <c r="E310" s="730" t="s">
        <v>2818</v>
      </c>
      <c r="F310" s="734"/>
      <c r="G310" s="734"/>
      <c r="H310" s="748">
        <v>0</v>
      </c>
      <c r="I310" s="734">
        <v>6</v>
      </c>
      <c r="J310" s="734">
        <v>122.25999999999999</v>
      </c>
      <c r="K310" s="748">
        <v>1</v>
      </c>
      <c r="L310" s="734">
        <v>6</v>
      </c>
      <c r="M310" s="735">
        <v>122.25999999999999</v>
      </c>
    </row>
    <row r="311" spans="1:13" ht="14.45" customHeight="1" x14ac:dyDescent="0.2">
      <c r="A311" s="729" t="s">
        <v>636</v>
      </c>
      <c r="B311" s="730" t="s">
        <v>2815</v>
      </c>
      <c r="C311" s="730" t="s">
        <v>2819</v>
      </c>
      <c r="D311" s="730" t="s">
        <v>2817</v>
      </c>
      <c r="E311" s="730" t="s">
        <v>2820</v>
      </c>
      <c r="F311" s="734"/>
      <c r="G311" s="734"/>
      <c r="H311" s="748">
        <v>0</v>
      </c>
      <c r="I311" s="734">
        <v>13</v>
      </c>
      <c r="J311" s="734">
        <v>532.66</v>
      </c>
      <c r="K311" s="748">
        <v>1</v>
      </c>
      <c r="L311" s="734">
        <v>13</v>
      </c>
      <c r="M311" s="735">
        <v>532.66</v>
      </c>
    </row>
    <row r="312" spans="1:13" ht="14.45" customHeight="1" x14ac:dyDescent="0.2">
      <c r="A312" s="729" t="s">
        <v>636</v>
      </c>
      <c r="B312" s="730" t="s">
        <v>2823</v>
      </c>
      <c r="C312" s="730" t="s">
        <v>2824</v>
      </c>
      <c r="D312" s="730" t="s">
        <v>1627</v>
      </c>
      <c r="E312" s="730" t="s">
        <v>1628</v>
      </c>
      <c r="F312" s="734"/>
      <c r="G312" s="734"/>
      <c r="H312" s="748">
        <v>0</v>
      </c>
      <c r="I312" s="734">
        <v>1</v>
      </c>
      <c r="J312" s="734">
        <v>621.5</v>
      </c>
      <c r="K312" s="748">
        <v>1</v>
      </c>
      <c r="L312" s="734">
        <v>1</v>
      </c>
      <c r="M312" s="735">
        <v>621.5</v>
      </c>
    </row>
    <row r="313" spans="1:13" ht="14.45" customHeight="1" x14ac:dyDescent="0.2">
      <c r="A313" s="729" t="s">
        <v>636</v>
      </c>
      <c r="B313" s="730" t="s">
        <v>3231</v>
      </c>
      <c r="C313" s="730" t="s">
        <v>3232</v>
      </c>
      <c r="D313" s="730" t="s">
        <v>3233</v>
      </c>
      <c r="E313" s="730" t="s">
        <v>3234</v>
      </c>
      <c r="F313" s="734"/>
      <c r="G313" s="734"/>
      <c r="H313" s="748">
        <v>0</v>
      </c>
      <c r="I313" s="734">
        <v>1</v>
      </c>
      <c r="J313" s="734">
        <v>173.28</v>
      </c>
      <c r="K313" s="748">
        <v>1</v>
      </c>
      <c r="L313" s="734">
        <v>1</v>
      </c>
      <c r="M313" s="735">
        <v>173.28</v>
      </c>
    </row>
    <row r="314" spans="1:13" ht="14.45" customHeight="1" x14ac:dyDescent="0.2">
      <c r="A314" s="729" t="s">
        <v>636</v>
      </c>
      <c r="B314" s="730" t="s">
        <v>3235</v>
      </c>
      <c r="C314" s="730" t="s">
        <v>3236</v>
      </c>
      <c r="D314" s="730" t="s">
        <v>3237</v>
      </c>
      <c r="E314" s="730" t="s">
        <v>3238</v>
      </c>
      <c r="F314" s="734">
        <v>1</v>
      </c>
      <c r="G314" s="734">
        <v>113.37</v>
      </c>
      <c r="H314" s="748">
        <v>1</v>
      </c>
      <c r="I314" s="734"/>
      <c r="J314" s="734"/>
      <c r="K314" s="748">
        <v>0</v>
      </c>
      <c r="L314" s="734">
        <v>1</v>
      </c>
      <c r="M314" s="735">
        <v>113.37</v>
      </c>
    </row>
    <row r="315" spans="1:13" ht="14.45" customHeight="1" x14ac:dyDescent="0.2">
      <c r="A315" s="729" t="s">
        <v>636</v>
      </c>
      <c r="B315" s="730" t="s">
        <v>2825</v>
      </c>
      <c r="C315" s="730" t="s">
        <v>2826</v>
      </c>
      <c r="D315" s="730" t="s">
        <v>1006</v>
      </c>
      <c r="E315" s="730" t="s">
        <v>2827</v>
      </c>
      <c r="F315" s="734"/>
      <c r="G315" s="734"/>
      <c r="H315" s="748">
        <v>0</v>
      </c>
      <c r="I315" s="734">
        <v>9</v>
      </c>
      <c r="J315" s="734">
        <v>299.68</v>
      </c>
      <c r="K315" s="748">
        <v>1</v>
      </c>
      <c r="L315" s="734">
        <v>9</v>
      </c>
      <c r="M315" s="735">
        <v>299.68</v>
      </c>
    </row>
    <row r="316" spans="1:13" ht="14.45" customHeight="1" x14ac:dyDescent="0.2">
      <c r="A316" s="729" t="s">
        <v>636</v>
      </c>
      <c r="B316" s="730" t="s">
        <v>3239</v>
      </c>
      <c r="C316" s="730" t="s">
        <v>3240</v>
      </c>
      <c r="D316" s="730" t="s">
        <v>3241</v>
      </c>
      <c r="E316" s="730" t="s">
        <v>3242</v>
      </c>
      <c r="F316" s="734"/>
      <c r="G316" s="734"/>
      <c r="H316" s="748">
        <v>0</v>
      </c>
      <c r="I316" s="734">
        <v>4</v>
      </c>
      <c r="J316" s="734">
        <v>5500</v>
      </c>
      <c r="K316" s="748">
        <v>1</v>
      </c>
      <c r="L316" s="734">
        <v>4</v>
      </c>
      <c r="M316" s="735">
        <v>5500</v>
      </c>
    </row>
    <row r="317" spans="1:13" ht="14.45" customHeight="1" x14ac:dyDescent="0.2">
      <c r="A317" s="729" t="s">
        <v>636</v>
      </c>
      <c r="B317" s="730" t="s">
        <v>2832</v>
      </c>
      <c r="C317" s="730" t="s">
        <v>2836</v>
      </c>
      <c r="D317" s="730" t="s">
        <v>1479</v>
      </c>
      <c r="E317" s="730" t="s">
        <v>2837</v>
      </c>
      <c r="F317" s="734"/>
      <c r="G317" s="734"/>
      <c r="H317" s="748">
        <v>0</v>
      </c>
      <c r="I317" s="734">
        <v>400</v>
      </c>
      <c r="J317" s="734">
        <v>25961.559999999998</v>
      </c>
      <c r="K317" s="748">
        <v>1</v>
      </c>
      <c r="L317" s="734">
        <v>400</v>
      </c>
      <c r="M317" s="735">
        <v>25961.559999999998</v>
      </c>
    </row>
    <row r="318" spans="1:13" ht="14.45" customHeight="1" x14ac:dyDescent="0.2">
      <c r="A318" s="729" t="s">
        <v>636</v>
      </c>
      <c r="B318" s="730" t="s">
        <v>2832</v>
      </c>
      <c r="C318" s="730" t="s">
        <v>2838</v>
      </c>
      <c r="D318" s="730" t="s">
        <v>1479</v>
      </c>
      <c r="E318" s="730" t="s">
        <v>2839</v>
      </c>
      <c r="F318" s="734"/>
      <c r="G318" s="734"/>
      <c r="H318" s="748">
        <v>0</v>
      </c>
      <c r="I318" s="734">
        <v>60</v>
      </c>
      <c r="J318" s="734">
        <v>4824</v>
      </c>
      <c r="K318" s="748">
        <v>1</v>
      </c>
      <c r="L318" s="734">
        <v>60</v>
      </c>
      <c r="M318" s="735">
        <v>4824</v>
      </c>
    </row>
    <row r="319" spans="1:13" ht="14.45" customHeight="1" x14ac:dyDescent="0.2">
      <c r="A319" s="729" t="s">
        <v>636</v>
      </c>
      <c r="B319" s="730" t="s">
        <v>2840</v>
      </c>
      <c r="C319" s="730" t="s">
        <v>2841</v>
      </c>
      <c r="D319" s="730" t="s">
        <v>2842</v>
      </c>
      <c r="E319" s="730" t="s">
        <v>2843</v>
      </c>
      <c r="F319" s="734"/>
      <c r="G319" s="734"/>
      <c r="H319" s="748">
        <v>0</v>
      </c>
      <c r="I319" s="734">
        <v>13</v>
      </c>
      <c r="J319" s="734">
        <v>600.62</v>
      </c>
      <c r="K319" s="748">
        <v>1</v>
      </c>
      <c r="L319" s="734">
        <v>13</v>
      </c>
      <c r="M319" s="735">
        <v>600.62</v>
      </c>
    </row>
    <row r="320" spans="1:13" ht="14.45" customHeight="1" x14ac:dyDescent="0.2">
      <c r="A320" s="729" t="s">
        <v>636</v>
      </c>
      <c r="B320" s="730" t="s">
        <v>2840</v>
      </c>
      <c r="C320" s="730" t="s">
        <v>2844</v>
      </c>
      <c r="D320" s="730" t="s">
        <v>2842</v>
      </c>
      <c r="E320" s="730" t="s">
        <v>2845</v>
      </c>
      <c r="F320" s="734"/>
      <c r="G320" s="734"/>
      <c r="H320" s="748">
        <v>0</v>
      </c>
      <c r="I320" s="734">
        <v>18</v>
      </c>
      <c r="J320" s="734">
        <v>2083.4999999999995</v>
      </c>
      <c r="K320" s="748">
        <v>1</v>
      </c>
      <c r="L320" s="734">
        <v>18</v>
      </c>
      <c r="M320" s="735">
        <v>2083.4999999999995</v>
      </c>
    </row>
    <row r="321" spans="1:13" ht="14.45" customHeight="1" x14ac:dyDescent="0.2">
      <c r="A321" s="729" t="s">
        <v>636</v>
      </c>
      <c r="B321" s="730" t="s">
        <v>2846</v>
      </c>
      <c r="C321" s="730" t="s">
        <v>3243</v>
      </c>
      <c r="D321" s="730" t="s">
        <v>2848</v>
      </c>
      <c r="E321" s="730" t="s">
        <v>3244</v>
      </c>
      <c r="F321" s="734"/>
      <c r="G321" s="734"/>
      <c r="H321" s="748">
        <v>0</v>
      </c>
      <c r="I321" s="734">
        <v>3</v>
      </c>
      <c r="J321" s="734">
        <v>215.78</v>
      </c>
      <c r="K321" s="748">
        <v>1</v>
      </c>
      <c r="L321" s="734">
        <v>3</v>
      </c>
      <c r="M321" s="735">
        <v>215.78</v>
      </c>
    </row>
    <row r="322" spans="1:13" ht="14.45" customHeight="1" x14ac:dyDescent="0.2">
      <c r="A322" s="729" t="s">
        <v>636</v>
      </c>
      <c r="B322" s="730" t="s">
        <v>2846</v>
      </c>
      <c r="C322" s="730" t="s">
        <v>2850</v>
      </c>
      <c r="D322" s="730" t="s">
        <v>2848</v>
      </c>
      <c r="E322" s="730" t="s">
        <v>2851</v>
      </c>
      <c r="F322" s="734"/>
      <c r="G322" s="734"/>
      <c r="H322" s="748">
        <v>0</v>
      </c>
      <c r="I322" s="734">
        <v>1</v>
      </c>
      <c r="J322" s="734">
        <v>49.29999999999999</v>
      </c>
      <c r="K322" s="748">
        <v>1</v>
      </c>
      <c r="L322" s="734">
        <v>1</v>
      </c>
      <c r="M322" s="735">
        <v>49.29999999999999</v>
      </c>
    </row>
    <row r="323" spans="1:13" ht="14.45" customHeight="1" x14ac:dyDescent="0.2">
      <c r="A323" s="729" t="s">
        <v>636</v>
      </c>
      <c r="B323" s="730" t="s">
        <v>2846</v>
      </c>
      <c r="C323" s="730" t="s">
        <v>3245</v>
      </c>
      <c r="D323" s="730" t="s">
        <v>1925</v>
      </c>
      <c r="E323" s="730" t="s">
        <v>1926</v>
      </c>
      <c r="F323" s="734"/>
      <c r="G323" s="734"/>
      <c r="H323" s="748">
        <v>0</v>
      </c>
      <c r="I323" s="734">
        <v>2</v>
      </c>
      <c r="J323" s="734">
        <v>159.72</v>
      </c>
      <c r="K323" s="748">
        <v>1</v>
      </c>
      <c r="L323" s="734">
        <v>2</v>
      </c>
      <c r="M323" s="735">
        <v>159.72</v>
      </c>
    </row>
    <row r="324" spans="1:13" ht="14.45" customHeight="1" x14ac:dyDescent="0.2">
      <c r="A324" s="729" t="s">
        <v>636</v>
      </c>
      <c r="B324" s="730" t="s">
        <v>2846</v>
      </c>
      <c r="C324" s="730" t="s">
        <v>2854</v>
      </c>
      <c r="D324" s="730" t="s">
        <v>1925</v>
      </c>
      <c r="E324" s="730" t="s">
        <v>2855</v>
      </c>
      <c r="F324" s="734"/>
      <c r="G324" s="734"/>
      <c r="H324" s="748">
        <v>0</v>
      </c>
      <c r="I324" s="734">
        <v>8</v>
      </c>
      <c r="J324" s="734">
        <v>448.14</v>
      </c>
      <c r="K324" s="748">
        <v>1</v>
      </c>
      <c r="L324" s="734">
        <v>8</v>
      </c>
      <c r="M324" s="735">
        <v>448.14</v>
      </c>
    </row>
    <row r="325" spans="1:13" ht="14.45" customHeight="1" x14ac:dyDescent="0.2">
      <c r="A325" s="729" t="s">
        <v>636</v>
      </c>
      <c r="B325" s="730" t="s">
        <v>3246</v>
      </c>
      <c r="C325" s="730" t="s">
        <v>3247</v>
      </c>
      <c r="D325" s="730" t="s">
        <v>2054</v>
      </c>
      <c r="E325" s="730" t="s">
        <v>2055</v>
      </c>
      <c r="F325" s="734"/>
      <c r="G325" s="734"/>
      <c r="H325" s="748">
        <v>0</v>
      </c>
      <c r="I325" s="734">
        <v>1</v>
      </c>
      <c r="J325" s="734">
        <v>2357.4399999999996</v>
      </c>
      <c r="K325" s="748">
        <v>1</v>
      </c>
      <c r="L325" s="734">
        <v>1</v>
      </c>
      <c r="M325" s="735">
        <v>2357.4399999999996</v>
      </c>
    </row>
    <row r="326" spans="1:13" ht="14.45" customHeight="1" x14ac:dyDescent="0.2">
      <c r="A326" s="729" t="s">
        <v>636</v>
      </c>
      <c r="B326" s="730" t="s">
        <v>2856</v>
      </c>
      <c r="C326" s="730" t="s">
        <v>2857</v>
      </c>
      <c r="D326" s="730" t="s">
        <v>2858</v>
      </c>
      <c r="E326" s="730" t="s">
        <v>2859</v>
      </c>
      <c r="F326" s="734"/>
      <c r="G326" s="734"/>
      <c r="H326" s="748">
        <v>0</v>
      </c>
      <c r="I326" s="734">
        <v>4.0999999999999996</v>
      </c>
      <c r="J326" s="734">
        <v>9174.6929999999993</v>
      </c>
      <c r="K326" s="748">
        <v>1</v>
      </c>
      <c r="L326" s="734">
        <v>4.0999999999999996</v>
      </c>
      <c r="M326" s="735">
        <v>9174.6929999999993</v>
      </c>
    </row>
    <row r="327" spans="1:13" ht="14.45" customHeight="1" x14ac:dyDescent="0.2">
      <c r="A327" s="729" t="s">
        <v>636</v>
      </c>
      <c r="B327" s="730" t="s">
        <v>2860</v>
      </c>
      <c r="C327" s="730" t="s">
        <v>2861</v>
      </c>
      <c r="D327" s="730" t="s">
        <v>2862</v>
      </c>
      <c r="E327" s="730" t="s">
        <v>2863</v>
      </c>
      <c r="F327" s="734"/>
      <c r="G327" s="734"/>
      <c r="H327" s="748">
        <v>0</v>
      </c>
      <c r="I327" s="734">
        <v>4.5</v>
      </c>
      <c r="J327" s="734">
        <v>2370.375</v>
      </c>
      <c r="K327" s="748">
        <v>1</v>
      </c>
      <c r="L327" s="734">
        <v>4.5</v>
      </c>
      <c r="M327" s="735">
        <v>2370.375</v>
      </c>
    </row>
    <row r="328" spans="1:13" ht="14.45" customHeight="1" x14ac:dyDescent="0.2">
      <c r="A328" s="729" t="s">
        <v>636</v>
      </c>
      <c r="B328" s="730" t="s">
        <v>2866</v>
      </c>
      <c r="C328" s="730" t="s">
        <v>2867</v>
      </c>
      <c r="D328" s="730" t="s">
        <v>2868</v>
      </c>
      <c r="E328" s="730" t="s">
        <v>2869</v>
      </c>
      <c r="F328" s="734">
        <v>64.599999999999994</v>
      </c>
      <c r="G328" s="734">
        <v>26880.315999999999</v>
      </c>
      <c r="H328" s="748">
        <v>1</v>
      </c>
      <c r="I328" s="734"/>
      <c r="J328" s="734"/>
      <c r="K328" s="748">
        <v>0</v>
      </c>
      <c r="L328" s="734">
        <v>64.599999999999994</v>
      </c>
      <c r="M328" s="735">
        <v>26880.315999999999</v>
      </c>
    </row>
    <row r="329" spans="1:13" ht="14.45" customHeight="1" x14ac:dyDescent="0.2">
      <c r="A329" s="729" t="s">
        <v>636</v>
      </c>
      <c r="B329" s="730" t="s">
        <v>2866</v>
      </c>
      <c r="C329" s="730" t="s">
        <v>2870</v>
      </c>
      <c r="D329" s="730" t="s">
        <v>1722</v>
      </c>
      <c r="E329" s="730" t="s">
        <v>2871</v>
      </c>
      <c r="F329" s="734"/>
      <c r="G329" s="734"/>
      <c r="H329" s="748">
        <v>0</v>
      </c>
      <c r="I329" s="734">
        <v>17</v>
      </c>
      <c r="J329" s="734">
        <v>1933.75</v>
      </c>
      <c r="K329" s="748">
        <v>1</v>
      </c>
      <c r="L329" s="734">
        <v>17</v>
      </c>
      <c r="M329" s="735">
        <v>1933.75</v>
      </c>
    </row>
    <row r="330" spans="1:13" ht="14.45" customHeight="1" x14ac:dyDescent="0.2">
      <c r="A330" s="729" t="s">
        <v>636</v>
      </c>
      <c r="B330" s="730" t="s">
        <v>2866</v>
      </c>
      <c r="C330" s="730" t="s">
        <v>2872</v>
      </c>
      <c r="D330" s="730" t="s">
        <v>2873</v>
      </c>
      <c r="E330" s="730" t="s">
        <v>2874</v>
      </c>
      <c r="F330" s="734"/>
      <c r="G330" s="734"/>
      <c r="H330" s="748">
        <v>0</v>
      </c>
      <c r="I330" s="734">
        <v>6</v>
      </c>
      <c r="J330" s="734">
        <v>661.1400000000001</v>
      </c>
      <c r="K330" s="748">
        <v>1</v>
      </c>
      <c r="L330" s="734">
        <v>6</v>
      </c>
      <c r="M330" s="735">
        <v>661.1400000000001</v>
      </c>
    </row>
    <row r="331" spans="1:13" ht="14.45" customHeight="1" x14ac:dyDescent="0.2">
      <c r="A331" s="729" t="s">
        <v>636</v>
      </c>
      <c r="B331" s="730" t="s">
        <v>2875</v>
      </c>
      <c r="C331" s="730" t="s">
        <v>2876</v>
      </c>
      <c r="D331" s="730" t="s">
        <v>2877</v>
      </c>
      <c r="E331" s="730" t="s">
        <v>1783</v>
      </c>
      <c r="F331" s="734">
        <v>91</v>
      </c>
      <c r="G331" s="734">
        <v>68068</v>
      </c>
      <c r="H331" s="748">
        <v>1</v>
      </c>
      <c r="I331" s="734"/>
      <c r="J331" s="734"/>
      <c r="K331" s="748">
        <v>0</v>
      </c>
      <c r="L331" s="734">
        <v>91</v>
      </c>
      <c r="M331" s="735">
        <v>68068</v>
      </c>
    </row>
    <row r="332" spans="1:13" ht="14.45" customHeight="1" x14ac:dyDescent="0.2">
      <c r="A332" s="729" t="s">
        <v>636</v>
      </c>
      <c r="B332" s="730" t="s">
        <v>2875</v>
      </c>
      <c r="C332" s="730" t="s">
        <v>2878</v>
      </c>
      <c r="D332" s="730" t="s">
        <v>1782</v>
      </c>
      <c r="E332" s="730" t="s">
        <v>1783</v>
      </c>
      <c r="F332" s="734"/>
      <c r="G332" s="734"/>
      <c r="H332" s="748">
        <v>0</v>
      </c>
      <c r="I332" s="734">
        <v>66.100000000000051</v>
      </c>
      <c r="J332" s="734">
        <v>50839.500000000044</v>
      </c>
      <c r="K332" s="748">
        <v>1</v>
      </c>
      <c r="L332" s="734">
        <v>66.100000000000051</v>
      </c>
      <c r="M332" s="735">
        <v>50839.500000000044</v>
      </c>
    </row>
    <row r="333" spans="1:13" ht="14.45" customHeight="1" x14ac:dyDescent="0.2">
      <c r="A333" s="729" t="s">
        <v>636</v>
      </c>
      <c r="B333" s="730" t="s">
        <v>2879</v>
      </c>
      <c r="C333" s="730" t="s">
        <v>3248</v>
      </c>
      <c r="D333" s="730" t="s">
        <v>1621</v>
      </c>
      <c r="E333" s="730" t="s">
        <v>2921</v>
      </c>
      <c r="F333" s="734"/>
      <c r="G333" s="734"/>
      <c r="H333" s="748">
        <v>0</v>
      </c>
      <c r="I333" s="734">
        <v>5</v>
      </c>
      <c r="J333" s="734">
        <v>368.84999999999991</v>
      </c>
      <c r="K333" s="748">
        <v>1</v>
      </c>
      <c r="L333" s="734">
        <v>5</v>
      </c>
      <c r="M333" s="735">
        <v>368.84999999999991</v>
      </c>
    </row>
    <row r="334" spans="1:13" ht="14.45" customHeight="1" x14ac:dyDescent="0.2">
      <c r="A334" s="729" t="s">
        <v>636</v>
      </c>
      <c r="B334" s="730" t="s">
        <v>2879</v>
      </c>
      <c r="C334" s="730" t="s">
        <v>2880</v>
      </c>
      <c r="D334" s="730" t="s">
        <v>1621</v>
      </c>
      <c r="E334" s="730" t="s">
        <v>2881</v>
      </c>
      <c r="F334" s="734"/>
      <c r="G334" s="734"/>
      <c r="H334" s="748">
        <v>0</v>
      </c>
      <c r="I334" s="734">
        <v>3</v>
      </c>
      <c r="J334" s="734">
        <v>424.74</v>
      </c>
      <c r="K334" s="748">
        <v>1</v>
      </c>
      <c r="L334" s="734">
        <v>3</v>
      </c>
      <c r="M334" s="735">
        <v>424.74</v>
      </c>
    </row>
    <row r="335" spans="1:13" ht="14.45" customHeight="1" x14ac:dyDescent="0.2">
      <c r="A335" s="729" t="s">
        <v>636</v>
      </c>
      <c r="B335" s="730" t="s">
        <v>2885</v>
      </c>
      <c r="C335" s="730" t="s">
        <v>2886</v>
      </c>
      <c r="D335" s="730" t="s">
        <v>1786</v>
      </c>
      <c r="E335" s="730" t="s">
        <v>1787</v>
      </c>
      <c r="F335" s="734"/>
      <c r="G335" s="734"/>
      <c r="H335" s="748">
        <v>0</v>
      </c>
      <c r="I335" s="734">
        <v>85</v>
      </c>
      <c r="J335" s="734">
        <v>1680.1999999999998</v>
      </c>
      <c r="K335" s="748">
        <v>1</v>
      </c>
      <c r="L335" s="734">
        <v>85</v>
      </c>
      <c r="M335" s="735">
        <v>1680.1999999999998</v>
      </c>
    </row>
    <row r="336" spans="1:13" ht="14.45" customHeight="1" x14ac:dyDescent="0.2">
      <c r="A336" s="729" t="s">
        <v>636</v>
      </c>
      <c r="B336" s="730" t="s">
        <v>2885</v>
      </c>
      <c r="C336" s="730" t="s">
        <v>3249</v>
      </c>
      <c r="D336" s="730" t="s">
        <v>1786</v>
      </c>
      <c r="E336" s="730" t="s">
        <v>1771</v>
      </c>
      <c r="F336" s="734">
        <v>6</v>
      </c>
      <c r="G336" s="734">
        <v>1810.5</v>
      </c>
      <c r="H336" s="748">
        <v>1</v>
      </c>
      <c r="I336" s="734"/>
      <c r="J336" s="734"/>
      <c r="K336" s="748">
        <v>0</v>
      </c>
      <c r="L336" s="734">
        <v>6</v>
      </c>
      <c r="M336" s="735">
        <v>1810.5</v>
      </c>
    </row>
    <row r="337" spans="1:13" ht="14.45" customHeight="1" x14ac:dyDescent="0.2">
      <c r="A337" s="729" t="s">
        <v>636</v>
      </c>
      <c r="B337" s="730" t="s">
        <v>3250</v>
      </c>
      <c r="C337" s="730" t="s">
        <v>3251</v>
      </c>
      <c r="D337" s="730" t="s">
        <v>2246</v>
      </c>
      <c r="E337" s="730" t="s">
        <v>2247</v>
      </c>
      <c r="F337" s="734"/>
      <c r="G337" s="734"/>
      <c r="H337" s="748">
        <v>0</v>
      </c>
      <c r="I337" s="734">
        <v>1.2</v>
      </c>
      <c r="J337" s="734">
        <v>295.91999999999996</v>
      </c>
      <c r="K337" s="748">
        <v>1</v>
      </c>
      <c r="L337" s="734">
        <v>1.2</v>
      </c>
      <c r="M337" s="735">
        <v>295.91999999999996</v>
      </c>
    </row>
    <row r="338" spans="1:13" ht="14.45" customHeight="1" x14ac:dyDescent="0.2">
      <c r="A338" s="729" t="s">
        <v>636</v>
      </c>
      <c r="B338" s="730" t="s">
        <v>2891</v>
      </c>
      <c r="C338" s="730" t="s">
        <v>2893</v>
      </c>
      <c r="D338" s="730" t="s">
        <v>1770</v>
      </c>
      <c r="E338" s="730" t="s">
        <v>1771</v>
      </c>
      <c r="F338" s="734"/>
      <c r="G338" s="734"/>
      <c r="H338" s="748">
        <v>0</v>
      </c>
      <c r="I338" s="734">
        <v>39.799999999999997</v>
      </c>
      <c r="J338" s="734">
        <v>28475.821</v>
      </c>
      <c r="K338" s="748">
        <v>1</v>
      </c>
      <c r="L338" s="734">
        <v>39.799999999999997</v>
      </c>
      <c r="M338" s="735">
        <v>28475.821</v>
      </c>
    </row>
    <row r="339" spans="1:13" ht="14.45" customHeight="1" x14ac:dyDescent="0.2">
      <c r="A339" s="729" t="s">
        <v>636</v>
      </c>
      <c r="B339" s="730" t="s">
        <v>2894</v>
      </c>
      <c r="C339" s="730" t="s">
        <v>2895</v>
      </c>
      <c r="D339" s="730" t="s">
        <v>1114</v>
      </c>
      <c r="E339" s="730" t="s">
        <v>1115</v>
      </c>
      <c r="F339" s="734">
        <v>5.6</v>
      </c>
      <c r="G339" s="734">
        <v>7188.1880000000001</v>
      </c>
      <c r="H339" s="748">
        <v>1</v>
      </c>
      <c r="I339" s="734"/>
      <c r="J339" s="734"/>
      <c r="K339" s="748">
        <v>0</v>
      </c>
      <c r="L339" s="734">
        <v>5.6</v>
      </c>
      <c r="M339" s="735">
        <v>7188.1880000000001</v>
      </c>
    </row>
    <row r="340" spans="1:13" ht="14.45" customHeight="1" x14ac:dyDescent="0.2">
      <c r="A340" s="729" t="s">
        <v>636</v>
      </c>
      <c r="B340" s="730" t="s">
        <v>2900</v>
      </c>
      <c r="C340" s="730" t="s">
        <v>2901</v>
      </c>
      <c r="D340" s="730" t="s">
        <v>2902</v>
      </c>
      <c r="E340" s="730" t="s">
        <v>2903</v>
      </c>
      <c r="F340" s="734"/>
      <c r="G340" s="734"/>
      <c r="H340" s="748">
        <v>0</v>
      </c>
      <c r="I340" s="734">
        <v>2</v>
      </c>
      <c r="J340" s="734">
        <v>301.39999999999998</v>
      </c>
      <c r="K340" s="748">
        <v>1</v>
      </c>
      <c r="L340" s="734">
        <v>2</v>
      </c>
      <c r="M340" s="735">
        <v>301.39999999999998</v>
      </c>
    </row>
    <row r="341" spans="1:13" ht="14.45" customHeight="1" x14ac:dyDescent="0.2">
      <c r="A341" s="729" t="s">
        <v>636</v>
      </c>
      <c r="B341" s="730" t="s">
        <v>2900</v>
      </c>
      <c r="C341" s="730" t="s">
        <v>2904</v>
      </c>
      <c r="D341" s="730" t="s">
        <v>2902</v>
      </c>
      <c r="E341" s="730" t="s">
        <v>2905</v>
      </c>
      <c r="F341" s="734"/>
      <c r="G341" s="734"/>
      <c r="H341" s="748">
        <v>0</v>
      </c>
      <c r="I341" s="734">
        <v>2</v>
      </c>
      <c r="J341" s="734">
        <v>528</v>
      </c>
      <c r="K341" s="748">
        <v>1</v>
      </c>
      <c r="L341" s="734">
        <v>2</v>
      </c>
      <c r="M341" s="735">
        <v>528</v>
      </c>
    </row>
    <row r="342" spans="1:13" ht="14.45" customHeight="1" x14ac:dyDescent="0.2">
      <c r="A342" s="729" t="s">
        <v>636</v>
      </c>
      <c r="B342" s="730" t="s">
        <v>2906</v>
      </c>
      <c r="C342" s="730" t="s">
        <v>2910</v>
      </c>
      <c r="D342" s="730" t="s">
        <v>2911</v>
      </c>
      <c r="E342" s="730" t="s">
        <v>2912</v>
      </c>
      <c r="F342" s="734">
        <v>3.8</v>
      </c>
      <c r="G342" s="734">
        <v>2068.6819999999998</v>
      </c>
      <c r="H342" s="748">
        <v>1</v>
      </c>
      <c r="I342" s="734"/>
      <c r="J342" s="734"/>
      <c r="K342" s="748">
        <v>0</v>
      </c>
      <c r="L342" s="734">
        <v>3.8</v>
      </c>
      <c r="M342" s="735">
        <v>2068.6819999999998</v>
      </c>
    </row>
    <row r="343" spans="1:13" ht="14.45" customHeight="1" x14ac:dyDescent="0.2">
      <c r="A343" s="729" t="s">
        <v>636</v>
      </c>
      <c r="B343" s="730" t="s">
        <v>3252</v>
      </c>
      <c r="C343" s="730" t="s">
        <v>3253</v>
      </c>
      <c r="D343" s="730" t="s">
        <v>2259</v>
      </c>
      <c r="E343" s="730" t="s">
        <v>2260</v>
      </c>
      <c r="F343" s="734">
        <v>1.35</v>
      </c>
      <c r="G343" s="734">
        <v>5662.723</v>
      </c>
      <c r="H343" s="748">
        <v>1</v>
      </c>
      <c r="I343" s="734"/>
      <c r="J343" s="734"/>
      <c r="K343" s="748">
        <v>0</v>
      </c>
      <c r="L343" s="734">
        <v>1.35</v>
      </c>
      <c r="M343" s="735">
        <v>5662.723</v>
      </c>
    </row>
    <row r="344" spans="1:13" ht="14.45" customHeight="1" x14ac:dyDescent="0.2">
      <c r="A344" s="729" t="s">
        <v>636</v>
      </c>
      <c r="B344" s="730" t="s">
        <v>2913</v>
      </c>
      <c r="C344" s="730" t="s">
        <v>2914</v>
      </c>
      <c r="D344" s="730" t="s">
        <v>2915</v>
      </c>
      <c r="E344" s="730" t="s">
        <v>2916</v>
      </c>
      <c r="F344" s="734"/>
      <c r="G344" s="734"/>
      <c r="H344" s="748">
        <v>0</v>
      </c>
      <c r="I344" s="734">
        <v>4.5</v>
      </c>
      <c r="J344" s="734">
        <v>1380.5</v>
      </c>
      <c r="K344" s="748">
        <v>1</v>
      </c>
      <c r="L344" s="734">
        <v>4.5</v>
      </c>
      <c r="M344" s="735">
        <v>1380.5</v>
      </c>
    </row>
    <row r="345" spans="1:13" ht="14.45" customHeight="1" x14ac:dyDescent="0.2">
      <c r="A345" s="729" t="s">
        <v>636</v>
      </c>
      <c r="B345" s="730" t="s">
        <v>2913</v>
      </c>
      <c r="C345" s="730" t="s">
        <v>2917</v>
      </c>
      <c r="D345" s="730" t="s">
        <v>2915</v>
      </c>
      <c r="E345" s="730" t="s">
        <v>2918</v>
      </c>
      <c r="F345" s="734"/>
      <c r="G345" s="734"/>
      <c r="H345" s="748">
        <v>0</v>
      </c>
      <c r="I345" s="734">
        <v>21.700000000000003</v>
      </c>
      <c r="J345" s="734">
        <v>13988.7</v>
      </c>
      <c r="K345" s="748">
        <v>1</v>
      </c>
      <c r="L345" s="734">
        <v>21.700000000000003</v>
      </c>
      <c r="M345" s="735">
        <v>13988.7</v>
      </c>
    </row>
    <row r="346" spans="1:13" ht="14.45" customHeight="1" x14ac:dyDescent="0.2">
      <c r="A346" s="729" t="s">
        <v>636</v>
      </c>
      <c r="B346" s="730" t="s">
        <v>2913</v>
      </c>
      <c r="C346" s="730" t="s">
        <v>2919</v>
      </c>
      <c r="D346" s="730" t="s">
        <v>2920</v>
      </c>
      <c r="E346" s="730" t="s">
        <v>2921</v>
      </c>
      <c r="F346" s="734"/>
      <c r="G346" s="734"/>
      <c r="H346" s="748">
        <v>0</v>
      </c>
      <c r="I346" s="734">
        <v>1</v>
      </c>
      <c r="J346" s="734">
        <v>34.5</v>
      </c>
      <c r="K346" s="748">
        <v>1</v>
      </c>
      <c r="L346" s="734">
        <v>1</v>
      </c>
      <c r="M346" s="735">
        <v>34.5</v>
      </c>
    </row>
    <row r="347" spans="1:13" ht="14.45" customHeight="1" x14ac:dyDescent="0.2">
      <c r="A347" s="729" t="s">
        <v>636</v>
      </c>
      <c r="B347" s="730" t="s">
        <v>2913</v>
      </c>
      <c r="C347" s="730" t="s">
        <v>2922</v>
      </c>
      <c r="D347" s="730" t="s">
        <v>2920</v>
      </c>
      <c r="E347" s="730" t="s">
        <v>2881</v>
      </c>
      <c r="F347" s="734"/>
      <c r="G347" s="734"/>
      <c r="H347" s="748">
        <v>0</v>
      </c>
      <c r="I347" s="734">
        <v>5</v>
      </c>
      <c r="J347" s="734">
        <v>248.15000000000003</v>
      </c>
      <c r="K347" s="748">
        <v>1</v>
      </c>
      <c r="L347" s="734">
        <v>5</v>
      </c>
      <c r="M347" s="735">
        <v>248.15000000000003</v>
      </c>
    </row>
    <row r="348" spans="1:13" ht="14.45" customHeight="1" x14ac:dyDescent="0.2">
      <c r="A348" s="729" t="s">
        <v>636</v>
      </c>
      <c r="B348" s="730" t="s">
        <v>2923</v>
      </c>
      <c r="C348" s="730" t="s">
        <v>2924</v>
      </c>
      <c r="D348" s="730" t="s">
        <v>2925</v>
      </c>
      <c r="E348" s="730" t="s">
        <v>2926</v>
      </c>
      <c r="F348" s="734"/>
      <c r="G348" s="734"/>
      <c r="H348" s="748">
        <v>0</v>
      </c>
      <c r="I348" s="734">
        <v>80</v>
      </c>
      <c r="J348" s="734">
        <v>4230.3999679999279</v>
      </c>
      <c r="K348" s="748">
        <v>1</v>
      </c>
      <c r="L348" s="734">
        <v>80</v>
      </c>
      <c r="M348" s="735">
        <v>4230.3999679999279</v>
      </c>
    </row>
    <row r="349" spans="1:13" ht="14.45" customHeight="1" x14ac:dyDescent="0.2">
      <c r="A349" s="729" t="s">
        <v>636</v>
      </c>
      <c r="B349" s="730" t="s">
        <v>3254</v>
      </c>
      <c r="C349" s="730" t="s">
        <v>3255</v>
      </c>
      <c r="D349" s="730" t="s">
        <v>3256</v>
      </c>
      <c r="E349" s="730" t="s">
        <v>3257</v>
      </c>
      <c r="F349" s="734"/>
      <c r="G349" s="734"/>
      <c r="H349" s="748">
        <v>0</v>
      </c>
      <c r="I349" s="734">
        <v>1.4</v>
      </c>
      <c r="J349" s="734">
        <v>939.06399999999996</v>
      </c>
      <c r="K349" s="748">
        <v>1</v>
      </c>
      <c r="L349" s="734">
        <v>1.4</v>
      </c>
      <c r="M349" s="735">
        <v>939.06399999999996</v>
      </c>
    </row>
    <row r="350" spans="1:13" ht="14.45" customHeight="1" x14ac:dyDescent="0.2">
      <c r="A350" s="729" t="s">
        <v>636</v>
      </c>
      <c r="B350" s="730" t="s">
        <v>2927</v>
      </c>
      <c r="C350" s="730" t="s">
        <v>2928</v>
      </c>
      <c r="D350" s="730" t="s">
        <v>1773</v>
      </c>
      <c r="E350" s="730" t="s">
        <v>1774</v>
      </c>
      <c r="F350" s="734">
        <v>8.1999999999999993</v>
      </c>
      <c r="G350" s="734">
        <v>1545.3720000000001</v>
      </c>
      <c r="H350" s="748">
        <v>1</v>
      </c>
      <c r="I350" s="734"/>
      <c r="J350" s="734"/>
      <c r="K350" s="748">
        <v>0</v>
      </c>
      <c r="L350" s="734">
        <v>8.1999999999999993</v>
      </c>
      <c r="M350" s="735">
        <v>1545.3720000000001</v>
      </c>
    </row>
    <row r="351" spans="1:13" ht="14.45" customHeight="1" x14ac:dyDescent="0.2">
      <c r="A351" s="729" t="s">
        <v>636</v>
      </c>
      <c r="B351" s="730" t="s">
        <v>2929</v>
      </c>
      <c r="C351" s="730" t="s">
        <v>2930</v>
      </c>
      <c r="D351" s="730" t="s">
        <v>1766</v>
      </c>
      <c r="E351" s="730" t="s">
        <v>1767</v>
      </c>
      <c r="F351" s="734"/>
      <c r="G351" s="734"/>
      <c r="H351" s="748">
        <v>0</v>
      </c>
      <c r="I351" s="734">
        <v>3</v>
      </c>
      <c r="J351" s="734">
        <v>2640</v>
      </c>
      <c r="K351" s="748">
        <v>1</v>
      </c>
      <c r="L351" s="734">
        <v>3</v>
      </c>
      <c r="M351" s="735">
        <v>2640</v>
      </c>
    </row>
    <row r="352" spans="1:13" ht="14.45" customHeight="1" x14ac:dyDescent="0.2">
      <c r="A352" s="729" t="s">
        <v>636</v>
      </c>
      <c r="B352" s="730" t="s">
        <v>2929</v>
      </c>
      <c r="C352" s="730" t="s">
        <v>3258</v>
      </c>
      <c r="D352" s="730" t="s">
        <v>2033</v>
      </c>
      <c r="E352" s="730" t="s">
        <v>1767</v>
      </c>
      <c r="F352" s="734">
        <v>2</v>
      </c>
      <c r="G352" s="734">
        <v>1771.0199999999998</v>
      </c>
      <c r="H352" s="748">
        <v>1</v>
      </c>
      <c r="I352" s="734"/>
      <c r="J352" s="734"/>
      <c r="K352" s="748">
        <v>0</v>
      </c>
      <c r="L352" s="734">
        <v>2</v>
      </c>
      <c r="M352" s="735">
        <v>1771.0199999999998</v>
      </c>
    </row>
    <row r="353" spans="1:13" ht="14.45" customHeight="1" x14ac:dyDescent="0.2">
      <c r="A353" s="729" t="s">
        <v>636</v>
      </c>
      <c r="B353" s="730" t="s">
        <v>2931</v>
      </c>
      <c r="C353" s="730" t="s">
        <v>2932</v>
      </c>
      <c r="D353" s="730" t="s">
        <v>2933</v>
      </c>
      <c r="E353" s="730" t="s">
        <v>2934</v>
      </c>
      <c r="F353" s="734"/>
      <c r="G353" s="734"/>
      <c r="H353" s="748">
        <v>0</v>
      </c>
      <c r="I353" s="734">
        <v>10.1</v>
      </c>
      <c r="J353" s="734">
        <v>3221.8999053734124</v>
      </c>
      <c r="K353" s="748">
        <v>1</v>
      </c>
      <c r="L353" s="734">
        <v>10.1</v>
      </c>
      <c r="M353" s="735">
        <v>3221.8999053734124</v>
      </c>
    </row>
    <row r="354" spans="1:13" ht="14.45" customHeight="1" x14ac:dyDescent="0.2">
      <c r="A354" s="729" t="s">
        <v>636</v>
      </c>
      <c r="B354" s="730" t="s">
        <v>2931</v>
      </c>
      <c r="C354" s="730" t="s">
        <v>2935</v>
      </c>
      <c r="D354" s="730" t="s">
        <v>2933</v>
      </c>
      <c r="E354" s="730" t="s">
        <v>2936</v>
      </c>
      <c r="F354" s="734"/>
      <c r="G354" s="734"/>
      <c r="H354" s="748">
        <v>0</v>
      </c>
      <c r="I354" s="734">
        <v>2</v>
      </c>
      <c r="J354" s="734">
        <v>1276</v>
      </c>
      <c r="K354" s="748">
        <v>1</v>
      </c>
      <c r="L354" s="734">
        <v>2</v>
      </c>
      <c r="M354" s="735">
        <v>1276</v>
      </c>
    </row>
    <row r="355" spans="1:13" ht="14.45" customHeight="1" x14ac:dyDescent="0.2">
      <c r="A355" s="729" t="s">
        <v>636</v>
      </c>
      <c r="B355" s="730" t="s">
        <v>2931</v>
      </c>
      <c r="C355" s="730" t="s">
        <v>2937</v>
      </c>
      <c r="D355" s="730" t="s">
        <v>2938</v>
      </c>
      <c r="E355" s="730" t="s">
        <v>2939</v>
      </c>
      <c r="F355" s="734"/>
      <c r="G355" s="734"/>
      <c r="H355" s="748">
        <v>0</v>
      </c>
      <c r="I355" s="734">
        <v>6</v>
      </c>
      <c r="J355" s="734">
        <v>6797.4600000000009</v>
      </c>
      <c r="K355" s="748">
        <v>1</v>
      </c>
      <c r="L355" s="734">
        <v>6</v>
      </c>
      <c r="M355" s="735">
        <v>6797.4600000000009</v>
      </c>
    </row>
    <row r="356" spans="1:13" ht="14.45" customHeight="1" x14ac:dyDescent="0.2">
      <c r="A356" s="729" t="s">
        <v>636</v>
      </c>
      <c r="B356" s="730" t="s">
        <v>3259</v>
      </c>
      <c r="C356" s="730" t="s">
        <v>3260</v>
      </c>
      <c r="D356" s="730" t="s">
        <v>3261</v>
      </c>
      <c r="E356" s="730" t="s">
        <v>3262</v>
      </c>
      <c r="F356" s="734"/>
      <c r="G356" s="734"/>
      <c r="H356" s="748">
        <v>0</v>
      </c>
      <c r="I356" s="734">
        <v>1</v>
      </c>
      <c r="J356" s="734">
        <v>6764.33</v>
      </c>
      <c r="K356" s="748">
        <v>1</v>
      </c>
      <c r="L356" s="734">
        <v>1</v>
      </c>
      <c r="M356" s="735">
        <v>6764.33</v>
      </c>
    </row>
    <row r="357" spans="1:13" ht="14.45" customHeight="1" x14ac:dyDescent="0.2">
      <c r="A357" s="729" t="s">
        <v>636</v>
      </c>
      <c r="B357" s="730" t="s">
        <v>2940</v>
      </c>
      <c r="C357" s="730" t="s">
        <v>2941</v>
      </c>
      <c r="D357" s="730" t="s">
        <v>1775</v>
      </c>
      <c r="E357" s="730" t="s">
        <v>1776</v>
      </c>
      <c r="F357" s="734"/>
      <c r="G357" s="734"/>
      <c r="H357" s="748">
        <v>0</v>
      </c>
      <c r="I357" s="734">
        <v>20</v>
      </c>
      <c r="J357" s="734">
        <v>33115.599999999999</v>
      </c>
      <c r="K357" s="748">
        <v>1</v>
      </c>
      <c r="L357" s="734">
        <v>20</v>
      </c>
      <c r="M357" s="735">
        <v>33115.599999999999</v>
      </c>
    </row>
    <row r="358" spans="1:13" ht="14.45" customHeight="1" x14ac:dyDescent="0.2">
      <c r="A358" s="729" t="s">
        <v>636</v>
      </c>
      <c r="B358" s="730" t="s">
        <v>2945</v>
      </c>
      <c r="C358" s="730" t="s">
        <v>2948</v>
      </c>
      <c r="D358" s="730" t="s">
        <v>1639</v>
      </c>
      <c r="E358" s="730" t="s">
        <v>1644</v>
      </c>
      <c r="F358" s="734"/>
      <c r="G358" s="734"/>
      <c r="H358" s="748">
        <v>0</v>
      </c>
      <c r="I358" s="734">
        <v>2</v>
      </c>
      <c r="J358" s="734">
        <v>490.78000000000003</v>
      </c>
      <c r="K358" s="748">
        <v>1</v>
      </c>
      <c r="L358" s="734">
        <v>2</v>
      </c>
      <c r="M358" s="735">
        <v>490.78000000000003</v>
      </c>
    </row>
    <row r="359" spans="1:13" ht="14.45" customHeight="1" x14ac:dyDescent="0.2">
      <c r="A359" s="729" t="s">
        <v>636</v>
      </c>
      <c r="B359" s="730" t="s">
        <v>2949</v>
      </c>
      <c r="C359" s="730" t="s">
        <v>3263</v>
      </c>
      <c r="D359" s="730" t="s">
        <v>1143</v>
      </c>
      <c r="E359" s="730" t="s">
        <v>3264</v>
      </c>
      <c r="F359" s="734"/>
      <c r="G359" s="734"/>
      <c r="H359" s="748">
        <v>0</v>
      </c>
      <c r="I359" s="734">
        <v>1</v>
      </c>
      <c r="J359" s="734">
        <v>753.9</v>
      </c>
      <c r="K359" s="748">
        <v>1</v>
      </c>
      <c r="L359" s="734">
        <v>1</v>
      </c>
      <c r="M359" s="735">
        <v>753.9</v>
      </c>
    </row>
    <row r="360" spans="1:13" ht="14.45" customHeight="1" x14ac:dyDescent="0.2">
      <c r="A360" s="729" t="s">
        <v>636</v>
      </c>
      <c r="B360" s="730" t="s">
        <v>3265</v>
      </c>
      <c r="C360" s="730" t="s">
        <v>3266</v>
      </c>
      <c r="D360" s="730" t="s">
        <v>3267</v>
      </c>
      <c r="E360" s="730" t="s">
        <v>3268</v>
      </c>
      <c r="F360" s="734"/>
      <c r="G360" s="734"/>
      <c r="H360" s="748">
        <v>0</v>
      </c>
      <c r="I360" s="734">
        <v>1.6392055999999999</v>
      </c>
      <c r="J360" s="734">
        <v>1454.4040093028289</v>
      </c>
      <c r="K360" s="748">
        <v>1</v>
      </c>
      <c r="L360" s="734">
        <v>1.6392055999999999</v>
      </c>
      <c r="M360" s="735">
        <v>1454.4040093028289</v>
      </c>
    </row>
    <row r="361" spans="1:13" ht="14.45" customHeight="1" x14ac:dyDescent="0.2">
      <c r="A361" s="729" t="s">
        <v>636</v>
      </c>
      <c r="B361" s="730" t="s">
        <v>3265</v>
      </c>
      <c r="C361" s="730" t="s">
        <v>3269</v>
      </c>
      <c r="D361" s="730" t="s">
        <v>3267</v>
      </c>
      <c r="E361" s="730" t="s">
        <v>3270</v>
      </c>
      <c r="F361" s="734"/>
      <c r="G361" s="734"/>
      <c r="H361" s="748">
        <v>0</v>
      </c>
      <c r="I361" s="734">
        <v>4</v>
      </c>
      <c r="J361" s="734">
        <v>784.24821829225004</v>
      </c>
      <c r="K361" s="748">
        <v>1</v>
      </c>
      <c r="L361" s="734">
        <v>4</v>
      </c>
      <c r="M361" s="735">
        <v>784.24821829225004</v>
      </c>
    </row>
    <row r="362" spans="1:13" ht="14.45" customHeight="1" x14ac:dyDescent="0.2">
      <c r="A362" s="729" t="s">
        <v>636</v>
      </c>
      <c r="B362" s="730" t="s">
        <v>3265</v>
      </c>
      <c r="C362" s="730" t="s">
        <v>3271</v>
      </c>
      <c r="D362" s="730" t="s">
        <v>3267</v>
      </c>
      <c r="E362" s="730" t="s">
        <v>1787</v>
      </c>
      <c r="F362" s="734"/>
      <c r="G362" s="734"/>
      <c r="H362" s="748">
        <v>0</v>
      </c>
      <c r="I362" s="734">
        <v>22.426000000000002</v>
      </c>
      <c r="J362" s="734">
        <v>8371.5418771672666</v>
      </c>
      <c r="K362" s="748">
        <v>1</v>
      </c>
      <c r="L362" s="734">
        <v>22.426000000000002</v>
      </c>
      <c r="M362" s="735">
        <v>8371.5418771672666</v>
      </c>
    </row>
    <row r="363" spans="1:13" ht="14.45" customHeight="1" x14ac:dyDescent="0.2">
      <c r="A363" s="729" t="s">
        <v>636</v>
      </c>
      <c r="B363" s="730" t="s">
        <v>2952</v>
      </c>
      <c r="C363" s="730" t="s">
        <v>3272</v>
      </c>
      <c r="D363" s="730" t="s">
        <v>2954</v>
      </c>
      <c r="E363" s="730" t="s">
        <v>1972</v>
      </c>
      <c r="F363" s="734"/>
      <c r="G363" s="734"/>
      <c r="H363" s="748">
        <v>0</v>
      </c>
      <c r="I363" s="734">
        <v>19.5620665</v>
      </c>
      <c r="J363" s="734">
        <v>155727.17700350954</v>
      </c>
      <c r="K363" s="748">
        <v>1</v>
      </c>
      <c r="L363" s="734">
        <v>19.5620665</v>
      </c>
      <c r="M363" s="735">
        <v>155727.17700350954</v>
      </c>
    </row>
    <row r="364" spans="1:13" ht="14.45" customHeight="1" x14ac:dyDescent="0.2">
      <c r="A364" s="729" t="s">
        <v>636</v>
      </c>
      <c r="B364" s="730" t="s">
        <v>2952</v>
      </c>
      <c r="C364" s="730" t="s">
        <v>2953</v>
      </c>
      <c r="D364" s="730" t="s">
        <v>2954</v>
      </c>
      <c r="E364" s="730" t="s">
        <v>1072</v>
      </c>
      <c r="F364" s="734"/>
      <c r="G364" s="734"/>
      <c r="H364" s="748">
        <v>0</v>
      </c>
      <c r="I364" s="734">
        <v>37.707714100000004</v>
      </c>
      <c r="J364" s="734">
        <v>575981.02659087908</v>
      </c>
      <c r="K364" s="748">
        <v>1</v>
      </c>
      <c r="L364" s="734">
        <v>37.707714100000004</v>
      </c>
      <c r="M364" s="735">
        <v>575981.02659087908</v>
      </c>
    </row>
    <row r="365" spans="1:13" ht="14.45" customHeight="1" x14ac:dyDescent="0.2">
      <c r="A365" s="729" t="s">
        <v>636</v>
      </c>
      <c r="B365" s="730" t="s">
        <v>2955</v>
      </c>
      <c r="C365" s="730" t="s">
        <v>2956</v>
      </c>
      <c r="D365" s="730" t="s">
        <v>1031</v>
      </c>
      <c r="E365" s="730" t="s">
        <v>1033</v>
      </c>
      <c r="F365" s="734">
        <v>14.111000000000001</v>
      </c>
      <c r="G365" s="734">
        <v>1103.7628234847912</v>
      </c>
      <c r="H365" s="748">
        <v>1</v>
      </c>
      <c r="I365" s="734"/>
      <c r="J365" s="734"/>
      <c r="K365" s="748">
        <v>0</v>
      </c>
      <c r="L365" s="734">
        <v>14.111000000000001</v>
      </c>
      <c r="M365" s="735">
        <v>1103.7628234847912</v>
      </c>
    </row>
    <row r="366" spans="1:13" ht="14.45" customHeight="1" x14ac:dyDescent="0.2">
      <c r="A366" s="729" t="s">
        <v>636</v>
      </c>
      <c r="B366" s="730" t="s">
        <v>2955</v>
      </c>
      <c r="C366" s="730" t="s">
        <v>2957</v>
      </c>
      <c r="D366" s="730" t="s">
        <v>1031</v>
      </c>
      <c r="E366" s="730" t="s">
        <v>1032</v>
      </c>
      <c r="F366" s="734">
        <v>14.788</v>
      </c>
      <c r="G366" s="734">
        <v>4439.9389931944115</v>
      </c>
      <c r="H366" s="748">
        <v>1</v>
      </c>
      <c r="I366" s="734"/>
      <c r="J366" s="734"/>
      <c r="K366" s="748">
        <v>0</v>
      </c>
      <c r="L366" s="734">
        <v>14.788</v>
      </c>
      <c r="M366" s="735">
        <v>4439.9389931944115</v>
      </c>
    </row>
    <row r="367" spans="1:13" ht="14.45" customHeight="1" x14ac:dyDescent="0.2">
      <c r="A367" s="729" t="s">
        <v>636</v>
      </c>
      <c r="B367" s="730" t="s">
        <v>2955</v>
      </c>
      <c r="C367" s="730" t="s">
        <v>2958</v>
      </c>
      <c r="D367" s="730" t="s">
        <v>1031</v>
      </c>
      <c r="E367" s="730" t="s">
        <v>1034</v>
      </c>
      <c r="F367" s="734">
        <v>14.537999999999998</v>
      </c>
      <c r="G367" s="734">
        <v>9229.1620652592683</v>
      </c>
      <c r="H367" s="748">
        <v>1</v>
      </c>
      <c r="I367" s="734"/>
      <c r="J367" s="734"/>
      <c r="K367" s="748">
        <v>0</v>
      </c>
      <c r="L367" s="734">
        <v>14.537999999999998</v>
      </c>
      <c r="M367" s="735">
        <v>9229.1620652592683</v>
      </c>
    </row>
    <row r="368" spans="1:13" ht="14.45" customHeight="1" x14ac:dyDescent="0.2">
      <c r="A368" s="729" t="s">
        <v>636</v>
      </c>
      <c r="B368" s="730" t="s">
        <v>2959</v>
      </c>
      <c r="C368" s="730" t="s">
        <v>2960</v>
      </c>
      <c r="D368" s="730" t="s">
        <v>974</v>
      </c>
      <c r="E368" s="730" t="s">
        <v>1133</v>
      </c>
      <c r="F368" s="734"/>
      <c r="G368" s="734"/>
      <c r="H368" s="748">
        <v>0</v>
      </c>
      <c r="I368" s="734">
        <v>51.714095999999998</v>
      </c>
      <c r="J368" s="734">
        <v>5404.1212780789292</v>
      </c>
      <c r="K368" s="748">
        <v>1</v>
      </c>
      <c r="L368" s="734">
        <v>51.714095999999998</v>
      </c>
      <c r="M368" s="735">
        <v>5404.1212780789292</v>
      </c>
    </row>
    <row r="369" spans="1:13" ht="14.45" customHeight="1" x14ac:dyDescent="0.2">
      <c r="A369" s="729" t="s">
        <v>636</v>
      </c>
      <c r="B369" s="730" t="s">
        <v>2959</v>
      </c>
      <c r="C369" s="730" t="s">
        <v>2961</v>
      </c>
      <c r="D369" s="730" t="s">
        <v>974</v>
      </c>
      <c r="E369" s="730" t="s">
        <v>2385</v>
      </c>
      <c r="F369" s="734"/>
      <c r="G369" s="734"/>
      <c r="H369" s="748">
        <v>0</v>
      </c>
      <c r="I369" s="734">
        <v>118.1035669</v>
      </c>
      <c r="J369" s="734">
        <v>18707.547966553266</v>
      </c>
      <c r="K369" s="748">
        <v>1</v>
      </c>
      <c r="L369" s="734">
        <v>118.1035669</v>
      </c>
      <c r="M369" s="735">
        <v>18707.547966553266</v>
      </c>
    </row>
    <row r="370" spans="1:13" ht="14.45" customHeight="1" x14ac:dyDescent="0.2">
      <c r="A370" s="729" t="s">
        <v>636</v>
      </c>
      <c r="B370" s="730" t="s">
        <v>2959</v>
      </c>
      <c r="C370" s="730" t="s">
        <v>2962</v>
      </c>
      <c r="D370" s="730" t="s">
        <v>974</v>
      </c>
      <c r="E370" s="730" t="s">
        <v>2963</v>
      </c>
      <c r="F370" s="734"/>
      <c r="G370" s="734"/>
      <c r="H370" s="748">
        <v>0</v>
      </c>
      <c r="I370" s="734">
        <v>23.533999999999999</v>
      </c>
      <c r="J370" s="734">
        <v>7636.773745687934</v>
      </c>
      <c r="K370" s="748">
        <v>1</v>
      </c>
      <c r="L370" s="734">
        <v>23.533999999999999</v>
      </c>
      <c r="M370" s="735">
        <v>7636.773745687934</v>
      </c>
    </row>
    <row r="371" spans="1:13" ht="14.45" customHeight="1" x14ac:dyDescent="0.2">
      <c r="A371" s="729" t="s">
        <v>636</v>
      </c>
      <c r="B371" s="730" t="s">
        <v>2959</v>
      </c>
      <c r="C371" s="730" t="s">
        <v>2964</v>
      </c>
      <c r="D371" s="730" t="s">
        <v>978</v>
      </c>
      <c r="E371" s="730" t="s">
        <v>979</v>
      </c>
      <c r="F371" s="734">
        <v>23.931497599999997</v>
      </c>
      <c r="G371" s="734">
        <v>8020.3303111711994</v>
      </c>
      <c r="H371" s="748">
        <v>1</v>
      </c>
      <c r="I371" s="734"/>
      <c r="J371" s="734"/>
      <c r="K371" s="748">
        <v>0</v>
      </c>
      <c r="L371" s="734">
        <v>23.931497599999997</v>
      </c>
      <c r="M371" s="735">
        <v>8020.3303111711994</v>
      </c>
    </row>
    <row r="372" spans="1:13" ht="14.45" customHeight="1" x14ac:dyDescent="0.2">
      <c r="A372" s="729" t="s">
        <v>636</v>
      </c>
      <c r="B372" s="730" t="s">
        <v>2965</v>
      </c>
      <c r="C372" s="730" t="s">
        <v>2966</v>
      </c>
      <c r="D372" s="730" t="s">
        <v>2967</v>
      </c>
      <c r="E372" s="730" t="s">
        <v>2968</v>
      </c>
      <c r="F372" s="734">
        <v>21.926630300000003</v>
      </c>
      <c r="G372" s="734">
        <v>1987.7361777499427</v>
      </c>
      <c r="H372" s="748">
        <v>1</v>
      </c>
      <c r="I372" s="734"/>
      <c r="J372" s="734"/>
      <c r="K372" s="748">
        <v>0</v>
      </c>
      <c r="L372" s="734">
        <v>21.926630300000003</v>
      </c>
      <c r="M372" s="735">
        <v>1987.7361777499427</v>
      </c>
    </row>
    <row r="373" spans="1:13" ht="14.45" customHeight="1" x14ac:dyDescent="0.2">
      <c r="A373" s="729" t="s">
        <v>636</v>
      </c>
      <c r="B373" s="730" t="s">
        <v>2965</v>
      </c>
      <c r="C373" s="730" t="s">
        <v>2969</v>
      </c>
      <c r="D373" s="730" t="s">
        <v>2970</v>
      </c>
      <c r="E373" s="730" t="s">
        <v>2971</v>
      </c>
      <c r="F373" s="734"/>
      <c r="G373" s="734"/>
      <c r="H373" s="748">
        <v>0</v>
      </c>
      <c r="I373" s="734">
        <v>8.9320000000000004</v>
      </c>
      <c r="J373" s="734">
        <v>743.37463200000002</v>
      </c>
      <c r="K373" s="748">
        <v>1</v>
      </c>
      <c r="L373" s="734">
        <v>8.9320000000000004</v>
      </c>
      <c r="M373" s="735">
        <v>743.37463200000002</v>
      </c>
    </row>
    <row r="374" spans="1:13" ht="14.45" customHeight="1" x14ac:dyDescent="0.2">
      <c r="A374" s="729" t="s">
        <v>636</v>
      </c>
      <c r="B374" s="730" t="s">
        <v>2965</v>
      </c>
      <c r="C374" s="730" t="s">
        <v>2972</v>
      </c>
      <c r="D374" s="730" t="s">
        <v>2970</v>
      </c>
      <c r="E374" s="730" t="s">
        <v>2973</v>
      </c>
      <c r="F374" s="734"/>
      <c r="G374" s="734"/>
      <c r="H374" s="748">
        <v>0</v>
      </c>
      <c r="I374" s="734">
        <v>16.585000000000001</v>
      </c>
      <c r="J374" s="734">
        <v>2333.7085078797422</v>
      </c>
      <c r="K374" s="748">
        <v>1</v>
      </c>
      <c r="L374" s="734">
        <v>16.585000000000001</v>
      </c>
      <c r="M374" s="735">
        <v>2333.7085078797422</v>
      </c>
    </row>
    <row r="375" spans="1:13" ht="14.45" customHeight="1" x14ac:dyDescent="0.2">
      <c r="A375" s="729" t="s">
        <v>636</v>
      </c>
      <c r="B375" s="730" t="s">
        <v>2965</v>
      </c>
      <c r="C375" s="730" t="s">
        <v>2974</v>
      </c>
      <c r="D375" s="730" t="s">
        <v>2970</v>
      </c>
      <c r="E375" s="730" t="s">
        <v>2975</v>
      </c>
      <c r="F375" s="734"/>
      <c r="G375" s="734"/>
      <c r="H375" s="748">
        <v>0</v>
      </c>
      <c r="I375" s="734">
        <v>9.9150000000000009</v>
      </c>
      <c r="J375" s="734">
        <v>3439.0375800000002</v>
      </c>
      <c r="K375" s="748">
        <v>1</v>
      </c>
      <c r="L375" s="734">
        <v>9.9150000000000009</v>
      </c>
      <c r="M375" s="735">
        <v>3439.0375800000002</v>
      </c>
    </row>
    <row r="376" spans="1:13" ht="14.45" customHeight="1" x14ac:dyDescent="0.2">
      <c r="A376" s="729" t="s">
        <v>636</v>
      </c>
      <c r="B376" s="730" t="s">
        <v>2965</v>
      </c>
      <c r="C376" s="730" t="s">
        <v>2976</v>
      </c>
      <c r="D376" s="730" t="s">
        <v>2967</v>
      </c>
      <c r="E376" s="730" t="s">
        <v>2977</v>
      </c>
      <c r="F376" s="734">
        <v>21.241524500000001</v>
      </c>
      <c r="G376" s="734">
        <v>10074.169582155449</v>
      </c>
      <c r="H376" s="748">
        <v>1</v>
      </c>
      <c r="I376" s="734"/>
      <c r="J376" s="734"/>
      <c r="K376" s="748">
        <v>0</v>
      </c>
      <c r="L376" s="734">
        <v>21.241524500000001</v>
      </c>
      <c r="M376" s="735">
        <v>10074.169582155449</v>
      </c>
    </row>
    <row r="377" spans="1:13" ht="14.45" customHeight="1" x14ac:dyDescent="0.2">
      <c r="A377" s="729" t="s">
        <v>636</v>
      </c>
      <c r="B377" s="730" t="s">
        <v>2965</v>
      </c>
      <c r="C377" s="730" t="s">
        <v>2978</v>
      </c>
      <c r="D377" s="730" t="s">
        <v>2967</v>
      </c>
      <c r="E377" s="730" t="s">
        <v>2979</v>
      </c>
      <c r="F377" s="734">
        <v>39.462822099999997</v>
      </c>
      <c r="G377" s="734">
        <v>8070.9812698950482</v>
      </c>
      <c r="H377" s="748">
        <v>1</v>
      </c>
      <c r="I377" s="734"/>
      <c r="J377" s="734"/>
      <c r="K377" s="748">
        <v>0</v>
      </c>
      <c r="L377" s="734">
        <v>39.462822099999997</v>
      </c>
      <c r="M377" s="735">
        <v>8070.9812698950482</v>
      </c>
    </row>
    <row r="378" spans="1:13" ht="14.45" customHeight="1" x14ac:dyDescent="0.2">
      <c r="A378" s="729" t="s">
        <v>636</v>
      </c>
      <c r="B378" s="730" t="s">
        <v>2965</v>
      </c>
      <c r="C378" s="730" t="s">
        <v>2980</v>
      </c>
      <c r="D378" s="730" t="s">
        <v>2981</v>
      </c>
      <c r="E378" s="730" t="s">
        <v>2982</v>
      </c>
      <c r="F378" s="734"/>
      <c r="G378" s="734"/>
      <c r="H378" s="748">
        <v>0</v>
      </c>
      <c r="I378" s="734">
        <v>17.335000000000001</v>
      </c>
      <c r="J378" s="734">
        <v>49949.93574999999</v>
      </c>
      <c r="K378" s="748">
        <v>1</v>
      </c>
      <c r="L378" s="734">
        <v>17.335000000000001</v>
      </c>
      <c r="M378" s="735">
        <v>49949.93574999999</v>
      </c>
    </row>
    <row r="379" spans="1:13" ht="14.45" customHeight="1" x14ac:dyDescent="0.2">
      <c r="A379" s="729" t="s">
        <v>636</v>
      </c>
      <c r="B379" s="730" t="s">
        <v>2983</v>
      </c>
      <c r="C379" s="730" t="s">
        <v>3273</v>
      </c>
      <c r="D379" s="730" t="s">
        <v>1890</v>
      </c>
      <c r="E379" s="730" t="s">
        <v>1891</v>
      </c>
      <c r="F379" s="734"/>
      <c r="G379" s="734"/>
      <c r="H379" s="748">
        <v>0</v>
      </c>
      <c r="I379" s="734">
        <v>6</v>
      </c>
      <c r="J379" s="734">
        <v>1656.0720000000003</v>
      </c>
      <c r="K379" s="748">
        <v>1</v>
      </c>
      <c r="L379" s="734">
        <v>6</v>
      </c>
      <c r="M379" s="735">
        <v>1656.0720000000003</v>
      </c>
    </row>
    <row r="380" spans="1:13" ht="14.45" customHeight="1" x14ac:dyDescent="0.2">
      <c r="A380" s="729" t="s">
        <v>636</v>
      </c>
      <c r="B380" s="730" t="s">
        <v>2983</v>
      </c>
      <c r="C380" s="730" t="s">
        <v>2984</v>
      </c>
      <c r="D380" s="730" t="s">
        <v>2985</v>
      </c>
      <c r="E380" s="730" t="s">
        <v>1892</v>
      </c>
      <c r="F380" s="734">
        <v>15.829999999999998</v>
      </c>
      <c r="G380" s="734">
        <v>1333.4867931545516</v>
      </c>
      <c r="H380" s="748">
        <v>1</v>
      </c>
      <c r="I380" s="734"/>
      <c r="J380" s="734"/>
      <c r="K380" s="748">
        <v>0</v>
      </c>
      <c r="L380" s="734">
        <v>15.829999999999998</v>
      </c>
      <c r="M380" s="735">
        <v>1333.4867931545516</v>
      </c>
    </row>
    <row r="381" spans="1:13" ht="14.45" customHeight="1" x14ac:dyDescent="0.2">
      <c r="A381" s="729" t="s">
        <v>636</v>
      </c>
      <c r="B381" s="730" t="s">
        <v>2983</v>
      </c>
      <c r="C381" s="730" t="s">
        <v>2986</v>
      </c>
      <c r="D381" s="730" t="s">
        <v>2985</v>
      </c>
      <c r="E381" s="730" t="s">
        <v>1891</v>
      </c>
      <c r="F381" s="734">
        <v>26.922000000000004</v>
      </c>
      <c r="G381" s="734">
        <v>8507.3455825228248</v>
      </c>
      <c r="H381" s="748">
        <v>1</v>
      </c>
      <c r="I381" s="734"/>
      <c r="J381" s="734"/>
      <c r="K381" s="748">
        <v>0</v>
      </c>
      <c r="L381" s="734">
        <v>26.922000000000004</v>
      </c>
      <c r="M381" s="735">
        <v>8507.3455825228248</v>
      </c>
    </row>
    <row r="382" spans="1:13" ht="14.45" customHeight="1" x14ac:dyDescent="0.2">
      <c r="A382" s="729" t="s">
        <v>636</v>
      </c>
      <c r="B382" s="730" t="s">
        <v>2983</v>
      </c>
      <c r="C382" s="730" t="s">
        <v>3274</v>
      </c>
      <c r="D382" s="730" t="s">
        <v>1890</v>
      </c>
      <c r="E382" s="730" t="s">
        <v>1892</v>
      </c>
      <c r="F382" s="734"/>
      <c r="G382" s="734"/>
      <c r="H382" s="748">
        <v>0</v>
      </c>
      <c r="I382" s="734">
        <v>5</v>
      </c>
      <c r="J382" s="734">
        <v>587.56500000000005</v>
      </c>
      <c r="K382" s="748">
        <v>1</v>
      </c>
      <c r="L382" s="734">
        <v>5</v>
      </c>
      <c r="M382" s="735">
        <v>587.56500000000005</v>
      </c>
    </row>
    <row r="383" spans="1:13" ht="14.45" customHeight="1" x14ac:dyDescent="0.2">
      <c r="A383" s="729" t="s">
        <v>636</v>
      </c>
      <c r="B383" s="730" t="s">
        <v>2987</v>
      </c>
      <c r="C383" s="730" t="s">
        <v>2988</v>
      </c>
      <c r="D383" s="730" t="s">
        <v>1134</v>
      </c>
      <c r="E383" s="730" t="s">
        <v>1136</v>
      </c>
      <c r="F383" s="734"/>
      <c r="G383" s="734"/>
      <c r="H383" s="748">
        <v>0</v>
      </c>
      <c r="I383" s="734">
        <v>179.28803260000001</v>
      </c>
      <c r="J383" s="734">
        <v>9765.5989505491998</v>
      </c>
      <c r="K383" s="748">
        <v>1</v>
      </c>
      <c r="L383" s="734">
        <v>179.28803260000001</v>
      </c>
      <c r="M383" s="735">
        <v>9765.5989505491998</v>
      </c>
    </row>
    <row r="384" spans="1:13" ht="14.45" customHeight="1" x14ac:dyDescent="0.2">
      <c r="A384" s="729" t="s">
        <v>636</v>
      </c>
      <c r="B384" s="730" t="s">
        <v>2987</v>
      </c>
      <c r="C384" s="730" t="s">
        <v>2989</v>
      </c>
      <c r="D384" s="730" t="s">
        <v>1134</v>
      </c>
      <c r="E384" s="730" t="s">
        <v>1133</v>
      </c>
      <c r="F384" s="734"/>
      <c r="G384" s="734"/>
      <c r="H384" s="748">
        <v>0</v>
      </c>
      <c r="I384" s="734">
        <v>186.92999999999998</v>
      </c>
      <c r="J384" s="734">
        <v>29560.362479999996</v>
      </c>
      <c r="K384" s="748">
        <v>1</v>
      </c>
      <c r="L384" s="734">
        <v>186.92999999999998</v>
      </c>
      <c r="M384" s="735">
        <v>29560.362479999996</v>
      </c>
    </row>
    <row r="385" spans="1:13" ht="14.45" customHeight="1" x14ac:dyDescent="0.2">
      <c r="A385" s="729" t="s">
        <v>636</v>
      </c>
      <c r="B385" s="730" t="s">
        <v>2987</v>
      </c>
      <c r="C385" s="730" t="s">
        <v>2990</v>
      </c>
      <c r="D385" s="730" t="s">
        <v>1134</v>
      </c>
      <c r="E385" s="730" t="s">
        <v>1135</v>
      </c>
      <c r="F385" s="734"/>
      <c r="G385" s="734"/>
      <c r="H385" s="748">
        <v>0</v>
      </c>
      <c r="I385" s="734">
        <v>73.502906899999999</v>
      </c>
      <c r="J385" s="734">
        <v>17740.808615197802</v>
      </c>
      <c r="K385" s="748">
        <v>1</v>
      </c>
      <c r="L385" s="734">
        <v>73.502906899999999</v>
      </c>
      <c r="M385" s="735">
        <v>17740.808615197802</v>
      </c>
    </row>
    <row r="386" spans="1:13" ht="14.45" customHeight="1" x14ac:dyDescent="0.2">
      <c r="A386" s="729" t="s">
        <v>636</v>
      </c>
      <c r="B386" s="730" t="s">
        <v>2987</v>
      </c>
      <c r="C386" s="730" t="s">
        <v>2991</v>
      </c>
      <c r="D386" s="730" t="s">
        <v>1132</v>
      </c>
      <c r="E386" s="730" t="s">
        <v>1133</v>
      </c>
      <c r="F386" s="734">
        <v>4.151793599999996</v>
      </c>
      <c r="G386" s="734">
        <v>783.56906850239943</v>
      </c>
      <c r="H386" s="748">
        <v>1</v>
      </c>
      <c r="I386" s="734"/>
      <c r="J386" s="734"/>
      <c r="K386" s="748">
        <v>0</v>
      </c>
      <c r="L386" s="734">
        <v>4.151793599999996</v>
      </c>
      <c r="M386" s="735">
        <v>783.56906850239943</v>
      </c>
    </row>
    <row r="387" spans="1:13" ht="14.45" customHeight="1" x14ac:dyDescent="0.2">
      <c r="A387" s="729" t="s">
        <v>636</v>
      </c>
      <c r="B387" s="730" t="s">
        <v>2992</v>
      </c>
      <c r="C387" s="730" t="s">
        <v>2993</v>
      </c>
      <c r="D387" s="730" t="s">
        <v>916</v>
      </c>
      <c r="E387" s="730" t="s">
        <v>918</v>
      </c>
      <c r="F387" s="734"/>
      <c r="G387" s="734"/>
      <c r="H387" s="748">
        <v>0</v>
      </c>
      <c r="I387" s="734">
        <v>52.816417200000004</v>
      </c>
      <c r="J387" s="734">
        <v>3851.3187277054453</v>
      </c>
      <c r="K387" s="748">
        <v>1</v>
      </c>
      <c r="L387" s="734">
        <v>52.816417200000004</v>
      </c>
      <c r="M387" s="735">
        <v>3851.3187277054453</v>
      </c>
    </row>
    <row r="388" spans="1:13" ht="14.45" customHeight="1" x14ac:dyDescent="0.2">
      <c r="A388" s="729" t="s">
        <v>636</v>
      </c>
      <c r="B388" s="730" t="s">
        <v>2992</v>
      </c>
      <c r="C388" s="730" t="s">
        <v>2994</v>
      </c>
      <c r="D388" s="730" t="s">
        <v>916</v>
      </c>
      <c r="E388" s="730" t="s">
        <v>917</v>
      </c>
      <c r="F388" s="734"/>
      <c r="G388" s="734"/>
      <c r="H388" s="748">
        <v>0</v>
      </c>
      <c r="I388" s="734">
        <v>40.291466899999996</v>
      </c>
      <c r="J388" s="734">
        <v>8588.4580506489874</v>
      </c>
      <c r="K388" s="748">
        <v>1</v>
      </c>
      <c r="L388" s="734">
        <v>40.291466899999996</v>
      </c>
      <c r="M388" s="735">
        <v>8588.4580506489874</v>
      </c>
    </row>
    <row r="389" spans="1:13" ht="14.45" customHeight="1" x14ac:dyDescent="0.2">
      <c r="A389" s="729" t="s">
        <v>636</v>
      </c>
      <c r="B389" s="730" t="s">
        <v>2992</v>
      </c>
      <c r="C389" s="730" t="s">
        <v>3275</v>
      </c>
      <c r="D389" s="730" t="s">
        <v>916</v>
      </c>
      <c r="E389" s="730" t="s">
        <v>1895</v>
      </c>
      <c r="F389" s="734">
        <v>13.052342299999999</v>
      </c>
      <c r="G389" s="734">
        <v>5417.9823582315576</v>
      </c>
      <c r="H389" s="748">
        <v>1</v>
      </c>
      <c r="I389" s="734"/>
      <c r="J389" s="734"/>
      <c r="K389" s="748">
        <v>0</v>
      </c>
      <c r="L389" s="734">
        <v>13.052342299999999</v>
      </c>
      <c r="M389" s="735">
        <v>5417.9823582315576</v>
      </c>
    </row>
    <row r="390" spans="1:13" ht="14.45" customHeight="1" x14ac:dyDescent="0.2">
      <c r="A390" s="729" t="s">
        <v>636</v>
      </c>
      <c r="B390" s="730" t="s">
        <v>3276</v>
      </c>
      <c r="C390" s="730" t="s">
        <v>3277</v>
      </c>
      <c r="D390" s="730" t="s">
        <v>3278</v>
      </c>
      <c r="E390" s="730" t="s">
        <v>3101</v>
      </c>
      <c r="F390" s="734"/>
      <c r="G390" s="734"/>
      <c r="H390" s="748">
        <v>0</v>
      </c>
      <c r="I390" s="734">
        <v>1</v>
      </c>
      <c r="J390" s="734">
        <v>91.92</v>
      </c>
      <c r="K390" s="748">
        <v>1</v>
      </c>
      <c r="L390" s="734">
        <v>1</v>
      </c>
      <c r="M390" s="735">
        <v>91.92</v>
      </c>
    </row>
    <row r="391" spans="1:13" ht="14.45" customHeight="1" x14ac:dyDescent="0.2">
      <c r="A391" s="729" t="s">
        <v>636</v>
      </c>
      <c r="B391" s="730" t="s">
        <v>3279</v>
      </c>
      <c r="C391" s="730" t="s">
        <v>3280</v>
      </c>
      <c r="D391" s="730" t="s">
        <v>3281</v>
      </c>
      <c r="E391" s="730" t="s">
        <v>3282</v>
      </c>
      <c r="F391" s="734"/>
      <c r="G391" s="734"/>
      <c r="H391" s="748">
        <v>0</v>
      </c>
      <c r="I391" s="734">
        <v>3</v>
      </c>
      <c r="J391" s="734">
        <v>1730.19</v>
      </c>
      <c r="K391" s="748">
        <v>1</v>
      </c>
      <c r="L391" s="734">
        <v>3</v>
      </c>
      <c r="M391" s="735">
        <v>1730.19</v>
      </c>
    </row>
    <row r="392" spans="1:13" ht="14.45" customHeight="1" x14ac:dyDescent="0.2">
      <c r="A392" s="729" t="s">
        <v>636</v>
      </c>
      <c r="B392" s="730" t="s">
        <v>3279</v>
      </c>
      <c r="C392" s="730" t="s">
        <v>3283</v>
      </c>
      <c r="D392" s="730" t="s">
        <v>3281</v>
      </c>
      <c r="E392" s="730" t="s">
        <v>3284</v>
      </c>
      <c r="F392" s="734"/>
      <c r="G392" s="734"/>
      <c r="H392" s="748">
        <v>0</v>
      </c>
      <c r="I392" s="734">
        <v>13</v>
      </c>
      <c r="J392" s="734">
        <v>6936.5010000000002</v>
      </c>
      <c r="K392" s="748">
        <v>1</v>
      </c>
      <c r="L392" s="734">
        <v>13</v>
      </c>
      <c r="M392" s="735">
        <v>6936.5010000000002</v>
      </c>
    </row>
    <row r="393" spans="1:13" ht="14.45" customHeight="1" x14ac:dyDescent="0.2">
      <c r="A393" s="729" t="s">
        <v>636</v>
      </c>
      <c r="B393" s="730" t="s">
        <v>3285</v>
      </c>
      <c r="C393" s="730" t="s">
        <v>3286</v>
      </c>
      <c r="D393" s="730" t="s">
        <v>3287</v>
      </c>
      <c r="E393" s="730" t="s">
        <v>3288</v>
      </c>
      <c r="F393" s="734"/>
      <c r="G393" s="734"/>
      <c r="H393" s="748">
        <v>0</v>
      </c>
      <c r="I393" s="734">
        <v>1</v>
      </c>
      <c r="J393" s="734">
        <v>2345.8200000000002</v>
      </c>
      <c r="K393" s="748">
        <v>1</v>
      </c>
      <c r="L393" s="734">
        <v>1</v>
      </c>
      <c r="M393" s="735">
        <v>2345.8200000000002</v>
      </c>
    </row>
    <row r="394" spans="1:13" ht="14.45" customHeight="1" x14ac:dyDescent="0.2">
      <c r="A394" s="729" t="s">
        <v>636</v>
      </c>
      <c r="B394" s="730" t="s">
        <v>3289</v>
      </c>
      <c r="C394" s="730" t="s">
        <v>3290</v>
      </c>
      <c r="D394" s="730" t="s">
        <v>3291</v>
      </c>
      <c r="E394" s="730" t="s">
        <v>3292</v>
      </c>
      <c r="F394" s="734"/>
      <c r="G394" s="734"/>
      <c r="H394" s="748">
        <v>0</v>
      </c>
      <c r="I394" s="734">
        <v>1</v>
      </c>
      <c r="J394" s="734">
        <v>52.399999999999991</v>
      </c>
      <c r="K394" s="748">
        <v>1</v>
      </c>
      <c r="L394" s="734">
        <v>1</v>
      </c>
      <c r="M394" s="735">
        <v>52.399999999999991</v>
      </c>
    </row>
    <row r="395" spans="1:13" ht="14.45" customHeight="1" x14ac:dyDescent="0.2">
      <c r="A395" s="729" t="s">
        <v>636</v>
      </c>
      <c r="B395" s="730" t="s">
        <v>2997</v>
      </c>
      <c r="C395" s="730" t="s">
        <v>2999</v>
      </c>
      <c r="D395" s="730" t="s">
        <v>701</v>
      </c>
      <c r="E395" s="730" t="s">
        <v>702</v>
      </c>
      <c r="F395" s="734"/>
      <c r="G395" s="734"/>
      <c r="H395" s="748">
        <v>0</v>
      </c>
      <c r="I395" s="734">
        <v>12</v>
      </c>
      <c r="J395" s="734">
        <v>647.28001143931112</v>
      </c>
      <c r="K395" s="748">
        <v>1</v>
      </c>
      <c r="L395" s="734">
        <v>12</v>
      </c>
      <c r="M395" s="735">
        <v>647.28001143931112</v>
      </c>
    </row>
    <row r="396" spans="1:13" ht="14.45" customHeight="1" x14ac:dyDescent="0.2">
      <c r="A396" s="729" t="s">
        <v>636</v>
      </c>
      <c r="B396" s="730" t="s">
        <v>2997</v>
      </c>
      <c r="C396" s="730" t="s">
        <v>3000</v>
      </c>
      <c r="D396" s="730" t="s">
        <v>701</v>
      </c>
      <c r="E396" s="730" t="s">
        <v>698</v>
      </c>
      <c r="F396" s="734"/>
      <c r="G396" s="734"/>
      <c r="H396" s="748">
        <v>0</v>
      </c>
      <c r="I396" s="734">
        <v>10</v>
      </c>
      <c r="J396" s="734">
        <v>486.4</v>
      </c>
      <c r="K396" s="748">
        <v>1</v>
      </c>
      <c r="L396" s="734">
        <v>10</v>
      </c>
      <c r="M396" s="735">
        <v>486.4</v>
      </c>
    </row>
    <row r="397" spans="1:13" ht="14.45" customHeight="1" x14ac:dyDescent="0.2">
      <c r="A397" s="729" t="s">
        <v>636</v>
      </c>
      <c r="B397" s="730" t="s">
        <v>2997</v>
      </c>
      <c r="C397" s="730" t="s">
        <v>3001</v>
      </c>
      <c r="D397" s="730" t="s">
        <v>697</v>
      </c>
      <c r="E397" s="730" t="s">
        <v>698</v>
      </c>
      <c r="F397" s="734">
        <v>2</v>
      </c>
      <c r="G397" s="734">
        <v>97.08</v>
      </c>
      <c r="H397" s="748">
        <v>1</v>
      </c>
      <c r="I397" s="734"/>
      <c r="J397" s="734"/>
      <c r="K397" s="748">
        <v>0</v>
      </c>
      <c r="L397" s="734">
        <v>2</v>
      </c>
      <c r="M397" s="735">
        <v>97.08</v>
      </c>
    </row>
    <row r="398" spans="1:13" ht="14.45" customHeight="1" x14ac:dyDescent="0.2">
      <c r="A398" s="729" t="s">
        <v>636</v>
      </c>
      <c r="B398" s="730" t="s">
        <v>3002</v>
      </c>
      <c r="C398" s="730" t="s">
        <v>3003</v>
      </c>
      <c r="D398" s="730" t="s">
        <v>3004</v>
      </c>
      <c r="E398" s="730" t="s">
        <v>3005</v>
      </c>
      <c r="F398" s="734"/>
      <c r="G398" s="734"/>
      <c r="H398" s="748">
        <v>0</v>
      </c>
      <c r="I398" s="734">
        <v>10</v>
      </c>
      <c r="J398" s="734">
        <v>1008.8000000000001</v>
      </c>
      <c r="K398" s="748">
        <v>1</v>
      </c>
      <c r="L398" s="734">
        <v>10</v>
      </c>
      <c r="M398" s="735">
        <v>1008.8000000000001</v>
      </c>
    </row>
    <row r="399" spans="1:13" ht="14.45" customHeight="1" x14ac:dyDescent="0.2">
      <c r="A399" s="729" t="s">
        <v>636</v>
      </c>
      <c r="B399" s="730" t="s">
        <v>3006</v>
      </c>
      <c r="C399" s="730" t="s">
        <v>3007</v>
      </c>
      <c r="D399" s="730" t="s">
        <v>3008</v>
      </c>
      <c r="E399" s="730" t="s">
        <v>1375</v>
      </c>
      <c r="F399" s="734">
        <v>4</v>
      </c>
      <c r="G399" s="734">
        <v>1901.08</v>
      </c>
      <c r="H399" s="748">
        <v>1</v>
      </c>
      <c r="I399" s="734"/>
      <c r="J399" s="734"/>
      <c r="K399" s="748">
        <v>0</v>
      </c>
      <c r="L399" s="734">
        <v>4</v>
      </c>
      <c r="M399" s="735">
        <v>1901.08</v>
      </c>
    </row>
    <row r="400" spans="1:13" ht="14.45" customHeight="1" x14ac:dyDescent="0.2">
      <c r="A400" s="729" t="s">
        <v>636</v>
      </c>
      <c r="B400" s="730" t="s">
        <v>3006</v>
      </c>
      <c r="C400" s="730" t="s">
        <v>3009</v>
      </c>
      <c r="D400" s="730" t="s">
        <v>3008</v>
      </c>
      <c r="E400" s="730" t="s">
        <v>1376</v>
      </c>
      <c r="F400" s="734">
        <v>2</v>
      </c>
      <c r="G400" s="734">
        <v>627.70000000000005</v>
      </c>
      <c r="H400" s="748">
        <v>1</v>
      </c>
      <c r="I400" s="734"/>
      <c r="J400" s="734"/>
      <c r="K400" s="748">
        <v>0</v>
      </c>
      <c r="L400" s="734">
        <v>2</v>
      </c>
      <c r="M400" s="735">
        <v>627.70000000000005</v>
      </c>
    </row>
    <row r="401" spans="1:13" ht="14.45" customHeight="1" x14ac:dyDescent="0.2">
      <c r="A401" s="729" t="s">
        <v>636</v>
      </c>
      <c r="B401" s="730" t="s">
        <v>3006</v>
      </c>
      <c r="C401" s="730" t="s">
        <v>3293</v>
      </c>
      <c r="D401" s="730" t="s">
        <v>3008</v>
      </c>
      <c r="E401" s="730" t="s">
        <v>1374</v>
      </c>
      <c r="F401" s="734">
        <v>5</v>
      </c>
      <c r="G401" s="734">
        <v>4274.79</v>
      </c>
      <c r="H401" s="748">
        <v>1</v>
      </c>
      <c r="I401" s="734"/>
      <c r="J401" s="734"/>
      <c r="K401" s="748">
        <v>0</v>
      </c>
      <c r="L401" s="734">
        <v>5</v>
      </c>
      <c r="M401" s="735">
        <v>4274.79</v>
      </c>
    </row>
    <row r="402" spans="1:13" ht="14.45" customHeight="1" x14ac:dyDescent="0.2">
      <c r="A402" s="729" t="s">
        <v>636</v>
      </c>
      <c r="B402" s="730" t="s">
        <v>3006</v>
      </c>
      <c r="C402" s="730" t="s">
        <v>3010</v>
      </c>
      <c r="D402" s="730" t="s">
        <v>1373</v>
      </c>
      <c r="E402" s="730" t="s">
        <v>1376</v>
      </c>
      <c r="F402" s="734"/>
      <c r="G402" s="734"/>
      <c r="H402" s="748">
        <v>0</v>
      </c>
      <c r="I402" s="734">
        <v>1</v>
      </c>
      <c r="J402" s="734">
        <v>264.94</v>
      </c>
      <c r="K402" s="748">
        <v>1</v>
      </c>
      <c r="L402" s="734">
        <v>1</v>
      </c>
      <c r="M402" s="735">
        <v>264.94</v>
      </c>
    </row>
    <row r="403" spans="1:13" ht="14.45" customHeight="1" x14ac:dyDescent="0.2">
      <c r="A403" s="729" t="s">
        <v>636</v>
      </c>
      <c r="B403" s="730" t="s">
        <v>3006</v>
      </c>
      <c r="C403" s="730" t="s">
        <v>3011</v>
      </c>
      <c r="D403" s="730" t="s">
        <v>1373</v>
      </c>
      <c r="E403" s="730" t="s">
        <v>1375</v>
      </c>
      <c r="F403" s="734"/>
      <c r="G403" s="734"/>
      <c r="H403" s="748">
        <v>0</v>
      </c>
      <c r="I403" s="734">
        <v>1</v>
      </c>
      <c r="J403" s="734">
        <v>395.79</v>
      </c>
      <c r="K403" s="748">
        <v>1</v>
      </c>
      <c r="L403" s="734">
        <v>1</v>
      </c>
      <c r="M403" s="735">
        <v>395.79</v>
      </c>
    </row>
    <row r="404" spans="1:13" ht="14.45" customHeight="1" x14ac:dyDescent="0.2">
      <c r="A404" s="729" t="s">
        <v>636</v>
      </c>
      <c r="B404" s="730" t="s">
        <v>3006</v>
      </c>
      <c r="C404" s="730" t="s">
        <v>3012</v>
      </c>
      <c r="D404" s="730" t="s">
        <v>1373</v>
      </c>
      <c r="E404" s="730" t="s">
        <v>1374</v>
      </c>
      <c r="F404" s="734"/>
      <c r="G404" s="734"/>
      <c r="H404" s="748">
        <v>0</v>
      </c>
      <c r="I404" s="734">
        <v>5</v>
      </c>
      <c r="J404" s="734">
        <v>4040.45</v>
      </c>
      <c r="K404" s="748">
        <v>1</v>
      </c>
      <c r="L404" s="734">
        <v>5</v>
      </c>
      <c r="M404" s="735">
        <v>4040.45</v>
      </c>
    </row>
    <row r="405" spans="1:13" ht="14.45" customHeight="1" x14ac:dyDescent="0.2">
      <c r="A405" s="729" t="s">
        <v>636</v>
      </c>
      <c r="B405" s="730" t="s">
        <v>3013</v>
      </c>
      <c r="C405" s="730" t="s">
        <v>3014</v>
      </c>
      <c r="D405" s="730" t="s">
        <v>3015</v>
      </c>
      <c r="E405" s="730" t="s">
        <v>3016</v>
      </c>
      <c r="F405" s="734"/>
      <c r="G405" s="734"/>
      <c r="H405" s="748">
        <v>0</v>
      </c>
      <c r="I405" s="734">
        <v>12</v>
      </c>
      <c r="J405" s="734">
        <v>51192.079999999994</v>
      </c>
      <c r="K405" s="748">
        <v>1</v>
      </c>
      <c r="L405" s="734">
        <v>12</v>
      </c>
      <c r="M405" s="735">
        <v>51192.079999999994</v>
      </c>
    </row>
    <row r="406" spans="1:13" ht="14.45" customHeight="1" x14ac:dyDescent="0.2">
      <c r="A406" s="729" t="s">
        <v>636</v>
      </c>
      <c r="B406" s="730" t="s">
        <v>3013</v>
      </c>
      <c r="C406" s="730" t="s">
        <v>3017</v>
      </c>
      <c r="D406" s="730" t="s">
        <v>3018</v>
      </c>
      <c r="E406" s="730" t="s">
        <v>3019</v>
      </c>
      <c r="F406" s="734"/>
      <c r="G406" s="734"/>
      <c r="H406" s="748">
        <v>0</v>
      </c>
      <c r="I406" s="734">
        <v>22</v>
      </c>
      <c r="J406" s="734">
        <v>23006.940000000002</v>
      </c>
      <c r="K406" s="748">
        <v>1</v>
      </c>
      <c r="L406" s="734">
        <v>22</v>
      </c>
      <c r="M406" s="735">
        <v>23006.940000000002</v>
      </c>
    </row>
    <row r="407" spans="1:13" ht="14.45" customHeight="1" x14ac:dyDescent="0.2">
      <c r="A407" s="729" t="s">
        <v>636</v>
      </c>
      <c r="B407" s="730" t="s">
        <v>3013</v>
      </c>
      <c r="C407" s="730" t="s">
        <v>3020</v>
      </c>
      <c r="D407" s="730" t="s">
        <v>3018</v>
      </c>
      <c r="E407" s="730" t="s">
        <v>3021</v>
      </c>
      <c r="F407" s="734"/>
      <c r="G407" s="734"/>
      <c r="H407" s="748">
        <v>0</v>
      </c>
      <c r="I407" s="734">
        <v>12</v>
      </c>
      <c r="J407" s="734">
        <v>9264.7200000000012</v>
      </c>
      <c r="K407" s="748">
        <v>1</v>
      </c>
      <c r="L407" s="734">
        <v>12</v>
      </c>
      <c r="M407" s="735">
        <v>9264.7200000000012</v>
      </c>
    </row>
    <row r="408" spans="1:13" ht="14.45" customHeight="1" x14ac:dyDescent="0.2">
      <c r="A408" s="729" t="s">
        <v>636</v>
      </c>
      <c r="B408" s="730" t="s">
        <v>3013</v>
      </c>
      <c r="C408" s="730" t="s">
        <v>3022</v>
      </c>
      <c r="D408" s="730" t="s">
        <v>3018</v>
      </c>
      <c r="E408" s="730" t="s">
        <v>3023</v>
      </c>
      <c r="F408" s="734"/>
      <c r="G408" s="734"/>
      <c r="H408" s="748">
        <v>0</v>
      </c>
      <c r="I408" s="734">
        <v>44</v>
      </c>
      <c r="J408" s="734">
        <v>10645.8</v>
      </c>
      <c r="K408" s="748">
        <v>1</v>
      </c>
      <c r="L408" s="734">
        <v>44</v>
      </c>
      <c r="M408" s="735">
        <v>10645.8</v>
      </c>
    </row>
    <row r="409" spans="1:13" ht="14.45" customHeight="1" x14ac:dyDescent="0.2">
      <c r="A409" s="729" t="s">
        <v>636</v>
      </c>
      <c r="B409" s="730" t="s">
        <v>3013</v>
      </c>
      <c r="C409" s="730" t="s">
        <v>3024</v>
      </c>
      <c r="D409" s="730" t="s">
        <v>3018</v>
      </c>
      <c r="E409" s="730" t="s">
        <v>3025</v>
      </c>
      <c r="F409" s="734"/>
      <c r="G409" s="734"/>
      <c r="H409" s="748">
        <v>0</v>
      </c>
      <c r="I409" s="734">
        <v>20</v>
      </c>
      <c r="J409" s="734">
        <v>10004.6</v>
      </c>
      <c r="K409" s="748">
        <v>1</v>
      </c>
      <c r="L409" s="734">
        <v>20</v>
      </c>
      <c r="M409" s="735">
        <v>10004.6</v>
      </c>
    </row>
    <row r="410" spans="1:13" ht="14.45" customHeight="1" x14ac:dyDescent="0.2">
      <c r="A410" s="729" t="s">
        <v>636</v>
      </c>
      <c r="B410" s="730" t="s">
        <v>3026</v>
      </c>
      <c r="C410" s="730" t="s">
        <v>3294</v>
      </c>
      <c r="D410" s="730" t="s">
        <v>3028</v>
      </c>
      <c r="E410" s="730" t="s">
        <v>3295</v>
      </c>
      <c r="F410" s="734"/>
      <c r="G410" s="734"/>
      <c r="H410" s="748">
        <v>0</v>
      </c>
      <c r="I410" s="734">
        <v>2</v>
      </c>
      <c r="J410" s="734">
        <v>1173.08</v>
      </c>
      <c r="K410" s="748">
        <v>1</v>
      </c>
      <c r="L410" s="734">
        <v>2</v>
      </c>
      <c r="M410" s="735">
        <v>1173.08</v>
      </c>
    </row>
    <row r="411" spans="1:13" ht="14.45" customHeight="1" x14ac:dyDescent="0.2">
      <c r="A411" s="729" t="s">
        <v>636</v>
      </c>
      <c r="B411" s="730" t="s">
        <v>3030</v>
      </c>
      <c r="C411" s="730" t="s">
        <v>3031</v>
      </c>
      <c r="D411" s="730" t="s">
        <v>1338</v>
      </c>
      <c r="E411" s="730" t="s">
        <v>1342</v>
      </c>
      <c r="F411" s="734">
        <v>4</v>
      </c>
      <c r="G411" s="734">
        <v>330.13200000000001</v>
      </c>
      <c r="H411" s="748">
        <v>1</v>
      </c>
      <c r="I411" s="734"/>
      <c r="J411" s="734"/>
      <c r="K411" s="748">
        <v>0</v>
      </c>
      <c r="L411" s="734">
        <v>4</v>
      </c>
      <c r="M411" s="735">
        <v>330.13200000000001</v>
      </c>
    </row>
    <row r="412" spans="1:13" ht="14.45" customHeight="1" x14ac:dyDescent="0.2">
      <c r="A412" s="729" t="s">
        <v>636</v>
      </c>
      <c r="B412" s="730" t="s">
        <v>3030</v>
      </c>
      <c r="C412" s="730" t="s">
        <v>3032</v>
      </c>
      <c r="D412" s="730" t="s">
        <v>1338</v>
      </c>
      <c r="E412" s="730" t="s">
        <v>1340</v>
      </c>
      <c r="F412" s="734"/>
      <c r="G412" s="734"/>
      <c r="H412" s="748">
        <v>0</v>
      </c>
      <c r="I412" s="734">
        <v>119</v>
      </c>
      <c r="J412" s="734">
        <v>3934.0979999999986</v>
      </c>
      <c r="K412" s="748">
        <v>1</v>
      </c>
      <c r="L412" s="734">
        <v>119</v>
      </c>
      <c r="M412" s="735">
        <v>3934.0979999999986</v>
      </c>
    </row>
    <row r="413" spans="1:13" ht="14.45" customHeight="1" x14ac:dyDescent="0.2">
      <c r="A413" s="729" t="s">
        <v>636</v>
      </c>
      <c r="B413" s="730" t="s">
        <v>3030</v>
      </c>
      <c r="C413" s="730" t="s">
        <v>3033</v>
      </c>
      <c r="D413" s="730" t="s">
        <v>1338</v>
      </c>
      <c r="E413" s="730" t="s">
        <v>3034</v>
      </c>
      <c r="F413" s="734"/>
      <c r="G413" s="734"/>
      <c r="H413" s="748">
        <v>0</v>
      </c>
      <c r="I413" s="734">
        <v>11</v>
      </c>
      <c r="J413" s="734">
        <v>451.64</v>
      </c>
      <c r="K413" s="748">
        <v>1</v>
      </c>
      <c r="L413" s="734">
        <v>11</v>
      </c>
      <c r="M413" s="735">
        <v>451.64</v>
      </c>
    </row>
    <row r="414" spans="1:13" ht="14.45" customHeight="1" x14ac:dyDescent="0.2">
      <c r="A414" s="729" t="s">
        <v>636</v>
      </c>
      <c r="B414" s="730" t="s">
        <v>3030</v>
      </c>
      <c r="C414" s="730" t="s">
        <v>3035</v>
      </c>
      <c r="D414" s="730" t="s">
        <v>1338</v>
      </c>
      <c r="E414" s="730" t="s">
        <v>2051</v>
      </c>
      <c r="F414" s="734"/>
      <c r="G414" s="734"/>
      <c r="H414" s="748">
        <v>0</v>
      </c>
      <c r="I414" s="734">
        <v>82</v>
      </c>
      <c r="J414" s="734">
        <v>3398.6500000000005</v>
      </c>
      <c r="K414" s="748">
        <v>1</v>
      </c>
      <c r="L414" s="734">
        <v>82</v>
      </c>
      <c r="M414" s="735">
        <v>3398.6500000000005</v>
      </c>
    </row>
    <row r="415" spans="1:13" ht="14.45" customHeight="1" x14ac:dyDescent="0.2">
      <c r="A415" s="729" t="s">
        <v>636</v>
      </c>
      <c r="B415" s="730" t="s">
        <v>3036</v>
      </c>
      <c r="C415" s="730" t="s">
        <v>3037</v>
      </c>
      <c r="D415" s="730" t="s">
        <v>3038</v>
      </c>
      <c r="E415" s="730" t="s">
        <v>3039</v>
      </c>
      <c r="F415" s="734"/>
      <c r="G415" s="734"/>
      <c r="H415" s="748">
        <v>0</v>
      </c>
      <c r="I415" s="734">
        <v>1</v>
      </c>
      <c r="J415" s="734">
        <v>503.88000000000011</v>
      </c>
      <c r="K415" s="748">
        <v>1</v>
      </c>
      <c r="L415" s="734">
        <v>1</v>
      </c>
      <c r="M415" s="735">
        <v>503.88000000000011</v>
      </c>
    </row>
    <row r="416" spans="1:13" ht="14.45" customHeight="1" x14ac:dyDescent="0.2">
      <c r="A416" s="729" t="s">
        <v>636</v>
      </c>
      <c r="B416" s="730" t="s">
        <v>3043</v>
      </c>
      <c r="C416" s="730" t="s">
        <v>3050</v>
      </c>
      <c r="D416" s="730" t="s">
        <v>3048</v>
      </c>
      <c r="E416" s="730" t="s">
        <v>3051</v>
      </c>
      <c r="F416" s="734"/>
      <c r="G416" s="734"/>
      <c r="H416" s="748">
        <v>0</v>
      </c>
      <c r="I416" s="734">
        <v>1</v>
      </c>
      <c r="J416" s="734">
        <v>58.47</v>
      </c>
      <c r="K416" s="748">
        <v>1</v>
      </c>
      <c r="L416" s="734">
        <v>1</v>
      </c>
      <c r="M416" s="735">
        <v>58.47</v>
      </c>
    </row>
    <row r="417" spans="1:13" ht="14.45" customHeight="1" x14ac:dyDescent="0.2">
      <c r="A417" s="729" t="s">
        <v>636</v>
      </c>
      <c r="B417" s="730" t="s">
        <v>3052</v>
      </c>
      <c r="C417" s="730" t="s">
        <v>3296</v>
      </c>
      <c r="D417" s="730" t="s">
        <v>3297</v>
      </c>
      <c r="E417" s="730" t="s">
        <v>3298</v>
      </c>
      <c r="F417" s="734"/>
      <c r="G417" s="734"/>
      <c r="H417" s="748">
        <v>0</v>
      </c>
      <c r="I417" s="734">
        <v>3</v>
      </c>
      <c r="J417" s="734">
        <v>686.82</v>
      </c>
      <c r="K417" s="748">
        <v>1</v>
      </c>
      <c r="L417" s="734">
        <v>3</v>
      </c>
      <c r="M417" s="735">
        <v>686.82</v>
      </c>
    </row>
    <row r="418" spans="1:13" ht="14.45" customHeight="1" x14ac:dyDescent="0.2">
      <c r="A418" s="729" t="s">
        <v>636</v>
      </c>
      <c r="B418" s="730" t="s">
        <v>3052</v>
      </c>
      <c r="C418" s="730" t="s">
        <v>3299</v>
      </c>
      <c r="D418" s="730" t="s">
        <v>1951</v>
      </c>
      <c r="E418" s="730" t="s">
        <v>1952</v>
      </c>
      <c r="F418" s="734">
        <v>1</v>
      </c>
      <c r="G418" s="734">
        <v>254.95999999999998</v>
      </c>
      <c r="H418" s="748">
        <v>1</v>
      </c>
      <c r="I418" s="734"/>
      <c r="J418" s="734"/>
      <c r="K418" s="748">
        <v>0</v>
      </c>
      <c r="L418" s="734">
        <v>1</v>
      </c>
      <c r="M418" s="735">
        <v>254.95999999999998</v>
      </c>
    </row>
    <row r="419" spans="1:13" ht="14.45" customHeight="1" x14ac:dyDescent="0.2">
      <c r="A419" s="729" t="s">
        <v>636</v>
      </c>
      <c r="B419" s="730" t="s">
        <v>3052</v>
      </c>
      <c r="C419" s="730" t="s">
        <v>3056</v>
      </c>
      <c r="D419" s="730" t="s">
        <v>3054</v>
      </c>
      <c r="E419" s="730" t="s">
        <v>3057</v>
      </c>
      <c r="F419" s="734"/>
      <c r="G419" s="734"/>
      <c r="H419" s="748">
        <v>0</v>
      </c>
      <c r="I419" s="734">
        <v>38</v>
      </c>
      <c r="J419" s="734">
        <v>4795.72</v>
      </c>
      <c r="K419" s="748">
        <v>1</v>
      </c>
      <c r="L419" s="734">
        <v>38</v>
      </c>
      <c r="M419" s="735">
        <v>4795.72</v>
      </c>
    </row>
    <row r="420" spans="1:13" ht="14.45" customHeight="1" x14ac:dyDescent="0.2">
      <c r="A420" s="729" t="s">
        <v>636</v>
      </c>
      <c r="B420" s="730" t="s">
        <v>3052</v>
      </c>
      <c r="C420" s="730" t="s">
        <v>3058</v>
      </c>
      <c r="D420" s="730" t="s">
        <v>3054</v>
      </c>
      <c r="E420" s="730" t="s">
        <v>1952</v>
      </c>
      <c r="F420" s="734"/>
      <c r="G420" s="734"/>
      <c r="H420" s="748">
        <v>0</v>
      </c>
      <c r="I420" s="734">
        <v>5</v>
      </c>
      <c r="J420" s="734">
        <v>1274.8200000000002</v>
      </c>
      <c r="K420" s="748">
        <v>1</v>
      </c>
      <c r="L420" s="734">
        <v>5</v>
      </c>
      <c r="M420" s="735">
        <v>1274.8200000000002</v>
      </c>
    </row>
    <row r="421" spans="1:13" ht="14.45" customHeight="1" x14ac:dyDescent="0.2">
      <c r="A421" s="729" t="s">
        <v>636</v>
      </c>
      <c r="B421" s="730" t="s">
        <v>3059</v>
      </c>
      <c r="C421" s="730" t="s">
        <v>3063</v>
      </c>
      <c r="D421" s="730" t="s">
        <v>3061</v>
      </c>
      <c r="E421" s="730" t="s">
        <v>3064</v>
      </c>
      <c r="F421" s="734"/>
      <c r="G421" s="734"/>
      <c r="H421" s="748">
        <v>0</v>
      </c>
      <c r="I421" s="734">
        <v>1</v>
      </c>
      <c r="J421" s="734">
        <v>723.17999999999984</v>
      </c>
      <c r="K421" s="748">
        <v>1</v>
      </c>
      <c r="L421" s="734">
        <v>1</v>
      </c>
      <c r="M421" s="735">
        <v>723.17999999999984</v>
      </c>
    </row>
    <row r="422" spans="1:13" ht="14.45" customHeight="1" x14ac:dyDescent="0.2">
      <c r="A422" s="729" t="s">
        <v>636</v>
      </c>
      <c r="B422" s="730" t="s">
        <v>3065</v>
      </c>
      <c r="C422" s="730" t="s">
        <v>3300</v>
      </c>
      <c r="D422" s="730" t="s">
        <v>1416</v>
      </c>
      <c r="E422" s="730" t="s">
        <v>2121</v>
      </c>
      <c r="F422" s="734">
        <v>2</v>
      </c>
      <c r="G422" s="734">
        <v>2085.5</v>
      </c>
      <c r="H422" s="748">
        <v>1</v>
      </c>
      <c r="I422" s="734"/>
      <c r="J422" s="734"/>
      <c r="K422" s="748">
        <v>0</v>
      </c>
      <c r="L422" s="734">
        <v>2</v>
      </c>
      <c r="M422" s="735">
        <v>2085.5</v>
      </c>
    </row>
    <row r="423" spans="1:13" ht="14.45" customHeight="1" x14ac:dyDescent="0.2">
      <c r="A423" s="729" t="s">
        <v>636</v>
      </c>
      <c r="B423" s="730" t="s">
        <v>3065</v>
      </c>
      <c r="C423" s="730" t="s">
        <v>3067</v>
      </c>
      <c r="D423" s="730" t="s">
        <v>1416</v>
      </c>
      <c r="E423" s="730" t="s">
        <v>1417</v>
      </c>
      <c r="F423" s="734">
        <v>1</v>
      </c>
      <c r="G423" s="734">
        <v>2160.9599999999996</v>
      </c>
      <c r="H423" s="748">
        <v>1</v>
      </c>
      <c r="I423" s="734"/>
      <c r="J423" s="734"/>
      <c r="K423" s="748">
        <v>0</v>
      </c>
      <c r="L423" s="734">
        <v>1</v>
      </c>
      <c r="M423" s="735">
        <v>2160.9599999999996</v>
      </c>
    </row>
    <row r="424" spans="1:13" ht="14.45" customHeight="1" x14ac:dyDescent="0.2">
      <c r="A424" s="729" t="s">
        <v>636</v>
      </c>
      <c r="B424" s="730" t="s">
        <v>3065</v>
      </c>
      <c r="C424" s="730" t="s">
        <v>3301</v>
      </c>
      <c r="D424" s="730" t="s">
        <v>2086</v>
      </c>
      <c r="E424" s="730" t="s">
        <v>2087</v>
      </c>
      <c r="F424" s="734">
        <v>1</v>
      </c>
      <c r="G424" s="734">
        <v>1.1199999999999999</v>
      </c>
      <c r="H424" s="748">
        <v>1</v>
      </c>
      <c r="I424" s="734"/>
      <c r="J424" s="734"/>
      <c r="K424" s="748">
        <v>0</v>
      </c>
      <c r="L424" s="734">
        <v>1</v>
      </c>
      <c r="M424" s="735">
        <v>1.1199999999999999</v>
      </c>
    </row>
    <row r="425" spans="1:13" ht="14.45" customHeight="1" x14ac:dyDescent="0.2">
      <c r="A425" s="729" t="s">
        <v>636</v>
      </c>
      <c r="B425" s="730" t="s">
        <v>3065</v>
      </c>
      <c r="C425" s="730" t="s">
        <v>3302</v>
      </c>
      <c r="D425" s="730" t="s">
        <v>2086</v>
      </c>
      <c r="E425" s="730" t="s">
        <v>2088</v>
      </c>
      <c r="F425" s="734">
        <v>1</v>
      </c>
      <c r="G425" s="734">
        <v>1.1200000000000001</v>
      </c>
      <c r="H425" s="748">
        <v>1</v>
      </c>
      <c r="I425" s="734"/>
      <c r="J425" s="734"/>
      <c r="K425" s="748">
        <v>0</v>
      </c>
      <c r="L425" s="734">
        <v>1</v>
      </c>
      <c r="M425" s="735">
        <v>1.1200000000000001</v>
      </c>
    </row>
    <row r="426" spans="1:13" ht="14.45" customHeight="1" x14ac:dyDescent="0.2">
      <c r="A426" s="729" t="s">
        <v>636</v>
      </c>
      <c r="B426" s="730" t="s">
        <v>3303</v>
      </c>
      <c r="C426" s="730" t="s">
        <v>3304</v>
      </c>
      <c r="D426" s="730" t="s">
        <v>3305</v>
      </c>
      <c r="E426" s="730" t="s">
        <v>3306</v>
      </c>
      <c r="F426" s="734">
        <v>1</v>
      </c>
      <c r="G426" s="734">
        <v>121.29</v>
      </c>
      <c r="H426" s="748">
        <v>1</v>
      </c>
      <c r="I426" s="734"/>
      <c r="J426" s="734"/>
      <c r="K426" s="748">
        <v>0</v>
      </c>
      <c r="L426" s="734">
        <v>1</v>
      </c>
      <c r="M426" s="735">
        <v>121.29</v>
      </c>
    </row>
    <row r="427" spans="1:13" ht="14.45" customHeight="1" x14ac:dyDescent="0.2">
      <c r="A427" s="729" t="s">
        <v>636</v>
      </c>
      <c r="B427" s="730" t="s">
        <v>3303</v>
      </c>
      <c r="C427" s="730" t="s">
        <v>3307</v>
      </c>
      <c r="D427" s="730" t="s">
        <v>3308</v>
      </c>
      <c r="E427" s="730" t="s">
        <v>3306</v>
      </c>
      <c r="F427" s="734"/>
      <c r="G427" s="734"/>
      <c r="H427" s="748">
        <v>0</v>
      </c>
      <c r="I427" s="734">
        <v>1</v>
      </c>
      <c r="J427" s="734">
        <v>125.81</v>
      </c>
      <c r="K427" s="748">
        <v>1</v>
      </c>
      <c r="L427" s="734">
        <v>1</v>
      </c>
      <c r="M427" s="735">
        <v>125.81</v>
      </c>
    </row>
    <row r="428" spans="1:13" ht="14.45" customHeight="1" x14ac:dyDescent="0.2">
      <c r="A428" s="729" t="s">
        <v>636</v>
      </c>
      <c r="B428" s="730" t="s">
        <v>3077</v>
      </c>
      <c r="C428" s="730" t="s">
        <v>3078</v>
      </c>
      <c r="D428" s="730" t="s">
        <v>3079</v>
      </c>
      <c r="E428" s="730" t="s">
        <v>3080</v>
      </c>
      <c r="F428" s="734"/>
      <c r="G428" s="734"/>
      <c r="H428" s="748">
        <v>0</v>
      </c>
      <c r="I428" s="734">
        <v>7</v>
      </c>
      <c r="J428" s="734">
        <v>137.52000000000001</v>
      </c>
      <c r="K428" s="748">
        <v>1</v>
      </c>
      <c r="L428" s="734">
        <v>7</v>
      </c>
      <c r="M428" s="735">
        <v>137.52000000000001</v>
      </c>
    </row>
    <row r="429" spans="1:13" ht="14.45" customHeight="1" x14ac:dyDescent="0.2">
      <c r="A429" s="729" t="s">
        <v>636</v>
      </c>
      <c r="B429" s="730" t="s">
        <v>3077</v>
      </c>
      <c r="C429" s="730" t="s">
        <v>3083</v>
      </c>
      <c r="D429" s="730" t="s">
        <v>3079</v>
      </c>
      <c r="E429" s="730" t="s">
        <v>3084</v>
      </c>
      <c r="F429" s="734"/>
      <c r="G429" s="734"/>
      <c r="H429" s="748">
        <v>0</v>
      </c>
      <c r="I429" s="734">
        <v>28</v>
      </c>
      <c r="J429" s="734">
        <v>255.93999905974485</v>
      </c>
      <c r="K429" s="748">
        <v>1</v>
      </c>
      <c r="L429" s="734">
        <v>28</v>
      </c>
      <c r="M429" s="735">
        <v>255.93999905974485</v>
      </c>
    </row>
    <row r="430" spans="1:13" ht="14.45" customHeight="1" x14ac:dyDescent="0.2">
      <c r="A430" s="729" t="s">
        <v>636</v>
      </c>
      <c r="B430" s="730" t="s">
        <v>3309</v>
      </c>
      <c r="C430" s="730" t="s">
        <v>3310</v>
      </c>
      <c r="D430" s="730" t="s">
        <v>3311</v>
      </c>
      <c r="E430" s="730" t="s">
        <v>3312</v>
      </c>
      <c r="F430" s="734"/>
      <c r="G430" s="734"/>
      <c r="H430" s="748">
        <v>0</v>
      </c>
      <c r="I430" s="734">
        <v>7</v>
      </c>
      <c r="J430" s="734">
        <v>1088.92</v>
      </c>
      <c r="K430" s="748">
        <v>1</v>
      </c>
      <c r="L430" s="734">
        <v>7</v>
      </c>
      <c r="M430" s="735">
        <v>1088.92</v>
      </c>
    </row>
    <row r="431" spans="1:13" ht="14.45" customHeight="1" x14ac:dyDescent="0.2">
      <c r="A431" s="729" t="s">
        <v>636</v>
      </c>
      <c r="B431" s="730" t="s">
        <v>3309</v>
      </c>
      <c r="C431" s="730" t="s">
        <v>3313</v>
      </c>
      <c r="D431" s="730" t="s">
        <v>3311</v>
      </c>
      <c r="E431" s="730" t="s">
        <v>3314</v>
      </c>
      <c r="F431" s="734"/>
      <c r="G431" s="734"/>
      <c r="H431" s="748">
        <v>0</v>
      </c>
      <c r="I431" s="734">
        <v>2</v>
      </c>
      <c r="J431" s="734">
        <v>560.29999999999995</v>
      </c>
      <c r="K431" s="748">
        <v>1</v>
      </c>
      <c r="L431" s="734">
        <v>2</v>
      </c>
      <c r="M431" s="735">
        <v>560.29999999999995</v>
      </c>
    </row>
    <row r="432" spans="1:13" ht="14.45" customHeight="1" x14ac:dyDescent="0.2">
      <c r="A432" s="729" t="s">
        <v>636</v>
      </c>
      <c r="B432" s="730" t="s">
        <v>3085</v>
      </c>
      <c r="C432" s="730" t="s">
        <v>3086</v>
      </c>
      <c r="D432" s="730" t="s">
        <v>1635</v>
      </c>
      <c r="E432" s="730" t="s">
        <v>3087</v>
      </c>
      <c r="F432" s="734"/>
      <c r="G432" s="734"/>
      <c r="H432" s="748">
        <v>0</v>
      </c>
      <c r="I432" s="734">
        <v>44</v>
      </c>
      <c r="J432" s="734">
        <v>1040.67</v>
      </c>
      <c r="K432" s="748">
        <v>1</v>
      </c>
      <c r="L432" s="734">
        <v>44</v>
      </c>
      <c r="M432" s="735">
        <v>1040.67</v>
      </c>
    </row>
    <row r="433" spans="1:13" ht="14.45" customHeight="1" x14ac:dyDescent="0.2">
      <c r="A433" s="729" t="s">
        <v>636</v>
      </c>
      <c r="B433" s="730" t="s">
        <v>3085</v>
      </c>
      <c r="C433" s="730" t="s">
        <v>3315</v>
      </c>
      <c r="D433" s="730" t="s">
        <v>1635</v>
      </c>
      <c r="E433" s="730" t="s">
        <v>3316</v>
      </c>
      <c r="F433" s="734"/>
      <c r="G433" s="734"/>
      <c r="H433" s="748">
        <v>0</v>
      </c>
      <c r="I433" s="734">
        <v>3</v>
      </c>
      <c r="J433" s="734">
        <v>136.47</v>
      </c>
      <c r="K433" s="748">
        <v>1</v>
      </c>
      <c r="L433" s="734">
        <v>3</v>
      </c>
      <c r="M433" s="735">
        <v>136.47</v>
      </c>
    </row>
    <row r="434" spans="1:13" ht="14.45" customHeight="1" x14ac:dyDescent="0.2">
      <c r="A434" s="729" t="s">
        <v>636</v>
      </c>
      <c r="B434" s="730" t="s">
        <v>3088</v>
      </c>
      <c r="C434" s="730" t="s">
        <v>3089</v>
      </c>
      <c r="D434" s="730" t="s">
        <v>1870</v>
      </c>
      <c r="E434" s="730" t="s">
        <v>824</v>
      </c>
      <c r="F434" s="734"/>
      <c r="G434" s="734"/>
      <c r="H434" s="748">
        <v>0</v>
      </c>
      <c r="I434" s="734">
        <v>25</v>
      </c>
      <c r="J434" s="734">
        <v>496.98999774512225</v>
      </c>
      <c r="K434" s="748">
        <v>1</v>
      </c>
      <c r="L434" s="734">
        <v>25</v>
      </c>
      <c r="M434" s="735">
        <v>496.98999774512225</v>
      </c>
    </row>
    <row r="435" spans="1:13" ht="14.45" customHeight="1" x14ac:dyDescent="0.2">
      <c r="A435" s="729" t="s">
        <v>636</v>
      </c>
      <c r="B435" s="730" t="s">
        <v>3088</v>
      </c>
      <c r="C435" s="730" t="s">
        <v>3090</v>
      </c>
      <c r="D435" s="730" t="s">
        <v>1870</v>
      </c>
      <c r="E435" s="730" t="s">
        <v>826</v>
      </c>
      <c r="F435" s="734"/>
      <c r="G435" s="734"/>
      <c r="H435" s="748">
        <v>0</v>
      </c>
      <c r="I435" s="734">
        <v>20</v>
      </c>
      <c r="J435" s="734">
        <v>542.62000000000012</v>
      </c>
      <c r="K435" s="748">
        <v>1</v>
      </c>
      <c r="L435" s="734">
        <v>20</v>
      </c>
      <c r="M435" s="735">
        <v>542.62000000000012</v>
      </c>
    </row>
    <row r="436" spans="1:13" ht="14.45" customHeight="1" x14ac:dyDescent="0.2">
      <c r="A436" s="729" t="s">
        <v>636</v>
      </c>
      <c r="B436" s="730" t="s">
        <v>3088</v>
      </c>
      <c r="C436" s="730" t="s">
        <v>3317</v>
      </c>
      <c r="D436" s="730" t="s">
        <v>1870</v>
      </c>
      <c r="E436" s="730" t="s">
        <v>1871</v>
      </c>
      <c r="F436" s="734"/>
      <c r="G436" s="734"/>
      <c r="H436" s="748">
        <v>0</v>
      </c>
      <c r="I436" s="734">
        <v>2</v>
      </c>
      <c r="J436" s="734">
        <v>108.26000119519637</v>
      </c>
      <c r="K436" s="748">
        <v>1</v>
      </c>
      <c r="L436" s="734">
        <v>2</v>
      </c>
      <c r="M436" s="735">
        <v>108.26000119519637</v>
      </c>
    </row>
    <row r="437" spans="1:13" ht="14.45" customHeight="1" x14ac:dyDescent="0.2">
      <c r="A437" s="729" t="s">
        <v>636</v>
      </c>
      <c r="B437" s="730" t="s">
        <v>3091</v>
      </c>
      <c r="C437" s="730" t="s">
        <v>3318</v>
      </c>
      <c r="D437" s="730" t="s">
        <v>2115</v>
      </c>
      <c r="E437" s="730" t="s">
        <v>2116</v>
      </c>
      <c r="F437" s="734">
        <v>1</v>
      </c>
      <c r="G437" s="734">
        <v>98.18</v>
      </c>
      <c r="H437" s="748">
        <v>1</v>
      </c>
      <c r="I437" s="734"/>
      <c r="J437" s="734"/>
      <c r="K437" s="748">
        <v>0</v>
      </c>
      <c r="L437" s="734">
        <v>1</v>
      </c>
      <c r="M437" s="735">
        <v>98.18</v>
      </c>
    </row>
    <row r="438" spans="1:13" ht="14.45" customHeight="1" x14ac:dyDescent="0.2">
      <c r="A438" s="729" t="s">
        <v>636</v>
      </c>
      <c r="B438" s="730" t="s">
        <v>3095</v>
      </c>
      <c r="C438" s="730" t="s">
        <v>3097</v>
      </c>
      <c r="D438" s="730" t="s">
        <v>1464</v>
      </c>
      <c r="E438" s="730" t="s">
        <v>1465</v>
      </c>
      <c r="F438" s="734">
        <v>1</v>
      </c>
      <c r="G438" s="734">
        <v>199.14</v>
      </c>
      <c r="H438" s="748">
        <v>1</v>
      </c>
      <c r="I438" s="734"/>
      <c r="J438" s="734"/>
      <c r="K438" s="748">
        <v>0</v>
      </c>
      <c r="L438" s="734">
        <v>1</v>
      </c>
      <c r="M438" s="735">
        <v>199.14</v>
      </c>
    </row>
    <row r="439" spans="1:13" ht="14.45" customHeight="1" x14ac:dyDescent="0.2">
      <c r="A439" s="729" t="s">
        <v>636</v>
      </c>
      <c r="B439" s="730" t="s">
        <v>3095</v>
      </c>
      <c r="C439" s="730" t="s">
        <v>3099</v>
      </c>
      <c r="D439" s="730" t="s">
        <v>3100</v>
      </c>
      <c r="E439" s="730" t="s">
        <v>3101</v>
      </c>
      <c r="F439" s="734"/>
      <c r="G439" s="734"/>
      <c r="H439" s="748">
        <v>0</v>
      </c>
      <c r="I439" s="734">
        <v>2</v>
      </c>
      <c r="J439" s="734">
        <v>182.86000000000004</v>
      </c>
      <c r="K439" s="748">
        <v>1</v>
      </c>
      <c r="L439" s="734">
        <v>2</v>
      </c>
      <c r="M439" s="735">
        <v>182.86000000000004</v>
      </c>
    </row>
    <row r="440" spans="1:13" ht="14.45" customHeight="1" x14ac:dyDescent="0.2">
      <c r="A440" s="729" t="s">
        <v>636</v>
      </c>
      <c r="B440" s="730" t="s">
        <v>3095</v>
      </c>
      <c r="C440" s="730" t="s">
        <v>3102</v>
      </c>
      <c r="D440" s="730" t="s">
        <v>3100</v>
      </c>
      <c r="E440" s="730" t="s">
        <v>3103</v>
      </c>
      <c r="F440" s="734"/>
      <c r="G440" s="734"/>
      <c r="H440" s="748">
        <v>0</v>
      </c>
      <c r="I440" s="734">
        <v>2</v>
      </c>
      <c r="J440" s="734">
        <v>366.58</v>
      </c>
      <c r="K440" s="748">
        <v>1</v>
      </c>
      <c r="L440" s="734">
        <v>2</v>
      </c>
      <c r="M440" s="735">
        <v>366.58</v>
      </c>
    </row>
    <row r="441" spans="1:13" ht="14.45" customHeight="1" x14ac:dyDescent="0.2">
      <c r="A441" s="729" t="s">
        <v>636</v>
      </c>
      <c r="B441" s="730" t="s">
        <v>3104</v>
      </c>
      <c r="C441" s="730" t="s">
        <v>3105</v>
      </c>
      <c r="D441" s="730" t="s">
        <v>3106</v>
      </c>
      <c r="E441" s="730" t="s">
        <v>3107</v>
      </c>
      <c r="F441" s="734"/>
      <c r="G441" s="734"/>
      <c r="H441" s="748">
        <v>0</v>
      </c>
      <c r="I441" s="734">
        <v>3</v>
      </c>
      <c r="J441" s="734">
        <v>274.32</v>
      </c>
      <c r="K441" s="748">
        <v>1</v>
      </c>
      <c r="L441" s="734">
        <v>3</v>
      </c>
      <c r="M441" s="735">
        <v>274.32</v>
      </c>
    </row>
    <row r="442" spans="1:13" ht="14.45" customHeight="1" x14ac:dyDescent="0.2">
      <c r="A442" s="729" t="s">
        <v>636</v>
      </c>
      <c r="B442" s="730" t="s">
        <v>3319</v>
      </c>
      <c r="C442" s="730" t="s">
        <v>3320</v>
      </c>
      <c r="D442" s="730" t="s">
        <v>3321</v>
      </c>
      <c r="E442" s="730" t="s">
        <v>3322</v>
      </c>
      <c r="F442" s="734">
        <v>1</v>
      </c>
      <c r="G442" s="734">
        <v>102.4</v>
      </c>
      <c r="H442" s="748">
        <v>1</v>
      </c>
      <c r="I442" s="734"/>
      <c r="J442" s="734"/>
      <c r="K442" s="748">
        <v>0</v>
      </c>
      <c r="L442" s="734">
        <v>1</v>
      </c>
      <c r="M442" s="735">
        <v>102.4</v>
      </c>
    </row>
    <row r="443" spans="1:13" ht="14.45" customHeight="1" x14ac:dyDescent="0.2">
      <c r="A443" s="729" t="s">
        <v>636</v>
      </c>
      <c r="B443" s="730" t="s">
        <v>3319</v>
      </c>
      <c r="C443" s="730" t="s">
        <v>3323</v>
      </c>
      <c r="D443" s="730" t="s">
        <v>2060</v>
      </c>
      <c r="E443" s="730" t="s">
        <v>2061</v>
      </c>
      <c r="F443" s="734">
        <v>1</v>
      </c>
      <c r="G443" s="734">
        <v>119.79</v>
      </c>
      <c r="H443" s="748">
        <v>1</v>
      </c>
      <c r="I443" s="734"/>
      <c r="J443" s="734"/>
      <c r="K443" s="748">
        <v>0</v>
      </c>
      <c r="L443" s="734">
        <v>1</v>
      </c>
      <c r="M443" s="735">
        <v>119.79</v>
      </c>
    </row>
    <row r="444" spans="1:13" ht="14.45" customHeight="1" x14ac:dyDescent="0.2">
      <c r="A444" s="729" t="s">
        <v>636</v>
      </c>
      <c r="B444" s="730" t="s">
        <v>3113</v>
      </c>
      <c r="C444" s="730" t="s">
        <v>3324</v>
      </c>
      <c r="D444" s="730" t="s">
        <v>814</v>
      </c>
      <c r="E444" s="730" t="s">
        <v>1867</v>
      </c>
      <c r="F444" s="734"/>
      <c r="G444" s="734"/>
      <c r="H444" s="748">
        <v>0</v>
      </c>
      <c r="I444" s="734">
        <v>1</v>
      </c>
      <c r="J444" s="734">
        <v>198.77</v>
      </c>
      <c r="K444" s="748">
        <v>1</v>
      </c>
      <c r="L444" s="734">
        <v>1</v>
      </c>
      <c r="M444" s="735">
        <v>198.77</v>
      </c>
    </row>
    <row r="445" spans="1:13" ht="14.45" customHeight="1" x14ac:dyDescent="0.2">
      <c r="A445" s="729" t="s">
        <v>636</v>
      </c>
      <c r="B445" s="730" t="s">
        <v>3126</v>
      </c>
      <c r="C445" s="730" t="s">
        <v>3325</v>
      </c>
      <c r="D445" s="730" t="s">
        <v>2192</v>
      </c>
      <c r="E445" s="730" t="s">
        <v>2193</v>
      </c>
      <c r="F445" s="734"/>
      <c r="G445" s="734"/>
      <c r="H445" s="748">
        <v>0</v>
      </c>
      <c r="I445" s="734">
        <v>3</v>
      </c>
      <c r="J445" s="734">
        <v>243.29999999999995</v>
      </c>
      <c r="K445" s="748">
        <v>1</v>
      </c>
      <c r="L445" s="734">
        <v>3</v>
      </c>
      <c r="M445" s="735">
        <v>243.29999999999995</v>
      </c>
    </row>
    <row r="446" spans="1:13" ht="14.45" customHeight="1" x14ac:dyDescent="0.2">
      <c r="A446" s="729" t="s">
        <v>636</v>
      </c>
      <c r="B446" s="730" t="s">
        <v>3326</v>
      </c>
      <c r="C446" s="730" t="s">
        <v>3327</v>
      </c>
      <c r="D446" s="730" t="s">
        <v>2151</v>
      </c>
      <c r="E446" s="730" t="s">
        <v>2152</v>
      </c>
      <c r="F446" s="734"/>
      <c r="G446" s="734"/>
      <c r="H446" s="748">
        <v>0</v>
      </c>
      <c r="I446" s="734">
        <v>1</v>
      </c>
      <c r="J446" s="734">
        <v>543.84</v>
      </c>
      <c r="K446" s="748">
        <v>1</v>
      </c>
      <c r="L446" s="734">
        <v>1</v>
      </c>
      <c r="M446" s="735">
        <v>543.84</v>
      </c>
    </row>
    <row r="447" spans="1:13" ht="14.45" customHeight="1" x14ac:dyDescent="0.2">
      <c r="A447" s="729" t="s">
        <v>636</v>
      </c>
      <c r="B447" s="730" t="s">
        <v>3128</v>
      </c>
      <c r="C447" s="730" t="s">
        <v>3328</v>
      </c>
      <c r="D447" s="730" t="s">
        <v>3130</v>
      </c>
      <c r="E447" s="730" t="s">
        <v>3329</v>
      </c>
      <c r="F447" s="734"/>
      <c r="G447" s="734"/>
      <c r="H447" s="748">
        <v>0</v>
      </c>
      <c r="I447" s="734">
        <v>1</v>
      </c>
      <c r="J447" s="734">
        <v>438.23</v>
      </c>
      <c r="K447" s="748">
        <v>1</v>
      </c>
      <c r="L447" s="734">
        <v>1</v>
      </c>
      <c r="M447" s="735">
        <v>438.23</v>
      </c>
    </row>
    <row r="448" spans="1:13" ht="14.45" customHeight="1" x14ac:dyDescent="0.2">
      <c r="A448" s="729" t="s">
        <v>636</v>
      </c>
      <c r="B448" s="730" t="s">
        <v>3330</v>
      </c>
      <c r="C448" s="730" t="s">
        <v>3331</v>
      </c>
      <c r="D448" s="730" t="s">
        <v>3332</v>
      </c>
      <c r="E448" s="730" t="s">
        <v>3333</v>
      </c>
      <c r="F448" s="734"/>
      <c r="G448" s="734"/>
      <c r="H448" s="748">
        <v>0</v>
      </c>
      <c r="I448" s="734">
        <v>1</v>
      </c>
      <c r="J448" s="734">
        <v>949.21</v>
      </c>
      <c r="K448" s="748">
        <v>1</v>
      </c>
      <c r="L448" s="734">
        <v>1</v>
      </c>
      <c r="M448" s="735">
        <v>949.21</v>
      </c>
    </row>
    <row r="449" spans="1:13" ht="14.45" customHeight="1" x14ac:dyDescent="0.2">
      <c r="A449" s="729" t="s">
        <v>636</v>
      </c>
      <c r="B449" s="730" t="s">
        <v>3334</v>
      </c>
      <c r="C449" s="730" t="s">
        <v>3335</v>
      </c>
      <c r="D449" s="730" t="s">
        <v>1921</v>
      </c>
      <c r="E449" s="730" t="s">
        <v>1922</v>
      </c>
      <c r="F449" s="734">
        <v>1</v>
      </c>
      <c r="G449" s="734">
        <v>81.3</v>
      </c>
      <c r="H449" s="748">
        <v>1</v>
      </c>
      <c r="I449" s="734"/>
      <c r="J449" s="734"/>
      <c r="K449" s="748">
        <v>0</v>
      </c>
      <c r="L449" s="734">
        <v>1</v>
      </c>
      <c r="M449" s="735">
        <v>81.3</v>
      </c>
    </row>
    <row r="450" spans="1:13" ht="14.45" customHeight="1" x14ac:dyDescent="0.2">
      <c r="A450" s="729" t="s">
        <v>636</v>
      </c>
      <c r="B450" s="730" t="s">
        <v>3336</v>
      </c>
      <c r="C450" s="730" t="s">
        <v>3337</v>
      </c>
      <c r="D450" s="730" t="s">
        <v>2078</v>
      </c>
      <c r="E450" s="730" t="s">
        <v>2079</v>
      </c>
      <c r="F450" s="734"/>
      <c r="G450" s="734"/>
      <c r="H450" s="748">
        <v>0</v>
      </c>
      <c r="I450" s="734">
        <v>1</v>
      </c>
      <c r="J450" s="734">
        <v>51.93</v>
      </c>
      <c r="K450" s="748">
        <v>1</v>
      </c>
      <c r="L450" s="734">
        <v>1</v>
      </c>
      <c r="M450" s="735">
        <v>51.93</v>
      </c>
    </row>
    <row r="451" spans="1:13" ht="14.45" customHeight="1" x14ac:dyDescent="0.2">
      <c r="A451" s="729" t="s">
        <v>636</v>
      </c>
      <c r="B451" s="730" t="s">
        <v>3336</v>
      </c>
      <c r="C451" s="730" t="s">
        <v>3338</v>
      </c>
      <c r="D451" s="730" t="s">
        <v>2078</v>
      </c>
      <c r="E451" s="730" t="s">
        <v>3339</v>
      </c>
      <c r="F451" s="734"/>
      <c r="G451" s="734"/>
      <c r="H451" s="748">
        <v>0</v>
      </c>
      <c r="I451" s="734">
        <v>2</v>
      </c>
      <c r="J451" s="734">
        <v>324.32000000000005</v>
      </c>
      <c r="K451" s="748">
        <v>1</v>
      </c>
      <c r="L451" s="734">
        <v>2</v>
      </c>
      <c r="M451" s="735">
        <v>324.32000000000005</v>
      </c>
    </row>
    <row r="452" spans="1:13" ht="14.45" customHeight="1" x14ac:dyDescent="0.2">
      <c r="A452" s="729" t="s">
        <v>636</v>
      </c>
      <c r="B452" s="730" t="s">
        <v>3140</v>
      </c>
      <c r="C452" s="730" t="s">
        <v>3340</v>
      </c>
      <c r="D452" s="730" t="s">
        <v>1629</v>
      </c>
      <c r="E452" s="730" t="s">
        <v>3341</v>
      </c>
      <c r="F452" s="734"/>
      <c r="G452" s="734"/>
      <c r="H452" s="748">
        <v>0</v>
      </c>
      <c r="I452" s="734">
        <v>1</v>
      </c>
      <c r="J452" s="734">
        <v>75.319999999999979</v>
      </c>
      <c r="K452" s="748">
        <v>1</v>
      </c>
      <c r="L452" s="734">
        <v>1</v>
      </c>
      <c r="M452" s="735">
        <v>75.319999999999979</v>
      </c>
    </row>
    <row r="453" spans="1:13" ht="14.45" customHeight="1" x14ac:dyDescent="0.2">
      <c r="A453" s="729" t="s">
        <v>636</v>
      </c>
      <c r="B453" s="730" t="s">
        <v>3140</v>
      </c>
      <c r="C453" s="730" t="s">
        <v>3141</v>
      </c>
      <c r="D453" s="730" t="s">
        <v>1629</v>
      </c>
      <c r="E453" s="730" t="s">
        <v>824</v>
      </c>
      <c r="F453" s="734"/>
      <c r="G453" s="734"/>
      <c r="H453" s="748">
        <v>0</v>
      </c>
      <c r="I453" s="734">
        <v>29</v>
      </c>
      <c r="J453" s="734">
        <v>867.67000296610661</v>
      </c>
      <c r="K453" s="748">
        <v>1</v>
      </c>
      <c r="L453" s="734">
        <v>29</v>
      </c>
      <c r="M453" s="735">
        <v>867.67000296610661</v>
      </c>
    </row>
    <row r="454" spans="1:13" ht="14.45" customHeight="1" x14ac:dyDescent="0.2">
      <c r="A454" s="729" t="s">
        <v>636</v>
      </c>
      <c r="B454" s="730" t="s">
        <v>3142</v>
      </c>
      <c r="C454" s="730" t="s">
        <v>3143</v>
      </c>
      <c r="D454" s="730" t="s">
        <v>1001</v>
      </c>
      <c r="E454" s="730" t="s">
        <v>3115</v>
      </c>
      <c r="F454" s="734"/>
      <c r="G454" s="734"/>
      <c r="H454" s="748">
        <v>0</v>
      </c>
      <c r="I454" s="734">
        <v>17</v>
      </c>
      <c r="J454" s="734">
        <v>1374.9899999999998</v>
      </c>
      <c r="K454" s="748">
        <v>1</v>
      </c>
      <c r="L454" s="734">
        <v>17</v>
      </c>
      <c r="M454" s="735">
        <v>1374.9899999999998</v>
      </c>
    </row>
    <row r="455" spans="1:13" ht="14.45" customHeight="1" x14ac:dyDescent="0.2">
      <c r="A455" s="729" t="s">
        <v>636</v>
      </c>
      <c r="B455" s="730" t="s">
        <v>3148</v>
      </c>
      <c r="C455" s="730" t="s">
        <v>3342</v>
      </c>
      <c r="D455" s="730" t="s">
        <v>2228</v>
      </c>
      <c r="E455" s="730" t="s">
        <v>1672</v>
      </c>
      <c r="F455" s="734"/>
      <c r="G455" s="734"/>
      <c r="H455" s="748">
        <v>0</v>
      </c>
      <c r="I455" s="734">
        <v>1</v>
      </c>
      <c r="J455" s="734">
        <v>121.85333333333332</v>
      </c>
      <c r="K455" s="748">
        <v>1</v>
      </c>
      <c r="L455" s="734">
        <v>1</v>
      </c>
      <c r="M455" s="735">
        <v>121.85333333333332</v>
      </c>
    </row>
    <row r="456" spans="1:13" ht="14.45" customHeight="1" x14ac:dyDescent="0.2">
      <c r="A456" s="729" t="s">
        <v>636</v>
      </c>
      <c r="B456" s="730" t="s">
        <v>3148</v>
      </c>
      <c r="C456" s="730" t="s">
        <v>3149</v>
      </c>
      <c r="D456" s="730" t="s">
        <v>1705</v>
      </c>
      <c r="E456" s="730" t="s">
        <v>1706</v>
      </c>
      <c r="F456" s="734"/>
      <c r="G456" s="734"/>
      <c r="H456" s="748">
        <v>0</v>
      </c>
      <c r="I456" s="734">
        <v>26</v>
      </c>
      <c r="J456" s="734">
        <v>38988.013473886363</v>
      </c>
      <c r="K456" s="748">
        <v>1</v>
      </c>
      <c r="L456" s="734">
        <v>26</v>
      </c>
      <c r="M456" s="735">
        <v>38988.013473886363</v>
      </c>
    </row>
    <row r="457" spans="1:13" ht="14.45" customHeight="1" x14ac:dyDescent="0.2">
      <c r="A457" s="729" t="s">
        <v>636</v>
      </c>
      <c r="B457" s="730" t="s">
        <v>3148</v>
      </c>
      <c r="C457" s="730" t="s">
        <v>3343</v>
      </c>
      <c r="D457" s="730" t="s">
        <v>2225</v>
      </c>
      <c r="E457" s="730" t="s">
        <v>1672</v>
      </c>
      <c r="F457" s="734"/>
      <c r="G457" s="734"/>
      <c r="H457" s="748">
        <v>0</v>
      </c>
      <c r="I457" s="734">
        <v>2</v>
      </c>
      <c r="J457" s="734">
        <v>256.96000000000004</v>
      </c>
      <c r="K457" s="748">
        <v>1</v>
      </c>
      <c r="L457" s="734">
        <v>2</v>
      </c>
      <c r="M457" s="735">
        <v>256.96000000000004</v>
      </c>
    </row>
    <row r="458" spans="1:13" ht="14.45" customHeight="1" x14ac:dyDescent="0.2">
      <c r="A458" s="729" t="s">
        <v>636</v>
      </c>
      <c r="B458" s="730" t="s">
        <v>3148</v>
      </c>
      <c r="C458" s="730" t="s">
        <v>3344</v>
      </c>
      <c r="D458" s="730" t="s">
        <v>2226</v>
      </c>
      <c r="E458" s="730" t="s">
        <v>1672</v>
      </c>
      <c r="F458" s="734"/>
      <c r="G458" s="734"/>
      <c r="H458" s="748">
        <v>0</v>
      </c>
      <c r="I458" s="734">
        <v>2</v>
      </c>
      <c r="J458" s="734">
        <v>256.95999999999998</v>
      </c>
      <c r="K458" s="748">
        <v>1</v>
      </c>
      <c r="L458" s="734">
        <v>2</v>
      </c>
      <c r="M458" s="735">
        <v>256.95999999999998</v>
      </c>
    </row>
    <row r="459" spans="1:13" ht="14.45" customHeight="1" x14ac:dyDescent="0.2">
      <c r="A459" s="729" t="s">
        <v>636</v>
      </c>
      <c r="B459" s="730" t="s">
        <v>3148</v>
      </c>
      <c r="C459" s="730" t="s">
        <v>3345</v>
      </c>
      <c r="D459" s="730" t="s">
        <v>2239</v>
      </c>
      <c r="E459" s="730" t="s">
        <v>1672</v>
      </c>
      <c r="F459" s="734"/>
      <c r="G459" s="734"/>
      <c r="H459" s="748">
        <v>0</v>
      </c>
      <c r="I459" s="734">
        <v>2</v>
      </c>
      <c r="J459" s="734">
        <v>259.93999999999994</v>
      </c>
      <c r="K459" s="748">
        <v>1</v>
      </c>
      <c r="L459" s="734">
        <v>2</v>
      </c>
      <c r="M459" s="735">
        <v>259.93999999999994</v>
      </c>
    </row>
    <row r="460" spans="1:13" ht="14.45" customHeight="1" x14ac:dyDescent="0.2">
      <c r="A460" s="729" t="s">
        <v>636</v>
      </c>
      <c r="B460" s="730" t="s">
        <v>3148</v>
      </c>
      <c r="C460" s="730" t="s">
        <v>3150</v>
      </c>
      <c r="D460" s="730" t="s">
        <v>1694</v>
      </c>
      <c r="E460" s="730" t="s">
        <v>1672</v>
      </c>
      <c r="F460" s="734"/>
      <c r="G460" s="734"/>
      <c r="H460" s="748">
        <v>0</v>
      </c>
      <c r="I460" s="734">
        <v>7</v>
      </c>
      <c r="J460" s="734">
        <v>922.65999999999985</v>
      </c>
      <c r="K460" s="748">
        <v>1</v>
      </c>
      <c r="L460" s="734">
        <v>7</v>
      </c>
      <c r="M460" s="735">
        <v>922.65999999999985</v>
      </c>
    </row>
    <row r="461" spans="1:13" ht="14.45" customHeight="1" x14ac:dyDescent="0.2">
      <c r="A461" s="729" t="s">
        <v>636</v>
      </c>
      <c r="B461" s="730" t="s">
        <v>3148</v>
      </c>
      <c r="C461" s="730" t="s">
        <v>3151</v>
      </c>
      <c r="D461" s="730" t="s">
        <v>1695</v>
      </c>
      <c r="E461" s="730" t="s">
        <v>1672</v>
      </c>
      <c r="F461" s="734"/>
      <c r="G461" s="734"/>
      <c r="H461" s="748">
        <v>0</v>
      </c>
      <c r="I461" s="734">
        <v>3</v>
      </c>
      <c r="J461" s="734">
        <v>399.81999999999994</v>
      </c>
      <c r="K461" s="748">
        <v>1</v>
      </c>
      <c r="L461" s="734">
        <v>3</v>
      </c>
      <c r="M461" s="735">
        <v>399.81999999999994</v>
      </c>
    </row>
    <row r="462" spans="1:13" ht="14.45" customHeight="1" x14ac:dyDescent="0.2">
      <c r="A462" s="729" t="s">
        <v>636</v>
      </c>
      <c r="B462" s="730" t="s">
        <v>3148</v>
      </c>
      <c r="C462" s="730" t="s">
        <v>3152</v>
      </c>
      <c r="D462" s="730" t="s">
        <v>1693</v>
      </c>
      <c r="E462" s="730" t="s">
        <v>1672</v>
      </c>
      <c r="F462" s="734"/>
      <c r="G462" s="734"/>
      <c r="H462" s="748">
        <v>0</v>
      </c>
      <c r="I462" s="734">
        <v>3</v>
      </c>
      <c r="J462" s="734">
        <v>392.13</v>
      </c>
      <c r="K462" s="748">
        <v>1</v>
      </c>
      <c r="L462" s="734">
        <v>3</v>
      </c>
      <c r="M462" s="735">
        <v>392.13</v>
      </c>
    </row>
    <row r="463" spans="1:13" ht="14.45" customHeight="1" x14ac:dyDescent="0.2">
      <c r="A463" s="729" t="s">
        <v>636</v>
      </c>
      <c r="B463" s="730" t="s">
        <v>3148</v>
      </c>
      <c r="C463" s="730" t="s">
        <v>3153</v>
      </c>
      <c r="D463" s="730" t="s">
        <v>1696</v>
      </c>
      <c r="E463" s="730" t="s">
        <v>1672</v>
      </c>
      <c r="F463" s="734"/>
      <c r="G463" s="734"/>
      <c r="H463" s="748">
        <v>0</v>
      </c>
      <c r="I463" s="734">
        <v>5</v>
      </c>
      <c r="J463" s="734">
        <v>676.62000057429873</v>
      </c>
      <c r="K463" s="748">
        <v>1</v>
      </c>
      <c r="L463" s="734">
        <v>5</v>
      </c>
      <c r="M463" s="735">
        <v>676.62000057429873</v>
      </c>
    </row>
    <row r="464" spans="1:13" ht="14.45" customHeight="1" x14ac:dyDescent="0.2">
      <c r="A464" s="729" t="s">
        <v>636</v>
      </c>
      <c r="B464" s="730" t="s">
        <v>3148</v>
      </c>
      <c r="C464" s="730" t="s">
        <v>3154</v>
      </c>
      <c r="D464" s="730" t="s">
        <v>1707</v>
      </c>
      <c r="E464" s="730" t="s">
        <v>3155</v>
      </c>
      <c r="F464" s="734"/>
      <c r="G464" s="734"/>
      <c r="H464" s="748">
        <v>0</v>
      </c>
      <c r="I464" s="734">
        <v>15</v>
      </c>
      <c r="J464" s="734">
        <v>2922.9</v>
      </c>
      <c r="K464" s="748">
        <v>1</v>
      </c>
      <c r="L464" s="734">
        <v>15</v>
      </c>
      <c r="M464" s="735">
        <v>2922.9</v>
      </c>
    </row>
    <row r="465" spans="1:13" ht="14.45" customHeight="1" x14ac:dyDescent="0.2">
      <c r="A465" s="729" t="s">
        <v>636</v>
      </c>
      <c r="B465" s="730" t="s">
        <v>3148</v>
      </c>
      <c r="C465" s="730" t="s">
        <v>3346</v>
      </c>
      <c r="D465" s="730" t="s">
        <v>2235</v>
      </c>
      <c r="E465" s="730" t="s">
        <v>1680</v>
      </c>
      <c r="F465" s="734"/>
      <c r="G465" s="734"/>
      <c r="H465" s="748">
        <v>0</v>
      </c>
      <c r="I465" s="734">
        <v>2</v>
      </c>
      <c r="J465" s="734">
        <v>277.08000801419985</v>
      </c>
      <c r="K465" s="748">
        <v>1</v>
      </c>
      <c r="L465" s="734">
        <v>2</v>
      </c>
      <c r="M465" s="735">
        <v>277.08000801419985</v>
      </c>
    </row>
    <row r="466" spans="1:13" ht="14.45" customHeight="1" x14ac:dyDescent="0.2">
      <c r="A466" s="729" t="s">
        <v>636</v>
      </c>
      <c r="B466" s="730" t="s">
        <v>3148</v>
      </c>
      <c r="C466" s="730" t="s">
        <v>3347</v>
      </c>
      <c r="D466" s="730" t="s">
        <v>2234</v>
      </c>
      <c r="E466" s="730" t="s">
        <v>1680</v>
      </c>
      <c r="F466" s="734"/>
      <c r="G466" s="734"/>
      <c r="H466" s="748">
        <v>0</v>
      </c>
      <c r="I466" s="734">
        <v>5</v>
      </c>
      <c r="J466" s="734">
        <v>692.7</v>
      </c>
      <c r="K466" s="748">
        <v>1</v>
      </c>
      <c r="L466" s="734">
        <v>5</v>
      </c>
      <c r="M466" s="735">
        <v>692.7</v>
      </c>
    </row>
    <row r="467" spans="1:13" ht="14.45" customHeight="1" x14ac:dyDescent="0.2">
      <c r="A467" s="729" t="s">
        <v>636</v>
      </c>
      <c r="B467" s="730" t="s">
        <v>3148</v>
      </c>
      <c r="C467" s="730" t="s">
        <v>3348</v>
      </c>
      <c r="D467" s="730" t="s">
        <v>2237</v>
      </c>
      <c r="E467" s="730" t="s">
        <v>1680</v>
      </c>
      <c r="F467" s="734"/>
      <c r="G467" s="734"/>
      <c r="H467" s="748">
        <v>0</v>
      </c>
      <c r="I467" s="734">
        <v>2</v>
      </c>
      <c r="J467" s="734">
        <v>277.08</v>
      </c>
      <c r="K467" s="748">
        <v>1</v>
      </c>
      <c r="L467" s="734">
        <v>2</v>
      </c>
      <c r="M467" s="735">
        <v>277.08</v>
      </c>
    </row>
    <row r="468" spans="1:13" ht="14.45" customHeight="1" x14ac:dyDescent="0.2">
      <c r="A468" s="729" t="s">
        <v>636</v>
      </c>
      <c r="B468" s="730" t="s">
        <v>3148</v>
      </c>
      <c r="C468" s="730" t="s">
        <v>3156</v>
      </c>
      <c r="D468" s="730" t="s">
        <v>1685</v>
      </c>
      <c r="E468" s="730" t="s">
        <v>1680</v>
      </c>
      <c r="F468" s="734"/>
      <c r="G468" s="734"/>
      <c r="H468" s="748">
        <v>0</v>
      </c>
      <c r="I468" s="734">
        <v>3</v>
      </c>
      <c r="J468" s="734">
        <v>415.62</v>
      </c>
      <c r="K468" s="748">
        <v>1</v>
      </c>
      <c r="L468" s="734">
        <v>3</v>
      </c>
      <c r="M468" s="735">
        <v>415.62</v>
      </c>
    </row>
    <row r="469" spans="1:13" ht="14.45" customHeight="1" x14ac:dyDescent="0.2">
      <c r="A469" s="729" t="s">
        <v>636</v>
      </c>
      <c r="B469" s="730" t="s">
        <v>3148</v>
      </c>
      <c r="C469" s="730" t="s">
        <v>3349</v>
      </c>
      <c r="D469" s="730" t="s">
        <v>3350</v>
      </c>
      <c r="E469" s="730" t="s">
        <v>3351</v>
      </c>
      <c r="F469" s="734"/>
      <c r="G469" s="734"/>
      <c r="H469" s="748">
        <v>0</v>
      </c>
      <c r="I469" s="734">
        <v>17</v>
      </c>
      <c r="J469" s="734">
        <v>2190.62</v>
      </c>
      <c r="K469" s="748">
        <v>1</v>
      </c>
      <c r="L469" s="734">
        <v>17</v>
      </c>
      <c r="M469" s="735">
        <v>2190.62</v>
      </c>
    </row>
    <row r="470" spans="1:13" ht="14.45" customHeight="1" x14ac:dyDescent="0.2">
      <c r="A470" s="729" t="s">
        <v>636</v>
      </c>
      <c r="B470" s="730" t="s">
        <v>3148</v>
      </c>
      <c r="C470" s="730" t="s">
        <v>3157</v>
      </c>
      <c r="D470" s="730" t="s">
        <v>1684</v>
      </c>
      <c r="E470" s="730" t="s">
        <v>1680</v>
      </c>
      <c r="F470" s="734"/>
      <c r="G470" s="734"/>
      <c r="H470" s="748">
        <v>0</v>
      </c>
      <c r="I470" s="734">
        <v>8</v>
      </c>
      <c r="J470" s="734">
        <v>894.48</v>
      </c>
      <c r="K470" s="748">
        <v>1</v>
      </c>
      <c r="L470" s="734">
        <v>8</v>
      </c>
      <c r="M470" s="735">
        <v>894.48</v>
      </c>
    </row>
    <row r="471" spans="1:13" ht="14.45" customHeight="1" x14ac:dyDescent="0.2">
      <c r="A471" s="729" t="s">
        <v>636</v>
      </c>
      <c r="B471" s="730" t="s">
        <v>3148</v>
      </c>
      <c r="C471" s="730" t="s">
        <v>3158</v>
      </c>
      <c r="D471" s="730" t="s">
        <v>1683</v>
      </c>
      <c r="E471" s="730" t="s">
        <v>1680</v>
      </c>
      <c r="F471" s="734"/>
      <c r="G471" s="734"/>
      <c r="H471" s="748">
        <v>0</v>
      </c>
      <c r="I471" s="734">
        <v>5</v>
      </c>
      <c r="J471" s="734">
        <v>559.05001046099198</v>
      </c>
      <c r="K471" s="748">
        <v>1</v>
      </c>
      <c r="L471" s="734">
        <v>5</v>
      </c>
      <c r="M471" s="735">
        <v>559.05001046099198</v>
      </c>
    </row>
    <row r="472" spans="1:13" ht="14.45" customHeight="1" x14ac:dyDescent="0.2">
      <c r="A472" s="729" t="s">
        <v>636</v>
      </c>
      <c r="B472" s="730" t="s">
        <v>3148</v>
      </c>
      <c r="C472" s="730" t="s">
        <v>3159</v>
      </c>
      <c r="D472" s="730" t="s">
        <v>1679</v>
      </c>
      <c r="E472" s="730" t="s">
        <v>1680</v>
      </c>
      <c r="F472" s="734"/>
      <c r="G472" s="734"/>
      <c r="H472" s="748">
        <v>0</v>
      </c>
      <c r="I472" s="734">
        <v>7</v>
      </c>
      <c r="J472" s="734">
        <v>782.67000000000007</v>
      </c>
      <c r="K472" s="748">
        <v>1</v>
      </c>
      <c r="L472" s="734">
        <v>7</v>
      </c>
      <c r="M472" s="735">
        <v>782.67000000000007</v>
      </c>
    </row>
    <row r="473" spans="1:13" ht="14.45" customHeight="1" x14ac:dyDescent="0.2">
      <c r="A473" s="729" t="s">
        <v>636</v>
      </c>
      <c r="B473" s="730" t="s">
        <v>3148</v>
      </c>
      <c r="C473" s="730" t="s">
        <v>3160</v>
      </c>
      <c r="D473" s="730" t="s">
        <v>1682</v>
      </c>
      <c r="E473" s="730" t="s">
        <v>1680</v>
      </c>
      <c r="F473" s="734"/>
      <c r="G473" s="734"/>
      <c r="H473" s="748">
        <v>0</v>
      </c>
      <c r="I473" s="734">
        <v>5</v>
      </c>
      <c r="J473" s="734">
        <v>559.04999999999995</v>
      </c>
      <c r="K473" s="748">
        <v>1</v>
      </c>
      <c r="L473" s="734">
        <v>5</v>
      </c>
      <c r="M473" s="735">
        <v>559.04999999999995</v>
      </c>
    </row>
    <row r="474" spans="1:13" ht="14.45" customHeight="1" x14ac:dyDescent="0.2">
      <c r="A474" s="729" t="s">
        <v>636</v>
      </c>
      <c r="B474" s="730" t="s">
        <v>3148</v>
      </c>
      <c r="C474" s="730" t="s">
        <v>3161</v>
      </c>
      <c r="D474" s="730" t="s">
        <v>1687</v>
      </c>
      <c r="E474" s="730" t="s">
        <v>3162</v>
      </c>
      <c r="F474" s="734"/>
      <c r="G474" s="734"/>
      <c r="H474" s="748">
        <v>0</v>
      </c>
      <c r="I474" s="734">
        <v>11</v>
      </c>
      <c r="J474" s="734">
        <v>1062.05</v>
      </c>
      <c r="K474" s="748">
        <v>1</v>
      </c>
      <c r="L474" s="734">
        <v>11</v>
      </c>
      <c r="M474" s="735">
        <v>1062.05</v>
      </c>
    </row>
    <row r="475" spans="1:13" ht="14.45" customHeight="1" x14ac:dyDescent="0.2">
      <c r="A475" s="729" t="s">
        <v>636</v>
      </c>
      <c r="B475" s="730" t="s">
        <v>3148</v>
      </c>
      <c r="C475" s="730" t="s">
        <v>3163</v>
      </c>
      <c r="D475" s="730" t="s">
        <v>1692</v>
      </c>
      <c r="E475" s="730" t="s">
        <v>3162</v>
      </c>
      <c r="F475" s="734"/>
      <c r="G475" s="734"/>
      <c r="H475" s="748">
        <v>0</v>
      </c>
      <c r="I475" s="734">
        <v>6</v>
      </c>
      <c r="J475" s="734">
        <v>579.29999999999995</v>
      </c>
      <c r="K475" s="748">
        <v>1</v>
      </c>
      <c r="L475" s="734">
        <v>6</v>
      </c>
      <c r="M475" s="735">
        <v>579.29999999999995</v>
      </c>
    </row>
    <row r="476" spans="1:13" ht="14.45" customHeight="1" x14ac:dyDescent="0.2">
      <c r="A476" s="729" t="s">
        <v>636</v>
      </c>
      <c r="B476" s="730" t="s">
        <v>3148</v>
      </c>
      <c r="C476" s="730" t="s">
        <v>3164</v>
      </c>
      <c r="D476" s="730" t="s">
        <v>1689</v>
      </c>
      <c r="E476" s="730" t="s">
        <v>3162</v>
      </c>
      <c r="F476" s="734"/>
      <c r="G476" s="734"/>
      <c r="H476" s="748">
        <v>0</v>
      </c>
      <c r="I476" s="734">
        <v>12</v>
      </c>
      <c r="J476" s="734">
        <v>1158.6000000000001</v>
      </c>
      <c r="K476" s="748">
        <v>1</v>
      </c>
      <c r="L476" s="734">
        <v>12</v>
      </c>
      <c r="M476" s="735">
        <v>1158.6000000000001</v>
      </c>
    </row>
    <row r="477" spans="1:13" ht="14.45" customHeight="1" x14ac:dyDescent="0.2">
      <c r="A477" s="729" t="s">
        <v>636</v>
      </c>
      <c r="B477" s="730" t="s">
        <v>3148</v>
      </c>
      <c r="C477" s="730" t="s">
        <v>3167</v>
      </c>
      <c r="D477" s="730" t="s">
        <v>1671</v>
      </c>
      <c r="E477" s="730" t="s">
        <v>1672</v>
      </c>
      <c r="F477" s="734"/>
      <c r="G477" s="734"/>
      <c r="H477" s="748">
        <v>0</v>
      </c>
      <c r="I477" s="734">
        <v>11</v>
      </c>
      <c r="J477" s="734">
        <v>1801.9100000000003</v>
      </c>
      <c r="K477" s="748">
        <v>1</v>
      </c>
      <c r="L477" s="734">
        <v>11</v>
      </c>
      <c r="M477" s="735">
        <v>1801.9100000000003</v>
      </c>
    </row>
    <row r="478" spans="1:13" ht="14.45" customHeight="1" x14ac:dyDescent="0.2">
      <c r="A478" s="729" t="s">
        <v>636</v>
      </c>
      <c r="B478" s="730" t="s">
        <v>3148</v>
      </c>
      <c r="C478" s="730" t="s">
        <v>3169</v>
      </c>
      <c r="D478" s="730" t="s">
        <v>1701</v>
      </c>
      <c r="E478" s="730" t="s">
        <v>1672</v>
      </c>
      <c r="F478" s="734"/>
      <c r="G478" s="734"/>
      <c r="H478" s="748">
        <v>0</v>
      </c>
      <c r="I478" s="734">
        <v>3</v>
      </c>
      <c r="J478" s="734">
        <v>373.42000000000007</v>
      </c>
      <c r="K478" s="748">
        <v>1</v>
      </c>
      <c r="L478" s="734">
        <v>3</v>
      </c>
      <c r="M478" s="735">
        <v>373.42000000000007</v>
      </c>
    </row>
    <row r="479" spans="1:13" ht="14.45" customHeight="1" x14ac:dyDescent="0.2">
      <c r="A479" s="729" t="s">
        <v>636</v>
      </c>
      <c r="B479" s="730" t="s">
        <v>3148</v>
      </c>
      <c r="C479" s="730" t="s">
        <v>3352</v>
      </c>
      <c r="D479" s="730" t="s">
        <v>3353</v>
      </c>
      <c r="E479" s="730" t="s">
        <v>2231</v>
      </c>
      <c r="F479" s="734"/>
      <c r="G479" s="734"/>
      <c r="H479" s="748">
        <v>0</v>
      </c>
      <c r="I479" s="734">
        <v>16</v>
      </c>
      <c r="J479" s="734">
        <v>2911</v>
      </c>
      <c r="K479" s="748">
        <v>1</v>
      </c>
      <c r="L479" s="734">
        <v>16</v>
      </c>
      <c r="M479" s="735">
        <v>2911</v>
      </c>
    </row>
    <row r="480" spans="1:13" ht="14.45" customHeight="1" x14ac:dyDescent="0.2">
      <c r="A480" s="729" t="s">
        <v>636</v>
      </c>
      <c r="B480" s="730" t="s">
        <v>3148</v>
      </c>
      <c r="C480" s="730" t="s">
        <v>3354</v>
      </c>
      <c r="D480" s="730" t="s">
        <v>2238</v>
      </c>
      <c r="E480" s="730" t="s">
        <v>1672</v>
      </c>
      <c r="F480" s="734"/>
      <c r="G480" s="734"/>
      <c r="H480" s="748">
        <v>0</v>
      </c>
      <c r="I480" s="734">
        <v>2</v>
      </c>
      <c r="J480" s="734">
        <v>265.58</v>
      </c>
      <c r="K480" s="748">
        <v>1</v>
      </c>
      <c r="L480" s="734">
        <v>2</v>
      </c>
      <c r="M480" s="735">
        <v>265.58</v>
      </c>
    </row>
    <row r="481" spans="1:13" ht="14.45" customHeight="1" x14ac:dyDescent="0.2">
      <c r="A481" s="729" t="s">
        <v>636</v>
      </c>
      <c r="B481" s="730" t="s">
        <v>3148</v>
      </c>
      <c r="C481" s="730" t="s">
        <v>3172</v>
      </c>
      <c r="D481" s="730" t="s">
        <v>1695</v>
      </c>
      <c r="E481" s="730" t="s">
        <v>1672</v>
      </c>
      <c r="F481" s="734">
        <v>2</v>
      </c>
      <c r="G481" s="734">
        <v>282.83999999999997</v>
      </c>
      <c r="H481" s="748">
        <v>1</v>
      </c>
      <c r="I481" s="734"/>
      <c r="J481" s="734"/>
      <c r="K481" s="748">
        <v>0</v>
      </c>
      <c r="L481" s="734">
        <v>2</v>
      </c>
      <c r="M481" s="735">
        <v>282.83999999999997</v>
      </c>
    </row>
    <row r="482" spans="1:13" ht="14.45" customHeight="1" x14ac:dyDescent="0.2">
      <c r="A482" s="729" t="s">
        <v>636</v>
      </c>
      <c r="B482" s="730" t="s">
        <v>3148</v>
      </c>
      <c r="C482" s="730" t="s">
        <v>3173</v>
      </c>
      <c r="D482" s="730" t="s">
        <v>1694</v>
      </c>
      <c r="E482" s="730" t="s">
        <v>1672</v>
      </c>
      <c r="F482" s="734">
        <v>2</v>
      </c>
      <c r="G482" s="734">
        <v>282.83999999999997</v>
      </c>
      <c r="H482" s="748">
        <v>1</v>
      </c>
      <c r="I482" s="734"/>
      <c r="J482" s="734"/>
      <c r="K482" s="748">
        <v>0</v>
      </c>
      <c r="L482" s="734">
        <v>2</v>
      </c>
      <c r="M482" s="735">
        <v>282.83999999999997</v>
      </c>
    </row>
    <row r="483" spans="1:13" ht="14.45" customHeight="1" x14ac:dyDescent="0.2">
      <c r="A483" s="729" t="s">
        <v>636</v>
      </c>
      <c r="B483" s="730" t="s">
        <v>3148</v>
      </c>
      <c r="C483" s="730" t="s">
        <v>3355</v>
      </c>
      <c r="D483" s="730" t="s">
        <v>2236</v>
      </c>
      <c r="E483" s="730" t="s">
        <v>1680</v>
      </c>
      <c r="F483" s="734"/>
      <c r="G483" s="734"/>
      <c r="H483" s="748">
        <v>0</v>
      </c>
      <c r="I483" s="734">
        <v>3</v>
      </c>
      <c r="J483" s="734">
        <v>415.62</v>
      </c>
      <c r="K483" s="748">
        <v>1</v>
      </c>
      <c r="L483" s="734">
        <v>3</v>
      </c>
      <c r="M483" s="735">
        <v>415.62</v>
      </c>
    </row>
    <row r="484" spans="1:13" ht="14.45" customHeight="1" x14ac:dyDescent="0.2">
      <c r="A484" s="729" t="s">
        <v>636</v>
      </c>
      <c r="B484" s="730" t="s">
        <v>3148</v>
      </c>
      <c r="C484" s="730" t="s">
        <v>3174</v>
      </c>
      <c r="D484" s="730" t="s">
        <v>1686</v>
      </c>
      <c r="E484" s="730" t="s">
        <v>1680</v>
      </c>
      <c r="F484" s="734"/>
      <c r="G484" s="734"/>
      <c r="H484" s="748">
        <v>0</v>
      </c>
      <c r="I484" s="734">
        <v>11</v>
      </c>
      <c r="J484" s="734">
        <v>1523.9399999999996</v>
      </c>
      <c r="K484" s="748">
        <v>1</v>
      </c>
      <c r="L484" s="734">
        <v>11</v>
      </c>
      <c r="M484" s="735">
        <v>1523.9399999999996</v>
      </c>
    </row>
    <row r="485" spans="1:13" ht="14.45" customHeight="1" x14ac:dyDescent="0.2">
      <c r="A485" s="729" t="s">
        <v>636</v>
      </c>
      <c r="B485" s="730" t="s">
        <v>3148</v>
      </c>
      <c r="C485" s="730" t="s">
        <v>3175</v>
      </c>
      <c r="D485" s="730" t="s">
        <v>3176</v>
      </c>
      <c r="E485" s="730" t="s">
        <v>1680</v>
      </c>
      <c r="F485" s="734"/>
      <c r="G485" s="734"/>
      <c r="H485" s="748">
        <v>0</v>
      </c>
      <c r="I485" s="734">
        <v>4</v>
      </c>
      <c r="J485" s="734">
        <v>447.24</v>
      </c>
      <c r="K485" s="748">
        <v>1</v>
      </c>
      <c r="L485" s="734">
        <v>4</v>
      </c>
      <c r="M485" s="735">
        <v>447.24</v>
      </c>
    </row>
    <row r="486" spans="1:13" ht="14.45" customHeight="1" x14ac:dyDescent="0.2">
      <c r="A486" s="729" t="s">
        <v>636</v>
      </c>
      <c r="B486" s="730" t="s">
        <v>3148</v>
      </c>
      <c r="C486" s="730" t="s">
        <v>3177</v>
      </c>
      <c r="D486" s="730" t="s">
        <v>1702</v>
      </c>
      <c r="E486" s="730" t="s">
        <v>1700</v>
      </c>
      <c r="F486" s="734"/>
      <c r="G486" s="734"/>
      <c r="H486" s="748">
        <v>0</v>
      </c>
      <c r="I486" s="734">
        <v>4</v>
      </c>
      <c r="J486" s="734">
        <v>125.40000000000005</v>
      </c>
      <c r="K486" s="748">
        <v>1</v>
      </c>
      <c r="L486" s="734">
        <v>4</v>
      </c>
      <c r="M486" s="735">
        <v>125.40000000000005</v>
      </c>
    </row>
    <row r="487" spans="1:13" ht="14.45" customHeight="1" x14ac:dyDescent="0.2">
      <c r="A487" s="729" t="s">
        <v>636</v>
      </c>
      <c r="B487" s="730" t="s">
        <v>3148</v>
      </c>
      <c r="C487" s="730" t="s">
        <v>3178</v>
      </c>
      <c r="D487" s="730" t="s">
        <v>1699</v>
      </c>
      <c r="E487" s="730" t="s">
        <v>1700</v>
      </c>
      <c r="F487" s="734"/>
      <c r="G487" s="734"/>
      <c r="H487" s="748">
        <v>0</v>
      </c>
      <c r="I487" s="734">
        <v>5</v>
      </c>
      <c r="J487" s="734">
        <v>156.75</v>
      </c>
      <c r="K487" s="748">
        <v>1</v>
      </c>
      <c r="L487" s="734">
        <v>5</v>
      </c>
      <c r="M487" s="735">
        <v>156.75</v>
      </c>
    </row>
    <row r="488" spans="1:13" ht="14.45" customHeight="1" x14ac:dyDescent="0.2">
      <c r="A488" s="729" t="s">
        <v>639</v>
      </c>
      <c r="B488" s="730" t="s">
        <v>2645</v>
      </c>
      <c r="C488" s="730" t="s">
        <v>2647</v>
      </c>
      <c r="D488" s="730" t="s">
        <v>841</v>
      </c>
      <c r="E488" s="730" t="s">
        <v>2648</v>
      </c>
      <c r="F488" s="734"/>
      <c r="G488" s="734"/>
      <c r="H488" s="748">
        <v>0</v>
      </c>
      <c r="I488" s="734">
        <v>25</v>
      </c>
      <c r="J488" s="734">
        <v>412.75</v>
      </c>
      <c r="K488" s="748">
        <v>1</v>
      </c>
      <c r="L488" s="734">
        <v>25</v>
      </c>
      <c r="M488" s="735">
        <v>412.75</v>
      </c>
    </row>
    <row r="489" spans="1:13" ht="14.45" customHeight="1" x14ac:dyDescent="0.2">
      <c r="A489" s="729" t="s">
        <v>639</v>
      </c>
      <c r="B489" s="730" t="s">
        <v>2658</v>
      </c>
      <c r="C489" s="730" t="s">
        <v>2659</v>
      </c>
      <c r="D489" s="730" t="s">
        <v>2660</v>
      </c>
      <c r="E489" s="730" t="s">
        <v>2661</v>
      </c>
      <c r="F489" s="734"/>
      <c r="G489" s="734"/>
      <c r="H489" s="748">
        <v>0</v>
      </c>
      <c r="I489" s="734">
        <v>238</v>
      </c>
      <c r="J489" s="734">
        <v>65188.2</v>
      </c>
      <c r="K489" s="748">
        <v>1</v>
      </c>
      <c r="L489" s="734">
        <v>238</v>
      </c>
      <c r="M489" s="735">
        <v>65188.2</v>
      </c>
    </row>
    <row r="490" spans="1:13" ht="14.45" customHeight="1" x14ac:dyDescent="0.2">
      <c r="A490" s="729" t="s">
        <v>639</v>
      </c>
      <c r="B490" s="730" t="s">
        <v>2682</v>
      </c>
      <c r="C490" s="730" t="s">
        <v>3356</v>
      </c>
      <c r="D490" s="730" t="s">
        <v>2685</v>
      </c>
      <c r="E490" s="730" t="s">
        <v>2332</v>
      </c>
      <c r="F490" s="734"/>
      <c r="G490" s="734"/>
      <c r="H490" s="748">
        <v>0</v>
      </c>
      <c r="I490" s="734">
        <v>4</v>
      </c>
      <c r="J490" s="734">
        <v>389.24</v>
      </c>
      <c r="K490" s="748">
        <v>1</v>
      </c>
      <c r="L490" s="734">
        <v>4</v>
      </c>
      <c r="M490" s="735">
        <v>389.24</v>
      </c>
    </row>
    <row r="491" spans="1:13" ht="14.45" customHeight="1" x14ac:dyDescent="0.2">
      <c r="A491" s="729" t="s">
        <v>639</v>
      </c>
      <c r="B491" s="730" t="s">
        <v>3239</v>
      </c>
      <c r="C491" s="730" t="s">
        <v>3240</v>
      </c>
      <c r="D491" s="730" t="s">
        <v>3241</v>
      </c>
      <c r="E491" s="730" t="s">
        <v>3242</v>
      </c>
      <c r="F491" s="734"/>
      <c r="G491" s="734"/>
      <c r="H491" s="748">
        <v>0</v>
      </c>
      <c r="I491" s="734">
        <v>17</v>
      </c>
      <c r="J491" s="734">
        <v>23375</v>
      </c>
      <c r="K491" s="748">
        <v>1</v>
      </c>
      <c r="L491" s="734">
        <v>17</v>
      </c>
      <c r="M491" s="735">
        <v>23375</v>
      </c>
    </row>
    <row r="492" spans="1:13" ht="14.45" customHeight="1" x14ac:dyDescent="0.2">
      <c r="A492" s="729" t="s">
        <v>639</v>
      </c>
      <c r="B492" s="730" t="s">
        <v>3239</v>
      </c>
      <c r="C492" s="730" t="s">
        <v>3357</v>
      </c>
      <c r="D492" s="730" t="s">
        <v>3358</v>
      </c>
      <c r="E492" s="730" t="s">
        <v>3359</v>
      </c>
      <c r="F492" s="734"/>
      <c r="G492" s="734"/>
      <c r="H492" s="748">
        <v>0</v>
      </c>
      <c r="I492" s="734">
        <v>91</v>
      </c>
      <c r="J492" s="734">
        <v>1515409.72</v>
      </c>
      <c r="K492" s="748">
        <v>1</v>
      </c>
      <c r="L492" s="734">
        <v>91</v>
      </c>
      <c r="M492" s="735">
        <v>1515409.72</v>
      </c>
    </row>
    <row r="493" spans="1:13" ht="14.45" customHeight="1" x14ac:dyDescent="0.2">
      <c r="A493" s="729" t="s">
        <v>639</v>
      </c>
      <c r="B493" s="730" t="s">
        <v>2832</v>
      </c>
      <c r="C493" s="730" t="s">
        <v>2836</v>
      </c>
      <c r="D493" s="730" t="s">
        <v>1479</v>
      </c>
      <c r="E493" s="730" t="s">
        <v>2837</v>
      </c>
      <c r="F493" s="734"/>
      <c r="G493" s="734"/>
      <c r="H493" s="748">
        <v>0</v>
      </c>
      <c r="I493" s="734">
        <v>10</v>
      </c>
      <c r="J493" s="734">
        <v>649</v>
      </c>
      <c r="K493" s="748">
        <v>1</v>
      </c>
      <c r="L493" s="734">
        <v>10</v>
      </c>
      <c r="M493" s="735">
        <v>649</v>
      </c>
    </row>
    <row r="494" spans="1:13" ht="14.45" customHeight="1" x14ac:dyDescent="0.2">
      <c r="A494" s="729" t="s">
        <v>639</v>
      </c>
      <c r="B494" s="730" t="s">
        <v>2832</v>
      </c>
      <c r="C494" s="730" t="s">
        <v>2838</v>
      </c>
      <c r="D494" s="730" t="s">
        <v>1479</v>
      </c>
      <c r="E494" s="730" t="s">
        <v>2839</v>
      </c>
      <c r="F494" s="734"/>
      <c r="G494" s="734"/>
      <c r="H494" s="748">
        <v>0</v>
      </c>
      <c r="I494" s="734">
        <v>10</v>
      </c>
      <c r="J494" s="734">
        <v>804</v>
      </c>
      <c r="K494" s="748">
        <v>1</v>
      </c>
      <c r="L494" s="734">
        <v>10</v>
      </c>
      <c r="M494" s="735">
        <v>804</v>
      </c>
    </row>
    <row r="495" spans="1:13" ht="14.45" customHeight="1" x14ac:dyDescent="0.2">
      <c r="A495" s="729" t="s">
        <v>639</v>
      </c>
      <c r="B495" s="730" t="s">
        <v>3265</v>
      </c>
      <c r="C495" s="730" t="s">
        <v>3266</v>
      </c>
      <c r="D495" s="730" t="s">
        <v>3267</v>
      </c>
      <c r="E495" s="730" t="s">
        <v>3268</v>
      </c>
      <c r="F495" s="734"/>
      <c r="G495" s="734"/>
      <c r="H495" s="748">
        <v>0</v>
      </c>
      <c r="I495" s="734">
        <v>39.0654957</v>
      </c>
      <c r="J495" s="734">
        <v>34661.281062417722</v>
      </c>
      <c r="K495" s="748">
        <v>1</v>
      </c>
      <c r="L495" s="734">
        <v>39.0654957</v>
      </c>
      <c r="M495" s="735">
        <v>34661.281062417722</v>
      </c>
    </row>
    <row r="496" spans="1:13" ht="14.45" customHeight="1" x14ac:dyDescent="0.2">
      <c r="A496" s="729" t="s">
        <v>639</v>
      </c>
      <c r="B496" s="730" t="s">
        <v>3265</v>
      </c>
      <c r="C496" s="730" t="s">
        <v>3269</v>
      </c>
      <c r="D496" s="730" t="s">
        <v>3267</v>
      </c>
      <c r="E496" s="730" t="s">
        <v>3270</v>
      </c>
      <c r="F496" s="734"/>
      <c r="G496" s="734"/>
      <c r="H496" s="748">
        <v>0</v>
      </c>
      <c r="I496" s="734">
        <v>101.1637798</v>
      </c>
      <c r="J496" s="734">
        <v>19834.511477664651</v>
      </c>
      <c r="K496" s="748">
        <v>1</v>
      </c>
      <c r="L496" s="734">
        <v>101.1637798</v>
      </c>
      <c r="M496" s="735">
        <v>19834.511477664651</v>
      </c>
    </row>
    <row r="497" spans="1:13" ht="14.45" customHeight="1" x14ac:dyDescent="0.2">
      <c r="A497" s="729" t="s">
        <v>639</v>
      </c>
      <c r="B497" s="730" t="s">
        <v>3265</v>
      </c>
      <c r="C497" s="730" t="s">
        <v>3271</v>
      </c>
      <c r="D497" s="730" t="s">
        <v>3267</v>
      </c>
      <c r="E497" s="730" t="s">
        <v>1787</v>
      </c>
      <c r="F497" s="734"/>
      <c r="G497" s="734"/>
      <c r="H497" s="748">
        <v>0</v>
      </c>
      <c r="I497" s="734">
        <v>333.1945207</v>
      </c>
      <c r="J497" s="734">
        <v>124380.38862934631</v>
      </c>
      <c r="K497" s="748">
        <v>1</v>
      </c>
      <c r="L497" s="734">
        <v>333.1945207</v>
      </c>
      <c r="M497" s="735">
        <v>124380.38862934631</v>
      </c>
    </row>
    <row r="498" spans="1:13" ht="14.45" customHeight="1" x14ac:dyDescent="0.2">
      <c r="A498" s="729" t="s">
        <v>639</v>
      </c>
      <c r="B498" s="730" t="s">
        <v>2955</v>
      </c>
      <c r="C498" s="730" t="s">
        <v>3360</v>
      </c>
      <c r="D498" s="730" t="s">
        <v>3361</v>
      </c>
      <c r="E498" s="730" t="s">
        <v>3362</v>
      </c>
      <c r="F498" s="734">
        <v>6.9999999999999991</v>
      </c>
      <c r="G498" s="734">
        <v>2926</v>
      </c>
      <c r="H498" s="748">
        <v>1</v>
      </c>
      <c r="I498" s="734"/>
      <c r="J498" s="734"/>
      <c r="K498" s="748">
        <v>0</v>
      </c>
      <c r="L498" s="734">
        <v>6.9999999999999991</v>
      </c>
      <c r="M498" s="735">
        <v>2926</v>
      </c>
    </row>
    <row r="499" spans="1:13" ht="14.45" customHeight="1" x14ac:dyDescent="0.2">
      <c r="A499" s="729" t="s">
        <v>639</v>
      </c>
      <c r="B499" s="730" t="s">
        <v>2955</v>
      </c>
      <c r="C499" s="730" t="s">
        <v>2956</v>
      </c>
      <c r="D499" s="730" t="s">
        <v>1031</v>
      </c>
      <c r="E499" s="730" t="s">
        <v>1033</v>
      </c>
      <c r="F499" s="734">
        <v>939.4849999999999</v>
      </c>
      <c r="G499" s="734">
        <v>74249.138091341942</v>
      </c>
      <c r="H499" s="748">
        <v>1</v>
      </c>
      <c r="I499" s="734"/>
      <c r="J499" s="734"/>
      <c r="K499" s="748">
        <v>0</v>
      </c>
      <c r="L499" s="734">
        <v>939.4849999999999</v>
      </c>
      <c r="M499" s="735">
        <v>74249.138091341942</v>
      </c>
    </row>
    <row r="500" spans="1:13" ht="14.45" customHeight="1" x14ac:dyDescent="0.2">
      <c r="A500" s="729" t="s">
        <v>639</v>
      </c>
      <c r="B500" s="730" t="s">
        <v>2955</v>
      </c>
      <c r="C500" s="730" t="s">
        <v>2957</v>
      </c>
      <c r="D500" s="730" t="s">
        <v>1031</v>
      </c>
      <c r="E500" s="730" t="s">
        <v>1032</v>
      </c>
      <c r="F500" s="734">
        <v>548.64300000000003</v>
      </c>
      <c r="G500" s="734">
        <v>142245.99889604485</v>
      </c>
      <c r="H500" s="748">
        <v>1</v>
      </c>
      <c r="I500" s="734"/>
      <c r="J500" s="734"/>
      <c r="K500" s="748">
        <v>0</v>
      </c>
      <c r="L500" s="734">
        <v>548.64300000000003</v>
      </c>
      <c r="M500" s="735">
        <v>142245.99889604485</v>
      </c>
    </row>
    <row r="501" spans="1:13" ht="14.45" customHeight="1" x14ac:dyDescent="0.2">
      <c r="A501" s="729" t="s">
        <v>639</v>
      </c>
      <c r="B501" s="730" t="s">
        <v>2955</v>
      </c>
      <c r="C501" s="730" t="s">
        <v>2958</v>
      </c>
      <c r="D501" s="730" t="s">
        <v>1031</v>
      </c>
      <c r="E501" s="730" t="s">
        <v>1034</v>
      </c>
      <c r="F501" s="734">
        <v>499.56199999999995</v>
      </c>
      <c r="G501" s="734">
        <v>271614.75549717643</v>
      </c>
      <c r="H501" s="748">
        <v>1</v>
      </c>
      <c r="I501" s="734"/>
      <c r="J501" s="734"/>
      <c r="K501" s="748">
        <v>0</v>
      </c>
      <c r="L501" s="734">
        <v>499.56199999999995</v>
      </c>
      <c r="M501" s="735">
        <v>271614.75549717643</v>
      </c>
    </row>
    <row r="502" spans="1:13" ht="14.45" customHeight="1" x14ac:dyDescent="0.2">
      <c r="A502" s="729" t="s">
        <v>639</v>
      </c>
      <c r="B502" s="730" t="s">
        <v>2959</v>
      </c>
      <c r="C502" s="730" t="s">
        <v>2960</v>
      </c>
      <c r="D502" s="730" t="s">
        <v>974</v>
      </c>
      <c r="E502" s="730" t="s">
        <v>1133</v>
      </c>
      <c r="F502" s="734"/>
      <c r="G502" s="734"/>
      <c r="H502" s="748">
        <v>0</v>
      </c>
      <c r="I502" s="734">
        <v>5.4300451999999995</v>
      </c>
      <c r="J502" s="734">
        <v>567.43916083813292</v>
      </c>
      <c r="K502" s="748">
        <v>1</v>
      </c>
      <c r="L502" s="734">
        <v>5.4300451999999995</v>
      </c>
      <c r="M502" s="735">
        <v>567.43916083813292</v>
      </c>
    </row>
    <row r="503" spans="1:13" ht="14.45" customHeight="1" x14ac:dyDescent="0.2">
      <c r="A503" s="729" t="s">
        <v>639</v>
      </c>
      <c r="B503" s="730" t="s">
        <v>2959</v>
      </c>
      <c r="C503" s="730" t="s">
        <v>2961</v>
      </c>
      <c r="D503" s="730" t="s">
        <v>974</v>
      </c>
      <c r="E503" s="730" t="s">
        <v>2385</v>
      </c>
      <c r="F503" s="734"/>
      <c r="G503" s="734"/>
      <c r="H503" s="748">
        <v>0</v>
      </c>
      <c r="I503" s="734">
        <v>19.412999999999997</v>
      </c>
      <c r="J503" s="734">
        <v>3075.0086460325656</v>
      </c>
      <c r="K503" s="748">
        <v>1</v>
      </c>
      <c r="L503" s="734">
        <v>19.412999999999997</v>
      </c>
      <c r="M503" s="735">
        <v>3075.0086460325656</v>
      </c>
    </row>
    <row r="504" spans="1:13" ht="14.45" customHeight="1" x14ac:dyDescent="0.2">
      <c r="A504" s="729" t="s">
        <v>639</v>
      </c>
      <c r="B504" s="730" t="s">
        <v>2959</v>
      </c>
      <c r="C504" s="730" t="s">
        <v>2962</v>
      </c>
      <c r="D504" s="730" t="s">
        <v>974</v>
      </c>
      <c r="E504" s="730" t="s">
        <v>2963</v>
      </c>
      <c r="F504" s="734"/>
      <c r="G504" s="734"/>
      <c r="H504" s="748">
        <v>0</v>
      </c>
      <c r="I504" s="734">
        <v>2.451203</v>
      </c>
      <c r="J504" s="734">
        <v>795.4136408419597</v>
      </c>
      <c r="K504" s="748">
        <v>1</v>
      </c>
      <c r="L504" s="734">
        <v>2.451203</v>
      </c>
      <c r="M504" s="735">
        <v>795.4136408419597</v>
      </c>
    </row>
    <row r="505" spans="1:13" ht="14.45" customHeight="1" x14ac:dyDescent="0.2">
      <c r="A505" s="729" t="s">
        <v>639</v>
      </c>
      <c r="B505" s="730" t="s">
        <v>2965</v>
      </c>
      <c r="C505" s="730" t="s">
        <v>2966</v>
      </c>
      <c r="D505" s="730" t="s">
        <v>2967</v>
      </c>
      <c r="E505" s="730" t="s">
        <v>2968</v>
      </c>
      <c r="F505" s="734">
        <v>316.03693120000003</v>
      </c>
      <c r="G505" s="734">
        <v>28649.262823658766</v>
      </c>
      <c r="H505" s="748">
        <v>1</v>
      </c>
      <c r="I505" s="734"/>
      <c r="J505" s="734"/>
      <c r="K505" s="748">
        <v>0</v>
      </c>
      <c r="L505" s="734">
        <v>316.03693120000003</v>
      </c>
      <c r="M505" s="735">
        <v>28649.262823658766</v>
      </c>
    </row>
    <row r="506" spans="1:13" ht="14.45" customHeight="1" x14ac:dyDescent="0.2">
      <c r="A506" s="729" t="s">
        <v>639</v>
      </c>
      <c r="B506" s="730" t="s">
        <v>2965</v>
      </c>
      <c r="C506" s="730" t="s">
        <v>2969</v>
      </c>
      <c r="D506" s="730" t="s">
        <v>2970</v>
      </c>
      <c r="E506" s="730" t="s">
        <v>2971</v>
      </c>
      <c r="F506" s="734"/>
      <c r="G506" s="734"/>
      <c r="H506" s="748">
        <v>0</v>
      </c>
      <c r="I506" s="734">
        <v>91.289000000000001</v>
      </c>
      <c r="J506" s="734">
        <v>7597.6183523058789</v>
      </c>
      <c r="K506" s="748">
        <v>1</v>
      </c>
      <c r="L506" s="734">
        <v>91.289000000000001</v>
      </c>
      <c r="M506" s="735">
        <v>7597.6183523058789</v>
      </c>
    </row>
    <row r="507" spans="1:13" ht="14.45" customHeight="1" x14ac:dyDescent="0.2">
      <c r="A507" s="729" t="s">
        <v>639</v>
      </c>
      <c r="B507" s="730" t="s">
        <v>2965</v>
      </c>
      <c r="C507" s="730" t="s">
        <v>2972</v>
      </c>
      <c r="D507" s="730" t="s">
        <v>2970</v>
      </c>
      <c r="E507" s="730" t="s">
        <v>2973</v>
      </c>
      <c r="F507" s="734"/>
      <c r="G507" s="734"/>
      <c r="H507" s="748">
        <v>0</v>
      </c>
      <c r="I507" s="734">
        <v>214.21999999999997</v>
      </c>
      <c r="J507" s="734">
        <v>30143.324915720565</v>
      </c>
      <c r="K507" s="748">
        <v>1</v>
      </c>
      <c r="L507" s="734">
        <v>214.21999999999997</v>
      </c>
      <c r="M507" s="735">
        <v>30143.324915720565</v>
      </c>
    </row>
    <row r="508" spans="1:13" ht="14.45" customHeight="1" x14ac:dyDescent="0.2">
      <c r="A508" s="729" t="s">
        <v>639</v>
      </c>
      <c r="B508" s="730" t="s">
        <v>2965</v>
      </c>
      <c r="C508" s="730" t="s">
        <v>2974</v>
      </c>
      <c r="D508" s="730" t="s">
        <v>2970</v>
      </c>
      <c r="E508" s="730" t="s">
        <v>2975</v>
      </c>
      <c r="F508" s="734"/>
      <c r="G508" s="734"/>
      <c r="H508" s="748">
        <v>0</v>
      </c>
      <c r="I508" s="734">
        <v>180.61</v>
      </c>
      <c r="J508" s="734">
        <v>62644.940323834657</v>
      </c>
      <c r="K508" s="748">
        <v>1</v>
      </c>
      <c r="L508" s="734">
        <v>180.61</v>
      </c>
      <c r="M508" s="735">
        <v>62644.940323834657</v>
      </c>
    </row>
    <row r="509" spans="1:13" ht="14.45" customHeight="1" x14ac:dyDescent="0.2">
      <c r="A509" s="729" t="s">
        <v>639</v>
      </c>
      <c r="B509" s="730" t="s">
        <v>2965</v>
      </c>
      <c r="C509" s="730" t="s">
        <v>2976</v>
      </c>
      <c r="D509" s="730" t="s">
        <v>2967</v>
      </c>
      <c r="E509" s="730" t="s">
        <v>2977</v>
      </c>
      <c r="F509" s="734">
        <v>660.67960210000001</v>
      </c>
      <c r="G509" s="734">
        <v>313338.78218191478</v>
      </c>
      <c r="H509" s="748">
        <v>1</v>
      </c>
      <c r="I509" s="734"/>
      <c r="J509" s="734"/>
      <c r="K509" s="748">
        <v>0</v>
      </c>
      <c r="L509" s="734">
        <v>660.67960210000001</v>
      </c>
      <c r="M509" s="735">
        <v>313338.78218191478</v>
      </c>
    </row>
    <row r="510" spans="1:13" ht="14.45" customHeight="1" x14ac:dyDescent="0.2">
      <c r="A510" s="729" t="s">
        <v>639</v>
      </c>
      <c r="B510" s="730" t="s">
        <v>2965</v>
      </c>
      <c r="C510" s="730" t="s">
        <v>2978</v>
      </c>
      <c r="D510" s="730" t="s">
        <v>2967</v>
      </c>
      <c r="E510" s="730" t="s">
        <v>2979</v>
      </c>
      <c r="F510" s="734">
        <v>611.02263800000003</v>
      </c>
      <c r="G510" s="734">
        <v>124967.06534705107</v>
      </c>
      <c r="H510" s="748">
        <v>1</v>
      </c>
      <c r="I510" s="734"/>
      <c r="J510" s="734"/>
      <c r="K510" s="748">
        <v>0</v>
      </c>
      <c r="L510" s="734">
        <v>611.02263800000003</v>
      </c>
      <c r="M510" s="735">
        <v>124967.06534705107</v>
      </c>
    </row>
    <row r="511" spans="1:13" ht="14.45" customHeight="1" x14ac:dyDescent="0.2">
      <c r="A511" s="729" t="s">
        <v>639</v>
      </c>
      <c r="B511" s="730" t="s">
        <v>2965</v>
      </c>
      <c r="C511" s="730" t="s">
        <v>2980</v>
      </c>
      <c r="D511" s="730" t="s">
        <v>2981</v>
      </c>
      <c r="E511" s="730" t="s">
        <v>2982</v>
      </c>
      <c r="F511" s="734"/>
      <c r="G511" s="734"/>
      <c r="H511" s="748">
        <v>0</v>
      </c>
      <c r="I511" s="734">
        <v>861.03100000000006</v>
      </c>
      <c r="J511" s="734">
        <v>3681426.6567216902</v>
      </c>
      <c r="K511" s="748">
        <v>1</v>
      </c>
      <c r="L511" s="734">
        <v>861.03100000000006</v>
      </c>
      <c r="M511" s="735">
        <v>3681426.6567216902</v>
      </c>
    </row>
    <row r="512" spans="1:13" ht="14.45" customHeight="1" x14ac:dyDescent="0.2">
      <c r="A512" s="729" t="s">
        <v>639</v>
      </c>
      <c r="B512" s="730" t="s">
        <v>2983</v>
      </c>
      <c r="C512" s="730" t="s">
        <v>3273</v>
      </c>
      <c r="D512" s="730" t="s">
        <v>1890</v>
      </c>
      <c r="E512" s="730" t="s">
        <v>1891</v>
      </c>
      <c r="F512" s="734"/>
      <c r="G512" s="734"/>
      <c r="H512" s="748">
        <v>0</v>
      </c>
      <c r="I512" s="734">
        <v>70</v>
      </c>
      <c r="J512" s="734">
        <v>19320.840349355083</v>
      </c>
      <c r="K512" s="748">
        <v>1</v>
      </c>
      <c r="L512" s="734">
        <v>70</v>
      </c>
      <c r="M512" s="735">
        <v>19320.840349355083</v>
      </c>
    </row>
    <row r="513" spans="1:13" ht="14.45" customHeight="1" x14ac:dyDescent="0.2">
      <c r="A513" s="729" t="s">
        <v>639</v>
      </c>
      <c r="B513" s="730" t="s">
        <v>2983</v>
      </c>
      <c r="C513" s="730" t="s">
        <v>2984</v>
      </c>
      <c r="D513" s="730" t="s">
        <v>2985</v>
      </c>
      <c r="E513" s="730" t="s">
        <v>1892</v>
      </c>
      <c r="F513" s="734">
        <v>194.61699999999999</v>
      </c>
      <c r="G513" s="734">
        <v>16416.296697723083</v>
      </c>
      <c r="H513" s="748">
        <v>1</v>
      </c>
      <c r="I513" s="734"/>
      <c r="J513" s="734"/>
      <c r="K513" s="748">
        <v>0</v>
      </c>
      <c r="L513" s="734">
        <v>194.61699999999999</v>
      </c>
      <c r="M513" s="735">
        <v>16416.296697723083</v>
      </c>
    </row>
    <row r="514" spans="1:13" ht="14.45" customHeight="1" x14ac:dyDescent="0.2">
      <c r="A514" s="729" t="s">
        <v>639</v>
      </c>
      <c r="B514" s="730" t="s">
        <v>2983</v>
      </c>
      <c r="C514" s="730" t="s">
        <v>2986</v>
      </c>
      <c r="D514" s="730" t="s">
        <v>2985</v>
      </c>
      <c r="E514" s="730" t="s">
        <v>1891</v>
      </c>
      <c r="F514" s="734">
        <v>231.75200000000001</v>
      </c>
      <c r="G514" s="734">
        <v>73282.692414921898</v>
      </c>
      <c r="H514" s="748">
        <v>1</v>
      </c>
      <c r="I514" s="734"/>
      <c r="J514" s="734"/>
      <c r="K514" s="748">
        <v>0</v>
      </c>
      <c r="L514" s="734">
        <v>231.75200000000001</v>
      </c>
      <c r="M514" s="735">
        <v>73282.692414921898</v>
      </c>
    </row>
    <row r="515" spans="1:13" ht="14.45" customHeight="1" x14ac:dyDescent="0.2">
      <c r="A515" s="729" t="s">
        <v>639</v>
      </c>
      <c r="B515" s="730" t="s">
        <v>2983</v>
      </c>
      <c r="C515" s="730" t="s">
        <v>3274</v>
      </c>
      <c r="D515" s="730" t="s">
        <v>1890</v>
      </c>
      <c r="E515" s="730" t="s">
        <v>1892</v>
      </c>
      <c r="F515" s="734"/>
      <c r="G515" s="734"/>
      <c r="H515" s="748">
        <v>0</v>
      </c>
      <c r="I515" s="734">
        <v>51</v>
      </c>
      <c r="J515" s="734">
        <v>5993.1630946521263</v>
      </c>
      <c r="K515" s="748">
        <v>1</v>
      </c>
      <c r="L515" s="734">
        <v>51</v>
      </c>
      <c r="M515" s="735">
        <v>5993.1630946521263</v>
      </c>
    </row>
    <row r="516" spans="1:13" ht="14.45" customHeight="1" x14ac:dyDescent="0.2">
      <c r="A516" s="729" t="s">
        <v>639</v>
      </c>
      <c r="B516" s="730" t="s">
        <v>2987</v>
      </c>
      <c r="C516" s="730" t="s">
        <v>2988</v>
      </c>
      <c r="D516" s="730" t="s">
        <v>1134</v>
      </c>
      <c r="E516" s="730" t="s">
        <v>1136</v>
      </c>
      <c r="F516" s="734"/>
      <c r="G516" s="734"/>
      <c r="H516" s="748">
        <v>0</v>
      </c>
      <c r="I516" s="734">
        <v>318.91415530000006</v>
      </c>
      <c r="J516" s="734">
        <v>16805.031378300002</v>
      </c>
      <c r="K516" s="748">
        <v>1</v>
      </c>
      <c r="L516" s="734">
        <v>318.91415530000006</v>
      </c>
      <c r="M516" s="735">
        <v>16805.031378300002</v>
      </c>
    </row>
    <row r="517" spans="1:13" ht="14.45" customHeight="1" x14ac:dyDescent="0.2">
      <c r="A517" s="729" t="s">
        <v>639</v>
      </c>
      <c r="B517" s="730" t="s">
        <v>2987</v>
      </c>
      <c r="C517" s="730" t="s">
        <v>2989</v>
      </c>
      <c r="D517" s="730" t="s">
        <v>1134</v>
      </c>
      <c r="E517" s="730" t="s">
        <v>1133</v>
      </c>
      <c r="F517" s="734"/>
      <c r="G517" s="734"/>
      <c r="H517" s="748">
        <v>0</v>
      </c>
      <c r="I517" s="734">
        <v>302.08700000000005</v>
      </c>
      <c r="J517" s="734">
        <v>47770.829832000003</v>
      </c>
      <c r="K517" s="748">
        <v>1</v>
      </c>
      <c r="L517" s="734">
        <v>302.08700000000005</v>
      </c>
      <c r="M517" s="735">
        <v>47770.829832000003</v>
      </c>
    </row>
    <row r="518" spans="1:13" ht="14.45" customHeight="1" x14ac:dyDescent="0.2">
      <c r="A518" s="729" t="s">
        <v>639</v>
      </c>
      <c r="B518" s="730" t="s">
        <v>2987</v>
      </c>
      <c r="C518" s="730" t="s">
        <v>2990</v>
      </c>
      <c r="D518" s="730" t="s">
        <v>1134</v>
      </c>
      <c r="E518" s="730" t="s">
        <v>1135</v>
      </c>
      <c r="F518" s="734"/>
      <c r="G518" s="734"/>
      <c r="H518" s="748">
        <v>0</v>
      </c>
      <c r="I518" s="734">
        <v>280.22619540000005</v>
      </c>
      <c r="J518" s="734">
        <v>67635.954974134816</v>
      </c>
      <c r="K518" s="748">
        <v>1</v>
      </c>
      <c r="L518" s="734">
        <v>280.22619540000005</v>
      </c>
      <c r="M518" s="735">
        <v>67635.954974134816</v>
      </c>
    </row>
    <row r="519" spans="1:13" ht="14.45" customHeight="1" x14ac:dyDescent="0.2">
      <c r="A519" s="729" t="s">
        <v>639</v>
      </c>
      <c r="B519" s="730" t="s">
        <v>2987</v>
      </c>
      <c r="C519" s="730" t="s">
        <v>2991</v>
      </c>
      <c r="D519" s="730" t="s">
        <v>1132</v>
      </c>
      <c r="E519" s="730" t="s">
        <v>1133</v>
      </c>
      <c r="F519" s="734">
        <v>28.736206400000004</v>
      </c>
      <c r="G519" s="734">
        <v>6915.4779734976</v>
      </c>
      <c r="H519" s="748">
        <v>1</v>
      </c>
      <c r="I519" s="734"/>
      <c r="J519" s="734"/>
      <c r="K519" s="748">
        <v>0</v>
      </c>
      <c r="L519" s="734">
        <v>28.736206400000004</v>
      </c>
      <c r="M519" s="735">
        <v>6915.4779734976</v>
      </c>
    </row>
    <row r="520" spans="1:13" ht="14.45" customHeight="1" x14ac:dyDescent="0.2">
      <c r="A520" s="729" t="s">
        <v>639</v>
      </c>
      <c r="B520" s="730" t="s">
        <v>2992</v>
      </c>
      <c r="C520" s="730" t="s">
        <v>2993</v>
      </c>
      <c r="D520" s="730" t="s">
        <v>916</v>
      </c>
      <c r="E520" s="730" t="s">
        <v>918</v>
      </c>
      <c r="F520" s="734"/>
      <c r="G520" s="734"/>
      <c r="H520" s="748">
        <v>0</v>
      </c>
      <c r="I520" s="734">
        <v>384.46555050000001</v>
      </c>
      <c r="J520" s="734">
        <v>28034.962844026159</v>
      </c>
      <c r="K520" s="748">
        <v>1</v>
      </c>
      <c r="L520" s="734">
        <v>384.46555050000001</v>
      </c>
      <c r="M520" s="735">
        <v>28034.962844026159</v>
      </c>
    </row>
    <row r="521" spans="1:13" ht="14.45" customHeight="1" x14ac:dyDescent="0.2">
      <c r="A521" s="729" t="s">
        <v>639</v>
      </c>
      <c r="B521" s="730" t="s">
        <v>2992</v>
      </c>
      <c r="C521" s="730" t="s">
        <v>2994</v>
      </c>
      <c r="D521" s="730" t="s">
        <v>916</v>
      </c>
      <c r="E521" s="730" t="s">
        <v>917</v>
      </c>
      <c r="F521" s="734"/>
      <c r="G521" s="734"/>
      <c r="H521" s="748">
        <v>0</v>
      </c>
      <c r="I521" s="734">
        <v>411.40553310000001</v>
      </c>
      <c r="J521" s="734">
        <v>87694.559617046398</v>
      </c>
      <c r="K521" s="748">
        <v>1</v>
      </c>
      <c r="L521" s="734">
        <v>411.40553310000001</v>
      </c>
      <c r="M521" s="735">
        <v>87694.559617046398</v>
      </c>
    </row>
    <row r="522" spans="1:13" ht="14.45" customHeight="1" x14ac:dyDescent="0.2">
      <c r="A522" s="729" t="s">
        <v>639</v>
      </c>
      <c r="B522" s="730" t="s">
        <v>2992</v>
      </c>
      <c r="C522" s="730" t="s">
        <v>3275</v>
      </c>
      <c r="D522" s="730" t="s">
        <v>916</v>
      </c>
      <c r="E522" s="730" t="s">
        <v>1895</v>
      </c>
      <c r="F522" s="734">
        <v>247.34983600000004</v>
      </c>
      <c r="G522" s="734">
        <v>102674.08168912186</v>
      </c>
      <c r="H522" s="748">
        <v>1</v>
      </c>
      <c r="I522" s="734"/>
      <c r="J522" s="734"/>
      <c r="K522" s="748">
        <v>0</v>
      </c>
      <c r="L522" s="734">
        <v>247.34983600000004</v>
      </c>
      <c r="M522" s="735">
        <v>102674.08168912186</v>
      </c>
    </row>
    <row r="523" spans="1:13" ht="14.45" customHeight="1" x14ac:dyDescent="0.2">
      <c r="A523" s="729" t="s">
        <v>639</v>
      </c>
      <c r="B523" s="730" t="s">
        <v>3363</v>
      </c>
      <c r="C523" s="730" t="s">
        <v>3364</v>
      </c>
      <c r="D523" s="730" t="s">
        <v>3365</v>
      </c>
      <c r="E523" s="730" t="s">
        <v>3366</v>
      </c>
      <c r="F523" s="734"/>
      <c r="G523" s="734"/>
      <c r="H523" s="748"/>
      <c r="I523" s="734">
        <v>45</v>
      </c>
      <c r="J523" s="734">
        <v>0</v>
      </c>
      <c r="K523" s="748"/>
      <c r="L523" s="734">
        <v>45</v>
      </c>
      <c r="M523" s="735">
        <v>0</v>
      </c>
    </row>
    <row r="524" spans="1:13" ht="14.45" customHeight="1" x14ac:dyDescent="0.2">
      <c r="A524" s="729" t="s">
        <v>639</v>
      </c>
      <c r="B524" s="730" t="s">
        <v>3367</v>
      </c>
      <c r="C524" s="730" t="s">
        <v>3368</v>
      </c>
      <c r="D524" s="730" t="s">
        <v>2346</v>
      </c>
      <c r="E524" s="730" t="s">
        <v>2365</v>
      </c>
      <c r="F524" s="734">
        <v>1</v>
      </c>
      <c r="G524" s="734">
        <v>29368.9</v>
      </c>
      <c r="H524" s="748">
        <v>1</v>
      </c>
      <c r="I524" s="734"/>
      <c r="J524" s="734"/>
      <c r="K524" s="748">
        <v>0</v>
      </c>
      <c r="L524" s="734">
        <v>1</v>
      </c>
      <c r="M524" s="735">
        <v>29368.9</v>
      </c>
    </row>
    <row r="525" spans="1:13" ht="14.45" customHeight="1" x14ac:dyDescent="0.2">
      <c r="A525" s="729" t="s">
        <v>639</v>
      </c>
      <c r="B525" s="730" t="s">
        <v>3367</v>
      </c>
      <c r="C525" s="730" t="s">
        <v>3369</v>
      </c>
      <c r="D525" s="730" t="s">
        <v>2346</v>
      </c>
      <c r="E525" s="730" t="s">
        <v>3370</v>
      </c>
      <c r="F525" s="734"/>
      <c r="G525" s="734"/>
      <c r="H525" s="748">
        <v>0</v>
      </c>
      <c r="I525" s="734">
        <v>9</v>
      </c>
      <c r="J525" s="734">
        <v>264320.09999999998</v>
      </c>
      <c r="K525" s="748">
        <v>1</v>
      </c>
      <c r="L525" s="734">
        <v>9</v>
      </c>
      <c r="M525" s="735">
        <v>264320.09999999998</v>
      </c>
    </row>
    <row r="526" spans="1:13" ht="14.45" customHeight="1" x14ac:dyDescent="0.2">
      <c r="A526" s="729" t="s">
        <v>639</v>
      </c>
      <c r="B526" s="730" t="s">
        <v>3367</v>
      </c>
      <c r="C526" s="730" t="s">
        <v>3371</v>
      </c>
      <c r="D526" s="730" t="s">
        <v>2346</v>
      </c>
      <c r="E526" s="730" t="s">
        <v>3372</v>
      </c>
      <c r="F526" s="734"/>
      <c r="G526" s="734"/>
      <c r="H526" s="748">
        <v>0</v>
      </c>
      <c r="I526" s="734">
        <v>35</v>
      </c>
      <c r="J526" s="734">
        <v>1055801.2200000002</v>
      </c>
      <c r="K526" s="748">
        <v>1</v>
      </c>
      <c r="L526" s="734">
        <v>35</v>
      </c>
      <c r="M526" s="735">
        <v>1055801.2200000002</v>
      </c>
    </row>
    <row r="527" spans="1:13" ht="14.45" customHeight="1" x14ac:dyDescent="0.2">
      <c r="A527" s="729" t="s">
        <v>639</v>
      </c>
      <c r="B527" s="730" t="s">
        <v>3373</v>
      </c>
      <c r="C527" s="730" t="s">
        <v>3374</v>
      </c>
      <c r="D527" s="730" t="s">
        <v>2286</v>
      </c>
      <c r="E527" s="730" t="s">
        <v>2287</v>
      </c>
      <c r="F527" s="734">
        <v>7</v>
      </c>
      <c r="G527" s="734">
        <v>46023.79</v>
      </c>
      <c r="H527" s="748">
        <v>1</v>
      </c>
      <c r="I527" s="734"/>
      <c r="J527" s="734"/>
      <c r="K527" s="748">
        <v>0</v>
      </c>
      <c r="L527" s="734">
        <v>7</v>
      </c>
      <c r="M527" s="735">
        <v>46023.79</v>
      </c>
    </row>
    <row r="528" spans="1:13" ht="14.45" customHeight="1" x14ac:dyDescent="0.2">
      <c r="A528" s="729" t="s">
        <v>639</v>
      </c>
      <c r="B528" s="730" t="s">
        <v>3375</v>
      </c>
      <c r="C528" s="730" t="s">
        <v>3376</v>
      </c>
      <c r="D528" s="730" t="s">
        <v>2319</v>
      </c>
      <c r="E528" s="730" t="s">
        <v>2320</v>
      </c>
      <c r="F528" s="734">
        <v>225</v>
      </c>
      <c r="G528" s="734">
        <v>246906.74999999997</v>
      </c>
      <c r="H528" s="748">
        <v>1</v>
      </c>
      <c r="I528" s="734"/>
      <c r="J528" s="734"/>
      <c r="K528" s="748">
        <v>0</v>
      </c>
      <c r="L528" s="734">
        <v>225</v>
      </c>
      <c r="M528" s="735">
        <v>246906.74999999997</v>
      </c>
    </row>
    <row r="529" spans="1:13" ht="14.45" customHeight="1" x14ac:dyDescent="0.2">
      <c r="A529" s="729" t="s">
        <v>639</v>
      </c>
      <c r="B529" s="730" t="s">
        <v>3375</v>
      </c>
      <c r="C529" s="730" t="s">
        <v>3377</v>
      </c>
      <c r="D529" s="730" t="s">
        <v>2319</v>
      </c>
      <c r="E529" s="730" t="s">
        <v>2321</v>
      </c>
      <c r="F529" s="734">
        <v>56</v>
      </c>
      <c r="G529" s="734">
        <v>191663.94</v>
      </c>
      <c r="H529" s="748">
        <v>1</v>
      </c>
      <c r="I529" s="734"/>
      <c r="J529" s="734"/>
      <c r="K529" s="748">
        <v>0</v>
      </c>
      <c r="L529" s="734">
        <v>56</v>
      </c>
      <c r="M529" s="735">
        <v>191663.94</v>
      </c>
    </row>
    <row r="530" spans="1:13" ht="14.45" customHeight="1" x14ac:dyDescent="0.2">
      <c r="A530" s="729" t="s">
        <v>639</v>
      </c>
      <c r="B530" s="730" t="s">
        <v>3378</v>
      </c>
      <c r="C530" s="730" t="s">
        <v>3379</v>
      </c>
      <c r="D530" s="730" t="s">
        <v>2300</v>
      </c>
      <c r="E530" s="730" t="s">
        <v>2301</v>
      </c>
      <c r="F530" s="734"/>
      <c r="G530" s="734"/>
      <c r="H530" s="748">
        <v>0</v>
      </c>
      <c r="I530" s="734">
        <v>151</v>
      </c>
      <c r="J530" s="734">
        <v>157123.36970285862</v>
      </c>
      <c r="K530" s="748">
        <v>1</v>
      </c>
      <c r="L530" s="734">
        <v>151</v>
      </c>
      <c r="M530" s="735">
        <v>157123.36970285862</v>
      </c>
    </row>
    <row r="531" spans="1:13" ht="14.45" customHeight="1" x14ac:dyDescent="0.2">
      <c r="A531" s="729" t="s">
        <v>639</v>
      </c>
      <c r="B531" s="730" t="s">
        <v>3378</v>
      </c>
      <c r="C531" s="730" t="s">
        <v>3380</v>
      </c>
      <c r="D531" s="730" t="s">
        <v>3381</v>
      </c>
      <c r="E531" s="730" t="s">
        <v>3382</v>
      </c>
      <c r="F531" s="734">
        <v>270</v>
      </c>
      <c r="G531" s="734">
        <v>1561982.4</v>
      </c>
      <c r="H531" s="748">
        <v>1</v>
      </c>
      <c r="I531" s="734"/>
      <c r="J531" s="734"/>
      <c r="K531" s="748">
        <v>0</v>
      </c>
      <c r="L531" s="734">
        <v>270</v>
      </c>
      <c r="M531" s="735">
        <v>1561982.4</v>
      </c>
    </row>
    <row r="532" spans="1:13" ht="14.45" customHeight="1" x14ac:dyDescent="0.2">
      <c r="A532" s="729" t="s">
        <v>639</v>
      </c>
      <c r="B532" s="730" t="s">
        <v>3383</v>
      </c>
      <c r="C532" s="730" t="s">
        <v>3384</v>
      </c>
      <c r="D532" s="730" t="s">
        <v>3385</v>
      </c>
      <c r="E532" s="730" t="s">
        <v>3386</v>
      </c>
      <c r="F532" s="734"/>
      <c r="G532" s="734"/>
      <c r="H532" s="748">
        <v>0</v>
      </c>
      <c r="I532" s="734">
        <v>2</v>
      </c>
      <c r="J532" s="734">
        <v>74378.621144394856</v>
      </c>
      <c r="K532" s="748">
        <v>1</v>
      </c>
      <c r="L532" s="734">
        <v>2</v>
      </c>
      <c r="M532" s="735">
        <v>74378.621144394856</v>
      </c>
    </row>
    <row r="533" spans="1:13" ht="14.45" customHeight="1" x14ac:dyDescent="0.2">
      <c r="A533" s="729" t="s">
        <v>639</v>
      </c>
      <c r="B533" s="730" t="s">
        <v>3279</v>
      </c>
      <c r="C533" s="730" t="s">
        <v>3280</v>
      </c>
      <c r="D533" s="730" t="s">
        <v>3281</v>
      </c>
      <c r="E533" s="730" t="s">
        <v>3282</v>
      </c>
      <c r="F533" s="734"/>
      <c r="G533" s="734"/>
      <c r="H533" s="748">
        <v>0</v>
      </c>
      <c r="I533" s="734">
        <v>103</v>
      </c>
      <c r="J533" s="734">
        <v>59403.189999999995</v>
      </c>
      <c r="K533" s="748">
        <v>1</v>
      </c>
      <c r="L533" s="734">
        <v>103</v>
      </c>
      <c r="M533" s="735">
        <v>59403.189999999995</v>
      </c>
    </row>
    <row r="534" spans="1:13" ht="14.45" customHeight="1" x14ac:dyDescent="0.2">
      <c r="A534" s="729" t="s">
        <v>639</v>
      </c>
      <c r="B534" s="730" t="s">
        <v>3279</v>
      </c>
      <c r="C534" s="730" t="s">
        <v>3283</v>
      </c>
      <c r="D534" s="730" t="s">
        <v>3281</v>
      </c>
      <c r="E534" s="730" t="s">
        <v>3284</v>
      </c>
      <c r="F534" s="734"/>
      <c r="G534" s="734"/>
      <c r="H534" s="748">
        <v>0</v>
      </c>
      <c r="I534" s="734">
        <v>565</v>
      </c>
      <c r="J534" s="734">
        <v>301471.00375000003</v>
      </c>
      <c r="K534" s="748">
        <v>1</v>
      </c>
      <c r="L534" s="734">
        <v>565</v>
      </c>
      <c r="M534" s="735">
        <v>301471.00375000003</v>
      </c>
    </row>
    <row r="535" spans="1:13" ht="14.45" customHeight="1" x14ac:dyDescent="0.2">
      <c r="A535" s="729" t="s">
        <v>639</v>
      </c>
      <c r="B535" s="730" t="s">
        <v>3387</v>
      </c>
      <c r="C535" s="730" t="s">
        <v>3388</v>
      </c>
      <c r="D535" s="730" t="s">
        <v>3389</v>
      </c>
      <c r="E535" s="730" t="s">
        <v>3390</v>
      </c>
      <c r="F535" s="734">
        <v>10</v>
      </c>
      <c r="G535" s="734">
        <v>110476.20000000001</v>
      </c>
      <c r="H535" s="748">
        <v>1</v>
      </c>
      <c r="I535" s="734"/>
      <c r="J535" s="734"/>
      <c r="K535" s="748">
        <v>0</v>
      </c>
      <c r="L535" s="734">
        <v>10</v>
      </c>
      <c r="M535" s="735">
        <v>110476.20000000001</v>
      </c>
    </row>
    <row r="536" spans="1:13" ht="14.45" customHeight="1" x14ac:dyDescent="0.2">
      <c r="A536" s="729" t="s">
        <v>639</v>
      </c>
      <c r="B536" s="730" t="s">
        <v>3002</v>
      </c>
      <c r="C536" s="730" t="s">
        <v>3003</v>
      </c>
      <c r="D536" s="730" t="s">
        <v>3004</v>
      </c>
      <c r="E536" s="730" t="s">
        <v>3005</v>
      </c>
      <c r="F536" s="734"/>
      <c r="G536" s="734"/>
      <c r="H536" s="748">
        <v>0</v>
      </c>
      <c r="I536" s="734">
        <v>176</v>
      </c>
      <c r="J536" s="734">
        <v>17754.88</v>
      </c>
      <c r="K536" s="748">
        <v>1</v>
      </c>
      <c r="L536" s="734">
        <v>176</v>
      </c>
      <c r="M536" s="735">
        <v>17754.88</v>
      </c>
    </row>
    <row r="537" spans="1:13" ht="14.45" customHeight="1" x14ac:dyDescent="0.2">
      <c r="A537" s="729" t="s">
        <v>639</v>
      </c>
      <c r="B537" s="730" t="s">
        <v>3391</v>
      </c>
      <c r="C537" s="730" t="s">
        <v>3392</v>
      </c>
      <c r="D537" s="730" t="s">
        <v>3393</v>
      </c>
      <c r="E537" s="730" t="s">
        <v>3394</v>
      </c>
      <c r="F537" s="734"/>
      <c r="G537" s="734"/>
      <c r="H537" s="748">
        <v>0</v>
      </c>
      <c r="I537" s="734">
        <v>714</v>
      </c>
      <c r="J537" s="734">
        <v>4788356.0391749702</v>
      </c>
      <c r="K537" s="748">
        <v>1</v>
      </c>
      <c r="L537" s="734">
        <v>714</v>
      </c>
      <c r="M537" s="735">
        <v>4788356.0391749702</v>
      </c>
    </row>
    <row r="538" spans="1:13" ht="14.45" customHeight="1" x14ac:dyDescent="0.2">
      <c r="A538" s="729" t="s">
        <v>639</v>
      </c>
      <c r="B538" s="730" t="s">
        <v>3006</v>
      </c>
      <c r="C538" s="730" t="s">
        <v>3011</v>
      </c>
      <c r="D538" s="730" t="s">
        <v>1373</v>
      </c>
      <c r="E538" s="730" t="s">
        <v>1375</v>
      </c>
      <c r="F538" s="734"/>
      <c r="G538" s="734"/>
      <c r="H538" s="748">
        <v>0</v>
      </c>
      <c r="I538" s="734">
        <v>1</v>
      </c>
      <c r="J538" s="734">
        <v>395.79</v>
      </c>
      <c r="K538" s="748">
        <v>1</v>
      </c>
      <c r="L538" s="734">
        <v>1</v>
      </c>
      <c r="M538" s="735">
        <v>395.79</v>
      </c>
    </row>
    <row r="539" spans="1:13" ht="14.45" customHeight="1" x14ac:dyDescent="0.2">
      <c r="A539" s="729" t="s">
        <v>639</v>
      </c>
      <c r="B539" s="730" t="s">
        <v>3006</v>
      </c>
      <c r="C539" s="730" t="s">
        <v>3012</v>
      </c>
      <c r="D539" s="730" t="s">
        <v>1373</v>
      </c>
      <c r="E539" s="730" t="s">
        <v>1374</v>
      </c>
      <c r="F539" s="734"/>
      <c r="G539" s="734"/>
      <c r="H539" s="748">
        <v>0</v>
      </c>
      <c r="I539" s="734">
        <v>1</v>
      </c>
      <c r="J539" s="734">
        <v>808.09</v>
      </c>
      <c r="K539" s="748">
        <v>1</v>
      </c>
      <c r="L539" s="734">
        <v>1</v>
      </c>
      <c r="M539" s="735">
        <v>808.09</v>
      </c>
    </row>
    <row r="540" spans="1:13" ht="14.45" customHeight="1" x14ac:dyDescent="0.2">
      <c r="A540" s="729" t="s">
        <v>639</v>
      </c>
      <c r="B540" s="730" t="s">
        <v>3013</v>
      </c>
      <c r="C540" s="730" t="s">
        <v>3017</v>
      </c>
      <c r="D540" s="730" t="s">
        <v>3018</v>
      </c>
      <c r="E540" s="730" t="s">
        <v>3019</v>
      </c>
      <c r="F540" s="734"/>
      <c r="G540" s="734"/>
      <c r="H540" s="748">
        <v>0</v>
      </c>
      <c r="I540" s="734">
        <v>1</v>
      </c>
      <c r="J540" s="734">
        <v>1045.7700000000002</v>
      </c>
      <c r="K540" s="748">
        <v>1</v>
      </c>
      <c r="L540" s="734">
        <v>1</v>
      </c>
      <c r="M540" s="735">
        <v>1045.7700000000002</v>
      </c>
    </row>
    <row r="541" spans="1:13" ht="14.45" customHeight="1" x14ac:dyDescent="0.2">
      <c r="A541" s="729" t="s">
        <v>639</v>
      </c>
      <c r="B541" s="730" t="s">
        <v>3030</v>
      </c>
      <c r="C541" s="730" t="s">
        <v>3032</v>
      </c>
      <c r="D541" s="730" t="s">
        <v>1338</v>
      </c>
      <c r="E541" s="730" t="s">
        <v>1340</v>
      </c>
      <c r="F541" s="734"/>
      <c r="G541" s="734"/>
      <c r="H541" s="748">
        <v>0</v>
      </c>
      <c r="I541" s="734">
        <v>7</v>
      </c>
      <c r="J541" s="734">
        <v>230.59299999999999</v>
      </c>
      <c r="K541" s="748">
        <v>1</v>
      </c>
      <c r="L541" s="734">
        <v>7</v>
      </c>
      <c r="M541" s="735">
        <v>230.59299999999999</v>
      </c>
    </row>
    <row r="542" spans="1:13" ht="14.45" customHeight="1" x14ac:dyDescent="0.2">
      <c r="A542" s="729" t="s">
        <v>639</v>
      </c>
      <c r="B542" s="730" t="s">
        <v>3030</v>
      </c>
      <c r="C542" s="730" t="s">
        <v>3035</v>
      </c>
      <c r="D542" s="730" t="s">
        <v>1338</v>
      </c>
      <c r="E542" s="730" t="s">
        <v>2051</v>
      </c>
      <c r="F542" s="734"/>
      <c r="G542" s="734"/>
      <c r="H542" s="748">
        <v>0</v>
      </c>
      <c r="I542" s="734">
        <v>10</v>
      </c>
      <c r="J542" s="734">
        <v>412.20000000000005</v>
      </c>
      <c r="K542" s="748">
        <v>1</v>
      </c>
      <c r="L542" s="734">
        <v>10</v>
      </c>
      <c r="M542" s="735">
        <v>412.20000000000005</v>
      </c>
    </row>
    <row r="543" spans="1:13" ht="14.45" customHeight="1" x14ac:dyDescent="0.2">
      <c r="A543" s="729" t="s">
        <v>642</v>
      </c>
      <c r="B543" s="730" t="s">
        <v>2725</v>
      </c>
      <c r="C543" s="730" t="s">
        <v>2726</v>
      </c>
      <c r="D543" s="730" t="s">
        <v>2727</v>
      </c>
      <c r="E543" s="730" t="s">
        <v>2728</v>
      </c>
      <c r="F543" s="734"/>
      <c r="G543" s="734"/>
      <c r="H543" s="748">
        <v>0</v>
      </c>
      <c r="I543" s="734">
        <v>1</v>
      </c>
      <c r="J543" s="734">
        <v>140.12</v>
      </c>
      <c r="K543" s="748">
        <v>1</v>
      </c>
      <c r="L543" s="734">
        <v>1</v>
      </c>
      <c r="M543" s="735">
        <v>140.12</v>
      </c>
    </row>
    <row r="544" spans="1:13" ht="14.45" customHeight="1" x14ac:dyDescent="0.2">
      <c r="A544" s="729" t="s">
        <v>642</v>
      </c>
      <c r="B544" s="730" t="s">
        <v>3375</v>
      </c>
      <c r="C544" s="730" t="s">
        <v>3377</v>
      </c>
      <c r="D544" s="730" t="s">
        <v>2319</v>
      </c>
      <c r="E544" s="730" t="s">
        <v>2321</v>
      </c>
      <c r="F544" s="734">
        <v>5</v>
      </c>
      <c r="G544" s="734">
        <v>17119.441278851347</v>
      </c>
      <c r="H544" s="748">
        <v>1</v>
      </c>
      <c r="I544" s="734"/>
      <c r="J544" s="734"/>
      <c r="K544" s="748">
        <v>0</v>
      </c>
      <c r="L544" s="734">
        <v>5</v>
      </c>
      <c r="M544" s="735">
        <v>17119.441278851347</v>
      </c>
    </row>
    <row r="545" spans="1:13" ht="14.45" customHeight="1" x14ac:dyDescent="0.2">
      <c r="A545" s="729" t="s">
        <v>642</v>
      </c>
      <c r="B545" s="730" t="s">
        <v>3030</v>
      </c>
      <c r="C545" s="730" t="s">
        <v>3035</v>
      </c>
      <c r="D545" s="730" t="s">
        <v>1338</v>
      </c>
      <c r="E545" s="730" t="s">
        <v>2051</v>
      </c>
      <c r="F545" s="734"/>
      <c r="G545" s="734"/>
      <c r="H545" s="748">
        <v>0</v>
      </c>
      <c r="I545" s="734">
        <v>1</v>
      </c>
      <c r="J545" s="734">
        <v>40.559999999999995</v>
      </c>
      <c r="K545" s="748">
        <v>1</v>
      </c>
      <c r="L545" s="734">
        <v>1</v>
      </c>
      <c r="M545" s="735">
        <v>40.559999999999995</v>
      </c>
    </row>
    <row r="546" spans="1:13" ht="14.45" customHeight="1" x14ac:dyDescent="0.2">
      <c r="A546" s="729" t="s">
        <v>642</v>
      </c>
      <c r="B546" s="730" t="s">
        <v>3126</v>
      </c>
      <c r="C546" s="730" t="s">
        <v>3127</v>
      </c>
      <c r="D546" s="730" t="s">
        <v>1599</v>
      </c>
      <c r="E546" s="730" t="s">
        <v>1600</v>
      </c>
      <c r="F546" s="734"/>
      <c r="G546" s="734"/>
      <c r="H546" s="748">
        <v>0</v>
      </c>
      <c r="I546" s="734">
        <v>1</v>
      </c>
      <c r="J546" s="734">
        <v>49.76</v>
      </c>
      <c r="K546" s="748">
        <v>1</v>
      </c>
      <c r="L546" s="734">
        <v>1</v>
      </c>
      <c r="M546" s="735">
        <v>49.76</v>
      </c>
    </row>
    <row r="547" spans="1:13" ht="14.45" customHeight="1" x14ac:dyDescent="0.2">
      <c r="A547" s="729" t="s">
        <v>642</v>
      </c>
      <c r="B547" s="730" t="s">
        <v>3395</v>
      </c>
      <c r="C547" s="730" t="s">
        <v>3396</v>
      </c>
      <c r="D547" s="730" t="s">
        <v>3397</v>
      </c>
      <c r="E547" s="730" t="s">
        <v>3398</v>
      </c>
      <c r="F547" s="734"/>
      <c r="G547" s="734"/>
      <c r="H547" s="748">
        <v>0</v>
      </c>
      <c r="I547" s="734">
        <v>6</v>
      </c>
      <c r="J547" s="734">
        <v>22037.993163791973</v>
      </c>
      <c r="K547" s="748">
        <v>1</v>
      </c>
      <c r="L547" s="734">
        <v>6</v>
      </c>
      <c r="M547" s="735">
        <v>22037.993163791973</v>
      </c>
    </row>
    <row r="548" spans="1:13" ht="14.45" customHeight="1" x14ac:dyDescent="0.2">
      <c r="A548" s="729" t="s">
        <v>642</v>
      </c>
      <c r="B548" s="730" t="s">
        <v>3395</v>
      </c>
      <c r="C548" s="730" t="s">
        <v>3399</v>
      </c>
      <c r="D548" s="730" t="s">
        <v>3397</v>
      </c>
      <c r="E548" s="730" t="s">
        <v>3400</v>
      </c>
      <c r="F548" s="734"/>
      <c r="G548" s="734"/>
      <c r="H548" s="748">
        <v>0</v>
      </c>
      <c r="I548" s="734">
        <v>1</v>
      </c>
      <c r="J548" s="734">
        <v>1836.4940117859471</v>
      </c>
      <c r="K548" s="748">
        <v>1</v>
      </c>
      <c r="L548" s="734">
        <v>1</v>
      </c>
      <c r="M548" s="735">
        <v>1836.4940117859471</v>
      </c>
    </row>
    <row r="549" spans="1:13" ht="14.45" customHeight="1" x14ac:dyDescent="0.2">
      <c r="A549" s="729" t="s">
        <v>645</v>
      </c>
      <c r="B549" s="730" t="s">
        <v>3030</v>
      </c>
      <c r="C549" s="730" t="s">
        <v>3035</v>
      </c>
      <c r="D549" s="730" t="s">
        <v>1338</v>
      </c>
      <c r="E549" s="730" t="s">
        <v>2051</v>
      </c>
      <c r="F549" s="734"/>
      <c r="G549" s="734"/>
      <c r="H549" s="748">
        <v>0</v>
      </c>
      <c r="I549" s="734">
        <v>2</v>
      </c>
      <c r="J549" s="734">
        <v>83.76</v>
      </c>
      <c r="K549" s="748">
        <v>1</v>
      </c>
      <c r="L549" s="734">
        <v>2</v>
      </c>
      <c r="M549" s="735">
        <v>83.76</v>
      </c>
    </row>
    <row r="550" spans="1:13" ht="14.45" customHeight="1" x14ac:dyDescent="0.2">
      <c r="A550" s="729" t="s">
        <v>648</v>
      </c>
      <c r="B550" s="730" t="s">
        <v>3401</v>
      </c>
      <c r="C550" s="730" t="s">
        <v>3402</v>
      </c>
      <c r="D550" s="730" t="s">
        <v>2450</v>
      </c>
      <c r="E550" s="730" t="s">
        <v>2451</v>
      </c>
      <c r="F550" s="734">
        <v>2.4950000000000001</v>
      </c>
      <c r="G550" s="734">
        <v>1545.97685</v>
      </c>
      <c r="H550" s="748">
        <v>1</v>
      </c>
      <c r="I550" s="734"/>
      <c r="J550" s="734"/>
      <c r="K550" s="748">
        <v>0</v>
      </c>
      <c r="L550" s="734">
        <v>2.4950000000000001</v>
      </c>
      <c r="M550" s="735">
        <v>1545.97685</v>
      </c>
    </row>
    <row r="551" spans="1:13" ht="14.45" customHeight="1" x14ac:dyDescent="0.2">
      <c r="A551" s="729" t="s">
        <v>648</v>
      </c>
      <c r="B551" s="730" t="s">
        <v>3403</v>
      </c>
      <c r="C551" s="730" t="s">
        <v>3404</v>
      </c>
      <c r="D551" s="730" t="s">
        <v>3405</v>
      </c>
      <c r="E551" s="730" t="s">
        <v>3406</v>
      </c>
      <c r="F551" s="734"/>
      <c r="G551" s="734"/>
      <c r="H551" s="748">
        <v>0</v>
      </c>
      <c r="I551" s="734">
        <v>39</v>
      </c>
      <c r="J551" s="734">
        <v>3490602.8883333337</v>
      </c>
      <c r="K551" s="748">
        <v>1</v>
      </c>
      <c r="L551" s="734">
        <v>39</v>
      </c>
      <c r="M551" s="735">
        <v>3490602.8883333337</v>
      </c>
    </row>
    <row r="552" spans="1:13" ht="14.45" customHeight="1" x14ac:dyDescent="0.2">
      <c r="A552" s="729" t="s">
        <v>648</v>
      </c>
      <c r="B552" s="730" t="s">
        <v>2987</v>
      </c>
      <c r="C552" s="730" t="s">
        <v>3407</v>
      </c>
      <c r="D552" s="730" t="s">
        <v>2444</v>
      </c>
      <c r="E552" s="730" t="s">
        <v>2445</v>
      </c>
      <c r="F552" s="734">
        <v>52</v>
      </c>
      <c r="G552" s="734">
        <v>1113577.2081204148</v>
      </c>
      <c r="H552" s="748">
        <v>1</v>
      </c>
      <c r="I552" s="734"/>
      <c r="J552" s="734"/>
      <c r="K552" s="748">
        <v>0</v>
      </c>
      <c r="L552" s="734">
        <v>52</v>
      </c>
      <c r="M552" s="735">
        <v>1113577.2081204148</v>
      </c>
    </row>
    <row r="553" spans="1:13" ht="14.45" customHeight="1" x14ac:dyDescent="0.2">
      <c r="A553" s="729" t="s">
        <v>648</v>
      </c>
      <c r="B553" s="730" t="s">
        <v>3408</v>
      </c>
      <c r="C553" s="730" t="s">
        <v>3409</v>
      </c>
      <c r="D553" s="730" t="s">
        <v>3410</v>
      </c>
      <c r="E553" s="730" t="s">
        <v>3411</v>
      </c>
      <c r="F553" s="734"/>
      <c r="G553" s="734"/>
      <c r="H553" s="748">
        <v>0</v>
      </c>
      <c r="I553" s="734">
        <v>158</v>
      </c>
      <c r="J553" s="734">
        <v>18012000</v>
      </c>
      <c r="K553" s="748">
        <v>1</v>
      </c>
      <c r="L553" s="734">
        <v>158</v>
      </c>
      <c r="M553" s="735">
        <v>18012000</v>
      </c>
    </row>
    <row r="554" spans="1:13" ht="14.45" customHeight="1" x14ac:dyDescent="0.2">
      <c r="A554" s="729" t="s">
        <v>648</v>
      </c>
      <c r="B554" s="730" t="s">
        <v>3412</v>
      </c>
      <c r="C554" s="730" t="s">
        <v>3413</v>
      </c>
      <c r="D554" s="730" t="s">
        <v>2386</v>
      </c>
      <c r="E554" s="730" t="s">
        <v>2387</v>
      </c>
      <c r="F554" s="734"/>
      <c r="G554" s="734"/>
      <c r="H554" s="748">
        <v>0</v>
      </c>
      <c r="I554" s="734">
        <v>20</v>
      </c>
      <c r="J554" s="734">
        <v>538160.75</v>
      </c>
      <c r="K554" s="748">
        <v>1</v>
      </c>
      <c r="L554" s="734">
        <v>20</v>
      </c>
      <c r="M554" s="735">
        <v>538160.75</v>
      </c>
    </row>
    <row r="555" spans="1:13" ht="14.45" customHeight="1" x14ac:dyDescent="0.2">
      <c r="A555" s="729" t="s">
        <v>648</v>
      </c>
      <c r="B555" s="730" t="s">
        <v>3414</v>
      </c>
      <c r="C555" s="730" t="s">
        <v>3415</v>
      </c>
      <c r="D555" s="730" t="s">
        <v>3416</v>
      </c>
      <c r="E555" s="730" t="s">
        <v>3417</v>
      </c>
      <c r="F555" s="734"/>
      <c r="G555" s="734"/>
      <c r="H555" s="748">
        <v>0</v>
      </c>
      <c r="I555" s="734">
        <v>22</v>
      </c>
      <c r="J555" s="734">
        <v>2057000</v>
      </c>
      <c r="K555" s="748">
        <v>1</v>
      </c>
      <c r="L555" s="734">
        <v>22</v>
      </c>
      <c r="M555" s="735">
        <v>2057000</v>
      </c>
    </row>
    <row r="556" spans="1:13" ht="14.45" customHeight="1" x14ac:dyDescent="0.2">
      <c r="A556" s="729" t="s">
        <v>648</v>
      </c>
      <c r="B556" s="730" t="s">
        <v>3418</v>
      </c>
      <c r="C556" s="730" t="s">
        <v>3419</v>
      </c>
      <c r="D556" s="730" t="s">
        <v>2436</v>
      </c>
      <c r="E556" s="730" t="s">
        <v>2437</v>
      </c>
      <c r="F556" s="734"/>
      <c r="G556" s="734"/>
      <c r="H556" s="748">
        <v>0</v>
      </c>
      <c r="I556" s="734">
        <v>7</v>
      </c>
      <c r="J556" s="734">
        <v>10077.900000000023</v>
      </c>
      <c r="K556" s="748">
        <v>1</v>
      </c>
      <c r="L556" s="734">
        <v>7</v>
      </c>
      <c r="M556" s="735">
        <v>10077.900000000023</v>
      </c>
    </row>
    <row r="557" spans="1:13" ht="14.45" customHeight="1" x14ac:dyDescent="0.2">
      <c r="A557" s="729" t="s">
        <v>648</v>
      </c>
      <c r="B557" s="730" t="s">
        <v>3367</v>
      </c>
      <c r="C557" s="730" t="s">
        <v>3420</v>
      </c>
      <c r="D557" s="730" t="s">
        <v>2346</v>
      </c>
      <c r="E557" s="730" t="s">
        <v>2410</v>
      </c>
      <c r="F557" s="734"/>
      <c r="G557" s="734"/>
      <c r="H557" s="748">
        <v>0</v>
      </c>
      <c r="I557" s="734">
        <v>3</v>
      </c>
      <c r="J557" s="734">
        <v>88106.700000000012</v>
      </c>
      <c r="K557" s="748">
        <v>1</v>
      </c>
      <c r="L557" s="734">
        <v>3</v>
      </c>
      <c r="M557" s="735">
        <v>88106.700000000012</v>
      </c>
    </row>
    <row r="558" spans="1:13" ht="14.45" customHeight="1" x14ac:dyDescent="0.2">
      <c r="A558" s="729" t="s">
        <v>648</v>
      </c>
      <c r="B558" s="730" t="s">
        <v>3367</v>
      </c>
      <c r="C558" s="730" t="s">
        <v>3369</v>
      </c>
      <c r="D558" s="730" t="s">
        <v>2346</v>
      </c>
      <c r="E558" s="730" t="s">
        <v>3370</v>
      </c>
      <c r="F558" s="734"/>
      <c r="G558" s="734"/>
      <c r="H558" s="748">
        <v>0</v>
      </c>
      <c r="I558" s="734">
        <v>25</v>
      </c>
      <c r="J558" s="734">
        <v>734222.5</v>
      </c>
      <c r="K558" s="748">
        <v>1</v>
      </c>
      <c r="L558" s="734">
        <v>25</v>
      </c>
      <c r="M558" s="735">
        <v>734222.5</v>
      </c>
    </row>
    <row r="559" spans="1:13" ht="14.45" customHeight="1" x14ac:dyDescent="0.2">
      <c r="A559" s="729" t="s">
        <v>648</v>
      </c>
      <c r="B559" s="730" t="s">
        <v>3367</v>
      </c>
      <c r="C559" s="730" t="s">
        <v>3371</v>
      </c>
      <c r="D559" s="730" t="s">
        <v>2346</v>
      </c>
      <c r="E559" s="730" t="s">
        <v>3372</v>
      </c>
      <c r="F559" s="734"/>
      <c r="G559" s="734"/>
      <c r="H559" s="748">
        <v>0</v>
      </c>
      <c r="I559" s="734">
        <v>32</v>
      </c>
      <c r="J559" s="734">
        <v>939804.8</v>
      </c>
      <c r="K559" s="748">
        <v>1</v>
      </c>
      <c r="L559" s="734">
        <v>32</v>
      </c>
      <c r="M559" s="735">
        <v>939804.8</v>
      </c>
    </row>
    <row r="560" spans="1:13" ht="14.45" customHeight="1" x14ac:dyDescent="0.2">
      <c r="A560" s="729" t="s">
        <v>648</v>
      </c>
      <c r="B560" s="730" t="s">
        <v>3421</v>
      </c>
      <c r="C560" s="730" t="s">
        <v>3422</v>
      </c>
      <c r="D560" s="730" t="s">
        <v>3423</v>
      </c>
      <c r="E560" s="730" t="s">
        <v>3424</v>
      </c>
      <c r="F560" s="734"/>
      <c r="G560" s="734"/>
      <c r="H560" s="748">
        <v>0</v>
      </c>
      <c r="I560" s="734">
        <v>14</v>
      </c>
      <c r="J560" s="734">
        <v>351991.64</v>
      </c>
      <c r="K560" s="748">
        <v>1</v>
      </c>
      <c r="L560" s="734">
        <v>14</v>
      </c>
      <c r="M560" s="735">
        <v>351991.64</v>
      </c>
    </row>
    <row r="561" spans="1:13" ht="14.45" customHeight="1" x14ac:dyDescent="0.2">
      <c r="A561" s="729" t="s">
        <v>648</v>
      </c>
      <c r="B561" s="730" t="s">
        <v>3425</v>
      </c>
      <c r="C561" s="730" t="s">
        <v>3426</v>
      </c>
      <c r="D561" s="730" t="s">
        <v>2438</v>
      </c>
      <c r="E561" s="730" t="s">
        <v>2439</v>
      </c>
      <c r="F561" s="734"/>
      <c r="G561" s="734"/>
      <c r="H561" s="748">
        <v>0</v>
      </c>
      <c r="I561" s="734">
        <v>6</v>
      </c>
      <c r="J561" s="734">
        <v>708000</v>
      </c>
      <c r="K561" s="748">
        <v>1</v>
      </c>
      <c r="L561" s="734">
        <v>6</v>
      </c>
      <c r="M561" s="735">
        <v>708000</v>
      </c>
    </row>
    <row r="562" spans="1:13" ht="14.45" customHeight="1" x14ac:dyDescent="0.2">
      <c r="A562" s="729" t="s">
        <v>648</v>
      </c>
      <c r="B562" s="730" t="s">
        <v>3427</v>
      </c>
      <c r="C562" s="730" t="s">
        <v>3428</v>
      </c>
      <c r="D562" s="730" t="s">
        <v>3429</v>
      </c>
      <c r="E562" s="730" t="s">
        <v>3430</v>
      </c>
      <c r="F562" s="734"/>
      <c r="G562" s="734"/>
      <c r="H562" s="748">
        <v>0</v>
      </c>
      <c r="I562" s="734">
        <v>6</v>
      </c>
      <c r="J562" s="734">
        <v>84967.2</v>
      </c>
      <c r="K562" s="748">
        <v>1</v>
      </c>
      <c r="L562" s="734">
        <v>6</v>
      </c>
      <c r="M562" s="735">
        <v>84967.2</v>
      </c>
    </row>
    <row r="563" spans="1:13" ht="14.45" customHeight="1" x14ac:dyDescent="0.2">
      <c r="A563" s="729" t="s">
        <v>648</v>
      </c>
      <c r="B563" s="730" t="s">
        <v>3427</v>
      </c>
      <c r="C563" s="730" t="s">
        <v>3431</v>
      </c>
      <c r="D563" s="730" t="s">
        <v>3429</v>
      </c>
      <c r="E563" s="730" t="s">
        <v>3432</v>
      </c>
      <c r="F563" s="734"/>
      <c r="G563" s="734"/>
      <c r="H563" s="748">
        <v>0</v>
      </c>
      <c r="I563" s="734">
        <v>12</v>
      </c>
      <c r="J563" s="734">
        <v>665990.40000000002</v>
      </c>
      <c r="K563" s="748">
        <v>1</v>
      </c>
      <c r="L563" s="734">
        <v>12</v>
      </c>
      <c r="M563" s="735">
        <v>665990.40000000002</v>
      </c>
    </row>
    <row r="564" spans="1:13" ht="14.45" customHeight="1" x14ac:dyDescent="0.2">
      <c r="A564" s="729" t="s">
        <v>648</v>
      </c>
      <c r="B564" s="730" t="s">
        <v>3433</v>
      </c>
      <c r="C564" s="730" t="s">
        <v>3434</v>
      </c>
      <c r="D564" s="730" t="s">
        <v>3435</v>
      </c>
      <c r="E564" s="730" t="s">
        <v>3436</v>
      </c>
      <c r="F564" s="734"/>
      <c r="G564" s="734"/>
      <c r="H564" s="748">
        <v>0</v>
      </c>
      <c r="I564" s="734">
        <v>24</v>
      </c>
      <c r="J564" s="734">
        <v>393843.36</v>
      </c>
      <c r="K564" s="748">
        <v>1</v>
      </c>
      <c r="L564" s="734">
        <v>24</v>
      </c>
      <c r="M564" s="735">
        <v>393843.36</v>
      </c>
    </row>
    <row r="565" spans="1:13" ht="14.45" customHeight="1" x14ac:dyDescent="0.2">
      <c r="A565" s="729" t="s">
        <v>648</v>
      </c>
      <c r="B565" s="730" t="s">
        <v>3433</v>
      </c>
      <c r="C565" s="730" t="s">
        <v>3437</v>
      </c>
      <c r="D565" s="730" t="s">
        <v>3435</v>
      </c>
      <c r="E565" s="730" t="s">
        <v>3438</v>
      </c>
      <c r="F565" s="734"/>
      <c r="G565" s="734"/>
      <c r="H565" s="748">
        <v>0</v>
      </c>
      <c r="I565" s="734">
        <v>44</v>
      </c>
      <c r="J565" s="734">
        <v>2890087.0700000003</v>
      </c>
      <c r="K565" s="748">
        <v>1</v>
      </c>
      <c r="L565" s="734">
        <v>44</v>
      </c>
      <c r="M565" s="735">
        <v>2890087.0700000003</v>
      </c>
    </row>
    <row r="566" spans="1:13" ht="14.45" customHeight="1" x14ac:dyDescent="0.2">
      <c r="A566" s="729" t="s">
        <v>648</v>
      </c>
      <c r="B566" s="730" t="s">
        <v>3439</v>
      </c>
      <c r="C566" s="730" t="s">
        <v>3440</v>
      </c>
      <c r="D566" s="730" t="s">
        <v>2455</v>
      </c>
      <c r="E566" s="730" t="s">
        <v>2456</v>
      </c>
      <c r="F566" s="734"/>
      <c r="G566" s="734"/>
      <c r="H566" s="748">
        <v>0</v>
      </c>
      <c r="I566" s="734">
        <v>1</v>
      </c>
      <c r="J566" s="734">
        <v>8036.2919999999986</v>
      </c>
      <c r="K566" s="748">
        <v>1</v>
      </c>
      <c r="L566" s="734">
        <v>1</v>
      </c>
      <c r="M566" s="735">
        <v>8036.2919999999986</v>
      </c>
    </row>
    <row r="567" spans="1:13" ht="14.45" customHeight="1" x14ac:dyDescent="0.2">
      <c r="A567" s="729" t="s">
        <v>648</v>
      </c>
      <c r="B567" s="730" t="s">
        <v>3441</v>
      </c>
      <c r="C567" s="730" t="s">
        <v>3442</v>
      </c>
      <c r="D567" s="730" t="s">
        <v>3443</v>
      </c>
      <c r="E567" s="730" t="s">
        <v>3444</v>
      </c>
      <c r="F567" s="734"/>
      <c r="G567" s="734"/>
      <c r="H567" s="748">
        <v>0</v>
      </c>
      <c r="I567" s="734">
        <v>605</v>
      </c>
      <c r="J567" s="734">
        <v>14314805.122639989</v>
      </c>
      <c r="K567" s="748">
        <v>1</v>
      </c>
      <c r="L567" s="734">
        <v>605</v>
      </c>
      <c r="M567" s="735">
        <v>14314805.122639989</v>
      </c>
    </row>
    <row r="568" spans="1:13" ht="14.45" customHeight="1" x14ac:dyDescent="0.2">
      <c r="A568" s="729" t="s">
        <v>648</v>
      </c>
      <c r="B568" s="730" t="s">
        <v>3441</v>
      </c>
      <c r="C568" s="730" t="s">
        <v>3445</v>
      </c>
      <c r="D568" s="730" t="s">
        <v>2442</v>
      </c>
      <c r="E568" s="730" t="s">
        <v>2443</v>
      </c>
      <c r="F568" s="734"/>
      <c r="G568" s="734"/>
      <c r="H568" s="748">
        <v>0</v>
      </c>
      <c r="I568" s="734">
        <v>1474.1039999999998</v>
      </c>
      <c r="J568" s="734">
        <v>5151586.6229219995</v>
      </c>
      <c r="K568" s="748">
        <v>1</v>
      </c>
      <c r="L568" s="734">
        <v>1474.1039999999998</v>
      </c>
      <c r="M568" s="735">
        <v>5151586.6229219995</v>
      </c>
    </row>
    <row r="569" spans="1:13" ht="14.45" customHeight="1" x14ac:dyDescent="0.2">
      <c r="A569" s="729" t="s">
        <v>648</v>
      </c>
      <c r="B569" s="730" t="s">
        <v>3441</v>
      </c>
      <c r="C569" s="730" t="s">
        <v>3446</v>
      </c>
      <c r="D569" s="730" t="s">
        <v>3443</v>
      </c>
      <c r="E569" s="730" t="s">
        <v>2443</v>
      </c>
      <c r="F569" s="734">
        <v>448.37799999999999</v>
      </c>
      <c r="G569" s="734">
        <v>3522251.2999743186</v>
      </c>
      <c r="H569" s="748">
        <v>1</v>
      </c>
      <c r="I569" s="734"/>
      <c r="J569" s="734"/>
      <c r="K569" s="748">
        <v>0</v>
      </c>
      <c r="L569" s="734">
        <v>448.37799999999999</v>
      </c>
      <c r="M569" s="735">
        <v>3522251.2999743186</v>
      </c>
    </row>
    <row r="570" spans="1:13" ht="14.45" customHeight="1" x14ac:dyDescent="0.2">
      <c r="A570" s="729" t="s">
        <v>648</v>
      </c>
      <c r="B570" s="730" t="s">
        <v>3447</v>
      </c>
      <c r="C570" s="730" t="s">
        <v>3448</v>
      </c>
      <c r="D570" s="730" t="s">
        <v>2391</v>
      </c>
      <c r="E570" s="730" t="s">
        <v>3449</v>
      </c>
      <c r="F570" s="734"/>
      <c r="G570" s="734"/>
      <c r="H570" s="748">
        <v>0</v>
      </c>
      <c r="I570" s="734">
        <v>1712.8150000000001</v>
      </c>
      <c r="J570" s="734">
        <v>8126127.8819062915</v>
      </c>
      <c r="K570" s="748">
        <v>1</v>
      </c>
      <c r="L570" s="734">
        <v>1712.8150000000001</v>
      </c>
      <c r="M570" s="735">
        <v>8126127.8819062915</v>
      </c>
    </row>
    <row r="571" spans="1:13" ht="14.45" customHeight="1" x14ac:dyDescent="0.2">
      <c r="A571" s="729" t="s">
        <v>648</v>
      </c>
      <c r="B571" s="730" t="s">
        <v>3447</v>
      </c>
      <c r="C571" s="730" t="s">
        <v>3450</v>
      </c>
      <c r="D571" s="730" t="s">
        <v>2391</v>
      </c>
      <c r="E571" s="730" t="s">
        <v>2392</v>
      </c>
      <c r="F571" s="734">
        <v>46</v>
      </c>
      <c r="G571" s="734">
        <v>1001839.5199999999</v>
      </c>
      <c r="H571" s="748">
        <v>1</v>
      </c>
      <c r="I571" s="734"/>
      <c r="J571" s="734"/>
      <c r="K571" s="748">
        <v>0</v>
      </c>
      <c r="L571" s="734">
        <v>46</v>
      </c>
      <c r="M571" s="735">
        <v>1001839.5199999999</v>
      </c>
    </row>
    <row r="572" spans="1:13" ht="14.45" customHeight="1" x14ac:dyDescent="0.2">
      <c r="A572" s="729" t="s">
        <v>648</v>
      </c>
      <c r="B572" s="730" t="s">
        <v>3451</v>
      </c>
      <c r="C572" s="730" t="s">
        <v>3452</v>
      </c>
      <c r="D572" s="730" t="s">
        <v>2381</v>
      </c>
      <c r="E572" s="730" t="s">
        <v>2425</v>
      </c>
      <c r="F572" s="734"/>
      <c r="G572" s="734"/>
      <c r="H572" s="748">
        <v>0</v>
      </c>
      <c r="I572" s="734">
        <v>680.6339999999999</v>
      </c>
      <c r="J572" s="734">
        <v>3878561.8012578008</v>
      </c>
      <c r="K572" s="748">
        <v>1</v>
      </c>
      <c r="L572" s="734">
        <v>680.6339999999999</v>
      </c>
      <c r="M572" s="735">
        <v>3878561.8012578008</v>
      </c>
    </row>
    <row r="573" spans="1:13" ht="14.45" customHeight="1" x14ac:dyDescent="0.2">
      <c r="A573" s="729" t="s">
        <v>648</v>
      </c>
      <c r="B573" s="730" t="s">
        <v>3451</v>
      </c>
      <c r="C573" s="730" t="s">
        <v>3453</v>
      </c>
      <c r="D573" s="730" t="s">
        <v>2381</v>
      </c>
      <c r="E573" s="730" t="s">
        <v>3454</v>
      </c>
      <c r="F573" s="734"/>
      <c r="G573" s="734"/>
      <c r="H573" s="748">
        <v>0</v>
      </c>
      <c r="I573" s="734">
        <v>434.69699900000001</v>
      </c>
      <c r="J573" s="734">
        <v>9966873.4701947961</v>
      </c>
      <c r="K573" s="748">
        <v>1</v>
      </c>
      <c r="L573" s="734">
        <v>434.69699900000001</v>
      </c>
      <c r="M573" s="735">
        <v>9966873.4701947961</v>
      </c>
    </row>
    <row r="574" spans="1:13" ht="14.45" customHeight="1" x14ac:dyDescent="0.2">
      <c r="A574" s="729" t="s">
        <v>648</v>
      </c>
      <c r="B574" s="730" t="s">
        <v>3455</v>
      </c>
      <c r="C574" s="730" t="s">
        <v>3456</v>
      </c>
      <c r="D574" s="730" t="s">
        <v>3457</v>
      </c>
      <c r="E574" s="730" t="s">
        <v>1133</v>
      </c>
      <c r="F574" s="734"/>
      <c r="G574" s="734"/>
      <c r="H574" s="748">
        <v>0</v>
      </c>
      <c r="I574" s="734">
        <v>1125.2259999999999</v>
      </c>
      <c r="J574" s="734">
        <v>10037623.550052352</v>
      </c>
      <c r="K574" s="748">
        <v>1</v>
      </c>
      <c r="L574" s="734">
        <v>1125.2259999999999</v>
      </c>
      <c r="M574" s="735">
        <v>10037623.550052352</v>
      </c>
    </row>
    <row r="575" spans="1:13" ht="14.45" customHeight="1" x14ac:dyDescent="0.2">
      <c r="A575" s="729" t="s">
        <v>648</v>
      </c>
      <c r="B575" s="730" t="s">
        <v>3458</v>
      </c>
      <c r="C575" s="730" t="s">
        <v>3459</v>
      </c>
      <c r="D575" s="730" t="s">
        <v>3460</v>
      </c>
      <c r="E575" s="730" t="s">
        <v>1776</v>
      </c>
      <c r="F575" s="734"/>
      <c r="G575" s="734"/>
      <c r="H575" s="748">
        <v>0</v>
      </c>
      <c r="I575" s="734">
        <v>145.26182350000002</v>
      </c>
      <c r="J575" s="734">
        <v>6049157.1588132717</v>
      </c>
      <c r="K575" s="748">
        <v>1</v>
      </c>
      <c r="L575" s="734">
        <v>145.26182350000002</v>
      </c>
      <c r="M575" s="735">
        <v>6049157.1588132717</v>
      </c>
    </row>
    <row r="576" spans="1:13" ht="14.45" customHeight="1" x14ac:dyDescent="0.2">
      <c r="A576" s="729" t="s">
        <v>648</v>
      </c>
      <c r="B576" s="730" t="s">
        <v>3458</v>
      </c>
      <c r="C576" s="730" t="s">
        <v>3461</v>
      </c>
      <c r="D576" s="730" t="s">
        <v>3460</v>
      </c>
      <c r="E576" s="730" t="s">
        <v>3462</v>
      </c>
      <c r="F576" s="734"/>
      <c r="G576" s="734"/>
      <c r="H576" s="748">
        <v>0</v>
      </c>
      <c r="I576" s="734">
        <v>81</v>
      </c>
      <c r="J576" s="734">
        <v>5395793.6854558038</v>
      </c>
      <c r="K576" s="748">
        <v>1</v>
      </c>
      <c r="L576" s="734">
        <v>81</v>
      </c>
      <c r="M576" s="735">
        <v>5395793.6854558038</v>
      </c>
    </row>
    <row r="577" spans="1:13" ht="14.45" customHeight="1" thickBot="1" x14ac:dyDescent="0.25">
      <c r="A577" s="736" t="s">
        <v>648</v>
      </c>
      <c r="B577" s="737" t="s">
        <v>3383</v>
      </c>
      <c r="C577" s="737" t="s">
        <v>3384</v>
      </c>
      <c r="D577" s="737" t="s">
        <v>3385</v>
      </c>
      <c r="E577" s="737" t="s">
        <v>3386</v>
      </c>
      <c r="F577" s="741"/>
      <c r="G577" s="741"/>
      <c r="H577" s="749">
        <v>0</v>
      </c>
      <c r="I577" s="741">
        <v>56</v>
      </c>
      <c r="J577" s="741">
        <v>2082601.3610273255</v>
      </c>
      <c r="K577" s="749">
        <v>1</v>
      </c>
      <c r="L577" s="741">
        <v>56</v>
      </c>
      <c r="M577" s="742">
        <v>2082601.3610273255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5E6F5FBB-02D5-40D1-92C9-B6356340C040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5090</v>
      </c>
      <c r="C3" s="395">
        <f>SUM(C6:C1048576)</f>
        <v>3181</v>
      </c>
      <c r="D3" s="395">
        <f>SUM(D6:D1048576)</f>
        <v>428</v>
      </c>
      <c r="E3" s="396">
        <f>SUM(E6:E1048576)</f>
        <v>3961</v>
      </c>
      <c r="F3" s="393">
        <f>IF(SUM($B3:$E3)=0,"",B3/SUM($B3:$E3))</f>
        <v>0.40205371248025279</v>
      </c>
      <c r="G3" s="391">
        <f t="shared" ref="G3:I3" si="0">IF(SUM($B3:$E3)=0,"",C3/SUM($B3:$E3))</f>
        <v>0.25126382306477091</v>
      </c>
      <c r="H3" s="391">
        <f t="shared" si="0"/>
        <v>3.380726698262243E-2</v>
      </c>
      <c r="I3" s="392">
        <f t="shared" si="0"/>
        <v>0.31287519747235387</v>
      </c>
      <c r="J3" s="395">
        <f>SUM(J6:J1048576)</f>
        <v>471</v>
      </c>
      <c r="K3" s="395">
        <f>SUM(K6:K1048576)</f>
        <v>928</v>
      </c>
      <c r="L3" s="395">
        <f>SUM(L6:L1048576)</f>
        <v>428</v>
      </c>
      <c r="M3" s="396">
        <f>SUM(M6:M1048576)</f>
        <v>3251</v>
      </c>
      <c r="N3" s="393">
        <f>IF(SUM($J3:$M3)=0,"",J3/SUM($J3:$M3))</f>
        <v>9.2753052382827883E-2</v>
      </c>
      <c r="O3" s="391">
        <f t="shared" ref="O3:Q3" si="1">IF(SUM($J3:$M3)=0,"",K3/SUM($J3:$M3))</f>
        <v>0.18274911382434028</v>
      </c>
      <c r="P3" s="391">
        <f t="shared" si="1"/>
        <v>8.4285151634501773E-2</v>
      </c>
      <c r="Q3" s="392">
        <f t="shared" si="1"/>
        <v>0.64021268215833005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3464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2487</v>
      </c>
      <c r="B7" s="780">
        <v>2559</v>
      </c>
      <c r="C7" s="734">
        <v>1476</v>
      </c>
      <c r="D7" s="734">
        <v>186</v>
      </c>
      <c r="E7" s="735"/>
      <c r="F7" s="777">
        <v>0.60625444207533763</v>
      </c>
      <c r="G7" s="748">
        <v>0.34968017057569295</v>
      </c>
      <c r="H7" s="748">
        <v>4.4065387348969441E-2</v>
      </c>
      <c r="I7" s="783">
        <v>0</v>
      </c>
      <c r="J7" s="780">
        <v>144</v>
      </c>
      <c r="K7" s="734">
        <v>368</v>
      </c>
      <c r="L7" s="734">
        <v>186</v>
      </c>
      <c r="M7" s="735"/>
      <c r="N7" s="777">
        <v>0.20630372492836677</v>
      </c>
      <c r="O7" s="748">
        <v>0.52722063037249278</v>
      </c>
      <c r="P7" s="748">
        <v>0.26647564469914042</v>
      </c>
      <c r="Q7" s="771">
        <v>0</v>
      </c>
    </row>
    <row r="8" spans="1:17" ht="14.45" customHeight="1" x14ac:dyDescent="0.2">
      <c r="A8" s="774" t="s">
        <v>2488</v>
      </c>
      <c r="B8" s="780">
        <v>1344</v>
      </c>
      <c r="C8" s="734">
        <v>1408</v>
      </c>
      <c r="D8" s="734">
        <v>242</v>
      </c>
      <c r="E8" s="735"/>
      <c r="F8" s="777">
        <v>0.44889779559118237</v>
      </c>
      <c r="G8" s="748">
        <v>0.47027388109552437</v>
      </c>
      <c r="H8" s="748">
        <v>8.082832331329326E-2</v>
      </c>
      <c r="I8" s="783">
        <v>0</v>
      </c>
      <c r="J8" s="780">
        <v>153</v>
      </c>
      <c r="K8" s="734">
        <v>400</v>
      </c>
      <c r="L8" s="734">
        <v>242</v>
      </c>
      <c r="M8" s="735"/>
      <c r="N8" s="777">
        <v>0.19245283018867926</v>
      </c>
      <c r="O8" s="748">
        <v>0.50314465408805031</v>
      </c>
      <c r="P8" s="748">
        <v>0.30440251572327043</v>
      </c>
      <c r="Q8" s="771">
        <v>0</v>
      </c>
    </row>
    <row r="9" spans="1:17" ht="14.45" customHeight="1" x14ac:dyDescent="0.2">
      <c r="A9" s="774" t="s">
        <v>2489</v>
      </c>
      <c r="B9" s="780">
        <v>1103</v>
      </c>
      <c r="C9" s="734">
        <v>284</v>
      </c>
      <c r="D9" s="734"/>
      <c r="E9" s="735"/>
      <c r="F9" s="777">
        <v>0.79524152847873109</v>
      </c>
      <c r="G9" s="748">
        <v>0.20475847152126891</v>
      </c>
      <c r="H9" s="748">
        <v>0</v>
      </c>
      <c r="I9" s="783">
        <v>0</v>
      </c>
      <c r="J9" s="780">
        <v>130</v>
      </c>
      <c r="K9" s="734">
        <v>152</v>
      </c>
      <c r="L9" s="734"/>
      <c r="M9" s="735"/>
      <c r="N9" s="777">
        <v>0.46099290780141844</v>
      </c>
      <c r="O9" s="748">
        <v>0.53900709219858156</v>
      </c>
      <c r="P9" s="748">
        <v>0</v>
      </c>
      <c r="Q9" s="771">
        <v>0</v>
      </c>
    </row>
    <row r="10" spans="1:17" ht="14.45" customHeight="1" x14ac:dyDescent="0.2">
      <c r="A10" s="774" t="s">
        <v>2490</v>
      </c>
      <c r="B10" s="780">
        <v>59</v>
      </c>
      <c r="C10" s="734">
        <v>7</v>
      </c>
      <c r="D10" s="734"/>
      <c r="E10" s="735"/>
      <c r="F10" s="777">
        <v>0.89393939393939392</v>
      </c>
      <c r="G10" s="748">
        <v>0.10606060606060606</v>
      </c>
      <c r="H10" s="748">
        <v>0</v>
      </c>
      <c r="I10" s="783">
        <v>0</v>
      </c>
      <c r="J10" s="780">
        <v>35</v>
      </c>
      <c r="K10" s="734">
        <v>6</v>
      </c>
      <c r="L10" s="734"/>
      <c r="M10" s="735"/>
      <c r="N10" s="777">
        <v>0.85365853658536583</v>
      </c>
      <c r="O10" s="748">
        <v>0.14634146341463414</v>
      </c>
      <c r="P10" s="748">
        <v>0</v>
      </c>
      <c r="Q10" s="771">
        <v>0</v>
      </c>
    </row>
    <row r="11" spans="1:17" ht="14.45" customHeight="1" x14ac:dyDescent="0.2">
      <c r="A11" s="774" t="s">
        <v>2491</v>
      </c>
      <c r="B11" s="780">
        <v>25</v>
      </c>
      <c r="C11" s="734">
        <v>6</v>
      </c>
      <c r="D11" s="734"/>
      <c r="E11" s="735"/>
      <c r="F11" s="777">
        <v>0.80645161290322576</v>
      </c>
      <c r="G11" s="748">
        <v>0.19354838709677419</v>
      </c>
      <c r="H11" s="748">
        <v>0</v>
      </c>
      <c r="I11" s="783">
        <v>0</v>
      </c>
      <c r="J11" s="780">
        <v>9</v>
      </c>
      <c r="K11" s="734">
        <v>2</v>
      </c>
      <c r="L11" s="734"/>
      <c r="M11" s="735"/>
      <c r="N11" s="777">
        <v>0.81818181818181823</v>
      </c>
      <c r="O11" s="748">
        <v>0.18181818181818182</v>
      </c>
      <c r="P11" s="748">
        <v>0</v>
      </c>
      <c r="Q11" s="771">
        <v>0</v>
      </c>
    </row>
    <row r="12" spans="1:17" ht="14.45" customHeight="1" thickBot="1" x14ac:dyDescent="0.25">
      <c r="A12" s="775" t="s">
        <v>2492</v>
      </c>
      <c r="B12" s="781"/>
      <c r="C12" s="741"/>
      <c r="D12" s="741"/>
      <c r="E12" s="742">
        <v>3961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3251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7114B383-FBB3-473D-A675-06F343E225F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3465</v>
      </c>
      <c r="C5" s="715">
        <v>27338499.060000002</v>
      </c>
      <c r="D5" s="715">
        <v>19512</v>
      </c>
      <c r="E5" s="715">
        <v>16742989.369999992</v>
      </c>
      <c r="F5" s="785">
        <v>0.61243264793923147</v>
      </c>
      <c r="G5" s="715">
        <v>12259</v>
      </c>
      <c r="H5" s="785">
        <v>0.62828003280032796</v>
      </c>
      <c r="I5" s="715">
        <v>10595509.690000013</v>
      </c>
      <c r="J5" s="785">
        <v>0.38756735206076859</v>
      </c>
      <c r="K5" s="715">
        <v>7253</v>
      </c>
      <c r="L5" s="785">
        <v>0.37171996719967199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3466</v>
      </c>
      <c r="C6" s="715">
        <v>22651611.740000006</v>
      </c>
      <c r="D6" s="715">
        <v>18173.5</v>
      </c>
      <c r="E6" s="715">
        <v>16125419.019999992</v>
      </c>
      <c r="F6" s="785">
        <v>0.71188837267259231</v>
      </c>
      <c r="G6" s="715">
        <v>11518.5</v>
      </c>
      <c r="H6" s="785">
        <v>0.63380746691611412</v>
      </c>
      <c r="I6" s="715">
        <v>6526192.7200000128</v>
      </c>
      <c r="J6" s="785">
        <v>0.28811162732740764</v>
      </c>
      <c r="K6" s="715">
        <v>6655</v>
      </c>
      <c r="L6" s="785">
        <v>0.36619253308388588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3467</v>
      </c>
      <c r="C7" s="715">
        <v>7876.29</v>
      </c>
      <c r="D7" s="715">
        <v>533.5</v>
      </c>
      <c r="E7" s="715">
        <v>6788.13</v>
      </c>
      <c r="F7" s="785">
        <v>0.86184358371771486</v>
      </c>
      <c r="G7" s="715">
        <v>424.5</v>
      </c>
      <c r="H7" s="785">
        <v>0.79568884723523903</v>
      </c>
      <c r="I7" s="715">
        <v>1088.1599999999999</v>
      </c>
      <c r="J7" s="785">
        <v>0.13815641628228517</v>
      </c>
      <c r="K7" s="715">
        <v>109</v>
      </c>
      <c r="L7" s="785">
        <v>0.204311152764761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3468</v>
      </c>
      <c r="C8" s="715">
        <v>4679011.0299999984</v>
      </c>
      <c r="D8" s="715">
        <v>805</v>
      </c>
      <c r="E8" s="715">
        <v>610782.21999999962</v>
      </c>
      <c r="F8" s="785">
        <v>0.13053660615115067</v>
      </c>
      <c r="G8" s="715">
        <v>316</v>
      </c>
      <c r="H8" s="785">
        <v>0.39254658385093166</v>
      </c>
      <c r="I8" s="715">
        <v>4068228.8099999991</v>
      </c>
      <c r="J8" s="785">
        <v>0.86946339384884941</v>
      </c>
      <c r="K8" s="715">
        <v>489</v>
      </c>
      <c r="L8" s="785">
        <v>0.60745341614906834</v>
      </c>
      <c r="M8" s="715" t="s">
        <v>1</v>
      </c>
      <c r="N8" s="270"/>
    </row>
    <row r="9" spans="1:14" ht="14.45" customHeight="1" x14ac:dyDescent="0.2">
      <c r="A9" s="711" t="s">
        <v>615</v>
      </c>
      <c r="B9" s="712" t="s">
        <v>3</v>
      </c>
      <c r="C9" s="715">
        <v>27338499.060000002</v>
      </c>
      <c r="D9" s="715">
        <v>19512</v>
      </c>
      <c r="E9" s="715">
        <v>16742989.369999992</v>
      </c>
      <c r="F9" s="785">
        <v>0.61243264793923147</v>
      </c>
      <c r="G9" s="715">
        <v>12259</v>
      </c>
      <c r="H9" s="785">
        <v>0.62828003280032796</v>
      </c>
      <c r="I9" s="715">
        <v>10595509.690000013</v>
      </c>
      <c r="J9" s="785">
        <v>0.38756735206076859</v>
      </c>
      <c r="K9" s="715">
        <v>7253</v>
      </c>
      <c r="L9" s="785">
        <v>0.37171996719967199</v>
      </c>
      <c r="M9" s="715" t="s">
        <v>630</v>
      </c>
      <c r="N9" s="270"/>
    </row>
    <row r="11" spans="1:14" ht="14.45" customHeight="1" x14ac:dyDescent="0.2">
      <c r="A11" s="711">
        <v>21</v>
      </c>
      <c r="B11" s="712" t="s">
        <v>3465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3469</v>
      </c>
      <c r="B12" s="712" t="s">
        <v>3466</v>
      </c>
      <c r="C12" s="715">
        <v>17724.099999999999</v>
      </c>
      <c r="D12" s="715">
        <v>34</v>
      </c>
      <c r="E12" s="715">
        <v>7148.4800000000014</v>
      </c>
      <c r="F12" s="785">
        <v>0.40331977364153904</v>
      </c>
      <c r="G12" s="715">
        <v>21</v>
      </c>
      <c r="H12" s="785">
        <v>0.61764705882352944</v>
      </c>
      <c r="I12" s="715">
        <v>10575.619999999999</v>
      </c>
      <c r="J12" s="785">
        <v>0.59668022635846107</v>
      </c>
      <c r="K12" s="715">
        <v>13</v>
      </c>
      <c r="L12" s="785">
        <v>0.38235294117647056</v>
      </c>
      <c r="M12" s="715" t="s">
        <v>1</v>
      </c>
      <c r="N12" s="270"/>
    </row>
    <row r="13" spans="1:14" ht="14.45" customHeight="1" x14ac:dyDescent="0.2">
      <c r="A13" s="711" t="s">
        <v>3469</v>
      </c>
      <c r="B13" s="712" t="s">
        <v>3467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3469</v>
      </c>
      <c r="B14" s="712" t="s">
        <v>3468</v>
      </c>
      <c r="C14" s="715">
        <v>300.14999999999998</v>
      </c>
      <c r="D14" s="715">
        <v>1</v>
      </c>
      <c r="E14" s="715">
        <v>300.14999999999998</v>
      </c>
      <c r="F14" s="785">
        <v>1</v>
      </c>
      <c r="G14" s="715">
        <v>1</v>
      </c>
      <c r="H14" s="785">
        <v>1</v>
      </c>
      <c r="I14" s="715" t="s">
        <v>329</v>
      </c>
      <c r="J14" s="785">
        <v>0</v>
      </c>
      <c r="K14" s="715" t="s">
        <v>329</v>
      </c>
      <c r="L14" s="785">
        <v>0</v>
      </c>
      <c r="M14" s="715" t="s">
        <v>1</v>
      </c>
      <c r="N14" s="270"/>
    </row>
    <row r="15" spans="1:14" ht="14.45" customHeight="1" x14ac:dyDescent="0.2">
      <c r="A15" s="711" t="s">
        <v>3469</v>
      </c>
      <c r="B15" s="712" t="s">
        <v>3470</v>
      </c>
      <c r="C15" s="715">
        <v>18024.25</v>
      </c>
      <c r="D15" s="715">
        <v>36</v>
      </c>
      <c r="E15" s="715">
        <v>7448.630000000001</v>
      </c>
      <c r="F15" s="785">
        <v>0.41325603007059941</v>
      </c>
      <c r="G15" s="715">
        <v>23</v>
      </c>
      <c r="H15" s="785">
        <v>0.63888888888888884</v>
      </c>
      <c r="I15" s="715">
        <v>10575.619999999999</v>
      </c>
      <c r="J15" s="785">
        <v>0.58674396992940059</v>
      </c>
      <c r="K15" s="715">
        <v>13</v>
      </c>
      <c r="L15" s="785">
        <v>0.3611111111111111</v>
      </c>
      <c r="M15" s="715" t="s">
        <v>634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635</v>
      </c>
      <c r="N16" s="270"/>
    </row>
    <row r="17" spans="1:14" ht="14.45" customHeight="1" x14ac:dyDescent="0.2">
      <c r="A17" s="711" t="s">
        <v>3471</v>
      </c>
      <c r="B17" s="712" t="s">
        <v>3466</v>
      </c>
      <c r="C17" s="715">
        <v>20208676.47000001</v>
      </c>
      <c r="D17" s="715">
        <v>16550.5</v>
      </c>
      <c r="E17" s="715">
        <v>14154253.780000005</v>
      </c>
      <c r="F17" s="785">
        <v>0.70040478905247172</v>
      </c>
      <c r="G17" s="715">
        <v>10495.5</v>
      </c>
      <c r="H17" s="785">
        <v>0.63415002567898249</v>
      </c>
      <c r="I17" s="715">
        <v>6054422.6900000051</v>
      </c>
      <c r="J17" s="785">
        <v>0.29959521094752833</v>
      </c>
      <c r="K17" s="715">
        <v>6055</v>
      </c>
      <c r="L17" s="785">
        <v>0.36584997432101751</v>
      </c>
      <c r="M17" s="715" t="s">
        <v>1</v>
      </c>
      <c r="N17" s="270"/>
    </row>
    <row r="18" spans="1:14" ht="14.45" customHeight="1" x14ac:dyDescent="0.2">
      <c r="A18" s="711" t="s">
        <v>3471</v>
      </c>
      <c r="B18" s="712" t="s">
        <v>3467</v>
      </c>
      <c r="C18" s="715">
        <v>7876.29</v>
      </c>
      <c r="D18" s="715">
        <v>505.5</v>
      </c>
      <c r="E18" s="715">
        <v>6788.13</v>
      </c>
      <c r="F18" s="785">
        <v>0.86184358371771486</v>
      </c>
      <c r="G18" s="715">
        <v>404.5</v>
      </c>
      <c r="H18" s="785">
        <v>0.80019782393669636</v>
      </c>
      <c r="I18" s="715">
        <v>1088.1599999999999</v>
      </c>
      <c r="J18" s="785">
        <v>0.13815641628228517</v>
      </c>
      <c r="K18" s="715">
        <v>101</v>
      </c>
      <c r="L18" s="785">
        <v>0.19980217606330367</v>
      </c>
      <c r="M18" s="715" t="s">
        <v>1</v>
      </c>
      <c r="N18" s="270"/>
    </row>
    <row r="19" spans="1:14" ht="14.45" customHeight="1" x14ac:dyDescent="0.2">
      <c r="A19" s="711" t="s">
        <v>3471</v>
      </c>
      <c r="B19" s="712" t="s">
        <v>3468</v>
      </c>
      <c r="C19" s="715">
        <v>4645349.9699999988</v>
      </c>
      <c r="D19" s="715">
        <v>794</v>
      </c>
      <c r="E19" s="715">
        <v>582781.28999999969</v>
      </c>
      <c r="F19" s="785">
        <v>0.12545476525205695</v>
      </c>
      <c r="G19" s="715">
        <v>307</v>
      </c>
      <c r="H19" s="785">
        <v>0.38664987405541562</v>
      </c>
      <c r="I19" s="715">
        <v>4062568.6799999992</v>
      </c>
      <c r="J19" s="785">
        <v>0.8745452347479431</v>
      </c>
      <c r="K19" s="715">
        <v>487</v>
      </c>
      <c r="L19" s="785">
        <v>0.61335012594458438</v>
      </c>
      <c r="M19" s="715" t="s">
        <v>1</v>
      </c>
      <c r="N19" s="270"/>
    </row>
    <row r="20" spans="1:14" ht="14.45" customHeight="1" x14ac:dyDescent="0.2">
      <c r="A20" s="711" t="s">
        <v>3471</v>
      </c>
      <c r="B20" s="712" t="s">
        <v>3472</v>
      </c>
      <c r="C20" s="715">
        <v>24861902.730000008</v>
      </c>
      <c r="D20" s="715">
        <v>17850</v>
      </c>
      <c r="E20" s="715">
        <v>14743823.200000005</v>
      </c>
      <c r="F20" s="785">
        <v>0.5930287540787913</v>
      </c>
      <c r="G20" s="715">
        <v>11207</v>
      </c>
      <c r="H20" s="785">
        <v>0.62784313725490193</v>
      </c>
      <c r="I20" s="715">
        <v>10118079.530000005</v>
      </c>
      <c r="J20" s="785">
        <v>0.40697124592120876</v>
      </c>
      <c r="K20" s="715">
        <v>6643</v>
      </c>
      <c r="L20" s="785">
        <v>0.37215686274509802</v>
      </c>
      <c r="M20" s="715" t="s">
        <v>634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635</v>
      </c>
      <c r="N21" s="270"/>
    </row>
    <row r="22" spans="1:14" ht="14.45" customHeight="1" x14ac:dyDescent="0.2">
      <c r="A22" s="711" t="s">
        <v>3473</v>
      </c>
      <c r="B22" s="712" t="s">
        <v>3466</v>
      </c>
      <c r="C22" s="715">
        <v>2048666.7200000002</v>
      </c>
      <c r="D22" s="715">
        <v>1347</v>
      </c>
      <c r="E22" s="715">
        <v>1685900.6700000004</v>
      </c>
      <c r="F22" s="785">
        <v>0.82292578560557683</v>
      </c>
      <c r="G22" s="715">
        <v>857</v>
      </c>
      <c r="H22" s="785">
        <v>0.63622865627319969</v>
      </c>
      <c r="I22" s="715">
        <v>362766.04999999993</v>
      </c>
      <c r="J22" s="785">
        <v>0.17707421439442325</v>
      </c>
      <c r="K22" s="715">
        <v>490</v>
      </c>
      <c r="L22" s="785">
        <v>0.36377134372680031</v>
      </c>
      <c r="M22" s="715" t="s">
        <v>1</v>
      </c>
      <c r="N22" s="270"/>
    </row>
    <row r="23" spans="1:14" ht="14.45" customHeight="1" x14ac:dyDescent="0.2">
      <c r="A23" s="711" t="s">
        <v>3473</v>
      </c>
      <c r="B23" s="712" t="s">
        <v>3467</v>
      </c>
      <c r="C23" s="715">
        <v>0</v>
      </c>
      <c r="D23" s="715">
        <v>17</v>
      </c>
      <c r="E23" s="715">
        <v>0</v>
      </c>
      <c r="F23" s="785" t="s">
        <v>329</v>
      </c>
      <c r="G23" s="715">
        <v>11</v>
      </c>
      <c r="H23" s="785">
        <v>0.6470588235294118</v>
      </c>
      <c r="I23" s="715">
        <v>0</v>
      </c>
      <c r="J23" s="785" t="s">
        <v>329</v>
      </c>
      <c r="K23" s="715">
        <v>6</v>
      </c>
      <c r="L23" s="785">
        <v>0.35294117647058826</v>
      </c>
      <c r="M23" s="715" t="s">
        <v>1</v>
      </c>
      <c r="N23" s="270"/>
    </row>
    <row r="24" spans="1:14" ht="14.45" customHeight="1" x14ac:dyDescent="0.2">
      <c r="A24" s="711" t="s">
        <v>3473</v>
      </c>
      <c r="B24" s="712" t="s">
        <v>3468</v>
      </c>
      <c r="C24" s="715">
        <v>33360.909999999996</v>
      </c>
      <c r="D24" s="715">
        <v>10</v>
      </c>
      <c r="E24" s="715">
        <v>27700.78</v>
      </c>
      <c r="F24" s="785">
        <v>0.83033646264445427</v>
      </c>
      <c r="G24" s="715">
        <v>8</v>
      </c>
      <c r="H24" s="785">
        <v>0.8</v>
      </c>
      <c r="I24" s="715">
        <v>5660.13</v>
      </c>
      <c r="J24" s="785">
        <v>0.16966353735554579</v>
      </c>
      <c r="K24" s="715">
        <v>2</v>
      </c>
      <c r="L24" s="785">
        <v>0.2</v>
      </c>
      <c r="M24" s="715" t="s">
        <v>1</v>
      </c>
      <c r="N24" s="270"/>
    </row>
    <row r="25" spans="1:14" ht="14.45" customHeight="1" x14ac:dyDescent="0.2">
      <c r="A25" s="711" t="s">
        <v>3473</v>
      </c>
      <c r="B25" s="712" t="s">
        <v>3474</v>
      </c>
      <c r="C25" s="715">
        <v>2082027.6300000001</v>
      </c>
      <c r="D25" s="715">
        <v>1374</v>
      </c>
      <c r="E25" s="715">
        <v>1713601.4500000004</v>
      </c>
      <c r="F25" s="785">
        <v>0.82304452895276914</v>
      </c>
      <c r="G25" s="715">
        <v>876</v>
      </c>
      <c r="H25" s="785">
        <v>0.63755458515283847</v>
      </c>
      <c r="I25" s="715">
        <v>368426.17999999993</v>
      </c>
      <c r="J25" s="785">
        <v>0.17695547104723097</v>
      </c>
      <c r="K25" s="715">
        <v>498</v>
      </c>
      <c r="L25" s="785">
        <v>0.36244541484716158</v>
      </c>
      <c r="M25" s="715" t="s">
        <v>634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635</v>
      </c>
      <c r="N26" s="270"/>
    </row>
    <row r="27" spans="1:14" ht="14.45" customHeight="1" x14ac:dyDescent="0.2">
      <c r="A27" s="711" t="s">
        <v>3475</v>
      </c>
      <c r="B27" s="712" t="s">
        <v>3466</v>
      </c>
      <c r="C27" s="715">
        <v>126850.80000000002</v>
      </c>
      <c r="D27" s="715">
        <v>155</v>
      </c>
      <c r="E27" s="715">
        <v>80355</v>
      </c>
      <c r="F27" s="785">
        <v>0.63346072709040846</v>
      </c>
      <c r="G27" s="715">
        <v>90</v>
      </c>
      <c r="H27" s="785">
        <v>0.58064516129032262</v>
      </c>
      <c r="I27" s="715">
        <v>46495.80000000001</v>
      </c>
      <c r="J27" s="785">
        <v>0.36653927290959143</v>
      </c>
      <c r="K27" s="715">
        <v>65</v>
      </c>
      <c r="L27" s="785">
        <v>0.41935483870967744</v>
      </c>
      <c r="M27" s="715" t="s">
        <v>1</v>
      </c>
      <c r="N27" s="270"/>
    </row>
    <row r="28" spans="1:14" ht="14.45" customHeight="1" x14ac:dyDescent="0.2">
      <c r="A28" s="711" t="s">
        <v>3475</v>
      </c>
      <c r="B28" s="712" t="s">
        <v>3467</v>
      </c>
      <c r="C28" s="715">
        <v>0</v>
      </c>
      <c r="D28" s="715">
        <v>8</v>
      </c>
      <c r="E28" s="715">
        <v>0</v>
      </c>
      <c r="F28" s="785" t="s">
        <v>329</v>
      </c>
      <c r="G28" s="715">
        <v>6</v>
      </c>
      <c r="H28" s="785">
        <v>0.75</v>
      </c>
      <c r="I28" s="715">
        <v>0</v>
      </c>
      <c r="J28" s="785" t="s">
        <v>329</v>
      </c>
      <c r="K28" s="715">
        <v>2</v>
      </c>
      <c r="L28" s="785">
        <v>0.25</v>
      </c>
      <c r="M28" s="715" t="s">
        <v>1</v>
      </c>
      <c r="N28" s="270"/>
    </row>
    <row r="29" spans="1:14" ht="14.45" customHeight="1" x14ac:dyDescent="0.2">
      <c r="A29" s="711" t="s">
        <v>3475</v>
      </c>
      <c r="B29" s="712" t="s">
        <v>3476</v>
      </c>
      <c r="C29" s="715">
        <v>126850.80000000002</v>
      </c>
      <c r="D29" s="715">
        <v>163</v>
      </c>
      <c r="E29" s="715">
        <v>80355</v>
      </c>
      <c r="F29" s="785">
        <v>0.63346072709040846</v>
      </c>
      <c r="G29" s="715">
        <v>96</v>
      </c>
      <c r="H29" s="785">
        <v>0.58895705521472397</v>
      </c>
      <c r="I29" s="715">
        <v>46495.80000000001</v>
      </c>
      <c r="J29" s="785">
        <v>0.36653927290959143</v>
      </c>
      <c r="K29" s="715">
        <v>67</v>
      </c>
      <c r="L29" s="785">
        <v>0.41104294478527609</v>
      </c>
      <c r="M29" s="715" t="s">
        <v>634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635</v>
      </c>
      <c r="N30" s="270"/>
    </row>
    <row r="31" spans="1:14" ht="14.45" customHeight="1" x14ac:dyDescent="0.2">
      <c r="A31" s="711" t="s">
        <v>3477</v>
      </c>
      <c r="B31" s="712" t="s">
        <v>3466</v>
      </c>
      <c r="C31" s="715">
        <v>249693.64999999997</v>
      </c>
      <c r="D31" s="715">
        <v>87</v>
      </c>
      <c r="E31" s="715">
        <v>197761.08999999997</v>
      </c>
      <c r="F31" s="785">
        <v>0.79201489505239719</v>
      </c>
      <c r="G31" s="715">
        <v>55</v>
      </c>
      <c r="H31" s="785">
        <v>0.63218390804597702</v>
      </c>
      <c r="I31" s="715">
        <v>51932.56</v>
      </c>
      <c r="J31" s="785">
        <v>0.20798510494760281</v>
      </c>
      <c r="K31" s="715">
        <v>32</v>
      </c>
      <c r="L31" s="785">
        <v>0.36781609195402298</v>
      </c>
      <c r="M31" s="715" t="s">
        <v>1</v>
      </c>
      <c r="N31" s="270"/>
    </row>
    <row r="32" spans="1:14" ht="14.45" customHeight="1" x14ac:dyDescent="0.2">
      <c r="A32" s="711" t="s">
        <v>3477</v>
      </c>
      <c r="B32" s="712" t="s">
        <v>3467</v>
      </c>
      <c r="C32" s="715">
        <v>0</v>
      </c>
      <c r="D32" s="715">
        <v>2</v>
      </c>
      <c r="E32" s="715">
        <v>0</v>
      </c>
      <c r="F32" s="785" t="s">
        <v>329</v>
      </c>
      <c r="G32" s="715">
        <v>2</v>
      </c>
      <c r="H32" s="785">
        <v>1</v>
      </c>
      <c r="I32" s="715" t="s">
        <v>329</v>
      </c>
      <c r="J32" s="785" t="s">
        <v>329</v>
      </c>
      <c r="K32" s="715" t="s">
        <v>329</v>
      </c>
      <c r="L32" s="785">
        <v>0</v>
      </c>
      <c r="M32" s="715" t="s">
        <v>1</v>
      </c>
      <c r="N32" s="270"/>
    </row>
    <row r="33" spans="1:14" ht="14.45" customHeight="1" x14ac:dyDescent="0.2">
      <c r="A33" s="711" t="s">
        <v>3477</v>
      </c>
      <c r="B33" s="712" t="s">
        <v>3478</v>
      </c>
      <c r="C33" s="715">
        <v>249693.64999999997</v>
      </c>
      <c r="D33" s="715">
        <v>89</v>
      </c>
      <c r="E33" s="715">
        <v>197761.08999999997</v>
      </c>
      <c r="F33" s="785">
        <v>0.79201489505239719</v>
      </c>
      <c r="G33" s="715">
        <v>57</v>
      </c>
      <c r="H33" s="785">
        <v>0.6404494382022472</v>
      </c>
      <c r="I33" s="715">
        <v>51932.56</v>
      </c>
      <c r="J33" s="785">
        <v>0.20798510494760281</v>
      </c>
      <c r="K33" s="715">
        <v>32</v>
      </c>
      <c r="L33" s="785">
        <v>0.3595505617977528</v>
      </c>
      <c r="M33" s="715" t="s">
        <v>634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635</v>
      </c>
      <c r="N34" s="270"/>
    </row>
    <row r="35" spans="1:14" ht="14.45" customHeight="1" x14ac:dyDescent="0.2">
      <c r="A35" s="711" t="s">
        <v>615</v>
      </c>
      <c r="B35" s="712" t="s">
        <v>3479</v>
      </c>
      <c r="C35" s="715">
        <v>27338499.060000006</v>
      </c>
      <c r="D35" s="715">
        <v>19512</v>
      </c>
      <c r="E35" s="715">
        <v>16742989.370000005</v>
      </c>
      <c r="F35" s="785">
        <v>0.61243264793923191</v>
      </c>
      <c r="G35" s="715">
        <v>12259</v>
      </c>
      <c r="H35" s="785">
        <v>0.62828003280032796</v>
      </c>
      <c r="I35" s="715">
        <v>10595509.690000007</v>
      </c>
      <c r="J35" s="785">
        <v>0.38756735206076837</v>
      </c>
      <c r="K35" s="715">
        <v>7253</v>
      </c>
      <c r="L35" s="785">
        <v>0.37171996719967199</v>
      </c>
      <c r="M35" s="715" t="s">
        <v>630</v>
      </c>
      <c r="N35" s="270"/>
    </row>
    <row r="36" spans="1:14" ht="14.45" customHeight="1" x14ac:dyDescent="0.2">
      <c r="A36" s="786" t="s">
        <v>295</v>
      </c>
    </row>
    <row r="37" spans="1:14" ht="14.45" customHeight="1" x14ac:dyDescent="0.2">
      <c r="A37" s="787" t="s">
        <v>3480</v>
      </c>
    </row>
    <row r="38" spans="1:14" ht="14.45" customHeight="1" x14ac:dyDescent="0.2">
      <c r="A38" s="786" t="s">
        <v>3481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 xr:uid="{266077E0-522E-4FAF-AA90-2FB6428FD7B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3482</v>
      </c>
      <c r="B5" s="779">
        <v>576160.41999999993</v>
      </c>
      <c r="C5" s="723">
        <v>1</v>
      </c>
      <c r="D5" s="792">
        <v>463</v>
      </c>
      <c r="E5" s="795" t="s">
        <v>3482</v>
      </c>
      <c r="F5" s="779">
        <v>432424.53999999992</v>
      </c>
      <c r="G5" s="747">
        <v>0.75052802134516627</v>
      </c>
      <c r="H5" s="727">
        <v>283</v>
      </c>
      <c r="I5" s="770">
        <v>0.61123110151187909</v>
      </c>
      <c r="J5" s="798">
        <v>143735.88000000006</v>
      </c>
      <c r="K5" s="747">
        <v>0.24947197865483381</v>
      </c>
      <c r="L5" s="727">
        <v>180</v>
      </c>
      <c r="M5" s="770">
        <v>0.38876889848812096</v>
      </c>
    </row>
    <row r="6" spans="1:13" ht="14.45" customHeight="1" x14ac:dyDescent="0.2">
      <c r="A6" s="789" t="s">
        <v>3483</v>
      </c>
      <c r="B6" s="780">
        <v>2974.9900000000002</v>
      </c>
      <c r="C6" s="730">
        <v>1</v>
      </c>
      <c r="D6" s="793">
        <v>7</v>
      </c>
      <c r="E6" s="796" t="s">
        <v>3483</v>
      </c>
      <c r="F6" s="780">
        <v>560.32000000000005</v>
      </c>
      <c r="G6" s="748">
        <v>0.18834349023021926</v>
      </c>
      <c r="H6" s="734">
        <v>2</v>
      </c>
      <c r="I6" s="771">
        <v>0.2857142857142857</v>
      </c>
      <c r="J6" s="799">
        <v>2414.67</v>
      </c>
      <c r="K6" s="748">
        <v>0.81165650976978065</v>
      </c>
      <c r="L6" s="734">
        <v>5</v>
      </c>
      <c r="M6" s="771">
        <v>0.7142857142857143</v>
      </c>
    </row>
    <row r="7" spans="1:13" ht="14.45" customHeight="1" x14ac:dyDescent="0.2">
      <c r="A7" s="789" t="s">
        <v>3484</v>
      </c>
      <c r="B7" s="780">
        <v>204933.12</v>
      </c>
      <c r="C7" s="730">
        <v>1</v>
      </c>
      <c r="D7" s="793">
        <v>63</v>
      </c>
      <c r="E7" s="796" t="s">
        <v>3484</v>
      </c>
      <c r="F7" s="780">
        <v>48563.83</v>
      </c>
      <c r="G7" s="748">
        <v>0.23697404304389649</v>
      </c>
      <c r="H7" s="734">
        <v>35</v>
      </c>
      <c r="I7" s="771">
        <v>0.55555555555555558</v>
      </c>
      <c r="J7" s="799">
        <v>156369.28999999998</v>
      </c>
      <c r="K7" s="748">
        <v>0.76302595695610342</v>
      </c>
      <c r="L7" s="734">
        <v>28</v>
      </c>
      <c r="M7" s="771">
        <v>0.44444444444444442</v>
      </c>
    </row>
    <row r="8" spans="1:13" ht="14.45" customHeight="1" x14ac:dyDescent="0.2">
      <c r="A8" s="789" t="s">
        <v>3485</v>
      </c>
      <c r="B8" s="780">
        <v>34175.47</v>
      </c>
      <c r="C8" s="730">
        <v>1</v>
      </c>
      <c r="D8" s="793">
        <v>59</v>
      </c>
      <c r="E8" s="796" t="s">
        <v>3485</v>
      </c>
      <c r="F8" s="780">
        <v>21988.81</v>
      </c>
      <c r="G8" s="748">
        <v>0.64340914697003437</v>
      </c>
      <c r="H8" s="734">
        <v>28</v>
      </c>
      <c r="I8" s="771">
        <v>0.47457627118644069</v>
      </c>
      <c r="J8" s="799">
        <v>12186.66</v>
      </c>
      <c r="K8" s="748">
        <v>0.35659085302996563</v>
      </c>
      <c r="L8" s="734">
        <v>31</v>
      </c>
      <c r="M8" s="771">
        <v>0.52542372881355937</v>
      </c>
    </row>
    <row r="9" spans="1:13" ht="14.45" customHeight="1" x14ac:dyDescent="0.2">
      <c r="A9" s="789" t="s">
        <v>3486</v>
      </c>
      <c r="B9" s="780">
        <v>2236601.350000001</v>
      </c>
      <c r="C9" s="730">
        <v>1</v>
      </c>
      <c r="D9" s="793">
        <v>1556</v>
      </c>
      <c r="E9" s="796" t="s">
        <v>3486</v>
      </c>
      <c r="F9" s="780">
        <v>1729286.5700000005</v>
      </c>
      <c r="G9" s="748">
        <v>0.7731760378307917</v>
      </c>
      <c r="H9" s="734">
        <v>1035</v>
      </c>
      <c r="I9" s="771">
        <v>0.66516709511568128</v>
      </c>
      <c r="J9" s="799">
        <v>507314.78000000044</v>
      </c>
      <c r="K9" s="748">
        <v>0.2268239621692083</v>
      </c>
      <c r="L9" s="734">
        <v>521</v>
      </c>
      <c r="M9" s="771">
        <v>0.33483290488431877</v>
      </c>
    </row>
    <row r="10" spans="1:13" ht="14.45" customHeight="1" x14ac:dyDescent="0.2">
      <c r="A10" s="789" t="s">
        <v>3487</v>
      </c>
      <c r="B10" s="780">
        <v>8565.92</v>
      </c>
      <c r="C10" s="730">
        <v>1</v>
      </c>
      <c r="D10" s="793">
        <v>12</v>
      </c>
      <c r="E10" s="796" t="s">
        <v>3487</v>
      </c>
      <c r="F10" s="780">
        <v>8565.92</v>
      </c>
      <c r="G10" s="748">
        <v>1</v>
      </c>
      <c r="H10" s="734">
        <v>12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3488</v>
      </c>
      <c r="B11" s="780">
        <v>82331.97</v>
      </c>
      <c r="C11" s="730">
        <v>1</v>
      </c>
      <c r="D11" s="793">
        <v>39</v>
      </c>
      <c r="E11" s="796" t="s">
        <v>3488</v>
      </c>
      <c r="F11" s="780">
        <v>49838.2</v>
      </c>
      <c r="G11" s="748">
        <v>0.60533229072497596</v>
      </c>
      <c r="H11" s="734">
        <v>23</v>
      </c>
      <c r="I11" s="771">
        <v>0.58974358974358976</v>
      </c>
      <c r="J11" s="799">
        <v>32493.77</v>
      </c>
      <c r="K11" s="748">
        <v>0.39466770927502404</v>
      </c>
      <c r="L11" s="734">
        <v>16</v>
      </c>
      <c r="M11" s="771">
        <v>0.41025641025641024</v>
      </c>
    </row>
    <row r="12" spans="1:13" ht="14.45" customHeight="1" x14ac:dyDescent="0.2">
      <c r="A12" s="789" t="s">
        <v>3489</v>
      </c>
      <c r="B12" s="780">
        <v>3213847.1999999988</v>
      </c>
      <c r="C12" s="730">
        <v>1</v>
      </c>
      <c r="D12" s="793">
        <v>2740</v>
      </c>
      <c r="E12" s="796" t="s">
        <v>3489</v>
      </c>
      <c r="F12" s="780">
        <v>2200438.5799999996</v>
      </c>
      <c r="G12" s="748">
        <v>0.68467429938797353</v>
      </c>
      <c r="H12" s="734">
        <v>1724</v>
      </c>
      <c r="I12" s="771">
        <v>0.62919708029197086</v>
      </c>
      <c r="J12" s="799">
        <v>1013408.6199999993</v>
      </c>
      <c r="K12" s="748">
        <v>0.31532570061202653</v>
      </c>
      <c r="L12" s="734">
        <v>1016</v>
      </c>
      <c r="M12" s="771">
        <v>0.3708029197080292</v>
      </c>
    </row>
    <row r="13" spans="1:13" ht="14.45" customHeight="1" x14ac:dyDescent="0.2">
      <c r="A13" s="789" t="s">
        <v>3490</v>
      </c>
      <c r="B13" s="780">
        <v>6134.6799999999994</v>
      </c>
      <c r="C13" s="730">
        <v>1</v>
      </c>
      <c r="D13" s="793">
        <v>14</v>
      </c>
      <c r="E13" s="796" t="s">
        <v>3490</v>
      </c>
      <c r="F13" s="780">
        <v>4587.9699999999993</v>
      </c>
      <c r="G13" s="748">
        <v>0.74787437975574922</v>
      </c>
      <c r="H13" s="734">
        <v>10</v>
      </c>
      <c r="I13" s="771">
        <v>0.7142857142857143</v>
      </c>
      <c r="J13" s="799">
        <v>1546.71</v>
      </c>
      <c r="K13" s="748">
        <v>0.25212562024425073</v>
      </c>
      <c r="L13" s="734">
        <v>4</v>
      </c>
      <c r="M13" s="771">
        <v>0.2857142857142857</v>
      </c>
    </row>
    <row r="14" spans="1:13" ht="14.45" customHeight="1" x14ac:dyDescent="0.2">
      <c r="A14" s="789" t="s">
        <v>3491</v>
      </c>
      <c r="B14" s="780">
        <v>435442.1100000001</v>
      </c>
      <c r="C14" s="730">
        <v>1</v>
      </c>
      <c r="D14" s="793">
        <v>558</v>
      </c>
      <c r="E14" s="796" t="s">
        <v>3491</v>
      </c>
      <c r="F14" s="780">
        <v>287604.8000000001</v>
      </c>
      <c r="G14" s="748">
        <v>0.66048917501341342</v>
      </c>
      <c r="H14" s="734">
        <v>299</v>
      </c>
      <c r="I14" s="771">
        <v>0.53584229390681004</v>
      </c>
      <c r="J14" s="799">
        <v>147837.30999999997</v>
      </c>
      <c r="K14" s="748">
        <v>0.33951082498658647</v>
      </c>
      <c r="L14" s="734">
        <v>259</v>
      </c>
      <c r="M14" s="771">
        <v>0.46415770609318996</v>
      </c>
    </row>
    <row r="15" spans="1:13" ht="14.45" customHeight="1" x14ac:dyDescent="0.2">
      <c r="A15" s="789" t="s">
        <v>3492</v>
      </c>
      <c r="B15" s="780">
        <v>40073.199999999997</v>
      </c>
      <c r="C15" s="730">
        <v>1</v>
      </c>
      <c r="D15" s="793">
        <v>25</v>
      </c>
      <c r="E15" s="796" t="s">
        <v>3492</v>
      </c>
      <c r="F15" s="780">
        <v>37712.879999999997</v>
      </c>
      <c r="G15" s="748">
        <v>0.94109978738907796</v>
      </c>
      <c r="H15" s="734">
        <v>18</v>
      </c>
      <c r="I15" s="771">
        <v>0.72</v>
      </c>
      <c r="J15" s="799">
        <v>2360.3200000000002</v>
      </c>
      <c r="K15" s="748">
        <v>5.8900212610922022E-2</v>
      </c>
      <c r="L15" s="734">
        <v>7</v>
      </c>
      <c r="M15" s="771">
        <v>0.28000000000000003</v>
      </c>
    </row>
    <row r="16" spans="1:13" ht="14.45" customHeight="1" x14ac:dyDescent="0.2">
      <c r="A16" s="789" t="s">
        <v>3493</v>
      </c>
      <c r="B16" s="780">
        <v>15705.98</v>
      </c>
      <c r="C16" s="730">
        <v>1</v>
      </c>
      <c r="D16" s="793">
        <v>12</v>
      </c>
      <c r="E16" s="796" t="s">
        <v>3493</v>
      </c>
      <c r="F16" s="780">
        <v>8959.8099999999977</v>
      </c>
      <c r="G16" s="748">
        <v>0.57047124725741394</v>
      </c>
      <c r="H16" s="734">
        <v>7</v>
      </c>
      <c r="I16" s="771">
        <v>0.58333333333333337</v>
      </c>
      <c r="J16" s="799">
        <v>6746.170000000001</v>
      </c>
      <c r="K16" s="748">
        <v>0.42952875274258601</v>
      </c>
      <c r="L16" s="734">
        <v>5</v>
      </c>
      <c r="M16" s="771">
        <v>0.41666666666666669</v>
      </c>
    </row>
    <row r="17" spans="1:13" ht="14.45" customHeight="1" x14ac:dyDescent="0.2">
      <c r="A17" s="789" t="s">
        <v>3494</v>
      </c>
      <c r="B17" s="780">
        <v>1002320.06</v>
      </c>
      <c r="C17" s="730">
        <v>1</v>
      </c>
      <c r="D17" s="793">
        <v>938</v>
      </c>
      <c r="E17" s="796" t="s">
        <v>3494</v>
      </c>
      <c r="F17" s="780">
        <v>705340.61</v>
      </c>
      <c r="G17" s="748">
        <v>0.70370796529803059</v>
      </c>
      <c r="H17" s="734">
        <v>559</v>
      </c>
      <c r="I17" s="771">
        <v>0.59594882729211085</v>
      </c>
      <c r="J17" s="799">
        <v>296979.45000000007</v>
      </c>
      <c r="K17" s="748">
        <v>0.29629203470196941</v>
      </c>
      <c r="L17" s="734">
        <v>379</v>
      </c>
      <c r="M17" s="771">
        <v>0.40405117270788915</v>
      </c>
    </row>
    <row r="18" spans="1:13" ht="14.45" customHeight="1" x14ac:dyDescent="0.2">
      <c r="A18" s="789" t="s">
        <v>3495</v>
      </c>
      <c r="B18" s="780">
        <v>55897.08</v>
      </c>
      <c r="C18" s="730">
        <v>1</v>
      </c>
      <c r="D18" s="793">
        <v>124</v>
      </c>
      <c r="E18" s="796" t="s">
        <v>3495</v>
      </c>
      <c r="F18" s="780">
        <v>37951.199999999997</v>
      </c>
      <c r="G18" s="748">
        <v>0.67894780908054586</v>
      </c>
      <c r="H18" s="734">
        <v>80</v>
      </c>
      <c r="I18" s="771">
        <v>0.64516129032258063</v>
      </c>
      <c r="J18" s="799">
        <v>17945.88</v>
      </c>
      <c r="K18" s="748">
        <v>0.32105219091945414</v>
      </c>
      <c r="L18" s="734">
        <v>44</v>
      </c>
      <c r="M18" s="771">
        <v>0.35483870967741937</v>
      </c>
    </row>
    <row r="19" spans="1:13" ht="14.45" customHeight="1" x14ac:dyDescent="0.2">
      <c r="A19" s="789" t="s">
        <v>3496</v>
      </c>
      <c r="B19" s="780">
        <v>1863518.9700000007</v>
      </c>
      <c r="C19" s="730">
        <v>1</v>
      </c>
      <c r="D19" s="793">
        <v>1851</v>
      </c>
      <c r="E19" s="796" t="s">
        <v>3496</v>
      </c>
      <c r="F19" s="780">
        <v>1422340.330000001</v>
      </c>
      <c r="G19" s="748">
        <v>0.76325508508239148</v>
      </c>
      <c r="H19" s="734">
        <v>1175</v>
      </c>
      <c r="I19" s="771">
        <v>0.63479200432198812</v>
      </c>
      <c r="J19" s="799">
        <v>441178.63999999978</v>
      </c>
      <c r="K19" s="748">
        <v>0.2367449149176086</v>
      </c>
      <c r="L19" s="734">
        <v>676</v>
      </c>
      <c r="M19" s="771">
        <v>0.36520799567801188</v>
      </c>
    </row>
    <row r="20" spans="1:13" ht="14.45" customHeight="1" x14ac:dyDescent="0.2">
      <c r="A20" s="789" t="s">
        <v>3497</v>
      </c>
      <c r="B20" s="780">
        <v>155982.44999999998</v>
      </c>
      <c r="C20" s="730">
        <v>1</v>
      </c>
      <c r="D20" s="793">
        <v>169</v>
      </c>
      <c r="E20" s="796" t="s">
        <v>3497</v>
      </c>
      <c r="F20" s="780">
        <v>98490.849999999991</v>
      </c>
      <c r="G20" s="748">
        <v>0.63142263761083384</v>
      </c>
      <c r="H20" s="734">
        <v>83</v>
      </c>
      <c r="I20" s="771">
        <v>0.4911242603550296</v>
      </c>
      <c r="J20" s="799">
        <v>57491.6</v>
      </c>
      <c r="K20" s="748">
        <v>0.36857736238916627</v>
      </c>
      <c r="L20" s="734">
        <v>86</v>
      </c>
      <c r="M20" s="771">
        <v>0.50887573964497046</v>
      </c>
    </row>
    <row r="21" spans="1:13" ht="14.45" customHeight="1" x14ac:dyDescent="0.2">
      <c r="A21" s="789" t="s">
        <v>3498</v>
      </c>
      <c r="B21" s="780">
        <v>344065.35999999993</v>
      </c>
      <c r="C21" s="730">
        <v>1</v>
      </c>
      <c r="D21" s="793">
        <v>376</v>
      </c>
      <c r="E21" s="796" t="s">
        <v>3498</v>
      </c>
      <c r="F21" s="780">
        <v>198549.27999999994</v>
      </c>
      <c r="G21" s="748">
        <v>0.57706849652054482</v>
      </c>
      <c r="H21" s="734">
        <v>221</v>
      </c>
      <c r="I21" s="771">
        <v>0.58776595744680848</v>
      </c>
      <c r="J21" s="799">
        <v>145516.07999999999</v>
      </c>
      <c r="K21" s="748">
        <v>0.42293150347945524</v>
      </c>
      <c r="L21" s="734">
        <v>155</v>
      </c>
      <c r="M21" s="771">
        <v>0.41223404255319152</v>
      </c>
    </row>
    <row r="22" spans="1:13" ht="14.45" customHeight="1" x14ac:dyDescent="0.2">
      <c r="A22" s="789" t="s">
        <v>3499</v>
      </c>
      <c r="B22" s="780">
        <v>263.61</v>
      </c>
      <c r="C22" s="730">
        <v>1</v>
      </c>
      <c r="D22" s="793">
        <v>1</v>
      </c>
      <c r="E22" s="796" t="s">
        <v>3499</v>
      </c>
      <c r="F22" s="780"/>
      <c r="G22" s="748">
        <v>0</v>
      </c>
      <c r="H22" s="734"/>
      <c r="I22" s="771">
        <v>0</v>
      </c>
      <c r="J22" s="799">
        <v>263.61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3500</v>
      </c>
      <c r="B23" s="780">
        <v>949278.33999999985</v>
      </c>
      <c r="C23" s="730">
        <v>1</v>
      </c>
      <c r="D23" s="793">
        <v>337</v>
      </c>
      <c r="E23" s="796" t="s">
        <v>3500</v>
      </c>
      <c r="F23" s="780">
        <v>772083.89999999979</v>
      </c>
      <c r="G23" s="748">
        <v>0.81333774033019646</v>
      </c>
      <c r="H23" s="734">
        <v>208</v>
      </c>
      <c r="I23" s="771">
        <v>0.6172106824925816</v>
      </c>
      <c r="J23" s="799">
        <v>177194.44000000009</v>
      </c>
      <c r="K23" s="748">
        <v>0.1866622596698036</v>
      </c>
      <c r="L23" s="734">
        <v>129</v>
      </c>
      <c r="M23" s="771">
        <v>0.3827893175074184</v>
      </c>
    </row>
    <row r="24" spans="1:13" ht="14.45" customHeight="1" x14ac:dyDescent="0.2">
      <c r="A24" s="789" t="s">
        <v>3501</v>
      </c>
      <c r="B24" s="780">
        <v>4222.26</v>
      </c>
      <c r="C24" s="730">
        <v>1</v>
      </c>
      <c r="D24" s="793">
        <v>14</v>
      </c>
      <c r="E24" s="796" t="s">
        <v>3501</v>
      </c>
      <c r="F24" s="780">
        <v>2432.64</v>
      </c>
      <c r="G24" s="748">
        <v>0.57614642395304883</v>
      </c>
      <c r="H24" s="734">
        <v>5</v>
      </c>
      <c r="I24" s="771">
        <v>0.35714285714285715</v>
      </c>
      <c r="J24" s="799">
        <v>1789.6200000000003</v>
      </c>
      <c r="K24" s="748">
        <v>0.42385357604695123</v>
      </c>
      <c r="L24" s="734">
        <v>9</v>
      </c>
      <c r="M24" s="771">
        <v>0.6428571428571429</v>
      </c>
    </row>
    <row r="25" spans="1:13" ht="14.45" customHeight="1" x14ac:dyDescent="0.2">
      <c r="A25" s="789" t="s">
        <v>3502</v>
      </c>
      <c r="B25" s="780">
        <v>2232019.4599999995</v>
      </c>
      <c r="C25" s="730">
        <v>1</v>
      </c>
      <c r="D25" s="793">
        <v>277</v>
      </c>
      <c r="E25" s="796" t="s">
        <v>3502</v>
      </c>
      <c r="F25" s="780">
        <v>152355.40999999997</v>
      </c>
      <c r="G25" s="748">
        <v>6.8258997168420751E-2</v>
      </c>
      <c r="H25" s="734">
        <v>95</v>
      </c>
      <c r="I25" s="771">
        <v>0.34296028880866425</v>
      </c>
      <c r="J25" s="799">
        <v>2079664.0499999993</v>
      </c>
      <c r="K25" s="748">
        <v>0.93174100283157912</v>
      </c>
      <c r="L25" s="734">
        <v>182</v>
      </c>
      <c r="M25" s="771">
        <v>0.65703971119133575</v>
      </c>
    </row>
    <row r="26" spans="1:13" ht="14.45" customHeight="1" x14ac:dyDescent="0.2">
      <c r="A26" s="789" t="s">
        <v>3503</v>
      </c>
      <c r="B26" s="780">
        <v>238629.76000000001</v>
      </c>
      <c r="C26" s="730">
        <v>1</v>
      </c>
      <c r="D26" s="793">
        <v>335</v>
      </c>
      <c r="E26" s="796" t="s">
        <v>3503</v>
      </c>
      <c r="F26" s="780">
        <v>123588.25000000003</v>
      </c>
      <c r="G26" s="748">
        <v>0.51790795079373175</v>
      </c>
      <c r="H26" s="734">
        <v>157</v>
      </c>
      <c r="I26" s="771">
        <v>0.46865671641791046</v>
      </c>
      <c r="J26" s="799">
        <v>115041.51</v>
      </c>
      <c r="K26" s="748">
        <v>0.4820920492062683</v>
      </c>
      <c r="L26" s="734">
        <v>178</v>
      </c>
      <c r="M26" s="771">
        <v>0.5313432835820896</v>
      </c>
    </row>
    <row r="27" spans="1:13" ht="14.45" customHeight="1" x14ac:dyDescent="0.2">
      <c r="A27" s="789" t="s">
        <v>3504</v>
      </c>
      <c r="B27" s="780">
        <v>674805.04000000015</v>
      </c>
      <c r="C27" s="730">
        <v>1</v>
      </c>
      <c r="D27" s="793">
        <v>705</v>
      </c>
      <c r="E27" s="796" t="s">
        <v>3504</v>
      </c>
      <c r="F27" s="780">
        <v>579518.81000000017</v>
      </c>
      <c r="G27" s="748">
        <v>0.85879443046246373</v>
      </c>
      <c r="H27" s="734">
        <v>517</v>
      </c>
      <c r="I27" s="771">
        <v>0.73333333333333328</v>
      </c>
      <c r="J27" s="799">
        <v>95286.23000000001</v>
      </c>
      <c r="K27" s="748">
        <v>0.14120556953753632</v>
      </c>
      <c r="L27" s="734">
        <v>188</v>
      </c>
      <c r="M27" s="771">
        <v>0.26666666666666666</v>
      </c>
    </row>
    <row r="28" spans="1:13" ht="14.45" customHeight="1" x14ac:dyDescent="0.2">
      <c r="A28" s="789" t="s">
        <v>3505</v>
      </c>
      <c r="B28" s="780">
        <v>17885.759999999998</v>
      </c>
      <c r="C28" s="730">
        <v>1</v>
      </c>
      <c r="D28" s="793">
        <v>11</v>
      </c>
      <c r="E28" s="796" t="s">
        <v>3505</v>
      </c>
      <c r="F28" s="780">
        <v>16816.55</v>
      </c>
      <c r="G28" s="748">
        <v>0.94022004097114131</v>
      </c>
      <c r="H28" s="734">
        <v>8</v>
      </c>
      <c r="I28" s="771">
        <v>0.72727272727272729</v>
      </c>
      <c r="J28" s="799">
        <v>1069.21</v>
      </c>
      <c r="K28" s="748">
        <v>5.9779959028858722E-2</v>
      </c>
      <c r="L28" s="734">
        <v>3</v>
      </c>
      <c r="M28" s="771">
        <v>0.27272727272727271</v>
      </c>
    </row>
    <row r="29" spans="1:13" ht="14.45" customHeight="1" x14ac:dyDescent="0.2">
      <c r="A29" s="789" t="s">
        <v>3506</v>
      </c>
      <c r="B29" s="780">
        <v>1797591</v>
      </c>
      <c r="C29" s="730">
        <v>1</v>
      </c>
      <c r="D29" s="793">
        <v>246</v>
      </c>
      <c r="E29" s="796" t="s">
        <v>3506</v>
      </c>
      <c r="F29" s="780">
        <v>161448.10999999999</v>
      </c>
      <c r="G29" s="748">
        <v>8.9813594972382477E-2</v>
      </c>
      <c r="H29" s="734">
        <v>66</v>
      </c>
      <c r="I29" s="771">
        <v>0.26829268292682928</v>
      </c>
      <c r="J29" s="799">
        <v>1636142.89</v>
      </c>
      <c r="K29" s="748">
        <v>0.9101864050276175</v>
      </c>
      <c r="L29" s="734">
        <v>180</v>
      </c>
      <c r="M29" s="771">
        <v>0.73170731707317072</v>
      </c>
    </row>
    <row r="30" spans="1:13" ht="14.45" customHeight="1" x14ac:dyDescent="0.2">
      <c r="A30" s="789" t="s">
        <v>3507</v>
      </c>
      <c r="B30" s="780">
        <v>1139494.9800000002</v>
      </c>
      <c r="C30" s="730">
        <v>1</v>
      </c>
      <c r="D30" s="793">
        <v>688</v>
      </c>
      <c r="E30" s="796" t="s">
        <v>3507</v>
      </c>
      <c r="F30" s="780">
        <v>848558.14000000013</v>
      </c>
      <c r="G30" s="748">
        <v>0.74467913847237832</v>
      </c>
      <c r="H30" s="734">
        <v>426</v>
      </c>
      <c r="I30" s="771">
        <v>0.6191860465116279</v>
      </c>
      <c r="J30" s="799">
        <v>290936.84000000003</v>
      </c>
      <c r="K30" s="748">
        <v>0.25532086152762162</v>
      </c>
      <c r="L30" s="734">
        <v>262</v>
      </c>
      <c r="M30" s="771">
        <v>0.3808139534883721</v>
      </c>
    </row>
    <row r="31" spans="1:13" ht="14.45" customHeight="1" x14ac:dyDescent="0.2">
      <c r="A31" s="789" t="s">
        <v>3508</v>
      </c>
      <c r="B31" s="780">
        <v>117167.07999999999</v>
      </c>
      <c r="C31" s="730">
        <v>1</v>
      </c>
      <c r="D31" s="793">
        <v>139</v>
      </c>
      <c r="E31" s="796" t="s">
        <v>3508</v>
      </c>
      <c r="F31" s="780">
        <v>54863.29</v>
      </c>
      <c r="G31" s="748">
        <v>0.46824833391768411</v>
      </c>
      <c r="H31" s="734">
        <v>70</v>
      </c>
      <c r="I31" s="771">
        <v>0.50359712230215825</v>
      </c>
      <c r="J31" s="799">
        <v>62303.789999999994</v>
      </c>
      <c r="K31" s="748">
        <v>0.53175166608231594</v>
      </c>
      <c r="L31" s="734">
        <v>69</v>
      </c>
      <c r="M31" s="771">
        <v>0.49640287769784175</v>
      </c>
    </row>
    <row r="32" spans="1:13" ht="14.45" customHeight="1" x14ac:dyDescent="0.2">
      <c r="A32" s="789" t="s">
        <v>3509</v>
      </c>
      <c r="B32" s="780">
        <v>555001.91</v>
      </c>
      <c r="C32" s="730">
        <v>1</v>
      </c>
      <c r="D32" s="793">
        <v>739</v>
      </c>
      <c r="E32" s="796" t="s">
        <v>3509</v>
      </c>
      <c r="F32" s="780">
        <v>430658.42</v>
      </c>
      <c r="G32" s="748">
        <v>0.77595844670156178</v>
      </c>
      <c r="H32" s="734">
        <v>536</v>
      </c>
      <c r="I32" s="771">
        <v>0.7253044654939107</v>
      </c>
      <c r="J32" s="799">
        <v>124343.49</v>
      </c>
      <c r="K32" s="748">
        <v>0.2240415532984382</v>
      </c>
      <c r="L32" s="734">
        <v>203</v>
      </c>
      <c r="M32" s="771">
        <v>0.2746955345060893</v>
      </c>
    </row>
    <row r="33" spans="1:13" ht="14.45" customHeight="1" x14ac:dyDescent="0.2">
      <c r="A33" s="789" t="s">
        <v>3510</v>
      </c>
      <c r="B33" s="780">
        <v>207344.23000000004</v>
      </c>
      <c r="C33" s="730">
        <v>1</v>
      </c>
      <c r="D33" s="793">
        <v>115</v>
      </c>
      <c r="E33" s="796" t="s">
        <v>3510</v>
      </c>
      <c r="F33" s="780">
        <v>138614.73000000004</v>
      </c>
      <c r="G33" s="748">
        <v>0.66852465583440646</v>
      </c>
      <c r="H33" s="734">
        <v>71</v>
      </c>
      <c r="I33" s="771">
        <v>0.61739130434782608</v>
      </c>
      <c r="J33" s="799">
        <v>68729.5</v>
      </c>
      <c r="K33" s="748">
        <v>0.33147534416559354</v>
      </c>
      <c r="L33" s="734">
        <v>44</v>
      </c>
      <c r="M33" s="771">
        <v>0.38260869565217392</v>
      </c>
    </row>
    <row r="34" spans="1:13" ht="14.45" customHeight="1" x14ac:dyDescent="0.2">
      <c r="A34" s="789" t="s">
        <v>3511</v>
      </c>
      <c r="B34" s="780">
        <v>5401.170000000001</v>
      </c>
      <c r="C34" s="730">
        <v>1</v>
      </c>
      <c r="D34" s="793">
        <v>6</v>
      </c>
      <c r="E34" s="796" t="s">
        <v>3511</v>
      </c>
      <c r="F34" s="780">
        <v>0</v>
      </c>
      <c r="G34" s="748">
        <v>0</v>
      </c>
      <c r="H34" s="734">
        <v>1</v>
      </c>
      <c r="I34" s="771">
        <v>0.16666666666666666</v>
      </c>
      <c r="J34" s="799">
        <v>5401.170000000001</v>
      </c>
      <c r="K34" s="748">
        <v>1</v>
      </c>
      <c r="L34" s="734">
        <v>5</v>
      </c>
      <c r="M34" s="771">
        <v>0.83333333333333337</v>
      </c>
    </row>
    <row r="35" spans="1:13" ht="14.45" customHeight="1" x14ac:dyDescent="0.2">
      <c r="A35" s="789" t="s">
        <v>3512</v>
      </c>
      <c r="B35" s="780">
        <v>77</v>
      </c>
      <c r="C35" s="730">
        <v>1</v>
      </c>
      <c r="D35" s="793">
        <v>1</v>
      </c>
      <c r="E35" s="796" t="s">
        <v>3512</v>
      </c>
      <c r="F35" s="780">
        <v>77</v>
      </c>
      <c r="G35" s="748">
        <v>1</v>
      </c>
      <c r="H35" s="734">
        <v>1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3513</v>
      </c>
      <c r="B36" s="780">
        <v>48664.34</v>
      </c>
      <c r="C36" s="730">
        <v>1</v>
      </c>
      <c r="D36" s="793">
        <v>24</v>
      </c>
      <c r="E36" s="796" t="s">
        <v>3513</v>
      </c>
      <c r="F36" s="780">
        <v>48586.009999999995</v>
      </c>
      <c r="G36" s="748">
        <v>0.99839040250006472</v>
      </c>
      <c r="H36" s="734">
        <v>23</v>
      </c>
      <c r="I36" s="771">
        <v>0.95833333333333337</v>
      </c>
      <c r="J36" s="799">
        <v>78.33</v>
      </c>
      <c r="K36" s="748">
        <v>1.6095974999352709E-3</v>
      </c>
      <c r="L36" s="734">
        <v>1</v>
      </c>
      <c r="M36" s="771">
        <v>4.1666666666666664E-2</v>
      </c>
    </row>
    <row r="37" spans="1:13" ht="14.45" customHeight="1" x14ac:dyDescent="0.2">
      <c r="A37" s="789" t="s">
        <v>3514</v>
      </c>
      <c r="B37" s="780">
        <v>769895.56000000017</v>
      </c>
      <c r="C37" s="730">
        <v>1</v>
      </c>
      <c r="D37" s="793">
        <v>497</v>
      </c>
      <c r="E37" s="796" t="s">
        <v>3514</v>
      </c>
      <c r="F37" s="780">
        <v>706666.11000000022</v>
      </c>
      <c r="G37" s="748">
        <v>0.9178726917193808</v>
      </c>
      <c r="H37" s="734">
        <v>362</v>
      </c>
      <c r="I37" s="771">
        <v>0.7283702213279678</v>
      </c>
      <c r="J37" s="799">
        <v>63229.450000000004</v>
      </c>
      <c r="K37" s="748">
        <v>8.2127308280619246E-2</v>
      </c>
      <c r="L37" s="734">
        <v>135</v>
      </c>
      <c r="M37" s="771">
        <v>0.2716297786720322</v>
      </c>
    </row>
    <row r="38" spans="1:13" ht="14.45" customHeight="1" x14ac:dyDescent="0.2">
      <c r="A38" s="789" t="s">
        <v>3515</v>
      </c>
      <c r="B38" s="780">
        <v>309611.73</v>
      </c>
      <c r="C38" s="730">
        <v>1</v>
      </c>
      <c r="D38" s="793">
        <v>292</v>
      </c>
      <c r="E38" s="796" t="s">
        <v>3515</v>
      </c>
      <c r="F38" s="780">
        <v>174754.17000000007</v>
      </c>
      <c r="G38" s="748">
        <v>0.56443006858945588</v>
      </c>
      <c r="H38" s="734">
        <v>137</v>
      </c>
      <c r="I38" s="771">
        <v>0.46917808219178081</v>
      </c>
      <c r="J38" s="799">
        <v>134857.55999999994</v>
      </c>
      <c r="K38" s="748">
        <v>0.43556993141054423</v>
      </c>
      <c r="L38" s="734">
        <v>155</v>
      </c>
      <c r="M38" s="771">
        <v>0.53082191780821919</v>
      </c>
    </row>
    <row r="39" spans="1:13" ht="14.45" customHeight="1" x14ac:dyDescent="0.2">
      <c r="A39" s="789" t="s">
        <v>3516</v>
      </c>
      <c r="B39" s="780">
        <v>324529.52</v>
      </c>
      <c r="C39" s="730">
        <v>1</v>
      </c>
      <c r="D39" s="793">
        <v>317</v>
      </c>
      <c r="E39" s="796" t="s">
        <v>3516</v>
      </c>
      <c r="F39" s="780">
        <v>228250.84</v>
      </c>
      <c r="G39" s="748">
        <v>0.70332843680907664</v>
      </c>
      <c r="H39" s="734">
        <v>171</v>
      </c>
      <c r="I39" s="771">
        <v>0.5394321766561514</v>
      </c>
      <c r="J39" s="799">
        <v>96278.680000000022</v>
      </c>
      <c r="K39" s="748">
        <v>0.2966715631909233</v>
      </c>
      <c r="L39" s="734">
        <v>146</v>
      </c>
      <c r="M39" s="771">
        <v>0.4605678233438486</v>
      </c>
    </row>
    <row r="40" spans="1:13" ht="14.45" customHeight="1" x14ac:dyDescent="0.2">
      <c r="A40" s="789" t="s">
        <v>3517</v>
      </c>
      <c r="B40" s="780">
        <v>5598.2</v>
      </c>
      <c r="C40" s="730">
        <v>1</v>
      </c>
      <c r="D40" s="793">
        <v>6</v>
      </c>
      <c r="E40" s="796" t="s">
        <v>3517</v>
      </c>
      <c r="F40" s="780">
        <v>3797.3</v>
      </c>
      <c r="G40" s="748">
        <v>0.67830731306491376</v>
      </c>
      <c r="H40" s="734">
        <v>4</v>
      </c>
      <c r="I40" s="771">
        <v>0.66666666666666663</v>
      </c>
      <c r="J40" s="799">
        <v>1800.8999999999999</v>
      </c>
      <c r="K40" s="748">
        <v>0.32169268693508624</v>
      </c>
      <c r="L40" s="734">
        <v>2</v>
      </c>
      <c r="M40" s="771">
        <v>0.33333333333333331</v>
      </c>
    </row>
    <row r="41" spans="1:13" ht="14.45" customHeight="1" x14ac:dyDescent="0.2">
      <c r="A41" s="789" t="s">
        <v>3518</v>
      </c>
      <c r="B41" s="780">
        <v>141855.97999999998</v>
      </c>
      <c r="C41" s="730">
        <v>1</v>
      </c>
      <c r="D41" s="793">
        <v>41</v>
      </c>
      <c r="E41" s="796" t="s">
        <v>3518</v>
      </c>
      <c r="F41" s="780">
        <v>100548.59999999999</v>
      </c>
      <c r="G41" s="748">
        <v>0.70880762305543976</v>
      </c>
      <c r="H41" s="734">
        <v>25</v>
      </c>
      <c r="I41" s="771">
        <v>0.6097560975609756</v>
      </c>
      <c r="J41" s="799">
        <v>41307.380000000005</v>
      </c>
      <c r="K41" s="748">
        <v>0.29119237694456029</v>
      </c>
      <c r="L41" s="734">
        <v>16</v>
      </c>
      <c r="M41" s="771">
        <v>0.3902439024390244</v>
      </c>
    </row>
    <row r="42" spans="1:13" ht="14.45" customHeight="1" x14ac:dyDescent="0.2">
      <c r="A42" s="789" t="s">
        <v>3519</v>
      </c>
      <c r="B42" s="780">
        <v>48570.579999999994</v>
      </c>
      <c r="C42" s="730">
        <v>1</v>
      </c>
      <c r="D42" s="793">
        <v>90</v>
      </c>
      <c r="E42" s="796" t="s">
        <v>3519</v>
      </c>
      <c r="F42" s="780">
        <v>37283.659999999996</v>
      </c>
      <c r="G42" s="748">
        <v>0.76761817544694755</v>
      </c>
      <c r="H42" s="734">
        <v>61</v>
      </c>
      <c r="I42" s="771">
        <v>0.67777777777777781</v>
      </c>
      <c r="J42" s="799">
        <v>11286.92</v>
      </c>
      <c r="K42" s="748">
        <v>0.23238182455305251</v>
      </c>
      <c r="L42" s="734">
        <v>29</v>
      </c>
      <c r="M42" s="771">
        <v>0.32222222222222224</v>
      </c>
    </row>
    <row r="43" spans="1:13" ht="14.45" customHeight="1" x14ac:dyDescent="0.2">
      <c r="A43" s="789" t="s">
        <v>3520</v>
      </c>
      <c r="B43" s="780">
        <v>11986.509999999998</v>
      </c>
      <c r="C43" s="730">
        <v>1</v>
      </c>
      <c r="D43" s="793">
        <v>12</v>
      </c>
      <c r="E43" s="796" t="s">
        <v>3520</v>
      </c>
      <c r="F43" s="780">
        <v>11986.509999999998</v>
      </c>
      <c r="G43" s="748">
        <v>1</v>
      </c>
      <c r="H43" s="734">
        <v>12</v>
      </c>
      <c r="I43" s="771">
        <v>1</v>
      </c>
      <c r="J43" s="799"/>
      <c r="K43" s="748">
        <v>0</v>
      </c>
      <c r="L43" s="734"/>
      <c r="M43" s="771">
        <v>0</v>
      </c>
    </row>
    <row r="44" spans="1:13" ht="14.45" customHeight="1" x14ac:dyDescent="0.2">
      <c r="A44" s="789" t="s">
        <v>3521</v>
      </c>
      <c r="B44" s="780">
        <v>756199.8</v>
      </c>
      <c r="C44" s="730">
        <v>1</v>
      </c>
      <c r="D44" s="793">
        <v>760</v>
      </c>
      <c r="E44" s="796" t="s">
        <v>3521</v>
      </c>
      <c r="F44" s="780">
        <v>632447.00000000012</v>
      </c>
      <c r="G44" s="748">
        <v>0.83634907070856157</v>
      </c>
      <c r="H44" s="734">
        <v>481</v>
      </c>
      <c r="I44" s="771">
        <v>0.63289473684210529</v>
      </c>
      <c r="J44" s="799">
        <v>123752.79999999992</v>
      </c>
      <c r="K44" s="748">
        <v>0.16365092929143846</v>
      </c>
      <c r="L44" s="734">
        <v>279</v>
      </c>
      <c r="M44" s="771">
        <v>0.36710526315789471</v>
      </c>
    </row>
    <row r="45" spans="1:13" ht="14.45" customHeight="1" x14ac:dyDescent="0.2">
      <c r="A45" s="789" t="s">
        <v>3522</v>
      </c>
      <c r="B45" s="780">
        <v>1386764.0099999995</v>
      </c>
      <c r="C45" s="730">
        <v>1</v>
      </c>
      <c r="D45" s="793">
        <v>754</v>
      </c>
      <c r="E45" s="796" t="s">
        <v>3522</v>
      </c>
      <c r="F45" s="780">
        <v>990716.64999999967</v>
      </c>
      <c r="G45" s="748">
        <v>0.71440897142982529</v>
      </c>
      <c r="H45" s="734">
        <v>546</v>
      </c>
      <c r="I45" s="771">
        <v>0.72413793103448276</v>
      </c>
      <c r="J45" s="799">
        <v>396047.35999999987</v>
      </c>
      <c r="K45" s="748">
        <v>0.28559102857017465</v>
      </c>
      <c r="L45" s="734">
        <v>208</v>
      </c>
      <c r="M45" s="771">
        <v>0.27586206896551724</v>
      </c>
    </row>
    <row r="46" spans="1:13" ht="14.45" customHeight="1" x14ac:dyDescent="0.2">
      <c r="A46" s="789" t="s">
        <v>3523</v>
      </c>
      <c r="B46" s="780">
        <v>4542.79</v>
      </c>
      <c r="C46" s="730">
        <v>1</v>
      </c>
      <c r="D46" s="793">
        <v>10</v>
      </c>
      <c r="E46" s="796" t="s">
        <v>3523</v>
      </c>
      <c r="F46" s="780">
        <v>2374.64</v>
      </c>
      <c r="G46" s="748">
        <v>0.52272722269794547</v>
      </c>
      <c r="H46" s="734">
        <v>4</v>
      </c>
      <c r="I46" s="771">
        <v>0.4</v>
      </c>
      <c r="J46" s="799">
        <v>2168.15</v>
      </c>
      <c r="K46" s="748">
        <v>0.47727277730205447</v>
      </c>
      <c r="L46" s="734">
        <v>6</v>
      </c>
      <c r="M46" s="771">
        <v>0.6</v>
      </c>
    </row>
    <row r="47" spans="1:13" ht="14.45" customHeight="1" x14ac:dyDescent="0.2">
      <c r="A47" s="789" t="s">
        <v>3524</v>
      </c>
      <c r="B47" s="780">
        <v>254028.16999999995</v>
      </c>
      <c r="C47" s="730">
        <v>1</v>
      </c>
      <c r="D47" s="793">
        <v>231</v>
      </c>
      <c r="E47" s="796" t="s">
        <v>3524</v>
      </c>
      <c r="F47" s="780">
        <v>189130.62999999995</v>
      </c>
      <c r="G47" s="748">
        <v>0.74452620746746312</v>
      </c>
      <c r="H47" s="734">
        <v>155</v>
      </c>
      <c r="I47" s="771">
        <v>0.67099567099567103</v>
      </c>
      <c r="J47" s="799">
        <v>64897.540000000008</v>
      </c>
      <c r="K47" s="748">
        <v>0.25547379253253694</v>
      </c>
      <c r="L47" s="734">
        <v>76</v>
      </c>
      <c r="M47" s="771">
        <v>0.32900432900432902</v>
      </c>
    </row>
    <row r="48" spans="1:13" ht="14.45" customHeight="1" x14ac:dyDescent="0.2">
      <c r="A48" s="789" t="s">
        <v>3525</v>
      </c>
      <c r="B48" s="780">
        <v>367680.83999999997</v>
      </c>
      <c r="C48" s="730">
        <v>1</v>
      </c>
      <c r="D48" s="793">
        <v>441</v>
      </c>
      <c r="E48" s="796" t="s">
        <v>3525</v>
      </c>
      <c r="F48" s="780">
        <v>265759.26999999996</v>
      </c>
      <c r="G48" s="748">
        <v>0.72279880017680542</v>
      </c>
      <c r="H48" s="734">
        <v>247</v>
      </c>
      <c r="I48" s="771">
        <v>0.5600907029478458</v>
      </c>
      <c r="J48" s="799">
        <v>101921.56999999999</v>
      </c>
      <c r="K48" s="748">
        <v>0.27720119982319447</v>
      </c>
      <c r="L48" s="734">
        <v>194</v>
      </c>
      <c r="M48" s="771">
        <v>0.4399092970521542</v>
      </c>
    </row>
    <row r="49" spans="1:13" ht="14.45" customHeight="1" x14ac:dyDescent="0.2">
      <c r="A49" s="789" t="s">
        <v>3526</v>
      </c>
      <c r="B49" s="780">
        <v>3556425.680000002</v>
      </c>
      <c r="C49" s="730">
        <v>1</v>
      </c>
      <c r="D49" s="793">
        <v>1999</v>
      </c>
      <c r="E49" s="796" t="s">
        <v>3526</v>
      </c>
      <c r="F49" s="780">
        <v>1919560.9600000014</v>
      </c>
      <c r="G49" s="748">
        <v>0.53974443239314374</v>
      </c>
      <c r="H49" s="734">
        <v>1378</v>
      </c>
      <c r="I49" s="771">
        <v>0.68934467233616803</v>
      </c>
      <c r="J49" s="799">
        <v>1636864.7200000007</v>
      </c>
      <c r="K49" s="748">
        <v>0.46025556760685626</v>
      </c>
      <c r="L49" s="734">
        <v>621</v>
      </c>
      <c r="M49" s="771">
        <v>0.31065532766383191</v>
      </c>
    </row>
    <row r="50" spans="1:13" ht="14.45" customHeight="1" x14ac:dyDescent="0.2">
      <c r="A50" s="789" t="s">
        <v>3527</v>
      </c>
      <c r="B50" s="780">
        <v>154.36000000000001</v>
      </c>
      <c r="C50" s="730">
        <v>1</v>
      </c>
      <c r="D50" s="793">
        <v>2</v>
      </c>
      <c r="E50" s="796" t="s">
        <v>3527</v>
      </c>
      <c r="F50" s="780"/>
      <c r="G50" s="748">
        <v>0</v>
      </c>
      <c r="H50" s="734"/>
      <c r="I50" s="771">
        <v>0</v>
      </c>
      <c r="J50" s="799">
        <v>154.36000000000001</v>
      </c>
      <c r="K50" s="748">
        <v>1</v>
      </c>
      <c r="L50" s="734">
        <v>2</v>
      </c>
      <c r="M50" s="771">
        <v>1</v>
      </c>
    </row>
    <row r="51" spans="1:13" ht="14.45" customHeight="1" x14ac:dyDescent="0.2">
      <c r="A51" s="789" t="s">
        <v>3528</v>
      </c>
      <c r="B51" s="780">
        <v>50289.26</v>
      </c>
      <c r="C51" s="730">
        <v>1</v>
      </c>
      <c r="D51" s="793">
        <v>13</v>
      </c>
      <c r="E51" s="796" t="s">
        <v>3528</v>
      </c>
      <c r="F51" s="780">
        <v>42683.060000000005</v>
      </c>
      <c r="G51" s="748">
        <v>0.84875100568192896</v>
      </c>
      <c r="H51" s="734">
        <v>6</v>
      </c>
      <c r="I51" s="771">
        <v>0.46153846153846156</v>
      </c>
      <c r="J51" s="799">
        <v>7606.2</v>
      </c>
      <c r="K51" s="748">
        <v>0.15124899431807109</v>
      </c>
      <c r="L51" s="734">
        <v>7</v>
      </c>
      <c r="M51" s="771">
        <v>0.53846153846153844</v>
      </c>
    </row>
    <row r="52" spans="1:13" ht="14.45" customHeight="1" thickBot="1" x14ac:dyDescent="0.25">
      <c r="A52" s="790" t="s">
        <v>3529</v>
      </c>
      <c r="B52" s="781">
        <v>1083789.7999999998</v>
      </c>
      <c r="C52" s="737">
        <v>1</v>
      </c>
      <c r="D52" s="794">
        <v>1403</v>
      </c>
      <c r="E52" s="797" t="s">
        <v>3529</v>
      </c>
      <c r="F52" s="781">
        <v>814224.20999999961</v>
      </c>
      <c r="G52" s="749">
        <v>0.75127502583988126</v>
      </c>
      <c r="H52" s="741">
        <v>892</v>
      </c>
      <c r="I52" s="772">
        <v>0.63578047042052743</v>
      </c>
      <c r="J52" s="800">
        <v>269565.59000000014</v>
      </c>
      <c r="K52" s="749">
        <v>0.24872497416011868</v>
      </c>
      <c r="L52" s="741">
        <v>511</v>
      </c>
      <c r="M52" s="772">
        <v>0.36421952957947257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4D2B58F6-9BA6-431D-B2C6-C3ECEAF8A75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93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6117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27338499.05999995</v>
      </c>
      <c r="N3" s="70">
        <f>SUBTOTAL(9,N7:N1048576)</f>
        <v>47511</v>
      </c>
      <c r="O3" s="70">
        <f>SUBTOTAL(9,O7:O1048576)</f>
        <v>19512</v>
      </c>
      <c r="P3" s="70">
        <f>SUBTOTAL(9,P7:P1048576)</f>
        <v>16742989.369999984</v>
      </c>
      <c r="Q3" s="71">
        <f>IF(M3=0,0,P3/M3)</f>
        <v>0.61243264793923236</v>
      </c>
      <c r="R3" s="70">
        <f>SUBTOTAL(9,R7:R1048576)</f>
        <v>30639</v>
      </c>
      <c r="S3" s="71">
        <f>IF(N3=0,0,R3/N3)</f>
        <v>0.64488223779756271</v>
      </c>
      <c r="T3" s="70">
        <f>SUBTOTAL(9,T7:T1048576)</f>
        <v>12259</v>
      </c>
      <c r="U3" s="72">
        <f>IF(O3=0,0,T3/O3)</f>
        <v>0.62828003280032796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3465</v>
      </c>
      <c r="C7" s="807" t="s">
        <v>3469</v>
      </c>
      <c r="D7" s="808" t="s">
        <v>6112</v>
      </c>
      <c r="E7" s="809" t="s">
        <v>3500</v>
      </c>
      <c r="F7" s="807" t="s">
        <v>3466</v>
      </c>
      <c r="G7" s="807" t="s">
        <v>3530</v>
      </c>
      <c r="H7" s="807" t="s">
        <v>329</v>
      </c>
      <c r="I7" s="807" t="s">
        <v>3531</v>
      </c>
      <c r="J7" s="807" t="s">
        <v>862</v>
      </c>
      <c r="K7" s="807" t="s">
        <v>3532</v>
      </c>
      <c r="L7" s="810">
        <v>53.57</v>
      </c>
      <c r="M7" s="810">
        <v>53.57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3465</v>
      </c>
      <c r="C8" s="822" t="s">
        <v>3469</v>
      </c>
      <c r="D8" s="823" t="s">
        <v>6112</v>
      </c>
      <c r="E8" s="824" t="s">
        <v>3500</v>
      </c>
      <c r="F8" s="822" t="s">
        <v>3466</v>
      </c>
      <c r="G8" s="822" t="s">
        <v>3533</v>
      </c>
      <c r="H8" s="822" t="s">
        <v>662</v>
      </c>
      <c r="I8" s="822" t="s">
        <v>2705</v>
      </c>
      <c r="J8" s="822" t="s">
        <v>1021</v>
      </c>
      <c r="K8" s="822" t="s">
        <v>2706</v>
      </c>
      <c r="L8" s="825">
        <v>1847.49</v>
      </c>
      <c r="M8" s="825">
        <v>3694.98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3465</v>
      </c>
      <c r="C9" s="822" t="s">
        <v>3469</v>
      </c>
      <c r="D9" s="823" t="s">
        <v>6112</v>
      </c>
      <c r="E9" s="824" t="s">
        <v>3500</v>
      </c>
      <c r="F9" s="822" t="s">
        <v>3466</v>
      </c>
      <c r="G9" s="822" t="s">
        <v>3534</v>
      </c>
      <c r="H9" s="822" t="s">
        <v>329</v>
      </c>
      <c r="I9" s="822" t="s">
        <v>3535</v>
      </c>
      <c r="J9" s="822" t="s">
        <v>1343</v>
      </c>
      <c r="K9" s="822" t="s">
        <v>1344</v>
      </c>
      <c r="L9" s="825">
        <v>453.18</v>
      </c>
      <c r="M9" s="825">
        <v>453.18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3465</v>
      </c>
      <c r="C10" s="822" t="s">
        <v>3469</v>
      </c>
      <c r="D10" s="823" t="s">
        <v>6112</v>
      </c>
      <c r="E10" s="824" t="s">
        <v>3502</v>
      </c>
      <c r="F10" s="822" t="s">
        <v>3468</v>
      </c>
      <c r="G10" s="822" t="s">
        <v>3536</v>
      </c>
      <c r="H10" s="822" t="s">
        <v>329</v>
      </c>
      <c r="I10" s="822" t="s">
        <v>3537</v>
      </c>
      <c r="J10" s="822" t="s">
        <v>3538</v>
      </c>
      <c r="K10" s="822" t="s">
        <v>3539</v>
      </c>
      <c r="L10" s="825">
        <v>300.14999999999998</v>
      </c>
      <c r="M10" s="825">
        <v>300.14999999999998</v>
      </c>
      <c r="N10" s="822">
        <v>1</v>
      </c>
      <c r="O10" s="826">
        <v>1</v>
      </c>
      <c r="P10" s="825">
        <v>300.14999999999998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21</v>
      </c>
      <c r="B11" s="822" t="s">
        <v>3465</v>
      </c>
      <c r="C11" s="822" t="s">
        <v>3469</v>
      </c>
      <c r="D11" s="823" t="s">
        <v>6112</v>
      </c>
      <c r="E11" s="824" t="s">
        <v>3508</v>
      </c>
      <c r="F11" s="822" t="s">
        <v>3466</v>
      </c>
      <c r="G11" s="822" t="s">
        <v>3540</v>
      </c>
      <c r="H11" s="822" t="s">
        <v>662</v>
      </c>
      <c r="I11" s="822" t="s">
        <v>3022</v>
      </c>
      <c r="J11" s="822" t="s">
        <v>3018</v>
      </c>
      <c r="K11" s="822" t="s">
        <v>3023</v>
      </c>
      <c r="L11" s="825">
        <v>325.2</v>
      </c>
      <c r="M11" s="825">
        <v>1626</v>
      </c>
      <c r="N11" s="822">
        <v>5</v>
      </c>
      <c r="O11" s="826">
        <v>5</v>
      </c>
      <c r="P11" s="825">
        <v>1300.8</v>
      </c>
      <c r="Q11" s="827">
        <v>0.79999999999999993</v>
      </c>
      <c r="R11" s="822">
        <v>4</v>
      </c>
      <c r="S11" s="827">
        <v>0.8</v>
      </c>
      <c r="T11" s="826">
        <v>4</v>
      </c>
      <c r="U11" s="828">
        <v>0.8</v>
      </c>
    </row>
    <row r="12" spans="1:21" ht="14.45" customHeight="1" x14ac:dyDescent="0.2">
      <c r="A12" s="821">
        <v>21</v>
      </c>
      <c r="B12" s="822" t="s">
        <v>3465</v>
      </c>
      <c r="C12" s="822" t="s">
        <v>3469</v>
      </c>
      <c r="D12" s="823" t="s">
        <v>6112</v>
      </c>
      <c r="E12" s="824" t="s">
        <v>3508</v>
      </c>
      <c r="F12" s="822" t="s">
        <v>3466</v>
      </c>
      <c r="G12" s="822" t="s">
        <v>3540</v>
      </c>
      <c r="H12" s="822" t="s">
        <v>662</v>
      </c>
      <c r="I12" s="822" t="s">
        <v>3024</v>
      </c>
      <c r="J12" s="822" t="s">
        <v>3018</v>
      </c>
      <c r="K12" s="822" t="s">
        <v>3025</v>
      </c>
      <c r="L12" s="825">
        <v>650.4</v>
      </c>
      <c r="M12" s="825">
        <v>1300.8</v>
      </c>
      <c r="N12" s="822">
        <v>2</v>
      </c>
      <c r="O12" s="826">
        <v>2</v>
      </c>
      <c r="P12" s="825">
        <v>650.4</v>
      </c>
      <c r="Q12" s="827">
        <v>0.5</v>
      </c>
      <c r="R12" s="822">
        <v>1</v>
      </c>
      <c r="S12" s="827">
        <v>0.5</v>
      </c>
      <c r="T12" s="826">
        <v>1</v>
      </c>
      <c r="U12" s="828">
        <v>0.5</v>
      </c>
    </row>
    <row r="13" spans="1:21" ht="14.45" customHeight="1" x14ac:dyDescent="0.2">
      <c r="A13" s="821">
        <v>21</v>
      </c>
      <c r="B13" s="822" t="s">
        <v>3465</v>
      </c>
      <c r="C13" s="822" t="s">
        <v>3469</v>
      </c>
      <c r="D13" s="823" t="s">
        <v>6112</v>
      </c>
      <c r="E13" s="824" t="s">
        <v>3508</v>
      </c>
      <c r="F13" s="822" t="s">
        <v>3466</v>
      </c>
      <c r="G13" s="822" t="s">
        <v>3540</v>
      </c>
      <c r="H13" s="822" t="s">
        <v>662</v>
      </c>
      <c r="I13" s="822" t="s">
        <v>3541</v>
      </c>
      <c r="J13" s="822" t="s">
        <v>3542</v>
      </c>
      <c r="K13" s="822" t="s">
        <v>3543</v>
      </c>
      <c r="L13" s="825">
        <v>325.2</v>
      </c>
      <c r="M13" s="825">
        <v>325.2</v>
      </c>
      <c r="N13" s="822">
        <v>1</v>
      </c>
      <c r="O13" s="826">
        <v>1</v>
      </c>
      <c r="P13" s="825">
        <v>325.2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3465</v>
      </c>
      <c r="C14" s="822" t="s">
        <v>3469</v>
      </c>
      <c r="D14" s="823" t="s">
        <v>6112</v>
      </c>
      <c r="E14" s="824" t="s">
        <v>3508</v>
      </c>
      <c r="F14" s="822" t="s">
        <v>3466</v>
      </c>
      <c r="G14" s="822" t="s">
        <v>3544</v>
      </c>
      <c r="H14" s="822" t="s">
        <v>329</v>
      </c>
      <c r="I14" s="822" t="s">
        <v>3545</v>
      </c>
      <c r="J14" s="822" t="s">
        <v>3546</v>
      </c>
      <c r="K14" s="822" t="s">
        <v>826</v>
      </c>
      <c r="L14" s="825">
        <v>383.18</v>
      </c>
      <c r="M14" s="825">
        <v>383.18</v>
      </c>
      <c r="N14" s="822">
        <v>1</v>
      </c>
      <c r="O14" s="826">
        <v>1</v>
      </c>
      <c r="P14" s="825">
        <v>383.18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21</v>
      </c>
      <c r="B15" s="822" t="s">
        <v>3465</v>
      </c>
      <c r="C15" s="822" t="s">
        <v>3469</v>
      </c>
      <c r="D15" s="823" t="s">
        <v>6112</v>
      </c>
      <c r="E15" s="824" t="s">
        <v>3508</v>
      </c>
      <c r="F15" s="822" t="s">
        <v>3466</v>
      </c>
      <c r="G15" s="822" t="s">
        <v>3547</v>
      </c>
      <c r="H15" s="822" t="s">
        <v>662</v>
      </c>
      <c r="I15" s="822" t="s">
        <v>3012</v>
      </c>
      <c r="J15" s="822" t="s">
        <v>1373</v>
      </c>
      <c r="K15" s="822" t="s">
        <v>1374</v>
      </c>
      <c r="L15" s="825">
        <v>1019.46</v>
      </c>
      <c r="M15" s="825">
        <v>1019.46</v>
      </c>
      <c r="N15" s="822">
        <v>1</v>
      </c>
      <c r="O15" s="826">
        <v>1</v>
      </c>
      <c r="P15" s="825">
        <v>1019.46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21</v>
      </c>
      <c r="B16" s="822" t="s">
        <v>3465</v>
      </c>
      <c r="C16" s="822" t="s">
        <v>3469</v>
      </c>
      <c r="D16" s="823" t="s">
        <v>6112</v>
      </c>
      <c r="E16" s="824" t="s">
        <v>3509</v>
      </c>
      <c r="F16" s="822" t="s">
        <v>3466</v>
      </c>
      <c r="G16" s="822" t="s">
        <v>3548</v>
      </c>
      <c r="H16" s="822" t="s">
        <v>662</v>
      </c>
      <c r="I16" s="822" t="s">
        <v>2738</v>
      </c>
      <c r="J16" s="822" t="s">
        <v>2739</v>
      </c>
      <c r="K16" s="822" t="s">
        <v>2740</v>
      </c>
      <c r="L16" s="825">
        <v>42.51</v>
      </c>
      <c r="M16" s="825">
        <v>42.51</v>
      </c>
      <c r="N16" s="822">
        <v>1</v>
      </c>
      <c r="O16" s="826">
        <v>1</v>
      </c>
      <c r="P16" s="825">
        <v>42.51</v>
      </c>
      <c r="Q16" s="827">
        <v>1</v>
      </c>
      <c r="R16" s="822">
        <v>1</v>
      </c>
      <c r="S16" s="827">
        <v>1</v>
      </c>
      <c r="T16" s="826">
        <v>1</v>
      </c>
      <c r="U16" s="828">
        <v>1</v>
      </c>
    </row>
    <row r="17" spans="1:21" ht="14.45" customHeight="1" x14ac:dyDescent="0.2">
      <c r="A17" s="821">
        <v>21</v>
      </c>
      <c r="B17" s="822" t="s">
        <v>3465</v>
      </c>
      <c r="C17" s="822" t="s">
        <v>3469</v>
      </c>
      <c r="D17" s="823" t="s">
        <v>6112</v>
      </c>
      <c r="E17" s="824" t="s">
        <v>3509</v>
      </c>
      <c r="F17" s="822" t="s">
        <v>3466</v>
      </c>
      <c r="G17" s="822" t="s">
        <v>3549</v>
      </c>
      <c r="H17" s="822" t="s">
        <v>662</v>
      </c>
      <c r="I17" s="822" t="s">
        <v>3550</v>
      </c>
      <c r="J17" s="822" t="s">
        <v>1925</v>
      </c>
      <c r="K17" s="822" t="s">
        <v>3551</v>
      </c>
      <c r="L17" s="825">
        <v>63.14</v>
      </c>
      <c r="M17" s="825">
        <v>63.14</v>
      </c>
      <c r="N17" s="822">
        <v>1</v>
      </c>
      <c r="O17" s="826">
        <v>1</v>
      </c>
      <c r="P17" s="825">
        <v>63.14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21</v>
      </c>
      <c r="B18" s="822" t="s">
        <v>3465</v>
      </c>
      <c r="C18" s="822" t="s">
        <v>3469</v>
      </c>
      <c r="D18" s="823" t="s">
        <v>6112</v>
      </c>
      <c r="E18" s="824" t="s">
        <v>3509</v>
      </c>
      <c r="F18" s="822" t="s">
        <v>3466</v>
      </c>
      <c r="G18" s="822" t="s">
        <v>3552</v>
      </c>
      <c r="H18" s="822" t="s">
        <v>662</v>
      </c>
      <c r="I18" s="822" t="s">
        <v>3352</v>
      </c>
      <c r="J18" s="822" t="s">
        <v>3353</v>
      </c>
      <c r="K18" s="822" t="s">
        <v>2231</v>
      </c>
      <c r="L18" s="825">
        <v>233.96</v>
      </c>
      <c r="M18" s="825">
        <v>1403.76</v>
      </c>
      <c r="N18" s="822">
        <v>6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21</v>
      </c>
      <c r="B19" s="822" t="s">
        <v>3465</v>
      </c>
      <c r="C19" s="822" t="s">
        <v>3469</v>
      </c>
      <c r="D19" s="823" t="s">
        <v>6112</v>
      </c>
      <c r="E19" s="824" t="s">
        <v>3509</v>
      </c>
      <c r="F19" s="822" t="s">
        <v>3466</v>
      </c>
      <c r="G19" s="822" t="s">
        <v>3553</v>
      </c>
      <c r="H19" s="822" t="s">
        <v>329</v>
      </c>
      <c r="I19" s="822" t="s">
        <v>3554</v>
      </c>
      <c r="J19" s="822" t="s">
        <v>1244</v>
      </c>
      <c r="K19" s="822" t="s">
        <v>1245</v>
      </c>
      <c r="L19" s="825">
        <v>121.92</v>
      </c>
      <c r="M19" s="825">
        <v>121.92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21</v>
      </c>
      <c r="B20" s="822" t="s">
        <v>3465</v>
      </c>
      <c r="C20" s="822" t="s">
        <v>3469</v>
      </c>
      <c r="D20" s="823" t="s">
        <v>6112</v>
      </c>
      <c r="E20" s="824" t="s">
        <v>3509</v>
      </c>
      <c r="F20" s="822" t="s">
        <v>3467</v>
      </c>
      <c r="G20" s="822" t="s">
        <v>3555</v>
      </c>
      <c r="H20" s="822" t="s">
        <v>329</v>
      </c>
      <c r="I20" s="822" t="s">
        <v>3556</v>
      </c>
      <c r="J20" s="822" t="s">
        <v>3557</v>
      </c>
      <c r="K20" s="822"/>
      <c r="L20" s="825">
        <v>0</v>
      </c>
      <c r="M20" s="825">
        <v>0</v>
      </c>
      <c r="N20" s="822">
        <v>1</v>
      </c>
      <c r="O20" s="826">
        <v>1</v>
      </c>
      <c r="P20" s="825">
        <v>0</v>
      </c>
      <c r="Q20" s="827"/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21</v>
      </c>
      <c r="B21" s="822" t="s">
        <v>3465</v>
      </c>
      <c r="C21" s="822" t="s">
        <v>3469</v>
      </c>
      <c r="D21" s="823" t="s">
        <v>6112</v>
      </c>
      <c r="E21" s="824" t="s">
        <v>3525</v>
      </c>
      <c r="F21" s="822" t="s">
        <v>3466</v>
      </c>
      <c r="G21" s="822" t="s">
        <v>3558</v>
      </c>
      <c r="H21" s="822" t="s">
        <v>329</v>
      </c>
      <c r="I21" s="822" t="s">
        <v>3559</v>
      </c>
      <c r="J21" s="822" t="s">
        <v>890</v>
      </c>
      <c r="K21" s="822" t="s">
        <v>3560</v>
      </c>
      <c r="L21" s="825">
        <v>0</v>
      </c>
      <c r="M21" s="825">
        <v>0</v>
      </c>
      <c r="N21" s="822">
        <v>2</v>
      </c>
      <c r="O21" s="826">
        <v>1</v>
      </c>
      <c r="P21" s="825"/>
      <c r="Q21" s="827"/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21</v>
      </c>
      <c r="B22" s="822" t="s">
        <v>3465</v>
      </c>
      <c r="C22" s="822" t="s">
        <v>3469</v>
      </c>
      <c r="D22" s="823" t="s">
        <v>6112</v>
      </c>
      <c r="E22" s="824" t="s">
        <v>3525</v>
      </c>
      <c r="F22" s="822" t="s">
        <v>3466</v>
      </c>
      <c r="G22" s="822" t="s">
        <v>3561</v>
      </c>
      <c r="H22" s="822" t="s">
        <v>329</v>
      </c>
      <c r="I22" s="822" t="s">
        <v>3562</v>
      </c>
      <c r="J22" s="822" t="s">
        <v>1624</v>
      </c>
      <c r="K22" s="822" t="s">
        <v>1626</v>
      </c>
      <c r="L22" s="825">
        <v>50.32</v>
      </c>
      <c r="M22" s="825">
        <v>50.32</v>
      </c>
      <c r="N22" s="822">
        <v>1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21</v>
      </c>
      <c r="B23" s="822" t="s">
        <v>3465</v>
      </c>
      <c r="C23" s="822" t="s">
        <v>3469</v>
      </c>
      <c r="D23" s="823" t="s">
        <v>6112</v>
      </c>
      <c r="E23" s="824" t="s">
        <v>3482</v>
      </c>
      <c r="F23" s="822" t="s">
        <v>3466</v>
      </c>
      <c r="G23" s="822" t="s">
        <v>3530</v>
      </c>
      <c r="H23" s="822" t="s">
        <v>329</v>
      </c>
      <c r="I23" s="822" t="s">
        <v>3531</v>
      </c>
      <c r="J23" s="822" t="s">
        <v>862</v>
      </c>
      <c r="K23" s="822" t="s">
        <v>3532</v>
      </c>
      <c r="L23" s="825">
        <v>53.57</v>
      </c>
      <c r="M23" s="825">
        <v>53.57</v>
      </c>
      <c r="N23" s="822">
        <v>1</v>
      </c>
      <c r="O23" s="826">
        <v>1</v>
      </c>
      <c r="P23" s="825">
        <v>53.57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21</v>
      </c>
      <c r="B24" s="822" t="s">
        <v>3465</v>
      </c>
      <c r="C24" s="822" t="s">
        <v>3469</v>
      </c>
      <c r="D24" s="823" t="s">
        <v>6112</v>
      </c>
      <c r="E24" s="824" t="s">
        <v>3482</v>
      </c>
      <c r="F24" s="822" t="s">
        <v>3466</v>
      </c>
      <c r="G24" s="822" t="s">
        <v>3534</v>
      </c>
      <c r="H24" s="822" t="s">
        <v>329</v>
      </c>
      <c r="I24" s="822" t="s">
        <v>3535</v>
      </c>
      <c r="J24" s="822" t="s">
        <v>1343</v>
      </c>
      <c r="K24" s="822" t="s">
        <v>1344</v>
      </c>
      <c r="L24" s="825">
        <v>453.18</v>
      </c>
      <c r="M24" s="825">
        <v>453.18</v>
      </c>
      <c r="N24" s="822">
        <v>1</v>
      </c>
      <c r="O24" s="826">
        <v>1</v>
      </c>
      <c r="P24" s="825">
        <v>453.18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21</v>
      </c>
      <c r="B25" s="822" t="s">
        <v>3465</v>
      </c>
      <c r="C25" s="822" t="s">
        <v>3469</v>
      </c>
      <c r="D25" s="823" t="s">
        <v>6112</v>
      </c>
      <c r="E25" s="824" t="s">
        <v>3482</v>
      </c>
      <c r="F25" s="822" t="s">
        <v>3466</v>
      </c>
      <c r="G25" s="822" t="s">
        <v>3563</v>
      </c>
      <c r="H25" s="822" t="s">
        <v>662</v>
      </c>
      <c r="I25" s="822" t="s">
        <v>2649</v>
      </c>
      <c r="J25" s="822" t="s">
        <v>841</v>
      </c>
      <c r="K25" s="822" t="s">
        <v>2650</v>
      </c>
      <c r="L25" s="825">
        <v>13.68</v>
      </c>
      <c r="M25" s="825">
        <v>13.68</v>
      </c>
      <c r="N25" s="822">
        <v>1</v>
      </c>
      <c r="O25" s="826">
        <v>1</v>
      </c>
      <c r="P25" s="825">
        <v>13.68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21</v>
      </c>
      <c r="B26" s="822" t="s">
        <v>3465</v>
      </c>
      <c r="C26" s="822" t="s">
        <v>3469</v>
      </c>
      <c r="D26" s="823" t="s">
        <v>6112</v>
      </c>
      <c r="E26" s="824" t="s">
        <v>3482</v>
      </c>
      <c r="F26" s="822" t="s">
        <v>3466</v>
      </c>
      <c r="G26" s="822" t="s">
        <v>3561</v>
      </c>
      <c r="H26" s="822" t="s">
        <v>329</v>
      </c>
      <c r="I26" s="822" t="s">
        <v>3562</v>
      </c>
      <c r="J26" s="822" t="s">
        <v>1624</v>
      </c>
      <c r="K26" s="822" t="s">
        <v>1626</v>
      </c>
      <c r="L26" s="825">
        <v>50.32</v>
      </c>
      <c r="M26" s="825">
        <v>50.32</v>
      </c>
      <c r="N26" s="822">
        <v>1</v>
      </c>
      <c r="O26" s="826">
        <v>1</v>
      </c>
      <c r="P26" s="825">
        <v>50.32</v>
      </c>
      <c r="Q26" s="827">
        <v>1</v>
      </c>
      <c r="R26" s="822">
        <v>1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21</v>
      </c>
      <c r="B27" s="822" t="s">
        <v>3465</v>
      </c>
      <c r="C27" s="822" t="s">
        <v>3469</v>
      </c>
      <c r="D27" s="823" t="s">
        <v>6112</v>
      </c>
      <c r="E27" s="824" t="s">
        <v>3482</v>
      </c>
      <c r="F27" s="822" t="s">
        <v>3466</v>
      </c>
      <c r="G27" s="822" t="s">
        <v>3564</v>
      </c>
      <c r="H27" s="822" t="s">
        <v>329</v>
      </c>
      <c r="I27" s="822" t="s">
        <v>3565</v>
      </c>
      <c r="J27" s="822" t="s">
        <v>693</v>
      </c>
      <c r="K27" s="822" t="s">
        <v>3566</v>
      </c>
      <c r="L27" s="825">
        <v>2086.5500000000002</v>
      </c>
      <c r="M27" s="825">
        <v>2086.5500000000002</v>
      </c>
      <c r="N27" s="822">
        <v>1</v>
      </c>
      <c r="O27" s="826">
        <v>1</v>
      </c>
      <c r="P27" s="825">
        <v>2086.5500000000002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21</v>
      </c>
      <c r="B28" s="822" t="s">
        <v>3465</v>
      </c>
      <c r="C28" s="822" t="s">
        <v>3469</v>
      </c>
      <c r="D28" s="823" t="s">
        <v>6112</v>
      </c>
      <c r="E28" s="824" t="s">
        <v>3516</v>
      </c>
      <c r="F28" s="822" t="s">
        <v>3466</v>
      </c>
      <c r="G28" s="822" t="s">
        <v>3567</v>
      </c>
      <c r="H28" s="822" t="s">
        <v>329</v>
      </c>
      <c r="I28" s="822" t="s">
        <v>3568</v>
      </c>
      <c r="J28" s="822" t="s">
        <v>984</v>
      </c>
      <c r="K28" s="822" t="s">
        <v>1340</v>
      </c>
      <c r="L28" s="825">
        <v>163.54</v>
      </c>
      <c r="M28" s="825">
        <v>327.08</v>
      </c>
      <c r="N28" s="822">
        <v>2</v>
      </c>
      <c r="O28" s="826">
        <v>1</v>
      </c>
      <c r="P28" s="825">
        <v>327.08</v>
      </c>
      <c r="Q28" s="827">
        <v>1</v>
      </c>
      <c r="R28" s="822">
        <v>2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21</v>
      </c>
      <c r="B29" s="822" t="s">
        <v>3465</v>
      </c>
      <c r="C29" s="822" t="s">
        <v>3469</v>
      </c>
      <c r="D29" s="823" t="s">
        <v>6112</v>
      </c>
      <c r="E29" s="824" t="s">
        <v>3516</v>
      </c>
      <c r="F29" s="822" t="s">
        <v>3466</v>
      </c>
      <c r="G29" s="822" t="s">
        <v>3530</v>
      </c>
      <c r="H29" s="822" t="s">
        <v>329</v>
      </c>
      <c r="I29" s="822" t="s">
        <v>3531</v>
      </c>
      <c r="J29" s="822" t="s">
        <v>862</v>
      </c>
      <c r="K29" s="822" t="s">
        <v>3532</v>
      </c>
      <c r="L29" s="825">
        <v>53.57</v>
      </c>
      <c r="M29" s="825">
        <v>53.57</v>
      </c>
      <c r="N29" s="822">
        <v>1</v>
      </c>
      <c r="O29" s="826">
        <v>1</v>
      </c>
      <c r="P29" s="825">
        <v>53.57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21</v>
      </c>
      <c r="B30" s="822" t="s">
        <v>3465</v>
      </c>
      <c r="C30" s="822" t="s">
        <v>3469</v>
      </c>
      <c r="D30" s="823" t="s">
        <v>6112</v>
      </c>
      <c r="E30" s="824" t="s">
        <v>3516</v>
      </c>
      <c r="F30" s="822" t="s">
        <v>3466</v>
      </c>
      <c r="G30" s="822" t="s">
        <v>3563</v>
      </c>
      <c r="H30" s="822" t="s">
        <v>329</v>
      </c>
      <c r="I30" s="822" t="s">
        <v>3569</v>
      </c>
      <c r="J30" s="822" t="s">
        <v>841</v>
      </c>
      <c r="K30" s="822" t="s">
        <v>842</v>
      </c>
      <c r="L30" s="825">
        <v>97.76</v>
      </c>
      <c r="M30" s="825">
        <v>97.76</v>
      </c>
      <c r="N30" s="822">
        <v>1</v>
      </c>
      <c r="O30" s="826">
        <v>1</v>
      </c>
      <c r="P30" s="825">
        <v>97.76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21</v>
      </c>
      <c r="B31" s="822" t="s">
        <v>3465</v>
      </c>
      <c r="C31" s="822" t="s">
        <v>3469</v>
      </c>
      <c r="D31" s="823" t="s">
        <v>6112</v>
      </c>
      <c r="E31" s="824" t="s">
        <v>3526</v>
      </c>
      <c r="F31" s="822" t="s">
        <v>3466</v>
      </c>
      <c r="G31" s="822" t="s">
        <v>3570</v>
      </c>
      <c r="H31" s="822" t="s">
        <v>329</v>
      </c>
      <c r="I31" s="822" t="s">
        <v>3571</v>
      </c>
      <c r="J31" s="822" t="s">
        <v>695</v>
      </c>
      <c r="K31" s="822" t="s">
        <v>3572</v>
      </c>
      <c r="L31" s="825">
        <v>127.91</v>
      </c>
      <c r="M31" s="825">
        <v>127.91</v>
      </c>
      <c r="N31" s="822">
        <v>1</v>
      </c>
      <c r="O31" s="826">
        <v>1</v>
      </c>
      <c r="P31" s="825">
        <v>127.91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21</v>
      </c>
      <c r="B32" s="822" t="s">
        <v>3465</v>
      </c>
      <c r="C32" s="822" t="s">
        <v>3469</v>
      </c>
      <c r="D32" s="823" t="s">
        <v>6112</v>
      </c>
      <c r="E32" s="824" t="s">
        <v>3526</v>
      </c>
      <c r="F32" s="822" t="s">
        <v>3466</v>
      </c>
      <c r="G32" s="822" t="s">
        <v>3573</v>
      </c>
      <c r="H32" s="822" t="s">
        <v>329</v>
      </c>
      <c r="I32" s="822" t="s">
        <v>3574</v>
      </c>
      <c r="J32" s="822" t="s">
        <v>3575</v>
      </c>
      <c r="K32" s="822" t="s">
        <v>3576</v>
      </c>
      <c r="L32" s="825">
        <v>100.17</v>
      </c>
      <c r="M32" s="825">
        <v>100.17</v>
      </c>
      <c r="N32" s="822">
        <v>1</v>
      </c>
      <c r="O32" s="826">
        <v>1</v>
      </c>
      <c r="P32" s="825">
        <v>100.17</v>
      </c>
      <c r="Q32" s="827">
        <v>1</v>
      </c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21</v>
      </c>
      <c r="B33" s="822" t="s">
        <v>3465</v>
      </c>
      <c r="C33" s="822" t="s">
        <v>3469</v>
      </c>
      <c r="D33" s="823" t="s">
        <v>6112</v>
      </c>
      <c r="E33" s="824" t="s">
        <v>3503</v>
      </c>
      <c r="F33" s="822" t="s">
        <v>3466</v>
      </c>
      <c r="G33" s="822" t="s">
        <v>3577</v>
      </c>
      <c r="H33" s="822" t="s">
        <v>662</v>
      </c>
      <c r="I33" s="822" t="s">
        <v>2783</v>
      </c>
      <c r="J33" s="822" t="s">
        <v>2784</v>
      </c>
      <c r="K33" s="822" t="s">
        <v>2785</v>
      </c>
      <c r="L33" s="825">
        <v>117.46</v>
      </c>
      <c r="M33" s="825">
        <v>117.46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21</v>
      </c>
      <c r="B34" s="822" t="s">
        <v>3465</v>
      </c>
      <c r="C34" s="822" t="s">
        <v>3469</v>
      </c>
      <c r="D34" s="823" t="s">
        <v>6112</v>
      </c>
      <c r="E34" s="824" t="s">
        <v>3503</v>
      </c>
      <c r="F34" s="822" t="s">
        <v>3466</v>
      </c>
      <c r="G34" s="822" t="s">
        <v>3578</v>
      </c>
      <c r="H34" s="822" t="s">
        <v>662</v>
      </c>
      <c r="I34" s="822" t="s">
        <v>3032</v>
      </c>
      <c r="J34" s="822" t="s">
        <v>1338</v>
      </c>
      <c r="K34" s="822" t="s">
        <v>1340</v>
      </c>
      <c r="L34" s="825">
        <v>0</v>
      </c>
      <c r="M34" s="825">
        <v>0</v>
      </c>
      <c r="N34" s="822">
        <v>1</v>
      </c>
      <c r="O34" s="826">
        <v>1</v>
      </c>
      <c r="P34" s="825">
        <v>0</v>
      </c>
      <c r="Q34" s="827"/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21</v>
      </c>
      <c r="B35" s="822" t="s">
        <v>3465</v>
      </c>
      <c r="C35" s="822" t="s">
        <v>3469</v>
      </c>
      <c r="D35" s="823" t="s">
        <v>6112</v>
      </c>
      <c r="E35" s="824" t="s">
        <v>3497</v>
      </c>
      <c r="F35" s="822" t="s">
        <v>3466</v>
      </c>
      <c r="G35" s="822" t="s">
        <v>3564</v>
      </c>
      <c r="H35" s="822" t="s">
        <v>329</v>
      </c>
      <c r="I35" s="822" t="s">
        <v>3565</v>
      </c>
      <c r="J35" s="822" t="s">
        <v>693</v>
      </c>
      <c r="K35" s="822" t="s">
        <v>3566</v>
      </c>
      <c r="L35" s="825">
        <v>2086.5500000000002</v>
      </c>
      <c r="M35" s="825">
        <v>2086.5500000000002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21</v>
      </c>
      <c r="B36" s="822" t="s">
        <v>3465</v>
      </c>
      <c r="C36" s="822" t="s">
        <v>3469</v>
      </c>
      <c r="D36" s="823" t="s">
        <v>6112</v>
      </c>
      <c r="E36" s="824" t="s">
        <v>3523</v>
      </c>
      <c r="F36" s="822" t="s">
        <v>3466</v>
      </c>
      <c r="G36" s="822" t="s">
        <v>3579</v>
      </c>
      <c r="H36" s="822" t="s">
        <v>329</v>
      </c>
      <c r="I36" s="822" t="s">
        <v>3580</v>
      </c>
      <c r="J36" s="822" t="s">
        <v>3581</v>
      </c>
      <c r="K36" s="822" t="s">
        <v>1013</v>
      </c>
      <c r="L36" s="825">
        <v>354.04</v>
      </c>
      <c r="M36" s="825">
        <v>708.08</v>
      </c>
      <c r="N36" s="822">
        <v>2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21</v>
      </c>
      <c r="B37" s="822" t="s">
        <v>3465</v>
      </c>
      <c r="C37" s="822" t="s">
        <v>3469</v>
      </c>
      <c r="D37" s="823" t="s">
        <v>6112</v>
      </c>
      <c r="E37" s="824" t="s">
        <v>3523</v>
      </c>
      <c r="F37" s="822" t="s">
        <v>3466</v>
      </c>
      <c r="G37" s="822" t="s">
        <v>3582</v>
      </c>
      <c r="H37" s="822" t="s">
        <v>662</v>
      </c>
      <c r="I37" s="822" t="s">
        <v>3063</v>
      </c>
      <c r="J37" s="822" t="s">
        <v>3061</v>
      </c>
      <c r="K37" s="822" t="s">
        <v>3064</v>
      </c>
      <c r="L37" s="825">
        <v>910.2</v>
      </c>
      <c r="M37" s="825">
        <v>910.2</v>
      </c>
      <c r="N37" s="822">
        <v>1</v>
      </c>
      <c r="O37" s="826">
        <v>1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21</v>
      </c>
      <c r="B38" s="822" t="s">
        <v>3465</v>
      </c>
      <c r="C38" s="822" t="s">
        <v>3471</v>
      </c>
      <c r="D38" s="823" t="s">
        <v>6113</v>
      </c>
      <c r="E38" s="824" t="s">
        <v>3484</v>
      </c>
      <c r="F38" s="822" t="s">
        <v>3466</v>
      </c>
      <c r="G38" s="822" t="s">
        <v>3583</v>
      </c>
      <c r="H38" s="822" t="s">
        <v>329</v>
      </c>
      <c r="I38" s="822" t="s">
        <v>3584</v>
      </c>
      <c r="J38" s="822" t="s">
        <v>2817</v>
      </c>
      <c r="K38" s="822" t="s">
        <v>3585</v>
      </c>
      <c r="L38" s="825">
        <v>254.49</v>
      </c>
      <c r="M38" s="825">
        <v>254.49</v>
      </c>
      <c r="N38" s="822">
        <v>1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21</v>
      </c>
      <c r="B39" s="822" t="s">
        <v>3465</v>
      </c>
      <c r="C39" s="822" t="s">
        <v>3471</v>
      </c>
      <c r="D39" s="823" t="s">
        <v>6113</v>
      </c>
      <c r="E39" s="824" t="s">
        <v>3484</v>
      </c>
      <c r="F39" s="822" t="s">
        <v>3468</v>
      </c>
      <c r="G39" s="822" t="s">
        <v>3586</v>
      </c>
      <c r="H39" s="822" t="s">
        <v>329</v>
      </c>
      <c r="I39" s="822" t="s">
        <v>3587</v>
      </c>
      <c r="J39" s="822" t="s">
        <v>3588</v>
      </c>
      <c r="K39" s="822" t="s">
        <v>3589</v>
      </c>
      <c r="L39" s="825">
        <v>30.01</v>
      </c>
      <c r="M39" s="825">
        <v>30.01</v>
      </c>
      <c r="N39" s="822">
        <v>1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21</v>
      </c>
      <c r="B40" s="822" t="s">
        <v>3465</v>
      </c>
      <c r="C40" s="822" t="s">
        <v>3471</v>
      </c>
      <c r="D40" s="823" t="s">
        <v>6113</v>
      </c>
      <c r="E40" s="824" t="s">
        <v>3484</v>
      </c>
      <c r="F40" s="822" t="s">
        <v>3468</v>
      </c>
      <c r="G40" s="822" t="s">
        <v>3590</v>
      </c>
      <c r="H40" s="822" t="s">
        <v>329</v>
      </c>
      <c r="I40" s="822" t="s">
        <v>3591</v>
      </c>
      <c r="J40" s="822" t="s">
        <v>3592</v>
      </c>
      <c r="K40" s="822" t="s">
        <v>3593</v>
      </c>
      <c r="L40" s="825">
        <v>1000.5</v>
      </c>
      <c r="M40" s="825">
        <v>1000.5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21</v>
      </c>
      <c r="B41" s="822" t="s">
        <v>3465</v>
      </c>
      <c r="C41" s="822" t="s">
        <v>3471</v>
      </c>
      <c r="D41" s="823" t="s">
        <v>6113</v>
      </c>
      <c r="E41" s="824" t="s">
        <v>3484</v>
      </c>
      <c r="F41" s="822" t="s">
        <v>3468</v>
      </c>
      <c r="G41" s="822" t="s">
        <v>3536</v>
      </c>
      <c r="H41" s="822" t="s">
        <v>329</v>
      </c>
      <c r="I41" s="822" t="s">
        <v>3594</v>
      </c>
      <c r="J41" s="822" t="s">
        <v>3595</v>
      </c>
      <c r="K41" s="822" t="s">
        <v>3596</v>
      </c>
      <c r="L41" s="825">
        <v>1811.25</v>
      </c>
      <c r="M41" s="825">
        <v>54337.5</v>
      </c>
      <c r="N41" s="822">
        <v>30</v>
      </c>
      <c r="O41" s="826">
        <v>5</v>
      </c>
      <c r="P41" s="825">
        <v>10867.5</v>
      </c>
      <c r="Q41" s="827">
        <v>0.2</v>
      </c>
      <c r="R41" s="822">
        <v>6</v>
      </c>
      <c r="S41" s="827">
        <v>0.2</v>
      </c>
      <c r="T41" s="826">
        <v>1</v>
      </c>
      <c r="U41" s="828">
        <v>0.2</v>
      </c>
    </row>
    <row r="42" spans="1:21" ht="14.45" customHeight="1" x14ac:dyDescent="0.2">
      <c r="A42" s="821">
        <v>21</v>
      </c>
      <c r="B42" s="822" t="s">
        <v>3465</v>
      </c>
      <c r="C42" s="822" t="s">
        <v>3471</v>
      </c>
      <c r="D42" s="823" t="s">
        <v>6113</v>
      </c>
      <c r="E42" s="824" t="s">
        <v>3484</v>
      </c>
      <c r="F42" s="822" t="s">
        <v>3468</v>
      </c>
      <c r="G42" s="822" t="s">
        <v>3536</v>
      </c>
      <c r="H42" s="822" t="s">
        <v>329</v>
      </c>
      <c r="I42" s="822" t="s">
        <v>3597</v>
      </c>
      <c r="J42" s="822" t="s">
        <v>3598</v>
      </c>
      <c r="K42" s="822" t="s">
        <v>3599</v>
      </c>
      <c r="L42" s="825">
        <v>4226</v>
      </c>
      <c r="M42" s="825">
        <v>8452</v>
      </c>
      <c r="N42" s="822">
        <v>2</v>
      </c>
      <c r="O42" s="826">
        <v>2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21</v>
      </c>
      <c r="B43" s="822" t="s">
        <v>3465</v>
      </c>
      <c r="C43" s="822" t="s">
        <v>3471</v>
      </c>
      <c r="D43" s="823" t="s">
        <v>6113</v>
      </c>
      <c r="E43" s="824" t="s">
        <v>3484</v>
      </c>
      <c r="F43" s="822" t="s">
        <v>3468</v>
      </c>
      <c r="G43" s="822" t="s">
        <v>3536</v>
      </c>
      <c r="H43" s="822" t="s">
        <v>329</v>
      </c>
      <c r="I43" s="822" t="s">
        <v>3537</v>
      </c>
      <c r="J43" s="822" t="s">
        <v>3538</v>
      </c>
      <c r="K43" s="822" t="s">
        <v>3539</v>
      </c>
      <c r="L43" s="825">
        <v>300.14999999999998</v>
      </c>
      <c r="M43" s="825">
        <v>15007.5</v>
      </c>
      <c r="N43" s="822">
        <v>50</v>
      </c>
      <c r="O43" s="826">
        <v>14</v>
      </c>
      <c r="P43" s="825">
        <v>13206.6</v>
      </c>
      <c r="Q43" s="827">
        <v>0.88</v>
      </c>
      <c r="R43" s="822">
        <v>44</v>
      </c>
      <c r="S43" s="827">
        <v>0.88</v>
      </c>
      <c r="T43" s="826">
        <v>12</v>
      </c>
      <c r="U43" s="828">
        <v>0.8571428571428571</v>
      </c>
    </row>
    <row r="44" spans="1:21" ht="14.45" customHeight="1" x14ac:dyDescent="0.2">
      <c r="A44" s="821">
        <v>21</v>
      </c>
      <c r="B44" s="822" t="s">
        <v>3465</v>
      </c>
      <c r="C44" s="822" t="s">
        <v>3471</v>
      </c>
      <c r="D44" s="823" t="s">
        <v>6113</v>
      </c>
      <c r="E44" s="824" t="s">
        <v>3484</v>
      </c>
      <c r="F44" s="822" t="s">
        <v>3468</v>
      </c>
      <c r="G44" s="822" t="s">
        <v>3536</v>
      </c>
      <c r="H44" s="822" t="s">
        <v>329</v>
      </c>
      <c r="I44" s="822" t="s">
        <v>3600</v>
      </c>
      <c r="J44" s="822" t="s">
        <v>3601</v>
      </c>
      <c r="K44" s="822" t="s">
        <v>3602</v>
      </c>
      <c r="L44" s="825">
        <v>2995</v>
      </c>
      <c r="M44" s="825">
        <v>2995</v>
      </c>
      <c r="N44" s="822">
        <v>1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21</v>
      </c>
      <c r="B45" s="822" t="s">
        <v>3465</v>
      </c>
      <c r="C45" s="822" t="s">
        <v>3471</v>
      </c>
      <c r="D45" s="823" t="s">
        <v>6113</v>
      </c>
      <c r="E45" s="824" t="s">
        <v>3484</v>
      </c>
      <c r="F45" s="822" t="s">
        <v>3468</v>
      </c>
      <c r="G45" s="822" t="s">
        <v>3536</v>
      </c>
      <c r="H45" s="822" t="s">
        <v>329</v>
      </c>
      <c r="I45" s="822" t="s">
        <v>3603</v>
      </c>
      <c r="J45" s="822" t="s">
        <v>3604</v>
      </c>
      <c r="K45" s="822" t="s">
        <v>3605</v>
      </c>
      <c r="L45" s="825">
        <v>300.14999999999998</v>
      </c>
      <c r="M45" s="825">
        <v>8404.1999999999989</v>
      </c>
      <c r="N45" s="822">
        <v>28</v>
      </c>
      <c r="O45" s="826">
        <v>6</v>
      </c>
      <c r="P45" s="825">
        <v>8404.1999999999989</v>
      </c>
      <c r="Q45" s="827">
        <v>1</v>
      </c>
      <c r="R45" s="822">
        <v>28</v>
      </c>
      <c r="S45" s="827">
        <v>1</v>
      </c>
      <c r="T45" s="826">
        <v>6</v>
      </c>
      <c r="U45" s="828">
        <v>1</v>
      </c>
    </row>
    <row r="46" spans="1:21" ht="14.45" customHeight="1" x14ac:dyDescent="0.2">
      <c r="A46" s="821">
        <v>21</v>
      </c>
      <c r="B46" s="822" t="s">
        <v>3465</v>
      </c>
      <c r="C46" s="822" t="s">
        <v>3471</v>
      </c>
      <c r="D46" s="823" t="s">
        <v>6113</v>
      </c>
      <c r="E46" s="824" t="s">
        <v>3484</v>
      </c>
      <c r="F46" s="822" t="s">
        <v>3468</v>
      </c>
      <c r="G46" s="822" t="s">
        <v>3536</v>
      </c>
      <c r="H46" s="822" t="s">
        <v>329</v>
      </c>
      <c r="I46" s="822" t="s">
        <v>3606</v>
      </c>
      <c r="J46" s="822" t="s">
        <v>3607</v>
      </c>
      <c r="K46" s="822" t="s">
        <v>3605</v>
      </c>
      <c r="L46" s="825">
        <v>300.01</v>
      </c>
      <c r="M46" s="825">
        <v>2400.08</v>
      </c>
      <c r="N46" s="822">
        <v>8</v>
      </c>
      <c r="O46" s="826">
        <v>2</v>
      </c>
      <c r="P46" s="825">
        <v>2400.08</v>
      </c>
      <c r="Q46" s="827">
        <v>1</v>
      </c>
      <c r="R46" s="822">
        <v>8</v>
      </c>
      <c r="S46" s="827">
        <v>1</v>
      </c>
      <c r="T46" s="826">
        <v>2</v>
      </c>
      <c r="U46" s="828">
        <v>1</v>
      </c>
    </row>
    <row r="47" spans="1:21" ht="14.45" customHeight="1" x14ac:dyDescent="0.2">
      <c r="A47" s="821">
        <v>21</v>
      </c>
      <c r="B47" s="822" t="s">
        <v>3465</v>
      </c>
      <c r="C47" s="822" t="s">
        <v>3471</v>
      </c>
      <c r="D47" s="823" t="s">
        <v>6113</v>
      </c>
      <c r="E47" s="824" t="s">
        <v>3484</v>
      </c>
      <c r="F47" s="822" t="s">
        <v>3468</v>
      </c>
      <c r="G47" s="822" t="s">
        <v>3536</v>
      </c>
      <c r="H47" s="822" t="s">
        <v>329</v>
      </c>
      <c r="I47" s="822" t="s">
        <v>3608</v>
      </c>
      <c r="J47" s="822" t="s">
        <v>3609</v>
      </c>
      <c r="K47" s="822" t="s">
        <v>3610</v>
      </c>
      <c r="L47" s="825">
        <v>830</v>
      </c>
      <c r="M47" s="825">
        <v>16600</v>
      </c>
      <c r="N47" s="822">
        <v>20</v>
      </c>
      <c r="O47" s="826">
        <v>2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21</v>
      </c>
      <c r="B48" s="822" t="s">
        <v>3465</v>
      </c>
      <c r="C48" s="822" t="s">
        <v>3471</v>
      </c>
      <c r="D48" s="823" t="s">
        <v>6113</v>
      </c>
      <c r="E48" s="824" t="s">
        <v>3484</v>
      </c>
      <c r="F48" s="822" t="s">
        <v>3468</v>
      </c>
      <c r="G48" s="822" t="s">
        <v>3536</v>
      </c>
      <c r="H48" s="822" t="s">
        <v>329</v>
      </c>
      <c r="I48" s="822" t="s">
        <v>3611</v>
      </c>
      <c r="J48" s="822" t="s">
        <v>3612</v>
      </c>
      <c r="K48" s="822" t="s">
        <v>3613</v>
      </c>
      <c r="L48" s="825">
        <v>1576.06</v>
      </c>
      <c r="M48" s="825">
        <v>66194.52</v>
      </c>
      <c r="N48" s="822">
        <v>42</v>
      </c>
      <c r="O48" s="826">
        <v>7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21</v>
      </c>
      <c r="B49" s="822" t="s">
        <v>3465</v>
      </c>
      <c r="C49" s="822" t="s">
        <v>3471</v>
      </c>
      <c r="D49" s="823" t="s">
        <v>6113</v>
      </c>
      <c r="E49" s="824" t="s">
        <v>3484</v>
      </c>
      <c r="F49" s="822" t="s">
        <v>3468</v>
      </c>
      <c r="G49" s="822" t="s">
        <v>3536</v>
      </c>
      <c r="H49" s="822" t="s">
        <v>329</v>
      </c>
      <c r="I49" s="822" t="s">
        <v>3614</v>
      </c>
      <c r="J49" s="822" t="s">
        <v>3615</v>
      </c>
      <c r="K49" s="822" t="s">
        <v>3616</v>
      </c>
      <c r="L49" s="825">
        <v>1432.07</v>
      </c>
      <c r="M49" s="825">
        <v>1432.07</v>
      </c>
      <c r="N49" s="822">
        <v>1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21</v>
      </c>
      <c r="B50" s="822" t="s">
        <v>3465</v>
      </c>
      <c r="C50" s="822" t="s">
        <v>3471</v>
      </c>
      <c r="D50" s="823" t="s">
        <v>6113</v>
      </c>
      <c r="E50" s="824" t="s">
        <v>3484</v>
      </c>
      <c r="F50" s="822" t="s">
        <v>3468</v>
      </c>
      <c r="G50" s="822" t="s">
        <v>3536</v>
      </c>
      <c r="H50" s="822" t="s">
        <v>329</v>
      </c>
      <c r="I50" s="822" t="s">
        <v>3617</v>
      </c>
      <c r="J50" s="822" t="s">
        <v>3618</v>
      </c>
      <c r="K50" s="822" t="s">
        <v>3619</v>
      </c>
      <c r="L50" s="825">
        <v>300</v>
      </c>
      <c r="M50" s="825">
        <v>7200</v>
      </c>
      <c r="N50" s="822">
        <v>24</v>
      </c>
      <c r="O50" s="826">
        <v>7</v>
      </c>
      <c r="P50" s="825">
        <v>6000</v>
      </c>
      <c r="Q50" s="827">
        <v>0.83333333333333337</v>
      </c>
      <c r="R50" s="822">
        <v>20</v>
      </c>
      <c r="S50" s="827">
        <v>0.83333333333333337</v>
      </c>
      <c r="T50" s="826">
        <v>5</v>
      </c>
      <c r="U50" s="828">
        <v>0.7142857142857143</v>
      </c>
    </row>
    <row r="51" spans="1:21" ht="14.45" customHeight="1" x14ac:dyDescent="0.2">
      <c r="A51" s="821">
        <v>21</v>
      </c>
      <c r="B51" s="822" t="s">
        <v>3465</v>
      </c>
      <c r="C51" s="822" t="s">
        <v>3471</v>
      </c>
      <c r="D51" s="823" t="s">
        <v>6113</v>
      </c>
      <c r="E51" s="824" t="s">
        <v>3484</v>
      </c>
      <c r="F51" s="822" t="s">
        <v>3468</v>
      </c>
      <c r="G51" s="822" t="s">
        <v>3536</v>
      </c>
      <c r="H51" s="822" t="s">
        <v>329</v>
      </c>
      <c r="I51" s="822" t="s">
        <v>3620</v>
      </c>
      <c r="J51" s="822" t="s">
        <v>3621</v>
      </c>
      <c r="K51" s="822" t="s">
        <v>3622</v>
      </c>
      <c r="L51" s="825">
        <v>300.14999999999998</v>
      </c>
      <c r="M51" s="825">
        <v>6003</v>
      </c>
      <c r="N51" s="822">
        <v>20</v>
      </c>
      <c r="O51" s="826">
        <v>4</v>
      </c>
      <c r="P51" s="825">
        <v>5402.7</v>
      </c>
      <c r="Q51" s="827">
        <v>0.9</v>
      </c>
      <c r="R51" s="822">
        <v>18</v>
      </c>
      <c r="S51" s="827">
        <v>0.9</v>
      </c>
      <c r="T51" s="826">
        <v>3</v>
      </c>
      <c r="U51" s="828">
        <v>0.75</v>
      </c>
    </row>
    <row r="52" spans="1:21" ht="14.45" customHeight="1" x14ac:dyDescent="0.2">
      <c r="A52" s="821">
        <v>21</v>
      </c>
      <c r="B52" s="822" t="s">
        <v>3465</v>
      </c>
      <c r="C52" s="822" t="s">
        <v>3471</v>
      </c>
      <c r="D52" s="823" t="s">
        <v>6113</v>
      </c>
      <c r="E52" s="824" t="s">
        <v>3484</v>
      </c>
      <c r="F52" s="822" t="s">
        <v>3468</v>
      </c>
      <c r="G52" s="822" t="s">
        <v>3536</v>
      </c>
      <c r="H52" s="822" t="s">
        <v>329</v>
      </c>
      <c r="I52" s="822" t="s">
        <v>3623</v>
      </c>
      <c r="J52" s="822" t="s">
        <v>3624</v>
      </c>
      <c r="K52" s="822" t="s">
        <v>3625</v>
      </c>
      <c r="L52" s="825">
        <v>195.5</v>
      </c>
      <c r="M52" s="825">
        <v>195.5</v>
      </c>
      <c r="N52" s="822">
        <v>1</v>
      </c>
      <c r="O52" s="826">
        <v>1</v>
      </c>
      <c r="P52" s="825">
        <v>195.5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21</v>
      </c>
      <c r="B53" s="822" t="s">
        <v>3465</v>
      </c>
      <c r="C53" s="822" t="s">
        <v>3471</v>
      </c>
      <c r="D53" s="823" t="s">
        <v>6113</v>
      </c>
      <c r="E53" s="824" t="s">
        <v>3484</v>
      </c>
      <c r="F53" s="822" t="s">
        <v>3468</v>
      </c>
      <c r="G53" s="822" t="s">
        <v>3536</v>
      </c>
      <c r="H53" s="822" t="s">
        <v>329</v>
      </c>
      <c r="I53" s="822" t="s">
        <v>3626</v>
      </c>
      <c r="J53" s="822" t="s">
        <v>3624</v>
      </c>
      <c r="K53" s="822" t="s">
        <v>3627</v>
      </c>
      <c r="L53" s="825">
        <v>195.5</v>
      </c>
      <c r="M53" s="825">
        <v>195.5</v>
      </c>
      <c r="N53" s="822">
        <v>1</v>
      </c>
      <c r="O53" s="826">
        <v>1</v>
      </c>
      <c r="P53" s="825">
        <v>195.5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21</v>
      </c>
      <c r="B54" s="822" t="s">
        <v>3465</v>
      </c>
      <c r="C54" s="822" t="s">
        <v>3471</v>
      </c>
      <c r="D54" s="823" t="s">
        <v>6113</v>
      </c>
      <c r="E54" s="824" t="s">
        <v>3484</v>
      </c>
      <c r="F54" s="822" t="s">
        <v>3468</v>
      </c>
      <c r="G54" s="822" t="s">
        <v>3536</v>
      </c>
      <c r="H54" s="822" t="s">
        <v>329</v>
      </c>
      <c r="I54" s="822" t="s">
        <v>3628</v>
      </c>
      <c r="J54" s="822" t="s">
        <v>3629</v>
      </c>
      <c r="K54" s="822" t="s">
        <v>3630</v>
      </c>
      <c r="L54" s="825">
        <v>1046.5</v>
      </c>
      <c r="M54" s="825">
        <v>3139.5</v>
      </c>
      <c r="N54" s="822">
        <v>3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21</v>
      </c>
      <c r="B55" s="822" t="s">
        <v>3465</v>
      </c>
      <c r="C55" s="822" t="s">
        <v>3471</v>
      </c>
      <c r="D55" s="823" t="s">
        <v>6113</v>
      </c>
      <c r="E55" s="824" t="s">
        <v>3484</v>
      </c>
      <c r="F55" s="822" t="s">
        <v>3468</v>
      </c>
      <c r="G55" s="822" t="s">
        <v>3536</v>
      </c>
      <c r="H55" s="822" t="s">
        <v>329</v>
      </c>
      <c r="I55" s="822" t="s">
        <v>3631</v>
      </c>
      <c r="J55" s="822" t="s">
        <v>3632</v>
      </c>
      <c r="K55" s="822" t="s">
        <v>3633</v>
      </c>
      <c r="L55" s="825">
        <v>300.14999999999998</v>
      </c>
      <c r="M55" s="825">
        <v>1200.5999999999999</v>
      </c>
      <c r="N55" s="822">
        <v>4</v>
      </c>
      <c r="O55" s="826">
        <v>1</v>
      </c>
      <c r="P55" s="825">
        <v>1200.5999999999999</v>
      </c>
      <c r="Q55" s="827">
        <v>1</v>
      </c>
      <c r="R55" s="822">
        <v>4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21</v>
      </c>
      <c r="B56" s="822" t="s">
        <v>3465</v>
      </c>
      <c r="C56" s="822" t="s">
        <v>3471</v>
      </c>
      <c r="D56" s="823" t="s">
        <v>6113</v>
      </c>
      <c r="E56" s="824" t="s">
        <v>3484</v>
      </c>
      <c r="F56" s="822" t="s">
        <v>3468</v>
      </c>
      <c r="G56" s="822" t="s">
        <v>3536</v>
      </c>
      <c r="H56" s="822" t="s">
        <v>329</v>
      </c>
      <c r="I56" s="822" t="s">
        <v>3634</v>
      </c>
      <c r="J56" s="822" t="s">
        <v>3635</v>
      </c>
      <c r="K56" s="822" t="s">
        <v>3619</v>
      </c>
      <c r="L56" s="825">
        <v>300.14999999999998</v>
      </c>
      <c r="M56" s="825">
        <v>300.14999999999998</v>
      </c>
      <c r="N56" s="822">
        <v>1</v>
      </c>
      <c r="O56" s="826">
        <v>1</v>
      </c>
      <c r="P56" s="825">
        <v>300.14999999999998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21</v>
      </c>
      <c r="B57" s="822" t="s">
        <v>3465</v>
      </c>
      <c r="C57" s="822" t="s">
        <v>3471</v>
      </c>
      <c r="D57" s="823" t="s">
        <v>6113</v>
      </c>
      <c r="E57" s="824" t="s">
        <v>3484</v>
      </c>
      <c r="F57" s="822" t="s">
        <v>3468</v>
      </c>
      <c r="G57" s="822" t="s">
        <v>3536</v>
      </c>
      <c r="H57" s="822" t="s">
        <v>329</v>
      </c>
      <c r="I57" s="822" t="s">
        <v>3636</v>
      </c>
      <c r="J57" s="822" t="s">
        <v>3624</v>
      </c>
      <c r="K57" s="822" t="s">
        <v>3637</v>
      </c>
      <c r="L57" s="825">
        <v>195.5</v>
      </c>
      <c r="M57" s="825">
        <v>586.5</v>
      </c>
      <c r="N57" s="822">
        <v>3</v>
      </c>
      <c r="O57" s="826">
        <v>3</v>
      </c>
      <c r="P57" s="825">
        <v>391</v>
      </c>
      <c r="Q57" s="827">
        <v>0.66666666666666663</v>
      </c>
      <c r="R57" s="822">
        <v>2</v>
      </c>
      <c r="S57" s="827">
        <v>0.66666666666666663</v>
      </c>
      <c r="T57" s="826">
        <v>2</v>
      </c>
      <c r="U57" s="828">
        <v>0.66666666666666663</v>
      </c>
    </row>
    <row r="58" spans="1:21" ht="14.45" customHeight="1" x14ac:dyDescent="0.2">
      <c r="A58" s="821">
        <v>21</v>
      </c>
      <c r="B58" s="822" t="s">
        <v>3465</v>
      </c>
      <c r="C58" s="822" t="s">
        <v>3471</v>
      </c>
      <c r="D58" s="823" t="s">
        <v>6113</v>
      </c>
      <c r="E58" s="824" t="s">
        <v>3484</v>
      </c>
      <c r="F58" s="822" t="s">
        <v>3468</v>
      </c>
      <c r="G58" s="822" t="s">
        <v>3536</v>
      </c>
      <c r="H58" s="822" t="s">
        <v>329</v>
      </c>
      <c r="I58" s="822" t="s">
        <v>3638</v>
      </c>
      <c r="J58" s="822" t="s">
        <v>3639</v>
      </c>
      <c r="K58" s="822" t="s">
        <v>3640</v>
      </c>
      <c r="L58" s="825">
        <v>3001.5</v>
      </c>
      <c r="M58" s="825">
        <v>9004.5</v>
      </c>
      <c r="N58" s="822">
        <v>3</v>
      </c>
      <c r="O58" s="826">
        <v>1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21</v>
      </c>
      <c r="B59" s="822" t="s">
        <v>3465</v>
      </c>
      <c r="C59" s="822" t="s">
        <v>3471</v>
      </c>
      <c r="D59" s="823" t="s">
        <v>6113</v>
      </c>
      <c r="E59" s="824" t="s">
        <v>3486</v>
      </c>
      <c r="F59" s="822" t="s">
        <v>3466</v>
      </c>
      <c r="G59" s="822" t="s">
        <v>3641</v>
      </c>
      <c r="H59" s="822" t="s">
        <v>329</v>
      </c>
      <c r="I59" s="822" t="s">
        <v>3642</v>
      </c>
      <c r="J59" s="822" t="s">
        <v>3643</v>
      </c>
      <c r="K59" s="822" t="s">
        <v>3644</v>
      </c>
      <c r="L59" s="825">
        <v>23.49</v>
      </c>
      <c r="M59" s="825">
        <v>23.49</v>
      </c>
      <c r="N59" s="822">
        <v>1</v>
      </c>
      <c r="O59" s="826">
        <v>1</v>
      </c>
      <c r="P59" s="825">
        <v>23.49</v>
      </c>
      <c r="Q59" s="827">
        <v>1</v>
      </c>
      <c r="R59" s="822">
        <v>1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21</v>
      </c>
      <c r="B60" s="822" t="s">
        <v>3465</v>
      </c>
      <c r="C60" s="822" t="s">
        <v>3471</v>
      </c>
      <c r="D60" s="823" t="s">
        <v>6113</v>
      </c>
      <c r="E60" s="824" t="s">
        <v>3486</v>
      </c>
      <c r="F60" s="822" t="s">
        <v>3466</v>
      </c>
      <c r="G60" s="822" t="s">
        <v>3641</v>
      </c>
      <c r="H60" s="822" t="s">
        <v>329</v>
      </c>
      <c r="I60" s="822" t="s">
        <v>3645</v>
      </c>
      <c r="J60" s="822" t="s">
        <v>3643</v>
      </c>
      <c r="K60" s="822" t="s">
        <v>3646</v>
      </c>
      <c r="L60" s="825">
        <v>70.48</v>
      </c>
      <c r="M60" s="825">
        <v>704.8</v>
      </c>
      <c r="N60" s="822">
        <v>10</v>
      </c>
      <c r="O60" s="826">
        <v>4</v>
      </c>
      <c r="P60" s="825">
        <v>493.36</v>
      </c>
      <c r="Q60" s="827">
        <v>0.70000000000000007</v>
      </c>
      <c r="R60" s="822">
        <v>7</v>
      </c>
      <c r="S60" s="827">
        <v>0.7</v>
      </c>
      <c r="T60" s="826">
        <v>2.5</v>
      </c>
      <c r="U60" s="828">
        <v>0.625</v>
      </c>
    </row>
    <row r="61" spans="1:21" ht="14.45" customHeight="1" x14ac:dyDescent="0.2">
      <c r="A61" s="821">
        <v>21</v>
      </c>
      <c r="B61" s="822" t="s">
        <v>3465</v>
      </c>
      <c r="C61" s="822" t="s">
        <v>3471</v>
      </c>
      <c r="D61" s="823" t="s">
        <v>6113</v>
      </c>
      <c r="E61" s="824" t="s">
        <v>3486</v>
      </c>
      <c r="F61" s="822" t="s">
        <v>3466</v>
      </c>
      <c r="G61" s="822" t="s">
        <v>3647</v>
      </c>
      <c r="H61" s="822" t="s">
        <v>329</v>
      </c>
      <c r="I61" s="822" t="s">
        <v>3648</v>
      </c>
      <c r="J61" s="822" t="s">
        <v>3649</v>
      </c>
      <c r="K61" s="822" t="s">
        <v>702</v>
      </c>
      <c r="L61" s="825">
        <v>72.55</v>
      </c>
      <c r="M61" s="825">
        <v>72.55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21</v>
      </c>
      <c r="B62" s="822" t="s">
        <v>3465</v>
      </c>
      <c r="C62" s="822" t="s">
        <v>3471</v>
      </c>
      <c r="D62" s="823" t="s">
        <v>6113</v>
      </c>
      <c r="E62" s="824" t="s">
        <v>3486</v>
      </c>
      <c r="F62" s="822" t="s">
        <v>3466</v>
      </c>
      <c r="G62" s="822" t="s">
        <v>3647</v>
      </c>
      <c r="H62" s="822" t="s">
        <v>329</v>
      </c>
      <c r="I62" s="822" t="s">
        <v>3650</v>
      </c>
      <c r="J62" s="822" t="s">
        <v>3651</v>
      </c>
      <c r="K62" s="822" t="s">
        <v>698</v>
      </c>
      <c r="L62" s="825">
        <v>65.28</v>
      </c>
      <c r="M62" s="825">
        <v>130.56</v>
      </c>
      <c r="N62" s="822">
        <v>2</v>
      </c>
      <c r="O62" s="826">
        <v>1</v>
      </c>
      <c r="P62" s="825">
        <v>130.56</v>
      </c>
      <c r="Q62" s="827">
        <v>1</v>
      </c>
      <c r="R62" s="822">
        <v>2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21</v>
      </c>
      <c r="B63" s="822" t="s">
        <v>3465</v>
      </c>
      <c r="C63" s="822" t="s">
        <v>3471</v>
      </c>
      <c r="D63" s="823" t="s">
        <v>6113</v>
      </c>
      <c r="E63" s="824" t="s">
        <v>3486</v>
      </c>
      <c r="F63" s="822" t="s">
        <v>3466</v>
      </c>
      <c r="G63" s="822" t="s">
        <v>3647</v>
      </c>
      <c r="H63" s="822" t="s">
        <v>329</v>
      </c>
      <c r="I63" s="822" t="s">
        <v>3652</v>
      </c>
      <c r="J63" s="822" t="s">
        <v>3651</v>
      </c>
      <c r="K63" s="822" t="s">
        <v>3653</v>
      </c>
      <c r="L63" s="825">
        <v>36.270000000000003</v>
      </c>
      <c r="M63" s="825">
        <v>253.89000000000001</v>
      </c>
      <c r="N63" s="822">
        <v>7</v>
      </c>
      <c r="O63" s="826">
        <v>6</v>
      </c>
      <c r="P63" s="825">
        <v>108.81</v>
      </c>
      <c r="Q63" s="827">
        <v>0.42857142857142855</v>
      </c>
      <c r="R63" s="822">
        <v>3</v>
      </c>
      <c r="S63" s="827">
        <v>0.42857142857142855</v>
      </c>
      <c r="T63" s="826">
        <v>2</v>
      </c>
      <c r="U63" s="828">
        <v>0.33333333333333331</v>
      </c>
    </row>
    <row r="64" spans="1:21" ht="14.45" customHeight="1" x14ac:dyDescent="0.2">
      <c r="A64" s="821">
        <v>21</v>
      </c>
      <c r="B64" s="822" t="s">
        <v>3465</v>
      </c>
      <c r="C64" s="822" t="s">
        <v>3471</v>
      </c>
      <c r="D64" s="823" t="s">
        <v>6113</v>
      </c>
      <c r="E64" s="824" t="s">
        <v>3486</v>
      </c>
      <c r="F64" s="822" t="s">
        <v>3466</v>
      </c>
      <c r="G64" s="822" t="s">
        <v>3647</v>
      </c>
      <c r="H64" s="822" t="s">
        <v>329</v>
      </c>
      <c r="I64" s="822" t="s">
        <v>3654</v>
      </c>
      <c r="J64" s="822" t="s">
        <v>3651</v>
      </c>
      <c r="K64" s="822" t="s">
        <v>3653</v>
      </c>
      <c r="L64" s="825">
        <v>36.270000000000003</v>
      </c>
      <c r="M64" s="825">
        <v>36.270000000000003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21</v>
      </c>
      <c r="B65" s="822" t="s">
        <v>3465</v>
      </c>
      <c r="C65" s="822" t="s">
        <v>3471</v>
      </c>
      <c r="D65" s="823" t="s">
        <v>6113</v>
      </c>
      <c r="E65" s="824" t="s">
        <v>3486</v>
      </c>
      <c r="F65" s="822" t="s">
        <v>3466</v>
      </c>
      <c r="G65" s="822" t="s">
        <v>3647</v>
      </c>
      <c r="H65" s="822" t="s">
        <v>662</v>
      </c>
      <c r="I65" s="822" t="s">
        <v>2999</v>
      </c>
      <c r="J65" s="822" t="s">
        <v>701</v>
      </c>
      <c r="K65" s="822" t="s">
        <v>702</v>
      </c>
      <c r="L65" s="825">
        <v>72.55</v>
      </c>
      <c r="M65" s="825">
        <v>1523.5499999999997</v>
      </c>
      <c r="N65" s="822">
        <v>21</v>
      </c>
      <c r="O65" s="826">
        <v>18</v>
      </c>
      <c r="P65" s="825">
        <v>870.5999999999998</v>
      </c>
      <c r="Q65" s="827">
        <v>0.5714285714285714</v>
      </c>
      <c r="R65" s="822">
        <v>12</v>
      </c>
      <c r="S65" s="827">
        <v>0.5714285714285714</v>
      </c>
      <c r="T65" s="826">
        <v>10.5</v>
      </c>
      <c r="U65" s="828">
        <v>0.58333333333333337</v>
      </c>
    </row>
    <row r="66" spans="1:21" ht="14.45" customHeight="1" x14ac:dyDescent="0.2">
      <c r="A66" s="821">
        <v>21</v>
      </c>
      <c r="B66" s="822" t="s">
        <v>3465</v>
      </c>
      <c r="C66" s="822" t="s">
        <v>3471</v>
      </c>
      <c r="D66" s="823" t="s">
        <v>6113</v>
      </c>
      <c r="E66" s="824" t="s">
        <v>3486</v>
      </c>
      <c r="F66" s="822" t="s">
        <v>3466</v>
      </c>
      <c r="G66" s="822" t="s">
        <v>3647</v>
      </c>
      <c r="H66" s="822" t="s">
        <v>662</v>
      </c>
      <c r="I66" s="822" t="s">
        <v>2998</v>
      </c>
      <c r="J66" s="822" t="s">
        <v>701</v>
      </c>
      <c r="K66" s="822" t="s">
        <v>703</v>
      </c>
      <c r="L66" s="825">
        <v>21.76</v>
      </c>
      <c r="M66" s="825">
        <v>282.88</v>
      </c>
      <c r="N66" s="822">
        <v>13</v>
      </c>
      <c r="O66" s="826">
        <v>8</v>
      </c>
      <c r="P66" s="825">
        <v>108.80000000000001</v>
      </c>
      <c r="Q66" s="827">
        <v>0.38461538461538464</v>
      </c>
      <c r="R66" s="822">
        <v>5</v>
      </c>
      <c r="S66" s="827">
        <v>0.38461538461538464</v>
      </c>
      <c r="T66" s="826">
        <v>4</v>
      </c>
      <c r="U66" s="828">
        <v>0.5</v>
      </c>
    </row>
    <row r="67" spans="1:21" ht="14.45" customHeight="1" x14ac:dyDescent="0.2">
      <c r="A67" s="821">
        <v>21</v>
      </c>
      <c r="B67" s="822" t="s">
        <v>3465</v>
      </c>
      <c r="C67" s="822" t="s">
        <v>3471</v>
      </c>
      <c r="D67" s="823" t="s">
        <v>6113</v>
      </c>
      <c r="E67" s="824" t="s">
        <v>3486</v>
      </c>
      <c r="F67" s="822" t="s">
        <v>3466</v>
      </c>
      <c r="G67" s="822" t="s">
        <v>3647</v>
      </c>
      <c r="H67" s="822" t="s">
        <v>662</v>
      </c>
      <c r="I67" s="822" t="s">
        <v>3000</v>
      </c>
      <c r="J67" s="822" t="s">
        <v>701</v>
      </c>
      <c r="K67" s="822" t="s">
        <v>698</v>
      </c>
      <c r="L67" s="825">
        <v>65.28</v>
      </c>
      <c r="M67" s="825">
        <v>783.36</v>
      </c>
      <c r="N67" s="822">
        <v>12</v>
      </c>
      <c r="O67" s="826">
        <v>5</v>
      </c>
      <c r="P67" s="825">
        <v>522.24</v>
      </c>
      <c r="Q67" s="827">
        <v>0.66666666666666663</v>
      </c>
      <c r="R67" s="822">
        <v>8</v>
      </c>
      <c r="S67" s="827">
        <v>0.66666666666666663</v>
      </c>
      <c r="T67" s="826">
        <v>2.5</v>
      </c>
      <c r="U67" s="828">
        <v>0.5</v>
      </c>
    </row>
    <row r="68" spans="1:21" ht="14.45" customHeight="1" x14ac:dyDescent="0.2">
      <c r="A68" s="821">
        <v>21</v>
      </c>
      <c r="B68" s="822" t="s">
        <v>3465</v>
      </c>
      <c r="C68" s="822" t="s">
        <v>3471</v>
      </c>
      <c r="D68" s="823" t="s">
        <v>6113</v>
      </c>
      <c r="E68" s="824" t="s">
        <v>3486</v>
      </c>
      <c r="F68" s="822" t="s">
        <v>3466</v>
      </c>
      <c r="G68" s="822" t="s">
        <v>3647</v>
      </c>
      <c r="H68" s="822" t="s">
        <v>329</v>
      </c>
      <c r="I68" s="822" t="s">
        <v>3655</v>
      </c>
      <c r="J68" s="822" t="s">
        <v>3649</v>
      </c>
      <c r="K68" s="822" t="s">
        <v>3653</v>
      </c>
      <c r="L68" s="825">
        <v>36.270000000000003</v>
      </c>
      <c r="M68" s="825">
        <v>36.270000000000003</v>
      </c>
      <c r="N68" s="822">
        <v>1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21</v>
      </c>
      <c r="B69" s="822" t="s">
        <v>3465</v>
      </c>
      <c r="C69" s="822" t="s">
        <v>3471</v>
      </c>
      <c r="D69" s="823" t="s">
        <v>6113</v>
      </c>
      <c r="E69" s="824" t="s">
        <v>3486</v>
      </c>
      <c r="F69" s="822" t="s">
        <v>3466</v>
      </c>
      <c r="G69" s="822" t="s">
        <v>3656</v>
      </c>
      <c r="H69" s="822" t="s">
        <v>662</v>
      </c>
      <c r="I69" s="822" t="s">
        <v>3078</v>
      </c>
      <c r="J69" s="822" t="s">
        <v>3079</v>
      </c>
      <c r="K69" s="822" t="s">
        <v>3080</v>
      </c>
      <c r="L69" s="825">
        <v>23.4</v>
      </c>
      <c r="M69" s="825">
        <v>210.6</v>
      </c>
      <c r="N69" s="822">
        <v>9</v>
      </c>
      <c r="O69" s="826">
        <v>3.5</v>
      </c>
      <c r="P69" s="825">
        <v>187.2</v>
      </c>
      <c r="Q69" s="827">
        <v>0.88888888888888884</v>
      </c>
      <c r="R69" s="822">
        <v>8</v>
      </c>
      <c r="S69" s="827">
        <v>0.88888888888888884</v>
      </c>
      <c r="T69" s="826">
        <v>3</v>
      </c>
      <c r="U69" s="828">
        <v>0.8571428571428571</v>
      </c>
    </row>
    <row r="70" spans="1:21" ht="14.45" customHeight="1" x14ac:dyDescent="0.2">
      <c r="A70" s="821">
        <v>21</v>
      </c>
      <c r="B70" s="822" t="s">
        <v>3465</v>
      </c>
      <c r="C70" s="822" t="s">
        <v>3471</v>
      </c>
      <c r="D70" s="823" t="s">
        <v>6113</v>
      </c>
      <c r="E70" s="824" t="s">
        <v>3486</v>
      </c>
      <c r="F70" s="822" t="s">
        <v>3466</v>
      </c>
      <c r="G70" s="822" t="s">
        <v>3656</v>
      </c>
      <c r="H70" s="822" t="s">
        <v>662</v>
      </c>
      <c r="I70" s="822" t="s">
        <v>3083</v>
      </c>
      <c r="J70" s="822" t="s">
        <v>3079</v>
      </c>
      <c r="K70" s="822" t="s">
        <v>3084</v>
      </c>
      <c r="L70" s="825">
        <v>11.71</v>
      </c>
      <c r="M70" s="825">
        <v>46.84</v>
      </c>
      <c r="N70" s="822">
        <v>4</v>
      </c>
      <c r="O70" s="826">
        <v>1</v>
      </c>
      <c r="P70" s="825">
        <v>23.42</v>
      </c>
      <c r="Q70" s="827">
        <v>0.5</v>
      </c>
      <c r="R70" s="822">
        <v>2</v>
      </c>
      <c r="S70" s="827">
        <v>0.5</v>
      </c>
      <c r="T70" s="826">
        <v>0.5</v>
      </c>
      <c r="U70" s="828">
        <v>0.5</v>
      </c>
    </row>
    <row r="71" spans="1:21" ht="14.45" customHeight="1" x14ac:dyDescent="0.2">
      <c r="A71" s="821">
        <v>21</v>
      </c>
      <c r="B71" s="822" t="s">
        <v>3465</v>
      </c>
      <c r="C71" s="822" t="s">
        <v>3471</v>
      </c>
      <c r="D71" s="823" t="s">
        <v>6113</v>
      </c>
      <c r="E71" s="824" t="s">
        <v>3486</v>
      </c>
      <c r="F71" s="822" t="s">
        <v>3466</v>
      </c>
      <c r="G71" s="822" t="s">
        <v>3657</v>
      </c>
      <c r="H71" s="822" t="s">
        <v>662</v>
      </c>
      <c r="I71" s="822" t="s">
        <v>2764</v>
      </c>
      <c r="J71" s="822" t="s">
        <v>2765</v>
      </c>
      <c r="K71" s="822" t="s">
        <v>2766</v>
      </c>
      <c r="L71" s="825">
        <v>93.27</v>
      </c>
      <c r="M71" s="825">
        <v>839.43</v>
      </c>
      <c r="N71" s="822">
        <v>9</v>
      </c>
      <c r="O71" s="826">
        <v>6</v>
      </c>
      <c r="P71" s="825">
        <v>652.89</v>
      </c>
      <c r="Q71" s="827">
        <v>0.77777777777777779</v>
      </c>
      <c r="R71" s="822">
        <v>7</v>
      </c>
      <c r="S71" s="827">
        <v>0.77777777777777779</v>
      </c>
      <c r="T71" s="826">
        <v>4</v>
      </c>
      <c r="U71" s="828">
        <v>0.66666666666666663</v>
      </c>
    </row>
    <row r="72" spans="1:21" ht="14.45" customHeight="1" x14ac:dyDescent="0.2">
      <c r="A72" s="821">
        <v>21</v>
      </c>
      <c r="B72" s="822" t="s">
        <v>3465</v>
      </c>
      <c r="C72" s="822" t="s">
        <v>3471</v>
      </c>
      <c r="D72" s="823" t="s">
        <v>6113</v>
      </c>
      <c r="E72" s="824" t="s">
        <v>3486</v>
      </c>
      <c r="F72" s="822" t="s">
        <v>3466</v>
      </c>
      <c r="G72" s="822" t="s">
        <v>3657</v>
      </c>
      <c r="H72" s="822" t="s">
        <v>662</v>
      </c>
      <c r="I72" s="822" t="s">
        <v>2767</v>
      </c>
      <c r="J72" s="822" t="s">
        <v>2765</v>
      </c>
      <c r="K72" s="822" t="s">
        <v>2768</v>
      </c>
      <c r="L72" s="825">
        <v>31.09</v>
      </c>
      <c r="M72" s="825">
        <v>186.54</v>
      </c>
      <c r="N72" s="822">
        <v>6</v>
      </c>
      <c r="O72" s="826">
        <v>3</v>
      </c>
      <c r="P72" s="825">
        <v>155.44999999999999</v>
      </c>
      <c r="Q72" s="827">
        <v>0.83333333333333326</v>
      </c>
      <c r="R72" s="822">
        <v>5</v>
      </c>
      <c r="S72" s="827">
        <v>0.83333333333333337</v>
      </c>
      <c r="T72" s="826">
        <v>2.5</v>
      </c>
      <c r="U72" s="828">
        <v>0.83333333333333337</v>
      </c>
    </row>
    <row r="73" spans="1:21" ht="14.45" customHeight="1" x14ac:dyDescent="0.2">
      <c r="A73" s="821">
        <v>21</v>
      </c>
      <c r="B73" s="822" t="s">
        <v>3465</v>
      </c>
      <c r="C73" s="822" t="s">
        <v>3471</v>
      </c>
      <c r="D73" s="823" t="s">
        <v>6113</v>
      </c>
      <c r="E73" s="824" t="s">
        <v>3486</v>
      </c>
      <c r="F73" s="822" t="s">
        <v>3466</v>
      </c>
      <c r="G73" s="822" t="s">
        <v>3657</v>
      </c>
      <c r="H73" s="822" t="s">
        <v>329</v>
      </c>
      <c r="I73" s="822" t="s">
        <v>3658</v>
      </c>
      <c r="J73" s="822" t="s">
        <v>3659</v>
      </c>
      <c r="K73" s="822" t="s">
        <v>2781</v>
      </c>
      <c r="L73" s="825">
        <v>31.09</v>
      </c>
      <c r="M73" s="825">
        <v>62.18</v>
      </c>
      <c r="N73" s="822">
        <v>2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21</v>
      </c>
      <c r="B74" s="822" t="s">
        <v>3465</v>
      </c>
      <c r="C74" s="822" t="s">
        <v>3471</v>
      </c>
      <c r="D74" s="823" t="s">
        <v>6113</v>
      </c>
      <c r="E74" s="824" t="s">
        <v>3486</v>
      </c>
      <c r="F74" s="822" t="s">
        <v>3466</v>
      </c>
      <c r="G74" s="822" t="s">
        <v>3657</v>
      </c>
      <c r="H74" s="822" t="s">
        <v>329</v>
      </c>
      <c r="I74" s="822" t="s">
        <v>3660</v>
      </c>
      <c r="J74" s="822" t="s">
        <v>3661</v>
      </c>
      <c r="K74" s="822" t="s">
        <v>3115</v>
      </c>
      <c r="L74" s="825">
        <v>62.18</v>
      </c>
      <c r="M74" s="825">
        <v>124.36</v>
      </c>
      <c r="N74" s="822">
        <v>2</v>
      </c>
      <c r="O74" s="826">
        <v>1</v>
      </c>
      <c r="P74" s="825">
        <v>124.36</v>
      </c>
      <c r="Q74" s="827">
        <v>1</v>
      </c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21</v>
      </c>
      <c r="B75" s="822" t="s">
        <v>3465</v>
      </c>
      <c r="C75" s="822" t="s">
        <v>3471</v>
      </c>
      <c r="D75" s="823" t="s">
        <v>6113</v>
      </c>
      <c r="E75" s="824" t="s">
        <v>3486</v>
      </c>
      <c r="F75" s="822" t="s">
        <v>3466</v>
      </c>
      <c r="G75" s="822" t="s">
        <v>3662</v>
      </c>
      <c r="H75" s="822" t="s">
        <v>662</v>
      </c>
      <c r="I75" s="822" t="s">
        <v>3663</v>
      </c>
      <c r="J75" s="822" t="s">
        <v>3664</v>
      </c>
      <c r="K75" s="822" t="s">
        <v>3665</v>
      </c>
      <c r="L75" s="825">
        <v>513.70000000000005</v>
      </c>
      <c r="M75" s="825">
        <v>4109.6000000000004</v>
      </c>
      <c r="N75" s="822">
        <v>8</v>
      </c>
      <c r="O75" s="826">
        <v>3</v>
      </c>
      <c r="P75" s="825">
        <v>2568.5</v>
      </c>
      <c r="Q75" s="827">
        <v>0.625</v>
      </c>
      <c r="R75" s="822">
        <v>5</v>
      </c>
      <c r="S75" s="827">
        <v>0.625</v>
      </c>
      <c r="T75" s="826">
        <v>2</v>
      </c>
      <c r="U75" s="828">
        <v>0.66666666666666663</v>
      </c>
    </row>
    <row r="76" spans="1:21" ht="14.45" customHeight="1" x14ac:dyDescent="0.2">
      <c r="A76" s="821">
        <v>21</v>
      </c>
      <c r="B76" s="822" t="s">
        <v>3465</v>
      </c>
      <c r="C76" s="822" t="s">
        <v>3471</v>
      </c>
      <c r="D76" s="823" t="s">
        <v>6113</v>
      </c>
      <c r="E76" s="824" t="s">
        <v>3486</v>
      </c>
      <c r="F76" s="822" t="s">
        <v>3466</v>
      </c>
      <c r="G76" s="822" t="s">
        <v>3662</v>
      </c>
      <c r="H76" s="822" t="s">
        <v>329</v>
      </c>
      <c r="I76" s="822" t="s">
        <v>3666</v>
      </c>
      <c r="J76" s="822" t="s">
        <v>3664</v>
      </c>
      <c r="K76" s="822" t="s">
        <v>3667</v>
      </c>
      <c r="L76" s="825">
        <v>219.25</v>
      </c>
      <c r="M76" s="825">
        <v>1754</v>
      </c>
      <c r="N76" s="822">
        <v>8</v>
      </c>
      <c r="O76" s="826">
        <v>4</v>
      </c>
      <c r="P76" s="825">
        <v>1096.25</v>
      </c>
      <c r="Q76" s="827">
        <v>0.625</v>
      </c>
      <c r="R76" s="822">
        <v>5</v>
      </c>
      <c r="S76" s="827">
        <v>0.625</v>
      </c>
      <c r="T76" s="826">
        <v>3</v>
      </c>
      <c r="U76" s="828">
        <v>0.75</v>
      </c>
    </row>
    <row r="77" spans="1:21" ht="14.45" customHeight="1" x14ac:dyDescent="0.2">
      <c r="A77" s="821">
        <v>21</v>
      </c>
      <c r="B77" s="822" t="s">
        <v>3465</v>
      </c>
      <c r="C77" s="822" t="s">
        <v>3471</v>
      </c>
      <c r="D77" s="823" t="s">
        <v>6113</v>
      </c>
      <c r="E77" s="824" t="s">
        <v>3486</v>
      </c>
      <c r="F77" s="822" t="s">
        <v>3466</v>
      </c>
      <c r="G77" s="822" t="s">
        <v>3662</v>
      </c>
      <c r="H77" s="822" t="s">
        <v>329</v>
      </c>
      <c r="I77" s="822" t="s">
        <v>3668</v>
      </c>
      <c r="J77" s="822" t="s">
        <v>3669</v>
      </c>
      <c r="K77" s="822" t="s">
        <v>3667</v>
      </c>
      <c r="L77" s="825">
        <v>219.25</v>
      </c>
      <c r="M77" s="825">
        <v>1315.5</v>
      </c>
      <c r="N77" s="822">
        <v>6</v>
      </c>
      <c r="O77" s="826">
        <v>2</v>
      </c>
      <c r="P77" s="825">
        <v>1315.5</v>
      </c>
      <c r="Q77" s="827">
        <v>1</v>
      </c>
      <c r="R77" s="822">
        <v>6</v>
      </c>
      <c r="S77" s="827">
        <v>1</v>
      </c>
      <c r="T77" s="826">
        <v>2</v>
      </c>
      <c r="U77" s="828">
        <v>1</v>
      </c>
    </row>
    <row r="78" spans="1:21" ht="14.45" customHeight="1" x14ac:dyDescent="0.2">
      <c r="A78" s="821">
        <v>21</v>
      </c>
      <c r="B78" s="822" t="s">
        <v>3465</v>
      </c>
      <c r="C78" s="822" t="s">
        <v>3471</v>
      </c>
      <c r="D78" s="823" t="s">
        <v>6113</v>
      </c>
      <c r="E78" s="824" t="s">
        <v>3486</v>
      </c>
      <c r="F78" s="822" t="s">
        <v>3466</v>
      </c>
      <c r="G78" s="822" t="s">
        <v>3670</v>
      </c>
      <c r="H78" s="822" t="s">
        <v>329</v>
      </c>
      <c r="I78" s="822" t="s">
        <v>3671</v>
      </c>
      <c r="J78" s="822" t="s">
        <v>3672</v>
      </c>
      <c r="K78" s="822" t="s">
        <v>3673</v>
      </c>
      <c r="L78" s="825">
        <v>75.08</v>
      </c>
      <c r="M78" s="825">
        <v>75.08</v>
      </c>
      <c r="N78" s="822">
        <v>1</v>
      </c>
      <c r="O78" s="826">
        <v>1</v>
      </c>
      <c r="P78" s="825">
        <v>75.08</v>
      </c>
      <c r="Q78" s="827">
        <v>1</v>
      </c>
      <c r="R78" s="822">
        <v>1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21</v>
      </c>
      <c r="B79" s="822" t="s">
        <v>3465</v>
      </c>
      <c r="C79" s="822" t="s">
        <v>3471</v>
      </c>
      <c r="D79" s="823" t="s">
        <v>6113</v>
      </c>
      <c r="E79" s="824" t="s">
        <v>3486</v>
      </c>
      <c r="F79" s="822" t="s">
        <v>3466</v>
      </c>
      <c r="G79" s="822" t="s">
        <v>3674</v>
      </c>
      <c r="H79" s="822" t="s">
        <v>662</v>
      </c>
      <c r="I79" s="822" t="s">
        <v>3675</v>
      </c>
      <c r="J79" s="822" t="s">
        <v>3676</v>
      </c>
      <c r="K79" s="822" t="s">
        <v>3677</v>
      </c>
      <c r="L79" s="825">
        <v>1091.07</v>
      </c>
      <c r="M79" s="825">
        <v>2182.14</v>
      </c>
      <c r="N79" s="822">
        <v>2</v>
      </c>
      <c r="O79" s="826">
        <v>1.5</v>
      </c>
      <c r="P79" s="825">
        <v>2182.14</v>
      </c>
      <c r="Q79" s="827">
        <v>1</v>
      </c>
      <c r="R79" s="822">
        <v>2</v>
      </c>
      <c r="S79" s="827">
        <v>1</v>
      </c>
      <c r="T79" s="826">
        <v>1.5</v>
      </c>
      <c r="U79" s="828">
        <v>1</v>
      </c>
    </row>
    <row r="80" spans="1:21" ht="14.45" customHeight="1" x14ac:dyDescent="0.2">
      <c r="A80" s="821">
        <v>21</v>
      </c>
      <c r="B80" s="822" t="s">
        <v>3465</v>
      </c>
      <c r="C80" s="822" t="s">
        <v>3471</v>
      </c>
      <c r="D80" s="823" t="s">
        <v>6113</v>
      </c>
      <c r="E80" s="824" t="s">
        <v>3486</v>
      </c>
      <c r="F80" s="822" t="s">
        <v>3466</v>
      </c>
      <c r="G80" s="822" t="s">
        <v>3678</v>
      </c>
      <c r="H80" s="822" t="s">
        <v>662</v>
      </c>
      <c r="I80" s="822" t="s">
        <v>3679</v>
      </c>
      <c r="J80" s="822" t="s">
        <v>3209</v>
      </c>
      <c r="K80" s="822" t="s">
        <v>3680</v>
      </c>
      <c r="L80" s="825">
        <v>27.49</v>
      </c>
      <c r="M80" s="825">
        <v>27.49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21</v>
      </c>
      <c r="B81" s="822" t="s">
        <v>3465</v>
      </c>
      <c r="C81" s="822" t="s">
        <v>3471</v>
      </c>
      <c r="D81" s="823" t="s">
        <v>6113</v>
      </c>
      <c r="E81" s="824" t="s">
        <v>3486</v>
      </c>
      <c r="F81" s="822" t="s">
        <v>3466</v>
      </c>
      <c r="G81" s="822" t="s">
        <v>3583</v>
      </c>
      <c r="H81" s="822" t="s">
        <v>329</v>
      </c>
      <c r="I81" s="822" t="s">
        <v>3681</v>
      </c>
      <c r="J81" s="822" t="s">
        <v>3682</v>
      </c>
      <c r="K81" s="822" t="s">
        <v>826</v>
      </c>
      <c r="L81" s="825">
        <v>55.14</v>
      </c>
      <c r="M81" s="825">
        <v>55.14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21</v>
      </c>
      <c r="B82" s="822" t="s">
        <v>3465</v>
      </c>
      <c r="C82" s="822" t="s">
        <v>3471</v>
      </c>
      <c r="D82" s="823" t="s">
        <v>6113</v>
      </c>
      <c r="E82" s="824" t="s">
        <v>3486</v>
      </c>
      <c r="F82" s="822" t="s">
        <v>3466</v>
      </c>
      <c r="G82" s="822" t="s">
        <v>3583</v>
      </c>
      <c r="H82" s="822" t="s">
        <v>329</v>
      </c>
      <c r="I82" s="822" t="s">
        <v>3683</v>
      </c>
      <c r="J82" s="822" t="s">
        <v>3684</v>
      </c>
      <c r="K82" s="822" t="s">
        <v>824</v>
      </c>
      <c r="L82" s="825">
        <v>27.56</v>
      </c>
      <c r="M82" s="825">
        <v>55.12</v>
      </c>
      <c r="N82" s="822">
        <v>2</v>
      </c>
      <c r="O82" s="826">
        <v>0.5</v>
      </c>
      <c r="P82" s="825">
        <v>55.12</v>
      </c>
      <c r="Q82" s="827">
        <v>1</v>
      </c>
      <c r="R82" s="822">
        <v>2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21</v>
      </c>
      <c r="B83" s="822" t="s">
        <v>3465</v>
      </c>
      <c r="C83" s="822" t="s">
        <v>3471</v>
      </c>
      <c r="D83" s="823" t="s">
        <v>6113</v>
      </c>
      <c r="E83" s="824" t="s">
        <v>3486</v>
      </c>
      <c r="F83" s="822" t="s">
        <v>3466</v>
      </c>
      <c r="G83" s="822" t="s">
        <v>3583</v>
      </c>
      <c r="H83" s="822" t="s">
        <v>329</v>
      </c>
      <c r="I83" s="822" t="s">
        <v>3685</v>
      </c>
      <c r="J83" s="822" t="s">
        <v>3686</v>
      </c>
      <c r="K83" s="822" t="s">
        <v>3687</v>
      </c>
      <c r="L83" s="825">
        <v>165.41</v>
      </c>
      <c r="M83" s="825">
        <v>165.41</v>
      </c>
      <c r="N83" s="822">
        <v>1</v>
      </c>
      <c r="O83" s="826">
        <v>1</v>
      </c>
      <c r="P83" s="825">
        <v>165.41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21</v>
      </c>
      <c r="B84" s="822" t="s">
        <v>3465</v>
      </c>
      <c r="C84" s="822" t="s">
        <v>3471</v>
      </c>
      <c r="D84" s="823" t="s">
        <v>6113</v>
      </c>
      <c r="E84" s="824" t="s">
        <v>3486</v>
      </c>
      <c r="F84" s="822" t="s">
        <v>3466</v>
      </c>
      <c r="G84" s="822" t="s">
        <v>3688</v>
      </c>
      <c r="H84" s="822" t="s">
        <v>662</v>
      </c>
      <c r="I84" s="822" t="s">
        <v>3689</v>
      </c>
      <c r="J84" s="822" t="s">
        <v>3120</v>
      </c>
      <c r="K84" s="822" t="s">
        <v>3690</v>
      </c>
      <c r="L84" s="825">
        <v>129.75</v>
      </c>
      <c r="M84" s="825">
        <v>259.5</v>
      </c>
      <c r="N84" s="822">
        <v>2</v>
      </c>
      <c r="O84" s="826">
        <v>0.5</v>
      </c>
      <c r="P84" s="825">
        <v>259.5</v>
      </c>
      <c r="Q84" s="827">
        <v>1</v>
      </c>
      <c r="R84" s="822">
        <v>2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21</v>
      </c>
      <c r="B85" s="822" t="s">
        <v>3465</v>
      </c>
      <c r="C85" s="822" t="s">
        <v>3471</v>
      </c>
      <c r="D85" s="823" t="s">
        <v>6113</v>
      </c>
      <c r="E85" s="824" t="s">
        <v>3486</v>
      </c>
      <c r="F85" s="822" t="s">
        <v>3466</v>
      </c>
      <c r="G85" s="822" t="s">
        <v>3691</v>
      </c>
      <c r="H85" s="822" t="s">
        <v>329</v>
      </c>
      <c r="I85" s="822" t="s">
        <v>3692</v>
      </c>
      <c r="J85" s="822" t="s">
        <v>3693</v>
      </c>
      <c r="K85" s="822" t="s">
        <v>3694</v>
      </c>
      <c r="L85" s="825">
        <v>80.19</v>
      </c>
      <c r="M85" s="825">
        <v>80.19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21</v>
      </c>
      <c r="B86" s="822" t="s">
        <v>3465</v>
      </c>
      <c r="C86" s="822" t="s">
        <v>3471</v>
      </c>
      <c r="D86" s="823" t="s">
        <v>6113</v>
      </c>
      <c r="E86" s="824" t="s">
        <v>3486</v>
      </c>
      <c r="F86" s="822" t="s">
        <v>3466</v>
      </c>
      <c r="G86" s="822" t="s">
        <v>3695</v>
      </c>
      <c r="H86" s="822" t="s">
        <v>329</v>
      </c>
      <c r="I86" s="822" t="s">
        <v>3696</v>
      </c>
      <c r="J86" s="822" t="s">
        <v>3697</v>
      </c>
      <c r="K86" s="822" t="s">
        <v>3698</v>
      </c>
      <c r="L86" s="825">
        <v>229.38</v>
      </c>
      <c r="M86" s="825">
        <v>229.38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21</v>
      </c>
      <c r="B87" s="822" t="s">
        <v>3465</v>
      </c>
      <c r="C87" s="822" t="s">
        <v>3471</v>
      </c>
      <c r="D87" s="823" t="s">
        <v>6113</v>
      </c>
      <c r="E87" s="824" t="s">
        <v>3486</v>
      </c>
      <c r="F87" s="822" t="s">
        <v>3466</v>
      </c>
      <c r="G87" s="822" t="s">
        <v>3699</v>
      </c>
      <c r="H87" s="822" t="s">
        <v>329</v>
      </c>
      <c r="I87" s="822" t="s">
        <v>3700</v>
      </c>
      <c r="J87" s="822" t="s">
        <v>3278</v>
      </c>
      <c r="K87" s="822" t="s">
        <v>3101</v>
      </c>
      <c r="L87" s="825">
        <v>206.88</v>
      </c>
      <c r="M87" s="825">
        <v>1655.04</v>
      </c>
      <c r="N87" s="822">
        <v>8</v>
      </c>
      <c r="O87" s="826">
        <v>3</v>
      </c>
      <c r="P87" s="825">
        <v>1034.4000000000001</v>
      </c>
      <c r="Q87" s="827">
        <v>0.62500000000000011</v>
      </c>
      <c r="R87" s="822">
        <v>5</v>
      </c>
      <c r="S87" s="827">
        <v>0.625</v>
      </c>
      <c r="T87" s="826">
        <v>2.5</v>
      </c>
      <c r="U87" s="828">
        <v>0.83333333333333337</v>
      </c>
    </row>
    <row r="88" spans="1:21" ht="14.45" customHeight="1" x14ac:dyDescent="0.2">
      <c r="A88" s="821">
        <v>21</v>
      </c>
      <c r="B88" s="822" t="s">
        <v>3465</v>
      </c>
      <c r="C88" s="822" t="s">
        <v>3471</v>
      </c>
      <c r="D88" s="823" t="s">
        <v>6113</v>
      </c>
      <c r="E88" s="824" t="s">
        <v>3486</v>
      </c>
      <c r="F88" s="822" t="s">
        <v>3466</v>
      </c>
      <c r="G88" s="822" t="s">
        <v>3699</v>
      </c>
      <c r="H88" s="822" t="s">
        <v>662</v>
      </c>
      <c r="I88" s="822" t="s">
        <v>3277</v>
      </c>
      <c r="J88" s="822" t="s">
        <v>3278</v>
      </c>
      <c r="K88" s="822" t="s">
        <v>3101</v>
      </c>
      <c r="L88" s="825">
        <v>206.88</v>
      </c>
      <c r="M88" s="825">
        <v>413.76</v>
      </c>
      <c r="N88" s="822">
        <v>2</v>
      </c>
      <c r="O88" s="826">
        <v>1</v>
      </c>
      <c r="P88" s="825">
        <v>413.76</v>
      </c>
      <c r="Q88" s="827">
        <v>1</v>
      </c>
      <c r="R88" s="822">
        <v>2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21</v>
      </c>
      <c r="B89" s="822" t="s">
        <v>3465</v>
      </c>
      <c r="C89" s="822" t="s">
        <v>3471</v>
      </c>
      <c r="D89" s="823" t="s">
        <v>6113</v>
      </c>
      <c r="E89" s="824" t="s">
        <v>3486</v>
      </c>
      <c r="F89" s="822" t="s">
        <v>3466</v>
      </c>
      <c r="G89" s="822" t="s">
        <v>3701</v>
      </c>
      <c r="H89" s="822" t="s">
        <v>329</v>
      </c>
      <c r="I89" s="822" t="s">
        <v>3702</v>
      </c>
      <c r="J89" s="822" t="s">
        <v>2204</v>
      </c>
      <c r="K89" s="822" t="s">
        <v>3094</v>
      </c>
      <c r="L89" s="825">
        <v>58.77</v>
      </c>
      <c r="M89" s="825">
        <v>58.77</v>
      </c>
      <c r="N89" s="822">
        <v>1</v>
      </c>
      <c r="O89" s="826">
        <v>0.5</v>
      </c>
      <c r="P89" s="825">
        <v>58.77</v>
      </c>
      <c r="Q89" s="827">
        <v>1</v>
      </c>
      <c r="R89" s="822">
        <v>1</v>
      </c>
      <c r="S89" s="827">
        <v>1</v>
      </c>
      <c r="T89" s="826">
        <v>0.5</v>
      </c>
      <c r="U89" s="828">
        <v>1</v>
      </c>
    </row>
    <row r="90" spans="1:21" ht="14.45" customHeight="1" x14ac:dyDescent="0.2">
      <c r="A90" s="821">
        <v>21</v>
      </c>
      <c r="B90" s="822" t="s">
        <v>3465</v>
      </c>
      <c r="C90" s="822" t="s">
        <v>3471</v>
      </c>
      <c r="D90" s="823" t="s">
        <v>6113</v>
      </c>
      <c r="E90" s="824" t="s">
        <v>3486</v>
      </c>
      <c r="F90" s="822" t="s">
        <v>3466</v>
      </c>
      <c r="G90" s="822" t="s">
        <v>3703</v>
      </c>
      <c r="H90" s="822" t="s">
        <v>329</v>
      </c>
      <c r="I90" s="822" t="s">
        <v>3704</v>
      </c>
      <c r="J90" s="822" t="s">
        <v>3705</v>
      </c>
      <c r="K90" s="822" t="s">
        <v>3706</v>
      </c>
      <c r="L90" s="825">
        <v>105.32</v>
      </c>
      <c r="M90" s="825">
        <v>210.64</v>
      </c>
      <c r="N90" s="822">
        <v>2</v>
      </c>
      <c r="O90" s="826">
        <v>1</v>
      </c>
      <c r="P90" s="825">
        <v>105.32</v>
      </c>
      <c r="Q90" s="827">
        <v>0.5</v>
      </c>
      <c r="R90" s="822">
        <v>1</v>
      </c>
      <c r="S90" s="827">
        <v>0.5</v>
      </c>
      <c r="T90" s="826">
        <v>0.5</v>
      </c>
      <c r="U90" s="828">
        <v>0.5</v>
      </c>
    </row>
    <row r="91" spans="1:21" ht="14.45" customHeight="1" x14ac:dyDescent="0.2">
      <c r="A91" s="821">
        <v>21</v>
      </c>
      <c r="B91" s="822" t="s">
        <v>3465</v>
      </c>
      <c r="C91" s="822" t="s">
        <v>3471</v>
      </c>
      <c r="D91" s="823" t="s">
        <v>6113</v>
      </c>
      <c r="E91" s="824" t="s">
        <v>3486</v>
      </c>
      <c r="F91" s="822" t="s">
        <v>3466</v>
      </c>
      <c r="G91" s="822" t="s">
        <v>3703</v>
      </c>
      <c r="H91" s="822" t="s">
        <v>329</v>
      </c>
      <c r="I91" s="822" t="s">
        <v>3707</v>
      </c>
      <c r="J91" s="822" t="s">
        <v>3705</v>
      </c>
      <c r="K91" s="822" t="s">
        <v>778</v>
      </c>
      <c r="L91" s="825">
        <v>35.11</v>
      </c>
      <c r="M91" s="825">
        <v>105.33</v>
      </c>
      <c r="N91" s="822">
        <v>3</v>
      </c>
      <c r="O91" s="826">
        <v>1</v>
      </c>
      <c r="P91" s="825">
        <v>70.22</v>
      </c>
      <c r="Q91" s="827">
        <v>0.66666666666666663</v>
      </c>
      <c r="R91" s="822">
        <v>2</v>
      </c>
      <c r="S91" s="827">
        <v>0.66666666666666663</v>
      </c>
      <c r="T91" s="826">
        <v>0.5</v>
      </c>
      <c r="U91" s="828">
        <v>0.5</v>
      </c>
    </row>
    <row r="92" spans="1:21" ht="14.45" customHeight="1" x14ac:dyDescent="0.2">
      <c r="A92" s="821">
        <v>21</v>
      </c>
      <c r="B92" s="822" t="s">
        <v>3465</v>
      </c>
      <c r="C92" s="822" t="s">
        <v>3471</v>
      </c>
      <c r="D92" s="823" t="s">
        <v>6113</v>
      </c>
      <c r="E92" s="824" t="s">
        <v>3486</v>
      </c>
      <c r="F92" s="822" t="s">
        <v>3466</v>
      </c>
      <c r="G92" s="822" t="s">
        <v>3703</v>
      </c>
      <c r="H92" s="822" t="s">
        <v>329</v>
      </c>
      <c r="I92" s="822" t="s">
        <v>3708</v>
      </c>
      <c r="J92" s="822" t="s">
        <v>3709</v>
      </c>
      <c r="K92" s="822" t="s">
        <v>3710</v>
      </c>
      <c r="L92" s="825">
        <v>234.07</v>
      </c>
      <c r="M92" s="825">
        <v>468.14</v>
      </c>
      <c r="N92" s="822">
        <v>2</v>
      </c>
      <c r="O92" s="826">
        <v>1</v>
      </c>
      <c r="P92" s="825">
        <v>234.07</v>
      </c>
      <c r="Q92" s="827">
        <v>0.5</v>
      </c>
      <c r="R92" s="822">
        <v>1</v>
      </c>
      <c r="S92" s="827">
        <v>0.5</v>
      </c>
      <c r="T92" s="826">
        <v>0.5</v>
      </c>
      <c r="U92" s="828">
        <v>0.5</v>
      </c>
    </row>
    <row r="93" spans="1:21" ht="14.45" customHeight="1" x14ac:dyDescent="0.2">
      <c r="A93" s="821">
        <v>21</v>
      </c>
      <c r="B93" s="822" t="s">
        <v>3465</v>
      </c>
      <c r="C93" s="822" t="s">
        <v>3471</v>
      </c>
      <c r="D93" s="823" t="s">
        <v>6113</v>
      </c>
      <c r="E93" s="824" t="s">
        <v>3486</v>
      </c>
      <c r="F93" s="822" t="s">
        <v>3466</v>
      </c>
      <c r="G93" s="822" t="s">
        <v>3703</v>
      </c>
      <c r="H93" s="822" t="s">
        <v>662</v>
      </c>
      <c r="I93" s="822" t="s">
        <v>2759</v>
      </c>
      <c r="J93" s="822" t="s">
        <v>1847</v>
      </c>
      <c r="K93" s="822" t="s">
        <v>776</v>
      </c>
      <c r="L93" s="825">
        <v>17.559999999999999</v>
      </c>
      <c r="M93" s="825">
        <v>280.95999999999998</v>
      </c>
      <c r="N93" s="822">
        <v>16</v>
      </c>
      <c r="O93" s="826">
        <v>3.5</v>
      </c>
      <c r="P93" s="825">
        <v>280.95999999999998</v>
      </c>
      <c r="Q93" s="827">
        <v>1</v>
      </c>
      <c r="R93" s="822">
        <v>16</v>
      </c>
      <c r="S93" s="827">
        <v>1</v>
      </c>
      <c r="T93" s="826">
        <v>3.5</v>
      </c>
      <c r="U93" s="828">
        <v>1</v>
      </c>
    </row>
    <row r="94" spans="1:21" ht="14.45" customHeight="1" x14ac:dyDescent="0.2">
      <c r="A94" s="821">
        <v>21</v>
      </c>
      <c r="B94" s="822" t="s">
        <v>3465</v>
      </c>
      <c r="C94" s="822" t="s">
        <v>3471</v>
      </c>
      <c r="D94" s="823" t="s">
        <v>6113</v>
      </c>
      <c r="E94" s="824" t="s">
        <v>3486</v>
      </c>
      <c r="F94" s="822" t="s">
        <v>3466</v>
      </c>
      <c r="G94" s="822" t="s">
        <v>3703</v>
      </c>
      <c r="H94" s="822" t="s">
        <v>329</v>
      </c>
      <c r="I94" s="822" t="s">
        <v>3711</v>
      </c>
      <c r="J94" s="822" t="s">
        <v>837</v>
      </c>
      <c r="K94" s="822" t="s">
        <v>838</v>
      </c>
      <c r="L94" s="825">
        <v>117.03</v>
      </c>
      <c r="M94" s="825">
        <v>117.03</v>
      </c>
      <c r="N94" s="822">
        <v>1</v>
      </c>
      <c r="O94" s="826">
        <v>0.5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21</v>
      </c>
      <c r="B95" s="822" t="s">
        <v>3465</v>
      </c>
      <c r="C95" s="822" t="s">
        <v>3471</v>
      </c>
      <c r="D95" s="823" t="s">
        <v>6113</v>
      </c>
      <c r="E95" s="824" t="s">
        <v>3486</v>
      </c>
      <c r="F95" s="822" t="s">
        <v>3466</v>
      </c>
      <c r="G95" s="822" t="s">
        <v>3712</v>
      </c>
      <c r="H95" s="822" t="s">
        <v>329</v>
      </c>
      <c r="I95" s="822" t="s">
        <v>3713</v>
      </c>
      <c r="J95" s="822" t="s">
        <v>3714</v>
      </c>
      <c r="K95" s="822" t="s">
        <v>3715</v>
      </c>
      <c r="L95" s="825">
        <v>0</v>
      </c>
      <c r="M95" s="825">
        <v>0</v>
      </c>
      <c r="N95" s="822">
        <v>50</v>
      </c>
      <c r="O95" s="826">
        <v>13</v>
      </c>
      <c r="P95" s="825">
        <v>0</v>
      </c>
      <c r="Q95" s="827"/>
      <c r="R95" s="822">
        <v>35</v>
      </c>
      <c r="S95" s="827">
        <v>0.7</v>
      </c>
      <c r="T95" s="826">
        <v>7.5</v>
      </c>
      <c r="U95" s="828">
        <v>0.57692307692307687</v>
      </c>
    </row>
    <row r="96" spans="1:21" ht="14.45" customHeight="1" x14ac:dyDescent="0.2">
      <c r="A96" s="821">
        <v>21</v>
      </c>
      <c r="B96" s="822" t="s">
        <v>3465</v>
      </c>
      <c r="C96" s="822" t="s">
        <v>3471</v>
      </c>
      <c r="D96" s="823" t="s">
        <v>6113</v>
      </c>
      <c r="E96" s="824" t="s">
        <v>3486</v>
      </c>
      <c r="F96" s="822" t="s">
        <v>3466</v>
      </c>
      <c r="G96" s="822" t="s">
        <v>3712</v>
      </c>
      <c r="H96" s="822" t="s">
        <v>329</v>
      </c>
      <c r="I96" s="822" t="s">
        <v>3716</v>
      </c>
      <c r="J96" s="822" t="s">
        <v>3714</v>
      </c>
      <c r="K96" s="822" t="s">
        <v>1212</v>
      </c>
      <c r="L96" s="825">
        <v>0</v>
      </c>
      <c r="M96" s="825">
        <v>0</v>
      </c>
      <c r="N96" s="822">
        <v>9</v>
      </c>
      <c r="O96" s="826">
        <v>2</v>
      </c>
      <c r="P96" s="825">
        <v>0</v>
      </c>
      <c r="Q96" s="827"/>
      <c r="R96" s="822">
        <v>8</v>
      </c>
      <c r="S96" s="827">
        <v>0.88888888888888884</v>
      </c>
      <c r="T96" s="826">
        <v>1</v>
      </c>
      <c r="U96" s="828">
        <v>0.5</v>
      </c>
    </row>
    <row r="97" spans="1:21" ht="14.45" customHeight="1" x14ac:dyDescent="0.2">
      <c r="A97" s="821">
        <v>21</v>
      </c>
      <c r="B97" s="822" t="s">
        <v>3465</v>
      </c>
      <c r="C97" s="822" t="s">
        <v>3471</v>
      </c>
      <c r="D97" s="823" t="s">
        <v>6113</v>
      </c>
      <c r="E97" s="824" t="s">
        <v>3486</v>
      </c>
      <c r="F97" s="822" t="s">
        <v>3466</v>
      </c>
      <c r="G97" s="822" t="s">
        <v>3717</v>
      </c>
      <c r="H97" s="822" t="s">
        <v>329</v>
      </c>
      <c r="I97" s="822" t="s">
        <v>3718</v>
      </c>
      <c r="J97" s="822" t="s">
        <v>1621</v>
      </c>
      <c r="K97" s="822" t="s">
        <v>1622</v>
      </c>
      <c r="L97" s="825">
        <v>235.78</v>
      </c>
      <c r="M97" s="825">
        <v>235.78</v>
      </c>
      <c r="N97" s="822">
        <v>1</v>
      </c>
      <c r="O97" s="826">
        <v>1</v>
      </c>
      <c r="P97" s="825">
        <v>235.78</v>
      </c>
      <c r="Q97" s="827">
        <v>1</v>
      </c>
      <c r="R97" s="822">
        <v>1</v>
      </c>
      <c r="S97" s="827">
        <v>1</v>
      </c>
      <c r="T97" s="826">
        <v>1</v>
      </c>
      <c r="U97" s="828">
        <v>1</v>
      </c>
    </row>
    <row r="98" spans="1:21" ht="14.45" customHeight="1" x14ac:dyDescent="0.2">
      <c r="A98" s="821">
        <v>21</v>
      </c>
      <c r="B98" s="822" t="s">
        <v>3465</v>
      </c>
      <c r="C98" s="822" t="s">
        <v>3471</v>
      </c>
      <c r="D98" s="823" t="s">
        <v>6113</v>
      </c>
      <c r="E98" s="824" t="s">
        <v>3486</v>
      </c>
      <c r="F98" s="822" t="s">
        <v>3466</v>
      </c>
      <c r="G98" s="822" t="s">
        <v>3719</v>
      </c>
      <c r="H98" s="822" t="s">
        <v>329</v>
      </c>
      <c r="I98" s="822" t="s">
        <v>3720</v>
      </c>
      <c r="J98" s="822" t="s">
        <v>3721</v>
      </c>
      <c r="K98" s="822" t="s">
        <v>3722</v>
      </c>
      <c r="L98" s="825">
        <v>176.32</v>
      </c>
      <c r="M98" s="825">
        <v>352.64</v>
      </c>
      <c r="N98" s="822">
        <v>2</v>
      </c>
      <c r="O98" s="826">
        <v>1.5</v>
      </c>
      <c r="P98" s="825">
        <v>176.32</v>
      </c>
      <c r="Q98" s="827">
        <v>0.5</v>
      </c>
      <c r="R98" s="822">
        <v>1</v>
      </c>
      <c r="S98" s="827">
        <v>0.5</v>
      </c>
      <c r="T98" s="826">
        <v>1</v>
      </c>
      <c r="U98" s="828">
        <v>0.66666666666666663</v>
      </c>
    </row>
    <row r="99" spans="1:21" ht="14.45" customHeight="1" x14ac:dyDescent="0.2">
      <c r="A99" s="821">
        <v>21</v>
      </c>
      <c r="B99" s="822" t="s">
        <v>3465</v>
      </c>
      <c r="C99" s="822" t="s">
        <v>3471</v>
      </c>
      <c r="D99" s="823" t="s">
        <v>6113</v>
      </c>
      <c r="E99" s="824" t="s">
        <v>3486</v>
      </c>
      <c r="F99" s="822" t="s">
        <v>3466</v>
      </c>
      <c r="G99" s="822" t="s">
        <v>3719</v>
      </c>
      <c r="H99" s="822" t="s">
        <v>329</v>
      </c>
      <c r="I99" s="822" t="s">
        <v>3723</v>
      </c>
      <c r="J99" s="822" t="s">
        <v>3721</v>
      </c>
      <c r="K99" s="822" t="s">
        <v>3316</v>
      </c>
      <c r="L99" s="825">
        <v>97.96</v>
      </c>
      <c r="M99" s="825">
        <v>293.88</v>
      </c>
      <c r="N99" s="822">
        <v>3</v>
      </c>
      <c r="O99" s="826">
        <v>2</v>
      </c>
      <c r="P99" s="825">
        <v>195.92</v>
      </c>
      <c r="Q99" s="827">
        <v>0.66666666666666663</v>
      </c>
      <c r="R99" s="822">
        <v>2</v>
      </c>
      <c r="S99" s="827">
        <v>0.66666666666666663</v>
      </c>
      <c r="T99" s="826">
        <v>1</v>
      </c>
      <c r="U99" s="828">
        <v>0.5</v>
      </c>
    </row>
    <row r="100" spans="1:21" ht="14.45" customHeight="1" x14ac:dyDescent="0.2">
      <c r="A100" s="821">
        <v>21</v>
      </c>
      <c r="B100" s="822" t="s">
        <v>3465</v>
      </c>
      <c r="C100" s="822" t="s">
        <v>3471</v>
      </c>
      <c r="D100" s="823" t="s">
        <v>6113</v>
      </c>
      <c r="E100" s="824" t="s">
        <v>3486</v>
      </c>
      <c r="F100" s="822" t="s">
        <v>3466</v>
      </c>
      <c r="G100" s="822" t="s">
        <v>3724</v>
      </c>
      <c r="H100" s="822" t="s">
        <v>329</v>
      </c>
      <c r="I100" s="822" t="s">
        <v>3725</v>
      </c>
      <c r="J100" s="822" t="s">
        <v>3726</v>
      </c>
      <c r="K100" s="822" t="s">
        <v>2055</v>
      </c>
      <c r="L100" s="825">
        <v>4002.48</v>
      </c>
      <c r="M100" s="825">
        <v>12007.44</v>
      </c>
      <c r="N100" s="822">
        <v>3</v>
      </c>
      <c r="O100" s="826">
        <v>1</v>
      </c>
      <c r="P100" s="825">
        <v>12007.44</v>
      </c>
      <c r="Q100" s="827">
        <v>1</v>
      </c>
      <c r="R100" s="822">
        <v>3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21</v>
      </c>
      <c r="B101" s="822" t="s">
        <v>3465</v>
      </c>
      <c r="C101" s="822" t="s">
        <v>3471</v>
      </c>
      <c r="D101" s="823" t="s">
        <v>6113</v>
      </c>
      <c r="E101" s="824" t="s">
        <v>3486</v>
      </c>
      <c r="F101" s="822" t="s">
        <v>3466</v>
      </c>
      <c r="G101" s="822" t="s">
        <v>3727</v>
      </c>
      <c r="H101" s="822" t="s">
        <v>329</v>
      </c>
      <c r="I101" s="822" t="s">
        <v>3728</v>
      </c>
      <c r="J101" s="822" t="s">
        <v>3729</v>
      </c>
      <c r="K101" s="822" t="s">
        <v>2881</v>
      </c>
      <c r="L101" s="825">
        <v>78.33</v>
      </c>
      <c r="M101" s="825">
        <v>156.66</v>
      </c>
      <c r="N101" s="822">
        <v>2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21</v>
      </c>
      <c r="B102" s="822" t="s">
        <v>3465</v>
      </c>
      <c r="C102" s="822" t="s">
        <v>3471</v>
      </c>
      <c r="D102" s="823" t="s">
        <v>6113</v>
      </c>
      <c r="E102" s="824" t="s">
        <v>3486</v>
      </c>
      <c r="F102" s="822" t="s">
        <v>3466</v>
      </c>
      <c r="G102" s="822" t="s">
        <v>3727</v>
      </c>
      <c r="H102" s="822" t="s">
        <v>329</v>
      </c>
      <c r="I102" s="822" t="s">
        <v>3730</v>
      </c>
      <c r="J102" s="822" t="s">
        <v>3729</v>
      </c>
      <c r="K102" s="822" t="s">
        <v>2881</v>
      </c>
      <c r="L102" s="825">
        <v>78.33</v>
      </c>
      <c r="M102" s="825">
        <v>234.99</v>
      </c>
      <c r="N102" s="822">
        <v>3</v>
      </c>
      <c r="O102" s="826">
        <v>2</v>
      </c>
      <c r="P102" s="825">
        <v>156.66</v>
      </c>
      <c r="Q102" s="827">
        <v>0.66666666666666663</v>
      </c>
      <c r="R102" s="822">
        <v>2</v>
      </c>
      <c r="S102" s="827">
        <v>0.66666666666666663</v>
      </c>
      <c r="T102" s="826">
        <v>1</v>
      </c>
      <c r="U102" s="828">
        <v>0.5</v>
      </c>
    </row>
    <row r="103" spans="1:21" ht="14.45" customHeight="1" x14ac:dyDescent="0.2">
      <c r="A103" s="821">
        <v>21</v>
      </c>
      <c r="B103" s="822" t="s">
        <v>3465</v>
      </c>
      <c r="C103" s="822" t="s">
        <v>3471</v>
      </c>
      <c r="D103" s="823" t="s">
        <v>6113</v>
      </c>
      <c r="E103" s="824" t="s">
        <v>3486</v>
      </c>
      <c r="F103" s="822" t="s">
        <v>3466</v>
      </c>
      <c r="G103" s="822" t="s">
        <v>3731</v>
      </c>
      <c r="H103" s="822" t="s">
        <v>329</v>
      </c>
      <c r="I103" s="822" t="s">
        <v>3732</v>
      </c>
      <c r="J103" s="822" t="s">
        <v>1870</v>
      </c>
      <c r="K103" s="822" t="s">
        <v>1871</v>
      </c>
      <c r="L103" s="825">
        <v>264</v>
      </c>
      <c r="M103" s="825">
        <v>264</v>
      </c>
      <c r="N103" s="822">
        <v>1</v>
      </c>
      <c r="O103" s="826">
        <v>0.5</v>
      </c>
      <c r="P103" s="825">
        <v>264</v>
      </c>
      <c r="Q103" s="827">
        <v>1</v>
      </c>
      <c r="R103" s="822">
        <v>1</v>
      </c>
      <c r="S103" s="827">
        <v>1</v>
      </c>
      <c r="T103" s="826">
        <v>0.5</v>
      </c>
      <c r="U103" s="828">
        <v>1</v>
      </c>
    </row>
    <row r="104" spans="1:21" ht="14.45" customHeight="1" x14ac:dyDescent="0.2">
      <c r="A104" s="821">
        <v>21</v>
      </c>
      <c r="B104" s="822" t="s">
        <v>3465</v>
      </c>
      <c r="C104" s="822" t="s">
        <v>3471</v>
      </c>
      <c r="D104" s="823" t="s">
        <v>6113</v>
      </c>
      <c r="E104" s="824" t="s">
        <v>3486</v>
      </c>
      <c r="F104" s="822" t="s">
        <v>3466</v>
      </c>
      <c r="G104" s="822" t="s">
        <v>3731</v>
      </c>
      <c r="H104" s="822" t="s">
        <v>662</v>
      </c>
      <c r="I104" s="822" t="s">
        <v>3317</v>
      </c>
      <c r="J104" s="822" t="s">
        <v>1870</v>
      </c>
      <c r="K104" s="822" t="s">
        <v>1871</v>
      </c>
      <c r="L104" s="825">
        <v>264</v>
      </c>
      <c r="M104" s="825">
        <v>264</v>
      </c>
      <c r="N104" s="822">
        <v>1</v>
      </c>
      <c r="O104" s="826">
        <v>0.5</v>
      </c>
      <c r="P104" s="825">
        <v>264</v>
      </c>
      <c r="Q104" s="827">
        <v>1</v>
      </c>
      <c r="R104" s="822">
        <v>1</v>
      </c>
      <c r="S104" s="827">
        <v>1</v>
      </c>
      <c r="T104" s="826">
        <v>0.5</v>
      </c>
      <c r="U104" s="828">
        <v>1</v>
      </c>
    </row>
    <row r="105" spans="1:21" ht="14.45" customHeight="1" x14ac:dyDescent="0.2">
      <c r="A105" s="821">
        <v>21</v>
      </c>
      <c r="B105" s="822" t="s">
        <v>3465</v>
      </c>
      <c r="C105" s="822" t="s">
        <v>3471</v>
      </c>
      <c r="D105" s="823" t="s">
        <v>6113</v>
      </c>
      <c r="E105" s="824" t="s">
        <v>3486</v>
      </c>
      <c r="F105" s="822" t="s">
        <v>3466</v>
      </c>
      <c r="G105" s="822" t="s">
        <v>3731</v>
      </c>
      <c r="H105" s="822" t="s">
        <v>662</v>
      </c>
      <c r="I105" s="822" t="s">
        <v>3733</v>
      </c>
      <c r="J105" s="822" t="s">
        <v>1870</v>
      </c>
      <c r="K105" s="822" t="s">
        <v>3341</v>
      </c>
      <c r="L105" s="825">
        <v>131.97999999999999</v>
      </c>
      <c r="M105" s="825">
        <v>263.95999999999998</v>
      </c>
      <c r="N105" s="822">
        <v>2</v>
      </c>
      <c r="O105" s="826">
        <v>1.5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21</v>
      </c>
      <c r="B106" s="822" t="s">
        <v>3465</v>
      </c>
      <c r="C106" s="822" t="s">
        <v>3471</v>
      </c>
      <c r="D106" s="823" t="s">
        <v>6113</v>
      </c>
      <c r="E106" s="824" t="s">
        <v>3486</v>
      </c>
      <c r="F106" s="822" t="s">
        <v>3466</v>
      </c>
      <c r="G106" s="822" t="s">
        <v>3731</v>
      </c>
      <c r="H106" s="822" t="s">
        <v>662</v>
      </c>
      <c r="I106" s="822" t="s">
        <v>3734</v>
      </c>
      <c r="J106" s="822" t="s">
        <v>1870</v>
      </c>
      <c r="K106" s="822" t="s">
        <v>3735</v>
      </c>
      <c r="L106" s="825">
        <v>439.98</v>
      </c>
      <c r="M106" s="825">
        <v>439.98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21</v>
      </c>
      <c r="B107" s="822" t="s">
        <v>3465</v>
      </c>
      <c r="C107" s="822" t="s">
        <v>3471</v>
      </c>
      <c r="D107" s="823" t="s">
        <v>6113</v>
      </c>
      <c r="E107" s="824" t="s">
        <v>3486</v>
      </c>
      <c r="F107" s="822" t="s">
        <v>3466</v>
      </c>
      <c r="G107" s="822" t="s">
        <v>3736</v>
      </c>
      <c r="H107" s="822" t="s">
        <v>329</v>
      </c>
      <c r="I107" s="822" t="s">
        <v>3737</v>
      </c>
      <c r="J107" s="822" t="s">
        <v>3738</v>
      </c>
      <c r="K107" s="822" t="s">
        <v>3706</v>
      </c>
      <c r="L107" s="825">
        <v>176.32</v>
      </c>
      <c r="M107" s="825">
        <v>176.32</v>
      </c>
      <c r="N107" s="822">
        <v>1</v>
      </c>
      <c r="O107" s="826">
        <v>0.5</v>
      </c>
      <c r="P107" s="825">
        <v>176.32</v>
      </c>
      <c r="Q107" s="827">
        <v>1</v>
      </c>
      <c r="R107" s="822">
        <v>1</v>
      </c>
      <c r="S107" s="827">
        <v>1</v>
      </c>
      <c r="T107" s="826">
        <v>0.5</v>
      </c>
      <c r="U107" s="828">
        <v>1</v>
      </c>
    </row>
    <row r="108" spans="1:21" ht="14.45" customHeight="1" x14ac:dyDescent="0.2">
      <c r="A108" s="821">
        <v>21</v>
      </c>
      <c r="B108" s="822" t="s">
        <v>3465</v>
      </c>
      <c r="C108" s="822" t="s">
        <v>3471</v>
      </c>
      <c r="D108" s="823" t="s">
        <v>6113</v>
      </c>
      <c r="E108" s="824" t="s">
        <v>3486</v>
      </c>
      <c r="F108" s="822" t="s">
        <v>3466</v>
      </c>
      <c r="G108" s="822" t="s">
        <v>3579</v>
      </c>
      <c r="H108" s="822" t="s">
        <v>329</v>
      </c>
      <c r="I108" s="822" t="s">
        <v>3739</v>
      </c>
      <c r="J108" s="822" t="s">
        <v>1011</v>
      </c>
      <c r="K108" s="822" t="s">
        <v>1012</v>
      </c>
      <c r="L108" s="825">
        <v>236.03</v>
      </c>
      <c r="M108" s="825">
        <v>3540.4500000000007</v>
      </c>
      <c r="N108" s="822">
        <v>15</v>
      </c>
      <c r="O108" s="826">
        <v>7.5</v>
      </c>
      <c r="P108" s="825">
        <v>2832.3600000000006</v>
      </c>
      <c r="Q108" s="827">
        <v>0.8</v>
      </c>
      <c r="R108" s="822">
        <v>12</v>
      </c>
      <c r="S108" s="827">
        <v>0.8</v>
      </c>
      <c r="T108" s="826">
        <v>6.5</v>
      </c>
      <c r="U108" s="828">
        <v>0.8666666666666667</v>
      </c>
    </row>
    <row r="109" spans="1:21" ht="14.45" customHeight="1" x14ac:dyDescent="0.2">
      <c r="A109" s="821">
        <v>21</v>
      </c>
      <c r="B109" s="822" t="s">
        <v>3465</v>
      </c>
      <c r="C109" s="822" t="s">
        <v>3471</v>
      </c>
      <c r="D109" s="823" t="s">
        <v>6113</v>
      </c>
      <c r="E109" s="824" t="s">
        <v>3486</v>
      </c>
      <c r="F109" s="822" t="s">
        <v>3466</v>
      </c>
      <c r="G109" s="822" t="s">
        <v>3579</v>
      </c>
      <c r="H109" s="822" t="s">
        <v>329</v>
      </c>
      <c r="I109" s="822" t="s">
        <v>3740</v>
      </c>
      <c r="J109" s="822" t="s">
        <v>1011</v>
      </c>
      <c r="K109" s="822" t="s">
        <v>1013</v>
      </c>
      <c r="L109" s="825">
        <v>354.04</v>
      </c>
      <c r="M109" s="825">
        <v>9559.08</v>
      </c>
      <c r="N109" s="822">
        <v>27</v>
      </c>
      <c r="O109" s="826">
        <v>13</v>
      </c>
      <c r="P109" s="825">
        <v>6726.76</v>
      </c>
      <c r="Q109" s="827">
        <v>0.70370370370370372</v>
      </c>
      <c r="R109" s="822">
        <v>19</v>
      </c>
      <c r="S109" s="827">
        <v>0.70370370370370372</v>
      </c>
      <c r="T109" s="826">
        <v>8.5</v>
      </c>
      <c r="U109" s="828">
        <v>0.65384615384615385</v>
      </c>
    </row>
    <row r="110" spans="1:21" ht="14.45" customHeight="1" x14ac:dyDescent="0.2">
      <c r="A110" s="821">
        <v>21</v>
      </c>
      <c r="B110" s="822" t="s">
        <v>3465</v>
      </c>
      <c r="C110" s="822" t="s">
        <v>3471</v>
      </c>
      <c r="D110" s="823" t="s">
        <v>6113</v>
      </c>
      <c r="E110" s="824" t="s">
        <v>3486</v>
      </c>
      <c r="F110" s="822" t="s">
        <v>3466</v>
      </c>
      <c r="G110" s="822" t="s">
        <v>3579</v>
      </c>
      <c r="H110" s="822" t="s">
        <v>329</v>
      </c>
      <c r="I110" s="822" t="s">
        <v>3741</v>
      </c>
      <c r="J110" s="822" t="s">
        <v>3581</v>
      </c>
      <c r="K110" s="822" t="s">
        <v>1012</v>
      </c>
      <c r="L110" s="825">
        <v>236.03</v>
      </c>
      <c r="M110" s="825">
        <v>236.03</v>
      </c>
      <c r="N110" s="822">
        <v>1</v>
      </c>
      <c r="O110" s="826">
        <v>1</v>
      </c>
      <c r="P110" s="825">
        <v>236.03</v>
      </c>
      <c r="Q110" s="827">
        <v>1</v>
      </c>
      <c r="R110" s="822">
        <v>1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21</v>
      </c>
      <c r="B111" s="822" t="s">
        <v>3465</v>
      </c>
      <c r="C111" s="822" t="s">
        <v>3471</v>
      </c>
      <c r="D111" s="823" t="s">
        <v>6113</v>
      </c>
      <c r="E111" s="824" t="s">
        <v>3486</v>
      </c>
      <c r="F111" s="822" t="s">
        <v>3466</v>
      </c>
      <c r="G111" s="822" t="s">
        <v>3579</v>
      </c>
      <c r="H111" s="822" t="s">
        <v>329</v>
      </c>
      <c r="I111" s="822" t="s">
        <v>3580</v>
      </c>
      <c r="J111" s="822" t="s">
        <v>3581</v>
      </c>
      <c r="K111" s="822" t="s">
        <v>1013</v>
      </c>
      <c r="L111" s="825">
        <v>354.04</v>
      </c>
      <c r="M111" s="825">
        <v>3186.3600000000006</v>
      </c>
      <c r="N111" s="822">
        <v>9</v>
      </c>
      <c r="O111" s="826">
        <v>4.5</v>
      </c>
      <c r="P111" s="825">
        <v>2124.2400000000002</v>
      </c>
      <c r="Q111" s="827">
        <v>0.66666666666666663</v>
      </c>
      <c r="R111" s="822">
        <v>6</v>
      </c>
      <c r="S111" s="827">
        <v>0.66666666666666663</v>
      </c>
      <c r="T111" s="826">
        <v>3</v>
      </c>
      <c r="U111" s="828">
        <v>0.66666666666666663</v>
      </c>
    </row>
    <row r="112" spans="1:21" ht="14.45" customHeight="1" x14ac:dyDescent="0.2">
      <c r="A112" s="821">
        <v>21</v>
      </c>
      <c r="B112" s="822" t="s">
        <v>3465</v>
      </c>
      <c r="C112" s="822" t="s">
        <v>3471</v>
      </c>
      <c r="D112" s="823" t="s">
        <v>6113</v>
      </c>
      <c r="E112" s="824" t="s">
        <v>3486</v>
      </c>
      <c r="F112" s="822" t="s">
        <v>3466</v>
      </c>
      <c r="G112" s="822" t="s">
        <v>3742</v>
      </c>
      <c r="H112" s="822" t="s">
        <v>329</v>
      </c>
      <c r="I112" s="822" t="s">
        <v>3743</v>
      </c>
      <c r="J112" s="822" t="s">
        <v>879</v>
      </c>
      <c r="K112" s="822" t="s">
        <v>2843</v>
      </c>
      <c r="L112" s="825">
        <v>46.81</v>
      </c>
      <c r="M112" s="825">
        <v>46.81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21</v>
      </c>
      <c r="B113" s="822" t="s">
        <v>3465</v>
      </c>
      <c r="C113" s="822" t="s">
        <v>3471</v>
      </c>
      <c r="D113" s="823" t="s">
        <v>6113</v>
      </c>
      <c r="E113" s="824" t="s">
        <v>3486</v>
      </c>
      <c r="F113" s="822" t="s">
        <v>3466</v>
      </c>
      <c r="G113" s="822" t="s">
        <v>3744</v>
      </c>
      <c r="H113" s="822" t="s">
        <v>329</v>
      </c>
      <c r="I113" s="822" t="s">
        <v>3745</v>
      </c>
      <c r="J113" s="822" t="s">
        <v>3746</v>
      </c>
      <c r="K113" s="822" t="s">
        <v>3747</v>
      </c>
      <c r="L113" s="825">
        <v>117.47</v>
      </c>
      <c r="M113" s="825">
        <v>117.47</v>
      </c>
      <c r="N113" s="822">
        <v>1</v>
      </c>
      <c r="O113" s="826">
        <v>1</v>
      </c>
      <c r="P113" s="825">
        <v>117.47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21</v>
      </c>
      <c r="B114" s="822" t="s">
        <v>3465</v>
      </c>
      <c r="C114" s="822" t="s">
        <v>3471</v>
      </c>
      <c r="D114" s="823" t="s">
        <v>6113</v>
      </c>
      <c r="E114" s="824" t="s">
        <v>3486</v>
      </c>
      <c r="F114" s="822" t="s">
        <v>3466</v>
      </c>
      <c r="G114" s="822" t="s">
        <v>3744</v>
      </c>
      <c r="H114" s="822" t="s">
        <v>329</v>
      </c>
      <c r="I114" s="822" t="s">
        <v>3748</v>
      </c>
      <c r="J114" s="822" t="s">
        <v>3749</v>
      </c>
      <c r="K114" s="822" t="s">
        <v>3750</v>
      </c>
      <c r="L114" s="825">
        <v>70.48</v>
      </c>
      <c r="M114" s="825">
        <v>775.28</v>
      </c>
      <c r="N114" s="822">
        <v>11</v>
      </c>
      <c r="O114" s="826">
        <v>3</v>
      </c>
      <c r="P114" s="825">
        <v>493.36</v>
      </c>
      <c r="Q114" s="827">
        <v>0.63636363636363635</v>
      </c>
      <c r="R114" s="822">
        <v>7</v>
      </c>
      <c r="S114" s="827">
        <v>0.63636363636363635</v>
      </c>
      <c r="T114" s="826">
        <v>2</v>
      </c>
      <c r="U114" s="828">
        <v>0.66666666666666663</v>
      </c>
    </row>
    <row r="115" spans="1:21" ht="14.45" customHeight="1" x14ac:dyDescent="0.2">
      <c r="A115" s="821">
        <v>21</v>
      </c>
      <c r="B115" s="822" t="s">
        <v>3465</v>
      </c>
      <c r="C115" s="822" t="s">
        <v>3471</v>
      </c>
      <c r="D115" s="823" t="s">
        <v>6113</v>
      </c>
      <c r="E115" s="824" t="s">
        <v>3486</v>
      </c>
      <c r="F115" s="822" t="s">
        <v>3466</v>
      </c>
      <c r="G115" s="822" t="s">
        <v>3751</v>
      </c>
      <c r="H115" s="822" t="s">
        <v>329</v>
      </c>
      <c r="I115" s="822" t="s">
        <v>3752</v>
      </c>
      <c r="J115" s="822" t="s">
        <v>874</v>
      </c>
      <c r="K115" s="822" t="s">
        <v>3753</v>
      </c>
      <c r="L115" s="825">
        <v>91.11</v>
      </c>
      <c r="M115" s="825">
        <v>364.44</v>
      </c>
      <c r="N115" s="822">
        <v>4</v>
      </c>
      <c r="O115" s="826">
        <v>1.5</v>
      </c>
      <c r="P115" s="825">
        <v>364.44</v>
      </c>
      <c r="Q115" s="827">
        <v>1</v>
      </c>
      <c r="R115" s="822">
        <v>4</v>
      </c>
      <c r="S115" s="827">
        <v>1</v>
      </c>
      <c r="T115" s="826">
        <v>1.5</v>
      </c>
      <c r="U115" s="828">
        <v>1</v>
      </c>
    </row>
    <row r="116" spans="1:21" ht="14.45" customHeight="1" x14ac:dyDescent="0.2">
      <c r="A116" s="821">
        <v>21</v>
      </c>
      <c r="B116" s="822" t="s">
        <v>3465</v>
      </c>
      <c r="C116" s="822" t="s">
        <v>3471</v>
      </c>
      <c r="D116" s="823" t="s">
        <v>6113</v>
      </c>
      <c r="E116" s="824" t="s">
        <v>3486</v>
      </c>
      <c r="F116" s="822" t="s">
        <v>3466</v>
      </c>
      <c r="G116" s="822" t="s">
        <v>3751</v>
      </c>
      <c r="H116" s="822" t="s">
        <v>329</v>
      </c>
      <c r="I116" s="822" t="s">
        <v>3754</v>
      </c>
      <c r="J116" s="822" t="s">
        <v>874</v>
      </c>
      <c r="K116" s="822" t="s">
        <v>3755</v>
      </c>
      <c r="L116" s="825">
        <v>182.22</v>
      </c>
      <c r="M116" s="825">
        <v>364.44</v>
      </c>
      <c r="N116" s="822">
        <v>2</v>
      </c>
      <c r="O116" s="826">
        <v>1.5</v>
      </c>
      <c r="P116" s="825">
        <v>182.22</v>
      </c>
      <c r="Q116" s="827">
        <v>0.5</v>
      </c>
      <c r="R116" s="822">
        <v>1</v>
      </c>
      <c r="S116" s="827">
        <v>0.5</v>
      </c>
      <c r="T116" s="826">
        <v>1</v>
      </c>
      <c r="U116" s="828">
        <v>0.66666666666666663</v>
      </c>
    </row>
    <row r="117" spans="1:21" ht="14.45" customHeight="1" x14ac:dyDescent="0.2">
      <c r="A117" s="821">
        <v>21</v>
      </c>
      <c r="B117" s="822" t="s">
        <v>3465</v>
      </c>
      <c r="C117" s="822" t="s">
        <v>3471</v>
      </c>
      <c r="D117" s="823" t="s">
        <v>6113</v>
      </c>
      <c r="E117" s="824" t="s">
        <v>3486</v>
      </c>
      <c r="F117" s="822" t="s">
        <v>3466</v>
      </c>
      <c r="G117" s="822" t="s">
        <v>3751</v>
      </c>
      <c r="H117" s="822" t="s">
        <v>329</v>
      </c>
      <c r="I117" s="822" t="s">
        <v>3756</v>
      </c>
      <c r="J117" s="822" t="s">
        <v>874</v>
      </c>
      <c r="K117" s="822" t="s">
        <v>3753</v>
      </c>
      <c r="L117" s="825">
        <v>91.11</v>
      </c>
      <c r="M117" s="825">
        <v>91.11</v>
      </c>
      <c r="N117" s="822">
        <v>1</v>
      </c>
      <c r="O117" s="826">
        <v>1</v>
      </c>
      <c r="P117" s="825">
        <v>91.11</v>
      </c>
      <c r="Q117" s="827">
        <v>1</v>
      </c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21</v>
      </c>
      <c r="B118" s="822" t="s">
        <v>3465</v>
      </c>
      <c r="C118" s="822" t="s">
        <v>3471</v>
      </c>
      <c r="D118" s="823" t="s">
        <v>6113</v>
      </c>
      <c r="E118" s="824" t="s">
        <v>3486</v>
      </c>
      <c r="F118" s="822" t="s">
        <v>3466</v>
      </c>
      <c r="G118" s="822" t="s">
        <v>3751</v>
      </c>
      <c r="H118" s="822" t="s">
        <v>329</v>
      </c>
      <c r="I118" s="822" t="s">
        <v>3757</v>
      </c>
      <c r="J118" s="822" t="s">
        <v>874</v>
      </c>
      <c r="K118" s="822" t="s">
        <v>1884</v>
      </c>
      <c r="L118" s="825">
        <v>273.33</v>
      </c>
      <c r="M118" s="825">
        <v>819.99</v>
      </c>
      <c r="N118" s="822">
        <v>3</v>
      </c>
      <c r="O118" s="826">
        <v>2.5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21</v>
      </c>
      <c r="B119" s="822" t="s">
        <v>3465</v>
      </c>
      <c r="C119" s="822" t="s">
        <v>3471</v>
      </c>
      <c r="D119" s="823" t="s">
        <v>6113</v>
      </c>
      <c r="E119" s="824" t="s">
        <v>3486</v>
      </c>
      <c r="F119" s="822" t="s">
        <v>3466</v>
      </c>
      <c r="G119" s="822" t="s">
        <v>3758</v>
      </c>
      <c r="H119" s="822" t="s">
        <v>329</v>
      </c>
      <c r="I119" s="822" t="s">
        <v>3759</v>
      </c>
      <c r="J119" s="822" t="s">
        <v>1427</v>
      </c>
      <c r="K119" s="822" t="s">
        <v>3760</v>
      </c>
      <c r="L119" s="825">
        <v>29.13</v>
      </c>
      <c r="M119" s="825">
        <v>58.26</v>
      </c>
      <c r="N119" s="822">
        <v>2</v>
      </c>
      <c r="O119" s="826">
        <v>1</v>
      </c>
      <c r="P119" s="825">
        <v>58.26</v>
      </c>
      <c r="Q119" s="827">
        <v>1</v>
      </c>
      <c r="R119" s="822">
        <v>2</v>
      </c>
      <c r="S119" s="827">
        <v>1</v>
      </c>
      <c r="T119" s="826">
        <v>1</v>
      </c>
      <c r="U119" s="828">
        <v>1</v>
      </c>
    </row>
    <row r="120" spans="1:21" ht="14.45" customHeight="1" x14ac:dyDescent="0.2">
      <c r="A120" s="821">
        <v>21</v>
      </c>
      <c r="B120" s="822" t="s">
        <v>3465</v>
      </c>
      <c r="C120" s="822" t="s">
        <v>3471</v>
      </c>
      <c r="D120" s="823" t="s">
        <v>6113</v>
      </c>
      <c r="E120" s="824" t="s">
        <v>3486</v>
      </c>
      <c r="F120" s="822" t="s">
        <v>3466</v>
      </c>
      <c r="G120" s="822" t="s">
        <v>3761</v>
      </c>
      <c r="H120" s="822" t="s">
        <v>329</v>
      </c>
      <c r="I120" s="822" t="s">
        <v>3762</v>
      </c>
      <c r="J120" s="822" t="s">
        <v>3763</v>
      </c>
      <c r="K120" s="822" t="s">
        <v>3764</v>
      </c>
      <c r="L120" s="825">
        <v>93.49</v>
      </c>
      <c r="M120" s="825">
        <v>93.49</v>
      </c>
      <c r="N120" s="822">
        <v>1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21</v>
      </c>
      <c r="B121" s="822" t="s">
        <v>3465</v>
      </c>
      <c r="C121" s="822" t="s">
        <v>3471</v>
      </c>
      <c r="D121" s="823" t="s">
        <v>6113</v>
      </c>
      <c r="E121" s="824" t="s">
        <v>3486</v>
      </c>
      <c r="F121" s="822" t="s">
        <v>3466</v>
      </c>
      <c r="G121" s="822" t="s">
        <v>3761</v>
      </c>
      <c r="H121" s="822" t="s">
        <v>329</v>
      </c>
      <c r="I121" s="822" t="s">
        <v>3765</v>
      </c>
      <c r="J121" s="822" t="s">
        <v>3766</v>
      </c>
      <c r="K121" s="822" t="s">
        <v>3767</v>
      </c>
      <c r="L121" s="825">
        <v>93.49</v>
      </c>
      <c r="M121" s="825">
        <v>373.96</v>
      </c>
      <c r="N121" s="822">
        <v>4</v>
      </c>
      <c r="O121" s="826">
        <v>2</v>
      </c>
      <c r="P121" s="825">
        <v>373.96</v>
      </c>
      <c r="Q121" s="827">
        <v>1</v>
      </c>
      <c r="R121" s="822">
        <v>4</v>
      </c>
      <c r="S121" s="827">
        <v>1</v>
      </c>
      <c r="T121" s="826">
        <v>2</v>
      </c>
      <c r="U121" s="828">
        <v>1</v>
      </c>
    </row>
    <row r="122" spans="1:21" ht="14.45" customHeight="1" x14ac:dyDescent="0.2">
      <c r="A122" s="821">
        <v>21</v>
      </c>
      <c r="B122" s="822" t="s">
        <v>3465</v>
      </c>
      <c r="C122" s="822" t="s">
        <v>3471</v>
      </c>
      <c r="D122" s="823" t="s">
        <v>6113</v>
      </c>
      <c r="E122" s="824" t="s">
        <v>3486</v>
      </c>
      <c r="F122" s="822" t="s">
        <v>3466</v>
      </c>
      <c r="G122" s="822" t="s">
        <v>3761</v>
      </c>
      <c r="H122" s="822" t="s">
        <v>329</v>
      </c>
      <c r="I122" s="822" t="s">
        <v>3768</v>
      </c>
      <c r="J122" s="822" t="s">
        <v>3769</v>
      </c>
      <c r="K122" s="822" t="s">
        <v>3770</v>
      </c>
      <c r="L122" s="825">
        <v>46.75</v>
      </c>
      <c r="M122" s="825">
        <v>93.5</v>
      </c>
      <c r="N122" s="822">
        <v>2</v>
      </c>
      <c r="O122" s="826">
        <v>1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21</v>
      </c>
      <c r="B123" s="822" t="s">
        <v>3465</v>
      </c>
      <c r="C123" s="822" t="s">
        <v>3471</v>
      </c>
      <c r="D123" s="823" t="s">
        <v>6113</v>
      </c>
      <c r="E123" s="824" t="s">
        <v>3486</v>
      </c>
      <c r="F123" s="822" t="s">
        <v>3466</v>
      </c>
      <c r="G123" s="822" t="s">
        <v>3761</v>
      </c>
      <c r="H123" s="822" t="s">
        <v>329</v>
      </c>
      <c r="I123" s="822" t="s">
        <v>3771</v>
      </c>
      <c r="J123" s="822" t="s">
        <v>3763</v>
      </c>
      <c r="K123" s="822" t="s">
        <v>3772</v>
      </c>
      <c r="L123" s="825">
        <v>186.99</v>
      </c>
      <c r="M123" s="825">
        <v>560.97</v>
      </c>
      <c r="N123" s="822">
        <v>3</v>
      </c>
      <c r="O123" s="826">
        <v>0.5</v>
      </c>
      <c r="P123" s="825">
        <v>560.97</v>
      </c>
      <c r="Q123" s="827">
        <v>1</v>
      </c>
      <c r="R123" s="822">
        <v>3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21</v>
      </c>
      <c r="B124" s="822" t="s">
        <v>3465</v>
      </c>
      <c r="C124" s="822" t="s">
        <v>3471</v>
      </c>
      <c r="D124" s="823" t="s">
        <v>6113</v>
      </c>
      <c r="E124" s="824" t="s">
        <v>3486</v>
      </c>
      <c r="F124" s="822" t="s">
        <v>3466</v>
      </c>
      <c r="G124" s="822" t="s">
        <v>3773</v>
      </c>
      <c r="H124" s="822" t="s">
        <v>329</v>
      </c>
      <c r="I124" s="822" t="s">
        <v>3774</v>
      </c>
      <c r="J124" s="822" t="s">
        <v>3775</v>
      </c>
      <c r="K124" s="822" t="s">
        <v>3776</v>
      </c>
      <c r="L124" s="825">
        <v>431.18</v>
      </c>
      <c r="M124" s="825">
        <v>1293.54</v>
      </c>
      <c r="N124" s="822">
        <v>3</v>
      </c>
      <c r="O124" s="826">
        <v>1.5</v>
      </c>
      <c r="P124" s="825">
        <v>1293.54</v>
      </c>
      <c r="Q124" s="827">
        <v>1</v>
      </c>
      <c r="R124" s="822">
        <v>3</v>
      </c>
      <c r="S124" s="827">
        <v>1</v>
      </c>
      <c r="T124" s="826">
        <v>1.5</v>
      </c>
      <c r="U124" s="828">
        <v>1</v>
      </c>
    </row>
    <row r="125" spans="1:21" ht="14.45" customHeight="1" x14ac:dyDescent="0.2">
      <c r="A125" s="821">
        <v>21</v>
      </c>
      <c r="B125" s="822" t="s">
        <v>3465</v>
      </c>
      <c r="C125" s="822" t="s">
        <v>3471</v>
      </c>
      <c r="D125" s="823" t="s">
        <v>6113</v>
      </c>
      <c r="E125" s="824" t="s">
        <v>3486</v>
      </c>
      <c r="F125" s="822" t="s">
        <v>3466</v>
      </c>
      <c r="G125" s="822" t="s">
        <v>3773</v>
      </c>
      <c r="H125" s="822" t="s">
        <v>662</v>
      </c>
      <c r="I125" s="822" t="s">
        <v>3777</v>
      </c>
      <c r="J125" s="822" t="s">
        <v>3106</v>
      </c>
      <c r="K125" s="822" t="s">
        <v>3778</v>
      </c>
      <c r="L125" s="825">
        <v>245.9</v>
      </c>
      <c r="M125" s="825">
        <v>245.9</v>
      </c>
      <c r="N125" s="822">
        <v>1</v>
      </c>
      <c r="O125" s="826">
        <v>1</v>
      </c>
      <c r="P125" s="825">
        <v>245.9</v>
      </c>
      <c r="Q125" s="827">
        <v>1</v>
      </c>
      <c r="R125" s="822">
        <v>1</v>
      </c>
      <c r="S125" s="827">
        <v>1</v>
      </c>
      <c r="T125" s="826">
        <v>1</v>
      </c>
      <c r="U125" s="828">
        <v>1</v>
      </c>
    </row>
    <row r="126" spans="1:21" ht="14.45" customHeight="1" x14ac:dyDescent="0.2">
      <c r="A126" s="821">
        <v>21</v>
      </c>
      <c r="B126" s="822" t="s">
        <v>3465</v>
      </c>
      <c r="C126" s="822" t="s">
        <v>3471</v>
      </c>
      <c r="D126" s="823" t="s">
        <v>6113</v>
      </c>
      <c r="E126" s="824" t="s">
        <v>3486</v>
      </c>
      <c r="F126" s="822" t="s">
        <v>3466</v>
      </c>
      <c r="G126" s="822" t="s">
        <v>3779</v>
      </c>
      <c r="H126" s="822" t="s">
        <v>329</v>
      </c>
      <c r="I126" s="822" t="s">
        <v>3780</v>
      </c>
      <c r="J126" s="822" t="s">
        <v>2653</v>
      </c>
      <c r="K126" s="822" t="s">
        <v>3781</v>
      </c>
      <c r="L126" s="825">
        <v>191.62</v>
      </c>
      <c r="M126" s="825">
        <v>191.62</v>
      </c>
      <c r="N126" s="822">
        <v>1</v>
      </c>
      <c r="O126" s="826">
        <v>1</v>
      </c>
      <c r="P126" s="825">
        <v>191.62</v>
      </c>
      <c r="Q126" s="827">
        <v>1</v>
      </c>
      <c r="R126" s="822">
        <v>1</v>
      </c>
      <c r="S126" s="827">
        <v>1</v>
      </c>
      <c r="T126" s="826">
        <v>1</v>
      </c>
      <c r="U126" s="828">
        <v>1</v>
      </c>
    </row>
    <row r="127" spans="1:21" ht="14.45" customHeight="1" x14ac:dyDescent="0.2">
      <c r="A127" s="821">
        <v>21</v>
      </c>
      <c r="B127" s="822" t="s">
        <v>3465</v>
      </c>
      <c r="C127" s="822" t="s">
        <v>3471</v>
      </c>
      <c r="D127" s="823" t="s">
        <v>6113</v>
      </c>
      <c r="E127" s="824" t="s">
        <v>3486</v>
      </c>
      <c r="F127" s="822" t="s">
        <v>3466</v>
      </c>
      <c r="G127" s="822" t="s">
        <v>3558</v>
      </c>
      <c r="H127" s="822" t="s">
        <v>329</v>
      </c>
      <c r="I127" s="822" t="s">
        <v>3559</v>
      </c>
      <c r="J127" s="822" t="s">
        <v>890</v>
      </c>
      <c r="K127" s="822" t="s">
        <v>3560</v>
      </c>
      <c r="L127" s="825">
        <v>0</v>
      </c>
      <c r="M127" s="825">
        <v>0</v>
      </c>
      <c r="N127" s="822">
        <v>2</v>
      </c>
      <c r="O127" s="826">
        <v>1</v>
      </c>
      <c r="P127" s="825">
        <v>0</v>
      </c>
      <c r="Q127" s="827"/>
      <c r="R127" s="822">
        <v>2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21</v>
      </c>
      <c r="B128" s="822" t="s">
        <v>3465</v>
      </c>
      <c r="C128" s="822" t="s">
        <v>3471</v>
      </c>
      <c r="D128" s="823" t="s">
        <v>6113</v>
      </c>
      <c r="E128" s="824" t="s">
        <v>3486</v>
      </c>
      <c r="F128" s="822" t="s">
        <v>3466</v>
      </c>
      <c r="G128" s="822" t="s">
        <v>3782</v>
      </c>
      <c r="H128" s="822" t="s">
        <v>329</v>
      </c>
      <c r="I128" s="822" t="s">
        <v>3783</v>
      </c>
      <c r="J128" s="822" t="s">
        <v>3784</v>
      </c>
      <c r="K128" s="822" t="s">
        <v>3785</v>
      </c>
      <c r="L128" s="825">
        <v>219.25</v>
      </c>
      <c r="M128" s="825">
        <v>4165.75</v>
      </c>
      <c r="N128" s="822">
        <v>19</v>
      </c>
      <c r="O128" s="826">
        <v>6.5</v>
      </c>
      <c r="P128" s="825">
        <v>657.75</v>
      </c>
      <c r="Q128" s="827">
        <v>0.15789473684210525</v>
      </c>
      <c r="R128" s="822">
        <v>3</v>
      </c>
      <c r="S128" s="827">
        <v>0.15789473684210525</v>
      </c>
      <c r="T128" s="826">
        <v>0.5</v>
      </c>
      <c r="U128" s="828">
        <v>7.6923076923076927E-2</v>
      </c>
    </row>
    <row r="129" spans="1:21" ht="14.45" customHeight="1" x14ac:dyDescent="0.2">
      <c r="A129" s="821">
        <v>21</v>
      </c>
      <c r="B129" s="822" t="s">
        <v>3465</v>
      </c>
      <c r="C129" s="822" t="s">
        <v>3471</v>
      </c>
      <c r="D129" s="823" t="s">
        <v>6113</v>
      </c>
      <c r="E129" s="824" t="s">
        <v>3486</v>
      </c>
      <c r="F129" s="822" t="s">
        <v>3466</v>
      </c>
      <c r="G129" s="822" t="s">
        <v>3540</v>
      </c>
      <c r="H129" s="822" t="s">
        <v>662</v>
      </c>
      <c r="I129" s="822" t="s">
        <v>3786</v>
      </c>
      <c r="J129" s="822" t="s">
        <v>3787</v>
      </c>
      <c r="K129" s="822" t="s">
        <v>3788</v>
      </c>
      <c r="L129" s="825">
        <v>650.4</v>
      </c>
      <c r="M129" s="825">
        <v>1300.8</v>
      </c>
      <c r="N129" s="822">
        <v>2</v>
      </c>
      <c r="O129" s="826">
        <v>1</v>
      </c>
      <c r="P129" s="825">
        <v>1300.8</v>
      </c>
      <c r="Q129" s="827">
        <v>1</v>
      </c>
      <c r="R129" s="822">
        <v>2</v>
      </c>
      <c r="S129" s="827">
        <v>1</v>
      </c>
      <c r="T129" s="826">
        <v>1</v>
      </c>
      <c r="U129" s="828">
        <v>1</v>
      </c>
    </row>
    <row r="130" spans="1:21" ht="14.45" customHeight="1" x14ac:dyDescent="0.2">
      <c r="A130" s="821">
        <v>21</v>
      </c>
      <c r="B130" s="822" t="s">
        <v>3465</v>
      </c>
      <c r="C130" s="822" t="s">
        <v>3471</v>
      </c>
      <c r="D130" s="823" t="s">
        <v>6113</v>
      </c>
      <c r="E130" s="824" t="s">
        <v>3486</v>
      </c>
      <c r="F130" s="822" t="s">
        <v>3466</v>
      </c>
      <c r="G130" s="822" t="s">
        <v>3540</v>
      </c>
      <c r="H130" s="822" t="s">
        <v>662</v>
      </c>
      <c r="I130" s="822" t="s">
        <v>3014</v>
      </c>
      <c r="J130" s="822" t="s">
        <v>3015</v>
      </c>
      <c r="K130" s="822" t="s">
        <v>3016</v>
      </c>
      <c r="L130" s="825">
        <v>5322.08</v>
      </c>
      <c r="M130" s="825">
        <v>191594.88</v>
      </c>
      <c r="N130" s="822">
        <v>36</v>
      </c>
      <c r="O130" s="826">
        <v>14</v>
      </c>
      <c r="P130" s="825">
        <v>191594.88</v>
      </c>
      <c r="Q130" s="827">
        <v>1</v>
      </c>
      <c r="R130" s="822">
        <v>36</v>
      </c>
      <c r="S130" s="827">
        <v>1</v>
      </c>
      <c r="T130" s="826">
        <v>14</v>
      </c>
      <c r="U130" s="828">
        <v>1</v>
      </c>
    </row>
    <row r="131" spans="1:21" ht="14.45" customHeight="1" x14ac:dyDescent="0.2">
      <c r="A131" s="821">
        <v>21</v>
      </c>
      <c r="B131" s="822" t="s">
        <v>3465</v>
      </c>
      <c r="C131" s="822" t="s">
        <v>3471</v>
      </c>
      <c r="D131" s="823" t="s">
        <v>6113</v>
      </c>
      <c r="E131" s="824" t="s">
        <v>3486</v>
      </c>
      <c r="F131" s="822" t="s">
        <v>3466</v>
      </c>
      <c r="G131" s="822" t="s">
        <v>3540</v>
      </c>
      <c r="H131" s="822" t="s">
        <v>662</v>
      </c>
      <c r="I131" s="822" t="s">
        <v>3789</v>
      </c>
      <c r="J131" s="822" t="s">
        <v>3015</v>
      </c>
      <c r="K131" s="822" t="s">
        <v>3790</v>
      </c>
      <c r="L131" s="825">
        <v>5322.08</v>
      </c>
      <c r="M131" s="825">
        <v>42576.639999999999</v>
      </c>
      <c r="N131" s="822">
        <v>8</v>
      </c>
      <c r="O131" s="826">
        <v>4</v>
      </c>
      <c r="P131" s="825">
        <v>15966.24</v>
      </c>
      <c r="Q131" s="827">
        <v>0.375</v>
      </c>
      <c r="R131" s="822">
        <v>3</v>
      </c>
      <c r="S131" s="827">
        <v>0.375</v>
      </c>
      <c r="T131" s="826">
        <v>2</v>
      </c>
      <c r="U131" s="828">
        <v>0.5</v>
      </c>
    </row>
    <row r="132" spans="1:21" ht="14.45" customHeight="1" x14ac:dyDescent="0.2">
      <c r="A132" s="821">
        <v>21</v>
      </c>
      <c r="B132" s="822" t="s">
        <v>3465</v>
      </c>
      <c r="C132" s="822" t="s">
        <v>3471</v>
      </c>
      <c r="D132" s="823" t="s">
        <v>6113</v>
      </c>
      <c r="E132" s="824" t="s">
        <v>3486</v>
      </c>
      <c r="F132" s="822" t="s">
        <v>3466</v>
      </c>
      <c r="G132" s="822" t="s">
        <v>3540</v>
      </c>
      <c r="H132" s="822" t="s">
        <v>662</v>
      </c>
      <c r="I132" s="822" t="s">
        <v>3017</v>
      </c>
      <c r="J132" s="822" t="s">
        <v>3018</v>
      </c>
      <c r="K132" s="822" t="s">
        <v>3019</v>
      </c>
      <c r="L132" s="825">
        <v>1300.79</v>
      </c>
      <c r="M132" s="825">
        <v>35121.329999999994</v>
      </c>
      <c r="N132" s="822">
        <v>27</v>
      </c>
      <c r="O132" s="826">
        <v>9.5</v>
      </c>
      <c r="P132" s="825">
        <v>2601.58</v>
      </c>
      <c r="Q132" s="827">
        <v>7.4074074074074084E-2</v>
      </c>
      <c r="R132" s="822">
        <v>2</v>
      </c>
      <c r="S132" s="827">
        <v>7.407407407407407E-2</v>
      </c>
      <c r="T132" s="826">
        <v>1</v>
      </c>
      <c r="U132" s="828">
        <v>0.10526315789473684</v>
      </c>
    </row>
    <row r="133" spans="1:21" ht="14.45" customHeight="1" x14ac:dyDescent="0.2">
      <c r="A133" s="821">
        <v>21</v>
      </c>
      <c r="B133" s="822" t="s">
        <v>3465</v>
      </c>
      <c r="C133" s="822" t="s">
        <v>3471</v>
      </c>
      <c r="D133" s="823" t="s">
        <v>6113</v>
      </c>
      <c r="E133" s="824" t="s">
        <v>3486</v>
      </c>
      <c r="F133" s="822" t="s">
        <v>3466</v>
      </c>
      <c r="G133" s="822" t="s">
        <v>3540</v>
      </c>
      <c r="H133" s="822" t="s">
        <v>662</v>
      </c>
      <c r="I133" s="822" t="s">
        <v>3020</v>
      </c>
      <c r="J133" s="822" t="s">
        <v>3018</v>
      </c>
      <c r="K133" s="822" t="s">
        <v>3021</v>
      </c>
      <c r="L133" s="825">
        <v>975.59</v>
      </c>
      <c r="M133" s="825">
        <v>11707.08</v>
      </c>
      <c r="N133" s="822">
        <v>12</v>
      </c>
      <c r="O133" s="826">
        <v>4</v>
      </c>
      <c r="P133" s="825">
        <v>11707.08</v>
      </c>
      <c r="Q133" s="827">
        <v>1</v>
      </c>
      <c r="R133" s="822">
        <v>12</v>
      </c>
      <c r="S133" s="827">
        <v>1</v>
      </c>
      <c r="T133" s="826">
        <v>4</v>
      </c>
      <c r="U133" s="828">
        <v>1</v>
      </c>
    </row>
    <row r="134" spans="1:21" ht="14.45" customHeight="1" x14ac:dyDescent="0.2">
      <c r="A134" s="821">
        <v>21</v>
      </c>
      <c r="B134" s="822" t="s">
        <v>3465</v>
      </c>
      <c r="C134" s="822" t="s">
        <v>3471</v>
      </c>
      <c r="D134" s="823" t="s">
        <v>6113</v>
      </c>
      <c r="E134" s="824" t="s">
        <v>3486</v>
      </c>
      <c r="F134" s="822" t="s">
        <v>3466</v>
      </c>
      <c r="G134" s="822" t="s">
        <v>3540</v>
      </c>
      <c r="H134" s="822" t="s">
        <v>662</v>
      </c>
      <c r="I134" s="822" t="s">
        <v>3022</v>
      </c>
      <c r="J134" s="822" t="s">
        <v>3018</v>
      </c>
      <c r="K134" s="822" t="s">
        <v>3023</v>
      </c>
      <c r="L134" s="825">
        <v>325.2</v>
      </c>
      <c r="M134" s="825">
        <v>1626</v>
      </c>
      <c r="N134" s="822">
        <v>5</v>
      </c>
      <c r="O134" s="826">
        <v>2</v>
      </c>
      <c r="P134" s="825">
        <v>650.4</v>
      </c>
      <c r="Q134" s="827">
        <v>0.39999999999999997</v>
      </c>
      <c r="R134" s="822">
        <v>2</v>
      </c>
      <c r="S134" s="827">
        <v>0.4</v>
      </c>
      <c r="T134" s="826">
        <v>1</v>
      </c>
      <c r="U134" s="828">
        <v>0.5</v>
      </c>
    </row>
    <row r="135" spans="1:21" ht="14.45" customHeight="1" x14ac:dyDescent="0.2">
      <c r="A135" s="821">
        <v>21</v>
      </c>
      <c r="B135" s="822" t="s">
        <v>3465</v>
      </c>
      <c r="C135" s="822" t="s">
        <v>3471</v>
      </c>
      <c r="D135" s="823" t="s">
        <v>6113</v>
      </c>
      <c r="E135" s="824" t="s">
        <v>3486</v>
      </c>
      <c r="F135" s="822" t="s">
        <v>3466</v>
      </c>
      <c r="G135" s="822" t="s">
        <v>3540</v>
      </c>
      <c r="H135" s="822" t="s">
        <v>662</v>
      </c>
      <c r="I135" s="822" t="s">
        <v>3024</v>
      </c>
      <c r="J135" s="822" t="s">
        <v>3018</v>
      </c>
      <c r="K135" s="822" t="s">
        <v>3025</v>
      </c>
      <c r="L135" s="825">
        <v>650.4</v>
      </c>
      <c r="M135" s="825">
        <v>20162.400000000001</v>
      </c>
      <c r="N135" s="822">
        <v>31</v>
      </c>
      <c r="O135" s="826">
        <v>12.5</v>
      </c>
      <c r="P135" s="825">
        <v>5203.2</v>
      </c>
      <c r="Q135" s="827">
        <v>0.25806451612903225</v>
      </c>
      <c r="R135" s="822">
        <v>8</v>
      </c>
      <c r="S135" s="827">
        <v>0.25806451612903225</v>
      </c>
      <c r="T135" s="826">
        <v>5</v>
      </c>
      <c r="U135" s="828">
        <v>0.4</v>
      </c>
    </row>
    <row r="136" spans="1:21" ht="14.45" customHeight="1" x14ac:dyDescent="0.2">
      <c r="A136" s="821">
        <v>21</v>
      </c>
      <c r="B136" s="822" t="s">
        <v>3465</v>
      </c>
      <c r="C136" s="822" t="s">
        <v>3471</v>
      </c>
      <c r="D136" s="823" t="s">
        <v>6113</v>
      </c>
      <c r="E136" s="824" t="s">
        <v>3486</v>
      </c>
      <c r="F136" s="822" t="s">
        <v>3466</v>
      </c>
      <c r="G136" s="822" t="s">
        <v>3540</v>
      </c>
      <c r="H136" s="822" t="s">
        <v>662</v>
      </c>
      <c r="I136" s="822" t="s">
        <v>3541</v>
      </c>
      <c r="J136" s="822" t="s">
        <v>3542</v>
      </c>
      <c r="K136" s="822" t="s">
        <v>3543</v>
      </c>
      <c r="L136" s="825">
        <v>325.2</v>
      </c>
      <c r="M136" s="825">
        <v>8455.2000000000007</v>
      </c>
      <c r="N136" s="822">
        <v>26</v>
      </c>
      <c r="O136" s="826">
        <v>9</v>
      </c>
      <c r="P136" s="825">
        <v>7479.6</v>
      </c>
      <c r="Q136" s="827">
        <v>0.88461538461538458</v>
      </c>
      <c r="R136" s="822">
        <v>23</v>
      </c>
      <c r="S136" s="827">
        <v>0.88461538461538458</v>
      </c>
      <c r="T136" s="826">
        <v>8</v>
      </c>
      <c r="U136" s="828">
        <v>0.88888888888888884</v>
      </c>
    </row>
    <row r="137" spans="1:21" ht="14.45" customHeight="1" x14ac:dyDescent="0.2">
      <c r="A137" s="821">
        <v>21</v>
      </c>
      <c r="B137" s="822" t="s">
        <v>3465</v>
      </c>
      <c r="C137" s="822" t="s">
        <v>3471</v>
      </c>
      <c r="D137" s="823" t="s">
        <v>6113</v>
      </c>
      <c r="E137" s="824" t="s">
        <v>3486</v>
      </c>
      <c r="F137" s="822" t="s">
        <v>3466</v>
      </c>
      <c r="G137" s="822" t="s">
        <v>3540</v>
      </c>
      <c r="H137" s="822" t="s">
        <v>662</v>
      </c>
      <c r="I137" s="822" t="s">
        <v>3791</v>
      </c>
      <c r="J137" s="822" t="s">
        <v>3542</v>
      </c>
      <c r="K137" s="822" t="s">
        <v>3788</v>
      </c>
      <c r="L137" s="825">
        <v>650.4</v>
      </c>
      <c r="M137" s="825">
        <v>5853.6</v>
      </c>
      <c r="N137" s="822">
        <v>9</v>
      </c>
      <c r="O137" s="826">
        <v>3</v>
      </c>
      <c r="P137" s="825">
        <v>5853.6</v>
      </c>
      <c r="Q137" s="827">
        <v>1</v>
      </c>
      <c r="R137" s="822">
        <v>9</v>
      </c>
      <c r="S137" s="827">
        <v>1</v>
      </c>
      <c r="T137" s="826">
        <v>3</v>
      </c>
      <c r="U137" s="828">
        <v>1</v>
      </c>
    </row>
    <row r="138" spans="1:21" ht="14.45" customHeight="1" x14ac:dyDescent="0.2">
      <c r="A138" s="821">
        <v>21</v>
      </c>
      <c r="B138" s="822" t="s">
        <v>3465</v>
      </c>
      <c r="C138" s="822" t="s">
        <v>3471</v>
      </c>
      <c r="D138" s="823" t="s">
        <v>6113</v>
      </c>
      <c r="E138" s="824" t="s">
        <v>3486</v>
      </c>
      <c r="F138" s="822" t="s">
        <v>3466</v>
      </c>
      <c r="G138" s="822" t="s">
        <v>3540</v>
      </c>
      <c r="H138" s="822" t="s">
        <v>662</v>
      </c>
      <c r="I138" s="822" t="s">
        <v>3792</v>
      </c>
      <c r="J138" s="822" t="s">
        <v>3542</v>
      </c>
      <c r="K138" s="822" t="s">
        <v>3793</v>
      </c>
      <c r="L138" s="825">
        <v>1300.79</v>
      </c>
      <c r="M138" s="825">
        <v>32519.75</v>
      </c>
      <c r="N138" s="822">
        <v>25</v>
      </c>
      <c r="O138" s="826">
        <v>9</v>
      </c>
      <c r="P138" s="825">
        <v>32519.75</v>
      </c>
      <c r="Q138" s="827">
        <v>1</v>
      </c>
      <c r="R138" s="822">
        <v>25</v>
      </c>
      <c r="S138" s="827">
        <v>1</v>
      </c>
      <c r="T138" s="826">
        <v>9</v>
      </c>
      <c r="U138" s="828">
        <v>1</v>
      </c>
    </row>
    <row r="139" spans="1:21" ht="14.45" customHeight="1" x14ac:dyDescent="0.2">
      <c r="A139" s="821">
        <v>21</v>
      </c>
      <c r="B139" s="822" t="s">
        <v>3465</v>
      </c>
      <c r="C139" s="822" t="s">
        <v>3471</v>
      </c>
      <c r="D139" s="823" t="s">
        <v>6113</v>
      </c>
      <c r="E139" s="824" t="s">
        <v>3486</v>
      </c>
      <c r="F139" s="822" t="s">
        <v>3466</v>
      </c>
      <c r="G139" s="822" t="s">
        <v>3540</v>
      </c>
      <c r="H139" s="822" t="s">
        <v>662</v>
      </c>
      <c r="I139" s="822" t="s">
        <v>3794</v>
      </c>
      <c r="J139" s="822" t="s">
        <v>3542</v>
      </c>
      <c r="K139" s="822" t="s">
        <v>3795</v>
      </c>
      <c r="L139" s="825">
        <v>162.61000000000001</v>
      </c>
      <c r="M139" s="825">
        <v>1300.8800000000001</v>
      </c>
      <c r="N139" s="822">
        <v>8</v>
      </c>
      <c r="O139" s="826">
        <v>3</v>
      </c>
      <c r="P139" s="825">
        <v>1300.8800000000001</v>
      </c>
      <c r="Q139" s="827">
        <v>1</v>
      </c>
      <c r="R139" s="822">
        <v>8</v>
      </c>
      <c r="S139" s="827">
        <v>1</v>
      </c>
      <c r="T139" s="826">
        <v>3</v>
      </c>
      <c r="U139" s="828">
        <v>1</v>
      </c>
    </row>
    <row r="140" spans="1:21" ht="14.45" customHeight="1" x14ac:dyDescent="0.2">
      <c r="A140" s="821">
        <v>21</v>
      </c>
      <c r="B140" s="822" t="s">
        <v>3465</v>
      </c>
      <c r="C140" s="822" t="s">
        <v>3471</v>
      </c>
      <c r="D140" s="823" t="s">
        <v>6113</v>
      </c>
      <c r="E140" s="824" t="s">
        <v>3486</v>
      </c>
      <c r="F140" s="822" t="s">
        <v>3466</v>
      </c>
      <c r="G140" s="822" t="s">
        <v>3540</v>
      </c>
      <c r="H140" s="822" t="s">
        <v>662</v>
      </c>
      <c r="I140" s="822" t="s">
        <v>3796</v>
      </c>
      <c r="J140" s="822" t="s">
        <v>3015</v>
      </c>
      <c r="K140" s="822" t="s">
        <v>3797</v>
      </c>
      <c r="L140" s="825">
        <v>5322.08</v>
      </c>
      <c r="M140" s="825">
        <v>149018.23999999999</v>
      </c>
      <c r="N140" s="822">
        <v>28</v>
      </c>
      <c r="O140" s="826">
        <v>8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21</v>
      </c>
      <c r="B141" s="822" t="s">
        <v>3465</v>
      </c>
      <c r="C141" s="822" t="s">
        <v>3471</v>
      </c>
      <c r="D141" s="823" t="s">
        <v>6113</v>
      </c>
      <c r="E141" s="824" t="s">
        <v>3486</v>
      </c>
      <c r="F141" s="822" t="s">
        <v>3466</v>
      </c>
      <c r="G141" s="822" t="s">
        <v>3540</v>
      </c>
      <c r="H141" s="822" t="s">
        <v>662</v>
      </c>
      <c r="I141" s="822" t="s">
        <v>3798</v>
      </c>
      <c r="J141" s="822" t="s">
        <v>3542</v>
      </c>
      <c r="K141" s="822" t="s">
        <v>3799</v>
      </c>
      <c r="L141" s="825">
        <v>975.59</v>
      </c>
      <c r="M141" s="825">
        <v>19511.8</v>
      </c>
      <c r="N141" s="822">
        <v>20</v>
      </c>
      <c r="O141" s="826">
        <v>6</v>
      </c>
      <c r="P141" s="825">
        <v>13658.26</v>
      </c>
      <c r="Q141" s="827">
        <v>0.70000000000000007</v>
      </c>
      <c r="R141" s="822">
        <v>14</v>
      </c>
      <c r="S141" s="827">
        <v>0.7</v>
      </c>
      <c r="T141" s="826">
        <v>3</v>
      </c>
      <c r="U141" s="828">
        <v>0.5</v>
      </c>
    </row>
    <row r="142" spans="1:21" ht="14.45" customHeight="1" x14ac:dyDescent="0.2">
      <c r="A142" s="821">
        <v>21</v>
      </c>
      <c r="B142" s="822" t="s">
        <v>3465</v>
      </c>
      <c r="C142" s="822" t="s">
        <v>3471</v>
      </c>
      <c r="D142" s="823" t="s">
        <v>6113</v>
      </c>
      <c r="E142" s="824" t="s">
        <v>3486</v>
      </c>
      <c r="F142" s="822" t="s">
        <v>3466</v>
      </c>
      <c r="G142" s="822" t="s">
        <v>3800</v>
      </c>
      <c r="H142" s="822" t="s">
        <v>329</v>
      </c>
      <c r="I142" s="822" t="s">
        <v>3801</v>
      </c>
      <c r="J142" s="822" t="s">
        <v>3802</v>
      </c>
      <c r="K142" s="822" t="s">
        <v>3803</v>
      </c>
      <c r="L142" s="825">
        <v>229.72</v>
      </c>
      <c r="M142" s="825">
        <v>229.72</v>
      </c>
      <c r="N142" s="822">
        <v>1</v>
      </c>
      <c r="O142" s="826">
        <v>1</v>
      </c>
      <c r="P142" s="825">
        <v>229.72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21</v>
      </c>
      <c r="B143" s="822" t="s">
        <v>3465</v>
      </c>
      <c r="C143" s="822" t="s">
        <v>3471</v>
      </c>
      <c r="D143" s="823" t="s">
        <v>6113</v>
      </c>
      <c r="E143" s="824" t="s">
        <v>3486</v>
      </c>
      <c r="F143" s="822" t="s">
        <v>3466</v>
      </c>
      <c r="G143" s="822" t="s">
        <v>3804</v>
      </c>
      <c r="H143" s="822" t="s">
        <v>329</v>
      </c>
      <c r="I143" s="822" t="s">
        <v>3805</v>
      </c>
      <c r="J143" s="822" t="s">
        <v>3806</v>
      </c>
      <c r="K143" s="822" t="s">
        <v>2939</v>
      </c>
      <c r="L143" s="825">
        <v>1392.47</v>
      </c>
      <c r="M143" s="825">
        <v>1392.47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21</v>
      </c>
      <c r="B144" s="822" t="s">
        <v>3465</v>
      </c>
      <c r="C144" s="822" t="s">
        <v>3471</v>
      </c>
      <c r="D144" s="823" t="s">
        <v>6113</v>
      </c>
      <c r="E144" s="824" t="s">
        <v>3486</v>
      </c>
      <c r="F144" s="822" t="s">
        <v>3466</v>
      </c>
      <c r="G144" s="822" t="s">
        <v>3804</v>
      </c>
      <c r="H144" s="822" t="s">
        <v>662</v>
      </c>
      <c r="I144" s="822" t="s">
        <v>2937</v>
      </c>
      <c r="J144" s="822" t="s">
        <v>2938</v>
      </c>
      <c r="K144" s="822" t="s">
        <v>2939</v>
      </c>
      <c r="L144" s="825">
        <v>1392.47</v>
      </c>
      <c r="M144" s="825">
        <v>4177.41</v>
      </c>
      <c r="N144" s="822">
        <v>3</v>
      </c>
      <c r="O144" s="826">
        <v>2</v>
      </c>
      <c r="P144" s="825">
        <v>2784.94</v>
      </c>
      <c r="Q144" s="827">
        <v>0.66666666666666674</v>
      </c>
      <c r="R144" s="822">
        <v>2</v>
      </c>
      <c r="S144" s="827">
        <v>0.66666666666666663</v>
      </c>
      <c r="T144" s="826">
        <v>1</v>
      </c>
      <c r="U144" s="828">
        <v>0.5</v>
      </c>
    </row>
    <row r="145" spans="1:21" ht="14.45" customHeight="1" x14ac:dyDescent="0.2">
      <c r="A145" s="821">
        <v>21</v>
      </c>
      <c r="B145" s="822" t="s">
        <v>3465</v>
      </c>
      <c r="C145" s="822" t="s">
        <v>3471</v>
      </c>
      <c r="D145" s="823" t="s">
        <v>6113</v>
      </c>
      <c r="E145" s="824" t="s">
        <v>3486</v>
      </c>
      <c r="F145" s="822" t="s">
        <v>3466</v>
      </c>
      <c r="G145" s="822" t="s">
        <v>3548</v>
      </c>
      <c r="H145" s="822" t="s">
        <v>662</v>
      </c>
      <c r="I145" s="822" t="s">
        <v>2738</v>
      </c>
      <c r="J145" s="822" t="s">
        <v>2739</v>
      </c>
      <c r="K145" s="822" t="s">
        <v>2740</v>
      </c>
      <c r="L145" s="825">
        <v>42.51</v>
      </c>
      <c r="M145" s="825">
        <v>637.65</v>
      </c>
      <c r="N145" s="822">
        <v>15</v>
      </c>
      <c r="O145" s="826">
        <v>9</v>
      </c>
      <c r="P145" s="825">
        <v>552.63</v>
      </c>
      <c r="Q145" s="827">
        <v>0.8666666666666667</v>
      </c>
      <c r="R145" s="822">
        <v>13</v>
      </c>
      <c r="S145" s="827">
        <v>0.8666666666666667</v>
      </c>
      <c r="T145" s="826">
        <v>7.5</v>
      </c>
      <c r="U145" s="828">
        <v>0.83333333333333337</v>
      </c>
    </row>
    <row r="146" spans="1:21" ht="14.45" customHeight="1" x14ac:dyDescent="0.2">
      <c r="A146" s="821">
        <v>21</v>
      </c>
      <c r="B146" s="822" t="s">
        <v>3465</v>
      </c>
      <c r="C146" s="822" t="s">
        <v>3471</v>
      </c>
      <c r="D146" s="823" t="s">
        <v>6113</v>
      </c>
      <c r="E146" s="824" t="s">
        <v>3486</v>
      </c>
      <c r="F146" s="822" t="s">
        <v>3466</v>
      </c>
      <c r="G146" s="822" t="s">
        <v>3548</v>
      </c>
      <c r="H146" s="822" t="s">
        <v>329</v>
      </c>
      <c r="I146" s="822" t="s">
        <v>3807</v>
      </c>
      <c r="J146" s="822" t="s">
        <v>3808</v>
      </c>
      <c r="K146" s="822" t="s">
        <v>2740</v>
      </c>
      <c r="L146" s="825">
        <v>42.51</v>
      </c>
      <c r="M146" s="825">
        <v>42.51</v>
      </c>
      <c r="N146" s="822">
        <v>1</v>
      </c>
      <c r="O146" s="826">
        <v>0.5</v>
      </c>
      <c r="P146" s="825">
        <v>42.51</v>
      </c>
      <c r="Q146" s="827">
        <v>1</v>
      </c>
      <c r="R146" s="822">
        <v>1</v>
      </c>
      <c r="S146" s="827">
        <v>1</v>
      </c>
      <c r="T146" s="826">
        <v>0.5</v>
      </c>
      <c r="U146" s="828">
        <v>1</v>
      </c>
    </row>
    <row r="147" spans="1:21" ht="14.45" customHeight="1" x14ac:dyDescent="0.2">
      <c r="A147" s="821">
        <v>21</v>
      </c>
      <c r="B147" s="822" t="s">
        <v>3465</v>
      </c>
      <c r="C147" s="822" t="s">
        <v>3471</v>
      </c>
      <c r="D147" s="823" t="s">
        <v>6113</v>
      </c>
      <c r="E147" s="824" t="s">
        <v>3486</v>
      </c>
      <c r="F147" s="822" t="s">
        <v>3466</v>
      </c>
      <c r="G147" s="822" t="s">
        <v>3809</v>
      </c>
      <c r="H147" s="822" t="s">
        <v>329</v>
      </c>
      <c r="I147" s="822" t="s">
        <v>3810</v>
      </c>
      <c r="J147" s="822" t="s">
        <v>1162</v>
      </c>
      <c r="K147" s="822" t="s">
        <v>1163</v>
      </c>
      <c r="L147" s="825">
        <v>105.63</v>
      </c>
      <c r="M147" s="825">
        <v>105.63</v>
      </c>
      <c r="N147" s="822">
        <v>1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21</v>
      </c>
      <c r="B148" s="822" t="s">
        <v>3465</v>
      </c>
      <c r="C148" s="822" t="s">
        <v>3471</v>
      </c>
      <c r="D148" s="823" t="s">
        <v>6113</v>
      </c>
      <c r="E148" s="824" t="s">
        <v>3486</v>
      </c>
      <c r="F148" s="822" t="s">
        <v>3466</v>
      </c>
      <c r="G148" s="822" t="s">
        <v>3811</v>
      </c>
      <c r="H148" s="822" t="s">
        <v>662</v>
      </c>
      <c r="I148" s="822" t="s">
        <v>3053</v>
      </c>
      <c r="J148" s="822" t="s">
        <v>3054</v>
      </c>
      <c r="K148" s="822" t="s">
        <v>3055</v>
      </c>
      <c r="L148" s="825">
        <v>113.16</v>
      </c>
      <c r="M148" s="825">
        <v>452.64</v>
      </c>
      <c r="N148" s="822">
        <v>4</v>
      </c>
      <c r="O148" s="826">
        <v>2.5</v>
      </c>
      <c r="P148" s="825"/>
      <c r="Q148" s="827">
        <v>0</v>
      </c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21</v>
      </c>
      <c r="B149" s="822" t="s">
        <v>3465</v>
      </c>
      <c r="C149" s="822" t="s">
        <v>3471</v>
      </c>
      <c r="D149" s="823" t="s">
        <v>6113</v>
      </c>
      <c r="E149" s="824" t="s">
        <v>3486</v>
      </c>
      <c r="F149" s="822" t="s">
        <v>3466</v>
      </c>
      <c r="G149" s="822" t="s">
        <v>3811</v>
      </c>
      <c r="H149" s="822" t="s">
        <v>662</v>
      </c>
      <c r="I149" s="822" t="s">
        <v>3056</v>
      </c>
      <c r="J149" s="822" t="s">
        <v>3054</v>
      </c>
      <c r="K149" s="822" t="s">
        <v>3057</v>
      </c>
      <c r="L149" s="825">
        <v>169.73</v>
      </c>
      <c r="M149" s="825">
        <v>678.92</v>
      </c>
      <c r="N149" s="822">
        <v>4</v>
      </c>
      <c r="O149" s="826">
        <v>1.5</v>
      </c>
      <c r="P149" s="825">
        <v>339.46</v>
      </c>
      <c r="Q149" s="827">
        <v>0.5</v>
      </c>
      <c r="R149" s="822">
        <v>2</v>
      </c>
      <c r="S149" s="827">
        <v>0.5</v>
      </c>
      <c r="T149" s="826">
        <v>0.5</v>
      </c>
      <c r="U149" s="828">
        <v>0.33333333333333331</v>
      </c>
    </row>
    <row r="150" spans="1:21" ht="14.45" customHeight="1" x14ac:dyDescent="0.2">
      <c r="A150" s="821">
        <v>21</v>
      </c>
      <c r="B150" s="822" t="s">
        <v>3465</v>
      </c>
      <c r="C150" s="822" t="s">
        <v>3471</v>
      </c>
      <c r="D150" s="823" t="s">
        <v>6113</v>
      </c>
      <c r="E150" s="824" t="s">
        <v>3486</v>
      </c>
      <c r="F150" s="822" t="s">
        <v>3466</v>
      </c>
      <c r="G150" s="822" t="s">
        <v>3811</v>
      </c>
      <c r="H150" s="822" t="s">
        <v>662</v>
      </c>
      <c r="I150" s="822" t="s">
        <v>3058</v>
      </c>
      <c r="J150" s="822" t="s">
        <v>3054</v>
      </c>
      <c r="K150" s="822" t="s">
        <v>1952</v>
      </c>
      <c r="L150" s="825">
        <v>339.47</v>
      </c>
      <c r="M150" s="825">
        <v>11202.510000000002</v>
      </c>
      <c r="N150" s="822">
        <v>33</v>
      </c>
      <c r="O150" s="826">
        <v>12</v>
      </c>
      <c r="P150" s="825">
        <v>9844.630000000001</v>
      </c>
      <c r="Q150" s="827">
        <v>0.87878787878787867</v>
      </c>
      <c r="R150" s="822">
        <v>29</v>
      </c>
      <c r="S150" s="827">
        <v>0.87878787878787878</v>
      </c>
      <c r="T150" s="826">
        <v>9</v>
      </c>
      <c r="U150" s="828">
        <v>0.75</v>
      </c>
    </row>
    <row r="151" spans="1:21" ht="14.45" customHeight="1" x14ac:dyDescent="0.2">
      <c r="A151" s="821">
        <v>21</v>
      </c>
      <c r="B151" s="822" t="s">
        <v>3465</v>
      </c>
      <c r="C151" s="822" t="s">
        <v>3471</v>
      </c>
      <c r="D151" s="823" t="s">
        <v>6113</v>
      </c>
      <c r="E151" s="824" t="s">
        <v>3486</v>
      </c>
      <c r="F151" s="822" t="s">
        <v>3466</v>
      </c>
      <c r="G151" s="822" t="s">
        <v>3811</v>
      </c>
      <c r="H151" s="822" t="s">
        <v>662</v>
      </c>
      <c r="I151" s="822" t="s">
        <v>3812</v>
      </c>
      <c r="J151" s="822" t="s">
        <v>3297</v>
      </c>
      <c r="K151" s="822" t="s">
        <v>3813</v>
      </c>
      <c r="L151" s="825">
        <v>101.84</v>
      </c>
      <c r="M151" s="825">
        <v>712.88</v>
      </c>
      <c r="N151" s="822">
        <v>7</v>
      </c>
      <c r="O151" s="826">
        <v>3</v>
      </c>
      <c r="P151" s="825">
        <v>611.04</v>
      </c>
      <c r="Q151" s="827">
        <v>0.8571428571428571</v>
      </c>
      <c r="R151" s="822">
        <v>6</v>
      </c>
      <c r="S151" s="827">
        <v>0.8571428571428571</v>
      </c>
      <c r="T151" s="826">
        <v>2.5</v>
      </c>
      <c r="U151" s="828">
        <v>0.83333333333333337</v>
      </c>
    </row>
    <row r="152" spans="1:21" ht="14.45" customHeight="1" x14ac:dyDescent="0.2">
      <c r="A152" s="821">
        <v>21</v>
      </c>
      <c r="B152" s="822" t="s">
        <v>3465</v>
      </c>
      <c r="C152" s="822" t="s">
        <v>3471</v>
      </c>
      <c r="D152" s="823" t="s">
        <v>6113</v>
      </c>
      <c r="E152" s="824" t="s">
        <v>3486</v>
      </c>
      <c r="F152" s="822" t="s">
        <v>3466</v>
      </c>
      <c r="G152" s="822" t="s">
        <v>3811</v>
      </c>
      <c r="H152" s="822" t="s">
        <v>662</v>
      </c>
      <c r="I152" s="822" t="s">
        <v>3296</v>
      </c>
      <c r="J152" s="822" t="s">
        <v>3297</v>
      </c>
      <c r="K152" s="822" t="s">
        <v>3298</v>
      </c>
      <c r="L152" s="825">
        <v>305.51</v>
      </c>
      <c r="M152" s="825">
        <v>1222.04</v>
      </c>
      <c r="N152" s="822">
        <v>4</v>
      </c>
      <c r="O152" s="826">
        <v>2</v>
      </c>
      <c r="P152" s="825">
        <v>611.02</v>
      </c>
      <c r="Q152" s="827">
        <v>0.5</v>
      </c>
      <c r="R152" s="822">
        <v>2</v>
      </c>
      <c r="S152" s="827">
        <v>0.5</v>
      </c>
      <c r="T152" s="826">
        <v>1</v>
      </c>
      <c r="U152" s="828">
        <v>0.5</v>
      </c>
    </row>
    <row r="153" spans="1:21" ht="14.45" customHeight="1" x14ac:dyDescent="0.2">
      <c r="A153" s="821">
        <v>21</v>
      </c>
      <c r="B153" s="822" t="s">
        <v>3465</v>
      </c>
      <c r="C153" s="822" t="s">
        <v>3471</v>
      </c>
      <c r="D153" s="823" t="s">
        <v>6113</v>
      </c>
      <c r="E153" s="824" t="s">
        <v>3486</v>
      </c>
      <c r="F153" s="822" t="s">
        <v>3466</v>
      </c>
      <c r="G153" s="822" t="s">
        <v>3814</v>
      </c>
      <c r="H153" s="822" t="s">
        <v>329</v>
      </c>
      <c r="I153" s="822" t="s">
        <v>3815</v>
      </c>
      <c r="J153" s="822" t="s">
        <v>3816</v>
      </c>
      <c r="K153" s="822" t="s">
        <v>3817</v>
      </c>
      <c r="L153" s="825">
        <v>84.39</v>
      </c>
      <c r="M153" s="825">
        <v>84.39</v>
      </c>
      <c r="N153" s="822">
        <v>1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21</v>
      </c>
      <c r="B154" s="822" t="s">
        <v>3465</v>
      </c>
      <c r="C154" s="822" t="s">
        <v>3471</v>
      </c>
      <c r="D154" s="823" t="s">
        <v>6113</v>
      </c>
      <c r="E154" s="824" t="s">
        <v>3486</v>
      </c>
      <c r="F154" s="822" t="s">
        <v>3466</v>
      </c>
      <c r="G154" s="822" t="s">
        <v>3818</v>
      </c>
      <c r="H154" s="822" t="s">
        <v>329</v>
      </c>
      <c r="I154" s="822" t="s">
        <v>3819</v>
      </c>
      <c r="J154" s="822" t="s">
        <v>3820</v>
      </c>
      <c r="K154" s="822" t="s">
        <v>3821</v>
      </c>
      <c r="L154" s="825">
        <v>140.72</v>
      </c>
      <c r="M154" s="825">
        <v>2251.52</v>
      </c>
      <c r="N154" s="822">
        <v>16</v>
      </c>
      <c r="O154" s="826">
        <v>2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21</v>
      </c>
      <c r="B155" s="822" t="s">
        <v>3465</v>
      </c>
      <c r="C155" s="822" t="s">
        <v>3471</v>
      </c>
      <c r="D155" s="823" t="s">
        <v>6113</v>
      </c>
      <c r="E155" s="824" t="s">
        <v>3486</v>
      </c>
      <c r="F155" s="822" t="s">
        <v>3466</v>
      </c>
      <c r="G155" s="822" t="s">
        <v>3822</v>
      </c>
      <c r="H155" s="822" t="s">
        <v>329</v>
      </c>
      <c r="I155" s="822" t="s">
        <v>3823</v>
      </c>
      <c r="J155" s="822" t="s">
        <v>1214</v>
      </c>
      <c r="K155" s="822" t="s">
        <v>3824</v>
      </c>
      <c r="L155" s="825">
        <v>79.64</v>
      </c>
      <c r="M155" s="825">
        <v>159.28</v>
      </c>
      <c r="N155" s="822">
        <v>2</v>
      </c>
      <c r="O155" s="826">
        <v>2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21</v>
      </c>
      <c r="B156" s="822" t="s">
        <v>3465</v>
      </c>
      <c r="C156" s="822" t="s">
        <v>3471</v>
      </c>
      <c r="D156" s="823" t="s">
        <v>6113</v>
      </c>
      <c r="E156" s="824" t="s">
        <v>3486</v>
      </c>
      <c r="F156" s="822" t="s">
        <v>3466</v>
      </c>
      <c r="G156" s="822" t="s">
        <v>3825</v>
      </c>
      <c r="H156" s="822" t="s">
        <v>329</v>
      </c>
      <c r="I156" s="822" t="s">
        <v>3826</v>
      </c>
      <c r="J156" s="822" t="s">
        <v>1154</v>
      </c>
      <c r="K156" s="822" t="s">
        <v>3827</v>
      </c>
      <c r="L156" s="825">
        <v>98.89</v>
      </c>
      <c r="M156" s="825">
        <v>1780.02</v>
      </c>
      <c r="N156" s="822">
        <v>18</v>
      </c>
      <c r="O156" s="826">
        <v>13</v>
      </c>
      <c r="P156" s="825">
        <v>1087.79</v>
      </c>
      <c r="Q156" s="827">
        <v>0.61111111111111105</v>
      </c>
      <c r="R156" s="822">
        <v>11</v>
      </c>
      <c r="S156" s="827">
        <v>0.61111111111111116</v>
      </c>
      <c r="T156" s="826">
        <v>7</v>
      </c>
      <c r="U156" s="828">
        <v>0.53846153846153844</v>
      </c>
    </row>
    <row r="157" spans="1:21" ht="14.45" customHeight="1" x14ac:dyDescent="0.2">
      <c r="A157" s="821">
        <v>21</v>
      </c>
      <c r="B157" s="822" t="s">
        <v>3465</v>
      </c>
      <c r="C157" s="822" t="s">
        <v>3471</v>
      </c>
      <c r="D157" s="823" t="s">
        <v>6113</v>
      </c>
      <c r="E157" s="824" t="s">
        <v>3486</v>
      </c>
      <c r="F157" s="822" t="s">
        <v>3466</v>
      </c>
      <c r="G157" s="822" t="s">
        <v>3825</v>
      </c>
      <c r="H157" s="822" t="s">
        <v>329</v>
      </c>
      <c r="I157" s="822" t="s">
        <v>3828</v>
      </c>
      <c r="J157" s="822" t="s">
        <v>1158</v>
      </c>
      <c r="K157" s="822" t="s">
        <v>3829</v>
      </c>
      <c r="L157" s="825">
        <v>59.33</v>
      </c>
      <c r="M157" s="825">
        <v>1067.94</v>
      </c>
      <c r="N157" s="822">
        <v>18</v>
      </c>
      <c r="O157" s="826">
        <v>10.5</v>
      </c>
      <c r="P157" s="825">
        <v>533.97</v>
      </c>
      <c r="Q157" s="827">
        <v>0.5</v>
      </c>
      <c r="R157" s="822">
        <v>9</v>
      </c>
      <c r="S157" s="827">
        <v>0.5</v>
      </c>
      <c r="T157" s="826">
        <v>4.5</v>
      </c>
      <c r="U157" s="828">
        <v>0.42857142857142855</v>
      </c>
    </row>
    <row r="158" spans="1:21" ht="14.45" customHeight="1" x14ac:dyDescent="0.2">
      <c r="A158" s="821">
        <v>21</v>
      </c>
      <c r="B158" s="822" t="s">
        <v>3465</v>
      </c>
      <c r="C158" s="822" t="s">
        <v>3471</v>
      </c>
      <c r="D158" s="823" t="s">
        <v>6113</v>
      </c>
      <c r="E158" s="824" t="s">
        <v>3486</v>
      </c>
      <c r="F158" s="822" t="s">
        <v>3466</v>
      </c>
      <c r="G158" s="822" t="s">
        <v>3830</v>
      </c>
      <c r="H158" s="822" t="s">
        <v>329</v>
      </c>
      <c r="I158" s="822" t="s">
        <v>3831</v>
      </c>
      <c r="J158" s="822" t="s">
        <v>1608</v>
      </c>
      <c r="K158" s="822" t="s">
        <v>1609</v>
      </c>
      <c r="L158" s="825">
        <v>49.04</v>
      </c>
      <c r="M158" s="825">
        <v>49.04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21</v>
      </c>
      <c r="B159" s="822" t="s">
        <v>3465</v>
      </c>
      <c r="C159" s="822" t="s">
        <v>3471</v>
      </c>
      <c r="D159" s="823" t="s">
        <v>6113</v>
      </c>
      <c r="E159" s="824" t="s">
        <v>3486</v>
      </c>
      <c r="F159" s="822" t="s">
        <v>3466</v>
      </c>
      <c r="G159" s="822" t="s">
        <v>3830</v>
      </c>
      <c r="H159" s="822" t="s">
        <v>329</v>
      </c>
      <c r="I159" s="822" t="s">
        <v>3832</v>
      </c>
      <c r="J159" s="822" t="s">
        <v>1608</v>
      </c>
      <c r="K159" s="822" t="s">
        <v>1609</v>
      </c>
      <c r="L159" s="825">
        <v>49.04</v>
      </c>
      <c r="M159" s="825">
        <v>49.04</v>
      </c>
      <c r="N159" s="822">
        <v>1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21</v>
      </c>
      <c r="B160" s="822" t="s">
        <v>3465</v>
      </c>
      <c r="C160" s="822" t="s">
        <v>3471</v>
      </c>
      <c r="D160" s="823" t="s">
        <v>6113</v>
      </c>
      <c r="E160" s="824" t="s">
        <v>3486</v>
      </c>
      <c r="F160" s="822" t="s">
        <v>3466</v>
      </c>
      <c r="G160" s="822" t="s">
        <v>3833</v>
      </c>
      <c r="H160" s="822" t="s">
        <v>329</v>
      </c>
      <c r="I160" s="822" t="s">
        <v>3834</v>
      </c>
      <c r="J160" s="822" t="s">
        <v>3835</v>
      </c>
      <c r="K160" s="822" t="s">
        <v>1100</v>
      </c>
      <c r="L160" s="825">
        <v>35.25</v>
      </c>
      <c r="M160" s="825">
        <v>70.5</v>
      </c>
      <c r="N160" s="822">
        <v>2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21</v>
      </c>
      <c r="B161" s="822" t="s">
        <v>3465</v>
      </c>
      <c r="C161" s="822" t="s">
        <v>3471</v>
      </c>
      <c r="D161" s="823" t="s">
        <v>6113</v>
      </c>
      <c r="E161" s="824" t="s">
        <v>3486</v>
      </c>
      <c r="F161" s="822" t="s">
        <v>3466</v>
      </c>
      <c r="G161" s="822" t="s">
        <v>3833</v>
      </c>
      <c r="H161" s="822" t="s">
        <v>329</v>
      </c>
      <c r="I161" s="822" t="s">
        <v>3836</v>
      </c>
      <c r="J161" s="822" t="s">
        <v>1097</v>
      </c>
      <c r="K161" s="822" t="s">
        <v>1100</v>
      </c>
      <c r="L161" s="825">
        <v>0</v>
      </c>
      <c r="M161" s="825">
        <v>0</v>
      </c>
      <c r="N161" s="822">
        <v>12</v>
      </c>
      <c r="O161" s="826">
        <v>3</v>
      </c>
      <c r="P161" s="825">
        <v>0</v>
      </c>
      <c r="Q161" s="827"/>
      <c r="R161" s="822">
        <v>12</v>
      </c>
      <c r="S161" s="827">
        <v>1</v>
      </c>
      <c r="T161" s="826">
        <v>3</v>
      </c>
      <c r="U161" s="828">
        <v>1</v>
      </c>
    </row>
    <row r="162" spans="1:21" ht="14.45" customHeight="1" x14ac:dyDescent="0.2">
      <c r="A162" s="821">
        <v>21</v>
      </c>
      <c r="B162" s="822" t="s">
        <v>3465</v>
      </c>
      <c r="C162" s="822" t="s">
        <v>3471</v>
      </c>
      <c r="D162" s="823" t="s">
        <v>6113</v>
      </c>
      <c r="E162" s="824" t="s">
        <v>3486</v>
      </c>
      <c r="F162" s="822" t="s">
        <v>3466</v>
      </c>
      <c r="G162" s="822" t="s">
        <v>3837</v>
      </c>
      <c r="H162" s="822" t="s">
        <v>329</v>
      </c>
      <c r="I162" s="822" t="s">
        <v>3838</v>
      </c>
      <c r="J162" s="822" t="s">
        <v>3839</v>
      </c>
      <c r="K162" s="822" t="s">
        <v>3840</v>
      </c>
      <c r="L162" s="825">
        <v>164.01</v>
      </c>
      <c r="M162" s="825">
        <v>164.01</v>
      </c>
      <c r="N162" s="822">
        <v>1</v>
      </c>
      <c r="O162" s="826">
        <v>0.5</v>
      </c>
      <c r="P162" s="825">
        <v>164.01</v>
      </c>
      <c r="Q162" s="827">
        <v>1</v>
      </c>
      <c r="R162" s="822">
        <v>1</v>
      </c>
      <c r="S162" s="827">
        <v>1</v>
      </c>
      <c r="T162" s="826">
        <v>0.5</v>
      </c>
      <c r="U162" s="828">
        <v>1</v>
      </c>
    </row>
    <row r="163" spans="1:21" ht="14.45" customHeight="1" x14ac:dyDescent="0.2">
      <c r="A163" s="821">
        <v>21</v>
      </c>
      <c r="B163" s="822" t="s">
        <v>3465</v>
      </c>
      <c r="C163" s="822" t="s">
        <v>3471</v>
      </c>
      <c r="D163" s="823" t="s">
        <v>6113</v>
      </c>
      <c r="E163" s="824" t="s">
        <v>3486</v>
      </c>
      <c r="F163" s="822" t="s">
        <v>3466</v>
      </c>
      <c r="G163" s="822" t="s">
        <v>3841</v>
      </c>
      <c r="H163" s="822" t="s">
        <v>329</v>
      </c>
      <c r="I163" s="822" t="s">
        <v>3842</v>
      </c>
      <c r="J163" s="822" t="s">
        <v>3843</v>
      </c>
      <c r="K163" s="822" t="s">
        <v>3844</v>
      </c>
      <c r="L163" s="825">
        <v>91.78</v>
      </c>
      <c r="M163" s="825">
        <v>183.56</v>
      </c>
      <c r="N163" s="822">
        <v>2</v>
      </c>
      <c r="O163" s="826">
        <v>0.5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21</v>
      </c>
      <c r="B164" s="822" t="s">
        <v>3465</v>
      </c>
      <c r="C164" s="822" t="s">
        <v>3471</v>
      </c>
      <c r="D164" s="823" t="s">
        <v>6113</v>
      </c>
      <c r="E164" s="824" t="s">
        <v>3486</v>
      </c>
      <c r="F164" s="822" t="s">
        <v>3466</v>
      </c>
      <c r="G164" s="822" t="s">
        <v>3845</v>
      </c>
      <c r="H164" s="822" t="s">
        <v>662</v>
      </c>
      <c r="I164" s="822" t="s">
        <v>3263</v>
      </c>
      <c r="J164" s="822" t="s">
        <v>1143</v>
      </c>
      <c r="K164" s="822" t="s">
        <v>3264</v>
      </c>
      <c r="L164" s="825">
        <v>773.45</v>
      </c>
      <c r="M164" s="825">
        <v>773.45</v>
      </c>
      <c r="N164" s="822">
        <v>1</v>
      </c>
      <c r="O164" s="826">
        <v>1</v>
      </c>
      <c r="P164" s="825">
        <v>773.45</v>
      </c>
      <c r="Q164" s="827">
        <v>1</v>
      </c>
      <c r="R164" s="822">
        <v>1</v>
      </c>
      <c r="S164" s="827">
        <v>1</v>
      </c>
      <c r="T164" s="826">
        <v>1</v>
      </c>
      <c r="U164" s="828">
        <v>1</v>
      </c>
    </row>
    <row r="165" spans="1:21" ht="14.45" customHeight="1" x14ac:dyDescent="0.2">
      <c r="A165" s="821">
        <v>21</v>
      </c>
      <c r="B165" s="822" t="s">
        <v>3465</v>
      </c>
      <c r="C165" s="822" t="s">
        <v>3471</v>
      </c>
      <c r="D165" s="823" t="s">
        <v>6113</v>
      </c>
      <c r="E165" s="824" t="s">
        <v>3486</v>
      </c>
      <c r="F165" s="822" t="s">
        <v>3466</v>
      </c>
      <c r="G165" s="822" t="s">
        <v>3846</v>
      </c>
      <c r="H165" s="822" t="s">
        <v>329</v>
      </c>
      <c r="I165" s="822" t="s">
        <v>3847</v>
      </c>
      <c r="J165" s="822" t="s">
        <v>1761</v>
      </c>
      <c r="K165" s="822" t="s">
        <v>3848</v>
      </c>
      <c r="L165" s="825">
        <v>42.14</v>
      </c>
      <c r="M165" s="825">
        <v>42.14</v>
      </c>
      <c r="N165" s="822">
        <v>1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21</v>
      </c>
      <c r="B166" s="822" t="s">
        <v>3465</v>
      </c>
      <c r="C166" s="822" t="s">
        <v>3471</v>
      </c>
      <c r="D166" s="823" t="s">
        <v>6113</v>
      </c>
      <c r="E166" s="824" t="s">
        <v>3486</v>
      </c>
      <c r="F166" s="822" t="s">
        <v>3466</v>
      </c>
      <c r="G166" s="822" t="s">
        <v>3846</v>
      </c>
      <c r="H166" s="822" t="s">
        <v>329</v>
      </c>
      <c r="I166" s="822" t="s">
        <v>3849</v>
      </c>
      <c r="J166" s="822" t="s">
        <v>1761</v>
      </c>
      <c r="K166" s="822" t="s">
        <v>3850</v>
      </c>
      <c r="L166" s="825">
        <v>64.36</v>
      </c>
      <c r="M166" s="825">
        <v>128.72</v>
      </c>
      <c r="N166" s="822">
        <v>2</v>
      </c>
      <c r="O166" s="826">
        <v>0.5</v>
      </c>
      <c r="P166" s="825">
        <v>128.72</v>
      </c>
      <c r="Q166" s="827">
        <v>1</v>
      </c>
      <c r="R166" s="822">
        <v>2</v>
      </c>
      <c r="S166" s="827">
        <v>1</v>
      </c>
      <c r="T166" s="826">
        <v>0.5</v>
      </c>
      <c r="U166" s="828">
        <v>1</v>
      </c>
    </row>
    <row r="167" spans="1:21" ht="14.45" customHeight="1" x14ac:dyDescent="0.2">
      <c r="A167" s="821">
        <v>21</v>
      </c>
      <c r="B167" s="822" t="s">
        <v>3465</v>
      </c>
      <c r="C167" s="822" t="s">
        <v>3471</v>
      </c>
      <c r="D167" s="823" t="s">
        <v>6113</v>
      </c>
      <c r="E167" s="824" t="s">
        <v>3486</v>
      </c>
      <c r="F167" s="822" t="s">
        <v>3466</v>
      </c>
      <c r="G167" s="822" t="s">
        <v>3846</v>
      </c>
      <c r="H167" s="822" t="s">
        <v>329</v>
      </c>
      <c r="I167" s="822" t="s">
        <v>3851</v>
      </c>
      <c r="J167" s="822" t="s">
        <v>1761</v>
      </c>
      <c r="K167" s="822" t="s">
        <v>3848</v>
      </c>
      <c r="L167" s="825">
        <v>42.14</v>
      </c>
      <c r="M167" s="825">
        <v>84.28</v>
      </c>
      <c r="N167" s="822">
        <v>2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21</v>
      </c>
      <c r="B168" s="822" t="s">
        <v>3465</v>
      </c>
      <c r="C168" s="822" t="s">
        <v>3471</v>
      </c>
      <c r="D168" s="823" t="s">
        <v>6113</v>
      </c>
      <c r="E168" s="824" t="s">
        <v>3486</v>
      </c>
      <c r="F168" s="822" t="s">
        <v>3466</v>
      </c>
      <c r="G168" s="822" t="s">
        <v>3852</v>
      </c>
      <c r="H168" s="822" t="s">
        <v>329</v>
      </c>
      <c r="I168" s="822" t="s">
        <v>3853</v>
      </c>
      <c r="J168" s="822" t="s">
        <v>900</v>
      </c>
      <c r="K168" s="822" t="s">
        <v>3854</v>
      </c>
      <c r="L168" s="825">
        <v>25.53</v>
      </c>
      <c r="M168" s="825">
        <v>485.07000000000005</v>
      </c>
      <c r="N168" s="822">
        <v>19</v>
      </c>
      <c r="O168" s="826">
        <v>10</v>
      </c>
      <c r="P168" s="825">
        <v>255.3</v>
      </c>
      <c r="Q168" s="827">
        <v>0.52631578947368418</v>
      </c>
      <c r="R168" s="822">
        <v>10</v>
      </c>
      <c r="S168" s="827">
        <v>0.52631578947368418</v>
      </c>
      <c r="T168" s="826">
        <v>5.5</v>
      </c>
      <c r="U168" s="828">
        <v>0.55000000000000004</v>
      </c>
    </row>
    <row r="169" spans="1:21" ht="14.45" customHeight="1" x14ac:dyDescent="0.2">
      <c r="A169" s="821">
        <v>21</v>
      </c>
      <c r="B169" s="822" t="s">
        <v>3465</v>
      </c>
      <c r="C169" s="822" t="s">
        <v>3471</v>
      </c>
      <c r="D169" s="823" t="s">
        <v>6113</v>
      </c>
      <c r="E169" s="824" t="s">
        <v>3486</v>
      </c>
      <c r="F169" s="822" t="s">
        <v>3466</v>
      </c>
      <c r="G169" s="822" t="s">
        <v>3855</v>
      </c>
      <c r="H169" s="822" t="s">
        <v>329</v>
      </c>
      <c r="I169" s="822" t="s">
        <v>3856</v>
      </c>
      <c r="J169" s="822" t="s">
        <v>1364</v>
      </c>
      <c r="K169" s="822" t="s">
        <v>1367</v>
      </c>
      <c r="L169" s="825">
        <v>0</v>
      </c>
      <c r="M169" s="825">
        <v>0</v>
      </c>
      <c r="N169" s="822">
        <v>1</v>
      </c>
      <c r="O169" s="826">
        <v>1</v>
      </c>
      <c r="P169" s="825">
        <v>0</v>
      </c>
      <c r="Q169" s="827"/>
      <c r="R169" s="822">
        <v>1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21</v>
      </c>
      <c r="B170" s="822" t="s">
        <v>3465</v>
      </c>
      <c r="C170" s="822" t="s">
        <v>3471</v>
      </c>
      <c r="D170" s="823" t="s">
        <v>6113</v>
      </c>
      <c r="E170" s="824" t="s">
        <v>3486</v>
      </c>
      <c r="F170" s="822" t="s">
        <v>3466</v>
      </c>
      <c r="G170" s="822" t="s">
        <v>3857</v>
      </c>
      <c r="H170" s="822" t="s">
        <v>662</v>
      </c>
      <c r="I170" s="822" t="s">
        <v>3858</v>
      </c>
      <c r="J170" s="822" t="s">
        <v>3859</v>
      </c>
      <c r="K170" s="822" t="s">
        <v>3860</v>
      </c>
      <c r="L170" s="825">
        <v>1651.16</v>
      </c>
      <c r="M170" s="825">
        <v>189883.40000000026</v>
      </c>
      <c r="N170" s="822">
        <v>115</v>
      </c>
      <c r="O170" s="826">
        <v>77</v>
      </c>
      <c r="P170" s="825">
        <v>168418.32000000027</v>
      </c>
      <c r="Q170" s="827">
        <v>0.88695652173913064</v>
      </c>
      <c r="R170" s="822">
        <v>102</v>
      </c>
      <c r="S170" s="827">
        <v>0.88695652173913042</v>
      </c>
      <c r="T170" s="826">
        <v>68.5</v>
      </c>
      <c r="U170" s="828">
        <v>0.88961038961038963</v>
      </c>
    </row>
    <row r="171" spans="1:21" ht="14.45" customHeight="1" x14ac:dyDescent="0.2">
      <c r="A171" s="821">
        <v>21</v>
      </c>
      <c r="B171" s="822" t="s">
        <v>3465</v>
      </c>
      <c r="C171" s="822" t="s">
        <v>3471</v>
      </c>
      <c r="D171" s="823" t="s">
        <v>6113</v>
      </c>
      <c r="E171" s="824" t="s">
        <v>3486</v>
      </c>
      <c r="F171" s="822" t="s">
        <v>3466</v>
      </c>
      <c r="G171" s="822" t="s">
        <v>3861</v>
      </c>
      <c r="H171" s="822" t="s">
        <v>329</v>
      </c>
      <c r="I171" s="822" t="s">
        <v>3862</v>
      </c>
      <c r="J171" s="822" t="s">
        <v>3863</v>
      </c>
      <c r="K171" s="822" t="s">
        <v>1622</v>
      </c>
      <c r="L171" s="825">
        <v>78.48</v>
      </c>
      <c r="M171" s="825">
        <v>235.44</v>
      </c>
      <c r="N171" s="822">
        <v>3</v>
      </c>
      <c r="O171" s="826">
        <v>3</v>
      </c>
      <c r="P171" s="825">
        <v>156.96</v>
      </c>
      <c r="Q171" s="827">
        <v>0.66666666666666674</v>
      </c>
      <c r="R171" s="822">
        <v>2</v>
      </c>
      <c r="S171" s="827">
        <v>0.66666666666666663</v>
      </c>
      <c r="T171" s="826">
        <v>2</v>
      </c>
      <c r="U171" s="828">
        <v>0.66666666666666663</v>
      </c>
    </row>
    <row r="172" spans="1:21" ht="14.45" customHeight="1" x14ac:dyDescent="0.2">
      <c r="A172" s="821">
        <v>21</v>
      </c>
      <c r="B172" s="822" t="s">
        <v>3465</v>
      </c>
      <c r="C172" s="822" t="s">
        <v>3471</v>
      </c>
      <c r="D172" s="823" t="s">
        <v>6113</v>
      </c>
      <c r="E172" s="824" t="s">
        <v>3486</v>
      </c>
      <c r="F172" s="822" t="s">
        <v>3466</v>
      </c>
      <c r="G172" s="822" t="s">
        <v>3861</v>
      </c>
      <c r="H172" s="822" t="s">
        <v>329</v>
      </c>
      <c r="I172" s="822" t="s">
        <v>3864</v>
      </c>
      <c r="J172" s="822" t="s">
        <v>3863</v>
      </c>
      <c r="K172" s="822" t="s">
        <v>1622</v>
      </c>
      <c r="L172" s="825">
        <v>78.48</v>
      </c>
      <c r="M172" s="825">
        <v>78.48</v>
      </c>
      <c r="N172" s="822">
        <v>1</v>
      </c>
      <c r="O172" s="826">
        <v>1</v>
      </c>
      <c r="P172" s="825">
        <v>78.48</v>
      </c>
      <c r="Q172" s="827">
        <v>1</v>
      </c>
      <c r="R172" s="822">
        <v>1</v>
      </c>
      <c r="S172" s="827">
        <v>1</v>
      </c>
      <c r="T172" s="826">
        <v>1</v>
      </c>
      <c r="U172" s="828">
        <v>1</v>
      </c>
    </row>
    <row r="173" spans="1:21" ht="14.45" customHeight="1" x14ac:dyDescent="0.2">
      <c r="A173" s="821">
        <v>21</v>
      </c>
      <c r="B173" s="822" t="s">
        <v>3465</v>
      </c>
      <c r="C173" s="822" t="s">
        <v>3471</v>
      </c>
      <c r="D173" s="823" t="s">
        <v>6113</v>
      </c>
      <c r="E173" s="824" t="s">
        <v>3486</v>
      </c>
      <c r="F173" s="822" t="s">
        <v>3466</v>
      </c>
      <c r="G173" s="822" t="s">
        <v>3865</v>
      </c>
      <c r="H173" s="822" t="s">
        <v>329</v>
      </c>
      <c r="I173" s="822" t="s">
        <v>3866</v>
      </c>
      <c r="J173" s="822" t="s">
        <v>3867</v>
      </c>
      <c r="K173" s="822" t="s">
        <v>3868</v>
      </c>
      <c r="L173" s="825">
        <v>300.33</v>
      </c>
      <c r="M173" s="825">
        <v>300.33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21</v>
      </c>
      <c r="B174" s="822" t="s">
        <v>3465</v>
      </c>
      <c r="C174" s="822" t="s">
        <v>3471</v>
      </c>
      <c r="D174" s="823" t="s">
        <v>6113</v>
      </c>
      <c r="E174" s="824" t="s">
        <v>3486</v>
      </c>
      <c r="F174" s="822" t="s">
        <v>3466</v>
      </c>
      <c r="G174" s="822" t="s">
        <v>3869</v>
      </c>
      <c r="H174" s="822" t="s">
        <v>329</v>
      </c>
      <c r="I174" s="822" t="s">
        <v>3870</v>
      </c>
      <c r="J174" s="822" t="s">
        <v>3871</v>
      </c>
      <c r="K174" s="822" t="s">
        <v>3872</v>
      </c>
      <c r="L174" s="825">
        <v>0</v>
      </c>
      <c r="M174" s="825">
        <v>0</v>
      </c>
      <c r="N174" s="822">
        <v>1</v>
      </c>
      <c r="O174" s="826">
        <v>0.5</v>
      </c>
      <c r="P174" s="825">
        <v>0</v>
      </c>
      <c r="Q174" s="827"/>
      <c r="R174" s="822">
        <v>1</v>
      </c>
      <c r="S174" s="827">
        <v>1</v>
      </c>
      <c r="T174" s="826">
        <v>0.5</v>
      </c>
      <c r="U174" s="828">
        <v>1</v>
      </c>
    </row>
    <row r="175" spans="1:21" ht="14.45" customHeight="1" x14ac:dyDescent="0.2">
      <c r="A175" s="821">
        <v>21</v>
      </c>
      <c r="B175" s="822" t="s">
        <v>3465</v>
      </c>
      <c r="C175" s="822" t="s">
        <v>3471</v>
      </c>
      <c r="D175" s="823" t="s">
        <v>6113</v>
      </c>
      <c r="E175" s="824" t="s">
        <v>3486</v>
      </c>
      <c r="F175" s="822" t="s">
        <v>3466</v>
      </c>
      <c r="G175" s="822" t="s">
        <v>3873</v>
      </c>
      <c r="H175" s="822" t="s">
        <v>329</v>
      </c>
      <c r="I175" s="822" t="s">
        <v>3874</v>
      </c>
      <c r="J175" s="822" t="s">
        <v>833</v>
      </c>
      <c r="K175" s="822" t="s">
        <v>834</v>
      </c>
      <c r="L175" s="825">
        <v>38.5</v>
      </c>
      <c r="M175" s="825">
        <v>38.5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21</v>
      </c>
      <c r="B176" s="822" t="s">
        <v>3465</v>
      </c>
      <c r="C176" s="822" t="s">
        <v>3471</v>
      </c>
      <c r="D176" s="823" t="s">
        <v>6113</v>
      </c>
      <c r="E176" s="824" t="s">
        <v>3486</v>
      </c>
      <c r="F176" s="822" t="s">
        <v>3466</v>
      </c>
      <c r="G176" s="822" t="s">
        <v>3873</v>
      </c>
      <c r="H176" s="822" t="s">
        <v>329</v>
      </c>
      <c r="I176" s="822" t="s">
        <v>3875</v>
      </c>
      <c r="J176" s="822" t="s">
        <v>833</v>
      </c>
      <c r="K176" s="822" t="s">
        <v>3876</v>
      </c>
      <c r="L176" s="825">
        <v>73.989999999999995</v>
      </c>
      <c r="M176" s="825">
        <v>369.94999999999993</v>
      </c>
      <c r="N176" s="822">
        <v>5</v>
      </c>
      <c r="O176" s="826">
        <v>1.5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21</v>
      </c>
      <c r="B177" s="822" t="s">
        <v>3465</v>
      </c>
      <c r="C177" s="822" t="s">
        <v>3471</v>
      </c>
      <c r="D177" s="823" t="s">
        <v>6113</v>
      </c>
      <c r="E177" s="824" t="s">
        <v>3486</v>
      </c>
      <c r="F177" s="822" t="s">
        <v>3466</v>
      </c>
      <c r="G177" s="822" t="s">
        <v>3873</v>
      </c>
      <c r="H177" s="822" t="s">
        <v>329</v>
      </c>
      <c r="I177" s="822" t="s">
        <v>3877</v>
      </c>
      <c r="J177" s="822" t="s">
        <v>833</v>
      </c>
      <c r="K177" s="822" t="s">
        <v>834</v>
      </c>
      <c r="L177" s="825">
        <v>38.5</v>
      </c>
      <c r="M177" s="825">
        <v>38.5</v>
      </c>
      <c r="N177" s="822">
        <v>1</v>
      </c>
      <c r="O177" s="826">
        <v>1</v>
      </c>
      <c r="P177" s="825">
        <v>38.5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21</v>
      </c>
      <c r="B178" s="822" t="s">
        <v>3465</v>
      </c>
      <c r="C178" s="822" t="s">
        <v>3471</v>
      </c>
      <c r="D178" s="823" t="s">
        <v>6113</v>
      </c>
      <c r="E178" s="824" t="s">
        <v>3486</v>
      </c>
      <c r="F178" s="822" t="s">
        <v>3466</v>
      </c>
      <c r="G178" s="822" t="s">
        <v>3878</v>
      </c>
      <c r="H178" s="822" t="s">
        <v>329</v>
      </c>
      <c r="I178" s="822" t="s">
        <v>3879</v>
      </c>
      <c r="J178" s="822" t="s">
        <v>3880</v>
      </c>
      <c r="K178" s="822" t="s">
        <v>3881</v>
      </c>
      <c r="L178" s="825">
        <v>243.64</v>
      </c>
      <c r="M178" s="825">
        <v>730.92</v>
      </c>
      <c r="N178" s="822">
        <v>3</v>
      </c>
      <c r="O178" s="826">
        <v>2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21</v>
      </c>
      <c r="B179" s="822" t="s">
        <v>3465</v>
      </c>
      <c r="C179" s="822" t="s">
        <v>3471</v>
      </c>
      <c r="D179" s="823" t="s">
        <v>6113</v>
      </c>
      <c r="E179" s="824" t="s">
        <v>3486</v>
      </c>
      <c r="F179" s="822" t="s">
        <v>3466</v>
      </c>
      <c r="G179" s="822" t="s">
        <v>3882</v>
      </c>
      <c r="H179" s="822" t="s">
        <v>329</v>
      </c>
      <c r="I179" s="822" t="s">
        <v>3883</v>
      </c>
      <c r="J179" s="822" t="s">
        <v>3884</v>
      </c>
      <c r="K179" s="822" t="s">
        <v>3885</v>
      </c>
      <c r="L179" s="825">
        <v>0</v>
      </c>
      <c r="M179" s="825">
        <v>0</v>
      </c>
      <c r="N179" s="822">
        <v>1</v>
      </c>
      <c r="O179" s="826">
        <v>1</v>
      </c>
      <c r="P179" s="825"/>
      <c r="Q179" s="827"/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21</v>
      </c>
      <c r="B180" s="822" t="s">
        <v>3465</v>
      </c>
      <c r="C180" s="822" t="s">
        <v>3471</v>
      </c>
      <c r="D180" s="823" t="s">
        <v>6113</v>
      </c>
      <c r="E180" s="824" t="s">
        <v>3486</v>
      </c>
      <c r="F180" s="822" t="s">
        <v>3466</v>
      </c>
      <c r="G180" s="822" t="s">
        <v>3886</v>
      </c>
      <c r="H180" s="822" t="s">
        <v>329</v>
      </c>
      <c r="I180" s="822" t="s">
        <v>3887</v>
      </c>
      <c r="J180" s="822" t="s">
        <v>3888</v>
      </c>
      <c r="K180" s="822" t="s">
        <v>3889</v>
      </c>
      <c r="L180" s="825">
        <v>52.75</v>
      </c>
      <c r="M180" s="825">
        <v>158.25</v>
      </c>
      <c r="N180" s="822">
        <v>3</v>
      </c>
      <c r="O180" s="826">
        <v>2</v>
      </c>
      <c r="P180" s="825">
        <v>158.25</v>
      </c>
      <c r="Q180" s="827">
        <v>1</v>
      </c>
      <c r="R180" s="822">
        <v>3</v>
      </c>
      <c r="S180" s="827">
        <v>1</v>
      </c>
      <c r="T180" s="826">
        <v>2</v>
      </c>
      <c r="U180" s="828">
        <v>1</v>
      </c>
    </row>
    <row r="181" spans="1:21" ht="14.45" customHeight="1" x14ac:dyDescent="0.2">
      <c r="A181" s="821">
        <v>21</v>
      </c>
      <c r="B181" s="822" t="s">
        <v>3465</v>
      </c>
      <c r="C181" s="822" t="s">
        <v>3471</v>
      </c>
      <c r="D181" s="823" t="s">
        <v>6113</v>
      </c>
      <c r="E181" s="824" t="s">
        <v>3486</v>
      </c>
      <c r="F181" s="822" t="s">
        <v>3466</v>
      </c>
      <c r="G181" s="822" t="s">
        <v>3886</v>
      </c>
      <c r="H181" s="822" t="s">
        <v>329</v>
      </c>
      <c r="I181" s="822" t="s">
        <v>3890</v>
      </c>
      <c r="J181" s="822" t="s">
        <v>3888</v>
      </c>
      <c r="K181" s="822" t="s">
        <v>3891</v>
      </c>
      <c r="L181" s="825">
        <v>31.65</v>
      </c>
      <c r="M181" s="825">
        <v>63.3</v>
      </c>
      <c r="N181" s="822">
        <v>2</v>
      </c>
      <c r="O181" s="826">
        <v>2</v>
      </c>
      <c r="P181" s="825">
        <v>31.65</v>
      </c>
      <c r="Q181" s="827">
        <v>0.5</v>
      </c>
      <c r="R181" s="822">
        <v>1</v>
      </c>
      <c r="S181" s="827">
        <v>0.5</v>
      </c>
      <c r="T181" s="826">
        <v>1</v>
      </c>
      <c r="U181" s="828">
        <v>0.5</v>
      </c>
    </row>
    <row r="182" spans="1:21" ht="14.45" customHeight="1" x14ac:dyDescent="0.2">
      <c r="A182" s="821">
        <v>21</v>
      </c>
      <c r="B182" s="822" t="s">
        <v>3465</v>
      </c>
      <c r="C182" s="822" t="s">
        <v>3471</v>
      </c>
      <c r="D182" s="823" t="s">
        <v>6113</v>
      </c>
      <c r="E182" s="824" t="s">
        <v>3486</v>
      </c>
      <c r="F182" s="822" t="s">
        <v>3466</v>
      </c>
      <c r="G182" s="822" t="s">
        <v>3886</v>
      </c>
      <c r="H182" s="822" t="s">
        <v>329</v>
      </c>
      <c r="I182" s="822" t="s">
        <v>3892</v>
      </c>
      <c r="J182" s="822" t="s">
        <v>715</v>
      </c>
      <c r="K182" s="822" t="s">
        <v>3893</v>
      </c>
      <c r="L182" s="825">
        <v>31.65</v>
      </c>
      <c r="M182" s="825">
        <v>31.65</v>
      </c>
      <c r="N182" s="822">
        <v>1</v>
      </c>
      <c r="O182" s="826">
        <v>0.5</v>
      </c>
      <c r="P182" s="825">
        <v>31.65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21</v>
      </c>
      <c r="B183" s="822" t="s">
        <v>3465</v>
      </c>
      <c r="C183" s="822" t="s">
        <v>3471</v>
      </c>
      <c r="D183" s="823" t="s">
        <v>6113</v>
      </c>
      <c r="E183" s="824" t="s">
        <v>3486</v>
      </c>
      <c r="F183" s="822" t="s">
        <v>3466</v>
      </c>
      <c r="G183" s="822" t="s">
        <v>3886</v>
      </c>
      <c r="H183" s="822" t="s">
        <v>329</v>
      </c>
      <c r="I183" s="822" t="s">
        <v>3894</v>
      </c>
      <c r="J183" s="822" t="s">
        <v>715</v>
      </c>
      <c r="K183" s="822" t="s">
        <v>717</v>
      </c>
      <c r="L183" s="825">
        <v>31.65</v>
      </c>
      <c r="M183" s="825">
        <v>63.3</v>
      </c>
      <c r="N183" s="822">
        <v>2</v>
      </c>
      <c r="O183" s="826">
        <v>1</v>
      </c>
      <c r="P183" s="825">
        <v>31.65</v>
      </c>
      <c r="Q183" s="827">
        <v>0.5</v>
      </c>
      <c r="R183" s="822">
        <v>1</v>
      </c>
      <c r="S183" s="827">
        <v>0.5</v>
      </c>
      <c r="T183" s="826">
        <v>0.5</v>
      </c>
      <c r="U183" s="828">
        <v>0.5</v>
      </c>
    </row>
    <row r="184" spans="1:21" ht="14.45" customHeight="1" x14ac:dyDescent="0.2">
      <c r="A184" s="821">
        <v>21</v>
      </c>
      <c r="B184" s="822" t="s">
        <v>3465</v>
      </c>
      <c r="C184" s="822" t="s">
        <v>3471</v>
      </c>
      <c r="D184" s="823" t="s">
        <v>6113</v>
      </c>
      <c r="E184" s="824" t="s">
        <v>3486</v>
      </c>
      <c r="F184" s="822" t="s">
        <v>3466</v>
      </c>
      <c r="G184" s="822" t="s">
        <v>3895</v>
      </c>
      <c r="H184" s="822" t="s">
        <v>329</v>
      </c>
      <c r="I184" s="822" t="s">
        <v>3896</v>
      </c>
      <c r="J184" s="822" t="s">
        <v>3897</v>
      </c>
      <c r="K184" s="822" t="s">
        <v>2802</v>
      </c>
      <c r="L184" s="825">
        <v>1632.43</v>
      </c>
      <c r="M184" s="825">
        <v>19589.16</v>
      </c>
      <c r="N184" s="822">
        <v>12</v>
      </c>
      <c r="O184" s="826">
        <v>2.5</v>
      </c>
      <c r="P184" s="825">
        <v>8162.15</v>
      </c>
      <c r="Q184" s="827">
        <v>0.41666666666666663</v>
      </c>
      <c r="R184" s="822">
        <v>5</v>
      </c>
      <c r="S184" s="827">
        <v>0.41666666666666669</v>
      </c>
      <c r="T184" s="826">
        <v>1</v>
      </c>
      <c r="U184" s="828">
        <v>0.4</v>
      </c>
    </row>
    <row r="185" spans="1:21" ht="14.45" customHeight="1" x14ac:dyDescent="0.2">
      <c r="A185" s="821">
        <v>21</v>
      </c>
      <c r="B185" s="822" t="s">
        <v>3465</v>
      </c>
      <c r="C185" s="822" t="s">
        <v>3471</v>
      </c>
      <c r="D185" s="823" t="s">
        <v>6113</v>
      </c>
      <c r="E185" s="824" t="s">
        <v>3486</v>
      </c>
      <c r="F185" s="822" t="s">
        <v>3466</v>
      </c>
      <c r="G185" s="822" t="s">
        <v>3895</v>
      </c>
      <c r="H185" s="822" t="s">
        <v>662</v>
      </c>
      <c r="I185" s="822" t="s">
        <v>3898</v>
      </c>
      <c r="J185" s="822" t="s">
        <v>3899</v>
      </c>
      <c r="K185" s="822" t="s">
        <v>3101</v>
      </c>
      <c r="L185" s="825">
        <v>1523.6</v>
      </c>
      <c r="M185" s="825">
        <v>1523.6</v>
      </c>
      <c r="N185" s="822">
        <v>1</v>
      </c>
      <c r="O185" s="826">
        <v>1</v>
      </c>
      <c r="P185" s="825">
        <v>1523.6</v>
      </c>
      <c r="Q185" s="827">
        <v>1</v>
      </c>
      <c r="R185" s="822">
        <v>1</v>
      </c>
      <c r="S185" s="827">
        <v>1</v>
      </c>
      <c r="T185" s="826">
        <v>1</v>
      </c>
      <c r="U185" s="828">
        <v>1</v>
      </c>
    </row>
    <row r="186" spans="1:21" ht="14.45" customHeight="1" x14ac:dyDescent="0.2">
      <c r="A186" s="821">
        <v>21</v>
      </c>
      <c r="B186" s="822" t="s">
        <v>3465</v>
      </c>
      <c r="C186" s="822" t="s">
        <v>3471</v>
      </c>
      <c r="D186" s="823" t="s">
        <v>6113</v>
      </c>
      <c r="E186" s="824" t="s">
        <v>3486</v>
      </c>
      <c r="F186" s="822" t="s">
        <v>3466</v>
      </c>
      <c r="G186" s="822" t="s">
        <v>3900</v>
      </c>
      <c r="H186" s="822" t="s">
        <v>329</v>
      </c>
      <c r="I186" s="822" t="s">
        <v>3901</v>
      </c>
      <c r="J186" s="822" t="s">
        <v>673</v>
      </c>
      <c r="K186" s="822" t="s">
        <v>3902</v>
      </c>
      <c r="L186" s="825">
        <v>73.150000000000006</v>
      </c>
      <c r="M186" s="825">
        <v>146.30000000000001</v>
      </c>
      <c r="N186" s="822">
        <v>2</v>
      </c>
      <c r="O186" s="826">
        <v>1.5</v>
      </c>
      <c r="P186" s="825">
        <v>73.150000000000006</v>
      </c>
      <c r="Q186" s="827">
        <v>0.5</v>
      </c>
      <c r="R186" s="822">
        <v>1</v>
      </c>
      <c r="S186" s="827">
        <v>0.5</v>
      </c>
      <c r="T186" s="826">
        <v>0.5</v>
      </c>
      <c r="U186" s="828">
        <v>0.33333333333333331</v>
      </c>
    </row>
    <row r="187" spans="1:21" ht="14.45" customHeight="1" x14ac:dyDescent="0.2">
      <c r="A187" s="821">
        <v>21</v>
      </c>
      <c r="B187" s="822" t="s">
        <v>3465</v>
      </c>
      <c r="C187" s="822" t="s">
        <v>3471</v>
      </c>
      <c r="D187" s="823" t="s">
        <v>6113</v>
      </c>
      <c r="E187" s="824" t="s">
        <v>3486</v>
      </c>
      <c r="F187" s="822" t="s">
        <v>3466</v>
      </c>
      <c r="G187" s="822" t="s">
        <v>3900</v>
      </c>
      <c r="H187" s="822" t="s">
        <v>329</v>
      </c>
      <c r="I187" s="822" t="s">
        <v>3903</v>
      </c>
      <c r="J187" s="822" t="s">
        <v>673</v>
      </c>
      <c r="K187" s="822" t="s">
        <v>674</v>
      </c>
      <c r="L187" s="825">
        <v>109.72</v>
      </c>
      <c r="M187" s="825">
        <v>219.44</v>
      </c>
      <c r="N187" s="822">
        <v>2</v>
      </c>
      <c r="O187" s="826">
        <v>1.5</v>
      </c>
      <c r="P187" s="825">
        <v>219.44</v>
      </c>
      <c r="Q187" s="827">
        <v>1</v>
      </c>
      <c r="R187" s="822">
        <v>2</v>
      </c>
      <c r="S187" s="827">
        <v>1</v>
      </c>
      <c r="T187" s="826">
        <v>1.5</v>
      </c>
      <c r="U187" s="828">
        <v>1</v>
      </c>
    </row>
    <row r="188" spans="1:21" ht="14.45" customHeight="1" x14ac:dyDescent="0.2">
      <c r="A188" s="821">
        <v>21</v>
      </c>
      <c r="B188" s="822" t="s">
        <v>3465</v>
      </c>
      <c r="C188" s="822" t="s">
        <v>3471</v>
      </c>
      <c r="D188" s="823" t="s">
        <v>6113</v>
      </c>
      <c r="E188" s="824" t="s">
        <v>3486</v>
      </c>
      <c r="F188" s="822" t="s">
        <v>3466</v>
      </c>
      <c r="G188" s="822" t="s">
        <v>3567</v>
      </c>
      <c r="H188" s="822" t="s">
        <v>329</v>
      </c>
      <c r="I188" s="822" t="s">
        <v>3568</v>
      </c>
      <c r="J188" s="822" t="s">
        <v>984</v>
      </c>
      <c r="K188" s="822" t="s">
        <v>1340</v>
      </c>
      <c r="L188" s="825">
        <v>163.54</v>
      </c>
      <c r="M188" s="825">
        <v>2289.56</v>
      </c>
      <c r="N188" s="822">
        <v>14</v>
      </c>
      <c r="O188" s="826">
        <v>6</v>
      </c>
      <c r="P188" s="825">
        <v>817.69999999999993</v>
      </c>
      <c r="Q188" s="827">
        <v>0.3571428571428571</v>
      </c>
      <c r="R188" s="822">
        <v>5</v>
      </c>
      <c r="S188" s="827">
        <v>0.35714285714285715</v>
      </c>
      <c r="T188" s="826">
        <v>2.5</v>
      </c>
      <c r="U188" s="828">
        <v>0.41666666666666669</v>
      </c>
    </row>
    <row r="189" spans="1:21" ht="14.45" customHeight="1" x14ac:dyDescent="0.2">
      <c r="A189" s="821">
        <v>21</v>
      </c>
      <c r="B189" s="822" t="s">
        <v>3465</v>
      </c>
      <c r="C189" s="822" t="s">
        <v>3471</v>
      </c>
      <c r="D189" s="823" t="s">
        <v>6113</v>
      </c>
      <c r="E189" s="824" t="s">
        <v>3486</v>
      </c>
      <c r="F189" s="822" t="s">
        <v>3466</v>
      </c>
      <c r="G189" s="822" t="s">
        <v>3567</v>
      </c>
      <c r="H189" s="822" t="s">
        <v>329</v>
      </c>
      <c r="I189" s="822" t="s">
        <v>3904</v>
      </c>
      <c r="J189" s="822" t="s">
        <v>984</v>
      </c>
      <c r="K189" s="822" t="s">
        <v>1340</v>
      </c>
      <c r="L189" s="825">
        <v>163.54</v>
      </c>
      <c r="M189" s="825">
        <v>654.16</v>
      </c>
      <c r="N189" s="822">
        <v>4</v>
      </c>
      <c r="O189" s="826">
        <v>0.5</v>
      </c>
      <c r="P189" s="825">
        <v>654.16</v>
      </c>
      <c r="Q189" s="827">
        <v>1</v>
      </c>
      <c r="R189" s="822">
        <v>4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21</v>
      </c>
      <c r="B190" s="822" t="s">
        <v>3465</v>
      </c>
      <c r="C190" s="822" t="s">
        <v>3471</v>
      </c>
      <c r="D190" s="823" t="s">
        <v>6113</v>
      </c>
      <c r="E190" s="824" t="s">
        <v>3486</v>
      </c>
      <c r="F190" s="822" t="s">
        <v>3466</v>
      </c>
      <c r="G190" s="822" t="s">
        <v>3905</v>
      </c>
      <c r="H190" s="822" t="s">
        <v>662</v>
      </c>
      <c r="I190" s="822" t="s">
        <v>3906</v>
      </c>
      <c r="J190" s="822" t="s">
        <v>1590</v>
      </c>
      <c r="K190" s="822" t="s">
        <v>3907</v>
      </c>
      <c r="L190" s="825">
        <v>760.22</v>
      </c>
      <c r="M190" s="825">
        <v>760.22</v>
      </c>
      <c r="N190" s="822">
        <v>1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21</v>
      </c>
      <c r="B191" s="822" t="s">
        <v>3465</v>
      </c>
      <c r="C191" s="822" t="s">
        <v>3471</v>
      </c>
      <c r="D191" s="823" t="s">
        <v>6113</v>
      </c>
      <c r="E191" s="824" t="s">
        <v>3486</v>
      </c>
      <c r="F191" s="822" t="s">
        <v>3466</v>
      </c>
      <c r="G191" s="822" t="s">
        <v>3908</v>
      </c>
      <c r="H191" s="822" t="s">
        <v>662</v>
      </c>
      <c r="I191" s="822" t="s">
        <v>3047</v>
      </c>
      <c r="J191" s="822" t="s">
        <v>3048</v>
      </c>
      <c r="K191" s="822" t="s">
        <v>3049</v>
      </c>
      <c r="L191" s="825">
        <v>366.31</v>
      </c>
      <c r="M191" s="825">
        <v>366.31</v>
      </c>
      <c r="N191" s="822">
        <v>1</v>
      </c>
      <c r="O191" s="826">
        <v>0.5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21</v>
      </c>
      <c r="B192" s="822" t="s">
        <v>3465</v>
      </c>
      <c r="C192" s="822" t="s">
        <v>3471</v>
      </c>
      <c r="D192" s="823" t="s">
        <v>6113</v>
      </c>
      <c r="E192" s="824" t="s">
        <v>3486</v>
      </c>
      <c r="F192" s="822" t="s">
        <v>3466</v>
      </c>
      <c r="G192" s="822" t="s">
        <v>3908</v>
      </c>
      <c r="H192" s="822" t="s">
        <v>662</v>
      </c>
      <c r="I192" s="822" t="s">
        <v>3909</v>
      </c>
      <c r="J192" s="822" t="s">
        <v>3045</v>
      </c>
      <c r="K192" s="822" t="s">
        <v>3910</v>
      </c>
      <c r="L192" s="825">
        <v>63.34</v>
      </c>
      <c r="M192" s="825">
        <v>63.34</v>
      </c>
      <c r="N192" s="822">
        <v>1</v>
      </c>
      <c r="O192" s="826">
        <v>0.5</v>
      </c>
      <c r="P192" s="825">
        <v>63.34</v>
      </c>
      <c r="Q192" s="827">
        <v>1</v>
      </c>
      <c r="R192" s="822">
        <v>1</v>
      </c>
      <c r="S192" s="827">
        <v>1</v>
      </c>
      <c r="T192" s="826">
        <v>0.5</v>
      </c>
      <c r="U192" s="828">
        <v>1</v>
      </c>
    </row>
    <row r="193" spans="1:21" ht="14.45" customHeight="1" x14ac:dyDescent="0.2">
      <c r="A193" s="821">
        <v>21</v>
      </c>
      <c r="B193" s="822" t="s">
        <v>3465</v>
      </c>
      <c r="C193" s="822" t="s">
        <v>3471</v>
      </c>
      <c r="D193" s="823" t="s">
        <v>6113</v>
      </c>
      <c r="E193" s="824" t="s">
        <v>3486</v>
      </c>
      <c r="F193" s="822" t="s">
        <v>3466</v>
      </c>
      <c r="G193" s="822" t="s">
        <v>3911</v>
      </c>
      <c r="H193" s="822" t="s">
        <v>662</v>
      </c>
      <c r="I193" s="822" t="s">
        <v>3912</v>
      </c>
      <c r="J193" s="822" t="s">
        <v>2022</v>
      </c>
      <c r="K193" s="822" t="s">
        <v>3913</v>
      </c>
      <c r="L193" s="825">
        <v>54.75</v>
      </c>
      <c r="M193" s="825">
        <v>54.75</v>
      </c>
      <c r="N193" s="822">
        <v>1</v>
      </c>
      <c r="O193" s="826">
        <v>0.5</v>
      </c>
      <c r="P193" s="825">
        <v>54.75</v>
      </c>
      <c r="Q193" s="827">
        <v>1</v>
      </c>
      <c r="R193" s="822">
        <v>1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21</v>
      </c>
      <c r="B194" s="822" t="s">
        <v>3465</v>
      </c>
      <c r="C194" s="822" t="s">
        <v>3471</v>
      </c>
      <c r="D194" s="823" t="s">
        <v>6113</v>
      </c>
      <c r="E194" s="824" t="s">
        <v>3486</v>
      </c>
      <c r="F194" s="822" t="s">
        <v>3466</v>
      </c>
      <c r="G194" s="822" t="s">
        <v>3914</v>
      </c>
      <c r="H194" s="822" t="s">
        <v>329</v>
      </c>
      <c r="I194" s="822" t="s">
        <v>3915</v>
      </c>
      <c r="J194" s="822" t="s">
        <v>3916</v>
      </c>
      <c r="K194" s="822" t="s">
        <v>3057</v>
      </c>
      <c r="L194" s="825">
        <v>0</v>
      </c>
      <c r="M194" s="825">
        <v>0</v>
      </c>
      <c r="N194" s="822">
        <v>3</v>
      </c>
      <c r="O194" s="826">
        <v>0.5</v>
      </c>
      <c r="P194" s="825"/>
      <c r="Q194" s="827"/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21</v>
      </c>
      <c r="B195" s="822" t="s">
        <v>3465</v>
      </c>
      <c r="C195" s="822" t="s">
        <v>3471</v>
      </c>
      <c r="D195" s="823" t="s">
        <v>6113</v>
      </c>
      <c r="E195" s="824" t="s">
        <v>3486</v>
      </c>
      <c r="F195" s="822" t="s">
        <v>3466</v>
      </c>
      <c r="G195" s="822" t="s">
        <v>3914</v>
      </c>
      <c r="H195" s="822" t="s">
        <v>329</v>
      </c>
      <c r="I195" s="822" t="s">
        <v>3917</v>
      </c>
      <c r="J195" s="822" t="s">
        <v>3916</v>
      </c>
      <c r="K195" s="822" t="s">
        <v>1952</v>
      </c>
      <c r="L195" s="825">
        <v>0</v>
      </c>
      <c r="M195" s="825">
        <v>0</v>
      </c>
      <c r="N195" s="822">
        <v>3</v>
      </c>
      <c r="O195" s="826">
        <v>1.5</v>
      </c>
      <c r="P195" s="825">
        <v>0</v>
      </c>
      <c r="Q195" s="827"/>
      <c r="R195" s="822">
        <v>1</v>
      </c>
      <c r="S195" s="827">
        <v>0.33333333333333331</v>
      </c>
      <c r="T195" s="826">
        <v>0.5</v>
      </c>
      <c r="U195" s="828">
        <v>0.33333333333333331</v>
      </c>
    </row>
    <row r="196" spans="1:21" ht="14.45" customHeight="1" x14ac:dyDescent="0.2">
      <c r="A196" s="821">
        <v>21</v>
      </c>
      <c r="B196" s="822" t="s">
        <v>3465</v>
      </c>
      <c r="C196" s="822" t="s">
        <v>3471</v>
      </c>
      <c r="D196" s="823" t="s">
        <v>6113</v>
      </c>
      <c r="E196" s="824" t="s">
        <v>3486</v>
      </c>
      <c r="F196" s="822" t="s">
        <v>3466</v>
      </c>
      <c r="G196" s="822" t="s">
        <v>3914</v>
      </c>
      <c r="H196" s="822" t="s">
        <v>329</v>
      </c>
      <c r="I196" s="822" t="s">
        <v>3918</v>
      </c>
      <c r="J196" s="822" t="s">
        <v>972</v>
      </c>
      <c r="K196" s="822" t="s">
        <v>973</v>
      </c>
      <c r="L196" s="825">
        <v>0</v>
      </c>
      <c r="M196" s="825">
        <v>0</v>
      </c>
      <c r="N196" s="822">
        <v>6</v>
      </c>
      <c r="O196" s="826">
        <v>2.5</v>
      </c>
      <c r="P196" s="825">
        <v>0</v>
      </c>
      <c r="Q196" s="827"/>
      <c r="R196" s="822">
        <v>6</v>
      </c>
      <c r="S196" s="827">
        <v>1</v>
      </c>
      <c r="T196" s="826">
        <v>2.5</v>
      </c>
      <c r="U196" s="828">
        <v>1</v>
      </c>
    </row>
    <row r="197" spans="1:21" ht="14.45" customHeight="1" x14ac:dyDescent="0.2">
      <c r="A197" s="821">
        <v>21</v>
      </c>
      <c r="B197" s="822" t="s">
        <v>3465</v>
      </c>
      <c r="C197" s="822" t="s">
        <v>3471</v>
      </c>
      <c r="D197" s="823" t="s">
        <v>6113</v>
      </c>
      <c r="E197" s="824" t="s">
        <v>3486</v>
      </c>
      <c r="F197" s="822" t="s">
        <v>3466</v>
      </c>
      <c r="G197" s="822" t="s">
        <v>3919</v>
      </c>
      <c r="H197" s="822" t="s">
        <v>662</v>
      </c>
      <c r="I197" s="822" t="s">
        <v>3920</v>
      </c>
      <c r="J197" s="822" t="s">
        <v>3921</v>
      </c>
      <c r="K197" s="822" t="s">
        <v>776</v>
      </c>
      <c r="L197" s="825">
        <v>219.25</v>
      </c>
      <c r="M197" s="825">
        <v>65555.75</v>
      </c>
      <c r="N197" s="822">
        <v>299</v>
      </c>
      <c r="O197" s="826">
        <v>95.5</v>
      </c>
      <c r="P197" s="825">
        <v>48015.75</v>
      </c>
      <c r="Q197" s="827">
        <v>0.73244147157190631</v>
      </c>
      <c r="R197" s="822">
        <v>219</v>
      </c>
      <c r="S197" s="827">
        <v>0.73244147157190631</v>
      </c>
      <c r="T197" s="826">
        <v>67.5</v>
      </c>
      <c r="U197" s="828">
        <v>0.70680628272251311</v>
      </c>
    </row>
    <row r="198" spans="1:21" ht="14.45" customHeight="1" x14ac:dyDescent="0.2">
      <c r="A198" s="821">
        <v>21</v>
      </c>
      <c r="B198" s="822" t="s">
        <v>3465</v>
      </c>
      <c r="C198" s="822" t="s">
        <v>3471</v>
      </c>
      <c r="D198" s="823" t="s">
        <v>6113</v>
      </c>
      <c r="E198" s="824" t="s">
        <v>3486</v>
      </c>
      <c r="F198" s="822" t="s">
        <v>3466</v>
      </c>
      <c r="G198" s="822" t="s">
        <v>3919</v>
      </c>
      <c r="H198" s="822" t="s">
        <v>329</v>
      </c>
      <c r="I198" s="822" t="s">
        <v>3922</v>
      </c>
      <c r="J198" s="822" t="s">
        <v>3921</v>
      </c>
      <c r="K198" s="822" t="s">
        <v>1989</v>
      </c>
      <c r="L198" s="825">
        <v>513.70000000000005</v>
      </c>
      <c r="M198" s="825">
        <v>16438.400000000001</v>
      </c>
      <c r="N198" s="822">
        <v>32</v>
      </c>
      <c r="O198" s="826">
        <v>11</v>
      </c>
      <c r="P198" s="825">
        <v>8219.2000000000007</v>
      </c>
      <c r="Q198" s="827">
        <v>0.5</v>
      </c>
      <c r="R198" s="822">
        <v>16</v>
      </c>
      <c r="S198" s="827">
        <v>0.5</v>
      </c>
      <c r="T198" s="826">
        <v>6</v>
      </c>
      <c r="U198" s="828">
        <v>0.54545454545454541</v>
      </c>
    </row>
    <row r="199" spans="1:21" ht="14.45" customHeight="1" x14ac:dyDescent="0.2">
      <c r="A199" s="821">
        <v>21</v>
      </c>
      <c r="B199" s="822" t="s">
        <v>3465</v>
      </c>
      <c r="C199" s="822" t="s">
        <v>3471</v>
      </c>
      <c r="D199" s="823" t="s">
        <v>6113</v>
      </c>
      <c r="E199" s="824" t="s">
        <v>3486</v>
      </c>
      <c r="F199" s="822" t="s">
        <v>3466</v>
      </c>
      <c r="G199" s="822" t="s">
        <v>3923</v>
      </c>
      <c r="H199" s="822" t="s">
        <v>329</v>
      </c>
      <c r="I199" s="822" t="s">
        <v>3924</v>
      </c>
      <c r="J199" s="822" t="s">
        <v>3925</v>
      </c>
      <c r="K199" s="822" t="s">
        <v>3926</v>
      </c>
      <c r="L199" s="825">
        <v>58.77</v>
      </c>
      <c r="M199" s="825">
        <v>58.77</v>
      </c>
      <c r="N199" s="822">
        <v>1</v>
      </c>
      <c r="O199" s="826">
        <v>0.5</v>
      </c>
      <c r="P199" s="825"/>
      <c r="Q199" s="827">
        <v>0</v>
      </c>
      <c r="R199" s="822"/>
      <c r="S199" s="827">
        <v>0</v>
      </c>
      <c r="T199" s="826"/>
      <c r="U199" s="828">
        <v>0</v>
      </c>
    </row>
    <row r="200" spans="1:21" ht="14.45" customHeight="1" x14ac:dyDescent="0.2">
      <c r="A200" s="821">
        <v>21</v>
      </c>
      <c r="B200" s="822" t="s">
        <v>3465</v>
      </c>
      <c r="C200" s="822" t="s">
        <v>3471</v>
      </c>
      <c r="D200" s="823" t="s">
        <v>6113</v>
      </c>
      <c r="E200" s="824" t="s">
        <v>3486</v>
      </c>
      <c r="F200" s="822" t="s">
        <v>3466</v>
      </c>
      <c r="G200" s="822" t="s">
        <v>3927</v>
      </c>
      <c r="H200" s="822" t="s">
        <v>329</v>
      </c>
      <c r="I200" s="822" t="s">
        <v>3928</v>
      </c>
      <c r="J200" s="822" t="s">
        <v>1116</v>
      </c>
      <c r="K200" s="822" t="s">
        <v>1117</v>
      </c>
      <c r="L200" s="825">
        <v>0</v>
      </c>
      <c r="M200" s="825">
        <v>0</v>
      </c>
      <c r="N200" s="822">
        <v>3</v>
      </c>
      <c r="O200" s="826">
        <v>2.5</v>
      </c>
      <c r="P200" s="825">
        <v>0</v>
      </c>
      <c r="Q200" s="827"/>
      <c r="R200" s="822">
        <v>2</v>
      </c>
      <c r="S200" s="827">
        <v>0.66666666666666663</v>
      </c>
      <c r="T200" s="826">
        <v>1.5</v>
      </c>
      <c r="U200" s="828">
        <v>0.6</v>
      </c>
    </row>
    <row r="201" spans="1:21" ht="14.45" customHeight="1" x14ac:dyDescent="0.2">
      <c r="A201" s="821">
        <v>21</v>
      </c>
      <c r="B201" s="822" t="s">
        <v>3465</v>
      </c>
      <c r="C201" s="822" t="s">
        <v>3471</v>
      </c>
      <c r="D201" s="823" t="s">
        <v>6113</v>
      </c>
      <c r="E201" s="824" t="s">
        <v>3486</v>
      </c>
      <c r="F201" s="822" t="s">
        <v>3466</v>
      </c>
      <c r="G201" s="822" t="s">
        <v>3927</v>
      </c>
      <c r="H201" s="822" t="s">
        <v>329</v>
      </c>
      <c r="I201" s="822" t="s">
        <v>3929</v>
      </c>
      <c r="J201" s="822" t="s">
        <v>1116</v>
      </c>
      <c r="K201" s="822" t="s">
        <v>1117</v>
      </c>
      <c r="L201" s="825">
        <v>0</v>
      </c>
      <c r="M201" s="825">
        <v>0</v>
      </c>
      <c r="N201" s="822">
        <v>1</v>
      </c>
      <c r="O201" s="826">
        <v>0.5</v>
      </c>
      <c r="P201" s="825">
        <v>0</v>
      </c>
      <c r="Q201" s="827"/>
      <c r="R201" s="822">
        <v>1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21</v>
      </c>
      <c r="B202" s="822" t="s">
        <v>3465</v>
      </c>
      <c r="C202" s="822" t="s">
        <v>3471</v>
      </c>
      <c r="D202" s="823" t="s">
        <v>6113</v>
      </c>
      <c r="E202" s="824" t="s">
        <v>3486</v>
      </c>
      <c r="F202" s="822" t="s">
        <v>3466</v>
      </c>
      <c r="G202" s="822" t="s">
        <v>3930</v>
      </c>
      <c r="H202" s="822" t="s">
        <v>329</v>
      </c>
      <c r="I202" s="822" t="s">
        <v>3931</v>
      </c>
      <c r="J202" s="822" t="s">
        <v>3932</v>
      </c>
      <c r="K202" s="822" t="s">
        <v>3103</v>
      </c>
      <c r="L202" s="825">
        <v>73.83</v>
      </c>
      <c r="M202" s="825">
        <v>147.66</v>
      </c>
      <c r="N202" s="822">
        <v>2</v>
      </c>
      <c r="O202" s="826">
        <v>0.5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21</v>
      </c>
      <c r="B203" s="822" t="s">
        <v>3465</v>
      </c>
      <c r="C203" s="822" t="s">
        <v>3471</v>
      </c>
      <c r="D203" s="823" t="s">
        <v>6113</v>
      </c>
      <c r="E203" s="824" t="s">
        <v>3486</v>
      </c>
      <c r="F203" s="822" t="s">
        <v>3466</v>
      </c>
      <c r="G203" s="822" t="s">
        <v>3933</v>
      </c>
      <c r="H203" s="822" t="s">
        <v>662</v>
      </c>
      <c r="I203" s="822" t="s">
        <v>2804</v>
      </c>
      <c r="J203" s="822" t="s">
        <v>1224</v>
      </c>
      <c r="K203" s="822" t="s">
        <v>2805</v>
      </c>
      <c r="L203" s="825">
        <v>25.94</v>
      </c>
      <c r="M203" s="825">
        <v>51.88</v>
      </c>
      <c r="N203" s="822">
        <v>2</v>
      </c>
      <c r="O203" s="826">
        <v>1</v>
      </c>
      <c r="P203" s="825">
        <v>51.88</v>
      </c>
      <c r="Q203" s="827">
        <v>1</v>
      </c>
      <c r="R203" s="822">
        <v>2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21</v>
      </c>
      <c r="B204" s="822" t="s">
        <v>3465</v>
      </c>
      <c r="C204" s="822" t="s">
        <v>3471</v>
      </c>
      <c r="D204" s="823" t="s">
        <v>6113</v>
      </c>
      <c r="E204" s="824" t="s">
        <v>3486</v>
      </c>
      <c r="F204" s="822" t="s">
        <v>3466</v>
      </c>
      <c r="G204" s="822" t="s">
        <v>3934</v>
      </c>
      <c r="H204" s="822" t="s">
        <v>329</v>
      </c>
      <c r="I204" s="822" t="s">
        <v>3935</v>
      </c>
      <c r="J204" s="822" t="s">
        <v>3936</v>
      </c>
      <c r="K204" s="822" t="s">
        <v>3937</v>
      </c>
      <c r="L204" s="825">
        <v>248.55</v>
      </c>
      <c r="M204" s="825">
        <v>497.1</v>
      </c>
      <c r="N204" s="822">
        <v>2</v>
      </c>
      <c r="O204" s="826">
        <v>2</v>
      </c>
      <c r="P204" s="825">
        <v>248.55</v>
      </c>
      <c r="Q204" s="827">
        <v>0.5</v>
      </c>
      <c r="R204" s="822">
        <v>1</v>
      </c>
      <c r="S204" s="827">
        <v>0.5</v>
      </c>
      <c r="T204" s="826">
        <v>1</v>
      </c>
      <c r="U204" s="828">
        <v>0.5</v>
      </c>
    </row>
    <row r="205" spans="1:21" ht="14.45" customHeight="1" x14ac:dyDescent="0.2">
      <c r="A205" s="821">
        <v>21</v>
      </c>
      <c r="B205" s="822" t="s">
        <v>3465</v>
      </c>
      <c r="C205" s="822" t="s">
        <v>3471</v>
      </c>
      <c r="D205" s="823" t="s">
        <v>6113</v>
      </c>
      <c r="E205" s="824" t="s">
        <v>3486</v>
      </c>
      <c r="F205" s="822" t="s">
        <v>3466</v>
      </c>
      <c r="G205" s="822" t="s">
        <v>3934</v>
      </c>
      <c r="H205" s="822" t="s">
        <v>329</v>
      </c>
      <c r="I205" s="822" t="s">
        <v>3938</v>
      </c>
      <c r="J205" s="822" t="s">
        <v>3936</v>
      </c>
      <c r="K205" s="822" t="s">
        <v>3937</v>
      </c>
      <c r="L205" s="825">
        <v>248.55</v>
      </c>
      <c r="M205" s="825">
        <v>1988.4</v>
      </c>
      <c r="N205" s="822">
        <v>8</v>
      </c>
      <c r="O205" s="826">
        <v>7</v>
      </c>
      <c r="P205" s="825">
        <v>1242.75</v>
      </c>
      <c r="Q205" s="827">
        <v>0.625</v>
      </c>
      <c r="R205" s="822">
        <v>5</v>
      </c>
      <c r="S205" s="827">
        <v>0.625</v>
      </c>
      <c r="T205" s="826">
        <v>4.5</v>
      </c>
      <c r="U205" s="828">
        <v>0.6428571428571429</v>
      </c>
    </row>
    <row r="206" spans="1:21" ht="14.45" customHeight="1" x14ac:dyDescent="0.2">
      <c r="A206" s="821">
        <v>21</v>
      </c>
      <c r="B206" s="822" t="s">
        <v>3465</v>
      </c>
      <c r="C206" s="822" t="s">
        <v>3471</v>
      </c>
      <c r="D206" s="823" t="s">
        <v>6113</v>
      </c>
      <c r="E206" s="824" t="s">
        <v>3486</v>
      </c>
      <c r="F206" s="822" t="s">
        <v>3466</v>
      </c>
      <c r="G206" s="822" t="s">
        <v>3939</v>
      </c>
      <c r="H206" s="822" t="s">
        <v>329</v>
      </c>
      <c r="I206" s="822" t="s">
        <v>3940</v>
      </c>
      <c r="J206" s="822" t="s">
        <v>3941</v>
      </c>
      <c r="K206" s="822" t="s">
        <v>3942</v>
      </c>
      <c r="L206" s="825">
        <v>727.03</v>
      </c>
      <c r="M206" s="825">
        <v>4362.18</v>
      </c>
      <c r="N206" s="822">
        <v>6</v>
      </c>
      <c r="O206" s="826">
        <v>2</v>
      </c>
      <c r="P206" s="825">
        <v>4362.18</v>
      </c>
      <c r="Q206" s="827">
        <v>1</v>
      </c>
      <c r="R206" s="822">
        <v>6</v>
      </c>
      <c r="S206" s="827">
        <v>1</v>
      </c>
      <c r="T206" s="826">
        <v>2</v>
      </c>
      <c r="U206" s="828">
        <v>1</v>
      </c>
    </row>
    <row r="207" spans="1:21" ht="14.45" customHeight="1" x14ac:dyDescent="0.2">
      <c r="A207" s="821">
        <v>21</v>
      </c>
      <c r="B207" s="822" t="s">
        <v>3465</v>
      </c>
      <c r="C207" s="822" t="s">
        <v>3471</v>
      </c>
      <c r="D207" s="823" t="s">
        <v>6113</v>
      </c>
      <c r="E207" s="824" t="s">
        <v>3486</v>
      </c>
      <c r="F207" s="822" t="s">
        <v>3466</v>
      </c>
      <c r="G207" s="822" t="s">
        <v>3939</v>
      </c>
      <c r="H207" s="822" t="s">
        <v>329</v>
      </c>
      <c r="I207" s="822" t="s">
        <v>3943</v>
      </c>
      <c r="J207" s="822" t="s">
        <v>3941</v>
      </c>
      <c r="K207" s="822" t="s">
        <v>3944</v>
      </c>
      <c r="L207" s="825">
        <v>1454.05</v>
      </c>
      <c r="M207" s="825">
        <v>1454.05</v>
      </c>
      <c r="N207" s="822">
        <v>1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21</v>
      </c>
      <c r="B208" s="822" t="s">
        <v>3465</v>
      </c>
      <c r="C208" s="822" t="s">
        <v>3471</v>
      </c>
      <c r="D208" s="823" t="s">
        <v>6113</v>
      </c>
      <c r="E208" s="824" t="s">
        <v>3486</v>
      </c>
      <c r="F208" s="822" t="s">
        <v>3466</v>
      </c>
      <c r="G208" s="822" t="s">
        <v>3945</v>
      </c>
      <c r="H208" s="822" t="s">
        <v>329</v>
      </c>
      <c r="I208" s="822" t="s">
        <v>3946</v>
      </c>
      <c r="J208" s="822" t="s">
        <v>3947</v>
      </c>
      <c r="K208" s="822" t="s">
        <v>2686</v>
      </c>
      <c r="L208" s="825">
        <v>86.41</v>
      </c>
      <c r="M208" s="825">
        <v>86.41</v>
      </c>
      <c r="N208" s="822">
        <v>1</v>
      </c>
      <c r="O208" s="826">
        <v>0.5</v>
      </c>
      <c r="P208" s="825">
        <v>86.41</v>
      </c>
      <c r="Q208" s="827">
        <v>1</v>
      </c>
      <c r="R208" s="822">
        <v>1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21</v>
      </c>
      <c r="B209" s="822" t="s">
        <v>3465</v>
      </c>
      <c r="C209" s="822" t="s">
        <v>3471</v>
      </c>
      <c r="D209" s="823" t="s">
        <v>6113</v>
      </c>
      <c r="E209" s="824" t="s">
        <v>3486</v>
      </c>
      <c r="F209" s="822" t="s">
        <v>3466</v>
      </c>
      <c r="G209" s="822" t="s">
        <v>3945</v>
      </c>
      <c r="H209" s="822" t="s">
        <v>662</v>
      </c>
      <c r="I209" s="822" t="s">
        <v>3356</v>
      </c>
      <c r="J209" s="822" t="s">
        <v>2685</v>
      </c>
      <c r="K209" s="822" t="s">
        <v>2332</v>
      </c>
      <c r="L209" s="825">
        <v>86.43</v>
      </c>
      <c r="M209" s="825">
        <v>86.43</v>
      </c>
      <c r="N209" s="822">
        <v>1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21</v>
      </c>
      <c r="B210" s="822" t="s">
        <v>3465</v>
      </c>
      <c r="C210" s="822" t="s">
        <v>3471</v>
      </c>
      <c r="D210" s="823" t="s">
        <v>6113</v>
      </c>
      <c r="E210" s="824" t="s">
        <v>3486</v>
      </c>
      <c r="F210" s="822" t="s">
        <v>3466</v>
      </c>
      <c r="G210" s="822" t="s">
        <v>3530</v>
      </c>
      <c r="H210" s="822" t="s">
        <v>329</v>
      </c>
      <c r="I210" s="822" t="s">
        <v>3531</v>
      </c>
      <c r="J210" s="822" t="s">
        <v>862</v>
      </c>
      <c r="K210" s="822" t="s">
        <v>3532</v>
      </c>
      <c r="L210" s="825">
        <v>53.57</v>
      </c>
      <c r="M210" s="825">
        <v>10767.569999999991</v>
      </c>
      <c r="N210" s="822">
        <v>201</v>
      </c>
      <c r="O210" s="826">
        <v>118</v>
      </c>
      <c r="P210" s="825">
        <v>8142.6399999999903</v>
      </c>
      <c r="Q210" s="827">
        <v>0.75621890547263659</v>
      </c>
      <c r="R210" s="822">
        <v>152</v>
      </c>
      <c r="S210" s="827">
        <v>0.75621890547263682</v>
      </c>
      <c r="T210" s="826">
        <v>91</v>
      </c>
      <c r="U210" s="828">
        <v>0.77118644067796616</v>
      </c>
    </row>
    <row r="211" spans="1:21" ht="14.45" customHeight="1" x14ac:dyDescent="0.2">
      <c r="A211" s="821">
        <v>21</v>
      </c>
      <c r="B211" s="822" t="s">
        <v>3465</v>
      </c>
      <c r="C211" s="822" t="s">
        <v>3471</v>
      </c>
      <c r="D211" s="823" t="s">
        <v>6113</v>
      </c>
      <c r="E211" s="824" t="s">
        <v>3486</v>
      </c>
      <c r="F211" s="822" t="s">
        <v>3466</v>
      </c>
      <c r="G211" s="822" t="s">
        <v>3530</v>
      </c>
      <c r="H211" s="822" t="s">
        <v>329</v>
      </c>
      <c r="I211" s="822" t="s">
        <v>3948</v>
      </c>
      <c r="J211" s="822" t="s">
        <v>862</v>
      </c>
      <c r="K211" s="822" t="s">
        <v>3949</v>
      </c>
      <c r="L211" s="825">
        <v>276.85000000000002</v>
      </c>
      <c r="M211" s="825">
        <v>276.85000000000002</v>
      </c>
      <c r="N211" s="822">
        <v>1</v>
      </c>
      <c r="O211" s="826">
        <v>0.5</v>
      </c>
      <c r="P211" s="825">
        <v>276.85000000000002</v>
      </c>
      <c r="Q211" s="827">
        <v>1</v>
      </c>
      <c r="R211" s="822">
        <v>1</v>
      </c>
      <c r="S211" s="827">
        <v>1</v>
      </c>
      <c r="T211" s="826">
        <v>0.5</v>
      </c>
      <c r="U211" s="828">
        <v>1</v>
      </c>
    </row>
    <row r="212" spans="1:21" ht="14.45" customHeight="1" x14ac:dyDescent="0.2">
      <c r="A212" s="821">
        <v>21</v>
      </c>
      <c r="B212" s="822" t="s">
        <v>3465</v>
      </c>
      <c r="C212" s="822" t="s">
        <v>3471</v>
      </c>
      <c r="D212" s="823" t="s">
        <v>6113</v>
      </c>
      <c r="E212" s="824" t="s">
        <v>3486</v>
      </c>
      <c r="F212" s="822" t="s">
        <v>3466</v>
      </c>
      <c r="G212" s="822" t="s">
        <v>3950</v>
      </c>
      <c r="H212" s="822" t="s">
        <v>329</v>
      </c>
      <c r="I212" s="822" t="s">
        <v>3951</v>
      </c>
      <c r="J212" s="822" t="s">
        <v>1759</v>
      </c>
      <c r="K212" s="822" t="s">
        <v>3952</v>
      </c>
      <c r="L212" s="825">
        <v>34.19</v>
      </c>
      <c r="M212" s="825">
        <v>170.95</v>
      </c>
      <c r="N212" s="822">
        <v>5</v>
      </c>
      <c r="O212" s="826">
        <v>0.5</v>
      </c>
      <c r="P212" s="825">
        <v>170.95</v>
      </c>
      <c r="Q212" s="827">
        <v>1</v>
      </c>
      <c r="R212" s="822">
        <v>5</v>
      </c>
      <c r="S212" s="827">
        <v>1</v>
      </c>
      <c r="T212" s="826">
        <v>0.5</v>
      </c>
      <c r="U212" s="828">
        <v>1</v>
      </c>
    </row>
    <row r="213" spans="1:21" ht="14.45" customHeight="1" x14ac:dyDescent="0.2">
      <c r="A213" s="821">
        <v>21</v>
      </c>
      <c r="B213" s="822" t="s">
        <v>3465</v>
      </c>
      <c r="C213" s="822" t="s">
        <v>3471</v>
      </c>
      <c r="D213" s="823" t="s">
        <v>6113</v>
      </c>
      <c r="E213" s="824" t="s">
        <v>3486</v>
      </c>
      <c r="F213" s="822" t="s">
        <v>3466</v>
      </c>
      <c r="G213" s="822" t="s">
        <v>3953</v>
      </c>
      <c r="H213" s="822" t="s">
        <v>329</v>
      </c>
      <c r="I213" s="822" t="s">
        <v>3954</v>
      </c>
      <c r="J213" s="822" t="s">
        <v>3955</v>
      </c>
      <c r="K213" s="822" t="s">
        <v>3956</v>
      </c>
      <c r="L213" s="825">
        <v>0</v>
      </c>
      <c r="M213" s="825">
        <v>0</v>
      </c>
      <c r="N213" s="822">
        <v>1</v>
      </c>
      <c r="O213" s="826">
        <v>1</v>
      </c>
      <c r="P213" s="825"/>
      <c r="Q213" s="827"/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21</v>
      </c>
      <c r="B214" s="822" t="s">
        <v>3465</v>
      </c>
      <c r="C214" s="822" t="s">
        <v>3471</v>
      </c>
      <c r="D214" s="823" t="s">
        <v>6113</v>
      </c>
      <c r="E214" s="824" t="s">
        <v>3486</v>
      </c>
      <c r="F214" s="822" t="s">
        <v>3466</v>
      </c>
      <c r="G214" s="822" t="s">
        <v>3957</v>
      </c>
      <c r="H214" s="822" t="s">
        <v>329</v>
      </c>
      <c r="I214" s="822" t="s">
        <v>3958</v>
      </c>
      <c r="J214" s="822" t="s">
        <v>1278</v>
      </c>
      <c r="K214" s="822" t="s">
        <v>1280</v>
      </c>
      <c r="L214" s="825">
        <v>80.53</v>
      </c>
      <c r="M214" s="825">
        <v>1046.8900000000001</v>
      </c>
      <c r="N214" s="822">
        <v>13</v>
      </c>
      <c r="O214" s="826">
        <v>3</v>
      </c>
      <c r="P214" s="825">
        <v>1046.8900000000001</v>
      </c>
      <c r="Q214" s="827">
        <v>1</v>
      </c>
      <c r="R214" s="822">
        <v>13</v>
      </c>
      <c r="S214" s="827">
        <v>1</v>
      </c>
      <c r="T214" s="826">
        <v>3</v>
      </c>
      <c r="U214" s="828">
        <v>1</v>
      </c>
    </row>
    <row r="215" spans="1:21" ht="14.45" customHeight="1" x14ac:dyDescent="0.2">
      <c r="A215" s="821">
        <v>21</v>
      </c>
      <c r="B215" s="822" t="s">
        <v>3465</v>
      </c>
      <c r="C215" s="822" t="s">
        <v>3471</v>
      </c>
      <c r="D215" s="823" t="s">
        <v>6113</v>
      </c>
      <c r="E215" s="824" t="s">
        <v>3486</v>
      </c>
      <c r="F215" s="822" t="s">
        <v>3466</v>
      </c>
      <c r="G215" s="822" t="s">
        <v>3959</v>
      </c>
      <c r="H215" s="822" t="s">
        <v>662</v>
      </c>
      <c r="I215" s="822" t="s">
        <v>3123</v>
      </c>
      <c r="J215" s="822" t="s">
        <v>3124</v>
      </c>
      <c r="K215" s="822" t="s">
        <v>3125</v>
      </c>
      <c r="L215" s="825">
        <v>141.25</v>
      </c>
      <c r="M215" s="825">
        <v>141.25</v>
      </c>
      <c r="N215" s="822">
        <v>1</v>
      </c>
      <c r="O215" s="826">
        <v>0.5</v>
      </c>
      <c r="P215" s="825">
        <v>141.25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21</v>
      </c>
      <c r="B216" s="822" t="s">
        <v>3465</v>
      </c>
      <c r="C216" s="822" t="s">
        <v>3471</v>
      </c>
      <c r="D216" s="823" t="s">
        <v>6113</v>
      </c>
      <c r="E216" s="824" t="s">
        <v>3486</v>
      </c>
      <c r="F216" s="822" t="s">
        <v>3466</v>
      </c>
      <c r="G216" s="822" t="s">
        <v>3544</v>
      </c>
      <c r="H216" s="822" t="s">
        <v>329</v>
      </c>
      <c r="I216" s="822" t="s">
        <v>3960</v>
      </c>
      <c r="J216" s="822" t="s">
        <v>3546</v>
      </c>
      <c r="K216" s="822" t="s">
        <v>824</v>
      </c>
      <c r="L216" s="825">
        <v>208.18</v>
      </c>
      <c r="M216" s="825">
        <v>3747.2400000000002</v>
      </c>
      <c r="N216" s="822">
        <v>18</v>
      </c>
      <c r="O216" s="826">
        <v>8</v>
      </c>
      <c r="P216" s="825">
        <v>2706.34</v>
      </c>
      <c r="Q216" s="827">
        <v>0.72222222222222221</v>
      </c>
      <c r="R216" s="822">
        <v>13</v>
      </c>
      <c r="S216" s="827">
        <v>0.72222222222222221</v>
      </c>
      <c r="T216" s="826">
        <v>5</v>
      </c>
      <c r="U216" s="828">
        <v>0.625</v>
      </c>
    </row>
    <row r="217" spans="1:21" ht="14.45" customHeight="1" x14ac:dyDescent="0.2">
      <c r="A217" s="821">
        <v>21</v>
      </c>
      <c r="B217" s="822" t="s">
        <v>3465</v>
      </c>
      <c r="C217" s="822" t="s">
        <v>3471</v>
      </c>
      <c r="D217" s="823" t="s">
        <v>6113</v>
      </c>
      <c r="E217" s="824" t="s">
        <v>3486</v>
      </c>
      <c r="F217" s="822" t="s">
        <v>3466</v>
      </c>
      <c r="G217" s="822" t="s">
        <v>3544</v>
      </c>
      <c r="H217" s="822" t="s">
        <v>329</v>
      </c>
      <c r="I217" s="822" t="s">
        <v>3545</v>
      </c>
      <c r="J217" s="822" t="s">
        <v>3546</v>
      </c>
      <c r="K217" s="822" t="s">
        <v>826</v>
      </c>
      <c r="L217" s="825">
        <v>383.18</v>
      </c>
      <c r="M217" s="825">
        <v>1915.9</v>
      </c>
      <c r="N217" s="822">
        <v>5</v>
      </c>
      <c r="O217" s="826">
        <v>2</v>
      </c>
      <c r="P217" s="825">
        <v>1915.9</v>
      </c>
      <c r="Q217" s="827">
        <v>1</v>
      </c>
      <c r="R217" s="822">
        <v>5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21</v>
      </c>
      <c r="B218" s="822" t="s">
        <v>3465</v>
      </c>
      <c r="C218" s="822" t="s">
        <v>3471</v>
      </c>
      <c r="D218" s="823" t="s">
        <v>6113</v>
      </c>
      <c r="E218" s="824" t="s">
        <v>3486</v>
      </c>
      <c r="F218" s="822" t="s">
        <v>3466</v>
      </c>
      <c r="G218" s="822" t="s">
        <v>3544</v>
      </c>
      <c r="H218" s="822" t="s">
        <v>329</v>
      </c>
      <c r="I218" s="822" t="s">
        <v>3961</v>
      </c>
      <c r="J218" s="822" t="s">
        <v>1286</v>
      </c>
      <c r="K218" s="822" t="s">
        <v>1289</v>
      </c>
      <c r="L218" s="825">
        <v>60.1</v>
      </c>
      <c r="M218" s="825">
        <v>60.1</v>
      </c>
      <c r="N218" s="822">
        <v>1</v>
      </c>
      <c r="O218" s="826">
        <v>1</v>
      </c>
      <c r="P218" s="825">
        <v>60.1</v>
      </c>
      <c r="Q218" s="827">
        <v>1</v>
      </c>
      <c r="R218" s="822">
        <v>1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21</v>
      </c>
      <c r="B219" s="822" t="s">
        <v>3465</v>
      </c>
      <c r="C219" s="822" t="s">
        <v>3471</v>
      </c>
      <c r="D219" s="823" t="s">
        <v>6113</v>
      </c>
      <c r="E219" s="824" t="s">
        <v>3486</v>
      </c>
      <c r="F219" s="822" t="s">
        <v>3466</v>
      </c>
      <c r="G219" s="822" t="s">
        <v>3533</v>
      </c>
      <c r="H219" s="822" t="s">
        <v>662</v>
      </c>
      <c r="I219" s="822" t="s">
        <v>2707</v>
      </c>
      <c r="J219" s="822" t="s">
        <v>1021</v>
      </c>
      <c r="K219" s="822" t="s">
        <v>2708</v>
      </c>
      <c r="L219" s="825">
        <v>2309.37</v>
      </c>
      <c r="M219" s="825">
        <v>34640.549999999996</v>
      </c>
      <c r="N219" s="822">
        <v>15</v>
      </c>
      <c r="O219" s="826">
        <v>5</v>
      </c>
      <c r="P219" s="825">
        <v>34640.549999999996</v>
      </c>
      <c r="Q219" s="827">
        <v>1</v>
      </c>
      <c r="R219" s="822">
        <v>15</v>
      </c>
      <c r="S219" s="827">
        <v>1</v>
      </c>
      <c r="T219" s="826">
        <v>5</v>
      </c>
      <c r="U219" s="828">
        <v>1</v>
      </c>
    </row>
    <row r="220" spans="1:21" ht="14.45" customHeight="1" x14ac:dyDescent="0.2">
      <c r="A220" s="821">
        <v>21</v>
      </c>
      <c r="B220" s="822" t="s">
        <v>3465</v>
      </c>
      <c r="C220" s="822" t="s">
        <v>3471</v>
      </c>
      <c r="D220" s="823" t="s">
        <v>6113</v>
      </c>
      <c r="E220" s="824" t="s">
        <v>3486</v>
      </c>
      <c r="F220" s="822" t="s">
        <v>3466</v>
      </c>
      <c r="G220" s="822" t="s">
        <v>3533</v>
      </c>
      <c r="H220" s="822" t="s">
        <v>662</v>
      </c>
      <c r="I220" s="822" t="s">
        <v>3962</v>
      </c>
      <c r="J220" s="822" t="s">
        <v>1016</v>
      </c>
      <c r="K220" s="822" t="s">
        <v>3963</v>
      </c>
      <c r="L220" s="825">
        <v>316.75</v>
      </c>
      <c r="M220" s="825">
        <v>950.25</v>
      </c>
      <c r="N220" s="822">
        <v>3</v>
      </c>
      <c r="O220" s="826">
        <v>0.5</v>
      </c>
      <c r="P220" s="825"/>
      <c r="Q220" s="827">
        <v>0</v>
      </c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21</v>
      </c>
      <c r="B221" s="822" t="s">
        <v>3465</v>
      </c>
      <c r="C221" s="822" t="s">
        <v>3471</v>
      </c>
      <c r="D221" s="823" t="s">
        <v>6113</v>
      </c>
      <c r="E221" s="824" t="s">
        <v>3486</v>
      </c>
      <c r="F221" s="822" t="s">
        <v>3466</v>
      </c>
      <c r="G221" s="822" t="s">
        <v>3533</v>
      </c>
      <c r="H221" s="822" t="s">
        <v>662</v>
      </c>
      <c r="I221" s="822" t="s">
        <v>2703</v>
      </c>
      <c r="J221" s="822" t="s">
        <v>1021</v>
      </c>
      <c r="K221" s="822" t="s">
        <v>2704</v>
      </c>
      <c r="L221" s="825">
        <v>1385.62</v>
      </c>
      <c r="M221" s="825">
        <v>52653.56</v>
      </c>
      <c r="N221" s="822">
        <v>38</v>
      </c>
      <c r="O221" s="826">
        <v>11</v>
      </c>
      <c r="P221" s="825">
        <v>30483.64</v>
      </c>
      <c r="Q221" s="827">
        <v>0.57894736842105265</v>
      </c>
      <c r="R221" s="822">
        <v>22</v>
      </c>
      <c r="S221" s="827">
        <v>0.57894736842105265</v>
      </c>
      <c r="T221" s="826">
        <v>6.5</v>
      </c>
      <c r="U221" s="828">
        <v>0.59090909090909094</v>
      </c>
    </row>
    <row r="222" spans="1:21" ht="14.45" customHeight="1" x14ac:dyDescent="0.2">
      <c r="A222" s="821">
        <v>21</v>
      </c>
      <c r="B222" s="822" t="s">
        <v>3465</v>
      </c>
      <c r="C222" s="822" t="s">
        <v>3471</v>
      </c>
      <c r="D222" s="823" t="s">
        <v>6113</v>
      </c>
      <c r="E222" s="824" t="s">
        <v>3486</v>
      </c>
      <c r="F222" s="822" t="s">
        <v>3466</v>
      </c>
      <c r="G222" s="822" t="s">
        <v>3533</v>
      </c>
      <c r="H222" s="822" t="s">
        <v>662</v>
      </c>
      <c r="I222" s="822" t="s">
        <v>2710</v>
      </c>
      <c r="J222" s="822" t="s">
        <v>1016</v>
      </c>
      <c r="K222" s="822" t="s">
        <v>2711</v>
      </c>
      <c r="L222" s="825">
        <v>736.33</v>
      </c>
      <c r="M222" s="825">
        <v>13990.27</v>
      </c>
      <c r="N222" s="822">
        <v>19</v>
      </c>
      <c r="O222" s="826">
        <v>6.5</v>
      </c>
      <c r="P222" s="825">
        <v>13990.27</v>
      </c>
      <c r="Q222" s="827">
        <v>1</v>
      </c>
      <c r="R222" s="822">
        <v>19</v>
      </c>
      <c r="S222" s="827">
        <v>1</v>
      </c>
      <c r="T222" s="826">
        <v>6.5</v>
      </c>
      <c r="U222" s="828">
        <v>1</v>
      </c>
    </row>
    <row r="223" spans="1:21" ht="14.45" customHeight="1" x14ac:dyDescent="0.2">
      <c r="A223" s="821">
        <v>21</v>
      </c>
      <c r="B223" s="822" t="s">
        <v>3465</v>
      </c>
      <c r="C223" s="822" t="s">
        <v>3471</v>
      </c>
      <c r="D223" s="823" t="s">
        <v>6113</v>
      </c>
      <c r="E223" s="824" t="s">
        <v>3486</v>
      </c>
      <c r="F223" s="822" t="s">
        <v>3466</v>
      </c>
      <c r="G223" s="822" t="s">
        <v>3533</v>
      </c>
      <c r="H223" s="822" t="s">
        <v>662</v>
      </c>
      <c r="I223" s="822" t="s">
        <v>2714</v>
      </c>
      <c r="J223" s="822" t="s">
        <v>1016</v>
      </c>
      <c r="K223" s="822" t="s">
        <v>1018</v>
      </c>
      <c r="L223" s="825">
        <v>490.89</v>
      </c>
      <c r="M223" s="825">
        <v>981.78</v>
      </c>
      <c r="N223" s="822">
        <v>2</v>
      </c>
      <c r="O223" s="826">
        <v>1</v>
      </c>
      <c r="P223" s="825">
        <v>981.78</v>
      </c>
      <c r="Q223" s="827">
        <v>1</v>
      </c>
      <c r="R223" s="822">
        <v>2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21</v>
      </c>
      <c r="B224" s="822" t="s">
        <v>3465</v>
      </c>
      <c r="C224" s="822" t="s">
        <v>3471</v>
      </c>
      <c r="D224" s="823" t="s">
        <v>6113</v>
      </c>
      <c r="E224" s="824" t="s">
        <v>3486</v>
      </c>
      <c r="F224" s="822" t="s">
        <v>3466</v>
      </c>
      <c r="G224" s="822" t="s">
        <v>3533</v>
      </c>
      <c r="H224" s="822" t="s">
        <v>662</v>
      </c>
      <c r="I224" s="822" t="s">
        <v>2705</v>
      </c>
      <c r="J224" s="822" t="s">
        <v>1021</v>
      </c>
      <c r="K224" s="822" t="s">
        <v>2706</v>
      </c>
      <c r="L224" s="825">
        <v>1847.49</v>
      </c>
      <c r="M224" s="825">
        <v>94221.99000000002</v>
      </c>
      <c r="N224" s="822">
        <v>51</v>
      </c>
      <c r="O224" s="826">
        <v>15</v>
      </c>
      <c r="P224" s="825">
        <v>94221.99000000002</v>
      </c>
      <c r="Q224" s="827">
        <v>1</v>
      </c>
      <c r="R224" s="822">
        <v>51</v>
      </c>
      <c r="S224" s="827">
        <v>1</v>
      </c>
      <c r="T224" s="826">
        <v>15</v>
      </c>
      <c r="U224" s="828">
        <v>1</v>
      </c>
    </row>
    <row r="225" spans="1:21" ht="14.45" customHeight="1" x14ac:dyDescent="0.2">
      <c r="A225" s="821">
        <v>21</v>
      </c>
      <c r="B225" s="822" t="s">
        <v>3465</v>
      </c>
      <c r="C225" s="822" t="s">
        <v>3471</v>
      </c>
      <c r="D225" s="823" t="s">
        <v>6113</v>
      </c>
      <c r="E225" s="824" t="s">
        <v>3486</v>
      </c>
      <c r="F225" s="822" t="s">
        <v>3466</v>
      </c>
      <c r="G225" s="822" t="s">
        <v>3533</v>
      </c>
      <c r="H225" s="822" t="s">
        <v>662</v>
      </c>
      <c r="I225" s="822" t="s">
        <v>2712</v>
      </c>
      <c r="J225" s="822" t="s">
        <v>1016</v>
      </c>
      <c r="K225" s="822" t="s">
        <v>2713</v>
      </c>
      <c r="L225" s="825">
        <v>1154.68</v>
      </c>
      <c r="M225" s="825">
        <v>1154.68</v>
      </c>
      <c r="N225" s="822">
        <v>1</v>
      </c>
      <c r="O225" s="826">
        <v>1</v>
      </c>
      <c r="P225" s="825">
        <v>1154.68</v>
      </c>
      <c r="Q225" s="827">
        <v>1</v>
      </c>
      <c r="R225" s="822">
        <v>1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21</v>
      </c>
      <c r="B226" s="822" t="s">
        <v>3465</v>
      </c>
      <c r="C226" s="822" t="s">
        <v>3471</v>
      </c>
      <c r="D226" s="823" t="s">
        <v>6113</v>
      </c>
      <c r="E226" s="824" t="s">
        <v>3486</v>
      </c>
      <c r="F226" s="822" t="s">
        <v>3466</v>
      </c>
      <c r="G226" s="822" t="s">
        <v>3533</v>
      </c>
      <c r="H226" s="822" t="s">
        <v>662</v>
      </c>
      <c r="I226" s="822" t="s">
        <v>3197</v>
      </c>
      <c r="J226" s="822" t="s">
        <v>1021</v>
      </c>
      <c r="K226" s="822" t="s">
        <v>3198</v>
      </c>
      <c r="L226" s="825">
        <v>369.5</v>
      </c>
      <c r="M226" s="825">
        <v>1108.5</v>
      </c>
      <c r="N226" s="822">
        <v>3</v>
      </c>
      <c r="O226" s="826">
        <v>1</v>
      </c>
      <c r="P226" s="825">
        <v>1108.5</v>
      </c>
      <c r="Q226" s="827">
        <v>1</v>
      </c>
      <c r="R226" s="822">
        <v>3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21</v>
      </c>
      <c r="B227" s="822" t="s">
        <v>3465</v>
      </c>
      <c r="C227" s="822" t="s">
        <v>3471</v>
      </c>
      <c r="D227" s="823" t="s">
        <v>6113</v>
      </c>
      <c r="E227" s="824" t="s">
        <v>3486</v>
      </c>
      <c r="F227" s="822" t="s">
        <v>3466</v>
      </c>
      <c r="G227" s="822" t="s">
        <v>3533</v>
      </c>
      <c r="H227" s="822" t="s">
        <v>662</v>
      </c>
      <c r="I227" s="822" t="s">
        <v>3197</v>
      </c>
      <c r="J227" s="822" t="s">
        <v>1021</v>
      </c>
      <c r="K227" s="822" t="s">
        <v>3198</v>
      </c>
      <c r="L227" s="825">
        <v>369.49</v>
      </c>
      <c r="M227" s="825">
        <v>738.98</v>
      </c>
      <c r="N227" s="822">
        <v>2</v>
      </c>
      <c r="O227" s="826">
        <v>0.5</v>
      </c>
      <c r="P227" s="825">
        <v>738.98</v>
      </c>
      <c r="Q227" s="827">
        <v>1</v>
      </c>
      <c r="R227" s="822">
        <v>2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21</v>
      </c>
      <c r="B228" s="822" t="s">
        <v>3465</v>
      </c>
      <c r="C228" s="822" t="s">
        <v>3471</v>
      </c>
      <c r="D228" s="823" t="s">
        <v>6113</v>
      </c>
      <c r="E228" s="824" t="s">
        <v>3486</v>
      </c>
      <c r="F228" s="822" t="s">
        <v>3466</v>
      </c>
      <c r="G228" s="822" t="s">
        <v>3533</v>
      </c>
      <c r="H228" s="822" t="s">
        <v>662</v>
      </c>
      <c r="I228" s="822" t="s">
        <v>2709</v>
      </c>
      <c r="J228" s="822" t="s">
        <v>1016</v>
      </c>
      <c r="K228" s="822" t="s">
        <v>1017</v>
      </c>
      <c r="L228" s="825">
        <v>923.74</v>
      </c>
      <c r="M228" s="825">
        <v>3694.96</v>
      </c>
      <c r="N228" s="822">
        <v>4</v>
      </c>
      <c r="O228" s="826">
        <v>3</v>
      </c>
      <c r="P228" s="825">
        <v>2771.2200000000003</v>
      </c>
      <c r="Q228" s="827">
        <v>0.75000000000000011</v>
      </c>
      <c r="R228" s="822">
        <v>3</v>
      </c>
      <c r="S228" s="827">
        <v>0.75</v>
      </c>
      <c r="T228" s="826">
        <v>2</v>
      </c>
      <c r="U228" s="828">
        <v>0.66666666666666663</v>
      </c>
    </row>
    <row r="229" spans="1:21" ht="14.45" customHeight="1" x14ac:dyDescent="0.2">
      <c r="A229" s="821">
        <v>21</v>
      </c>
      <c r="B229" s="822" t="s">
        <v>3465</v>
      </c>
      <c r="C229" s="822" t="s">
        <v>3471</v>
      </c>
      <c r="D229" s="823" t="s">
        <v>6113</v>
      </c>
      <c r="E229" s="824" t="s">
        <v>3486</v>
      </c>
      <c r="F229" s="822" t="s">
        <v>3466</v>
      </c>
      <c r="G229" s="822" t="s">
        <v>3964</v>
      </c>
      <c r="H229" s="822" t="s">
        <v>329</v>
      </c>
      <c r="I229" s="822" t="s">
        <v>3965</v>
      </c>
      <c r="J229" s="822" t="s">
        <v>742</v>
      </c>
      <c r="K229" s="822" t="s">
        <v>703</v>
      </c>
      <c r="L229" s="825">
        <v>35.25</v>
      </c>
      <c r="M229" s="825">
        <v>70.5</v>
      </c>
      <c r="N229" s="822">
        <v>2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21</v>
      </c>
      <c r="B230" s="822" t="s">
        <v>3465</v>
      </c>
      <c r="C230" s="822" t="s">
        <v>3471</v>
      </c>
      <c r="D230" s="823" t="s">
        <v>6113</v>
      </c>
      <c r="E230" s="824" t="s">
        <v>3486</v>
      </c>
      <c r="F230" s="822" t="s">
        <v>3466</v>
      </c>
      <c r="G230" s="822" t="s">
        <v>3964</v>
      </c>
      <c r="H230" s="822" t="s">
        <v>329</v>
      </c>
      <c r="I230" s="822" t="s">
        <v>3966</v>
      </c>
      <c r="J230" s="822" t="s">
        <v>742</v>
      </c>
      <c r="K230" s="822" t="s">
        <v>3967</v>
      </c>
      <c r="L230" s="825">
        <v>35.25</v>
      </c>
      <c r="M230" s="825">
        <v>70.5</v>
      </c>
      <c r="N230" s="822">
        <v>2</v>
      </c>
      <c r="O230" s="826">
        <v>0.5</v>
      </c>
      <c r="P230" s="825">
        <v>70.5</v>
      </c>
      <c r="Q230" s="827">
        <v>1</v>
      </c>
      <c r="R230" s="822">
        <v>2</v>
      </c>
      <c r="S230" s="827">
        <v>1</v>
      </c>
      <c r="T230" s="826">
        <v>0.5</v>
      </c>
      <c r="U230" s="828">
        <v>1</v>
      </c>
    </row>
    <row r="231" spans="1:21" ht="14.45" customHeight="1" x14ac:dyDescent="0.2">
      <c r="A231" s="821">
        <v>21</v>
      </c>
      <c r="B231" s="822" t="s">
        <v>3465</v>
      </c>
      <c r="C231" s="822" t="s">
        <v>3471</v>
      </c>
      <c r="D231" s="823" t="s">
        <v>6113</v>
      </c>
      <c r="E231" s="824" t="s">
        <v>3486</v>
      </c>
      <c r="F231" s="822" t="s">
        <v>3466</v>
      </c>
      <c r="G231" s="822" t="s">
        <v>3964</v>
      </c>
      <c r="H231" s="822" t="s">
        <v>329</v>
      </c>
      <c r="I231" s="822" t="s">
        <v>3968</v>
      </c>
      <c r="J231" s="822" t="s">
        <v>1329</v>
      </c>
      <c r="K231" s="822" t="s">
        <v>3969</v>
      </c>
      <c r="L231" s="825">
        <v>35.25</v>
      </c>
      <c r="M231" s="825">
        <v>70.5</v>
      </c>
      <c r="N231" s="822">
        <v>2</v>
      </c>
      <c r="O231" s="826">
        <v>0.5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21</v>
      </c>
      <c r="B232" s="822" t="s">
        <v>3465</v>
      </c>
      <c r="C232" s="822" t="s">
        <v>3471</v>
      </c>
      <c r="D232" s="823" t="s">
        <v>6113</v>
      </c>
      <c r="E232" s="824" t="s">
        <v>3486</v>
      </c>
      <c r="F232" s="822" t="s">
        <v>3466</v>
      </c>
      <c r="G232" s="822" t="s">
        <v>3970</v>
      </c>
      <c r="H232" s="822" t="s">
        <v>329</v>
      </c>
      <c r="I232" s="822" t="s">
        <v>3971</v>
      </c>
      <c r="J232" s="822" t="s">
        <v>3972</v>
      </c>
      <c r="K232" s="822" t="s">
        <v>3973</v>
      </c>
      <c r="L232" s="825">
        <v>27.37</v>
      </c>
      <c r="M232" s="825">
        <v>164.22</v>
      </c>
      <c r="N232" s="822">
        <v>6</v>
      </c>
      <c r="O232" s="826">
        <v>2.5</v>
      </c>
      <c r="P232" s="825">
        <v>164.22</v>
      </c>
      <c r="Q232" s="827">
        <v>1</v>
      </c>
      <c r="R232" s="822">
        <v>6</v>
      </c>
      <c r="S232" s="827">
        <v>1</v>
      </c>
      <c r="T232" s="826">
        <v>2.5</v>
      </c>
      <c r="U232" s="828">
        <v>1</v>
      </c>
    </row>
    <row r="233" spans="1:21" ht="14.45" customHeight="1" x14ac:dyDescent="0.2">
      <c r="A233" s="821">
        <v>21</v>
      </c>
      <c r="B233" s="822" t="s">
        <v>3465</v>
      </c>
      <c r="C233" s="822" t="s">
        <v>3471</v>
      </c>
      <c r="D233" s="823" t="s">
        <v>6113</v>
      </c>
      <c r="E233" s="824" t="s">
        <v>3486</v>
      </c>
      <c r="F233" s="822" t="s">
        <v>3466</v>
      </c>
      <c r="G233" s="822" t="s">
        <v>3970</v>
      </c>
      <c r="H233" s="822" t="s">
        <v>329</v>
      </c>
      <c r="I233" s="822" t="s">
        <v>3974</v>
      </c>
      <c r="J233" s="822" t="s">
        <v>3972</v>
      </c>
      <c r="K233" s="822" t="s">
        <v>3975</v>
      </c>
      <c r="L233" s="825">
        <v>87.98</v>
      </c>
      <c r="M233" s="825">
        <v>1759.6000000000001</v>
      </c>
      <c r="N233" s="822">
        <v>20</v>
      </c>
      <c r="O233" s="826">
        <v>12.5</v>
      </c>
      <c r="P233" s="825">
        <v>1407.68</v>
      </c>
      <c r="Q233" s="827">
        <v>0.79999999999999993</v>
      </c>
      <c r="R233" s="822">
        <v>16</v>
      </c>
      <c r="S233" s="827">
        <v>0.8</v>
      </c>
      <c r="T233" s="826">
        <v>10</v>
      </c>
      <c r="U233" s="828">
        <v>0.8</v>
      </c>
    </row>
    <row r="234" spans="1:21" ht="14.45" customHeight="1" x14ac:dyDescent="0.2">
      <c r="A234" s="821">
        <v>21</v>
      </c>
      <c r="B234" s="822" t="s">
        <v>3465</v>
      </c>
      <c r="C234" s="822" t="s">
        <v>3471</v>
      </c>
      <c r="D234" s="823" t="s">
        <v>6113</v>
      </c>
      <c r="E234" s="824" t="s">
        <v>3486</v>
      </c>
      <c r="F234" s="822" t="s">
        <v>3466</v>
      </c>
      <c r="G234" s="822" t="s">
        <v>3970</v>
      </c>
      <c r="H234" s="822" t="s">
        <v>329</v>
      </c>
      <c r="I234" s="822" t="s">
        <v>3976</v>
      </c>
      <c r="J234" s="822" t="s">
        <v>3977</v>
      </c>
      <c r="K234" s="822" t="s">
        <v>3978</v>
      </c>
      <c r="L234" s="825">
        <v>97.76</v>
      </c>
      <c r="M234" s="825">
        <v>97.76</v>
      </c>
      <c r="N234" s="822">
        <v>1</v>
      </c>
      <c r="O234" s="826">
        <v>0.5</v>
      </c>
      <c r="P234" s="825">
        <v>97.76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21</v>
      </c>
      <c r="B235" s="822" t="s">
        <v>3465</v>
      </c>
      <c r="C235" s="822" t="s">
        <v>3471</v>
      </c>
      <c r="D235" s="823" t="s">
        <v>6113</v>
      </c>
      <c r="E235" s="824" t="s">
        <v>3486</v>
      </c>
      <c r="F235" s="822" t="s">
        <v>3466</v>
      </c>
      <c r="G235" s="822" t="s">
        <v>3970</v>
      </c>
      <c r="H235" s="822" t="s">
        <v>329</v>
      </c>
      <c r="I235" s="822" t="s">
        <v>3979</v>
      </c>
      <c r="J235" s="822" t="s">
        <v>3977</v>
      </c>
      <c r="K235" s="822" t="s">
        <v>3980</v>
      </c>
      <c r="L235" s="825">
        <v>29.33</v>
      </c>
      <c r="M235" s="825">
        <v>58.66</v>
      </c>
      <c r="N235" s="822">
        <v>2</v>
      </c>
      <c r="O235" s="826">
        <v>1</v>
      </c>
      <c r="P235" s="825">
        <v>58.66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21</v>
      </c>
      <c r="B236" s="822" t="s">
        <v>3465</v>
      </c>
      <c r="C236" s="822" t="s">
        <v>3471</v>
      </c>
      <c r="D236" s="823" t="s">
        <v>6113</v>
      </c>
      <c r="E236" s="824" t="s">
        <v>3486</v>
      </c>
      <c r="F236" s="822" t="s">
        <v>3466</v>
      </c>
      <c r="G236" s="822" t="s">
        <v>3970</v>
      </c>
      <c r="H236" s="822" t="s">
        <v>329</v>
      </c>
      <c r="I236" s="822" t="s">
        <v>3981</v>
      </c>
      <c r="J236" s="822" t="s">
        <v>3972</v>
      </c>
      <c r="K236" s="822" t="s">
        <v>3982</v>
      </c>
      <c r="L236" s="825">
        <v>54.75</v>
      </c>
      <c r="M236" s="825">
        <v>328.5</v>
      </c>
      <c r="N236" s="822">
        <v>6</v>
      </c>
      <c r="O236" s="826">
        <v>2.5</v>
      </c>
      <c r="P236" s="825">
        <v>328.5</v>
      </c>
      <c r="Q236" s="827">
        <v>1</v>
      </c>
      <c r="R236" s="822">
        <v>6</v>
      </c>
      <c r="S236" s="827">
        <v>1</v>
      </c>
      <c r="T236" s="826">
        <v>2.5</v>
      </c>
      <c r="U236" s="828">
        <v>1</v>
      </c>
    </row>
    <row r="237" spans="1:21" ht="14.45" customHeight="1" x14ac:dyDescent="0.2">
      <c r="A237" s="821">
        <v>21</v>
      </c>
      <c r="B237" s="822" t="s">
        <v>3465</v>
      </c>
      <c r="C237" s="822" t="s">
        <v>3471</v>
      </c>
      <c r="D237" s="823" t="s">
        <v>6113</v>
      </c>
      <c r="E237" s="824" t="s">
        <v>3486</v>
      </c>
      <c r="F237" s="822" t="s">
        <v>3466</v>
      </c>
      <c r="G237" s="822" t="s">
        <v>3534</v>
      </c>
      <c r="H237" s="822" t="s">
        <v>329</v>
      </c>
      <c r="I237" s="822" t="s">
        <v>3983</v>
      </c>
      <c r="J237" s="822" t="s">
        <v>1343</v>
      </c>
      <c r="K237" s="822" t="s">
        <v>1344</v>
      </c>
      <c r="L237" s="825">
        <v>453.18</v>
      </c>
      <c r="M237" s="825">
        <v>53475.24000000002</v>
      </c>
      <c r="N237" s="822">
        <v>118</v>
      </c>
      <c r="O237" s="826">
        <v>69.5</v>
      </c>
      <c r="P237" s="825">
        <v>43505.280000000021</v>
      </c>
      <c r="Q237" s="827">
        <v>0.81355932203389836</v>
      </c>
      <c r="R237" s="822">
        <v>96</v>
      </c>
      <c r="S237" s="827">
        <v>0.81355932203389836</v>
      </c>
      <c r="T237" s="826">
        <v>55.5</v>
      </c>
      <c r="U237" s="828">
        <v>0.79856115107913672</v>
      </c>
    </row>
    <row r="238" spans="1:21" ht="14.45" customHeight="1" x14ac:dyDescent="0.2">
      <c r="A238" s="821">
        <v>21</v>
      </c>
      <c r="B238" s="822" t="s">
        <v>3465</v>
      </c>
      <c r="C238" s="822" t="s">
        <v>3471</v>
      </c>
      <c r="D238" s="823" t="s">
        <v>6113</v>
      </c>
      <c r="E238" s="824" t="s">
        <v>3486</v>
      </c>
      <c r="F238" s="822" t="s">
        <v>3466</v>
      </c>
      <c r="G238" s="822" t="s">
        <v>3534</v>
      </c>
      <c r="H238" s="822" t="s">
        <v>329</v>
      </c>
      <c r="I238" s="822" t="s">
        <v>3535</v>
      </c>
      <c r="J238" s="822" t="s">
        <v>1343</v>
      </c>
      <c r="K238" s="822" t="s">
        <v>1344</v>
      </c>
      <c r="L238" s="825">
        <v>453.18</v>
      </c>
      <c r="M238" s="825">
        <v>27643.980000000007</v>
      </c>
      <c r="N238" s="822">
        <v>61</v>
      </c>
      <c r="O238" s="826">
        <v>35</v>
      </c>
      <c r="P238" s="825">
        <v>21752.640000000007</v>
      </c>
      <c r="Q238" s="827">
        <v>0.78688524590163944</v>
      </c>
      <c r="R238" s="822">
        <v>48</v>
      </c>
      <c r="S238" s="827">
        <v>0.78688524590163933</v>
      </c>
      <c r="T238" s="826">
        <v>26.5</v>
      </c>
      <c r="U238" s="828">
        <v>0.75714285714285712</v>
      </c>
    </row>
    <row r="239" spans="1:21" ht="14.45" customHeight="1" x14ac:dyDescent="0.2">
      <c r="A239" s="821">
        <v>21</v>
      </c>
      <c r="B239" s="822" t="s">
        <v>3465</v>
      </c>
      <c r="C239" s="822" t="s">
        <v>3471</v>
      </c>
      <c r="D239" s="823" t="s">
        <v>6113</v>
      </c>
      <c r="E239" s="824" t="s">
        <v>3486</v>
      </c>
      <c r="F239" s="822" t="s">
        <v>3466</v>
      </c>
      <c r="G239" s="822" t="s">
        <v>3547</v>
      </c>
      <c r="H239" s="822" t="s">
        <v>662</v>
      </c>
      <c r="I239" s="822" t="s">
        <v>3010</v>
      </c>
      <c r="J239" s="822" t="s">
        <v>1373</v>
      </c>
      <c r="K239" s="822" t="s">
        <v>1376</v>
      </c>
      <c r="L239" s="825">
        <v>355.79</v>
      </c>
      <c r="M239" s="825">
        <v>1423.16</v>
      </c>
      <c r="N239" s="822">
        <v>4</v>
      </c>
      <c r="O239" s="826">
        <v>4</v>
      </c>
      <c r="P239" s="825">
        <v>711.58</v>
      </c>
      <c r="Q239" s="827">
        <v>0.5</v>
      </c>
      <c r="R239" s="822">
        <v>2</v>
      </c>
      <c r="S239" s="827">
        <v>0.5</v>
      </c>
      <c r="T239" s="826">
        <v>2</v>
      </c>
      <c r="U239" s="828">
        <v>0.5</v>
      </c>
    </row>
    <row r="240" spans="1:21" ht="14.45" customHeight="1" x14ac:dyDescent="0.2">
      <c r="A240" s="821">
        <v>21</v>
      </c>
      <c r="B240" s="822" t="s">
        <v>3465</v>
      </c>
      <c r="C240" s="822" t="s">
        <v>3471</v>
      </c>
      <c r="D240" s="823" t="s">
        <v>6113</v>
      </c>
      <c r="E240" s="824" t="s">
        <v>3486</v>
      </c>
      <c r="F240" s="822" t="s">
        <v>3466</v>
      </c>
      <c r="G240" s="822" t="s">
        <v>3547</v>
      </c>
      <c r="H240" s="822" t="s">
        <v>662</v>
      </c>
      <c r="I240" s="822" t="s">
        <v>3011</v>
      </c>
      <c r="J240" s="822" t="s">
        <v>1373</v>
      </c>
      <c r="K240" s="822" t="s">
        <v>1375</v>
      </c>
      <c r="L240" s="825">
        <v>552.64</v>
      </c>
      <c r="M240" s="825">
        <v>2210.56</v>
      </c>
      <c r="N240" s="822">
        <v>4</v>
      </c>
      <c r="O240" s="826">
        <v>4</v>
      </c>
      <c r="P240" s="825">
        <v>1657.92</v>
      </c>
      <c r="Q240" s="827">
        <v>0.75</v>
      </c>
      <c r="R240" s="822">
        <v>3</v>
      </c>
      <c r="S240" s="827">
        <v>0.75</v>
      </c>
      <c r="T240" s="826">
        <v>3</v>
      </c>
      <c r="U240" s="828">
        <v>0.75</v>
      </c>
    </row>
    <row r="241" spans="1:21" ht="14.45" customHeight="1" x14ac:dyDescent="0.2">
      <c r="A241" s="821">
        <v>21</v>
      </c>
      <c r="B241" s="822" t="s">
        <v>3465</v>
      </c>
      <c r="C241" s="822" t="s">
        <v>3471</v>
      </c>
      <c r="D241" s="823" t="s">
        <v>6113</v>
      </c>
      <c r="E241" s="824" t="s">
        <v>3486</v>
      </c>
      <c r="F241" s="822" t="s">
        <v>3466</v>
      </c>
      <c r="G241" s="822" t="s">
        <v>3547</v>
      </c>
      <c r="H241" s="822" t="s">
        <v>662</v>
      </c>
      <c r="I241" s="822" t="s">
        <v>3012</v>
      </c>
      <c r="J241" s="822" t="s">
        <v>1373</v>
      </c>
      <c r="K241" s="822" t="s">
        <v>1374</v>
      </c>
      <c r="L241" s="825">
        <v>1019.46</v>
      </c>
      <c r="M241" s="825">
        <v>1019.46</v>
      </c>
      <c r="N241" s="822">
        <v>1</v>
      </c>
      <c r="O241" s="826">
        <v>1</v>
      </c>
      <c r="P241" s="825">
        <v>1019.46</v>
      </c>
      <c r="Q241" s="827">
        <v>1</v>
      </c>
      <c r="R241" s="822">
        <v>1</v>
      </c>
      <c r="S241" s="827">
        <v>1</v>
      </c>
      <c r="T241" s="826">
        <v>1</v>
      </c>
      <c r="U241" s="828">
        <v>1</v>
      </c>
    </row>
    <row r="242" spans="1:21" ht="14.45" customHeight="1" x14ac:dyDescent="0.2">
      <c r="A242" s="821">
        <v>21</v>
      </c>
      <c r="B242" s="822" t="s">
        <v>3465</v>
      </c>
      <c r="C242" s="822" t="s">
        <v>3471</v>
      </c>
      <c r="D242" s="823" t="s">
        <v>6113</v>
      </c>
      <c r="E242" s="824" t="s">
        <v>3486</v>
      </c>
      <c r="F242" s="822" t="s">
        <v>3466</v>
      </c>
      <c r="G242" s="822" t="s">
        <v>3547</v>
      </c>
      <c r="H242" s="822" t="s">
        <v>329</v>
      </c>
      <c r="I242" s="822" t="s">
        <v>3984</v>
      </c>
      <c r="J242" s="822" t="s">
        <v>3985</v>
      </c>
      <c r="K242" s="822" t="s">
        <v>3986</v>
      </c>
      <c r="L242" s="825">
        <v>254.86</v>
      </c>
      <c r="M242" s="825">
        <v>1529.16</v>
      </c>
      <c r="N242" s="822">
        <v>6</v>
      </c>
      <c r="O242" s="826">
        <v>3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21</v>
      </c>
      <c r="B243" s="822" t="s">
        <v>3465</v>
      </c>
      <c r="C243" s="822" t="s">
        <v>3471</v>
      </c>
      <c r="D243" s="823" t="s">
        <v>6113</v>
      </c>
      <c r="E243" s="824" t="s">
        <v>3486</v>
      </c>
      <c r="F243" s="822" t="s">
        <v>3466</v>
      </c>
      <c r="G243" s="822" t="s">
        <v>3987</v>
      </c>
      <c r="H243" s="822" t="s">
        <v>329</v>
      </c>
      <c r="I243" s="822" t="s">
        <v>3988</v>
      </c>
      <c r="J243" s="822" t="s">
        <v>3989</v>
      </c>
      <c r="K243" s="822" t="s">
        <v>3990</v>
      </c>
      <c r="L243" s="825">
        <v>453.18</v>
      </c>
      <c r="M243" s="825">
        <v>10423.140000000001</v>
      </c>
      <c r="N243" s="822">
        <v>23</v>
      </c>
      <c r="O243" s="826">
        <v>8</v>
      </c>
      <c r="P243" s="825">
        <v>6344.52</v>
      </c>
      <c r="Q243" s="827">
        <v>0.60869565217391297</v>
      </c>
      <c r="R243" s="822">
        <v>14</v>
      </c>
      <c r="S243" s="827">
        <v>0.60869565217391308</v>
      </c>
      <c r="T243" s="826">
        <v>4</v>
      </c>
      <c r="U243" s="828">
        <v>0.5</v>
      </c>
    </row>
    <row r="244" spans="1:21" ht="14.45" customHeight="1" x14ac:dyDescent="0.2">
      <c r="A244" s="821">
        <v>21</v>
      </c>
      <c r="B244" s="822" t="s">
        <v>3465</v>
      </c>
      <c r="C244" s="822" t="s">
        <v>3471</v>
      </c>
      <c r="D244" s="823" t="s">
        <v>6113</v>
      </c>
      <c r="E244" s="824" t="s">
        <v>3486</v>
      </c>
      <c r="F244" s="822" t="s">
        <v>3466</v>
      </c>
      <c r="G244" s="822" t="s">
        <v>3563</v>
      </c>
      <c r="H244" s="822" t="s">
        <v>329</v>
      </c>
      <c r="I244" s="822" t="s">
        <v>3991</v>
      </c>
      <c r="J244" s="822" t="s">
        <v>841</v>
      </c>
      <c r="K244" s="822" t="s">
        <v>3992</v>
      </c>
      <c r="L244" s="825">
        <v>27.37</v>
      </c>
      <c r="M244" s="825">
        <v>1286.3899999999999</v>
      </c>
      <c r="N244" s="822">
        <v>47</v>
      </c>
      <c r="O244" s="826">
        <v>14</v>
      </c>
      <c r="P244" s="825">
        <v>1067.4299999999998</v>
      </c>
      <c r="Q244" s="827">
        <v>0.82978723404255317</v>
      </c>
      <c r="R244" s="822">
        <v>39</v>
      </c>
      <c r="S244" s="827">
        <v>0.82978723404255317</v>
      </c>
      <c r="T244" s="826">
        <v>11.5</v>
      </c>
      <c r="U244" s="828">
        <v>0.8214285714285714</v>
      </c>
    </row>
    <row r="245" spans="1:21" ht="14.45" customHeight="1" x14ac:dyDescent="0.2">
      <c r="A245" s="821">
        <v>21</v>
      </c>
      <c r="B245" s="822" t="s">
        <v>3465</v>
      </c>
      <c r="C245" s="822" t="s">
        <v>3471</v>
      </c>
      <c r="D245" s="823" t="s">
        <v>6113</v>
      </c>
      <c r="E245" s="824" t="s">
        <v>3486</v>
      </c>
      <c r="F245" s="822" t="s">
        <v>3466</v>
      </c>
      <c r="G245" s="822" t="s">
        <v>3563</v>
      </c>
      <c r="H245" s="822" t="s">
        <v>662</v>
      </c>
      <c r="I245" s="822" t="s">
        <v>3179</v>
      </c>
      <c r="J245" s="822" t="s">
        <v>841</v>
      </c>
      <c r="K245" s="822" t="s">
        <v>3180</v>
      </c>
      <c r="L245" s="825">
        <v>48.89</v>
      </c>
      <c r="M245" s="825">
        <v>97.78</v>
      </c>
      <c r="N245" s="822">
        <v>2</v>
      </c>
      <c r="O245" s="826">
        <v>1.5</v>
      </c>
      <c r="P245" s="825">
        <v>97.78</v>
      </c>
      <c r="Q245" s="827">
        <v>1</v>
      </c>
      <c r="R245" s="822">
        <v>2</v>
      </c>
      <c r="S245" s="827">
        <v>1</v>
      </c>
      <c r="T245" s="826">
        <v>1.5</v>
      </c>
      <c r="U245" s="828">
        <v>1</v>
      </c>
    </row>
    <row r="246" spans="1:21" ht="14.45" customHeight="1" x14ac:dyDescent="0.2">
      <c r="A246" s="821">
        <v>21</v>
      </c>
      <c r="B246" s="822" t="s">
        <v>3465</v>
      </c>
      <c r="C246" s="822" t="s">
        <v>3471</v>
      </c>
      <c r="D246" s="823" t="s">
        <v>6113</v>
      </c>
      <c r="E246" s="824" t="s">
        <v>3486</v>
      </c>
      <c r="F246" s="822" t="s">
        <v>3466</v>
      </c>
      <c r="G246" s="822" t="s">
        <v>3563</v>
      </c>
      <c r="H246" s="822" t="s">
        <v>329</v>
      </c>
      <c r="I246" s="822" t="s">
        <v>3569</v>
      </c>
      <c r="J246" s="822" t="s">
        <v>841</v>
      </c>
      <c r="K246" s="822" t="s">
        <v>842</v>
      </c>
      <c r="L246" s="825">
        <v>97.76</v>
      </c>
      <c r="M246" s="825">
        <v>586.56000000000006</v>
      </c>
      <c r="N246" s="822">
        <v>6</v>
      </c>
      <c r="O246" s="826">
        <v>4.5</v>
      </c>
      <c r="P246" s="825">
        <v>488.8</v>
      </c>
      <c r="Q246" s="827">
        <v>0.83333333333333326</v>
      </c>
      <c r="R246" s="822">
        <v>5</v>
      </c>
      <c r="S246" s="827">
        <v>0.83333333333333337</v>
      </c>
      <c r="T246" s="826">
        <v>3.5</v>
      </c>
      <c r="U246" s="828">
        <v>0.77777777777777779</v>
      </c>
    </row>
    <row r="247" spans="1:21" ht="14.45" customHeight="1" x14ac:dyDescent="0.2">
      <c r="A247" s="821">
        <v>21</v>
      </c>
      <c r="B247" s="822" t="s">
        <v>3465</v>
      </c>
      <c r="C247" s="822" t="s">
        <v>3471</v>
      </c>
      <c r="D247" s="823" t="s">
        <v>6113</v>
      </c>
      <c r="E247" s="824" t="s">
        <v>3486</v>
      </c>
      <c r="F247" s="822" t="s">
        <v>3466</v>
      </c>
      <c r="G247" s="822" t="s">
        <v>3563</v>
      </c>
      <c r="H247" s="822" t="s">
        <v>662</v>
      </c>
      <c r="I247" s="822" t="s">
        <v>2649</v>
      </c>
      <c r="J247" s="822" t="s">
        <v>841</v>
      </c>
      <c r="K247" s="822" t="s">
        <v>2650</v>
      </c>
      <c r="L247" s="825">
        <v>13.68</v>
      </c>
      <c r="M247" s="825">
        <v>410.40000000000003</v>
      </c>
      <c r="N247" s="822">
        <v>30</v>
      </c>
      <c r="O247" s="826">
        <v>9</v>
      </c>
      <c r="P247" s="825">
        <v>287.28000000000003</v>
      </c>
      <c r="Q247" s="827">
        <v>0.70000000000000007</v>
      </c>
      <c r="R247" s="822">
        <v>21</v>
      </c>
      <c r="S247" s="827">
        <v>0.7</v>
      </c>
      <c r="T247" s="826">
        <v>5.5</v>
      </c>
      <c r="U247" s="828">
        <v>0.61111111111111116</v>
      </c>
    </row>
    <row r="248" spans="1:21" ht="14.45" customHeight="1" x14ac:dyDescent="0.2">
      <c r="A248" s="821">
        <v>21</v>
      </c>
      <c r="B248" s="822" t="s">
        <v>3465</v>
      </c>
      <c r="C248" s="822" t="s">
        <v>3471</v>
      </c>
      <c r="D248" s="823" t="s">
        <v>6113</v>
      </c>
      <c r="E248" s="824" t="s">
        <v>3486</v>
      </c>
      <c r="F248" s="822" t="s">
        <v>3466</v>
      </c>
      <c r="G248" s="822" t="s">
        <v>3563</v>
      </c>
      <c r="H248" s="822" t="s">
        <v>329</v>
      </c>
      <c r="I248" s="822" t="s">
        <v>3993</v>
      </c>
      <c r="J248" s="822" t="s">
        <v>3994</v>
      </c>
      <c r="K248" s="822" t="s">
        <v>3995</v>
      </c>
      <c r="L248" s="825">
        <v>27.37</v>
      </c>
      <c r="M248" s="825">
        <v>54.74</v>
      </c>
      <c r="N248" s="822">
        <v>2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21</v>
      </c>
      <c r="B249" s="822" t="s">
        <v>3465</v>
      </c>
      <c r="C249" s="822" t="s">
        <v>3471</v>
      </c>
      <c r="D249" s="823" t="s">
        <v>6113</v>
      </c>
      <c r="E249" s="824" t="s">
        <v>3486</v>
      </c>
      <c r="F249" s="822" t="s">
        <v>3466</v>
      </c>
      <c r="G249" s="822" t="s">
        <v>3996</v>
      </c>
      <c r="H249" s="822" t="s">
        <v>329</v>
      </c>
      <c r="I249" s="822" t="s">
        <v>3997</v>
      </c>
      <c r="J249" s="822" t="s">
        <v>3998</v>
      </c>
      <c r="K249" s="822" t="s">
        <v>3999</v>
      </c>
      <c r="L249" s="825">
        <v>0</v>
      </c>
      <c r="M249" s="825">
        <v>0</v>
      </c>
      <c r="N249" s="822">
        <v>2</v>
      </c>
      <c r="O249" s="826">
        <v>0.5</v>
      </c>
      <c r="P249" s="825">
        <v>0</v>
      </c>
      <c r="Q249" s="827"/>
      <c r="R249" s="822">
        <v>2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21</v>
      </c>
      <c r="B250" s="822" t="s">
        <v>3465</v>
      </c>
      <c r="C250" s="822" t="s">
        <v>3471</v>
      </c>
      <c r="D250" s="823" t="s">
        <v>6113</v>
      </c>
      <c r="E250" s="824" t="s">
        <v>3486</v>
      </c>
      <c r="F250" s="822" t="s">
        <v>3466</v>
      </c>
      <c r="G250" s="822" t="s">
        <v>4000</v>
      </c>
      <c r="H250" s="822" t="s">
        <v>329</v>
      </c>
      <c r="I250" s="822" t="s">
        <v>4001</v>
      </c>
      <c r="J250" s="822" t="s">
        <v>4002</v>
      </c>
      <c r="K250" s="822" t="s">
        <v>4003</v>
      </c>
      <c r="L250" s="825">
        <v>218.62</v>
      </c>
      <c r="M250" s="825">
        <v>437.24</v>
      </c>
      <c r="N250" s="822">
        <v>2</v>
      </c>
      <c r="O250" s="826">
        <v>1</v>
      </c>
      <c r="P250" s="825">
        <v>437.24</v>
      </c>
      <c r="Q250" s="827">
        <v>1</v>
      </c>
      <c r="R250" s="822">
        <v>2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21</v>
      </c>
      <c r="B251" s="822" t="s">
        <v>3465</v>
      </c>
      <c r="C251" s="822" t="s">
        <v>3471</v>
      </c>
      <c r="D251" s="823" t="s">
        <v>6113</v>
      </c>
      <c r="E251" s="824" t="s">
        <v>3486</v>
      </c>
      <c r="F251" s="822" t="s">
        <v>3466</v>
      </c>
      <c r="G251" s="822" t="s">
        <v>4000</v>
      </c>
      <c r="H251" s="822" t="s">
        <v>329</v>
      </c>
      <c r="I251" s="822" t="s">
        <v>4004</v>
      </c>
      <c r="J251" s="822" t="s">
        <v>4002</v>
      </c>
      <c r="K251" s="822" t="s">
        <v>4005</v>
      </c>
      <c r="L251" s="825">
        <v>437.23</v>
      </c>
      <c r="M251" s="825">
        <v>2623.38</v>
      </c>
      <c r="N251" s="822">
        <v>6</v>
      </c>
      <c r="O251" s="826">
        <v>3</v>
      </c>
      <c r="P251" s="825">
        <v>1748.92</v>
      </c>
      <c r="Q251" s="827">
        <v>0.66666666666666663</v>
      </c>
      <c r="R251" s="822">
        <v>4</v>
      </c>
      <c r="S251" s="827">
        <v>0.66666666666666663</v>
      </c>
      <c r="T251" s="826">
        <v>2</v>
      </c>
      <c r="U251" s="828">
        <v>0.66666666666666663</v>
      </c>
    </row>
    <row r="252" spans="1:21" ht="14.45" customHeight="1" x14ac:dyDescent="0.2">
      <c r="A252" s="821">
        <v>21</v>
      </c>
      <c r="B252" s="822" t="s">
        <v>3465</v>
      </c>
      <c r="C252" s="822" t="s">
        <v>3471</v>
      </c>
      <c r="D252" s="823" t="s">
        <v>6113</v>
      </c>
      <c r="E252" s="824" t="s">
        <v>3486</v>
      </c>
      <c r="F252" s="822" t="s">
        <v>3466</v>
      </c>
      <c r="G252" s="822" t="s">
        <v>3570</v>
      </c>
      <c r="H252" s="822" t="s">
        <v>329</v>
      </c>
      <c r="I252" s="822" t="s">
        <v>3571</v>
      </c>
      <c r="J252" s="822" t="s">
        <v>695</v>
      </c>
      <c r="K252" s="822" t="s">
        <v>3572</v>
      </c>
      <c r="L252" s="825">
        <v>127.91</v>
      </c>
      <c r="M252" s="825">
        <v>10488.619999999999</v>
      </c>
      <c r="N252" s="822">
        <v>82</v>
      </c>
      <c r="O252" s="826">
        <v>34.5</v>
      </c>
      <c r="P252" s="825">
        <v>6267.5899999999983</v>
      </c>
      <c r="Q252" s="827">
        <v>0.59756097560975596</v>
      </c>
      <c r="R252" s="822">
        <v>49</v>
      </c>
      <c r="S252" s="827">
        <v>0.59756097560975607</v>
      </c>
      <c r="T252" s="826">
        <v>20</v>
      </c>
      <c r="U252" s="828">
        <v>0.57971014492753625</v>
      </c>
    </row>
    <row r="253" spans="1:21" ht="14.45" customHeight="1" x14ac:dyDescent="0.2">
      <c r="A253" s="821">
        <v>21</v>
      </c>
      <c r="B253" s="822" t="s">
        <v>3465</v>
      </c>
      <c r="C253" s="822" t="s">
        <v>3471</v>
      </c>
      <c r="D253" s="823" t="s">
        <v>6113</v>
      </c>
      <c r="E253" s="824" t="s">
        <v>3486</v>
      </c>
      <c r="F253" s="822" t="s">
        <v>3466</v>
      </c>
      <c r="G253" s="822" t="s">
        <v>4006</v>
      </c>
      <c r="H253" s="822" t="s">
        <v>662</v>
      </c>
      <c r="I253" s="822" t="s">
        <v>2841</v>
      </c>
      <c r="J253" s="822" t="s">
        <v>2842</v>
      </c>
      <c r="K253" s="822" t="s">
        <v>2843</v>
      </c>
      <c r="L253" s="825">
        <v>21.92</v>
      </c>
      <c r="M253" s="825">
        <v>1753.6000000000001</v>
      </c>
      <c r="N253" s="822">
        <v>80</v>
      </c>
      <c r="O253" s="826">
        <v>24</v>
      </c>
      <c r="P253" s="825">
        <v>1271.3600000000001</v>
      </c>
      <c r="Q253" s="827">
        <v>0.72499999999999998</v>
      </c>
      <c r="R253" s="822">
        <v>58</v>
      </c>
      <c r="S253" s="827">
        <v>0.72499999999999998</v>
      </c>
      <c r="T253" s="826">
        <v>16.5</v>
      </c>
      <c r="U253" s="828">
        <v>0.6875</v>
      </c>
    </row>
    <row r="254" spans="1:21" ht="14.45" customHeight="1" x14ac:dyDescent="0.2">
      <c r="A254" s="821">
        <v>21</v>
      </c>
      <c r="B254" s="822" t="s">
        <v>3465</v>
      </c>
      <c r="C254" s="822" t="s">
        <v>3471</v>
      </c>
      <c r="D254" s="823" t="s">
        <v>6113</v>
      </c>
      <c r="E254" s="824" t="s">
        <v>3486</v>
      </c>
      <c r="F254" s="822" t="s">
        <v>3466</v>
      </c>
      <c r="G254" s="822" t="s">
        <v>4006</v>
      </c>
      <c r="H254" s="822" t="s">
        <v>662</v>
      </c>
      <c r="I254" s="822" t="s">
        <v>2844</v>
      </c>
      <c r="J254" s="822" t="s">
        <v>2842</v>
      </c>
      <c r="K254" s="822" t="s">
        <v>2845</v>
      </c>
      <c r="L254" s="825">
        <v>87.67</v>
      </c>
      <c r="M254" s="825">
        <v>789.03</v>
      </c>
      <c r="N254" s="822">
        <v>9</v>
      </c>
      <c r="O254" s="826">
        <v>4</v>
      </c>
      <c r="P254" s="825">
        <v>526.02</v>
      </c>
      <c r="Q254" s="827">
        <v>0.66666666666666663</v>
      </c>
      <c r="R254" s="822">
        <v>6</v>
      </c>
      <c r="S254" s="827">
        <v>0.66666666666666663</v>
      </c>
      <c r="T254" s="826">
        <v>3</v>
      </c>
      <c r="U254" s="828">
        <v>0.75</v>
      </c>
    </row>
    <row r="255" spans="1:21" ht="14.45" customHeight="1" x14ac:dyDescent="0.2">
      <c r="A255" s="821">
        <v>21</v>
      </c>
      <c r="B255" s="822" t="s">
        <v>3465</v>
      </c>
      <c r="C255" s="822" t="s">
        <v>3471</v>
      </c>
      <c r="D255" s="823" t="s">
        <v>6113</v>
      </c>
      <c r="E255" s="824" t="s">
        <v>3486</v>
      </c>
      <c r="F255" s="822" t="s">
        <v>3466</v>
      </c>
      <c r="G255" s="822" t="s">
        <v>4006</v>
      </c>
      <c r="H255" s="822" t="s">
        <v>662</v>
      </c>
      <c r="I255" s="822" t="s">
        <v>4007</v>
      </c>
      <c r="J255" s="822" t="s">
        <v>4008</v>
      </c>
      <c r="K255" s="822" t="s">
        <v>4009</v>
      </c>
      <c r="L255" s="825">
        <v>28.39</v>
      </c>
      <c r="M255" s="825">
        <v>56.78</v>
      </c>
      <c r="N255" s="822">
        <v>2</v>
      </c>
      <c r="O255" s="826">
        <v>0.5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21</v>
      </c>
      <c r="B256" s="822" t="s">
        <v>3465</v>
      </c>
      <c r="C256" s="822" t="s">
        <v>3471</v>
      </c>
      <c r="D256" s="823" t="s">
        <v>6113</v>
      </c>
      <c r="E256" s="824" t="s">
        <v>3486</v>
      </c>
      <c r="F256" s="822" t="s">
        <v>3466</v>
      </c>
      <c r="G256" s="822" t="s">
        <v>4010</v>
      </c>
      <c r="H256" s="822" t="s">
        <v>329</v>
      </c>
      <c r="I256" s="822" t="s">
        <v>4011</v>
      </c>
      <c r="J256" s="822" t="s">
        <v>4012</v>
      </c>
      <c r="K256" s="822" t="s">
        <v>4013</v>
      </c>
      <c r="L256" s="825">
        <v>169.29</v>
      </c>
      <c r="M256" s="825">
        <v>338.58</v>
      </c>
      <c r="N256" s="822">
        <v>2</v>
      </c>
      <c r="O256" s="826">
        <v>1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21</v>
      </c>
      <c r="B257" s="822" t="s">
        <v>3465</v>
      </c>
      <c r="C257" s="822" t="s">
        <v>3471</v>
      </c>
      <c r="D257" s="823" t="s">
        <v>6113</v>
      </c>
      <c r="E257" s="824" t="s">
        <v>3486</v>
      </c>
      <c r="F257" s="822" t="s">
        <v>3466</v>
      </c>
      <c r="G257" s="822" t="s">
        <v>4010</v>
      </c>
      <c r="H257" s="822" t="s">
        <v>329</v>
      </c>
      <c r="I257" s="822" t="s">
        <v>4014</v>
      </c>
      <c r="J257" s="822" t="s">
        <v>4012</v>
      </c>
      <c r="K257" s="822" t="s">
        <v>2121</v>
      </c>
      <c r="L257" s="825">
        <v>253.94</v>
      </c>
      <c r="M257" s="825">
        <v>253.94</v>
      </c>
      <c r="N257" s="822">
        <v>1</v>
      </c>
      <c r="O257" s="826">
        <v>0.5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21</v>
      </c>
      <c r="B258" s="822" t="s">
        <v>3465</v>
      </c>
      <c r="C258" s="822" t="s">
        <v>3471</v>
      </c>
      <c r="D258" s="823" t="s">
        <v>6113</v>
      </c>
      <c r="E258" s="824" t="s">
        <v>3486</v>
      </c>
      <c r="F258" s="822" t="s">
        <v>3466</v>
      </c>
      <c r="G258" s="822" t="s">
        <v>4010</v>
      </c>
      <c r="H258" s="822" t="s">
        <v>329</v>
      </c>
      <c r="I258" s="822" t="s">
        <v>4015</v>
      </c>
      <c r="J258" s="822" t="s">
        <v>4012</v>
      </c>
      <c r="K258" s="822" t="s">
        <v>2087</v>
      </c>
      <c r="L258" s="825">
        <v>1378.51</v>
      </c>
      <c r="M258" s="825">
        <v>1378.51</v>
      </c>
      <c r="N258" s="822">
        <v>1</v>
      </c>
      <c r="O258" s="826">
        <v>0.5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21</v>
      </c>
      <c r="B259" s="822" t="s">
        <v>3465</v>
      </c>
      <c r="C259" s="822" t="s">
        <v>3471</v>
      </c>
      <c r="D259" s="823" t="s">
        <v>6113</v>
      </c>
      <c r="E259" s="824" t="s">
        <v>3486</v>
      </c>
      <c r="F259" s="822" t="s">
        <v>3466</v>
      </c>
      <c r="G259" s="822" t="s">
        <v>4016</v>
      </c>
      <c r="H259" s="822" t="s">
        <v>329</v>
      </c>
      <c r="I259" s="822" t="s">
        <v>4017</v>
      </c>
      <c r="J259" s="822" t="s">
        <v>4018</v>
      </c>
      <c r="K259" s="822" t="s">
        <v>4019</v>
      </c>
      <c r="L259" s="825">
        <v>116.43</v>
      </c>
      <c r="M259" s="825">
        <v>116.43</v>
      </c>
      <c r="N259" s="822">
        <v>1</v>
      </c>
      <c r="O259" s="826">
        <v>0.5</v>
      </c>
      <c r="P259" s="825">
        <v>116.43</v>
      </c>
      <c r="Q259" s="827">
        <v>1</v>
      </c>
      <c r="R259" s="822">
        <v>1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21</v>
      </c>
      <c r="B260" s="822" t="s">
        <v>3465</v>
      </c>
      <c r="C260" s="822" t="s">
        <v>3471</v>
      </c>
      <c r="D260" s="823" t="s">
        <v>6113</v>
      </c>
      <c r="E260" s="824" t="s">
        <v>3486</v>
      </c>
      <c r="F260" s="822" t="s">
        <v>3466</v>
      </c>
      <c r="G260" s="822" t="s">
        <v>4020</v>
      </c>
      <c r="H260" s="822" t="s">
        <v>329</v>
      </c>
      <c r="I260" s="822" t="s">
        <v>4021</v>
      </c>
      <c r="J260" s="822" t="s">
        <v>4022</v>
      </c>
      <c r="K260" s="822" t="s">
        <v>4023</v>
      </c>
      <c r="L260" s="825">
        <v>54.75</v>
      </c>
      <c r="M260" s="825">
        <v>54.75</v>
      </c>
      <c r="N260" s="822">
        <v>1</v>
      </c>
      <c r="O260" s="826">
        <v>1</v>
      </c>
      <c r="P260" s="825">
        <v>54.75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21</v>
      </c>
      <c r="B261" s="822" t="s">
        <v>3465</v>
      </c>
      <c r="C261" s="822" t="s">
        <v>3471</v>
      </c>
      <c r="D261" s="823" t="s">
        <v>6113</v>
      </c>
      <c r="E261" s="824" t="s">
        <v>3486</v>
      </c>
      <c r="F261" s="822" t="s">
        <v>3466</v>
      </c>
      <c r="G261" s="822" t="s">
        <v>4020</v>
      </c>
      <c r="H261" s="822" t="s">
        <v>329</v>
      </c>
      <c r="I261" s="822" t="s">
        <v>4024</v>
      </c>
      <c r="J261" s="822" t="s">
        <v>4025</v>
      </c>
      <c r="K261" s="822" t="s">
        <v>3180</v>
      </c>
      <c r="L261" s="825">
        <v>97.76</v>
      </c>
      <c r="M261" s="825">
        <v>97.76</v>
      </c>
      <c r="N261" s="822">
        <v>1</v>
      </c>
      <c r="O261" s="826">
        <v>0.5</v>
      </c>
      <c r="P261" s="825">
        <v>97.76</v>
      </c>
      <c r="Q261" s="827">
        <v>1</v>
      </c>
      <c r="R261" s="822">
        <v>1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21</v>
      </c>
      <c r="B262" s="822" t="s">
        <v>3465</v>
      </c>
      <c r="C262" s="822" t="s">
        <v>3471</v>
      </c>
      <c r="D262" s="823" t="s">
        <v>6113</v>
      </c>
      <c r="E262" s="824" t="s">
        <v>3486</v>
      </c>
      <c r="F262" s="822" t="s">
        <v>3466</v>
      </c>
      <c r="G262" s="822" t="s">
        <v>4026</v>
      </c>
      <c r="H262" s="822" t="s">
        <v>662</v>
      </c>
      <c r="I262" s="822" t="s">
        <v>2775</v>
      </c>
      <c r="J262" s="822" t="s">
        <v>2776</v>
      </c>
      <c r="K262" s="822" t="s">
        <v>2777</v>
      </c>
      <c r="L262" s="825">
        <v>7.47</v>
      </c>
      <c r="M262" s="825">
        <v>37.35</v>
      </c>
      <c r="N262" s="822">
        <v>5</v>
      </c>
      <c r="O262" s="826">
        <v>1</v>
      </c>
      <c r="P262" s="825">
        <v>37.35</v>
      </c>
      <c r="Q262" s="827">
        <v>1</v>
      </c>
      <c r="R262" s="822">
        <v>5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21</v>
      </c>
      <c r="B263" s="822" t="s">
        <v>3465</v>
      </c>
      <c r="C263" s="822" t="s">
        <v>3471</v>
      </c>
      <c r="D263" s="823" t="s">
        <v>6113</v>
      </c>
      <c r="E263" s="824" t="s">
        <v>3486</v>
      </c>
      <c r="F263" s="822" t="s">
        <v>3466</v>
      </c>
      <c r="G263" s="822" t="s">
        <v>4026</v>
      </c>
      <c r="H263" s="822" t="s">
        <v>662</v>
      </c>
      <c r="I263" s="822" t="s">
        <v>4027</v>
      </c>
      <c r="J263" s="822" t="s">
        <v>2776</v>
      </c>
      <c r="K263" s="822" t="s">
        <v>4028</v>
      </c>
      <c r="L263" s="825">
        <v>114.88</v>
      </c>
      <c r="M263" s="825">
        <v>229.76</v>
      </c>
      <c r="N263" s="822">
        <v>2</v>
      </c>
      <c r="O263" s="826">
        <v>1</v>
      </c>
      <c r="P263" s="825">
        <v>229.76</v>
      </c>
      <c r="Q263" s="827">
        <v>1</v>
      </c>
      <c r="R263" s="822">
        <v>2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21</v>
      </c>
      <c r="B264" s="822" t="s">
        <v>3465</v>
      </c>
      <c r="C264" s="822" t="s">
        <v>3471</v>
      </c>
      <c r="D264" s="823" t="s">
        <v>6113</v>
      </c>
      <c r="E264" s="824" t="s">
        <v>3486</v>
      </c>
      <c r="F264" s="822" t="s">
        <v>3466</v>
      </c>
      <c r="G264" s="822" t="s">
        <v>4029</v>
      </c>
      <c r="H264" s="822" t="s">
        <v>329</v>
      </c>
      <c r="I264" s="822" t="s">
        <v>4030</v>
      </c>
      <c r="J264" s="822" t="s">
        <v>4031</v>
      </c>
      <c r="K264" s="822" t="s">
        <v>824</v>
      </c>
      <c r="L264" s="825">
        <v>55.14</v>
      </c>
      <c r="M264" s="825">
        <v>55.14</v>
      </c>
      <c r="N264" s="822">
        <v>1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21</v>
      </c>
      <c r="B265" s="822" t="s">
        <v>3465</v>
      </c>
      <c r="C265" s="822" t="s">
        <v>3471</v>
      </c>
      <c r="D265" s="823" t="s">
        <v>6113</v>
      </c>
      <c r="E265" s="824" t="s">
        <v>3486</v>
      </c>
      <c r="F265" s="822" t="s">
        <v>3466</v>
      </c>
      <c r="G265" s="822" t="s">
        <v>4029</v>
      </c>
      <c r="H265" s="822" t="s">
        <v>329</v>
      </c>
      <c r="I265" s="822" t="s">
        <v>4032</v>
      </c>
      <c r="J265" s="822" t="s">
        <v>4031</v>
      </c>
      <c r="K265" s="822" t="s">
        <v>826</v>
      </c>
      <c r="L265" s="825">
        <v>84.83</v>
      </c>
      <c r="M265" s="825">
        <v>169.66</v>
      </c>
      <c r="N265" s="822">
        <v>2</v>
      </c>
      <c r="O265" s="826">
        <v>0.5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21</v>
      </c>
      <c r="B266" s="822" t="s">
        <v>3465</v>
      </c>
      <c r="C266" s="822" t="s">
        <v>3471</v>
      </c>
      <c r="D266" s="823" t="s">
        <v>6113</v>
      </c>
      <c r="E266" s="824" t="s">
        <v>3486</v>
      </c>
      <c r="F266" s="822" t="s">
        <v>3466</v>
      </c>
      <c r="G266" s="822" t="s">
        <v>4029</v>
      </c>
      <c r="H266" s="822" t="s">
        <v>329</v>
      </c>
      <c r="I266" s="822" t="s">
        <v>4033</v>
      </c>
      <c r="J266" s="822" t="s">
        <v>4031</v>
      </c>
      <c r="K266" s="822" t="s">
        <v>3687</v>
      </c>
      <c r="L266" s="825">
        <v>254.49</v>
      </c>
      <c r="M266" s="825">
        <v>254.49</v>
      </c>
      <c r="N266" s="822">
        <v>1</v>
      </c>
      <c r="O266" s="826">
        <v>0.5</v>
      </c>
      <c r="P266" s="825">
        <v>254.49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21</v>
      </c>
      <c r="B267" s="822" t="s">
        <v>3465</v>
      </c>
      <c r="C267" s="822" t="s">
        <v>3471</v>
      </c>
      <c r="D267" s="823" t="s">
        <v>6113</v>
      </c>
      <c r="E267" s="824" t="s">
        <v>3486</v>
      </c>
      <c r="F267" s="822" t="s">
        <v>3466</v>
      </c>
      <c r="G267" s="822" t="s">
        <v>4029</v>
      </c>
      <c r="H267" s="822" t="s">
        <v>329</v>
      </c>
      <c r="I267" s="822" t="s">
        <v>4034</v>
      </c>
      <c r="J267" s="822" t="s">
        <v>4035</v>
      </c>
      <c r="K267" s="822" t="s">
        <v>2818</v>
      </c>
      <c r="L267" s="825">
        <v>93.18</v>
      </c>
      <c r="M267" s="825">
        <v>93.18</v>
      </c>
      <c r="N267" s="822">
        <v>1</v>
      </c>
      <c r="O267" s="826">
        <v>0.5</v>
      </c>
      <c r="P267" s="825">
        <v>93.18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21</v>
      </c>
      <c r="B268" s="822" t="s">
        <v>3465</v>
      </c>
      <c r="C268" s="822" t="s">
        <v>3471</v>
      </c>
      <c r="D268" s="823" t="s">
        <v>6113</v>
      </c>
      <c r="E268" s="824" t="s">
        <v>3486</v>
      </c>
      <c r="F268" s="822" t="s">
        <v>3466</v>
      </c>
      <c r="G268" s="822" t="s">
        <v>4036</v>
      </c>
      <c r="H268" s="822" t="s">
        <v>329</v>
      </c>
      <c r="I268" s="822" t="s">
        <v>4037</v>
      </c>
      <c r="J268" s="822" t="s">
        <v>1482</v>
      </c>
      <c r="K268" s="822" t="s">
        <v>4038</v>
      </c>
      <c r="L268" s="825">
        <v>128.69999999999999</v>
      </c>
      <c r="M268" s="825">
        <v>643.5</v>
      </c>
      <c r="N268" s="822">
        <v>5</v>
      </c>
      <c r="O268" s="826">
        <v>2</v>
      </c>
      <c r="P268" s="825">
        <v>257.39999999999998</v>
      </c>
      <c r="Q268" s="827">
        <v>0.39999999999999997</v>
      </c>
      <c r="R268" s="822">
        <v>2</v>
      </c>
      <c r="S268" s="827">
        <v>0.4</v>
      </c>
      <c r="T268" s="826">
        <v>0.5</v>
      </c>
      <c r="U268" s="828">
        <v>0.25</v>
      </c>
    </row>
    <row r="269" spans="1:21" ht="14.45" customHeight="1" x14ac:dyDescent="0.2">
      <c r="A269" s="821">
        <v>21</v>
      </c>
      <c r="B269" s="822" t="s">
        <v>3465</v>
      </c>
      <c r="C269" s="822" t="s">
        <v>3471</v>
      </c>
      <c r="D269" s="823" t="s">
        <v>6113</v>
      </c>
      <c r="E269" s="824" t="s">
        <v>3486</v>
      </c>
      <c r="F269" s="822" t="s">
        <v>3466</v>
      </c>
      <c r="G269" s="822" t="s">
        <v>4036</v>
      </c>
      <c r="H269" s="822" t="s">
        <v>329</v>
      </c>
      <c r="I269" s="822" t="s">
        <v>4039</v>
      </c>
      <c r="J269" s="822" t="s">
        <v>1482</v>
      </c>
      <c r="K269" s="822" t="s">
        <v>4040</v>
      </c>
      <c r="L269" s="825">
        <v>181.04</v>
      </c>
      <c r="M269" s="825">
        <v>181.04</v>
      </c>
      <c r="N269" s="822">
        <v>1</v>
      </c>
      <c r="O269" s="826">
        <v>1</v>
      </c>
      <c r="P269" s="825">
        <v>181.04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21</v>
      </c>
      <c r="B270" s="822" t="s">
        <v>3465</v>
      </c>
      <c r="C270" s="822" t="s">
        <v>3471</v>
      </c>
      <c r="D270" s="823" t="s">
        <v>6113</v>
      </c>
      <c r="E270" s="824" t="s">
        <v>3486</v>
      </c>
      <c r="F270" s="822" t="s">
        <v>3466</v>
      </c>
      <c r="G270" s="822" t="s">
        <v>4041</v>
      </c>
      <c r="H270" s="822" t="s">
        <v>329</v>
      </c>
      <c r="I270" s="822" t="s">
        <v>4042</v>
      </c>
      <c r="J270" s="822" t="s">
        <v>964</v>
      </c>
      <c r="K270" s="822" t="s">
        <v>4043</v>
      </c>
      <c r="L270" s="825">
        <v>0</v>
      </c>
      <c r="M270" s="825">
        <v>0</v>
      </c>
      <c r="N270" s="822">
        <v>1</v>
      </c>
      <c r="O270" s="826">
        <v>0.5</v>
      </c>
      <c r="P270" s="825">
        <v>0</v>
      </c>
      <c r="Q270" s="827"/>
      <c r="R270" s="822">
        <v>1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21</v>
      </c>
      <c r="B271" s="822" t="s">
        <v>3465</v>
      </c>
      <c r="C271" s="822" t="s">
        <v>3471</v>
      </c>
      <c r="D271" s="823" t="s">
        <v>6113</v>
      </c>
      <c r="E271" s="824" t="s">
        <v>3486</v>
      </c>
      <c r="F271" s="822" t="s">
        <v>3466</v>
      </c>
      <c r="G271" s="822" t="s">
        <v>4044</v>
      </c>
      <c r="H271" s="822" t="s">
        <v>329</v>
      </c>
      <c r="I271" s="822" t="s">
        <v>4045</v>
      </c>
      <c r="J271" s="822" t="s">
        <v>1197</v>
      </c>
      <c r="K271" s="822" t="s">
        <v>4046</v>
      </c>
      <c r="L271" s="825">
        <v>0</v>
      </c>
      <c r="M271" s="825">
        <v>0</v>
      </c>
      <c r="N271" s="822">
        <v>2</v>
      </c>
      <c r="O271" s="826">
        <v>2</v>
      </c>
      <c r="P271" s="825">
        <v>0</v>
      </c>
      <c r="Q271" s="827"/>
      <c r="R271" s="822">
        <v>1</v>
      </c>
      <c r="S271" s="827">
        <v>0.5</v>
      </c>
      <c r="T271" s="826">
        <v>1</v>
      </c>
      <c r="U271" s="828">
        <v>0.5</v>
      </c>
    </row>
    <row r="272" spans="1:21" ht="14.45" customHeight="1" x14ac:dyDescent="0.2">
      <c r="A272" s="821">
        <v>21</v>
      </c>
      <c r="B272" s="822" t="s">
        <v>3465</v>
      </c>
      <c r="C272" s="822" t="s">
        <v>3471</v>
      </c>
      <c r="D272" s="823" t="s">
        <v>6113</v>
      </c>
      <c r="E272" s="824" t="s">
        <v>3486</v>
      </c>
      <c r="F272" s="822" t="s">
        <v>3466</v>
      </c>
      <c r="G272" s="822" t="s">
        <v>3578</v>
      </c>
      <c r="H272" s="822" t="s">
        <v>662</v>
      </c>
      <c r="I272" s="822" t="s">
        <v>3032</v>
      </c>
      <c r="J272" s="822" t="s">
        <v>1338</v>
      </c>
      <c r="K272" s="822" t="s">
        <v>1340</v>
      </c>
      <c r="L272" s="825">
        <v>0</v>
      </c>
      <c r="M272" s="825">
        <v>0</v>
      </c>
      <c r="N272" s="822">
        <v>187</v>
      </c>
      <c r="O272" s="826">
        <v>53.5</v>
      </c>
      <c r="P272" s="825">
        <v>0</v>
      </c>
      <c r="Q272" s="827"/>
      <c r="R272" s="822">
        <v>122</v>
      </c>
      <c r="S272" s="827">
        <v>0.65240641711229952</v>
      </c>
      <c r="T272" s="826">
        <v>32</v>
      </c>
      <c r="U272" s="828">
        <v>0.59813084112149528</v>
      </c>
    </row>
    <row r="273" spans="1:21" ht="14.45" customHeight="1" x14ac:dyDescent="0.2">
      <c r="A273" s="821">
        <v>21</v>
      </c>
      <c r="B273" s="822" t="s">
        <v>3465</v>
      </c>
      <c r="C273" s="822" t="s">
        <v>3471</v>
      </c>
      <c r="D273" s="823" t="s">
        <v>6113</v>
      </c>
      <c r="E273" s="824" t="s">
        <v>3486</v>
      </c>
      <c r="F273" s="822" t="s">
        <v>3466</v>
      </c>
      <c r="G273" s="822" t="s">
        <v>3578</v>
      </c>
      <c r="H273" s="822" t="s">
        <v>662</v>
      </c>
      <c r="I273" s="822" t="s">
        <v>3035</v>
      </c>
      <c r="J273" s="822" t="s">
        <v>1338</v>
      </c>
      <c r="K273" s="822" t="s">
        <v>2051</v>
      </c>
      <c r="L273" s="825">
        <v>61.49</v>
      </c>
      <c r="M273" s="825">
        <v>245.96</v>
      </c>
      <c r="N273" s="822">
        <v>4</v>
      </c>
      <c r="O273" s="826">
        <v>0.5</v>
      </c>
      <c r="P273" s="825">
        <v>245.96</v>
      </c>
      <c r="Q273" s="827">
        <v>1</v>
      </c>
      <c r="R273" s="822">
        <v>4</v>
      </c>
      <c r="S273" s="827">
        <v>1</v>
      </c>
      <c r="T273" s="826">
        <v>0.5</v>
      </c>
      <c r="U273" s="828">
        <v>1</v>
      </c>
    </row>
    <row r="274" spans="1:21" ht="14.45" customHeight="1" x14ac:dyDescent="0.2">
      <c r="A274" s="821">
        <v>21</v>
      </c>
      <c r="B274" s="822" t="s">
        <v>3465</v>
      </c>
      <c r="C274" s="822" t="s">
        <v>3471</v>
      </c>
      <c r="D274" s="823" t="s">
        <v>6113</v>
      </c>
      <c r="E274" s="824" t="s">
        <v>3486</v>
      </c>
      <c r="F274" s="822" t="s">
        <v>3466</v>
      </c>
      <c r="G274" s="822" t="s">
        <v>3578</v>
      </c>
      <c r="H274" s="822" t="s">
        <v>329</v>
      </c>
      <c r="I274" s="822" t="s">
        <v>4047</v>
      </c>
      <c r="J274" s="822" t="s">
        <v>4048</v>
      </c>
      <c r="K274" s="822" t="s">
        <v>4049</v>
      </c>
      <c r="L274" s="825">
        <v>227.69</v>
      </c>
      <c r="M274" s="825">
        <v>1138.4499999999998</v>
      </c>
      <c r="N274" s="822">
        <v>5</v>
      </c>
      <c r="O274" s="826">
        <v>2.5</v>
      </c>
      <c r="P274" s="825">
        <v>683.06999999999994</v>
      </c>
      <c r="Q274" s="827">
        <v>0.60000000000000009</v>
      </c>
      <c r="R274" s="822">
        <v>3</v>
      </c>
      <c r="S274" s="827">
        <v>0.6</v>
      </c>
      <c r="T274" s="826">
        <v>2</v>
      </c>
      <c r="U274" s="828">
        <v>0.8</v>
      </c>
    </row>
    <row r="275" spans="1:21" ht="14.45" customHeight="1" x14ac:dyDescent="0.2">
      <c r="A275" s="821">
        <v>21</v>
      </c>
      <c r="B275" s="822" t="s">
        <v>3465</v>
      </c>
      <c r="C275" s="822" t="s">
        <v>3471</v>
      </c>
      <c r="D275" s="823" t="s">
        <v>6113</v>
      </c>
      <c r="E275" s="824" t="s">
        <v>3486</v>
      </c>
      <c r="F275" s="822" t="s">
        <v>3466</v>
      </c>
      <c r="G275" s="822" t="s">
        <v>4050</v>
      </c>
      <c r="H275" s="822" t="s">
        <v>329</v>
      </c>
      <c r="I275" s="822" t="s">
        <v>4051</v>
      </c>
      <c r="J275" s="822" t="s">
        <v>1601</v>
      </c>
      <c r="K275" s="822" t="s">
        <v>4052</v>
      </c>
      <c r="L275" s="825">
        <v>169.24</v>
      </c>
      <c r="M275" s="825">
        <v>169.24</v>
      </c>
      <c r="N275" s="822">
        <v>1</v>
      </c>
      <c r="O275" s="826">
        <v>0.5</v>
      </c>
      <c r="P275" s="825">
        <v>169.24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21</v>
      </c>
      <c r="B276" s="822" t="s">
        <v>3465</v>
      </c>
      <c r="C276" s="822" t="s">
        <v>3471</v>
      </c>
      <c r="D276" s="823" t="s">
        <v>6113</v>
      </c>
      <c r="E276" s="824" t="s">
        <v>3486</v>
      </c>
      <c r="F276" s="822" t="s">
        <v>3466</v>
      </c>
      <c r="G276" s="822" t="s">
        <v>4050</v>
      </c>
      <c r="H276" s="822" t="s">
        <v>329</v>
      </c>
      <c r="I276" s="822" t="s">
        <v>4053</v>
      </c>
      <c r="J276" s="822" t="s">
        <v>1601</v>
      </c>
      <c r="K276" s="822" t="s">
        <v>4054</v>
      </c>
      <c r="L276" s="825">
        <v>26.12</v>
      </c>
      <c r="M276" s="825">
        <v>261.2</v>
      </c>
      <c r="N276" s="822">
        <v>10</v>
      </c>
      <c r="O276" s="826">
        <v>4</v>
      </c>
      <c r="P276" s="825">
        <v>235.08</v>
      </c>
      <c r="Q276" s="827">
        <v>0.90000000000000013</v>
      </c>
      <c r="R276" s="822">
        <v>9</v>
      </c>
      <c r="S276" s="827">
        <v>0.9</v>
      </c>
      <c r="T276" s="826">
        <v>3</v>
      </c>
      <c r="U276" s="828">
        <v>0.75</v>
      </c>
    </row>
    <row r="277" spans="1:21" ht="14.45" customHeight="1" x14ac:dyDescent="0.2">
      <c r="A277" s="821">
        <v>21</v>
      </c>
      <c r="B277" s="822" t="s">
        <v>3465</v>
      </c>
      <c r="C277" s="822" t="s">
        <v>3471</v>
      </c>
      <c r="D277" s="823" t="s">
        <v>6113</v>
      </c>
      <c r="E277" s="824" t="s">
        <v>3486</v>
      </c>
      <c r="F277" s="822" t="s">
        <v>3466</v>
      </c>
      <c r="G277" s="822" t="s">
        <v>4050</v>
      </c>
      <c r="H277" s="822" t="s">
        <v>329</v>
      </c>
      <c r="I277" s="822" t="s">
        <v>4053</v>
      </c>
      <c r="J277" s="822" t="s">
        <v>1601</v>
      </c>
      <c r="K277" s="822" t="s">
        <v>4054</v>
      </c>
      <c r="L277" s="825">
        <v>33.85</v>
      </c>
      <c r="M277" s="825">
        <v>135.4</v>
      </c>
      <c r="N277" s="822">
        <v>4</v>
      </c>
      <c r="O277" s="826">
        <v>1</v>
      </c>
      <c r="P277" s="825">
        <v>135.4</v>
      </c>
      <c r="Q277" s="827">
        <v>1</v>
      </c>
      <c r="R277" s="822">
        <v>4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21</v>
      </c>
      <c r="B278" s="822" t="s">
        <v>3465</v>
      </c>
      <c r="C278" s="822" t="s">
        <v>3471</v>
      </c>
      <c r="D278" s="823" t="s">
        <v>6113</v>
      </c>
      <c r="E278" s="824" t="s">
        <v>3486</v>
      </c>
      <c r="F278" s="822" t="s">
        <v>3466</v>
      </c>
      <c r="G278" s="822" t="s">
        <v>4050</v>
      </c>
      <c r="H278" s="822" t="s">
        <v>329</v>
      </c>
      <c r="I278" s="822" t="s">
        <v>4055</v>
      </c>
      <c r="J278" s="822" t="s">
        <v>1601</v>
      </c>
      <c r="K278" s="822" t="s">
        <v>4056</v>
      </c>
      <c r="L278" s="825">
        <v>101.54</v>
      </c>
      <c r="M278" s="825">
        <v>101.54</v>
      </c>
      <c r="N278" s="822">
        <v>1</v>
      </c>
      <c r="O278" s="826">
        <v>1</v>
      </c>
      <c r="P278" s="825">
        <v>101.54</v>
      </c>
      <c r="Q278" s="827">
        <v>1</v>
      </c>
      <c r="R278" s="822">
        <v>1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21</v>
      </c>
      <c r="B279" s="822" t="s">
        <v>3465</v>
      </c>
      <c r="C279" s="822" t="s">
        <v>3471</v>
      </c>
      <c r="D279" s="823" t="s">
        <v>6113</v>
      </c>
      <c r="E279" s="824" t="s">
        <v>3486</v>
      </c>
      <c r="F279" s="822" t="s">
        <v>3466</v>
      </c>
      <c r="G279" s="822" t="s">
        <v>4057</v>
      </c>
      <c r="H279" s="822" t="s">
        <v>329</v>
      </c>
      <c r="I279" s="822" t="s">
        <v>4058</v>
      </c>
      <c r="J279" s="822" t="s">
        <v>773</v>
      </c>
      <c r="K279" s="822" t="s">
        <v>774</v>
      </c>
      <c r="L279" s="825">
        <v>59.56</v>
      </c>
      <c r="M279" s="825">
        <v>655.16000000000008</v>
      </c>
      <c r="N279" s="822">
        <v>11</v>
      </c>
      <c r="O279" s="826">
        <v>7</v>
      </c>
      <c r="P279" s="825">
        <v>357.36</v>
      </c>
      <c r="Q279" s="827">
        <v>0.54545454545454541</v>
      </c>
      <c r="R279" s="822">
        <v>6</v>
      </c>
      <c r="S279" s="827">
        <v>0.54545454545454541</v>
      </c>
      <c r="T279" s="826">
        <v>3.5</v>
      </c>
      <c r="U279" s="828">
        <v>0.5</v>
      </c>
    </row>
    <row r="280" spans="1:21" ht="14.45" customHeight="1" x14ac:dyDescent="0.2">
      <c r="A280" s="821">
        <v>21</v>
      </c>
      <c r="B280" s="822" t="s">
        <v>3465</v>
      </c>
      <c r="C280" s="822" t="s">
        <v>3471</v>
      </c>
      <c r="D280" s="823" t="s">
        <v>6113</v>
      </c>
      <c r="E280" s="824" t="s">
        <v>3486</v>
      </c>
      <c r="F280" s="822" t="s">
        <v>3466</v>
      </c>
      <c r="G280" s="822" t="s">
        <v>4057</v>
      </c>
      <c r="H280" s="822" t="s">
        <v>329</v>
      </c>
      <c r="I280" s="822" t="s">
        <v>4059</v>
      </c>
      <c r="J280" s="822" t="s">
        <v>773</v>
      </c>
      <c r="K280" s="822" t="s">
        <v>774</v>
      </c>
      <c r="L280" s="825">
        <v>59.56</v>
      </c>
      <c r="M280" s="825">
        <v>357.36</v>
      </c>
      <c r="N280" s="822">
        <v>6</v>
      </c>
      <c r="O280" s="826">
        <v>4.5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21</v>
      </c>
      <c r="B281" s="822" t="s">
        <v>3465</v>
      </c>
      <c r="C281" s="822" t="s">
        <v>3471</v>
      </c>
      <c r="D281" s="823" t="s">
        <v>6113</v>
      </c>
      <c r="E281" s="824" t="s">
        <v>3486</v>
      </c>
      <c r="F281" s="822" t="s">
        <v>3466</v>
      </c>
      <c r="G281" s="822" t="s">
        <v>4060</v>
      </c>
      <c r="H281" s="822" t="s">
        <v>662</v>
      </c>
      <c r="I281" s="822" t="s">
        <v>4061</v>
      </c>
      <c r="J281" s="822" t="s">
        <v>4062</v>
      </c>
      <c r="K281" s="822" t="s">
        <v>768</v>
      </c>
      <c r="L281" s="825">
        <v>502.31</v>
      </c>
      <c r="M281" s="825">
        <v>27124.74</v>
      </c>
      <c r="N281" s="822">
        <v>54</v>
      </c>
      <c r="O281" s="826">
        <v>48</v>
      </c>
      <c r="P281" s="825">
        <v>9041.5800000000017</v>
      </c>
      <c r="Q281" s="827">
        <v>0.33333333333333337</v>
      </c>
      <c r="R281" s="822">
        <v>18</v>
      </c>
      <c r="S281" s="827">
        <v>0.33333333333333331</v>
      </c>
      <c r="T281" s="826">
        <v>15</v>
      </c>
      <c r="U281" s="828">
        <v>0.3125</v>
      </c>
    </row>
    <row r="282" spans="1:21" ht="14.45" customHeight="1" x14ac:dyDescent="0.2">
      <c r="A282" s="821">
        <v>21</v>
      </c>
      <c r="B282" s="822" t="s">
        <v>3465</v>
      </c>
      <c r="C282" s="822" t="s">
        <v>3471</v>
      </c>
      <c r="D282" s="823" t="s">
        <v>6113</v>
      </c>
      <c r="E282" s="824" t="s">
        <v>3486</v>
      </c>
      <c r="F282" s="822" t="s">
        <v>3466</v>
      </c>
      <c r="G282" s="822" t="s">
        <v>4063</v>
      </c>
      <c r="H282" s="822" t="s">
        <v>662</v>
      </c>
      <c r="I282" s="822" t="s">
        <v>2828</v>
      </c>
      <c r="J282" s="822" t="s">
        <v>1006</v>
      </c>
      <c r="K282" s="822" t="s">
        <v>2829</v>
      </c>
      <c r="L282" s="825">
        <v>134.61000000000001</v>
      </c>
      <c r="M282" s="825">
        <v>269.22000000000003</v>
      </c>
      <c r="N282" s="822">
        <v>2</v>
      </c>
      <c r="O282" s="826">
        <v>2</v>
      </c>
      <c r="P282" s="825">
        <v>269.22000000000003</v>
      </c>
      <c r="Q282" s="827">
        <v>1</v>
      </c>
      <c r="R282" s="822">
        <v>2</v>
      </c>
      <c r="S282" s="827">
        <v>1</v>
      </c>
      <c r="T282" s="826">
        <v>2</v>
      </c>
      <c r="U282" s="828">
        <v>1</v>
      </c>
    </row>
    <row r="283" spans="1:21" ht="14.45" customHeight="1" x14ac:dyDescent="0.2">
      <c r="A283" s="821">
        <v>21</v>
      </c>
      <c r="B283" s="822" t="s">
        <v>3465</v>
      </c>
      <c r="C283" s="822" t="s">
        <v>3471</v>
      </c>
      <c r="D283" s="823" t="s">
        <v>6113</v>
      </c>
      <c r="E283" s="824" t="s">
        <v>3486</v>
      </c>
      <c r="F283" s="822" t="s">
        <v>3466</v>
      </c>
      <c r="G283" s="822" t="s">
        <v>4064</v>
      </c>
      <c r="H283" s="822" t="s">
        <v>329</v>
      </c>
      <c r="I283" s="822" t="s">
        <v>4065</v>
      </c>
      <c r="J283" s="822" t="s">
        <v>4066</v>
      </c>
      <c r="K283" s="822" t="s">
        <v>4067</v>
      </c>
      <c r="L283" s="825">
        <v>79.11</v>
      </c>
      <c r="M283" s="825">
        <v>79.11</v>
      </c>
      <c r="N283" s="822">
        <v>1</v>
      </c>
      <c r="O283" s="826">
        <v>1</v>
      </c>
      <c r="P283" s="825">
        <v>79.11</v>
      </c>
      <c r="Q283" s="827">
        <v>1</v>
      </c>
      <c r="R283" s="822">
        <v>1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21</v>
      </c>
      <c r="B284" s="822" t="s">
        <v>3465</v>
      </c>
      <c r="C284" s="822" t="s">
        <v>3471</v>
      </c>
      <c r="D284" s="823" t="s">
        <v>6113</v>
      </c>
      <c r="E284" s="824" t="s">
        <v>3486</v>
      </c>
      <c r="F284" s="822" t="s">
        <v>3466</v>
      </c>
      <c r="G284" s="822" t="s">
        <v>4068</v>
      </c>
      <c r="H284" s="822" t="s">
        <v>662</v>
      </c>
      <c r="I284" s="822" t="s">
        <v>2813</v>
      </c>
      <c r="J284" s="822" t="s">
        <v>2811</v>
      </c>
      <c r="K284" s="822" t="s">
        <v>2814</v>
      </c>
      <c r="L284" s="825">
        <v>131.86000000000001</v>
      </c>
      <c r="M284" s="825">
        <v>395.58000000000004</v>
      </c>
      <c r="N284" s="822">
        <v>3</v>
      </c>
      <c r="O284" s="826">
        <v>0.5</v>
      </c>
      <c r="P284" s="825">
        <v>395.58000000000004</v>
      </c>
      <c r="Q284" s="827">
        <v>1</v>
      </c>
      <c r="R284" s="822">
        <v>3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21</v>
      </c>
      <c r="B285" s="822" t="s">
        <v>3465</v>
      </c>
      <c r="C285" s="822" t="s">
        <v>3471</v>
      </c>
      <c r="D285" s="823" t="s">
        <v>6113</v>
      </c>
      <c r="E285" s="824" t="s">
        <v>3486</v>
      </c>
      <c r="F285" s="822" t="s">
        <v>3466</v>
      </c>
      <c r="G285" s="822" t="s">
        <v>4069</v>
      </c>
      <c r="H285" s="822" t="s">
        <v>662</v>
      </c>
      <c r="I285" s="822" t="s">
        <v>4070</v>
      </c>
      <c r="J285" s="822" t="s">
        <v>4071</v>
      </c>
      <c r="K285" s="822" t="s">
        <v>4072</v>
      </c>
      <c r="L285" s="825">
        <v>4017.02</v>
      </c>
      <c r="M285" s="825">
        <v>253072.25999999992</v>
      </c>
      <c r="N285" s="822">
        <v>63</v>
      </c>
      <c r="O285" s="826">
        <v>16</v>
      </c>
      <c r="P285" s="825">
        <v>241021.19999999992</v>
      </c>
      <c r="Q285" s="827">
        <v>0.95238095238095233</v>
      </c>
      <c r="R285" s="822">
        <v>60</v>
      </c>
      <c r="S285" s="827">
        <v>0.95238095238095233</v>
      </c>
      <c r="T285" s="826">
        <v>15</v>
      </c>
      <c r="U285" s="828">
        <v>0.9375</v>
      </c>
    </row>
    <row r="286" spans="1:21" ht="14.45" customHeight="1" x14ac:dyDescent="0.2">
      <c r="A286" s="821">
        <v>21</v>
      </c>
      <c r="B286" s="822" t="s">
        <v>3465</v>
      </c>
      <c r="C286" s="822" t="s">
        <v>3471</v>
      </c>
      <c r="D286" s="823" t="s">
        <v>6113</v>
      </c>
      <c r="E286" s="824" t="s">
        <v>3486</v>
      </c>
      <c r="F286" s="822" t="s">
        <v>3466</v>
      </c>
      <c r="G286" s="822" t="s">
        <v>4069</v>
      </c>
      <c r="H286" s="822" t="s">
        <v>662</v>
      </c>
      <c r="I286" s="822" t="s">
        <v>4073</v>
      </c>
      <c r="J286" s="822" t="s">
        <v>4071</v>
      </c>
      <c r="K286" s="822" t="s">
        <v>4074</v>
      </c>
      <c r="L286" s="825">
        <v>5623.83</v>
      </c>
      <c r="M286" s="825">
        <v>269943.83999999985</v>
      </c>
      <c r="N286" s="822">
        <v>48</v>
      </c>
      <c r="O286" s="826">
        <v>20</v>
      </c>
      <c r="P286" s="825">
        <v>264320.00999999983</v>
      </c>
      <c r="Q286" s="827">
        <v>0.97916666666666663</v>
      </c>
      <c r="R286" s="822">
        <v>47</v>
      </c>
      <c r="S286" s="827">
        <v>0.97916666666666663</v>
      </c>
      <c r="T286" s="826">
        <v>19.5</v>
      </c>
      <c r="U286" s="828">
        <v>0.97499999999999998</v>
      </c>
    </row>
    <row r="287" spans="1:21" ht="14.45" customHeight="1" x14ac:dyDescent="0.2">
      <c r="A287" s="821">
        <v>21</v>
      </c>
      <c r="B287" s="822" t="s">
        <v>3465</v>
      </c>
      <c r="C287" s="822" t="s">
        <v>3471</v>
      </c>
      <c r="D287" s="823" t="s">
        <v>6113</v>
      </c>
      <c r="E287" s="824" t="s">
        <v>3486</v>
      </c>
      <c r="F287" s="822" t="s">
        <v>3466</v>
      </c>
      <c r="G287" s="822" t="s">
        <v>4069</v>
      </c>
      <c r="H287" s="822" t="s">
        <v>662</v>
      </c>
      <c r="I287" s="822" t="s">
        <v>4075</v>
      </c>
      <c r="J287" s="822" t="s">
        <v>4071</v>
      </c>
      <c r="K287" s="822" t="s">
        <v>4076</v>
      </c>
      <c r="L287" s="825">
        <v>803.4</v>
      </c>
      <c r="M287" s="825">
        <v>8837.3999999999978</v>
      </c>
      <c r="N287" s="822">
        <v>11</v>
      </c>
      <c r="O287" s="826">
        <v>3.5</v>
      </c>
      <c r="P287" s="825">
        <v>8837.3999999999978</v>
      </c>
      <c r="Q287" s="827">
        <v>1</v>
      </c>
      <c r="R287" s="822">
        <v>11</v>
      </c>
      <c r="S287" s="827">
        <v>1</v>
      </c>
      <c r="T287" s="826">
        <v>3.5</v>
      </c>
      <c r="U287" s="828">
        <v>1</v>
      </c>
    </row>
    <row r="288" spans="1:21" ht="14.45" customHeight="1" x14ac:dyDescent="0.2">
      <c r="A288" s="821">
        <v>21</v>
      </c>
      <c r="B288" s="822" t="s">
        <v>3465</v>
      </c>
      <c r="C288" s="822" t="s">
        <v>3471</v>
      </c>
      <c r="D288" s="823" t="s">
        <v>6113</v>
      </c>
      <c r="E288" s="824" t="s">
        <v>3486</v>
      </c>
      <c r="F288" s="822" t="s">
        <v>3466</v>
      </c>
      <c r="G288" s="822" t="s">
        <v>4069</v>
      </c>
      <c r="H288" s="822" t="s">
        <v>662</v>
      </c>
      <c r="I288" s="822" t="s">
        <v>4077</v>
      </c>
      <c r="J288" s="822" t="s">
        <v>4071</v>
      </c>
      <c r="K288" s="822" t="s">
        <v>4078</v>
      </c>
      <c r="L288" s="825">
        <v>7230.63</v>
      </c>
      <c r="M288" s="825">
        <v>86767.560000000012</v>
      </c>
      <c r="N288" s="822">
        <v>12</v>
      </c>
      <c r="O288" s="826">
        <v>5.5</v>
      </c>
      <c r="P288" s="825">
        <v>79536.930000000008</v>
      </c>
      <c r="Q288" s="827">
        <v>0.91666666666666663</v>
      </c>
      <c r="R288" s="822">
        <v>11</v>
      </c>
      <c r="S288" s="827">
        <v>0.91666666666666663</v>
      </c>
      <c r="T288" s="826">
        <v>5</v>
      </c>
      <c r="U288" s="828">
        <v>0.90909090909090906</v>
      </c>
    </row>
    <row r="289" spans="1:21" ht="14.45" customHeight="1" x14ac:dyDescent="0.2">
      <c r="A289" s="821">
        <v>21</v>
      </c>
      <c r="B289" s="822" t="s">
        <v>3465</v>
      </c>
      <c r="C289" s="822" t="s">
        <v>3471</v>
      </c>
      <c r="D289" s="823" t="s">
        <v>6113</v>
      </c>
      <c r="E289" s="824" t="s">
        <v>3486</v>
      </c>
      <c r="F289" s="822" t="s">
        <v>3466</v>
      </c>
      <c r="G289" s="822" t="s">
        <v>4069</v>
      </c>
      <c r="H289" s="822" t="s">
        <v>662</v>
      </c>
      <c r="I289" s="822" t="s">
        <v>4079</v>
      </c>
      <c r="J289" s="822" t="s">
        <v>4071</v>
      </c>
      <c r="K289" s="822" t="s">
        <v>4080</v>
      </c>
      <c r="L289" s="825">
        <v>10042.549999999999</v>
      </c>
      <c r="M289" s="825">
        <v>10042.549999999999</v>
      </c>
      <c r="N289" s="822">
        <v>1</v>
      </c>
      <c r="O289" s="826">
        <v>1</v>
      </c>
      <c r="P289" s="825">
        <v>10042.549999999999</v>
      </c>
      <c r="Q289" s="827">
        <v>1</v>
      </c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21</v>
      </c>
      <c r="B290" s="822" t="s">
        <v>3465</v>
      </c>
      <c r="C290" s="822" t="s">
        <v>3471</v>
      </c>
      <c r="D290" s="823" t="s">
        <v>6113</v>
      </c>
      <c r="E290" s="824" t="s">
        <v>3486</v>
      </c>
      <c r="F290" s="822" t="s">
        <v>3466</v>
      </c>
      <c r="G290" s="822" t="s">
        <v>4081</v>
      </c>
      <c r="H290" s="822" t="s">
        <v>329</v>
      </c>
      <c r="I290" s="822" t="s">
        <v>4082</v>
      </c>
      <c r="J290" s="822" t="s">
        <v>1535</v>
      </c>
      <c r="K290" s="822" t="s">
        <v>4083</v>
      </c>
      <c r="L290" s="825">
        <v>98.2</v>
      </c>
      <c r="M290" s="825">
        <v>98.2</v>
      </c>
      <c r="N290" s="822">
        <v>1</v>
      </c>
      <c r="O290" s="826">
        <v>0.5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21</v>
      </c>
      <c r="B291" s="822" t="s">
        <v>3465</v>
      </c>
      <c r="C291" s="822" t="s">
        <v>3471</v>
      </c>
      <c r="D291" s="823" t="s">
        <v>6113</v>
      </c>
      <c r="E291" s="824" t="s">
        <v>3486</v>
      </c>
      <c r="F291" s="822" t="s">
        <v>3466</v>
      </c>
      <c r="G291" s="822" t="s">
        <v>4081</v>
      </c>
      <c r="H291" s="822" t="s">
        <v>329</v>
      </c>
      <c r="I291" s="822" t="s">
        <v>4084</v>
      </c>
      <c r="J291" s="822" t="s">
        <v>1535</v>
      </c>
      <c r="K291" s="822" t="s">
        <v>4085</v>
      </c>
      <c r="L291" s="825">
        <v>59.99</v>
      </c>
      <c r="M291" s="825">
        <v>59.99</v>
      </c>
      <c r="N291" s="822">
        <v>1</v>
      </c>
      <c r="O291" s="826">
        <v>0.5</v>
      </c>
      <c r="P291" s="825">
        <v>59.99</v>
      </c>
      <c r="Q291" s="827">
        <v>1</v>
      </c>
      <c r="R291" s="822">
        <v>1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21</v>
      </c>
      <c r="B292" s="822" t="s">
        <v>3465</v>
      </c>
      <c r="C292" s="822" t="s">
        <v>3471</v>
      </c>
      <c r="D292" s="823" t="s">
        <v>6113</v>
      </c>
      <c r="E292" s="824" t="s">
        <v>3486</v>
      </c>
      <c r="F292" s="822" t="s">
        <v>3466</v>
      </c>
      <c r="G292" s="822" t="s">
        <v>4086</v>
      </c>
      <c r="H292" s="822" t="s">
        <v>329</v>
      </c>
      <c r="I292" s="822" t="s">
        <v>4087</v>
      </c>
      <c r="J292" s="822" t="s">
        <v>1530</v>
      </c>
      <c r="K292" s="822" t="s">
        <v>3653</v>
      </c>
      <c r="L292" s="825">
        <v>137.88</v>
      </c>
      <c r="M292" s="825">
        <v>275.76</v>
      </c>
      <c r="N292" s="822">
        <v>2</v>
      </c>
      <c r="O292" s="826">
        <v>1</v>
      </c>
      <c r="P292" s="825">
        <v>275.76</v>
      </c>
      <c r="Q292" s="827">
        <v>1</v>
      </c>
      <c r="R292" s="822">
        <v>2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21</v>
      </c>
      <c r="B293" s="822" t="s">
        <v>3465</v>
      </c>
      <c r="C293" s="822" t="s">
        <v>3471</v>
      </c>
      <c r="D293" s="823" t="s">
        <v>6113</v>
      </c>
      <c r="E293" s="824" t="s">
        <v>3486</v>
      </c>
      <c r="F293" s="822" t="s">
        <v>3466</v>
      </c>
      <c r="G293" s="822" t="s">
        <v>4088</v>
      </c>
      <c r="H293" s="822" t="s">
        <v>329</v>
      </c>
      <c r="I293" s="822" t="s">
        <v>4089</v>
      </c>
      <c r="J293" s="822" t="s">
        <v>4090</v>
      </c>
      <c r="K293" s="822" t="s">
        <v>4091</v>
      </c>
      <c r="L293" s="825">
        <v>93.43</v>
      </c>
      <c r="M293" s="825">
        <v>654.01</v>
      </c>
      <c r="N293" s="822">
        <v>7</v>
      </c>
      <c r="O293" s="826">
        <v>1.5</v>
      </c>
      <c r="P293" s="825">
        <v>654.01</v>
      </c>
      <c r="Q293" s="827">
        <v>1</v>
      </c>
      <c r="R293" s="822">
        <v>7</v>
      </c>
      <c r="S293" s="827">
        <v>1</v>
      </c>
      <c r="T293" s="826">
        <v>1.5</v>
      </c>
      <c r="U293" s="828">
        <v>1</v>
      </c>
    </row>
    <row r="294" spans="1:21" ht="14.45" customHeight="1" x14ac:dyDescent="0.2">
      <c r="A294" s="821">
        <v>21</v>
      </c>
      <c r="B294" s="822" t="s">
        <v>3465</v>
      </c>
      <c r="C294" s="822" t="s">
        <v>3471</v>
      </c>
      <c r="D294" s="823" t="s">
        <v>6113</v>
      </c>
      <c r="E294" s="824" t="s">
        <v>3486</v>
      </c>
      <c r="F294" s="822" t="s">
        <v>3466</v>
      </c>
      <c r="G294" s="822" t="s">
        <v>3573</v>
      </c>
      <c r="H294" s="822" t="s">
        <v>329</v>
      </c>
      <c r="I294" s="822" t="s">
        <v>4092</v>
      </c>
      <c r="J294" s="822" t="s">
        <v>4093</v>
      </c>
      <c r="K294" s="822" t="s">
        <v>4094</v>
      </c>
      <c r="L294" s="825">
        <v>33.4</v>
      </c>
      <c r="M294" s="825">
        <v>133.6</v>
      </c>
      <c r="N294" s="822">
        <v>4</v>
      </c>
      <c r="O294" s="826">
        <v>1</v>
      </c>
      <c r="P294" s="825">
        <v>100.19999999999999</v>
      </c>
      <c r="Q294" s="827">
        <v>0.75</v>
      </c>
      <c r="R294" s="822">
        <v>3</v>
      </c>
      <c r="S294" s="827">
        <v>0.75</v>
      </c>
      <c r="T294" s="826">
        <v>0.5</v>
      </c>
      <c r="U294" s="828">
        <v>0.5</v>
      </c>
    </row>
    <row r="295" spans="1:21" ht="14.45" customHeight="1" x14ac:dyDescent="0.2">
      <c r="A295" s="821">
        <v>21</v>
      </c>
      <c r="B295" s="822" t="s">
        <v>3465</v>
      </c>
      <c r="C295" s="822" t="s">
        <v>3471</v>
      </c>
      <c r="D295" s="823" t="s">
        <v>6113</v>
      </c>
      <c r="E295" s="824" t="s">
        <v>3486</v>
      </c>
      <c r="F295" s="822" t="s">
        <v>3466</v>
      </c>
      <c r="G295" s="822" t="s">
        <v>3573</v>
      </c>
      <c r="H295" s="822" t="s">
        <v>329</v>
      </c>
      <c r="I295" s="822" t="s">
        <v>4095</v>
      </c>
      <c r="J295" s="822" t="s">
        <v>4093</v>
      </c>
      <c r="K295" s="822" t="s">
        <v>4096</v>
      </c>
      <c r="L295" s="825">
        <v>320.55</v>
      </c>
      <c r="M295" s="825">
        <v>5128.8</v>
      </c>
      <c r="N295" s="822">
        <v>16</v>
      </c>
      <c r="O295" s="826">
        <v>3</v>
      </c>
      <c r="P295" s="825">
        <v>3846.6000000000004</v>
      </c>
      <c r="Q295" s="827">
        <v>0.75</v>
      </c>
      <c r="R295" s="822">
        <v>12</v>
      </c>
      <c r="S295" s="827">
        <v>0.75</v>
      </c>
      <c r="T295" s="826">
        <v>2</v>
      </c>
      <c r="U295" s="828">
        <v>0.66666666666666663</v>
      </c>
    </row>
    <row r="296" spans="1:21" ht="14.45" customHeight="1" x14ac:dyDescent="0.2">
      <c r="A296" s="821">
        <v>21</v>
      </c>
      <c r="B296" s="822" t="s">
        <v>3465</v>
      </c>
      <c r="C296" s="822" t="s">
        <v>3471</v>
      </c>
      <c r="D296" s="823" t="s">
        <v>6113</v>
      </c>
      <c r="E296" s="824" t="s">
        <v>3486</v>
      </c>
      <c r="F296" s="822" t="s">
        <v>3466</v>
      </c>
      <c r="G296" s="822" t="s">
        <v>3573</v>
      </c>
      <c r="H296" s="822" t="s">
        <v>329</v>
      </c>
      <c r="I296" s="822" t="s">
        <v>3574</v>
      </c>
      <c r="J296" s="822" t="s">
        <v>3575</v>
      </c>
      <c r="K296" s="822" t="s">
        <v>3576</v>
      </c>
      <c r="L296" s="825">
        <v>100.17</v>
      </c>
      <c r="M296" s="825">
        <v>300.51</v>
      </c>
      <c r="N296" s="822">
        <v>3</v>
      </c>
      <c r="O296" s="826">
        <v>1</v>
      </c>
      <c r="P296" s="825">
        <v>300.51</v>
      </c>
      <c r="Q296" s="827">
        <v>1</v>
      </c>
      <c r="R296" s="822">
        <v>3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21</v>
      </c>
      <c r="B297" s="822" t="s">
        <v>3465</v>
      </c>
      <c r="C297" s="822" t="s">
        <v>3471</v>
      </c>
      <c r="D297" s="823" t="s">
        <v>6113</v>
      </c>
      <c r="E297" s="824" t="s">
        <v>3486</v>
      </c>
      <c r="F297" s="822" t="s">
        <v>3466</v>
      </c>
      <c r="G297" s="822" t="s">
        <v>3573</v>
      </c>
      <c r="H297" s="822" t="s">
        <v>329</v>
      </c>
      <c r="I297" s="822" t="s">
        <v>4097</v>
      </c>
      <c r="J297" s="822" t="s">
        <v>1548</v>
      </c>
      <c r="K297" s="822" t="s">
        <v>4096</v>
      </c>
      <c r="L297" s="825">
        <v>320.55</v>
      </c>
      <c r="M297" s="825">
        <v>3526.05</v>
      </c>
      <c r="N297" s="822">
        <v>11</v>
      </c>
      <c r="O297" s="826">
        <v>5</v>
      </c>
      <c r="P297" s="825">
        <v>2884.9500000000003</v>
      </c>
      <c r="Q297" s="827">
        <v>0.81818181818181823</v>
      </c>
      <c r="R297" s="822">
        <v>9</v>
      </c>
      <c r="S297" s="827">
        <v>0.81818181818181823</v>
      </c>
      <c r="T297" s="826">
        <v>4.5</v>
      </c>
      <c r="U297" s="828">
        <v>0.9</v>
      </c>
    </row>
    <row r="298" spans="1:21" ht="14.45" customHeight="1" x14ac:dyDescent="0.2">
      <c r="A298" s="821">
        <v>21</v>
      </c>
      <c r="B298" s="822" t="s">
        <v>3465</v>
      </c>
      <c r="C298" s="822" t="s">
        <v>3471</v>
      </c>
      <c r="D298" s="823" t="s">
        <v>6113</v>
      </c>
      <c r="E298" s="824" t="s">
        <v>3486</v>
      </c>
      <c r="F298" s="822" t="s">
        <v>3466</v>
      </c>
      <c r="G298" s="822" t="s">
        <v>3573</v>
      </c>
      <c r="H298" s="822" t="s">
        <v>329</v>
      </c>
      <c r="I298" s="822" t="s">
        <v>4098</v>
      </c>
      <c r="J298" s="822" t="s">
        <v>4099</v>
      </c>
      <c r="K298" s="822" t="s">
        <v>4100</v>
      </c>
      <c r="L298" s="825">
        <v>33.4</v>
      </c>
      <c r="M298" s="825">
        <v>133.6</v>
      </c>
      <c r="N298" s="822">
        <v>4</v>
      </c>
      <c r="O298" s="826">
        <v>0.5</v>
      </c>
      <c r="P298" s="825">
        <v>133.6</v>
      </c>
      <c r="Q298" s="827">
        <v>1</v>
      </c>
      <c r="R298" s="822">
        <v>4</v>
      </c>
      <c r="S298" s="827">
        <v>1</v>
      </c>
      <c r="T298" s="826">
        <v>0.5</v>
      </c>
      <c r="U298" s="828">
        <v>1</v>
      </c>
    </row>
    <row r="299" spans="1:21" ht="14.45" customHeight="1" x14ac:dyDescent="0.2">
      <c r="A299" s="821">
        <v>21</v>
      </c>
      <c r="B299" s="822" t="s">
        <v>3465</v>
      </c>
      <c r="C299" s="822" t="s">
        <v>3471</v>
      </c>
      <c r="D299" s="823" t="s">
        <v>6113</v>
      </c>
      <c r="E299" s="824" t="s">
        <v>3486</v>
      </c>
      <c r="F299" s="822" t="s">
        <v>3466</v>
      </c>
      <c r="G299" s="822" t="s">
        <v>3573</v>
      </c>
      <c r="H299" s="822" t="s">
        <v>329</v>
      </c>
      <c r="I299" s="822" t="s">
        <v>4101</v>
      </c>
      <c r="J299" s="822" t="s">
        <v>1548</v>
      </c>
      <c r="K299" s="822" t="s">
        <v>4102</v>
      </c>
      <c r="L299" s="825">
        <v>33.4</v>
      </c>
      <c r="M299" s="825">
        <v>200.39999999999998</v>
      </c>
      <c r="N299" s="822">
        <v>6</v>
      </c>
      <c r="O299" s="826">
        <v>2</v>
      </c>
      <c r="P299" s="825">
        <v>100.19999999999999</v>
      </c>
      <c r="Q299" s="827">
        <v>0.5</v>
      </c>
      <c r="R299" s="822">
        <v>3</v>
      </c>
      <c r="S299" s="827">
        <v>0.5</v>
      </c>
      <c r="T299" s="826">
        <v>1</v>
      </c>
      <c r="U299" s="828">
        <v>0.5</v>
      </c>
    </row>
    <row r="300" spans="1:21" ht="14.45" customHeight="1" x14ac:dyDescent="0.2">
      <c r="A300" s="821">
        <v>21</v>
      </c>
      <c r="B300" s="822" t="s">
        <v>3465</v>
      </c>
      <c r="C300" s="822" t="s">
        <v>3471</v>
      </c>
      <c r="D300" s="823" t="s">
        <v>6113</v>
      </c>
      <c r="E300" s="824" t="s">
        <v>3486</v>
      </c>
      <c r="F300" s="822" t="s">
        <v>3466</v>
      </c>
      <c r="G300" s="822" t="s">
        <v>3573</v>
      </c>
      <c r="H300" s="822" t="s">
        <v>329</v>
      </c>
      <c r="I300" s="822" t="s">
        <v>4103</v>
      </c>
      <c r="J300" s="822" t="s">
        <v>1548</v>
      </c>
      <c r="K300" s="822" t="s">
        <v>4094</v>
      </c>
      <c r="L300" s="825">
        <v>33.4</v>
      </c>
      <c r="M300" s="825">
        <v>233.79999999999998</v>
      </c>
      <c r="N300" s="822">
        <v>7</v>
      </c>
      <c r="O300" s="826">
        <v>2.5</v>
      </c>
      <c r="P300" s="825">
        <v>133.6</v>
      </c>
      <c r="Q300" s="827">
        <v>0.5714285714285714</v>
      </c>
      <c r="R300" s="822">
        <v>4</v>
      </c>
      <c r="S300" s="827">
        <v>0.5714285714285714</v>
      </c>
      <c r="T300" s="826">
        <v>1</v>
      </c>
      <c r="U300" s="828">
        <v>0.4</v>
      </c>
    </row>
    <row r="301" spans="1:21" ht="14.45" customHeight="1" x14ac:dyDescent="0.2">
      <c r="A301" s="821">
        <v>21</v>
      </c>
      <c r="B301" s="822" t="s">
        <v>3465</v>
      </c>
      <c r="C301" s="822" t="s">
        <v>3471</v>
      </c>
      <c r="D301" s="823" t="s">
        <v>6113</v>
      </c>
      <c r="E301" s="824" t="s">
        <v>3486</v>
      </c>
      <c r="F301" s="822" t="s">
        <v>3466</v>
      </c>
      <c r="G301" s="822" t="s">
        <v>3573</v>
      </c>
      <c r="H301" s="822" t="s">
        <v>329</v>
      </c>
      <c r="I301" s="822" t="s">
        <v>4104</v>
      </c>
      <c r="J301" s="822" t="s">
        <v>3575</v>
      </c>
      <c r="K301" s="822" t="s">
        <v>4105</v>
      </c>
      <c r="L301" s="825">
        <v>150.26</v>
      </c>
      <c r="M301" s="825">
        <v>1652.86</v>
      </c>
      <c r="N301" s="822">
        <v>11</v>
      </c>
      <c r="O301" s="826">
        <v>1.5</v>
      </c>
      <c r="P301" s="825">
        <v>1652.86</v>
      </c>
      <c r="Q301" s="827">
        <v>1</v>
      </c>
      <c r="R301" s="822">
        <v>11</v>
      </c>
      <c r="S301" s="827">
        <v>1</v>
      </c>
      <c r="T301" s="826">
        <v>1.5</v>
      </c>
      <c r="U301" s="828">
        <v>1</v>
      </c>
    </row>
    <row r="302" spans="1:21" ht="14.45" customHeight="1" x14ac:dyDescent="0.2">
      <c r="A302" s="821">
        <v>21</v>
      </c>
      <c r="B302" s="822" t="s">
        <v>3465</v>
      </c>
      <c r="C302" s="822" t="s">
        <v>3471</v>
      </c>
      <c r="D302" s="823" t="s">
        <v>6113</v>
      </c>
      <c r="E302" s="824" t="s">
        <v>3486</v>
      </c>
      <c r="F302" s="822" t="s">
        <v>3466</v>
      </c>
      <c r="G302" s="822" t="s">
        <v>4106</v>
      </c>
      <c r="H302" s="822" t="s">
        <v>329</v>
      </c>
      <c r="I302" s="822" t="s">
        <v>4107</v>
      </c>
      <c r="J302" s="822" t="s">
        <v>1572</v>
      </c>
      <c r="K302" s="822" t="s">
        <v>4108</v>
      </c>
      <c r="L302" s="825">
        <v>264</v>
      </c>
      <c r="M302" s="825">
        <v>528</v>
      </c>
      <c r="N302" s="822">
        <v>2</v>
      </c>
      <c r="O302" s="826">
        <v>1</v>
      </c>
      <c r="P302" s="825">
        <v>528</v>
      </c>
      <c r="Q302" s="827">
        <v>1</v>
      </c>
      <c r="R302" s="822">
        <v>2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21</v>
      </c>
      <c r="B303" s="822" t="s">
        <v>3465</v>
      </c>
      <c r="C303" s="822" t="s">
        <v>3471</v>
      </c>
      <c r="D303" s="823" t="s">
        <v>6113</v>
      </c>
      <c r="E303" s="824" t="s">
        <v>3486</v>
      </c>
      <c r="F303" s="822" t="s">
        <v>3466</v>
      </c>
      <c r="G303" s="822" t="s">
        <v>4106</v>
      </c>
      <c r="H303" s="822" t="s">
        <v>329</v>
      </c>
      <c r="I303" s="822" t="s">
        <v>4109</v>
      </c>
      <c r="J303" s="822" t="s">
        <v>1572</v>
      </c>
      <c r="K303" s="822" t="s">
        <v>4110</v>
      </c>
      <c r="L303" s="825">
        <v>197.99</v>
      </c>
      <c r="M303" s="825">
        <v>593.97</v>
      </c>
      <c r="N303" s="822">
        <v>3</v>
      </c>
      <c r="O303" s="826">
        <v>1</v>
      </c>
      <c r="P303" s="825">
        <v>197.99</v>
      </c>
      <c r="Q303" s="827">
        <v>0.33333333333333331</v>
      </c>
      <c r="R303" s="822">
        <v>1</v>
      </c>
      <c r="S303" s="827">
        <v>0.33333333333333331</v>
      </c>
      <c r="T303" s="826">
        <v>0.5</v>
      </c>
      <c r="U303" s="828">
        <v>0.5</v>
      </c>
    </row>
    <row r="304" spans="1:21" ht="14.45" customHeight="1" x14ac:dyDescent="0.2">
      <c r="A304" s="821">
        <v>21</v>
      </c>
      <c r="B304" s="822" t="s">
        <v>3465</v>
      </c>
      <c r="C304" s="822" t="s">
        <v>3471</v>
      </c>
      <c r="D304" s="823" t="s">
        <v>6113</v>
      </c>
      <c r="E304" s="824" t="s">
        <v>3486</v>
      </c>
      <c r="F304" s="822" t="s">
        <v>3466</v>
      </c>
      <c r="G304" s="822" t="s">
        <v>4111</v>
      </c>
      <c r="H304" s="822" t="s">
        <v>329</v>
      </c>
      <c r="I304" s="822" t="s">
        <v>4112</v>
      </c>
      <c r="J304" s="822" t="s">
        <v>797</v>
      </c>
      <c r="K304" s="822" t="s">
        <v>798</v>
      </c>
      <c r="L304" s="825">
        <v>311.02</v>
      </c>
      <c r="M304" s="825">
        <v>1866.12</v>
      </c>
      <c r="N304" s="822">
        <v>6</v>
      </c>
      <c r="O304" s="826">
        <v>4.5</v>
      </c>
      <c r="P304" s="825">
        <v>1244.08</v>
      </c>
      <c r="Q304" s="827">
        <v>0.66666666666666663</v>
      </c>
      <c r="R304" s="822">
        <v>4</v>
      </c>
      <c r="S304" s="827">
        <v>0.66666666666666663</v>
      </c>
      <c r="T304" s="826">
        <v>2.5</v>
      </c>
      <c r="U304" s="828">
        <v>0.55555555555555558</v>
      </c>
    </row>
    <row r="305" spans="1:21" ht="14.45" customHeight="1" x14ac:dyDescent="0.2">
      <c r="A305" s="821">
        <v>21</v>
      </c>
      <c r="B305" s="822" t="s">
        <v>3465</v>
      </c>
      <c r="C305" s="822" t="s">
        <v>3471</v>
      </c>
      <c r="D305" s="823" t="s">
        <v>6113</v>
      </c>
      <c r="E305" s="824" t="s">
        <v>3486</v>
      </c>
      <c r="F305" s="822" t="s">
        <v>3466</v>
      </c>
      <c r="G305" s="822" t="s">
        <v>4111</v>
      </c>
      <c r="H305" s="822" t="s">
        <v>329</v>
      </c>
      <c r="I305" s="822" t="s">
        <v>4113</v>
      </c>
      <c r="J305" s="822" t="s">
        <v>4114</v>
      </c>
      <c r="K305" s="822" t="s">
        <v>4115</v>
      </c>
      <c r="L305" s="825">
        <v>177.92</v>
      </c>
      <c r="M305" s="825">
        <v>4981.7600000000011</v>
      </c>
      <c r="N305" s="822">
        <v>28</v>
      </c>
      <c r="O305" s="826">
        <v>19</v>
      </c>
      <c r="P305" s="825">
        <v>3380.4800000000009</v>
      </c>
      <c r="Q305" s="827">
        <v>0.6785714285714286</v>
      </c>
      <c r="R305" s="822">
        <v>19</v>
      </c>
      <c r="S305" s="827">
        <v>0.6785714285714286</v>
      </c>
      <c r="T305" s="826">
        <v>12.5</v>
      </c>
      <c r="U305" s="828">
        <v>0.65789473684210531</v>
      </c>
    </row>
    <row r="306" spans="1:21" ht="14.45" customHeight="1" x14ac:dyDescent="0.2">
      <c r="A306" s="821">
        <v>21</v>
      </c>
      <c r="B306" s="822" t="s">
        <v>3465</v>
      </c>
      <c r="C306" s="822" t="s">
        <v>3471</v>
      </c>
      <c r="D306" s="823" t="s">
        <v>6113</v>
      </c>
      <c r="E306" s="824" t="s">
        <v>3486</v>
      </c>
      <c r="F306" s="822" t="s">
        <v>3466</v>
      </c>
      <c r="G306" s="822" t="s">
        <v>4111</v>
      </c>
      <c r="H306" s="822" t="s">
        <v>329</v>
      </c>
      <c r="I306" s="822" t="s">
        <v>4116</v>
      </c>
      <c r="J306" s="822" t="s">
        <v>4114</v>
      </c>
      <c r="K306" s="822" t="s">
        <v>4117</v>
      </c>
      <c r="L306" s="825">
        <v>387.73</v>
      </c>
      <c r="M306" s="825">
        <v>387.73</v>
      </c>
      <c r="N306" s="822">
        <v>1</v>
      </c>
      <c r="O306" s="826">
        <v>0.5</v>
      </c>
      <c r="P306" s="825">
        <v>387.73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21</v>
      </c>
      <c r="B307" s="822" t="s">
        <v>3465</v>
      </c>
      <c r="C307" s="822" t="s">
        <v>3471</v>
      </c>
      <c r="D307" s="823" t="s">
        <v>6113</v>
      </c>
      <c r="E307" s="824" t="s">
        <v>3486</v>
      </c>
      <c r="F307" s="822" t="s">
        <v>3466</v>
      </c>
      <c r="G307" s="822" t="s">
        <v>4111</v>
      </c>
      <c r="H307" s="822" t="s">
        <v>329</v>
      </c>
      <c r="I307" s="822" t="s">
        <v>4118</v>
      </c>
      <c r="J307" s="822" t="s">
        <v>4119</v>
      </c>
      <c r="K307" s="822" t="s">
        <v>4115</v>
      </c>
      <c r="L307" s="825">
        <v>177.92</v>
      </c>
      <c r="M307" s="825">
        <v>533.76</v>
      </c>
      <c r="N307" s="822">
        <v>3</v>
      </c>
      <c r="O307" s="826">
        <v>2.5</v>
      </c>
      <c r="P307" s="825">
        <v>177.92</v>
      </c>
      <c r="Q307" s="827">
        <v>0.33333333333333331</v>
      </c>
      <c r="R307" s="822">
        <v>1</v>
      </c>
      <c r="S307" s="827">
        <v>0.33333333333333331</v>
      </c>
      <c r="T307" s="826">
        <v>1</v>
      </c>
      <c r="U307" s="828">
        <v>0.4</v>
      </c>
    </row>
    <row r="308" spans="1:21" ht="14.45" customHeight="1" x14ac:dyDescent="0.2">
      <c r="A308" s="821">
        <v>21</v>
      </c>
      <c r="B308" s="822" t="s">
        <v>3465</v>
      </c>
      <c r="C308" s="822" t="s">
        <v>3471</v>
      </c>
      <c r="D308" s="823" t="s">
        <v>6113</v>
      </c>
      <c r="E308" s="824" t="s">
        <v>3486</v>
      </c>
      <c r="F308" s="822" t="s">
        <v>3466</v>
      </c>
      <c r="G308" s="822" t="s">
        <v>4111</v>
      </c>
      <c r="H308" s="822" t="s">
        <v>329</v>
      </c>
      <c r="I308" s="822" t="s">
        <v>4120</v>
      </c>
      <c r="J308" s="822" t="s">
        <v>4121</v>
      </c>
      <c r="K308" s="822" t="s">
        <v>4122</v>
      </c>
      <c r="L308" s="825">
        <v>317.8</v>
      </c>
      <c r="M308" s="825">
        <v>317.8</v>
      </c>
      <c r="N308" s="822">
        <v>1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21</v>
      </c>
      <c r="B309" s="822" t="s">
        <v>3465</v>
      </c>
      <c r="C309" s="822" t="s">
        <v>3471</v>
      </c>
      <c r="D309" s="823" t="s">
        <v>6113</v>
      </c>
      <c r="E309" s="824" t="s">
        <v>3486</v>
      </c>
      <c r="F309" s="822" t="s">
        <v>3466</v>
      </c>
      <c r="G309" s="822" t="s">
        <v>4111</v>
      </c>
      <c r="H309" s="822" t="s">
        <v>329</v>
      </c>
      <c r="I309" s="822" t="s">
        <v>4123</v>
      </c>
      <c r="J309" s="822" t="s">
        <v>797</v>
      </c>
      <c r="K309" s="822" t="s">
        <v>799</v>
      </c>
      <c r="L309" s="825">
        <v>477.11</v>
      </c>
      <c r="M309" s="825">
        <v>4293.9900000000007</v>
      </c>
      <c r="N309" s="822">
        <v>9</v>
      </c>
      <c r="O309" s="826">
        <v>6.5</v>
      </c>
      <c r="P309" s="825">
        <v>3816.8800000000006</v>
      </c>
      <c r="Q309" s="827">
        <v>0.88888888888888884</v>
      </c>
      <c r="R309" s="822">
        <v>8</v>
      </c>
      <c r="S309" s="827">
        <v>0.88888888888888884</v>
      </c>
      <c r="T309" s="826">
        <v>6</v>
      </c>
      <c r="U309" s="828">
        <v>0.92307692307692313</v>
      </c>
    </row>
    <row r="310" spans="1:21" ht="14.45" customHeight="1" x14ac:dyDescent="0.2">
      <c r="A310" s="821">
        <v>21</v>
      </c>
      <c r="B310" s="822" t="s">
        <v>3465</v>
      </c>
      <c r="C310" s="822" t="s">
        <v>3471</v>
      </c>
      <c r="D310" s="823" t="s">
        <v>6113</v>
      </c>
      <c r="E310" s="824" t="s">
        <v>3486</v>
      </c>
      <c r="F310" s="822" t="s">
        <v>3466</v>
      </c>
      <c r="G310" s="822" t="s">
        <v>4111</v>
      </c>
      <c r="H310" s="822" t="s">
        <v>329</v>
      </c>
      <c r="I310" s="822" t="s">
        <v>4124</v>
      </c>
      <c r="J310" s="822" t="s">
        <v>797</v>
      </c>
      <c r="K310" s="822" t="s">
        <v>798</v>
      </c>
      <c r="L310" s="825">
        <v>311.02</v>
      </c>
      <c r="M310" s="825">
        <v>622.04</v>
      </c>
      <c r="N310" s="822">
        <v>2</v>
      </c>
      <c r="O310" s="826">
        <v>1.5</v>
      </c>
      <c r="P310" s="825">
        <v>311.02</v>
      </c>
      <c r="Q310" s="827">
        <v>0.5</v>
      </c>
      <c r="R310" s="822">
        <v>1</v>
      </c>
      <c r="S310" s="827">
        <v>0.5</v>
      </c>
      <c r="T310" s="826">
        <v>1</v>
      </c>
      <c r="U310" s="828">
        <v>0.66666666666666663</v>
      </c>
    </row>
    <row r="311" spans="1:21" ht="14.45" customHeight="1" x14ac:dyDescent="0.2">
      <c r="A311" s="821">
        <v>21</v>
      </c>
      <c r="B311" s="822" t="s">
        <v>3465</v>
      </c>
      <c r="C311" s="822" t="s">
        <v>3471</v>
      </c>
      <c r="D311" s="823" t="s">
        <v>6113</v>
      </c>
      <c r="E311" s="824" t="s">
        <v>3486</v>
      </c>
      <c r="F311" s="822" t="s">
        <v>3466</v>
      </c>
      <c r="G311" s="822" t="s">
        <v>4111</v>
      </c>
      <c r="H311" s="822" t="s">
        <v>329</v>
      </c>
      <c r="I311" s="822" t="s">
        <v>4125</v>
      </c>
      <c r="J311" s="822" t="s">
        <v>797</v>
      </c>
      <c r="K311" s="822" t="s">
        <v>799</v>
      </c>
      <c r="L311" s="825">
        <v>477.11</v>
      </c>
      <c r="M311" s="825">
        <v>477.11</v>
      </c>
      <c r="N311" s="822">
        <v>1</v>
      </c>
      <c r="O311" s="826">
        <v>0.5</v>
      </c>
      <c r="P311" s="825">
        <v>477.11</v>
      </c>
      <c r="Q311" s="827">
        <v>1</v>
      </c>
      <c r="R311" s="822">
        <v>1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21</v>
      </c>
      <c r="B312" s="822" t="s">
        <v>3465</v>
      </c>
      <c r="C312" s="822" t="s">
        <v>3471</v>
      </c>
      <c r="D312" s="823" t="s">
        <v>6113</v>
      </c>
      <c r="E312" s="824" t="s">
        <v>3486</v>
      </c>
      <c r="F312" s="822" t="s">
        <v>3466</v>
      </c>
      <c r="G312" s="822" t="s">
        <v>4126</v>
      </c>
      <c r="H312" s="822" t="s">
        <v>329</v>
      </c>
      <c r="I312" s="822" t="s">
        <v>4127</v>
      </c>
      <c r="J312" s="822" t="s">
        <v>4128</v>
      </c>
      <c r="K312" s="822" t="s">
        <v>3087</v>
      </c>
      <c r="L312" s="825">
        <v>0</v>
      </c>
      <c r="M312" s="825">
        <v>0</v>
      </c>
      <c r="N312" s="822">
        <v>3</v>
      </c>
      <c r="O312" s="826">
        <v>1</v>
      </c>
      <c r="P312" s="825">
        <v>0</v>
      </c>
      <c r="Q312" s="827"/>
      <c r="R312" s="822">
        <v>3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21</v>
      </c>
      <c r="B313" s="822" t="s">
        <v>3465</v>
      </c>
      <c r="C313" s="822" t="s">
        <v>3471</v>
      </c>
      <c r="D313" s="823" t="s">
        <v>6113</v>
      </c>
      <c r="E313" s="824" t="s">
        <v>3486</v>
      </c>
      <c r="F313" s="822" t="s">
        <v>3466</v>
      </c>
      <c r="G313" s="822" t="s">
        <v>4126</v>
      </c>
      <c r="H313" s="822" t="s">
        <v>329</v>
      </c>
      <c r="I313" s="822" t="s">
        <v>4129</v>
      </c>
      <c r="J313" s="822" t="s">
        <v>4130</v>
      </c>
      <c r="K313" s="822" t="s">
        <v>3710</v>
      </c>
      <c r="L313" s="825">
        <v>0</v>
      </c>
      <c r="M313" s="825">
        <v>0</v>
      </c>
      <c r="N313" s="822">
        <v>3</v>
      </c>
      <c r="O313" s="826">
        <v>1.5</v>
      </c>
      <c r="P313" s="825">
        <v>0</v>
      </c>
      <c r="Q313" s="827"/>
      <c r="R313" s="822">
        <v>3</v>
      </c>
      <c r="S313" s="827">
        <v>1</v>
      </c>
      <c r="T313" s="826">
        <v>1.5</v>
      </c>
      <c r="U313" s="828">
        <v>1</v>
      </c>
    </row>
    <row r="314" spans="1:21" ht="14.45" customHeight="1" x14ac:dyDescent="0.2">
      <c r="A314" s="821">
        <v>21</v>
      </c>
      <c r="B314" s="822" t="s">
        <v>3465</v>
      </c>
      <c r="C314" s="822" t="s">
        <v>3471</v>
      </c>
      <c r="D314" s="823" t="s">
        <v>6113</v>
      </c>
      <c r="E314" s="824" t="s">
        <v>3486</v>
      </c>
      <c r="F314" s="822" t="s">
        <v>3466</v>
      </c>
      <c r="G314" s="822" t="s">
        <v>4126</v>
      </c>
      <c r="H314" s="822" t="s">
        <v>329</v>
      </c>
      <c r="I314" s="822" t="s">
        <v>4131</v>
      </c>
      <c r="J314" s="822" t="s">
        <v>4130</v>
      </c>
      <c r="K314" s="822" t="s">
        <v>3087</v>
      </c>
      <c r="L314" s="825">
        <v>0</v>
      </c>
      <c r="M314" s="825">
        <v>0</v>
      </c>
      <c r="N314" s="822">
        <v>3</v>
      </c>
      <c r="O314" s="826">
        <v>3</v>
      </c>
      <c r="P314" s="825">
        <v>0</v>
      </c>
      <c r="Q314" s="827"/>
      <c r="R314" s="822">
        <v>2</v>
      </c>
      <c r="S314" s="827">
        <v>0.66666666666666663</v>
      </c>
      <c r="T314" s="826">
        <v>2</v>
      </c>
      <c r="U314" s="828">
        <v>0.66666666666666663</v>
      </c>
    </row>
    <row r="315" spans="1:21" ht="14.45" customHeight="1" x14ac:dyDescent="0.2">
      <c r="A315" s="821">
        <v>21</v>
      </c>
      <c r="B315" s="822" t="s">
        <v>3465</v>
      </c>
      <c r="C315" s="822" t="s">
        <v>3471</v>
      </c>
      <c r="D315" s="823" t="s">
        <v>6113</v>
      </c>
      <c r="E315" s="824" t="s">
        <v>3486</v>
      </c>
      <c r="F315" s="822" t="s">
        <v>3466</v>
      </c>
      <c r="G315" s="822" t="s">
        <v>4126</v>
      </c>
      <c r="H315" s="822" t="s">
        <v>329</v>
      </c>
      <c r="I315" s="822" t="s">
        <v>4132</v>
      </c>
      <c r="J315" s="822" t="s">
        <v>4133</v>
      </c>
      <c r="K315" s="822" t="s">
        <v>3710</v>
      </c>
      <c r="L315" s="825">
        <v>0</v>
      </c>
      <c r="M315" s="825">
        <v>0</v>
      </c>
      <c r="N315" s="822">
        <v>3</v>
      </c>
      <c r="O315" s="826">
        <v>3</v>
      </c>
      <c r="P315" s="825"/>
      <c r="Q315" s="827"/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21</v>
      </c>
      <c r="B316" s="822" t="s">
        <v>3465</v>
      </c>
      <c r="C316" s="822" t="s">
        <v>3471</v>
      </c>
      <c r="D316" s="823" t="s">
        <v>6113</v>
      </c>
      <c r="E316" s="824" t="s">
        <v>3486</v>
      </c>
      <c r="F316" s="822" t="s">
        <v>3466</v>
      </c>
      <c r="G316" s="822" t="s">
        <v>4126</v>
      </c>
      <c r="H316" s="822" t="s">
        <v>329</v>
      </c>
      <c r="I316" s="822" t="s">
        <v>4134</v>
      </c>
      <c r="J316" s="822" t="s">
        <v>4133</v>
      </c>
      <c r="K316" s="822" t="s">
        <v>3087</v>
      </c>
      <c r="L316" s="825">
        <v>0</v>
      </c>
      <c r="M316" s="825">
        <v>0</v>
      </c>
      <c r="N316" s="822">
        <v>5</v>
      </c>
      <c r="O316" s="826">
        <v>2.5</v>
      </c>
      <c r="P316" s="825"/>
      <c r="Q316" s="827"/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21</v>
      </c>
      <c r="B317" s="822" t="s">
        <v>3465</v>
      </c>
      <c r="C317" s="822" t="s">
        <v>3471</v>
      </c>
      <c r="D317" s="823" t="s">
        <v>6113</v>
      </c>
      <c r="E317" s="824" t="s">
        <v>3486</v>
      </c>
      <c r="F317" s="822" t="s">
        <v>3466</v>
      </c>
      <c r="G317" s="822" t="s">
        <v>4126</v>
      </c>
      <c r="H317" s="822" t="s">
        <v>329</v>
      </c>
      <c r="I317" s="822" t="s">
        <v>4135</v>
      </c>
      <c r="J317" s="822" t="s">
        <v>4128</v>
      </c>
      <c r="K317" s="822" t="s">
        <v>3087</v>
      </c>
      <c r="L317" s="825">
        <v>0</v>
      </c>
      <c r="M317" s="825">
        <v>0</v>
      </c>
      <c r="N317" s="822">
        <v>4</v>
      </c>
      <c r="O317" s="826">
        <v>1.5</v>
      </c>
      <c r="P317" s="825">
        <v>0</v>
      </c>
      <c r="Q317" s="827"/>
      <c r="R317" s="822">
        <v>4</v>
      </c>
      <c r="S317" s="827">
        <v>1</v>
      </c>
      <c r="T317" s="826">
        <v>1.5</v>
      </c>
      <c r="U317" s="828">
        <v>1</v>
      </c>
    </row>
    <row r="318" spans="1:21" ht="14.45" customHeight="1" x14ac:dyDescent="0.2">
      <c r="A318" s="821">
        <v>21</v>
      </c>
      <c r="B318" s="822" t="s">
        <v>3465</v>
      </c>
      <c r="C318" s="822" t="s">
        <v>3471</v>
      </c>
      <c r="D318" s="823" t="s">
        <v>6113</v>
      </c>
      <c r="E318" s="824" t="s">
        <v>3486</v>
      </c>
      <c r="F318" s="822" t="s">
        <v>3466</v>
      </c>
      <c r="G318" s="822" t="s">
        <v>4126</v>
      </c>
      <c r="H318" s="822" t="s">
        <v>662</v>
      </c>
      <c r="I318" s="822" t="s">
        <v>3315</v>
      </c>
      <c r="J318" s="822" t="s">
        <v>1635</v>
      </c>
      <c r="K318" s="822" t="s">
        <v>3316</v>
      </c>
      <c r="L318" s="825">
        <v>0</v>
      </c>
      <c r="M318" s="825">
        <v>0</v>
      </c>
      <c r="N318" s="822">
        <v>18</v>
      </c>
      <c r="O318" s="826">
        <v>13</v>
      </c>
      <c r="P318" s="825">
        <v>0</v>
      </c>
      <c r="Q318" s="827"/>
      <c r="R318" s="822">
        <v>13</v>
      </c>
      <c r="S318" s="827">
        <v>0.72222222222222221</v>
      </c>
      <c r="T318" s="826">
        <v>9</v>
      </c>
      <c r="U318" s="828">
        <v>0.69230769230769229</v>
      </c>
    </row>
    <row r="319" spans="1:21" ht="14.45" customHeight="1" x14ac:dyDescent="0.2">
      <c r="A319" s="821">
        <v>21</v>
      </c>
      <c r="B319" s="822" t="s">
        <v>3465</v>
      </c>
      <c r="C319" s="822" t="s">
        <v>3471</v>
      </c>
      <c r="D319" s="823" t="s">
        <v>6113</v>
      </c>
      <c r="E319" s="824" t="s">
        <v>3486</v>
      </c>
      <c r="F319" s="822" t="s">
        <v>3466</v>
      </c>
      <c r="G319" s="822" t="s">
        <v>4126</v>
      </c>
      <c r="H319" s="822" t="s">
        <v>662</v>
      </c>
      <c r="I319" s="822" t="s">
        <v>3086</v>
      </c>
      <c r="J319" s="822" t="s">
        <v>1635</v>
      </c>
      <c r="K319" s="822" t="s">
        <v>3087</v>
      </c>
      <c r="L319" s="825">
        <v>0</v>
      </c>
      <c r="M319" s="825">
        <v>0</v>
      </c>
      <c r="N319" s="822">
        <v>13</v>
      </c>
      <c r="O319" s="826">
        <v>9.5</v>
      </c>
      <c r="P319" s="825">
        <v>0</v>
      </c>
      <c r="Q319" s="827"/>
      <c r="R319" s="822">
        <v>8</v>
      </c>
      <c r="S319" s="827">
        <v>0.61538461538461542</v>
      </c>
      <c r="T319" s="826">
        <v>5.5</v>
      </c>
      <c r="U319" s="828">
        <v>0.57894736842105265</v>
      </c>
    </row>
    <row r="320" spans="1:21" ht="14.45" customHeight="1" x14ac:dyDescent="0.2">
      <c r="A320" s="821">
        <v>21</v>
      </c>
      <c r="B320" s="822" t="s">
        <v>3465</v>
      </c>
      <c r="C320" s="822" t="s">
        <v>3471</v>
      </c>
      <c r="D320" s="823" t="s">
        <v>6113</v>
      </c>
      <c r="E320" s="824" t="s">
        <v>3486</v>
      </c>
      <c r="F320" s="822" t="s">
        <v>3466</v>
      </c>
      <c r="G320" s="822" t="s">
        <v>4126</v>
      </c>
      <c r="H320" s="822" t="s">
        <v>329</v>
      </c>
      <c r="I320" s="822" t="s">
        <v>4136</v>
      </c>
      <c r="J320" s="822" t="s">
        <v>4137</v>
      </c>
      <c r="K320" s="822" t="s">
        <v>3316</v>
      </c>
      <c r="L320" s="825">
        <v>0</v>
      </c>
      <c r="M320" s="825">
        <v>0</v>
      </c>
      <c r="N320" s="822">
        <v>1</v>
      </c>
      <c r="O320" s="826">
        <v>0.5</v>
      </c>
      <c r="P320" s="825"/>
      <c r="Q320" s="827"/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21</v>
      </c>
      <c r="B321" s="822" t="s">
        <v>3465</v>
      </c>
      <c r="C321" s="822" t="s">
        <v>3471</v>
      </c>
      <c r="D321" s="823" t="s">
        <v>6113</v>
      </c>
      <c r="E321" s="824" t="s">
        <v>3486</v>
      </c>
      <c r="F321" s="822" t="s">
        <v>3466</v>
      </c>
      <c r="G321" s="822" t="s">
        <v>4138</v>
      </c>
      <c r="H321" s="822" t="s">
        <v>329</v>
      </c>
      <c r="I321" s="822" t="s">
        <v>4139</v>
      </c>
      <c r="J321" s="822" t="s">
        <v>1237</v>
      </c>
      <c r="K321" s="822" t="s">
        <v>4140</v>
      </c>
      <c r="L321" s="825">
        <v>36.51</v>
      </c>
      <c r="M321" s="825">
        <v>73.02</v>
      </c>
      <c r="N321" s="822">
        <v>2</v>
      </c>
      <c r="O321" s="826">
        <v>1</v>
      </c>
      <c r="P321" s="825">
        <v>36.51</v>
      </c>
      <c r="Q321" s="827">
        <v>0.5</v>
      </c>
      <c r="R321" s="822">
        <v>1</v>
      </c>
      <c r="S321" s="827">
        <v>0.5</v>
      </c>
      <c r="T321" s="826">
        <v>0.5</v>
      </c>
      <c r="U321" s="828">
        <v>0.5</v>
      </c>
    </row>
    <row r="322" spans="1:21" ht="14.45" customHeight="1" x14ac:dyDescent="0.2">
      <c r="A322" s="821">
        <v>21</v>
      </c>
      <c r="B322" s="822" t="s">
        <v>3465</v>
      </c>
      <c r="C322" s="822" t="s">
        <v>3471</v>
      </c>
      <c r="D322" s="823" t="s">
        <v>6113</v>
      </c>
      <c r="E322" s="824" t="s">
        <v>3486</v>
      </c>
      <c r="F322" s="822" t="s">
        <v>3466</v>
      </c>
      <c r="G322" s="822" t="s">
        <v>4138</v>
      </c>
      <c r="H322" s="822" t="s">
        <v>329</v>
      </c>
      <c r="I322" s="822" t="s">
        <v>4141</v>
      </c>
      <c r="J322" s="822" t="s">
        <v>1237</v>
      </c>
      <c r="K322" s="822" t="s">
        <v>4142</v>
      </c>
      <c r="L322" s="825">
        <v>18.260000000000002</v>
      </c>
      <c r="M322" s="825">
        <v>18.260000000000002</v>
      </c>
      <c r="N322" s="822">
        <v>1</v>
      </c>
      <c r="O322" s="826">
        <v>0.5</v>
      </c>
      <c r="P322" s="825">
        <v>18.260000000000002</v>
      </c>
      <c r="Q322" s="827">
        <v>1</v>
      </c>
      <c r="R322" s="822">
        <v>1</v>
      </c>
      <c r="S322" s="827">
        <v>1</v>
      </c>
      <c r="T322" s="826">
        <v>0.5</v>
      </c>
      <c r="U322" s="828">
        <v>1</v>
      </c>
    </row>
    <row r="323" spans="1:21" ht="14.45" customHeight="1" x14ac:dyDescent="0.2">
      <c r="A323" s="821">
        <v>21</v>
      </c>
      <c r="B323" s="822" t="s">
        <v>3465</v>
      </c>
      <c r="C323" s="822" t="s">
        <v>3471</v>
      </c>
      <c r="D323" s="823" t="s">
        <v>6113</v>
      </c>
      <c r="E323" s="824" t="s">
        <v>3486</v>
      </c>
      <c r="F323" s="822" t="s">
        <v>3466</v>
      </c>
      <c r="G323" s="822" t="s">
        <v>4138</v>
      </c>
      <c r="H323" s="822" t="s">
        <v>329</v>
      </c>
      <c r="I323" s="822" t="s">
        <v>4143</v>
      </c>
      <c r="J323" s="822" t="s">
        <v>1237</v>
      </c>
      <c r="K323" s="822" t="s">
        <v>4144</v>
      </c>
      <c r="L323" s="825">
        <v>0</v>
      </c>
      <c r="M323" s="825">
        <v>0</v>
      </c>
      <c r="N323" s="822">
        <v>1</v>
      </c>
      <c r="O323" s="826">
        <v>1</v>
      </c>
      <c r="P323" s="825">
        <v>0</v>
      </c>
      <c r="Q323" s="827"/>
      <c r="R323" s="822">
        <v>1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21</v>
      </c>
      <c r="B324" s="822" t="s">
        <v>3465</v>
      </c>
      <c r="C324" s="822" t="s">
        <v>3471</v>
      </c>
      <c r="D324" s="823" t="s">
        <v>6113</v>
      </c>
      <c r="E324" s="824" t="s">
        <v>3486</v>
      </c>
      <c r="F324" s="822" t="s">
        <v>3466</v>
      </c>
      <c r="G324" s="822" t="s">
        <v>4145</v>
      </c>
      <c r="H324" s="822" t="s">
        <v>662</v>
      </c>
      <c r="I324" s="822" t="s">
        <v>4146</v>
      </c>
      <c r="J324" s="822" t="s">
        <v>3389</v>
      </c>
      <c r="K324" s="822" t="s">
        <v>4147</v>
      </c>
      <c r="L324" s="825">
        <v>11977.01</v>
      </c>
      <c r="M324" s="825">
        <v>11977.01</v>
      </c>
      <c r="N324" s="822">
        <v>1</v>
      </c>
      <c r="O324" s="826">
        <v>1</v>
      </c>
      <c r="P324" s="825">
        <v>11977.01</v>
      </c>
      <c r="Q324" s="827">
        <v>1</v>
      </c>
      <c r="R324" s="822">
        <v>1</v>
      </c>
      <c r="S324" s="827">
        <v>1</v>
      </c>
      <c r="T324" s="826">
        <v>1</v>
      </c>
      <c r="U324" s="828">
        <v>1</v>
      </c>
    </row>
    <row r="325" spans="1:21" ht="14.45" customHeight="1" x14ac:dyDescent="0.2">
      <c r="A325" s="821">
        <v>21</v>
      </c>
      <c r="B325" s="822" t="s">
        <v>3465</v>
      </c>
      <c r="C325" s="822" t="s">
        <v>3471</v>
      </c>
      <c r="D325" s="823" t="s">
        <v>6113</v>
      </c>
      <c r="E325" s="824" t="s">
        <v>3486</v>
      </c>
      <c r="F325" s="822" t="s">
        <v>3466</v>
      </c>
      <c r="G325" s="822" t="s">
        <v>4148</v>
      </c>
      <c r="H325" s="822" t="s">
        <v>662</v>
      </c>
      <c r="I325" s="822" t="s">
        <v>4149</v>
      </c>
      <c r="J325" s="822" t="s">
        <v>1167</v>
      </c>
      <c r="K325" s="822" t="s">
        <v>4150</v>
      </c>
      <c r="L325" s="825">
        <v>165.63</v>
      </c>
      <c r="M325" s="825">
        <v>4140.75</v>
      </c>
      <c r="N325" s="822">
        <v>25</v>
      </c>
      <c r="O325" s="826">
        <v>5</v>
      </c>
      <c r="P325" s="825">
        <v>2815.7099999999996</v>
      </c>
      <c r="Q325" s="827">
        <v>0.67999999999999994</v>
      </c>
      <c r="R325" s="822">
        <v>17</v>
      </c>
      <c r="S325" s="827">
        <v>0.68</v>
      </c>
      <c r="T325" s="826">
        <v>3</v>
      </c>
      <c r="U325" s="828">
        <v>0.6</v>
      </c>
    </row>
    <row r="326" spans="1:21" ht="14.45" customHeight="1" x14ac:dyDescent="0.2">
      <c r="A326" s="821">
        <v>21</v>
      </c>
      <c r="B326" s="822" t="s">
        <v>3465</v>
      </c>
      <c r="C326" s="822" t="s">
        <v>3471</v>
      </c>
      <c r="D326" s="823" t="s">
        <v>6113</v>
      </c>
      <c r="E326" s="824" t="s">
        <v>3486</v>
      </c>
      <c r="F326" s="822" t="s">
        <v>3466</v>
      </c>
      <c r="G326" s="822" t="s">
        <v>4148</v>
      </c>
      <c r="H326" s="822" t="s">
        <v>662</v>
      </c>
      <c r="I326" s="822" t="s">
        <v>4151</v>
      </c>
      <c r="J326" s="822" t="s">
        <v>1167</v>
      </c>
      <c r="K326" s="822" t="s">
        <v>4152</v>
      </c>
      <c r="L326" s="825">
        <v>414.07</v>
      </c>
      <c r="M326" s="825">
        <v>1656.28</v>
      </c>
      <c r="N326" s="822">
        <v>4</v>
      </c>
      <c r="O326" s="826">
        <v>1</v>
      </c>
      <c r="P326" s="825">
        <v>1656.28</v>
      </c>
      <c r="Q326" s="827">
        <v>1</v>
      </c>
      <c r="R326" s="822">
        <v>4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21</v>
      </c>
      <c r="B327" s="822" t="s">
        <v>3465</v>
      </c>
      <c r="C327" s="822" t="s">
        <v>3471</v>
      </c>
      <c r="D327" s="823" t="s">
        <v>6113</v>
      </c>
      <c r="E327" s="824" t="s">
        <v>3486</v>
      </c>
      <c r="F327" s="822" t="s">
        <v>3466</v>
      </c>
      <c r="G327" s="822" t="s">
        <v>4148</v>
      </c>
      <c r="H327" s="822" t="s">
        <v>329</v>
      </c>
      <c r="I327" s="822" t="s">
        <v>4153</v>
      </c>
      <c r="J327" s="822" t="s">
        <v>4154</v>
      </c>
      <c r="K327" s="822" t="s">
        <v>4155</v>
      </c>
      <c r="L327" s="825">
        <v>414.07</v>
      </c>
      <c r="M327" s="825">
        <v>2070.35</v>
      </c>
      <c r="N327" s="822">
        <v>5</v>
      </c>
      <c r="O327" s="826">
        <v>2.5</v>
      </c>
      <c r="P327" s="825">
        <v>1242.21</v>
      </c>
      <c r="Q327" s="827">
        <v>0.60000000000000009</v>
      </c>
      <c r="R327" s="822">
        <v>3</v>
      </c>
      <c r="S327" s="827">
        <v>0.6</v>
      </c>
      <c r="T327" s="826">
        <v>1.5</v>
      </c>
      <c r="U327" s="828">
        <v>0.6</v>
      </c>
    </row>
    <row r="328" spans="1:21" ht="14.45" customHeight="1" x14ac:dyDescent="0.2">
      <c r="A328" s="821">
        <v>21</v>
      </c>
      <c r="B328" s="822" t="s">
        <v>3465</v>
      </c>
      <c r="C328" s="822" t="s">
        <v>3471</v>
      </c>
      <c r="D328" s="823" t="s">
        <v>6113</v>
      </c>
      <c r="E328" s="824" t="s">
        <v>3486</v>
      </c>
      <c r="F328" s="822" t="s">
        <v>3466</v>
      </c>
      <c r="G328" s="822" t="s">
        <v>3561</v>
      </c>
      <c r="H328" s="822" t="s">
        <v>329</v>
      </c>
      <c r="I328" s="822" t="s">
        <v>4156</v>
      </c>
      <c r="J328" s="822" t="s">
        <v>4157</v>
      </c>
      <c r="K328" s="822" t="s">
        <v>4158</v>
      </c>
      <c r="L328" s="825">
        <v>99.94</v>
      </c>
      <c r="M328" s="825">
        <v>199.88</v>
      </c>
      <c r="N328" s="822">
        <v>2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21</v>
      </c>
      <c r="B329" s="822" t="s">
        <v>3465</v>
      </c>
      <c r="C329" s="822" t="s">
        <v>3471</v>
      </c>
      <c r="D329" s="823" t="s">
        <v>6113</v>
      </c>
      <c r="E329" s="824" t="s">
        <v>3486</v>
      </c>
      <c r="F329" s="822" t="s">
        <v>3466</v>
      </c>
      <c r="G329" s="822" t="s">
        <v>3561</v>
      </c>
      <c r="H329" s="822" t="s">
        <v>329</v>
      </c>
      <c r="I329" s="822" t="s">
        <v>4159</v>
      </c>
      <c r="J329" s="822" t="s">
        <v>4157</v>
      </c>
      <c r="K329" s="822" t="s">
        <v>4160</v>
      </c>
      <c r="L329" s="825">
        <v>299.83999999999997</v>
      </c>
      <c r="M329" s="825">
        <v>2098.8799999999997</v>
      </c>
      <c r="N329" s="822">
        <v>7</v>
      </c>
      <c r="O329" s="826">
        <v>6</v>
      </c>
      <c r="P329" s="825">
        <v>299.83999999999997</v>
      </c>
      <c r="Q329" s="827">
        <v>0.14285714285714288</v>
      </c>
      <c r="R329" s="822">
        <v>1</v>
      </c>
      <c r="S329" s="827">
        <v>0.14285714285714285</v>
      </c>
      <c r="T329" s="826">
        <v>1</v>
      </c>
      <c r="U329" s="828">
        <v>0.16666666666666666</v>
      </c>
    </row>
    <row r="330" spans="1:21" ht="14.45" customHeight="1" x14ac:dyDescent="0.2">
      <c r="A330" s="821">
        <v>21</v>
      </c>
      <c r="B330" s="822" t="s">
        <v>3465</v>
      </c>
      <c r="C330" s="822" t="s">
        <v>3471</v>
      </c>
      <c r="D330" s="823" t="s">
        <v>6113</v>
      </c>
      <c r="E330" s="824" t="s">
        <v>3486</v>
      </c>
      <c r="F330" s="822" t="s">
        <v>3466</v>
      </c>
      <c r="G330" s="822" t="s">
        <v>3561</v>
      </c>
      <c r="H330" s="822" t="s">
        <v>662</v>
      </c>
      <c r="I330" s="822" t="s">
        <v>4161</v>
      </c>
      <c r="J330" s="822" t="s">
        <v>4157</v>
      </c>
      <c r="K330" s="822" t="s">
        <v>4162</v>
      </c>
      <c r="L330" s="825">
        <v>150.94</v>
      </c>
      <c r="M330" s="825">
        <v>150.94</v>
      </c>
      <c r="N330" s="822">
        <v>1</v>
      </c>
      <c r="O330" s="826">
        <v>1</v>
      </c>
      <c r="P330" s="825">
        <v>150.94</v>
      </c>
      <c r="Q330" s="827">
        <v>1</v>
      </c>
      <c r="R330" s="822">
        <v>1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21</v>
      </c>
      <c r="B331" s="822" t="s">
        <v>3465</v>
      </c>
      <c r="C331" s="822" t="s">
        <v>3471</v>
      </c>
      <c r="D331" s="823" t="s">
        <v>6113</v>
      </c>
      <c r="E331" s="824" t="s">
        <v>3486</v>
      </c>
      <c r="F331" s="822" t="s">
        <v>3466</v>
      </c>
      <c r="G331" s="822" t="s">
        <v>3561</v>
      </c>
      <c r="H331" s="822" t="s">
        <v>329</v>
      </c>
      <c r="I331" s="822" t="s">
        <v>3562</v>
      </c>
      <c r="J331" s="822" t="s">
        <v>1624</v>
      </c>
      <c r="K331" s="822" t="s">
        <v>1626</v>
      </c>
      <c r="L331" s="825">
        <v>50.32</v>
      </c>
      <c r="M331" s="825">
        <v>2365.04</v>
      </c>
      <c r="N331" s="822">
        <v>47</v>
      </c>
      <c r="O331" s="826">
        <v>19.5</v>
      </c>
      <c r="P331" s="825">
        <v>1157.3600000000001</v>
      </c>
      <c r="Q331" s="827">
        <v>0.48936170212765961</v>
      </c>
      <c r="R331" s="822">
        <v>23</v>
      </c>
      <c r="S331" s="827">
        <v>0.48936170212765956</v>
      </c>
      <c r="T331" s="826">
        <v>10.5</v>
      </c>
      <c r="U331" s="828">
        <v>0.53846153846153844</v>
      </c>
    </row>
    <row r="332" spans="1:21" ht="14.45" customHeight="1" x14ac:dyDescent="0.2">
      <c r="A332" s="821">
        <v>21</v>
      </c>
      <c r="B332" s="822" t="s">
        <v>3465</v>
      </c>
      <c r="C332" s="822" t="s">
        <v>3471</v>
      </c>
      <c r="D332" s="823" t="s">
        <v>6113</v>
      </c>
      <c r="E332" s="824" t="s">
        <v>3486</v>
      </c>
      <c r="F332" s="822" t="s">
        <v>3466</v>
      </c>
      <c r="G332" s="822" t="s">
        <v>3561</v>
      </c>
      <c r="H332" s="822" t="s">
        <v>329</v>
      </c>
      <c r="I332" s="822" t="s">
        <v>4163</v>
      </c>
      <c r="J332" s="822" t="s">
        <v>4164</v>
      </c>
      <c r="K332" s="822" t="s">
        <v>4165</v>
      </c>
      <c r="L332" s="825">
        <v>50.32</v>
      </c>
      <c r="M332" s="825">
        <v>251.60000000000002</v>
      </c>
      <c r="N332" s="822">
        <v>5</v>
      </c>
      <c r="O332" s="826">
        <v>1</v>
      </c>
      <c r="P332" s="825">
        <v>251.60000000000002</v>
      </c>
      <c r="Q332" s="827">
        <v>1</v>
      </c>
      <c r="R332" s="822">
        <v>5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21</v>
      </c>
      <c r="B333" s="822" t="s">
        <v>3465</v>
      </c>
      <c r="C333" s="822" t="s">
        <v>3471</v>
      </c>
      <c r="D333" s="823" t="s">
        <v>6113</v>
      </c>
      <c r="E333" s="824" t="s">
        <v>3486</v>
      </c>
      <c r="F333" s="822" t="s">
        <v>3466</v>
      </c>
      <c r="G333" s="822" t="s">
        <v>4166</v>
      </c>
      <c r="H333" s="822" t="s">
        <v>329</v>
      </c>
      <c r="I333" s="822" t="s">
        <v>4167</v>
      </c>
      <c r="J333" s="822" t="s">
        <v>851</v>
      </c>
      <c r="K333" s="822" t="s">
        <v>4168</v>
      </c>
      <c r="L333" s="825">
        <v>83.38</v>
      </c>
      <c r="M333" s="825">
        <v>83.38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21</v>
      </c>
      <c r="B334" s="822" t="s">
        <v>3465</v>
      </c>
      <c r="C334" s="822" t="s">
        <v>3471</v>
      </c>
      <c r="D334" s="823" t="s">
        <v>6113</v>
      </c>
      <c r="E334" s="824" t="s">
        <v>3486</v>
      </c>
      <c r="F334" s="822" t="s">
        <v>3466</v>
      </c>
      <c r="G334" s="822" t="s">
        <v>3564</v>
      </c>
      <c r="H334" s="822" t="s">
        <v>329</v>
      </c>
      <c r="I334" s="822" t="s">
        <v>3565</v>
      </c>
      <c r="J334" s="822" t="s">
        <v>693</v>
      </c>
      <c r="K334" s="822" t="s">
        <v>3566</v>
      </c>
      <c r="L334" s="825">
        <v>2086.5500000000002</v>
      </c>
      <c r="M334" s="825">
        <v>85548.550000000017</v>
      </c>
      <c r="N334" s="822">
        <v>41</v>
      </c>
      <c r="O334" s="826">
        <v>17</v>
      </c>
      <c r="P334" s="825">
        <v>70942.700000000012</v>
      </c>
      <c r="Q334" s="827">
        <v>0.82926829268292679</v>
      </c>
      <c r="R334" s="822">
        <v>34</v>
      </c>
      <c r="S334" s="827">
        <v>0.82926829268292679</v>
      </c>
      <c r="T334" s="826">
        <v>13</v>
      </c>
      <c r="U334" s="828">
        <v>0.76470588235294112</v>
      </c>
    </row>
    <row r="335" spans="1:21" ht="14.45" customHeight="1" x14ac:dyDescent="0.2">
      <c r="A335" s="821">
        <v>21</v>
      </c>
      <c r="B335" s="822" t="s">
        <v>3465</v>
      </c>
      <c r="C335" s="822" t="s">
        <v>3471</v>
      </c>
      <c r="D335" s="823" t="s">
        <v>6113</v>
      </c>
      <c r="E335" s="824" t="s">
        <v>3486</v>
      </c>
      <c r="F335" s="822" t="s">
        <v>3466</v>
      </c>
      <c r="G335" s="822" t="s">
        <v>4169</v>
      </c>
      <c r="H335" s="822" t="s">
        <v>662</v>
      </c>
      <c r="I335" s="822" t="s">
        <v>2870</v>
      </c>
      <c r="J335" s="822" t="s">
        <v>1722</v>
      </c>
      <c r="K335" s="822" t="s">
        <v>2871</v>
      </c>
      <c r="L335" s="825">
        <v>154.36000000000001</v>
      </c>
      <c r="M335" s="825">
        <v>308.72000000000003</v>
      </c>
      <c r="N335" s="822">
        <v>2</v>
      </c>
      <c r="O335" s="826">
        <v>2</v>
      </c>
      <c r="P335" s="825">
        <v>308.72000000000003</v>
      </c>
      <c r="Q335" s="827">
        <v>1</v>
      </c>
      <c r="R335" s="822">
        <v>2</v>
      </c>
      <c r="S335" s="827">
        <v>1</v>
      </c>
      <c r="T335" s="826">
        <v>2</v>
      </c>
      <c r="U335" s="828">
        <v>1</v>
      </c>
    </row>
    <row r="336" spans="1:21" ht="14.45" customHeight="1" x14ac:dyDescent="0.2">
      <c r="A336" s="821">
        <v>21</v>
      </c>
      <c r="B336" s="822" t="s">
        <v>3465</v>
      </c>
      <c r="C336" s="822" t="s">
        <v>3471</v>
      </c>
      <c r="D336" s="823" t="s">
        <v>6113</v>
      </c>
      <c r="E336" s="824" t="s">
        <v>3486</v>
      </c>
      <c r="F336" s="822" t="s">
        <v>3466</v>
      </c>
      <c r="G336" s="822" t="s">
        <v>4169</v>
      </c>
      <c r="H336" s="822" t="s">
        <v>329</v>
      </c>
      <c r="I336" s="822" t="s">
        <v>4170</v>
      </c>
      <c r="J336" s="822" t="s">
        <v>1722</v>
      </c>
      <c r="K336" s="822" t="s">
        <v>4171</v>
      </c>
      <c r="L336" s="825">
        <v>225.06</v>
      </c>
      <c r="M336" s="825">
        <v>2700.72</v>
      </c>
      <c r="N336" s="822">
        <v>12</v>
      </c>
      <c r="O336" s="826">
        <v>10</v>
      </c>
      <c r="P336" s="825">
        <v>1800.4799999999998</v>
      </c>
      <c r="Q336" s="827">
        <v>0.66666666666666663</v>
      </c>
      <c r="R336" s="822">
        <v>8</v>
      </c>
      <c r="S336" s="827">
        <v>0.66666666666666663</v>
      </c>
      <c r="T336" s="826">
        <v>6</v>
      </c>
      <c r="U336" s="828">
        <v>0.6</v>
      </c>
    </row>
    <row r="337" spans="1:21" ht="14.45" customHeight="1" x14ac:dyDescent="0.2">
      <c r="A337" s="821">
        <v>21</v>
      </c>
      <c r="B337" s="822" t="s">
        <v>3465</v>
      </c>
      <c r="C337" s="822" t="s">
        <v>3471</v>
      </c>
      <c r="D337" s="823" t="s">
        <v>6113</v>
      </c>
      <c r="E337" s="824" t="s">
        <v>3486</v>
      </c>
      <c r="F337" s="822" t="s">
        <v>3466</v>
      </c>
      <c r="G337" s="822" t="s">
        <v>4172</v>
      </c>
      <c r="H337" s="822" t="s">
        <v>329</v>
      </c>
      <c r="I337" s="822" t="s">
        <v>4173</v>
      </c>
      <c r="J337" s="822" t="s">
        <v>4174</v>
      </c>
      <c r="K337" s="822" t="s">
        <v>1193</v>
      </c>
      <c r="L337" s="825">
        <v>374.79</v>
      </c>
      <c r="M337" s="825">
        <v>20613.45</v>
      </c>
      <c r="N337" s="822">
        <v>55</v>
      </c>
      <c r="O337" s="826">
        <v>13.5</v>
      </c>
      <c r="P337" s="825">
        <v>19489.080000000002</v>
      </c>
      <c r="Q337" s="827">
        <v>0.94545454545454555</v>
      </c>
      <c r="R337" s="822">
        <v>52</v>
      </c>
      <c r="S337" s="827">
        <v>0.94545454545454544</v>
      </c>
      <c r="T337" s="826">
        <v>12.5</v>
      </c>
      <c r="U337" s="828">
        <v>0.92592592592592593</v>
      </c>
    </row>
    <row r="338" spans="1:21" ht="14.45" customHeight="1" x14ac:dyDescent="0.2">
      <c r="A338" s="821">
        <v>21</v>
      </c>
      <c r="B338" s="822" t="s">
        <v>3465</v>
      </c>
      <c r="C338" s="822" t="s">
        <v>3471</v>
      </c>
      <c r="D338" s="823" t="s">
        <v>6113</v>
      </c>
      <c r="E338" s="824" t="s">
        <v>3486</v>
      </c>
      <c r="F338" s="822" t="s">
        <v>3466</v>
      </c>
      <c r="G338" s="822" t="s">
        <v>4175</v>
      </c>
      <c r="H338" s="822" t="s">
        <v>329</v>
      </c>
      <c r="I338" s="822" t="s">
        <v>4176</v>
      </c>
      <c r="J338" s="822" t="s">
        <v>4177</v>
      </c>
      <c r="K338" s="822" t="s">
        <v>4178</v>
      </c>
      <c r="L338" s="825">
        <v>1391.97</v>
      </c>
      <c r="M338" s="825">
        <v>8351.82</v>
      </c>
      <c r="N338" s="822">
        <v>6</v>
      </c>
      <c r="O338" s="826">
        <v>3</v>
      </c>
      <c r="P338" s="825">
        <v>5567.88</v>
      </c>
      <c r="Q338" s="827">
        <v>0.66666666666666674</v>
      </c>
      <c r="R338" s="822">
        <v>4</v>
      </c>
      <c r="S338" s="827">
        <v>0.66666666666666663</v>
      </c>
      <c r="T338" s="826">
        <v>1</v>
      </c>
      <c r="U338" s="828">
        <v>0.33333333333333331</v>
      </c>
    </row>
    <row r="339" spans="1:21" ht="14.45" customHeight="1" x14ac:dyDescent="0.2">
      <c r="A339" s="821">
        <v>21</v>
      </c>
      <c r="B339" s="822" t="s">
        <v>3465</v>
      </c>
      <c r="C339" s="822" t="s">
        <v>3471</v>
      </c>
      <c r="D339" s="823" t="s">
        <v>6113</v>
      </c>
      <c r="E339" s="824" t="s">
        <v>3486</v>
      </c>
      <c r="F339" s="822" t="s">
        <v>3466</v>
      </c>
      <c r="G339" s="822" t="s">
        <v>4175</v>
      </c>
      <c r="H339" s="822" t="s">
        <v>329</v>
      </c>
      <c r="I339" s="822" t="s">
        <v>4179</v>
      </c>
      <c r="J339" s="822" t="s">
        <v>4177</v>
      </c>
      <c r="K339" s="822" t="s">
        <v>4180</v>
      </c>
      <c r="L339" s="825">
        <v>2620.2600000000002</v>
      </c>
      <c r="M339" s="825">
        <v>13101.300000000001</v>
      </c>
      <c r="N339" s="822">
        <v>5</v>
      </c>
      <c r="O339" s="826">
        <v>4</v>
      </c>
      <c r="P339" s="825">
        <v>5240.5200000000004</v>
      </c>
      <c r="Q339" s="827">
        <v>0.4</v>
      </c>
      <c r="R339" s="822">
        <v>2</v>
      </c>
      <c r="S339" s="827">
        <v>0.4</v>
      </c>
      <c r="T339" s="826">
        <v>2</v>
      </c>
      <c r="U339" s="828">
        <v>0.5</v>
      </c>
    </row>
    <row r="340" spans="1:21" ht="14.45" customHeight="1" x14ac:dyDescent="0.2">
      <c r="A340" s="821">
        <v>21</v>
      </c>
      <c r="B340" s="822" t="s">
        <v>3465</v>
      </c>
      <c r="C340" s="822" t="s">
        <v>3471</v>
      </c>
      <c r="D340" s="823" t="s">
        <v>6113</v>
      </c>
      <c r="E340" s="824" t="s">
        <v>3486</v>
      </c>
      <c r="F340" s="822" t="s">
        <v>3466</v>
      </c>
      <c r="G340" s="822" t="s">
        <v>4175</v>
      </c>
      <c r="H340" s="822" t="s">
        <v>662</v>
      </c>
      <c r="I340" s="822" t="s">
        <v>4181</v>
      </c>
      <c r="J340" s="822" t="s">
        <v>4182</v>
      </c>
      <c r="K340" s="822" t="s">
        <v>4180</v>
      </c>
      <c r="L340" s="825">
        <v>2620.2600000000002</v>
      </c>
      <c r="M340" s="825">
        <v>13101.300000000001</v>
      </c>
      <c r="N340" s="822">
        <v>5</v>
      </c>
      <c r="O340" s="826">
        <v>2</v>
      </c>
      <c r="P340" s="825">
        <v>13101.300000000001</v>
      </c>
      <c r="Q340" s="827">
        <v>1</v>
      </c>
      <c r="R340" s="822">
        <v>5</v>
      </c>
      <c r="S340" s="827">
        <v>1</v>
      </c>
      <c r="T340" s="826">
        <v>2</v>
      </c>
      <c r="U340" s="828">
        <v>1</v>
      </c>
    </row>
    <row r="341" spans="1:21" ht="14.45" customHeight="1" x14ac:dyDescent="0.2">
      <c r="A341" s="821">
        <v>21</v>
      </c>
      <c r="B341" s="822" t="s">
        <v>3465</v>
      </c>
      <c r="C341" s="822" t="s">
        <v>3471</v>
      </c>
      <c r="D341" s="823" t="s">
        <v>6113</v>
      </c>
      <c r="E341" s="824" t="s">
        <v>3486</v>
      </c>
      <c r="F341" s="822" t="s">
        <v>3466</v>
      </c>
      <c r="G341" s="822" t="s">
        <v>4175</v>
      </c>
      <c r="H341" s="822" t="s">
        <v>662</v>
      </c>
      <c r="I341" s="822" t="s">
        <v>4183</v>
      </c>
      <c r="J341" s="822" t="s">
        <v>4182</v>
      </c>
      <c r="K341" s="822" t="s">
        <v>4178</v>
      </c>
      <c r="L341" s="825">
        <v>1391.97</v>
      </c>
      <c r="M341" s="825">
        <v>1391.97</v>
      </c>
      <c r="N341" s="822">
        <v>1</v>
      </c>
      <c r="O341" s="826">
        <v>1</v>
      </c>
      <c r="P341" s="825">
        <v>1391.97</v>
      </c>
      <c r="Q341" s="827">
        <v>1</v>
      </c>
      <c r="R341" s="822">
        <v>1</v>
      </c>
      <c r="S341" s="827">
        <v>1</v>
      </c>
      <c r="T341" s="826">
        <v>1</v>
      </c>
      <c r="U341" s="828">
        <v>1</v>
      </c>
    </row>
    <row r="342" spans="1:21" ht="14.45" customHeight="1" x14ac:dyDescent="0.2">
      <c r="A342" s="821">
        <v>21</v>
      </c>
      <c r="B342" s="822" t="s">
        <v>3465</v>
      </c>
      <c r="C342" s="822" t="s">
        <v>3471</v>
      </c>
      <c r="D342" s="823" t="s">
        <v>6113</v>
      </c>
      <c r="E342" s="824" t="s">
        <v>3486</v>
      </c>
      <c r="F342" s="822" t="s">
        <v>3466</v>
      </c>
      <c r="G342" s="822" t="s">
        <v>4175</v>
      </c>
      <c r="H342" s="822" t="s">
        <v>662</v>
      </c>
      <c r="I342" s="822" t="s">
        <v>4184</v>
      </c>
      <c r="J342" s="822" t="s">
        <v>4182</v>
      </c>
      <c r="K342" s="822" t="s">
        <v>4185</v>
      </c>
      <c r="L342" s="825">
        <v>775.17</v>
      </c>
      <c r="M342" s="825">
        <v>775.17</v>
      </c>
      <c r="N342" s="822">
        <v>1</v>
      </c>
      <c r="O342" s="826">
        <v>1</v>
      </c>
      <c r="P342" s="825">
        <v>775.17</v>
      </c>
      <c r="Q342" s="827">
        <v>1</v>
      </c>
      <c r="R342" s="822">
        <v>1</v>
      </c>
      <c r="S342" s="827">
        <v>1</v>
      </c>
      <c r="T342" s="826">
        <v>1</v>
      </c>
      <c r="U342" s="828">
        <v>1</v>
      </c>
    </row>
    <row r="343" spans="1:21" ht="14.45" customHeight="1" x14ac:dyDescent="0.2">
      <c r="A343" s="821">
        <v>21</v>
      </c>
      <c r="B343" s="822" t="s">
        <v>3465</v>
      </c>
      <c r="C343" s="822" t="s">
        <v>3471</v>
      </c>
      <c r="D343" s="823" t="s">
        <v>6113</v>
      </c>
      <c r="E343" s="824" t="s">
        <v>3486</v>
      </c>
      <c r="F343" s="822" t="s">
        <v>3466</v>
      </c>
      <c r="G343" s="822" t="s">
        <v>3549</v>
      </c>
      <c r="H343" s="822" t="s">
        <v>662</v>
      </c>
      <c r="I343" s="822" t="s">
        <v>3245</v>
      </c>
      <c r="J343" s="822" t="s">
        <v>1925</v>
      </c>
      <c r="K343" s="822" t="s">
        <v>1926</v>
      </c>
      <c r="L343" s="825">
        <v>84.18</v>
      </c>
      <c r="M343" s="825">
        <v>84.18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21</v>
      </c>
      <c r="B344" s="822" t="s">
        <v>3465</v>
      </c>
      <c r="C344" s="822" t="s">
        <v>3471</v>
      </c>
      <c r="D344" s="823" t="s">
        <v>6113</v>
      </c>
      <c r="E344" s="824" t="s">
        <v>3486</v>
      </c>
      <c r="F344" s="822" t="s">
        <v>3466</v>
      </c>
      <c r="G344" s="822" t="s">
        <v>3549</v>
      </c>
      <c r="H344" s="822" t="s">
        <v>662</v>
      </c>
      <c r="I344" s="822" t="s">
        <v>3550</v>
      </c>
      <c r="J344" s="822" t="s">
        <v>1925</v>
      </c>
      <c r="K344" s="822" t="s">
        <v>3551</v>
      </c>
      <c r="L344" s="825">
        <v>63.14</v>
      </c>
      <c r="M344" s="825">
        <v>63.14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21</v>
      </c>
      <c r="B345" s="822" t="s">
        <v>3465</v>
      </c>
      <c r="C345" s="822" t="s">
        <v>3471</v>
      </c>
      <c r="D345" s="823" t="s">
        <v>6113</v>
      </c>
      <c r="E345" s="824" t="s">
        <v>3486</v>
      </c>
      <c r="F345" s="822" t="s">
        <v>3466</v>
      </c>
      <c r="G345" s="822" t="s">
        <v>3549</v>
      </c>
      <c r="H345" s="822" t="s">
        <v>662</v>
      </c>
      <c r="I345" s="822" t="s">
        <v>2854</v>
      </c>
      <c r="J345" s="822" t="s">
        <v>1925</v>
      </c>
      <c r="K345" s="822" t="s">
        <v>2855</v>
      </c>
      <c r="L345" s="825">
        <v>49.08</v>
      </c>
      <c r="M345" s="825">
        <v>49.08</v>
      </c>
      <c r="N345" s="822">
        <v>1</v>
      </c>
      <c r="O345" s="826">
        <v>0.5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21</v>
      </c>
      <c r="B346" s="822" t="s">
        <v>3465</v>
      </c>
      <c r="C346" s="822" t="s">
        <v>3471</v>
      </c>
      <c r="D346" s="823" t="s">
        <v>6113</v>
      </c>
      <c r="E346" s="824" t="s">
        <v>3486</v>
      </c>
      <c r="F346" s="822" t="s">
        <v>3466</v>
      </c>
      <c r="G346" s="822" t="s">
        <v>3549</v>
      </c>
      <c r="H346" s="822" t="s">
        <v>662</v>
      </c>
      <c r="I346" s="822" t="s">
        <v>4186</v>
      </c>
      <c r="J346" s="822" t="s">
        <v>1925</v>
      </c>
      <c r="K346" s="822" t="s">
        <v>4187</v>
      </c>
      <c r="L346" s="825">
        <v>126.27</v>
      </c>
      <c r="M346" s="825">
        <v>126.27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21</v>
      </c>
      <c r="B347" s="822" t="s">
        <v>3465</v>
      </c>
      <c r="C347" s="822" t="s">
        <v>3471</v>
      </c>
      <c r="D347" s="823" t="s">
        <v>6113</v>
      </c>
      <c r="E347" s="824" t="s">
        <v>3486</v>
      </c>
      <c r="F347" s="822" t="s">
        <v>3466</v>
      </c>
      <c r="G347" s="822" t="s">
        <v>4188</v>
      </c>
      <c r="H347" s="822" t="s">
        <v>329</v>
      </c>
      <c r="I347" s="822" t="s">
        <v>4189</v>
      </c>
      <c r="J347" s="822" t="s">
        <v>4190</v>
      </c>
      <c r="K347" s="822" t="s">
        <v>4191</v>
      </c>
      <c r="L347" s="825">
        <v>0</v>
      </c>
      <c r="M347" s="825">
        <v>0</v>
      </c>
      <c r="N347" s="822">
        <v>6</v>
      </c>
      <c r="O347" s="826">
        <v>3</v>
      </c>
      <c r="P347" s="825">
        <v>0</v>
      </c>
      <c r="Q347" s="827"/>
      <c r="R347" s="822">
        <v>5</v>
      </c>
      <c r="S347" s="827">
        <v>0.83333333333333337</v>
      </c>
      <c r="T347" s="826">
        <v>2.5</v>
      </c>
      <c r="U347" s="828">
        <v>0.83333333333333337</v>
      </c>
    </row>
    <row r="348" spans="1:21" ht="14.45" customHeight="1" x14ac:dyDescent="0.2">
      <c r="A348" s="821">
        <v>21</v>
      </c>
      <c r="B348" s="822" t="s">
        <v>3465</v>
      </c>
      <c r="C348" s="822" t="s">
        <v>3471</v>
      </c>
      <c r="D348" s="823" t="s">
        <v>6113</v>
      </c>
      <c r="E348" s="824" t="s">
        <v>3486</v>
      </c>
      <c r="F348" s="822" t="s">
        <v>3466</v>
      </c>
      <c r="G348" s="822" t="s">
        <v>4192</v>
      </c>
      <c r="H348" s="822" t="s">
        <v>329</v>
      </c>
      <c r="I348" s="822" t="s">
        <v>4193</v>
      </c>
      <c r="J348" s="822" t="s">
        <v>989</v>
      </c>
      <c r="K348" s="822" t="s">
        <v>4194</v>
      </c>
      <c r="L348" s="825">
        <v>79.069999999999993</v>
      </c>
      <c r="M348" s="825">
        <v>395.34999999999997</v>
      </c>
      <c r="N348" s="822">
        <v>5</v>
      </c>
      <c r="O348" s="826">
        <v>4.5</v>
      </c>
      <c r="P348" s="825">
        <v>158.13999999999999</v>
      </c>
      <c r="Q348" s="827">
        <v>0.4</v>
      </c>
      <c r="R348" s="822">
        <v>2</v>
      </c>
      <c r="S348" s="827">
        <v>0.4</v>
      </c>
      <c r="T348" s="826">
        <v>1.5</v>
      </c>
      <c r="U348" s="828">
        <v>0.33333333333333331</v>
      </c>
    </row>
    <row r="349" spans="1:21" ht="14.45" customHeight="1" x14ac:dyDescent="0.2">
      <c r="A349" s="821">
        <v>21</v>
      </c>
      <c r="B349" s="822" t="s">
        <v>3465</v>
      </c>
      <c r="C349" s="822" t="s">
        <v>3471</v>
      </c>
      <c r="D349" s="823" t="s">
        <v>6113</v>
      </c>
      <c r="E349" s="824" t="s">
        <v>3486</v>
      </c>
      <c r="F349" s="822" t="s">
        <v>3466</v>
      </c>
      <c r="G349" s="822" t="s">
        <v>4192</v>
      </c>
      <c r="H349" s="822" t="s">
        <v>329</v>
      </c>
      <c r="I349" s="822" t="s">
        <v>4195</v>
      </c>
      <c r="J349" s="822" t="s">
        <v>989</v>
      </c>
      <c r="K349" s="822" t="s">
        <v>4194</v>
      </c>
      <c r="L349" s="825">
        <v>79.069999999999993</v>
      </c>
      <c r="M349" s="825">
        <v>158.13999999999999</v>
      </c>
      <c r="N349" s="822">
        <v>2</v>
      </c>
      <c r="O349" s="826">
        <v>1.5</v>
      </c>
      <c r="P349" s="825">
        <v>79.069999999999993</v>
      </c>
      <c r="Q349" s="827">
        <v>0.5</v>
      </c>
      <c r="R349" s="822">
        <v>1</v>
      </c>
      <c r="S349" s="827">
        <v>0.5</v>
      </c>
      <c r="T349" s="826">
        <v>0.5</v>
      </c>
      <c r="U349" s="828">
        <v>0.33333333333333331</v>
      </c>
    </row>
    <row r="350" spans="1:21" ht="14.45" customHeight="1" x14ac:dyDescent="0.2">
      <c r="A350" s="821">
        <v>21</v>
      </c>
      <c r="B350" s="822" t="s">
        <v>3465</v>
      </c>
      <c r="C350" s="822" t="s">
        <v>3471</v>
      </c>
      <c r="D350" s="823" t="s">
        <v>6113</v>
      </c>
      <c r="E350" s="824" t="s">
        <v>3486</v>
      </c>
      <c r="F350" s="822" t="s">
        <v>3466</v>
      </c>
      <c r="G350" s="822" t="s">
        <v>4192</v>
      </c>
      <c r="H350" s="822" t="s">
        <v>329</v>
      </c>
      <c r="I350" s="822" t="s">
        <v>4196</v>
      </c>
      <c r="J350" s="822" t="s">
        <v>987</v>
      </c>
      <c r="K350" s="822" t="s">
        <v>988</v>
      </c>
      <c r="L350" s="825">
        <v>79.069999999999993</v>
      </c>
      <c r="M350" s="825">
        <v>316.27999999999997</v>
      </c>
      <c r="N350" s="822">
        <v>4</v>
      </c>
      <c r="O350" s="826">
        <v>2</v>
      </c>
      <c r="P350" s="825">
        <v>158.13999999999999</v>
      </c>
      <c r="Q350" s="827">
        <v>0.5</v>
      </c>
      <c r="R350" s="822">
        <v>2</v>
      </c>
      <c r="S350" s="827">
        <v>0.5</v>
      </c>
      <c r="T350" s="826">
        <v>1</v>
      </c>
      <c r="U350" s="828">
        <v>0.5</v>
      </c>
    </row>
    <row r="351" spans="1:21" ht="14.45" customHeight="1" x14ac:dyDescent="0.2">
      <c r="A351" s="821">
        <v>21</v>
      </c>
      <c r="B351" s="822" t="s">
        <v>3465</v>
      </c>
      <c r="C351" s="822" t="s">
        <v>3471</v>
      </c>
      <c r="D351" s="823" t="s">
        <v>6113</v>
      </c>
      <c r="E351" s="824" t="s">
        <v>3486</v>
      </c>
      <c r="F351" s="822" t="s">
        <v>3466</v>
      </c>
      <c r="G351" s="822" t="s">
        <v>3552</v>
      </c>
      <c r="H351" s="822" t="s">
        <v>662</v>
      </c>
      <c r="I351" s="822" t="s">
        <v>3157</v>
      </c>
      <c r="J351" s="822" t="s">
        <v>1684</v>
      </c>
      <c r="K351" s="822" t="s">
        <v>1680</v>
      </c>
      <c r="L351" s="825">
        <v>179.65</v>
      </c>
      <c r="M351" s="825">
        <v>359.3</v>
      </c>
      <c r="N351" s="822">
        <v>2</v>
      </c>
      <c r="O351" s="826">
        <v>0.5</v>
      </c>
      <c r="P351" s="825">
        <v>359.3</v>
      </c>
      <c r="Q351" s="827">
        <v>1</v>
      </c>
      <c r="R351" s="822">
        <v>2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21</v>
      </c>
      <c r="B352" s="822" t="s">
        <v>3465</v>
      </c>
      <c r="C352" s="822" t="s">
        <v>3471</v>
      </c>
      <c r="D352" s="823" t="s">
        <v>6113</v>
      </c>
      <c r="E352" s="824" t="s">
        <v>3486</v>
      </c>
      <c r="F352" s="822" t="s">
        <v>3466</v>
      </c>
      <c r="G352" s="822" t="s">
        <v>3552</v>
      </c>
      <c r="H352" s="822" t="s">
        <v>662</v>
      </c>
      <c r="I352" s="822" t="s">
        <v>3159</v>
      </c>
      <c r="J352" s="822" t="s">
        <v>1679</v>
      </c>
      <c r="K352" s="822" t="s">
        <v>1680</v>
      </c>
      <c r="L352" s="825">
        <v>179.65</v>
      </c>
      <c r="M352" s="825">
        <v>718.6</v>
      </c>
      <c r="N352" s="822">
        <v>4</v>
      </c>
      <c r="O352" s="826">
        <v>1.5</v>
      </c>
      <c r="P352" s="825">
        <v>718.6</v>
      </c>
      <c r="Q352" s="827">
        <v>1</v>
      </c>
      <c r="R352" s="822">
        <v>4</v>
      </c>
      <c r="S352" s="827">
        <v>1</v>
      </c>
      <c r="T352" s="826">
        <v>1.5</v>
      </c>
      <c r="U352" s="828">
        <v>1</v>
      </c>
    </row>
    <row r="353" spans="1:21" ht="14.45" customHeight="1" x14ac:dyDescent="0.2">
      <c r="A353" s="821">
        <v>21</v>
      </c>
      <c r="B353" s="822" t="s">
        <v>3465</v>
      </c>
      <c r="C353" s="822" t="s">
        <v>3471</v>
      </c>
      <c r="D353" s="823" t="s">
        <v>6113</v>
      </c>
      <c r="E353" s="824" t="s">
        <v>3486</v>
      </c>
      <c r="F353" s="822" t="s">
        <v>3466</v>
      </c>
      <c r="G353" s="822" t="s">
        <v>3552</v>
      </c>
      <c r="H353" s="822" t="s">
        <v>662</v>
      </c>
      <c r="I353" s="822" t="s">
        <v>3158</v>
      </c>
      <c r="J353" s="822" t="s">
        <v>1683</v>
      </c>
      <c r="K353" s="822" t="s">
        <v>1680</v>
      </c>
      <c r="L353" s="825">
        <v>179.65</v>
      </c>
      <c r="M353" s="825">
        <v>4491.25</v>
      </c>
      <c r="N353" s="822">
        <v>25</v>
      </c>
      <c r="O353" s="826">
        <v>4</v>
      </c>
      <c r="P353" s="825">
        <v>3413.35</v>
      </c>
      <c r="Q353" s="827">
        <v>0.76</v>
      </c>
      <c r="R353" s="822">
        <v>19</v>
      </c>
      <c r="S353" s="827">
        <v>0.76</v>
      </c>
      <c r="T353" s="826">
        <v>3</v>
      </c>
      <c r="U353" s="828">
        <v>0.75</v>
      </c>
    </row>
    <row r="354" spans="1:21" ht="14.45" customHeight="1" x14ac:dyDescent="0.2">
      <c r="A354" s="821">
        <v>21</v>
      </c>
      <c r="B354" s="822" t="s">
        <v>3465</v>
      </c>
      <c r="C354" s="822" t="s">
        <v>3471</v>
      </c>
      <c r="D354" s="823" t="s">
        <v>6113</v>
      </c>
      <c r="E354" s="824" t="s">
        <v>3486</v>
      </c>
      <c r="F354" s="822" t="s">
        <v>3466</v>
      </c>
      <c r="G354" s="822" t="s">
        <v>3552</v>
      </c>
      <c r="H354" s="822" t="s">
        <v>662</v>
      </c>
      <c r="I354" s="822" t="s">
        <v>3160</v>
      </c>
      <c r="J354" s="822" t="s">
        <v>1682</v>
      </c>
      <c r="K354" s="822" t="s">
        <v>1680</v>
      </c>
      <c r="L354" s="825">
        <v>179.65</v>
      </c>
      <c r="M354" s="825">
        <v>1796.5</v>
      </c>
      <c r="N354" s="822">
        <v>10</v>
      </c>
      <c r="O354" s="826">
        <v>1.5</v>
      </c>
      <c r="P354" s="825">
        <v>898.25</v>
      </c>
      <c r="Q354" s="827">
        <v>0.5</v>
      </c>
      <c r="R354" s="822">
        <v>5</v>
      </c>
      <c r="S354" s="827">
        <v>0.5</v>
      </c>
      <c r="T354" s="826">
        <v>1</v>
      </c>
      <c r="U354" s="828">
        <v>0.66666666666666663</v>
      </c>
    </row>
    <row r="355" spans="1:21" ht="14.45" customHeight="1" x14ac:dyDescent="0.2">
      <c r="A355" s="821">
        <v>21</v>
      </c>
      <c r="B355" s="822" t="s">
        <v>3465</v>
      </c>
      <c r="C355" s="822" t="s">
        <v>3471</v>
      </c>
      <c r="D355" s="823" t="s">
        <v>6113</v>
      </c>
      <c r="E355" s="824" t="s">
        <v>3486</v>
      </c>
      <c r="F355" s="822" t="s">
        <v>3466</v>
      </c>
      <c r="G355" s="822" t="s">
        <v>3552</v>
      </c>
      <c r="H355" s="822" t="s">
        <v>662</v>
      </c>
      <c r="I355" s="822" t="s">
        <v>4197</v>
      </c>
      <c r="J355" s="822" t="s">
        <v>1705</v>
      </c>
      <c r="K355" s="822" t="s">
        <v>4198</v>
      </c>
      <c r="L355" s="825">
        <v>2006.76</v>
      </c>
      <c r="M355" s="825">
        <v>12040.56</v>
      </c>
      <c r="N355" s="822">
        <v>6</v>
      </c>
      <c r="O355" s="826">
        <v>1.5</v>
      </c>
      <c r="P355" s="825">
        <v>12040.56</v>
      </c>
      <c r="Q355" s="827">
        <v>1</v>
      </c>
      <c r="R355" s="822">
        <v>6</v>
      </c>
      <c r="S355" s="827">
        <v>1</v>
      </c>
      <c r="T355" s="826">
        <v>1.5</v>
      </c>
      <c r="U355" s="828">
        <v>1</v>
      </c>
    </row>
    <row r="356" spans="1:21" ht="14.45" customHeight="1" x14ac:dyDescent="0.2">
      <c r="A356" s="821">
        <v>21</v>
      </c>
      <c r="B356" s="822" t="s">
        <v>3465</v>
      </c>
      <c r="C356" s="822" t="s">
        <v>3471</v>
      </c>
      <c r="D356" s="823" t="s">
        <v>6113</v>
      </c>
      <c r="E356" s="824" t="s">
        <v>3486</v>
      </c>
      <c r="F356" s="822" t="s">
        <v>3466</v>
      </c>
      <c r="G356" s="822" t="s">
        <v>3552</v>
      </c>
      <c r="H356" s="822" t="s">
        <v>662</v>
      </c>
      <c r="I356" s="822" t="s">
        <v>3352</v>
      </c>
      <c r="J356" s="822" t="s">
        <v>3353</v>
      </c>
      <c r="K356" s="822" t="s">
        <v>2231</v>
      </c>
      <c r="L356" s="825">
        <v>233.96</v>
      </c>
      <c r="M356" s="825">
        <v>20120.559999999998</v>
      </c>
      <c r="N356" s="822">
        <v>86</v>
      </c>
      <c r="O356" s="826">
        <v>15</v>
      </c>
      <c r="P356" s="825">
        <v>15207.4</v>
      </c>
      <c r="Q356" s="827">
        <v>0.75581395348837221</v>
      </c>
      <c r="R356" s="822">
        <v>65</v>
      </c>
      <c r="S356" s="827">
        <v>0.7558139534883721</v>
      </c>
      <c r="T356" s="826">
        <v>11.5</v>
      </c>
      <c r="U356" s="828">
        <v>0.76666666666666672</v>
      </c>
    </row>
    <row r="357" spans="1:21" ht="14.45" customHeight="1" x14ac:dyDescent="0.2">
      <c r="A357" s="821">
        <v>21</v>
      </c>
      <c r="B357" s="822" t="s">
        <v>3465</v>
      </c>
      <c r="C357" s="822" t="s">
        <v>3471</v>
      </c>
      <c r="D357" s="823" t="s">
        <v>6113</v>
      </c>
      <c r="E357" s="824" t="s">
        <v>3486</v>
      </c>
      <c r="F357" s="822" t="s">
        <v>3466</v>
      </c>
      <c r="G357" s="822" t="s">
        <v>3552</v>
      </c>
      <c r="H357" s="822" t="s">
        <v>329</v>
      </c>
      <c r="I357" s="822" t="s">
        <v>4199</v>
      </c>
      <c r="J357" s="822" t="s">
        <v>4200</v>
      </c>
      <c r="K357" s="822" t="s">
        <v>1680</v>
      </c>
      <c r="L357" s="825">
        <v>155.97</v>
      </c>
      <c r="M357" s="825">
        <v>1715.67</v>
      </c>
      <c r="N357" s="822">
        <v>11</v>
      </c>
      <c r="O357" s="826">
        <v>3</v>
      </c>
      <c r="P357" s="825">
        <v>1715.67</v>
      </c>
      <c r="Q357" s="827">
        <v>1</v>
      </c>
      <c r="R357" s="822">
        <v>11</v>
      </c>
      <c r="S357" s="827">
        <v>1</v>
      </c>
      <c r="T357" s="826">
        <v>3</v>
      </c>
      <c r="U357" s="828">
        <v>1</v>
      </c>
    </row>
    <row r="358" spans="1:21" ht="14.45" customHeight="1" x14ac:dyDescent="0.2">
      <c r="A358" s="821">
        <v>21</v>
      </c>
      <c r="B358" s="822" t="s">
        <v>3465</v>
      </c>
      <c r="C358" s="822" t="s">
        <v>3471</v>
      </c>
      <c r="D358" s="823" t="s">
        <v>6113</v>
      </c>
      <c r="E358" s="824" t="s">
        <v>3486</v>
      </c>
      <c r="F358" s="822" t="s">
        <v>3466</v>
      </c>
      <c r="G358" s="822" t="s">
        <v>3552</v>
      </c>
      <c r="H358" s="822" t="s">
        <v>329</v>
      </c>
      <c r="I358" s="822" t="s">
        <v>4201</v>
      </c>
      <c r="J358" s="822" t="s">
        <v>2232</v>
      </c>
      <c r="K358" s="822" t="s">
        <v>2233</v>
      </c>
      <c r="L358" s="825">
        <v>233.96</v>
      </c>
      <c r="M358" s="825">
        <v>2339.6</v>
      </c>
      <c r="N358" s="822">
        <v>10</v>
      </c>
      <c r="O358" s="826">
        <v>1.5</v>
      </c>
      <c r="P358" s="825">
        <v>2339.6</v>
      </c>
      <c r="Q358" s="827">
        <v>1</v>
      </c>
      <c r="R358" s="822">
        <v>10</v>
      </c>
      <c r="S358" s="827">
        <v>1</v>
      </c>
      <c r="T358" s="826">
        <v>1.5</v>
      </c>
      <c r="U358" s="828">
        <v>1</v>
      </c>
    </row>
    <row r="359" spans="1:21" ht="14.45" customHeight="1" x14ac:dyDescent="0.2">
      <c r="A359" s="821">
        <v>21</v>
      </c>
      <c r="B359" s="822" t="s">
        <v>3465</v>
      </c>
      <c r="C359" s="822" t="s">
        <v>3471</v>
      </c>
      <c r="D359" s="823" t="s">
        <v>6113</v>
      </c>
      <c r="E359" s="824" t="s">
        <v>3486</v>
      </c>
      <c r="F359" s="822" t="s">
        <v>3466</v>
      </c>
      <c r="G359" s="822" t="s">
        <v>3552</v>
      </c>
      <c r="H359" s="822" t="s">
        <v>662</v>
      </c>
      <c r="I359" s="822" t="s">
        <v>3150</v>
      </c>
      <c r="J359" s="822" t="s">
        <v>1694</v>
      </c>
      <c r="K359" s="822" t="s">
        <v>1672</v>
      </c>
      <c r="L359" s="825">
        <v>238.89</v>
      </c>
      <c r="M359" s="825">
        <v>955.56</v>
      </c>
      <c r="N359" s="822">
        <v>4</v>
      </c>
      <c r="O359" s="826">
        <v>1</v>
      </c>
      <c r="P359" s="825">
        <v>955.56</v>
      </c>
      <c r="Q359" s="827">
        <v>1</v>
      </c>
      <c r="R359" s="822">
        <v>4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21</v>
      </c>
      <c r="B360" s="822" t="s">
        <v>3465</v>
      </c>
      <c r="C360" s="822" t="s">
        <v>3471</v>
      </c>
      <c r="D360" s="823" t="s">
        <v>6113</v>
      </c>
      <c r="E360" s="824" t="s">
        <v>3486</v>
      </c>
      <c r="F360" s="822" t="s">
        <v>3466</v>
      </c>
      <c r="G360" s="822" t="s">
        <v>3553</v>
      </c>
      <c r="H360" s="822" t="s">
        <v>329</v>
      </c>
      <c r="I360" s="822" t="s">
        <v>3554</v>
      </c>
      <c r="J360" s="822" t="s">
        <v>1244</v>
      </c>
      <c r="K360" s="822" t="s">
        <v>1245</v>
      </c>
      <c r="L360" s="825">
        <v>121.92</v>
      </c>
      <c r="M360" s="825">
        <v>2560.3200000000002</v>
      </c>
      <c r="N360" s="822">
        <v>21</v>
      </c>
      <c r="O360" s="826">
        <v>8</v>
      </c>
      <c r="P360" s="825">
        <v>853.44</v>
      </c>
      <c r="Q360" s="827">
        <v>0.33333333333333331</v>
      </c>
      <c r="R360" s="822">
        <v>7</v>
      </c>
      <c r="S360" s="827">
        <v>0.33333333333333331</v>
      </c>
      <c r="T360" s="826">
        <v>2.5</v>
      </c>
      <c r="U360" s="828">
        <v>0.3125</v>
      </c>
    </row>
    <row r="361" spans="1:21" ht="14.45" customHeight="1" x14ac:dyDescent="0.2">
      <c r="A361" s="821">
        <v>21</v>
      </c>
      <c r="B361" s="822" t="s">
        <v>3465</v>
      </c>
      <c r="C361" s="822" t="s">
        <v>3471</v>
      </c>
      <c r="D361" s="823" t="s">
        <v>6113</v>
      </c>
      <c r="E361" s="824" t="s">
        <v>3486</v>
      </c>
      <c r="F361" s="822" t="s">
        <v>3466</v>
      </c>
      <c r="G361" s="822" t="s">
        <v>3553</v>
      </c>
      <c r="H361" s="822" t="s">
        <v>329</v>
      </c>
      <c r="I361" s="822" t="s">
        <v>4202</v>
      </c>
      <c r="J361" s="822" t="s">
        <v>1244</v>
      </c>
      <c r="K361" s="822" t="s">
        <v>1245</v>
      </c>
      <c r="L361" s="825">
        <v>121.92</v>
      </c>
      <c r="M361" s="825">
        <v>27310.080000000009</v>
      </c>
      <c r="N361" s="822">
        <v>224</v>
      </c>
      <c r="O361" s="826">
        <v>69.5</v>
      </c>
      <c r="P361" s="825">
        <v>17068.800000000003</v>
      </c>
      <c r="Q361" s="827">
        <v>0.62499999999999989</v>
      </c>
      <c r="R361" s="822">
        <v>140</v>
      </c>
      <c r="S361" s="827">
        <v>0.625</v>
      </c>
      <c r="T361" s="826">
        <v>40</v>
      </c>
      <c r="U361" s="828">
        <v>0.57553956834532372</v>
      </c>
    </row>
    <row r="362" spans="1:21" ht="14.45" customHeight="1" x14ac:dyDescent="0.2">
      <c r="A362" s="821">
        <v>21</v>
      </c>
      <c r="B362" s="822" t="s">
        <v>3465</v>
      </c>
      <c r="C362" s="822" t="s">
        <v>3471</v>
      </c>
      <c r="D362" s="823" t="s">
        <v>6113</v>
      </c>
      <c r="E362" s="824" t="s">
        <v>3486</v>
      </c>
      <c r="F362" s="822" t="s">
        <v>3466</v>
      </c>
      <c r="G362" s="822" t="s">
        <v>4203</v>
      </c>
      <c r="H362" s="822" t="s">
        <v>329</v>
      </c>
      <c r="I362" s="822" t="s">
        <v>4204</v>
      </c>
      <c r="J362" s="822" t="s">
        <v>1960</v>
      </c>
      <c r="K362" s="822" t="s">
        <v>1961</v>
      </c>
      <c r="L362" s="825">
        <v>0</v>
      </c>
      <c r="M362" s="825">
        <v>0</v>
      </c>
      <c r="N362" s="822">
        <v>2</v>
      </c>
      <c r="O362" s="826">
        <v>0.5</v>
      </c>
      <c r="P362" s="825">
        <v>0</v>
      </c>
      <c r="Q362" s="827"/>
      <c r="R362" s="822">
        <v>2</v>
      </c>
      <c r="S362" s="827">
        <v>1</v>
      </c>
      <c r="T362" s="826">
        <v>0.5</v>
      </c>
      <c r="U362" s="828">
        <v>1</v>
      </c>
    </row>
    <row r="363" spans="1:21" ht="14.45" customHeight="1" x14ac:dyDescent="0.2">
      <c r="A363" s="821">
        <v>21</v>
      </c>
      <c r="B363" s="822" t="s">
        <v>3465</v>
      </c>
      <c r="C363" s="822" t="s">
        <v>3471</v>
      </c>
      <c r="D363" s="823" t="s">
        <v>6113</v>
      </c>
      <c r="E363" s="824" t="s">
        <v>3486</v>
      </c>
      <c r="F363" s="822" t="s">
        <v>3466</v>
      </c>
      <c r="G363" s="822" t="s">
        <v>4205</v>
      </c>
      <c r="H363" s="822" t="s">
        <v>329</v>
      </c>
      <c r="I363" s="822" t="s">
        <v>4206</v>
      </c>
      <c r="J363" s="822" t="s">
        <v>1290</v>
      </c>
      <c r="K363" s="822" t="s">
        <v>1291</v>
      </c>
      <c r="L363" s="825">
        <v>1933.92</v>
      </c>
      <c r="M363" s="825">
        <v>5801.76</v>
      </c>
      <c r="N363" s="822">
        <v>3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21</v>
      </c>
      <c r="B364" s="822" t="s">
        <v>3465</v>
      </c>
      <c r="C364" s="822" t="s">
        <v>3471</v>
      </c>
      <c r="D364" s="823" t="s">
        <v>6113</v>
      </c>
      <c r="E364" s="824" t="s">
        <v>3486</v>
      </c>
      <c r="F364" s="822" t="s">
        <v>3467</v>
      </c>
      <c r="G364" s="822" t="s">
        <v>3555</v>
      </c>
      <c r="H364" s="822" t="s">
        <v>329</v>
      </c>
      <c r="I364" s="822" t="s">
        <v>4207</v>
      </c>
      <c r="J364" s="822" t="s">
        <v>3557</v>
      </c>
      <c r="K364" s="822"/>
      <c r="L364" s="825">
        <v>0</v>
      </c>
      <c r="M364" s="825">
        <v>0</v>
      </c>
      <c r="N364" s="822">
        <v>6</v>
      </c>
      <c r="O364" s="826">
        <v>6</v>
      </c>
      <c r="P364" s="825">
        <v>0</v>
      </c>
      <c r="Q364" s="827"/>
      <c r="R364" s="822">
        <v>5</v>
      </c>
      <c r="S364" s="827">
        <v>0.83333333333333337</v>
      </c>
      <c r="T364" s="826">
        <v>5</v>
      </c>
      <c r="U364" s="828">
        <v>0.83333333333333337</v>
      </c>
    </row>
    <row r="365" spans="1:21" ht="14.45" customHeight="1" x14ac:dyDescent="0.2">
      <c r="A365" s="821">
        <v>21</v>
      </c>
      <c r="B365" s="822" t="s">
        <v>3465</v>
      </c>
      <c r="C365" s="822" t="s">
        <v>3471</v>
      </c>
      <c r="D365" s="823" t="s">
        <v>6113</v>
      </c>
      <c r="E365" s="824" t="s">
        <v>3486</v>
      </c>
      <c r="F365" s="822" t="s">
        <v>3467</v>
      </c>
      <c r="G365" s="822" t="s">
        <v>3555</v>
      </c>
      <c r="H365" s="822" t="s">
        <v>329</v>
      </c>
      <c r="I365" s="822" t="s">
        <v>4186</v>
      </c>
      <c r="J365" s="822" t="s">
        <v>3557</v>
      </c>
      <c r="K365" s="822"/>
      <c r="L365" s="825">
        <v>126.27</v>
      </c>
      <c r="M365" s="825">
        <v>126.27</v>
      </c>
      <c r="N365" s="822">
        <v>1</v>
      </c>
      <c r="O365" s="826">
        <v>1</v>
      </c>
      <c r="P365" s="825">
        <v>126.27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21</v>
      </c>
      <c r="B366" s="822" t="s">
        <v>3465</v>
      </c>
      <c r="C366" s="822" t="s">
        <v>3471</v>
      </c>
      <c r="D366" s="823" t="s">
        <v>6113</v>
      </c>
      <c r="E366" s="824" t="s">
        <v>3486</v>
      </c>
      <c r="F366" s="822" t="s">
        <v>3467</v>
      </c>
      <c r="G366" s="822" t="s">
        <v>4208</v>
      </c>
      <c r="H366" s="822" t="s">
        <v>329</v>
      </c>
      <c r="I366" s="822" t="s">
        <v>3032</v>
      </c>
      <c r="J366" s="822" t="s">
        <v>3557</v>
      </c>
      <c r="K366" s="822"/>
      <c r="L366" s="825">
        <v>0</v>
      </c>
      <c r="M366" s="825">
        <v>0</v>
      </c>
      <c r="N366" s="822">
        <v>2</v>
      </c>
      <c r="O366" s="826">
        <v>1</v>
      </c>
      <c r="P366" s="825">
        <v>0</v>
      </c>
      <c r="Q366" s="827"/>
      <c r="R366" s="822">
        <v>2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21</v>
      </c>
      <c r="B367" s="822" t="s">
        <v>3465</v>
      </c>
      <c r="C367" s="822" t="s">
        <v>3471</v>
      </c>
      <c r="D367" s="823" t="s">
        <v>6113</v>
      </c>
      <c r="E367" s="824" t="s">
        <v>3486</v>
      </c>
      <c r="F367" s="822" t="s">
        <v>3468</v>
      </c>
      <c r="G367" s="822" t="s">
        <v>3586</v>
      </c>
      <c r="H367" s="822" t="s">
        <v>329</v>
      </c>
      <c r="I367" s="822" t="s">
        <v>4209</v>
      </c>
      <c r="J367" s="822" t="s">
        <v>4210</v>
      </c>
      <c r="K367" s="822" t="s">
        <v>4211</v>
      </c>
      <c r="L367" s="825">
        <v>1141.74</v>
      </c>
      <c r="M367" s="825">
        <v>1141.74</v>
      </c>
      <c r="N367" s="822">
        <v>1</v>
      </c>
      <c r="O367" s="826">
        <v>1</v>
      </c>
      <c r="P367" s="825">
        <v>1141.74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21</v>
      </c>
      <c r="B368" s="822" t="s">
        <v>3465</v>
      </c>
      <c r="C368" s="822" t="s">
        <v>3471</v>
      </c>
      <c r="D368" s="823" t="s">
        <v>6113</v>
      </c>
      <c r="E368" s="824" t="s">
        <v>3486</v>
      </c>
      <c r="F368" s="822" t="s">
        <v>3468</v>
      </c>
      <c r="G368" s="822" t="s">
        <v>3590</v>
      </c>
      <c r="H368" s="822" t="s">
        <v>329</v>
      </c>
      <c r="I368" s="822" t="s">
        <v>4212</v>
      </c>
      <c r="J368" s="822" t="s">
        <v>4213</v>
      </c>
      <c r="K368" s="822" t="s">
        <v>4214</v>
      </c>
      <c r="L368" s="825">
        <v>2029.75</v>
      </c>
      <c r="M368" s="825">
        <v>16238</v>
      </c>
      <c r="N368" s="822">
        <v>8</v>
      </c>
      <c r="O368" s="826">
        <v>7</v>
      </c>
      <c r="P368" s="825">
        <v>10148.75</v>
      </c>
      <c r="Q368" s="827">
        <v>0.625</v>
      </c>
      <c r="R368" s="822">
        <v>5</v>
      </c>
      <c r="S368" s="827">
        <v>0.625</v>
      </c>
      <c r="T368" s="826">
        <v>4</v>
      </c>
      <c r="U368" s="828">
        <v>0.5714285714285714</v>
      </c>
    </row>
    <row r="369" spans="1:21" ht="14.45" customHeight="1" x14ac:dyDescent="0.2">
      <c r="A369" s="821">
        <v>21</v>
      </c>
      <c r="B369" s="822" t="s">
        <v>3465</v>
      </c>
      <c r="C369" s="822" t="s">
        <v>3471</v>
      </c>
      <c r="D369" s="823" t="s">
        <v>6113</v>
      </c>
      <c r="E369" s="824" t="s">
        <v>3487</v>
      </c>
      <c r="F369" s="822" t="s">
        <v>3468</v>
      </c>
      <c r="G369" s="822" t="s">
        <v>3586</v>
      </c>
      <c r="H369" s="822" t="s">
        <v>329</v>
      </c>
      <c r="I369" s="822" t="s">
        <v>4215</v>
      </c>
      <c r="J369" s="822" t="s">
        <v>4216</v>
      </c>
      <c r="K369" s="822" t="s">
        <v>4217</v>
      </c>
      <c r="L369" s="825">
        <v>260.42</v>
      </c>
      <c r="M369" s="825">
        <v>2083.36</v>
      </c>
      <c r="N369" s="822">
        <v>8</v>
      </c>
      <c r="O369" s="826">
        <v>8</v>
      </c>
      <c r="P369" s="825">
        <v>2083.36</v>
      </c>
      <c r="Q369" s="827">
        <v>1</v>
      </c>
      <c r="R369" s="822">
        <v>8</v>
      </c>
      <c r="S369" s="827">
        <v>1</v>
      </c>
      <c r="T369" s="826">
        <v>8</v>
      </c>
      <c r="U369" s="828">
        <v>1</v>
      </c>
    </row>
    <row r="370" spans="1:21" ht="14.45" customHeight="1" x14ac:dyDescent="0.2">
      <c r="A370" s="821">
        <v>21</v>
      </c>
      <c r="B370" s="822" t="s">
        <v>3465</v>
      </c>
      <c r="C370" s="822" t="s">
        <v>3471</v>
      </c>
      <c r="D370" s="823" t="s">
        <v>6113</v>
      </c>
      <c r="E370" s="824" t="s">
        <v>3487</v>
      </c>
      <c r="F370" s="822" t="s">
        <v>3468</v>
      </c>
      <c r="G370" s="822" t="s">
        <v>3586</v>
      </c>
      <c r="H370" s="822" t="s">
        <v>329</v>
      </c>
      <c r="I370" s="822" t="s">
        <v>4218</v>
      </c>
      <c r="J370" s="822" t="s">
        <v>4219</v>
      </c>
      <c r="K370" s="822" t="s">
        <v>4220</v>
      </c>
      <c r="L370" s="825">
        <v>1620.64</v>
      </c>
      <c r="M370" s="825">
        <v>6482.56</v>
      </c>
      <c r="N370" s="822">
        <v>4</v>
      </c>
      <c r="O370" s="826">
        <v>4</v>
      </c>
      <c r="P370" s="825">
        <v>6482.56</v>
      </c>
      <c r="Q370" s="827">
        <v>1</v>
      </c>
      <c r="R370" s="822">
        <v>4</v>
      </c>
      <c r="S370" s="827">
        <v>1</v>
      </c>
      <c r="T370" s="826">
        <v>4</v>
      </c>
      <c r="U370" s="828">
        <v>1</v>
      </c>
    </row>
    <row r="371" spans="1:21" ht="14.45" customHeight="1" x14ac:dyDescent="0.2">
      <c r="A371" s="821">
        <v>21</v>
      </c>
      <c r="B371" s="822" t="s">
        <v>3465</v>
      </c>
      <c r="C371" s="822" t="s">
        <v>3471</v>
      </c>
      <c r="D371" s="823" t="s">
        <v>6113</v>
      </c>
      <c r="E371" s="824" t="s">
        <v>3490</v>
      </c>
      <c r="F371" s="822" t="s">
        <v>3466</v>
      </c>
      <c r="G371" s="822" t="s">
        <v>3583</v>
      </c>
      <c r="H371" s="822" t="s">
        <v>662</v>
      </c>
      <c r="I371" s="822" t="s">
        <v>2821</v>
      </c>
      <c r="J371" s="822" t="s">
        <v>2817</v>
      </c>
      <c r="K371" s="822" t="s">
        <v>2822</v>
      </c>
      <c r="L371" s="825">
        <v>165.41</v>
      </c>
      <c r="M371" s="825">
        <v>165.41</v>
      </c>
      <c r="N371" s="822">
        <v>1</v>
      </c>
      <c r="O371" s="826">
        <v>1</v>
      </c>
      <c r="P371" s="825">
        <v>165.41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21</v>
      </c>
      <c r="B372" s="822" t="s">
        <v>3465</v>
      </c>
      <c r="C372" s="822" t="s">
        <v>3471</v>
      </c>
      <c r="D372" s="823" t="s">
        <v>6113</v>
      </c>
      <c r="E372" s="824" t="s">
        <v>3490</v>
      </c>
      <c r="F372" s="822" t="s">
        <v>3466</v>
      </c>
      <c r="G372" s="822" t="s">
        <v>4221</v>
      </c>
      <c r="H372" s="822" t="s">
        <v>329</v>
      </c>
      <c r="I372" s="822" t="s">
        <v>4222</v>
      </c>
      <c r="J372" s="822" t="s">
        <v>1408</v>
      </c>
      <c r="K372" s="822" t="s">
        <v>4223</v>
      </c>
      <c r="L372" s="825">
        <v>178.94</v>
      </c>
      <c r="M372" s="825">
        <v>178.94</v>
      </c>
      <c r="N372" s="822">
        <v>1</v>
      </c>
      <c r="O372" s="826">
        <v>1</v>
      </c>
      <c r="P372" s="825">
        <v>178.94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21</v>
      </c>
      <c r="B373" s="822" t="s">
        <v>3465</v>
      </c>
      <c r="C373" s="822" t="s">
        <v>3471</v>
      </c>
      <c r="D373" s="823" t="s">
        <v>6113</v>
      </c>
      <c r="E373" s="824" t="s">
        <v>3490</v>
      </c>
      <c r="F373" s="822" t="s">
        <v>3466</v>
      </c>
      <c r="G373" s="822" t="s">
        <v>3830</v>
      </c>
      <c r="H373" s="822" t="s">
        <v>329</v>
      </c>
      <c r="I373" s="822" t="s">
        <v>4224</v>
      </c>
      <c r="J373" s="822" t="s">
        <v>1608</v>
      </c>
      <c r="K373" s="822" t="s">
        <v>4225</v>
      </c>
      <c r="L373" s="825">
        <v>49.04</v>
      </c>
      <c r="M373" s="825">
        <v>98.08</v>
      </c>
      <c r="N373" s="822">
        <v>2</v>
      </c>
      <c r="O373" s="826">
        <v>2</v>
      </c>
      <c r="P373" s="825">
        <v>98.08</v>
      </c>
      <c r="Q373" s="827">
        <v>1</v>
      </c>
      <c r="R373" s="822">
        <v>2</v>
      </c>
      <c r="S373" s="827">
        <v>1</v>
      </c>
      <c r="T373" s="826">
        <v>2</v>
      </c>
      <c r="U373" s="828">
        <v>1</v>
      </c>
    </row>
    <row r="374" spans="1:21" ht="14.45" customHeight="1" x14ac:dyDescent="0.2">
      <c r="A374" s="821">
        <v>21</v>
      </c>
      <c r="B374" s="822" t="s">
        <v>3465</v>
      </c>
      <c r="C374" s="822" t="s">
        <v>3471</v>
      </c>
      <c r="D374" s="823" t="s">
        <v>6113</v>
      </c>
      <c r="E374" s="824" t="s">
        <v>3490</v>
      </c>
      <c r="F374" s="822" t="s">
        <v>3466</v>
      </c>
      <c r="G374" s="822" t="s">
        <v>3895</v>
      </c>
      <c r="H374" s="822" t="s">
        <v>329</v>
      </c>
      <c r="I374" s="822" t="s">
        <v>4226</v>
      </c>
      <c r="J374" s="822" t="s">
        <v>4227</v>
      </c>
      <c r="K374" s="822" t="s">
        <v>4228</v>
      </c>
      <c r="L374" s="825">
        <v>426.03</v>
      </c>
      <c r="M374" s="825">
        <v>426.03</v>
      </c>
      <c r="N374" s="822">
        <v>1</v>
      </c>
      <c r="O374" s="826">
        <v>1</v>
      </c>
      <c r="P374" s="825">
        <v>426.03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21</v>
      </c>
      <c r="B375" s="822" t="s">
        <v>3465</v>
      </c>
      <c r="C375" s="822" t="s">
        <v>3471</v>
      </c>
      <c r="D375" s="823" t="s">
        <v>6113</v>
      </c>
      <c r="E375" s="824" t="s">
        <v>3490</v>
      </c>
      <c r="F375" s="822" t="s">
        <v>3466</v>
      </c>
      <c r="G375" s="822" t="s">
        <v>4229</v>
      </c>
      <c r="H375" s="822" t="s">
        <v>662</v>
      </c>
      <c r="I375" s="822" t="s">
        <v>4230</v>
      </c>
      <c r="J375" s="822" t="s">
        <v>4231</v>
      </c>
      <c r="K375" s="822" t="s">
        <v>826</v>
      </c>
      <c r="L375" s="825">
        <v>794.68</v>
      </c>
      <c r="M375" s="825">
        <v>3178.72</v>
      </c>
      <c r="N375" s="822">
        <v>4</v>
      </c>
      <c r="O375" s="826">
        <v>1</v>
      </c>
      <c r="P375" s="825">
        <v>3178.72</v>
      </c>
      <c r="Q375" s="827">
        <v>1</v>
      </c>
      <c r="R375" s="822">
        <v>4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21</v>
      </c>
      <c r="B376" s="822" t="s">
        <v>3465</v>
      </c>
      <c r="C376" s="822" t="s">
        <v>3471</v>
      </c>
      <c r="D376" s="823" t="s">
        <v>6113</v>
      </c>
      <c r="E376" s="824" t="s">
        <v>3490</v>
      </c>
      <c r="F376" s="822" t="s">
        <v>3466</v>
      </c>
      <c r="G376" s="822" t="s">
        <v>4232</v>
      </c>
      <c r="H376" s="822" t="s">
        <v>329</v>
      </c>
      <c r="I376" s="822" t="s">
        <v>4233</v>
      </c>
      <c r="J376" s="822" t="s">
        <v>2834</v>
      </c>
      <c r="K376" s="822" t="s">
        <v>4234</v>
      </c>
      <c r="L376" s="825">
        <v>32.869999999999997</v>
      </c>
      <c r="M376" s="825">
        <v>98.609999999999985</v>
      </c>
      <c r="N376" s="822">
        <v>3</v>
      </c>
      <c r="O376" s="826">
        <v>1</v>
      </c>
      <c r="P376" s="825">
        <v>98.609999999999985</v>
      </c>
      <c r="Q376" s="827">
        <v>1</v>
      </c>
      <c r="R376" s="822">
        <v>3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21</v>
      </c>
      <c r="B377" s="822" t="s">
        <v>3465</v>
      </c>
      <c r="C377" s="822" t="s">
        <v>3471</v>
      </c>
      <c r="D377" s="823" t="s">
        <v>6113</v>
      </c>
      <c r="E377" s="824" t="s">
        <v>3490</v>
      </c>
      <c r="F377" s="822" t="s">
        <v>3466</v>
      </c>
      <c r="G377" s="822" t="s">
        <v>3964</v>
      </c>
      <c r="H377" s="822" t="s">
        <v>329</v>
      </c>
      <c r="I377" s="822" t="s">
        <v>3968</v>
      </c>
      <c r="J377" s="822" t="s">
        <v>1329</v>
      </c>
      <c r="K377" s="822" t="s">
        <v>3969</v>
      </c>
      <c r="L377" s="825">
        <v>35.25</v>
      </c>
      <c r="M377" s="825">
        <v>70.5</v>
      </c>
      <c r="N377" s="822">
        <v>2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21</v>
      </c>
      <c r="B378" s="822" t="s">
        <v>3465</v>
      </c>
      <c r="C378" s="822" t="s">
        <v>3471</v>
      </c>
      <c r="D378" s="823" t="s">
        <v>6113</v>
      </c>
      <c r="E378" s="824" t="s">
        <v>3490</v>
      </c>
      <c r="F378" s="822" t="s">
        <v>3466</v>
      </c>
      <c r="G378" s="822" t="s">
        <v>3970</v>
      </c>
      <c r="H378" s="822" t="s">
        <v>329</v>
      </c>
      <c r="I378" s="822" t="s">
        <v>3974</v>
      </c>
      <c r="J378" s="822" t="s">
        <v>3972</v>
      </c>
      <c r="K378" s="822" t="s">
        <v>3975</v>
      </c>
      <c r="L378" s="825">
        <v>87.98</v>
      </c>
      <c r="M378" s="825">
        <v>87.98</v>
      </c>
      <c r="N378" s="822">
        <v>1</v>
      </c>
      <c r="O378" s="826">
        <v>1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21</v>
      </c>
      <c r="B379" s="822" t="s">
        <v>3465</v>
      </c>
      <c r="C379" s="822" t="s">
        <v>3471</v>
      </c>
      <c r="D379" s="823" t="s">
        <v>6113</v>
      </c>
      <c r="E379" s="824" t="s">
        <v>3490</v>
      </c>
      <c r="F379" s="822" t="s">
        <v>3466</v>
      </c>
      <c r="G379" s="822" t="s">
        <v>3563</v>
      </c>
      <c r="H379" s="822" t="s">
        <v>329</v>
      </c>
      <c r="I379" s="822" t="s">
        <v>3569</v>
      </c>
      <c r="J379" s="822" t="s">
        <v>841</v>
      </c>
      <c r="K379" s="822" t="s">
        <v>842</v>
      </c>
      <c r="L379" s="825">
        <v>97.76</v>
      </c>
      <c r="M379" s="825">
        <v>97.76</v>
      </c>
      <c r="N379" s="822">
        <v>1</v>
      </c>
      <c r="O379" s="826">
        <v>1</v>
      </c>
      <c r="P379" s="825">
        <v>97.76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21</v>
      </c>
      <c r="B380" s="822" t="s">
        <v>3465</v>
      </c>
      <c r="C380" s="822" t="s">
        <v>3471</v>
      </c>
      <c r="D380" s="823" t="s">
        <v>6113</v>
      </c>
      <c r="E380" s="824" t="s">
        <v>3490</v>
      </c>
      <c r="F380" s="822" t="s">
        <v>3466</v>
      </c>
      <c r="G380" s="822" t="s">
        <v>3573</v>
      </c>
      <c r="H380" s="822" t="s">
        <v>329</v>
      </c>
      <c r="I380" s="822" t="s">
        <v>4103</v>
      </c>
      <c r="J380" s="822" t="s">
        <v>1548</v>
      </c>
      <c r="K380" s="822" t="s">
        <v>4094</v>
      </c>
      <c r="L380" s="825">
        <v>33.4</v>
      </c>
      <c r="M380" s="825">
        <v>33.4</v>
      </c>
      <c r="N380" s="822">
        <v>1</v>
      </c>
      <c r="O380" s="826">
        <v>1</v>
      </c>
      <c r="P380" s="825">
        <v>33.4</v>
      </c>
      <c r="Q380" s="827">
        <v>1</v>
      </c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21</v>
      </c>
      <c r="B381" s="822" t="s">
        <v>3465</v>
      </c>
      <c r="C381" s="822" t="s">
        <v>3471</v>
      </c>
      <c r="D381" s="823" t="s">
        <v>6113</v>
      </c>
      <c r="E381" s="824" t="s">
        <v>3490</v>
      </c>
      <c r="F381" s="822" t="s">
        <v>3466</v>
      </c>
      <c r="G381" s="822" t="s">
        <v>4111</v>
      </c>
      <c r="H381" s="822" t="s">
        <v>329</v>
      </c>
      <c r="I381" s="822" t="s">
        <v>4116</v>
      </c>
      <c r="J381" s="822" t="s">
        <v>4114</v>
      </c>
      <c r="K381" s="822" t="s">
        <v>4117</v>
      </c>
      <c r="L381" s="825">
        <v>387.73</v>
      </c>
      <c r="M381" s="825">
        <v>387.73</v>
      </c>
      <c r="N381" s="822">
        <v>1</v>
      </c>
      <c r="O381" s="826">
        <v>1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21</v>
      </c>
      <c r="B382" s="822" t="s">
        <v>3465</v>
      </c>
      <c r="C382" s="822" t="s">
        <v>3471</v>
      </c>
      <c r="D382" s="823" t="s">
        <v>6113</v>
      </c>
      <c r="E382" s="824" t="s">
        <v>3490</v>
      </c>
      <c r="F382" s="822" t="s">
        <v>3466</v>
      </c>
      <c r="G382" s="822" t="s">
        <v>4111</v>
      </c>
      <c r="H382" s="822" t="s">
        <v>329</v>
      </c>
      <c r="I382" s="822" t="s">
        <v>4124</v>
      </c>
      <c r="J382" s="822" t="s">
        <v>797</v>
      </c>
      <c r="K382" s="822" t="s">
        <v>798</v>
      </c>
      <c r="L382" s="825">
        <v>311.02</v>
      </c>
      <c r="M382" s="825">
        <v>311.02</v>
      </c>
      <c r="N382" s="822">
        <v>1</v>
      </c>
      <c r="O382" s="826">
        <v>1</v>
      </c>
      <c r="P382" s="825">
        <v>311.02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21</v>
      </c>
      <c r="B383" s="822" t="s">
        <v>3465</v>
      </c>
      <c r="C383" s="822" t="s">
        <v>3471</v>
      </c>
      <c r="D383" s="823" t="s">
        <v>6113</v>
      </c>
      <c r="E383" s="824" t="s">
        <v>3490</v>
      </c>
      <c r="F383" s="822" t="s">
        <v>3468</v>
      </c>
      <c r="G383" s="822" t="s">
        <v>3590</v>
      </c>
      <c r="H383" s="822" t="s">
        <v>329</v>
      </c>
      <c r="I383" s="822" t="s">
        <v>4235</v>
      </c>
      <c r="J383" s="822" t="s">
        <v>3592</v>
      </c>
      <c r="K383" s="822" t="s">
        <v>4236</v>
      </c>
      <c r="L383" s="825">
        <v>1000.5</v>
      </c>
      <c r="M383" s="825">
        <v>1000.5</v>
      </c>
      <c r="N383" s="822">
        <v>1</v>
      </c>
      <c r="O383" s="826">
        <v>1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21</v>
      </c>
      <c r="B384" s="822" t="s">
        <v>3465</v>
      </c>
      <c r="C384" s="822" t="s">
        <v>3471</v>
      </c>
      <c r="D384" s="823" t="s">
        <v>6113</v>
      </c>
      <c r="E384" s="824" t="s">
        <v>3492</v>
      </c>
      <c r="F384" s="822" t="s">
        <v>3468</v>
      </c>
      <c r="G384" s="822" t="s">
        <v>4237</v>
      </c>
      <c r="H384" s="822" t="s">
        <v>329</v>
      </c>
      <c r="I384" s="822" t="s">
        <v>4238</v>
      </c>
      <c r="J384" s="822" t="s">
        <v>4239</v>
      </c>
      <c r="K384" s="822" t="s">
        <v>4240</v>
      </c>
      <c r="L384" s="825">
        <v>410.55</v>
      </c>
      <c r="M384" s="825">
        <v>410.55</v>
      </c>
      <c r="N384" s="822">
        <v>1</v>
      </c>
      <c r="O384" s="826">
        <v>1</v>
      </c>
      <c r="P384" s="825"/>
      <c r="Q384" s="827">
        <v>0</v>
      </c>
      <c r="R384" s="822"/>
      <c r="S384" s="827">
        <v>0</v>
      </c>
      <c r="T384" s="826"/>
      <c r="U384" s="828">
        <v>0</v>
      </c>
    </row>
    <row r="385" spans="1:21" ht="14.45" customHeight="1" x14ac:dyDescent="0.2">
      <c r="A385" s="821">
        <v>21</v>
      </c>
      <c r="B385" s="822" t="s">
        <v>3465</v>
      </c>
      <c r="C385" s="822" t="s">
        <v>3471</v>
      </c>
      <c r="D385" s="823" t="s">
        <v>6113</v>
      </c>
      <c r="E385" s="824" t="s">
        <v>3495</v>
      </c>
      <c r="F385" s="822" t="s">
        <v>3466</v>
      </c>
      <c r="G385" s="822" t="s">
        <v>3699</v>
      </c>
      <c r="H385" s="822" t="s">
        <v>329</v>
      </c>
      <c r="I385" s="822" t="s">
        <v>3700</v>
      </c>
      <c r="J385" s="822" t="s">
        <v>3278</v>
      </c>
      <c r="K385" s="822" t="s">
        <v>3101</v>
      </c>
      <c r="L385" s="825">
        <v>206.88</v>
      </c>
      <c r="M385" s="825">
        <v>413.76</v>
      </c>
      <c r="N385" s="822">
        <v>2</v>
      </c>
      <c r="O385" s="826">
        <v>1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21</v>
      </c>
      <c r="B386" s="822" t="s">
        <v>3465</v>
      </c>
      <c r="C386" s="822" t="s">
        <v>3471</v>
      </c>
      <c r="D386" s="823" t="s">
        <v>6113</v>
      </c>
      <c r="E386" s="824" t="s">
        <v>3495</v>
      </c>
      <c r="F386" s="822" t="s">
        <v>3466</v>
      </c>
      <c r="G386" s="822" t="s">
        <v>3712</v>
      </c>
      <c r="H386" s="822" t="s">
        <v>329</v>
      </c>
      <c r="I386" s="822" t="s">
        <v>3716</v>
      </c>
      <c r="J386" s="822" t="s">
        <v>3714</v>
      </c>
      <c r="K386" s="822" t="s">
        <v>1212</v>
      </c>
      <c r="L386" s="825">
        <v>0</v>
      </c>
      <c r="M386" s="825">
        <v>0</v>
      </c>
      <c r="N386" s="822">
        <v>4</v>
      </c>
      <c r="O386" s="826">
        <v>2</v>
      </c>
      <c r="P386" s="825"/>
      <c r="Q386" s="827"/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21</v>
      </c>
      <c r="B387" s="822" t="s">
        <v>3465</v>
      </c>
      <c r="C387" s="822" t="s">
        <v>3471</v>
      </c>
      <c r="D387" s="823" t="s">
        <v>6113</v>
      </c>
      <c r="E387" s="824" t="s">
        <v>3495</v>
      </c>
      <c r="F387" s="822" t="s">
        <v>3466</v>
      </c>
      <c r="G387" s="822" t="s">
        <v>3782</v>
      </c>
      <c r="H387" s="822" t="s">
        <v>329</v>
      </c>
      <c r="I387" s="822" t="s">
        <v>4241</v>
      </c>
      <c r="J387" s="822" t="s">
        <v>3784</v>
      </c>
      <c r="K387" s="822" t="s">
        <v>3785</v>
      </c>
      <c r="L387" s="825">
        <v>219.25</v>
      </c>
      <c r="M387" s="825">
        <v>438.5</v>
      </c>
      <c r="N387" s="822">
        <v>2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21</v>
      </c>
      <c r="B388" s="822" t="s">
        <v>3465</v>
      </c>
      <c r="C388" s="822" t="s">
        <v>3471</v>
      </c>
      <c r="D388" s="823" t="s">
        <v>6113</v>
      </c>
      <c r="E388" s="824" t="s">
        <v>3495</v>
      </c>
      <c r="F388" s="822" t="s">
        <v>3466</v>
      </c>
      <c r="G388" s="822" t="s">
        <v>3540</v>
      </c>
      <c r="H388" s="822" t="s">
        <v>662</v>
      </c>
      <c r="I388" s="822" t="s">
        <v>4242</v>
      </c>
      <c r="J388" s="822" t="s">
        <v>3018</v>
      </c>
      <c r="K388" s="822" t="s">
        <v>4243</v>
      </c>
      <c r="L388" s="825">
        <v>162.61000000000001</v>
      </c>
      <c r="M388" s="825">
        <v>487.83000000000004</v>
      </c>
      <c r="N388" s="822">
        <v>3</v>
      </c>
      <c r="O388" s="826">
        <v>1</v>
      </c>
      <c r="P388" s="825">
        <v>487.83000000000004</v>
      </c>
      <c r="Q388" s="827">
        <v>1</v>
      </c>
      <c r="R388" s="822">
        <v>3</v>
      </c>
      <c r="S388" s="827">
        <v>1</v>
      </c>
      <c r="T388" s="826">
        <v>1</v>
      </c>
      <c r="U388" s="828">
        <v>1</v>
      </c>
    </row>
    <row r="389" spans="1:21" ht="14.45" customHeight="1" x14ac:dyDescent="0.2">
      <c r="A389" s="821">
        <v>21</v>
      </c>
      <c r="B389" s="822" t="s">
        <v>3465</v>
      </c>
      <c r="C389" s="822" t="s">
        <v>3471</v>
      </c>
      <c r="D389" s="823" t="s">
        <v>6113</v>
      </c>
      <c r="E389" s="824" t="s">
        <v>3495</v>
      </c>
      <c r="F389" s="822" t="s">
        <v>3466</v>
      </c>
      <c r="G389" s="822" t="s">
        <v>4244</v>
      </c>
      <c r="H389" s="822" t="s">
        <v>329</v>
      </c>
      <c r="I389" s="822" t="s">
        <v>4245</v>
      </c>
      <c r="J389" s="822" t="s">
        <v>4246</v>
      </c>
      <c r="K389" s="822" t="s">
        <v>4247</v>
      </c>
      <c r="L389" s="825">
        <v>140.44</v>
      </c>
      <c r="M389" s="825">
        <v>280.88</v>
      </c>
      <c r="N389" s="822">
        <v>2</v>
      </c>
      <c r="O389" s="826">
        <v>1</v>
      </c>
      <c r="P389" s="825">
        <v>280.88</v>
      </c>
      <c r="Q389" s="827">
        <v>1</v>
      </c>
      <c r="R389" s="822">
        <v>2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21</v>
      </c>
      <c r="B390" s="822" t="s">
        <v>3465</v>
      </c>
      <c r="C390" s="822" t="s">
        <v>3471</v>
      </c>
      <c r="D390" s="823" t="s">
        <v>6113</v>
      </c>
      <c r="E390" s="824" t="s">
        <v>3495</v>
      </c>
      <c r="F390" s="822" t="s">
        <v>3468</v>
      </c>
      <c r="G390" s="822" t="s">
        <v>3586</v>
      </c>
      <c r="H390" s="822" t="s">
        <v>329</v>
      </c>
      <c r="I390" s="822" t="s">
        <v>4248</v>
      </c>
      <c r="J390" s="822" t="s">
        <v>4249</v>
      </c>
      <c r="K390" s="822" t="s">
        <v>4250</v>
      </c>
      <c r="L390" s="825">
        <v>1200.5999999999999</v>
      </c>
      <c r="M390" s="825">
        <v>3601.7999999999997</v>
      </c>
      <c r="N390" s="822">
        <v>3</v>
      </c>
      <c r="O390" s="826">
        <v>1</v>
      </c>
      <c r="P390" s="825">
        <v>3601.7999999999997</v>
      </c>
      <c r="Q390" s="827">
        <v>1</v>
      </c>
      <c r="R390" s="822">
        <v>3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21</v>
      </c>
      <c r="B391" s="822" t="s">
        <v>3465</v>
      </c>
      <c r="C391" s="822" t="s">
        <v>3471</v>
      </c>
      <c r="D391" s="823" t="s">
        <v>6113</v>
      </c>
      <c r="E391" s="824" t="s">
        <v>3495</v>
      </c>
      <c r="F391" s="822" t="s">
        <v>3468</v>
      </c>
      <c r="G391" s="822" t="s">
        <v>3586</v>
      </c>
      <c r="H391" s="822" t="s">
        <v>329</v>
      </c>
      <c r="I391" s="822" t="s">
        <v>4251</v>
      </c>
      <c r="J391" s="822" t="s">
        <v>4252</v>
      </c>
      <c r="K391" s="822" t="s">
        <v>4253</v>
      </c>
      <c r="L391" s="825">
        <v>808.59</v>
      </c>
      <c r="M391" s="825">
        <v>3234.36</v>
      </c>
      <c r="N391" s="822">
        <v>4</v>
      </c>
      <c r="O391" s="826">
        <v>2</v>
      </c>
      <c r="P391" s="825">
        <v>3234.36</v>
      </c>
      <c r="Q391" s="827">
        <v>1</v>
      </c>
      <c r="R391" s="822">
        <v>4</v>
      </c>
      <c r="S391" s="827">
        <v>1</v>
      </c>
      <c r="T391" s="826">
        <v>2</v>
      </c>
      <c r="U391" s="828">
        <v>1</v>
      </c>
    </row>
    <row r="392" spans="1:21" ht="14.45" customHeight="1" x14ac:dyDescent="0.2">
      <c r="A392" s="821">
        <v>21</v>
      </c>
      <c r="B392" s="822" t="s">
        <v>3465</v>
      </c>
      <c r="C392" s="822" t="s">
        <v>3471</v>
      </c>
      <c r="D392" s="823" t="s">
        <v>6113</v>
      </c>
      <c r="E392" s="824" t="s">
        <v>3495</v>
      </c>
      <c r="F392" s="822" t="s">
        <v>3468</v>
      </c>
      <c r="G392" s="822" t="s">
        <v>3590</v>
      </c>
      <c r="H392" s="822" t="s">
        <v>329</v>
      </c>
      <c r="I392" s="822" t="s">
        <v>4254</v>
      </c>
      <c r="J392" s="822" t="s">
        <v>4255</v>
      </c>
      <c r="K392" s="822" t="s">
        <v>4256</v>
      </c>
      <c r="L392" s="825">
        <v>1799.75</v>
      </c>
      <c r="M392" s="825">
        <v>1799.75</v>
      </c>
      <c r="N392" s="822">
        <v>1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21</v>
      </c>
      <c r="B393" s="822" t="s">
        <v>3465</v>
      </c>
      <c r="C393" s="822" t="s">
        <v>3471</v>
      </c>
      <c r="D393" s="823" t="s">
        <v>6113</v>
      </c>
      <c r="E393" s="824" t="s">
        <v>3496</v>
      </c>
      <c r="F393" s="822" t="s">
        <v>3466</v>
      </c>
      <c r="G393" s="822" t="s">
        <v>3641</v>
      </c>
      <c r="H393" s="822" t="s">
        <v>329</v>
      </c>
      <c r="I393" s="822" t="s">
        <v>3645</v>
      </c>
      <c r="J393" s="822" t="s">
        <v>3643</v>
      </c>
      <c r="K393" s="822" t="s">
        <v>3646</v>
      </c>
      <c r="L393" s="825">
        <v>70.48</v>
      </c>
      <c r="M393" s="825">
        <v>1268.6400000000001</v>
      </c>
      <c r="N393" s="822">
        <v>18</v>
      </c>
      <c r="O393" s="826">
        <v>6.5</v>
      </c>
      <c r="P393" s="825">
        <v>1268.6400000000001</v>
      </c>
      <c r="Q393" s="827">
        <v>1</v>
      </c>
      <c r="R393" s="822">
        <v>18</v>
      </c>
      <c r="S393" s="827">
        <v>1</v>
      </c>
      <c r="T393" s="826">
        <v>6.5</v>
      </c>
      <c r="U393" s="828">
        <v>1</v>
      </c>
    </row>
    <row r="394" spans="1:21" ht="14.45" customHeight="1" x14ac:dyDescent="0.2">
      <c r="A394" s="821">
        <v>21</v>
      </c>
      <c r="B394" s="822" t="s">
        <v>3465</v>
      </c>
      <c r="C394" s="822" t="s">
        <v>3471</v>
      </c>
      <c r="D394" s="823" t="s">
        <v>6113</v>
      </c>
      <c r="E394" s="824" t="s">
        <v>3496</v>
      </c>
      <c r="F394" s="822" t="s">
        <v>3466</v>
      </c>
      <c r="G394" s="822" t="s">
        <v>3647</v>
      </c>
      <c r="H394" s="822" t="s">
        <v>329</v>
      </c>
      <c r="I394" s="822" t="s">
        <v>3648</v>
      </c>
      <c r="J394" s="822" t="s">
        <v>3649</v>
      </c>
      <c r="K394" s="822" t="s">
        <v>702</v>
      </c>
      <c r="L394" s="825">
        <v>72.55</v>
      </c>
      <c r="M394" s="825">
        <v>72.55</v>
      </c>
      <c r="N394" s="822">
        <v>1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21</v>
      </c>
      <c r="B395" s="822" t="s">
        <v>3465</v>
      </c>
      <c r="C395" s="822" t="s">
        <v>3471</v>
      </c>
      <c r="D395" s="823" t="s">
        <v>6113</v>
      </c>
      <c r="E395" s="824" t="s">
        <v>3496</v>
      </c>
      <c r="F395" s="822" t="s">
        <v>3466</v>
      </c>
      <c r="G395" s="822" t="s">
        <v>3647</v>
      </c>
      <c r="H395" s="822" t="s">
        <v>329</v>
      </c>
      <c r="I395" s="822" t="s">
        <v>4257</v>
      </c>
      <c r="J395" s="822" t="s">
        <v>3651</v>
      </c>
      <c r="K395" s="822" t="s">
        <v>4258</v>
      </c>
      <c r="L395" s="825">
        <v>121.75</v>
      </c>
      <c r="M395" s="825">
        <v>243.5</v>
      </c>
      <c r="N395" s="822">
        <v>2</v>
      </c>
      <c r="O395" s="826">
        <v>2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21</v>
      </c>
      <c r="B396" s="822" t="s">
        <v>3465</v>
      </c>
      <c r="C396" s="822" t="s">
        <v>3471</v>
      </c>
      <c r="D396" s="823" t="s">
        <v>6113</v>
      </c>
      <c r="E396" s="824" t="s">
        <v>3496</v>
      </c>
      <c r="F396" s="822" t="s">
        <v>3466</v>
      </c>
      <c r="G396" s="822" t="s">
        <v>3647</v>
      </c>
      <c r="H396" s="822" t="s">
        <v>662</v>
      </c>
      <c r="I396" s="822" t="s">
        <v>2999</v>
      </c>
      <c r="J396" s="822" t="s">
        <v>701</v>
      </c>
      <c r="K396" s="822" t="s">
        <v>702</v>
      </c>
      <c r="L396" s="825">
        <v>72.55</v>
      </c>
      <c r="M396" s="825">
        <v>145.1</v>
      </c>
      <c r="N396" s="822">
        <v>2</v>
      </c>
      <c r="O396" s="826">
        <v>1.5</v>
      </c>
      <c r="P396" s="825">
        <v>72.55</v>
      </c>
      <c r="Q396" s="827">
        <v>0.5</v>
      </c>
      <c r="R396" s="822">
        <v>1</v>
      </c>
      <c r="S396" s="827">
        <v>0.5</v>
      </c>
      <c r="T396" s="826">
        <v>1</v>
      </c>
      <c r="U396" s="828">
        <v>0.66666666666666663</v>
      </c>
    </row>
    <row r="397" spans="1:21" ht="14.45" customHeight="1" x14ac:dyDescent="0.2">
      <c r="A397" s="821">
        <v>21</v>
      </c>
      <c r="B397" s="822" t="s">
        <v>3465</v>
      </c>
      <c r="C397" s="822" t="s">
        <v>3471</v>
      </c>
      <c r="D397" s="823" t="s">
        <v>6113</v>
      </c>
      <c r="E397" s="824" t="s">
        <v>3496</v>
      </c>
      <c r="F397" s="822" t="s">
        <v>3466</v>
      </c>
      <c r="G397" s="822" t="s">
        <v>3647</v>
      </c>
      <c r="H397" s="822" t="s">
        <v>662</v>
      </c>
      <c r="I397" s="822" t="s">
        <v>2998</v>
      </c>
      <c r="J397" s="822" t="s">
        <v>701</v>
      </c>
      <c r="K397" s="822" t="s">
        <v>703</v>
      </c>
      <c r="L397" s="825">
        <v>21.76</v>
      </c>
      <c r="M397" s="825">
        <v>21.76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21</v>
      </c>
      <c r="B398" s="822" t="s">
        <v>3465</v>
      </c>
      <c r="C398" s="822" t="s">
        <v>3471</v>
      </c>
      <c r="D398" s="823" t="s">
        <v>6113</v>
      </c>
      <c r="E398" s="824" t="s">
        <v>3496</v>
      </c>
      <c r="F398" s="822" t="s">
        <v>3466</v>
      </c>
      <c r="G398" s="822" t="s">
        <v>3647</v>
      </c>
      <c r="H398" s="822" t="s">
        <v>662</v>
      </c>
      <c r="I398" s="822" t="s">
        <v>3000</v>
      </c>
      <c r="J398" s="822" t="s">
        <v>701</v>
      </c>
      <c r="K398" s="822" t="s">
        <v>698</v>
      </c>
      <c r="L398" s="825">
        <v>65.28</v>
      </c>
      <c r="M398" s="825">
        <v>130.56</v>
      </c>
      <c r="N398" s="822">
        <v>2</v>
      </c>
      <c r="O398" s="826">
        <v>1</v>
      </c>
      <c r="P398" s="825">
        <v>130.56</v>
      </c>
      <c r="Q398" s="827">
        <v>1</v>
      </c>
      <c r="R398" s="822">
        <v>2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21</v>
      </c>
      <c r="B399" s="822" t="s">
        <v>3465</v>
      </c>
      <c r="C399" s="822" t="s">
        <v>3471</v>
      </c>
      <c r="D399" s="823" t="s">
        <v>6113</v>
      </c>
      <c r="E399" s="824" t="s">
        <v>3496</v>
      </c>
      <c r="F399" s="822" t="s">
        <v>3466</v>
      </c>
      <c r="G399" s="822" t="s">
        <v>3647</v>
      </c>
      <c r="H399" s="822" t="s">
        <v>329</v>
      </c>
      <c r="I399" s="822" t="s">
        <v>3655</v>
      </c>
      <c r="J399" s="822" t="s">
        <v>3649</v>
      </c>
      <c r="K399" s="822" t="s">
        <v>3653</v>
      </c>
      <c r="L399" s="825">
        <v>36.270000000000003</v>
      </c>
      <c r="M399" s="825">
        <v>108.81</v>
      </c>
      <c r="N399" s="822">
        <v>3</v>
      </c>
      <c r="O399" s="826">
        <v>2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21</v>
      </c>
      <c r="B400" s="822" t="s">
        <v>3465</v>
      </c>
      <c r="C400" s="822" t="s">
        <v>3471</v>
      </c>
      <c r="D400" s="823" t="s">
        <v>6113</v>
      </c>
      <c r="E400" s="824" t="s">
        <v>3496</v>
      </c>
      <c r="F400" s="822" t="s">
        <v>3466</v>
      </c>
      <c r="G400" s="822" t="s">
        <v>3656</v>
      </c>
      <c r="H400" s="822" t="s">
        <v>662</v>
      </c>
      <c r="I400" s="822" t="s">
        <v>3078</v>
      </c>
      <c r="J400" s="822" t="s">
        <v>3079</v>
      </c>
      <c r="K400" s="822" t="s">
        <v>3080</v>
      </c>
      <c r="L400" s="825">
        <v>23.4</v>
      </c>
      <c r="M400" s="825">
        <v>397.8</v>
      </c>
      <c r="N400" s="822">
        <v>17</v>
      </c>
      <c r="O400" s="826">
        <v>7.5</v>
      </c>
      <c r="P400" s="825">
        <v>116.99999999999999</v>
      </c>
      <c r="Q400" s="827">
        <v>0.29411764705882348</v>
      </c>
      <c r="R400" s="822">
        <v>5</v>
      </c>
      <c r="S400" s="827">
        <v>0.29411764705882354</v>
      </c>
      <c r="T400" s="826">
        <v>2</v>
      </c>
      <c r="U400" s="828">
        <v>0.26666666666666666</v>
      </c>
    </row>
    <row r="401" spans="1:21" ht="14.45" customHeight="1" x14ac:dyDescent="0.2">
      <c r="A401" s="821">
        <v>21</v>
      </c>
      <c r="B401" s="822" t="s">
        <v>3465</v>
      </c>
      <c r="C401" s="822" t="s">
        <v>3471</v>
      </c>
      <c r="D401" s="823" t="s">
        <v>6113</v>
      </c>
      <c r="E401" s="824" t="s">
        <v>3496</v>
      </c>
      <c r="F401" s="822" t="s">
        <v>3466</v>
      </c>
      <c r="G401" s="822" t="s">
        <v>3656</v>
      </c>
      <c r="H401" s="822" t="s">
        <v>329</v>
      </c>
      <c r="I401" s="822" t="s">
        <v>4259</v>
      </c>
      <c r="J401" s="822" t="s">
        <v>4260</v>
      </c>
      <c r="K401" s="822" t="s">
        <v>3084</v>
      </c>
      <c r="L401" s="825">
        <v>11.71</v>
      </c>
      <c r="M401" s="825">
        <v>35.130000000000003</v>
      </c>
      <c r="N401" s="822">
        <v>3</v>
      </c>
      <c r="O401" s="826">
        <v>1.5</v>
      </c>
      <c r="P401" s="825">
        <v>35.130000000000003</v>
      </c>
      <c r="Q401" s="827">
        <v>1</v>
      </c>
      <c r="R401" s="822">
        <v>3</v>
      </c>
      <c r="S401" s="827">
        <v>1</v>
      </c>
      <c r="T401" s="826">
        <v>1.5</v>
      </c>
      <c r="U401" s="828">
        <v>1</v>
      </c>
    </row>
    <row r="402" spans="1:21" ht="14.45" customHeight="1" x14ac:dyDescent="0.2">
      <c r="A402" s="821">
        <v>21</v>
      </c>
      <c r="B402" s="822" t="s">
        <v>3465</v>
      </c>
      <c r="C402" s="822" t="s">
        <v>3471</v>
      </c>
      <c r="D402" s="823" t="s">
        <v>6113</v>
      </c>
      <c r="E402" s="824" t="s">
        <v>3496</v>
      </c>
      <c r="F402" s="822" t="s">
        <v>3466</v>
      </c>
      <c r="G402" s="822" t="s">
        <v>3656</v>
      </c>
      <c r="H402" s="822" t="s">
        <v>329</v>
      </c>
      <c r="I402" s="822" t="s">
        <v>4261</v>
      </c>
      <c r="J402" s="822" t="s">
        <v>4260</v>
      </c>
      <c r="K402" s="822" t="s">
        <v>3080</v>
      </c>
      <c r="L402" s="825">
        <v>23.4</v>
      </c>
      <c r="M402" s="825">
        <v>23.4</v>
      </c>
      <c r="N402" s="822">
        <v>1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21</v>
      </c>
      <c r="B403" s="822" t="s">
        <v>3465</v>
      </c>
      <c r="C403" s="822" t="s">
        <v>3471</v>
      </c>
      <c r="D403" s="823" t="s">
        <v>6113</v>
      </c>
      <c r="E403" s="824" t="s">
        <v>3496</v>
      </c>
      <c r="F403" s="822" t="s">
        <v>3466</v>
      </c>
      <c r="G403" s="822" t="s">
        <v>3656</v>
      </c>
      <c r="H403" s="822" t="s">
        <v>662</v>
      </c>
      <c r="I403" s="822" t="s">
        <v>3083</v>
      </c>
      <c r="J403" s="822" t="s">
        <v>3079</v>
      </c>
      <c r="K403" s="822" t="s">
        <v>3084</v>
      </c>
      <c r="L403" s="825">
        <v>11.71</v>
      </c>
      <c r="M403" s="825">
        <v>526.95000000000016</v>
      </c>
      <c r="N403" s="822">
        <v>45</v>
      </c>
      <c r="O403" s="826">
        <v>13.5</v>
      </c>
      <c r="P403" s="825">
        <v>456.69000000000011</v>
      </c>
      <c r="Q403" s="827">
        <v>0.86666666666666659</v>
      </c>
      <c r="R403" s="822">
        <v>39</v>
      </c>
      <c r="S403" s="827">
        <v>0.8666666666666667</v>
      </c>
      <c r="T403" s="826">
        <v>11.5</v>
      </c>
      <c r="U403" s="828">
        <v>0.85185185185185186</v>
      </c>
    </row>
    <row r="404" spans="1:21" ht="14.45" customHeight="1" x14ac:dyDescent="0.2">
      <c r="A404" s="821">
        <v>21</v>
      </c>
      <c r="B404" s="822" t="s">
        <v>3465</v>
      </c>
      <c r="C404" s="822" t="s">
        <v>3471</v>
      </c>
      <c r="D404" s="823" t="s">
        <v>6113</v>
      </c>
      <c r="E404" s="824" t="s">
        <v>3496</v>
      </c>
      <c r="F404" s="822" t="s">
        <v>3466</v>
      </c>
      <c r="G404" s="822" t="s">
        <v>3657</v>
      </c>
      <c r="H404" s="822" t="s">
        <v>329</v>
      </c>
      <c r="I404" s="822" t="s">
        <v>4262</v>
      </c>
      <c r="J404" s="822" t="s">
        <v>4263</v>
      </c>
      <c r="K404" s="822" t="s">
        <v>4264</v>
      </c>
      <c r="L404" s="825">
        <v>207.27</v>
      </c>
      <c r="M404" s="825">
        <v>207.27</v>
      </c>
      <c r="N404" s="822">
        <v>1</v>
      </c>
      <c r="O404" s="826">
        <v>0.5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21</v>
      </c>
      <c r="B405" s="822" t="s">
        <v>3465</v>
      </c>
      <c r="C405" s="822" t="s">
        <v>3471</v>
      </c>
      <c r="D405" s="823" t="s">
        <v>6113</v>
      </c>
      <c r="E405" s="824" t="s">
        <v>3496</v>
      </c>
      <c r="F405" s="822" t="s">
        <v>3466</v>
      </c>
      <c r="G405" s="822" t="s">
        <v>3657</v>
      </c>
      <c r="H405" s="822" t="s">
        <v>329</v>
      </c>
      <c r="I405" s="822" t="s">
        <v>4265</v>
      </c>
      <c r="J405" s="822" t="s">
        <v>3659</v>
      </c>
      <c r="K405" s="822" t="s">
        <v>2781</v>
      </c>
      <c r="L405" s="825">
        <v>31.09</v>
      </c>
      <c r="M405" s="825">
        <v>31.09</v>
      </c>
      <c r="N405" s="822">
        <v>1</v>
      </c>
      <c r="O405" s="826">
        <v>0.5</v>
      </c>
      <c r="P405" s="825">
        <v>31.09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21</v>
      </c>
      <c r="B406" s="822" t="s">
        <v>3465</v>
      </c>
      <c r="C406" s="822" t="s">
        <v>3471</v>
      </c>
      <c r="D406" s="823" t="s">
        <v>6113</v>
      </c>
      <c r="E406" s="824" t="s">
        <v>3496</v>
      </c>
      <c r="F406" s="822" t="s">
        <v>3466</v>
      </c>
      <c r="G406" s="822" t="s">
        <v>3662</v>
      </c>
      <c r="H406" s="822" t="s">
        <v>329</v>
      </c>
      <c r="I406" s="822" t="s">
        <v>3666</v>
      </c>
      <c r="J406" s="822" t="s">
        <v>3664</v>
      </c>
      <c r="K406" s="822" t="s">
        <v>3667</v>
      </c>
      <c r="L406" s="825">
        <v>219.25</v>
      </c>
      <c r="M406" s="825">
        <v>1754</v>
      </c>
      <c r="N406" s="822">
        <v>8</v>
      </c>
      <c r="O406" s="826">
        <v>2.5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21</v>
      </c>
      <c r="B407" s="822" t="s">
        <v>3465</v>
      </c>
      <c r="C407" s="822" t="s">
        <v>3471</v>
      </c>
      <c r="D407" s="823" t="s">
        <v>6113</v>
      </c>
      <c r="E407" s="824" t="s">
        <v>3496</v>
      </c>
      <c r="F407" s="822" t="s">
        <v>3466</v>
      </c>
      <c r="G407" s="822" t="s">
        <v>3662</v>
      </c>
      <c r="H407" s="822" t="s">
        <v>329</v>
      </c>
      <c r="I407" s="822" t="s">
        <v>4266</v>
      </c>
      <c r="J407" s="822" t="s">
        <v>4267</v>
      </c>
      <c r="K407" s="822" t="s">
        <v>3667</v>
      </c>
      <c r="L407" s="825">
        <v>219.25</v>
      </c>
      <c r="M407" s="825">
        <v>1315.5</v>
      </c>
      <c r="N407" s="822">
        <v>6</v>
      </c>
      <c r="O407" s="826">
        <v>1</v>
      </c>
      <c r="P407" s="825">
        <v>1315.5</v>
      </c>
      <c r="Q407" s="827">
        <v>1</v>
      </c>
      <c r="R407" s="822">
        <v>6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21</v>
      </c>
      <c r="B408" s="822" t="s">
        <v>3465</v>
      </c>
      <c r="C408" s="822" t="s">
        <v>3471</v>
      </c>
      <c r="D408" s="823" t="s">
        <v>6113</v>
      </c>
      <c r="E408" s="824" t="s">
        <v>3496</v>
      </c>
      <c r="F408" s="822" t="s">
        <v>3466</v>
      </c>
      <c r="G408" s="822" t="s">
        <v>3662</v>
      </c>
      <c r="H408" s="822" t="s">
        <v>329</v>
      </c>
      <c r="I408" s="822" t="s">
        <v>4268</v>
      </c>
      <c r="J408" s="822" t="s">
        <v>3664</v>
      </c>
      <c r="K408" s="822" t="s">
        <v>4269</v>
      </c>
      <c r="L408" s="825">
        <v>917.32</v>
      </c>
      <c r="M408" s="825">
        <v>1834.64</v>
      </c>
      <c r="N408" s="822">
        <v>2</v>
      </c>
      <c r="O408" s="826">
        <v>0.5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21</v>
      </c>
      <c r="B409" s="822" t="s">
        <v>3465</v>
      </c>
      <c r="C409" s="822" t="s">
        <v>3471</v>
      </c>
      <c r="D409" s="823" t="s">
        <v>6113</v>
      </c>
      <c r="E409" s="824" t="s">
        <v>3496</v>
      </c>
      <c r="F409" s="822" t="s">
        <v>3466</v>
      </c>
      <c r="G409" s="822" t="s">
        <v>3662</v>
      </c>
      <c r="H409" s="822" t="s">
        <v>329</v>
      </c>
      <c r="I409" s="822" t="s">
        <v>3668</v>
      </c>
      <c r="J409" s="822" t="s">
        <v>3669</v>
      </c>
      <c r="K409" s="822" t="s">
        <v>3667</v>
      </c>
      <c r="L409" s="825">
        <v>219.25</v>
      </c>
      <c r="M409" s="825">
        <v>1973.25</v>
      </c>
      <c r="N409" s="822">
        <v>9</v>
      </c>
      <c r="O409" s="826">
        <v>1.5</v>
      </c>
      <c r="P409" s="825">
        <v>1973.25</v>
      </c>
      <c r="Q409" s="827">
        <v>1</v>
      </c>
      <c r="R409" s="822">
        <v>9</v>
      </c>
      <c r="S409" s="827">
        <v>1</v>
      </c>
      <c r="T409" s="826">
        <v>1.5</v>
      </c>
      <c r="U409" s="828">
        <v>1</v>
      </c>
    </row>
    <row r="410" spans="1:21" ht="14.45" customHeight="1" x14ac:dyDescent="0.2">
      <c r="A410" s="821">
        <v>21</v>
      </c>
      <c r="B410" s="822" t="s">
        <v>3465</v>
      </c>
      <c r="C410" s="822" t="s">
        <v>3471</v>
      </c>
      <c r="D410" s="823" t="s">
        <v>6113</v>
      </c>
      <c r="E410" s="824" t="s">
        <v>3496</v>
      </c>
      <c r="F410" s="822" t="s">
        <v>3466</v>
      </c>
      <c r="G410" s="822" t="s">
        <v>4270</v>
      </c>
      <c r="H410" s="822" t="s">
        <v>329</v>
      </c>
      <c r="I410" s="822" t="s">
        <v>4271</v>
      </c>
      <c r="J410" s="822" t="s">
        <v>4272</v>
      </c>
      <c r="K410" s="822" t="s">
        <v>4273</v>
      </c>
      <c r="L410" s="825">
        <v>75.819999999999993</v>
      </c>
      <c r="M410" s="825">
        <v>75.819999999999993</v>
      </c>
      <c r="N410" s="822">
        <v>1</v>
      </c>
      <c r="O410" s="826">
        <v>0.5</v>
      </c>
      <c r="P410" s="825">
        <v>75.819999999999993</v>
      </c>
      <c r="Q410" s="827">
        <v>1</v>
      </c>
      <c r="R410" s="822">
        <v>1</v>
      </c>
      <c r="S410" s="827">
        <v>1</v>
      </c>
      <c r="T410" s="826">
        <v>0.5</v>
      </c>
      <c r="U410" s="828">
        <v>1</v>
      </c>
    </row>
    <row r="411" spans="1:21" ht="14.45" customHeight="1" x14ac:dyDescent="0.2">
      <c r="A411" s="821">
        <v>21</v>
      </c>
      <c r="B411" s="822" t="s">
        <v>3465</v>
      </c>
      <c r="C411" s="822" t="s">
        <v>3471</v>
      </c>
      <c r="D411" s="823" t="s">
        <v>6113</v>
      </c>
      <c r="E411" s="824" t="s">
        <v>3496</v>
      </c>
      <c r="F411" s="822" t="s">
        <v>3466</v>
      </c>
      <c r="G411" s="822" t="s">
        <v>3583</v>
      </c>
      <c r="H411" s="822" t="s">
        <v>329</v>
      </c>
      <c r="I411" s="822" t="s">
        <v>4274</v>
      </c>
      <c r="J411" s="822" t="s">
        <v>3686</v>
      </c>
      <c r="K411" s="822" t="s">
        <v>2389</v>
      </c>
      <c r="L411" s="825">
        <v>84.83</v>
      </c>
      <c r="M411" s="825">
        <v>169.66</v>
      </c>
      <c r="N411" s="822">
        <v>2</v>
      </c>
      <c r="O411" s="826">
        <v>0.5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21</v>
      </c>
      <c r="B412" s="822" t="s">
        <v>3465</v>
      </c>
      <c r="C412" s="822" t="s">
        <v>3471</v>
      </c>
      <c r="D412" s="823" t="s">
        <v>6113</v>
      </c>
      <c r="E412" s="824" t="s">
        <v>3496</v>
      </c>
      <c r="F412" s="822" t="s">
        <v>3466</v>
      </c>
      <c r="G412" s="822" t="s">
        <v>3583</v>
      </c>
      <c r="H412" s="822" t="s">
        <v>329</v>
      </c>
      <c r="I412" s="822" t="s">
        <v>4275</v>
      </c>
      <c r="J412" s="822" t="s">
        <v>4276</v>
      </c>
      <c r="K412" s="822" t="s">
        <v>824</v>
      </c>
      <c r="L412" s="825">
        <v>27.56</v>
      </c>
      <c r="M412" s="825">
        <v>27.56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21</v>
      </c>
      <c r="B413" s="822" t="s">
        <v>3465</v>
      </c>
      <c r="C413" s="822" t="s">
        <v>3471</v>
      </c>
      <c r="D413" s="823" t="s">
        <v>6113</v>
      </c>
      <c r="E413" s="824" t="s">
        <v>3496</v>
      </c>
      <c r="F413" s="822" t="s">
        <v>3466</v>
      </c>
      <c r="G413" s="822" t="s">
        <v>4277</v>
      </c>
      <c r="H413" s="822" t="s">
        <v>329</v>
      </c>
      <c r="I413" s="822" t="s">
        <v>4278</v>
      </c>
      <c r="J413" s="822" t="s">
        <v>4279</v>
      </c>
      <c r="K413" s="822" t="s">
        <v>4280</v>
      </c>
      <c r="L413" s="825">
        <v>46.03</v>
      </c>
      <c r="M413" s="825">
        <v>322.21000000000004</v>
      </c>
      <c r="N413" s="822">
        <v>7</v>
      </c>
      <c r="O413" s="826">
        <v>5.5</v>
      </c>
      <c r="P413" s="825">
        <v>184.12</v>
      </c>
      <c r="Q413" s="827">
        <v>0.5714285714285714</v>
      </c>
      <c r="R413" s="822">
        <v>4</v>
      </c>
      <c r="S413" s="827">
        <v>0.5714285714285714</v>
      </c>
      <c r="T413" s="826">
        <v>3</v>
      </c>
      <c r="U413" s="828">
        <v>0.54545454545454541</v>
      </c>
    </row>
    <row r="414" spans="1:21" ht="14.45" customHeight="1" x14ac:dyDescent="0.2">
      <c r="A414" s="821">
        <v>21</v>
      </c>
      <c r="B414" s="822" t="s">
        <v>3465</v>
      </c>
      <c r="C414" s="822" t="s">
        <v>3471</v>
      </c>
      <c r="D414" s="823" t="s">
        <v>6113</v>
      </c>
      <c r="E414" s="824" t="s">
        <v>3496</v>
      </c>
      <c r="F414" s="822" t="s">
        <v>3466</v>
      </c>
      <c r="G414" s="822" t="s">
        <v>3691</v>
      </c>
      <c r="H414" s="822" t="s">
        <v>329</v>
      </c>
      <c r="I414" s="822" t="s">
        <v>4281</v>
      </c>
      <c r="J414" s="822" t="s">
        <v>3693</v>
      </c>
      <c r="K414" s="822" t="s">
        <v>4282</v>
      </c>
      <c r="L414" s="825">
        <v>80.19</v>
      </c>
      <c r="M414" s="825">
        <v>160.38</v>
      </c>
      <c r="N414" s="822">
        <v>2</v>
      </c>
      <c r="O414" s="826">
        <v>0.5</v>
      </c>
      <c r="P414" s="825">
        <v>160.38</v>
      </c>
      <c r="Q414" s="827">
        <v>1</v>
      </c>
      <c r="R414" s="822">
        <v>2</v>
      </c>
      <c r="S414" s="827">
        <v>1</v>
      </c>
      <c r="T414" s="826">
        <v>0.5</v>
      </c>
      <c r="U414" s="828">
        <v>1</v>
      </c>
    </row>
    <row r="415" spans="1:21" ht="14.45" customHeight="1" x14ac:dyDescent="0.2">
      <c r="A415" s="821">
        <v>21</v>
      </c>
      <c r="B415" s="822" t="s">
        <v>3465</v>
      </c>
      <c r="C415" s="822" t="s">
        <v>3471</v>
      </c>
      <c r="D415" s="823" t="s">
        <v>6113</v>
      </c>
      <c r="E415" s="824" t="s">
        <v>3496</v>
      </c>
      <c r="F415" s="822" t="s">
        <v>3466</v>
      </c>
      <c r="G415" s="822" t="s">
        <v>3699</v>
      </c>
      <c r="H415" s="822" t="s">
        <v>662</v>
      </c>
      <c r="I415" s="822" t="s">
        <v>4283</v>
      </c>
      <c r="J415" s="822" t="s">
        <v>3278</v>
      </c>
      <c r="K415" s="822" t="s">
        <v>4284</v>
      </c>
      <c r="L415" s="825">
        <v>1091.0899999999999</v>
      </c>
      <c r="M415" s="825">
        <v>13093.079999999998</v>
      </c>
      <c r="N415" s="822">
        <v>12</v>
      </c>
      <c r="O415" s="826">
        <v>2</v>
      </c>
      <c r="P415" s="825">
        <v>13093.079999999998</v>
      </c>
      <c r="Q415" s="827">
        <v>1</v>
      </c>
      <c r="R415" s="822">
        <v>12</v>
      </c>
      <c r="S415" s="827">
        <v>1</v>
      </c>
      <c r="T415" s="826">
        <v>2</v>
      </c>
      <c r="U415" s="828">
        <v>1</v>
      </c>
    </row>
    <row r="416" spans="1:21" ht="14.45" customHeight="1" x14ac:dyDescent="0.2">
      <c r="A416" s="821">
        <v>21</v>
      </c>
      <c r="B416" s="822" t="s">
        <v>3465</v>
      </c>
      <c r="C416" s="822" t="s">
        <v>3471</v>
      </c>
      <c r="D416" s="823" t="s">
        <v>6113</v>
      </c>
      <c r="E416" s="824" t="s">
        <v>3496</v>
      </c>
      <c r="F416" s="822" t="s">
        <v>3466</v>
      </c>
      <c r="G416" s="822" t="s">
        <v>3703</v>
      </c>
      <c r="H416" s="822" t="s">
        <v>329</v>
      </c>
      <c r="I416" s="822" t="s">
        <v>4285</v>
      </c>
      <c r="J416" s="822" t="s">
        <v>4286</v>
      </c>
      <c r="K416" s="822" t="s">
        <v>1989</v>
      </c>
      <c r="L416" s="825">
        <v>16.38</v>
      </c>
      <c r="M416" s="825">
        <v>16.38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21</v>
      </c>
      <c r="B417" s="822" t="s">
        <v>3465</v>
      </c>
      <c r="C417" s="822" t="s">
        <v>3471</v>
      </c>
      <c r="D417" s="823" t="s">
        <v>6113</v>
      </c>
      <c r="E417" s="824" t="s">
        <v>3496</v>
      </c>
      <c r="F417" s="822" t="s">
        <v>3466</v>
      </c>
      <c r="G417" s="822" t="s">
        <v>3712</v>
      </c>
      <c r="H417" s="822" t="s">
        <v>329</v>
      </c>
      <c r="I417" s="822" t="s">
        <v>3713</v>
      </c>
      <c r="J417" s="822" t="s">
        <v>3714</v>
      </c>
      <c r="K417" s="822" t="s">
        <v>3715</v>
      </c>
      <c r="L417" s="825">
        <v>0</v>
      </c>
      <c r="M417" s="825">
        <v>0</v>
      </c>
      <c r="N417" s="822">
        <v>30</v>
      </c>
      <c r="O417" s="826">
        <v>15.5</v>
      </c>
      <c r="P417" s="825">
        <v>0</v>
      </c>
      <c r="Q417" s="827"/>
      <c r="R417" s="822">
        <v>17</v>
      </c>
      <c r="S417" s="827">
        <v>0.56666666666666665</v>
      </c>
      <c r="T417" s="826">
        <v>6.5</v>
      </c>
      <c r="U417" s="828">
        <v>0.41935483870967744</v>
      </c>
    </row>
    <row r="418" spans="1:21" ht="14.45" customHeight="1" x14ac:dyDescent="0.2">
      <c r="A418" s="821">
        <v>21</v>
      </c>
      <c r="B418" s="822" t="s">
        <v>3465</v>
      </c>
      <c r="C418" s="822" t="s">
        <v>3471</v>
      </c>
      <c r="D418" s="823" t="s">
        <v>6113</v>
      </c>
      <c r="E418" s="824" t="s">
        <v>3496</v>
      </c>
      <c r="F418" s="822" t="s">
        <v>3466</v>
      </c>
      <c r="G418" s="822" t="s">
        <v>3712</v>
      </c>
      <c r="H418" s="822" t="s">
        <v>329</v>
      </c>
      <c r="I418" s="822" t="s">
        <v>3716</v>
      </c>
      <c r="J418" s="822" t="s">
        <v>3714</v>
      </c>
      <c r="K418" s="822" t="s">
        <v>1212</v>
      </c>
      <c r="L418" s="825">
        <v>0</v>
      </c>
      <c r="M418" s="825">
        <v>0</v>
      </c>
      <c r="N418" s="822">
        <v>5</v>
      </c>
      <c r="O418" s="826">
        <v>2</v>
      </c>
      <c r="P418" s="825">
        <v>0</v>
      </c>
      <c r="Q418" s="827"/>
      <c r="R418" s="822">
        <v>5</v>
      </c>
      <c r="S418" s="827">
        <v>1</v>
      </c>
      <c r="T418" s="826">
        <v>2</v>
      </c>
      <c r="U418" s="828">
        <v>1</v>
      </c>
    </row>
    <row r="419" spans="1:21" ht="14.45" customHeight="1" x14ac:dyDescent="0.2">
      <c r="A419" s="821">
        <v>21</v>
      </c>
      <c r="B419" s="822" t="s">
        <v>3465</v>
      </c>
      <c r="C419" s="822" t="s">
        <v>3471</v>
      </c>
      <c r="D419" s="823" t="s">
        <v>6113</v>
      </c>
      <c r="E419" s="824" t="s">
        <v>3496</v>
      </c>
      <c r="F419" s="822" t="s">
        <v>3466</v>
      </c>
      <c r="G419" s="822" t="s">
        <v>4287</v>
      </c>
      <c r="H419" s="822" t="s">
        <v>662</v>
      </c>
      <c r="I419" s="822" t="s">
        <v>3027</v>
      </c>
      <c r="J419" s="822" t="s">
        <v>3028</v>
      </c>
      <c r="K419" s="822" t="s">
        <v>3029</v>
      </c>
      <c r="L419" s="825">
        <v>505.86</v>
      </c>
      <c r="M419" s="825">
        <v>1517.58</v>
      </c>
      <c r="N419" s="822">
        <v>3</v>
      </c>
      <c r="O419" s="826">
        <v>1</v>
      </c>
      <c r="P419" s="825">
        <v>1517.58</v>
      </c>
      <c r="Q419" s="827">
        <v>1</v>
      </c>
      <c r="R419" s="822">
        <v>3</v>
      </c>
      <c r="S419" s="827">
        <v>1</v>
      </c>
      <c r="T419" s="826">
        <v>1</v>
      </c>
      <c r="U419" s="828">
        <v>1</v>
      </c>
    </row>
    <row r="420" spans="1:21" ht="14.45" customHeight="1" x14ac:dyDescent="0.2">
      <c r="A420" s="821">
        <v>21</v>
      </c>
      <c r="B420" s="822" t="s">
        <v>3465</v>
      </c>
      <c r="C420" s="822" t="s">
        <v>3471</v>
      </c>
      <c r="D420" s="823" t="s">
        <v>6113</v>
      </c>
      <c r="E420" s="824" t="s">
        <v>3496</v>
      </c>
      <c r="F420" s="822" t="s">
        <v>3466</v>
      </c>
      <c r="G420" s="822" t="s">
        <v>3719</v>
      </c>
      <c r="H420" s="822" t="s">
        <v>662</v>
      </c>
      <c r="I420" s="822" t="s">
        <v>3141</v>
      </c>
      <c r="J420" s="822" t="s">
        <v>1629</v>
      </c>
      <c r="K420" s="822" t="s">
        <v>824</v>
      </c>
      <c r="L420" s="825">
        <v>58.77</v>
      </c>
      <c r="M420" s="825">
        <v>411.39</v>
      </c>
      <c r="N420" s="822">
        <v>7</v>
      </c>
      <c r="O420" s="826">
        <v>2.5</v>
      </c>
      <c r="P420" s="825">
        <v>411.39</v>
      </c>
      <c r="Q420" s="827">
        <v>1</v>
      </c>
      <c r="R420" s="822">
        <v>7</v>
      </c>
      <c r="S420" s="827">
        <v>1</v>
      </c>
      <c r="T420" s="826">
        <v>2.5</v>
      </c>
      <c r="U420" s="828">
        <v>1</v>
      </c>
    </row>
    <row r="421" spans="1:21" ht="14.45" customHeight="1" x14ac:dyDescent="0.2">
      <c r="A421" s="821">
        <v>21</v>
      </c>
      <c r="B421" s="822" t="s">
        <v>3465</v>
      </c>
      <c r="C421" s="822" t="s">
        <v>3471</v>
      </c>
      <c r="D421" s="823" t="s">
        <v>6113</v>
      </c>
      <c r="E421" s="824" t="s">
        <v>3496</v>
      </c>
      <c r="F421" s="822" t="s">
        <v>3466</v>
      </c>
      <c r="G421" s="822" t="s">
        <v>3719</v>
      </c>
      <c r="H421" s="822" t="s">
        <v>662</v>
      </c>
      <c r="I421" s="822" t="s">
        <v>4288</v>
      </c>
      <c r="J421" s="822" t="s">
        <v>1629</v>
      </c>
      <c r="K421" s="822" t="s">
        <v>3722</v>
      </c>
      <c r="L421" s="825">
        <v>176.32</v>
      </c>
      <c r="M421" s="825">
        <v>176.32</v>
      </c>
      <c r="N421" s="822">
        <v>1</v>
      </c>
      <c r="O421" s="826">
        <v>1</v>
      </c>
      <c r="P421" s="825">
        <v>176.32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21</v>
      </c>
      <c r="B422" s="822" t="s">
        <v>3465</v>
      </c>
      <c r="C422" s="822" t="s">
        <v>3471</v>
      </c>
      <c r="D422" s="823" t="s">
        <v>6113</v>
      </c>
      <c r="E422" s="824" t="s">
        <v>3496</v>
      </c>
      <c r="F422" s="822" t="s">
        <v>3466</v>
      </c>
      <c r="G422" s="822" t="s">
        <v>4289</v>
      </c>
      <c r="H422" s="822" t="s">
        <v>329</v>
      </c>
      <c r="I422" s="822" t="s">
        <v>4290</v>
      </c>
      <c r="J422" s="822" t="s">
        <v>2267</v>
      </c>
      <c r="K422" s="822" t="s">
        <v>4291</v>
      </c>
      <c r="L422" s="825">
        <v>58.86</v>
      </c>
      <c r="M422" s="825">
        <v>58.86</v>
      </c>
      <c r="N422" s="822">
        <v>1</v>
      </c>
      <c r="O422" s="826">
        <v>1</v>
      </c>
      <c r="P422" s="825">
        <v>58.86</v>
      </c>
      <c r="Q422" s="827">
        <v>1</v>
      </c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21</v>
      </c>
      <c r="B423" s="822" t="s">
        <v>3465</v>
      </c>
      <c r="C423" s="822" t="s">
        <v>3471</v>
      </c>
      <c r="D423" s="823" t="s">
        <v>6113</v>
      </c>
      <c r="E423" s="824" t="s">
        <v>3496</v>
      </c>
      <c r="F423" s="822" t="s">
        <v>3466</v>
      </c>
      <c r="G423" s="822" t="s">
        <v>3727</v>
      </c>
      <c r="H423" s="822" t="s">
        <v>329</v>
      </c>
      <c r="I423" s="822" t="s">
        <v>3728</v>
      </c>
      <c r="J423" s="822" t="s">
        <v>3729</v>
      </c>
      <c r="K423" s="822" t="s">
        <v>2881</v>
      </c>
      <c r="L423" s="825">
        <v>78.33</v>
      </c>
      <c r="M423" s="825">
        <v>156.66</v>
      </c>
      <c r="N423" s="822">
        <v>2</v>
      </c>
      <c r="O423" s="826">
        <v>1.5</v>
      </c>
      <c r="P423" s="825">
        <v>156.66</v>
      </c>
      <c r="Q423" s="827">
        <v>1</v>
      </c>
      <c r="R423" s="822">
        <v>2</v>
      </c>
      <c r="S423" s="827">
        <v>1</v>
      </c>
      <c r="T423" s="826">
        <v>1.5</v>
      </c>
      <c r="U423" s="828">
        <v>1</v>
      </c>
    </row>
    <row r="424" spans="1:21" ht="14.45" customHeight="1" x14ac:dyDescent="0.2">
      <c r="A424" s="821">
        <v>21</v>
      </c>
      <c r="B424" s="822" t="s">
        <v>3465</v>
      </c>
      <c r="C424" s="822" t="s">
        <v>3471</v>
      </c>
      <c r="D424" s="823" t="s">
        <v>6113</v>
      </c>
      <c r="E424" s="824" t="s">
        <v>3496</v>
      </c>
      <c r="F424" s="822" t="s">
        <v>3466</v>
      </c>
      <c r="G424" s="822" t="s">
        <v>3731</v>
      </c>
      <c r="H424" s="822" t="s">
        <v>329</v>
      </c>
      <c r="I424" s="822" t="s">
        <v>4292</v>
      </c>
      <c r="J424" s="822" t="s">
        <v>1870</v>
      </c>
      <c r="K424" s="822" t="s">
        <v>826</v>
      </c>
      <c r="L424" s="825">
        <v>132</v>
      </c>
      <c r="M424" s="825">
        <v>264</v>
      </c>
      <c r="N424" s="822">
        <v>2</v>
      </c>
      <c r="O424" s="826">
        <v>1</v>
      </c>
      <c r="P424" s="825">
        <v>264</v>
      </c>
      <c r="Q424" s="827">
        <v>1</v>
      </c>
      <c r="R424" s="822">
        <v>2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21</v>
      </c>
      <c r="B425" s="822" t="s">
        <v>3465</v>
      </c>
      <c r="C425" s="822" t="s">
        <v>3471</v>
      </c>
      <c r="D425" s="823" t="s">
        <v>6113</v>
      </c>
      <c r="E425" s="824" t="s">
        <v>3496</v>
      </c>
      <c r="F425" s="822" t="s">
        <v>3466</v>
      </c>
      <c r="G425" s="822" t="s">
        <v>3731</v>
      </c>
      <c r="H425" s="822" t="s">
        <v>329</v>
      </c>
      <c r="I425" s="822" t="s">
        <v>3732</v>
      </c>
      <c r="J425" s="822" t="s">
        <v>1870</v>
      </c>
      <c r="K425" s="822" t="s">
        <v>1871</v>
      </c>
      <c r="L425" s="825">
        <v>264</v>
      </c>
      <c r="M425" s="825">
        <v>528</v>
      </c>
      <c r="N425" s="822">
        <v>2</v>
      </c>
      <c r="O425" s="826">
        <v>1</v>
      </c>
      <c r="P425" s="825"/>
      <c r="Q425" s="827">
        <v>0</v>
      </c>
      <c r="R425" s="822"/>
      <c r="S425" s="827">
        <v>0</v>
      </c>
      <c r="T425" s="826"/>
      <c r="U425" s="828">
        <v>0</v>
      </c>
    </row>
    <row r="426" spans="1:21" ht="14.45" customHeight="1" x14ac:dyDescent="0.2">
      <c r="A426" s="821">
        <v>21</v>
      </c>
      <c r="B426" s="822" t="s">
        <v>3465</v>
      </c>
      <c r="C426" s="822" t="s">
        <v>3471</v>
      </c>
      <c r="D426" s="823" t="s">
        <v>6113</v>
      </c>
      <c r="E426" s="824" t="s">
        <v>3496</v>
      </c>
      <c r="F426" s="822" t="s">
        <v>3466</v>
      </c>
      <c r="G426" s="822" t="s">
        <v>3731</v>
      </c>
      <c r="H426" s="822" t="s">
        <v>662</v>
      </c>
      <c r="I426" s="822" t="s">
        <v>3089</v>
      </c>
      <c r="J426" s="822" t="s">
        <v>1870</v>
      </c>
      <c r="K426" s="822" t="s">
        <v>824</v>
      </c>
      <c r="L426" s="825">
        <v>65.989999999999995</v>
      </c>
      <c r="M426" s="825">
        <v>1319.8</v>
      </c>
      <c r="N426" s="822">
        <v>20</v>
      </c>
      <c r="O426" s="826">
        <v>4.5</v>
      </c>
      <c r="P426" s="825">
        <v>1055.8399999999999</v>
      </c>
      <c r="Q426" s="827">
        <v>0.79999999999999993</v>
      </c>
      <c r="R426" s="822">
        <v>16</v>
      </c>
      <c r="S426" s="827">
        <v>0.8</v>
      </c>
      <c r="T426" s="826">
        <v>3.5</v>
      </c>
      <c r="U426" s="828">
        <v>0.77777777777777779</v>
      </c>
    </row>
    <row r="427" spans="1:21" ht="14.45" customHeight="1" x14ac:dyDescent="0.2">
      <c r="A427" s="821">
        <v>21</v>
      </c>
      <c r="B427" s="822" t="s">
        <v>3465</v>
      </c>
      <c r="C427" s="822" t="s">
        <v>3471</v>
      </c>
      <c r="D427" s="823" t="s">
        <v>6113</v>
      </c>
      <c r="E427" s="824" t="s">
        <v>3496</v>
      </c>
      <c r="F427" s="822" t="s">
        <v>3466</v>
      </c>
      <c r="G427" s="822" t="s">
        <v>3731</v>
      </c>
      <c r="H427" s="822" t="s">
        <v>662</v>
      </c>
      <c r="I427" s="822" t="s">
        <v>3090</v>
      </c>
      <c r="J427" s="822" t="s">
        <v>1870</v>
      </c>
      <c r="K427" s="822" t="s">
        <v>826</v>
      </c>
      <c r="L427" s="825">
        <v>132</v>
      </c>
      <c r="M427" s="825">
        <v>1056</v>
      </c>
      <c r="N427" s="822">
        <v>8</v>
      </c>
      <c r="O427" s="826">
        <v>3</v>
      </c>
      <c r="P427" s="825">
        <v>528</v>
      </c>
      <c r="Q427" s="827">
        <v>0.5</v>
      </c>
      <c r="R427" s="822">
        <v>4</v>
      </c>
      <c r="S427" s="827">
        <v>0.5</v>
      </c>
      <c r="T427" s="826">
        <v>1</v>
      </c>
      <c r="U427" s="828">
        <v>0.33333333333333331</v>
      </c>
    </row>
    <row r="428" spans="1:21" ht="14.45" customHeight="1" x14ac:dyDescent="0.2">
      <c r="A428" s="821">
        <v>21</v>
      </c>
      <c r="B428" s="822" t="s">
        <v>3465</v>
      </c>
      <c r="C428" s="822" t="s">
        <v>3471</v>
      </c>
      <c r="D428" s="823" t="s">
        <v>6113</v>
      </c>
      <c r="E428" s="824" t="s">
        <v>3496</v>
      </c>
      <c r="F428" s="822" t="s">
        <v>3466</v>
      </c>
      <c r="G428" s="822" t="s">
        <v>3736</v>
      </c>
      <c r="H428" s="822" t="s">
        <v>329</v>
      </c>
      <c r="I428" s="822" t="s">
        <v>4293</v>
      </c>
      <c r="J428" s="822" t="s">
        <v>4294</v>
      </c>
      <c r="K428" s="822" t="s">
        <v>778</v>
      </c>
      <c r="L428" s="825">
        <v>58.77</v>
      </c>
      <c r="M428" s="825">
        <v>117.54</v>
      </c>
      <c r="N428" s="822">
        <v>2</v>
      </c>
      <c r="O428" s="826">
        <v>0.5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21</v>
      </c>
      <c r="B429" s="822" t="s">
        <v>3465</v>
      </c>
      <c r="C429" s="822" t="s">
        <v>3471</v>
      </c>
      <c r="D429" s="823" t="s">
        <v>6113</v>
      </c>
      <c r="E429" s="824" t="s">
        <v>3496</v>
      </c>
      <c r="F429" s="822" t="s">
        <v>3466</v>
      </c>
      <c r="G429" s="822" t="s">
        <v>3736</v>
      </c>
      <c r="H429" s="822" t="s">
        <v>329</v>
      </c>
      <c r="I429" s="822" t="s">
        <v>4295</v>
      </c>
      <c r="J429" s="822" t="s">
        <v>4296</v>
      </c>
      <c r="K429" s="822" t="s">
        <v>3706</v>
      </c>
      <c r="L429" s="825">
        <v>176.32</v>
      </c>
      <c r="M429" s="825">
        <v>176.32</v>
      </c>
      <c r="N429" s="822">
        <v>1</v>
      </c>
      <c r="O429" s="826">
        <v>1</v>
      </c>
      <c r="P429" s="825">
        <v>176.32</v>
      </c>
      <c r="Q429" s="827">
        <v>1</v>
      </c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21</v>
      </c>
      <c r="B430" s="822" t="s">
        <v>3465</v>
      </c>
      <c r="C430" s="822" t="s">
        <v>3471</v>
      </c>
      <c r="D430" s="823" t="s">
        <v>6113</v>
      </c>
      <c r="E430" s="824" t="s">
        <v>3496</v>
      </c>
      <c r="F430" s="822" t="s">
        <v>3466</v>
      </c>
      <c r="G430" s="822" t="s">
        <v>3579</v>
      </c>
      <c r="H430" s="822" t="s">
        <v>329</v>
      </c>
      <c r="I430" s="822" t="s">
        <v>3739</v>
      </c>
      <c r="J430" s="822" t="s">
        <v>1011</v>
      </c>
      <c r="K430" s="822" t="s">
        <v>1012</v>
      </c>
      <c r="L430" s="825">
        <v>236.03</v>
      </c>
      <c r="M430" s="825">
        <v>1888.24</v>
      </c>
      <c r="N430" s="822">
        <v>8</v>
      </c>
      <c r="O430" s="826">
        <v>6</v>
      </c>
      <c r="P430" s="825">
        <v>1652.21</v>
      </c>
      <c r="Q430" s="827">
        <v>0.875</v>
      </c>
      <c r="R430" s="822">
        <v>7</v>
      </c>
      <c r="S430" s="827">
        <v>0.875</v>
      </c>
      <c r="T430" s="826">
        <v>5</v>
      </c>
      <c r="U430" s="828">
        <v>0.83333333333333337</v>
      </c>
    </row>
    <row r="431" spans="1:21" ht="14.45" customHeight="1" x14ac:dyDescent="0.2">
      <c r="A431" s="821">
        <v>21</v>
      </c>
      <c r="B431" s="822" t="s">
        <v>3465</v>
      </c>
      <c r="C431" s="822" t="s">
        <v>3471</v>
      </c>
      <c r="D431" s="823" t="s">
        <v>6113</v>
      </c>
      <c r="E431" s="824" t="s">
        <v>3496</v>
      </c>
      <c r="F431" s="822" t="s">
        <v>3466</v>
      </c>
      <c r="G431" s="822" t="s">
        <v>3579</v>
      </c>
      <c r="H431" s="822" t="s">
        <v>329</v>
      </c>
      <c r="I431" s="822" t="s">
        <v>3741</v>
      </c>
      <c r="J431" s="822" t="s">
        <v>3581</v>
      </c>
      <c r="K431" s="822" t="s">
        <v>1012</v>
      </c>
      <c r="L431" s="825">
        <v>236.03</v>
      </c>
      <c r="M431" s="825">
        <v>1652.21</v>
      </c>
      <c r="N431" s="822">
        <v>7</v>
      </c>
      <c r="O431" s="826">
        <v>6.5</v>
      </c>
      <c r="P431" s="825">
        <v>1416.18</v>
      </c>
      <c r="Q431" s="827">
        <v>0.85714285714285721</v>
      </c>
      <c r="R431" s="822">
        <v>6</v>
      </c>
      <c r="S431" s="827">
        <v>0.8571428571428571</v>
      </c>
      <c r="T431" s="826">
        <v>5.5</v>
      </c>
      <c r="U431" s="828">
        <v>0.84615384615384615</v>
      </c>
    </row>
    <row r="432" spans="1:21" ht="14.45" customHeight="1" x14ac:dyDescent="0.2">
      <c r="A432" s="821">
        <v>21</v>
      </c>
      <c r="B432" s="822" t="s">
        <v>3465</v>
      </c>
      <c r="C432" s="822" t="s">
        <v>3471</v>
      </c>
      <c r="D432" s="823" t="s">
        <v>6113</v>
      </c>
      <c r="E432" s="824" t="s">
        <v>3496</v>
      </c>
      <c r="F432" s="822" t="s">
        <v>3466</v>
      </c>
      <c r="G432" s="822" t="s">
        <v>3579</v>
      </c>
      <c r="H432" s="822" t="s">
        <v>329</v>
      </c>
      <c r="I432" s="822" t="s">
        <v>3580</v>
      </c>
      <c r="J432" s="822" t="s">
        <v>3581</v>
      </c>
      <c r="K432" s="822" t="s">
        <v>1013</v>
      </c>
      <c r="L432" s="825">
        <v>354.04</v>
      </c>
      <c r="M432" s="825">
        <v>354.04</v>
      </c>
      <c r="N432" s="822">
        <v>1</v>
      </c>
      <c r="O432" s="826">
        <v>1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21</v>
      </c>
      <c r="B433" s="822" t="s">
        <v>3465</v>
      </c>
      <c r="C433" s="822" t="s">
        <v>3471</v>
      </c>
      <c r="D433" s="823" t="s">
        <v>6113</v>
      </c>
      <c r="E433" s="824" t="s">
        <v>3496</v>
      </c>
      <c r="F433" s="822" t="s">
        <v>3466</v>
      </c>
      <c r="G433" s="822" t="s">
        <v>4297</v>
      </c>
      <c r="H433" s="822" t="s">
        <v>329</v>
      </c>
      <c r="I433" s="822" t="s">
        <v>4298</v>
      </c>
      <c r="J433" s="822" t="s">
        <v>1252</v>
      </c>
      <c r="K433" s="822" t="s">
        <v>1253</v>
      </c>
      <c r="L433" s="825">
        <v>52.78</v>
      </c>
      <c r="M433" s="825">
        <v>211.12</v>
      </c>
      <c r="N433" s="822">
        <v>4</v>
      </c>
      <c r="O433" s="826">
        <v>3.5</v>
      </c>
      <c r="P433" s="825">
        <v>211.12</v>
      </c>
      <c r="Q433" s="827">
        <v>1</v>
      </c>
      <c r="R433" s="822">
        <v>4</v>
      </c>
      <c r="S433" s="827">
        <v>1</v>
      </c>
      <c r="T433" s="826">
        <v>3.5</v>
      </c>
      <c r="U433" s="828">
        <v>1</v>
      </c>
    </row>
    <row r="434" spans="1:21" ht="14.45" customHeight="1" x14ac:dyDescent="0.2">
      <c r="A434" s="821">
        <v>21</v>
      </c>
      <c r="B434" s="822" t="s">
        <v>3465</v>
      </c>
      <c r="C434" s="822" t="s">
        <v>3471</v>
      </c>
      <c r="D434" s="823" t="s">
        <v>6113</v>
      </c>
      <c r="E434" s="824" t="s">
        <v>3496</v>
      </c>
      <c r="F434" s="822" t="s">
        <v>3466</v>
      </c>
      <c r="G434" s="822" t="s">
        <v>3742</v>
      </c>
      <c r="H434" s="822" t="s">
        <v>329</v>
      </c>
      <c r="I434" s="822" t="s">
        <v>3743</v>
      </c>
      <c r="J434" s="822" t="s">
        <v>879</v>
      </c>
      <c r="K434" s="822" t="s">
        <v>2843</v>
      </c>
      <c r="L434" s="825">
        <v>46.81</v>
      </c>
      <c r="M434" s="825">
        <v>234.05</v>
      </c>
      <c r="N434" s="822">
        <v>5</v>
      </c>
      <c r="O434" s="826">
        <v>2</v>
      </c>
      <c r="P434" s="825">
        <v>140.43</v>
      </c>
      <c r="Q434" s="827">
        <v>0.6</v>
      </c>
      <c r="R434" s="822">
        <v>3</v>
      </c>
      <c r="S434" s="827">
        <v>0.6</v>
      </c>
      <c r="T434" s="826">
        <v>1</v>
      </c>
      <c r="U434" s="828">
        <v>0.5</v>
      </c>
    </row>
    <row r="435" spans="1:21" ht="14.45" customHeight="1" x14ac:dyDescent="0.2">
      <c r="A435" s="821">
        <v>21</v>
      </c>
      <c r="B435" s="822" t="s">
        <v>3465</v>
      </c>
      <c r="C435" s="822" t="s">
        <v>3471</v>
      </c>
      <c r="D435" s="823" t="s">
        <v>6113</v>
      </c>
      <c r="E435" s="824" t="s">
        <v>3496</v>
      </c>
      <c r="F435" s="822" t="s">
        <v>3466</v>
      </c>
      <c r="G435" s="822" t="s">
        <v>3742</v>
      </c>
      <c r="H435" s="822" t="s">
        <v>329</v>
      </c>
      <c r="I435" s="822" t="s">
        <v>4299</v>
      </c>
      <c r="J435" s="822" t="s">
        <v>879</v>
      </c>
      <c r="K435" s="822" t="s">
        <v>3821</v>
      </c>
      <c r="L435" s="825">
        <v>93.61</v>
      </c>
      <c r="M435" s="825">
        <v>655.27</v>
      </c>
      <c r="N435" s="822">
        <v>7</v>
      </c>
      <c r="O435" s="826">
        <v>2.5</v>
      </c>
      <c r="P435" s="825">
        <v>655.27</v>
      </c>
      <c r="Q435" s="827">
        <v>1</v>
      </c>
      <c r="R435" s="822">
        <v>7</v>
      </c>
      <c r="S435" s="827">
        <v>1</v>
      </c>
      <c r="T435" s="826">
        <v>2.5</v>
      </c>
      <c r="U435" s="828">
        <v>1</v>
      </c>
    </row>
    <row r="436" spans="1:21" ht="14.45" customHeight="1" x14ac:dyDescent="0.2">
      <c r="A436" s="821">
        <v>21</v>
      </c>
      <c r="B436" s="822" t="s">
        <v>3465</v>
      </c>
      <c r="C436" s="822" t="s">
        <v>3471</v>
      </c>
      <c r="D436" s="823" t="s">
        <v>6113</v>
      </c>
      <c r="E436" s="824" t="s">
        <v>3496</v>
      </c>
      <c r="F436" s="822" t="s">
        <v>3466</v>
      </c>
      <c r="G436" s="822" t="s">
        <v>3744</v>
      </c>
      <c r="H436" s="822" t="s">
        <v>329</v>
      </c>
      <c r="I436" s="822" t="s">
        <v>4300</v>
      </c>
      <c r="J436" s="822" t="s">
        <v>888</v>
      </c>
      <c r="K436" s="822" t="s">
        <v>4301</v>
      </c>
      <c r="L436" s="825">
        <v>52.87</v>
      </c>
      <c r="M436" s="825">
        <v>52.87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21</v>
      </c>
      <c r="B437" s="822" t="s">
        <v>3465</v>
      </c>
      <c r="C437" s="822" t="s">
        <v>3471</v>
      </c>
      <c r="D437" s="823" t="s">
        <v>6113</v>
      </c>
      <c r="E437" s="824" t="s">
        <v>3496</v>
      </c>
      <c r="F437" s="822" t="s">
        <v>3466</v>
      </c>
      <c r="G437" s="822" t="s">
        <v>3744</v>
      </c>
      <c r="H437" s="822" t="s">
        <v>329</v>
      </c>
      <c r="I437" s="822" t="s">
        <v>4302</v>
      </c>
      <c r="J437" s="822" t="s">
        <v>4303</v>
      </c>
      <c r="K437" s="822" t="s">
        <v>4304</v>
      </c>
      <c r="L437" s="825">
        <v>23.49</v>
      </c>
      <c r="M437" s="825">
        <v>281.88</v>
      </c>
      <c r="N437" s="822">
        <v>12</v>
      </c>
      <c r="O437" s="826">
        <v>5.5</v>
      </c>
      <c r="P437" s="825">
        <v>93.96</v>
      </c>
      <c r="Q437" s="827">
        <v>0.33333333333333331</v>
      </c>
      <c r="R437" s="822">
        <v>4</v>
      </c>
      <c r="S437" s="827">
        <v>0.33333333333333331</v>
      </c>
      <c r="T437" s="826">
        <v>1.5</v>
      </c>
      <c r="U437" s="828">
        <v>0.27272727272727271</v>
      </c>
    </row>
    <row r="438" spans="1:21" ht="14.45" customHeight="1" x14ac:dyDescent="0.2">
      <c r="A438" s="821">
        <v>21</v>
      </c>
      <c r="B438" s="822" t="s">
        <v>3465</v>
      </c>
      <c r="C438" s="822" t="s">
        <v>3471</v>
      </c>
      <c r="D438" s="823" t="s">
        <v>6113</v>
      </c>
      <c r="E438" s="824" t="s">
        <v>3496</v>
      </c>
      <c r="F438" s="822" t="s">
        <v>3466</v>
      </c>
      <c r="G438" s="822" t="s">
        <v>3744</v>
      </c>
      <c r="H438" s="822" t="s">
        <v>329</v>
      </c>
      <c r="I438" s="822" t="s">
        <v>4305</v>
      </c>
      <c r="J438" s="822" t="s">
        <v>4306</v>
      </c>
      <c r="K438" s="822" t="s">
        <v>4307</v>
      </c>
      <c r="L438" s="825">
        <v>58.74</v>
      </c>
      <c r="M438" s="825">
        <v>58.74</v>
      </c>
      <c r="N438" s="822">
        <v>1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21</v>
      </c>
      <c r="B439" s="822" t="s">
        <v>3465</v>
      </c>
      <c r="C439" s="822" t="s">
        <v>3471</v>
      </c>
      <c r="D439" s="823" t="s">
        <v>6113</v>
      </c>
      <c r="E439" s="824" t="s">
        <v>3496</v>
      </c>
      <c r="F439" s="822" t="s">
        <v>3466</v>
      </c>
      <c r="G439" s="822" t="s">
        <v>3751</v>
      </c>
      <c r="H439" s="822" t="s">
        <v>329</v>
      </c>
      <c r="I439" s="822" t="s">
        <v>3757</v>
      </c>
      <c r="J439" s="822" t="s">
        <v>874</v>
      </c>
      <c r="K439" s="822" t="s">
        <v>1884</v>
      </c>
      <c r="L439" s="825">
        <v>273.33</v>
      </c>
      <c r="M439" s="825">
        <v>3553.29</v>
      </c>
      <c r="N439" s="822">
        <v>13</v>
      </c>
      <c r="O439" s="826">
        <v>8.5</v>
      </c>
      <c r="P439" s="825">
        <v>2733.2999999999997</v>
      </c>
      <c r="Q439" s="827">
        <v>0.76923076923076916</v>
      </c>
      <c r="R439" s="822">
        <v>10</v>
      </c>
      <c r="S439" s="827">
        <v>0.76923076923076927</v>
      </c>
      <c r="T439" s="826">
        <v>6</v>
      </c>
      <c r="U439" s="828">
        <v>0.70588235294117652</v>
      </c>
    </row>
    <row r="440" spans="1:21" ht="14.45" customHeight="1" x14ac:dyDescent="0.2">
      <c r="A440" s="821">
        <v>21</v>
      </c>
      <c r="B440" s="822" t="s">
        <v>3465</v>
      </c>
      <c r="C440" s="822" t="s">
        <v>3471</v>
      </c>
      <c r="D440" s="823" t="s">
        <v>6113</v>
      </c>
      <c r="E440" s="824" t="s">
        <v>3496</v>
      </c>
      <c r="F440" s="822" t="s">
        <v>3466</v>
      </c>
      <c r="G440" s="822" t="s">
        <v>3758</v>
      </c>
      <c r="H440" s="822" t="s">
        <v>329</v>
      </c>
      <c r="I440" s="822" t="s">
        <v>3759</v>
      </c>
      <c r="J440" s="822" t="s">
        <v>1427</v>
      </c>
      <c r="K440" s="822" t="s">
        <v>3760</v>
      </c>
      <c r="L440" s="825">
        <v>29.13</v>
      </c>
      <c r="M440" s="825">
        <v>495.21</v>
      </c>
      <c r="N440" s="822">
        <v>17</v>
      </c>
      <c r="O440" s="826">
        <v>4.5</v>
      </c>
      <c r="P440" s="825">
        <v>436.95</v>
      </c>
      <c r="Q440" s="827">
        <v>0.88235294117647056</v>
      </c>
      <c r="R440" s="822">
        <v>15</v>
      </c>
      <c r="S440" s="827">
        <v>0.88235294117647056</v>
      </c>
      <c r="T440" s="826">
        <v>3</v>
      </c>
      <c r="U440" s="828">
        <v>0.66666666666666663</v>
      </c>
    </row>
    <row r="441" spans="1:21" ht="14.45" customHeight="1" x14ac:dyDescent="0.2">
      <c r="A441" s="821">
        <v>21</v>
      </c>
      <c r="B441" s="822" t="s">
        <v>3465</v>
      </c>
      <c r="C441" s="822" t="s">
        <v>3471</v>
      </c>
      <c r="D441" s="823" t="s">
        <v>6113</v>
      </c>
      <c r="E441" s="824" t="s">
        <v>3496</v>
      </c>
      <c r="F441" s="822" t="s">
        <v>3466</v>
      </c>
      <c r="G441" s="822" t="s">
        <v>4308</v>
      </c>
      <c r="H441" s="822" t="s">
        <v>329</v>
      </c>
      <c r="I441" s="822" t="s">
        <v>4309</v>
      </c>
      <c r="J441" s="822" t="s">
        <v>810</v>
      </c>
      <c r="K441" s="822" t="s">
        <v>4310</v>
      </c>
      <c r="L441" s="825">
        <v>0</v>
      </c>
      <c r="M441" s="825">
        <v>0</v>
      </c>
      <c r="N441" s="822">
        <v>2</v>
      </c>
      <c r="O441" s="826">
        <v>1</v>
      </c>
      <c r="P441" s="825">
        <v>0</v>
      </c>
      <c r="Q441" s="827"/>
      <c r="R441" s="822">
        <v>1</v>
      </c>
      <c r="S441" s="827">
        <v>0.5</v>
      </c>
      <c r="T441" s="826">
        <v>0.5</v>
      </c>
      <c r="U441" s="828">
        <v>0.5</v>
      </c>
    </row>
    <row r="442" spans="1:21" ht="14.45" customHeight="1" x14ac:dyDescent="0.2">
      <c r="A442" s="821">
        <v>21</v>
      </c>
      <c r="B442" s="822" t="s">
        <v>3465</v>
      </c>
      <c r="C442" s="822" t="s">
        <v>3471</v>
      </c>
      <c r="D442" s="823" t="s">
        <v>6113</v>
      </c>
      <c r="E442" s="824" t="s">
        <v>3496</v>
      </c>
      <c r="F442" s="822" t="s">
        <v>3466</v>
      </c>
      <c r="G442" s="822" t="s">
        <v>4311</v>
      </c>
      <c r="H442" s="822" t="s">
        <v>329</v>
      </c>
      <c r="I442" s="822" t="s">
        <v>4312</v>
      </c>
      <c r="J442" s="822" t="s">
        <v>1945</v>
      </c>
      <c r="K442" s="822" t="s">
        <v>4313</v>
      </c>
      <c r="L442" s="825">
        <v>243.53</v>
      </c>
      <c r="M442" s="825">
        <v>730.59</v>
      </c>
      <c r="N442" s="822">
        <v>3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21</v>
      </c>
      <c r="B443" s="822" t="s">
        <v>3465</v>
      </c>
      <c r="C443" s="822" t="s">
        <v>3471</v>
      </c>
      <c r="D443" s="823" t="s">
        <v>6113</v>
      </c>
      <c r="E443" s="824" t="s">
        <v>3496</v>
      </c>
      <c r="F443" s="822" t="s">
        <v>3466</v>
      </c>
      <c r="G443" s="822" t="s">
        <v>4311</v>
      </c>
      <c r="H443" s="822" t="s">
        <v>329</v>
      </c>
      <c r="I443" s="822" t="s">
        <v>4314</v>
      </c>
      <c r="J443" s="822" t="s">
        <v>1945</v>
      </c>
      <c r="K443" s="822" t="s">
        <v>4315</v>
      </c>
      <c r="L443" s="825">
        <v>243.53</v>
      </c>
      <c r="M443" s="825">
        <v>487.06</v>
      </c>
      <c r="N443" s="822">
        <v>2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21</v>
      </c>
      <c r="B444" s="822" t="s">
        <v>3465</v>
      </c>
      <c r="C444" s="822" t="s">
        <v>3471</v>
      </c>
      <c r="D444" s="823" t="s">
        <v>6113</v>
      </c>
      <c r="E444" s="824" t="s">
        <v>3496</v>
      </c>
      <c r="F444" s="822" t="s">
        <v>3466</v>
      </c>
      <c r="G444" s="822" t="s">
        <v>4316</v>
      </c>
      <c r="H444" s="822" t="s">
        <v>329</v>
      </c>
      <c r="I444" s="822" t="s">
        <v>4317</v>
      </c>
      <c r="J444" s="822" t="s">
        <v>4318</v>
      </c>
      <c r="K444" s="822" t="s">
        <v>4319</v>
      </c>
      <c r="L444" s="825">
        <v>1847.49</v>
      </c>
      <c r="M444" s="825">
        <v>18474.900000000001</v>
      </c>
      <c r="N444" s="822">
        <v>10</v>
      </c>
      <c r="O444" s="826">
        <v>2</v>
      </c>
      <c r="P444" s="825">
        <v>9237.4500000000007</v>
      </c>
      <c r="Q444" s="827">
        <v>0.5</v>
      </c>
      <c r="R444" s="822">
        <v>5</v>
      </c>
      <c r="S444" s="827">
        <v>0.5</v>
      </c>
      <c r="T444" s="826">
        <v>1</v>
      </c>
      <c r="U444" s="828">
        <v>0.5</v>
      </c>
    </row>
    <row r="445" spans="1:21" ht="14.45" customHeight="1" x14ac:dyDescent="0.2">
      <c r="A445" s="821">
        <v>21</v>
      </c>
      <c r="B445" s="822" t="s">
        <v>3465</v>
      </c>
      <c r="C445" s="822" t="s">
        <v>3471</v>
      </c>
      <c r="D445" s="823" t="s">
        <v>6113</v>
      </c>
      <c r="E445" s="824" t="s">
        <v>3496</v>
      </c>
      <c r="F445" s="822" t="s">
        <v>3466</v>
      </c>
      <c r="G445" s="822" t="s">
        <v>4320</v>
      </c>
      <c r="H445" s="822" t="s">
        <v>329</v>
      </c>
      <c r="I445" s="822" t="s">
        <v>4321</v>
      </c>
      <c r="J445" s="822" t="s">
        <v>1917</v>
      </c>
      <c r="K445" s="822" t="s">
        <v>4322</v>
      </c>
      <c r="L445" s="825">
        <v>477.5</v>
      </c>
      <c r="M445" s="825">
        <v>477.5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21</v>
      </c>
      <c r="B446" s="822" t="s">
        <v>3465</v>
      </c>
      <c r="C446" s="822" t="s">
        <v>3471</v>
      </c>
      <c r="D446" s="823" t="s">
        <v>6113</v>
      </c>
      <c r="E446" s="824" t="s">
        <v>3496</v>
      </c>
      <c r="F446" s="822" t="s">
        <v>3466</v>
      </c>
      <c r="G446" s="822" t="s">
        <v>3773</v>
      </c>
      <c r="H446" s="822" t="s">
        <v>329</v>
      </c>
      <c r="I446" s="822" t="s">
        <v>4323</v>
      </c>
      <c r="J446" s="822" t="s">
        <v>4324</v>
      </c>
      <c r="K446" s="822" t="s">
        <v>3778</v>
      </c>
      <c r="L446" s="825">
        <v>246.39</v>
      </c>
      <c r="M446" s="825">
        <v>246.39</v>
      </c>
      <c r="N446" s="822">
        <v>1</v>
      </c>
      <c r="O446" s="826">
        <v>0.5</v>
      </c>
      <c r="P446" s="825">
        <v>246.39</v>
      </c>
      <c r="Q446" s="827">
        <v>1</v>
      </c>
      <c r="R446" s="822">
        <v>1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21</v>
      </c>
      <c r="B447" s="822" t="s">
        <v>3465</v>
      </c>
      <c r="C447" s="822" t="s">
        <v>3471</v>
      </c>
      <c r="D447" s="823" t="s">
        <v>6113</v>
      </c>
      <c r="E447" s="824" t="s">
        <v>3496</v>
      </c>
      <c r="F447" s="822" t="s">
        <v>3466</v>
      </c>
      <c r="G447" s="822" t="s">
        <v>3773</v>
      </c>
      <c r="H447" s="822" t="s">
        <v>329</v>
      </c>
      <c r="I447" s="822" t="s">
        <v>4325</v>
      </c>
      <c r="J447" s="822" t="s">
        <v>4324</v>
      </c>
      <c r="K447" s="822" t="s">
        <v>3107</v>
      </c>
      <c r="L447" s="825">
        <v>123.2</v>
      </c>
      <c r="M447" s="825">
        <v>739.2</v>
      </c>
      <c r="N447" s="822">
        <v>6</v>
      </c>
      <c r="O447" s="826">
        <v>1</v>
      </c>
      <c r="P447" s="825">
        <v>739.2</v>
      </c>
      <c r="Q447" s="827">
        <v>1</v>
      </c>
      <c r="R447" s="822">
        <v>6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21</v>
      </c>
      <c r="B448" s="822" t="s">
        <v>3465</v>
      </c>
      <c r="C448" s="822" t="s">
        <v>3471</v>
      </c>
      <c r="D448" s="823" t="s">
        <v>6113</v>
      </c>
      <c r="E448" s="824" t="s">
        <v>3496</v>
      </c>
      <c r="F448" s="822" t="s">
        <v>3466</v>
      </c>
      <c r="G448" s="822" t="s">
        <v>3773</v>
      </c>
      <c r="H448" s="822" t="s">
        <v>329</v>
      </c>
      <c r="I448" s="822" t="s">
        <v>4326</v>
      </c>
      <c r="J448" s="822" t="s">
        <v>3775</v>
      </c>
      <c r="K448" s="822" t="s">
        <v>824</v>
      </c>
      <c r="L448" s="825">
        <v>132</v>
      </c>
      <c r="M448" s="825">
        <v>1056</v>
      </c>
      <c r="N448" s="822">
        <v>8</v>
      </c>
      <c r="O448" s="826">
        <v>3</v>
      </c>
      <c r="P448" s="825">
        <v>264</v>
      </c>
      <c r="Q448" s="827">
        <v>0.25</v>
      </c>
      <c r="R448" s="822">
        <v>2</v>
      </c>
      <c r="S448" s="827">
        <v>0.25</v>
      </c>
      <c r="T448" s="826">
        <v>1</v>
      </c>
      <c r="U448" s="828">
        <v>0.33333333333333331</v>
      </c>
    </row>
    <row r="449" spans="1:21" ht="14.45" customHeight="1" x14ac:dyDescent="0.2">
      <c r="A449" s="821">
        <v>21</v>
      </c>
      <c r="B449" s="822" t="s">
        <v>3465</v>
      </c>
      <c r="C449" s="822" t="s">
        <v>3471</v>
      </c>
      <c r="D449" s="823" t="s">
        <v>6113</v>
      </c>
      <c r="E449" s="824" t="s">
        <v>3496</v>
      </c>
      <c r="F449" s="822" t="s">
        <v>3466</v>
      </c>
      <c r="G449" s="822" t="s">
        <v>3779</v>
      </c>
      <c r="H449" s="822" t="s">
        <v>329</v>
      </c>
      <c r="I449" s="822" t="s">
        <v>3780</v>
      </c>
      <c r="J449" s="822" t="s">
        <v>2653</v>
      </c>
      <c r="K449" s="822" t="s">
        <v>3781</v>
      </c>
      <c r="L449" s="825">
        <v>191.62</v>
      </c>
      <c r="M449" s="825">
        <v>383.24</v>
      </c>
      <c r="N449" s="822">
        <v>2</v>
      </c>
      <c r="O449" s="826">
        <v>1.5</v>
      </c>
      <c r="P449" s="825">
        <v>191.62</v>
      </c>
      <c r="Q449" s="827">
        <v>0.5</v>
      </c>
      <c r="R449" s="822">
        <v>1</v>
      </c>
      <c r="S449" s="827">
        <v>0.5</v>
      </c>
      <c r="T449" s="826">
        <v>0.5</v>
      </c>
      <c r="U449" s="828">
        <v>0.33333333333333331</v>
      </c>
    </row>
    <row r="450" spans="1:21" ht="14.45" customHeight="1" x14ac:dyDescent="0.2">
      <c r="A450" s="821">
        <v>21</v>
      </c>
      <c r="B450" s="822" t="s">
        <v>3465</v>
      </c>
      <c r="C450" s="822" t="s">
        <v>3471</v>
      </c>
      <c r="D450" s="823" t="s">
        <v>6113</v>
      </c>
      <c r="E450" s="824" t="s">
        <v>3496</v>
      </c>
      <c r="F450" s="822" t="s">
        <v>3466</v>
      </c>
      <c r="G450" s="822" t="s">
        <v>4327</v>
      </c>
      <c r="H450" s="822" t="s">
        <v>329</v>
      </c>
      <c r="I450" s="822" t="s">
        <v>4328</v>
      </c>
      <c r="J450" s="822" t="s">
        <v>4329</v>
      </c>
      <c r="K450" s="822" t="s">
        <v>3653</v>
      </c>
      <c r="L450" s="825">
        <v>0</v>
      </c>
      <c r="M450" s="825">
        <v>0</v>
      </c>
      <c r="N450" s="822">
        <v>1</v>
      </c>
      <c r="O450" s="826">
        <v>1</v>
      </c>
      <c r="P450" s="825"/>
      <c r="Q450" s="827"/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21</v>
      </c>
      <c r="B451" s="822" t="s">
        <v>3465</v>
      </c>
      <c r="C451" s="822" t="s">
        <v>3471</v>
      </c>
      <c r="D451" s="823" t="s">
        <v>6113</v>
      </c>
      <c r="E451" s="824" t="s">
        <v>3496</v>
      </c>
      <c r="F451" s="822" t="s">
        <v>3466</v>
      </c>
      <c r="G451" s="822" t="s">
        <v>3782</v>
      </c>
      <c r="H451" s="822" t="s">
        <v>662</v>
      </c>
      <c r="I451" s="822" t="s">
        <v>4330</v>
      </c>
      <c r="J451" s="822" t="s">
        <v>4331</v>
      </c>
      <c r="K451" s="822" t="s">
        <v>3785</v>
      </c>
      <c r="L451" s="825">
        <v>219.25</v>
      </c>
      <c r="M451" s="825">
        <v>6796.75</v>
      </c>
      <c r="N451" s="822">
        <v>31</v>
      </c>
      <c r="O451" s="826">
        <v>11</v>
      </c>
      <c r="P451" s="825">
        <v>4165.75</v>
      </c>
      <c r="Q451" s="827">
        <v>0.61290322580645162</v>
      </c>
      <c r="R451" s="822">
        <v>19</v>
      </c>
      <c r="S451" s="827">
        <v>0.61290322580645162</v>
      </c>
      <c r="T451" s="826">
        <v>7</v>
      </c>
      <c r="U451" s="828">
        <v>0.63636363636363635</v>
      </c>
    </row>
    <row r="452" spans="1:21" ht="14.45" customHeight="1" x14ac:dyDescent="0.2">
      <c r="A452" s="821">
        <v>21</v>
      </c>
      <c r="B452" s="822" t="s">
        <v>3465</v>
      </c>
      <c r="C452" s="822" t="s">
        <v>3471</v>
      </c>
      <c r="D452" s="823" t="s">
        <v>6113</v>
      </c>
      <c r="E452" s="824" t="s">
        <v>3496</v>
      </c>
      <c r="F452" s="822" t="s">
        <v>3466</v>
      </c>
      <c r="G452" s="822" t="s">
        <v>3782</v>
      </c>
      <c r="H452" s="822" t="s">
        <v>329</v>
      </c>
      <c r="I452" s="822" t="s">
        <v>3783</v>
      </c>
      <c r="J452" s="822" t="s">
        <v>3784</v>
      </c>
      <c r="K452" s="822" t="s">
        <v>3785</v>
      </c>
      <c r="L452" s="825">
        <v>219.25</v>
      </c>
      <c r="M452" s="825">
        <v>37711</v>
      </c>
      <c r="N452" s="822">
        <v>172</v>
      </c>
      <c r="O452" s="826">
        <v>55</v>
      </c>
      <c r="P452" s="825">
        <v>24775.25</v>
      </c>
      <c r="Q452" s="827">
        <v>0.65697674418604646</v>
      </c>
      <c r="R452" s="822">
        <v>113</v>
      </c>
      <c r="S452" s="827">
        <v>0.65697674418604646</v>
      </c>
      <c r="T452" s="826">
        <v>34</v>
      </c>
      <c r="U452" s="828">
        <v>0.61818181818181817</v>
      </c>
    </row>
    <row r="453" spans="1:21" ht="14.45" customHeight="1" x14ac:dyDescent="0.2">
      <c r="A453" s="821">
        <v>21</v>
      </c>
      <c r="B453" s="822" t="s">
        <v>3465</v>
      </c>
      <c r="C453" s="822" t="s">
        <v>3471</v>
      </c>
      <c r="D453" s="823" t="s">
        <v>6113</v>
      </c>
      <c r="E453" s="824" t="s">
        <v>3496</v>
      </c>
      <c r="F453" s="822" t="s">
        <v>3466</v>
      </c>
      <c r="G453" s="822" t="s">
        <v>3540</v>
      </c>
      <c r="H453" s="822" t="s">
        <v>662</v>
      </c>
      <c r="I453" s="822" t="s">
        <v>3786</v>
      </c>
      <c r="J453" s="822" t="s">
        <v>3787</v>
      </c>
      <c r="K453" s="822" t="s">
        <v>3788</v>
      </c>
      <c r="L453" s="825">
        <v>650.4</v>
      </c>
      <c r="M453" s="825">
        <v>1951.1999999999998</v>
      </c>
      <c r="N453" s="822">
        <v>3</v>
      </c>
      <c r="O453" s="826">
        <v>1</v>
      </c>
      <c r="P453" s="825">
        <v>1951.1999999999998</v>
      </c>
      <c r="Q453" s="827">
        <v>1</v>
      </c>
      <c r="R453" s="822">
        <v>3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21</v>
      </c>
      <c r="B454" s="822" t="s">
        <v>3465</v>
      </c>
      <c r="C454" s="822" t="s">
        <v>3471</v>
      </c>
      <c r="D454" s="823" t="s">
        <v>6113</v>
      </c>
      <c r="E454" s="824" t="s">
        <v>3496</v>
      </c>
      <c r="F454" s="822" t="s">
        <v>3466</v>
      </c>
      <c r="G454" s="822" t="s">
        <v>3540</v>
      </c>
      <c r="H454" s="822" t="s">
        <v>662</v>
      </c>
      <c r="I454" s="822" t="s">
        <v>3014</v>
      </c>
      <c r="J454" s="822" t="s">
        <v>3015</v>
      </c>
      <c r="K454" s="822" t="s">
        <v>3016</v>
      </c>
      <c r="L454" s="825">
        <v>5322.08</v>
      </c>
      <c r="M454" s="825">
        <v>21288.32</v>
      </c>
      <c r="N454" s="822">
        <v>4</v>
      </c>
      <c r="O454" s="826">
        <v>3</v>
      </c>
      <c r="P454" s="825">
        <v>10644.16</v>
      </c>
      <c r="Q454" s="827">
        <v>0.5</v>
      </c>
      <c r="R454" s="822">
        <v>2</v>
      </c>
      <c r="S454" s="827">
        <v>0.5</v>
      </c>
      <c r="T454" s="826">
        <v>2</v>
      </c>
      <c r="U454" s="828">
        <v>0.66666666666666663</v>
      </c>
    </row>
    <row r="455" spans="1:21" ht="14.45" customHeight="1" x14ac:dyDescent="0.2">
      <c r="A455" s="821">
        <v>21</v>
      </c>
      <c r="B455" s="822" t="s">
        <v>3465</v>
      </c>
      <c r="C455" s="822" t="s">
        <v>3471</v>
      </c>
      <c r="D455" s="823" t="s">
        <v>6113</v>
      </c>
      <c r="E455" s="824" t="s">
        <v>3496</v>
      </c>
      <c r="F455" s="822" t="s">
        <v>3466</v>
      </c>
      <c r="G455" s="822" t="s">
        <v>3540</v>
      </c>
      <c r="H455" s="822" t="s">
        <v>662</v>
      </c>
      <c r="I455" s="822" t="s">
        <v>3789</v>
      </c>
      <c r="J455" s="822" t="s">
        <v>3015</v>
      </c>
      <c r="K455" s="822" t="s">
        <v>3790</v>
      </c>
      <c r="L455" s="825">
        <v>5322.08</v>
      </c>
      <c r="M455" s="825">
        <v>149018.24000000002</v>
      </c>
      <c r="N455" s="822">
        <v>28</v>
      </c>
      <c r="O455" s="826">
        <v>12.5</v>
      </c>
      <c r="P455" s="825">
        <v>138374.08000000002</v>
      </c>
      <c r="Q455" s="827">
        <v>0.9285714285714286</v>
      </c>
      <c r="R455" s="822">
        <v>26</v>
      </c>
      <c r="S455" s="827">
        <v>0.9285714285714286</v>
      </c>
      <c r="T455" s="826">
        <v>11.5</v>
      </c>
      <c r="U455" s="828">
        <v>0.92</v>
      </c>
    </row>
    <row r="456" spans="1:21" ht="14.45" customHeight="1" x14ac:dyDescent="0.2">
      <c r="A456" s="821">
        <v>21</v>
      </c>
      <c r="B456" s="822" t="s">
        <v>3465</v>
      </c>
      <c r="C456" s="822" t="s">
        <v>3471</v>
      </c>
      <c r="D456" s="823" t="s">
        <v>6113</v>
      </c>
      <c r="E456" s="824" t="s">
        <v>3496</v>
      </c>
      <c r="F456" s="822" t="s">
        <v>3466</v>
      </c>
      <c r="G456" s="822" t="s">
        <v>3540</v>
      </c>
      <c r="H456" s="822" t="s">
        <v>662</v>
      </c>
      <c r="I456" s="822" t="s">
        <v>3022</v>
      </c>
      <c r="J456" s="822" t="s">
        <v>3018</v>
      </c>
      <c r="K456" s="822" t="s">
        <v>3023</v>
      </c>
      <c r="L456" s="825">
        <v>325.2</v>
      </c>
      <c r="M456" s="825">
        <v>4552.7999999999993</v>
      </c>
      <c r="N456" s="822">
        <v>14</v>
      </c>
      <c r="O456" s="826">
        <v>4</v>
      </c>
      <c r="P456" s="825">
        <v>4552.7999999999993</v>
      </c>
      <c r="Q456" s="827">
        <v>1</v>
      </c>
      <c r="R456" s="822">
        <v>14</v>
      </c>
      <c r="S456" s="827">
        <v>1</v>
      </c>
      <c r="T456" s="826">
        <v>4</v>
      </c>
      <c r="U456" s="828">
        <v>1</v>
      </c>
    </row>
    <row r="457" spans="1:21" ht="14.45" customHeight="1" x14ac:dyDescent="0.2">
      <c r="A457" s="821">
        <v>21</v>
      </c>
      <c r="B457" s="822" t="s">
        <v>3465</v>
      </c>
      <c r="C457" s="822" t="s">
        <v>3471</v>
      </c>
      <c r="D457" s="823" t="s">
        <v>6113</v>
      </c>
      <c r="E457" s="824" t="s">
        <v>3496</v>
      </c>
      <c r="F457" s="822" t="s">
        <v>3466</v>
      </c>
      <c r="G457" s="822" t="s">
        <v>3540</v>
      </c>
      <c r="H457" s="822" t="s">
        <v>662</v>
      </c>
      <c r="I457" s="822" t="s">
        <v>3024</v>
      </c>
      <c r="J457" s="822" t="s">
        <v>3018</v>
      </c>
      <c r="K457" s="822" t="s">
        <v>3025</v>
      </c>
      <c r="L457" s="825">
        <v>650.4</v>
      </c>
      <c r="M457" s="825">
        <v>10406.4</v>
      </c>
      <c r="N457" s="822">
        <v>16</v>
      </c>
      <c r="O457" s="826">
        <v>5</v>
      </c>
      <c r="P457" s="825">
        <v>6504</v>
      </c>
      <c r="Q457" s="827">
        <v>0.625</v>
      </c>
      <c r="R457" s="822">
        <v>10</v>
      </c>
      <c r="S457" s="827">
        <v>0.625</v>
      </c>
      <c r="T457" s="826">
        <v>3</v>
      </c>
      <c r="U457" s="828">
        <v>0.6</v>
      </c>
    </row>
    <row r="458" spans="1:21" ht="14.45" customHeight="1" x14ac:dyDescent="0.2">
      <c r="A458" s="821">
        <v>21</v>
      </c>
      <c r="B458" s="822" t="s">
        <v>3465</v>
      </c>
      <c r="C458" s="822" t="s">
        <v>3471</v>
      </c>
      <c r="D458" s="823" t="s">
        <v>6113</v>
      </c>
      <c r="E458" s="824" t="s">
        <v>3496</v>
      </c>
      <c r="F458" s="822" t="s">
        <v>3466</v>
      </c>
      <c r="G458" s="822" t="s">
        <v>3540</v>
      </c>
      <c r="H458" s="822" t="s">
        <v>662</v>
      </c>
      <c r="I458" s="822" t="s">
        <v>4332</v>
      </c>
      <c r="J458" s="822" t="s">
        <v>3787</v>
      </c>
      <c r="K458" s="822" t="s">
        <v>3543</v>
      </c>
      <c r="L458" s="825">
        <v>325.2</v>
      </c>
      <c r="M458" s="825">
        <v>1951.1999999999998</v>
      </c>
      <c r="N458" s="822">
        <v>6</v>
      </c>
      <c r="O458" s="826">
        <v>2</v>
      </c>
      <c r="P458" s="825">
        <v>975.59999999999991</v>
      </c>
      <c r="Q458" s="827">
        <v>0.5</v>
      </c>
      <c r="R458" s="822">
        <v>3</v>
      </c>
      <c r="S458" s="827">
        <v>0.5</v>
      </c>
      <c r="T458" s="826">
        <v>1</v>
      </c>
      <c r="U458" s="828">
        <v>0.5</v>
      </c>
    </row>
    <row r="459" spans="1:21" ht="14.45" customHeight="1" x14ac:dyDescent="0.2">
      <c r="A459" s="821">
        <v>21</v>
      </c>
      <c r="B459" s="822" t="s">
        <v>3465</v>
      </c>
      <c r="C459" s="822" t="s">
        <v>3471</v>
      </c>
      <c r="D459" s="823" t="s">
        <v>6113</v>
      </c>
      <c r="E459" s="824" t="s">
        <v>3496</v>
      </c>
      <c r="F459" s="822" t="s">
        <v>3466</v>
      </c>
      <c r="G459" s="822" t="s">
        <v>3540</v>
      </c>
      <c r="H459" s="822" t="s">
        <v>662</v>
      </c>
      <c r="I459" s="822" t="s">
        <v>3541</v>
      </c>
      <c r="J459" s="822" t="s">
        <v>3542</v>
      </c>
      <c r="K459" s="822" t="s">
        <v>3543</v>
      </c>
      <c r="L459" s="825">
        <v>325.2</v>
      </c>
      <c r="M459" s="825">
        <v>12682.8</v>
      </c>
      <c r="N459" s="822">
        <v>39</v>
      </c>
      <c r="O459" s="826">
        <v>13</v>
      </c>
      <c r="P459" s="825">
        <v>10406.4</v>
      </c>
      <c r="Q459" s="827">
        <v>0.82051282051282048</v>
      </c>
      <c r="R459" s="822">
        <v>32</v>
      </c>
      <c r="S459" s="827">
        <v>0.82051282051282048</v>
      </c>
      <c r="T459" s="826">
        <v>11</v>
      </c>
      <c r="U459" s="828">
        <v>0.84615384615384615</v>
      </c>
    </row>
    <row r="460" spans="1:21" ht="14.45" customHeight="1" x14ac:dyDescent="0.2">
      <c r="A460" s="821">
        <v>21</v>
      </c>
      <c r="B460" s="822" t="s">
        <v>3465</v>
      </c>
      <c r="C460" s="822" t="s">
        <v>3471</v>
      </c>
      <c r="D460" s="823" t="s">
        <v>6113</v>
      </c>
      <c r="E460" s="824" t="s">
        <v>3496</v>
      </c>
      <c r="F460" s="822" t="s">
        <v>3466</v>
      </c>
      <c r="G460" s="822" t="s">
        <v>3540</v>
      </c>
      <c r="H460" s="822" t="s">
        <v>662</v>
      </c>
      <c r="I460" s="822" t="s">
        <v>4333</v>
      </c>
      <c r="J460" s="822" t="s">
        <v>3015</v>
      </c>
      <c r="K460" s="822" t="s">
        <v>4334</v>
      </c>
      <c r="L460" s="825">
        <v>5322.08</v>
      </c>
      <c r="M460" s="825">
        <v>10644.16</v>
      </c>
      <c r="N460" s="822">
        <v>2</v>
      </c>
      <c r="O460" s="826">
        <v>1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21</v>
      </c>
      <c r="B461" s="822" t="s">
        <v>3465</v>
      </c>
      <c r="C461" s="822" t="s">
        <v>3471</v>
      </c>
      <c r="D461" s="823" t="s">
        <v>6113</v>
      </c>
      <c r="E461" s="824" t="s">
        <v>3496</v>
      </c>
      <c r="F461" s="822" t="s">
        <v>3466</v>
      </c>
      <c r="G461" s="822" t="s">
        <v>3540</v>
      </c>
      <c r="H461" s="822" t="s">
        <v>662</v>
      </c>
      <c r="I461" s="822" t="s">
        <v>3791</v>
      </c>
      <c r="J461" s="822" t="s">
        <v>3542</v>
      </c>
      <c r="K461" s="822" t="s">
        <v>3788</v>
      </c>
      <c r="L461" s="825">
        <v>650.4</v>
      </c>
      <c r="M461" s="825">
        <v>16259.999999999998</v>
      </c>
      <c r="N461" s="822">
        <v>25</v>
      </c>
      <c r="O461" s="826">
        <v>8</v>
      </c>
      <c r="P461" s="825">
        <v>7804.7999999999993</v>
      </c>
      <c r="Q461" s="827">
        <v>0.48</v>
      </c>
      <c r="R461" s="822">
        <v>12</v>
      </c>
      <c r="S461" s="827">
        <v>0.48</v>
      </c>
      <c r="T461" s="826">
        <v>4</v>
      </c>
      <c r="U461" s="828">
        <v>0.5</v>
      </c>
    </row>
    <row r="462" spans="1:21" ht="14.45" customHeight="1" x14ac:dyDescent="0.2">
      <c r="A462" s="821">
        <v>21</v>
      </c>
      <c r="B462" s="822" t="s">
        <v>3465</v>
      </c>
      <c r="C462" s="822" t="s">
        <v>3471</v>
      </c>
      <c r="D462" s="823" t="s">
        <v>6113</v>
      </c>
      <c r="E462" s="824" t="s">
        <v>3496</v>
      </c>
      <c r="F462" s="822" t="s">
        <v>3466</v>
      </c>
      <c r="G462" s="822" t="s">
        <v>3540</v>
      </c>
      <c r="H462" s="822" t="s">
        <v>662</v>
      </c>
      <c r="I462" s="822" t="s">
        <v>3792</v>
      </c>
      <c r="J462" s="822" t="s">
        <v>3542</v>
      </c>
      <c r="K462" s="822" t="s">
        <v>3793</v>
      </c>
      <c r="L462" s="825">
        <v>1300.79</v>
      </c>
      <c r="M462" s="825">
        <v>31218.959999999999</v>
      </c>
      <c r="N462" s="822">
        <v>24</v>
      </c>
      <c r="O462" s="826">
        <v>7</v>
      </c>
      <c r="P462" s="825">
        <v>31218.959999999999</v>
      </c>
      <c r="Q462" s="827">
        <v>1</v>
      </c>
      <c r="R462" s="822">
        <v>24</v>
      </c>
      <c r="S462" s="827">
        <v>1</v>
      </c>
      <c r="T462" s="826">
        <v>7</v>
      </c>
      <c r="U462" s="828">
        <v>1</v>
      </c>
    </row>
    <row r="463" spans="1:21" ht="14.45" customHeight="1" x14ac:dyDescent="0.2">
      <c r="A463" s="821">
        <v>21</v>
      </c>
      <c r="B463" s="822" t="s">
        <v>3465</v>
      </c>
      <c r="C463" s="822" t="s">
        <v>3471</v>
      </c>
      <c r="D463" s="823" t="s">
        <v>6113</v>
      </c>
      <c r="E463" s="824" t="s">
        <v>3496</v>
      </c>
      <c r="F463" s="822" t="s">
        <v>3466</v>
      </c>
      <c r="G463" s="822" t="s">
        <v>3540</v>
      </c>
      <c r="H463" s="822" t="s">
        <v>662</v>
      </c>
      <c r="I463" s="822" t="s">
        <v>3794</v>
      </c>
      <c r="J463" s="822" t="s">
        <v>3542</v>
      </c>
      <c r="K463" s="822" t="s">
        <v>3795</v>
      </c>
      <c r="L463" s="825">
        <v>162.61000000000001</v>
      </c>
      <c r="M463" s="825">
        <v>4065.25</v>
      </c>
      <c r="N463" s="822">
        <v>25</v>
      </c>
      <c r="O463" s="826">
        <v>10</v>
      </c>
      <c r="P463" s="825">
        <v>3740.0299999999997</v>
      </c>
      <c r="Q463" s="827">
        <v>0.91999999999999993</v>
      </c>
      <c r="R463" s="822">
        <v>23</v>
      </c>
      <c r="S463" s="827">
        <v>0.92</v>
      </c>
      <c r="T463" s="826">
        <v>9</v>
      </c>
      <c r="U463" s="828">
        <v>0.9</v>
      </c>
    </row>
    <row r="464" spans="1:21" ht="14.45" customHeight="1" x14ac:dyDescent="0.2">
      <c r="A464" s="821">
        <v>21</v>
      </c>
      <c r="B464" s="822" t="s">
        <v>3465</v>
      </c>
      <c r="C464" s="822" t="s">
        <v>3471</v>
      </c>
      <c r="D464" s="823" t="s">
        <v>6113</v>
      </c>
      <c r="E464" s="824" t="s">
        <v>3496</v>
      </c>
      <c r="F464" s="822" t="s">
        <v>3466</v>
      </c>
      <c r="G464" s="822" t="s">
        <v>3540</v>
      </c>
      <c r="H464" s="822" t="s">
        <v>662</v>
      </c>
      <c r="I464" s="822" t="s">
        <v>3796</v>
      </c>
      <c r="J464" s="822" t="s">
        <v>3015</v>
      </c>
      <c r="K464" s="822" t="s">
        <v>3797</v>
      </c>
      <c r="L464" s="825">
        <v>5322.08</v>
      </c>
      <c r="M464" s="825">
        <v>127729.92000000001</v>
      </c>
      <c r="N464" s="822">
        <v>24</v>
      </c>
      <c r="O464" s="826">
        <v>14</v>
      </c>
      <c r="P464" s="825">
        <v>111763.68000000001</v>
      </c>
      <c r="Q464" s="827">
        <v>0.875</v>
      </c>
      <c r="R464" s="822">
        <v>21</v>
      </c>
      <c r="S464" s="827">
        <v>0.875</v>
      </c>
      <c r="T464" s="826">
        <v>12</v>
      </c>
      <c r="U464" s="828">
        <v>0.8571428571428571</v>
      </c>
    </row>
    <row r="465" spans="1:21" ht="14.45" customHeight="1" x14ac:dyDescent="0.2">
      <c r="A465" s="821">
        <v>21</v>
      </c>
      <c r="B465" s="822" t="s">
        <v>3465</v>
      </c>
      <c r="C465" s="822" t="s">
        <v>3471</v>
      </c>
      <c r="D465" s="823" t="s">
        <v>6113</v>
      </c>
      <c r="E465" s="824" t="s">
        <v>3496</v>
      </c>
      <c r="F465" s="822" t="s">
        <v>3466</v>
      </c>
      <c r="G465" s="822" t="s">
        <v>3540</v>
      </c>
      <c r="H465" s="822" t="s">
        <v>329</v>
      </c>
      <c r="I465" s="822" t="s">
        <v>4335</v>
      </c>
      <c r="J465" s="822" t="s">
        <v>4336</v>
      </c>
      <c r="K465" s="822" t="s">
        <v>4337</v>
      </c>
      <c r="L465" s="825">
        <v>4967.28</v>
      </c>
      <c r="M465" s="825">
        <v>59607.360000000001</v>
      </c>
      <c r="N465" s="822">
        <v>12</v>
      </c>
      <c r="O465" s="826">
        <v>10</v>
      </c>
      <c r="P465" s="825">
        <v>59607.360000000001</v>
      </c>
      <c r="Q465" s="827">
        <v>1</v>
      </c>
      <c r="R465" s="822">
        <v>12</v>
      </c>
      <c r="S465" s="827">
        <v>1</v>
      </c>
      <c r="T465" s="826">
        <v>10</v>
      </c>
      <c r="U465" s="828">
        <v>1</v>
      </c>
    </row>
    <row r="466" spans="1:21" ht="14.45" customHeight="1" x14ac:dyDescent="0.2">
      <c r="A466" s="821">
        <v>21</v>
      </c>
      <c r="B466" s="822" t="s">
        <v>3465</v>
      </c>
      <c r="C466" s="822" t="s">
        <v>3471</v>
      </c>
      <c r="D466" s="823" t="s">
        <v>6113</v>
      </c>
      <c r="E466" s="824" t="s">
        <v>3496</v>
      </c>
      <c r="F466" s="822" t="s">
        <v>3466</v>
      </c>
      <c r="G466" s="822" t="s">
        <v>4338</v>
      </c>
      <c r="H466" s="822" t="s">
        <v>329</v>
      </c>
      <c r="I466" s="822" t="s">
        <v>4339</v>
      </c>
      <c r="J466" s="822" t="s">
        <v>4340</v>
      </c>
      <c r="K466" s="822" t="s">
        <v>4341</v>
      </c>
      <c r="L466" s="825">
        <v>121.07</v>
      </c>
      <c r="M466" s="825">
        <v>121.07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21</v>
      </c>
      <c r="B467" s="822" t="s">
        <v>3465</v>
      </c>
      <c r="C467" s="822" t="s">
        <v>3471</v>
      </c>
      <c r="D467" s="823" t="s">
        <v>6113</v>
      </c>
      <c r="E467" s="824" t="s">
        <v>3496</v>
      </c>
      <c r="F467" s="822" t="s">
        <v>3466</v>
      </c>
      <c r="G467" s="822" t="s">
        <v>3548</v>
      </c>
      <c r="H467" s="822" t="s">
        <v>662</v>
      </c>
      <c r="I467" s="822" t="s">
        <v>2738</v>
      </c>
      <c r="J467" s="822" t="s">
        <v>2739</v>
      </c>
      <c r="K467" s="822" t="s">
        <v>2740</v>
      </c>
      <c r="L467" s="825">
        <v>42.51</v>
      </c>
      <c r="M467" s="825">
        <v>212.55</v>
      </c>
      <c r="N467" s="822">
        <v>5</v>
      </c>
      <c r="O467" s="826">
        <v>3.5</v>
      </c>
      <c r="P467" s="825">
        <v>85.02</v>
      </c>
      <c r="Q467" s="827">
        <v>0.39999999999999997</v>
      </c>
      <c r="R467" s="822">
        <v>2</v>
      </c>
      <c r="S467" s="827">
        <v>0.4</v>
      </c>
      <c r="T467" s="826">
        <v>2</v>
      </c>
      <c r="U467" s="828">
        <v>0.5714285714285714</v>
      </c>
    </row>
    <row r="468" spans="1:21" ht="14.45" customHeight="1" x14ac:dyDescent="0.2">
      <c r="A468" s="821">
        <v>21</v>
      </c>
      <c r="B468" s="822" t="s">
        <v>3465</v>
      </c>
      <c r="C468" s="822" t="s">
        <v>3471</v>
      </c>
      <c r="D468" s="823" t="s">
        <v>6113</v>
      </c>
      <c r="E468" s="824" t="s">
        <v>3496</v>
      </c>
      <c r="F468" s="822" t="s">
        <v>3466</v>
      </c>
      <c r="G468" s="822" t="s">
        <v>3548</v>
      </c>
      <c r="H468" s="822" t="s">
        <v>662</v>
      </c>
      <c r="I468" s="822" t="s">
        <v>4342</v>
      </c>
      <c r="J468" s="822" t="s">
        <v>2739</v>
      </c>
      <c r="K468" s="822" t="s">
        <v>4343</v>
      </c>
      <c r="L468" s="825">
        <v>85.02</v>
      </c>
      <c r="M468" s="825">
        <v>170.04</v>
      </c>
      <c r="N468" s="822">
        <v>2</v>
      </c>
      <c r="O468" s="826">
        <v>1</v>
      </c>
      <c r="P468" s="825">
        <v>85.02</v>
      </c>
      <c r="Q468" s="827">
        <v>0.5</v>
      </c>
      <c r="R468" s="822">
        <v>1</v>
      </c>
      <c r="S468" s="827">
        <v>0.5</v>
      </c>
      <c r="T468" s="826">
        <v>0.5</v>
      </c>
      <c r="U468" s="828">
        <v>0.5</v>
      </c>
    </row>
    <row r="469" spans="1:21" ht="14.45" customHeight="1" x14ac:dyDescent="0.2">
      <c r="A469" s="821">
        <v>21</v>
      </c>
      <c r="B469" s="822" t="s">
        <v>3465</v>
      </c>
      <c r="C469" s="822" t="s">
        <v>3471</v>
      </c>
      <c r="D469" s="823" t="s">
        <v>6113</v>
      </c>
      <c r="E469" s="824" t="s">
        <v>3496</v>
      </c>
      <c r="F469" s="822" t="s">
        <v>3466</v>
      </c>
      <c r="G469" s="822" t="s">
        <v>3548</v>
      </c>
      <c r="H469" s="822" t="s">
        <v>329</v>
      </c>
      <c r="I469" s="822" t="s">
        <v>3807</v>
      </c>
      <c r="J469" s="822" t="s">
        <v>3808</v>
      </c>
      <c r="K469" s="822" t="s">
        <v>2740</v>
      </c>
      <c r="L469" s="825">
        <v>42.51</v>
      </c>
      <c r="M469" s="825">
        <v>212.55</v>
      </c>
      <c r="N469" s="822">
        <v>5</v>
      </c>
      <c r="O469" s="826">
        <v>3</v>
      </c>
      <c r="P469" s="825">
        <v>127.53</v>
      </c>
      <c r="Q469" s="827">
        <v>0.6</v>
      </c>
      <c r="R469" s="822">
        <v>3</v>
      </c>
      <c r="S469" s="827">
        <v>0.6</v>
      </c>
      <c r="T469" s="826">
        <v>1.5</v>
      </c>
      <c r="U469" s="828">
        <v>0.5</v>
      </c>
    </row>
    <row r="470" spans="1:21" ht="14.45" customHeight="1" x14ac:dyDescent="0.2">
      <c r="A470" s="821">
        <v>21</v>
      </c>
      <c r="B470" s="822" t="s">
        <v>3465</v>
      </c>
      <c r="C470" s="822" t="s">
        <v>3471</v>
      </c>
      <c r="D470" s="823" t="s">
        <v>6113</v>
      </c>
      <c r="E470" s="824" t="s">
        <v>3496</v>
      </c>
      <c r="F470" s="822" t="s">
        <v>3466</v>
      </c>
      <c r="G470" s="822" t="s">
        <v>3811</v>
      </c>
      <c r="H470" s="822" t="s">
        <v>662</v>
      </c>
      <c r="I470" s="822" t="s">
        <v>3053</v>
      </c>
      <c r="J470" s="822" t="s">
        <v>3054</v>
      </c>
      <c r="K470" s="822" t="s">
        <v>3055</v>
      </c>
      <c r="L470" s="825">
        <v>113.16</v>
      </c>
      <c r="M470" s="825">
        <v>678.95999999999992</v>
      </c>
      <c r="N470" s="822">
        <v>6</v>
      </c>
      <c r="O470" s="826">
        <v>5</v>
      </c>
      <c r="P470" s="825">
        <v>565.79999999999995</v>
      </c>
      <c r="Q470" s="827">
        <v>0.83333333333333337</v>
      </c>
      <c r="R470" s="822">
        <v>5</v>
      </c>
      <c r="S470" s="827">
        <v>0.83333333333333337</v>
      </c>
      <c r="T470" s="826">
        <v>4</v>
      </c>
      <c r="U470" s="828">
        <v>0.8</v>
      </c>
    </row>
    <row r="471" spans="1:21" ht="14.45" customHeight="1" x14ac:dyDescent="0.2">
      <c r="A471" s="821">
        <v>21</v>
      </c>
      <c r="B471" s="822" t="s">
        <v>3465</v>
      </c>
      <c r="C471" s="822" t="s">
        <v>3471</v>
      </c>
      <c r="D471" s="823" t="s">
        <v>6113</v>
      </c>
      <c r="E471" s="824" t="s">
        <v>3496</v>
      </c>
      <c r="F471" s="822" t="s">
        <v>3466</v>
      </c>
      <c r="G471" s="822" t="s">
        <v>3811</v>
      </c>
      <c r="H471" s="822" t="s">
        <v>662</v>
      </c>
      <c r="I471" s="822" t="s">
        <v>3056</v>
      </c>
      <c r="J471" s="822" t="s">
        <v>3054</v>
      </c>
      <c r="K471" s="822" t="s">
        <v>3057</v>
      </c>
      <c r="L471" s="825">
        <v>169.73</v>
      </c>
      <c r="M471" s="825">
        <v>169.73</v>
      </c>
      <c r="N471" s="822">
        <v>1</v>
      </c>
      <c r="O471" s="826">
        <v>0.5</v>
      </c>
      <c r="P471" s="825">
        <v>169.73</v>
      </c>
      <c r="Q471" s="827">
        <v>1</v>
      </c>
      <c r="R471" s="822">
        <v>1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21</v>
      </c>
      <c r="B472" s="822" t="s">
        <v>3465</v>
      </c>
      <c r="C472" s="822" t="s">
        <v>3471</v>
      </c>
      <c r="D472" s="823" t="s">
        <v>6113</v>
      </c>
      <c r="E472" s="824" t="s">
        <v>3496</v>
      </c>
      <c r="F472" s="822" t="s">
        <v>3466</v>
      </c>
      <c r="G472" s="822" t="s">
        <v>3811</v>
      </c>
      <c r="H472" s="822" t="s">
        <v>662</v>
      </c>
      <c r="I472" s="822" t="s">
        <v>3058</v>
      </c>
      <c r="J472" s="822" t="s">
        <v>3054</v>
      </c>
      <c r="K472" s="822" t="s">
        <v>1952</v>
      </c>
      <c r="L472" s="825">
        <v>339.47</v>
      </c>
      <c r="M472" s="825">
        <v>9165.6900000000023</v>
      </c>
      <c r="N472" s="822">
        <v>27</v>
      </c>
      <c r="O472" s="826">
        <v>10</v>
      </c>
      <c r="P472" s="825">
        <v>8826.220000000003</v>
      </c>
      <c r="Q472" s="827">
        <v>0.96296296296296302</v>
      </c>
      <c r="R472" s="822">
        <v>26</v>
      </c>
      <c r="S472" s="827">
        <v>0.96296296296296291</v>
      </c>
      <c r="T472" s="826">
        <v>9</v>
      </c>
      <c r="U472" s="828">
        <v>0.9</v>
      </c>
    </row>
    <row r="473" spans="1:21" ht="14.45" customHeight="1" x14ac:dyDescent="0.2">
      <c r="A473" s="821">
        <v>21</v>
      </c>
      <c r="B473" s="822" t="s">
        <v>3465</v>
      </c>
      <c r="C473" s="822" t="s">
        <v>3471</v>
      </c>
      <c r="D473" s="823" t="s">
        <v>6113</v>
      </c>
      <c r="E473" s="824" t="s">
        <v>3496</v>
      </c>
      <c r="F473" s="822" t="s">
        <v>3466</v>
      </c>
      <c r="G473" s="822" t="s">
        <v>3811</v>
      </c>
      <c r="H473" s="822" t="s">
        <v>662</v>
      </c>
      <c r="I473" s="822" t="s">
        <v>4344</v>
      </c>
      <c r="J473" s="822" t="s">
        <v>3054</v>
      </c>
      <c r="K473" s="822" t="s">
        <v>4345</v>
      </c>
      <c r="L473" s="825">
        <v>226.31</v>
      </c>
      <c r="M473" s="825">
        <v>4299.8900000000003</v>
      </c>
      <c r="N473" s="822">
        <v>19</v>
      </c>
      <c r="O473" s="826">
        <v>5.5</v>
      </c>
      <c r="P473" s="825">
        <v>3168.34</v>
      </c>
      <c r="Q473" s="827">
        <v>0.73684210526315785</v>
      </c>
      <c r="R473" s="822">
        <v>14</v>
      </c>
      <c r="S473" s="827">
        <v>0.73684210526315785</v>
      </c>
      <c r="T473" s="826">
        <v>3.5</v>
      </c>
      <c r="U473" s="828">
        <v>0.63636363636363635</v>
      </c>
    </row>
    <row r="474" spans="1:21" ht="14.45" customHeight="1" x14ac:dyDescent="0.2">
      <c r="A474" s="821">
        <v>21</v>
      </c>
      <c r="B474" s="822" t="s">
        <v>3465</v>
      </c>
      <c r="C474" s="822" t="s">
        <v>3471</v>
      </c>
      <c r="D474" s="823" t="s">
        <v>6113</v>
      </c>
      <c r="E474" s="824" t="s">
        <v>3496</v>
      </c>
      <c r="F474" s="822" t="s">
        <v>3466</v>
      </c>
      <c r="G474" s="822" t="s">
        <v>1056</v>
      </c>
      <c r="H474" s="822" t="s">
        <v>329</v>
      </c>
      <c r="I474" s="822" t="s">
        <v>4346</v>
      </c>
      <c r="J474" s="822" t="s">
        <v>4347</v>
      </c>
      <c r="K474" s="822" t="s">
        <v>4348</v>
      </c>
      <c r="L474" s="825">
        <v>13.73</v>
      </c>
      <c r="M474" s="825">
        <v>123.57</v>
      </c>
      <c r="N474" s="822">
        <v>9</v>
      </c>
      <c r="O474" s="826">
        <v>4</v>
      </c>
      <c r="P474" s="825">
        <v>27.46</v>
      </c>
      <c r="Q474" s="827">
        <v>0.22222222222222224</v>
      </c>
      <c r="R474" s="822">
        <v>2</v>
      </c>
      <c r="S474" s="827">
        <v>0.22222222222222221</v>
      </c>
      <c r="T474" s="826">
        <v>1</v>
      </c>
      <c r="U474" s="828">
        <v>0.25</v>
      </c>
    </row>
    <row r="475" spans="1:21" ht="14.45" customHeight="1" x14ac:dyDescent="0.2">
      <c r="A475" s="821">
        <v>21</v>
      </c>
      <c r="B475" s="822" t="s">
        <v>3465</v>
      </c>
      <c r="C475" s="822" t="s">
        <v>3471</v>
      </c>
      <c r="D475" s="823" t="s">
        <v>6113</v>
      </c>
      <c r="E475" s="824" t="s">
        <v>3496</v>
      </c>
      <c r="F475" s="822" t="s">
        <v>3466</v>
      </c>
      <c r="G475" s="822" t="s">
        <v>3818</v>
      </c>
      <c r="H475" s="822" t="s">
        <v>329</v>
      </c>
      <c r="I475" s="822" t="s">
        <v>3819</v>
      </c>
      <c r="J475" s="822" t="s">
        <v>3820</v>
      </c>
      <c r="K475" s="822" t="s">
        <v>3821</v>
      </c>
      <c r="L475" s="825">
        <v>140.72</v>
      </c>
      <c r="M475" s="825">
        <v>7176.72</v>
      </c>
      <c r="N475" s="822">
        <v>51</v>
      </c>
      <c r="O475" s="826">
        <v>12.5</v>
      </c>
      <c r="P475" s="825">
        <v>6473.12</v>
      </c>
      <c r="Q475" s="827">
        <v>0.90196078431372539</v>
      </c>
      <c r="R475" s="822">
        <v>46</v>
      </c>
      <c r="S475" s="827">
        <v>0.90196078431372551</v>
      </c>
      <c r="T475" s="826">
        <v>11.5</v>
      </c>
      <c r="U475" s="828">
        <v>0.92</v>
      </c>
    </row>
    <row r="476" spans="1:21" ht="14.45" customHeight="1" x14ac:dyDescent="0.2">
      <c r="A476" s="821">
        <v>21</v>
      </c>
      <c r="B476" s="822" t="s">
        <v>3465</v>
      </c>
      <c r="C476" s="822" t="s">
        <v>3471</v>
      </c>
      <c r="D476" s="823" t="s">
        <v>6113</v>
      </c>
      <c r="E476" s="824" t="s">
        <v>3496</v>
      </c>
      <c r="F476" s="822" t="s">
        <v>3466</v>
      </c>
      <c r="G476" s="822" t="s">
        <v>4349</v>
      </c>
      <c r="H476" s="822" t="s">
        <v>329</v>
      </c>
      <c r="I476" s="822" t="s">
        <v>4350</v>
      </c>
      <c r="J476" s="822" t="s">
        <v>4351</v>
      </c>
      <c r="K476" s="822" t="s">
        <v>4352</v>
      </c>
      <c r="L476" s="825">
        <v>119.37</v>
      </c>
      <c r="M476" s="825">
        <v>358.11</v>
      </c>
      <c r="N476" s="822">
        <v>3</v>
      </c>
      <c r="O476" s="826">
        <v>2</v>
      </c>
      <c r="P476" s="825">
        <v>119.37</v>
      </c>
      <c r="Q476" s="827">
        <v>0.33333333333333331</v>
      </c>
      <c r="R476" s="822">
        <v>1</v>
      </c>
      <c r="S476" s="827">
        <v>0.33333333333333331</v>
      </c>
      <c r="T476" s="826">
        <v>1</v>
      </c>
      <c r="U476" s="828">
        <v>0.5</v>
      </c>
    </row>
    <row r="477" spans="1:21" ht="14.45" customHeight="1" x14ac:dyDescent="0.2">
      <c r="A477" s="821">
        <v>21</v>
      </c>
      <c r="B477" s="822" t="s">
        <v>3465</v>
      </c>
      <c r="C477" s="822" t="s">
        <v>3471</v>
      </c>
      <c r="D477" s="823" t="s">
        <v>6113</v>
      </c>
      <c r="E477" s="824" t="s">
        <v>3496</v>
      </c>
      <c r="F477" s="822" t="s">
        <v>3466</v>
      </c>
      <c r="G477" s="822" t="s">
        <v>3825</v>
      </c>
      <c r="H477" s="822" t="s">
        <v>329</v>
      </c>
      <c r="I477" s="822" t="s">
        <v>3826</v>
      </c>
      <c r="J477" s="822" t="s">
        <v>1154</v>
      </c>
      <c r="K477" s="822" t="s">
        <v>3827</v>
      </c>
      <c r="L477" s="825">
        <v>98.89</v>
      </c>
      <c r="M477" s="825">
        <v>197.78</v>
      </c>
      <c r="N477" s="822">
        <v>2</v>
      </c>
      <c r="O477" s="826">
        <v>1</v>
      </c>
      <c r="P477" s="825">
        <v>197.78</v>
      </c>
      <c r="Q477" s="827">
        <v>1</v>
      </c>
      <c r="R477" s="822">
        <v>2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21</v>
      </c>
      <c r="B478" s="822" t="s">
        <v>3465</v>
      </c>
      <c r="C478" s="822" t="s">
        <v>3471</v>
      </c>
      <c r="D478" s="823" t="s">
        <v>6113</v>
      </c>
      <c r="E478" s="824" t="s">
        <v>3496</v>
      </c>
      <c r="F478" s="822" t="s">
        <v>3466</v>
      </c>
      <c r="G478" s="822" t="s">
        <v>3825</v>
      </c>
      <c r="H478" s="822" t="s">
        <v>329</v>
      </c>
      <c r="I478" s="822" t="s">
        <v>3828</v>
      </c>
      <c r="J478" s="822" t="s">
        <v>1158</v>
      </c>
      <c r="K478" s="822" t="s">
        <v>3829</v>
      </c>
      <c r="L478" s="825">
        <v>59.33</v>
      </c>
      <c r="M478" s="825">
        <v>593.29999999999995</v>
      </c>
      <c r="N478" s="822">
        <v>10</v>
      </c>
      <c r="O478" s="826">
        <v>5.5</v>
      </c>
      <c r="P478" s="825">
        <v>296.64999999999998</v>
      </c>
      <c r="Q478" s="827">
        <v>0.5</v>
      </c>
      <c r="R478" s="822">
        <v>5</v>
      </c>
      <c r="S478" s="827">
        <v>0.5</v>
      </c>
      <c r="T478" s="826">
        <v>3.5</v>
      </c>
      <c r="U478" s="828">
        <v>0.63636363636363635</v>
      </c>
    </row>
    <row r="479" spans="1:21" ht="14.45" customHeight="1" x14ac:dyDescent="0.2">
      <c r="A479" s="821">
        <v>21</v>
      </c>
      <c r="B479" s="822" t="s">
        <v>3465</v>
      </c>
      <c r="C479" s="822" t="s">
        <v>3471</v>
      </c>
      <c r="D479" s="823" t="s">
        <v>6113</v>
      </c>
      <c r="E479" s="824" t="s">
        <v>3496</v>
      </c>
      <c r="F479" s="822" t="s">
        <v>3466</v>
      </c>
      <c r="G479" s="822" t="s">
        <v>3830</v>
      </c>
      <c r="H479" s="822" t="s">
        <v>329</v>
      </c>
      <c r="I479" s="822" t="s">
        <v>4353</v>
      </c>
      <c r="J479" s="822" t="s">
        <v>1608</v>
      </c>
      <c r="K479" s="822" t="s">
        <v>1609</v>
      </c>
      <c r="L479" s="825">
        <v>49.04</v>
      </c>
      <c r="M479" s="825">
        <v>294.24</v>
      </c>
      <c r="N479" s="822">
        <v>6</v>
      </c>
      <c r="O479" s="826">
        <v>2</v>
      </c>
      <c r="P479" s="825">
        <v>196.16</v>
      </c>
      <c r="Q479" s="827">
        <v>0.66666666666666663</v>
      </c>
      <c r="R479" s="822">
        <v>4</v>
      </c>
      <c r="S479" s="827">
        <v>0.66666666666666663</v>
      </c>
      <c r="T479" s="826">
        <v>1.5</v>
      </c>
      <c r="U479" s="828">
        <v>0.75</v>
      </c>
    </row>
    <row r="480" spans="1:21" ht="14.45" customHeight="1" x14ac:dyDescent="0.2">
      <c r="A480" s="821">
        <v>21</v>
      </c>
      <c r="B480" s="822" t="s">
        <v>3465</v>
      </c>
      <c r="C480" s="822" t="s">
        <v>3471</v>
      </c>
      <c r="D480" s="823" t="s">
        <v>6113</v>
      </c>
      <c r="E480" s="824" t="s">
        <v>3496</v>
      </c>
      <c r="F480" s="822" t="s">
        <v>3466</v>
      </c>
      <c r="G480" s="822" t="s">
        <v>3830</v>
      </c>
      <c r="H480" s="822" t="s">
        <v>329</v>
      </c>
      <c r="I480" s="822" t="s">
        <v>4224</v>
      </c>
      <c r="J480" s="822" t="s">
        <v>1608</v>
      </c>
      <c r="K480" s="822" t="s">
        <v>4225</v>
      </c>
      <c r="L480" s="825">
        <v>49.04</v>
      </c>
      <c r="M480" s="825">
        <v>196.16</v>
      </c>
      <c r="N480" s="822">
        <v>4</v>
      </c>
      <c r="O480" s="826">
        <v>1</v>
      </c>
      <c r="P480" s="825">
        <v>196.16</v>
      </c>
      <c r="Q480" s="827">
        <v>1</v>
      </c>
      <c r="R480" s="822">
        <v>4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21</v>
      </c>
      <c r="B481" s="822" t="s">
        <v>3465</v>
      </c>
      <c r="C481" s="822" t="s">
        <v>3471</v>
      </c>
      <c r="D481" s="823" t="s">
        <v>6113</v>
      </c>
      <c r="E481" s="824" t="s">
        <v>3496</v>
      </c>
      <c r="F481" s="822" t="s">
        <v>3466</v>
      </c>
      <c r="G481" s="822" t="s">
        <v>3830</v>
      </c>
      <c r="H481" s="822" t="s">
        <v>329</v>
      </c>
      <c r="I481" s="822" t="s">
        <v>3831</v>
      </c>
      <c r="J481" s="822" t="s">
        <v>1608</v>
      </c>
      <c r="K481" s="822" t="s">
        <v>1609</v>
      </c>
      <c r="L481" s="825">
        <v>49.04</v>
      </c>
      <c r="M481" s="825">
        <v>98.08</v>
      </c>
      <c r="N481" s="822">
        <v>2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21</v>
      </c>
      <c r="B482" s="822" t="s">
        <v>3465</v>
      </c>
      <c r="C482" s="822" t="s">
        <v>3471</v>
      </c>
      <c r="D482" s="823" t="s">
        <v>6113</v>
      </c>
      <c r="E482" s="824" t="s">
        <v>3496</v>
      </c>
      <c r="F482" s="822" t="s">
        <v>3466</v>
      </c>
      <c r="G482" s="822" t="s">
        <v>3830</v>
      </c>
      <c r="H482" s="822" t="s">
        <v>329</v>
      </c>
      <c r="I482" s="822" t="s">
        <v>4354</v>
      </c>
      <c r="J482" s="822" t="s">
        <v>4355</v>
      </c>
      <c r="K482" s="822" t="s">
        <v>4356</v>
      </c>
      <c r="L482" s="825">
        <v>0</v>
      </c>
      <c r="M482" s="825">
        <v>0</v>
      </c>
      <c r="N482" s="822">
        <v>4</v>
      </c>
      <c r="O482" s="826">
        <v>2</v>
      </c>
      <c r="P482" s="825">
        <v>0</v>
      </c>
      <c r="Q482" s="827"/>
      <c r="R482" s="822">
        <v>4</v>
      </c>
      <c r="S482" s="827">
        <v>1</v>
      </c>
      <c r="T482" s="826">
        <v>2</v>
      </c>
      <c r="U482" s="828">
        <v>1</v>
      </c>
    </row>
    <row r="483" spans="1:21" ht="14.45" customHeight="1" x14ac:dyDescent="0.2">
      <c r="A483" s="821">
        <v>21</v>
      </c>
      <c r="B483" s="822" t="s">
        <v>3465</v>
      </c>
      <c r="C483" s="822" t="s">
        <v>3471</v>
      </c>
      <c r="D483" s="823" t="s">
        <v>6113</v>
      </c>
      <c r="E483" s="824" t="s">
        <v>3496</v>
      </c>
      <c r="F483" s="822" t="s">
        <v>3466</v>
      </c>
      <c r="G483" s="822" t="s">
        <v>3833</v>
      </c>
      <c r="H483" s="822" t="s">
        <v>329</v>
      </c>
      <c r="I483" s="822" t="s">
        <v>4357</v>
      </c>
      <c r="J483" s="822" t="s">
        <v>4358</v>
      </c>
      <c r="K483" s="822" t="s">
        <v>4359</v>
      </c>
      <c r="L483" s="825">
        <v>23.49</v>
      </c>
      <c r="M483" s="825">
        <v>23.49</v>
      </c>
      <c r="N483" s="822">
        <v>1</v>
      </c>
      <c r="O483" s="826">
        <v>0.5</v>
      </c>
      <c r="P483" s="825">
        <v>23.49</v>
      </c>
      <c r="Q483" s="827">
        <v>1</v>
      </c>
      <c r="R483" s="822">
        <v>1</v>
      </c>
      <c r="S483" s="827">
        <v>1</v>
      </c>
      <c r="T483" s="826">
        <v>0.5</v>
      </c>
      <c r="U483" s="828">
        <v>1</v>
      </c>
    </row>
    <row r="484" spans="1:21" ht="14.45" customHeight="1" x14ac:dyDescent="0.2">
      <c r="A484" s="821">
        <v>21</v>
      </c>
      <c r="B484" s="822" t="s">
        <v>3465</v>
      </c>
      <c r="C484" s="822" t="s">
        <v>3471</v>
      </c>
      <c r="D484" s="823" t="s">
        <v>6113</v>
      </c>
      <c r="E484" s="824" t="s">
        <v>3496</v>
      </c>
      <c r="F484" s="822" t="s">
        <v>3466</v>
      </c>
      <c r="G484" s="822" t="s">
        <v>3846</v>
      </c>
      <c r="H484" s="822" t="s">
        <v>329</v>
      </c>
      <c r="I484" s="822" t="s">
        <v>3847</v>
      </c>
      <c r="J484" s="822" t="s">
        <v>1761</v>
      </c>
      <c r="K484" s="822" t="s">
        <v>3848</v>
      </c>
      <c r="L484" s="825">
        <v>42.14</v>
      </c>
      <c r="M484" s="825">
        <v>632.09999999999991</v>
      </c>
      <c r="N484" s="822">
        <v>15</v>
      </c>
      <c r="O484" s="826">
        <v>9</v>
      </c>
      <c r="P484" s="825">
        <v>547.81999999999994</v>
      </c>
      <c r="Q484" s="827">
        <v>0.8666666666666667</v>
      </c>
      <c r="R484" s="822">
        <v>13</v>
      </c>
      <c r="S484" s="827">
        <v>0.8666666666666667</v>
      </c>
      <c r="T484" s="826">
        <v>7</v>
      </c>
      <c r="U484" s="828">
        <v>0.77777777777777779</v>
      </c>
    </row>
    <row r="485" spans="1:21" ht="14.45" customHeight="1" x14ac:dyDescent="0.2">
      <c r="A485" s="821">
        <v>21</v>
      </c>
      <c r="B485" s="822" t="s">
        <v>3465</v>
      </c>
      <c r="C485" s="822" t="s">
        <v>3471</v>
      </c>
      <c r="D485" s="823" t="s">
        <v>6113</v>
      </c>
      <c r="E485" s="824" t="s">
        <v>3496</v>
      </c>
      <c r="F485" s="822" t="s">
        <v>3466</v>
      </c>
      <c r="G485" s="822" t="s">
        <v>3852</v>
      </c>
      <c r="H485" s="822" t="s">
        <v>329</v>
      </c>
      <c r="I485" s="822" t="s">
        <v>3853</v>
      </c>
      <c r="J485" s="822" t="s">
        <v>900</v>
      </c>
      <c r="K485" s="822" t="s">
        <v>3854</v>
      </c>
      <c r="L485" s="825">
        <v>25.53</v>
      </c>
      <c r="M485" s="825">
        <v>127.65</v>
      </c>
      <c r="N485" s="822">
        <v>5</v>
      </c>
      <c r="O485" s="826">
        <v>3.5</v>
      </c>
      <c r="P485" s="825">
        <v>76.59</v>
      </c>
      <c r="Q485" s="827">
        <v>0.6</v>
      </c>
      <c r="R485" s="822">
        <v>3</v>
      </c>
      <c r="S485" s="827">
        <v>0.6</v>
      </c>
      <c r="T485" s="826">
        <v>2</v>
      </c>
      <c r="U485" s="828">
        <v>0.5714285714285714</v>
      </c>
    </row>
    <row r="486" spans="1:21" ht="14.45" customHeight="1" x14ac:dyDescent="0.2">
      <c r="A486" s="821">
        <v>21</v>
      </c>
      <c r="B486" s="822" t="s">
        <v>3465</v>
      </c>
      <c r="C486" s="822" t="s">
        <v>3471</v>
      </c>
      <c r="D486" s="823" t="s">
        <v>6113</v>
      </c>
      <c r="E486" s="824" t="s">
        <v>3496</v>
      </c>
      <c r="F486" s="822" t="s">
        <v>3466</v>
      </c>
      <c r="G486" s="822" t="s">
        <v>4360</v>
      </c>
      <c r="H486" s="822" t="s">
        <v>329</v>
      </c>
      <c r="I486" s="822" t="s">
        <v>4361</v>
      </c>
      <c r="J486" s="822" t="s">
        <v>656</v>
      </c>
      <c r="K486" s="822" t="s">
        <v>4362</v>
      </c>
      <c r="L486" s="825">
        <v>0</v>
      </c>
      <c r="M486" s="825">
        <v>0</v>
      </c>
      <c r="N486" s="822">
        <v>1</v>
      </c>
      <c r="O486" s="826">
        <v>0.5</v>
      </c>
      <c r="P486" s="825">
        <v>0</v>
      </c>
      <c r="Q486" s="827"/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21</v>
      </c>
      <c r="B487" s="822" t="s">
        <v>3465</v>
      </c>
      <c r="C487" s="822" t="s">
        <v>3471</v>
      </c>
      <c r="D487" s="823" t="s">
        <v>6113</v>
      </c>
      <c r="E487" s="824" t="s">
        <v>3496</v>
      </c>
      <c r="F487" s="822" t="s">
        <v>3466</v>
      </c>
      <c r="G487" s="822" t="s">
        <v>4363</v>
      </c>
      <c r="H487" s="822" t="s">
        <v>329</v>
      </c>
      <c r="I487" s="822" t="s">
        <v>4364</v>
      </c>
      <c r="J487" s="822" t="s">
        <v>4365</v>
      </c>
      <c r="K487" s="822" t="s">
        <v>4366</v>
      </c>
      <c r="L487" s="825">
        <v>73.83</v>
      </c>
      <c r="M487" s="825">
        <v>73.83</v>
      </c>
      <c r="N487" s="822">
        <v>1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21</v>
      </c>
      <c r="B488" s="822" t="s">
        <v>3465</v>
      </c>
      <c r="C488" s="822" t="s">
        <v>3471</v>
      </c>
      <c r="D488" s="823" t="s">
        <v>6113</v>
      </c>
      <c r="E488" s="824" t="s">
        <v>3496</v>
      </c>
      <c r="F488" s="822" t="s">
        <v>3466</v>
      </c>
      <c r="G488" s="822" t="s">
        <v>3857</v>
      </c>
      <c r="H488" s="822" t="s">
        <v>662</v>
      </c>
      <c r="I488" s="822" t="s">
        <v>3858</v>
      </c>
      <c r="J488" s="822" t="s">
        <v>3859</v>
      </c>
      <c r="K488" s="822" t="s">
        <v>3860</v>
      </c>
      <c r="L488" s="825">
        <v>1651.16</v>
      </c>
      <c r="M488" s="825">
        <v>66046.400000000067</v>
      </c>
      <c r="N488" s="822">
        <v>40</v>
      </c>
      <c r="O488" s="826">
        <v>28.5</v>
      </c>
      <c r="P488" s="825">
        <v>61092.920000000064</v>
      </c>
      <c r="Q488" s="827">
        <v>0.92500000000000004</v>
      </c>
      <c r="R488" s="822">
        <v>37</v>
      </c>
      <c r="S488" s="827">
        <v>0.92500000000000004</v>
      </c>
      <c r="T488" s="826">
        <v>26</v>
      </c>
      <c r="U488" s="828">
        <v>0.91228070175438591</v>
      </c>
    </row>
    <row r="489" spans="1:21" ht="14.45" customHeight="1" x14ac:dyDescent="0.2">
      <c r="A489" s="821">
        <v>21</v>
      </c>
      <c r="B489" s="822" t="s">
        <v>3465</v>
      </c>
      <c r="C489" s="822" t="s">
        <v>3471</v>
      </c>
      <c r="D489" s="823" t="s">
        <v>6113</v>
      </c>
      <c r="E489" s="824" t="s">
        <v>3496</v>
      </c>
      <c r="F489" s="822" t="s">
        <v>3466</v>
      </c>
      <c r="G489" s="822" t="s">
        <v>3857</v>
      </c>
      <c r="H489" s="822" t="s">
        <v>662</v>
      </c>
      <c r="I489" s="822" t="s">
        <v>4367</v>
      </c>
      <c r="J489" s="822" t="s">
        <v>3859</v>
      </c>
      <c r="K489" s="822" t="s">
        <v>4368</v>
      </c>
      <c r="L489" s="825">
        <v>247.67</v>
      </c>
      <c r="M489" s="825">
        <v>5201.0700000000006</v>
      </c>
      <c r="N489" s="822">
        <v>21</v>
      </c>
      <c r="O489" s="826">
        <v>10.5</v>
      </c>
      <c r="P489" s="825">
        <v>4953.4000000000005</v>
      </c>
      <c r="Q489" s="827">
        <v>0.95238095238095233</v>
      </c>
      <c r="R489" s="822">
        <v>20</v>
      </c>
      <c r="S489" s="827">
        <v>0.95238095238095233</v>
      </c>
      <c r="T489" s="826">
        <v>10</v>
      </c>
      <c r="U489" s="828">
        <v>0.95238095238095233</v>
      </c>
    </row>
    <row r="490" spans="1:21" ht="14.45" customHeight="1" x14ac:dyDescent="0.2">
      <c r="A490" s="821">
        <v>21</v>
      </c>
      <c r="B490" s="822" t="s">
        <v>3465</v>
      </c>
      <c r="C490" s="822" t="s">
        <v>3471</v>
      </c>
      <c r="D490" s="823" t="s">
        <v>6113</v>
      </c>
      <c r="E490" s="824" t="s">
        <v>3496</v>
      </c>
      <c r="F490" s="822" t="s">
        <v>3466</v>
      </c>
      <c r="G490" s="822" t="s">
        <v>3857</v>
      </c>
      <c r="H490" s="822" t="s">
        <v>329</v>
      </c>
      <c r="I490" s="822" t="s">
        <v>4369</v>
      </c>
      <c r="J490" s="822" t="s">
        <v>4370</v>
      </c>
      <c r="K490" s="822" t="s">
        <v>2332</v>
      </c>
      <c r="L490" s="825">
        <v>1651.16</v>
      </c>
      <c r="M490" s="825">
        <v>1651.16</v>
      </c>
      <c r="N490" s="822">
        <v>1</v>
      </c>
      <c r="O490" s="826">
        <v>0.5</v>
      </c>
      <c r="P490" s="825">
        <v>1651.16</v>
      </c>
      <c r="Q490" s="827">
        <v>1</v>
      </c>
      <c r="R490" s="822">
        <v>1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21</v>
      </c>
      <c r="B491" s="822" t="s">
        <v>3465</v>
      </c>
      <c r="C491" s="822" t="s">
        <v>3471</v>
      </c>
      <c r="D491" s="823" t="s">
        <v>6113</v>
      </c>
      <c r="E491" s="824" t="s">
        <v>3496</v>
      </c>
      <c r="F491" s="822" t="s">
        <v>3466</v>
      </c>
      <c r="G491" s="822" t="s">
        <v>4371</v>
      </c>
      <c r="H491" s="822" t="s">
        <v>329</v>
      </c>
      <c r="I491" s="822" t="s">
        <v>4372</v>
      </c>
      <c r="J491" s="822" t="s">
        <v>1517</v>
      </c>
      <c r="K491" s="822" t="s">
        <v>4373</v>
      </c>
      <c r="L491" s="825">
        <v>0</v>
      </c>
      <c r="M491" s="825">
        <v>0</v>
      </c>
      <c r="N491" s="822">
        <v>2</v>
      </c>
      <c r="O491" s="826">
        <v>1</v>
      </c>
      <c r="P491" s="825"/>
      <c r="Q491" s="827"/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21</v>
      </c>
      <c r="B492" s="822" t="s">
        <v>3465</v>
      </c>
      <c r="C492" s="822" t="s">
        <v>3471</v>
      </c>
      <c r="D492" s="823" t="s">
        <v>6113</v>
      </c>
      <c r="E492" s="824" t="s">
        <v>3496</v>
      </c>
      <c r="F492" s="822" t="s">
        <v>3466</v>
      </c>
      <c r="G492" s="822" t="s">
        <v>4374</v>
      </c>
      <c r="H492" s="822" t="s">
        <v>329</v>
      </c>
      <c r="I492" s="822" t="s">
        <v>4375</v>
      </c>
      <c r="J492" s="822" t="s">
        <v>4376</v>
      </c>
      <c r="K492" s="822" t="s">
        <v>3644</v>
      </c>
      <c r="L492" s="825">
        <v>31.33</v>
      </c>
      <c r="M492" s="825">
        <v>93.99</v>
      </c>
      <c r="N492" s="822">
        <v>3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21</v>
      </c>
      <c r="B493" s="822" t="s">
        <v>3465</v>
      </c>
      <c r="C493" s="822" t="s">
        <v>3471</v>
      </c>
      <c r="D493" s="823" t="s">
        <v>6113</v>
      </c>
      <c r="E493" s="824" t="s">
        <v>3496</v>
      </c>
      <c r="F493" s="822" t="s">
        <v>3466</v>
      </c>
      <c r="G493" s="822" t="s">
        <v>3861</v>
      </c>
      <c r="H493" s="822" t="s">
        <v>329</v>
      </c>
      <c r="I493" s="822" t="s">
        <v>3862</v>
      </c>
      <c r="J493" s="822" t="s">
        <v>3863</v>
      </c>
      <c r="K493" s="822" t="s">
        <v>1622</v>
      </c>
      <c r="L493" s="825">
        <v>78.48</v>
      </c>
      <c r="M493" s="825">
        <v>549.36</v>
      </c>
      <c r="N493" s="822">
        <v>7</v>
      </c>
      <c r="O493" s="826">
        <v>6</v>
      </c>
      <c r="P493" s="825">
        <v>392.40000000000003</v>
      </c>
      <c r="Q493" s="827">
        <v>0.7142857142857143</v>
      </c>
      <c r="R493" s="822">
        <v>5</v>
      </c>
      <c r="S493" s="827">
        <v>0.7142857142857143</v>
      </c>
      <c r="T493" s="826">
        <v>4.5</v>
      </c>
      <c r="U493" s="828">
        <v>0.75</v>
      </c>
    </row>
    <row r="494" spans="1:21" ht="14.45" customHeight="1" x14ac:dyDescent="0.2">
      <c r="A494" s="821">
        <v>21</v>
      </c>
      <c r="B494" s="822" t="s">
        <v>3465</v>
      </c>
      <c r="C494" s="822" t="s">
        <v>3471</v>
      </c>
      <c r="D494" s="823" t="s">
        <v>6113</v>
      </c>
      <c r="E494" s="824" t="s">
        <v>3496</v>
      </c>
      <c r="F494" s="822" t="s">
        <v>3466</v>
      </c>
      <c r="G494" s="822" t="s">
        <v>3861</v>
      </c>
      <c r="H494" s="822" t="s">
        <v>329</v>
      </c>
      <c r="I494" s="822" t="s">
        <v>3864</v>
      </c>
      <c r="J494" s="822" t="s">
        <v>3863</v>
      </c>
      <c r="K494" s="822" t="s">
        <v>1622</v>
      </c>
      <c r="L494" s="825">
        <v>78.48</v>
      </c>
      <c r="M494" s="825">
        <v>156.96</v>
      </c>
      <c r="N494" s="822">
        <v>2</v>
      </c>
      <c r="O494" s="826">
        <v>1.5</v>
      </c>
      <c r="P494" s="825">
        <v>78.48</v>
      </c>
      <c r="Q494" s="827">
        <v>0.5</v>
      </c>
      <c r="R494" s="822">
        <v>1</v>
      </c>
      <c r="S494" s="827">
        <v>0.5</v>
      </c>
      <c r="T494" s="826">
        <v>1</v>
      </c>
      <c r="U494" s="828">
        <v>0.66666666666666663</v>
      </c>
    </row>
    <row r="495" spans="1:21" ht="14.45" customHeight="1" x14ac:dyDescent="0.2">
      <c r="A495" s="821">
        <v>21</v>
      </c>
      <c r="B495" s="822" t="s">
        <v>3465</v>
      </c>
      <c r="C495" s="822" t="s">
        <v>3471</v>
      </c>
      <c r="D495" s="823" t="s">
        <v>6113</v>
      </c>
      <c r="E495" s="824" t="s">
        <v>3496</v>
      </c>
      <c r="F495" s="822" t="s">
        <v>3466</v>
      </c>
      <c r="G495" s="822" t="s">
        <v>3865</v>
      </c>
      <c r="H495" s="822" t="s">
        <v>329</v>
      </c>
      <c r="I495" s="822" t="s">
        <v>4377</v>
      </c>
      <c r="J495" s="822" t="s">
        <v>3867</v>
      </c>
      <c r="K495" s="822" t="s">
        <v>4378</v>
      </c>
      <c r="L495" s="825">
        <v>100.11</v>
      </c>
      <c r="M495" s="825">
        <v>500.55</v>
      </c>
      <c r="N495" s="822">
        <v>5</v>
      </c>
      <c r="O495" s="826">
        <v>2.5</v>
      </c>
      <c r="P495" s="825">
        <v>500.55</v>
      </c>
      <c r="Q495" s="827">
        <v>1</v>
      </c>
      <c r="R495" s="822">
        <v>5</v>
      </c>
      <c r="S495" s="827">
        <v>1</v>
      </c>
      <c r="T495" s="826">
        <v>2.5</v>
      </c>
      <c r="U495" s="828">
        <v>1</v>
      </c>
    </row>
    <row r="496" spans="1:21" ht="14.45" customHeight="1" x14ac:dyDescent="0.2">
      <c r="A496" s="821">
        <v>21</v>
      </c>
      <c r="B496" s="822" t="s">
        <v>3465</v>
      </c>
      <c r="C496" s="822" t="s">
        <v>3471</v>
      </c>
      <c r="D496" s="823" t="s">
        <v>6113</v>
      </c>
      <c r="E496" s="824" t="s">
        <v>3496</v>
      </c>
      <c r="F496" s="822" t="s">
        <v>3466</v>
      </c>
      <c r="G496" s="822" t="s">
        <v>3869</v>
      </c>
      <c r="H496" s="822" t="s">
        <v>329</v>
      </c>
      <c r="I496" s="822" t="s">
        <v>4379</v>
      </c>
      <c r="J496" s="822" t="s">
        <v>4380</v>
      </c>
      <c r="K496" s="822" t="s">
        <v>4381</v>
      </c>
      <c r="L496" s="825">
        <v>0</v>
      </c>
      <c r="M496" s="825">
        <v>0</v>
      </c>
      <c r="N496" s="822">
        <v>2</v>
      </c>
      <c r="O496" s="826">
        <v>0.5</v>
      </c>
      <c r="P496" s="825">
        <v>0</v>
      </c>
      <c r="Q496" s="827"/>
      <c r="R496" s="822">
        <v>2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21</v>
      </c>
      <c r="B497" s="822" t="s">
        <v>3465</v>
      </c>
      <c r="C497" s="822" t="s">
        <v>3471</v>
      </c>
      <c r="D497" s="823" t="s">
        <v>6113</v>
      </c>
      <c r="E497" s="824" t="s">
        <v>3496</v>
      </c>
      <c r="F497" s="822" t="s">
        <v>3466</v>
      </c>
      <c r="G497" s="822" t="s">
        <v>3873</v>
      </c>
      <c r="H497" s="822" t="s">
        <v>329</v>
      </c>
      <c r="I497" s="822" t="s">
        <v>3874</v>
      </c>
      <c r="J497" s="822" t="s">
        <v>833</v>
      </c>
      <c r="K497" s="822" t="s">
        <v>834</v>
      </c>
      <c r="L497" s="825">
        <v>38.5</v>
      </c>
      <c r="M497" s="825">
        <v>269.5</v>
      </c>
      <c r="N497" s="822">
        <v>7</v>
      </c>
      <c r="O497" s="826">
        <v>2.5</v>
      </c>
      <c r="P497" s="825">
        <v>192.5</v>
      </c>
      <c r="Q497" s="827">
        <v>0.7142857142857143</v>
      </c>
      <c r="R497" s="822">
        <v>5</v>
      </c>
      <c r="S497" s="827">
        <v>0.7142857142857143</v>
      </c>
      <c r="T497" s="826">
        <v>2</v>
      </c>
      <c r="U497" s="828">
        <v>0.8</v>
      </c>
    </row>
    <row r="498" spans="1:21" ht="14.45" customHeight="1" x14ac:dyDescent="0.2">
      <c r="A498" s="821">
        <v>21</v>
      </c>
      <c r="B498" s="822" t="s">
        <v>3465</v>
      </c>
      <c r="C498" s="822" t="s">
        <v>3471</v>
      </c>
      <c r="D498" s="823" t="s">
        <v>6113</v>
      </c>
      <c r="E498" s="824" t="s">
        <v>3496</v>
      </c>
      <c r="F498" s="822" t="s">
        <v>3466</v>
      </c>
      <c r="G498" s="822" t="s">
        <v>3873</v>
      </c>
      <c r="H498" s="822" t="s">
        <v>329</v>
      </c>
      <c r="I498" s="822" t="s">
        <v>3875</v>
      </c>
      <c r="J498" s="822" t="s">
        <v>833</v>
      </c>
      <c r="K498" s="822" t="s">
        <v>3876</v>
      </c>
      <c r="L498" s="825">
        <v>73.989999999999995</v>
      </c>
      <c r="M498" s="825">
        <v>221.96999999999997</v>
      </c>
      <c r="N498" s="822">
        <v>3</v>
      </c>
      <c r="O498" s="826">
        <v>1.5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21</v>
      </c>
      <c r="B499" s="822" t="s">
        <v>3465</v>
      </c>
      <c r="C499" s="822" t="s">
        <v>3471</v>
      </c>
      <c r="D499" s="823" t="s">
        <v>6113</v>
      </c>
      <c r="E499" s="824" t="s">
        <v>3496</v>
      </c>
      <c r="F499" s="822" t="s">
        <v>3466</v>
      </c>
      <c r="G499" s="822" t="s">
        <v>3878</v>
      </c>
      <c r="H499" s="822" t="s">
        <v>329</v>
      </c>
      <c r="I499" s="822" t="s">
        <v>4382</v>
      </c>
      <c r="J499" s="822" t="s">
        <v>3880</v>
      </c>
      <c r="K499" s="822" t="s">
        <v>4383</v>
      </c>
      <c r="L499" s="825">
        <v>73.09</v>
      </c>
      <c r="M499" s="825">
        <v>146.18</v>
      </c>
      <c r="N499" s="822">
        <v>2</v>
      </c>
      <c r="O499" s="826">
        <v>0.5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21</v>
      </c>
      <c r="B500" s="822" t="s">
        <v>3465</v>
      </c>
      <c r="C500" s="822" t="s">
        <v>3471</v>
      </c>
      <c r="D500" s="823" t="s">
        <v>6113</v>
      </c>
      <c r="E500" s="824" t="s">
        <v>3496</v>
      </c>
      <c r="F500" s="822" t="s">
        <v>3466</v>
      </c>
      <c r="G500" s="822" t="s">
        <v>3886</v>
      </c>
      <c r="H500" s="822" t="s">
        <v>329</v>
      </c>
      <c r="I500" s="822" t="s">
        <v>3890</v>
      </c>
      <c r="J500" s="822" t="s">
        <v>3888</v>
      </c>
      <c r="K500" s="822" t="s">
        <v>3891</v>
      </c>
      <c r="L500" s="825">
        <v>31.65</v>
      </c>
      <c r="M500" s="825">
        <v>63.3</v>
      </c>
      <c r="N500" s="822">
        <v>2</v>
      </c>
      <c r="O500" s="826">
        <v>1.5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21</v>
      </c>
      <c r="B501" s="822" t="s">
        <v>3465</v>
      </c>
      <c r="C501" s="822" t="s">
        <v>3471</v>
      </c>
      <c r="D501" s="823" t="s">
        <v>6113</v>
      </c>
      <c r="E501" s="824" t="s">
        <v>3496</v>
      </c>
      <c r="F501" s="822" t="s">
        <v>3466</v>
      </c>
      <c r="G501" s="822" t="s">
        <v>3886</v>
      </c>
      <c r="H501" s="822" t="s">
        <v>329</v>
      </c>
      <c r="I501" s="822" t="s">
        <v>4384</v>
      </c>
      <c r="J501" s="822" t="s">
        <v>715</v>
      </c>
      <c r="K501" s="822" t="s">
        <v>4385</v>
      </c>
      <c r="L501" s="825">
        <v>10.55</v>
      </c>
      <c r="M501" s="825">
        <v>10.55</v>
      </c>
      <c r="N501" s="822">
        <v>1</v>
      </c>
      <c r="O501" s="826">
        <v>0.5</v>
      </c>
      <c r="P501" s="825">
        <v>10.55</v>
      </c>
      <c r="Q501" s="827">
        <v>1</v>
      </c>
      <c r="R501" s="822">
        <v>1</v>
      </c>
      <c r="S501" s="827">
        <v>1</v>
      </c>
      <c r="T501" s="826">
        <v>0.5</v>
      </c>
      <c r="U501" s="828">
        <v>1</v>
      </c>
    </row>
    <row r="502" spans="1:21" ht="14.45" customHeight="1" x14ac:dyDescent="0.2">
      <c r="A502" s="821">
        <v>21</v>
      </c>
      <c r="B502" s="822" t="s">
        <v>3465</v>
      </c>
      <c r="C502" s="822" t="s">
        <v>3471</v>
      </c>
      <c r="D502" s="823" t="s">
        <v>6113</v>
      </c>
      <c r="E502" s="824" t="s">
        <v>3496</v>
      </c>
      <c r="F502" s="822" t="s">
        <v>3466</v>
      </c>
      <c r="G502" s="822" t="s">
        <v>3900</v>
      </c>
      <c r="H502" s="822" t="s">
        <v>329</v>
      </c>
      <c r="I502" s="822" t="s">
        <v>3901</v>
      </c>
      <c r="J502" s="822" t="s">
        <v>673</v>
      </c>
      <c r="K502" s="822" t="s">
        <v>3902</v>
      </c>
      <c r="L502" s="825">
        <v>73.150000000000006</v>
      </c>
      <c r="M502" s="825">
        <v>146.30000000000001</v>
      </c>
      <c r="N502" s="822">
        <v>2</v>
      </c>
      <c r="O502" s="826">
        <v>0.5</v>
      </c>
      <c r="P502" s="825">
        <v>146.30000000000001</v>
      </c>
      <c r="Q502" s="827">
        <v>1</v>
      </c>
      <c r="R502" s="822">
        <v>2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21</v>
      </c>
      <c r="B503" s="822" t="s">
        <v>3465</v>
      </c>
      <c r="C503" s="822" t="s">
        <v>3471</v>
      </c>
      <c r="D503" s="823" t="s">
        <v>6113</v>
      </c>
      <c r="E503" s="824" t="s">
        <v>3496</v>
      </c>
      <c r="F503" s="822" t="s">
        <v>3466</v>
      </c>
      <c r="G503" s="822" t="s">
        <v>3900</v>
      </c>
      <c r="H503" s="822" t="s">
        <v>329</v>
      </c>
      <c r="I503" s="822" t="s">
        <v>3903</v>
      </c>
      <c r="J503" s="822" t="s">
        <v>673</v>
      </c>
      <c r="K503" s="822" t="s">
        <v>674</v>
      </c>
      <c r="L503" s="825">
        <v>109.72</v>
      </c>
      <c r="M503" s="825">
        <v>109.72</v>
      </c>
      <c r="N503" s="822">
        <v>1</v>
      </c>
      <c r="O503" s="826">
        <v>0.5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21</v>
      </c>
      <c r="B504" s="822" t="s">
        <v>3465</v>
      </c>
      <c r="C504" s="822" t="s">
        <v>3471</v>
      </c>
      <c r="D504" s="823" t="s">
        <v>6113</v>
      </c>
      <c r="E504" s="824" t="s">
        <v>3496</v>
      </c>
      <c r="F504" s="822" t="s">
        <v>3466</v>
      </c>
      <c r="G504" s="822" t="s">
        <v>3567</v>
      </c>
      <c r="H504" s="822" t="s">
        <v>329</v>
      </c>
      <c r="I504" s="822" t="s">
        <v>3568</v>
      </c>
      <c r="J504" s="822" t="s">
        <v>984</v>
      </c>
      <c r="K504" s="822" t="s">
        <v>1340</v>
      </c>
      <c r="L504" s="825">
        <v>163.54</v>
      </c>
      <c r="M504" s="825">
        <v>1798.94</v>
      </c>
      <c r="N504" s="822">
        <v>11</v>
      </c>
      <c r="O504" s="826">
        <v>3.5</v>
      </c>
      <c r="P504" s="825">
        <v>327.08</v>
      </c>
      <c r="Q504" s="827">
        <v>0.1818181818181818</v>
      </c>
      <c r="R504" s="822">
        <v>2</v>
      </c>
      <c r="S504" s="827">
        <v>0.18181818181818182</v>
      </c>
      <c r="T504" s="826">
        <v>1</v>
      </c>
      <c r="U504" s="828">
        <v>0.2857142857142857</v>
      </c>
    </row>
    <row r="505" spans="1:21" ht="14.45" customHeight="1" x14ac:dyDescent="0.2">
      <c r="A505" s="821">
        <v>21</v>
      </c>
      <c r="B505" s="822" t="s">
        <v>3465</v>
      </c>
      <c r="C505" s="822" t="s">
        <v>3471</v>
      </c>
      <c r="D505" s="823" t="s">
        <v>6113</v>
      </c>
      <c r="E505" s="824" t="s">
        <v>3496</v>
      </c>
      <c r="F505" s="822" t="s">
        <v>3466</v>
      </c>
      <c r="G505" s="822" t="s">
        <v>3911</v>
      </c>
      <c r="H505" s="822" t="s">
        <v>662</v>
      </c>
      <c r="I505" s="822" t="s">
        <v>3912</v>
      </c>
      <c r="J505" s="822" t="s">
        <v>2022</v>
      </c>
      <c r="K505" s="822" t="s">
        <v>3913</v>
      </c>
      <c r="L505" s="825">
        <v>54.75</v>
      </c>
      <c r="M505" s="825">
        <v>273.75</v>
      </c>
      <c r="N505" s="822">
        <v>5</v>
      </c>
      <c r="O505" s="826">
        <v>5</v>
      </c>
      <c r="P505" s="825">
        <v>273.75</v>
      </c>
      <c r="Q505" s="827">
        <v>1</v>
      </c>
      <c r="R505" s="822">
        <v>5</v>
      </c>
      <c r="S505" s="827">
        <v>1</v>
      </c>
      <c r="T505" s="826">
        <v>5</v>
      </c>
      <c r="U505" s="828">
        <v>1</v>
      </c>
    </row>
    <row r="506" spans="1:21" ht="14.45" customHeight="1" x14ac:dyDescent="0.2">
      <c r="A506" s="821">
        <v>21</v>
      </c>
      <c r="B506" s="822" t="s">
        <v>3465</v>
      </c>
      <c r="C506" s="822" t="s">
        <v>3471</v>
      </c>
      <c r="D506" s="823" t="s">
        <v>6113</v>
      </c>
      <c r="E506" s="824" t="s">
        <v>3496</v>
      </c>
      <c r="F506" s="822" t="s">
        <v>3466</v>
      </c>
      <c r="G506" s="822" t="s">
        <v>3914</v>
      </c>
      <c r="H506" s="822" t="s">
        <v>329</v>
      </c>
      <c r="I506" s="822" t="s">
        <v>3915</v>
      </c>
      <c r="J506" s="822" t="s">
        <v>3916</v>
      </c>
      <c r="K506" s="822" t="s">
        <v>3057</v>
      </c>
      <c r="L506" s="825">
        <v>0</v>
      </c>
      <c r="M506" s="825">
        <v>0</v>
      </c>
      <c r="N506" s="822">
        <v>1</v>
      </c>
      <c r="O506" s="826">
        <v>1</v>
      </c>
      <c r="P506" s="825">
        <v>0</v>
      </c>
      <c r="Q506" s="827"/>
      <c r="R506" s="822">
        <v>1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21</v>
      </c>
      <c r="B507" s="822" t="s">
        <v>3465</v>
      </c>
      <c r="C507" s="822" t="s">
        <v>3471</v>
      </c>
      <c r="D507" s="823" t="s">
        <v>6113</v>
      </c>
      <c r="E507" s="824" t="s">
        <v>3496</v>
      </c>
      <c r="F507" s="822" t="s">
        <v>3466</v>
      </c>
      <c r="G507" s="822" t="s">
        <v>3914</v>
      </c>
      <c r="H507" s="822" t="s">
        <v>329</v>
      </c>
      <c r="I507" s="822" t="s">
        <v>3917</v>
      </c>
      <c r="J507" s="822" t="s">
        <v>3916</v>
      </c>
      <c r="K507" s="822" t="s">
        <v>1952</v>
      </c>
      <c r="L507" s="825">
        <v>0</v>
      </c>
      <c r="M507" s="825">
        <v>0</v>
      </c>
      <c r="N507" s="822">
        <v>1</v>
      </c>
      <c r="O507" s="826">
        <v>0.5</v>
      </c>
      <c r="P507" s="825">
        <v>0</v>
      </c>
      <c r="Q507" s="827"/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21</v>
      </c>
      <c r="B508" s="822" t="s">
        <v>3465</v>
      </c>
      <c r="C508" s="822" t="s">
        <v>3471</v>
      </c>
      <c r="D508" s="823" t="s">
        <v>6113</v>
      </c>
      <c r="E508" s="824" t="s">
        <v>3496</v>
      </c>
      <c r="F508" s="822" t="s">
        <v>3466</v>
      </c>
      <c r="G508" s="822" t="s">
        <v>4386</v>
      </c>
      <c r="H508" s="822" t="s">
        <v>662</v>
      </c>
      <c r="I508" s="822" t="s">
        <v>3217</v>
      </c>
      <c r="J508" s="822" t="s">
        <v>3218</v>
      </c>
      <c r="K508" s="822" t="s">
        <v>3219</v>
      </c>
      <c r="L508" s="825">
        <v>31.09</v>
      </c>
      <c r="M508" s="825">
        <v>62.18</v>
      </c>
      <c r="N508" s="822">
        <v>2</v>
      </c>
      <c r="O508" s="826">
        <v>1</v>
      </c>
      <c r="P508" s="825">
        <v>62.18</v>
      </c>
      <c r="Q508" s="827">
        <v>1</v>
      </c>
      <c r="R508" s="822">
        <v>2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21</v>
      </c>
      <c r="B509" s="822" t="s">
        <v>3465</v>
      </c>
      <c r="C509" s="822" t="s">
        <v>3471</v>
      </c>
      <c r="D509" s="823" t="s">
        <v>6113</v>
      </c>
      <c r="E509" s="824" t="s">
        <v>3496</v>
      </c>
      <c r="F509" s="822" t="s">
        <v>3466</v>
      </c>
      <c r="G509" s="822" t="s">
        <v>3919</v>
      </c>
      <c r="H509" s="822" t="s">
        <v>329</v>
      </c>
      <c r="I509" s="822" t="s">
        <v>4387</v>
      </c>
      <c r="J509" s="822" t="s">
        <v>4388</v>
      </c>
      <c r="K509" s="822" t="s">
        <v>4389</v>
      </c>
      <c r="L509" s="825">
        <v>219.25</v>
      </c>
      <c r="M509" s="825">
        <v>5700.5</v>
      </c>
      <c r="N509" s="822">
        <v>26</v>
      </c>
      <c r="O509" s="826">
        <v>8</v>
      </c>
      <c r="P509" s="825">
        <v>3727.25</v>
      </c>
      <c r="Q509" s="827">
        <v>0.65384615384615385</v>
      </c>
      <c r="R509" s="822">
        <v>17</v>
      </c>
      <c r="S509" s="827">
        <v>0.65384615384615385</v>
      </c>
      <c r="T509" s="826">
        <v>5.5</v>
      </c>
      <c r="U509" s="828">
        <v>0.6875</v>
      </c>
    </row>
    <row r="510" spans="1:21" ht="14.45" customHeight="1" x14ac:dyDescent="0.2">
      <c r="A510" s="821">
        <v>21</v>
      </c>
      <c r="B510" s="822" t="s">
        <v>3465</v>
      </c>
      <c r="C510" s="822" t="s">
        <v>3471</v>
      </c>
      <c r="D510" s="823" t="s">
        <v>6113</v>
      </c>
      <c r="E510" s="824" t="s">
        <v>3496</v>
      </c>
      <c r="F510" s="822" t="s">
        <v>3466</v>
      </c>
      <c r="G510" s="822" t="s">
        <v>3919</v>
      </c>
      <c r="H510" s="822" t="s">
        <v>662</v>
      </c>
      <c r="I510" s="822" t="s">
        <v>3920</v>
      </c>
      <c r="J510" s="822" t="s">
        <v>3921</v>
      </c>
      <c r="K510" s="822" t="s">
        <v>776</v>
      </c>
      <c r="L510" s="825">
        <v>219.25</v>
      </c>
      <c r="M510" s="825">
        <v>286559.75</v>
      </c>
      <c r="N510" s="822">
        <v>1307</v>
      </c>
      <c r="O510" s="826">
        <v>408.5</v>
      </c>
      <c r="P510" s="825">
        <v>181977.5</v>
      </c>
      <c r="Q510" s="827">
        <v>0.63504208110175975</v>
      </c>
      <c r="R510" s="822">
        <v>830</v>
      </c>
      <c r="S510" s="827">
        <v>0.63504208110175975</v>
      </c>
      <c r="T510" s="826">
        <v>248.5</v>
      </c>
      <c r="U510" s="828">
        <v>0.60832313341493272</v>
      </c>
    </row>
    <row r="511" spans="1:21" ht="14.45" customHeight="1" x14ac:dyDescent="0.2">
      <c r="A511" s="821">
        <v>21</v>
      </c>
      <c r="B511" s="822" t="s">
        <v>3465</v>
      </c>
      <c r="C511" s="822" t="s">
        <v>3471</v>
      </c>
      <c r="D511" s="823" t="s">
        <v>6113</v>
      </c>
      <c r="E511" s="824" t="s">
        <v>3496</v>
      </c>
      <c r="F511" s="822" t="s">
        <v>3466</v>
      </c>
      <c r="G511" s="822" t="s">
        <v>3919</v>
      </c>
      <c r="H511" s="822" t="s">
        <v>329</v>
      </c>
      <c r="I511" s="822" t="s">
        <v>3922</v>
      </c>
      <c r="J511" s="822" t="s">
        <v>3921</v>
      </c>
      <c r="K511" s="822" t="s">
        <v>1989</v>
      </c>
      <c r="L511" s="825">
        <v>513.70000000000005</v>
      </c>
      <c r="M511" s="825">
        <v>4623.3</v>
      </c>
      <c r="N511" s="822">
        <v>9</v>
      </c>
      <c r="O511" s="826">
        <v>3</v>
      </c>
      <c r="P511" s="825">
        <v>4623.3</v>
      </c>
      <c r="Q511" s="827">
        <v>1</v>
      </c>
      <c r="R511" s="822">
        <v>9</v>
      </c>
      <c r="S511" s="827">
        <v>1</v>
      </c>
      <c r="T511" s="826">
        <v>3</v>
      </c>
      <c r="U511" s="828">
        <v>1</v>
      </c>
    </row>
    <row r="512" spans="1:21" ht="14.45" customHeight="1" x14ac:dyDescent="0.2">
      <c r="A512" s="821">
        <v>21</v>
      </c>
      <c r="B512" s="822" t="s">
        <v>3465</v>
      </c>
      <c r="C512" s="822" t="s">
        <v>3471</v>
      </c>
      <c r="D512" s="823" t="s">
        <v>6113</v>
      </c>
      <c r="E512" s="824" t="s">
        <v>3496</v>
      </c>
      <c r="F512" s="822" t="s">
        <v>3466</v>
      </c>
      <c r="G512" s="822" t="s">
        <v>3919</v>
      </c>
      <c r="H512" s="822" t="s">
        <v>329</v>
      </c>
      <c r="I512" s="822" t="s">
        <v>4390</v>
      </c>
      <c r="J512" s="822" t="s">
        <v>4391</v>
      </c>
      <c r="K512" s="822" t="s">
        <v>776</v>
      </c>
      <c r="L512" s="825">
        <v>219.25</v>
      </c>
      <c r="M512" s="825">
        <v>219.25</v>
      </c>
      <c r="N512" s="822">
        <v>1</v>
      </c>
      <c r="O512" s="826">
        <v>1</v>
      </c>
      <c r="P512" s="825">
        <v>219.25</v>
      </c>
      <c r="Q512" s="827">
        <v>1</v>
      </c>
      <c r="R512" s="822">
        <v>1</v>
      </c>
      <c r="S512" s="827">
        <v>1</v>
      </c>
      <c r="T512" s="826">
        <v>1</v>
      </c>
      <c r="U512" s="828">
        <v>1</v>
      </c>
    </row>
    <row r="513" spans="1:21" ht="14.45" customHeight="1" x14ac:dyDescent="0.2">
      <c r="A513" s="821">
        <v>21</v>
      </c>
      <c r="B513" s="822" t="s">
        <v>3465</v>
      </c>
      <c r="C513" s="822" t="s">
        <v>3471</v>
      </c>
      <c r="D513" s="823" t="s">
        <v>6113</v>
      </c>
      <c r="E513" s="824" t="s">
        <v>3496</v>
      </c>
      <c r="F513" s="822" t="s">
        <v>3466</v>
      </c>
      <c r="G513" s="822" t="s">
        <v>3923</v>
      </c>
      <c r="H513" s="822" t="s">
        <v>329</v>
      </c>
      <c r="I513" s="822" t="s">
        <v>3924</v>
      </c>
      <c r="J513" s="822" t="s">
        <v>3925</v>
      </c>
      <c r="K513" s="822" t="s">
        <v>3926</v>
      </c>
      <c r="L513" s="825">
        <v>58.77</v>
      </c>
      <c r="M513" s="825">
        <v>58.77</v>
      </c>
      <c r="N513" s="822">
        <v>1</v>
      </c>
      <c r="O513" s="826">
        <v>1</v>
      </c>
      <c r="P513" s="825">
        <v>58.77</v>
      </c>
      <c r="Q513" s="827">
        <v>1</v>
      </c>
      <c r="R513" s="822">
        <v>1</v>
      </c>
      <c r="S513" s="827">
        <v>1</v>
      </c>
      <c r="T513" s="826">
        <v>1</v>
      </c>
      <c r="U513" s="828">
        <v>1</v>
      </c>
    </row>
    <row r="514" spans="1:21" ht="14.45" customHeight="1" x14ac:dyDescent="0.2">
      <c r="A514" s="821">
        <v>21</v>
      </c>
      <c r="B514" s="822" t="s">
        <v>3465</v>
      </c>
      <c r="C514" s="822" t="s">
        <v>3471</v>
      </c>
      <c r="D514" s="823" t="s">
        <v>6113</v>
      </c>
      <c r="E514" s="824" t="s">
        <v>3496</v>
      </c>
      <c r="F514" s="822" t="s">
        <v>3466</v>
      </c>
      <c r="G514" s="822" t="s">
        <v>3923</v>
      </c>
      <c r="H514" s="822" t="s">
        <v>329</v>
      </c>
      <c r="I514" s="822" t="s">
        <v>4392</v>
      </c>
      <c r="J514" s="822" t="s">
        <v>1623</v>
      </c>
      <c r="K514" s="822" t="s">
        <v>4393</v>
      </c>
      <c r="L514" s="825">
        <v>97.96</v>
      </c>
      <c r="M514" s="825">
        <v>97.96</v>
      </c>
      <c r="N514" s="822">
        <v>1</v>
      </c>
      <c r="O514" s="826">
        <v>0.5</v>
      </c>
      <c r="P514" s="825">
        <v>97.96</v>
      </c>
      <c r="Q514" s="827">
        <v>1</v>
      </c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21</v>
      </c>
      <c r="B515" s="822" t="s">
        <v>3465</v>
      </c>
      <c r="C515" s="822" t="s">
        <v>3471</v>
      </c>
      <c r="D515" s="823" t="s">
        <v>6113</v>
      </c>
      <c r="E515" s="824" t="s">
        <v>3496</v>
      </c>
      <c r="F515" s="822" t="s">
        <v>3466</v>
      </c>
      <c r="G515" s="822" t="s">
        <v>3923</v>
      </c>
      <c r="H515" s="822" t="s">
        <v>329</v>
      </c>
      <c r="I515" s="822" t="s">
        <v>4394</v>
      </c>
      <c r="J515" s="822" t="s">
        <v>1623</v>
      </c>
      <c r="K515" s="822" t="s">
        <v>3706</v>
      </c>
      <c r="L515" s="825">
        <v>176.32</v>
      </c>
      <c r="M515" s="825">
        <v>176.32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21</v>
      </c>
      <c r="B516" s="822" t="s">
        <v>3465</v>
      </c>
      <c r="C516" s="822" t="s">
        <v>3471</v>
      </c>
      <c r="D516" s="823" t="s">
        <v>6113</v>
      </c>
      <c r="E516" s="824" t="s">
        <v>3496</v>
      </c>
      <c r="F516" s="822" t="s">
        <v>3466</v>
      </c>
      <c r="G516" s="822" t="s">
        <v>3923</v>
      </c>
      <c r="H516" s="822" t="s">
        <v>329</v>
      </c>
      <c r="I516" s="822" t="s">
        <v>4395</v>
      </c>
      <c r="J516" s="822" t="s">
        <v>4396</v>
      </c>
      <c r="K516" s="822" t="s">
        <v>4397</v>
      </c>
      <c r="L516" s="825">
        <v>54.85</v>
      </c>
      <c r="M516" s="825">
        <v>54.85</v>
      </c>
      <c r="N516" s="822">
        <v>1</v>
      </c>
      <c r="O516" s="826">
        <v>1</v>
      </c>
      <c r="P516" s="825"/>
      <c r="Q516" s="827">
        <v>0</v>
      </c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21</v>
      </c>
      <c r="B517" s="822" t="s">
        <v>3465</v>
      </c>
      <c r="C517" s="822" t="s">
        <v>3471</v>
      </c>
      <c r="D517" s="823" t="s">
        <v>6113</v>
      </c>
      <c r="E517" s="824" t="s">
        <v>3496</v>
      </c>
      <c r="F517" s="822" t="s">
        <v>3466</v>
      </c>
      <c r="G517" s="822" t="s">
        <v>3927</v>
      </c>
      <c r="H517" s="822" t="s">
        <v>329</v>
      </c>
      <c r="I517" s="822" t="s">
        <v>4398</v>
      </c>
      <c r="J517" s="822" t="s">
        <v>4399</v>
      </c>
      <c r="K517" s="822" t="s">
        <v>4400</v>
      </c>
      <c r="L517" s="825">
        <v>0</v>
      </c>
      <c r="M517" s="825">
        <v>0</v>
      </c>
      <c r="N517" s="822">
        <v>1</v>
      </c>
      <c r="O517" s="826">
        <v>1</v>
      </c>
      <c r="P517" s="825">
        <v>0</v>
      </c>
      <c r="Q517" s="827"/>
      <c r="R517" s="822">
        <v>1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21</v>
      </c>
      <c r="B518" s="822" t="s">
        <v>3465</v>
      </c>
      <c r="C518" s="822" t="s">
        <v>3471</v>
      </c>
      <c r="D518" s="823" t="s">
        <v>6113</v>
      </c>
      <c r="E518" s="824" t="s">
        <v>3496</v>
      </c>
      <c r="F518" s="822" t="s">
        <v>3466</v>
      </c>
      <c r="G518" s="822" t="s">
        <v>3927</v>
      </c>
      <c r="H518" s="822" t="s">
        <v>329</v>
      </c>
      <c r="I518" s="822" t="s">
        <v>4401</v>
      </c>
      <c r="J518" s="822" t="s">
        <v>4399</v>
      </c>
      <c r="K518" s="822" t="s">
        <v>4402</v>
      </c>
      <c r="L518" s="825">
        <v>0</v>
      </c>
      <c r="M518" s="825">
        <v>0</v>
      </c>
      <c r="N518" s="822">
        <v>2</v>
      </c>
      <c r="O518" s="826">
        <v>1.5</v>
      </c>
      <c r="P518" s="825">
        <v>0</v>
      </c>
      <c r="Q518" s="827"/>
      <c r="R518" s="822">
        <v>1</v>
      </c>
      <c r="S518" s="827">
        <v>0.5</v>
      </c>
      <c r="T518" s="826">
        <v>0.5</v>
      </c>
      <c r="U518" s="828">
        <v>0.33333333333333331</v>
      </c>
    </row>
    <row r="519" spans="1:21" ht="14.45" customHeight="1" x14ac:dyDescent="0.2">
      <c r="A519" s="821">
        <v>21</v>
      </c>
      <c r="B519" s="822" t="s">
        <v>3465</v>
      </c>
      <c r="C519" s="822" t="s">
        <v>3471</v>
      </c>
      <c r="D519" s="823" t="s">
        <v>6113</v>
      </c>
      <c r="E519" s="824" t="s">
        <v>3496</v>
      </c>
      <c r="F519" s="822" t="s">
        <v>3466</v>
      </c>
      <c r="G519" s="822" t="s">
        <v>3930</v>
      </c>
      <c r="H519" s="822" t="s">
        <v>662</v>
      </c>
      <c r="I519" s="822" t="s">
        <v>2800</v>
      </c>
      <c r="J519" s="822" t="s">
        <v>2801</v>
      </c>
      <c r="K519" s="822" t="s">
        <v>2802</v>
      </c>
      <c r="L519" s="825">
        <v>39.549999999999997</v>
      </c>
      <c r="M519" s="825">
        <v>79.099999999999994</v>
      </c>
      <c r="N519" s="822">
        <v>2</v>
      </c>
      <c r="O519" s="826">
        <v>1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21</v>
      </c>
      <c r="B520" s="822" t="s">
        <v>3465</v>
      </c>
      <c r="C520" s="822" t="s">
        <v>3471</v>
      </c>
      <c r="D520" s="823" t="s">
        <v>6113</v>
      </c>
      <c r="E520" s="824" t="s">
        <v>3496</v>
      </c>
      <c r="F520" s="822" t="s">
        <v>3466</v>
      </c>
      <c r="G520" s="822" t="s">
        <v>4403</v>
      </c>
      <c r="H520" s="822" t="s">
        <v>329</v>
      </c>
      <c r="I520" s="822" t="s">
        <v>4404</v>
      </c>
      <c r="J520" s="822" t="s">
        <v>914</v>
      </c>
      <c r="K520" s="822" t="s">
        <v>4405</v>
      </c>
      <c r="L520" s="825">
        <v>38.56</v>
      </c>
      <c r="M520" s="825">
        <v>154.24</v>
      </c>
      <c r="N520" s="822">
        <v>4</v>
      </c>
      <c r="O520" s="826">
        <v>3.5</v>
      </c>
      <c r="P520" s="825">
        <v>38.56</v>
      </c>
      <c r="Q520" s="827">
        <v>0.25</v>
      </c>
      <c r="R520" s="822">
        <v>1</v>
      </c>
      <c r="S520" s="827">
        <v>0.25</v>
      </c>
      <c r="T520" s="826">
        <v>0.5</v>
      </c>
      <c r="U520" s="828">
        <v>0.14285714285714285</v>
      </c>
    </row>
    <row r="521" spans="1:21" ht="14.45" customHeight="1" x14ac:dyDescent="0.2">
      <c r="A521" s="821">
        <v>21</v>
      </c>
      <c r="B521" s="822" t="s">
        <v>3465</v>
      </c>
      <c r="C521" s="822" t="s">
        <v>3471</v>
      </c>
      <c r="D521" s="823" t="s">
        <v>6113</v>
      </c>
      <c r="E521" s="824" t="s">
        <v>3496</v>
      </c>
      <c r="F521" s="822" t="s">
        <v>3466</v>
      </c>
      <c r="G521" s="822" t="s">
        <v>3939</v>
      </c>
      <c r="H521" s="822" t="s">
        <v>329</v>
      </c>
      <c r="I521" s="822" t="s">
        <v>3940</v>
      </c>
      <c r="J521" s="822" t="s">
        <v>3941</v>
      </c>
      <c r="K521" s="822" t="s">
        <v>3942</v>
      </c>
      <c r="L521" s="825">
        <v>727.03</v>
      </c>
      <c r="M521" s="825">
        <v>15994.66</v>
      </c>
      <c r="N521" s="822">
        <v>22</v>
      </c>
      <c r="O521" s="826">
        <v>7</v>
      </c>
      <c r="P521" s="825">
        <v>14540.6</v>
      </c>
      <c r="Q521" s="827">
        <v>0.90909090909090917</v>
      </c>
      <c r="R521" s="822">
        <v>20</v>
      </c>
      <c r="S521" s="827">
        <v>0.90909090909090906</v>
      </c>
      <c r="T521" s="826">
        <v>6</v>
      </c>
      <c r="U521" s="828">
        <v>0.8571428571428571</v>
      </c>
    </row>
    <row r="522" spans="1:21" ht="14.45" customHeight="1" x14ac:dyDescent="0.2">
      <c r="A522" s="821">
        <v>21</v>
      </c>
      <c r="B522" s="822" t="s">
        <v>3465</v>
      </c>
      <c r="C522" s="822" t="s">
        <v>3471</v>
      </c>
      <c r="D522" s="823" t="s">
        <v>6113</v>
      </c>
      <c r="E522" s="824" t="s">
        <v>3496</v>
      </c>
      <c r="F522" s="822" t="s">
        <v>3466</v>
      </c>
      <c r="G522" s="822" t="s">
        <v>3530</v>
      </c>
      <c r="H522" s="822" t="s">
        <v>329</v>
      </c>
      <c r="I522" s="822" t="s">
        <v>3531</v>
      </c>
      <c r="J522" s="822" t="s">
        <v>862</v>
      </c>
      <c r="K522" s="822" t="s">
        <v>3532</v>
      </c>
      <c r="L522" s="825">
        <v>53.57</v>
      </c>
      <c r="M522" s="825">
        <v>7017.6700000000037</v>
      </c>
      <c r="N522" s="822">
        <v>131</v>
      </c>
      <c r="O522" s="826">
        <v>55.5</v>
      </c>
      <c r="P522" s="825">
        <v>4178.4600000000019</v>
      </c>
      <c r="Q522" s="827">
        <v>0.59541984732824427</v>
      </c>
      <c r="R522" s="822">
        <v>78</v>
      </c>
      <c r="S522" s="827">
        <v>0.59541984732824427</v>
      </c>
      <c r="T522" s="826">
        <v>32</v>
      </c>
      <c r="U522" s="828">
        <v>0.57657657657657657</v>
      </c>
    </row>
    <row r="523" spans="1:21" ht="14.45" customHeight="1" x14ac:dyDescent="0.2">
      <c r="A523" s="821">
        <v>21</v>
      </c>
      <c r="B523" s="822" t="s">
        <v>3465</v>
      </c>
      <c r="C523" s="822" t="s">
        <v>3471</v>
      </c>
      <c r="D523" s="823" t="s">
        <v>6113</v>
      </c>
      <c r="E523" s="824" t="s">
        <v>3496</v>
      </c>
      <c r="F523" s="822" t="s">
        <v>3466</v>
      </c>
      <c r="G523" s="822" t="s">
        <v>4406</v>
      </c>
      <c r="H523" s="822" t="s">
        <v>662</v>
      </c>
      <c r="I523" s="822" t="s">
        <v>2752</v>
      </c>
      <c r="J523" s="822" t="s">
        <v>757</v>
      </c>
      <c r="K523" s="822" t="s">
        <v>758</v>
      </c>
      <c r="L523" s="825">
        <v>38.04</v>
      </c>
      <c r="M523" s="825">
        <v>38.04</v>
      </c>
      <c r="N523" s="822">
        <v>1</v>
      </c>
      <c r="O523" s="826">
        <v>0.5</v>
      </c>
      <c r="P523" s="825">
        <v>38.04</v>
      </c>
      <c r="Q523" s="827">
        <v>1</v>
      </c>
      <c r="R523" s="822">
        <v>1</v>
      </c>
      <c r="S523" s="827">
        <v>1</v>
      </c>
      <c r="T523" s="826">
        <v>0.5</v>
      </c>
      <c r="U523" s="828">
        <v>1</v>
      </c>
    </row>
    <row r="524" spans="1:21" ht="14.45" customHeight="1" x14ac:dyDescent="0.2">
      <c r="A524" s="821">
        <v>21</v>
      </c>
      <c r="B524" s="822" t="s">
        <v>3465</v>
      </c>
      <c r="C524" s="822" t="s">
        <v>3471</v>
      </c>
      <c r="D524" s="823" t="s">
        <v>6113</v>
      </c>
      <c r="E524" s="824" t="s">
        <v>3496</v>
      </c>
      <c r="F524" s="822" t="s">
        <v>3466</v>
      </c>
      <c r="G524" s="822" t="s">
        <v>4406</v>
      </c>
      <c r="H524" s="822" t="s">
        <v>662</v>
      </c>
      <c r="I524" s="822" t="s">
        <v>2754</v>
      </c>
      <c r="J524" s="822" t="s">
        <v>757</v>
      </c>
      <c r="K524" s="822" t="s">
        <v>761</v>
      </c>
      <c r="L524" s="825">
        <v>17.559999999999999</v>
      </c>
      <c r="M524" s="825">
        <v>35.119999999999997</v>
      </c>
      <c r="N524" s="822">
        <v>2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21</v>
      </c>
      <c r="B525" s="822" t="s">
        <v>3465</v>
      </c>
      <c r="C525" s="822" t="s">
        <v>3471</v>
      </c>
      <c r="D525" s="823" t="s">
        <v>6113</v>
      </c>
      <c r="E525" s="824" t="s">
        <v>3496</v>
      </c>
      <c r="F525" s="822" t="s">
        <v>3466</v>
      </c>
      <c r="G525" s="822" t="s">
        <v>3957</v>
      </c>
      <c r="H525" s="822" t="s">
        <v>329</v>
      </c>
      <c r="I525" s="822" t="s">
        <v>4407</v>
      </c>
      <c r="J525" s="822" t="s">
        <v>4408</v>
      </c>
      <c r="K525" s="822" t="s">
        <v>3322</v>
      </c>
      <c r="L525" s="825">
        <v>161.06</v>
      </c>
      <c r="M525" s="825">
        <v>805.3</v>
      </c>
      <c r="N525" s="822">
        <v>5</v>
      </c>
      <c r="O525" s="826">
        <v>2.5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21</v>
      </c>
      <c r="B526" s="822" t="s">
        <v>3465</v>
      </c>
      <c r="C526" s="822" t="s">
        <v>3471</v>
      </c>
      <c r="D526" s="823" t="s">
        <v>6113</v>
      </c>
      <c r="E526" s="824" t="s">
        <v>3496</v>
      </c>
      <c r="F526" s="822" t="s">
        <v>3466</v>
      </c>
      <c r="G526" s="822" t="s">
        <v>3957</v>
      </c>
      <c r="H526" s="822" t="s">
        <v>329</v>
      </c>
      <c r="I526" s="822" t="s">
        <v>4409</v>
      </c>
      <c r="J526" s="822" t="s">
        <v>4408</v>
      </c>
      <c r="K526" s="822" t="s">
        <v>4410</v>
      </c>
      <c r="L526" s="825">
        <v>80.53</v>
      </c>
      <c r="M526" s="825">
        <v>80.53</v>
      </c>
      <c r="N526" s="822">
        <v>1</v>
      </c>
      <c r="O526" s="826">
        <v>1</v>
      </c>
      <c r="P526" s="825">
        <v>80.53</v>
      </c>
      <c r="Q526" s="827">
        <v>1</v>
      </c>
      <c r="R526" s="822">
        <v>1</v>
      </c>
      <c r="S526" s="827">
        <v>1</v>
      </c>
      <c r="T526" s="826">
        <v>1</v>
      </c>
      <c r="U526" s="828">
        <v>1</v>
      </c>
    </row>
    <row r="527" spans="1:21" ht="14.45" customHeight="1" x14ac:dyDescent="0.2">
      <c r="A527" s="821">
        <v>21</v>
      </c>
      <c r="B527" s="822" t="s">
        <v>3465</v>
      </c>
      <c r="C527" s="822" t="s">
        <v>3471</v>
      </c>
      <c r="D527" s="823" t="s">
        <v>6113</v>
      </c>
      <c r="E527" s="824" t="s">
        <v>3496</v>
      </c>
      <c r="F527" s="822" t="s">
        <v>3466</v>
      </c>
      <c r="G527" s="822" t="s">
        <v>3957</v>
      </c>
      <c r="H527" s="822" t="s">
        <v>662</v>
      </c>
      <c r="I527" s="822" t="s">
        <v>4411</v>
      </c>
      <c r="J527" s="822" t="s">
        <v>4412</v>
      </c>
      <c r="K527" s="822" t="s">
        <v>3322</v>
      </c>
      <c r="L527" s="825">
        <v>161.06</v>
      </c>
      <c r="M527" s="825">
        <v>322.12</v>
      </c>
      <c r="N527" s="822">
        <v>2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21</v>
      </c>
      <c r="B528" s="822" t="s">
        <v>3465</v>
      </c>
      <c r="C528" s="822" t="s">
        <v>3471</v>
      </c>
      <c r="D528" s="823" t="s">
        <v>6113</v>
      </c>
      <c r="E528" s="824" t="s">
        <v>3496</v>
      </c>
      <c r="F528" s="822" t="s">
        <v>3466</v>
      </c>
      <c r="G528" s="822" t="s">
        <v>3544</v>
      </c>
      <c r="H528" s="822" t="s">
        <v>329</v>
      </c>
      <c r="I528" s="822" t="s">
        <v>3961</v>
      </c>
      <c r="J528" s="822" t="s">
        <v>1286</v>
      </c>
      <c r="K528" s="822" t="s">
        <v>1289</v>
      </c>
      <c r="L528" s="825">
        <v>60.1</v>
      </c>
      <c r="M528" s="825">
        <v>60.1</v>
      </c>
      <c r="N528" s="822">
        <v>1</v>
      </c>
      <c r="O528" s="826">
        <v>1</v>
      </c>
      <c r="P528" s="825">
        <v>60.1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21</v>
      </c>
      <c r="B529" s="822" t="s">
        <v>3465</v>
      </c>
      <c r="C529" s="822" t="s">
        <v>3471</v>
      </c>
      <c r="D529" s="823" t="s">
        <v>6113</v>
      </c>
      <c r="E529" s="824" t="s">
        <v>3496</v>
      </c>
      <c r="F529" s="822" t="s">
        <v>3466</v>
      </c>
      <c r="G529" s="822" t="s">
        <v>3533</v>
      </c>
      <c r="H529" s="822" t="s">
        <v>662</v>
      </c>
      <c r="I529" s="822" t="s">
        <v>2707</v>
      </c>
      <c r="J529" s="822" t="s">
        <v>1021</v>
      </c>
      <c r="K529" s="822" t="s">
        <v>2708</v>
      </c>
      <c r="L529" s="825">
        <v>2309.36</v>
      </c>
      <c r="M529" s="825">
        <v>55424.640000000007</v>
      </c>
      <c r="N529" s="822">
        <v>24</v>
      </c>
      <c r="O529" s="826">
        <v>5.5</v>
      </c>
      <c r="P529" s="825">
        <v>48496.560000000005</v>
      </c>
      <c r="Q529" s="827">
        <v>0.875</v>
      </c>
      <c r="R529" s="822">
        <v>21</v>
      </c>
      <c r="S529" s="827">
        <v>0.875</v>
      </c>
      <c r="T529" s="826">
        <v>4.5</v>
      </c>
      <c r="U529" s="828">
        <v>0.81818181818181823</v>
      </c>
    </row>
    <row r="530" spans="1:21" ht="14.45" customHeight="1" x14ac:dyDescent="0.2">
      <c r="A530" s="821">
        <v>21</v>
      </c>
      <c r="B530" s="822" t="s">
        <v>3465</v>
      </c>
      <c r="C530" s="822" t="s">
        <v>3471</v>
      </c>
      <c r="D530" s="823" t="s">
        <v>6113</v>
      </c>
      <c r="E530" s="824" t="s">
        <v>3496</v>
      </c>
      <c r="F530" s="822" t="s">
        <v>3466</v>
      </c>
      <c r="G530" s="822" t="s">
        <v>3533</v>
      </c>
      <c r="H530" s="822" t="s">
        <v>662</v>
      </c>
      <c r="I530" s="822" t="s">
        <v>2707</v>
      </c>
      <c r="J530" s="822" t="s">
        <v>1021</v>
      </c>
      <c r="K530" s="822" t="s">
        <v>2708</v>
      </c>
      <c r="L530" s="825">
        <v>2309.37</v>
      </c>
      <c r="M530" s="825">
        <v>57734.249999999993</v>
      </c>
      <c r="N530" s="822">
        <v>25</v>
      </c>
      <c r="O530" s="826">
        <v>5</v>
      </c>
      <c r="P530" s="825">
        <v>53115.509999999995</v>
      </c>
      <c r="Q530" s="827">
        <v>0.92</v>
      </c>
      <c r="R530" s="822">
        <v>23</v>
      </c>
      <c r="S530" s="827">
        <v>0.92</v>
      </c>
      <c r="T530" s="826">
        <v>4</v>
      </c>
      <c r="U530" s="828">
        <v>0.8</v>
      </c>
    </row>
    <row r="531" spans="1:21" ht="14.45" customHeight="1" x14ac:dyDescent="0.2">
      <c r="A531" s="821">
        <v>21</v>
      </c>
      <c r="B531" s="822" t="s">
        <v>3465</v>
      </c>
      <c r="C531" s="822" t="s">
        <v>3471</v>
      </c>
      <c r="D531" s="823" t="s">
        <v>6113</v>
      </c>
      <c r="E531" s="824" t="s">
        <v>3496</v>
      </c>
      <c r="F531" s="822" t="s">
        <v>3466</v>
      </c>
      <c r="G531" s="822" t="s">
        <v>3533</v>
      </c>
      <c r="H531" s="822" t="s">
        <v>662</v>
      </c>
      <c r="I531" s="822" t="s">
        <v>3962</v>
      </c>
      <c r="J531" s="822" t="s">
        <v>1016</v>
      </c>
      <c r="K531" s="822" t="s">
        <v>3963</v>
      </c>
      <c r="L531" s="825">
        <v>368.16</v>
      </c>
      <c r="M531" s="825">
        <v>1104.48</v>
      </c>
      <c r="N531" s="822">
        <v>3</v>
      </c>
      <c r="O531" s="826">
        <v>1</v>
      </c>
      <c r="P531" s="825">
        <v>1104.48</v>
      </c>
      <c r="Q531" s="827">
        <v>1</v>
      </c>
      <c r="R531" s="822">
        <v>3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21</v>
      </c>
      <c r="B532" s="822" t="s">
        <v>3465</v>
      </c>
      <c r="C532" s="822" t="s">
        <v>3471</v>
      </c>
      <c r="D532" s="823" t="s">
        <v>6113</v>
      </c>
      <c r="E532" s="824" t="s">
        <v>3496</v>
      </c>
      <c r="F532" s="822" t="s">
        <v>3466</v>
      </c>
      <c r="G532" s="822" t="s">
        <v>3533</v>
      </c>
      <c r="H532" s="822" t="s">
        <v>662</v>
      </c>
      <c r="I532" s="822" t="s">
        <v>2703</v>
      </c>
      <c r="J532" s="822" t="s">
        <v>1021</v>
      </c>
      <c r="K532" s="822" t="s">
        <v>2704</v>
      </c>
      <c r="L532" s="825">
        <v>1385.62</v>
      </c>
      <c r="M532" s="825">
        <v>120548.94</v>
      </c>
      <c r="N532" s="822">
        <v>87</v>
      </c>
      <c r="O532" s="826">
        <v>21</v>
      </c>
      <c r="P532" s="825">
        <v>95607.78</v>
      </c>
      <c r="Q532" s="827">
        <v>0.79310344827586199</v>
      </c>
      <c r="R532" s="822">
        <v>69</v>
      </c>
      <c r="S532" s="827">
        <v>0.7931034482758621</v>
      </c>
      <c r="T532" s="826">
        <v>16</v>
      </c>
      <c r="U532" s="828">
        <v>0.76190476190476186</v>
      </c>
    </row>
    <row r="533" spans="1:21" ht="14.45" customHeight="1" x14ac:dyDescent="0.2">
      <c r="A533" s="821">
        <v>21</v>
      </c>
      <c r="B533" s="822" t="s">
        <v>3465</v>
      </c>
      <c r="C533" s="822" t="s">
        <v>3471</v>
      </c>
      <c r="D533" s="823" t="s">
        <v>6113</v>
      </c>
      <c r="E533" s="824" t="s">
        <v>3496</v>
      </c>
      <c r="F533" s="822" t="s">
        <v>3466</v>
      </c>
      <c r="G533" s="822" t="s">
        <v>3533</v>
      </c>
      <c r="H533" s="822" t="s">
        <v>662</v>
      </c>
      <c r="I533" s="822" t="s">
        <v>2710</v>
      </c>
      <c r="J533" s="822" t="s">
        <v>1016</v>
      </c>
      <c r="K533" s="822" t="s">
        <v>2711</v>
      </c>
      <c r="L533" s="825">
        <v>736.33</v>
      </c>
      <c r="M533" s="825">
        <v>2945.32</v>
      </c>
      <c r="N533" s="822">
        <v>4</v>
      </c>
      <c r="O533" s="826">
        <v>0.5</v>
      </c>
      <c r="P533" s="825">
        <v>2945.32</v>
      </c>
      <c r="Q533" s="827">
        <v>1</v>
      </c>
      <c r="R533" s="822">
        <v>4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21</v>
      </c>
      <c r="B534" s="822" t="s">
        <v>3465</v>
      </c>
      <c r="C534" s="822" t="s">
        <v>3471</v>
      </c>
      <c r="D534" s="823" t="s">
        <v>6113</v>
      </c>
      <c r="E534" s="824" t="s">
        <v>3496</v>
      </c>
      <c r="F534" s="822" t="s">
        <v>3466</v>
      </c>
      <c r="G534" s="822" t="s">
        <v>3533</v>
      </c>
      <c r="H534" s="822" t="s">
        <v>662</v>
      </c>
      <c r="I534" s="822" t="s">
        <v>2705</v>
      </c>
      <c r="J534" s="822" t="s">
        <v>1021</v>
      </c>
      <c r="K534" s="822" t="s">
        <v>2706</v>
      </c>
      <c r="L534" s="825">
        <v>1847.49</v>
      </c>
      <c r="M534" s="825">
        <v>24017.370000000003</v>
      </c>
      <c r="N534" s="822">
        <v>13</v>
      </c>
      <c r="O534" s="826">
        <v>5</v>
      </c>
      <c r="P534" s="825">
        <v>24017.370000000003</v>
      </c>
      <c r="Q534" s="827">
        <v>1</v>
      </c>
      <c r="R534" s="822">
        <v>13</v>
      </c>
      <c r="S534" s="827">
        <v>1</v>
      </c>
      <c r="T534" s="826">
        <v>5</v>
      </c>
      <c r="U534" s="828">
        <v>1</v>
      </c>
    </row>
    <row r="535" spans="1:21" ht="14.45" customHeight="1" x14ac:dyDescent="0.2">
      <c r="A535" s="821">
        <v>21</v>
      </c>
      <c r="B535" s="822" t="s">
        <v>3465</v>
      </c>
      <c r="C535" s="822" t="s">
        <v>3471</v>
      </c>
      <c r="D535" s="823" t="s">
        <v>6113</v>
      </c>
      <c r="E535" s="824" t="s">
        <v>3496</v>
      </c>
      <c r="F535" s="822" t="s">
        <v>3466</v>
      </c>
      <c r="G535" s="822" t="s">
        <v>3533</v>
      </c>
      <c r="H535" s="822" t="s">
        <v>662</v>
      </c>
      <c r="I535" s="822" t="s">
        <v>2709</v>
      </c>
      <c r="J535" s="822" t="s">
        <v>1016</v>
      </c>
      <c r="K535" s="822" t="s">
        <v>1017</v>
      </c>
      <c r="L535" s="825">
        <v>923.74</v>
      </c>
      <c r="M535" s="825">
        <v>15703.579999999998</v>
      </c>
      <c r="N535" s="822">
        <v>17</v>
      </c>
      <c r="O535" s="826">
        <v>3.5</v>
      </c>
      <c r="P535" s="825">
        <v>15703.579999999998</v>
      </c>
      <c r="Q535" s="827">
        <v>1</v>
      </c>
      <c r="R535" s="822">
        <v>17</v>
      </c>
      <c r="S535" s="827">
        <v>1</v>
      </c>
      <c r="T535" s="826">
        <v>3.5</v>
      </c>
      <c r="U535" s="828">
        <v>1</v>
      </c>
    </row>
    <row r="536" spans="1:21" ht="14.45" customHeight="1" x14ac:dyDescent="0.2">
      <c r="A536" s="821">
        <v>21</v>
      </c>
      <c r="B536" s="822" t="s">
        <v>3465</v>
      </c>
      <c r="C536" s="822" t="s">
        <v>3471</v>
      </c>
      <c r="D536" s="823" t="s">
        <v>6113</v>
      </c>
      <c r="E536" s="824" t="s">
        <v>3496</v>
      </c>
      <c r="F536" s="822" t="s">
        <v>3466</v>
      </c>
      <c r="G536" s="822" t="s">
        <v>3533</v>
      </c>
      <c r="H536" s="822" t="s">
        <v>662</v>
      </c>
      <c r="I536" s="822" t="s">
        <v>2709</v>
      </c>
      <c r="J536" s="822" t="s">
        <v>1016</v>
      </c>
      <c r="K536" s="822" t="s">
        <v>1017</v>
      </c>
      <c r="L536" s="825">
        <v>923.75</v>
      </c>
      <c r="M536" s="825">
        <v>15703.75</v>
      </c>
      <c r="N536" s="822">
        <v>17</v>
      </c>
      <c r="O536" s="826">
        <v>2.5</v>
      </c>
      <c r="P536" s="825">
        <v>15703.75</v>
      </c>
      <c r="Q536" s="827">
        <v>1</v>
      </c>
      <c r="R536" s="822">
        <v>17</v>
      </c>
      <c r="S536" s="827">
        <v>1</v>
      </c>
      <c r="T536" s="826">
        <v>2.5</v>
      </c>
      <c r="U536" s="828">
        <v>1</v>
      </c>
    </row>
    <row r="537" spans="1:21" ht="14.45" customHeight="1" x14ac:dyDescent="0.2">
      <c r="A537" s="821">
        <v>21</v>
      </c>
      <c r="B537" s="822" t="s">
        <v>3465</v>
      </c>
      <c r="C537" s="822" t="s">
        <v>3471</v>
      </c>
      <c r="D537" s="823" t="s">
        <v>6113</v>
      </c>
      <c r="E537" s="824" t="s">
        <v>3496</v>
      </c>
      <c r="F537" s="822" t="s">
        <v>3466</v>
      </c>
      <c r="G537" s="822" t="s">
        <v>3964</v>
      </c>
      <c r="H537" s="822" t="s">
        <v>329</v>
      </c>
      <c r="I537" s="822" t="s">
        <v>3965</v>
      </c>
      <c r="J537" s="822" t="s">
        <v>742</v>
      </c>
      <c r="K537" s="822" t="s">
        <v>703</v>
      </c>
      <c r="L537" s="825">
        <v>35.25</v>
      </c>
      <c r="M537" s="825">
        <v>211.5</v>
      </c>
      <c r="N537" s="822">
        <v>6</v>
      </c>
      <c r="O537" s="826">
        <v>3</v>
      </c>
      <c r="P537" s="825">
        <v>141</v>
      </c>
      <c r="Q537" s="827">
        <v>0.66666666666666663</v>
      </c>
      <c r="R537" s="822">
        <v>4</v>
      </c>
      <c r="S537" s="827">
        <v>0.66666666666666663</v>
      </c>
      <c r="T537" s="826">
        <v>2</v>
      </c>
      <c r="U537" s="828">
        <v>0.66666666666666663</v>
      </c>
    </row>
    <row r="538" spans="1:21" ht="14.45" customHeight="1" x14ac:dyDescent="0.2">
      <c r="A538" s="821">
        <v>21</v>
      </c>
      <c r="B538" s="822" t="s">
        <v>3465</v>
      </c>
      <c r="C538" s="822" t="s">
        <v>3471</v>
      </c>
      <c r="D538" s="823" t="s">
        <v>6113</v>
      </c>
      <c r="E538" s="824" t="s">
        <v>3496</v>
      </c>
      <c r="F538" s="822" t="s">
        <v>3466</v>
      </c>
      <c r="G538" s="822" t="s">
        <v>3964</v>
      </c>
      <c r="H538" s="822" t="s">
        <v>329</v>
      </c>
      <c r="I538" s="822" t="s">
        <v>3966</v>
      </c>
      <c r="J538" s="822" t="s">
        <v>742</v>
      </c>
      <c r="K538" s="822" t="s">
        <v>3967</v>
      </c>
      <c r="L538" s="825">
        <v>35.25</v>
      </c>
      <c r="M538" s="825">
        <v>564</v>
      </c>
      <c r="N538" s="822">
        <v>16</v>
      </c>
      <c r="O538" s="826">
        <v>7</v>
      </c>
      <c r="P538" s="825">
        <v>352.5</v>
      </c>
      <c r="Q538" s="827">
        <v>0.625</v>
      </c>
      <c r="R538" s="822">
        <v>10</v>
      </c>
      <c r="S538" s="827">
        <v>0.625</v>
      </c>
      <c r="T538" s="826">
        <v>4</v>
      </c>
      <c r="U538" s="828">
        <v>0.5714285714285714</v>
      </c>
    </row>
    <row r="539" spans="1:21" ht="14.45" customHeight="1" x14ac:dyDescent="0.2">
      <c r="A539" s="821">
        <v>21</v>
      </c>
      <c r="B539" s="822" t="s">
        <v>3465</v>
      </c>
      <c r="C539" s="822" t="s">
        <v>3471</v>
      </c>
      <c r="D539" s="823" t="s">
        <v>6113</v>
      </c>
      <c r="E539" s="824" t="s">
        <v>3496</v>
      </c>
      <c r="F539" s="822" t="s">
        <v>3466</v>
      </c>
      <c r="G539" s="822" t="s">
        <v>3964</v>
      </c>
      <c r="H539" s="822" t="s">
        <v>329</v>
      </c>
      <c r="I539" s="822" t="s">
        <v>3968</v>
      </c>
      <c r="J539" s="822" t="s">
        <v>1329</v>
      </c>
      <c r="K539" s="822" t="s">
        <v>3969</v>
      </c>
      <c r="L539" s="825">
        <v>35.25</v>
      </c>
      <c r="M539" s="825">
        <v>810.75</v>
      </c>
      <c r="N539" s="822">
        <v>23</v>
      </c>
      <c r="O539" s="826">
        <v>10</v>
      </c>
      <c r="P539" s="825">
        <v>317.25</v>
      </c>
      <c r="Q539" s="827">
        <v>0.39130434782608697</v>
      </c>
      <c r="R539" s="822">
        <v>9</v>
      </c>
      <c r="S539" s="827">
        <v>0.39130434782608697</v>
      </c>
      <c r="T539" s="826">
        <v>4.5</v>
      </c>
      <c r="U539" s="828">
        <v>0.45</v>
      </c>
    </row>
    <row r="540" spans="1:21" ht="14.45" customHeight="1" x14ac:dyDescent="0.2">
      <c r="A540" s="821">
        <v>21</v>
      </c>
      <c r="B540" s="822" t="s">
        <v>3465</v>
      </c>
      <c r="C540" s="822" t="s">
        <v>3471</v>
      </c>
      <c r="D540" s="823" t="s">
        <v>6113</v>
      </c>
      <c r="E540" s="824" t="s">
        <v>3496</v>
      </c>
      <c r="F540" s="822" t="s">
        <v>3466</v>
      </c>
      <c r="G540" s="822" t="s">
        <v>4413</v>
      </c>
      <c r="H540" s="822" t="s">
        <v>329</v>
      </c>
      <c r="I540" s="822" t="s">
        <v>4414</v>
      </c>
      <c r="J540" s="822" t="s">
        <v>4415</v>
      </c>
      <c r="K540" s="822" t="s">
        <v>703</v>
      </c>
      <c r="L540" s="825">
        <v>174.59</v>
      </c>
      <c r="M540" s="825">
        <v>349.18</v>
      </c>
      <c r="N540" s="822">
        <v>2</v>
      </c>
      <c r="O540" s="826">
        <v>0.5</v>
      </c>
      <c r="P540" s="825">
        <v>349.18</v>
      </c>
      <c r="Q540" s="827">
        <v>1</v>
      </c>
      <c r="R540" s="822">
        <v>2</v>
      </c>
      <c r="S540" s="827">
        <v>1</v>
      </c>
      <c r="T540" s="826">
        <v>0.5</v>
      </c>
      <c r="U540" s="828">
        <v>1</v>
      </c>
    </row>
    <row r="541" spans="1:21" ht="14.45" customHeight="1" x14ac:dyDescent="0.2">
      <c r="A541" s="821">
        <v>21</v>
      </c>
      <c r="B541" s="822" t="s">
        <v>3465</v>
      </c>
      <c r="C541" s="822" t="s">
        <v>3471</v>
      </c>
      <c r="D541" s="823" t="s">
        <v>6113</v>
      </c>
      <c r="E541" s="824" t="s">
        <v>3496</v>
      </c>
      <c r="F541" s="822" t="s">
        <v>3466</v>
      </c>
      <c r="G541" s="822" t="s">
        <v>4416</v>
      </c>
      <c r="H541" s="822" t="s">
        <v>329</v>
      </c>
      <c r="I541" s="822" t="s">
        <v>4417</v>
      </c>
      <c r="J541" s="822" t="s">
        <v>4418</v>
      </c>
      <c r="K541" s="822" t="s">
        <v>4419</v>
      </c>
      <c r="L541" s="825">
        <v>168.9</v>
      </c>
      <c r="M541" s="825">
        <v>168.9</v>
      </c>
      <c r="N541" s="822">
        <v>1</v>
      </c>
      <c r="O541" s="826">
        <v>1</v>
      </c>
      <c r="P541" s="825">
        <v>168.9</v>
      </c>
      <c r="Q541" s="827">
        <v>1</v>
      </c>
      <c r="R541" s="822">
        <v>1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21</v>
      </c>
      <c r="B542" s="822" t="s">
        <v>3465</v>
      </c>
      <c r="C542" s="822" t="s">
        <v>3471</v>
      </c>
      <c r="D542" s="823" t="s">
        <v>6113</v>
      </c>
      <c r="E542" s="824" t="s">
        <v>3496</v>
      </c>
      <c r="F542" s="822" t="s">
        <v>3466</v>
      </c>
      <c r="G542" s="822" t="s">
        <v>4420</v>
      </c>
      <c r="H542" s="822" t="s">
        <v>329</v>
      </c>
      <c r="I542" s="822" t="s">
        <v>4421</v>
      </c>
      <c r="J542" s="822" t="s">
        <v>4422</v>
      </c>
      <c r="K542" s="822" t="s">
        <v>4423</v>
      </c>
      <c r="L542" s="825">
        <v>78.33</v>
      </c>
      <c r="M542" s="825">
        <v>78.33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21</v>
      </c>
      <c r="B543" s="822" t="s">
        <v>3465</v>
      </c>
      <c r="C543" s="822" t="s">
        <v>3471</v>
      </c>
      <c r="D543" s="823" t="s">
        <v>6113</v>
      </c>
      <c r="E543" s="824" t="s">
        <v>3496</v>
      </c>
      <c r="F543" s="822" t="s">
        <v>3466</v>
      </c>
      <c r="G543" s="822" t="s">
        <v>3970</v>
      </c>
      <c r="H543" s="822" t="s">
        <v>329</v>
      </c>
      <c r="I543" s="822" t="s">
        <v>3971</v>
      </c>
      <c r="J543" s="822" t="s">
        <v>3972</v>
      </c>
      <c r="K543" s="822" t="s">
        <v>3973</v>
      </c>
      <c r="L543" s="825">
        <v>27.37</v>
      </c>
      <c r="M543" s="825">
        <v>82.11</v>
      </c>
      <c r="N543" s="822">
        <v>3</v>
      </c>
      <c r="O543" s="826">
        <v>2</v>
      </c>
      <c r="P543" s="825">
        <v>82.11</v>
      </c>
      <c r="Q543" s="827">
        <v>1</v>
      </c>
      <c r="R543" s="822">
        <v>3</v>
      </c>
      <c r="S543" s="827">
        <v>1</v>
      </c>
      <c r="T543" s="826">
        <v>2</v>
      </c>
      <c r="U543" s="828">
        <v>1</v>
      </c>
    </row>
    <row r="544" spans="1:21" ht="14.45" customHeight="1" x14ac:dyDescent="0.2">
      <c r="A544" s="821">
        <v>21</v>
      </c>
      <c r="B544" s="822" t="s">
        <v>3465</v>
      </c>
      <c r="C544" s="822" t="s">
        <v>3471</v>
      </c>
      <c r="D544" s="823" t="s">
        <v>6113</v>
      </c>
      <c r="E544" s="824" t="s">
        <v>3496</v>
      </c>
      <c r="F544" s="822" t="s">
        <v>3466</v>
      </c>
      <c r="G544" s="822" t="s">
        <v>3970</v>
      </c>
      <c r="H544" s="822" t="s">
        <v>329</v>
      </c>
      <c r="I544" s="822" t="s">
        <v>3974</v>
      </c>
      <c r="J544" s="822" t="s">
        <v>3972</v>
      </c>
      <c r="K544" s="822" t="s">
        <v>3975</v>
      </c>
      <c r="L544" s="825">
        <v>87.98</v>
      </c>
      <c r="M544" s="825">
        <v>5718.7000000000007</v>
      </c>
      <c r="N544" s="822">
        <v>65</v>
      </c>
      <c r="O544" s="826">
        <v>47</v>
      </c>
      <c r="P544" s="825">
        <v>3695.1600000000003</v>
      </c>
      <c r="Q544" s="827">
        <v>0.64615384615384608</v>
      </c>
      <c r="R544" s="822">
        <v>42</v>
      </c>
      <c r="S544" s="827">
        <v>0.64615384615384619</v>
      </c>
      <c r="T544" s="826">
        <v>29</v>
      </c>
      <c r="U544" s="828">
        <v>0.61702127659574468</v>
      </c>
    </row>
    <row r="545" spans="1:21" ht="14.45" customHeight="1" x14ac:dyDescent="0.2">
      <c r="A545" s="821">
        <v>21</v>
      </c>
      <c r="B545" s="822" t="s">
        <v>3465</v>
      </c>
      <c r="C545" s="822" t="s">
        <v>3471</v>
      </c>
      <c r="D545" s="823" t="s">
        <v>6113</v>
      </c>
      <c r="E545" s="824" t="s">
        <v>3496</v>
      </c>
      <c r="F545" s="822" t="s">
        <v>3466</v>
      </c>
      <c r="G545" s="822" t="s">
        <v>3970</v>
      </c>
      <c r="H545" s="822" t="s">
        <v>329</v>
      </c>
      <c r="I545" s="822" t="s">
        <v>4424</v>
      </c>
      <c r="J545" s="822" t="s">
        <v>3972</v>
      </c>
      <c r="K545" s="822" t="s">
        <v>3975</v>
      </c>
      <c r="L545" s="825">
        <v>87.98</v>
      </c>
      <c r="M545" s="825">
        <v>527.88</v>
      </c>
      <c r="N545" s="822">
        <v>6</v>
      </c>
      <c r="O545" s="826">
        <v>4.5</v>
      </c>
      <c r="P545" s="825">
        <v>439.90000000000003</v>
      </c>
      <c r="Q545" s="827">
        <v>0.83333333333333337</v>
      </c>
      <c r="R545" s="822">
        <v>5</v>
      </c>
      <c r="S545" s="827">
        <v>0.83333333333333337</v>
      </c>
      <c r="T545" s="826">
        <v>3.5</v>
      </c>
      <c r="U545" s="828">
        <v>0.77777777777777779</v>
      </c>
    </row>
    <row r="546" spans="1:21" ht="14.45" customHeight="1" x14ac:dyDescent="0.2">
      <c r="A546" s="821">
        <v>21</v>
      </c>
      <c r="B546" s="822" t="s">
        <v>3465</v>
      </c>
      <c r="C546" s="822" t="s">
        <v>3471</v>
      </c>
      <c r="D546" s="823" t="s">
        <v>6113</v>
      </c>
      <c r="E546" s="824" t="s">
        <v>3496</v>
      </c>
      <c r="F546" s="822" t="s">
        <v>3466</v>
      </c>
      <c r="G546" s="822" t="s">
        <v>3970</v>
      </c>
      <c r="H546" s="822" t="s">
        <v>329</v>
      </c>
      <c r="I546" s="822" t="s">
        <v>3976</v>
      </c>
      <c r="J546" s="822" t="s">
        <v>3977</v>
      </c>
      <c r="K546" s="822" t="s">
        <v>3978</v>
      </c>
      <c r="L546" s="825">
        <v>97.76</v>
      </c>
      <c r="M546" s="825">
        <v>391.04</v>
      </c>
      <c r="N546" s="822">
        <v>4</v>
      </c>
      <c r="O546" s="826">
        <v>3</v>
      </c>
      <c r="P546" s="825">
        <v>391.04</v>
      </c>
      <c r="Q546" s="827">
        <v>1</v>
      </c>
      <c r="R546" s="822">
        <v>4</v>
      </c>
      <c r="S546" s="827">
        <v>1</v>
      </c>
      <c r="T546" s="826">
        <v>3</v>
      </c>
      <c r="U546" s="828">
        <v>1</v>
      </c>
    </row>
    <row r="547" spans="1:21" ht="14.45" customHeight="1" x14ac:dyDescent="0.2">
      <c r="A547" s="821">
        <v>21</v>
      </c>
      <c r="B547" s="822" t="s">
        <v>3465</v>
      </c>
      <c r="C547" s="822" t="s">
        <v>3471</v>
      </c>
      <c r="D547" s="823" t="s">
        <v>6113</v>
      </c>
      <c r="E547" s="824" t="s">
        <v>3496</v>
      </c>
      <c r="F547" s="822" t="s">
        <v>3466</v>
      </c>
      <c r="G547" s="822" t="s">
        <v>3970</v>
      </c>
      <c r="H547" s="822" t="s">
        <v>329</v>
      </c>
      <c r="I547" s="822" t="s">
        <v>4425</v>
      </c>
      <c r="J547" s="822" t="s">
        <v>4426</v>
      </c>
      <c r="K547" s="822" t="s">
        <v>3978</v>
      </c>
      <c r="L547" s="825">
        <v>97.76</v>
      </c>
      <c r="M547" s="825">
        <v>293.28000000000003</v>
      </c>
      <c r="N547" s="822">
        <v>3</v>
      </c>
      <c r="O547" s="826">
        <v>2</v>
      </c>
      <c r="P547" s="825">
        <v>195.52</v>
      </c>
      <c r="Q547" s="827">
        <v>0.66666666666666663</v>
      </c>
      <c r="R547" s="822">
        <v>2</v>
      </c>
      <c r="S547" s="827">
        <v>0.66666666666666663</v>
      </c>
      <c r="T547" s="826">
        <v>1</v>
      </c>
      <c r="U547" s="828">
        <v>0.5</v>
      </c>
    </row>
    <row r="548" spans="1:21" ht="14.45" customHeight="1" x14ac:dyDescent="0.2">
      <c r="A548" s="821">
        <v>21</v>
      </c>
      <c r="B548" s="822" t="s">
        <v>3465</v>
      </c>
      <c r="C548" s="822" t="s">
        <v>3471</v>
      </c>
      <c r="D548" s="823" t="s">
        <v>6113</v>
      </c>
      <c r="E548" s="824" t="s">
        <v>3496</v>
      </c>
      <c r="F548" s="822" t="s">
        <v>3466</v>
      </c>
      <c r="G548" s="822" t="s">
        <v>3970</v>
      </c>
      <c r="H548" s="822" t="s">
        <v>329</v>
      </c>
      <c r="I548" s="822" t="s">
        <v>4427</v>
      </c>
      <c r="J548" s="822" t="s">
        <v>4428</v>
      </c>
      <c r="K548" s="822" t="s">
        <v>3978</v>
      </c>
      <c r="L548" s="825">
        <v>97.76</v>
      </c>
      <c r="M548" s="825">
        <v>391.04</v>
      </c>
      <c r="N548" s="822">
        <v>4</v>
      </c>
      <c r="O548" s="826">
        <v>3</v>
      </c>
      <c r="P548" s="825">
        <v>293.28000000000003</v>
      </c>
      <c r="Q548" s="827">
        <v>0.75</v>
      </c>
      <c r="R548" s="822">
        <v>3</v>
      </c>
      <c r="S548" s="827">
        <v>0.75</v>
      </c>
      <c r="T548" s="826">
        <v>2</v>
      </c>
      <c r="U548" s="828">
        <v>0.66666666666666663</v>
      </c>
    </row>
    <row r="549" spans="1:21" ht="14.45" customHeight="1" x14ac:dyDescent="0.2">
      <c r="A549" s="821">
        <v>21</v>
      </c>
      <c r="B549" s="822" t="s">
        <v>3465</v>
      </c>
      <c r="C549" s="822" t="s">
        <v>3471</v>
      </c>
      <c r="D549" s="823" t="s">
        <v>6113</v>
      </c>
      <c r="E549" s="824" t="s">
        <v>3496</v>
      </c>
      <c r="F549" s="822" t="s">
        <v>3466</v>
      </c>
      <c r="G549" s="822" t="s">
        <v>3534</v>
      </c>
      <c r="H549" s="822" t="s">
        <v>329</v>
      </c>
      <c r="I549" s="822" t="s">
        <v>3983</v>
      </c>
      <c r="J549" s="822" t="s">
        <v>1343</v>
      </c>
      <c r="K549" s="822" t="s">
        <v>1344</v>
      </c>
      <c r="L549" s="825">
        <v>453.18</v>
      </c>
      <c r="M549" s="825">
        <v>906.36</v>
      </c>
      <c r="N549" s="822">
        <v>2</v>
      </c>
      <c r="O549" s="826">
        <v>2</v>
      </c>
      <c r="P549" s="825">
        <v>453.18</v>
      </c>
      <c r="Q549" s="827">
        <v>0.5</v>
      </c>
      <c r="R549" s="822">
        <v>1</v>
      </c>
      <c r="S549" s="827">
        <v>0.5</v>
      </c>
      <c r="T549" s="826">
        <v>1</v>
      </c>
      <c r="U549" s="828">
        <v>0.5</v>
      </c>
    </row>
    <row r="550" spans="1:21" ht="14.45" customHeight="1" x14ac:dyDescent="0.2">
      <c r="A550" s="821">
        <v>21</v>
      </c>
      <c r="B550" s="822" t="s">
        <v>3465</v>
      </c>
      <c r="C550" s="822" t="s">
        <v>3471</v>
      </c>
      <c r="D550" s="823" t="s">
        <v>6113</v>
      </c>
      <c r="E550" s="824" t="s">
        <v>3496</v>
      </c>
      <c r="F550" s="822" t="s">
        <v>3466</v>
      </c>
      <c r="G550" s="822" t="s">
        <v>3534</v>
      </c>
      <c r="H550" s="822" t="s">
        <v>329</v>
      </c>
      <c r="I550" s="822" t="s">
        <v>3535</v>
      </c>
      <c r="J550" s="822" t="s">
        <v>1343</v>
      </c>
      <c r="K550" s="822" t="s">
        <v>1344</v>
      </c>
      <c r="L550" s="825">
        <v>453.18</v>
      </c>
      <c r="M550" s="825">
        <v>23112.180000000008</v>
      </c>
      <c r="N550" s="822">
        <v>51</v>
      </c>
      <c r="O550" s="826">
        <v>32.5</v>
      </c>
      <c r="P550" s="825">
        <v>15861.300000000007</v>
      </c>
      <c r="Q550" s="827">
        <v>0.68627450980392157</v>
      </c>
      <c r="R550" s="822">
        <v>35</v>
      </c>
      <c r="S550" s="827">
        <v>0.68627450980392157</v>
      </c>
      <c r="T550" s="826">
        <v>21.5</v>
      </c>
      <c r="U550" s="828">
        <v>0.66153846153846152</v>
      </c>
    </row>
    <row r="551" spans="1:21" ht="14.45" customHeight="1" x14ac:dyDescent="0.2">
      <c r="A551" s="821">
        <v>21</v>
      </c>
      <c r="B551" s="822" t="s">
        <v>3465</v>
      </c>
      <c r="C551" s="822" t="s">
        <v>3471</v>
      </c>
      <c r="D551" s="823" t="s">
        <v>6113</v>
      </c>
      <c r="E551" s="824" t="s">
        <v>3496</v>
      </c>
      <c r="F551" s="822" t="s">
        <v>3466</v>
      </c>
      <c r="G551" s="822" t="s">
        <v>4429</v>
      </c>
      <c r="H551" s="822" t="s">
        <v>329</v>
      </c>
      <c r="I551" s="822" t="s">
        <v>4430</v>
      </c>
      <c r="J551" s="822" t="s">
        <v>1084</v>
      </c>
      <c r="K551" s="822" t="s">
        <v>1085</v>
      </c>
      <c r="L551" s="825">
        <v>0</v>
      </c>
      <c r="M551" s="825">
        <v>0</v>
      </c>
      <c r="N551" s="822">
        <v>1</v>
      </c>
      <c r="O551" s="826">
        <v>1</v>
      </c>
      <c r="P551" s="825">
        <v>0</v>
      </c>
      <c r="Q551" s="827"/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21</v>
      </c>
      <c r="B552" s="822" t="s">
        <v>3465</v>
      </c>
      <c r="C552" s="822" t="s">
        <v>3471</v>
      </c>
      <c r="D552" s="823" t="s">
        <v>6113</v>
      </c>
      <c r="E552" s="824" t="s">
        <v>3496</v>
      </c>
      <c r="F552" s="822" t="s">
        <v>3466</v>
      </c>
      <c r="G552" s="822" t="s">
        <v>4431</v>
      </c>
      <c r="H552" s="822" t="s">
        <v>329</v>
      </c>
      <c r="I552" s="822" t="s">
        <v>4432</v>
      </c>
      <c r="J552" s="822" t="s">
        <v>4433</v>
      </c>
      <c r="K552" s="822" t="s">
        <v>3821</v>
      </c>
      <c r="L552" s="825">
        <v>46.81</v>
      </c>
      <c r="M552" s="825">
        <v>187.24</v>
      </c>
      <c r="N552" s="822">
        <v>4</v>
      </c>
      <c r="O552" s="826">
        <v>1</v>
      </c>
      <c r="P552" s="825">
        <v>140.43</v>
      </c>
      <c r="Q552" s="827">
        <v>0.75</v>
      </c>
      <c r="R552" s="822">
        <v>3</v>
      </c>
      <c r="S552" s="827">
        <v>0.75</v>
      </c>
      <c r="T552" s="826">
        <v>0.5</v>
      </c>
      <c r="U552" s="828">
        <v>0.5</v>
      </c>
    </row>
    <row r="553" spans="1:21" ht="14.45" customHeight="1" x14ac:dyDescent="0.2">
      <c r="A553" s="821">
        <v>21</v>
      </c>
      <c r="B553" s="822" t="s">
        <v>3465</v>
      </c>
      <c r="C553" s="822" t="s">
        <v>3471</v>
      </c>
      <c r="D553" s="823" t="s">
        <v>6113</v>
      </c>
      <c r="E553" s="824" t="s">
        <v>3496</v>
      </c>
      <c r="F553" s="822" t="s">
        <v>3466</v>
      </c>
      <c r="G553" s="822" t="s">
        <v>3547</v>
      </c>
      <c r="H553" s="822" t="s">
        <v>662</v>
      </c>
      <c r="I553" s="822" t="s">
        <v>4434</v>
      </c>
      <c r="J553" s="822" t="s">
        <v>1373</v>
      </c>
      <c r="K553" s="822" t="s">
        <v>4435</v>
      </c>
      <c r="L553" s="825">
        <v>2038.93</v>
      </c>
      <c r="M553" s="825">
        <v>38739.67</v>
      </c>
      <c r="N553" s="822">
        <v>19</v>
      </c>
      <c r="O553" s="826">
        <v>5.5</v>
      </c>
      <c r="P553" s="825">
        <v>32622.879999999997</v>
      </c>
      <c r="Q553" s="827">
        <v>0.84210526315789469</v>
      </c>
      <c r="R553" s="822">
        <v>16</v>
      </c>
      <c r="S553" s="827">
        <v>0.84210526315789469</v>
      </c>
      <c r="T553" s="826">
        <v>4.5</v>
      </c>
      <c r="U553" s="828">
        <v>0.81818181818181823</v>
      </c>
    </row>
    <row r="554" spans="1:21" ht="14.45" customHeight="1" x14ac:dyDescent="0.2">
      <c r="A554" s="821">
        <v>21</v>
      </c>
      <c r="B554" s="822" t="s">
        <v>3465</v>
      </c>
      <c r="C554" s="822" t="s">
        <v>3471</v>
      </c>
      <c r="D554" s="823" t="s">
        <v>6113</v>
      </c>
      <c r="E554" s="824" t="s">
        <v>3496</v>
      </c>
      <c r="F554" s="822" t="s">
        <v>3466</v>
      </c>
      <c r="G554" s="822" t="s">
        <v>3547</v>
      </c>
      <c r="H554" s="822" t="s">
        <v>662</v>
      </c>
      <c r="I554" s="822" t="s">
        <v>3010</v>
      </c>
      <c r="J554" s="822" t="s">
        <v>1373</v>
      </c>
      <c r="K554" s="822" t="s">
        <v>1376</v>
      </c>
      <c r="L554" s="825">
        <v>355.79</v>
      </c>
      <c r="M554" s="825">
        <v>7827.38</v>
      </c>
      <c r="N554" s="822">
        <v>22</v>
      </c>
      <c r="O554" s="826">
        <v>14</v>
      </c>
      <c r="P554" s="825">
        <v>6760.01</v>
      </c>
      <c r="Q554" s="827">
        <v>0.86363636363636365</v>
      </c>
      <c r="R554" s="822">
        <v>19</v>
      </c>
      <c r="S554" s="827">
        <v>0.86363636363636365</v>
      </c>
      <c r="T554" s="826">
        <v>13</v>
      </c>
      <c r="U554" s="828">
        <v>0.9285714285714286</v>
      </c>
    </row>
    <row r="555" spans="1:21" ht="14.45" customHeight="1" x14ac:dyDescent="0.2">
      <c r="A555" s="821">
        <v>21</v>
      </c>
      <c r="B555" s="822" t="s">
        <v>3465</v>
      </c>
      <c r="C555" s="822" t="s">
        <v>3471</v>
      </c>
      <c r="D555" s="823" t="s">
        <v>6113</v>
      </c>
      <c r="E555" s="824" t="s">
        <v>3496</v>
      </c>
      <c r="F555" s="822" t="s">
        <v>3466</v>
      </c>
      <c r="G555" s="822" t="s">
        <v>3547</v>
      </c>
      <c r="H555" s="822" t="s">
        <v>662</v>
      </c>
      <c r="I555" s="822" t="s">
        <v>3011</v>
      </c>
      <c r="J555" s="822" t="s">
        <v>1373</v>
      </c>
      <c r="K555" s="822" t="s">
        <v>1375</v>
      </c>
      <c r="L555" s="825">
        <v>552.64</v>
      </c>
      <c r="M555" s="825">
        <v>6079.04</v>
      </c>
      <c r="N555" s="822">
        <v>11</v>
      </c>
      <c r="O555" s="826">
        <v>5</v>
      </c>
      <c r="P555" s="825">
        <v>6079.04</v>
      </c>
      <c r="Q555" s="827">
        <v>1</v>
      </c>
      <c r="R555" s="822">
        <v>11</v>
      </c>
      <c r="S555" s="827">
        <v>1</v>
      </c>
      <c r="T555" s="826">
        <v>5</v>
      </c>
      <c r="U555" s="828">
        <v>1</v>
      </c>
    </row>
    <row r="556" spans="1:21" ht="14.45" customHeight="1" x14ac:dyDescent="0.2">
      <c r="A556" s="821">
        <v>21</v>
      </c>
      <c r="B556" s="822" t="s">
        <v>3465</v>
      </c>
      <c r="C556" s="822" t="s">
        <v>3471</v>
      </c>
      <c r="D556" s="823" t="s">
        <v>6113</v>
      </c>
      <c r="E556" s="824" t="s">
        <v>3496</v>
      </c>
      <c r="F556" s="822" t="s">
        <v>3466</v>
      </c>
      <c r="G556" s="822" t="s">
        <v>3547</v>
      </c>
      <c r="H556" s="822" t="s">
        <v>662</v>
      </c>
      <c r="I556" s="822" t="s">
        <v>3012</v>
      </c>
      <c r="J556" s="822" t="s">
        <v>1373</v>
      </c>
      <c r="K556" s="822" t="s">
        <v>1374</v>
      </c>
      <c r="L556" s="825">
        <v>1019.46</v>
      </c>
      <c r="M556" s="825">
        <v>21408.66</v>
      </c>
      <c r="N556" s="822">
        <v>21</v>
      </c>
      <c r="O556" s="826">
        <v>9</v>
      </c>
      <c r="P556" s="825">
        <v>21408.66</v>
      </c>
      <c r="Q556" s="827">
        <v>1</v>
      </c>
      <c r="R556" s="822">
        <v>21</v>
      </c>
      <c r="S556" s="827">
        <v>1</v>
      </c>
      <c r="T556" s="826">
        <v>9</v>
      </c>
      <c r="U556" s="828">
        <v>1</v>
      </c>
    </row>
    <row r="557" spans="1:21" ht="14.45" customHeight="1" x14ac:dyDescent="0.2">
      <c r="A557" s="821">
        <v>21</v>
      </c>
      <c r="B557" s="822" t="s">
        <v>3465</v>
      </c>
      <c r="C557" s="822" t="s">
        <v>3471</v>
      </c>
      <c r="D557" s="823" t="s">
        <v>6113</v>
      </c>
      <c r="E557" s="824" t="s">
        <v>3496</v>
      </c>
      <c r="F557" s="822" t="s">
        <v>3466</v>
      </c>
      <c r="G557" s="822" t="s">
        <v>3987</v>
      </c>
      <c r="H557" s="822" t="s">
        <v>329</v>
      </c>
      <c r="I557" s="822" t="s">
        <v>3988</v>
      </c>
      <c r="J557" s="822" t="s">
        <v>3989</v>
      </c>
      <c r="K557" s="822" t="s">
        <v>3990</v>
      </c>
      <c r="L557" s="825">
        <v>453.18</v>
      </c>
      <c r="M557" s="825">
        <v>453.18</v>
      </c>
      <c r="N557" s="822">
        <v>1</v>
      </c>
      <c r="O557" s="826">
        <v>1</v>
      </c>
      <c r="P557" s="825">
        <v>453.18</v>
      </c>
      <c r="Q557" s="827">
        <v>1</v>
      </c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21</v>
      </c>
      <c r="B558" s="822" t="s">
        <v>3465</v>
      </c>
      <c r="C558" s="822" t="s">
        <v>3471</v>
      </c>
      <c r="D558" s="823" t="s">
        <v>6113</v>
      </c>
      <c r="E558" s="824" t="s">
        <v>3496</v>
      </c>
      <c r="F558" s="822" t="s">
        <v>3466</v>
      </c>
      <c r="G558" s="822" t="s">
        <v>3563</v>
      </c>
      <c r="H558" s="822" t="s">
        <v>329</v>
      </c>
      <c r="I558" s="822" t="s">
        <v>4436</v>
      </c>
      <c r="J558" s="822" t="s">
        <v>4437</v>
      </c>
      <c r="K558" s="822" t="s">
        <v>3995</v>
      </c>
      <c r="L558" s="825">
        <v>27.37</v>
      </c>
      <c r="M558" s="825">
        <v>82.11</v>
      </c>
      <c r="N558" s="822">
        <v>3</v>
      </c>
      <c r="O558" s="826">
        <v>0.5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21</v>
      </c>
      <c r="B559" s="822" t="s">
        <v>3465</v>
      </c>
      <c r="C559" s="822" t="s">
        <v>3471</v>
      </c>
      <c r="D559" s="823" t="s">
        <v>6113</v>
      </c>
      <c r="E559" s="824" t="s">
        <v>3496</v>
      </c>
      <c r="F559" s="822" t="s">
        <v>3466</v>
      </c>
      <c r="G559" s="822" t="s">
        <v>3563</v>
      </c>
      <c r="H559" s="822" t="s">
        <v>329</v>
      </c>
      <c r="I559" s="822" t="s">
        <v>4438</v>
      </c>
      <c r="J559" s="822" t="s">
        <v>4437</v>
      </c>
      <c r="K559" s="822" t="s">
        <v>4439</v>
      </c>
      <c r="L559" s="825">
        <v>82.12</v>
      </c>
      <c r="M559" s="825">
        <v>492.72</v>
      </c>
      <c r="N559" s="822">
        <v>6</v>
      </c>
      <c r="O559" s="826">
        <v>3.5</v>
      </c>
      <c r="P559" s="825">
        <v>410.6</v>
      </c>
      <c r="Q559" s="827">
        <v>0.83333333333333337</v>
      </c>
      <c r="R559" s="822">
        <v>5</v>
      </c>
      <c r="S559" s="827">
        <v>0.83333333333333337</v>
      </c>
      <c r="T559" s="826">
        <v>3</v>
      </c>
      <c r="U559" s="828">
        <v>0.8571428571428571</v>
      </c>
    </row>
    <row r="560" spans="1:21" ht="14.45" customHeight="1" x14ac:dyDescent="0.2">
      <c r="A560" s="821">
        <v>21</v>
      </c>
      <c r="B560" s="822" t="s">
        <v>3465</v>
      </c>
      <c r="C560" s="822" t="s">
        <v>3471</v>
      </c>
      <c r="D560" s="823" t="s">
        <v>6113</v>
      </c>
      <c r="E560" s="824" t="s">
        <v>3496</v>
      </c>
      <c r="F560" s="822" t="s">
        <v>3466</v>
      </c>
      <c r="G560" s="822" t="s">
        <v>3563</v>
      </c>
      <c r="H560" s="822" t="s">
        <v>329</v>
      </c>
      <c r="I560" s="822" t="s">
        <v>3991</v>
      </c>
      <c r="J560" s="822" t="s">
        <v>841</v>
      </c>
      <c r="K560" s="822" t="s">
        <v>3992</v>
      </c>
      <c r="L560" s="825">
        <v>27.37</v>
      </c>
      <c r="M560" s="825">
        <v>54.74</v>
      </c>
      <c r="N560" s="822">
        <v>2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21</v>
      </c>
      <c r="B561" s="822" t="s">
        <v>3465</v>
      </c>
      <c r="C561" s="822" t="s">
        <v>3471</v>
      </c>
      <c r="D561" s="823" t="s">
        <v>6113</v>
      </c>
      <c r="E561" s="824" t="s">
        <v>3496</v>
      </c>
      <c r="F561" s="822" t="s">
        <v>3466</v>
      </c>
      <c r="G561" s="822" t="s">
        <v>3563</v>
      </c>
      <c r="H561" s="822" t="s">
        <v>662</v>
      </c>
      <c r="I561" s="822" t="s">
        <v>3179</v>
      </c>
      <c r="J561" s="822" t="s">
        <v>841</v>
      </c>
      <c r="K561" s="822" t="s">
        <v>3180</v>
      </c>
      <c r="L561" s="825">
        <v>48.89</v>
      </c>
      <c r="M561" s="825">
        <v>733.34999999999991</v>
      </c>
      <c r="N561" s="822">
        <v>15</v>
      </c>
      <c r="O561" s="826">
        <v>11</v>
      </c>
      <c r="P561" s="825">
        <v>635.56999999999994</v>
      </c>
      <c r="Q561" s="827">
        <v>0.8666666666666667</v>
      </c>
      <c r="R561" s="822">
        <v>13</v>
      </c>
      <c r="S561" s="827">
        <v>0.8666666666666667</v>
      </c>
      <c r="T561" s="826">
        <v>10</v>
      </c>
      <c r="U561" s="828">
        <v>0.90909090909090906</v>
      </c>
    </row>
    <row r="562" spans="1:21" ht="14.45" customHeight="1" x14ac:dyDescent="0.2">
      <c r="A562" s="821">
        <v>21</v>
      </c>
      <c r="B562" s="822" t="s">
        <v>3465</v>
      </c>
      <c r="C562" s="822" t="s">
        <v>3471</v>
      </c>
      <c r="D562" s="823" t="s">
        <v>6113</v>
      </c>
      <c r="E562" s="824" t="s">
        <v>3496</v>
      </c>
      <c r="F562" s="822" t="s">
        <v>3466</v>
      </c>
      <c r="G562" s="822" t="s">
        <v>3563</v>
      </c>
      <c r="H562" s="822" t="s">
        <v>329</v>
      </c>
      <c r="I562" s="822" t="s">
        <v>3569</v>
      </c>
      <c r="J562" s="822" t="s">
        <v>841</v>
      </c>
      <c r="K562" s="822" t="s">
        <v>842</v>
      </c>
      <c r="L562" s="825">
        <v>97.76</v>
      </c>
      <c r="M562" s="825">
        <v>1173.1200000000001</v>
      </c>
      <c r="N562" s="822">
        <v>12</v>
      </c>
      <c r="O562" s="826">
        <v>8.5</v>
      </c>
      <c r="P562" s="825">
        <v>586.56000000000006</v>
      </c>
      <c r="Q562" s="827">
        <v>0.5</v>
      </c>
      <c r="R562" s="822">
        <v>6</v>
      </c>
      <c r="S562" s="827">
        <v>0.5</v>
      </c>
      <c r="T562" s="826">
        <v>4</v>
      </c>
      <c r="U562" s="828">
        <v>0.47058823529411764</v>
      </c>
    </row>
    <row r="563" spans="1:21" ht="14.45" customHeight="1" x14ac:dyDescent="0.2">
      <c r="A563" s="821">
        <v>21</v>
      </c>
      <c r="B563" s="822" t="s">
        <v>3465</v>
      </c>
      <c r="C563" s="822" t="s">
        <v>3471</v>
      </c>
      <c r="D563" s="823" t="s">
        <v>6113</v>
      </c>
      <c r="E563" s="824" t="s">
        <v>3496</v>
      </c>
      <c r="F563" s="822" t="s">
        <v>3466</v>
      </c>
      <c r="G563" s="822" t="s">
        <v>3563</v>
      </c>
      <c r="H563" s="822" t="s">
        <v>662</v>
      </c>
      <c r="I563" s="822" t="s">
        <v>2649</v>
      </c>
      <c r="J563" s="822" t="s">
        <v>841</v>
      </c>
      <c r="K563" s="822" t="s">
        <v>2650</v>
      </c>
      <c r="L563" s="825">
        <v>13.68</v>
      </c>
      <c r="M563" s="825">
        <v>27.36</v>
      </c>
      <c r="N563" s="822">
        <v>2</v>
      </c>
      <c r="O563" s="826">
        <v>0.5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21</v>
      </c>
      <c r="B564" s="822" t="s">
        <v>3465</v>
      </c>
      <c r="C564" s="822" t="s">
        <v>3471</v>
      </c>
      <c r="D564" s="823" t="s">
        <v>6113</v>
      </c>
      <c r="E564" s="824" t="s">
        <v>3496</v>
      </c>
      <c r="F564" s="822" t="s">
        <v>3466</v>
      </c>
      <c r="G564" s="822" t="s">
        <v>3563</v>
      </c>
      <c r="H564" s="822" t="s">
        <v>329</v>
      </c>
      <c r="I564" s="822" t="s">
        <v>4440</v>
      </c>
      <c r="J564" s="822" t="s">
        <v>4441</v>
      </c>
      <c r="K564" s="822" t="s">
        <v>4442</v>
      </c>
      <c r="L564" s="825">
        <v>97.76</v>
      </c>
      <c r="M564" s="825">
        <v>293.28000000000003</v>
      </c>
      <c r="N564" s="822">
        <v>3</v>
      </c>
      <c r="O564" s="826">
        <v>2.5</v>
      </c>
      <c r="P564" s="825">
        <v>97.76</v>
      </c>
      <c r="Q564" s="827">
        <v>0.33333333333333331</v>
      </c>
      <c r="R564" s="822">
        <v>1</v>
      </c>
      <c r="S564" s="827">
        <v>0.33333333333333331</v>
      </c>
      <c r="T564" s="826">
        <v>0.5</v>
      </c>
      <c r="U564" s="828">
        <v>0.2</v>
      </c>
    </row>
    <row r="565" spans="1:21" ht="14.45" customHeight="1" x14ac:dyDescent="0.2">
      <c r="A565" s="821">
        <v>21</v>
      </c>
      <c r="B565" s="822" t="s">
        <v>3465</v>
      </c>
      <c r="C565" s="822" t="s">
        <v>3471</v>
      </c>
      <c r="D565" s="823" t="s">
        <v>6113</v>
      </c>
      <c r="E565" s="824" t="s">
        <v>3496</v>
      </c>
      <c r="F565" s="822" t="s">
        <v>3466</v>
      </c>
      <c r="G565" s="822" t="s">
        <v>3563</v>
      </c>
      <c r="H565" s="822" t="s">
        <v>329</v>
      </c>
      <c r="I565" s="822" t="s">
        <v>4443</v>
      </c>
      <c r="J565" s="822" t="s">
        <v>4441</v>
      </c>
      <c r="K565" s="822" t="s">
        <v>4442</v>
      </c>
      <c r="L565" s="825">
        <v>97.76</v>
      </c>
      <c r="M565" s="825">
        <v>97.76</v>
      </c>
      <c r="N565" s="822">
        <v>1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21</v>
      </c>
      <c r="B566" s="822" t="s">
        <v>3465</v>
      </c>
      <c r="C566" s="822" t="s">
        <v>3471</v>
      </c>
      <c r="D566" s="823" t="s">
        <v>6113</v>
      </c>
      <c r="E566" s="824" t="s">
        <v>3496</v>
      </c>
      <c r="F566" s="822" t="s">
        <v>3466</v>
      </c>
      <c r="G566" s="822" t="s">
        <v>3563</v>
      </c>
      <c r="H566" s="822" t="s">
        <v>329</v>
      </c>
      <c r="I566" s="822" t="s">
        <v>4444</v>
      </c>
      <c r="J566" s="822" t="s">
        <v>3994</v>
      </c>
      <c r="K566" s="822" t="s">
        <v>4445</v>
      </c>
      <c r="L566" s="825">
        <v>112.87</v>
      </c>
      <c r="M566" s="825">
        <v>225.74</v>
      </c>
      <c r="N566" s="822">
        <v>2</v>
      </c>
      <c r="O566" s="826">
        <v>1.5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21</v>
      </c>
      <c r="B567" s="822" t="s">
        <v>3465</v>
      </c>
      <c r="C567" s="822" t="s">
        <v>3471</v>
      </c>
      <c r="D567" s="823" t="s">
        <v>6113</v>
      </c>
      <c r="E567" s="824" t="s">
        <v>3496</v>
      </c>
      <c r="F567" s="822" t="s">
        <v>3466</v>
      </c>
      <c r="G567" s="822" t="s">
        <v>4446</v>
      </c>
      <c r="H567" s="822" t="s">
        <v>662</v>
      </c>
      <c r="I567" s="822" t="s">
        <v>2771</v>
      </c>
      <c r="J567" s="822" t="s">
        <v>1423</v>
      </c>
      <c r="K567" s="822" t="s">
        <v>778</v>
      </c>
      <c r="L567" s="825">
        <v>34.47</v>
      </c>
      <c r="M567" s="825">
        <v>34.47</v>
      </c>
      <c r="N567" s="822">
        <v>1</v>
      </c>
      <c r="O567" s="826">
        <v>0.5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21</v>
      </c>
      <c r="B568" s="822" t="s">
        <v>3465</v>
      </c>
      <c r="C568" s="822" t="s">
        <v>3471</v>
      </c>
      <c r="D568" s="823" t="s">
        <v>6113</v>
      </c>
      <c r="E568" s="824" t="s">
        <v>3496</v>
      </c>
      <c r="F568" s="822" t="s">
        <v>3466</v>
      </c>
      <c r="G568" s="822" t="s">
        <v>3570</v>
      </c>
      <c r="H568" s="822" t="s">
        <v>329</v>
      </c>
      <c r="I568" s="822" t="s">
        <v>3571</v>
      </c>
      <c r="J568" s="822" t="s">
        <v>695</v>
      </c>
      <c r="K568" s="822" t="s">
        <v>3572</v>
      </c>
      <c r="L568" s="825">
        <v>127.91</v>
      </c>
      <c r="M568" s="825">
        <v>5116.3999999999996</v>
      </c>
      <c r="N568" s="822">
        <v>40</v>
      </c>
      <c r="O568" s="826">
        <v>19.5</v>
      </c>
      <c r="P568" s="825">
        <v>2686.1099999999997</v>
      </c>
      <c r="Q568" s="827">
        <v>0.52500000000000002</v>
      </c>
      <c r="R568" s="822">
        <v>21</v>
      </c>
      <c r="S568" s="827">
        <v>0.52500000000000002</v>
      </c>
      <c r="T568" s="826">
        <v>11</v>
      </c>
      <c r="U568" s="828">
        <v>0.5641025641025641</v>
      </c>
    </row>
    <row r="569" spans="1:21" ht="14.45" customHeight="1" x14ac:dyDescent="0.2">
      <c r="A569" s="821">
        <v>21</v>
      </c>
      <c r="B569" s="822" t="s">
        <v>3465</v>
      </c>
      <c r="C569" s="822" t="s">
        <v>3471</v>
      </c>
      <c r="D569" s="823" t="s">
        <v>6113</v>
      </c>
      <c r="E569" s="824" t="s">
        <v>3496</v>
      </c>
      <c r="F569" s="822" t="s">
        <v>3466</v>
      </c>
      <c r="G569" s="822" t="s">
        <v>4447</v>
      </c>
      <c r="H569" s="822" t="s">
        <v>329</v>
      </c>
      <c r="I569" s="822" t="s">
        <v>4448</v>
      </c>
      <c r="J569" s="822" t="s">
        <v>1980</v>
      </c>
      <c r="K569" s="822" t="s">
        <v>1981</v>
      </c>
      <c r="L569" s="825">
        <v>79.099999999999994</v>
      </c>
      <c r="M569" s="825">
        <v>158.19999999999999</v>
      </c>
      <c r="N569" s="822">
        <v>2</v>
      </c>
      <c r="O569" s="826">
        <v>0.5</v>
      </c>
      <c r="P569" s="825">
        <v>158.19999999999999</v>
      </c>
      <c r="Q569" s="827">
        <v>1</v>
      </c>
      <c r="R569" s="822">
        <v>2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21</v>
      </c>
      <c r="B570" s="822" t="s">
        <v>3465</v>
      </c>
      <c r="C570" s="822" t="s">
        <v>3471</v>
      </c>
      <c r="D570" s="823" t="s">
        <v>6113</v>
      </c>
      <c r="E570" s="824" t="s">
        <v>3496</v>
      </c>
      <c r="F570" s="822" t="s">
        <v>3466</v>
      </c>
      <c r="G570" s="822" t="s">
        <v>4006</v>
      </c>
      <c r="H570" s="822" t="s">
        <v>662</v>
      </c>
      <c r="I570" s="822" t="s">
        <v>2841</v>
      </c>
      <c r="J570" s="822" t="s">
        <v>2842</v>
      </c>
      <c r="K570" s="822" t="s">
        <v>2843</v>
      </c>
      <c r="L570" s="825">
        <v>21.92</v>
      </c>
      <c r="M570" s="825">
        <v>482.24</v>
      </c>
      <c r="N570" s="822">
        <v>22</v>
      </c>
      <c r="O570" s="826">
        <v>7</v>
      </c>
      <c r="P570" s="825">
        <v>350.72</v>
      </c>
      <c r="Q570" s="827">
        <v>0.72727272727272729</v>
      </c>
      <c r="R570" s="822">
        <v>16</v>
      </c>
      <c r="S570" s="827">
        <v>0.72727272727272729</v>
      </c>
      <c r="T570" s="826">
        <v>5</v>
      </c>
      <c r="U570" s="828">
        <v>0.7142857142857143</v>
      </c>
    </row>
    <row r="571" spans="1:21" ht="14.45" customHeight="1" x14ac:dyDescent="0.2">
      <c r="A571" s="821">
        <v>21</v>
      </c>
      <c r="B571" s="822" t="s">
        <v>3465</v>
      </c>
      <c r="C571" s="822" t="s">
        <v>3471</v>
      </c>
      <c r="D571" s="823" t="s">
        <v>6113</v>
      </c>
      <c r="E571" s="824" t="s">
        <v>3496</v>
      </c>
      <c r="F571" s="822" t="s">
        <v>3466</v>
      </c>
      <c r="G571" s="822" t="s">
        <v>4006</v>
      </c>
      <c r="H571" s="822" t="s">
        <v>662</v>
      </c>
      <c r="I571" s="822" t="s">
        <v>2844</v>
      </c>
      <c r="J571" s="822" t="s">
        <v>2842</v>
      </c>
      <c r="K571" s="822" t="s">
        <v>2845</v>
      </c>
      <c r="L571" s="825">
        <v>87.67</v>
      </c>
      <c r="M571" s="825">
        <v>87.67</v>
      </c>
      <c r="N571" s="822">
        <v>1</v>
      </c>
      <c r="O571" s="826">
        <v>0.5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21</v>
      </c>
      <c r="B572" s="822" t="s">
        <v>3465</v>
      </c>
      <c r="C572" s="822" t="s">
        <v>3471</v>
      </c>
      <c r="D572" s="823" t="s">
        <v>6113</v>
      </c>
      <c r="E572" s="824" t="s">
        <v>3496</v>
      </c>
      <c r="F572" s="822" t="s">
        <v>3466</v>
      </c>
      <c r="G572" s="822" t="s">
        <v>4006</v>
      </c>
      <c r="H572" s="822" t="s">
        <v>329</v>
      </c>
      <c r="I572" s="822" t="s">
        <v>4449</v>
      </c>
      <c r="J572" s="822" t="s">
        <v>4008</v>
      </c>
      <c r="K572" s="822" t="s">
        <v>2843</v>
      </c>
      <c r="L572" s="825">
        <v>21.92</v>
      </c>
      <c r="M572" s="825">
        <v>153.44</v>
      </c>
      <c r="N572" s="822">
        <v>7</v>
      </c>
      <c r="O572" s="826">
        <v>4</v>
      </c>
      <c r="P572" s="825">
        <v>87.68</v>
      </c>
      <c r="Q572" s="827">
        <v>0.57142857142857151</v>
      </c>
      <c r="R572" s="822">
        <v>4</v>
      </c>
      <c r="S572" s="827">
        <v>0.5714285714285714</v>
      </c>
      <c r="T572" s="826">
        <v>1.5</v>
      </c>
      <c r="U572" s="828">
        <v>0.375</v>
      </c>
    </row>
    <row r="573" spans="1:21" ht="14.45" customHeight="1" x14ac:dyDescent="0.2">
      <c r="A573" s="821">
        <v>21</v>
      </c>
      <c r="B573" s="822" t="s">
        <v>3465</v>
      </c>
      <c r="C573" s="822" t="s">
        <v>3471</v>
      </c>
      <c r="D573" s="823" t="s">
        <v>6113</v>
      </c>
      <c r="E573" s="824" t="s">
        <v>3496</v>
      </c>
      <c r="F573" s="822" t="s">
        <v>3466</v>
      </c>
      <c r="G573" s="822" t="s">
        <v>4010</v>
      </c>
      <c r="H573" s="822" t="s">
        <v>329</v>
      </c>
      <c r="I573" s="822" t="s">
        <v>4450</v>
      </c>
      <c r="J573" s="822" t="s">
        <v>4451</v>
      </c>
      <c r="K573" s="822" t="s">
        <v>4013</v>
      </c>
      <c r="L573" s="825">
        <v>169.29</v>
      </c>
      <c r="M573" s="825">
        <v>1015.7399999999999</v>
      </c>
      <c r="N573" s="822">
        <v>6</v>
      </c>
      <c r="O573" s="826">
        <v>3.5</v>
      </c>
      <c r="P573" s="825">
        <v>846.44999999999993</v>
      </c>
      <c r="Q573" s="827">
        <v>0.83333333333333337</v>
      </c>
      <c r="R573" s="822">
        <v>5</v>
      </c>
      <c r="S573" s="827">
        <v>0.83333333333333337</v>
      </c>
      <c r="T573" s="826">
        <v>2.5</v>
      </c>
      <c r="U573" s="828">
        <v>0.7142857142857143</v>
      </c>
    </row>
    <row r="574" spans="1:21" ht="14.45" customHeight="1" x14ac:dyDescent="0.2">
      <c r="A574" s="821">
        <v>21</v>
      </c>
      <c r="B574" s="822" t="s">
        <v>3465</v>
      </c>
      <c r="C574" s="822" t="s">
        <v>3471</v>
      </c>
      <c r="D574" s="823" t="s">
        <v>6113</v>
      </c>
      <c r="E574" s="824" t="s">
        <v>3496</v>
      </c>
      <c r="F574" s="822" t="s">
        <v>3466</v>
      </c>
      <c r="G574" s="822" t="s">
        <v>4010</v>
      </c>
      <c r="H574" s="822" t="s">
        <v>329</v>
      </c>
      <c r="I574" s="822" t="s">
        <v>3300</v>
      </c>
      <c r="J574" s="822" t="s">
        <v>1416</v>
      </c>
      <c r="K574" s="822" t="s">
        <v>2121</v>
      </c>
      <c r="L574" s="825">
        <v>1286.6199999999999</v>
      </c>
      <c r="M574" s="825">
        <v>3859.8599999999997</v>
      </c>
      <c r="N574" s="822">
        <v>3</v>
      </c>
      <c r="O574" s="826">
        <v>1.5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21</v>
      </c>
      <c r="B575" s="822" t="s">
        <v>3465</v>
      </c>
      <c r="C575" s="822" t="s">
        <v>3471</v>
      </c>
      <c r="D575" s="823" t="s">
        <v>6113</v>
      </c>
      <c r="E575" s="824" t="s">
        <v>3496</v>
      </c>
      <c r="F575" s="822" t="s">
        <v>3466</v>
      </c>
      <c r="G575" s="822" t="s">
        <v>4010</v>
      </c>
      <c r="H575" s="822" t="s">
        <v>329</v>
      </c>
      <c r="I575" s="822" t="s">
        <v>3067</v>
      </c>
      <c r="J575" s="822" t="s">
        <v>1416</v>
      </c>
      <c r="K575" s="822" t="s">
        <v>1417</v>
      </c>
      <c r="L575" s="825">
        <v>2573.2199999999998</v>
      </c>
      <c r="M575" s="825">
        <v>43744.74</v>
      </c>
      <c r="N575" s="822">
        <v>17</v>
      </c>
      <c r="O575" s="826">
        <v>6.5</v>
      </c>
      <c r="P575" s="825">
        <v>30878.639999999999</v>
      </c>
      <c r="Q575" s="827">
        <v>0.70588235294117652</v>
      </c>
      <c r="R575" s="822">
        <v>12</v>
      </c>
      <c r="S575" s="827">
        <v>0.70588235294117652</v>
      </c>
      <c r="T575" s="826">
        <v>4.5</v>
      </c>
      <c r="U575" s="828">
        <v>0.69230769230769229</v>
      </c>
    </row>
    <row r="576" spans="1:21" ht="14.45" customHeight="1" x14ac:dyDescent="0.2">
      <c r="A576" s="821">
        <v>21</v>
      </c>
      <c r="B576" s="822" t="s">
        <v>3465</v>
      </c>
      <c r="C576" s="822" t="s">
        <v>3471</v>
      </c>
      <c r="D576" s="823" t="s">
        <v>6113</v>
      </c>
      <c r="E576" s="824" t="s">
        <v>3496</v>
      </c>
      <c r="F576" s="822" t="s">
        <v>3466</v>
      </c>
      <c r="G576" s="822" t="s">
        <v>4010</v>
      </c>
      <c r="H576" s="822" t="s">
        <v>329</v>
      </c>
      <c r="I576" s="822" t="s">
        <v>4452</v>
      </c>
      <c r="J576" s="822" t="s">
        <v>4451</v>
      </c>
      <c r="K576" s="822" t="s">
        <v>4453</v>
      </c>
      <c r="L576" s="825">
        <v>42.33</v>
      </c>
      <c r="M576" s="825">
        <v>42.33</v>
      </c>
      <c r="N576" s="822">
        <v>1</v>
      </c>
      <c r="O576" s="826">
        <v>0.5</v>
      </c>
      <c r="P576" s="825">
        <v>42.33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21</v>
      </c>
      <c r="B577" s="822" t="s">
        <v>3465</v>
      </c>
      <c r="C577" s="822" t="s">
        <v>3471</v>
      </c>
      <c r="D577" s="823" t="s">
        <v>6113</v>
      </c>
      <c r="E577" s="824" t="s">
        <v>3496</v>
      </c>
      <c r="F577" s="822" t="s">
        <v>3466</v>
      </c>
      <c r="G577" s="822" t="s">
        <v>4010</v>
      </c>
      <c r="H577" s="822" t="s">
        <v>329</v>
      </c>
      <c r="I577" s="822" t="s">
        <v>4454</v>
      </c>
      <c r="J577" s="822" t="s">
        <v>4455</v>
      </c>
      <c r="K577" s="822" t="s">
        <v>4456</v>
      </c>
      <c r="L577" s="825">
        <v>1715.48</v>
      </c>
      <c r="M577" s="825">
        <v>1715.48</v>
      </c>
      <c r="N577" s="822">
        <v>1</v>
      </c>
      <c r="O577" s="826">
        <v>0.5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21</v>
      </c>
      <c r="B578" s="822" t="s">
        <v>3465</v>
      </c>
      <c r="C578" s="822" t="s">
        <v>3471</v>
      </c>
      <c r="D578" s="823" t="s">
        <v>6113</v>
      </c>
      <c r="E578" s="824" t="s">
        <v>3496</v>
      </c>
      <c r="F578" s="822" t="s">
        <v>3466</v>
      </c>
      <c r="G578" s="822" t="s">
        <v>4010</v>
      </c>
      <c r="H578" s="822" t="s">
        <v>662</v>
      </c>
      <c r="I578" s="822" t="s">
        <v>4457</v>
      </c>
      <c r="J578" s="822" t="s">
        <v>1416</v>
      </c>
      <c r="K578" s="822" t="s">
        <v>4458</v>
      </c>
      <c r="L578" s="825">
        <v>1531.68</v>
      </c>
      <c r="M578" s="825">
        <v>3063.36</v>
      </c>
      <c r="N578" s="822">
        <v>2</v>
      </c>
      <c r="O578" s="826">
        <v>1</v>
      </c>
      <c r="P578" s="825">
        <v>1531.68</v>
      </c>
      <c r="Q578" s="827">
        <v>0.5</v>
      </c>
      <c r="R578" s="822">
        <v>1</v>
      </c>
      <c r="S578" s="827">
        <v>0.5</v>
      </c>
      <c r="T578" s="826">
        <v>0.5</v>
      </c>
      <c r="U578" s="828">
        <v>0.5</v>
      </c>
    </row>
    <row r="579" spans="1:21" ht="14.45" customHeight="1" x14ac:dyDescent="0.2">
      <c r="A579" s="821">
        <v>21</v>
      </c>
      <c r="B579" s="822" t="s">
        <v>3465</v>
      </c>
      <c r="C579" s="822" t="s">
        <v>3471</v>
      </c>
      <c r="D579" s="823" t="s">
        <v>6113</v>
      </c>
      <c r="E579" s="824" t="s">
        <v>3496</v>
      </c>
      <c r="F579" s="822" t="s">
        <v>3466</v>
      </c>
      <c r="G579" s="822" t="s">
        <v>4020</v>
      </c>
      <c r="H579" s="822" t="s">
        <v>329</v>
      </c>
      <c r="I579" s="822" t="s">
        <v>4021</v>
      </c>
      <c r="J579" s="822" t="s">
        <v>4022</v>
      </c>
      <c r="K579" s="822" t="s">
        <v>4023</v>
      </c>
      <c r="L579" s="825">
        <v>54.75</v>
      </c>
      <c r="M579" s="825">
        <v>54.75</v>
      </c>
      <c r="N579" s="822">
        <v>1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21</v>
      </c>
      <c r="B580" s="822" t="s">
        <v>3465</v>
      </c>
      <c r="C580" s="822" t="s">
        <v>3471</v>
      </c>
      <c r="D580" s="823" t="s">
        <v>6113</v>
      </c>
      <c r="E580" s="824" t="s">
        <v>3496</v>
      </c>
      <c r="F580" s="822" t="s">
        <v>3466</v>
      </c>
      <c r="G580" s="822" t="s">
        <v>4459</v>
      </c>
      <c r="H580" s="822" t="s">
        <v>329</v>
      </c>
      <c r="I580" s="822" t="s">
        <v>4460</v>
      </c>
      <c r="J580" s="822" t="s">
        <v>4461</v>
      </c>
      <c r="K580" s="822" t="s">
        <v>4462</v>
      </c>
      <c r="L580" s="825">
        <v>528.42999999999995</v>
      </c>
      <c r="M580" s="825">
        <v>1056.8599999999999</v>
      </c>
      <c r="N580" s="822">
        <v>2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21</v>
      </c>
      <c r="B581" s="822" t="s">
        <v>3465</v>
      </c>
      <c r="C581" s="822" t="s">
        <v>3471</v>
      </c>
      <c r="D581" s="823" t="s">
        <v>6113</v>
      </c>
      <c r="E581" s="824" t="s">
        <v>3496</v>
      </c>
      <c r="F581" s="822" t="s">
        <v>3466</v>
      </c>
      <c r="G581" s="822" t="s">
        <v>4036</v>
      </c>
      <c r="H581" s="822" t="s">
        <v>329</v>
      </c>
      <c r="I581" s="822" t="s">
        <v>4037</v>
      </c>
      <c r="J581" s="822" t="s">
        <v>1482</v>
      </c>
      <c r="K581" s="822" t="s">
        <v>4038</v>
      </c>
      <c r="L581" s="825">
        <v>128.69999999999999</v>
      </c>
      <c r="M581" s="825">
        <v>257.39999999999998</v>
      </c>
      <c r="N581" s="822">
        <v>2</v>
      </c>
      <c r="O581" s="826">
        <v>1</v>
      </c>
      <c r="P581" s="825">
        <v>257.39999999999998</v>
      </c>
      <c r="Q581" s="827">
        <v>1</v>
      </c>
      <c r="R581" s="822">
        <v>2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21</v>
      </c>
      <c r="B582" s="822" t="s">
        <v>3465</v>
      </c>
      <c r="C582" s="822" t="s">
        <v>3471</v>
      </c>
      <c r="D582" s="823" t="s">
        <v>6113</v>
      </c>
      <c r="E582" s="824" t="s">
        <v>3496</v>
      </c>
      <c r="F582" s="822" t="s">
        <v>3466</v>
      </c>
      <c r="G582" s="822" t="s">
        <v>4036</v>
      </c>
      <c r="H582" s="822" t="s">
        <v>329</v>
      </c>
      <c r="I582" s="822" t="s">
        <v>4039</v>
      </c>
      <c r="J582" s="822" t="s">
        <v>1482</v>
      </c>
      <c r="K582" s="822" t="s">
        <v>4040</v>
      </c>
      <c r="L582" s="825">
        <v>181.04</v>
      </c>
      <c r="M582" s="825">
        <v>181.04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21</v>
      </c>
      <c r="B583" s="822" t="s">
        <v>3465</v>
      </c>
      <c r="C583" s="822" t="s">
        <v>3471</v>
      </c>
      <c r="D583" s="823" t="s">
        <v>6113</v>
      </c>
      <c r="E583" s="824" t="s">
        <v>3496</v>
      </c>
      <c r="F583" s="822" t="s">
        <v>3466</v>
      </c>
      <c r="G583" s="822" t="s">
        <v>4036</v>
      </c>
      <c r="H583" s="822" t="s">
        <v>329</v>
      </c>
      <c r="I583" s="822" t="s">
        <v>4463</v>
      </c>
      <c r="J583" s="822" t="s">
        <v>1482</v>
      </c>
      <c r="K583" s="822" t="s">
        <v>4464</v>
      </c>
      <c r="L583" s="825">
        <v>64.349999999999994</v>
      </c>
      <c r="M583" s="825">
        <v>64.349999999999994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21</v>
      </c>
      <c r="B584" s="822" t="s">
        <v>3465</v>
      </c>
      <c r="C584" s="822" t="s">
        <v>3471</v>
      </c>
      <c r="D584" s="823" t="s">
        <v>6113</v>
      </c>
      <c r="E584" s="824" t="s">
        <v>3496</v>
      </c>
      <c r="F584" s="822" t="s">
        <v>3466</v>
      </c>
      <c r="G584" s="822" t="s">
        <v>4044</v>
      </c>
      <c r="H584" s="822" t="s">
        <v>329</v>
      </c>
      <c r="I584" s="822" t="s">
        <v>4045</v>
      </c>
      <c r="J584" s="822" t="s">
        <v>1197</v>
      </c>
      <c r="K584" s="822" t="s">
        <v>4046</v>
      </c>
      <c r="L584" s="825">
        <v>0</v>
      </c>
      <c r="M584" s="825">
        <v>0</v>
      </c>
      <c r="N584" s="822">
        <v>2</v>
      </c>
      <c r="O584" s="826">
        <v>1.5</v>
      </c>
      <c r="P584" s="825">
        <v>0</v>
      </c>
      <c r="Q584" s="827"/>
      <c r="R584" s="822">
        <v>2</v>
      </c>
      <c r="S584" s="827">
        <v>1</v>
      </c>
      <c r="T584" s="826">
        <v>1.5</v>
      </c>
      <c r="U584" s="828">
        <v>1</v>
      </c>
    </row>
    <row r="585" spans="1:21" ht="14.45" customHeight="1" x14ac:dyDescent="0.2">
      <c r="A585" s="821">
        <v>21</v>
      </c>
      <c r="B585" s="822" t="s">
        <v>3465</v>
      </c>
      <c r="C585" s="822" t="s">
        <v>3471</v>
      </c>
      <c r="D585" s="823" t="s">
        <v>6113</v>
      </c>
      <c r="E585" s="824" t="s">
        <v>3496</v>
      </c>
      <c r="F585" s="822" t="s">
        <v>3466</v>
      </c>
      <c r="G585" s="822" t="s">
        <v>4465</v>
      </c>
      <c r="H585" s="822" t="s">
        <v>329</v>
      </c>
      <c r="I585" s="822" t="s">
        <v>4466</v>
      </c>
      <c r="J585" s="822" t="s">
        <v>1507</v>
      </c>
      <c r="K585" s="822" t="s">
        <v>4467</v>
      </c>
      <c r="L585" s="825">
        <v>73.09</v>
      </c>
      <c r="M585" s="825">
        <v>146.18</v>
      </c>
      <c r="N585" s="822">
        <v>2</v>
      </c>
      <c r="O585" s="826">
        <v>0.5</v>
      </c>
      <c r="P585" s="825">
        <v>146.18</v>
      </c>
      <c r="Q585" s="827">
        <v>1</v>
      </c>
      <c r="R585" s="822">
        <v>2</v>
      </c>
      <c r="S585" s="827">
        <v>1</v>
      </c>
      <c r="T585" s="826">
        <v>0.5</v>
      </c>
      <c r="U585" s="828">
        <v>1</v>
      </c>
    </row>
    <row r="586" spans="1:21" ht="14.45" customHeight="1" x14ac:dyDescent="0.2">
      <c r="A586" s="821">
        <v>21</v>
      </c>
      <c r="B586" s="822" t="s">
        <v>3465</v>
      </c>
      <c r="C586" s="822" t="s">
        <v>3471</v>
      </c>
      <c r="D586" s="823" t="s">
        <v>6113</v>
      </c>
      <c r="E586" s="824" t="s">
        <v>3496</v>
      </c>
      <c r="F586" s="822" t="s">
        <v>3466</v>
      </c>
      <c r="G586" s="822" t="s">
        <v>4468</v>
      </c>
      <c r="H586" s="822" t="s">
        <v>329</v>
      </c>
      <c r="I586" s="822" t="s">
        <v>4469</v>
      </c>
      <c r="J586" s="822" t="s">
        <v>2206</v>
      </c>
      <c r="K586" s="822" t="s">
        <v>4470</v>
      </c>
      <c r="L586" s="825">
        <v>704.85</v>
      </c>
      <c r="M586" s="825">
        <v>704.85</v>
      </c>
      <c r="N586" s="822">
        <v>1</v>
      </c>
      <c r="O586" s="826">
        <v>0.5</v>
      </c>
      <c r="P586" s="825">
        <v>704.85</v>
      </c>
      <c r="Q586" s="827">
        <v>1</v>
      </c>
      <c r="R586" s="822">
        <v>1</v>
      </c>
      <c r="S586" s="827">
        <v>1</v>
      </c>
      <c r="T586" s="826">
        <v>0.5</v>
      </c>
      <c r="U586" s="828">
        <v>1</v>
      </c>
    </row>
    <row r="587" spans="1:21" ht="14.45" customHeight="1" x14ac:dyDescent="0.2">
      <c r="A587" s="821">
        <v>21</v>
      </c>
      <c r="B587" s="822" t="s">
        <v>3465</v>
      </c>
      <c r="C587" s="822" t="s">
        <v>3471</v>
      </c>
      <c r="D587" s="823" t="s">
        <v>6113</v>
      </c>
      <c r="E587" s="824" t="s">
        <v>3496</v>
      </c>
      <c r="F587" s="822" t="s">
        <v>3466</v>
      </c>
      <c r="G587" s="822" t="s">
        <v>3578</v>
      </c>
      <c r="H587" s="822" t="s">
        <v>662</v>
      </c>
      <c r="I587" s="822" t="s">
        <v>3032</v>
      </c>
      <c r="J587" s="822" t="s">
        <v>1338</v>
      </c>
      <c r="K587" s="822" t="s">
        <v>1340</v>
      </c>
      <c r="L587" s="825">
        <v>0</v>
      </c>
      <c r="M587" s="825">
        <v>0</v>
      </c>
      <c r="N587" s="822">
        <v>57</v>
      </c>
      <c r="O587" s="826">
        <v>19.5</v>
      </c>
      <c r="P587" s="825">
        <v>0</v>
      </c>
      <c r="Q587" s="827"/>
      <c r="R587" s="822">
        <v>37</v>
      </c>
      <c r="S587" s="827">
        <v>0.64912280701754388</v>
      </c>
      <c r="T587" s="826">
        <v>12</v>
      </c>
      <c r="U587" s="828">
        <v>0.61538461538461542</v>
      </c>
    </row>
    <row r="588" spans="1:21" ht="14.45" customHeight="1" x14ac:dyDescent="0.2">
      <c r="A588" s="821">
        <v>21</v>
      </c>
      <c r="B588" s="822" t="s">
        <v>3465</v>
      </c>
      <c r="C588" s="822" t="s">
        <v>3471</v>
      </c>
      <c r="D588" s="823" t="s">
        <v>6113</v>
      </c>
      <c r="E588" s="824" t="s">
        <v>3496</v>
      </c>
      <c r="F588" s="822" t="s">
        <v>3466</v>
      </c>
      <c r="G588" s="822" t="s">
        <v>4050</v>
      </c>
      <c r="H588" s="822" t="s">
        <v>329</v>
      </c>
      <c r="I588" s="822" t="s">
        <v>4051</v>
      </c>
      <c r="J588" s="822" t="s">
        <v>1601</v>
      </c>
      <c r="K588" s="822" t="s">
        <v>4052</v>
      </c>
      <c r="L588" s="825">
        <v>169.24</v>
      </c>
      <c r="M588" s="825">
        <v>169.24</v>
      </c>
      <c r="N588" s="822">
        <v>1</v>
      </c>
      <c r="O588" s="826">
        <v>0.5</v>
      </c>
      <c r="P588" s="825">
        <v>169.24</v>
      </c>
      <c r="Q588" s="827">
        <v>1</v>
      </c>
      <c r="R588" s="822">
        <v>1</v>
      </c>
      <c r="S588" s="827">
        <v>1</v>
      </c>
      <c r="T588" s="826">
        <v>0.5</v>
      </c>
      <c r="U588" s="828">
        <v>1</v>
      </c>
    </row>
    <row r="589" spans="1:21" ht="14.45" customHeight="1" x14ac:dyDescent="0.2">
      <c r="A589" s="821">
        <v>21</v>
      </c>
      <c r="B589" s="822" t="s">
        <v>3465</v>
      </c>
      <c r="C589" s="822" t="s">
        <v>3471</v>
      </c>
      <c r="D589" s="823" t="s">
        <v>6113</v>
      </c>
      <c r="E589" s="824" t="s">
        <v>3496</v>
      </c>
      <c r="F589" s="822" t="s">
        <v>3466</v>
      </c>
      <c r="G589" s="822" t="s">
        <v>4060</v>
      </c>
      <c r="H589" s="822" t="s">
        <v>662</v>
      </c>
      <c r="I589" s="822" t="s">
        <v>4061</v>
      </c>
      <c r="J589" s="822" t="s">
        <v>4062</v>
      </c>
      <c r="K589" s="822" t="s">
        <v>768</v>
      </c>
      <c r="L589" s="825">
        <v>502.31</v>
      </c>
      <c r="M589" s="825">
        <v>86397.319999999978</v>
      </c>
      <c r="N589" s="822">
        <v>172</v>
      </c>
      <c r="O589" s="826">
        <v>150</v>
      </c>
      <c r="P589" s="825">
        <v>35161.700000000026</v>
      </c>
      <c r="Q589" s="827">
        <v>0.4069767441860469</v>
      </c>
      <c r="R589" s="822">
        <v>70</v>
      </c>
      <c r="S589" s="827">
        <v>0.40697674418604651</v>
      </c>
      <c r="T589" s="826">
        <v>57</v>
      </c>
      <c r="U589" s="828">
        <v>0.38</v>
      </c>
    </row>
    <row r="590" spans="1:21" ht="14.45" customHeight="1" x14ac:dyDescent="0.2">
      <c r="A590" s="821">
        <v>21</v>
      </c>
      <c r="B590" s="822" t="s">
        <v>3465</v>
      </c>
      <c r="C590" s="822" t="s">
        <v>3471</v>
      </c>
      <c r="D590" s="823" t="s">
        <v>6113</v>
      </c>
      <c r="E590" s="824" t="s">
        <v>3496</v>
      </c>
      <c r="F590" s="822" t="s">
        <v>3466</v>
      </c>
      <c r="G590" s="822" t="s">
        <v>4064</v>
      </c>
      <c r="H590" s="822" t="s">
        <v>329</v>
      </c>
      <c r="I590" s="822" t="s">
        <v>4065</v>
      </c>
      <c r="J590" s="822" t="s">
        <v>4066</v>
      </c>
      <c r="K590" s="822" t="s">
        <v>4067</v>
      </c>
      <c r="L590" s="825">
        <v>79.11</v>
      </c>
      <c r="M590" s="825">
        <v>79.11</v>
      </c>
      <c r="N590" s="822">
        <v>1</v>
      </c>
      <c r="O590" s="826">
        <v>0.5</v>
      </c>
      <c r="P590" s="825">
        <v>79.11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21</v>
      </c>
      <c r="B591" s="822" t="s">
        <v>3465</v>
      </c>
      <c r="C591" s="822" t="s">
        <v>3471</v>
      </c>
      <c r="D591" s="823" t="s">
        <v>6113</v>
      </c>
      <c r="E591" s="824" t="s">
        <v>3496</v>
      </c>
      <c r="F591" s="822" t="s">
        <v>3466</v>
      </c>
      <c r="G591" s="822" t="s">
        <v>4064</v>
      </c>
      <c r="H591" s="822" t="s">
        <v>329</v>
      </c>
      <c r="I591" s="822" t="s">
        <v>4471</v>
      </c>
      <c r="J591" s="822" t="s">
        <v>4472</v>
      </c>
      <c r="K591" s="822" t="s">
        <v>4473</v>
      </c>
      <c r="L591" s="825">
        <v>36.909999999999997</v>
      </c>
      <c r="M591" s="825">
        <v>36.909999999999997</v>
      </c>
      <c r="N591" s="822">
        <v>1</v>
      </c>
      <c r="O591" s="826">
        <v>0.5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21</v>
      </c>
      <c r="B592" s="822" t="s">
        <v>3465</v>
      </c>
      <c r="C592" s="822" t="s">
        <v>3471</v>
      </c>
      <c r="D592" s="823" t="s">
        <v>6113</v>
      </c>
      <c r="E592" s="824" t="s">
        <v>3496</v>
      </c>
      <c r="F592" s="822" t="s">
        <v>3466</v>
      </c>
      <c r="G592" s="822" t="s">
        <v>4474</v>
      </c>
      <c r="H592" s="822" t="s">
        <v>329</v>
      </c>
      <c r="I592" s="822" t="s">
        <v>4475</v>
      </c>
      <c r="J592" s="822" t="s">
        <v>2157</v>
      </c>
      <c r="K592" s="822" t="s">
        <v>4476</v>
      </c>
      <c r="L592" s="825">
        <v>83.82</v>
      </c>
      <c r="M592" s="825">
        <v>167.64</v>
      </c>
      <c r="N592" s="822">
        <v>2</v>
      </c>
      <c r="O592" s="826">
        <v>1.5</v>
      </c>
      <c r="P592" s="825">
        <v>167.64</v>
      </c>
      <c r="Q592" s="827">
        <v>1</v>
      </c>
      <c r="R592" s="822">
        <v>2</v>
      </c>
      <c r="S592" s="827">
        <v>1</v>
      </c>
      <c r="T592" s="826">
        <v>1.5</v>
      </c>
      <c r="U592" s="828">
        <v>1</v>
      </c>
    </row>
    <row r="593" spans="1:21" ht="14.45" customHeight="1" x14ac:dyDescent="0.2">
      <c r="A593" s="821">
        <v>21</v>
      </c>
      <c r="B593" s="822" t="s">
        <v>3465</v>
      </c>
      <c r="C593" s="822" t="s">
        <v>3471</v>
      </c>
      <c r="D593" s="823" t="s">
        <v>6113</v>
      </c>
      <c r="E593" s="824" t="s">
        <v>3496</v>
      </c>
      <c r="F593" s="822" t="s">
        <v>3466</v>
      </c>
      <c r="G593" s="822" t="s">
        <v>4477</v>
      </c>
      <c r="H593" s="822" t="s">
        <v>329</v>
      </c>
      <c r="I593" s="822" t="s">
        <v>4478</v>
      </c>
      <c r="J593" s="822" t="s">
        <v>4479</v>
      </c>
      <c r="K593" s="822" t="s">
        <v>3316</v>
      </c>
      <c r="L593" s="825">
        <v>192.28</v>
      </c>
      <c r="M593" s="825">
        <v>384.56</v>
      </c>
      <c r="N593" s="822">
        <v>2</v>
      </c>
      <c r="O593" s="826">
        <v>1.5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21</v>
      </c>
      <c r="B594" s="822" t="s">
        <v>3465</v>
      </c>
      <c r="C594" s="822" t="s">
        <v>3471</v>
      </c>
      <c r="D594" s="823" t="s">
        <v>6113</v>
      </c>
      <c r="E594" s="824" t="s">
        <v>3496</v>
      </c>
      <c r="F594" s="822" t="s">
        <v>3466</v>
      </c>
      <c r="G594" s="822" t="s">
        <v>4081</v>
      </c>
      <c r="H594" s="822" t="s">
        <v>329</v>
      </c>
      <c r="I594" s="822" t="s">
        <v>4082</v>
      </c>
      <c r="J594" s="822" t="s">
        <v>1535</v>
      </c>
      <c r="K594" s="822" t="s">
        <v>4083</v>
      </c>
      <c r="L594" s="825">
        <v>98.2</v>
      </c>
      <c r="M594" s="825">
        <v>98.2</v>
      </c>
      <c r="N594" s="822">
        <v>1</v>
      </c>
      <c r="O594" s="826">
        <v>0.5</v>
      </c>
      <c r="P594" s="825">
        <v>98.2</v>
      </c>
      <c r="Q594" s="827">
        <v>1</v>
      </c>
      <c r="R594" s="822">
        <v>1</v>
      </c>
      <c r="S594" s="827">
        <v>1</v>
      </c>
      <c r="T594" s="826">
        <v>0.5</v>
      </c>
      <c r="U594" s="828">
        <v>1</v>
      </c>
    </row>
    <row r="595" spans="1:21" ht="14.45" customHeight="1" x14ac:dyDescent="0.2">
      <c r="A595" s="821">
        <v>21</v>
      </c>
      <c r="B595" s="822" t="s">
        <v>3465</v>
      </c>
      <c r="C595" s="822" t="s">
        <v>3471</v>
      </c>
      <c r="D595" s="823" t="s">
        <v>6113</v>
      </c>
      <c r="E595" s="824" t="s">
        <v>3496</v>
      </c>
      <c r="F595" s="822" t="s">
        <v>3466</v>
      </c>
      <c r="G595" s="822" t="s">
        <v>4086</v>
      </c>
      <c r="H595" s="822" t="s">
        <v>329</v>
      </c>
      <c r="I595" s="822" t="s">
        <v>4087</v>
      </c>
      <c r="J595" s="822" t="s">
        <v>1530</v>
      </c>
      <c r="K595" s="822" t="s">
        <v>3653</v>
      </c>
      <c r="L595" s="825">
        <v>137.88</v>
      </c>
      <c r="M595" s="825">
        <v>137.88</v>
      </c>
      <c r="N595" s="822">
        <v>1</v>
      </c>
      <c r="O595" s="826">
        <v>1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21</v>
      </c>
      <c r="B596" s="822" t="s">
        <v>3465</v>
      </c>
      <c r="C596" s="822" t="s">
        <v>3471</v>
      </c>
      <c r="D596" s="823" t="s">
        <v>6113</v>
      </c>
      <c r="E596" s="824" t="s">
        <v>3496</v>
      </c>
      <c r="F596" s="822" t="s">
        <v>3466</v>
      </c>
      <c r="G596" s="822" t="s">
        <v>4480</v>
      </c>
      <c r="H596" s="822" t="s">
        <v>329</v>
      </c>
      <c r="I596" s="822" t="s">
        <v>4481</v>
      </c>
      <c r="J596" s="822" t="s">
        <v>4482</v>
      </c>
      <c r="K596" s="822" t="s">
        <v>4483</v>
      </c>
      <c r="L596" s="825">
        <v>77.13</v>
      </c>
      <c r="M596" s="825">
        <v>154.26</v>
      </c>
      <c r="N596" s="822">
        <v>2</v>
      </c>
      <c r="O596" s="826">
        <v>1</v>
      </c>
      <c r="P596" s="825">
        <v>154.26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21</v>
      </c>
      <c r="B597" s="822" t="s">
        <v>3465</v>
      </c>
      <c r="C597" s="822" t="s">
        <v>3471</v>
      </c>
      <c r="D597" s="823" t="s">
        <v>6113</v>
      </c>
      <c r="E597" s="824" t="s">
        <v>3496</v>
      </c>
      <c r="F597" s="822" t="s">
        <v>3466</v>
      </c>
      <c r="G597" s="822" t="s">
        <v>3573</v>
      </c>
      <c r="H597" s="822" t="s">
        <v>329</v>
      </c>
      <c r="I597" s="822" t="s">
        <v>4092</v>
      </c>
      <c r="J597" s="822" t="s">
        <v>4093</v>
      </c>
      <c r="K597" s="822" t="s">
        <v>4094</v>
      </c>
      <c r="L597" s="825">
        <v>33.4</v>
      </c>
      <c r="M597" s="825">
        <v>66.8</v>
      </c>
      <c r="N597" s="822">
        <v>2</v>
      </c>
      <c r="O597" s="826">
        <v>1</v>
      </c>
      <c r="P597" s="825">
        <v>66.8</v>
      </c>
      <c r="Q597" s="827">
        <v>1</v>
      </c>
      <c r="R597" s="822">
        <v>2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21</v>
      </c>
      <c r="B598" s="822" t="s">
        <v>3465</v>
      </c>
      <c r="C598" s="822" t="s">
        <v>3471</v>
      </c>
      <c r="D598" s="823" t="s">
        <v>6113</v>
      </c>
      <c r="E598" s="824" t="s">
        <v>3496</v>
      </c>
      <c r="F598" s="822" t="s">
        <v>3466</v>
      </c>
      <c r="G598" s="822" t="s">
        <v>3573</v>
      </c>
      <c r="H598" s="822" t="s">
        <v>329</v>
      </c>
      <c r="I598" s="822" t="s">
        <v>4484</v>
      </c>
      <c r="J598" s="822" t="s">
        <v>1548</v>
      </c>
      <c r="K598" s="822" t="s">
        <v>2108</v>
      </c>
      <c r="L598" s="825">
        <v>47.35</v>
      </c>
      <c r="M598" s="825">
        <v>2935.6999999999994</v>
      </c>
      <c r="N598" s="822">
        <v>62</v>
      </c>
      <c r="O598" s="826">
        <v>10</v>
      </c>
      <c r="P598" s="825">
        <v>284.10000000000002</v>
      </c>
      <c r="Q598" s="827">
        <v>9.6774193548387122E-2</v>
      </c>
      <c r="R598" s="822">
        <v>6</v>
      </c>
      <c r="S598" s="827">
        <v>9.6774193548387094E-2</v>
      </c>
      <c r="T598" s="826">
        <v>1</v>
      </c>
      <c r="U598" s="828">
        <v>0.1</v>
      </c>
    </row>
    <row r="599" spans="1:21" ht="14.45" customHeight="1" x14ac:dyDescent="0.2">
      <c r="A599" s="821">
        <v>21</v>
      </c>
      <c r="B599" s="822" t="s">
        <v>3465</v>
      </c>
      <c r="C599" s="822" t="s">
        <v>3471</v>
      </c>
      <c r="D599" s="823" t="s">
        <v>6113</v>
      </c>
      <c r="E599" s="824" t="s">
        <v>3496</v>
      </c>
      <c r="F599" s="822" t="s">
        <v>3466</v>
      </c>
      <c r="G599" s="822" t="s">
        <v>3573</v>
      </c>
      <c r="H599" s="822" t="s">
        <v>329</v>
      </c>
      <c r="I599" s="822" t="s">
        <v>4485</v>
      </c>
      <c r="J599" s="822" t="s">
        <v>3575</v>
      </c>
      <c r="K599" s="822" t="s">
        <v>4486</v>
      </c>
      <c r="L599" s="825">
        <v>100.17</v>
      </c>
      <c r="M599" s="825">
        <v>200.34</v>
      </c>
      <c r="N599" s="822">
        <v>2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21</v>
      </c>
      <c r="B600" s="822" t="s">
        <v>3465</v>
      </c>
      <c r="C600" s="822" t="s">
        <v>3471</v>
      </c>
      <c r="D600" s="823" t="s">
        <v>6113</v>
      </c>
      <c r="E600" s="824" t="s">
        <v>3496</v>
      </c>
      <c r="F600" s="822" t="s">
        <v>3466</v>
      </c>
      <c r="G600" s="822" t="s">
        <v>3573</v>
      </c>
      <c r="H600" s="822" t="s">
        <v>329</v>
      </c>
      <c r="I600" s="822" t="s">
        <v>4487</v>
      </c>
      <c r="J600" s="822" t="s">
        <v>4488</v>
      </c>
      <c r="K600" s="822" t="s">
        <v>4489</v>
      </c>
      <c r="L600" s="825">
        <v>150.26</v>
      </c>
      <c r="M600" s="825">
        <v>901.56</v>
      </c>
      <c r="N600" s="822">
        <v>6</v>
      </c>
      <c r="O600" s="826">
        <v>2</v>
      </c>
      <c r="P600" s="825">
        <v>901.56</v>
      </c>
      <c r="Q600" s="827">
        <v>1</v>
      </c>
      <c r="R600" s="822">
        <v>6</v>
      </c>
      <c r="S600" s="827">
        <v>1</v>
      </c>
      <c r="T600" s="826">
        <v>2</v>
      </c>
      <c r="U600" s="828">
        <v>1</v>
      </c>
    </row>
    <row r="601" spans="1:21" ht="14.45" customHeight="1" x14ac:dyDescent="0.2">
      <c r="A601" s="821">
        <v>21</v>
      </c>
      <c r="B601" s="822" t="s">
        <v>3465</v>
      </c>
      <c r="C601" s="822" t="s">
        <v>3471</v>
      </c>
      <c r="D601" s="823" t="s">
        <v>6113</v>
      </c>
      <c r="E601" s="824" t="s">
        <v>3496</v>
      </c>
      <c r="F601" s="822" t="s">
        <v>3466</v>
      </c>
      <c r="G601" s="822" t="s">
        <v>4106</v>
      </c>
      <c r="H601" s="822" t="s">
        <v>329</v>
      </c>
      <c r="I601" s="822" t="s">
        <v>4490</v>
      </c>
      <c r="J601" s="822" t="s">
        <v>1572</v>
      </c>
      <c r="K601" s="822" t="s">
        <v>4491</v>
      </c>
      <c r="L601" s="825">
        <v>65.989999999999995</v>
      </c>
      <c r="M601" s="825">
        <v>65.989999999999995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21</v>
      </c>
      <c r="B602" s="822" t="s">
        <v>3465</v>
      </c>
      <c r="C602" s="822" t="s">
        <v>3471</v>
      </c>
      <c r="D602" s="823" t="s">
        <v>6113</v>
      </c>
      <c r="E602" s="824" t="s">
        <v>3496</v>
      </c>
      <c r="F602" s="822" t="s">
        <v>3466</v>
      </c>
      <c r="G602" s="822" t="s">
        <v>4106</v>
      </c>
      <c r="H602" s="822" t="s">
        <v>329</v>
      </c>
      <c r="I602" s="822" t="s">
        <v>4492</v>
      </c>
      <c r="J602" s="822" t="s">
        <v>1572</v>
      </c>
      <c r="K602" s="822" t="s">
        <v>4493</v>
      </c>
      <c r="L602" s="825">
        <v>98.98</v>
      </c>
      <c r="M602" s="825">
        <v>98.98</v>
      </c>
      <c r="N602" s="822">
        <v>1</v>
      </c>
      <c r="O602" s="826">
        <v>0.5</v>
      </c>
      <c r="P602" s="825">
        <v>98.98</v>
      </c>
      <c r="Q602" s="827">
        <v>1</v>
      </c>
      <c r="R602" s="822">
        <v>1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21</v>
      </c>
      <c r="B603" s="822" t="s">
        <v>3465</v>
      </c>
      <c r="C603" s="822" t="s">
        <v>3471</v>
      </c>
      <c r="D603" s="823" t="s">
        <v>6113</v>
      </c>
      <c r="E603" s="824" t="s">
        <v>3496</v>
      </c>
      <c r="F603" s="822" t="s">
        <v>3466</v>
      </c>
      <c r="G603" s="822" t="s">
        <v>4494</v>
      </c>
      <c r="H603" s="822" t="s">
        <v>662</v>
      </c>
      <c r="I603" s="822" t="s">
        <v>4495</v>
      </c>
      <c r="J603" s="822" t="s">
        <v>4496</v>
      </c>
      <c r="K603" s="822" t="s">
        <v>4497</v>
      </c>
      <c r="L603" s="825">
        <v>131.32</v>
      </c>
      <c r="M603" s="825">
        <v>131.32</v>
      </c>
      <c r="N603" s="822">
        <v>1</v>
      </c>
      <c r="O603" s="826">
        <v>1</v>
      </c>
      <c r="P603" s="825">
        <v>131.32</v>
      </c>
      <c r="Q603" s="827">
        <v>1</v>
      </c>
      <c r="R603" s="822">
        <v>1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21</v>
      </c>
      <c r="B604" s="822" t="s">
        <v>3465</v>
      </c>
      <c r="C604" s="822" t="s">
        <v>3471</v>
      </c>
      <c r="D604" s="823" t="s">
        <v>6113</v>
      </c>
      <c r="E604" s="824" t="s">
        <v>3496</v>
      </c>
      <c r="F604" s="822" t="s">
        <v>3466</v>
      </c>
      <c r="G604" s="822" t="s">
        <v>4111</v>
      </c>
      <c r="H604" s="822" t="s">
        <v>329</v>
      </c>
      <c r="I604" s="822" t="s">
        <v>4112</v>
      </c>
      <c r="J604" s="822" t="s">
        <v>797</v>
      </c>
      <c r="K604" s="822" t="s">
        <v>798</v>
      </c>
      <c r="L604" s="825">
        <v>311.02</v>
      </c>
      <c r="M604" s="825">
        <v>311.02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21</v>
      </c>
      <c r="B605" s="822" t="s">
        <v>3465</v>
      </c>
      <c r="C605" s="822" t="s">
        <v>3471</v>
      </c>
      <c r="D605" s="823" t="s">
        <v>6113</v>
      </c>
      <c r="E605" s="824" t="s">
        <v>3496</v>
      </c>
      <c r="F605" s="822" t="s">
        <v>3466</v>
      </c>
      <c r="G605" s="822" t="s">
        <v>4111</v>
      </c>
      <c r="H605" s="822" t="s">
        <v>329</v>
      </c>
      <c r="I605" s="822" t="s">
        <v>4113</v>
      </c>
      <c r="J605" s="822" t="s">
        <v>4114</v>
      </c>
      <c r="K605" s="822" t="s">
        <v>4115</v>
      </c>
      <c r="L605" s="825">
        <v>177.92</v>
      </c>
      <c r="M605" s="825">
        <v>12276.480000000003</v>
      </c>
      <c r="N605" s="822">
        <v>69</v>
      </c>
      <c r="O605" s="826">
        <v>22.5</v>
      </c>
      <c r="P605" s="825">
        <v>11031.040000000003</v>
      </c>
      <c r="Q605" s="827">
        <v>0.89855072463768115</v>
      </c>
      <c r="R605" s="822">
        <v>62</v>
      </c>
      <c r="S605" s="827">
        <v>0.89855072463768115</v>
      </c>
      <c r="T605" s="826">
        <v>20</v>
      </c>
      <c r="U605" s="828">
        <v>0.88888888888888884</v>
      </c>
    </row>
    <row r="606" spans="1:21" ht="14.45" customHeight="1" x14ac:dyDescent="0.2">
      <c r="A606" s="821">
        <v>21</v>
      </c>
      <c r="B606" s="822" t="s">
        <v>3465</v>
      </c>
      <c r="C606" s="822" t="s">
        <v>3471</v>
      </c>
      <c r="D606" s="823" t="s">
        <v>6113</v>
      </c>
      <c r="E606" s="824" t="s">
        <v>3496</v>
      </c>
      <c r="F606" s="822" t="s">
        <v>3466</v>
      </c>
      <c r="G606" s="822" t="s">
        <v>4111</v>
      </c>
      <c r="H606" s="822" t="s">
        <v>329</v>
      </c>
      <c r="I606" s="822" t="s">
        <v>4116</v>
      </c>
      <c r="J606" s="822" t="s">
        <v>4114</v>
      </c>
      <c r="K606" s="822" t="s">
        <v>4117</v>
      </c>
      <c r="L606" s="825">
        <v>387.73</v>
      </c>
      <c r="M606" s="825">
        <v>1938.65</v>
      </c>
      <c r="N606" s="822">
        <v>5</v>
      </c>
      <c r="O606" s="826">
        <v>1.5</v>
      </c>
      <c r="P606" s="825">
        <v>387.73</v>
      </c>
      <c r="Q606" s="827">
        <v>0.2</v>
      </c>
      <c r="R606" s="822">
        <v>1</v>
      </c>
      <c r="S606" s="827">
        <v>0.2</v>
      </c>
      <c r="T606" s="826">
        <v>0.5</v>
      </c>
      <c r="U606" s="828">
        <v>0.33333333333333331</v>
      </c>
    </row>
    <row r="607" spans="1:21" ht="14.45" customHeight="1" x14ac:dyDescent="0.2">
      <c r="A607" s="821">
        <v>21</v>
      </c>
      <c r="B607" s="822" t="s">
        <v>3465</v>
      </c>
      <c r="C607" s="822" t="s">
        <v>3471</v>
      </c>
      <c r="D607" s="823" t="s">
        <v>6113</v>
      </c>
      <c r="E607" s="824" t="s">
        <v>3496</v>
      </c>
      <c r="F607" s="822" t="s">
        <v>3466</v>
      </c>
      <c r="G607" s="822" t="s">
        <v>4111</v>
      </c>
      <c r="H607" s="822" t="s">
        <v>329</v>
      </c>
      <c r="I607" s="822" t="s">
        <v>4118</v>
      </c>
      <c r="J607" s="822" t="s">
        <v>4119</v>
      </c>
      <c r="K607" s="822" t="s">
        <v>4115</v>
      </c>
      <c r="L607" s="825">
        <v>177.92</v>
      </c>
      <c r="M607" s="825">
        <v>3558.4</v>
      </c>
      <c r="N607" s="822">
        <v>20</v>
      </c>
      <c r="O607" s="826">
        <v>7.5</v>
      </c>
      <c r="P607" s="825">
        <v>2668.8</v>
      </c>
      <c r="Q607" s="827">
        <v>0.75</v>
      </c>
      <c r="R607" s="822">
        <v>15</v>
      </c>
      <c r="S607" s="827">
        <v>0.75</v>
      </c>
      <c r="T607" s="826">
        <v>4.5</v>
      </c>
      <c r="U607" s="828">
        <v>0.6</v>
      </c>
    </row>
    <row r="608" spans="1:21" ht="14.45" customHeight="1" x14ac:dyDescent="0.2">
      <c r="A608" s="821">
        <v>21</v>
      </c>
      <c r="B608" s="822" t="s">
        <v>3465</v>
      </c>
      <c r="C608" s="822" t="s">
        <v>3471</v>
      </c>
      <c r="D608" s="823" t="s">
        <v>6113</v>
      </c>
      <c r="E608" s="824" t="s">
        <v>3496</v>
      </c>
      <c r="F608" s="822" t="s">
        <v>3466</v>
      </c>
      <c r="G608" s="822" t="s">
        <v>4498</v>
      </c>
      <c r="H608" s="822" t="s">
        <v>662</v>
      </c>
      <c r="I608" s="822" t="s">
        <v>4499</v>
      </c>
      <c r="J608" s="822" t="s">
        <v>3110</v>
      </c>
      <c r="K608" s="822" t="s">
        <v>4500</v>
      </c>
      <c r="L608" s="825">
        <v>80.53</v>
      </c>
      <c r="M608" s="825">
        <v>161.06</v>
      </c>
      <c r="N608" s="822">
        <v>2</v>
      </c>
      <c r="O608" s="826">
        <v>0.5</v>
      </c>
      <c r="P608" s="825">
        <v>161.06</v>
      </c>
      <c r="Q608" s="827">
        <v>1</v>
      </c>
      <c r="R608" s="822">
        <v>2</v>
      </c>
      <c r="S608" s="827">
        <v>1</v>
      </c>
      <c r="T608" s="826">
        <v>0.5</v>
      </c>
      <c r="U608" s="828">
        <v>1</v>
      </c>
    </row>
    <row r="609" spans="1:21" ht="14.45" customHeight="1" x14ac:dyDescent="0.2">
      <c r="A609" s="821">
        <v>21</v>
      </c>
      <c r="B609" s="822" t="s">
        <v>3465</v>
      </c>
      <c r="C609" s="822" t="s">
        <v>3471</v>
      </c>
      <c r="D609" s="823" t="s">
        <v>6113</v>
      </c>
      <c r="E609" s="824" t="s">
        <v>3496</v>
      </c>
      <c r="F609" s="822" t="s">
        <v>3466</v>
      </c>
      <c r="G609" s="822" t="s">
        <v>4498</v>
      </c>
      <c r="H609" s="822" t="s">
        <v>662</v>
      </c>
      <c r="I609" s="822" t="s">
        <v>3112</v>
      </c>
      <c r="J609" s="822" t="s">
        <v>3110</v>
      </c>
      <c r="K609" s="822" t="s">
        <v>1598</v>
      </c>
      <c r="L609" s="825">
        <v>400.17</v>
      </c>
      <c r="M609" s="825">
        <v>400.17</v>
      </c>
      <c r="N609" s="822">
        <v>1</v>
      </c>
      <c r="O609" s="826">
        <v>0.5</v>
      </c>
      <c r="P609" s="825">
        <v>400.17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21</v>
      </c>
      <c r="B610" s="822" t="s">
        <v>3465</v>
      </c>
      <c r="C610" s="822" t="s">
        <v>3471</v>
      </c>
      <c r="D610" s="823" t="s">
        <v>6113</v>
      </c>
      <c r="E610" s="824" t="s">
        <v>3496</v>
      </c>
      <c r="F610" s="822" t="s">
        <v>3466</v>
      </c>
      <c r="G610" s="822" t="s">
        <v>4498</v>
      </c>
      <c r="H610" s="822" t="s">
        <v>662</v>
      </c>
      <c r="I610" s="822" t="s">
        <v>4501</v>
      </c>
      <c r="J610" s="822" t="s">
        <v>3110</v>
      </c>
      <c r="K610" s="822" t="s">
        <v>4500</v>
      </c>
      <c r="L610" s="825">
        <v>80.53</v>
      </c>
      <c r="M610" s="825">
        <v>644.24</v>
      </c>
      <c r="N610" s="822">
        <v>8</v>
      </c>
      <c r="O610" s="826">
        <v>2</v>
      </c>
      <c r="P610" s="825">
        <v>644.24</v>
      </c>
      <c r="Q610" s="827">
        <v>1</v>
      </c>
      <c r="R610" s="822">
        <v>8</v>
      </c>
      <c r="S610" s="827">
        <v>1</v>
      </c>
      <c r="T610" s="826">
        <v>2</v>
      </c>
      <c r="U610" s="828">
        <v>1</v>
      </c>
    </row>
    <row r="611" spans="1:21" ht="14.45" customHeight="1" x14ac:dyDescent="0.2">
      <c r="A611" s="821">
        <v>21</v>
      </c>
      <c r="B611" s="822" t="s">
        <v>3465</v>
      </c>
      <c r="C611" s="822" t="s">
        <v>3471</v>
      </c>
      <c r="D611" s="823" t="s">
        <v>6113</v>
      </c>
      <c r="E611" s="824" t="s">
        <v>3496</v>
      </c>
      <c r="F611" s="822" t="s">
        <v>3466</v>
      </c>
      <c r="G611" s="822" t="s">
        <v>4126</v>
      </c>
      <c r="H611" s="822" t="s">
        <v>329</v>
      </c>
      <c r="I611" s="822" t="s">
        <v>4131</v>
      </c>
      <c r="J611" s="822" t="s">
        <v>4130</v>
      </c>
      <c r="K611" s="822" t="s">
        <v>3087</v>
      </c>
      <c r="L611" s="825">
        <v>0</v>
      </c>
      <c r="M611" s="825">
        <v>0</v>
      </c>
      <c r="N611" s="822">
        <v>10</v>
      </c>
      <c r="O611" s="826">
        <v>2</v>
      </c>
      <c r="P611" s="825">
        <v>0</v>
      </c>
      <c r="Q611" s="827"/>
      <c r="R611" s="822">
        <v>10</v>
      </c>
      <c r="S611" s="827">
        <v>1</v>
      </c>
      <c r="T611" s="826">
        <v>2</v>
      </c>
      <c r="U611" s="828">
        <v>1</v>
      </c>
    </row>
    <row r="612" spans="1:21" ht="14.45" customHeight="1" x14ac:dyDescent="0.2">
      <c r="A612" s="821">
        <v>21</v>
      </c>
      <c r="B612" s="822" t="s">
        <v>3465</v>
      </c>
      <c r="C612" s="822" t="s">
        <v>3471</v>
      </c>
      <c r="D612" s="823" t="s">
        <v>6113</v>
      </c>
      <c r="E612" s="824" t="s">
        <v>3496</v>
      </c>
      <c r="F612" s="822" t="s">
        <v>3466</v>
      </c>
      <c r="G612" s="822" t="s">
        <v>4126</v>
      </c>
      <c r="H612" s="822" t="s">
        <v>329</v>
      </c>
      <c r="I612" s="822" t="s">
        <v>4134</v>
      </c>
      <c r="J612" s="822" t="s">
        <v>4133</v>
      </c>
      <c r="K612" s="822" t="s">
        <v>3087</v>
      </c>
      <c r="L612" s="825">
        <v>0</v>
      </c>
      <c r="M612" s="825">
        <v>0</v>
      </c>
      <c r="N612" s="822">
        <v>9</v>
      </c>
      <c r="O612" s="826">
        <v>5.5</v>
      </c>
      <c r="P612" s="825">
        <v>0</v>
      </c>
      <c r="Q612" s="827"/>
      <c r="R612" s="822">
        <v>8</v>
      </c>
      <c r="S612" s="827">
        <v>0.88888888888888884</v>
      </c>
      <c r="T612" s="826">
        <v>4.5</v>
      </c>
      <c r="U612" s="828">
        <v>0.81818181818181823</v>
      </c>
    </row>
    <row r="613" spans="1:21" ht="14.45" customHeight="1" x14ac:dyDescent="0.2">
      <c r="A613" s="821">
        <v>21</v>
      </c>
      <c r="B613" s="822" t="s">
        <v>3465</v>
      </c>
      <c r="C613" s="822" t="s">
        <v>3471</v>
      </c>
      <c r="D613" s="823" t="s">
        <v>6113</v>
      </c>
      <c r="E613" s="824" t="s">
        <v>3496</v>
      </c>
      <c r="F613" s="822" t="s">
        <v>3466</v>
      </c>
      <c r="G613" s="822" t="s">
        <v>4126</v>
      </c>
      <c r="H613" s="822" t="s">
        <v>329</v>
      </c>
      <c r="I613" s="822" t="s">
        <v>4135</v>
      </c>
      <c r="J613" s="822" t="s">
        <v>4128</v>
      </c>
      <c r="K613" s="822" t="s">
        <v>3087</v>
      </c>
      <c r="L613" s="825">
        <v>0</v>
      </c>
      <c r="M613" s="825">
        <v>0</v>
      </c>
      <c r="N613" s="822">
        <v>2</v>
      </c>
      <c r="O613" s="826">
        <v>1</v>
      </c>
      <c r="P613" s="825"/>
      <c r="Q613" s="827"/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21</v>
      </c>
      <c r="B614" s="822" t="s">
        <v>3465</v>
      </c>
      <c r="C614" s="822" t="s">
        <v>3471</v>
      </c>
      <c r="D614" s="823" t="s">
        <v>6113</v>
      </c>
      <c r="E614" s="824" t="s">
        <v>3496</v>
      </c>
      <c r="F614" s="822" t="s">
        <v>3466</v>
      </c>
      <c r="G614" s="822" t="s">
        <v>4126</v>
      </c>
      <c r="H614" s="822" t="s">
        <v>662</v>
      </c>
      <c r="I614" s="822" t="s">
        <v>3315</v>
      </c>
      <c r="J614" s="822" t="s">
        <v>1635</v>
      </c>
      <c r="K614" s="822" t="s">
        <v>3316</v>
      </c>
      <c r="L614" s="825">
        <v>0</v>
      </c>
      <c r="M614" s="825">
        <v>0</v>
      </c>
      <c r="N614" s="822">
        <v>1</v>
      </c>
      <c r="O614" s="826">
        <v>1</v>
      </c>
      <c r="P614" s="825"/>
      <c r="Q614" s="827"/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21</v>
      </c>
      <c r="B615" s="822" t="s">
        <v>3465</v>
      </c>
      <c r="C615" s="822" t="s">
        <v>3471</v>
      </c>
      <c r="D615" s="823" t="s">
        <v>6113</v>
      </c>
      <c r="E615" s="824" t="s">
        <v>3496</v>
      </c>
      <c r="F615" s="822" t="s">
        <v>3466</v>
      </c>
      <c r="G615" s="822" t="s">
        <v>4126</v>
      </c>
      <c r="H615" s="822" t="s">
        <v>662</v>
      </c>
      <c r="I615" s="822" t="s">
        <v>3086</v>
      </c>
      <c r="J615" s="822" t="s">
        <v>1635</v>
      </c>
      <c r="K615" s="822" t="s">
        <v>3087</v>
      </c>
      <c r="L615" s="825">
        <v>0</v>
      </c>
      <c r="M615" s="825">
        <v>0</v>
      </c>
      <c r="N615" s="822">
        <v>45</v>
      </c>
      <c r="O615" s="826">
        <v>19.5</v>
      </c>
      <c r="P615" s="825">
        <v>0</v>
      </c>
      <c r="Q615" s="827"/>
      <c r="R615" s="822">
        <v>24</v>
      </c>
      <c r="S615" s="827">
        <v>0.53333333333333333</v>
      </c>
      <c r="T615" s="826">
        <v>9.5</v>
      </c>
      <c r="U615" s="828">
        <v>0.48717948717948717</v>
      </c>
    </row>
    <row r="616" spans="1:21" ht="14.45" customHeight="1" x14ac:dyDescent="0.2">
      <c r="A616" s="821">
        <v>21</v>
      </c>
      <c r="B616" s="822" t="s">
        <v>3465</v>
      </c>
      <c r="C616" s="822" t="s">
        <v>3471</v>
      </c>
      <c r="D616" s="823" t="s">
        <v>6113</v>
      </c>
      <c r="E616" s="824" t="s">
        <v>3496</v>
      </c>
      <c r="F616" s="822" t="s">
        <v>3466</v>
      </c>
      <c r="G616" s="822" t="s">
        <v>4126</v>
      </c>
      <c r="H616" s="822" t="s">
        <v>329</v>
      </c>
      <c r="I616" s="822" t="s">
        <v>4136</v>
      </c>
      <c r="J616" s="822" t="s">
        <v>4137</v>
      </c>
      <c r="K616" s="822" t="s">
        <v>3316</v>
      </c>
      <c r="L616" s="825">
        <v>0</v>
      </c>
      <c r="M616" s="825">
        <v>0</v>
      </c>
      <c r="N616" s="822">
        <v>1</v>
      </c>
      <c r="O616" s="826">
        <v>0.5</v>
      </c>
      <c r="P616" s="825"/>
      <c r="Q616" s="827"/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21</v>
      </c>
      <c r="B617" s="822" t="s">
        <v>3465</v>
      </c>
      <c r="C617" s="822" t="s">
        <v>3471</v>
      </c>
      <c r="D617" s="823" t="s">
        <v>6113</v>
      </c>
      <c r="E617" s="824" t="s">
        <v>3496</v>
      </c>
      <c r="F617" s="822" t="s">
        <v>3466</v>
      </c>
      <c r="G617" s="822" t="s">
        <v>4126</v>
      </c>
      <c r="H617" s="822" t="s">
        <v>329</v>
      </c>
      <c r="I617" s="822" t="s">
        <v>4502</v>
      </c>
      <c r="J617" s="822" t="s">
        <v>4137</v>
      </c>
      <c r="K617" s="822" t="s">
        <v>3087</v>
      </c>
      <c r="L617" s="825">
        <v>0</v>
      </c>
      <c r="M617" s="825">
        <v>0</v>
      </c>
      <c r="N617" s="822">
        <v>14</v>
      </c>
      <c r="O617" s="826">
        <v>4.5</v>
      </c>
      <c r="P617" s="825">
        <v>0</v>
      </c>
      <c r="Q617" s="827"/>
      <c r="R617" s="822">
        <v>14</v>
      </c>
      <c r="S617" s="827">
        <v>1</v>
      </c>
      <c r="T617" s="826">
        <v>4.5</v>
      </c>
      <c r="U617" s="828">
        <v>1</v>
      </c>
    </row>
    <row r="618" spans="1:21" ht="14.45" customHeight="1" x14ac:dyDescent="0.2">
      <c r="A618" s="821">
        <v>21</v>
      </c>
      <c r="B618" s="822" t="s">
        <v>3465</v>
      </c>
      <c r="C618" s="822" t="s">
        <v>3471</v>
      </c>
      <c r="D618" s="823" t="s">
        <v>6113</v>
      </c>
      <c r="E618" s="824" t="s">
        <v>3496</v>
      </c>
      <c r="F618" s="822" t="s">
        <v>3466</v>
      </c>
      <c r="G618" s="822" t="s">
        <v>4126</v>
      </c>
      <c r="H618" s="822" t="s">
        <v>329</v>
      </c>
      <c r="I618" s="822" t="s">
        <v>4503</v>
      </c>
      <c r="J618" s="822" t="s">
        <v>4128</v>
      </c>
      <c r="K618" s="822" t="s">
        <v>3076</v>
      </c>
      <c r="L618" s="825">
        <v>0</v>
      </c>
      <c r="M618" s="825">
        <v>0</v>
      </c>
      <c r="N618" s="822">
        <v>9</v>
      </c>
      <c r="O618" s="826">
        <v>3</v>
      </c>
      <c r="P618" s="825">
        <v>0</v>
      </c>
      <c r="Q618" s="827"/>
      <c r="R618" s="822">
        <v>7</v>
      </c>
      <c r="S618" s="827">
        <v>0.77777777777777779</v>
      </c>
      <c r="T618" s="826">
        <v>2.5</v>
      </c>
      <c r="U618" s="828">
        <v>0.83333333333333337</v>
      </c>
    </row>
    <row r="619" spans="1:21" ht="14.45" customHeight="1" x14ac:dyDescent="0.2">
      <c r="A619" s="821">
        <v>21</v>
      </c>
      <c r="B619" s="822" t="s">
        <v>3465</v>
      </c>
      <c r="C619" s="822" t="s">
        <v>3471</v>
      </c>
      <c r="D619" s="823" t="s">
        <v>6113</v>
      </c>
      <c r="E619" s="824" t="s">
        <v>3496</v>
      </c>
      <c r="F619" s="822" t="s">
        <v>3466</v>
      </c>
      <c r="G619" s="822" t="s">
        <v>4504</v>
      </c>
      <c r="H619" s="822" t="s">
        <v>329</v>
      </c>
      <c r="I619" s="822" t="s">
        <v>4505</v>
      </c>
      <c r="J619" s="822" t="s">
        <v>4506</v>
      </c>
      <c r="K619" s="822" t="s">
        <v>4507</v>
      </c>
      <c r="L619" s="825">
        <v>0</v>
      </c>
      <c r="M619" s="825">
        <v>0</v>
      </c>
      <c r="N619" s="822">
        <v>6</v>
      </c>
      <c r="O619" s="826">
        <v>1.5</v>
      </c>
      <c r="P619" s="825">
        <v>0</v>
      </c>
      <c r="Q619" s="827"/>
      <c r="R619" s="822">
        <v>6</v>
      </c>
      <c r="S619" s="827">
        <v>1</v>
      </c>
      <c r="T619" s="826">
        <v>1.5</v>
      </c>
      <c r="U619" s="828">
        <v>1</v>
      </c>
    </row>
    <row r="620" spans="1:21" ht="14.45" customHeight="1" x14ac:dyDescent="0.2">
      <c r="A620" s="821">
        <v>21</v>
      </c>
      <c r="B620" s="822" t="s">
        <v>3465</v>
      </c>
      <c r="C620" s="822" t="s">
        <v>3471</v>
      </c>
      <c r="D620" s="823" t="s">
        <v>6113</v>
      </c>
      <c r="E620" s="824" t="s">
        <v>3496</v>
      </c>
      <c r="F620" s="822" t="s">
        <v>3466</v>
      </c>
      <c r="G620" s="822" t="s">
        <v>4508</v>
      </c>
      <c r="H620" s="822" t="s">
        <v>329</v>
      </c>
      <c r="I620" s="822" t="s">
        <v>4509</v>
      </c>
      <c r="J620" s="822" t="s">
        <v>4510</v>
      </c>
      <c r="K620" s="822" t="s">
        <v>4511</v>
      </c>
      <c r="L620" s="825">
        <v>0</v>
      </c>
      <c r="M620" s="825">
        <v>0</v>
      </c>
      <c r="N620" s="822">
        <v>4</v>
      </c>
      <c r="O620" s="826">
        <v>3</v>
      </c>
      <c r="P620" s="825">
        <v>0</v>
      </c>
      <c r="Q620" s="827"/>
      <c r="R620" s="822">
        <v>4</v>
      </c>
      <c r="S620" s="827">
        <v>1</v>
      </c>
      <c r="T620" s="826">
        <v>3</v>
      </c>
      <c r="U620" s="828">
        <v>1</v>
      </c>
    </row>
    <row r="621" spans="1:21" ht="14.45" customHeight="1" x14ac:dyDescent="0.2">
      <c r="A621" s="821">
        <v>21</v>
      </c>
      <c r="B621" s="822" t="s">
        <v>3465</v>
      </c>
      <c r="C621" s="822" t="s">
        <v>3471</v>
      </c>
      <c r="D621" s="823" t="s">
        <v>6113</v>
      </c>
      <c r="E621" s="824" t="s">
        <v>3496</v>
      </c>
      <c r="F621" s="822" t="s">
        <v>3466</v>
      </c>
      <c r="G621" s="822" t="s">
        <v>4145</v>
      </c>
      <c r="H621" s="822" t="s">
        <v>662</v>
      </c>
      <c r="I621" s="822" t="s">
        <v>4146</v>
      </c>
      <c r="J621" s="822" t="s">
        <v>3389</v>
      </c>
      <c r="K621" s="822" t="s">
        <v>4147</v>
      </c>
      <c r="L621" s="825">
        <v>11977.01</v>
      </c>
      <c r="M621" s="825">
        <v>35931.03</v>
      </c>
      <c r="N621" s="822">
        <v>3</v>
      </c>
      <c r="O621" s="826">
        <v>3</v>
      </c>
      <c r="P621" s="825">
        <v>35931.03</v>
      </c>
      <c r="Q621" s="827">
        <v>1</v>
      </c>
      <c r="R621" s="822">
        <v>3</v>
      </c>
      <c r="S621" s="827">
        <v>1</v>
      </c>
      <c r="T621" s="826">
        <v>3</v>
      </c>
      <c r="U621" s="828">
        <v>1</v>
      </c>
    </row>
    <row r="622" spans="1:21" ht="14.45" customHeight="1" x14ac:dyDescent="0.2">
      <c r="A622" s="821">
        <v>21</v>
      </c>
      <c r="B622" s="822" t="s">
        <v>3465</v>
      </c>
      <c r="C622" s="822" t="s">
        <v>3471</v>
      </c>
      <c r="D622" s="823" t="s">
        <v>6113</v>
      </c>
      <c r="E622" s="824" t="s">
        <v>3496</v>
      </c>
      <c r="F622" s="822" t="s">
        <v>3466</v>
      </c>
      <c r="G622" s="822" t="s">
        <v>4512</v>
      </c>
      <c r="H622" s="822" t="s">
        <v>329</v>
      </c>
      <c r="I622" s="822" t="s">
        <v>4513</v>
      </c>
      <c r="J622" s="822" t="s">
        <v>4514</v>
      </c>
      <c r="K622" s="822" t="s">
        <v>4515</v>
      </c>
      <c r="L622" s="825">
        <v>218.32</v>
      </c>
      <c r="M622" s="825">
        <v>218.32</v>
      </c>
      <c r="N622" s="822">
        <v>1</v>
      </c>
      <c r="O622" s="826">
        <v>1</v>
      </c>
      <c r="P622" s="825">
        <v>218.32</v>
      </c>
      <c r="Q622" s="827">
        <v>1</v>
      </c>
      <c r="R622" s="822">
        <v>1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21</v>
      </c>
      <c r="B623" s="822" t="s">
        <v>3465</v>
      </c>
      <c r="C623" s="822" t="s">
        <v>3471</v>
      </c>
      <c r="D623" s="823" t="s">
        <v>6113</v>
      </c>
      <c r="E623" s="824" t="s">
        <v>3496</v>
      </c>
      <c r="F623" s="822" t="s">
        <v>3466</v>
      </c>
      <c r="G623" s="822" t="s">
        <v>4148</v>
      </c>
      <c r="H623" s="822" t="s">
        <v>662</v>
      </c>
      <c r="I623" s="822" t="s">
        <v>4151</v>
      </c>
      <c r="J623" s="822" t="s">
        <v>1167</v>
      </c>
      <c r="K623" s="822" t="s">
        <v>4152</v>
      </c>
      <c r="L623" s="825">
        <v>414.07</v>
      </c>
      <c r="M623" s="825">
        <v>2070.35</v>
      </c>
      <c r="N623" s="822">
        <v>5</v>
      </c>
      <c r="O623" s="826">
        <v>3</v>
      </c>
      <c r="P623" s="825">
        <v>828.14</v>
      </c>
      <c r="Q623" s="827">
        <v>0.4</v>
      </c>
      <c r="R623" s="822">
        <v>2</v>
      </c>
      <c r="S623" s="827">
        <v>0.4</v>
      </c>
      <c r="T623" s="826">
        <v>1</v>
      </c>
      <c r="U623" s="828">
        <v>0.33333333333333331</v>
      </c>
    </row>
    <row r="624" spans="1:21" ht="14.45" customHeight="1" x14ac:dyDescent="0.2">
      <c r="A624" s="821">
        <v>21</v>
      </c>
      <c r="B624" s="822" t="s">
        <v>3465</v>
      </c>
      <c r="C624" s="822" t="s">
        <v>3471</v>
      </c>
      <c r="D624" s="823" t="s">
        <v>6113</v>
      </c>
      <c r="E624" s="824" t="s">
        <v>3496</v>
      </c>
      <c r="F624" s="822" t="s">
        <v>3466</v>
      </c>
      <c r="G624" s="822" t="s">
        <v>4148</v>
      </c>
      <c r="H624" s="822" t="s">
        <v>329</v>
      </c>
      <c r="I624" s="822" t="s">
        <v>4516</v>
      </c>
      <c r="J624" s="822" t="s">
        <v>4154</v>
      </c>
      <c r="K624" s="822" t="s">
        <v>4517</v>
      </c>
      <c r="L624" s="825">
        <v>165.63</v>
      </c>
      <c r="M624" s="825">
        <v>496.89</v>
      </c>
      <c r="N624" s="822">
        <v>3</v>
      </c>
      <c r="O624" s="826">
        <v>1</v>
      </c>
      <c r="P624" s="825">
        <v>496.89</v>
      </c>
      <c r="Q624" s="827">
        <v>1</v>
      </c>
      <c r="R624" s="822">
        <v>3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21</v>
      </c>
      <c r="B625" s="822" t="s">
        <v>3465</v>
      </c>
      <c r="C625" s="822" t="s">
        <v>3471</v>
      </c>
      <c r="D625" s="823" t="s">
        <v>6113</v>
      </c>
      <c r="E625" s="824" t="s">
        <v>3496</v>
      </c>
      <c r="F625" s="822" t="s">
        <v>3466</v>
      </c>
      <c r="G625" s="822" t="s">
        <v>4148</v>
      </c>
      <c r="H625" s="822" t="s">
        <v>662</v>
      </c>
      <c r="I625" s="822" t="s">
        <v>2657</v>
      </c>
      <c r="J625" s="822" t="s">
        <v>1167</v>
      </c>
      <c r="K625" s="822" t="s">
        <v>1168</v>
      </c>
      <c r="L625" s="825">
        <v>165.63</v>
      </c>
      <c r="M625" s="825">
        <v>331.26</v>
      </c>
      <c r="N625" s="822">
        <v>2</v>
      </c>
      <c r="O625" s="826">
        <v>0.5</v>
      </c>
      <c r="P625" s="825">
        <v>331.26</v>
      </c>
      <c r="Q625" s="827">
        <v>1</v>
      </c>
      <c r="R625" s="822">
        <v>2</v>
      </c>
      <c r="S625" s="827">
        <v>1</v>
      </c>
      <c r="T625" s="826">
        <v>0.5</v>
      </c>
      <c r="U625" s="828">
        <v>1</v>
      </c>
    </row>
    <row r="626" spans="1:21" ht="14.45" customHeight="1" x14ac:dyDescent="0.2">
      <c r="A626" s="821">
        <v>21</v>
      </c>
      <c r="B626" s="822" t="s">
        <v>3465</v>
      </c>
      <c r="C626" s="822" t="s">
        <v>3471</v>
      </c>
      <c r="D626" s="823" t="s">
        <v>6113</v>
      </c>
      <c r="E626" s="824" t="s">
        <v>3496</v>
      </c>
      <c r="F626" s="822" t="s">
        <v>3466</v>
      </c>
      <c r="G626" s="822" t="s">
        <v>4518</v>
      </c>
      <c r="H626" s="822" t="s">
        <v>329</v>
      </c>
      <c r="I626" s="822" t="s">
        <v>4519</v>
      </c>
      <c r="J626" s="822" t="s">
        <v>4520</v>
      </c>
      <c r="K626" s="822" t="s">
        <v>1100</v>
      </c>
      <c r="L626" s="825">
        <v>0</v>
      </c>
      <c r="M626" s="825">
        <v>0</v>
      </c>
      <c r="N626" s="822">
        <v>3</v>
      </c>
      <c r="O626" s="826">
        <v>1.5</v>
      </c>
      <c r="P626" s="825">
        <v>0</v>
      </c>
      <c r="Q626" s="827"/>
      <c r="R626" s="822">
        <v>2</v>
      </c>
      <c r="S626" s="827">
        <v>0.66666666666666663</v>
      </c>
      <c r="T626" s="826">
        <v>0.5</v>
      </c>
      <c r="U626" s="828">
        <v>0.33333333333333331</v>
      </c>
    </row>
    <row r="627" spans="1:21" ht="14.45" customHeight="1" x14ac:dyDescent="0.2">
      <c r="A627" s="821">
        <v>21</v>
      </c>
      <c r="B627" s="822" t="s">
        <v>3465</v>
      </c>
      <c r="C627" s="822" t="s">
        <v>3471</v>
      </c>
      <c r="D627" s="823" t="s">
        <v>6113</v>
      </c>
      <c r="E627" s="824" t="s">
        <v>3496</v>
      </c>
      <c r="F627" s="822" t="s">
        <v>3466</v>
      </c>
      <c r="G627" s="822" t="s">
        <v>3561</v>
      </c>
      <c r="H627" s="822" t="s">
        <v>329</v>
      </c>
      <c r="I627" s="822" t="s">
        <v>4156</v>
      </c>
      <c r="J627" s="822" t="s">
        <v>4157</v>
      </c>
      <c r="K627" s="822" t="s">
        <v>4158</v>
      </c>
      <c r="L627" s="825">
        <v>99.94</v>
      </c>
      <c r="M627" s="825">
        <v>999.4</v>
      </c>
      <c r="N627" s="822">
        <v>10</v>
      </c>
      <c r="O627" s="826">
        <v>2</v>
      </c>
      <c r="P627" s="825">
        <v>799.52</v>
      </c>
      <c r="Q627" s="827">
        <v>0.8</v>
      </c>
      <c r="R627" s="822">
        <v>8</v>
      </c>
      <c r="S627" s="827">
        <v>0.8</v>
      </c>
      <c r="T627" s="826">
        <v>1.5</v>
      </c>
      <c r="U627" s="828">
        <v>0.75</v>
      </c>
    </row>
    <row r="628" spans="1:21" ht="14.45" customHeight="1" x14ac:dyDescent="0.2">
      <c r="A628" s="821">
        <v>21</v>
      </c>
      <c r="B628" s="822" t="s">
        <v>3465</v>
      </c>
      <c r="C628" s="822" t="s">
        <v>3471</v>
      </c>
      <c r="D628" s="823" t="s">
        <v>6113</v>
      </c>
      <c r="E628" s="824" t="s">
        <v>3496</v>
      </c>
      <c r="F628" s="822" t="s">
        <v>3466</v>
      </c>
      <c r="G628" s="822" t="s">
        <v>3561</v>
      </c>
      <c r="H628" s="822" t="s">
        <v>329</v>
      </c>
      <c r="I628" s="822" t="s">
        <v>3562</v>
      </c>
      <c r="J628" s="822" t="s">
        <v>1624</v>
      </c>
      <c r="K628" s="822" t="s">
        <v>1626</v>
      </c>
      <c r="L628" s="825">
        <v>50.32</v>
      </c>
      <c r="M628" s="825">
        <v>4579.1200000000008</v>
      </c>
      <c r="N628" s="822">
        <v>91</v>
      </c>
      <c r="O628" s="826">
        <v>35.5</v>
      </c>
      <c r="P628" s="825">
        <v>3270.8</v>
      </c>
      <c r="Q628" s="827">
        <v>0.71428571428571419</v>
      </c>
      <c r="R628" s="822">
        <v>65</v>
      </c>
      <c r="S628" s="827">
        <v>0.7142857142857143</v>
      </c>
      <c r="T628" s="826">
        <v>22.5</v>
      </c>
      <c r="U628" s="828">
        <v>0.63380281690140849</v>
      </c>
    </row>
    <row r="629" spans="1:21" ht="14.45" customHeight="1" x14ac:dyDescent="0.2">
      <c r="A629" s="821">
        <v>21</v>
      </c>
      <c r="B629" s="822" t="s">
        <v>3465</v>
      </c>
      <c r="C629" s="822" t="s">
        <v>3471</v>
      </c>
      <c r="D629" s="823" t="s">
        <v>6113</v>
      </c>
      <c r="E629" s="824" t="s">
        <v>3496</v>
      </c>
      <c r="F629" s="822" t="s">
        <v>3466</v>
      </c>
      <c r="G629" s="822" t="s">
        <v>3561</v>
      </c>
      <c r="H629" s="822" t="s">
        <v>329</v>
      </c>
      <c r="I629" s="822" t="s">
        <v>4521</v>
      </c>
      <c r="J629" s="822" t="s">
        <v>4522</v>
      </c>
      <c r="K629" s="822" t="s">
        <v>4523</v>
      </c>
      <c r="L629" s="825">
        <v>99.94</v>
      </c>
      <c r="M629" s="825">
        <v>599.64</v>
      </c>
      <c r="N629" s="822">
        <v>6</v>
      </c>
      <c r="O629" s="826">
        <v>2</v>
      </c>
      <c r="P629" s="825">
        <v>599.64</v>
      </c>
      <c r="Q629" s="827">
        <v>1</v>
      </c>
      <c r="R629" s="822">
        <v>6</v>
      </c>
      <c r="S629" s="827">
        <v>1</v>
      </c>
      <c r="T629" s="826">
        <v>2</v>
      </c>
      <c r="U629" s="828">
        <v>1</v>
      </c>
    </row>
    <row r="630" spans="1:21" ht="14.45" customHeight="1" x14ac:dyDescent="0.2">
      <c r="A630" s="821">
        <v>21</v>
      </c>
      <c r="B630" s="822" t="s">
        <v>3465</v>
      </c>
      <c r="C630" s="822" t="s">
        <v>3471</v>
      </c>
      <c r="D630" s="823" t="s">
        <v>6113</v>
      </c>
      <c r="E630" s="824" t="s">
        <v>3496</v>
      </c>
      <c r="F630" s="822" t="s">
        <v>3466</v>
      </c>
      <c r="G630" s="822" t="s">
        <v>4166</v>
      </c>
      <c r="H630" s="822" t="s">
        <v>329</v>
      </c>
      <c r="I630" s="822" t="s">
        <v>4524</v>
      </c>
      <c r="J630" s="822" t="s">
        <v>851</v>
      </c>
      <c r="K630" s="822" t="s">
        <v>4525</v>
      </c>
      <c r="L630" s="825">
        <v>166.76</v>
      </c>
      <c r="M630" s="825">
        <v>166.76</v>
      </c>
      <c r="N630" s="822">
        <v>1</v>
      </c>
      <c r="O630" s="826">
        <v>0.5</v>
      </c>
      <c r="P630" s="825">
        <v>166.76</v>
      </c>
      <c r="Q630" s="827">
        <v>1</v>
      </c>
      <c r="R630" s="822">
        <v>1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21</v>
      </c>
      <c r="B631" s="822" t="s">
        <v>3465</v>
      </c>
      <c r="C631" s="822" t="s">
        <v>3471</v>
      </c>
      <c r="D631" s="823" t="s">
        <v>6113</v>
      </c>
      <c r="E631" s="824" t="s">
        <v>3496</v>
      </c>
      <c r="F631" s="822" t="s">
        <v>3466</v>
      </c>
      <c r="G631" s="822" t="s">
        <v>3564</v>
      </c>
      <c r="H631" s="822" t="s">
        <v>329</v>
      </c>
      <c r="I631" s="822" t="s">
        <v>3565</v>
      </c>
      <c r="J631" s="822" t="s">
        <v>693</v>
      </c>
      <c r="K631" s="822" t="s">
        <v>3566</v>
      </c>
      <c r="L631" s="825">
        <v>2086.5500000000002</v>
      </c>
      <c r="M631" s="825">
        <v>50077.200000000012</v>
      </c>
      <c r="N631" s="822">
        <v>24</v>
      </c>
      <c r="O631" s="826">
        <v>17.5</v>
      </c>
      <c r="P631" s="825">
        <v>47990.650000000009</v>
      </c>
      <c r="Q631" s="827">
        <v>0.95833333333333326</v>
      </c>
      <c r="R631" s="822">
        <v>23</v>
      </c>
      <c r="S631" s="827">
        <v>0.95833333333333337</v>
      </c>
      <c r="T631" s="826">
        <v>16.5</v>
      </c>
      <c r="U631" s="828">
        <v>0.94285714285714284</v>
      </c>
    </row>
    <row r="632" spans="1:21" ht="14.45" customHeight="1" x14ac:dyDescent="0.2">
      <c r="A632" s="821">
        <v>21</v>
      </c>
      <c r="B632" s="822" t="s">
        <v>3465</v>
      </c>
      <c r="C632" s="822" t="s">
        <v>3471</v>
      </c>
      <c r="D632" s="823" t="s">
        <v>6113</v>
      </c>
      <c r="E632" s="824" t="s">
        <v>3496</v>
      </c>
      <c r="F632" s="822" t="s">
        <v>3466</v>
      </c>
      <c r="G632" s="822" t="s">
        <v>4169</v>
      </c>
      <c r="H632" s="822" t="s">
        <v>662</v>
      </c>
      <c r="I632" s="822" t="s">
        <v>2870</v>
      </c>
      <c r="J632" s="822" t="s">
        <v>1722</v>
      </c>
      <c r="K632" s="822" t="s">
        <v>2871</v>
      </c>
      <c r="L632" s="825">
        <v>154.36000000000001</v>
      </c>
      <c r="M632" s="825">
        <v>154.36000000000001</v>
      </c>
      <c r="N632" s="822">
        <v>1</v>
      </c>
      <c r="O632" s="826">
        <v>0.5</v>
      </c>
      <c r="P632" s="825">
        <v>154.36000000000001</v>
      </c>
      <c r="Q632" s="827">
        <v>1</v>
      </c>
      <c r="R632" s="822">
        <v>1</v>
      </c>
      <c r="S632" s="827">
        <v>1</v>
      </c>
      <c r="T632" s="826">
        <v>0.5</v>
      </c>
      <c r="U632" s="828">
        <v>1</v>
      </c>
    </row>
    <row r="633" spans="1:21" ht="14.45" customHeight="1" x14ac:dyDescent="0.2">
      <c r="A633" s="821">
        <v>21</v>
      </c>
      <c r="B633" s="822" t="s">
        <v>3465</v>
      </c>
      <c r="C633" s="822" t="s">
        <v>3471</v>
      </c>
      <c r="D633" s="823" t="s">
        <v>6113</v>
      </c>
      <c r="E633" s="824" t="s">
        <v>3496</v>
      </c>
      <c r="F633" s="822" t="s">
        <v>3466</v>
      </c>
      <c r="G633" s="822" t="s">
        <v>4172</v>
      </c>
      <c r="H633" s="822" t="s">
        <v>329</v>
      </c>
      <c r="I633" s="822" t="s">
        <v>4526</v>
      </c>
      <c r="J633" s="822" t="s">
        <v>4174</v>
      </c>
      <c r="K633" s="822" t="s">
        <v>4527</v>
      </c>
      <c r="L633" s="825">
        <v>239.96</v>
      </c>
      <c r="M633" s="825">
        <v>479.92</v>
      </c>
      <c r="N633" s="822">
        <v>2</v>
      </c>
      <c r="O633" s="826">
        <v>1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21</v>
      </c>
      <c r="B634" s="822" t="s">
        <v>3465</v>
      </c>
      <c r="C634" s="822" t="s">
        <v>3471</v>
      </c>
      <c r="D634" s="823" t="s">
        <v>6113</v>
      </c>
      <c r="E634" s="824" t="s">
        <v>3496</v>
      </c>
      <c r="F634" s="822" t="s">
        <v>3466</v>
      </c>
      <c r="G634" s="822" t="s">
        <v>4175</v>
      </c>
      <c r="H634" s="822" t="s">
        <v>329</v>
      </c>
      <c r="I634" s="822" t="s">
        <v>4528</v>
      </c>
      <c r="J634" s="822" t="s">
        <v>4177</v>
      </c>
      <c r="K634" s="822" t="s">
        <v>4185</v>
      </c>
      <c r="L634" s="825">
        <v>775.17</v>
      </c>
      <c r="M634" s="825">
        <v>775.17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21</v>
      </c>
      <c r="B635" s="822" t="s">
        <v>3465</v>
      </c>
      <c r="C635" s="822" t="s">
        <v>3471</v>
      </c>
      <c r="D635" s="823" t="s">
        <v>6113</v>
      </c>
      <c r="E635" s="824" t="s">
        <v>3496</v>
      </c>
      <c r="F635" s="822" t="s">
        <v>3466</v>
      </c>
      <c r="G635" s="822" t="s">
        <v>4175</v>
      </c>
      <c r="H635" s="822" t="s">
        <v>329</v>
      </c>
      <c r="I635" s="822" t="s">
        <v>4176</v>
      </c>
      <c r="J635" s="822" t="s">
        <v>4177</v>
      </c>
      <c r="K635" s="822" t="s">
        <v>4178</v>
      </c>
      <c r="L635" s="825">
        <v>1391.97</v>
      </c>
      <c r="M635" s="825">
        <v>2783.94</v>
      </c>
      <c r="N635" s="822">
        <v>2</v>
      </c>
      <c r="O635" s="826">
        <v>1</v>
      </c>
      <c r="P635" s="825">
        <v>2783.94</v>
      </c>
      <c r="Q635" s="827">
        <v>1</v>
      </c>
      <c r="R635" s="822">
        <v>2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21</v>
      </c>
      <c r="B636" s="822" t="s">
        <v>3465</v>
      </c>
      <c r="C636" s="822" t="s">
        <v>3471</v>
      </c>
      <c r="D636" s="823" t="s">
        <v>6113</v>
      </c>
      <c r="E636" s="824" t="s">
        <v>3496</v>
      </c>
      <c r="F636" s="822" t="s">
        <v>3466</v>
      </c>
      <c r="G636" s="822" t="s">
        <v>4529</v>
      </c>
      <c r="H636" s="822" t="s">
        <v>329</v>
      </c>
      <c r="I636" s="822" t="s">
        <v>4530</v>
      </c>
      <c r="J636" s="822" t="s">
        <v>4531</v>
      </c>
      <c r="K636" s="822" t="s">
        <v>4532</v>
      </c>
      <c r="L636" s="825">
        <v>424.89</v>
      </c>
      <c r="M636" s="825">
        <v>424.89</v>
      </c>
      <c r="N636" s="822">
        <v>1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21</v>
      </c>
      <c r="B637" s="822" t="s">
        <v>3465</v>
      </c>
      <c r="C637" s="822" t="s">
        <v>3471</v>
      </c>
      <c r="D637" s="823" t="s">
        <v>6113</v>
      </c>
      <c r="E637" s="824" t="s">
        <v>3496</v>
      </c>
      <c r="F637" s="822" t="s">
        <v>3466</v>
      </c>
      <c r="G637" s="822" t="s">
        <v>3549</v>
      </c>
      <c r="H637" s="822" t="s">
        <v>662</v>
      </c>
      <c r="I637" s="822" t="s">
        <v>2850</v>
      </c>
      <c r="J637" s="822" t="s">
        <v>2848</v>
      </c>
      <c r="K637" s="822" t="s">
        <v>2851</v>
      </c>
      <c r="L637" s="825">
        <v>49.08</v>
      </c>
      <c r="M637" s="825">
        <v>98.16</v>
      </c>
      <c r="N637" s="822">
        <v>2</v>
      </c>
      <c r="O637" s="826">
        <v>1</v>
      </c>
      <c r="P637" s="825">
        <v>49.08</v>
      </c>
      <c r="Q637" s="827">
        <v>0.5</v>
      </c>
      <c r="R637" s="822">
        <v>1</v>
      </c>
      <c r="S637" s="827">
        <v>0.5</v>
      </c>
      <c r="T637" s="826">
        <v>0.5</v>
      </c>
      <c r="U637" s="828">
        <v>0.5</v>
      </c>
    </row>
    <row r="638" spans="1:21" ht="14.45" customHeight="1" x14ac:dyDescent="0.2">
      <c r="A638" s="821">
        <v>21</v>
      </c>
      <c r="B638" s="822" t="s">
        <v>3465</v>
      </c>
      <c r="C638" s="822" t="s">
        <v>3471</v>
      </c>
      <c r="D638" s="823" t="s">
        <v>6113</v>
      </c>
      <c r="E638" s="824" t="s">
        <v>3496</v>
      </c>
      <c r="F638" s="822" t="s">
        <v>3466</v>
      </c>
      <c r="G638" s="822" t="s">
        <v>3549</v>
      </c>
      <c r="H638" s="822" t="s">
        <v>662</v>
      </c>
      <c r="I638" s="822" t="s">
        <v>3245</v>
      </c>
      <c r="J638" s="822" t="s">
        <v>1925</v>
      </c>
      <c r="K638" s="822" t="s">
        <v>1926</v>
      </c>
      <c r="L638" s="825">
        <v>84.18</v>
      </c>
      <c r="M638" s="825">
        <v>84.18</v>
      </c>
      <c r="N638" s="822">
        <v>1</v>
      </c>
      <c r="O638" s="826">
        <v>1</v>
      </c>
      <c r="P638" s="825">
        <v>84.18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21</v>
      </c>
      <c r="B639" s="822" t="s">
        <v>3465</v>
      </c>
      <c r="C639" s="822" t="s">
        <v>3471</v>
      </c>
      <c r="D639" s="823" t="s">
        <v>6113</v>
      </c>
      <c r="E639" s="824" t="s">
        <v>3496</v>
      </c>
      <c r="F639" s="822" t="s">
        <v>3466</v>
      </c>
      <c r="G639" s="822" t="s">
        <v>3549</v>
      </c>
      <c r="H639" s="822" t="s">
        <v>662</v>
      </c>
      <c r="I639" s="822" t="s">
        <v>4533</v>
      </c>
      <c r="J639" s="822" t="s">
        <v>1925</v>
      </c>
      <c r="K639" s="822" t="s">
        <v>4534</v>
      </c>
      <c r="L639" s="825">
        <v>105.23</v>
      </c>
      <c r="M639" s="825">
        <v>105.23</v>
      </c>
      <c r="N639" s="822">
        <v>1</v>
      </c>
      <c r="O639" s="826">
        <v>0.5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21</v>
      </c>
      <c r="B640" s="822" t="s">
        <v>3465</v>
      </c>
      <c r="C640" s="822" t="s">
        <v>3471</v>
      </c>
      <c r="D640" s="823" t="s">
        <v>6113</v>
      </c>
      <c r="E640" s="824" t="s">
        <v>3496</v>
      </c>
      <c r="F640" s="822" t="s">
        <v>3466</v>
      </c>
      <c r="G640" s="822" t="s">
        <v>3549</v>
      </c>
      <c r="H640" s="822" t="s">
        <v>662</v>
      </c>
      <c r="I640" s="822" t="s">
        <v>3550</v>
      </c>
      <c r="J640" s="822" t="s">
        <v>1925</v>
      </c>
      <c r="K640" s="822" t="s">
        <v>3551</v>
      </c>
      <c r="L640" s="825">
        <v>63.14</v>
      </c>
      <c r="M640" s="825">
        <v>189.42000000000002</v>
      </c>
      <c r="N640" s="822">
        <v>3</v>
      </c>
      <c r="O640" s="826">
        <v>1.5</v>
      </c>
      <c r="P640" s="825">
        <v>189.42000000000002</v>
      </c>
      <c r="Q640" s="827">
        <v>1</v>
      </c>
      <c r="R640" s="822">
        <v>3</v>
      </c>
      <c r="S640" s="827">
        <v>1</v>
      </c>
      <c r="T640" s="826">
        <v>1.5</v>
      </c>
      <c r="U640" s="828">
        <v>1</v>
      </c>
    </row>
    <row r="641" spans="1:21" ht="14.45" customHeight="1" x14ac:dyDescent="0.2">
      <c r="A641" s="821">
        <v>21</v>
      </c>
      <c r="B641" s="822" t="s">
        <v>3465</v>
      </c>
      <c r="C641" s="822" t="s">
        <v>3471</v>
      </c>
      <c r="D641" s="823" t="s">
        <v>6113</v>
      </c>
      <c r="E641" s="824" t="s">
        <v>3496</v>
      </c>
      <c r="F641" s="822" t="s">
        <v>3466</v>
      </c>
      <c r="G641" s="822" t="s">
        <v>3549</v>
      </c>
      <c r="H641" s="822" t="s">
        <v>662</v>
      </c>
      <c r="I641" s="822" t="s">
        <v>2854</v>
      </c>
      <c r="J641" s="822" t="s">
        <v>1925</v>
      </c>
      <c r="K641" s="822" t="s">
        <v>2855</v>
      </c>
      <c r="L641" s="825">
        <v>49.08</v>
      </c>
      <c r="M641" s="825">
        <v>49.08</v>
      </c>
      <c r="N641" s="822">
        <v>1</v>
      </c>
      <c r="O641" s="826">
        <v>1</v>
      </c>
      <c r="P641" s="825">
        <v>49.08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21</v>
      </c>
      <c r="B642" s="822" t="s">
        <v>3465</v>
      </c>
      <c r="C642" s="822" t="s">
        <v>3471</v>
      </c>
      <c r="D642" s="823" t="s">
        <v>6113</v>
      </c>
      <c r="E642" s="824" t="s">
        <v>3496</v>
      </c>
      <c r="F642" s="822" t="s">
        <v>3466</v>
      </c>
      <c r="G642" s="822" t="s">
        <v>4188</v>
      </c>
      <c r="H642" s="822" t="s">
        <v>329</v>
      </c>
      <c r="I642" s="822" t="s">
        <v>4189</v>
      </c>
      <c r="J642" s="822" t="s">
        <v>4190</v>
      </c>
      <c r="K642" s="822" t="s">
        <v>4191</v>
      </c>
      <c r="L642" s="825">
        <v>0</v>
      </c>
      <c r="M642" s="825">
        <v>0</v>
      </c>
      <c r="N642" s="822">
        <v>1</v>
      </c>
      <c r="O642" s="826">
        <v>0.5</v>
      </c>
      <c r="P642" s="825">
        <v>0</v>
      </c>
      <c r="Q642" s="827"/>
      <c r="R642" s="822">
        <v>1</v>
      </c>
      <c r="S642" s="827">
        <v>1</v>
      </c>
      <c r="T642" s="826">
        <v>0.5</v>
      </c>
      <c r="U642" s="828">
        <v>1</v>
      </c>
    </row>
    <row r="643" spans="1:21" ht="14.45" customHeight="1" x14ac:dyDescent="0.2">
      <c r="A643" s="821">
        <v>21</v>
      </c>
      <c r="B643" s="822" t="s">
        <v>3465</v>
      </c>
      <c r="C643" s="822" t="s">
        <v>3471</v>
      </c>
      <c r="D643" s="823" t="s">
        <v>6113</v>
      </c>
      <c r="E643" s="824" t="s">
        <v>3496</v>
      </c>
      <c r="F643" s="822" t="s">
        <v>3466</v>
      </c>
      <c r="G643" s="822" t="s">
        <v>3553</v>
      </c>
      <c r="H643" s="822" t="s">
        <v>329</v>
      </c>
      <c r="I643" s="822" t="s">
        <v>3554</v>
      </c>
      <c r="J643" s="822" t="s">
        <v>1244</v>
      </c>
      <c r="K643" s="822" t="s">
        <v>1245</v>
      </c>
      <c r="L643" s="825">
        <v>121.92</v>
      </c>
      <c r="M643" s="825">
        <v>69860.159999999887</v>
      </c>
      <c r="N643" s="822">
        <v>573</v>
      </c>
      <c r="O643" s="826">
        <v>202</v>
      </c>
      <c r="P643" s="825">
        <v>48767.999999999898</v>
      </c>
      <c r="Q643" s="827">
        <v>0.69808027923211136</v>
      </c>
      <c r="R643" s="822">
        <v>400</v>
      </c>
      <c r="S643" s="827">
        <v>0.69808027923211169</v>
      </c>
      <c r="T643" s="826">
        <v>130.5</v>
      </c>
      <c r="U643" s="828">
        <v>0.64603960396039606</v>
      </c>
    </row>
    <row r="644" spans="1:21" ht="14.45" customHeight="1" x14ac:dyDescent="0.2">
      <c r="A644" s="821">
        <v>21</v>
      </c>
      <c r="B644" s="822" t="s">
        <v>3465</v>
      </c>
      <c r="C644" s="822" t="s">
        <v>3471</v>
      </c>
      <c r="D644" s="823" t="s">
        <v>6113</v>
      </c>
      <c r="E644" s="824" t="s">
        <v>3496</v>
      </c>
      <c r="F644" s="822" t="s">
        <v>3466</v>
      </c>
      <c r="G644" s="822" t="s">
        <v>3553</v>
      </c>
      <c r="H644" s="822" t="s">
        <v>329</v>
      </c>
      <c r="I644" s="822" t="s">
        <v>4202</v>
      </c>
      <c r="J644" s="822" t="s">
        <v>1244</v>
      </c>
      <c r="K644" s="822" t="s">
        <v>1245</v>
      </c>
      <c r="L644" s="825">
        <v>121.92</v>
      </c>
      <c r="M644" s="825">
        <v>1584.96</v>
      </c>
      <c r="N644" s="822">
        <v>13</v>
      </c>
      <c r="O644" s="826">
        <v>4</v>
      </c>
      <c r="P644" s="825">
        <v>609.6</v>
      </c>
      <c r="Q644" s="827">
        <v>0.38461538461538464</v>
      </c>
      <c r="R644" s="822">
        <v>5</v>
      </c>
      <c r="S644" s="827">
        <v>0.38461538461538464</v>
      </c>
      <c r="T644" s="826">
        <v>1</v>
      </c>
      <c r="U644" s="828">
        <v>0.25</v>
      </c>
    </row>
    <row r="645" spans="1:21" ht="14.45" customHeight="1" x14ac:dyDescent="0.2">
      <c r="A645" s="821">
        <v>21</v>
      </c>
      <c r="B645" s="822" t="s">
        <v>3465</v>
      </c>
      <c r="C645" s="822" t="s">
        <v>3471</v>
      </c>
      <c r="D645" s="823" t="s">
        <v>6113</v>
      </c>
      <c r="E645" s="824" t="s">
        <v>3496</v>
      </c>
      <c r="F645" s="822" t="s">
        <v>3466</v>
      </c>
      <c r="G645" s="822" t="s">
        <v>4205</v>
      </c>
      <c r="H645" s="822" t="s">
        <v>329</v>
      </c>
      <c r="I645" s="822" t="s">
        <v>4535</v>
      </c>
      <c r="J645" s="822" t="s">
        <v>1290</v>
      </c>
      <c r="K645" s="822" t="s">
        <v>3785</v>
      </c>
      <c r="L645" s="825">
        <v>1933.92</v>
      </c>
      <c r="M645" s="825">
        <v>3867.84</v>
      </c>
      <c r="N645" s="822">
        <v>2</v>
      </c>
      <c r="O645" s="826">
        <v>0.5</v>
      </c>
      <c r="P645" s="825">
        <v>3867.84</v>
      </c>
      <c r="Q645" s="827">
        <v>1</v>
      </c>
      <c r="R645" s="822">
        <v>2</v>
      </c>
      <c r="S645" s="827">
        <v>1</v>
      </c>
      <c r="T645" s="826">
        <v>0.5</v>
      </c>
      <c r="U645" s="828">
        <v>1</v>
      </c>
    </row>
    <row r="646" spans="1:21" ht="14.45" customHeight="1" x14ac:dyDescent="0.2">
      <c r="A646" s="821">
        <v>21</v>
      </c>
      <c r="B646" s="822" t="s">
        <v>3465</v>
      </c>
      <c r="C646" s="822" t="s">
        <v>3471</v>
      </c>
      <c r="D646" s="823" t="s">
        <v>6113</v>
      </c>
      <c r="E646" s="824" t="s">
        <v>3496</v>
      </c>
      <c r="F646" s="822" t="s">
        <v>3466</v>
      </c>
      <c r="G646" s="822" t="s">
        <v>4536</v>
      </c>
      <c r="H646" s="822" t="s">
        <v>662</v>
      </c>
      <c r="I646" s="822" t="s">
        <v>2671</v>
      </c>
      <c r="J646" s="822" t="s">
        <v>1436</v>
      </c>
      <c r="K646" s="822" t="s">
        <v>2672</v>
      </c>
      <c r="L646" s="825">
        <v>0</v>
      </c>
      <c r="M646" s="825">
        <v>0</v>
      </c>
      <c r="N646" s="822">
        <v>8</v>
      </c>
      <c r="O646" s="826">
        <v>2.5</v>
      </c>
      <c r="P646" s="825">
        <v>0</v>
      </c>
      <c r="Q646" s="827"/>
      <c r="R646" s="822">
        <v>6</v>
      </c>
      <c r="S646" s="827">
        <v>0.75</v>
      </c>
      <c r="T646" s="826">
        <v>2</v>
      </c>
      <c r="U646" s="828">
        <v>0.8</v>
      </c>
    </row>
    <row r="647" spans="1:21" ht="14.45" customHeight="1" x14ac:dyDescent="0.2">
      <c r="A647" s="821">
        <v>21</v>
      </c>
      <c r="B647" s="822" t="s">
        <v>3465</v>
      </c>
      <c r="C647" s="822" t="s">
        <v>3471</v>
      </c>
      <c r="D647" s="823" t="s">
        <v>6113</v>
      </c>
      <c r="E647" s="824" t="s">
        <v>3496</v>
      </c>
      <c r="F647" s="822" t="s">
        <v>3466</v>
      </c>
      <c r="G647" s="822" t="s">
        <v>4537</v>
      </c>
      <c r="H647" s="822" t="s">
        <v>329</v>
      </c>
      <c r="I647" s="822" t="s">
        <v>4538</v>
      </c>
      <c r="J647" s="822" t="s">
        <v>4539</v>
      </c>
      <c r="K647" s="822" t="s">
        <v>4540</v>
      </c>
      <c r="L647" s="825">
        <v>66.61</v>
      </c>
      <c r="M647" s="825">
        <v>266.44</v>
      </c>
      <c r="N647" s="822">
        <v>4</v>
      </c>
      <c r="O647" s="826">
        <v>1.5</v>
      </c>
      <c r="P647" s="825">
        <v>133.22</v>
      </c>
      <c r="Q647" s="827">
        <v>0.5</v>
      </c>
      <c r="R647" s="822">
        <v>2</v>
      </c>
      <c r="S647" s="827">
        <v>0.5</v>
      </c>
      <c r="T647" s="826">
        <v>0.5</v>
      </c>
      <c r="U647" s="828">
        <v>0.33333333333333331</v>
      </c>
    </row>
    <row r="648" spans="1:21" ht="14.45" customHeight="1" x14ac:dyDescent="0.2">
      <c r="A648" s="821">
        <v>21</v>
      </c>
      <c r="B648" s="822" t="s">
        <v>3465</v>
      </c>
      <c r="C648" s="822" t="s">
        <v>3471</v>
      </c>
      <c r="D648" s="823" t="s">
        <v>6113</v>
      </c>
      <c r="E648" s="824" t="s">
        <v>3496</v>
      </c>
      <c r="F648" s="822" t="s">
        <v>3467</v>
      </c>
      <c r="G648" s="822" t="s">
        <v>3555</v>
      </c>
      <c r="H648" s="822" t="s">
        <v>329</v>
      </c>
      <c r="I648" s="822" t="s">
        <v>4541</v>
      </c>
      <c r="J648" s="822" t="s">
        <v>3557</v>
      </c>
      <c r="K648" s="822"/>
      <c r="L648" s="825">
        <v>0</v>
      </c>
      <c r="M648" s="825">
        <v>0</v>
      </c>
      <c r="N648" s="822">
        <v>1</v>
      </c>
      <c r="O648" s="826">
        <v>1</v>
      </c>
      <c r="P648" s="825">
        <v>0</v>
      </c>
      <c r="Q648" s="827"/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21</v>
      </c>
      <c r="B649" s="822" t="s">
        <v>3465</v>
      </c>
      <c r="C649" s="822" t="s">
        <v>3471</v>
      </c>
      <c r="D649" s="823" t="s">
        <v>6113</v>
      </c>
      <c r="E649" s="824" t="s">
        <v>3496</v>
      </c>
      <c r="F649" s="822" t="s">
        <v>3467</v>
      </c>
      <c r="G649" s="822" t="s">
        <v>3555</v>
      </c>
      <c r="H649" s="822" t="s">
        <v>329</v>
      </c>
      <c r="I649" s="822" t="s">
        <v>4542</v>
      </c>
      <c r="J649" s="822" t="s">
        <v>3557</v>
      </c>
      <c r="K649" s="822"/>
      <c r="L649" s="825">
        <v>0</v>
      </c>
      <c r="M649" s="825">
        <v>0</v>
      </c>
      <c r="N649" s="822">
        <v>4</v>
      </c>
      <c r="O649" s="826">
        <v>4</v>
      </c>
      <c r="P649" s="825">
        <v>0</v>
      </c>
      <c r="Q649" s="827"/>
      <c r="R649" s="822">
        <v>4</v>
      </c>
      <c r="S649" s="827">
        <v>1</v>
      </c>
      <c r="T649" s="826">
        <v>4</v>
      </c>
      <c r="U649" s="828">
        <v>1</v>
      </c>
    </row>
    <row r="650" spans="1:21" ht="14.45" customHeight="1" x14ac:dyDescent="0.2">
      <c r="A650" s="821">
        <v>21</v>
      </c>
      <c r="B650" s="822" t="s">
        <v>3465</v>
      </c>
      <c r="C650" s="822" t="s">
        <v>3471</v>
      </c>
      <c r="D650" s="823" t="s">
        <v>6113</v>
      </c>
      <c r="E650" s="824" t="s">
        <v>3496</v>
      </c>
      <c r="F650" s="822" t="s">
        <v>3468</v>
      </c>
      <c r="G650" s="822" t="s">
        <v>3586</v>
      </c>
      <c r="H650" s="822" t="s">
        <v>329</v>
      </c>
      <c r="I650" s="822" t="s">
        <v>4543</v>
      </c>
      <c r="J650" s="822" t="s">
        <v>4544</v>
      </c>
      <c r="K650" s="822" t="s">
        <v>4545</v>
      </c>
      <c r="L650" s="825">
        <v>1495</v>
      </c>
      <c r="M650" s="825">
        <v>5980</v>
      </c>
      <c r="N650" s="822">
        <v>4</v>
      </c>
      <c r="O650" s="826">
        <v>1</v>
      </c>
      <c r="P650" s="825">
        <v>5980</v>
      </c>
      <c r="Q650" s="827">
        <v>1</v>
      </c>
      <c r="R650" s="822">
        <v>4</v>
      </c>
      <c r="S650" s="827">
        <v>1</v>
      </c>
      <c r="T650" s="826">
        <v>1</v>
      </c>
      <c r="U650" s="828">
        <v>1</v>
      </c>
    </row>
    <row r="651" spans="1:21" ht="14.45" customHeight="1" x14ac:dyDescent="0.2">
      <c r="A651" s="821">
        <v>21</v>
      </c>
      <c r="B651" s="822" t="s">
        <v>3465</v>
      </c>
      <c r="C651" s="822" t="s">
        <v>3471</v>
      </c>
      <c r="D651" s="823" t="s">
        <v>6113</v>
      </c>
      <c r="E651" s="824" t="s">
        <v>3496</v>
      </c>
      <c r="F651" s="822" t="s">
        <v>3468</v>
      </c>
      <c r="G651" s="822" t="s">
        <v>3586</v>
      </c>
      <c r="H651" s="822" t="s">
        <v>329</v>
      </c>
      <c r="I651" s="822" t="s">
        <v>4546</v>
      </c>
      <c r="J651" s="822" t="s">
        <v>4547</v>
      </c>
      <c r="K651" s="822" t="s">
        <v>4548</v>
      </c>
      <c r="L651" s="825">
        <v>1070.3599999999999</v>
      </c>
      <c r="M651" s="825">
        <v>3211.08</v>
      </c>
      <c r="N651" s="822">
        <v>3</v>
      </c>
      <c r="O651" s="826">
        <v>1</v>
      </c>
      <c r="P651" s="825">
        <v>3211.08</v>
      </c>
      <c r="Q651" s="827">
        <v>1</v>
      </c>
      <c r="R651" s="822">
        <v>3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21</v>
      </c>
      <c r="B652" s="822" t="s">
        <v>3465</v>
      </c>
      <c r="C652" s="822" t="s">
        <v>3471</v>
      </c>
      <c r="D652" s="823" t="s">
        <v>6113</v>
      </c>
      <c r="E652" s="824" t="s">
        <v>3496</v>
      </c>
      <c r="F652" s="822" t="s">
        <v>3468</v>
      </c>
      <c r="G652" s="822" t="s">
        <v>4237</v>
      </c>
      <c r="H652" s="822" t="s">
        <v>329</v>
      </c>
      <c r="I652" s="822" t="s">
        <v>4549</v>
      </c>
      <c r="J652" s="822" t="s">
        <v>4550</v>
      </c>
      <c r="K652" s="822" t="s">
        <v>4551</v>
      </c>
      <c r="L652" s="825">
        <v>1000.5</v>
      </c>
      <c r="M652" s="825">
        <v>2001</v>
      </c>
      <c r="N652" s="822">
        <v>2</v>
      </c>
      <c r="O652" s="826">
        <v>2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21</v>
      </c>
      <c r="B653" s="822" t="s">
        <v>3465</v>
      </c>
      <c r="C653" s="822" t="s">
        <v>3471</v>
      </c>
      <c r="D653" s="823" t="s">
        <v>6113</v>
      </c>
      <c r="E653" s="824" t="s">
        <v>3496</v>
      </c>
      <c r="F653" s="822" t="s">
        <v>3468</v>
      </c>
      <c r="G653" s="822" t="s">
        <v>3590</v>
      </c>
      <c r="H653" s="822" t="s">
        <v>329</v>
      </c>
      <c r="I653" s="822" t="s">
        <v>4212</v>
      </c>
      <c r="J653" s="822" t="s">
        <v>4213</v>
      </c>
      <c r="K653" s="822" t="s">
        <v>4214</v>
      </c>
      <c r="L653" s="825">
        <v>2029.75</v>
      </c>
      <c r="M653" s="825">
        <v>54803.25</v>
      </c>
      <c r="N653" s="822">
        <v>27</v>
      </c>
      <c r="O653" s="826">
        <v>24</v>
      </c>
      <c r="P653" s="825">
        <v>30446.25</v>
      </c>
      <c r="Q653" s="827">
        <v>0.55555555555555558</v>
      </c>
      <c r="R653" s="822">
        <v>15</v>
      </c>
      <c r="S653" s="827">
        <v>0.55555555555555558</v>
      </c>
      <c r="T653" s="826">
        <v>13</v>
      </c>
      <c r="U653" s="828">
        <v>0.54166666666666663</v>
      </c>
    </row>
    <row r="654" spans="1:21" ht="14.45" customHeight="1" x14ac:dyDescent="0.2">
      <c r="A654" s="821">
        <v>21</v>
      </c>
      <c r="B654" s="822" t="s">
        <v>3465</v>
      </c>
      <c r="C654" s="822" t="s">
        <v>3471</v>
      </c>
      <c r="D654" s="823" t="s">
        <v>6113</v>
      </c>
      <c r="E654" s="824" t="s">
        <v>3496</v>
      </c>
      <c r="F654" s="822" t="s">
        <v>3468</v>
      </c>
      <c r="G654" s="822" t="s">
        <v>3590</v>
      </c>
      <c r="H654" s="822" t="s">
        <v>329</v>
      </c>
      <c r="I654" s="822" t="s">
        <v>4552</v>
      </c>
      <c r="J654" s="822" t="s">
        <v>4553</v>
      </c>
      <c r="K654" s="822" t="s">
        <v>4554</v>
      </c>
      <c r="L654" s="825">
        <v>3000.35</v>
      </c>
      <c r="M654" s="825">
        <v>3000.35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21</v>
      </c>
      <c r="B655" s="822" t="s">
        <v>3465</v>
      </c>
      <c r="C655" s="822" t="s">
        <v>3471</v>
      </c>
      <c r="D655" s="823" t="s">
        <v>6113</v>
      </c>
      <c r="E655" s="824" t="s">
        <v>3500</v>
      </c>
      <c r="F655" s="822" t="s">
        <v>3466</v>
      </c>
      <c r="G655" s="822" t="s">
        <v>4555</v>
      </c>
      <c r="H655" s="822" t="s">
        <v>662</v>
      </c>
      <c r="I655" s="822" t="s">
        <v>2897</v>
      </c>
      <c r="J655" s="822" t="s">
        <v>2898</v>
      </c>
      <c r="K655" s="822" t="s">
        <v>2899</v>
      </c>
      <c r="L655" s="825">
        <v>56.06</v>
      </c>
      <c r="M655" s="825">
        <v>56.06</v>
      </c>
      <c r="N655" s="822">
        <v>1</v>
      </c>
      <c r="O655" s="826">
        <v>0.5</v>
      </c>
      <c r="P655" s="825">
        <v>56.06</v>
      </c>
      <c r="Q655" s="827">
        <v>1</v>
      </c>
      <c r="R655" s="822">
        <v>1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21</v>
      </c>
      <c r="B656" s="822" t="s">
        <v>3465</v>
      </c>
      <c r="C656" s="822" t="s">
        <v>3471</v>
      </c>
      <c r="D656" s="823" t="s">
        <v>6113</v>
      </c>
      <c r="E656" s="824" t="s">
        <v>3500</v>
      </c>
      <c r="F656" s="822" t="s">
        <v>3466</v>
      </c>
      <c r="G656" s="822" t="s">
        <v>3699</v>
      </c>
      <c r="H656" s="822" t="s">
        <v>329</v>
      </c>
      <c r="I656" s="822" t="s">
        <v>3700</v>
      </c>
      <c r="J656" s="822" t="s">
        <v>3278</v>
      </c>
      <c r="K656" s="822" t="s">
        <v>3101</v>
      </c>
      <c r="L656" s="825">
        <v>206.88</v>
      </c>
      <c r="M656" s="825">
        <v>620.64</v>
      </c>
      <c r="N656" s="822">
        <v>3</v>
      </c>
      <c r="O656" s="826">
        <v>1</v>
      </c>
      <c r="P656" s="825">
        <v>620.64</v>
      </c>
      <c r="Q656" s="827">
        <v>1</v>
      </c>
      <c r="R656" s="822">
        <v>3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21</v>
      </c>
      <c r="B657" s="822" t="s">
        <v>3465</v>
      </c>
      <c r="C657" s="822" t="s">
        <v>3471</v>
      </c>
      <c r="D657" s="823" t="s">
        <v>6113</v>
      </c>
      <c r="E657" s="824" t="s">
        <v>3500</v>
      </c>
      <c r="F657" s="822" t="s">
        <v>3466</v>
      </c>
      <c r="G657" s="822" t="s">
        <v>3717</v>
      </c>
      <c r="H657" s="822" t="s">
        <v>329</v>
      </c>
      <c r="I657" s="822" t="s">
        <v>4556</v>
      </c>
      <c r="J657" s="822" t="s">
        <v>4557</v>
      </c>
      <c r="K657" s="822" t="s">
        <v>4558</v>
      </c>
      <c r="L657" s="825">
        <v>42.1</v>
      </c>
      <c r="M657" s="825">
        <v>42.1</v>
      </c>
      <c r="N657" s="822">
        <v>1</v>
      </c>
      <c r="O657" s="826">
        <v>1</v>
      </c>
      <c r="P657" s="825"/>
      <c r="Q657" s="827">
        <v>0</v>
      </c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21</v>
      </c>
      <c r="B658" s="822" t="s">
        <v>3465</v>
      </c>
      <c r="C658" s="822" t="s">
        <v>3471</v>
      </c>
      <c r="D658" s="823" t="s">
        <v>6113</v>
      </c>
      <c r="E658" s="824" t="s">
        <v>3500</v>
      </c>
      <c r="F658" s="822" t="s">
        <v>3466</v>
      </c>
      <c r="G658" s="822" t="s">
        <v>3579</v>
      </c>
      <c r="H658" s="822" t="s">
        <v>329</v>
      </c>
      <c r="I658" s="822" t="s">
        <v>3580</v>
      </c>
      <c r="J658" s="822" t="s">
        <v>3581</v>
      </c>
      <c r="K658" s="822" t="s">
        <v>1013</v>
      </c>
      <c r="L658" s="825">
        <v>354.04</v>
      </c>
      <c r="M658" s="825">
        <v>708.08</v>
      </c>
      <c r="N658" s="822">
        <v>2</v>
      </c>
      <c r="O658" s="826">
        <v>0.5</v>
      </c>
      <c r="P658" s="825">
        <v>708.08</v>
      </c>
      <c r="Q658" s="827">
        <v>1</v>
      </c>
      <c r="R658" s="822">
        <v>2</v>
      </c>
      <c r="S658" s="827">
        <v>1</v>
      </c>
      <c r="T658" s="826">
        <v>0.5</v>
      </c>
      <c r="U658" s="828">
        <v>1</v>
      </c>
    </row>
    <row r="659" spans="1:21" ht="14.45" customHeight="1" x14ac:dyDescent="0.2">
      <c r="A659" s="821">
        <v>21</v>
      </c>
      <c r="B659" s="822" t="s">
        <v>3465</v>
      </c>
      <c r="C659" s="822" t="s">
        <v>3471</v>
      </c>
      <c r="D659" s="823" t="s">
        <v>6113</v>
      </c>
      <c r="E659" s="824" t="s">
        <v>3500</v>
      </c>
      <c r="F659" s="822" t="s">
        <v>3466</v>
      </c>
      <c r="G659" s="822" t="s">
        <v>3744</v>
      </c>
      <c r="H659" s="822" t="s">
        <v>329</v>
      </c>
      <c r="I659" s="822" t="s">
        <v>4559</v>
      </c>
      <c r="J659" s="822" t="s">
        <v>884</v>
      </c>
      <c r="K659" s="822" t="s">
        <v>4560</v>
      </c>
      <c r="L659" s="825">
        <v>117.47</v>
      </c>
      <c r="M659" s="825">
        <v>117.47</v>
      </c>
      <c r="N659" s="822">
        <v>1</v>
      </c>
      <c r="O659" s="826">
        <v>1</v>
      </c>
      <c r="P659" s="825">
        <v>117.47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21</v>
      </c>
      <c r="B660" s="822" t="s">
        <v>3465</v>
      </c>
      <c r="C660" s="822" t="s">
        <v>3471</v>
      </c>
      <c r="D660" s="823" t="s">
        <v>6113</v>
      </c>
      <c r="E660" s="824" t="s">
        <v>3500</v>
      </c>
      <c r="F660" s="822" t="s">
        <v>3466</v>
      </c>
      <c r="G660" s="822" t="s">
        <v>3782</v>
      </c>
      <c r="H660" s="822" t="s">
        <v>329</v>
      </c>
      <c r="I660" s="822" t="s">
        <v>3783</v>
      </c>
      <c r="J660" s="822" t="s">
        <v>3784</v>
      </c>
      <c r="K660" s="822" t="s">
        <v>3785</v>
      </c>
      <c r="L660" s="825">
        <v>219.25</v>
      </c>
      <c r="M660" s="825">
        <v>657.75</v>
      </c>
      <c r="N660" s="822">
        <v>3</v>
      </c>
      <c r="O660" s="826">
        <v>1</v>
      </c>
      <c r="P660" s="825"/>
      <c r="Q660" s="827">
        <v>0</v>
      </c>
      <c r="R660" s="822"/>
      <c r="S660" s="827">
        <v>0</v>
      </c>
      <c r="T660" s="826"/>
      <c r="U660" s="828">
        <v>0</v>
      </c>
    </row>
    <row r="661" spans="1:21" ht="14.45" customHeight="1" x14ac:dyDescent="0.2">
      <c r="A661" s="821">
        <v>21</v>
      </c>
      <c r="B661" s="822" t="s">
        <v>3465</v>
      </c>
      <c r="C661" s="822" t="s">
        <v>3471</v>
      </c>
      <c r="D661" s="823" t="s">
        <v>6113</v>
      </c>
      <c r="E661" s="824" t="s">
        <v>3500</v>
      </c>
      <c r="F661" s="822" t="s">
        <v>3466</v>
      </c>
      <c r="G661" s="822" t="s">
        <v>3540</v>
      </c>
      <c r="H661" s="822" t="s">
        <v>662</v>
      </c>
      <c r="I661" s="822" t="s">
        <v>4242</v>
      </c>
      <c r="J661" s="822" t="s">
        <v>3018</v>
      </c>
      <c r="K661" s="822" t="s">
        <v>4243</v>
      </c>
      <c r="L661" s="825">
        <v>162.61000000000001</v>
      </c>
      <c r="M661" s="825">
        <v>975.66000000000008</v>
      </c>
      <c r="N661" s="822">
        <v>6</v>
      </c>
      <c r="O661" s="826">
        <v>2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21</v>
      </c>
      <c r="B662" s="822" t="s">
        <v>3465</v>
      </c>
      <c r="C662" s="822" t="s">
        <v>3471</v>
      </c>
      <c r="D662" s="823" t="s">
        <v>6113</v>
      </c>
      <c r="E662" s="824" t="s">
        <v>3500</v>
      </c>
      <c r="F662" s="822" t="s">
        <v>3466</v>
      </c>
      <c r="G662" s="822" t="s">
        <v>3818</v>
      </c>
      <c r="H662" s="822" t="s">
        <v>329</v>
      </c>
      <c r="I662" s="822" t="s">
        <v>3819</v>
      </c>
      <c r="J662" s="822" t="s">
        <v>3820</v>
      </c>
      <c r="K662" s="822" t="s">
        <v>3821</v>
      </c>
      <c r="L662" s="825">
        <v>140.72</v>
      </c>
      <c r="M662" s="825">
        <v>422.15999999999997</v>
      </c>
      <c r="N662" s="822">
        <v>3</v>
      </c>
      <c r="O662" s="826">
        <v>0.5</v>
      </c>
      <c r="P662" s="825">
        <v>422.15999999999997</v>
      </c>
      <c r="Q662" s="827">
        <v>1</v>
      </c>
      <c r="R662" s="822">
        <v>3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21</v>
      </c>
      <c r="B663" s="822" t="s">
        <v>3465</v>
      </c>
      <c r="C663" s="822" t="s">
        <v>3471</v>
      </c>
      <c r="D663" s="823" t="s">
        <v>6113</v>
      </c>
      <c r="E663" s="824" t="s">
        <v>3500</v>
      </c>
      <c r="F663" s="822" t="s">
        <v>3466</v>
      </c>
      <c r="G663" s="822" t="s">
        <v>4561</v>
      </c>
      <c r="H663" s="822" t="s">
        <v>329</v>
      </c>
      <c r="I663" s="822" t="s">
        <v>4562</v>
      </c>
      <c r="J663" s="822" t="s">
        <v>4563</v>
      </c>
      <c r="K663" s="822" t="s">
        <v>4564</v>
      </c>
      <c r="L663" s="825">
        <v>509.74</v>
      </c>
      <c r="M663" s="825">
        <v>1019.48</v>
      </c>
      <c r="N663" s="822">
        <v>2</v>
      </c>
      <c r="O663" s="826">
        <v>1</v>
      </c>
      <c r="P663" s="825">
        <v>1019.48</v>
      </c>
      <c r="Q663" s="827">
        <v>1</v>
      </c>
      <c r="R663" s="822">
        <v>2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21</v>
      </c>
      <c r="B664" s="822" t="s">
        <v>3465</v>
      </c>
      <c r="C664" s="822" t="s">
        <v>3471</v>
      </c>
      <c r="D664" s="823" t="s">
        <v>6113</v>
      </c>
      <c r="E664" s="824" t="s">
        <v>3500</v>
      </c>
      <c r="F664" s="822" t="s">
        <v>3466</v>
      </c>
      <c r="G664" s="822" t="s">
        <v>3825</v>
      </c>
      <c r="H664" s="822" t="s">
        <v>329</v>
      </c>
      <c r="I664" s="822" t="s">
        <v>3828</v>
      </c>
      <c r="J664" s="822" t="s">
        <v>1158</v>
      </c>
      <c r="K664" s="822" t="s">
        <v>3829</v>
      </c>
      <c r="L664" s="825">
        <v>59.33</v>
      </c>
      <c r="M664" s="825">
        <v>177.99</v>
      </c>
      <c r="N664" s="822">
        <v>3</v>
      </c>
      <c r="O664" s="826">
        <v>0.5</v>
      </c>
      <c r="P664" s="825">
        <v>177.99</v>
      </c>
      <c r="Q664" s="827">
        <v>1</v>
      </c>
      <c r="R664" s="822">
        <v>3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21</v>
      </c>
      <c r="B665" s="822" t="s">
        <v>3465</v>
      </c>
      <c r="C665" s="822" t="s">
        <v>3471</v>
      </c>
      <c r="D665" s="823" t="s">
        <v>6113</v>
      </c>
      <c r="E665" s="824" t="s">
        <v>3500</v>
      </c>
      <c r="F665" s="822" t="s">
        <v>3466</v>
      </c>
      <c r="G665" s="822" t="s">
        <v>3833</v>
      </c>
      <c r="H665" s="822" t="s">
        <v>329</v>
      </c>
      <c r="I665" s="822" t="s">
        <v>3836</v>
      </c>
      <c r="J665" s="822" t="s">
        <v>1097</v>
      </c>
      <c r="K665" s="822" t="s">
        <v>1100</v>
      </c>
      <c r="L665" s="825">
        <v>0</v>
      </c>
      <c r="M665" s="825">
        <v>0</v>
      </c>
      <c r="N665" s="822">
        <v>1</v>
      </c>
      <c r="O665" s="826">
        <v>1</v>
      </c>
      <c r="P665" s="825"/>
      <c r="Q665" s="827"/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21</v>
      </c>
      <c r="B666" s="822" t="s">
        <v>3465</v>
      </c>
      <c r="C666" s="822" t="s">
        <v>3471</v>
      </c>
      <c r="D666" s="823" t="s">
        <v>6113</v>
      </c>
      <c r="E666" s="824" t="s">
        <v>3500</v>
      </c>
      <c r="F666" s="822" t="s">
        <v>3466</v>
      </c>
      <c r="G666" s="822" t="s">
        <v>3857</v>
      </c>
      <c r="H666" s="822" t="s">
        <v>662</v>
      </c>
      <c r="I666" s="822" t="s">
        <v>3858</v>
      </c>
      <c r="J666" s="822" t="s">
        <v>3859</v>
      </c>
      <c r="K666" s="822" t="s">
        <v>3860</v>
      </c>
      <c r="L666" s="825">
        <v>1651.16</v>
      </c>
      <c r="M666" s="825">
        <v>1651.16</v>
      </c>
      <c r="N666" s="822">
        <v>1</v>
      </c>
      <c r="O666" s="826">
        <v>1</v>
      </c>
      <c r="P666" s="825">
        <v>1651.16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21</v>
      </c>
      <c r="B667" s="822" t="s">
        <v>3465</v>
      </c>
      <c r="C667" s="822" t="s">
        <v>3471</v>
      </c>
      <c r="D667" s="823" t="s">
        <v>6113</v>
      </c>
      <c r="E667" s="824" t="s">
        <v>3500</v>
      </c>
      <c r="F667" s="822" t="s">
        <v>3466</v>
      </c>
      <c r="G667" s="822" t="s">
        <v>3873</v>
      </c>
      <c r="H667" s="822" t="s">
        <v>329</v>
      </c>
      <c r="I667" s="822" t="s">
        <v>3874</v>
      </c>
      <c r="J667" s="822" t="s">
        <v>833</v>
      </c>
      <c r="K667" s="822" t="s">
        <v>834</v>
      </c>
      <c r="L667" s="825">
        <v>38.5</v>
      </c>
      <c r="M667" s="825">
        <v>77</v>
      </c>
      <c r="N667" s="822">
        <v>2</v>
      </c>
      <c r="O667" s="826">
        <v>0.5</v>
      </c>
      <c r="P667" s="825">
        <v>77</v>
      </c>
      <c r="Q667" s="827">
        <v>1</v>
      </c>
      <c r="R667" s="822">
        <v>2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21</v>
      </c>
      <c r="B668" s="822" t="s">
        <v>3465</v>
      </c>
      <c r="C668" s="822" t="s">
        <v>3471</v>
      </c>
      <c r="D668" s="823" t="s">
        <v>6113</v>
      </c>
      <c r="E668" s="824" t="s">
        <v>3500</v>
      </c>
      <c r="F668" s="822" t="s">
        <v>3466</v>
      </c>
      <c r="G668" s="822" t="s">
        <v>3919</v>
      </c>
      <c r="H668" s="822" t="s">
        <v>662</v>
      </c>
      <c r="I668" s="822" t="s">
        <v>3920</v>
      </c>
      <c r="J668" s="822" t="s">
        <v>3921</v>
      </c>
      <c r="K668" s="822" t="s">
        <v>776</v>
      </c>
      <c r="L668" s="825">
        <v>219.25</v>
      </c>
      <c r="M668" s="825">
        <v>6358.25</v>
      </c>
      <c r="N668" s="822">
        <v>29</v>
      </c>
      <c r="O668" s="826">
        <v>9.5</v>
      </c>
      <c r="P668" s="825">
        <v>5481.25</v>
      </c>
      <c r="Q668" s="827">
        <v>0.86206896551724133</v>
      </c>
      <c r="R668" s="822">
        <v>25</v>
      </c>
      <c r="S668" s="827">
        <v>0.86206896551724133</v>
      </c>
      <c r="T668" s="826">
        <v>7.5</v>
      </c>
      <c r="U668" s="828">
        <v>0.78947368421052633</v>
      </c>
    </row>
    <row r="669" spans="1:21" ht="14.45" customHeight="1" x14ac:dyDescent="0.2">
      <c r="A669" s="821">
        <v>21</v>
      </c>
      <c r="B669" s="822" t="s">
        <v>3465</v>
      </c>
      <c r="C669" s="822" t="s">
        <v>3471</v>
      </c>
      <c r="D669" s="823" t="s">
        <v>6113</v>
      </c>
      <c r="E669" s="824" t="s">
        <v>3500</v>
      </c>
      <c r="F669" s="822" t="s">
        <v>3466</v>
      </c>
      <c r="G669" s="822" t="s">
        <v>3919</v>
      </c>
      <c r="H669" s="822" t="s">
        <v>329</v>
      </c>
      <c r="I669" s="822" t="s">
        <v>3922</v>
      </c>
      <c r="J669" s="822" t="s">
        <v>3921</v>
      </c>
      <c r="K669" s="822" t="s">
        <v>1989</v>
      </c>
      <c r="L669" s="825">
        <v>513.70000000000005</v>
      </c>
      <c r="M669" s="825">
        <v>1541.1000000000001</v>
      </c>
      <c r="N669" s="822">
        <v>3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21</v>
      </c>
      <c r="B670" s="822" t="s">
        <v>3465</v>
      </c>
      <c r="C670" s="822" t="s">
        <v>3471</v>
      </c>
      <c r="D670" s="823" t="s">
        <v>6113</v>
      </c>
      <c r="E670" s="824" t="s">
        <v>3500</v>
      </c>
      <c r="F670" s="822" t="s">
        <v>3466</v>
      </c>
      <c r="G670" s="822" t="s">
        <v>4565</v>
      </c>
      <c r="H670" s="822" t="s">
        <v>329</v>
      </c>
      <c r="I670" s="822" t="s">
        <v>4566</v>
      </c>
      <c r="J670" s="822" t="s">
        <v>4567</v>
      </c>
      <c r="K670" s="822" t="s">
        <v>1315</v>
      </c>
      <c r="L670" s="825">
        <v>32.76</v>
      </c>
      <c r="M670" s="825">
        <v>32.76</v>
      </c>
      <c r="N670" s="822">
        <v>1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21</v>
      </c>
      <c r="B671" s="822" t="s">
        <v>3465</v>
      </c>
      <c r="C671" s="822" t="s">
        <v>3471</v>
      </c>
      <c r="D671" s="823" t="s">
        <v>6113</v>
      </c>
      <c r="E671" s="824" t="s">
        <v>3500</v>
      </c>
      <c r="F671" s="822" t="s">
        <v>3466</v>
      </c>
      <c r="G671" s="822" t="s">
        <v>4416</v>
      </c>
      <c r="H671" s="822" t="s">
        <v>329</v>
      </c>
      <c r="I671" s="822" t="s">
        <v>4417</v>
      </c>
      <c r="J671" s="822" t="s">
        <v>4418</v>
      </c>
      <c r="K671" s="822" t="s">
        <v>4419</v>
      </c>
      <c r="L671" s="825">
        <v>168.9</v>
      </c>
      <c r="M671" s="825">
        <v>337.8</v>
      </c>
      <c r="N671" s="822">
        <v>2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21</v>
      </c>
      <c r="B672" s="822" t="s">
        <v>3465</v>
      </c>
      <c r="C672" s="822" t="s">
        <v>3471</v>
      </c>
      <c r="D672" s="823" t="s">
        <v>6113</v>
      </c>
      <c r="E672" s="824" t="s">
        <v>3500</v>
      </c>
      <c r="F672" s="822" t="s">
        <v>3466</v>
      </c>
      <c r="G672" s="822" t="s">
        <v>3970</v>
      </c>
      <c r="H672" s="822" t="s">
        <v>329</v>
      </c>
      <c r="I672" s="822" t="s">
        <v>3971</v>
      </c>
      <c r="J672" s="822" t="s">
        <v>3972</v>
      </c>
      <c r="K672" s="822" t="s">
        <v>3973</v>
      </c>
      <c r="L672" s="825">
        <v>27.37</v>
      </c>
      <c r="M672" s="825">
        <v>54.74</v>
      </c>
      <c r="N672" s="822">
        <v>2</v>
      </c>
      <c r="O672" s="826">
        <v>0.5</v>
      </c>
      <c r="P672" s="825">
        <v>54.74</v>
      </c>
      <c r="Q672" s="827">
        <v>1</v>
      </c>
      <c r="R672" s="822">
        <v>2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21</v>
      </c>
      <c r="B673" s="822" t="s">
        <v>3465</v>
      </c>
      <c r="C673" s="822" t="s">
        <v>3471</v>
      </c>
      <c r="D673" s="823" t="s">
        <v>6113</v>
      </c>
      <c r="E673" s="824" t="s">
        <v>3500</v>
      </c>
      <c r="F673" s="822" t="s">
        <v>3466</v>
      </c>
      <c r="G673" s="822" t="s">
        <v>3970</v>
      </c>
      <c r="H673" s="822" t="s">
        <v>329</v>
      </c>
      <c r="I673" s="822" t="s">
        <v>3974</v>
      </c>
      <c r="J673" s="822" t="s">
        <v>3972</v>
      </c>
      <c r="K673" s="822" t="s">
        <v>3975</v>
      </c>
      <c r="L673" s="825">
        <v>87.98</v>
      </c>
      <c r="M673" s="825">
        <v>87.98</v>
      </c>
      <c r="N673" s="822">
        <v>1</v>
      </c>
      <c r="O673" s="826">
        <v>0.5</v>
      </c>
      <c r="P673" s="825">
        <v>87.98</v>
      </c>
      <c r="Q673" s="827">
        <v>1</v>
      </c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21</v>
      </c>
      <c r="B674" s="822" t="s">
        <v>3465</v>
      </c>
      <c r="C674" s="822" t="s">
        <v>3471</v>
      </c>
      <c r="D674" s="823" t="s">
        <v>6113</v>
      </c>
      <c r="E674" s="824" t="s">
        <v>3500</v>
      </c>
      <c r="F674" s="822" t="s">
        <v>3466</v>
      </c>
      <c r="G674" s="822" t="s">
        <v>3534</v>
      </c>
      <c r="H674" s="822" t="s">
        <v>329</v>
      </c>
      <c r="I674" s="822" t="s">
        <v>3535</v>
      </c>
      <c r="J674" s="822" t="s">
        <v>1343</v>
      </c>
      <c r="K674" s="822" t="s">
        <v>1344</v>
      </c>
      <c r="L674" s="825">
        <v>453.18</v>
      </c>
      <c r="M674" s="825">
        <v>1359.54</v>
      </c>
      <c r="N674" s="822">
        <v>3</v>
      </c>
      <c r="O674" s="826">
        <v>2</v>
      </c>
      <c r="P674" s="825">
        <v>1359.54</v>
      </c>
      <c r="Q674" s="827">
        <v>1</v>
      </c>
      <c r="R674" s="822">
        <v>3</v>
      </c>
      <c r="S674" s="827">
        <v>1</v>
      </c>
      <c r="T674" s="826">
        <v>2</v>
      </c>
      <c r="U674" s="828">
        <v>1</v>
      </c>
    </row>
    <row r="675" spans="1:21" ht="14.45" customHeight="1" x14ac:dyDescent="0.2">
      <c r="A675" s="821">
        <v>21</v>
      </c>
      <c r="B675" s="822" t="s">
        <v>3465</v>
      </c>
      <c r="C675" s="822" t="s">
        <v>3471</v>
      </c>
      <c r="D675" s="823" t="s">
        <v>6113</v>
      </c>
      <c r="E675" s="824" t="s">
        <v>3500</v>
      </c>
      <c r="F675" s="822" t="s">
        <v>3466</v>
      </c>
      <c r="G675" s="822" t="s">
        <v>4000</v>
      </c>
      <c r="H675" s="822" t="s">
        <v>329</v>
      </c>
      <c r="I675" s="822" t="s">
        <v>4568</v>
      </c>
      <c r="J675" s="822" t="s">
        <v>4569</v>
      </c>
      <c r="K675" s="822" t="s">
        <v>4570</v>
      </c>
      <c r="L675" s="825">
        <v>68.010000000000005</v>
      </c>
      <c r="M675" s="825">
        <v>136.02000000000001</v>
      </c>
      <c r="N675" s="822">
        <v>2</v>
      </c>
      <c r="O675" s="826">
        <v>0.5</v>
      </c>
      <c r="P675" s="825">
        <v>136.02000000000001</v>
      </c>
      <c r="Q675" s="827">
        <v>1</v>
      </c>
      <c r="R675" s="822">
        <v>2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21</v>
      </c>
      <c r="B676" s="822" t="s">
        <v>3465</v>
      </c>
      <c r="C676" s="822" t="s">
        <v>3471</v>
      </c>
      <c r="D676" s="823" t="s">
        <v>6113</v>
      </c>
      <c r="E676" s="824" t="s">
        <v>3500</v>
      </c>
      <c r="F676" s="822" t="s">
        <v>3466</v>
      </c>
      <c r="G676" s="822" t="s">
        <v>3570</v>
      </c>
      <c r="H676" s="822" t="s">
        <v>329</v>
      </c>
      <c r="I676" s="822" t="s">
        <v>3571</v>
      </c>
      <c r="J676" s="822" t="s">
        <v>695</v>
      </c>
      <c r="K676" s="822" t="s">
        <v>3572</v>
      </c>
      <c r="L676" s="825">
        <v>127.91</v>
      </c>
      <c r="M676" s="825">
        <v>255.82</v>
      </c>
      <c r="N676" s="822">
        <v>2</v>
      </c>
      <c r="O676" s="826">
        <v>2</v>
      </c>
      <c r="P676" s="825">
        <v>127.91</v>
      </c>
      <c r="Q676" s="827">
        <v>0.5</v>
      </c>
      <c r="R676" s="822">
        <v>1</v>
      </c>
      <c r="S676" s="827">
        <v>0.5</v>
      </c>
      <c r="T676" s="826">
        <v>1</v>
      </c>
      <c r="U676" s="828">
        <v>0.5</v>
      </c>
    </row>
    <row r="677" spans="1:21" ht="14.45" customHeight="1" x14ac:dyDescent="0.2">
      <c r="A677" s="821">
        <v>21</v>
      </c>
      <c r="B677" s="822" t="s">
        <v>3465</v>
      </c>
      <c r="C677" s="822" t="s">
        <v>3471</v>
      </c>
      <c r="D677" s="823" t="s">
        <v>6113</v>
      </c>
      <c r="E677" s="824" t="s">
        <v>3500</v>
      </c>
      <c r="F677" s="822" t="s">
        <v>3466</v>
      </c>
      <c r="G677" s="822" t="s">
        <v>3570</v>
      </c>
      <c r="H677" s="822" t="s">
        <v>329</v>
      </c>
      <c r="I677" s="822" t="s">
        <v>4571</v>
      </c>
      <c r="J677" s="822" t="s">
        <v>4572</v>
      </c>
      <c r="K677" s="822" t="s">
        <v>4573</v>
      </c>
      <c r="L677" s="825">
        <v>107.37</v>
      </c>
      <c r="M677" s="825">
        <v>107.37</v>
      </c>
      <c r="N677" s="822">
        <v>1</v>
      </c>
      <c r="O677" s="826">
        <v>0.5</v>
      </c>
      <c r="P677" s="825">
        <v>107.37</v>
      </c>
      <c r="Q677" s="827">
        <v>1</v>
      </c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21</v>
      </c>
      <c r="B678" s="822" t="s">
        <v>3465</v>
      </c>
      <c r="C678" s="822" t="s">
        <v>3471</v>
      </c>
      <c r="D678" s="823" t="s">
        <v>6113</v>
      </c>
      <c r="E678" s="824" t="s">
        <v>3500</v>
      </c>
      <c r="F678" s="822" t="s">
        <v>3466</v>
      </c>
      <c r="G678" s="822" t="s">
        <v>4006</v>
      </c>
      <c r="H678" s="822" t="s">
        <v>662</v>
      </c>
      <c r="I678" s="822" t="s">
        <v>2841</v>
      </c>
      <c r="J678" s="822" t="s">
        <v>2842</v>
      </c>
      <c r="K678" s="822" t="s">
        <v>2843</v>
      </c>
      <c r="L678" s="825">
        <v>21.92</v>
      </c>
      <c r="M678" s="825">
        <v>65.760000000000005</v>
      </c>
      <c r="N678" s="822">
        <v>3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21</v>
      </c>
      <c r="B679" s="822" t="s">
        <v>3465</v>
      </c>
      <c r="C679" s="822" t="s">
        <v>3471</v>
      </c>
      <c r="D679" s="823" t="s">
        <v>6113</v>
      </c>
      <c r="E679" s="824" t="s">
        <v>3500</v>
      </c>
      <c r="F679" s="822" t="s">
        <v>3466</v>
      </c>
      <c r="G679" s="822" t="s">
        <v>4010</v>
      </c>
      <c r="H679" s="822" t="s">
        <v>329</v>
      </c>
      <c r="I679" s="822" t="s">
        <v>3067</v>
      </c>
      <c r="J679" s="822" t="s">
        <v>1416</v>
      </c>
      <c r="K679" s="822" t="s">
        <v>1417</v>
      </c>
      <c r="L679" s="825">
        <v>2573.2199999999998</v>
      </c>
      <c r="M679" s="825">
        <v>2573.2199999999998</v>
      </c>
      <c r="N679" s="822">
        <v>1</v>
      </c>
      <c r="O679" s="826">
        <v>0.5</v>
      </c>
      <c r="P679" s="825">
        <v>2573.2199999999998</v>
      </c>
      <c r="Q679" s="827">
        <v>1</v>
      </c>
      <c r="R679" s="822">
        <v>1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21</v>
      </c>
      <c r="B680" s="822" t="s">
        <v>3465</v>
      </c>
      <c r="C680" s="822" t="s">
        <v>3471</v>
      </c>
      <c r="D680" s="823" t="s">
        <v>6113</v>
      </c>
      <c r="E680" s="824" t="s">
        <v>3500</v>
      </c>
      <c r="F680" s="822" t="s">
        <v>3466</v>
      </c>
      <c r="G680" s="822" t="s">
        <v>3578</v>
      </c>
      <c r="H680" s="822" t="s">
        <v>662</v>
      </c>
      <c r="I680" s="822" t="s">
        <v>3032</v>
      </c>
      <c r="J680" s="822" t="s">
        <v>1338</v>
      </c>
      <c r="K680" s="822" t="s">
        <v>1340</v>
      </c>
      <c r="L680" s="825">
        <v>0</v>
      </c>
      <c r="M680" s="825">
        <v>0</v>
      </c>
      <c r="N680" s="822">
        <v>1</v>
      </c>
      <c r="O680" s="826">
        <v>1</v>
      </c>
      <c r="P680" s="825">
        <v>0</v>
      </c>
      <c r="Q680" s="827"/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21</v>
      </c>
      <c r="B681" s="822" t="s">
        <v>3465</v>
      </c>
      <c r="C681" s="822" t="s">
        <v>3471</v>
      </c>
      <c r="D681" s="823" t="s">
        <v>6113</v>
      </c>
      <c r="E681" s="824" t="s">
        <v>3500</v>
      </c>
      <c r="F681" s="822" t="s">
        <v>3466</v>
      </c>
      <c r="G681" s="822" t="s">
        <v>4060</v>
      </c>
      <c r="H681" s="822" t="s">
        <v>662</v>
      </c>
      <c r="I681" s="822" t="s">
        <v>4061</v>
      </c>
      <c r="J681" s="822" t="s">
        <v>4062</v>
      </c>
      <c r="K681" s="822" t="s">
        <v>768</v>
      </c>
      <c r="L681" s="825">
        <v>502.31</v>
      </c>
      <c r="M681" s="825">
        <v>2009.24</v>
      </c>
      <c r="N681" s="822">
        <v>4</v>
      </c>
      <c r="O681" s="826">
        <v>4</v>
      </c>
      <c r="P681" s="825">
        <v>1506.93</v>
      </c>
      <c r="Q681" s="827">
        <v>0.75</v>
      </c>
      <c r="R681" s="822">
        <v>3</v>
      </c>
      <c r="S681" s="827">
        <v>0.75</v>
      </c>
      <c r="T681" s="826">
        <v>3</v>
      </c>
      <c r="U681" s="828">
        <v>0.75</v>
      </c>
    </row>
    <row r="682" spans="1:21" ht="14.45" customHeight="1" x14ac:dyDescent="0.2">
      <c r="A682" s="821">
        <v>21</v>
      </c>
      <c r="B682" s="822" t="s">
        <v>3465</v>
      </c>
      <c r="C682" s="822" t="s">
        <v>3471</v>
      </c>
      <c r="D682" s="823" t="s">
        <v>6113</v>
      </c>
      <c r="E682" s="824" t="s">
        <v>3500</v>
      </c>
      <c r="F682" s="822" t="s">
        <v>3466</v>
      </c>
      <c r="G682" s="822" t="s">
        <v>4064</v>
      </c>
      <c r="H682" s="822" t="s">
        <v>329</v>
      </c>
      <c r="I682" s="822" t="s">
        <v>4574</v>
      </c>
      <c r="J682" s="822" t="s">
        <v>4472</v>
      </c>
      <c r="K682" s="822" t="s">
        <v>4575</v>
      </c>
      <c r="L682" s="825">
        <v>118.65</v>
      </c>
      <c r="M682" s="825">
        <v>118.65</v>
      </c>
      <c r="N682" s="822">
        <v>1</v>
      </c>
      <c r="O682" s="826">
        <v>1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21</v>
      </c>
      <c r="B683" s="822" t="s">
        <v>3465</v>
      </c>
      <c r="C683" s="822" t="s">
        <v>3471</v>
      </c>
      <c r="D683" s="823" t="s">
        <v>6113</v>
      </c>
      <c r="E683" s="824" t="s">
        <v>3500</v>
      </c>
      <c r="F683" s="822" t="s">
        <v>3466</v>
      </c>
      <c r="G683" s="822" t="s">
        <v>4069</v>
      </c>
      <c r="H683" s="822" t="s">
        <v>662</v>
      </c>
      <c r="I683" s="822" t="s">
        <v>4070</v>
      </c>
      <c r="J683" s="822" t="s">
        <v>4071</v>
      </c>
      <c r="K683" s="822" t="s">
        <v>4072</v>
      </c>
      <c r="L683" s="825">
        <v>4017.02</v>
      </c>
      <c r="M683" s="825">
        <v>36153.18</v>
      </c>
      <c r="N683" s="822">
        <v>9</v>
      </c>
      <c r="O683" s="826">
        <v>1.5</v>
      </c>
      <c r="P683" s="825">
        <v>36153.18</v>
      </c>
      <c r="Q683" s="827">
        <v>1</v>
      </c>
      <c r="R683" s="822">
        <v>9</v>
      </c>
      <c r="S683" s="827">
        <v>1</v>
      </c>
      <c r="T683" s="826">
        <v>1.5</v>
      </c>
      <c r="U683" s="828">
        <v>1</v>
      </c>
    </row>
    <row r="684" spans="1:21" ht="14.45" customHeight="1" x14ac:dyDescent="0.2">
      <c r="A684" s="821">
        <v>21</v>
      </c>
      <c r="B684" s="822" t="s">
        <v>3465</v>
      </c>
      <c r="C684" s="822" t="s">
        <v>3471</v>
      </c>
      <c r="D684" s="823" t="s">
        <v>6113</v>
      </c>
      <c r="E684" s="824" t="s">
        <v>3500</v>
      </c>
      <c r="F684" s="822" t="s">
        <v>3466</v>
      </c>
      <c r="G684" s="822" t="s">
        <v>4069</v>
      </c>
      <c r="H684" s="822" t="s">
        <v>662</v>
      </c>
      <c r="I684" s="822" t="s">
        <v>4073</v>
      </c>
      <c r="J684" s="822" t="s">
        <v>4071</v>
      </c>
      <c r="K684" s="822" t="s">
        <v>4074</v>
      </c>
      <c r="L684" s="825">
        <v>5623.83</v>
      </c>
      <c r="M684" s="825">
        <v>5623.83</v>
      </c>
      <c r="N684" s="822">
        <v>1</v>
      </c>
      <c r="O684" s="826">
        <v>0.5</v>
      </c>
      <c r="P684" s="825">
        <v>5623.83</v>
      </c>
      <c r="Q684" s="827">
        <v>1</v>
      </c>
      <c r="R684" s="822">
        <v>1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21</v>
      </c>
      <c r="B685" s="822" t="s">
        <v>3465</v>
      </c>
      <c r="C685" s="822" t="s">
        <v>3471</v>
      </c>
      <c r="D685" s="823" t="s">
        <v>6113</v>
      </c>
      <c r="E685" s="824" t="s">
        <v>3500</v>
      </c>
      <c r="F685" s="822" t="s">
        <v>3466</v>
      </c>
      <c r="G685" s="822" t="s">
        <v>4111</v>
      </c>
      <c r="H685" s="822" t="s">
        <v>329</v>
      </c>
      <c r="I685" s="822" t="s">
        <v>4112</v>
      </c>
      <c r="J685" s="822" t="s">
        <v>797</v>
      </c>
      <c r="K685" s="822" t="s">
        <v>798</v>
      </c>
      <c r="L685" s="825">
        <v>311.02</v>
      </c>
      <c r="M685" s="825">
        <v>311.02</v>
      </c>
      <c r="N685" s="822">
        <v>1</v>
      </c>
      <c r="O685" s="826">
        <v>0.5</v>
      </c>
      <c r="P685" s="825">
        <v>311.02</v>
      </c>
      <c r="Q685" s="827">
        <v>1</v>
      </c>
      <c r="R685" s="822">
        <v>1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21</v>
      </c>
      <c r="B686" s="822" t="s">
        <v>3465</v>
      </c>
      <c r="C686" s="822" t="s">
        <v>3471</v>
      </c>
      <c r="D686" s="823" t="s">
        <v>6113</v>
      </c>
      <c r="E686" s="824" t="s">
        <v>3500</v>
      </c>
      <c r="F686" s="822" t="s">
        <v>3466</v>
      </c>
      <c r="G686" s="822" t="s">
        <v>4111</v>
      </c>
      <c r="H686" s="822" t="s">
        <v>329</v>
      </c>
      <c r="I686" s="822" t="s">
        <v>4113</v>
      </c>
      <c r="J686" s="822" t="s">
        <v>4114</v>
      </c>
      <c r="K686" s="822" t="s">
        <v>4115</v>
      </c>
      <c r="L686" s="825">
        <v>177.92</v>
      </c>
      <c r="M686" s="825">
        <v>177.92</v>
      </c>
      <c r="N686" s="822">
        <v>1</v>
      </c>
      <c r="O686" s="826">
        <v>1</v>
      </c>
      <c r="P686" s="825">
        <v>177.92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21</v>
      </c>
      <c r="B687" s="822" t="s">
        <v>3465</v>
      </c>
      <c r="C687" s="822" t="s">
        <v>3471</v>
      </c>
      <c r="D687" s="823" t="s">
        <v>6113</v>
      </c>
      <c r="E687" s="824" t="s">
        <v>3500</v>
      </c>
      <c r="F687" s="822" t="s">
        <v>3466</v>
      </c>
      <c r="G687" s="822" t="s">
        <v>4111</v>
      </c>
      <c r="H687" s="822" t="s">
        <v>329</v>
      </c>
      <c r="I687" s="822" t="s">
        <v>4124</v>
      </c>
      <c r="J687" s="822" t="s">
        <v>797</v>
      </c>
      <c r="K687" s="822" t="s">
        <v>798</v>
      </c>
      <c r="L687" s="825">
        <v>311.02</v>
      </c>
      <c r="M687" s="825">
        <v>311.02</v>
      </c>
      <c r="N687" s="822">
        <v>1</v>
      </c>
      <c r="O687" s="826">
        <v>0.5</v>
      </c>
      <c r="P687" s="825">
        <v>311.02</v>
      </c>
      <c r="Q687" s="827">
        <v>1</v>
      </c>
      <c r="R687" s="822">
        <v>1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21</v>
      </c>
      <c r="B688" s="822" t="s">
        <v>3465</v>
      </c>
      <c r="C688" s="822" t="s">
        <v>3471</v>
      </c>
      <c r="D688" s="823" t="s">
        <v>6113</v>
      </c>
      <c r="E688" s="824" t="s">
        <v>3500</v>
      </c>
      <c r="F688" s="822" t="s">
        <v>3466</v>
      </c>
      <c r="G688" s="822" t="s">
        <v>4126</v>
      </c>
      <c r="H688" s="822" t="s">
        <v>662</v>
      </c>
      <c r="I688" s="822" t="s">
        <v>3315</v>
      </c>
      <c r="J688" s="822" t="s">
        <v>1635</v>
      </c>
      <c r="K688" s="822" t="s">
        <v>3316</v>
      </c>
      <c r="L688" s="825">
        <v>0</v>
      </c>
      <c r="M688" s="825">
        <v>0</v>
      </c>
      <c r="N688" s="822">
        <v>1</v>
      </c>
      <c r="O688" s="826">
        <v>0.5</v>
      </c>
      <c r="P688" s="825">
        <v>0</v>
      </c>
      <c r="Q688" s="827"/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21</v>
      </c>
      <c r="B689" s="822" t="s">
        <v>3465</v>
      </c>
      <c r="C689" s="822" t="s">
        <v>3471</v>
      </c>
      <c r="D689" s="823" t="s">
        <v>6113</v>
      </c>
      <c r="E689" s="824" t="s">
        <v>3500</v>
      </c>
      <c r="F689" s="822" t="s">
        <v>3468</v>
      </c>
      <c r="G689" s="822" t="s">
        <v>3586</v>
      </c>
      <c r="H689" s="822" t="s">
        <v>329</v>
      </c>
      <c r="I689" s="822" t="s">
        <v>4251</v>
      </c>
      <c r="J689" s="822" t="s">
        <v>4252</v>
      </c>
      <c r="K689" s="822" t="s">
        <v>4253</v>
      </c>
      <c r="L689" s="825">
        <v>808.59</v>
      </c>
      <c r="M689" s="825">
        <v>5660.13</v>
      </c>
      <c r="N689" s="822">
        <v>7</v>
      </c>
      <c r="O689" s="826">
        <v>2</v>
      </c>
      <c r="P689" s="825">
        <v>3234.36</v>
      </c>
      <c r="Q689" s="827">
        <v>0.5714285714285714</v>
      </c>
      <c r="R689" s="822">
        <v>4</v>
      </c>
      <c r="S689" s="827">
        <v>0.5714285714285714</v>
      </c>
      <c r="T689" s="826">
        <v>1</v>
      </c>
      <c r="U689" s="828">
        <v>0.5</v>
      </c>
    </row>
    <row r="690" spans="1:21" ht="14.45" customHeight="1" x14ac:dyDescent="0.2">
      <c r="A690" s="821">
        <v>21</v>
      </c>
      <c r="B690" s="822" t="s">
        <v>3465</v>
      </c>
      <c r="C690" s="822" t="s">
        <v>3471</v>
      </c>
      <c r="D690" s="823" t="s">
        <v>6113</v>
      </c>
      <c r="E690" s="824" t="s">
        <v>3500</v>
      </c>
      <c r="F690" s="822" t="s">
        <v>3468</v>
      </c>
      <c r="G690" s="822" t="s">
        <v>3586</v>
      </c>
      <c r="H690" s="822" t="s">
        <v>329</v>
      </c>
      <c r="I690" s="822" t="s">
        <v>4576</v>
      </c>
      <c r="J690" s="822" t="s">
        <v>4577</v>
      </c>
      <c r="K690" s="822" t="s">
        <v>4578</v>
      </c>
      <c r="L690" s="825">
        <v>873.28</v>
      </c>
      <c r="M690" s="825">
        <v>5239.68</v>
      </c>
      <c r="N690" s="822">
        <v>6</v>
      </c>
      <c r="O690" s="826">
        <v>2</v>
      </c>
      <c r="P690" s="825">
        <v>5239.68</v>
      </c>
      <c r="Q690" s="827">
        <v>1</v>
      </c>
      <c r="R690" s="822">
        <v>6</v>
      </c>
      <c r="S690" s="827">
        <v>1</v>
      </c>
      <c r="T690" s="826">
        <v>2</v>
      </c>
      <c r="U690" s="828">
        <v>1</v>
      </c>
    </row>
    <row r="691" spans="1:21" ht="14.45" customHeight="1" x14ac:dyDescent="0.2">
      <c r="A691" s="821">
        <v>21</v>
      </c>
      <c r="B691" s="822" t="s">
        <v>3465</v>
      </c>
      <c r="C691" s="822" t="s">
        <v>3471</v>
      </c>
      <c r="D691" s="823" t="s">
        <v>6113</v>
      </c>
      <c r="E691" s="824" t="s">
        <v>3500</v>
      </c>
      <c r="F691" s="822" t="s">
        <v>3468</v>
      </c>
      <c r="G691" s="822" t="s">
        <v>3590</v>
      </c>
      <c r="H691" s="822" t="s">
        <v>329</v>
      </c>
      <c r="I691" s="822" t="s">
        <v>4212</v>
      </c>
      <c r="J691" s="822" t="s">
        <v>4213</v>
      </c>
      <c r="K691" s="822" t="s">
        <v>4214</v>
      </c>
      <c r="L691" s="825">
        <v>2029.75</v>
      </c>
      <c r="M691" s="825">
        <v>4059.5</v>
      </c>
      <c r="N691" s="822">
        <v>2</v>
      </c>
      <c r="O691" s="826">
        <v>2</v>
      </c>
      <c r="P691" s="825">
        <v>2029.75</v>
      </c>
      <c r="Q691" s="827">
        <v>0.5</v>
      </c>
      <c r="R691" s="822">
        <v>1</v>
      </c>
      <c r="S691" s="827">
        <v>0.5</v>
      </c>
      <c r="T691" s="826">
        <v>1</v>
      </c>
      <c r="U691" s="828">
        <v>0.5</v>
      </c>
    </row>
    <row r="692" spans="1:21" ht="14.45" customHeight="1" x14ac:dyDescent="0.2">
      <c r="A692" s="821">
        <v>21</v>
      </c>
      <c r="B692" s="822" t="s">
        <v>3465</v>
      </c>
      <c r="C692" s="822" t="s">
        <v>3471</v>
      </c>
      <c r="D692" s="823" t="s">
        <v>6113</v>
      </c>
      <c r="E692" s="824" t="s">
        <v>3502</v>
      </c>
      <c r="F692" s="822" t="s">
        <v>3468</v>
      </c>
      <c r="G692" s="822" t="s">
        <v>3586</v>
      </c>
      <c r="H692" s="822" t="s">
        <v>329</v>
      </c>
      <c r="I692" s="822" t="s">
        <v>4579</v>
      </c>
      <c r="J692" s="822" t="s">
        <v>4580</v>
      </c>
      <c r="K692" s="822" t="s">
        <v>4581</v>
      </c>
      <c r="L692" s="825">
        <v>15</v>
      </c>
      <c r="M692" s="825">
        <v>15</v>
      </c>
      <c r="N692" s="822">
        <v>1</v>
      </c>
      <c r="O692" s="826">
        <v>1</v>
      </c>
      <c r="P692" s="825">
        <v>15</v>
      </c>
      <c r="Q692" s="827">
        <v>1</v>
      </c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21</v>
      </c>
      <c r="B693" s="822" t="s">
        <v>3465</v>
      </c>
      <c r="C693" s="822" t="s">
        <v>3471</v>
      </c>
      <c r="D693" s="823" t="s">
        <v>6113</v>
      </c>
      <c r="E693" s="824" t="s">
        <v>3502</v>
      </c>
      <c r="F693" s="822" t="s">
        <v>3468</v>
      </c>
      <c r="G693" s="822" t="s">
        <v>3536</v>
      </c>
      <c r="H693" s="822" t="s">
        <v>329</v>
      </c>
      <c r="I693" s="822" t="s">
        <v>3594</v>
      </c>
      <c r="J693" s="822" t="s">
        <v>3595</v>
      </c>
      <c r="K693" s="822" t="s">
        <v>3596</v>
      </c>
      <c r="L693" s="825">
        <v>1811.25</v>
      </c>
      <c r="M693" s="825">
        <v>43470</v>
      </c>
      <c r="N693" s="822">
        <v>24</v>
      </c>
      <c r="O693" s="826">
        <v>4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21</v>
      </c>
      <c r="B694" s="822" t="s">
        <v>3465</v>
      </c>
      <c r="C694" s="822" t="s">
        <v>3471</v>
      </c>
      <c r="D694" s="823" t="s">
        <v>6113</v>
      </c>
      <c r="E694" s="824" t="s">
        <v>3502</v>
      </c>
      <c r="F694" s="822" t="s">
        <v>3468</v>
      </c>
      <c r="G694" s="822" t="s">
        <v>3536</v>
      </c>
      <c r="H694" s="822" t="s">
        <v>329</v>
      </c>
      <c r="I694" s="822" t="s">
        <v>3594</v>
      </c>
      <c r="J694" s="822" t="s">
        <v>3595</v>
      </c>
      <c r="K694" s="822" t="s">
        <v>3596</v>
      </c>
      <c r="L694" s="825">
        <v>1520</v>
      </c>
      <c r="M694" s="825">
        <v>173280</v>
      </c>
      <c r="N694" s="822">
        <v>114</v>
      </c>
      <c r="O694" s="826">
        <v>19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21</v>
      </c>
      <c r="B695" s="822" t="s">
        <v>3465</v>
      </c>
      <c r="C695" s="822" t="s">
        <v>3471</v>
      </c>
      <c r="D695" s="823" t="s">
        <v>6113</v>
      </c>
      <c r="E695" s="824" t="s">
        <v>3502</v>
      </c>
      <c r="F695" s="822" t="s">
        <v>3468</v>
      </c>
      <c r="G695" s="822" t="s">
        <v>3536</v>
      </c>
      <c r="H695" s="822" t="s">
        <v>329</v>
      </c>
      <c r="I695" s="822" t="s">
        <v>3597</v>
      </c>
      <c r="J695" s="822" t="s">
        <v>3598</v>
      </c>
      <c r="K695" s="822" t="s">
        <v>3599</v>
      </c>
      <c r="L695" s="825">
        <v>1320</v>
      </c>
      <c r="M695" s="825">
        <v>15840</v>
      </c>
      <c r="N695" s="822">
        <v>12</v>
      </c>
      <c r="O695" s="826">
        <v>12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21</v>
      </c>
      <c r="B696" s="822" t="s">
        <v>3465</v>
      </c>
      <c r="C696" s="822" t="s">
        <v>3471</v>
      </c>
      <c r="D696" s="823" t="s">
        <v>6113</v>
      </c>
      <c r="E696" s="824" t="s">
        <v>3502</v>
      </c>
      <c r="F696" s="822" t="s">
        <v>3468</v>
      </c>
      <c r="G696" s="822" t="s">
        <v>3536</v>
      </c>
      <c r="H696" s="822" t="s">
        <v>329</v>
      </c>
      <c r="I696" s="822" t="s">
        <v>3597</v>
      </c>
      <c r="J696" s="822" t="s">
        <v>3598</v>
      </c>
      <c r="K696" s="822" t="s">
        <v>3599</v>
      </c>
      <c r="L696" s="825">
        <v>4226</v>
      </c>
      <c r="M696" s="825">
        <v>16904</v>
      </c>
      <c r="N696" s="822">
        <v>4</v>
      </c>
      <c r="O696" s="826">
        <v>4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21</v>
      </c>
      <c r="B697" s="822" t="s">
        <v>3465</v>
      </c>
      <c r="C697" s="822" t="s">
        <v>3471</v>
      </c>
      <c r="D697" s="823" t="s">
        <v>6113</v>
      </c>
      <c r="E697" s="824" t="s">
        <v>3502</v>
      </c>
      <c r="F697" s="822" t="s">
        <v>3468</v>
      </c>
      <c r="G697" s="822" t="s">
        <v>3536</v>
      </c>
      <c r="H697" s="822" t="s">
        <v>329</v>
      </c>
      <c r="I697" s="822" t="s">
        <v>4582</v>
      </c>
      <c r="J697" s="822" t="s">
        <v>4583</v>
      </c>
      <c r="K697" s="822" t="s">
        <v>4584</v>
      </c>
      <c r="L697" s="825">
        <v>188.75</v>
      </c>
      <c r="M697" s="825">
        <v>188.75</v>
      </c>
      <c r="N697" s="822">
        <v>1</v>
      </c>
      <c r="O697" s="826">
        <v>1</v>
      </c>
      <c r="P697" s="825">
        <v>188.75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21</v>
      </c>
      <c r="B698" s="822" t="s">
        <v>3465</v>
      </c>
      <c r="C698" s="822" t="s">
        <v>3471</v>
      </c>
      <c r="D698" s="823" t="s">
        <v>6113</v>
      </c>
      <c r="E698" s="824" t="s">
        <v>3502</v>
      </c>
      <c r="F698" s="822" t="s">
        <v>3468</v>
      </c>
      <c r="G698" s="822" t="s">
        <v>3536</v>
      </c>
      <c r="H698" s="822" t="s">
        <v>329</v>
      </c>
      <c r="I698" s="822" t="s">
        <v>3537</v>
      </c>
      <c r="J698" s="822" t="s">
        <v>3538</v>
      </c>
      <c r="K698" s="822" t="s">
        <v>3539</v>
      </c>
      <c r="L698" s="825">
        <v>300.14999999999998</v>
      </c>
      <c r="M698" s="825">
        <v>24912.449999999993</v>
      </c>
      <c r="N698" s="822">
        <v>83</v>
      </c>
      <c r="O698" s="826">
        <v>44</v>
      </c>
      <c r="P698" s="825">
        <v>20410.199999999993</v>
      </c>
      <c r="Q698" s="827">
        <v>0.81927710843373491</v>
      </c>
      <c r="R698" s="822">
        <v>68</v>
      </c>
      <c r="S698" s="827">
        <v>0.81927710843373491</v>
      </c>
      <c r="T698" s="826">
        <v>39</v>
      </c>
      <c r="U698" s="828">
        <v>0.88636363636363635</v>
      </c>
    </row>
    <row r="699" spans="1:21" ht="14.45" customHeight="1" x14ac:dyDescent="0.2">
      <c r="A699" s="821">
        <v>21</v>
      </c>
      <c r="B699" s="822" t="s">
        <v>3465</v>
      </c>
      <c r="C699" s="822" t="s">
        <v>3471</v>
      </c>
      <c r="D699" s="823" t="s">
        <v>6113</v>
      </c>
      <c r="E699" s="824" t="s">
        <v>3502</v>
      </c>
      <c r="F699" s="822" t="s">
        <v>3468</v>
      </c>
      <c r="G699" s="822" t="s">
        <v>3536</v>
      </c>
      <c r="H699" s="822" t="s">
        <v>329</v>
      </c>
      <c r="I699" s="822" t="s">
        <v>4585</v>
      </c>
      <c r="J699" s="822" t="s">
        <v>3601</v>
      </c>
      <c r="K699" s="822" t="s">
        <v>4586</v>
      </c>
      <c r="L699" s="825">
        <v>1046.5</v>
      </c>
      <c r="M699" s="825">
        <v>26162.5</v>
      </c>
      <c r="N699" s="822">
        <v>25</v>
      </c>
      <c r="O699" s="826">
        <v>8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21</v>
      </c>
      <c r="B700" s="822" t="s">
        <v>3465</v>
      </c>
      <c r="C700" s="822" t="s">
        <v>3471</v>
      </c>
      <c r="D700" s="823" t="s">
        <v>6113</v>
      </c>
      <c r="E700" s="824" t="s">
        <v>3502</v>
      </c>
      <c r="F700" s="822" t="s">
        <v>3468</v>
      </c>
      <c r="G700" s="822" t="s">
        <v>3536</v>
      </c>
      <c r="H700" s="822" t="s">
        <v>329</v>
      </c>
      <c r="I700" s="822" t="s">
        <v>4587</v>
      </c>
      <c r="J700" s="822" t="s">
        <v>3601</v>
      </c>
      <c r="K700" s="822" t="s">
        <v>4588</v>
      </c>
      <c r="L700" s="825">
        <v>1598</v>
      </c>
      <c r="M700" s="825">
        <v>4794</v>
      </c>
      <c r="N700" s="822">
        <v>3</v>
      </c>
      <c r="O700" s="826">
        <v>2</v>
      </c>
      <c r="P700" s="825"/>
      <c r="Q700" s="827">
        <v>0</v>
      </c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21</v>
      </c>
      <c r="B701" s="822" t="s">
        <v>3465</v>
      </c>
      <c r="C701" s="822" t="s">
        <v>3471</v>
      </c>
      <c r="D701" s="823" t="s">
        <v>6113</v>
      </c>
      <c r="E701" s="824" t="s">
        <v>3502</v>
      </c>
      <c r="F701" s="822" t="s">
        <v>3468</v>
      </c>
      <c r="G701" s="822" t="s">
        <v>3536</v>
      </c>
      <c r="H701" s="822" t="s">
        <v>329</v>
      </c>
      <c r="I701" s="822" t="s">
        <v>3600</v>
      </c>
      <c r="J701" s="822" t="s">
        <v>3601</v>
      </c>
      <c r="K701" s="822" t="s">
        <v>3602</v>
      </c>
      <c r="L701" s="825">
        <v>2995</v>
      </c>
      <c r="M701" s="825">
        <v>74875</v>
      </c>
      <c r="N701" s="822">
        <v>25</v>
      </c>
      <c r="O701" s="826">
        <v>10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21</v>
      </c>
      <c r="B702" s="822" t="s">
        <v>3465</v>
      </c>
      <c r="C702" s="822" t="s">
        <v>3471</v>
      </c>
      <c r="D702" s="823" t="s">
        <v>6113</v>
      </c>
      <c r="E702" s="824" t="s">
        <v>3502</v>
      </c>
      <c r="F702" s="822" t="s">
        <v>3468</v>
      </c>
      <c r="G702" s="822" t="s">
        <v>3536</v>
      </c>
      <c r="H702" s="822" t="s">
        <v>329</v>
      </c>
      <c r="I702" s="822" t="s">
        <v>3603</v>
      </c>
      <c r="J702" s="822" t="s">
        <v>3604</v>
      </c>
      <c r="K702" s="822" t="s">
        <v>3605</v>
      </c>
      <c r="L702" s="825">
        <v>300.14999999999998</v>
      </c>
      <c r="M702" s="825">
        <v>7503.7499999999991</v>
      </c>
      <c r="N702" s="822">
        <v>25</v>
      </c>
      <c r="O702" s="826">
        <v>7</v>
      </c>
      <c r="P702" s="825">
        <v>5102.5499999999993</v>
      </c>
      <c r="Q702" s="827">
        <v>0.67999999999999994</v>
      </c>
      <c r="R702" s="822">
        <v>17</v>
      </c>
      <c r="S702" s="827">
        <v>0.68</v>
      </c>
      <c r="T702" s="826">
        <v>5</v>
      </c>
      <c r="U702" s="828">
        <v>0.7142857142857143</v>
      </c>
    </row>
    <row r="703" spans="1:21" ht="14.45" customHeight="1" x14ac:dyDescent="0.2">
      <c r="A703" s="821">
        <v>21</v>
      </c>
      <c r="B703" s="822" t="s">
        <v>3465</v>
      </c>
      <c r="C703" s="822" t="s">
        <v>3471</v>
      </c>
      <c r="D703" s="823" t="s">
        <v>6113</v>
      </c>
      <c r="E703" s="824" t="s">
        <v>3502</v>
      </c>
      <c r="F703" s="822" t="s">
        <v>3468</v>
      </c>
      <c r="G703" s="822" t="s">
        <v>3536</v>
      </c>
      <c r="H703" s="822" t="s">
        <v>329</v>
      </c>
      <c r="I703" s="822" t="s">
        <v>4589</v>
      </c>
      <c r="J703" s="822" t="s">
        <v>4590</v>
      </c>
      <c r="K703" s="822" t="s">
        <v>4591</v>
      </c>
      <c r="L703" s="825">
        <v>64</v>
      </c>
      <c r="M703" s="825">
        <v>64</v>
      </c>
      <c r="N703" s="822">
        <v>1</v>
      </c>
      <c r="O703" s="826">
        <v>1</v>
      </c>
      <c r="P703" s="825">
        <v>64</v>
      </c>
      <c r="Q703" s="827">
        <v>1</v>
      </c>
      <c r="R703" s="822">
        <v>1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21</v>
      </c>
      <c r="B704" s="822" t="s">
        <v>3465</v>
      </c>
      <c r="C704" s="822" t="s">
        <v>3471</v>
      </c>
      <c r="D704" s="823" t="s">
        <v>6113</v>
      </c>
      <c r="E704" s="824" t="s">
        <v>3502</v>
      </c>
      <c r="F704" s="822" t="s">
        <v>3468</v>
      </c>
      <c r="G704" s="822" t="s">
        <v>3536</v>
      </c>
      <c r="H704" s="822" t="s">
        <v>329</v>
      </c>
      <c r="I704" s="822" t="s">
        <v>3606</v>
      </c>
      <c r="J704" s="822" t="s">
        <v>3607</v>
      </c>
      <c r="K704" s="822" t="s">
        <v>3605</v>
      </c>
      <c r="L704" s="825">
        <v>300.01</v>
      </c>
      <c r="M704" s="825">
        <v>6900.23</v>
      </c>
      <c r="N704" s="822">
        <v>23</v>
      </c>
      <c r="O704" s="826">
        <v>6</v>
      </c>
      <c r="P704" s="825">
        <v>1800.06</v>
      </c>
      <c r="Q704" s="827">
        <v>0.2608695652173913</v>
      </c>
      <c r="R704" s="822">
        <v>6</v>
      </c>
      <c r="S704" s="827">
        <v>0.2608695652173913</v>
      </c>
      <c r="T704" s="826">
        <v>2</v>
      </c>
      <c r="U704" s="828">
        <v>0.33333333333333331</v>
      </c>
    </row>
    <row r="705" spans="1:21" ht="14.45" customHeight="1" x14ac:dyDescent="0.2">
      <c r="A705" s="821">
        <v>21</v>
      </c>
      <c r="B705" s="822" t="s">
        <v>3465</v>
      </c>
      <c r="C705" s="822" t="s">
        <v>3471</v>
      </c>
      <c r="D705" s="823" t="s">
        <v>6113</v>
      </c>
      <c r="E705" s="824" t="s">
        <v>3502</v>
      </c>
      <c r="F705" s="822" t="s">
        <v>3468</v>
      </c>
      <c r="G705" s="822" t="s">
        <v>3536</v>
      </c>
      <c r="H705" s="822" t="s">
        <v>329</v>
      </c>
      <c r="I705" s="822" t="s">
        <v>4592</v>
      </c>
      <c r="J705" s="822" t="s">
        <v>4593</v>
      </c>
      <c r="K705" s="822" t="s">
        <v>4594</v>
      </c>
      <c r="L705" s="825">
        <v>10000</v>
      </c>
      <c r="M705" s="825">
        <v>10000</v>
      </c>
      <c r="N705" s="822">
        <v>1</v>
      </c>
      <c r="O705" s="826">
        <v>1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21</v>
      </c>
      <c r="B706" s="822" t="s">
        <v>3465</v>
      </c>
      <c r="C706" s="822" t="s">
        <v>3471</v>
      </c>
      <c r="D706" s="823" t="s">
        <v>6113</v>
      </c>
      <c r="E706" s="824" t="s">
        <v>3502</v>
      </c>
      <c r="F706" s="822" t="s">
        <v>3468</v>
      </c>
      <c r="G706" s="822" t="s">
        <v>3536</v>
      </c>
      <c r="H706" s="822" t="s">
        <v>329</v>
      </c>
      <c r="I706" s="822" t="s">
        <v>4595</v>
      </c>
      <c r="J706" s="822" t="s">
        <v>4596</v>
      </c>
      <c r="K706" s="822" t="s">
        <v>4597</v>
      </c>
      <c r="L706" s="825">
        <v>930</v>
      </c>
      <c r="M706" s="825">
        <v>65100</v>
      </c>
      <c r="N706" s="822">
        <v>70</v>
      </c>
      <c r="O706" s="826">
        <v>8</v>
      </c>
      <c r="P706" s="825">
        <v>27900</v>
      </c>
      <c r="Q706" s="827">
        <v>0.42857142857142855</v>
      </c>
      <c r="R706" s="822">
        <v>30</v>
      </c>
      <c r="S706" s="827">
        <v>0.42857142857142855</v>
      </c>
      <c r="T706" s="826">
        <v>4</v>
      </c>
      <c r="U706" s="828">
        <v>0.5</v>
      </c>
    </row>
    <row r="707" spans="1:21" ht="14.45" customHeight="1" x14ac:dyDescent="0.2">
      <c r="A707" s="821">
        <v>21</v>
      </c>
      <c r="B707" s="822" t="s">
        <v>3465</v>
      </c>
      <c r="C707" s="822" t="s">
        <v>3471</v>
      </c>
      <c r="D707" s="823" t="s">
        <v>6113</v>
      </c>
      <c r="E707" s="824" t="s">
        <v>3502</v>
      </c>
      <c r="F707" s="822" t="s">
        <v>3468</v>
      </c>
      <c r="G707" s="822" t="s">
        <v>3536</v>
      </c>
      <c r="H707" s="822" t="s">
        <v>329</v>
      </c>
      <c r="I707" s="822" t="s">
        <v>3608</v>
      </c>
      <c r="J707" s="822" t="s">
        <v>3609</v>
      </c>
      <c r="K707" s="822" t="s">
        <v>3610</v>
      </c>
      <c r="L707" s="825">
        <v>830</v>
      </c>
      <c r="M707" s="825">
        <v>33200</v>
      </c>
      <c r="N707" s="822">
        <v>40</v>
      </c>
      <c r="O707" s="826">
        <v>4</v>
      </c>
      <c r="P707" s="825">
        <v>20750</v>
      </c>
      <c r="Q707" s="827">
        <v>0.625</v>
      </c>
      <c r="R707" s="822">
        <v>25</v>
      </c>
      <c r="S707" s="827">
        <v>0.625</v>
      </c>
      <c r="T707" s="826">
        <v>2</v>
      </c>
      <c r="U707" s="828">
        <v>0.5</v>
      </c>
    </row>
    <row r="708" spans="1:21" ht="14.45" customHeight="1" x14ac:dyDescent="0.2">
      <c r="A708" s="821">
        <v>21</v>
      </c>
      <c r="B708" s="822" t="s">
        <v>3465</v>
      </c>
      <c r="C708" s="822" t="s">
        <v>3471</v>
      </c>
      <c r="D708" s="823" t="s">
        <v>6113</v>
      </c>
      <c r="E708" s="824" t="s">
        <v>3502</v>
      </c>
      <c r="F708" s="822" t="s">
        <v>3468</v>
      </c>
      <c r="G708" s="822" t="s">
        <v>3536</v>
      </c>
      <c r="H708" s="822" t="s">
        <v>329</v>
      </c>
      <c r="I708" s="822" t="s">
        <v>3611</v>
      </c>
      <c r="J708" s="822" t="s">
        <v>3612</v>
      </c>
      <c r="K708" s="822" t="s">
        <v>3613</v>
      </c>
      <c r="L708" s="825">
        <v>1576.06</v>
      </c>
      <c r="M708" s="825">
        <v>551620.99999999942</v>
      </c>
      <c r="N708" s="822">
        <v>350</v>
      </c>
      <c r="O708" s="826">
        <v>58</v>
      </c>
      <c r="P708" s="825">
        <v>9456.36</v>
      </c>
      <c r="Q708" s="827">
        <v>1.7142857142857161E-2</v>
      </c>
      <c r="R708" s="822">
        <v>6</v>
      </c>
      <c r="S708" s="827">
        <v>1.7142857142857144E-2</v>
      </c>
      <c r="T708" s="826">
        <v>1</v>
      </c>
      <c r="U708" s="828">
        <v>1.7241379310344827E-2</v>
      </c>
    </row>
    <row r="709" spans="1:21" ht="14.45" customHeight="1" x14ac:dyDescent="0.2">
      <c r="A709" s="821">
        <v>21</v>
      </c>
      <c r="B709" s="822" t="s">
        <v>3465</v>
      </c>
      <c r="C709" s="822" t="s">
        <v>3471</v>
      </c>
      <c r="D709" s="823" t="s">
        <v>6113</v>
      </c>
      <c r="E709" s="824" t="s">
        <v>3502</v>
      </c>
      <c r="F709" s="822" t="s">
        <v>3468</v>
      </c>
      <c r="G709" s="822" t="s">
        <v>3536</v>
      </c>
      <c r="H709" s="822" t="s">
        <v>329</v>
      </c>
      <c r="I709" s="822" t="s">
        <v>3614</v>
      </c>
      <c r="J709" s="822" t="s">
        <v>3615</v>
      </c>
      <c r="K709" s="822" t="s">
        <v>3616</v>
      </c>
      <c r="L709" s="825">
        <v>1432.07</v>
      </c>
      <c r="M709" s="825">
        <v>2864.14</v>
      </c>
      <c r="N709" s="822">
        <v>2</v>
      </c>
      <c r="O709" s="826">
        <v>2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21</v>
      </c>
      <c r="B710" s="822" t="s">
        <v>3465</v>
      </c>
      <c r="C710" s="822" t="s">
        <v>3471</v>
      </c>
      <c r="D710" s="823" t="s">
        <v>6113</v>
      </c>
      <c r="E710" s="824" t="s">
        <v>3502</v>
      </c>
      <c r="F710" s="822" t="s">
        <v>3468</v>
      </c>
      <c r="G710" s="822" t="s">
        <v>3536</v>
      </c>
      <c r="H710" s="822" t="s">
        <v>329</v>
      </c>
      <c r="I710" s="822" t="s">
        <v>3617</v>
      </c>
      <c r="J710" s="822" t="s">
        <v>3618</v>
      </c>
      <c r="K710" s="822" t="s">
        <v>3619</v>
      </c>
      <c r="L710" s="825">
        <v>300</v>
      </c>
      <c r="M710" s="825">
        <v>16800</v>
      </c>
      <c r="N710" s="822">
        <v>56</v>
      </c>
      <c r="O710" s="826">
        <v>13</v>
      </c>
      <c r="P710" s="825">
        <v>6600</v>
      </c>
      <c r="Q710" s="827">
        <v>0.39285714285714285</v>
      </c>
      <c r="R710" s="822">
        <v>22</v>
      </c>
      <c r="S710" s="827">
        <v>0.39285714285714285</v>
      </c>
      <c r="T710" s="826">
        <v>7</v>
      </c>
      <c r="U710" s="828">
        <v>0.53846153846153844</v>
      </c>
    </row>
    <row r="711" spans="1:21" ht="14.45" customHeight="1" x14ac:dyDescent="0.2">
      <c r="A711" s="821">
        <v>21</v>
      </c>
      <c r="B711" s="822" t="s">
        <v>3465</v>
      </c>
      <c r="C711" s="822" t="s">
        <v>3471</v>
      </c>
      <c r="D711" s="823" t="s">
        <v>6113</v>
      </c>
      <c r="E711" s="824" t="s">
        <v>3502</v>
      </c>
      <c r="F711" s="822" t="s">
        <v>3468</v>
      </c>
      <c r="G711" s="822" t="s">
        <v>3536</v>
      </c>
      <c r="H711" s="822" t="s">
        <v>329</v>
      </c>
      <c r="I711" s="822" t="s">
        <v>3620</v>
      </c>
      <c r="J711" s="822" t="s">
        <v>3621</v>
      </c>
      <c r="K711" s="822" t="s">
        <v>3622</v>
      </c>
      <c r="L711" s="825">
        <v>300.14999999999998</v>
      </c>
      <c r="M711" s="825">
        <v>45622.8</v>
      </c>
      <c r="N711" s="822">
        <v>152</v>
      </c>
      <c r="O711" s="826">
        <v>19</v>
      </c>
      <c r="P711" s="825">
        <v>33016.5</v>
      </c>
      <c r="Q711" s="827">
        <v>0.72368421052631571</v>
      </c>
      <c r="R711" s="822">
        <v>110</v>
      </c>
      <c r="S711" s="827">
        <v>0.72368421052631582</v>
      </c>
      <c r="T711" s="826">
        <v>13</v>
      </c>
      <c r="U711" s="828">
        <v>0.68421052631578949</v>
      </c>
    </row>
    <row r="712" spans="1:21" ht="14.45" customHeight="1" x14ac:dyDescent="0.2">
      <c r="A712" s="821">
        <v>21</v>
      </c>
      <c r="B712" s="822" t="s">
        <v>3465</v>
      </c>
      <c r="C712" s="822" t="s">
        <v>3471</v>
      </c>
      <c r="D712" s="823" t="s">
        <v>6113</v>
      </c>
      <c r="E712" s="824" t="s">
        <v>3502</v>
      </c>
      <c r="F712" s="822" t="s">
        <v>3468</v>
      </c>
      <c r="G712" s="822" t="s">
        <v>3536</v>
      </c>
      <c r="H712" s="822" t="s">
        <v>329</v>
      </c>
      <c r="I712" s="822" t="s">
        <v>4598</v>
      </c>
      <c r="J712" s="822" t="s">
        <v>4599</v>
      </c>
      <c r="K712" s="822" t="s">
        <v>4600</v>
      </c>
      <c r="L712" s="825">
        <v>90999.5</v>
      </c>
      <c r="M712" s="825">
        <v>90999.5</v>
      </c>
      <c r="N712" s="822">
        <v>1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21</v>
      </c>
      <c r="B713" s="822" t="s">
        <v>3465</v>
      </c>
      <c r="C713" s="822" t="s">
        <v>3471</v>
      </c>
      <c r="D713" s="823" t="s">
        <v>6113</v>
      </c>
      <c r="E713" s="824" t="s">
        <v>3502</v>
      </c>
      <c r="F713" s="822" t="s">
        <v>3468</v>
      </c>
      <c r="G713" s="822" t="s">
        <v>3536</v>
      </c>
      <c r="H713" s="822" t="s">
        <v>329</v>
      </c>
      <c r="I713" s="822" t="s">
        <v>3626</v>
      </c>
      <c r="J713" s="822" t="s">
        <v>3624</v>
      </c>
      <c r="K713" s="822" t="s">
        <v>3627</v>
      </c>
      <c r="L713" s="825">
        <v>195.5</v>
      </c>
      <c r="M713" s="825">
        <v>1368.5</v>
      </c>
      <c r="N713" s="822">
        <v>7</v>
      </c>
      <c r="O713" s="826">
        <v>7</v>
      </c>
      <c r="P713" s="825">
        <v>977.5</v>
      </c>
      <c r="Q713" s="827">
        <v>0.7142857142857143</v>
      </c>
      <c r="R713" s="822">
        <v>5</v>
      </c>
      <c r="S713" s="827">
        <v>0.7142857142857143</v>
      </c>
      <c r="T713" s="826">
        <v>5</v>
      </c>
      <c r="U713" s="828">
        <v>0.7142857142857143</v>
      </c>
    </row>
    <row r="714" spans="1:21" ht="14.45" customHeight="1" x14ac:dyDescent="0.2">
      <c r="A714" s="821">
        <v>21</v>
      </c>
      <c r="B714" s="822" t="s">
        <v>3465</v>
      </c>
      <c r="C714" s="822" t="s">
        <v>3471</v>
      </c>
      <c r="D714" s="823" t="s">
        <v>6113</v>
      </c>
      <c r="E714" s="824" t="s">
        <v>3502</v>
      </c>
      <c r="F714" s="822" t="s">
        <v>3468</v>
      </c>
      <c r="G714" s="822" t="s">
        <v>3536</v>
      </c>
      <c r="H714" s="822" t="s">
        <v>329</v>
      </c>
      <c r="I714" s="822" t="s">
        <v>4601</v>
      </c>
      <c r="J714" s="822" t="s">
        <v>3601</v>
      </c>
      <c r="K714" s="822" t="s">
        <v>4602</v>
      </c>
      <c r="L714" s="825">
        <v>2995</v>
      </c>
      <c r="M714" s="825">
        <v>5990</v>
      </c>
      <c r="N714" s="822">
        <v>2</v>
      </c>
      <c r="O714" s="826">
        <v>1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3465</v>
      </c>
      <c r="C715" s="822" t="s">
        <v>3471</v>
      </c>
      <c r="D715" s="823" t="s">
        <v>6113</v>
      </c>
      <c r="E715" s="824" t="s">
        <v>3502</v>
      </c>
      <c r="F715" s="822" t="s">
        <v>3468</v>
      </c>
      <c r="G715" s="822" t="s">
        <v>3536</v>
      </c>
      <c r="H715" s="822" t="s">
        <v>329</v>
      </c>
      <c r="I715" s="822" t="s">
        <v>3634</v>
      </c>
      <c r="J715" s="822" t="s">
        <v>3635</v>
      </c>
      <c r="K715" s="822" t="s">
        <v>3619</v>
      </c>
      <c r="L715" s="825">
        <v>300.14999999999998</v>
      </c>
      <c r="M715" s="825">
        <v>2401.1999999999998</v>
      </c>
      <c r="N715" s="822">
        <v>8</v>
      </c>
      <c r="O715" s="826">
        <v>3</v>
      </c>
      <c r="P715" s="825">
        <v>2401.1999999999998</v>
      </c>
      <c r="Q715" s="827">
        <v>1</v>
      </c>
      <c r="R715" s="822">
        <v>8</v>
      </c>
      <c r="S715" s="827">
        <v>1</v>
      </c>
      <c r="T715" s="826">
        <v>3</v>
      </c>
      <c r="U715" s="828">
        <v>1</v>
      </c>
    </row>
    <row r="716" spans="1:21" ht="14.45" customHeight="1" x14ac:dyDescent="0.2">
      <c r="A716" s="821">
        <v>21</v>
      </c>
      <c r="B716" s="822" t="s">
        <v>3465</v>
      </c>
      <c r="C716" s="822" t="s">
        <v>3471</v>
      </c>
      <c r="D716" s="823" t="s">
        <v>6113</v>
      </c>
      <c r="E716" s="824" t="s">
        <v>3502</v>
      </c>
      <c r="F716" s="822" t="s">
        <v>3468</v>
      </c>
      <c r="G716" s="822" t="s">
        <v>3536</v>
      </c>
      <c r="H716" s="822" t="s">
        <v>329</v>
      </c>
      <c r="I716" s="822" t="s">
        <v>4603</v>
      </c>
      <c r="J716" s="822" t="s">
        <v>4604</v>
      </c>
      <c r="K716" s="822" t="s">
        <v>4605</v>
      </c>
      <c r="L716" s="825">
        <v>83999.45</v>
      </c>
      <c r="M716" s="825">
        <v>167998.9</v>
      </c>
      <c r="N716" s="822">
        <v>2</v>
      </c>
      <c r="O716" s="826">
        <v>2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21</v>
      </c>
      <c r="B717" s="822" t="s">
        <v>3465</v>
      </c>
      <c r="C717" s="822" t="s">
        <v>3471</v>
      </c>
      <c r="D717" s="823" t="s">
        <v>6113</v>
      </c>
      <c r="E717" s="824" t="s">
        <v>3502</v>
      </c>
      <c r="F717" s="822" t="s">
        <v>3468</v>
      </c>
      <c r="G717" s="822" t="s">
        <v>3536</v>
      </c>
      <c r="H717" s="822" t="s">
        <v>329</v>
      </c>
      <c r="I717" s="822" t="s">
        <v>4606</v>
      </c>
      <c r="J717" s="822" t="s">
        <v>4607</v>
      </c>
      <c r="K717" s="822" t="s">
        <v>4608</v>
      </c>
      <c r="L717" s="825">
        <v>6000</v>
      </c>
      <c r="M717" s="825">
        <v>126000</v>
      </c>
      <c r="N717" s="822">
        <v>21</v>
      </c>
      <c r="O717" s="826">
        <v>7</v>
      </c>
      <c r="P717" s="825">
        <v>18000</v>
      </c>
      <c r="Q717" s="827">
        <v>0.14285714285714285</v>
      </c>
      <c r="R717" s="822">
        <v>3</v>
      </c>
      <c r="S717" s="827">
        <v>0.14285714285714285</v>
      </c>
      <c r="T717" s="826">
        <v>1</v>
      </c>
      <c r="U717" s="828">
        <v>0.14285714285714285</v>
      </c>
    </row>
    <row r="718" spans="1:21" ht="14.45" customHeight="1" x14ac:dyDescent="0.2">
      <c r="A718" s="821">
        <v>21</v>
      </c>
      <c r="B718" s="822" t="s">
        <v>3465</v>
      </c>
      <c r="C718" s="822" t="s">
        <v>3471</v>
      </c>
      <c r="D718" s="823" t="s">
        <v>6113</v>
      </c>
      <c r="E718" s="824" t="s">
        <v>3502</v>
      </c>
      <c r="F718" s="822" t="s">
        <v>3468</v>
      </c>
      <c r="G718" s="822" t="s">
        <v>3536</v>
      </c>
      <c r="H718" s="822" t="s">
        <v>329</v>
      </c>
      <c r="I718" s="822" t="s">
        <v>4609</v>
      </c>
      <c r="J718" s="822" t="s">
        <v>4610</v>
      </c>
      <c r="K718" s="822" t="s">
        <v>4611</v>
      </c>
      <c r="L718" s="825">
        <v>83999.45</v>
      </c>
      <c r="M718" s="825">
        <v>83999.45</v>
      </c>
      <c r="N718" s="822">
        <v>1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21</v>
      </c>
      <c r="B719" s="822" t="s">
        <v>3465</v>
      </c>
      <c r="C719" s="822" t="s">
        <v>3471</v>
      </c>
      <c r="D719" s="823" t="s">
        <v>6113</v>
      </c>
      <c r="E719" s="824" t="s">
        <v>3502</v>
      </c>
      <c r="F719" s="822" t="s">
        <v>3468</v>
      </c>
      <c r="G719" s="822" t="s">
        <v>3536</v>
      </c>
      <c r="H719" s="822" t="s">
        <v>329</v>
      </c>
      <c r="I719" s="822" t="s">
        <v>4612</v>
      </c>
      <c r="J719" s="822" t="s">
        <v>4613</v>
      </c>
      <c r="K719" s="822" t="s">
        <v>4614</v>
      </c>
      <c r="L719" s="825">
        <v>90999.5</v>
      </c>
      <c r="M719" s="825">
        <v>272998.5</v>
      </c>
      <c r="N719" s="822">
        <v>3</v>
      </c>
      <c r="O719" s="826">
        <v>3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21</v>
      </c>
      <c r="B720" s="822" t="s">
        <v>3465</v>
      </c>
      <c r="C720" s="822" t="s">
        <v>3471</v>
      </c>
      <c r="D720" s="823" t="s">
        <v>6113</v>
      </c>
      <c r="E720" s="824" t="s">
        <v>3502</v>
      </c>
      <c r="F720" s="822" t="s">
        <v>3468</v>
      </c>
      <c r="G720" s="822" t="s">
        <v>3536</v>
      </c>
      <c r="H720" s="822" t="s">
        <v>329</v>
      </c>
      <c r="I720" s="822" t="s">
        <v>4615</v>
      </c>
      <c r="J720" s="822" t="s">
        <v>4616</v>
      </c>
      <c r="K720" s="822" t="s">
        <v>4617</v>
      </c>
      <c r="L720" s="825">
        <v>195.5</v>
      </c>
      <c r="M720" s="825">
        <v>195.5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21</v>
      </c>
      <c r="B721" s="822" t="s">
        <v>3465</v>
      </c>
      <c r="C721" s="822" t="s">
        <v>3471</v>
      </c>
      <c r="D721" s="823" t="s">
        <v>6113</v>
      </c>
      <c r="E721" s="824" t="s">
        <v>3502</v>
      </c>
      <c r="F721" s="822" t="s">
        <v>3468</v>
      </c>
      <c r="G721" s="822" t="s">
        <v>3536</v>
      </c>
      <c r="H721" s="822" t="s">
        <v>329</v>
      </c>
      <c r="I721" s="822" t="s">
        <v>4618</v>
      </c>
      <c r="J721" s="822" t="s">
        <v>4619</v>
      </c>
      <c r="K721" s="822" t="s">
        <v>4620</v>
      </c>
      <c r="L721" s="825">
        <v>570</v>
      </c>
      <c r="M721" s="825">
        <v>3420</v>
      </c>
      <c r="N721" s="822">
        <v>6</v>
      </c>
      <c r="O721" s="826">
        <v>2</v>
      </c>
      <c r="P721" s="825"/>
      <c r="Q721" s="827">
        <v>0</v>
      </c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21</v>
      </c>
      <c r="B722" s="822" t="s">
        <v>3465</v>
      </c>
      <c r="C722" s="822" t="s">
        <v>3471</v>
      </c>
      <c r="D722" s="823" t="s">
        <v>6113</v>
      </c>
      <c r="E722" s="824" t="s">
        <v>3502</v>
      </c>
      <c r="F722" s="822" t="s">
        <v>3468</v>
      </c>
      <c r="G722" s="822" t="s">
        <v>3536</v>
      </c>
      <c r="H722" s="822" t="s">
        <v>329</v>
      </c>
      <c r="I722" s="822" t="s">
        <v>3636</v>
      </c>
      <c r="J722" s="822" t="s">
        <v>3624</v>
      </c>
      <c r="K722" s="822" t="s">
        <v>3637</v>
      </c>
      <c r="L722" s="825">
        <v>195.5</v>
      </c>
      <c r="M722" s="825">
        <v>1368.5</v>
      </c>
      <c r="N722" s="822">
        <v>7</v>
      </c>
      <c r="O722" s="826">
        <v>7</v>
      </c>
      <c r="P722" s="825">
        <v>1173</v>
      </c>
      <c r="Q722" s="827">
        <v>0.8571428571428571</v>
      </c>
      <c r="R722" s="822">
        <v>6</v>
      </c>
      <c r="S722" s="827">
        <v>0.8571428571428571</v>
      </c>
      <c r="T722" s="826">
        <v>6</v>
      </c>
      <c r="U722" s="828">
        <v>0.8571428571428571</v>
      </c>
    </row>
    <row r="723" spans="1:21" ht="14.45" customHeight="1" x14ac:dyDescent="0.2">
      <c r="A723" s="821">
        <v>21</v>
      </c>
      <c r="B723" s="822" t="s">
        <v>3465</v>
      </c>
      <c r="C723" s="822" t="s">
        <v>3471</v>
      </c>
      <c r="D723" s="823" t="s">
        <v>6113</v>
      </c>
      <c r="E723" s="824" t="s">
        <v>3502</v>
      </c>
      <c r="F723" s="822" t="s">
        <v>3468</v>
      </c>
      <c r="G723" s="822" t="s">
        <v>3536</v>
      </c>
      <c r="H723" s="822" t="s">
        <v>329</v>
      </c>
      <c r="I723" s="822" t="s">
        <v>4621</v>
      </c>
      <c r="J723" s="822" t="s">
        <v>3601</v>
      </c>
      <c r="K723" s="822" t="s">
        <v>4622</v>
      </c>
      <c r="L723" s="825">
        <v>2995</v>
      </c>
      <c r="M723" s="825">
        <v>8985</v>
      </c>
      <c r="N723" s="822">
        <v>3</v>
      </c>
      <c r="O723" s="826">
        <v>2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21</v>
      </c>
      <c r="B724" s="822" t="s">
        <v>3465</v>
      </c>
      <c r="C724" s="822" t="s">
        <v>3471</v>
      </c>
      <c r="D724" s="823" t="s">
        <v>6113</v>
      </c>
      <c r="E724" s="824" t="s">
        <v>3502</v>
      </c>
      <c r="F724" s="822" t="s">
        <v>3468</v>
      </c>
      <c r="G724" s="822" t="s">
        <v>3536</v>
      </c>
      <c r="H724" s="822" t="s">
        <v>329</v>
      </c>
      <c r="I724" s="822" t="s">
        <v>4623</v>
      </c>
      <c r="J724" s="822" t="s">
        <v>3601</v>
      </c>
      <c r="K724" s="822" t="s">
        <v>4624</v>
      </c>
      <c r="L724" s="825">
        <v>2995</v>
      </c>
      <c r="M724" s="825">
        <v>5990</v>
      </c>
      <c r="N724" s="822">
        <v>2</v>
      </c>
      <c r="O724" s="826">
        <v>1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21</v>
      </c>
      <c r="B725" s="822" t="s">
        <v>3465</v>
      </c>
      <c r="C725" s="822" t="s">
        <v>3471</v>
      </c>
      <c r="D725" s="823" t="s">
        <v>6113</v>
      </c>
      <c r="E725" s="824" t="s">
        <v>3502</v>
      </c>
      <c r="F725" s="822" t="s">
        <v>3468</v>
      </c>
      <c r="G725" s="822" t="s">
        <v>3536</v>
      </c>
      <c r="H725" s="822" t="s">
        <v>329</v>
      </c>
      <c r="I725" s="822" t="s">
        <v>4625</v>
      </c>
      <c r="J725" s="822" t="s">
        <v>4626</v>
      </c>
      <c r="K725" s="822" t="s">
        <v>4627</v>
      </c>
      <c r="L725" s="825">
        <v>6000</v>
      </c>
      <c r="M725" s="825">
        <v>18000</v>
      </c>
      <c r="N725" s="822">
        <v>3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21</v>
      </c>
      <c r="B726" s="822" t="s">
        <v>3465</v>
      </c>
      <c r="C726" s="822" t="s">
        <v>3471</v>
      </c>
      <c r="D726" s="823" t="s">
        <v>6113</v>
      </c>
      <c r="E726" s="824" t="s">
        <v>3502</v>
      </c>
      <c r="F726" s="822" t="s">
        <v>3468</v>
      </c>
      <c r="G726" s="822" t="s">
        <v>3536</v>
      </c>
      <c r="H726" s="822" t="s">
        <v>329</v>
      </c>
      <c r="I726" s="822" t="s">
        <v>4628</v>
      </c>
      <c r="J726" s="822" t="s">
        <v>4629</v>
      </c>
      <c r="K726" s="822" t="s">
        <v>3605</v>
      </c>
      <c r="L726" s="825">
        <v>300.01</v>
      </c>
      <c r="M726" s="825">
        <v>4200.1399999999994</v>
      </c>
      <c r="N726" s="822">
        <v>14</v>
      </c>
      <c r="O726" s="826">
        <v>3</v>
      </c>
      <c r="P726" s="825">
        <v>4200.1399999999994</v>
      </c>
      <c r="Q726" s="827">
        <v>1</v>
      </c>
      <c r="R726" s="822">
        <v>14</v>
      </c>
      <c r="S726" s="827">
        <v>1</v>
      </c>
      <c r="T726" s="826">
        <v>3</v>
      </c>
      <c r="U726" s="828">
        <v>1</v>
      </c>
    </row>
    <row r="727" spans="1:21" ht="14.45" customHeight="1" x14ac:dyDescent="0.2">
      <c r="A727" s="821">
        <v>21</v>
      </c>
      <c r="B727" s="822" t="s">
        <v>3465</v>
      </c>
      <c r="C727" s="822" t="s">
        <v>3471</v>
      </c>
      <c r="D727" s="823" t="s">
        <v>6113</v>
      </c>
      <c r="E727" s="824" t="s">
        <v>3502</v>
      </c>
      <c r="F727" s="822" t="s">
        <v>3468</v>
      </c>
      <c r="G727" s="822" t="s">
        <v>3536</v>
      </c>
      <c r="H727" s="822" t="s">
        <v>329</v>
      </c>
      <c r="I727" s="822" t="s">
        <v>4630</v>
      </c>
      <c r="J727" s="822" t="s">
        <v>3601</v>
      </c>
      <c r="K727" s="822" t="s">
        <v>4631</v>
      </c>
      <c r="L727" s="825">
        <v>1598</v>
      </c>
      <c r="M727" s="825">
        <v>1598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21</v>
      </c>
      <c r="B728" s="822" t="s">
        <v>3465</v>
      </c>
      <c r="C728" s="822" t="s">
        <v>3471</v>
      </c>
      <c r="D728" s="823" t="s">
        <v>6113</v>
      </c>
      <c r="E728" s="824" t="s">
        <v>3502</v>
      </c>
      <c r="F728" s="822" t="s">
        <v>3468</v>
      </c>
      <c r="G728" s="822" t="s">
        <v>3536</v>
      </c>
      <c r="H728" s="822" t="s">
        <v>329</v>
      </c>
      <c r="I728" s="822" t="s">
        <v>4632</v>
      </c>
      <c r="J728" s="822" t="s">
        <v>3601</v>
      </c>
      <c r="K728" s="822" t="s">
        <v>4633</v>
      </c>
      <c r="L728" s="825">
        <v>2995</v>
      </c>
      <c r="M728" s="825">
        <v>5990</v>
      </c>
      <c r="N728" s="822">
        <v>2</v>
      </c>
      <c r="O728" s="826">
        <v>1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21</v>
      </c>
      <c r="B729" s="822" t="s">
        <v>3465</v>
      </c>
      <c r="C729" s="822" t="s">
        <v>3471</v>
      </c>
      <c r="D729" s="823" t="s">
        <v>6113</v>
      </c>
      <c r="E729" s="824" t="s">
        <v>3502</v>
      </c>
      <c r="F729" s="822" t="s">
        <v>3468</v>
      </c>
      <c r="G729" s="822" t="s">
        <v>3536</v>
      </c>
      <c r="H729" s="822" t="s">
        <v>329</v>
      </c>
      <c r="I729" s="822" t="s">
        <v>4634</v>
      </c>
      <c r="J729" s="822" t="s">
        <v>4635</v>
      </c>
      <c r="K729" s="822" t="s">
        <v>4636</v>
      </c>
      <c r="L729" s="825">
        <v>1900</v>
      </c>
      <c r="M729" s="825">
        <v>5700</v>
      </c>
      <c r="N729" s="822">
        <v>3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21</v>
      </c>
      <c r="B730" s="822" t="s">
        <v>3465</v>
      </c>
      <c r="C730" s="822" t="s">
        <v>3471</v>
      </c>
      <c r="D730" s="823" t="s">
        <v>6113</v>
      </c>
      <c r="E730" s="824" t="s">
        <v>3502</v>
      </c>
      <c r="F730" s="822" t="s">
        <v>3468</v>
      </c>
      <c r="G730" s="822" t="s">
        <v>3536</v>
      </c>
      <c r="H730" s="822" t="s">
        <v>329</v>
      </c>
      <c r="I730" s="822" t="s">
        <v>4637</v>
      </c>
      <c r="J730" s="822" t="s">
        <v>4635</v>
      </c>
      <c r="K730" s="822" t="s">
        <v>4638</v>
      </c>
      <c r="L730" s="825">
        <v>1900</v>
      </c>
      <c r="M730" s="825">
        <v>5700</v>
      </c>
      <c r="N730" s="822">
        <v>3</v>
      </c>
      <c r="O730" s="826">
        <v>1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21</v>
      </c>
      <c r="B731" s="822" t="s">
        <v>3465</v>
      </c>
      <c r="C731" s="822" t="s">
        <v>3471</v>
      </c>
      <c r="D731" s="823" t="s">
        <v>6113</v>
      </c>
      <c r="E731" s="824" t="s">
        <v>3502</v>
      </c>
      <c r="F731" s="822" t="s">
        <v>3468</v>
      </c>
      <c r="G731" s="822" t="s">
        <v>3536</v>
      </c>
      <c r="H731" s="822" t="s">
        <v>329</v>
      </c>
      <c r="I731" s="822" t="s">
        <v>4639</v>
      </c>
      <c r="J731" s="822" t="s">
        <v>4635</v>
      </c>
      <c r="K731" s="822" t="s">
        <v>4640</v>
      </c>
      <c r="L731" s="825">
        <v>1900</v>
      </c>
      <c r="M731" s="825">
        <v>5700</v>
      </c>
      <c r="N731" s="822">
        <v>3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21</v>
      </c>
      <c r="B732" s="822" t="s">
        <v>3465</v>
      </c>
      <c r="C732" s="822" t="s">
        <v>3471</v>
      </c>
      <c r="D732" s="823" t="s">
        <v>6113</v>
      </c>
      <c r="E732" s="824" t="s">
        <v>3502</v>
      </c>
      <c r="F732" s="822" t="s">
        <v>3468</v>
      </c>
      <c r="G732" s="822" t="s">
        <v>3536</v>
      </c>
      <c r="H732" s="822" t="s">
        <v>329</v>
      </c>
      <c r="I732" s="822" t="s">
        <v>4641</v>
      </c>
      <c r="J732" s="822" t="s">
        <v>4642</v>
      </c>
      <c r="K732" s="822" t="s">
        <v>4643</v>
      </c>
      <c r="L732" s="825">
        <v>10000</v>
      </c>
      <c r="M732" s="825">
        <v>20000</v>
      </c>
      <c r="N732" s="822">
        <v>2</v>
      </c>
      <c r="O732" s="826">
        <v>2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21</v>
      </c>
      <c r="B733" s="822" t="s">
        <v>3465</v>
      </c>
      <c r="C733" s="822" t="s">
        <v>3471</v>
      </c>
      <c r="D733" s="823" t="s">
        <v>6113</v>
      </c>
      <c r="E733" s="824" t="s">
        <v>3502</v>
      </c>
      <c r="F733" s="822" t="s">
        <v>3468</v>
      </c>
      <c r="G733" s="822" t="s">
        <v>3536</v>
      </c>
      <c r="H733" s="822" t="s">
        <v>329</v>
      </c>
      <c r="I733" s="822" t="s">
        <v>4644</v>
      </c>
      <c r="J733" s="822" t="s">
        <v>4645</v>
      </c>
      <c r="K733" s="822" t="s">
        <v>4646</v>
      </c>
      <c r="L733" s="825">
        <v>90999.5</v>
      </c>
      <c r="M733" s="825">
        <v>272998.5</v>
      </c>
      <c r="N733" s="822">
        <v>3</v>
      </c>
      <c r="O733" s="826">
        <v>3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21</v>
      </c>
      <c r="B734" s="822" t="s">
        <v>3465</v>
      </c>
      <c r="C734" s="822" t="s">
        <v>3471</v>
      </c>
      <c r="D734" s="823" t="s">
        <v>6113</v>
      </c>
      <c r="E734" s="824" t="s">
        <v>3504</v>
      </c>
      <c r="F734" s="822" t="s">
        <v>3466</v>
      </c>
      <c r="G734" s="822" t="s">
        <v>3641</v>
      </c>
      <c r="H734" s="822" t="s">
        <v>329</v>
      </c>
      <c r="I734" s="822" t="s">
        <v>3645</v>
      </c>
      <c r="J734" s="822" t="s">
        <v>3643</v>
      </c>
      <c r="K734" s="822" t="s">
        <v>3646</v>
      </c>
      <c r="L734" s="825">
        <v>70.48</v>
      </c>
      <c r="M734" s="825">
        <v>704.8</v>
      </c>
      <c r="N734" s="822">
        <v>10</v>
      </c>
      <c r="O734" s="826">
        <v>3</v>
      </c>
      <c r="P734" s="825">
        <v>493.36</v>
      </c>
      <c r="Q734" s="827">
        <v>0.70000000000000007</v>
      </c>
      <c r="R734" s="822">
        <v>7</v>
      </c>
      <c r="S734" s="827">
        <v>0.7</v>
      </c>
      <c r="T734" s="826">
        <v>1.5</v>
      </c>
      <c r="U734" s="828">
        <v>0.5</v>
      </c>
    </row>
    <row r="735" spans="1:21" ht="14.45" customHeight="1" x14ac:dyDescent="0.2">
      <c r="A735" s="821">
        <v>21</v>
      </c>
      <c r="B735" s="822" t="s">
        <v>3465</v>
      </c>
      <c r="C735" s="822" t="s">
        <v>3471</v>
      </c>
      <c r="D735" s="823" t="s">
        <v>6113</v>
      </c>
      <c r="E735" s="824" t="s">
        <v>3504</v>
      </c>
      <c r="F735" s="822" t="s">
        <v>3466</v>
      </c>
      <c r="G735" s="822" t="s">
        <v>3641</v>
      </c>
      <c r="H735" s="822" t="s">
        <v>329</v>
      </c>
      <c r="I735" s="822" t="s">
        <v>4647</v>
      </c>
      <c r="J735" s="822" t="s">
        <v>3643</v>
      </c>
      <c r="K735" s="822" t="s">
        <v>3646</v>
      </c>
      <c r="L735" s="825">
        <v>70.48</v>
      </c>
      <c r="M735" s="825">
        <v>70.48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21</v>
      </c>
      <c r="B736" s="822" t="s">
        <v>3465</v>
      </c>
      <c r="C736" s="822" t="s">
        <v>3471</v>
      </c>
      <c r="D736" s="823" t="s">
        <v>6113</v>
      </c>
      <c r="E736" s="824" t="s">
        <v>3504</v>
      </c>
      <c r="F736" s="822" t="s">
        <v>3466</v>
      </c>
      <c r="G736" s="822" t="s">
        <v>3647</v>
      </c>
      <c r="H736" s="822" t="s">
        <v>662</v>
      </c>
      <c r="I736" s="822" t="s">
        <v>2999</v>
      </c>
      <c r="J736" s="822" t="s">
        <v>701</v>
      </c>
      <c r="K736" s="822" t="s">
        <v>702</v>
      </c>
      <c r="L736" s="825">
        <v>72.55</v>
      </c>
      <c r="M736" s="825">
        <v>217.64999999999998</v>
      </c>
      <c r="N736" s="822">
        <v>3</v>
      </c>
      <c r="O736" s="826">
        <v>3</v>
      </c>
      <c r="P736" s="825">
        <v>217.64999999999998</v>
      </c>
      <c r="Q736" s="827">
        <v>1</v>
      </c>
      <c r="R736" s="822">
        <v>3</v>
      </c>
      <c r="S736" s="827">
        <v>1</v>
      </c>
      <c r="T736" s="826">
        <v>3</v>
      </c>
      <c r="U736" s="828">
        <v>1</v>
      </c>
    </row>
    <row r="737" spans="1:21" ht="14.45" customHeight="1" x14ac:dyDescent="0.2">
      <c r="A737" s="821">
        <v>21</v>
      </c>
      <c r="B737" s="822" t="s">
        <v>3465</v>
      </c>
      <c r="C737" s="822" t="s">
        <v>3471</v>
      </c>
      <c r="D737" s="823" t="s">
        <v>6113</v>
      </c>
      <c r="E737" s="824" t="s">
        <v>3504</v>
      </c>
      <c r="F737" s="822" t="s">
        <v>3466</v>
      </c>
      <c r="G737" s="822" t="s">
        <v>3647</v>
      </c>
      <c r="H737" s="822" t="s">
        <v>662</v>
      </c>
      <c r="I737" s="822" t="s">
        <v>2998</v>
      </c>
      <c r="J737" s="822" t="s">
        <v>701</v>
      </c>
      <c r="K737" s="822" t="s">
        <v>703</v>
      </c>
      <c r="L737" s="825">
        <v>21.76</v>
      </c>
      <c r="M737" s="825">
        <v>87.04</v>
      </c>
      <c r="N737" s="822">
        <v>4</v>
      </c>
      <c r="O737" s="826">
        <v>2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21</v>
      </c>
      <c r="B738" s="822" t="s">
        <v>3465</v>
      </c>
      <c r="C738" s="822" t="s">
        <v>3471</v>
      </c>
      <c r="D738" s="823" t="s">
        <v>6113</v>
      </c>
      <c r="E738" s="824" t="s">
        <v>3504</v>
      </c>
      <c r="F738" s="822" t="s">
        <v>3466</v>
      </c>
      <c r="G738" s="822" t="s">
        <v>3647</v>
      </c>
      <c r="H738" s="822" t="s">
        <v>662</v>
      </c>
      <c r="I738" s="822" t="s">
        <v>3000</v>
      </c>
      <c r="J738" s="822" t="s">
        <v>701</v>
      </c>
      <c r="K738" s="822" t="s">
        <v>698</v>
      </c>
      <c r="L738" s="825">
        <v>65.28</v>
      </c>
      <c r="M738" s="825">
        <v>783.36</v>
      </c>
      <c r="N738" s="822">
        <v>12</v>
      </c>
      <c r="O738" s="826">
        <v>5.5</v>
      </c>
      <c r="P738" s="825">
        <v>522.24</v>
      </c>
      <c r="Q738" s="827">
        <v>0.66666666666666663</v>
      </c>
      <c r="R738" s="822">
        <v>8</v>
      </c>
      <c r="S738" s="827">
        <v>0.66666666666666663</v>
      </c>
      <c r="T738" s="826">
        <v>3.5</v>
      </c>
      <c r="U738" s="828">
        <v>0.63636363636363635</v>
      </c>
    </row>
    <row r="739" spans="1:21" ht="14.45" customHeight="1" x14ac:dyDescent="0.2">
      <c r="A739" s="821">
        <v>21</v>
      </c>
      <c r="B739" s="822" t="s">
        <v>3465</v>
      </c>
      <c r="C739" s="822" t="s">
        <v>3471</v>
      </c>
      <c r="D739" s="823" t="s">
        <v>6113</v>
      </c>
      <c r="E739" s="824" t="s">
        <v>3504</v>
      </c>
      <c r="F739" s="822" t="s">
        <v>3466</v>
      </c>
      <c r="G739" s="822" t="s">
        <v>3656</v>
      </c>
      <c r="H739" s="822" t="s">
        <v>662</v>
      </c>
      <c r="I739" s="822" t="s">
        <v>3078</v>
      </c>
      <c r="J739" s="822" t="s">
        <v>3079</v>
      </c>
      <c r="K739" s="822" t="s">
        <v>3080</v>
      </c>
      <c r="L739" s="825">
        <v>23.4</v>
      </c>
      <c r="M739" s="825">
        <v>70.199999999999989</v>
      </c>
      <c r="N739" s="822">
        <v>3</v>
      </c>
      <c r="O739" s="826">
        <v>2</v>
      </c>
      <c r="P739" s="825">
        <v>23.4</v>
      </c>
      <c r="Q739" s="827">
        <v>0.33333333333333337</v>
      </c>
      <c r="R739" s="822">
        <v>1</v>
      </c>
      <c r="S739" s="827">
        <v>0.33333333333333331</v>
      </c>
      <c r="T739" s="826">
        <v>1</v>
      </c>
      <c r="U739" s="828">
        <v>0.5</v>
      </c>
    </row>
    <row r="740" spans="1:21" ht="14.45" customHeight="1" x14ac:dyDescent="0.2">
      <c r="A740" s="821">
        <v>21</v>
      </c>
      <c r="B740" s="822" t="s">
        <v>3465</v>
      </c>
      <c r="C740" s="822" t="s">
        <v>3471</v>
      </c>
      <c r="D740" s="823" t="s">
        <v>6113</v>
      </c>
      <c r="E740" s="824" t="s">
        <v>3504</v>
      </c>
      <c r="F740" s="822" t="s">
        <v>3466</v>
      </c>
      <c r="G740" s="822" t="s">
        <v>3657</v>
      </c>
      <c r="H740" s="822" t="s">
        <v>662</v>
      </c>
      <c r="I740" s="822" t="s">
        <v>2764</v>
      </c>
      <c r="J740" s="822" t="s">
        <v>2765</v>
      </c>
      <c r="K740" s="822" t="s">
        <v>2766</v>
      </c>
      <c r="L740" s="825">
        <v>93.27</v>
      </c>
      <c r="M740" s="825">
        <v>279.81</v>
      </c>
      <c r="N740" s="822">
        <v>3</v>
      </c>
      <c r="O740" s="826">
        <v>2.5</v>
      </c>
      <c r="P740" s="825">
        <v>93.27</v>
      </c>
      <c r="Q740" s="827">
        <v>0.33333333333333331</v>
      </c>
      <c r="R740" s="822">
        <v>1</v>
      </c>
      <c r="S740" s="827">
        <v>0.33333333333333331</v>
      </c>
      <c r="T740" s="826">
        <v>1</v>
      </c>
      <c r="U740" s="828">
        <v>0.4</v>
      </c>
    </row>
    <row r="741" spans="1:21" ht="14.45" customHeight="1" x14ac:dyDescent="0.2">
      <c r="A741" s="821">
        <v>21</v>
      </c>
      <c r="B741" s="822" t="s">
        <v>3465</v>
      </c>
      <c r="C741" s="822" t="s">
        <v>3471</v>
      </c>
      <c r="D741" s="823" t="s">
        <v>6113</v>
      </c>
      <c r="E741" s="824" t="s">
        <v>3504</v>
      </c>
      <c r="F741" s="822" t="s">
        <v>3466</v>
      </c>
      <c r="G741" s="822" t="s">
        <v>3657</v>
      </c>
      <c r="H741" s="822" t="s">
        <v>662</v>
      </c>
      <c r="I741" s="822" t="s">
        <v>2767</v>
      </c>
      <c r="J741" s="822" t="s">
        <v>2765</v>
      </c>
      <c r="K741" s="822" t="s">
        <v>2768</v>
      </c>
      <c r="L741" s="825">
        <v>31.09</v>
      </c>
      <c r="M741" s="825">
        <v>652.88999999999987</v>
      </c>
      <c r="N741" s="822">
        <v>21</v>
      </c>
      <c r="O741" s="826">
        <v>5</v>
      </c>
      <c r="P741" s="825">
        <v>435.25999999999993</v>
      </c>
      <c r="Q741" s="827">
        <v>0.66666666666666674</v>
      </c>
      <c r="R741" s="822">
        <v>14</v>
      </c>
      <c r="S741" s="827">
        <v>0.66666666666666663</v>
      </c>
      <c r="T741" s="826">
        <v>3</v>
      </c>
      <c r="U741" s="828">
        <v>0.6</v>
      </c>
    </row>
    <row r="742" spans="1:21" ht="14.45" customHeight="1" x14ac:dyDescent="0.2">
      <c r="A742" s="821">
        <v>21</v>
      </c>
      <c r="B742" s="822" t="s">
        <v>3465</v>
      </c>
      <c r="C742" s="822" t="s">
        <v>3471</v>
      </c>
      <c r="D742" s="823" t="s">
        <v>6113</v>
      </c>
      <c r="E742" s="824" t="s">
        <v>3504</v>
      </c>
      <c r="F742" s="822" t="s">
        <v>3466</v>
      </c>
      <c r="G742" s="822" t="s">
        <v>3583</v>
      </c>
      <c r="H742" s="822" t="s">
        <v>662</v>
      </c>
      <c r="I742" s="822" t="s">
        <v>2819</v>
      </c>
      <c r="J742" s="822" t="s">
        <v>2817</v>
      </c>
      <c r="K742" s="822" t="s">
        <v>2820</v>
      </c>
      <c r="L742" s="825">
        <v>55.14</v>
      </c>
      <c r="M742" s="825">
        <v>165.42000000000002</v>
      </c>
      <c r="N742" s="822">
        <v>3</v>
      </c>
      <c r="O742" s="826">
        <v>0.5</v>
      </c>
      <c r="P742" s="825">
        <v>165.42000000000002</v>
      </c>
      <c r="Q742" s="827">
        <v>1</v>
      </c>
      <c r="R742" s="822">
        <v>3</v>
      </c>
      <c r="S742" s="827">
        <v>1</v>
      </c>
      <c r="T742" s="826">
        <v>0.5</v>
      </c>
      <c r="U742" s="828">
        <v>1</v>
      </c>
    </row>
    <row r="743" spans="1:21" ht="14.45" customHeight="1" x14ac:dyDescent="0.2">
      <c r="A743" s="821">
        <v>21</v>
      </c>
      <c r="B743" s="822" t="s">
        <v>3465</v>
      </c>
      <c r="C743" s="822" t="s">
        <v>3471</v>
      </c>
      <c r="D743" s="823" t="s">
        <v>6113</v>
      </c>
      <c r="E743" s="824" t="s">
        <v>3504</v>
      </c>
      <c r="F743" s="822" t="s">
        <v>3466</v>
      </c>
      <c r="G743" s="822" t="s">
        <v>3688</v>
      </c>
      <c r="H743" s="822" t="s">
        <v>662</v>
      </c>
      <c r="I743" s="822" t="s">
        <v>4648</v>
      </c>
      <c r="J743" s="822" t="s">
        <v>4649</v>
      </c>
      <c r="K743" s="822" t="s">
        <v>4650</v>
      </c>
      <c r="L743" s="825">
        <v>86.5</v>
      </c>
      <c r="M743" s="825">
        <v>86.5</v>
      </c>
      <c r="N743" s="822">
        <v>1</v>
      </c>
      <c r="O743" s="826">
        <v>1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21</v>
      </c>
      <c r="B744" s="822" t="s">
        <v>3465</v>
      </c>
      <c r="C744" s="822" t="s">
        <v>3471</v>
      </c>
      <c r="D744" s="823" t="s">
        <v>6113</v>
      </c>
      <c r="E744" s="824" t="s">
        <v>3504</v>
      </c>
      <c r="F744" s="822" t="s">
        <v>3466</v>
      </c>
      <c r="G744" s="822" t="s">
        <v>3688</v>
      </c>
      <c r="H744" s="822" t="s">
        <v>662</v>
      </c>
      <c r="I744" s="822" t="s">
        <v>3119</v>
      </c>
      <c r="J744" s="822" t="s">
        <v>3120</v>
      </c>
      <c r="K744" s="822" t="s">
        <v>3121</v>
      </c>
      <c r="L744" s="825">
        <v>103.8</v>
      </c>
      <c r="M744" s="825">
        <v>207.6</v>
      </c>
      <c r="N744" s="822">
        <v>2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21</v>
      </c>
      <c r="B745" s="822" t="s">
        <v>3465</v>
      </c>
      <c r="C745" s="822" t="s">
        <v>3471</v>
      </c>
      <c r="D745" s="823" t="s">
        <v>6113</v>
      </c>
      <c r="E745" s="824" t="s">
        <v>3504</v>
      </c>
      <c r="F745" s="822" t="s">
        <v>3466</v>
      </c>
      <c r="G745" s="822" t="s">
        <v>3691</v>
      </c>
      <c r="H745" s="822" t="s">
        <v>329</v>
      </c>
      <c r="I745" s="822" t="s">
        <v>3692</v>
      </c>
      <c r="J745" s="822" t="s">
        <v>3693</v>
      </c>
      <c r="K745" s="822" t="s">
        <v>3694</v>
      </c>
      <c r="L745" s="825">
        <v>80.19</v>
      </c>
      <c r="M745" s="825">
        <v>2245.3200000000002</v>
      </c>
      <c r="N745" s="822">
        <v>28</v>
      </c>
      <c r="O745" s="826">
        <v>13.5</v>
      </c>
      <c r="P745" s="825">
        <v>2004.75</v>
      </c>
      <c r="Q745" s="827">
        <v>0.89285714285714279</v>
      </c>
      <c r="R745" s="822">
        <v>25</v>
      </c>
      <c r="S745" s="827">
        <v>0.8928571428571429</v>
      </c>
      <c r="T745" s="826">
        <v>11.5</v>
      </c>
      <c r="U745" s="828">
        <v>0.85185185185185186</v>
      </c>
    </row>
    <row r="746" spans="1:21" ht="14.45" customHeight="1" x14ac:dyDescent="0.2">
      <c r="A746" s="821">
        <v>21</v>
      </c>
      <c r="B746" s="822" t="s">
        <v>3465</v>
      </c>
      <c r="C746" s="822" t="s">
        <v>3471</v>
      </c>
      <c r="D746" s="823" t="s">
        <v>6113</v>
      </c>
      <c r="E746" s="824" t="s">
        <v>3504</v>
      </c>
      <c r="F746" s="822" t="s">
        <v>3466</v>
      </c>
      <c r="G746" s="822" t="s">
        <v>3691</v>
      </c>
      <c r="H746" s="822" t="s">
        <v>329</v>
      </c>
      <c r="I746" s="822" t="s">
        <v>4281</v>
      </c>
      <c r="J746" s="822" t="s">
        <v>3693</v>
      </c>
      <c r="K746" s="822" t="s">
        <v>4282</v>
      </c>
      <c r="L746" s="825">
        <v>80.19</v>
      </c>
      <c r="M746" s="825">
        <v>320.76</v>
      </c>
      <c r="N746" s="822">
        <v>4</v>
      </c>
      <c r="O746" s="826">
        <v>2.5</v>
      </c>
      <c r="P746" s="825">
        <v>320.76</v>
      </c>
      <c r="Q746" s="827">
        <v>1</v>
      </c>
      <c r="R746" s="822">
        <v>4</v>
      </c>
      <c r="S746" s="827">
        <v>1</v>
      </c>
      <c r="T746" s="826">
        <v>2.5</v>
      </c>
      <c r="U746" s="828">
        <v>1</v>
      </c>
    </row>
    <row r="747" spans="1:21" ht="14.45" customHeight="1" x14ac:dyDescent="0.2">
      <c r="A747" s="821">
        <v>21</v>
      </c>
      <c r="B747" s="822" t="s">
        <v>3465</v>
      </c>
      <c r="C747" s="822" t="s">
        <v>3471</v>
      </c>
      <c r="D747" s="823" t="s">
        <v>6113</v>
      </c>
      <c r="E747" s="824" t="s">
        <v>3504</v>
      </c>
      <c r="F747" s="822" t="s">
        <v>3466</v>
      </c>
      <c r="G747" s="822" t="s">
        <v>3695</v>
      </c>
      <c r="H747" s="822" t="s">
        <v>329</v>
      </c>
      <c r="I747" s="822" t="s">
        <v>4651</v>
      </c>
      <c r="J747" s="822" t="s">
        <v>3697</v>
      </c>
      <c r="K747" s="822" t="s">
        <v>4652</v>
      </c>
      <c r="L747" s="825">
        <v>65.540000000000006</v>
      </c>
      <c r="M747" s="825">
        <v>196.62</v>
      </c>
      <c r="N747" s="822">
        <v>3</v>
      </c>
      <c r="O747" s="826">
        <v>0.5</v>
      </c>
      <c r="P747" s="825">
        <v>196.62</v>
      </c>
      <c r="Q747" s="827">
        <v>1</v>
      </c>
      <c r="R747" s="822">
        <v>3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21</v>
      </c>
      <c r="B748" s="822" t="s">
        <v>3465</v>
      </c>
      <c r="C748" s="822" t="s">
        <v>3471</v>
      </c>
      <c r="D748" s="823" t="s">
        <v>6113</v>
      </c>
      <c r="E748" s="824" t="s">
        <v>3504</v>
      </c>
      <c r="F748" s="822" t="s">
        <v>3466</v>
      </c>
      <c r="G748" s="822" t="s">
        <v>3701</v>
      </c>
      <c r="H748" s="822" t="s">
        <v>329</v>
      </c>
      <c r="I748" s="822" t="s">
        <v>3702</v>
      </c>
      <c r="J748" s="822" t="s">
        <v>2204</v>
      </c>
      <c r="K748" s="822" t="s">
        <v>3094</v>
      </c>
      <c r="L748" s="825">
        <v>58.77</v>
      </c>
      <c r="M748" s="825">
        <v>58.77</v>
      </c>
      <c r="N748" s="822">
        <v>1</v>
      </c>
      <c r="O748" s="826">
        <v>1</v>
      </c>
      <c r="P748" s="825"/>
      <c r="Q748" s="827">
        <v>0</v>
      </c>
      <c r="R748" s="822"/>
      <c r="S748" s="827">
        <v>0</v>
      </c>
      <c r="T748" s="826"/>
      <c r="U748" s="828">
        <v>0</v>
      </c>
    </row>
    <row r="749" spans="1:21" ht="14.45" customHeight="1" x14ac:dyDescent="0.2">
      <c r="A749" s="821">
        <v>21</v>
      </c>
      <c r="B749" s="822" t="s">
        <v>3465</v>
      </c>
      <c r="C749" s="822" t="s">
        <v>3471</v>
      </c>
      <c r="D749" s="823" t="s">
        <v>6113</v>
      </c>
      <c r="E749" s="824" t="s">
        <v>3504</v>
      </c>
      <c r="F749" s="822" t="s">
        <v>3466</v>
      </c>
      <c r="G749" s="822" t="s">
        <v>3712</v>
      </c>
      <c r="H749" s="822" t="s">
        <v>329</v>
      </c>
      <c r="I749" s="822" t="s">
        <v>3713</v>
      </c>
      <c r="J749" s="822" t="s">
        <v>3714</v>
      </c>
      <c r="K749" s="822" t="s">
        <v>3715</v>
      </c>
      <c r="L749" s="825">
        <v>0</v>
      </c>
      <c r="M749" s="825">
        <v>0</v>
      </c>
      <c r="N749" s="822">
        <v>11</v>
      </c>
      <c r="O749" s="826">
        <v>8</v>
      </c>
      <c r="P749" s="825">
        <v>0</v>
      </c>
      <c r="Q749" s="827"/>
      <c r="R749" s="822">
        <v>10</v>
      </c>
      <c r="S749" s="827">
        <v>0.90909090909090906</v>
      </c>
      <c r="T749" s="826">
        <v>7.5</v>
      </c>
      <c r="U749" s="828">
        <v>0.9375</v>
      </c>
    </row>
    <row r="750" spans="1:21" ht="14.45" customHeight="1" x14ac:dyDescent="0.2">
      <c r="A750" s="821">
        <v>21</v>
      </c>
      <c r="B750" s="822" t="s">
        <v>3465</v>
      </c>
      <c r="C750" s="822" t="s">
        <v>3471</v>
      </c>
      <c r="D750" s="823" t="s">
        <v>6113</v>
      </c>
      <c r="E750" s="824" t="s">
        <v>3504</v>
      </c>
      <c r="F750" s="822" t="s">
        <v>3466</v>
      </c>
      <c r="G750" s="822" t="s">
        <v>3712</v>
      </c>
      <c r="H750" s="822" t="s">
        <v>329</v>
      </c>
      <c r="I750" s="822" t="s">
        <v>3716</v>
      </c>
      <c r="J750" s="822" t="s">
        <v>3714</v>
      </c>
      <c r="K750" s="822" t="s">
        <v>1212</v>
      </c>
      <c r="L750" s="825">
        <v>0</v>
      </c>
      <c r="M750" s="825">
        <v>0</v>
      </c>
      <c r="N750" s="822">
        <v>2</v>
      </c>
      <c r="O750" s="826">
        <v>1</v>
      </c>
      <c r="P750" s="825">
        <v>0</v>
      </c>
      <c r="Q750" s="827"/>
      <c r="R750" s="822">
        <v>2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21</v>
      </c>
      <c r="B751" s="822" t="s">
        <v>3465</v>
      </c>
      <c r="C751" s="822" t="s">
        <v>3471</v>
      </c>
      <c r="D751" s="823" t="s">
        <v>6113</v>
      </c>
      <c r="E751" s="824" t="s">
        <v>3504</v>
      </c>
      <c r="F751" s="822" t="s">
        <v>3466</v>
      </c>
      <c r="G751" s="822" t="s">
        <v>4653</v>
      </c>
      <c r="H751" s="822" t="s">
        <v>329</v>
      </c>
      <c r="I751" s="822" t="s">
        <v>4654</v>
      </c>
      <c r="J751" s="822" t="s">
        <v>2127</v>
      </c>
      <c r="K751" s="822" t="s">
        <v>2128</v>
      </c>
      <c r="L751" s="825">
        <v>748.36</v>
      </c>
      <c r="M751" s="825">
        <v>748.36</v>
      </c>
      <c r="N751" s="822">
        <v>1</v>
      </c>
      <c r="O751" s="826">
        <v>0.5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21</v>
      </c>
      <c r="B752" s="822" t="s">
        <v>3465</v>
      </c>
      <c r="C752" s="822" t="s">
        <v>3471</v>
      </c>
      <c r="D752" s="823" t="s">
        <v>6113</v>
      </c>
      <c r="E752" s="824" t="s">
        <v>3504</v>
      </c>
      <c r="F752" s="822" t="s">
        <v>3466</v>
      </c>
      <c r="G752" s="822" t="s">
        <v>3719</v>
      </c>
      <c r="H752" s="822" t="s">
        <v>662</v>
      </c>
      <c r="I752" s="822" t="s">
        <v>3340</v>
      </c>
      <c r="J752" s="822" t="s">
        <v>1629</v>
      </c>
      <c r="K752" s="822" t="s">
        <v>3341</v>
      </c>
      <c r="L752" s="825">
        <v>117.55</v>
      </c>
      <c r="M752" s="825">
        <v>1175.4999999999998</v>
      </c>
      <c r="N752" s="822">
        <v>10</v>
      </c>
      <c r="O752" s="826">
        <v>6</v>
      </c>
      <c r="P752" s="825">
        <v>1175.4999999999998</v>
      </c>
      <c r="Q752" s="827">
        <v>1</v>
      </c>
      <c r="R752" s="822">
        <v>10</v>
      </c>
      <c r="S752" s="827">
        <v>1</v>
      </c>
      <c r="T752" s="826">
        <v>6</v>
      </c>
      <c r="U752" s="828">
        <v>1</v>
      </c>
    </row>
    <row r="753" spans="1:21" ht="14.45" customHeight="1" x14ac:dyDescent="0.2">
      <c r="A753" s="821">
        <v>21</v>
      </c>
      <c r="B753" s="822" t="s">
        <v>3465</v>
      </c>
      <c r="C753" s="822" t="s">
        <v>3471</v>
      </c>
      <c r="D753" s="823" t="s">
        <v>6113</v>
      </c>
      <c r="E753" s="824" t="s">
        <v>3504</v>
      </c>
      <c r="F753" s="822" t="s">
        <v>3466</v>
      </c>
      <c r="G753" s="822" t="s">
        <v>3719</v>
      </c>
      <c r="H753" s="822" t="s">
        <v>662</v>
      </c>
      <c r="I753" s="822" t="s">
        <v>4655</v>
      </c>
      <c r="J753" s="822" t="s">
        <v>1629</v>
      </c>
      <c r="K753" s="822" t="s">
        <v>4656</v>
      </c>
      <c r="L753" s="825">
        <v>0</v>
      </c>
      <c r="M753" s="825">
        <v>0</v>
      </c>
      <c r="N753" s="822">
        <v>1</v>
      </c>
      <c r="O753" s="826">
        <v>1</v>
      </c>
      <c r="P753" s="825"/>
      <c r="Q753" s="827"/>
      <c r="R753" s="822"/>
      <c r="S753" s="827">
        <v>0</v>
      </c>
      <c r="T753" s="826"/>
      <c r="U753" s="828">
        <v>0</v>
      </c>
    </row>
    <row r="754" spans="1:21" ht="14.45" customHeight="1" x14ac:dyDescent="0.2">
      <c r="A754" s="821">
        <v>21</v>
      </c>
      <c r="B754" s="822" t="s">
        <v>3465</v>
      </c>
      <c r="C754" s="822" t="s">
        <v>3471</v>
      </c>
      <c r="D754" s="823" t="s">
        <v>6113</v>
      </c>
      <c r="E754" s="824" t="s">
        <v>3504</v>
      </c>
      <c r="F754" s="822" t="s">
        <v>3466</v>
      </c>
      <c r="G754" s="822" t="s">
        <v>3719</v>
      </c>
      <c r="H754" s="822" t="s">
        <v>662</v>
      </c>
      <c r="I754" s="822" t="s">
        <v>3141</v>
      </c>
      <c r="J754" s="822" t="s">
        <v>1629</v>
      </c>
      <c r="K754" s="822" t="s">
        <v>824</v>
      </c>
      <c r="L754" s="825">
        <v>58.77</v>
      </c>
      <c r="M754" s="825">
        <v>117.54</v>
      </c>
      <c r="N754" s="822">
        <v>2</v>
      </c>
      <c r="O754" s="826">
        <v>1.5</v>
      </c>
      <c r="P754" s="825">
        <v>117.54</v>
      </c>
      <c r="Q754" s="827">
        <v>1</v>
      </c>
      <c r="R754" s="822">
        <v>2</v>
      </c>
      <c r="S754" s="827">
        <v>1</v>
      </c>
      <c r="T754" s="826">
        <v>1.5</v>
      </c>
      <c r="U754" s="828">
        <v>1</v>
      </c>
    </row>
    <row r="755" spans="1:21" ht="14.45" customHeight="1" x14ac:dyDescent="0.2">
      <c r="A755" s="821">
        <v>21</v>
      </c>
      <c r="B755" s="822" t="s">
        <v>3465</v>
      </c>
      <c r="C755" s="822" t="s">
        <v>3471</v>
      </c>
      <c r="D755" s="823" t="s">
        <v>6113</v>
      </c>
      <c r="E755" s="824" t="s">
        <v>3504</v>
      </c>
      <c r="F755" s="822" t="s">
        <v>3466</v>
      </c>
      <c r="G755" s="822" t="s">
        <v>3719</v>
      </c>
      <c r="H755" s="822" t="s">
        <v>662</v>
      </c>
      <c r="I755" s="822" t="s">
        <v>4288</v>
      </c>
      <c r="J755" s="822" t="s">
        <v>1629</v>
      </c>
      <c r="K755" s="822" t="s">
        <v>3722</v>
      </c>
      <c r="L755" s="825">
        <v>176.32</v>
      </c>
      <c r="M755" s="825">
        <v>176.32</v>
      </c>
      <c r="N755" s="822">
        <v>1</v>
      </c>
      <c r="O755" s="826">
        <v>1</v>
      </c>
      <c r="P755" s="825">
        <v>176.32</v>
      </c>
      <c r="Q755" s="827">
        <v>1</v>
      </c>
      <c r="R755" s="822">
        <v>1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21</v>
      </c>
      <c r="B756" s="822" t="s">
        <v>3465</v>
      </c>
      <c r="C756" s="822" t="s">
        <v>3471</v>
      </c>
      <c r="D756" s="823" t="s">
        <v>6113</v>
      </c>
      <c r="E756" s="824" t="s">
        <v>3504</v>
      </c>
      <c r="F756" s="822" t="s">
        <v>3466</v>
      </c>
      <c r="G756" s="822" t="s">
        <v>4289</v>
      </c>
      <c r="H756" s="822" t="s">
        <v>329</v>
      </c>
      <c r="I756" s="822" t="s">
        <v>4657</v>
      </c>
      <c r="J756" s="822" t="s">
        <v>2267</v>
      </c>
      <c r="K756" s="822" t="s">
        <v>2270</v>
      </c>
      <c r="L756" s="825">
        <v>58.86</v>
      </c>
      <c r="M756" s="825">
        <v>117.72</v>
      </c>
      <c r="N756" s="822">
        <v>2</v>
      </c>
      <c r="O756" s="826">
        <v>1</v>
      </c>
      <c r="P756" s="825">
        <v>117.72</v>
      </c>
      <c r="Q756" s="827">
        <v>1</v>
      </c>
      <c r="R756" s="822">
        <v>2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21</v>
      </c>
      <c r="B757" s="822" t="s">
        <v>3465</v>
      </c>
      <c r="C757" s="822" t="s">
        <v>3471</v>
      </c>
      <c r="D757" s="823" t="s">
        <v>6113</v>
      </c>
      <c r="E757" s="824" t="s">
        <v>3504</v>
      </c>
      <c r="F757" s="822" t="s">
        <v>3466</v>
      </c>
      <c r="G757" s="822" t="s">
        <v>3731</v>
      </c>
      <c r="H757" s="822" t="s">
        <v>662</v>
      </c>
      <c r="I757" s="822" t="s">
        <v>3089</v>
      </c>
      <c r="J757" s="822" t="s">
        <v>1870</v>
      </c>
      <c r="K757" s="822" t="s">
        <v>824</v>
      </c>
      <c r="L757" s="825">
        <v>65.989999999999995</v>
      </c>
      <c r="M757" s="825">
        <v>857.86999999999989</v>
      </c>
      <c r="N757" s="822">
        <v>13</v>
      </c>
      <c r="O757" s="826">
        <v>6</v>
      </c>
      <c r="P757" s="825">
        <v>791.87999999999988</v>
      </c>
      <c r="Q757" s="827">
        <v>0.92307692307692302</v>
      </c>
      <c r="R757" s="822">
        <v>12</v>
      </c>
      <c r="S757" s="827">
        <v>0.92307692307692313</v>
      </c>
      <c r="T757" s="826">
        <v>5</v>
      </c>
      <c r="U757" s="828">
        <v>0.83333333333333337</v>
      </c>
    </row>
    <row r="758" spans="1:21" ht="14.45" customHeight="1" x14ac:dyDescent="0.2">
      <c r="A758" s="821">
        <v>21</v>
      </c>
      <c r="B758" s="822" t="s">
        <v>3465</v>
      </c>
      <c r="C758" s="822" t="s">
        <v>3471</v>
      </c>
      <c r="D758" s="823" t="s">
        <v>6113</v>
      </c>
      <c r="E758" s="824" t="s">
        <v>3504</v>
      </c>
      <c r="F758" s="822" t="s">
        <v>3466</v>
      </c>
      <c r="G758" s="822" t="s">
        <v>3731</v>
      </c>
      <c r="H758" s="822" t="s">
        <v>662</v>
      </c>
      <c r="I758" s="822" t="s">
        <v>3090</v>
      </c>
      <c r="J758" s="822" t="s">
        <v>1870</v>
      </c>
      <c r="K758" s="822" t="s">
        <v>826</v>
      </c>
      <c r="L758" s="825">
        <v>132</v>
      </c>
      <c r="M758" s="825">
        <v>396</v>
      </c>
      <c r="N758" s="822">
        <v>3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21</v>
      </c>
      <c r="B759" s="822" t="s">
        <v>3465</v>
      </c>
      <c r="C759" s="822" t="s">
        <v>3471</v>
      </c>
      <c r="D759" s="823" t="s">
        <v>6113</v>
      </c>
      <c r="E759" s="824" t="s">
        <v>3504</v>
      </c>
      <c r="F759" s="822" t="s">
        <v>3466</v>
      </c>
      <c r="G759" s="822" t="s">
        <v>3731</v>
      </c>
      <c r="H759" s="822" t="s">
        <v>662</v>
      </c>
      <c r="I759" s="822" t="s">
        <v>3317</v>
      </c>
      <c r="J759" s="822" t="s">
        <v>1870</v>
      </c>
      <c r="K759" s="822" t="s">
        <v>1871</v>
      </c>
      <c r="L759" s="825">
        <v>264</v>
      </c>
      <c r="M759" s="825">
        <v>264</v>
      </c>
      <c r="N759" s="822">
        <v>1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21</v>
      </c>
      <c r="B760" s="822" t="s">
        <v>3465</v>
      </c>
      <c r="C760" s="822" t="s">
        <v>3471</v>
      </c>
      <c r="D760" s="823" t="s">
        <v>6113</v>
      </c>
      <c r="E760" s="824" t="s">
        <v>3504</v>
      </c>
      <c r="F760" s="822" t="s">
        <v>3466</v>
      </c>
      <c r="G760" s="822" t="s">
        <v>4658</v>
      </c>
      <c r="H760" s="822" t="s">
        <v>662</v>
      </c>
      <c r="I760" s="822" t="s">
        <v>4659</v>
      </c>
      <c r="J760" s="822" t="s">
        <v>3267</v>
      </c>
      <c r="K760" s="822" t="s">
        <v>4660</v>
      </c>
      <c r="L760" s="825">
        <v>0</v>
      </c>
      <c r="M760" s="825">
        <v>0</v>
      </c>
      <c r="N760" s="822">
        <v>3</v>
      </c>
      <c r="O760" s="826">
        <v>2.5</v>
      </c>
      <c r="P760" s="825">
        <v>0</v>
      </c>
      <c r="Q760" s="827"/>
      <c r="R760" s="822">
        <v>2</v>
      </c>
      <c r="S760" s="827">
        <v>0.66666666666666663</v>
      </c>
      <c r="T760" s="826">
        <v>1.5</v>
      </c>
      <c r="U760" s="828">
        <v>0.6</v>
      </c>
    </row>
    <row r="761" spans="1:21" ht="14.45" customHeight="1" x14ac:dyDescent="0.2">
      <c r="A761" s="821">
        <v>21</v>
      </c>
      <c r="B761" s="822" t="s">
        <v>3465</v>
      </c>
      <c r="C761" s="822" t="s">
        <v>3471</v>
      </c>
      <c r="D761" s="823" t="s">
        <v>6113</v>
      </c>
      <c r="E761" s="824" t="s">
        <v>3504</v>
      </c>
      <c r="F761" s="822" t="s">
        <v>3466</v>
      </c>
      <c r="G761" s="822" t="s">
        <v>3579</v>
      </c>
      <c r="H761" s="822" t="s">
        <v>329</v>
      </c>
      <c r="I761" s="822" t="s">
        <v>3739</v>
      </c>
      <c r="J761" s="822" t="s">
        <v>1011</v>
      </c>
      <c r="K761" s="822" t="s">
        <v>1012</v>
      </c>
      <c r="L761" s="825">
        <v>236.03</v>
      </c>
      <c r="M761" s="825">
        <v>236.03</v>
      </c>
      <c r="N761" s="822">
        <v>1</v>
      </c>
      <c r="O761" s="826">
        <v>1</v>
      </c>
      <c r="P761" s="825">
        <v>236.03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21</v>
      </c>
      <c r="B762" s="822" t="s">
        <v>3465</v>
      </c>
      <c r="C762" s="822" t="s">
        <v>3471</v>
      </c>
      <c r="D762" s="823" t="s">
        <v>6113</v>
      </c>
      <c r="E762" s="824" t="s">
        <v>3504</v>
      </c>
      <c r="F762" s="822" t="s">
        <v>3466</v>
      </c>
      <c r="G762" s="822" t="s">
        <v>3579</v>
      </c>
      <c r="H762" s="822" t="s">
        <v>329</v>
      </c>
      <c r="I762" s="822" t="s">
        <v>3740</v>
      </c>
      <c r="J762" s="822" t="s">
        <v>1011</v>
      </c>
      <c r="K762" s="822" t="s">
        <v>1013</v>
      </c>
      <c r="L762" s="825">
        <v>354.04</v>
      </c>
      <c r="M762" s="825">
        <v>354.04</v>
      </c>
      <c r="N762" s="822">
        <v>1</v>
      </c>
      <c r="O762" s="826">
        <v>1</v>
      </c>
      <c r="P762" s="825">
        <v>354.04</v>
      </c>
      <c r="Q762" s="827">
        <v>1</v>
      </c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21</v>
      </c>
      <c r="B763" s="822" t="s">
        <v>3465</v>
      </c>
      <c r="C763" s="822" t="s">
        <v>3471</v>
      </c>
      <c r="D763" s="823" t="s">
        <v>6113</v>
      </c>
      <c r="E763" s="824" t="s">
        <v>3504</v>
      </c>
      <c r="F763" s="822" t="s">
        <v>3466</v>
      </c>
      <c r="G763" s="822" t="s">
        <v>3579</v>
      </c>
      <c r="H763" s="822" t="s">
        <v>329</v>
      </c>
      <c r="I763" s="822" t="s">
        <v>3741</v>
      </c>
      <c r="J763" s="822" t="s">
        <v>3581</v>
      </c>
      <c r="K763" s="822" t="s">
        <v>1012</v>
      </c>
      <c r="L763" s="825">
        <v>236.03</v>
      </c>
      <c r="M763" s="825">
        <v>1416.18</v>
      </c>
      <c r="N763" s="822">
        <v>6</v>
      </c>
      <c r="O763" s="826">
        <v>3.5</v>
      </c>
      <c r="P763" s="825">
        <v>472.06</v>
      </c>
      <c r="Q763" s="827">
        <v>0.33333333333333331</v>
      </c>
      <c r="R763" s="822">
        <v>2</v>
      </c>
      <c r="S763" s="827">
        <v>0.33333333333333331</v>
      </c>
      <c r="T763" s="826">
        <v>1</v>
      </c>
      <c r="U763" s="828">
        <v>0.2857142857142857</v>
      </c>
    </row>
    <row r="764" spans="1:21" ht="14.45" customHeight="1" x14ac:dyDescent="0.2">
      <c r="A764" s="821">
        <v>21</v>
      </c>
      <c r="B764" s="822" t="s">
        <v>3465</v>
      </c>
      <c r="C764" s="822" t="s">
        <v>3471</v>
      </c>
      <c r="D764" s="823" t="s">
        <v>6113</v>
      </c>
      <c r="E764" s="824" t="s">
        <v>3504</v>
      </c>
      <c r="F764" s="822" t="s">
        <v>3466</v>
      </c>
      <c r="G764" s="822" t="s">
        <v>3579</v>
      </c>
      <c r="H764" s="822" t="s">
        <v>329</v>
      </c>
      <c r="I764" s="822" t="s">
        <v>3580</v>
      </c>
      <c r="J764" s="822" t="s">
        <v>3581</v>
      </c>
      <c r="K764" s="822" t="s">
        <v>1013</v>
      </c>
      <c r="L764" s="825">
        <v>354.04</v>
      </c>
      <c r="M764" s="825">
        <v>1062.1200000000001</v>
      </c>
      <c r="N764" s="822">
        <v>3</v>
      </c>
      <c r="O764" s="826">
        <v>2</v>
      </c>
      <c r="P764" s="825">
        <v>1062.1200000000001</v>
      </c>
      <c r="Q764" s="827">
        <v>1</v>
      </c>
      <c r="R764" s="822">
        <v>3</v>
      </c>
      <c r="S764" s="827">
        <v>1</v>
      </c>
      <c r="T764" s="826">
        <v>2</v>
      </c>
      <c r="U764" s="828">
        <v>1</v>
      </c>
    </row>
    <row r="765" spans="1:21" ht="14.45" customHeight="1" x14ac:dyDescent="0.2">
      <c r="A765" s="821">
        <v>21</v>
      </c>
      <c r="B765" s="822" t="s">
        <v>3465</v>
      </c>
      <c r="C765" s="822" t="s">
        <v>3471</v>
      </c>
      <c r="D765" s="823" t="s">
        <v>6113</v>
      </c>
      <c r="E765" s="824" t="s">
        <v>3504</v>
      </c>
      <c r="F765" s="822" t="s">
        <v>3466</v>
      </c>
      <c r="G765" s="822" t="s">
        <v>3742</v>
      </c>
      <c r="H765" s="822" t="s">
        <v>329</v>
      </c>
      <c r="I765" s="822" t="s">
        <v>3743</v>
      </c>
      <c r="J765" s="822" t="s">
        <v>879</v>
      </c>
      <c r="K765" s="822" t="s">
        <v>2843</v>
      </c>
      <c r="L765" s="825">
        <v>46.81</v>
      </c>
      <c r="M765" s="825">
        <v>46.81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21</v>
      </c>
      <c r="B766" s="822" t="s">
        <v>3465</v>
      </c>
      <c r="C766" s="822" t="s">
        <v>3471</v>
      </c>
      <c r="D766" s="823" t="s">
        <v>6113</v>
      </c>
      <c r="E766" s="824" t="s">
        <v>3504</v>
      </c>
      <c r="F766" s="822" t="s">
        <v>3466</v>
      </c>
      <c r="G766" s="822" t="s">
        <v>3742</v>
      </c>
      <c r="H766" s="822" t="s">
        <v>329</v>
      </c>
      <c r="I766" s="822" t="s">
        <v>4661</v>
      </c>
      <c r="J766" s="822" t="s">
        <v>879</v>
      </c>
      <c r="K766" s="822" t="s">
        <v>880</v>
      </c>
      <c r="L766" s="825">
        <v>46.81</v>
      </c>
      <c r="M766" s="825">
        <v>46.81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21</v>
      </c>
      <c r="B767" s="822" t="s">
        <v>3465</v>
      </c>
      <c r="C767" s="822" t="s">
        <v>3471</v>
      </c>
      <c r="D767" s="823" t="s">
        <v>6113</v>
      </c>
      <c r="E767" s="824" t="s">
        <v>3504</v>
      </c>
      <c r="F767" s="822" t="s">
        <v>3466</v>
      </c>
      <c r="G767" s="822" t="s">
        <v>3751</v>
      </c>
      <c r="H767" s="822" t="s">
        <v>329</v>
      </c>
      <c r="I767" s="822" t="s">
        <v>3752</v>
      </c>
      <c r="J767" s="822" t="s">
        <v>874</v>
      </c>
      <c r="K767" s="822" t="s">
        <v>3753</v>
      </c>
      <c r="L767" s="825">
        <v>91.11</v>
      </c>
      <c r="M767" s="825">
        <v>728.87999999999988</v>
      </c>
      <c r="N767" s="822">
        <v>8</v>
      </c>
      <c r="O767" s="826">
        <v>3</v>
      </c>
      <c r="P767" s="825">
        <v>728.87999999999988</v>
      </c>
      <c r="Q767" s="827">
        <v>1</v>
      </c>
      <c r="R767" s="822">
        <v>8</v>
      </c>
      <c r="S767" s="827">
        <v>1</v>
      </c>
      <c r="T767" s="826">
        <v>3</v>
      </c>
      <c r="U767" s="828">
        <v>1</v>
      </c>
    </row>
    <row r="768" spans="1:21" ht="14.45" customHeight="1" x14ac:dyDescent="0.2">
      <c r="A768" s="821">
        <v>21</v>
      </c>
      <c r="B768" s="822" t="s">
        <v>3465</v>
      </c>
      <c r="C768" s="822" t="s">
        <v>3471</v>
      </c>
      <c r="D768" s="823" t="s">
        <v>6113</v>
      </c>
      <c r="E768" s="824" t="s">
        <v>3504</v>
      </c>
      <c r="F768" s="822" t="s">
        <v>3466</v>
      </c>
      <c r="G768" s="822" t="s">
        <v>3751</v>
      </c>
      <c r="H768" s="822" t="s">
        <v>329</v>
      </c>
      <c r="I768" s="822" t="s">
        <v>4662</v>
      </c>
      <c r="J768" s="822" t="s">
        <v>874</v>
      </c>
      <c r="K768" s="822" t="s">
        <v>3753</v>
      </c>
      <c r="L768" s="825">
        <v>91.11</v>
      </c>
      <c r="M768" s="825">
        <v>91.11</v>
      </c>
      <c r="N768" s="822">
        <v>1</v>
      </c>
      <c r="O768" s="826">
        <v>1</v>
      </c>
      <c r="P768" s="825">
        <v>91.11</v>
      </c>
      <c r="Q768" s="827">
        <v>1</v>
      </c>
      <c r="R768" s="822">
        <v>1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21</v>
      </c>
      <c r="B769" s="822" t="s">
        <v>3465</v>
      </c>
      <c r="C769" s="822" t="s">
        <v>3471</v>
      </c>
      <c r="D769" s="823" t="s">
        <v>6113</v>
      </c>
      <c r="E769" s="824" t="s">
        <v>3504</v>
      </c>
      <c r="F769" s="822" t="s">
        <v>3466</v>
      </c>
      <c r="G769" s="822" t="s">
        <v>3751</v>
      </c>
      <c r="H769" s="822" t="s">
        <v>329</v>
      </c>
      <c r="I769" s="822" t="s">
        <v>4663</v>
      </c>
      <c r="J769" s="822" t="s">
        <v>874</v>
      </c>
      <c r="K769" s="822" t="s">
        <v>3755</v>
      </c>
      <c r="L769" s="825">
        <v>182.22</v>
      </c>
      <c r="M769" s="825">
        <v>182.22</v>
      </c>
      <c r="N769" s="822">
        <v>1</v>
      </c>
      <c r="O769" s="826">
        <v>1</v>
      </c>
      <c r="P769" s="825">
        <v>182.22</v>
      </c>
      <c r="Q769" s="827">
        <v>1</v>
      </c>
      <c r="R769" s="822">
        <v>1</v>
      </c>
      <c r="S769" s="827">
        <v>1</v>
      </c>
      <c r="T769" s="826">
        <v>1</v>
      </c>
      <c r="U769" s="828">
        <v>1</v>
      </c>
    </row>
    <row r="770" spans="1:21" ht="14.45" customHeight="1" x14ac:dyDescent="0.2">
      <c r="A770" s="821">
        <v>21</v>
      </c>
      <c r="B770" s="822" t="s">
        <v>3465</v>
      </c>
      <c r="C770" s="822" t="s">
        <v>3471</v>
      </c>
      <c r="D770" s="823" t="s">
        <v>6113</v>
      </c>
      <c r="E770" s="824" t="s">
        <v>3504</v>
      </c>
      <c r="F770" s="822" t="s">
        <v>3466</v>
      </c>
      <c r="G770" s="822" t="s">
        <v>3758</v>
      </c>
      <c r="H770" s="822" t="s">
        <v>329</v>
      </c>
      <c r="I770" s="822" t="s">
        <v>3759</v>
      </c>
      <c r="J770" s="822" t="s">
        <v>1427</v>
      </c>
      <c r="K770" s="822" t="s">
        <v>3760</v>
      </c>
      <c r="L770" s="825">
        <v>29.13</v>
      </c>
      <c r="M770" s="825">
        <v>291.3</v>
      </c>
      <c r="N770" s="822">
        <v>10</v>
      </c>
      <c r="O770" s="826">
        <v>5</v>
      </c>
      <c r="P770" s="825">
        <v>233.04</v>
      </c>
      <c r="Q770" s="827">
        <v>0.79999999999999993</v>
      </c>
      <c r="R770" s="822">
        <v>8</v>
      </c>
      <c r="S770" s="827">
        <v>0.8</v>
      </c>
      <c r="T770" s="826">
        <v>3.5</v>
      </c>
      <c r="U770" s="828">
        <v>0.7</v>
      </c>
    </row>
    <row r="771" spans="1:21" ht="14.45" customHeight="1" x14ac:dyDescent="0.2">
      <c r="A771" s="821">
        <v>21</v>
      </c>
      <c r="B771" s="822" t="s">
        <v>3465</v>
      </c>
      <c r="C771" s="822" t="s">
        <v>3471</v>
      </c>
      <c r="D771" s="823" t="s">
        <v>6113</v>
      </c>
      <c r="E771" s="824" t="s">
        <v>3504</v>
      </c>
      <c r="F771" s="822" t="s">
        <v>3466</v>
      </c>
      <c r="G771" s="822" t="s">
        <v>3761</v>
      </c>
      <c r="H771" s="822" t="s">
        <v>329</v>
      </c>
      <c r="I771" s="822" t="s">
        <v>3765</v>
      </c>
      <c r="J771" s="822" t="s">
        <v>3766</v>
      </c>
      <c r="K771" s="822" t="s">
        <v>3767</v>
      </c>
      <c r="L771" s="825">
        <v>93.49</v>
      </c>
      <c r="M771" s="825">
        <v>9722.9599999999973</v>
      </c>
      <c r="N771" s="822">
        <v>104</v>
      </c>
      <c r="O771" s="826">
        <v>19</v>
      </c>
      <c r="P771" s="825">
        <v>9255.5099999999966</v>
      </c>
      <c r="Q771" s="827">
        <v>0.95192307692307687</v>
      </c>
      <c r="R771" s="822">
        <v>99</v>
      </c>
      <c r="S771" s="827">
        <v>0.95192307692307687</v>
      </c>
      <c r="T771" s="826">
        <v>18</v>
      </c>
      <c r="U771" s="828">
        <v>0.94736842105263153</v>
      </c>
    </row>
    <row r="772" spans="1:21" ht="14.45" customHeight="1" x14ac:dyDescent="0.2">
      <c r="A772" s="821">
        <v>21</v>
      </c>
      <c r="B772" s="822" t="s">
        <v>3465</v>
      </c>
      <c r="C772" s="822" t="s">
        <v>3471</v>
      </c>
      <c r="D772" s="823" t="s">
        <v>6113</v>
      </c>
      <c r="E772" s="824" t="s">
        <v>3504</v>
      </c>
      <c r="F772" s="822" t="s">
        <v>3466</v>
      </c>
      <c r="G772" s="822" t="s">
        <v>3761</v>
      </c>
      <c r="H772" s="822" t="s">
        <v>329</v>
      </c>
      <c r="I772" s="822" t="s">
        <v>4664</v>
      </c>
      <c r="J772" s="822" t="s">
        <v>3763</v>
      </c>
      <c r="K772" s="822" t="s">
        <v>3767</v>
      </c>
      <c r="L772" s="825">
        <v>93.49</v>
      </c>
      <c r="M772" s="825">
        <v>373.96</v>
      </c>
      <c r="N772" s="822">
        <v>4</v>
      </c>
      <c r="O772" s="826">
        <v>0.5</v>
      </c>
      <c r="P772" s="825">
        <v>373.96</v>
      </c>
      <c r="Q772" s="827">
        <v>1</v>
      </c>
      <c r="R772" s="822">
        <v>4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21</v>
      </c>
      <c r="B773" s="822" t="s">
        <v>3465</v>
      </c>
      <c r="C773" s="822" t="s">
        <v>3471</v>
      </c>
      <c r="D773" s="823" t="s">
        <v>6113</v>
      </c>
      <c r="E773" s="824" t="s">
        <v>3504</v>
      </c>
      <c r="F773" s="822" t="s">
        <v>3466</v>
      </c>
      <c r="G773" s="822" t="s">
        <v>4311</v>
      </c>
      <c r="H773" s="822" t="s">
        <v>329</v>
      </c>
      <c r="I773" s="822" t="s">
        <v>4314</v>
      </c>
      <c r="J773" s="822" t="s">
        <v>1945</v>
      </c>
      <c r="K773" s="822" t="s">
        <v>4315</v>
      </c>
      <c r="L773" s="825">
        <v>243.53</v>
      </c>
      <c r="M773" s="825">
        <v>243.53</v>
      </c>
      <c r="N773" s="822">
        <v>1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21</v>
      </c>
      <c r="B774" s="822" t="s">
        <v>3465</v>
      </c>
      <c r="C774" s="822" t="s">
        <v>3471</v>
      </c>
      <c r="D774" s="823" t="s">
        <v>6113</v>
      </c>
      <c r="E774" s="824" t="s">
        <v>3504</v>
      </c>
      <c r="F774" s="822" t="s">
        <v>3466</v>
      </c>
      <c r="G774" s="822" t="s">
        <v>4665</v>
      </c>
      <c r="H774" s="822" t="s">
        <v>329</v>
      </c>
      <c r="I774" s="822" t="s">
        <v>4666</v>
      </c>
      <c r="J774" s="822" t="s">
        <v>4667</v>
      </c>
      <c r="K774" s="822" t="s">
        <v>4668</v>
      </c>
      <c r="L774" s="825">
        <v>0</v>
      </c>
      <c r="M774" s="825">
        <v>0</v>
      </c>
      <c r="N774" s="822">
        <v>3</v>
      </c>
      <c r="O774" s="826">
        <v>1.5</v>
      </c>
      <c r="P774" s="825">
        <v>0</v>
      </c>
      <c r="Q774" s="827"/>
      <c r="R774" s="822">
        <v>3</v>
      </c>
      <c r="S774" s="827">
        <v>1</v>
      </c>
      <c r="T774" s="826">
        <v>1.5</v>
      </c>
      <c r="U774" s="828">
        <v>1</v>
      </c>
    </row>
    <row r="775" spans="1:21" ht="14.45" customHeight="1" x14ac:dyDescent="0.2">
      <c r="A775" s="821">
        <v>21</v>
      </c>
      <c r="B775" s="822" t="s">
        <v>3465</v>
      </c>
      <c r="C775" s="822" t="s">
        <v>3471</v>
      </c>
      <c r="D775" s="823" t="s">
        <v>6113</v>
      </c>
      <c r="E775" s="824" t="s">
        <v>3504</v>
      </c>
      <c r="F775" s="822" t="s">
        <v>3466</v>
      </c>
      <c r="G775" s="822" t="s">
        <v>3773</v>
      </c>
      <c r="H775" s="822" t="s">
        <v>329</v>
      </c>
      <c r="I775" s="822" t="s">
        <v>4669</v>
      </c>
      <c r="J775" s="822" t="s">
        <v>3775</v>
      </c>
      <c r="K775" s="822" t="s">
        <v>3076</v>
      </c>
      <c r="L775" s="825">
        <v>123.2</v>
      </c>
      <c r="M775" s="825">
        <v>246.4</v>
      </c>
      <c r="N775" s="822">
        <v>2</v>
      </c>
      <c r="O775" s="826">
        <v>0.5</v>
      </c>
      <c r="P775" s="825">
        <v>246.4</v>
      </c>
      <c r="Q775" s="827">
        <v>1</v>
      </c>
      <c r="R775" s="822">
        <v>2</v>
      </c>
      <c r="S775" s="827">
        <v>1</v>
      </c>
      <c r="T775" s="826">
        <v>0.5</v>
      </c>
      <c r="U775" s="828">
        <v>1</v>
      </c>
    </row>
    <row r="776" spans="1:21" ht="14.45" customHeight="1" x14ac:dyDescent="0.2">
      <c r="A776" s="821">
        <v>21</v>
      </c>
      <c r="B776" s="822" t="s">
        <v>3465</v>
      </c>
      <c r="C776" s="822" t="s">
        <v>3471</v>
      </c>
      <c r="D776" s="823" t="s">
        <v>6113</v>
      </c>
      <c r="E776" s="824" t="s">
        <v>3504</v>
      </c>
      <c r="F776" s="822" t="s">
        <v>3466</v>
      </c>
      <c r="G776" s="822" t="s">
        <v>3782</v>
      </c>
      <c r="H776" s="822" t="s">
        <v>662</v>
      </c>
      <c r="I776" s="822" t="s">
        <v>4330</v>
      </c>
      <c r="J776" s="822" t="s">
        <v>4331</v>
      </c>
      <c r="K776" s="822" t="s">
        <v>3785</v>
      </c>
      <c r="L776" s="825">
        <v>219.25</v>
      </c>
      <c r="M776" s="825">
        <v>1315.5</v>
      </c>
      <c r="N776" s="822">
        <v>6</v>
      </c>
      <c r="O776" s="826">
        <v>1.5</v>
      </c>
      <c r="P776" s="825">
        <v>1315.5</v>
      </c>
      <c r="Q776" s="827">
        <v>1</v>
      </c>
      <c r="R776" s="822">
        <v>6</v>
      </c>
      <c r="S776" s="827">
        <v>1</v>
      </c>
      <c r="T776" s="826">
        <v>1.5</v>
      </c>
      <c r="U776" s="828">
        <v>1</v>
      </c>
    </row>
    <row r="777" spans="1:21" ht="14.45" customHeight="1" x14ac:dyDescent="0.2">
      <c r="A777" s="821">
        <v>21</v>
      </c>
      <c r="B777" s="822" t="s">
        <v>3465</v>
      </c>
      <c r="C777" s="822" t="s">
        <v>3471</v>
      </c>
      <c r="D777" s="823" t="s">
        <v>6113</v>
      </c>
      <c r="E777" s="824" t="s">
        <v>3504</v>
      </c>
      <c r="F777" s="822" t="s">
        <v>3466</v>
      </c>
      <c r="G777" s="822" t="s">
        <v>3782</v>
      </c>
      <c r="H777" s="822" t="s">
        <v>329</v>
      </c>
      <c r="I777" s="822" t="s">
        <v>3783</v>
      </c>
      <c r="J777" s="822" t="s">
        <v>3784</v>
      </c>
      <c r="K777" s="822" t="s">
        <v>3785</v>
      </c>
      <c r="L777" s="825">
        <v>219.25</v>
      </c>
      <c r="M777" s="825">
        <v>657.75</v>
      </c>
      <c r="N777" s="822">
        <v>3</v>
      </c>
      <c r="O777" s="826">
        <v>1</v>
      </c>
      <c r="P777" s="825">
        <v>657.75</v>
      </c>
      <c r="Q777" s="827">
        <v>1</v>
      </c>
      <c r="R777" s="822">
        <v>3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21</v>
      </c>
      <c r="B778" s="822" t="s">
        <v>3465</v>
      </c>
      <c r="C778" s="822" t="s">
        <v>3471</v>
      </c>
      <c r="D778" s="823" t="s">
        <v>6113</v>
      </c>
      <c r="E778" s="824" t="s">
        <v>3504</v>
      </c>
      <c r="F778" s="822" t="s">
        <v>3466</v>
      </c>
      <c r="G778" s="822" t="s">
        <v>3548</v>
      </c>
      <c r="H778" s="822" t="s">
        <v>662</v>
      </c>
      <c r="I778" s="822" t="s">
        <v>2738</v>
      </c>
      <c r="J778" s="822" t="s">
        <v>2739</v>
      </c>
      <c r="K778" s="822" t="s">
        <v>2740</v>
      </c>
      <c r="L778" s="825">
        <v>42.51</v>
      </c>
      <c r="M778" s="825">
        <v>255.05999999999997</v>
      </c>
      <c r="N778" s="822">
        <v>6</v>
      </c>
      <c r="O778" s="826">
        <v>4</v>
      </c>
      <c r="P778" s="825">
        <v>212.54999999999998</v>
      </c>
      <c r="Q778" s="827">
        <v>0.83333333333333337</v>
      </c>
      <c r="R778" s="822">
        <v>5</v>
      </c>
      <c r="S778" s="827">
        <v>0.83333333333333337</v>
      </c>
      <c r="T778" s="826">
        <v>3</v>
      </c>
      <c r="U778" s="828">
        <v>0.75</v>
      </c>
    </row>
    <row r="779" spans="1:21" ht="14.45" customHeight="1" x14ac:dyDescent="0.2">
      <c r="A779" s="821">
        <v>21</v>
      </c>
      <c r="B779" s="822" t="s">
        <v>3465</v>
      </c>
      <c r="C779" s="822" t="s">
        <v>3471</v>
      </c>
      <c r="D779" s="823" t="s">
        <v>6113</v>
      </c>
      <c r="E779" s="824" t="s">
        <v>3504</v>
      </c>
      <c r="F779" s="822" t="s">
        <v>3466</v>
      </c>
      <c r="G779" s="822" t="s">
        <v>3548</v>
      </c>
      <c r="H779" s="822" t="s">
        <v>662</v>
      </c>
      <c r="I779" s="822" t="s">
        <v>4342</v>
      </c>
      <c r="J779" s="822" t="s">
        <v>2739</v>
      </c>
      <c r="K779" s="822" t="s">
        <v>4343</v>
      </c>
      <c r="L779" s="825">
        <v>85.02</v>
      </c>
      <c r="M779" s="825">
        <v>85.02</v>
      </c>
      <c r="N779" s="822">
        <v>1</v>
      </c>
      <c r="O779" s="826">
        <v>0.5</v>
      </c>
      <c r="P779" s="825">
        <v>85.02</v>
      </c>
      <c r="Q779" s="827">
        <v>1</v>
      </c>
      <c r="R779" s="822">
        <v>1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21</v>
      </c>
      <c r="B780" s="822" t="s">
        <v>3465</v>
      </c>
      <c r="C780" s="822" t="s">
        <v>3471</v>
      </c>
      <c r="D780" s="823" t="s">
        <v>6113</v>
      </c>
      <c r="E780" s="824" t="s">
        <v>3504</v>
      </c>
      <c r="F780" s="822" t="s">
        <v>3466</v>
      </c>
      <c r="G780" s="822" t="s">
        <v>3809</v>
      </c>
      <c r="H780" s="822" t="s">
        <v>329</v>
      </c>
      <c r="I780" s="822" t="s">
        <v>3810</v>
      </c>
      <c r="J780" s="822" t="s">
        <v>1162</v>
      </c>
      <c r="K780" s="822" t="s">
        <v>1163</v>
      </c>
      <c r="L780" s="825">
        <v>105.63</v>
      </c>
      <c r="M780" s="825">
        <v>211.26</v>
      </c>
      <c r="N780" s="822">
        <v>2</v>
      </c>
      <c r="O780" s="826">
        <v>2</v>
      </c>
      <c r="P780" s="825">
        <v>211.26</v>
      </c>
      <c r="Q780" s="827">
        <v>1</v>
      </c>
      <c r="R780" s="822">
        <v>2</v>
      </c>
      <c r="S780" s="827">
        <v>1</v>
      </c>
      <c r="T780" s="826">
        <v>2</v>
      </c>
      <c r="U780" s="828">
        <v>1</v>
      </c>
    </row>
    <row r="781" spans="1:21" ht="14.45" customHeight="1" x14ac:dyDescent="0.2">
      <c r="A781" s="821">
        <v>21</v>
      </c>
      <c r="B781" s="822" t="s">
        <v>3465</v>
      </c>
      <c r="C781" s="822" t="s">
        <v>3471</v>
      </c>
      <c r="D781" s="823" t="s">
        <v>6113</v>
      </c>
      <c r="E781" s="824" t="s">
        <v>3504</v>
      </c>
      <c r="F781" s="822" t="s">
        <v>3466</v>
      </c>
      <c r="G781" s="822" t="s">
        <v>3811</v>
      </c>
      <c r="H781" s="822" t="s">
        <v>662</v>
      </c>
      <c r="I781" s="822" t="s">
        <v>3053</v>
      </c>
      <c r="J781" s="822" t="s">
        <v>3054</v>
      </c>
      <c r="K781" s="822" t="s">
        <v>3055</v>
      </c>
      <c r="L781" s="825">
        <v>113.16</v>
      </c>
      <c r="M781" s="825">
        <v>678.95999999999992</v>
      </c>
      <c r="N781" s="822">
        <v>6</v>
      </c>
      <c r="O781" s="826">
        <v>2.5</v>
      </c>
      <c r="P781" s="825">
        <v>113.16</v>
      </c>
      <c r="Q781" s="827">
        <v>0.16666666666666669</v>
      </c>
      <c r="R781" s="822">
        <v>1</v>
      </c>
      <c r="S781" s="827">
        <v>0.16666666666666666</v>
      </c>
      <c r="T781" s="826">
        <v>0.5</v>
      </c>
      <c r="U781" s="828">
        <v>0.2</v>
      </c>
    </row>
    <row r="782" spans="1:21" ht="14.45" customHeight="1" x14ac:dyDescent="0.2">
      <c r="A782" s="821">
        <v>21</v>
      </c>
      <c r="B782" s="822" t="s">
        <v>3465</v>
      </c>
      <c r="C782" s="822" t="s">
        <v>3471</v>
      </c>
      <c r="D782" s="823" t="s">
        <v>6113</v>
      </c>
      <c r="E782" s="824" t="s">
        <v>3504</v>
      </c>
      <c r="F782" s="822" t="s">
        <v>3466</v>
      </c>
      <c r="G782" s="822" t="s">
        <v>3811</v>
      </c>
      <c r="H782" s="822" t="s">
        <v>662</v>
      </c>
      <c r="I782" s="822" t="s">
        <v>3056</v>
      </c>
      <c r="J782" s="822" t="s">
        <v>3054</v>
      </c>
      <c r="K782" s="822" t="s">
        <v>3057</v>
      </c>
      <c r="L782" s="825">
        <v>169.73</v>
      </c>
      <c r="M782" s="825">
        <v>848.65</v>
      </c>
      <c r="N782" s="822">
        <v>5</v>
      </c>
      <c r="O782" s="826">
        <v>1.5</v>
      </c>
      <c r="P782" s="825">
        <v>848.65</v>
      </c>
      <c r="Q782" s="827">
        <v>1</v>
      </c>
      <c r="R782" s="822">
        <v>5</v>
      </c>
      <c r="S782" s="827">
        <v>1</v>
      </c>
      <c r="T782" s="826">
        <v>1.5</v>
      </c>
      <c r="U782" s="828">
        <v>1</v>
      </c>
    </row>
    <row r="783" spans="1:21" ht="14.45" customHeight="1" x14ac:dyDescent="0.2">
      <c r="A783" s="821">
        <v>21</v>
      </c>
      <c r="B783" s="822" t="s">
        <v>3465</v>
      </c>
      <c r="C783" s="822" t="s">
        <v>3471</v>
      </c>
      <c r="D783" s="823" t="s">
        <v>6113</v>
      </c>
      <c r="E783" s="824" t="s">
        <v>3504</v>
      </c>
      <c r="F783" s="822" t="s">
        <v>3466</v>
      </c>
      <c r="G783" s="822" t="s">
        <v>3811</v>
      </c>
      <c r="H783" s="822" t="s">
        <v>662</v>
      </c>
      <c r="I783" s="822" t="s">
        <v>3058</v>
      </c>
      <c r="J783" s="822" t="s">
        <v>3054</v>
      </c>
      <c r="K783" s="822" t="s">
        <v>1952</v>
      </c>
      <c r="L783" s="825">
        <v>339.47</v>
      </c>
      <c r="M783" s="825">
        <v>1357.88</v>
      </c>
      <c r="N783" s="822">
        <v>4</v>
      </c>
      <c r="O783" s="826">
        <v>1</v>
      </c>
      <c r="P783" s="825">
        <v>678.94</v>
      </c>
      <c r="Q783" s="827">
        <v>0.5</v>
      </c>
      <c r="R783" s="822">
        <v>2</v>
      </c>
      <c r="S783" s="827">
        <v>0.5</v>
      </c>
      <c r="T783" s="826">
        <v>0.5</v>
      </c>
      <c r="U783" s="828">
        <v>0.5</v>
      </c>
    </row>
    <row r="784" spans="1:21" ht="14.45" customHeight="1" x14ac:dyDescent="0.2">
      <c r="A784" s="821">
        <v>21</v>
      </c>
      <c r="B784" s="822" t="s">
        <v>3465</v>
      </c>
      <c r="C784" s="822" t="s">
        <v>3471</v>
      </c>
      <c r="D784" s="823" t="s">
        <v>6113</v>
      </c>
      <c r="E784" s="824" t="s">
        <v>3504</v>
      </c>
      <c r="F784" s="822" t="s">
        <v>3466</v>
      </c>
      <c r="G784" s="822" t="s">
        <v>3811</v>
      </c>
      <c r="H784" s="822" t="s">
        <v>662</v>
      </c>
      <c r="I784" s="822" t="s">
        <v>3812</v>
      </c>
      <c r="J784" s="822" t="s">
        <v>3297</v>
      </c>
      <c r="K784" s="822" t="s">
        <v>3813</v>
      </c>
      <c r="L784" s="825">
        <v>101.84</v>
      </c>
      <c r="M784" s="825">
        <v>712.88</v>
      </c>
      <c r="N784" s="822">
        <v>7</v>
      </c>
      <c r="O784" s="826">
        <v>3.5</v>
      </c>
      <c r="P784" s="825">
        <v>611.04</v>
      </c>
      <c r="Q784" s="827">
        <v>0.8571428571428571</v>
      </c>
      <c r="R784" s="822">
        <v>6</v>
      </c>
      <c r="S784" s="827">
        <v>0.8571428571428571</v>
      </c>
      <c r="T784" s="826">
        <v>3</v>
      </c>
      <c r="U784" s="828">
        <v>0.8571428571428571</v>
      </c>
    </row>
    <row r="785" spans="1:21" ht="14.45" customHeight="1" x14ac:dyDescent="0.2">
      <c r="A785" s="821">
        <v>21</v>
      </c>
      <c r="B785" s="822" t="s">
        <v>3465</v>
      </c>
      <c r="C785" s="822" t="s">
        <v>3471</v>
      </c>
      <c r="D785" s="823" t="s">
        <v>6113</v>
      </c>
      <c r="E785" s="824" t="s">
        <v>3504</v>
      </c>
      <c r="F785" s="822" t="s">
        <v>3466</v>
      </c>
      <c r="G785" s="822" t="s">
        <v>3811</v>
      </c>
      <c r="H785" s="822" t="s">
        <v>662</v>
      </c>
      <c r="I785" s="822" t="s">
        <v>3812</v>
      </c>
      <c r="J785" s="822" t="s">
        <v>3297</v>
      </c>
      <c r="K785" s="822" t="s">
        <v>3813</v>
      </c>
      <c r="L785" s="825">
        <v>483.4</v>
      </c>
      <c r="M785" s="825">
        <v>483.4</v>
      </c>
      <c r="N785" s="822">
        <v>1</v>
      </c>
      <c r="O785" s="826">
        <v>1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21</v>
      </c>
      <c r="B786" s="822" t="s">
        <v>3465</v>
      </c>
      <c r="C786" s="822" t="s">
        <v>3471</v>
      </c>
      <c r="D786" s="823" t="s">
        <v>6113</v>
      </c>
      <c r="E786" s="824" t="s">
        <v>3504</v>
      </c>
      <c r="F786" s="822" t="s">
        <v>3466</v>
      </c>
      <c r="G786" s="822" t="s">
        <v>3811</v>
      </c>
      <c r="H786" s="822" t="s">
        <v>662</v>
      </c>
      <c r="I786" s="822" t="s">
        <v>3296</v>
      </c>
      <c r="J786" s="822" t="s">
        <v>3297</v>
      </c>
      <c r="K786" s="822" t="s">
        <v>3298</v>
      </c>
      <c r="L786" s="825">
        <v>305.51</v>
      </c>
      <c r="M786" s="825">
        <v>305.51</v>
      </c>
      <c r="N786" s="822">
        <v>1</v>
      </c>
      <c r="O786" s="826">
        <v>1</v>
      </c>
      <c r="P786" s="825">
        <v>305.51</v>
      </c>
      <c r="Q786" s="827">
        <v>1</v>
      </c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21</v>
      </c>
      <c r="B787" s="822" t="s">
        <v>3465</v>
      </c>
      <c r="C787" s="822" t="s">
        <v>3471</v>
      </c>
      <c r="D787" s="823" t="s">
        <v>6113</v>
      </c>
      <c r="E787" s="824" t="s">
        <v>3504</v>
      </c>
      <c r="F787" s="822" t="s">
        <v>3466</v>
      </c>
      <c r="G787" s="822" t="s">
        <v>3818</v>
      </c>
      <c r="H787" s="822" t="s">
        <v>329</v>
      </c>
      <c r="I787" s="822" t="s">
        <v>3819</v>
      </c>
      <c r="J787" s="822" t="s">
        <v>3820</v>
      </c>
      <c r="K787" s="822" t="s">
        <v>3821</v>
      </c>
      <c r="L787" s="825">
        <v>140.72</v>
      </c>
      <c r="M787" s="825">
        <v>1266.48</v>
      </c>
      <c r="N787" s="822">
        <v>9</v>
      </c>
      <c r="O787" s="826">
        <v>1</v>
      </c>
      <c r="P787" s="825">
        <v>422.15999999999997</v>
      </c>
      <c r="Q787" s="827">
        <v>0.33333333333333331</v>
      </c>
      <c r="R787" s="822">
        <v>3</v>
      </c>
      <c r="S787" s="827">
        <v>0.33333333333333331</v>
      </c>
      <c r="T787" s="826">
        <v>0.5</v>
      </c>
      <c r="U787" s="828">
        <v>0.5</v>
      </c>
    </row>
    <row r="788" spans="1:21" ht="14.45" customHeight="1" x14ac:dyDescent="0.2">
      <c r="A788" s="821">
        <v>21</v>
      </c>
      <c r="B788" s="822" t="s">
        <v>3465</v>
      </c>
      <c r="C788" s="822" t="s">
        <v>3471</v>
      </c>
      <c r="D788" s="823" t="s">
        <v>6113</v>
      </c>
      <c r="E788" s="824" t="s">
        <v>3504</v>
      </c>
      <c r="F788" s="822" t="s">
        <v>3466</v>
      </c>
      <c r="G788" s="822" t="s">
        <v>3825</v>
      </c>
      <c r="H788" s="822" t="s">
        <v>329</v>
      </c>
      <c r="I788" s="822" t="s">
        <v>3826</v>
      </c>
      <c r="J788" s="822" t="s">
        <v>1154</v>
      </c>
      <c r="K788" s="822" t="s">
        <v>3827</v>
      </c>
      <c r="L788" s="825">
        <v>98.89</v>
      </c>
      <c r="M788" s="825">
        <v>296.67</v>
      </c>
      <c r="N788" s="822">
        <v>3</v>
      </c>
      <c r="O788" s="826">
        <v>1.5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21</v>
      </c>
      <c r="B789" s="822" t="s">
        <v>3465</v>
      </c>
      <c r="C789" s="822" t="s">
        <v>3471</v>
      </c>
      <c r="D789" s="823" t="s">
        <v>6113</v>
      </c>
      <c r="E789" s="824" t="s">
        <v>3504</v>
      </c>
      <c r="F789" s="822" t="s">
        <v>3466</v>
      </c>
      <c r="G789" s="822" t="s">
        <v>3825</v>
      </c>
      <c r="H789" s="822" t="s">
        <v>329</v>
      </c>
      <c r="I789" s="822" t="s">
        <v>3828</v>
      </c>
      <c r="J789" s="822" t="s">
        <v>1158</v>
      </c>
      <c r="K789" s="822" t="s">
        <v>3829</v>
      </c>
      <c r="L789" s="825">
        <v>59.33</v>
      </c>
      <c r="M789" s="825">
        <v>474.64</v>
      </c>
      <c r="N789" s="822">
        <v>8</v>
      </c>
      <c r="O789" s="826">
        <v>4</v>
      </c>
      <c r="P789" s="825">
        <v>296.64999999999998</v>
      </c>
      <c r="Q789" s="827">
        <v>0.625</v>
      </c>
      <c r="R789" s="822">
        <v>5</v>
      </c>
      <c r="S789" s="827">
        <v>0.625</v>
      </c>
      <c r="T789" s="826">
        <v>2.5</v>
      </c>
      <c r="U789" s="828">
        <v>0.625</v>
      </c>
    </row>
    <row r="790" spans="1:21" ht="14.45" customHeight="1" x14ac:dyDescent="0.2">
      <c r="A790" s="821">
        <v>21</v>
      </c>
      <c r="B790" s="822" t="s">
        <v>3465</v>
      </c>
      <c r="C790" s="822" t="s">
        <v>3471</v>
      </c>
      <c r="D790" s="823" t="s">
        <v>6113</v>
      </c>
      <c r="E790" s="824" t="s">
        <v>3504</v>
      </c>
      <c r="F790" s="822" t="s">
        <v>3466</v>
      </c>
      <c r="G790" s="822" t="s">
        <v>3830</v>
      </c>
      <c r="H790" s="822" t="s">
        <v>329</v>
      </c>
      <c r="I790" s="822" t="s">
        <v>4353</v>
      </c>
      <c r="J790" s="822" t="s">
        <v>1608</v>
      </c>
      <c r="K790" s="822" t="s">
        <v>1609</v>
      </c>
      <c r="L790" s="825">
        <v>49.04</v>
      </c>
      <c r="M790" s="825">
        <v>49.04</v>
      </c>
      <c r="N790" s="822">
        <v>1</v>
      </c>
      <c r="O790" s="826">
        <v>1</v>
      </c>
      <c r="P790" s="825">
        <v>49.04</v>
      </c>
      <c r="Q790" s="827">
        <v>1</v>
      </c>
      <c r="R790" s="822">
        <v>1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21</v>
      </c>
      <c r="B791" s="822" t="s">
        <v>3465</v>
      </c>
      <c r="C791" s="822" t="s">
        <v>3471</v>
      </c>
      <c r="D791" s="823" t="s">
        <v>6113</v>
      </c>
      <c r="E791" s="824" t="s">
        <v>3504</v>
      </c>
      <c r="F791" s="822" t="s">
        <v>3466</v>
      </c>
      <c r="G791" s="822" t="s">
        <v>3845</v>
      </c>
      <c r="H791" s="822" t="s">
        <v>662</v>
      </c>
      <c r="I791" s="822" t="s">
        <v>3263</v>
      </c>
      <c r="J791" s="822" t="s">
        <v>1143</v>
      </c>
      <c r="K791" s="822" t="s">
        <v>3264</v>
      </c>
      <c r="L791" s="825">
        <v>773.45</v>
      </c>
      <c r="M791" s="825">
        <v>1546.9</v>
      </c>
      <c r="N791" s="822">
        <v>2</v>
      </c>
      <c r="O791" s="826">
        <v>1.5</v>
      </c>
      <c r="P791" s="825">
        <v>773.45</v>
      </c>
      <c r="Q791" s="827">
        <v>0.5</v>
      </c>
      <c r="R791" s="822">
        <v>1</v>
      </c>
      <c r="S791" s="827">
        <v>0.5</v>
      </c>
      <c r="T791" s="826">
        <v>0.5</v>
      </c>
      <c r="U791" s="828">
        <v>0.33333333333333331</v>
      </c>
    </row>
    <row r="792" spans="1:21" ht="14.45" customHeight="1" x14ac:dyDescent="0.2">
      <c r="A792" s="821">
        <v>21</v>
      </c>
      <c r="B792" s="822" t="s">
        <v>3465</v>
      </c>
      <c r="C792" s="822" t="s">
        <v>3471</v>
      </c>
      <c r="D792" s="823" t="s">
        <v>6113</v>
      </c>
      <c r="E792" s="824" t="s">
        <v>3504</v>
      </c>
      <c r="F792" s="822" t="s">
        <v>3466</v>
      </c>
      <c r="G792" s="822" t="s">
        <v>4670</v>
      </c>
      <c r="H792" s="822" t="s">
        <v>329</v>
      </c>
      <c r="I792" s="822" t="s">
        <v>4671</v>
      </c>
      <c r="J792" s="822" t="s">
        <v>740</v>
      </c>
      <c r="K792" s="822" t="s">
        <v>4672</v>
      </c>
      <c r="L792" s="825">
        <v>144.19</v>
      </c>
      <c r="M792" s="825">
        <v>288.38</v>
      </c>
      <c r="N792" s="822">
        <v>2</v>
      </c>
      <c r="O792" s="826">
        <v>1.5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21</v>
      </c>
      <c r="B793" s="822" t="s">
        <v>3465</v>
      </c>
      <c r="C793" s="822" t="s">
        <v>3471</v>
      </c>
      <c r="D793" s="823" t="s">
        <v>6113</v>
      </c>
      <c r="E793" s="824" t="s">
        <v>3504</v>
      </c>
      <c r="F793" s="822" t="s">
        <v>3466</v>
      </c>
      <c r="G793" s="822" t="s">
        <v>3846</v>
      </c>
      <c r="H793" s="822" t="s">
        <v>329</v>
      </c>
      <c r="I793" s="822" t="s">
        <v>3847</v>
      </c>
      <c r="J793" s="822" t="s">
        <v>1761</v>
      </c>
      <c r="K793" s="822" t="s">
        <v>3848</v>
      </c>
      <c r="L793" s="825">
        <v>42.14</v>
      </c>
      <c r="M793" s="825">
        <v>294.98</v>
      </c>
      <c r="N793" s="822">
        <v>7</v>
      </c>
      <c r="O793" s="826">
        <v>3</v>
      </c>
      <c r="P793" s="825">
        <v>210.7</v>
      </c>
      <c r="Q793" s="827">
        <v>0.71428571428571419</v>
      </c>
      <c r="R793" s="822">
        <v>5</v>
      </c>
      <c r="S793" s="827">
        <v>0.7142857142857143</v>
      </c>
      <c r="T793" s="826">
        <v>2</v>
      </c>
      <c r="U793" s="828">
        <v>0.66666666666666663</v>
      </c>
    </row>
    <row r="794" spans="1:21" ht="14.45" customHeight="1" x14ac:dyDescent="0.2">
      <c r="A794" s="821">
        <v>21</v>
      </c>
      <c r="B794" s="822" t="s">
        <v>3465</v>
      </c>
      <c r="C794" s="822" t="s">
        <v>3471</v>
      </c>
      <c r="D794" s="823" t="s">
        <v>6113</v>
      </c>
      <c r="E794" s="824" t="s">
        <v>3504</v>
      </c>
      <c r="F794" s="822" t="s">
        <v>3466</v>
      </c>
      <c r="G794" s="822" t="s">
        <v>4673</v>
      </c>
      <c r="H794" s="822" t="s">
        <v>329</v>
      </c>
      <c r="I794" s="822" t="s">
        <v>4674</v>
      </c>
      <c r="J794" s="822" t="s">
        <v>4675</v>
      </c>
      <c r="K794" s="822" t="s">
        <v>4676</v>
      </c>
      <c r="L794" s="825">
        <v>218.77</v>
      </c>
      <c r="M794" s="825">
        <v>218.77</v>
      </c>
      <c r="N794" s="822">
        <v>1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21</v>
      </c>
      <c r="B795" s="822" t="s">
        <v>3465</v>
      </c>
      <c r="C795" s="822" t="s">
        <v>3471</v>
      </c>
      <c r="D795" s="823" t="s">
        <v>6113</v>
      </c>
      <c r="E795" s="824" t="s">
        <v>3504</v>
      </c>
      <c r="F795" s="822" t="s">
        <v>3466</v>
      </c>
      <c r="G795" s="822" t="s">
        <v>3857</v>
      </c>
      <c r="H795" s="822" t="s">
        <v>662</v>
      </c>
      <c r="I795" s="822" t="s">
        <v>3858</v>
      </c>
      <c r="J795" s="822" t="s">
        <v>3859</v>
      </c>
      <c r="K795" s="822" t="s">
        <v>3860</v>
      </c>
      <c r="L795" s="825">
        <v>1651.16</v>
      </c>
      <c r="M795" s="825">
        <v>85860.32000000008</v>
      </c>
      <c r="N795" s="822">
        <v>52</v>
      </c>
      <c r="O795" s="826">
        <v>43.5</v>
      </c>
      <c r="P795" s="825">
        <v>69348.720000000074</v>
      </c>
      <c r="Q795" s="827">
        <v>0.80769230769230782</v>
      </c>
      <c r="R795" s="822">
        <v>42</v>
      </c>
      <c r="S795" s="827">
        <v>0.80769230769230771</v>
      </c>
      <c r="T795" s="826">
        <v>35.5</v>
      </c>
      <c r="U795" s="828">
        <v>0.81609195402298851</v>
      </c>
    </row>
    <row r="796" spans="1:21" ht="14.45" customHeight="1" x14ac:dyDescent="0.2">
      <c r="A796" s="821">
        <v>21</v>
      </c>
      <c r="B796" s="822" t="s">
        <v>3465</v>
      </c>
      <c r="C796" s="822" t="s">
        <v>3471</v>
      </c>
      <c r="D796" s="823" t="s">
        <v>6113</v>
      </c>
      <c r="E796" s="824" t="s">
        <v>3504</v>
      </c>
      <c r="F796" s="822" t="s">
        <v>3466</v>
      </c>
      <c r="G796" s="822" t="s">
        <v>3861</v>
      </c>
      <c r="H796" s="822" t="s">
        <v>329</v>
      </c>
      <c r="I796" s="822" t="s">
        <v>3862</v>
      </c>
      <c r="J796" s="822" t="s">
        <v>3863</v>
      </c>
      <c r="K796" s="822" t="s">
        <v>1622</v>
      </c>
      <c r="L796" s="825">
        <v>78.48</v>
      </c>
      <c r="M796" s="825">
        <v>78.48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21</v>
      </c>
      <c r="B797" s="822" t="s">
        <v>3465</v>
      </c>
      <c r="C797" s="822" t="s">
        <v>3471</v>
      </c>
      <c r="D797" s="823" t="s">
        <v>6113</v>
      </c>
      <c r="E797" s="824" t="s">
        <v>3504</v>
      </c>
      <c r="F797" s="822" t="s">
        <v>3466</v>
      </c>
      <c r="G797" s="822" t="s">
        <v>3869</v>
      </c>
      <c r="H797" s="822" t="s">
        <v>329</v>
      </c>
      <c r="I797" s="822" t="s">
        <v>4677</v>
      </c>
      <c r="J797" s="822" t="s">
        <v>4678</v>
      </c>
      <c r="K797" s="822" t="s">
        <v>4291</v>
      </c>
      <c r="L797" s="825">
        <v>0</v>
      </c>
      <c r="M797" s="825">
        <v>0</v>
      </c>
      <c r="N797" s="822">
        <v>1</v>
      </c>
      <c r="O797" s="826">
        <v>1</v>
      </c>
      <c r="P797" s="825"/>
      <c r="Q797" s="827"/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21</v>
      </c>
      <c r="B798" s="822" t="s">
        <v>3465</v>
      </c>
      <c r="C798" s="822" t="s">
        <v>3471</v>
      </c>
      <c r="D798" s="823" t="s">
        <v>6113</v>
      </c>
      <c r="E798" s="824" t="s">
        <v>3504</v>
      </c>
      <c r="F798" s="822" t="s">
        <v>3466</v>
      </c>
      <c r="G798" s="822" t="s">
        <v>3869</v>
      </c>
      <c r="H798" s="822" t="s">
        <v>329</v>
      </c>
      <c r="I798" s="822" t="s">
        <v>4379</v>
      </c>
      <c r="J798" s="822" t="s">
        <v>4380</v>
      </c>
      <c r="K798" s="822" t="s">
        <v>4381</v>
      </c>
      <c r="L798" s="825">
        <v>0</v>
      </c>
      <c r="M798" s="825">
        <v>0</v>
      </c>
      <c r="N798" s="822">
        <v>1</v>
      </c>
      <c r="O798" s="826">
        <v>1</v>
      </c>
      <c r="P798" s="825">
        <v>0</v>
      </c>
      <c r="Q798" s="827"/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21</v>
      </c>
      <c r="B799" s="822" t="s">
        <v>3465</v>
      </c>
      <c r="C799" s="822" t="s">
        <v>3471</v>
      </c>
      <c r="D799" s="823" t="s">
        <v>6113</v>
      </c>
      <c r="E799" s="824" t="s">
        <v>3504</v>
      </c>
      <c r="F799" s="822" t="s">
        <v>3466</v>
      </c>
      <c r="G799" s="822" t="s">
        <v>3869</v>
      </c>
      <c r="H799" s="822" t="s">
        <v>329</v>
      </c>
      <c r="I799" s="822" t="s">
        <v>4679</v>
      </c>
      <c r="J799" s="822" t="s">
        <v>4680</v>
      </c>
      <c r="K799" s="822" t="s">
        <v>4681</v>
      </c>
      <c r="L799" s="825">
        <v>0</v>
      </c>
      <c r="M799" s="825">
        <v>0</v>
      </c>
      <c r="N799" s="822">
        <v>2</v>
      </c>
      <c r="O799" s="826">
        <v>0.5</v>
      </c>
      <c r="P799" s="825">
        <v>0</v>
      </c>
      <c r="Q799" s="827"/>
      <c r="R799" s="822">
        <v>2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21</v>
      </c>
      <c r="B800" s="822" t="s">
        <v>3465</v>
      </c>
      <c r="C800" s="822" t="s">
        <v>3471</v>
      </c>
      <c r="D800" s="823" t="s">
        <v>6113</v>
      </c>
      <c r="E800" s="824" t="s">
        <v>3504</v>
      </c>
      <c r="F800" s="822" t="s">
        <v>3466</v>
      </c>
      <c r="G800" s="822" t="s">
        <v>3873</v>
      </c>
      <c r="H800" s="822" t="s">
        <v>329</v>
      </c>
      <c r="I800" s="822" t="s">
        <v>3875</v>
      </c>
      <c r="J800" s="822" t="s">
        <v>833</v>
      </c>
      <c r="K800" s="822" t="s">
        <v>3876</v>
      </c>
      <c r="L800" s="825">
        <v>73.989999999999995</v>
      </c>
      <c r="M800" s="825">
        <v>295.95999999999998</v>
      </c>
      <c r="N800" s="822">
        <v>4</v>
      </c>
      <c r="O800" s="826">
        <v>2</v>
      </c>
      <c r="P800" s="825">
        <v>295.95999999999998</v>
      </c>
      <c r="Q800" s="827">
        <v>1</v>
      </c>
      <c r="R800" s="822">
        <v>4</v>
      </c>
      <c r="S800" s="827">
        <v>1</v>
      </c>
      <c r="T800" s="826">
        <v>2</v>
      </c>
      <c r="U800" s="828">
        <v>1</v>
      </c>
    </row>
    <row r="801" spans="1:21" ht="14.45" customHeight="1" x14ac:dyDescent="0.2">
      <c r="A801" s="821">
        <v>21</v>
      </c>
      <c r="B801" s="822" t="s">
        <v>3465</v>
      </c>
      <c r="C801" s="822" t="s">
        <v>3471</v>
      </c>
      <c r="D801" s="823" t="s">
        <v>6113</v>
      </c>
      <c r="E801" s="824" t="s">
        <v>3504</v>
      </c>
      <c r="F801" s="822" t="s">
        <v>3466</v>
      </c>
      <c r="G801" s="822" t="s">
        <v>3873</v>
      </c>
      <c r="H801" s="822" t="s">
        <v>329</v>
      </c>
      <c r="I801" s="822" t="s">
        <v>3877</v>
      </c>
      <c r="J801" s="822" t="s">
        <v>833</v>
      </c>
      <c r="K801" s="822" t="s">
        <v>834</v>
      </c>
      <c r="L801" s="825">
        <v>38.5</v>
      </c>
      <c r="M801" s="825">
        <v>77</v>
      </c>
      <c r="N801" s="822">
        <v>2</v>
      </c>
      <c r="O801" s="826">
        <v>1</v>
      </c>
      <c r="P801" s="825">
        <v>77</v>
      </c>
      <c r="Q801" s="827">
        <v>1</v>
      </c>
      <c r="R801" s="822">
        <v>2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21</v>
      </c>
      <c r="B802" s="822" t="s">
        <v>3465</v>
      </c>
      <c r="C802" s="822" t="s">
        <v>3471</v>
      </c>
      <c r="D802" s="823" t="s">
        <v>6113</v>
      </c>
      <c r="E802" s="824" t="s">
        <v>3504</v>
      </c>
      <c r="F802" s="822" t="s">
        <v>3466</v>
      </c>
      <c r="G802" s="822" t="s">
        <v>3886</v>
      </c>
      <c r="H802" s="822" t="s">
        <v>329</v>
      </c>
      <c r="I802" s="822" t="s">
        <v>4682</v>
      </c>
      <c r="J802" s="822" t="s">
        <v>4683</v>
      </c>
      <c r="K802" s="822" t="s">
        <v>4684</v>
      </c>
      <c r="L802" s="825">
        <v>26.37</v>
      </c>
      <c r="M802" s="825">
        <v>52.74</v>
      </c>
      <c r="N802" s="822">
        <v>2</v>
      </c>
      <c r="O802" s="826">
        <v>0.5</v>
      </c>
      <c r="P802" s="825">
        <v>52.74</v>
      </c>
      <c r="Q802" s="827">
        <v>1</v>
      </c>
      <c r="R802" s="822">
        <v>2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21</v>
      </c>
      <c r="B803" s="822" t="s">
        <v>3465</v>
      </c>
      <c r="C803" s="822" t="s">
        <v>3471</v>
      </c>
      <c r="D803" s="823" t="s">
        <v>6113</v>
      </c>
      <c r="E803" s="824" t="s">
        <v>3504</v>
      </c>
      <c r="F803" s="822" t="s">
        <v>3466</v>
      </c>
      <c r="G803" s="822" t="s">
        <v>3886</v>
      </c>
      <c r="H803" s="822" t="s">
        <v>329</v>
      </c>
      <c r="I803" s="822" t="s">
        <v>4685</v>
      </c>
      <c r="J803" s="822" t="s">
        <v>4683</v>
      </c>
      <c r="K803" s="822" t="s">
        <v>4686</v>
      </c>
      <c r="L803" s="825">
        <v>52.75</v>
      </c>
      <c r="M803" s="825">
        <v>52.75</v>
      </c>
      <c r="N803" s="822">
        <v>1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21</v>
      </c>
      <c r="B804" s="822" t="s">
        <v>3465</v>
      </c>
      <c r="C804" s="822" t="s">
        <v>3471</v>
      </c>
      <c r="D804" s="823" t="s">
        <v>6113</v>
      </c>
      <c r="E804" s="824" t="s">
        <v>3504</v>
      </c>
      <c r="F804" s="822" t="s">
        <v>3466</v>
      </c>
      <c r="G804" s="822" t="s">
        <v>3886</v>
      </c>
      <c r="H804" s="822" t="s">
        <v>329</v>
      </c>
      <c r="I804" s="822" t="s">
        <v>3892</v>
      </c>
      <c r="J804" s="822" t="s">
        <v>715</v>
      </c>
      <c r="K804" s="822" t="s">
        <v>3893</v>
      </c>
      <c r="L804" s="825">
        <v>31.65</v>
      </c>
      <c r="M804" s="825">
        <v>126.6</v>
      </c>
      <c r="N804" s="822">
        <v>4</v>
      </c>
      <c r="O804" s="826">
        <v>2.5</v>
      </c>
      <c r="P804" s="825">
        <v>31.65</v>
      </c>
      <c r="Q804" s="827">
        <v>0.25</v>
      </c>
      <c r="R804" s="822">
        <v>1</v>
      </c>
      <c r="S804" s="827">
        <v>0.25</v>
      </c>
      <c r="T804" s="826">
        <v>0.5</v>
      </c>
      <c r="U804" s="828">
        <v>0.2</v>
      </c>
    </row>
    <row r="805" spans="1:21" ht="14.45" customHeight="1" x14ac:dyDescent="0.2">
      <c r="A805" s="821">
        <v>21</v>
      </c>
      <c r="B805" s="822" t="s">
        <v>3465</v>
      </c>
      <c r="C805" s="822" t="s">
        <v>3471</v>
      </c>
      <c r="D805" s="823" t="s">
        <v>6113</v>
      </c>
      <c r="E805" s="824" t="s">
        <v>3504</v>
      </c>
      <c r="F805" s="822" t="s">
        <v>3466</v>
      </c>
      <c r="G805" s="822" t="s">
        <v>3886</v>
      </c>
      <c r="H805" s="822" t="s">
        <v>329</v>
      </c>
      <c r="I805" s="822" t="s">
        <v>3894</v>
      </c>
      <c r="J805" s="822" t="s">
        <v>715</v>
      </c>
      <c r="K805" s="822" t="s">
        <v>717</v>
      </c>
      <c r="L805" s="825">
        <v>31.65</v>
      </c>
      <c r="M805" s="825">
        <v>63.3</v>
      </c>
      <c r="N805" s="822">
        <v>2</v>
      </c>
      <c r="O805" s="826">
        <v>2</v>
      </c>
      <c r="P805" s="825">
        <v>31.65</v>
      </c>
      <c r="Q805" s="827">
        <v>0.5</v>
      </c>
      <c r="R805" s="822">
        <v>1</v>
      </c>
      <c r="S805" s="827">
        <v>0.5</v>
      </c>
      <c r="T805" s="826">
        <v>1</v>
      </c>
      <c r="U805" s="828">
        <v>0.5</v>
      </c>
    </row>
    <row r="806" spans="1:21" ht="14.45" customHeight="1" x14ac:dyDescent="0.2">
      <c r="A806" s="821">
        <v>21</v>
      </c>
      <c r="B806" s="822" t="s">
        <v>3465</v>
      </c>
      <c r="C806" s="822" t="s">
        <v>3471</v>
      </c>
      <c r="D806" s="823" t="s">
        <v>6113</v>
      </c>
      <c r="E806" s="824" t="s">
        <v>3504</v>
      </c>
      <c r="F806" s="822" t="s">
        <v>3466</v>
      </c>
      <c r="G806" s="822" t="s">
        <v>3900</v>
      </c>
      <c r="H806" s="822" t="s">
        <v>329</v>
      </c>
      <c r="I806" s="822" t="s">
        <v>3901</v>
      </c>
      <c r="J806" s="822" t="s">
        <v>673</v>
      </c>
      <c r="K806" s="822" t="s">
        <v>3902</v>
      </c>
      <c r="L806" s="825">
        <v>73.150000000000006</v>
      </c>
      <c r="M806" s="825">
        <v>658.35</v>
      </c>
      <c r="N806" s="822">
        <v>9</v>
      </c>
      <c r="O806" s="826">
        <v>3</v>
      </c>
      <c r="P806" s="825">
        <v>658.35</v>
      </c>
      <c r="Q806" s="827">
        <v>1</v>
      </c>
      <c r="R806" s="822">
        <v>9</v>
      </c>
      <c r="S806" s="827">
        <v>1</v>
      </c>
      <c r="T806" s="826">
        <v>3</v>
      </c>
      <c r="U806" s="828">
        <v>1</v>
      </c>
    </row>
    <row r="807" spans="1:21" ht="14.45" customHeight="1" x14ac:dyDescent="0.2">
      <c r="A807" s="821">
        <v>21</v>
      </c>
      <c r="B807" s="822" t="s">
        <v>3465</v>
      </c>
      <c r="C807" s="822" t="s">
        <v>3471</v>
      </c>
      <c r="D807" s="823" t="s">
        <v>6113</v>
      </c>
      <c r="E807" s="824" t="s">
        <v>3504</v>
      </c>
      <c r="F807" s="822" t="s">
        <v>3466</v>
      </c>
      <c r="G807" s="822" t="s">
        <v>3900</v>
      </c>
      <c r="H807" s="822" t="s">
        <v>329</v>
      </c>
      <c r="I807" s="822" t="s">
        <v>3903</v>
      </c>
      <c r="J807" s="822" t="s">
        <v>673</v>
      </c>
      <c r="K807" s="822" t="s">
        <v>674</v>
      </c>
      <c r="L807" s="825">
        <v>109.72</v>
      </c>
      <c r="M807" s="825">
        <v>329.15999999999997</v>
      </c>
      <c r="N807" s="822">
        <v>3</v>
      </c>
      <c r="O807" s="826">
        <v>2</v>
      </c>
      <c r="P807" s="825">
        <v>329.15999999999997</v>
      </c>
      <c r="Q807" s="827">
        <v>1</v>
      </c>
      <c r="R807" s="822">
        <v>3</v>
      </c>
      <c r="S807" s="827">
        <v>1</v>
      </c>
      <c r="T807" s="826">
        <v>2</v>
      </c>
      <c r="U807" s="828">
        <v>1</v>
      </c>
    </row>
    <row r="808" spans="1:21" ht="14.45" customHeight="1" x14ac:dyDescent="0.2">
      <c r="A808" s="821">
        <v>21</v>
      </c>
      <c r="B808" s="822" t="s">
        <v>3465</v>
      </c>
      <c r="C808" s="822" t="s">
        <v>3471</v>
      </c>
      <c r="D808" s="823" t="s">
        <v>6113</v>
      </c>
      <c r="E808" s="824" t="s">
        <v>3504</v>
      </c>
      <c r="F808" s="822" t="s">
        <v>3466</v>
      </c>
      <c r="G808" s="822" t="s">
        <v>3905</v>
      </c>
      <c r="H808" s="822" t="s">
        <v>662</v>
      </c>
      <c r="I808" s="822" t="s">
        <v>3906</v>
      </c>
      <c r="J808" s="822" t="s">
        <v>1590</v>
      </c>
      <c r="K808" s="822" t="s">
        <v>3907</v>
      </c>
      <c r="L808" s="825">
        <v>760.22</v>
      </c>
      <c r="M808" s="825">
        <v>3801.1000000000004</v>
      </c>
      <c r="N808" s="822">
        <v>5</v>
      </c>
      <c r="O808" s="826">
        <v>4</v>
      </c>
      <c r="P808" s="825">
        <v>3801.1000000000004</v>
      </c>
      <c r="Q808" s="827">
        <v>1</v>
      </c>
      <c r="R808" s="822">
        <v>5</v>
      </c>
      <c r="S808" s="827">
        <v>1</v>
      </c>
      <c r="T808" s="826">
        <v>4</v>
      </c>
      <c r="U808" s="828">
        <v>1</v>
      </c>
    </row>
    <row r="809" spans="1:21" ht="14.45" customHeight="1" x14ac:dyDescent="0.2">
      <c r="A809" s="821">
        <v>21</v>
      </c>
      <c r="B809" s="822" t="s">
        <v>3465</v>
      </c>
      <c r="C809" s="822" t="s">
        <v>3471</v>
      </c>
      <c r="D809" s="823" t="s">
        <v>6113</v>
      </c>
      <c r="E809" s="824" t="s">
        <v>3504</v>
      </c>
      <c r="F809" s="822" t="s">
        <v>3466</v>
      </c>
      <c r="G809" s="822" t="s">
        <v>3905</v>
      </c>
      <c r="H809" s="822" t="s">
        <v>662</v>
      </c>
      <c r="I809" s="822" t="s">
        <v>2663</v>
      </c>
      <c r="J809" s="822" t="s">
        <v>1590</v>
      </c>
      <c r="K809" s="822" t="s">
        <v>2664</v>
      </c>
      <c r="L809" s="825">
        <v>0</v>
      </c>
      <c r="M809" s="825">
        <v>0</v>
      </c>
      <c r="N809" s="822">
        <v>1</v>
      </c>
      <c r="O809" s="826">
        <v>0.5</v>
      </c>
      <c r="P809" s="825">
        <v>0</v>
      </c>
      <c r="Q809" s="827"/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21</v>
      </c>
      <c r="B810" s="822" t="s">
        <v>3465</v>
      </c>
      <c r="C810" s="822" t="s">
        <v>3471</v>
      </c>
      <c r="D810" s="823" t="s">
        <v>6113</v>
      </c>
      <c r="E810" s="824" t="s">
        <v>3504</v>
      </c>
      <c r="F810" s="822" t="s">
        <v>3466</v>
      </c>
      <c r="G810" s="822" t="s">
        <v>3914</v>
      </c>
      <c r="H810" s="822" t="s">
        <v>329</v>
      </c>
      <c r="I810" s="822" t="s">
        <v>3917</v>
      </c>
      <c r="J810" s="822" t="s">
        <v>3916</v>
      </c>
      <c r="K810" s="822" t="s">
        <v>1952</v>
      </c>
      <c r="L810" s="825">
        <v>0</v>
      </c>
      <c r="M810" s="825">
        <v>0</v>
      </c>
      <c r="N810" s="822">
        <v>4</v>
      </c>
      <c r="O810" s="826">
        <v>2</v>
      </c>
      <c r="P810" s="825">
        <v>0</v>
      </c>
      <c r="Q810" s="827"/>
      <c r="R810" s="822">
        <v>2</v>
      </c>
      <c r="S810" s="827">
        <v>0.5</v>
      </c>
      <c r="T810" s="826">
        <v>1</v>
      </c>
      <c r="U810" s="828">
        <v>0.5</v>
      </c>
    </row>
    <row r="811" spans="1:21" ht="14.45" customHeight="1" x14ac:dyDescent="0.2">
      <c r="A811" s="821">
        <v>21</v>
      </c>
      <c r="B811" s="822" t="s">
        <v>3465</v>
      </c>
      <c r="C811" s="822" t="s">
        <v>3471</v>
      </c>
      <c r="D811" s="823" t="s">
        <v>6113</v>
      </c>
      <c r="E811" s="824" t="s">
        <v>3504</v>
      </c>
      <c r="F811" s="822" t="s">
        <v>3466</v>
      </c>
      <c r="G811" s="822" t="s">
        <v>3914</v>
      </c>
      <c r="H811" s="822" t="s">
        <v>329</v>
      </c>
      <c r="I811" s="822" t="s">
        <v>3918</v>
      </c>
      <c r="J811" s="822" t="s">
        <v>972</v>
      </c>
      <c r="K811" s="822" t="s">
        <v>973</v>
      </c>
      <c r="L811" s="825">
        <v>0</v>
      </c>
      <c r="M811" s="825">
        <v>0</v>
      </c>
      <c r="N811" s="822">
        <v>15</v>
      </c>
      <c r="O811" s="826">
        <v>2.5</v>
      </c>
      <c r="P811" s="825">
        <v>0</v>
      </c>
      <c r="Q811" s="827"/>
      <c r="R811" s="822">
        <v>9</v>
      </c>
      <c r="S811" s="827">
        <v>0.6</v>
      </c>
      <c r="T811" s="826">
        <v>1.5</v>
      </c>
      <c r="U811" s="828">
        <v>0.6</v>
      </c>
    </row>
    <row r="812" spans="1:21" ht="14.45" customHeight="1" x14ac:dyDescent="0.2">
      <c r="A812" s="821">
        <v>21</v>
      </c>
      <c r="B812" s="822" t="s">
        <v>3465</v>
      </c>
      <c r="C812" s="822" t="s">
        <v>3471</v>
      </c>
      <c r="D812" s="823" t="s">
        <v>6113</v>
      </c>
      <c r="E812" s="824" t="s">
        <v>3504</v>
      </c>
      <c r="F812" s="822" t="s">
        <v>3466</v>
      </c>
      <c r="G812" s="822" t="s">
        <v>3919</v>
      </c>
      <c r="H812" s="822" t="s">
        <v>329</v>
      </c>
      <c r="I812" s="822" t="s">
        <v>4387</v>
      </c>
      <c r="J812" s="822" t="s">
        <v>4388</v>
      </c>
      <c r="K812" s="822" t="s">
        <v>4389</v>
      </c>
      <c r="L812" s="825">
        <v>219.25</v>
      </c>
      <c r="M812" s="825">
        <v>657.75</v>
      </c>
      <c r="N812" s="822">
        <v>3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21</v>
      </c>
      <c r="B813" s="822" t="s">
        <v>3465</v>
      </c>
      <c r="C813" s="822" t="s">
        <v>3471</v>
      </c>
      <c r="D813" s="823" t="s">
        <v>6113</v>
      </c>
      <c r="E813" s="824" t="s">
        <v>3504</v>
      </c>
      <c r="F813" s="822" t="s">
        <v>3466</v>
      </c>
      <c r="G813" s="822" t="s">
        <v>3919</v>
      </c>
      <c r="H813" s="822" t="s">
        <v>662</v>
      </c>
      <c r="I813" s="822" t="s">
        <v>3920</v>
      </c>
      <c r="J813" s="822" t="s">
        <v>3921</v>
      </c>
      <c r="K813" s="822" t="s">
        <v>776</v>
      </c>
      <c r="L813" s="825">
        <v>219.25</v>
      </c>
      <c r="M813" s="825">
        <v>30256.5</v>
      </c>
      <c r="N813" s="822">
        <v>138</v>
      </c>
      <c r="O813" s="826">
        <v>42.5</v>
      </c>
      <c r="P813" s="825">
        <v>18417</v>
      </c>
      <c r="Q813" s="827">
        <v>0.60869565217391308</v>
      </c>
      <c r="R813" s="822">
        <v>84</v>
      </c>
      <c r="S813" s="827">
        <v>0.60869565217391308</v>
      </c>
      <c r="T813" s="826">
        <v>25</v>
      </c>
      <c r="U813" s="828">
        <v>0.58823529411764708</v>
      </c>
    </row>
    <row r="814" spans="1:21" ht="14.45" customHeight="1" x14ac:dyDescent="0.2">
      <c r="A814" s="821">
        <v>21</v>
      </c>
      <c r="B814" s="822" t="s">
        <v>3465</v>
      </c>
      <c r="C814" s="822" t="s">
        <v>3471</v>
      </c>
      <c r="D814" s="823" t="s">
        <v>6113</v>
      </c>
      <c r="E814" s="824" t="s">
        <v>3504</v>
      </c>
      <c r="F814" s="822" t="s">
        <v>3466</v>
      </c>
      <c r="G814" s="822" t="s">
        <v>3919</v>
      </c>
      <c r="H814" s="822" t="s">
        <v>329</v>
      </c>
      <c r="I814" s="822" t="s">
        <v>3922</v>
      </c>
      <c r="J814" s="822" t="s">
        <v>3921</v>
      </c>
      <c r="K814" s="822" t="s">
        <v>1989</v>
      </c>
      <c r="L814" s="825">
        <v>513.70000000000005</v>
      </c>
      <c r="M814" s="825">
        <v>1541.1000000000001</v>
      </c>
      <c r="N814" s="822">
        <v>3</v>
      </c>
      <c r="O814" s="826">
        <v>1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21</v>
      </c>
      <c r="B815" s="822" t="s">
        <v>3465</v>
      </c>
      <c r="C815" s="822" t="s">
        <v>3471</v>
      </c>
      <c r="D815" s="823" t="s">
        <v>6113</v>
      </c>
      <c r="E815" s="824" t="s">
        <v>3504</v>
      </c>
      <c r="F815" s="822" t="s">
        <v>3466</v>
      </c>
      <c r="G815" s="822" t="s">
        <v>3927</v>
      </c>
      <c r="H815" s="822" t="s">
        <v>329</v>
      </c>
      <c r="I815" s="822" t="s">
        <v>4398</v>
      </c>
      <c r="J815" s="822" t="s">
        <v>4399</v>
      </c>
      <c r="K815" s="822" t="s">
        <v>4400</v>
      </c>
      <c r="L815" s="825">
        <v>0</v>
      </c>
      <c r="M815" s="825">
        <v>0</v>
      </c>
      <c r="N815" s="822">
        <v>1</v>
      </c>
      <c r="O815" s="826">
        <v>1</v>
      </c>
      <c r="P815" s="825">
        <v>0</v>
      </c>
      <c r="Q815" s="827"/>
      <c r="R815" s="822">
        <v>1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21</v>
      </c>
      <c r="B816" s="822" t="s">
        <v>3465</v>
      </c>
      <c r="C816" s="822" t="s">
        <v>3471</v>
      </c>
      <c r="D816" s="823" t="s">
        <v>6113</v>
      </c>
      <c r="E816" s="824" t="s">
        <v>3504</v>
      </c>
      <c r="F816" s="822" t="s">
        <v>3466</v>
      </c>
      <c r="G816" s="822" t="s">
        <v>3934</v>
      </c>
      <c r="H816" s="822" t="s">
        <v>329</v>
      </c>
      <c r="I816" s="822" t="s">
        <v>3935</v>
      </c>
      <c r="J816" s="822" t="s">
        <v>3936</v>
      </c>
      <c r="K816" s="822" t="s">
        <v>3937</v>
      </c>
      <c r="L816" s="825">
        <v>248.55</v>
      </c>
      <c r="M816" s="825">
        <v>248.55</v>
      </c>
      <c r="N816" s="822">
        <v>1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21</v>
      </c>
      <c r="B817" s="822" t="s">
        <v>3465</v>
      </c>
      <c r="C817" s="822" t="s">
        <v>3471</v>
      </c>
      <c r="D817" s="823" t="s">
        <v>6113</v>
      </c>
      <c r="E817" s="824" t="s">
        <v>3504</v>
      </c>
      <c r="F817" s="822" t="s">
        <v>3466</v>
      </c>
      <c r="G817" s="822" t="s">
        <v>3939</v>
      </c>
      <c r="H817" s="822" t="s">
        <v>329</v>
      </c>
      <c r="I817" s="822" t="s">
        <v>3940</v>
      </c>
      <c r="J817" s="822" t="s">
        <v>3941</v>
      </c>
      <c r="K817" s="822" t="s">
        <v>3942</v>
      </c>
      <c r="L817" s="825">
        <v>727.03</v>
      </c>
      <c r="M817" s="825">
        <v>6543.27</v>
      </c>
      <c r="N817" s="822">
        <v>9</v>
      </c>
      <c r="O817" s="826">
        <v>4</v>
      </c>
      <c r="P817" s="825">
        <v>4362.18</v>
      </c>
      <c r="Q817" s="827">
        <v>0.66666666666666663</v>
      </c>
      <c r="R817" s="822">
        <v>6</v>
      </c>
      <c r="S817" s="827">
        <v>0.66666666666666663</v>
      </c>
      <c r="T817" s="826">
        <v>3</v>
      </c>
      <c r="U817" s="828">
        <v>0.75</v>
      </c>
    </row>
    <row r="818" spans="1:21" ht="14.45" customHeight="1" x14ac:dyDescent="0.2">
      <c r="A818" s="821">
        <v>21</v>
      </c>
      <c r="B818" s="822" t="s">
        <v>3465</v>
      </c>
      <c r="C818" s="822" t="s">
        <v>3471</v>
      </c>
      <c r="D818" s="823" t="s">
        <v>6113</v>
      </c>
      <c r="E818" s="824" t="s">
        <v>3504</v>
      </c>
      <c r="F818" s="822" t="s">
        <v>3466</v>
      </c>
      <c r="G818" s="822" t="s">
        <v>4244</v>
      </c>
      <c r="H818" s="822" t="s">
        <v>329</v>
      </c>
      <c r="I818" s="822" t="s">
        <v>4687</v>
      </c>
      <c r="J818" s="822" t="s">
        <v>4688</v>
      </c>
      <c r="K818" s="822" t="s">
        <v>4689</v>
      </c>
      <c r="L818" s="825">
        <v>0</v>
      </c>
      <c r="M818" s="825">
        <v>0</v>
      </c>
      <c r="N818" s="822">
        <v>1</v>
      </c>
      <c r="O818" s="826">
        <v>0.5</v>
      </c>
      <c r="P818" s="825">
        <v>0</v>
      </c>
      <c r="Q818" s="827"/>
      <c r="R818" s="822">
        <v>1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21</v>
      </c>
      <c r="B819" s="822" t="s">
        <v>3465</v>
      </c>
      <c r="C819" s="822" t="s">
        <v>3471</v>
      </c>
      <c r="D819" s="823" t="s">
        <v>6113</v>
      </c>
      <c r="E819" s="824" t="s">
        <v>3504</v>
      </c>
      <c r="F819" s="822" t="s">
        <v>3466</v>
      </c>
      <c r="G819" s="822" t="s">
        <v>4244</v>
      </c>
      <c r="H819" s="822" t="s">
        <v>329</v>
      </c>
      <c r="I819" s="822" t="s">
        <v>4690</v>
      </c>
      <c r="J819" s="822" t="s">
        <v>4691</v>
      </c>
      <c r="K819" s="822" t="s">
        <v>4692</v>
      </c>
      <c r="L819" s="825">
        <v>0</v>
      </c>
      <c r="M819" s="825">
        <v>0</v>
      </c>
      <c r="N819" s="822">
        <v>1</v>
      </c>
      <c r="O819" s="826">
        <v>0.5</v>
      </c>
      <c r="P819" s="825">
        <v>0</v>
      </c>
      <c r="Q819" s="827"/>
      <c r="R819" s="822">
        <v>1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21</v>
      </c>
      <c r="B820" s="822" t="s">
        <v>3465</v>
      </c>
      <c r="C820" s="822" t="s">
        <v>3471</v>
      </c>
      <c r="D820" s="823" t="s">
        <v>6113</v>
      </c>
      <c r="E820" s="824" t="s">
        <v>3504</v>
      </c>
      <c r="F820" s="822" t="s">
        <v>3466</v>
      </c>
      <c r="G820" s="822" t="s">
        <v>4244</v>
      </c>
      <c r="H820" s="822" t="s">
        <v>329</v>
      </c>
      <c r="I820" s="822" t="s">
        <v>4693</v>
      </c>
      <c r="J820" s="822" t="s">
        <v>4691</v>
      </c>
      <c r="K820" s="822" t="s">
        <v>4692</v>
      </c>
      <c r="L820" s="825">
        <v>0</v>
      </c>
      <c r="M820" s="825">
        <v>0</v>
      </c>
      <c r="N820" s="822">
        <v>4</v>
      </c>
      <c r="O820" s="826">
        <v>2.5</v>
      </c>
      <c r="P820" s="825">
        <v>0</v>
      </c>
      <c r="Q820" s="827"/>
      <c r="R820" s="822">
        <v>4</v>
      </c>
      <c r="S820" s="827">
        <v>1</v>
      </c>
      <c r="T820" s="826">
        <v>2.5</v>
      </c>
      <c r="U820" s="828">
        <v>1</v>
      </c>
    </row>
    <row r="821" spans="1:21" ht="14.45" customHeight="1" x14ac:dyDescent="0.2">
      <c r="A821" s="821">
        <v>21</v>
      </c>
      <c r="B821" s="822" t="s">
        <v>3465</v>
      </c>
      <c r="C821" s="822" t="s">
        <v>3471</v>
      </c>
      <c r="D821" s="823" t="s">
        <v>6113</v>
      </c>
      <c r="E821" s="824" t="s">
        <v>3504</v>
      </c>
      <c r="F821" s="822" t="s">
        <v>3466</v>
      </c>
      <c r="G821" s="822" t="s">
        <v>3945</v>
      </c>
      <c r="H821" s="822" t="s">
        <v>329</v>
      </c>
      <c r="I821" s="822" t="s">
        <v>4694</v>
      </c>
      <c r="J821" s="822" t="s">
        <v>4695</v>
      </c>
      <c r="K821" s="822" t="s">
        <v>4696</v>
      </c>
      <c r="L821" s="825">
        <v>36.14</v>
      </c>
      <c r="M821" s="825">
        <v>216.83999999999997</v>
      </c>
      <c r="N821" s="822">
        <v>6</v>
      </c>
      <c r="O821" s="826">
        <v>3</v>
      </c>
      <c r="P821" s="825">
        <v>36.14</v>
      </c>
      <c r="Q821" s="827">
        <v>0.16666666666666669</v>
      </c>
      <c r="R821" s="822">
        <v>1</v>
      </c>
      <c r="S821" s="827">
        <v>0.16666666666666666</v>
      </c>
      <c r="T821" s="826">
        <v>1</v>
      </c>
      <c r="U821" s="828">
        <v>0.33333333333333331</v>
      </c>
    </row>
    <row r="822" spans="1:21" ht="14.45" customHeight="1" x14ac:dyDescent="0.2">
      <c r="A822" s="821">
        <v>21</v>
      </c>
      <c r="B822" s="822" t="s">
        <v>3465</v>
      </c>
      <c r="C822" s="822" t="s">
        <v>3471</v>
      </c>
      <c r="D822" s="823" t="s">
        <v>6113</v>
      </c>
      <c r="E822" s="824" t="s">
        <v>3504</v>
      </c>
      <c r="F822" s="822" t="s">
        <v>3466</v>
      </c>
      <c r="G822" s="822" t="s">
        <v>3945</v>
      </c>
      <c r="H822" s="822" t="s">
        <v>329</v>
      </c>
      <c r="I822" s="822" t="s">
        <v>4697</v>
      </c>
      <c r="J822" s="822" t="s">
        <v>4695</v>
      </c>
      <c r="K822" s="822" t="s">
        <v>4698</v>
      </c>
      <c r="L822" s="825">
        <v>72.260000000000005</v>
      </c>
      <c r="M822" s="825">
        <v>72.260000000000005</v>
      </c>
      <c r="N822" s="822">
        <v>1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21</v>
      </c>
      <c r="B823" s="822" t="s">
        <v>3465</v>
      </c>
      <c r="C823" s="822" t="s">
        <v>3471</v>
      </c>
      <c r="D823" s="823" t="s">
        <v>6113</v>
      </c>
      <c r="E823" s="824" t="s">
        <v>3504</v>
      </c>
      <c r="F823" s="822" t="s">
        <v>3466</v>
      </c>
      <c r="G823" s="822" t="s">
        <v>3530</v>
      </c>
      <c r="H823" s="822" t="s">
        <v>329</v>
      </c>
      <c r="I823" s="822" t="s">
        <v>4699</v>
      </c>
      <c r="J823" s="822" t="s">
        <v>4700</v>
      </c>
      <c r="K823" s="822" t="s">
        <v>4701</v>
      </c>
      <c r="L823" s="825">
        <v>66.97</v>
      </c>
      <c r="M823" s="825">
        <v>535.76</v>
      </c>
      <c r="N823" s="822">
        <v>8</v>
      </c>
      <c r="O823" s="826">
        <v>3</v>
      </c>
      <c r="P823" s="825">
        <v>535.76</v>
      </c>
      <c r="Q823" s="827">
        <v>1</v>
      </c>
      <c r="R823" s="822">
        <v>8</v>
      </c>
      <c r="S823" s="827">
        <v>1</v>
      </c>
      <c r="T823" s="826">
        <v>3</v>
      </c>
      <c r="U823" s="828">
        <v>1</v>
      </c>
    </row>
    <row r="824" spans="1:21" ht="14.45" customHeight="1" x14ac:dyDescent="0.2">
      <c r="A824" s="821">
        <v>21</v>
      </c>
      <c r="B824" s="822" t="s">
        <v>3465</v>
      </c>
      <c r="C824" s="822" t="s">
        <v>3471</v>
      </c>
      <c r="D824" s="823" t="s">
        <v>6113</v>
      </c>
      <c r="E824" s="824" t="s">
        <v>3504</v>
      </c>
      <c r="F824" s="822" t="s">
        <v>3466</v>
      </c>
      <c r="G824" s="822" t="s">
        <v>3530</v>
      </c>
      <c r="H824" s="822" t="s">
        <v>329</v>
      </c>
      <c r="I824" s="822" t="s">
        <v>3531</v>
      </c>
      <c r="J824" s="822" t="s">
        <v>862</v>
      </c>
      <c r="K824" s="822" t="s">
        <v>3532</v>
      </c>
      <c r="L824" s="825">
        <v>53.57</v>
      </c>
      <c r="M824" s="825">
        <v>2196.3700000000003</v>
      </c>
      <c r="N824" s="822">
        <v>41</v>
      </c>
      <c r="O824" s="826">
        <v>19</v>
      </c>
      <c r="P824" s="825">
        <v>1928.5200000000002</v>
      </c>
      <c r="Q824" s="827">
        <v>0.87804878048780488</v>
      </c>
      <c r="R824" s="822">
        <v>36</v>
      </c>
      <c r="S824" s="827">
        <v>0.87804878048780488</v>
      </c>
      <c r="T824" s="826">
        <v>17.5</v>
      </c>
      <c r="U824" s="828">
        <v>0.92105263157894735</v>
      </c>
    </row>
    <row r="825" spans="1:21" ht="14.45" customHeight="1" x14ac:dyDescent="0.2">
      <c r="A825" s="821">
        <v>21</v>
      </c>
      <c r="B825" s="822" t="s">
        <v>3465</v>
      </c>
      <c r="C825" s="822" t="s">
        <v>3471</v>
      </c>
      <c r="D825" s="823" t="s">
        <v>6113</v>
      </c>
      <c r="E825" s="824" t="s">
        <v>3504</v>
      </c>
      <c r="F825" s="822" t="s">
        <v>3466</v>
      </c>
      <c r="G825" s="822" t="s">
        <v>3950</v>
      </c>
      <c r="H825" s="822" t="s">
        <v>329</v>
      </c>
      <c r="I825" s="822" t="s">
        <v>4702</v>
      </c>
      <c r="J825" s="822" t="s">
        <v>1759</v>
      </c>
      <c r="K825" s="822" t="s">
        <v>4703</v>
      </c>
      <c r="L825" s="825">
        <v>34.19</v>
      </c>
      <c r="M825" s="825">
        <v>34.19</v>
      </c>
      <c r="N825" s="822">
        <v>1</v>
      </c>
      <c r="O825" s="826">
        <v>1</v>
      </c>
      <c r="P825" s="825">
        <v>34.19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21</v>
      </c>
      <c r="B826" s="822" t="s">
        <v>3465</v>
      </c>
      <c r="C826" s="822" t="s">
        <v>3471</v>
      </c>
      <c r="D826" s="823" t="s">
        <v>6113</v>
      </c>
      <c r="E826" s="824" t="s">
        <v>3504</v>
      </c>
      <c r="F826" s="822" t="s">
        <v>3466</v>
      </c>
      <c r="G826" s="822" t="s">
        <v>3957</v>
      </c>
      <c r="H826" s="822" t="s">
        <v>662</v>
      </c>
      <c r="I826" s="822" t="s">
        <v>4411</v>
      </c>
      <c r="J826" s="822" t="s">
        <v>4412</v>
      </c>
      <c r="K826" s="822" t="s">
        <v>3322</v>
      </c>
      <c r="L826" s="825">
        <v>161.06</v>
      </c>
      <c r="M826" s="825">
        <v>161.06</v>
      </c>
      <c r="N826" s="822">
        <v>1</v>
      </c>
      <c r="O826" s="826">
        <v>1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21</v>
      </c>
      <c r="B827" s="822" t="s">
        <v>3465</v>
      </c>
      <c r="C827" s="822" t="s">
        <v>3471</v>
      </c>
      <c r="D827" s="823" t="s">
        <v>6113</v>
      </c>
      <c r="E827" s="824" t="s">
        <v>3504</v>
      </c>
      <c r="F827" s="822" t="s">
        <v>3466</v>
      </c>
      <c r="G827" s="822" t="s">
        <v>3533</v>
      </c>
      <c r="H827" s="822" t="s">
        <v>662</v>
      </c>
      <c r="I827" s="822" t="s">
        <v>2703</v>
      </c>
      <c r="J827" s="822" t="s">
        <v>1021</v>
      </c>
      <c r="K827" s="822" t="s">
        <v>2704</v>
      </c>
      <c r="L827" s="825">
        <v>1385.62</v>
      </c>
      <c r="M827" s="825">
        <v>12470.58</v>
      </c>
      <c r="N827" s="822">
        <v>9</v>
      </c>
      <c r="O827" s="826">
        <v>2.5</v>
      </c>
      <c r="P827" s="825">
        <v>12470.58</v>
      </c>
      <c r="Q827" s="827">
        <v>1</v>
      </c>
      <c r="R827" s="822">
        <v>9</v>
      </c>
      <c r="S827" s="827">
        <v>1</v>
      </c>
      <c r="T827" s="826">
        <v>2.5</v>
      </c>
      <c r="U827" s="828">
        <v>1</v>
      </c>
    </row>
    <row r="828" spans="1:21" ht="14.45" customHeight="1" x14ac:dyDescent="0.2">
      <c r="A828" s="821">
        <v>21</v>
      </c>
      <c r="B828" s="822" t="s">
        <v>3465</v>
      </c>
      <c r="C828" s="822" t="s">
        <v>3471</v>
      </c>
      <c r="D828" s="823" t="s">
        <v>6113</v>
      </c>
      <c r="E828" s="824" t="s">
        <v>3504</v>
      </c>
      <c r="F828" s="822" t="s">
        <v>3466</v>
      </c>
      <c r="G828" s="822" t="s">
        <v>3533</v>
      </c>
      <c r="H828" s="822" t="s">
        <v>662</v>
      </c>
      <c r="I828" s="822" t="s">
        <v>2710</v>
      </c>
      <c r="J828" s="822" t="s">
        <v>1016</v>
      </c>
      <c r="K828" s="822" t="s">
        <v>2711</v>
      </c>
      <c r="L828" s="825">
        <v>736.33</v>
      </c>
      <c r="M828" s="825">
        <v>1472.66</v>
      </c>
      <c r="N828" s="822">
        <v>2</v>
      </c>
      <c r="O828" s="826">
        <v>0.5</v>
      </c>
      <c r="P828" s="825">
        <v>1472.66</v>
      </c>
      <c r="Q828" s="827">
        <v>1</v>
      </c>
      <c r="R828" s="822">
        <v>2</v>
      </c>
      <c r="S828" s="827">
        <v>1</v>
      </c>
      <c r="T828" s="826">
        <v>0.5</v>
      </c>
      <c r="U828" s="828">
        <v>1</v>
      </c>
    </row>
    <row r="829" spans="1:21" ht="14.45" customHeight="1" x14ac:dyDescent="0.2">
      <c r="A829" s="821">
        <v>21</v>
      </c>
      <c r="B829" s="822" t="s">
        <v>3465</v>
      </c>
      <c r="C829" s="822" t="s">
        <v>3471</v>
      </c>
      <c r="D829" s="823" t="s">
        <v>6113</v>
      </c>
      <c r="E829" s="824" t="s">
        <v>3504</v>
      </c>
      <c r="F829" s="822" t="s">
        <v>3466</v>
      </c>
      <c r="G829" s="822" t="s">
        <v>3533</v>
      </c>
      <c r="H829" s="822" t="s">
        <v>662</v>
      </c>
      <c r="I829" s="822" t="s">
        <v>2710</v>
      </c>
      <c r="J829" s="822" t="s">
        <v>1016</v>
      </c>
      <c r="K829" s="822" t="s">
        <v>2711</v>
      </c>
      <c r="L829" s="825">
        <v>633.49</v>
      </c>
      <c r="M829" s="825">
        <v>3167.45</v>
      </c>
      <c r="N829" s="822">
        <v>5</v>
      </c>
      <c r="O829" s="826">
        <v>0.5</v>
      </c>
      <c r="P829" s="825">
        <v>3167.45</v>
      </c>
      <c r="Q829" s="827">
        <v>1</v>
      </c>
      <c r="R829" s="822">
        <v>5</v>
      </c>
      <c r="S829" s="827">
        <v>1</v>
      </c>
      <c r="T829" s="826">
        <v>0.5</v>
      </c>
      <c r="U829" s="828">
        <v>1</v>
      </c>
    </row>
    <row r="830" spans="1:21" ht="14.45" customHeight="1" x14ac:dyDescent="0.2">
      <c r="A830" s="821">
        <v>21</v>
      </c>
      <c r="B830" s="822" t="s">
        <v>3465</v>
      </c>
      <c r="C830" s="822" t="s">
        <v>3471</v>
      </c>
      <c r="D830" s="823" t="s">
        <v>6113</v>
      </c>
      <c r="E830" s="824" t="s">
        <v>3504</v>
      </c>
      <c r="F830" s="822" t="s">
        <v>3466</v>
      </c>
      <c r="G830" s="822" t="s">
        <v>3533</v>
      </c>
      <c r="H830" s="822" t="s">
        <v>662</v>
      </c>
      <c r="I830" s="822" t="s">
        <v>2714</v>
      </c>
      <c r="J830" s="822" t="s">
        <v>1016</v>
      </c>
      <c r="K830" s="822" t="s">
        <v>1018</v>
      </c>
      <c r="L830" s="825">
        <v>490.89</v>
      </c>
      <c r="M830" s="825">
        <v>2945.34</v>
      </c>
      <c r="N830" s="822">
        <v>6</v>
      </c>
      <c r="O830" s="826">
        <v>1</v>
      </c>
      <c r="P830" s="825">
        <v>2945.34</v>
      </c>
      <c r="Q830" s="827">
        <v>1</v>
      </c>
      <c r="R830" s="822">
        <v>6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21</v>
      </c>
      <c r="B831" s="822" t="s">
        <v>3465</v>
      </c>
      <c r="C831" s="822" t="s">
        <v>3471</v>
      </c>
      <c r="D831" s="823" t="s">
        <v>6113</v>
      </c>
      <c r="E831" s="824" t="s">
        <v>3504</v>
      </c>
      <c r="F831" s="822" t="s">
        <v>3466</v>
      </c>
      <c r="G831" s="822" t="s">
        <v>3533</v>
      </c>
      <c r="H831" s="822" t="s">
        <v>662</v>
      </c>
      <c r="I831" s="822" t="s">
        <v>2705</v>
      </c>
      <c r="J831" s="822" t="s">
        <v>1021</v>
      </c>
      <c r="K831" s="822" t="s">
        <v>2706</v>
      </c>
      <c r="L831" s="825">
        <v>1847.49</v>
      </c>
      <c r="M831" s="825">
        <v>48034.740000000013</v>
      </c>
      <c r="N831" s="822">
        <v>26</v>
      </c>
      <c r="O831" s="826">
        <v>6</v>
      </c>
      <c r="P831" s="825">
        <v>48034.740000000013</v>
      </c>
      <c r="Q831" s="827">
        <v>1</v>
      </c>
      <c r="R831" s="822">
        <v>26</v>
      </c>
      <c r="S831" s="827">
        <v>1</v>
      </c>
      <c r="T831" s="826">
        <v>6</v>
      </c>
      <c r="U831" s="828">
        <v>1</v>
      </c>
    </row>
    <row r="832" spans="1:21" ht="14.45" customHeight="1" x14ac:dyDescent="0.2">
      <c r="A832" s="821">
        <v>21</v>
      </c>
      <c r="B832" s="822" t="s">
        <v>3465</v>
      </c>
      <c r="C832" s="822" t="s">
        <v>3471</v>
      </c>
      <c r="D832" s="823" t="s">
        <v>6113</v>
      </c>
      <c r="E832" s="824" t="s">
        <v>3504</v>
      </c>
      <c r="F832" s="822" t="s">
        <v>3466</v>
      </c>
      <c r="G832" s="822" t="s">
        <v>4704</v>
      </c>
      <c r="H832" s="822" t="s">
        <v>329</v>
      </c>
      <c r="I832" s="822" t="s">
        <v>4705</v>
      </c>
      <c r="J832" s="822" t="s">
        <v>2271</v>
      </c>
      <c r="K832" s="822" t="s">
        <v>2272</v>
      </c>
      <c r="L832" s="825">
        <v>0</v>
      </c>
      <c r="M832" s="825">
        <v>0</v>
      </c>
      <c r="N832" s="822">
        <v>3</v>
      </c>
      <c r="O832" s="826">
        <v>1</v>
      </c>
      <c r="P832" s="825"/>
      <c r="Q832" s="827"/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21</v>
      </c>
      <c r="B833" s="822" t="s">
        <v>3465</v>
      </c>
      <c r="C833" s="822" t="s">
        <v>3471</v>
      </c>
      <c r="D833" s="823" t="s">
        <v>6113</v>
      </c>
      <c r="E833" s="824" t="s">
        <v>3504</v>
      </c>
      <c r="F833" s="822" t="s">
        <v>3466</v>
      </c>
      <c r="G833" s="822" t="s">
        <v>3964</v>
      </c>
      <c r="H833" s="822" t="s">
        <v>329</v>
      </c>
      <c r="I833" s="822" t="s">
        <v>3968</v>
      </c>
      <c r="J833" s="822" t="s">
        <v>1329</v>
      </c>
      <c r="K833" s="822" t="s">
        <v>3969</v>
      </c>
      <c r="L833" s="825">
        <v>35.25</v>
      </c>
      <c r="M833" s="825">
        <v>458.25</v>
      </c>
      <c r="N833" s="822">
        <v>13</v>
      </c>
      <c r="O833" s="826">
        <v>4.5</v>
      </c>
      <c r="P833" s="825">
        <v>282</v>
      </c>
      <c r="Q833" s="827">
        <v>0.61538461538461542</v>
      </c>
      <c r="R833" s="822">
        <v>8</v>
      </c>
      <c r="S833" s="827">
        <v>0.61538461538461542</v>
      </c>
      <c r="T833" s="826">
        <v>3</v>
      </c>
      <c r="U833" s="828">
        <v>0.66666666666666663</v>
      </c>
    </row>
    <row r="834" spans="1:21" ht="14.45" customHeight="1" x14ac:dyDescent="0.2">
      <c r="A834" s="821">
        <v>21</v>
      </c>
      <c r="B834" s="822" t="s">
        <v>3465</v>
      </c>
      <c r="C834" s="822" t="s">
        <v>3471</v>
      </c>
      <c r="D834" s="823" t="s">
        <v>6113</v>
      </c>
      <c r="E834" s="824" t="s">
        <v>3504</v>
      </c>
      <c r="F834" s="822" t="s">
        <v>3466</v>
      </c>
      <c r="G834" s="822" t="s">
        <v>4420</v>
      </c>
      <c r="H834" s="822" t="s">
        <v>329</v>
      </c>
      <c r="I834" s="822" t="s">
        <v>4421</v>
      </c>
      <c r="J834" s="822" t="s">
        <v>4422</v>
      </c>
      <c r="K834" s="822" t="s">
        <v>4423</v>
      </c>
      <c r="L834" s="825">
        <v>78.33</v>
      </c>
      <c r="M834" s="825">
        <v>156.66</v>
      </c>
      <c r="N834" s="822">
        <v>2</v>
      </c>
      <c r="O834" s="826">
        <v>1</v>
      </c>
      <c r="P834" s="825">
        <v>156.66</v>
      </c>
      <c r="Q834" s="827">
        <v>1</v>
      </c>
      <c r="R834" s="822">
        <v>2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21</v>
      </c>
      <c r="B835" s="822" t="s">
        <v>3465</v>
      </c>
      <c r="C835" s="822" t="s">
        <v>3471</v>
      </c>
      <c r="D835" s="823" t="s">
        <v>6113</v>
      </c>
      <c r="E835" s="824" t="s">
        <v>3504</v>
      </c>
      <c r="F835" s="822" t="s">
        <v>3466</v>
      </c>
      <c r="G835" s="822" t="s">
        <v>3970</v>
      </c>
      <c r="H835" s="822" t="s">
        <v>329</v>
      </c>
      <c r="I835" s="822" t="s">
        <v>3971</v>
      </c>
      <c r="J835" s="822" t="s">
        <v>3972</v>
      </c>
      <c r="K835" s="822" t="s">
        <v>3973</v>
      </c>
      <c r="L835" s="825">
        <v>27.37</v>
      </c>
      <c r="M835" s="825">
        <v>82.11</v>
      </c>
      <c r="N835" s="822">
        <v>3</v>
      </c>
      <c r="O835" s="826">
        <v>1.5</v>
      </c>
      <c r="P835" s="825">
        <v>27.37</v>
      </c>
      <c r="Q835" s="827">
        <v>0.33333333333333337</v>
      </c>
      <c r="R835" s="822">
        <v>1</v>
      </c>
      <c r="S835" s="827">
        <v>0.33333333333333331</v>
      </c>
      <c r="T835" s="826">
        <v>1</v>
      </c>
      <c r="U835" s="828">
        <v>0.66666666666666663</v>
      </c>
    </row>
    <row r="836" spans="1:21" ht="14.45" customHeight="1" x14ac:dyDescent="0.2">
      <c r="A836" s="821">
        <v>21</v>
      </c>
      <c r="B836" s="822" t="s">
        <v>3465</v>
      </c>
      <c r="C836" s="822" t="s">
        <v>3471</v>
      </c>
      <c r="D836" s="823" t="s">
        <v>6113</v>
      </c>
      <c r="E836" s="824" t="s">
        <v>3504</v>
      </c>
      <c r="F836" s="822" t="s">
        <v>3466</v>
      </c>
      <c r="G836" s="822" t="s">
        <v>3970</v>
      </c>
      <c r="H836" s="822" t="s">
        <v>329</v>
      </c>
      <c r="I836" s="822" t="s">
        <v>3974</v>
      </c>
      <c r="J836" s="822" t="s">
        <v>3972</v>
      </c>
      <c r="K836" s="822" t="s">
        <v>3975</v>
      </c>
      <c r="L836" s="825">
        <v>87.98</v>
      </c>
      <c r="M836" s="825">
        <v>351.92</v>
      </c>
      <c r="N836" s="822">
        <v>4</v>
      </c>
      <c r="O836" s="826">
        <v>3.5</v>
      </c>
      <c r="P836" s="825">
        <v>263.94</v>
      </c>
      <c r="Q836" s="827">
        <v>0.75</v>
      </c>
      <c r="R836" s="822">
        <v>3</v>
      </c>
      <c r="S836" s="827">
        <v>0.75</v>
      </c>
      <c r="T836" s="826">
        <v>2.5</v>
      </c>
      <c r="U836" s="828">
        <v>0.7142857142857143</v>
      </c>
    </row>
    <row r="837" spans="1:21" ht="14.45" customHeight="1" x14ac:dyDescent="0.2">
      <c r="A837" s="821">
        <v>21</v>
      </c>
      <c r="B837" s="822" t="s">
        <v>3465</v>
      </c>
      <c r="C837" s="822" t="s">
        <v>3471</v>
      </c>
      <c r="D837" s="823" t="s">
        <v>6113</v>
      </c>
      <c r="E837" s="824" t="s">
        <v>3504</v>
      </c>
      <c r="F837" s="822" t="s">
        <v>3466</v>
      </c>
      <c r="G837" s="822" t="s">
        <v>3970</v>
      </c>
      <c r="H837" s="822" t="s">
        <v>329</v>
      </c>
      <c r="I837" s="822" t="s">
        <v>4706</v>
      </c>
      <c r="J837" s="822" t="s">
        <v>4428</v>
      </c>
      <c r="K837" s="822" t="s">
        <v>2654</v>
      </c>
      <c r="L837" s="825">
        <v>27.37</v>
      </c>
      <c r="M837" s="825">
        <v>27.37</v>
      </c>
      <c r="N837" s="822">
        <v>1</v>
      </c>
      <c r="O837" s="826">
        <v>1</v>
      </c>
      <c r="P837" s="825">
        <v>27.37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21</v>
      </c>
      <c r="B838" s="822" t="s">
        <v>3465</v>
      </c>
      <c r="C838" s="822" t="s">
        <v>3471</v>
      </c>
      <c r="D838" s="823" t="s">
        <v>6113</v>
      </c>
      <c r="E838" s="824" t="s">
        <v>3504</v>
      </c>
      <c r="F838" s="822" t="s">
        <v>3466</v>
      </c>
      <c r="G838" s="822" t="s">
        <v>3534</v>
      </c>
      <c r="H838" s="822" t="s">
        <v>329</v>
      </c>
      <c r="I838" s="822" t="s">
        <v>3983</v>
      </c>
      <c r="J838" s="822" t="s">
        <v>1343</v>
      </c>
      <c r="K838" s="822" t="s">
        <v>1344</v>
      </c>
      <c r="L838" s="825">
        <v>453.18</v>
      </c>
      <c r="M838" s="825">
        <v>906.36</v>
      </c>
      <c r="N838" s="822">
        <v>2</v>
      </c>
      <c r="O838" s="826">
        <v>1.5</v>
      </c>
      <c r="P838" s="825">
        <v>453.18</v>
      </c>
      <c r="Q838" s="827">
        <v>0.5</v>
      </c>
      <c r="R838" s="822">
        <v>1</v>
      </c>
      <c r="S838" s="827">
        <v>0.5</v>
      </c>
      <c r="T838" s="826">
        <v>1</v>
      </c>
      <c r="U838" s="828">
        <v>0.66666666666666663</v>
      </c>
    </row>
    <row r="839" spans="1:21" ht="14.45" customHeight="1" x14ac:dyDescent="0.2">
      <c r="A839" s="821">
        <v>21</v>
      </c>
      <c r="B839" s="822" t="s">
        <v>3465</v>
      </c>
      <c r="C839" s="822" t="s">
        <v>3471</v>
      </c>
      <c r="D839" s="823" t="s">
        <v>6113</v>
      </c>
      <c r="E839" s="824" t="s">
        <v>3504</v>
      </c>
      <c r="F839" s="822" t="s">
        <v>3466</v>
      </c>
      <c r="G839" s="822" t="s">
        <v>3534</v>
      </c>
      <c r="H839" s="822" t="s">
        <v>329</v>
      </c>
      <c r="I839" s="822" t="s">
        <v>3535</v>
      </c>
      <c r="J839" s="822" t="s">
        <v>1343</v>
      </c>
      <c r="K839" s="822" t="s">
        <v>1344</v>
      </c>
      <c r="L839" s="825">
        <v>453.18</v>
      </c>
      <c r="M839" s="825">
        <v>13142.220000000003</v>
      </c>
      <c r="N839" s="822">
        <v>29</v>
      </c>
      <c r="O839" s="826">
        <v>24</v>
      </c>
      <c r="P839" s="825">
        <v>11329.500000000004</v>
      </c>
      <c r="Q839" s="827">
        <v>0.86206896551724144</v>
      </c>
      <c r="R839" s="822">
        <v>25</v>
      </c>
      <c r="S839" s="827">
        <v>0.86206896551724133</v>
      </c>
      <c r="T839" s="826">
        <v>20.5</v>
      </c>
      <c r="U839" s="828">
        <v>0.85416666666666663</v>
      </c>
    </row>
    <row r="840" spans="1:21" ht="14.45" customHeight="1" x14ac:dyDescent="0.2">
      <c r="A840" s="821">
        <v>21</v>
      </c>
      <c r="B840" s="822" t="s">
        <v>3465</v>
      </c>
      <c r="C840" s="822" t="s">
        <v>3471</v>
      </c>
      <c r="D840" s="823" t="s">
        <v>6113</v>
      </c>
      <c r="E840" s="824" t="s">
        <v>3504</v>
      </c>
      <c r="F840" s="822" t="s">
        <v>3466</v>
      </c>
      <c r="G840" s="822" t="s">
        <v>3987</v>
      </c>
      <c r="H840" s="822" t="s">
        <v>329</v>
      </c>
      <c r="I840" s="822" t="s">
        <v>3988</v>
      </c>
      <c r="J840" s="822" t="s">
        <v>3989</v>
      </c>
      <c r="K840" s="822" t="s">
        <v>3990</v>
      </c>
      <c r="L840" s="825">
        <v>453.18</v>
      </c>
      <c r="M840" s="825">
        <v>18580.38</v>
      </c>
      <c r="N840" s="822">
        <v>41</v>
      </c>
      <c r="O840" s="826">
        <v>9.5</v>
      </c>
      <c r="P840" s="825">
        <v>16314.48</v>
      </c>
      <c r="Q840" s="827">
        <v>0.87804878048780477</v>
      </c>
      <c r="R840" s="822">
        <v>36</v>
      </c>
      <c r="S840" s="827">
        <v>0.87804878048780488</v>
      </c>
      <c r="T840" s="826">
        <v>8.5</v>
      </c>
      <c r="U840" s="828">
        <v>0.89473684210526316</v>
      </c>
    </row>
    <row r="841" spans="1:21" ht="14.45" customHeight="1" x14ac:dyDescent="0.2">
      <c r="A841" s="821">
        <v>21</v>
      </c>
      <c r="B841" s="822" t="s">
        <v>3465</v>
      </c>
      <c r="C841" s="822" t="s">
        <v>3471</v>
      </c>
      <c r="D841" s="823" t="s">
        <v>6113</v>
      </c>
      <c r="E841" s="824" t="s">
        <v>3504</v>
      </c>
      <c r="F841" s="822" t="s">
        <v>3466</v>
      </c>
      <c r="G841" s="822" t="s">
        <v>3563</v>
      </c>
      <c r="H841" s="822" t="s">
        <v>329</v>
      </c>
      <c r="I841" s="822" t="s">
        <v>3991</v>
      </c>
      <c r="J841" s="822" t="s">
        <v>841</v>
      </c>
      <c r="K841" s="822" t="s">
        <v>3992</v>
      </c>
      <c r="L841" s="825">
        <v>27.37</v>
      </c>
      <c r="M841" s="825">
        <v>301.07</v>
      </c>
      <c r="N841" s="822">
        <v>11</v>
      </c>
      <c r="O841" s="826">
        <v>6.5</v>
      </c>
      <c r="P841" s="825">
        <v>246.33</v>
      </c>
      <c r="Q841" s="827">
        <v>0.81818181818181823</v>
      </c>
      <c r="R841" s="822">
        <v>9</v>
      </c>
      <c r="S841" s="827">
        <v>0.81818181818181823</v>
      </c>
      <c r="T841" s="826">
        <v>5</v>
      </c>
      <c r="U841" s="828">
        <v>0.76923076923076927</v>
      </c>
    </row>
    <row r="842" spans="1:21" ht="14.45" customHeight="1" x14ac:dyDescent="0.2">
      <c r="A842" s="821">
        <v>21</v>
      </c>
      <c r="B842" s="822" t="s">
        <v>3465</v>
      </c>
      <c r="C842" s="822" t="s">
        <v>3471</v>
      </c>
      <c r="D842" s="823" t="s">
        <v>6113</v>
      </c>
      <c r="E842" s="824" t="s">
        <v>3504</v>
      </c>
      <c r="F842" s="822" t="s">
        <v>3466</v>
      </c>
      <c r="G842" s="822" t="s">
        <v>3563</v>
      </c>
      <c r="H842" s="822" t="s">
        <v>329</v>
      </c>
      <c r="I842" s="822" t="s">
        <v>3569</v>
      </c>
      <c r="J842" s="822" t="s">
        <v>841</v>
      </c>
      <c r="K842" s="822" t="s">
        <v>842</v>
      </c>
      <c r="L842" s="825">
        <v>97.76</v>
      </c>
      <c r="M842" s="825">
        <v>879.84</v>
      </c>
      <c r="N842" s="822">
        <v>9</v>
      </c>
      <c r="O842" s="826">
        <v>6.5</v>
      </c>
      <c r="P842" s="825">
        <v>684.32</v>
      </c>
      <c r="Q842" s="827">
        <v>0.77777777777777779</v>
      </c>
      <c r="R842" s="822">
        <v>7</v>
      </c>
      <c r="S842" s="827">
        <v>0.77777777777777779</v>
      </c>
      <c r="T842" s="826">
        <v>4.5</v>
      </c>
      <c r="U842" s="828">
        <v>0.69230769230769229</v>
      </c>
    </row>
    <row r="843" spans="1:21" ht="14.45" customHeight="1" x14ac:dyDescent="0.2">
      <c r="A843" s="821">
        <v>21</v>
      </c>
      <c r="B843" s="822" t="s">
        <v>3465</v>
      </c>
      <c r="C843" s="822" t="s">
        <v>3471</v>
      </c>
      <c r="D843" s="823" t="s">
        <v>6113</v>
      </c>
      <c r="E843" s="824" t="s">
        <v>3504</v>
      </c>
      <c r="F843" s="822" t="s">
        <v>3466</v>
      </c>
      <c r="G843" s="822" t="s">
        <v>4446</v>
      </c>
      <c r="H843" s="822" t="s">
        <v>662</v>
      </c>
      <c r="I843" s="822" t="s">
        <v>2772</v>
      </c>
      <c r="J843" s="822" t="s">
        <v>1423</v>
      </c>
      <c r="K843" s="822" t="s">
        <v>2773</v>
      </c>
      <c r="L843" s="825">
        <v>103.4</v>
      </c>
      <c r="M843" s="825">
        <v>206.8</v>
      </c>
      <c r="N843" s="822">
        <v>2</v>
      </c>
      <c r="O843" s="826">
        <v>1.5</v>
      </c>
      <c r="P843" s="825">
        <v>103.4</v>
      </c>
      <c r="Q843" s="827">
        <v>0.5</v>
      </c>
      <c r="R843" s="822">
        <v>1</v>
      </c>
      <c r="S843" s="827">
        <v>0.5</v>
      </c>
      <c r="T843" s="826">
        <v>0.5</v>
      </c>
      <c r="U843" s="828">
        <v>0.33333333333333331</v>
      </c>
    </row>
    <row r="844" spans="1:21" ht="14.45" customHeight="1" x14ac:dyDescent="0.2">
      <c r="A844" s="821">
        <v>21</v>
      </c>
      <c r="B844" s="822" t="s">
        <v>3465</v>
      </c>
      <c r="C844" s="822" t="s">
        <v>3471</v>
      </c>
      <c r="D844" s="823" t="s">
        <v>6113</v>
      </c>
      <c r="E844" s="824" t="s">
        <v>3504</v>
      </c>
      <c r="F844" s="822" t="s">
        <v>3466</v>
      </c>
      <c r="G844" s="822" t="s">
        <v>4446</v>
      </c>
      <c r="H844" s="822" t="s">
        <v>329</v>
      </c>
      <c r="I844" s="822" t="s">
        <v>4707</v>
      </c>
      <c r="J844" s="822" t="s">
        <v>4708</v>
      </c>
      <c r="K844" s="822" t="s">
        <v>2736</v>
      </c>
      <c r="L844" s="825">
        <v>103.4</v>
      </c>
      <c r="M844" s="825">
        <v>103.4</v>
      </c>
      <c r="N844" s="822">
        <v>1</v>
      </c>
      <c r="O844" s="826">
        <v>0.5</v>
      </c>
      <c r="P844" s="825">
        <v>103.4</v>
      </c>
      <c r="Q844" s="827">
        <v>1</v>
      </c>
      <c r="R844" s="822">
        <v>1</v>
      </c>
      <c r="S844" s="827">
        <v>1</v>
      </c>
      <c r="T844" s="826">
        <v>0.5</v>
      </c>
      <c r="U844" s="828">
        <v>1</v>
      </c>
    </row>
    <row r="845" spans="1:21" ht="14.45" customHeight="1" x14ac:dyDescent="0.2">
      <c r="A845" s="821">
        <v>21</v>
      </c>
      <c r="B845" s="822" t="s">
        <v>3465</v>
      </c>
      <c r="C845" s="822" t="s">
        <v>3471</v>
      </c>
      <c r="D845" s="823" t="s">
        <v>6113</v>
      </c>
      <c r="E845" s="824" t="s">
        <v>3504</v>
      </c>
      <c r="F845" s="822" t="s">
        <v>3466</v>
      </c>
      <c r="G845" s="822" t="s">
        <v>4446</v>
      </c>
      <c r="H845" s="822" t="s">
        <v>329</v>
      </c>
      <c r="I845" s="822" t="s">
        <v>4709</v>
      </c>
      <c r="J845" s="822" t="s">
        <v>4708</v>
      </c>
      <c r="K845" s="822" t="s">
        <v>1013</v>
      </c>
      <c r="L845" s="825">
        <v>34.47</v>
      </c>
      <c r="M845" s="825">
        <v>34.47</v>
      </c>
      <c r="N845" s="822">
        <v>1</v>
      </c>
      <c r="O845" s="826">
        <v>1</v>
      </c>
      <c r="P845" s="825">
        <v>34.47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21</v>
      </c>
      <c r="B846" s="822" t="s">
        <v>3465</v>
      </c>
      <c r="C846" s="822" t="s">
        <v>3471</v>
      </c>
      <c r="D846" s="823" t="s">
        <v>6113</v>
      </c>
      <c r="E846" s="824" t="s">
        <v>3504</v>
      </c>
      <c r="F846" s="822" t="s">
        <v>3466</v>
      </c>
      <c r="G846" s="822" t="s">
        <v>4446</v>
      </c>
      <c r="H846" s="822" t="s">
        <v>329</v>
      </c>
      <c r="I846" s="822" t="s">
        <v>4710</v>
      </c>
      <c r="J846" s="822" t="s">
        <v>4708</v>
      </c>
      <c r="K846" s="822" t="s">
        <v>1013</v>
      </c>
      <c r="L846" s="825">
        <v>34.47</v>
      </c>
      <c r="M846" s="825">
        <v>34.47</v>
      </c>
      <c r="N846" s="822">
        <v>1</v>
      </c>
      <c r="O846" s="826">
        <v>0.5</v>
      </c>
      <c r="P846" s="825">
        <v>34.47</v>
      </c>
      <c r="Q846" s="827">
        <v>1</v>
      </c>
      <c r="R846" s="822">
        <v>1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21</v>
      </c>
      <c r="B847" s="822" t="s">
        <v>3465</v>
      </c>
      <c r="C847" s="822" t="s">
        <v>3471</v>
      </c>
      <c r="D847" s="823" t="s">
        <v>6113</v>
      </c>
      <c r="E847" s="824" t="s">
        <v>3504</v>
      </c>
      <c r="F847" s="822" t="s">
        <v>3466</v>
      </c>
      <c r="G847" s="822" t="s">
        <v>3577</v>
      </c>
      <c r="H847" s="822" t="s">
        <v>662</v>
      </c>
      <c r="I847" s="822" t="s">
        <v>2783</v>
      </c>
      <c r="J847" s="822" t="s">
        <v>2784</v>
      </c>
      <c r="K847" s="822" t="s">
        <v>2785</v>
      </c>
      <c r="L847" s="825">
        <v>117.46</v>
      </c>
      <c r="M847" s="825">
        <v>469.84</v>
      </c>
      <c r="N847" s="822">
        <v>4</v>
      </c>
      <c r="O847" s="826">
        <v>2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21</v>
      </c>
      <c r="B848" s="822" t="s">
        <v>3465</v>
      </c>
      <c r="C848" s="822" t="s">
        <v>3471</v>
      </c>
      <c r="D848" s="823" t="s">
        <v>6113</v>
      </c>
      <c r="E848" s="824" t="s">
        <v>3504</v>
      </c>
      <c r="F848" s="822" t="s">
        <v>3466</v>
      </c>
      <c r="G848" s="822" t="s">
        <v>3577</v>
      </c>
      <c r="H848" s="822" t="s">
        <v>662</v>
      </c>
      <c r="I848" s="822" t="s">
        <v>4711</v>
      </c>
      <c r="J848" s="822" t="s">
        <v>2784</v>
      </c>
      <c r="K848" s="822" t="s">
        <v>4712</v>
      </c>
      <c r="L848" s="825">
        <v>614.48</v>
      </c>
      <c r="M848" s="825">
        <v>3686.88</v>
      </c>
      <c r="N848" s="822">
        <v>6</v>
      </c>
      <c r="O848" s="826">
        <v>6</v>
      </c>
      <c r="P848" s="825">
        <v>614.48</v>
      </c>
      <c r="Q848" s="827">
        <v>0.16666666666666666</v>
      </c>
      <c r="R848" s="822">
        <v>1</v>
      </c>
      <c r="S848" s="827">
        <v>0.16666666666666666</v>
      </c>
      <c r="T848" s="826">
        <v>1</v>
      </c>
      <c r="U848" s="828">
        <v>0.16666666666666666</v>
      </c>
    </row>
    <row r="849" spans="1:21" ht="14.45" customHeight="1" x14ac:dyDescent="0.2">
      <c r="A849" s="821">
        <v>21</v>
      </c>
      <c r="B849" s="822" t="s">
        <v>3465</v>
      </c>
      <c r="C849" s="822" t="s">
        <v>3471</v>
      </c>
      <c r="D849" s="823" t="s">
        <v>6113</v>
      </c>
      <c r="E849" s="824" t="s">
        <v>3504</v>
      </c>
      <c r="F849" s="822" t="s">
        <v>3466</v>
      </c>
      <c r="G849" s="822" t="s">
        <v>3570</v>
      </c>
      <c r="H849" s="822" t="s">
        <v>329</v>
      </c>
      <c r="I849" s="822" t="s">
        <v>3571</v>
      </c>
      <c r="J849" s="822" t="s">
        <v>695</v>
      </c>
      <c r="K849" s="822" t="s">
        <v>3572</v>
      </c>
      <c r="L849" s="825">
        <v>127.91</v>
      </c>
      <c r="M849" s="825">
        <v>5500.13</v>
      </c>
      <c r="N849" s="822">
        <v>43</v>
      </c>
      <c r="O849" s="826">
        <v>14.5</v>
      </c>
      <c r="P849" s="825">
        <v>3965.2100000000005</v>
      </c>
      <c r="Q849" s="827">
        <v>0.72093023255813959</v>
      </c>
      <c r="R849" s="822">
        <v>31</v>
      </c>
      <c r="S849" s="827">
        <v>0.72093023255813948</v>
      </c>
      <c r="T849" s="826">
        <v>10.5</v>
      </c>
      <c r="U849" s="828">
        <v>0.72413793103448276</v>
      </c>
    </row>
    <row r="850" spans="1:21" ht="14.45" customHeight="1" x14ac:dyDescent="0.2">
      <c r="A850" s="821">
        <v>21</v>
      </c>
      <c r="B850" s="822" t="s">
        <v>3465</v>
      </c>
      <c r="C850" s="822" t="s">
        <v>3471</v>
      </c>
      <c r="D850" s="823" t="s">
        <v>6113</v>
      </c>
      <c r="E850" s="824" t="s">
        <v>3504</v>
      </c>
      <c r="F850" s="822" t="s">
        <v>3466</v>
      </c>
      <c r="G850" s="822" t="s">
        <v>4447</v>
      </c>
      <c r="H850" s="822" t="s">
        <v>329</v>
      </c>
      <c r="I850" s="822" t="s">
        <v>4448</v>
      </c>
      <c r="J850" s="822" t="s">
        <v>1980</v>
      </c>
      <c r="K850" s="822" t="s">
        <v>1981</v>
      </c>
      <c r="L850" s="825">
        <v>79.099999999999994</v>
      </c>
      <c r="M850" s="825">
        <v>1740.1999999999998</v>
      </c>
      <c r="N850" s="822">
        <v>22</v>
      </c>
      <c r="O850" s="826">
        <v>7.5</v>
      </c>
      <c r="P850" s="825">
        <v>1740.1999999999998</v>
      </c>
      <c r="Q850" s="827">
        <v>1</v>
      </c>
      <c r="R850" s="822">
        <v>22</v>
      </c>
      <c r="S850" s="827">
        <v>1</v>
      </c>
      <c r="T850" s="826">
        <v>7.5</v>
      </c>
      <c r="U850" s="828">
        <v>1</v>
      </c>
    </row>
    <row r="851" spans="1:21" ht="14.45" customHeight="1" x14ac:dyDescent="0.2">
      <c r="A851" s="821">
        <v>21</v>
      </c>
      <c r="B851" s="822" t="s">
        <v>3465</v>
      </c>
      <c r="C851" s="822" t="s">
        <v>3471</v>
      </c>
      <c r="D851" s="823" t="s">
        <v>6113</v>
      </c>
      <c r="E851" s="824" t="s">
        <v>3504</v>
      </c>
      <c r="F851" s="822" t="s">
        <v>3466</v>
      </c>
      <c r="G851" s="822" t="s">
        <v>4006</v>
      </c>
      <c r="H851" s="822" t="s">
        <v>662</v>
      </c>
      <c r="I851" s="822" t="s">
        <v>2841</v>
      </c>
      <c r="J851" s="822" t="s">
        <v>2842</v>
      </c>
      <c r="K851" s="822" t="s">
        <v>2843</v>
      </c>
      <c r="L851" s="825">
        <v>21.92</v>
      </c>
      <c r="M851" s="825">
        <v>131.52000000000001</v>
      </c>
      <c r="N851" s="822">
        <v>6</v>
      </c>
      <c r="O851" s="826">
        <v>3</v>
      </c>
      <c r="P851" s="825">
        <v>43.84</v>
      </c>
      <c r="Q851" s="827">
        <v>0.33333333333333331</v>
      </c>
      <c r="R851" s="822">
        <v>2</v>
      </c>
      <c r="S851" s="827">
        <v>0.33333333333333331</v>
      </c>
      <c r="T851" s="826">
        <v>0.5</v>
      </c>
      <c r="U851" s="828">
        <v>0.16666666666666666</v>
      </c>
    </row>
    <row r="852" spans="1:21" ht="14.45" customHeight="1" x14ac:dyDescent="0.2">
      <c r="A852" s="821">
        <v>21</v>
      </c>
      <c r="B852" s="822" t="s">
        <v>3465</v>
      </c>
      <c r="C852" s="822" t="s">
        <v>3471</v>
      </c>
      <c r="D852" s="823" t="s">
        <v>6113</v>
      </c>
      <c r="E852" s="824" t="s">
        <v>3504</v>
      </c>
      <c r="F852" s="822" t="s">
        <v>3466</v>
      </c>
      <c r="G852" s="822" t="s">
        <v>4006</v>
      </c>
      <c r="H852" s="822" t="s">
        <v>662</v>
      </c>
      <c r="I852" s="822" t="s">
        <v>2844</v>
      </c>
      <c r="J852" s="822" t="s">
        <v>2842</v>
      </c>
      <c r="K852" s="822" t="s">
        <v>2845</v>
      </c>
      <c r="L852" s="825">
        <v>87.67</v>
      </c>
      <c r="M852" s="825">
        <v>1227.3799999999999</v>
      </c>
      <c r="N852" s="822">
        <v>14</v>
      </c>
      <c r="O852" s="826">
        <v>6</v>
      </c>
      <c r="P852" s="825">
        <v>1052.04</v>
      </c>
      <c r="Q852" s="827">
        <v>0.85714285714285721</v>
      </c>
      <c r="R852" s="822">
        <v>12</v>
      </c>
      <c r="S852" s="827">
        <v>0.8571428571428571</v>
      </c>
      <c r="T852" s="826">
        <v>4</v>
      </c>
      <c r="U852" s="828">
        <v>0.66666666666666663</v>
      </c>
    </row>
    <row r="853" spans="1:21" ht="14.45" customHeight="1" x14ac:dyDescent="0.2">
      <c r="A853" s="821">
        <v>21</v>
      </c>
      <c r="B853" s="822" t="s">
        <v>3465</v>
      </c>
      <c r="C853" s="822" t="s">
        <v>3471</v>
      </c>
      <c r="D853" s="823" t="s">
        <v>6113</v>
      </c>
      <c r="E853" s="824" t="s">
        <v>3504</v>
      </c>
      <c r="F853" s="822" t="s">
        <v>3466</v>
      </c>
      <c r="G853" s="822" t="s">
        <v>4006</v>
      </c>
      <c r="H853" s="822" t="s">
        <v>662</v>
      </c>
      <c r="I853" s="822" t="s">
        <v>4713</v>
      </c>
      <c r="J853" s="822" t="s">
        <v>4008</v>
      </c>
      <c r="K853" s="822" t="s">
        <v>3532</v>
      </c>
      <c r="L853" s="825">
        <v>87.67</v>
      </c>
      <c r="M853" s="825">
        <v>87.67</v>
      </c>
      <c r="N853" s="822">
        <v>1</v>
      </c>
      <c r="O853" s="826">
        <v>0.5</v>
      </c>
      <c r="P853" s="825">
        <v>87.67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21</v>
      </c>
      <c r="B854" s="822" t="s">
        <v>3465</v>
      </c>
      <c r="C854" s="822" t="s">
        <v>3471</v>
      </c>
      <c r="D854" s="823" t="s">
        <v>6113</v>
      </c>
      <c r="E854" s="824" t="s">
        <v>3504</v>
      </c>
      <c r="F854" s="822" t="s">
        <v>3466</v>
      </c>
      <c r="G854" s="822" t="s">
        <v>4006</v>
      </c>
      <c r="H854" s="822" t="s">
        <v>329</v>
      </c>
      <c r="I854" s="822" t="s">
        <v>4714</v>
      </c>
      <c r="J854" s="822" t="s">
        <v>4008</v>
      </c>
      <c r="K854" s="822" t="s">
        <v>4715</v>
      </c>
      <c r="L854" s="825">
        <v>43.85</v>
      </c>
      <c r="M854" s="825">
        <v>43.85</v>
      </c>
      <c r="N854" s="822">
        <v>1</v>
      </c>
      <c r="O854" s="826">
        <v>0.5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21</v>
      </c>
      <c r="B855" s="822" t="s">
        <v>3465</v>
      </c>
      <c r="C855" s="822" t="s">
        <v>3471</v>
      </c>
      <c r="D855" s="823" t="s">
        <v>6113</v>
      </c>
      <c r="E855" s="824" t="s">
        <v>3504</v>
      </c>
      <c r="F855" s="822" t="s">
        <v>3466</v>
      </c>
      <c r="G855" s="822" t="s">
        <v>4006</v>
      </c>
      <c r="H855" s="822" t="s">
        <v>329</v>
      </c>
      <c r="I855" s="822" t="s">
        <v>4449</v>
      </c>
      <c r="J855" s="822" t="s">
        <v>4008</v>
      </c>
      <c r="K855" s="822" t="s">
        <v>2843</v>
      </c>
      <c r="L855" s="825">
        <v>21.92</v>
      </c>
      <c r="M855" s="825">
        <v>131.52000000000001</v>
      </c>
      <c r="N855" s="822">
        <v>6</v>
      </c>
      <c r="O855" s="826">
        <v>1.5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21</v>
      </c>
      <c r="B856" s="822" t="s">
        <v>3465</v>
      </c>
      <c r="C856" s="822" t="s">
        <v>3471</v>
      </c>
      <c r="D856" s="823" t="s">
        <v>6113</v>
      </c>
      <c r="E856" s="824" t="s">
        <v>3504</v>
      </c>
      <c r="F856" s="822" t="s">
        <v>3466</v>
      </c>
      <c r="G856" s="822" t="s">
        <v>4006</v>
      </c>
      <c r="H856" s="822" t="s">
        <v>662</v>
      </c>
      <c r="I856" s="822" t="s">
        <v>4007</v>
      </c>
      <c r="J856" s="822" t="s">
        <v>4008</v>
      </c>
      <c r="K856" s="822" t="s">
        <v>4009</v>
      </c>
      <c r="L856" s="825">
        <v>28.39</v>
      </c>
      <c r="M856" s="825">
        <v>56.78</v>
      </c>
      <c r="N856" s="822">
        <v>2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21</v>
      </c>
      <c r="B857" s="822" t="s">
        <v>3465</v>
      </c>
      <c r="C857" s="822" t="s">
        <v>3471</v>
      </c>
      <c r="D857" s="823" t="s">
        <v>6113</v>
      </c>
      <c r="E857" s="824" t="s">
        <v>3504</v>
      </c>
      <c r="F857" s="822" t="s">
        <v>3466</v>
      </c>
      <c r="G857" s="822" t="s">
        <v>4716</v>
      </c>
      <c r="H857" s="822" t="s">
        <v>329</v>
      </c>
      <c r="I857" s="822" t="s">
        <v>4717</v>
      </c>
      <c r="J857" s="822" t="s">
        <v>4718</v>
      </c>
      <c r="K857" s="822" t="s">
        <v>2845</v>
      </c>
      <c r="L857" s="825">
        <v>0</v>
      </c>
      <c r="M857" s="825">
        <v>0</v>
      </c>
      <c r="N857" s="822">
        <v>2</v>
      </c>
      <c r="O857" s="826">
        <v>2</v>
      </c>
      <c r="P857" s="825"/>
      <c r="Q857" s="827"/>
      <c r="R857" s="822"/>
      <c r="S857" s="827">
        <v>0</v>
      </c>
      <c r="T857" s="826"/>
      <c r="U857" s="828">
        <v>0</v>
      </c>
    </row>
    <row r="858" spans="1:21" ht="14.45" customHeight="1" x14ac:dyDescent="0.2">
      <c r="A858" s="821">
        <v>21</v>
      </c>
      <c r="B858" s="822" t="s">
        <v>3465</v>
      </c>
      <c r="C858" s="822" t="s">
        <v>3471</v>
      </c>
      <c r="D858" s="823" t="s">
        <v>6113</v>
      </c>
      <c r="E858" s="824" t="s">
        <v>3504</v>
      </c>
      <c r="F858" s="822" t="s">
        <v>3466</v>
      </c>
      <c r="G858" s="822" t="s">
        <v>4026</v>
      </c>
      <c r="H858" s="822" t="s">
        <v>662</v>
      </c>
      <c r="I858" s="822" t="s">
        <v>4027</v>
      </c>
      <c r="J858" s="822" t="s">
        <v>2776</v>
      </c>
      <c r="K858" s="822" t="s">
        <v>4028</v>
      </c>
      <c r="L858" s="825">
        <v>114.88</v>
      </c>
      <c r="M858" s="825">
        <v>114.88</v>
      </c>
      <c r="N858" s="822">
        <v>1</v>
      </c>
      <c r="O858" s="826">
        <v>0.5</v>
      </c>
      <c r="P858" s="825">
        <v>114.88</v>
      </c>
      <c r="Q858" s="827">
        <v>1</v>
      </c>
      <c r="R858" s="822">
        <v>1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21</v>
      </c>
      <c r="B859" s="822" t="s">
        <v>3465</v>
      </c>
      <c r="C859" s="822" t="s">
        <v>3471</v>
      </c>
      <c r="D859" s="823" t="s">
        <v>6113</v>
      </c>
      <c r="E859" s="824" t="s">
        <v>3504</v>
      </c>
      <c r="F859" s="822" t="s">
        <v>3466</v>
      </c>
      <c r="G859" s="822" t="s">
        <v>4719</v>
      </c>
      <c r="H859" s="822" t="s">
        <v>329</v>
      </c>
      <c r="I859" s="822" t="s">
        <v>4720</v>
      </c>
      <c r="J859" s="822" t="s">
        <v>4721</v>
      </c>
      <c r="K859" s="822" t="s">
        <v>4722</v>
      </c>
      <c r="L859" s="825">
        <v>0</v>
      </c>
      <c r="M859" s="825">
        <v>0</v>
      </c>
      <c r="N859" s="822">
        <v>1</v>
      </c>
      <c r="O859" s="826">
        <v>0.5</v>
      </c>
      <c r="P859" s="825"/>
      <c r="Q859" s="827"/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21</v>
      </c>
      <c r="B860" s="822" t="s">
        <v>3465</v>
      </c>
      <c r="C860" s="822" t="s">
        <v>3471</v>
      </c>
      <c r="D860" s="823" t="s">
        <v>6113</v>
      </c>
      <c r="E860" s="824" t="s">
        <v>3504</v>
      </c>
      <c r="F860" s="822" t="s">
        <v>3466</v>
      </c>
      <c r="G860" s="822" t="s">
        <v>4036</v>
      </c>
      <c r="H860" s="822" t="s">
        <v>329</v>
      </c>
      <c r="I860" s="822" t="s">
        <v>4037</v>
      </c>
      <c r="J860" s="822" t="s">
        <v>1482</v>
      </c>
      <c r="K860" s="822" t="s">
        <v>4038</v>
      </c>
      <c r="L860" s="825">
        <v>128.69999999999999</v>
      </c>
      <c r="M860" s="825">
        <v>900.90000000000009</v>
      </c>
      <c r="N860" s="822">
        <v>7</v>
      </c>
      <c r="O860" s="826">
        <v>6</v>
      </c>
      <c r="P860" s="825">
        <v>772.2</v>
      </c>
      <c r="Q860" s="827">
        <v>0.8571428571428571</v>
      </c>
      <c r="R860" s="822">
        <v>6</v>
      </c>
      <c r="S860" s="827">
        <v>0.8571428571428571</v>
      </c>
      <c r="T860" s="826">
        <v>5</v>
      </c>
      <c r="U860" s="828">
        <v>0.83333333333333337</v>
      </c>
    </row>
    <row r="861" spans="1:21" ht="14.45" customHeight="1" x14ac:dyDescent="0.2">
      <c r="A861" s="821">
        <v>21</v>
      </c>
      <c r="B861" s="822" t="s">
        <v>3465</v>
      </c>
      <c r="C861" s="822" t="s">
        <v>3471</v>
      </c>
      <c r="D861" s="823" t="s">
        <v>6113</v>
      </c>
      <c r="E861" s="824" t="s">
        <v>3504</v>
      </c>
      <c r="F861" s="822" t="s">
        <v>3466</v>
      </c>
      <c r="G861" s="822" t="s">
        <v>4036</v>
      </c>
      <c r="H861" s="822" t="s">
        <v>329</v>
      </c>
      <c r="I861" s="822" t="s">
        <v>4463</v>
      </c>
      <c r="J861" s="822" t="s">
        <v>1482</v>
      </c>
      <c r="K861" s="822" t="s">
        <v>4464</v>
      </c>
      <c r="L861" s="825">
        <v>64.349999999999994</v>
      </c>
      <c r="M861" s="825">
        <v>193.04999999999998</v>
      </c>
      <c r="N861" s="822">
        <v>3</v>
      </c>
      <c r="O861" s="826">
        <v>1</v>
      </c>
      <c r="P861" s="825">
        <v>193.04999999999998</v>
      </c>
      <c r="Q861" s="827">
        <v>1</v>
      </c>
      <c r="R861" s="822">
        <v>3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21</v>
      </c>
      <c r="B862" s="822" t="s">
        <v>3465</v>
      </c>
      <c r="C862" s="822" t="s">
        <v>3471</v>
      </c>
      <c r="D862" s="823" t="s">
        <v>6113</v>
      </c>
      <c r="E862" s="824" t="s">
        <v>3504</v>
      </c>
      <c r="F862" s="822" t="s">
        <v>3466</v>
      </c>
      <c r="G862" s="822" t="s">
        <v>3578</v>
      </c>
      <c r="H862" s="822" t="s">
        <v>662</v>
      </c>
      <c r="I862" s="822" t="s">
        <v>3032</v>
      </c>
      <c r="J862" s="822" t="s">
        <v>1338</v>
      </c>
      <c r="K862" s="822" t="s">
        <v>1340</v>
      </c>
      <c r="L862" s="825">
        <v>0</v>
      </c>
      <c r="M862" s="825">
        <v>0</v>
      </c>
      <c r="N862" s="822">
        <v>44</v>
      </c>
      <c r="O862" s="826">
        <v>14.5</v>
      </c>
      <c r="P862" s="825">
        <v>0</v>
      </c>
      <c r="Q862" s="827"/>
      <c r="R862" s="822">
        <v>32</v>
      </c>
      <c r="S862" s="827">
        <v>0.72727272727272729</v>
      </c>
      <c r="T862" s="826">
        <v>10.5</v>
      </c>
      <c r="U862" s="828">
        <v>0.72413793103448276</v>
      </c>
    </row>
    <row r="863" spans="1:21" ht="14.45" customHeight="1" x14ac:dyDescent="0.2">
      <c r="A863" s="821">
        <v>21</v>
      </c>
      <c r="B863" s="822" t="s">
        <v>3465</v>
      </c>
      <c r="C863" s="822" t="s">
        <v>3471</v>
      </c>
      <c r="D863" s="823" t="s">
        <v>6113</v>
      </c>
      <c r="E863" s="824" t="s">
        <v>3504</v>
      </c>
      <c r="F863" s="822" t="s">
        <v>3466</v>
      </c>
      <c r="G863" s="822" t="s">
        <v>4050</v>
      </c>
      <c r="H863" s="822" t="s">
        <v>329</v>
      </c>
      <c r="I863" s="822" t="s">
        <v>4051</v>
      </c>
      <c r="J863" s="822" t="s">
        <v>1601</v>
      </c>
      <c r="K863" s="822" t="s">
        <v>4052</v>
      </c>
      <c r="L863" s="825">
        <v>169.24</v>
      </c>
      <c r="M863" s="825">
        <v>338.48</v>
      </c>
      <c r="N863" s="822">
        <v>2</v>
      </c>
      <c r="O863" s="826">
        <v>1.5</v>
      </c>
      <c r="P863" s="825">
        <v>338.48</v>
      </c>
      <c r="Q863" s="827">
        <v>1</v>
      </c>
      <c r="R863" s="822">
        <v>2</v>
      </c>
      <c r="S863" s="827">
        <v>1</v>
      </c>
      <c r="T863" s="826">
        <v>1.5</v>
      </c>
      <c r="U863" s="828">
        <v>1</v>
      </c>
    </row>
    <row r="864" spans="1:21" ht="14.45" customHeight="1" x14ac:dyDescent="0.2">
      <c r="A864" s="821">
        <v>21</v>
      </c>
      <c r="B864" s="822" t="s">
        <v>3465</v>
      </c>
      <c r="C864" s="822" t="s">
        <v>3471</v>
      </c>
      <c r="D864" s="823" t="s">
        <v>6113</v>
      </c>
      <c r="E864" s="824" t="s">
        <v>3504</v>
      </c>
      <c r="F864" s="822" t="s">
        <v>3466</v>
      </c>
      <c r="G864" s="822" t="s">
        <v>4050</v>
      </c>
      <c r="H864" s="822" t="s">
        <v>329</v>
      </c>
      <c r="I864" s="822" t="s">
        <v>4053</v>
      </c>
      <c r="J864" s="822" t="s">
        <v>1601</v>
      </c>
      <c r="K864" s="822" t="s">
        <v>4054</v>
      </c>
      <c r="L864" s="825">
        <v>26.12</v>
      </c>
      <c r="M864" s="825">
        <v>78.36</v>
      </c>
      <c r="N864" s="822">
        <v>3</v>
      </c>
      <c r="O864" s="826">
        <v>0.5</v>
      </c>
      <c r="P864" s="825">
        <v>78.36</v>
      </c>
      <c r="Q864" s="827">
        <v>1</v>
      </c>
      <c r="R864" s="822">
        <v>3</v>
      </c>
      <c r="S864" s="827">
        <v>1</v>
      </c>
      <c r="T864" s="826">
        <v>0.5</v>
      </c>
      <c r="U864" s="828">
        <v>1</v>
      </c>
    </row>
    <row r="865" spans="1:21" ht="14.45" customHeight="1" x14ac:dyDescent="0.2">
      <c r="A865" s="821">
        <v>21</v>
      </c>
      <c r="B865" s="822" t="s">
        <v>3465</v>
      </c>
      <c r="C865" s="822" t="s">
        <v>3471</v>
      </c>
      <c r="D865" s="823" t="s">
        <v>6113</v>
      </c>
      <c r="E865" s="824" t="s">
        <v>3504</v>
      </c>
      <c r="F865" s="822" t="s">
        <v>3466</v>
      </c>
      <c r="G865" s="822" t="s">
        <v>4057</v>
      </c>
      <c r="H865" s="822" t="s">
        <v>329</v>
      </c>
      <c r="I865" s="822" t="s">
        <v>4058</v>
      </c>
      <c r="J865" s="822" t="s">
        <v>773</v>
      </c>
      <c r="K865" s="822" t="s">
        <v>774</v>
      </c>
      <c r="L865" s="825">
        <v>59.56</v>
      </c>
      <c r="M865" s="825">
        <v>357.36</v>
      </c>
      <c r="N865" s="822">
        <v>6</v>
      </c>
      <c r="O865" s="826">
        <v>4</v>
      </c>
      <c r="P865" s="825">
        <v>297.8</v>
      </c>
      <c r="Q865" s="827">
        <v>0.83333333333333337</v>
      </c>
      <c r="R865" s="822">
        <v>5</v>
      </c>
      <c r="S865" s="827">
        <v>0.83333333333333337</v>
      </c>
      <c r="T865" s="826">
        <v>3</v>
      </c>
      <c r="U865" s="828">
        <v>0.75</v>
      </c>
    </row>
    <row r="866" spans="1:21" ht="14.45" customHeight="1" x14ac:dyDescent="0.2">
      <c r="A866" s="821">
        <v>21</v>
      </c>
      <c r="B866" s="822" t="s">
        <v>3465</v>
      </c>
      <c r="C866" s="822" t="s">
        <v>3471</v>
      </c>
      <c r="D866" s="823" t="s">
        <v>6113</v>
      </c>
      <c r="E866" s="824" t="s">
        <v>3504</v>
      </c>
      <c r="F866" s="822" t="s">
        <v>3466</v>
      </c>
      <c r="G866" s="822" t="s">
        <v>4723</v>
      </c>
      <c r="H866" s="822" t="s">
        <v>329</v>
      </c>
      <c r="I866" s="822" t="s">
        <v>4724</v>
      </c>
      <c r="J866" s="822" t="s">
        <v>4725</v>
      </c>
      <c r="K866" s="822" t="s">
        <v>4726</v>
      </c>
      <c r="L866" s="825">
        <v>669.66</v>
      </c>
      <c r="M866" s="825">
        <v>669.66</v>
      </c>
      <c r="N866" s="822">
        <v>1</v>
      </c>
      <c r="O866" s="826">
        <v>1</v>
      </c>
      <c r="P866" s="825">
        <v>669.66</v>
      </c>
      <c r="Q866" s="827">
        <v>1</v>
      </c>
      <c r="R866" s="822">
        <v>1</v>
      </c>
      <c r="S866" s="827">
        <v>1</v>
      </c>
      <c r="T866" s="826">
        <v>1</v>
      </c>
      <c r="U866" s="828">
        <v>1</v>
      </c>
    </row>
    <row r="867" spans="1:21" ht="14.45" customHeight="1" x14ac:dyDescent="0.2">
      <c r="A867" s="821">
        <v>21</v>
      </c>
      <c r="B867" s="822" t="s">
        <v>3465</v>
      </c>
      <c r="C867" s="822" t="s">
        <v>3471</v>
      </c>
      <c r="D867" s="823" t="s">
        <v>6113</v>
      </c>
      <c r="E867" s="824" t="s">
        <v>3504</v>
      </c>
      <c r="F867" s="822" t="s">
        <v>3466</v>
      </c>
      <c r="G867" s="822" t="s">
        <v>4060</v>
      </c>
      <c r="H867" s="822" t="s">
        <v>662</v>
      </c>
      <c r="I867" s="822" t="s">
        <v>4061</v>
      </c>
      <c r="J867" s="822" t="s">
        <v>4062</v>
      </c>
      <c r="K867" s="822" t="s">
        <v>768</v>
      </c>
      <c r="L867" s="825">
        <v>502.31</v>
      </c>
      <c r="M867" s="825">
        <v>5023.1000000000004</v>
      </c>
      <c r="N867" s="822">
        <v>10</v>
      </c>
      <c r="O867" s="826">
        <v>10</v>
      </c>
      <c r="P867" s="825">
        <v>502.31</v>
      </c>
      <c r="Q867" s="827">
        <v>9.9999999999999992E-2</v>
      </c>
      <c r="R867" s="822">
        <v>1</v>
      </c>
      <c r="S867" s="827">
        <v>0.1</v>
      </c>
      <c r="T867" s="826">
        <v>1</v>
      </c>
      <c r="U867" s="828">
        <v>0.1</v>
      </c>
    </row>
    <row r="868" spans="1:21" ht="14.45" customHeight="1" x14ac:dyDescent="0.2">
      <c r="A868" s="821">
        <v>21</v>
      </c>
      <c r="B868" s="822" t="s">
        <v>3465</v>
      </c>
      <c r="C868" s="822" t="s">
        <v>3471</v>
      </c>
      <c r="D868" s="823" t="s">
        <v>6113</v>
      </c>
      <c r="E868" s="824" t="s">
        <v>3504</v>
      </c>
      <c r="F868" s="822" t="s">
        <v>3466</v>
      </c>
      <c r="G868" s="822" t="s">
        <v>4480</v>
      </c>
      <c r="H868" s="822" t="s">
        <v>329</v>
      </c>
      <c r="I868" s="822" t="s">
        <v>4481</v>
      </c>
      <c r="J868" s="822" t="s">
        <v>4482</v>
      </c>
      <c r="K868" s="822" t="s">
        <v>4483</v>
      </c>
      <c r="L868" s="825">
        <v>77.13</v>
      </c>
      <c r="M868" s="825">
        <v>77.13</v>
      </c>
      <c r="N868" s="822">
        <v>1</v>
      </c>
      <c r="O868" s="826">
        <v>1</v>
      </c>
      <c r="P868" s="825">
        <v>77.13</v>
      </c>
      <c r="Q868" s="827">
        <v>1</v>
      </c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21</v>
      </c>
      <c r="B869" s="822" t="s">
        <v>3465</v>
      </c>
      <c r="C869" s="822" t="s">
        <v>3471</v>
      </c>
      <c r="D869" s="823" t="s">
        <v>6113</v>
      </c>
      <c r="E869" s="824" t="s">
        <v>3504</v>
      </c>
      <c r="F869" s="822" t="s">
        <v>3466</v>
      </c>
      <c r="G869" s="822" t="s">
        <v>3573</v>
      </c>
      <c r="H869" s="822" t="s">
        <v>329</v>
      </c>
      <c r="I869" s="822" t="s">
        <v>4092</v>
      </c>
      <c r="J869" s="822" t="s">
        <v>4093</v>
      </c>
      <c r="K869" s="822" t="s">
        <v>4094</v>
      </c>
      <c r="L869" s="825">
        <v>33.4</v>
      </c>
      <c r="M869" s="825">
        <v>100.19999999999999</v>
      </c>
      <c r="N869" s="822">
        <v>3</v>
      </c>
      <c r="O869" s="826">
        <v>1</v>
      </c>
      <c r="P869" s="825">
        <v>100.19999999999999</v>
      </c>
      <c r="Q869" s="827">
        <v>1</v>
      </c>
      <c r="R869" s="822">
        <v>3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21</v>
      </c>
      <c r="B870" s="822" t="s">
        <v>3465</v>
      </c>
      <c r="C870" s="822" t="s">
        <v>3471</v>
      </c>
      <c r="D870" s="823" t="s">
        <v>6113</v>
      </c>
      <c r="E870" s="824" t="s">
        <v>3504</v>
      </c>
      <c r="F870" s="822" t="s">
        <v>3466</v>
      </c>
      <c r="G870" s="822" t="s">
        <v>3573</v>
      </c>
      <c r="H870" s="822" t="s">
        <v>329</v>
      </c>
      <c r="I870" s="822" t="s">
        <v>4103</v>
      </c>
      <c r="J870" s="822" t="s">
        <v>1548</v>
      </c>
      <c r="K870" s="822" t="s">
        <v>4094</v>
      </c>
      <c r="L870" s="825">
        <v>33.4</v>
      </c>
      <c r="M870" s="825">
        <v>200.39999999999998</v>
      </c>
      <c r="N870" s="822">
        <v>6</v>
      </c>
      <c r="O870" s="826">
        <v>1.5</v>
      </c>
      <c r="P870" s="825">
        <v>200.39999999999998</v>
      </c>
      <c r="Q870" s="827">
        <v>1</v>
      </c>
      <c r="R870" s="822">
        <v>6</v>
      </c>
      <c r="S870" s="827">
        <v>1</v>
      </c>
      <c r="T870" s="826">
        <v>1.5</v>
      </c>
      <c r="U870" s="828">
        <v>1</v>
      </c>
    </row>
    <row r="871" spans="1:21" ht="14.45" customHeight="1" x14ac:dyDescent="0.2">
      <c r="A871" s="821">
        <v>21</v>
      </c>
      <c r="B871" s="822" t="s">
        <v>3465</v>
      </c>
      <c r="C871" s="822" t="s">
        <v>3471</v>
      </c>
      <c r="D871" s="823" t="s">
        <v>6113</v>
      </c>
      <c r="E871" s="824" t="s">
        <v>3504</v>
      </c>
      <c r="F871" s="822" t="s">
        <v>3466</v>
      </c>
      <c r="G871" s="822" t="s">
        <v>4111</v>
      </c>
      <c r="H871" s="822" t="s">
        <v>329</v>
      </c>
      <c r="I871" s="822" t="s">
        <v>4112</v>
      </c>
      <c r="J871" s="822" t="s">
        <v>797</v>
      </c>
      <c r="K871" s="822" t="s">
        <v>798</v>
      </c>
      <c r="L871" s="825">
        <v>311.02</v>
      </c>
      <c r="M871" s="825">
        <v>1244.08</v>
      </c>
      <c r="N871" s="822">
        <v>4</v>
      </c>
      <c r="O871" s="826">
        <v>3.5</v>
      </c>
      <c r="P871" s="825">
        <v>311.02</v>
      </c>
      <c r="Q871" s="827">
        <v>0.25</v>
      </c>
      <c r="R871" s="822">
        <v>1</v>
      </c>
      <c r="S871" s="827">
        <v>0.25</v>
      </c>
      <c r="T871" s="826">
        <v>0.5</v>
      </c>
      <c r="U871" s="828">
        <v>0.14285714285714285</v>
      </c>
    </row>
    <row r="872" spans="1:21" ht="14.45" customHeight="1" x14ac:dyDescent="0.2">
      <c r="A872" s="821">
        <v>21</v>
      </c>
      <c r="B872" s="822" t="s">
        <v>3465</v>
      </c>
      <c r="C872" s="822" t="s">
        <v>3471</v>
      </c>
      <c r="D872" s="823" t="s">
        <v>6113</v>
      </c>
      <c r="E872" s="824" t="s">
        <v>3504</v>
      </c>
      <c r="F872" s="822" t="s">
        <v>3466</v>
      </c>
      <c r="G872" s="822" t="s">
        <v>4111</v>
      </c>
      <c r="H872" s="822" t="s">
        <v>329</v>
      </c>
      <c r="I872" s="822" t="s">
        <v>4727</v>
      </c>
      <c r="J872" s="822" t="s">
        <v>788</v>
      </c>
      <c r="K872" s="822" t="s">
        <v>4728</v>
      </c>
      <c r="L872" s="825">
        <v>0</v>
      </c>
      <c r="M872" s="825">
        <v>0</v>
      </c>
      <c r="N872" s="822">
        <v>3</v>
      </c>
      <c r="O872" s="826">
        <v>0.5</v>
      </c>
      <c r="P872" s="825">
        <v>0</v>
      </c>
      <c r="Q872" s="827"/>
      <c r="R872" s="822">
        <v>3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21</v>
      </c>
      <c r="B873" s="822" t="s">
        <v>3465</v>
      </c>
      <c r="C873" s="822" t="s">
        <v>3471</v>
      </c>
      <c r="D873" s="823" t="s">
        <v>6113</v>
      </c>
      <c r="E873" s="824" t="s">
        <v>3504</v>
      </c>
      <c r="F873" s="822" t="s">
        <v>3466</v>
      </c>
      <c r="G873" s="822" t="s">
        <v>4111</v>
      </c>
      <c r="H873" s="822" t="s">
        <v>329</v>
      </c>
      <c r="I873" s="822" t="s">
        <v>4116</v>
      </c>
      <c r="J873" s="822" t="s">
        <v>4114</v>
      </c>
      <c r="K873" s="822" t="s">
        <v>4117</v>
      </c>
      <c r="L873" s="825">
        <v>387.73</v>
      </c>
      <c r="M873" s="825">
        <v>775.46</v>
      </c>
      <c r="N873" s="822">
        <v>2</v>
      </c>
      <c r="O873" s="826">
        <v>1</v>
      </c>
      <c r="P873" s="825">
        <v>775.46</v>
      </c>
      <c r="Q873" s="827">
        <v>1</v>
      </c>
      <c r="R873" s="822">
        <v>2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21</v>
      </c>
      <c r="B874" s="822" t="s">
        <v>3465</v>
      </c>
      <c r="C874" s="822" t="s">
        <v>3471</v>
      </c>
      <c r="D874" s="823" t="s">
        <v>6113</v>
      </c>
      <c r="E874" s="824" t="s">
        <v>3504</v>
      </c>
      <c r="F874" s="822" t="s">
        <v>3466</v>
      </c>
      <c r="G874" s="822" t="s">
        <v>4111</v>
      </c>
      <c r="H874" s="822" t="s">
        <v>329</v>
      </c>
      <c r="I874" s="822" t="s">
        <v>4118</v>
      </c>
      <c r="J874" s="822" t="s">
        <v>4119</v>
      </c>
      <c r="K874" s="822" t="s">
        <v>4115</v>
      </c>
      <c r="L874" s="825">
        <v>177.92</v>
      </c>
      <c r="M874" s="825">
        <v>533.76</v>
      </c>
      <c r="N874" s="822">
        <v>3</v>
      </c>
      <c r="O874" s="826">
        <v>0.5</v>
      </c>
      <c r="P874" s="825">
        <v>533.76</v>
      </c>
      <c r="Q874" s="827">
        <v>1</v>
      </c>
      <c r="R874" s="822">
        <v>3</v>
      </c>
      <c r="S874" s="827">
        <v>1</v>
      </c>
      <c r="T874" s="826">
        <v>0.5</v>
      </c>
      <c r="U874" s="828">
        <v>1</v>
      </c>
    </row>
    <row r="875" spans="1:21" ht="14.45" customHeight="1" x14ac:dyDescent="0.2">
      <c r="A875" s="821">
        <v>21</v>
      </c>
      <c r="B875" s="822" t="s">
        <v>3465</v>
      </c>
      <c r="C875" s="822" t="s">
        <v>3471</v>
      </c>
      <c r="D875" s="823" t="s">
        <v>6113</v>
      </c>
      <c r="E875" s="824" t="s">
        <v>3504</v>
      </c>
      <c r="F875" s="822" t="s">
        <v>3466</v>
      </c>
      <c r="G875" s="822" t="s">
        <v>4111</v>
      </c>
      <c r="H875" s="822" t="s">
        <v>329</v>
      </c>
      <c r="I875" s="822" t="s">
        <v>4729</v>
      </c>
      <c r="J875" s="822" t="s">
        <v>797</v>
      </c>
      <c r="K875" s="822" t="s">
        <v>4730</v>
      </c>
      <c r="L875" s="825">
        <v>318.07</v>
      </c>
      <c r="M875" s="825">
        <v>3816.84</v>
      </c>
      <c r="N875" s="822">
        <v>12</v>
      </c>
      <c r="O875" s="826">
        <v>6</v>
      </c>
      <c r="P875" s="825">
        <v>3498.77</v>
      </c>
      <c r="Q875" s="827">
        <v>0.91666666666666663</v>
      </c>
      <c r="R875" s="822">
        <v>11</v>
      </c>
      <c r="S875" s="827">
        <v>0.91666666666666663</v>
      </c>
      <c r="T875" s="826">
        <v>5.5</v>
      </c>
      <c r="U875" s="828">
        <v>0.91666666666666663</v>
      </c>
    </row>
    <row r="876" spans="1:21" ht="14.45" customHeight="1" x14ac:dyDescent="0.2">
      <c r="A876" s="821">
        <v>21</v>
      </c>
      <c r="B876" s="822" t="s">
        <v>3465</v>
      </c>
      <c r="C876" s="822" t="s">
        <v>3471</v>
      </c>
      <c r="D876" s="823" t="s">
        <v>6113</v>
      </c>
      <c r="E876" s="824" t="s">
        <v>3504</v>
      </c>
      <c r="F876" s="822" t="s">
        <v>3466</v>
      </c>
      <c r="G876" s="822" t="s">
        <v>4111</v>
      </c>
      <c r="H876" s="822" t="s">
        <v>329</v>
      </c>
      <c r="I876" s="822" t="s">
        <v>4123</v>
      </c>
      <c r="J876" s="822" t="s">
        <v>797</v>
      </c>
      <c r="K876" s="822" t="s">
        <v>799</v>
      </c>
      <c r="L876" s="825">
        <v>477.11</v>
      </c>
      <c r="M876" s="825">
        <v>10019.31</v>
      </c>
      <c r="N876" s="822">
        <v>21</v>
      </c>
      <c r="O876" s="826">
        <v>13.5</v>
      </c>
      <c r="P876" s="825">
        <v>6679.5399999999991</v>
      </c>
      <c r="Q876" s="827">
        <v>0.66666666666666663</v>
      </c>
      <c r="R876" s="822">
        <v>14</v>
      </c>
      <c r="S876" s="827">
        <v>0.66666666666666663</v>
      </c>
      <c r="T876" s="826">
        <v>9.5</v>
      </c>
      <c r="U876" s="828">
        <v>0.70370370370370372</v>
      </c>
    </row>
    <row r="877" spans="1:21" ht="14.45" customHeight="1" x14ac:dyDescent="0.2">
      <c r="A877" s="821">
        <v>21</v>
      </c>
      <c r="B877" s="822" t="s">
        <v>3465</v>
      </c>
      <c r="C877" s="822" t="s">
        <v>3471</v>
      </c>
      <c r="D877" s="823" t="s">
        <v>6113</v>
      </c>
      <c r="E877" s="824" t="s">
        <v>3504</v>
      </c>
      <c r="F877" s="822" t="s">
        <v>3466</v>
      </c>
      <c r="G877" s="822" t="s">
        <v>4111</v>
      </c>
      <c r="H877" s="822" t="s">
        <v>329</v>
      </c>
      <c r="I877" s="822" t="s">
        <v>4731</v>
      </c>
      <c r="J877" s="822" t="s">
        <v>797</v>
      </c>
      <c r="K877" s="822" t="s">
        <v>4730</v>
      </c>
      <c r="L877" s="825">
        <v>318.07</v>
      </c>
      <c r="M877" s="825">
        <v>636.14</v>
      </c>
      <c r="N877" s="822">
        <v>2</v>
      </c>
      <c r="O877" s="826">
        <v>1</v>
      </c>
      <c r="P877" s="825"/>
      <c r="Q877" s="827">
        <v>0</v>
      </c>
      <c r="R877" s="822"/>
      <c r="S877" s="827">
        <v>0</v>
      </c>
      <c r="T877" s="826"/>
      <c r="U877" s="828">
        <v>0</v>
      </c>
    </row>
    <row r="878" spans="1:21" ht="14.45" customHeight="1" x14ac:dyDescent="0.2">
      <c r="A878" s="821">
        <v>21</v>
      </c>
      <c r="B878" s="822" t="s">
        <v>3465</v>
      </c>
      <c r="C878" s="822" t="s">
        <v>3471</v>
      </c>
      <c r="D878" s="823" t="s">
        <v>6113</v>
      </c>
      <c r="E878" s="824" t="s">
        <v>3504</v>
      </c>
      <c r="F878" s="822" t="s">
        <v>3466</v>
      </c>
      <c r="G878" s="822" t="s">
        <v>4732</v>
      </c>
      <c r="H878" s="822" t="s">
        <v>329</v>
      </c>
      <c r="I878" s="822" t="s">
        <v>4733</v>
      </c>
      <c r="J878" s="822" t="s">
        <v>4734</v>
      </c>
      <c r="K878" s="822" t="s">
        <v>4735</v>
      </c>
      <c r="L878" s="825">
        <v>340.27</v>
      </c>
      <c r="M878" s="825">
        <v>4083.24</v>
      </c>
      <c r="N878" s="822">
        <v>12</v>
      </c>
      <c r="O878" s="826">
        <v>0.5</v>
      </c>
      <c r="P878" s="825">
        <v>4083.24</v>
      </c>
      <c r="Q878" s="827">
        <v>1</v>
      </c>
      <c r="R878" s="822">
        <v>12</v>
      </c>
      <c r="S878" s="827">
        <v>1</v>
      </c>
      <c r="T878" s="826">
        <v>0.5</v>
      </c>
      <c r="U878" s="828">
        <v>1</v>
      </c>
    </row>
    <row r="879" spans="1:21" ht="14.45" customHeight="1" x14ac:dyDescent="0.2">
      <c r="A879" s="821">
        <v>21</v>
      </c>
      <c r="B879" s="822" t="s">
        <v>3465</v>
      </c>
      <c r="C879" s="822" t="s">
        <v>3471</v>
      </c>
      <c r="D879" s="823" t="s">
        <v>6113</v>
      </c>
      <c r="E879" s="824" t="s">
        <v>3504</v>
      </c>
      <c r="F879" s="822" t="s">
        <v>3466</v>
      </c>
      <c r="G879" s="822" t="s">
        <v>4126</v>
      </c>
      <c r="H879" s="822" t="s">
        <v>662</v>
      </c>
      <c r="I879" s="822" t="s">
        <v>3315</v>
      </c>
      <c r="J879" s="822" t="s">
        <v>1635</v>
      </c>
      <c r="K879" s="822" t="s">
        <v>3316</v>
      </c>
      <c r="L879" s="825">
        <v>0</v>
      </c>
      <c r="M879" s="825">
        <v>0</v>
      </c>
      <c r="N879" s="822">
        <v>13</v>
      </c>
      <c r="O879" s="826">
        <v>8.5</v>
      </c>
      <c r="P879" s="825">
        <v>0</v>
      </c>
      <c r="Q879" s="827"/>
      <c r="R879" s="822">
        <v>11</v>
      </c>
      <c r="S879" s="827">
        <v>0.84615384615384615</v>
      </c>
      <c r="T879" s="826">
        <v>6.5</v>
      </c>
      <c r="U879" s="828">
        <v>0.76470588235294112</v>
      </c>
    </row>
    <row r="880" spans="1:21" ht="14.45" customHeight="1" x14ac:dyDescent="0.2">
      <c r="A880" s="821">
        <v>21</v>
      </c>
      <c r="B880" s="822" t="s">
        <v>3465</v>
      </c>
      <c r="C880" s="822" t="s">
        <v>3471</v>
      </c>
      <c r="D880" s="823" t="s">
        <v>6113</v>
      </c>
      <c r="E880" s="824" t="s">
        <v>3504</v>
      </c>
      <c r="F880" s="822" t="s">
        <v>3466</v>
      </c>
      <c r="G880" s="822" t="s">
        <v>4126</v>
      </c>
      <c r="H880" s="822" t="s">
        <v>662</v>
      </c>
      <c r="I880" s="822" t="s">
        <v>3086</v>
      </c>
      <c r="J880" s="822" t="s">
        <v>1635</v>
      </c>
      <c r="K880" s="822" t="s">
        <v>3087</v>
      </c>
      <c r="L880" s="825">
        <v>0</v>
      </c>
      <c r="M880" s="825">
        <v>0</v>
      </c>
      <c r="N880" s="822">
        <v>3</v>
      </c>
      <c r="O880" s="826">
        <v>1.5</v>
      </c>
      <c r="P880" s="825"/>
      <c r="Q880" s="827"/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21</v>
      </c>
      <c r="B881" s="822" t="s">
        <v>3465</v>
      </c>
      <c r="C881" s="822" t="s">
        <v>3471</v>
      </c>
      <c r="D881" s="823" t="s">
        <v>6113</v>
      </c>
      <c r="E881" s="824" t="s">
        <v>3504</v>
      </c>
      <c r="F881" s="822" t="s">
        <v>3466</v>
      </c>
      <c r="G881" s="822" t="s">
        <v>4145</v>
      </c>
      <c r="H881" s="822" t="s">
        <v>662</v>
      </c>
      <c r="I881" s="822" t="s">
        <v>4146</v>
      </c>
      <c r="J881" s="822" t="s">
        <v>3389</v>
      </c>
      <c r="K881" s="822" t="s">
        <v>4147</v>
      </c>
      <c r="L881" s="825">
        <v>11977.01</v>
      </c>
      <c r="M881" s="825">
        <v>35931.03</v>
      </c>
      <c r="N881" s="822">
        <v>3</v>
      </c>
      <c r="O881" s="826">
        <v>3</v>
      </c>
      <c r="P881" s="825">
        <v>35931.03</v>
      </c>
      <c r="Q881" s="827">
        <v>1</v>
      </c>
      <c r="R881" s="822">
        <v>3</v>
      </c>
      <c r="S881" s="827">
        <v>1</v>
      </c>
      <c r="T881" s="826">
        <v>3</v>
      </c>
      <c r="U881" s="828">
        <v>1</v>
      </c>
    </row>
    <row r="882" spans="1:21" ht="14.45" customHeight="1" x14ac:dyDescent="0.2">
      <c r="A882" s="821">
        <v>21</v>
      </c>
      <c r="B882" s="822" t="s">
        <v>3465</v>
      </c>
      <c r="C882" s="822" t="s">
        <v>3471</v>
      </c>
      <c r="D882" s="823" t="s">
        <v>6113</v>
      </c>
      <c r="E882" s="824" t="s">
        <v>3504</v>
      </c>
      <c r="F882" s="822" t="s">
        <v>3466</v>
      </c>
      <c r="G882" s="822" t="s">
        <v>3561</v>
      </c>
      <c r="H882" s="822" t="s">
        <v>329</v>
      </c>
      <c r="I882" s="822" t="s">
        <v>4159</v>
      </c>
      <c r="J882" s="822" t="s">
        <v>4157</v>
      </c>
      <c r="K882" s="822" t="s">
        <v>4160</v>
      </c>
      <c r="L882" s="825">
        <v>299.83999999999997</v>
      </c>
      <c r="M882" s="825">
        <v>599.67999999999995</v>
      </c>
      <c r="N882" s="822">
        <v>2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21</v>
      </c>
      <c r="B883" s="822" t="s">
        <v>3465</v>
      </c>
      <c r="C883" s="822" t="s">
        <v>3471</v>
      </c>
      <c r="D883" s="823" t="s">
        <v>6113</v>
      </c>
      <c r="E883" s="824" t="s">
        <v>3504</v>
      </c>
      <c r="F883" s="822" t="s">
        <v>3466</v>
      </c>
      <c r="G883" s="822" t="s">
        <v>3561</v>
      </c>
      <c r="H883" s="822" t="s">
        <v>662</v>
      </c>
      <c r="I883" s="822" t="s">
        <v>4161</v>
      </c>
      <c r="J883" s="822" t="s">
        <v>4157</v>
      </c>
      <c r="K883" s="822" t="s">
        <v>4162</v>
      </c>
      <c r="L883" s="825">
        <v>150.94</v>
      </c>
      <c r="M883" s="825">
        <v>754.7</v>
      </c>
      <c r="N883" s="822">
        <v>5</v>
      </c>
      <c r="O883" s="826">
        <v>2.5</v>
      </c>
      <c r="P883" s="825">
        <v>754.7</v>
      </c>
      <c r="Q883" s="827">
        <v>1</v>
      </c>
      <c r="R883" s="822">
        <v>5</v>
      </c>
      <c r="S883" s="827">
        <v>1</v>
      </c>
      <c r="T883" s="826">
        <v>2.5</v>
      </c>
      <c r="U883" s="828">
        <v>1</v>
      </c>
    </row>
    <row r="884" spans="1:21" ht="14.45" customHeight="1" x14ac:dyDescent="0.2">
      <c r="A884" s="821">
        <v>21</v>
      </c>
      <c r="B884" s="822" t="s">
        <v>3465</v>
      </c>
      <c r="C884" s="822" t="s">
        <v>3471</v>
      </c>
      <c r="D884" s="823" t="s">
        <v>6113</v>
      </c>
      <c r="E884" s="824" t="s">
        <v>3504</v>
      </c>
      <c r="F884" s="822" t="s">
        <v>3466</v>
      </c>
      <c r="G884" s="822" t="s">
        <v>3561</v>
      </c>
      <c r="H884" s="822" t="s">
        <v>329</v>
      </c>
      <c r="I884" s="822" t="s">
        <v>3562</v>
      </c>
      <c r="J884" s="822" t="s">
        <v>1624</v>
      </c>
      <c r="K884" s="822" t="s">
        <v>1626</v>
      </c>
      <c r="L884" s="825">
        <v>50.32</v>
      </c>
      <c r="M884" s="825">
        <v>1660.56</v>
      </c>
      <c r="N884" s="822">
        <v>33</v>
      </c>
      <c r="O884" s="826">
        <v>9</v>
      </c>
      <c r="P884" s="825">
        <v>1107.04</v>
      </c>
      <c r="Q884" s="827">
        <v>0.66666666666666663</v>
      </c>
      <c r="R884" s="822">
        <v>22</v>
      </c>
      <c r="S884" s="827">
        <v>0.66666666666666663</v>
      </c>
      <c r="T884" s="826">
        <v>6</v>
      </c>
      <c r="U884" s="828">
        <v>0.66666666666666663</v>
      </c>
    </row>
    <row r="885" spans="1:21" ht="14.45" customHeight="1" x14ac:dyDescent="0.2">
      <c r="A885" s="821">
        <v>21</v>
      </c>
      <c r="B885" s="822" t="s">
        <v>3465</v>
      </c>
      <c r="C885" s="822" t="s">
        <v>3471</v>
      </c>
      <c r="D885" s="823" t="s">
        <v>6113</v>
      </c>
      <c r="E885" s="824" t="s">
        <v>3504</v>
      </c>
      <c r="F885" s="822" t="s">
        <v>3466</v>
      </c>
      <c r="G885" s="822" t="s">
        <v>3561</v>
      </c>
      <c r="H885" s="822" t="s">
        <v>329</v>
      </c>
      <c r="I885" s="822" t="s">
        <v>4736</v>
      </c>
      <c r="J885" s="822" t="s">
        <v>1624</v>
      </c>
      <c r="K885" s="822" t="s">
        <v>4737</v>
      </c>
      <c r="L885" s="825">
        <v>33.549999999999997</v>
      </c>
      <c r="M885" s="825">
        <v>134.19999999999999</v>
      </c>
      <c r="N885" s="822">
        <v>4</v>
      </c>
      <c r="O885" s="826">
        <v>0.5</v>
      </c>
      <c r="P885" s="825">
        <v>134.19999999999999</v>
      </c>
      <c r="Q885" s="827">
        <v>1</v>
      </c>
      <c r="R885" s="822">
        <v>4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21</v>
      </c>
      <c r="B886" s="822" t="s">
        <v>3465</v>
      </c>
      <c r="C886" s="822" t="s">
        <v>3471</v>
      </c>
      <c r="D886" s="823" t="s">
        <v>6113</v>
      </c>
      <c r="E886" s="824" t="s">
        <v>3504</v>
      </c>
      <c r="F886" s="822" t="s">
        <v>3466</v>
      </c>
      <c r="G886" s="822" t="s">
        <v>3561</v>
      </c>
      <c r="H886" s="822" t="s">
        <v>329</v>
      </c>
      <c r="I886" s="822" t="s">
        <v>4738</v>
      </c>
      <c r="J886" s="822" t="s">
        <v>1624</v>
      </c>
      <c r="K886" s="822" t="s">
        <v>4739</v>
      </c>
      <c r="L886" s="825">
        <v>16.77</v>
      </c>
      <c r="M886" s="825">
        <v>67.08</v>
      </c>
      <c r="N886" s="822">
        <v>4</v>
      </c>
      <c r="O886" s="826">
        <v>0.5</v>
      </c>
      <c r="P886" s="825">
        <v>67.08</v>
      </c>
      <c r="Q886" s="827">
        <v>1</v>
      </c>
      <c r="R886" s="822">
        <v>4</v>
      </c>
      <c r="S886" s="827">
        <v>1</v>
      </c>
      <c r="T886" s="826">
        <v>0.5</v>
      </c>
      <c r="U886" s="828">
        <v>1</v>
      </c>
    </row>
    <row r="887" spans="1:21" ht="14.45" customHeight="1" x14ac:dyDescent="0.2">
      <c r="A887" s="821">
        <v>21</v>
      </c>
      <c r="B887" s="822" t="s">
        <v>3465</v>
      </c>
      <c r="C887" s="822" t="s">
        <v>3471</v>
      </c>
      <c r="D887" s="823" t="s">
        <v>6113</v>
      </c>
      <c r="E887" s="824" t="s">
        <v>3504</v>
      </c>
      <c r="F887" s="822" t="s">
        <v>3466</v>
      </c>
      <c r="G887" s="822" t="s">
        <v>4740</v>
      </c>
      <c r="H887" s="822" t="s">
        <v>329</v>
      </c>
      <c r="I887" s="822" t="s">
        <v>4741</v>
      </c>
      <c r="J887" s="822" t="s">
        <v>2075</v>
      </c>
      <c r="K887" s="822" t="s">
        <v>1342</v>
      </c>
      <c r="L887" s="825">
        <v>1030.97</v>
      </c>
      <c r="M887" s="825">
        <v>3092.91</v>
      </c>
      <c r="N887" s="822">
        <v>3</v>
      </c>
      <c r="O887" s="826">
        <v>1.5</v>
      </c>
      <c r="P887" s="825">
        <v>3092.91</v>
      </c>
      <c r="Q887" s="827">
        <v>1</v>
      </c>
      <c r="R887" s="822">
        <v>3</v>
      </c>
      <c r="S887" s="827">
        <v>1</v>
      </c>
      <c r="T887" s="826">
        <v>1.5</v>
      </c>
      <c r="U887" s="828">
        <v>1</v>
      </c>
    </row>
    <row r="888" spans="1:21" ht="14.45" customHeight="1" x14ac:dyDescent="0.2">
      <c r="A888" s="821">
        <v>21</v>
      </c>
      <c r="B888" s="822" t="s">
        <v>3465</v>
      </c>
      <c r="C888" s="822" t="s">
        <v>3471</v>
      </c>
      <c r="D888" s="823" t="s">
        <v>6113</v>
      </c>
      <c r="E888" s="824" t="s">
        <v>3504</v>
      </c>
      <c r="F888" s="822" t="s">
        <v>3466</v>
      </c>
      <c r="G888" s="822" t="s">
        <v>4740</v>
      </c>
      <c r="H888" s="822" t="s">
        <v>329</v>
      </c>
      <c r="I888" s="822" t="s">
        <v>4742</v>
      </c>
      <c r="J888" s="822" t="s">
        <v>3287</v>
      </c>
      <c r="K888" s="822" t="s">
        <v>1342</v>
      </c>
      <c r="L888" s="825">
        <v>1030.97</v>
      </c>
      <c r="M888" s="825">
        <v>2061.94</v>
      </c>
      <c r="N888" s="822">
        <v>2</v>
      </c>
      <c r="O888" s="826">
        <v>0.5</v>
      </c>
      <c r="P888" s="825">
        <v>2061.94</v>
      </c>
      <c r="Q888" s="827">
        <v>1</v>
      </c>
      <c r="R888" s="822">
        <v>2</v>
      </c>
      <c r="S888" s="827">
        <v>1</v>
      </c>
      <c r="T888" s="826">
        <v>0.5</v>
      </c>
      <c r="U888" s="828">
        <v>1</v>
      </c>
    </row>
    <row r="889" spans="1:21" ht="14.45" customHeight="1" x14ac:dyDescent="0.2">
      <c r="A889" s="821">
        <v>21</v>
      </c>
      <c r="B889" s="822" t="s">
        <v>3465</v>
      </c>
      <c r="C889" s="822" t="s">
        <v>3471</v>
      </c>
      <c r="D889" s="823" t="s">
        <v>6113</v>
      </c>
      <c r="E889" s="824" t="s">
        <v>3504</v>
      </c>
      <c r="F889" s="822" t="s">
        <v>3466</v>
      </c>
      <c r="G889" s="822" t="s">
        <v>3564</v>
      </c>
      <c r="H889" s="822" t="s">
        <v>329</v>
      </c>
      <c r="I889" s="822" t="s">
        <v>3565</v>
      </c>
      <c r="J889" s="822" t="s">
        <v>693</v>
      </c>
      <c r="K889" s="822" t="s">
        <v>3566</v>
      </c>
      <c r="L889" s="825">
        <v>2086.5500000000002</v>
      </c>
      <c r="M889" s="825">
        <v>235780.15</v>
      </c>
      <c r="N889" s="822">
        <v>113</v>
      </c>
      <c r="O889" s="826">
        <v>27</v>
      </c>
      <c r="P889" s="825">
        <v>221174.3</v>
      </c>
      <c r="Q889" s="827">
        <v>0.93805309734513276</v>
      </c>
      <c r="R889" s="822">
        <v>106</v>
      </c>
      <c r="S889" s="827">
        <v>0.93805309734513276</v>
      </c>
      <c r="T889" s="826">
        <v>23.5</v>
      </c>
      <c r="U889" s="828">
        <v>0.87037037037037035</v>
      </c>
    </row>
    <row r="890" spans="1:21" ht="14.45" customHeight="1" x14ac:dyDescent="0.2">
      <c r="A890" s="821">
        <v>21</v>
      </c>
      <c r="B890" s="822" t="s">
        <v>3465</v>
      </c>
      <c r="C890" s="822" t="s">
        <v>3471</v>
      </c>
      <c r="D890" s="823" t="s">
        <v>6113</v>
      </c>
      <c r="E890" s="824" t="s">
        <v>3504</v>
      </c>
      <c r="F890" s="822" t="s">
        <v>3466</v>
      </c>
      <c r="G890" s="822" t="s">
        <v>4169</v>
      </c>
      <c r="H890" s="822" t="s">
        <v>662</v>
      </c>
      <c r="I890" s="822" t="s">
        <v>2870</v>
      </c>
      <c r="J890" s="822" t="s">
        <v>1722</v>
      </c>
      <c r="K890" s="822" t="s">
        <v>2871</v>
      </c>
      <c r="L890" s="825">
        <v>154.36000000000001</v>
      </c>
      <c r="M890" s="825">
        <v>463.08000000000004</v>
      </c>
      <c r="N890" s="822">
        <v>3</v>
      </c>
      <c r="O890" s="826">
        <v>2</v>
      </c>
      <c r="P890" s="825">
        <v>463.08000000000004</v>
      </c>
      <c r="Q890" s="827">
        <v>1</v>
      </c>
      <c r="R890" s="822">
        <v>3</v>
      </c>
      <c r="S890" s="827">
        <v>1</v>
      </c>
      <c r="T890" s="826">
        <v>2</v>
      </c>
      <c r="U890" s="828">
        <v>1</v>
      </c>
    </row>
    <row r="891" spans="1:21" ht="14.45" customHeight="1" x14ac:dyDescent="0.2">
      <c r="A891" s="821">
        <v>21</v>
      </c>
      <c r="B891" s="822" t="s">
        <v>3465</v>
      </c>
      <c r="C891" s="822" t="s">
        <v>3471</v>
      </c>
      <c r="D891" s="823" t="s">
        <v>6113</v>
      </c>
      <c r="E891" s="824" t="s">
        <v>3504</v>
      </c>
      <c r="F891" s="822" t="s">
        <v>3466</v>
      </c>
      <c r="G891" s="822" t="s">
        <v>4169</v>
      </c>
      <c r="H891" s="822" t="s">
        <v>329</v>
      </c>
      <c r="I891" s="822" t="s">
        <v>4170</v>
      </c>
      <c r="J891" s="822" t="s">
        <v>1722</v>
      </c>
      <c r="K891" s="822" t="s">
        <v>4171</v>
      </c>
      <c r="L891" s="825">
        <v>225.06</v>
      </c>
      <c r="M891" s="825">
        <v>1125.3000000000002</v>
      </c>
      <c r="N891" s="822">
        <v>5</v>
      </c>
      <c r="O891" s="826">
        <v>1.5</v>
      </c>
      <c r="P891" s="825">
        <v>450.12</v>
      </c>
      <c r="Q891" s="827">
        <v>0.39999999999999997</v>
      </c>
      <c r="R891" s="822">
        <v>2</v>
      </c>
      <c r="S891" s="827">
        <v>0.4</v>
      </c>
      <c r="T891" s="826">
        <v>0.5</v>
      </c>
      <c r="U891" s="828">
        <v>0.33333333333333331</v>
      </c>
    </row>
    <row r="892" spans="1:21" ht="14.45" customHeight="1" x14ac:dyDescent="0.2">
      <c r="A892" s="821">
        <v>21</v>
      </c>
      <c r="B892" s="822" t="s">
        <v>3465</v>
      </c>
      <c r="C892" s="822" t="s">
        <v>3471</v>
      </c>
      <c r="D892" s="823" t="s">
        <v>6113</v>
      </c>
      <c r="E892" s="824" t="s">
        <v>3504</v>
      </c>
      <c r="F892" s="822" t="s">
        <v>3466</v>
      </c>
      <c r="G892" s="822" t="s">
        <v>4172</v>
      </c>
      <c r="H892" s="822" t="s">
        <v>329</v>
      </c>
      <c r="I892" s="822" t="s">
        <v>4173</v>
      </c>
      <c r="J892" s="822" t="s">
        <v>4174</v>
      </c>
      <c r="K892" s="822" t="s">
        <v>1193</v>
      </c>
      <c r="L892" s="825">
        <v>374.79</v>
      </c>
      <c r="M892" s="825">
        <v>23986.560000000005</v>
      </c>
      <c r="N892" s="822">
        <v>64</v>
      </c>
      <c r="O892" s="826">
        <v>6</v>
      </c>
      <c r="P892" s="825">
        <v>23986.560000000005</v>
      </c>
      <c r="Q892" s="827">
        <v>1</v>
      </c>
      <c r="R892" s="822">
        <v>64</v>
      </c>
      <c r="S892" s="827">
        <v>1</v>
      </c>
      <c r="T892" s="826">
        <v>6</v>
      </c>
      <c r="U892" s="828">
        <v>1</v>
      </c>
    </row>
    <row r="893" spans="1:21" ht="14.45" customHeight="1" x14ac:dyDescent="0.2">
      <c r="A893" s="821">
        <v>21</v>
      </c>
      <c r="B893" s="822" t="s">
        <v>3465</v>
      </c>
      <c r="C893" s="822" t="s">
        <v>3471</v>
      </c>
      <c r="D893" s="823" t="s">
        <v>6113</v>
      </c>
      <c r="E893" s="824" t="s">
        <v>3504</v>
      </c>
      <c r="F893" s="822" t="s">
        <v>3466</v>
      </c>
      <c r="G893" s="822" t="s">
        <v>3549</v>
      </c>
      <c r="H893" s="822" t="s">
        <v>329</v>
      </c>
      <c r="I893" s="822" t="s">
        <v>4743</v>
      </c>
      <c r="J893" s="822" t="s">
        <v>1925</v>
      </c>
      <c r="K893" s="822" t="s">
        <v>4744</v>
      </c>
      <c r="L893" s="825">
        <v>94.28</v>
      </c>
      <c r="M893" s="825">
        <v>94.28</v>
      </c>
      <c r="N893" s="822">
        <v>1</v>
      </c>
      <c r="O893" s="826">
        <v>1</v>
      </c>
      <c r="P893" s="825">
        <v>94.28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21</v>
      </c>
      <c r="B894" s="822" t="s">
        <v>3465</v>
      </c>
      <c r="C894" s="822" t="s">
        <v>3471</v>
      </c>
      <c r="D894" s="823" t="s">
        <v>6113</v>
      </c>
      <c r="E894" s="824" t="s">
        <v>3504</v>
      </c>
      <c r="F894" s="822" t="s">
        <v>3466</v>
      </c>
      <c r="G894" s="822" t="s">
        <v>3549</v>
      </c>
      <c r="H894" s="822" t="s">
        <v>662</v>
      </c>
      <c r="I894" s="822" t="s">
        <v>3245</v>
      </c>
      <c r="J894" s="822" t="s">
        <v>1925</v>
      </c>
      <c r="K894" s="822" t="s">
        <v>1926</v>
      </c>
      <c r="L894" s="825">
        <v>84.18</v>
      </c>
      <c r="M894" s="825">
        <v>84.18</v>
      </c>
      <c r="N894" s="822">
        <v>1</v>
      </c>
      <c r="O894" s="826">
        <v>0.5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21</v>
      </c>
      <c r="B895" s="822" t="s">
        <v>3465</v>
      </c>
      <c r="C895" s="822" t="s">
        <v>3471</v>
      </c>
      <c r="D895" s="823" t="s">
        <v>6113</v>
      </c>
      <c r="E895" s="824" t="s">
        <v>3504</v>
      </c>
      <c r="F895" s="822" t="s">
        <v>3466</v>
      </c>
      <c r="G895" s="822" t="s">
        <v>3549</v>
      </c>
      <c r="H895" s="822" t="s">
        <v>662</v>
      </c>
      <c r="I895" s="822" t="s">
        <v>2854</v>
      </c>
      <c r="J895" s="822" t="s">
        <v>1925</v>
      </c>
      <c r="K895" s="822" t="s">
        <v>2855</v>
      </c>
      <c r="L895" s="825">
        <v>49.08</v>
      </c>
      <c r="M895" s="825">
        <v>49.08</v>
      </c>
      <c r="N895" s="822">
        <v>1</v>
      </c>
      <c r="O895" s="826">
        <v>1</v>
      </c>
      <c r="P895" s="825">
        <v>49.08</v>
      </c>
      <c r="Q895" s="827">
        <v>1</v>
      </c>
      <c r="R895" s="822">
        <v>1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21</v>
      </c>
      <c r="B896" s="822" t="s">
        <v>3465</v>
      </c>
      <c r="C896" s="822" t="s">
        <v>3471</v>
      </c>
      <c r="D896" s="823" t="s">
        <v>6113</v>
      </c>
      <c r="E896" s="824" t="s">
        <v>3504</v>
      </c>
      <c r="F896" s="822" t="s">
        <v>3466</v>
      </c>
      <c r="G896" s="822" t="s">
        <v>3549</v>
      </c>
      <c r="H896" s="822" t="s">
        <v>329</v>
      </c>
      <c r="I896" s="822" t="s">
        <v>4745</v>
      </c>
      <c r="J896" s="822" t="s">
        <v>1925</v>
      </c>
      <c r="K896" s="822" t="s">
        <v>2851</v>
      </c>
      <c r="L896" s="825">
        <v>49.08</v>
      </c>
      <c r="M896" s="825">
        <v>49.08</v>
      </c>
      <c r="N896" s="822">
        <v>1</v>
      </c>
      <c r="O896" s="826">
        <v>1</v>
      </c>
      <c r="P896" s="825">
        <v>49.08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21</v>
      </c>
      <c r="B897" s="822" t="s">
        <v>3465</v>
      </c>
      <c r="C897" s="822" t="s">
        <v>3471</v>
      </c>
      <c r="D897" s="823" t="s">
        <v>6113</v>
      </c>
      <c r="E897" s="824" t="s">
        <v>3504</v>
      </c>
      <c r="F897" s="822" t="s">
        <v>3466</v>
      </c>
      <c r="G897" s="822" t="s">
        <v>4188</v>
      </c>
      <c r="H897" s="822" t="s">
        <v>329</v>
      </c>
      <c r="I897" s="822" t="s">
        <v>4746</v>
      </c>
      <c r="J897" s="822" t="s">
        <v>4190</v>
      </c>
      <c r="K897" s="822" t="s">
        <v>4747</v>
      </c>
      <c r="L897" s="825">
        <v>0</v>
      </c>
      <c r="M897" s="825">
        <v>0</v>
      </c>
      <c r="N897" s="822">
        <v>3</v>
      </c>
      <c r="O897" s="826">
        <v>1</v>
      </c>
      <c r="P897" s="825"/>
      <c r="Q897" s="827"/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21</v>
      </c>
      <c r="B898" s="822" t="s">
        <v>3465</v>
      </c>
      <c r="C898" s="822" t="s">
        <v>3471</v>
      </c>
      <c r="D898" s="823" t="s">
        <v>6113</v>
      </c>
      <c r="E898" s="824" t="s">
        <v>3504</v>
      </c>
      <c r="F898" s="822" t="s">
        <v>3466</v>
      </c>
      <c r="G898" s="822" t="s">
        <v>4748</v>
      </c>
      <c r="H898" s="822" t="s">
        <v>329</v>
      </c>
      <c r="I898" s="822" t="s">
        <v>4749</v>
      </c>
      <c r="J898" s="822" t="s">
        <v>4750</v>
      </c>
      <c r="K898" s="822" t="s">
        <v>4751</v>
      </c>
      <c r="L898" s="825">
        <v>248.55</v>
      </c>
      <c r="M898" s="825">
        <v>5468.1</v>
      </c>
      <c r="N898" s="822">
        <v>22</v>
      </c>
      <c r="O898" s="826">
        <v>21.5</v>
      </c>
      <c r="P898" s="825">
        <v>1988.3999999999999</v>
      </c>
      <c r="Q898" s="827">
        <v>0.36363636363636359</v>
      </c>
      <c r="R898" s="822">
        <v>8</v>
      </c>
      <c r="S898" s="827">
        <v>0.36363636363636365</v>
      </c>
      <c r="T898" s="826">
        <v>8</v>
      </c>
      <c r="U898" s="828">
        <v>0.37209302325581395</v>
      </c>
    </row>
    <row r="899" spans="1:21" ht="14.45" customHeight="1" x14ac:dyDescent="0.2">
      <c r="A899" s="821">
        <v>21</v>
      </c>
      <c r="B899" s="822" t="s">
        <v>3465</v>
      </c>
      <c r="C899" s="822" t="s">
        <v>3471</v>
      </c>
      <c r="D899" s="823" t="s">
        <v>6113</v>
      </c>
      <c r="E899" s="824" t="s">
        <v>3504</v>
      </c>
      <c r="F899" s="822" t="s">
        <v>3466</v>
      </c>
      <c r="G899" s="822" t="s">
        <v>4192</v>
      </c>
      <c r="H899" s="822" t="s">
        <v>329</v>
      </c>
      <c r="I899" s="822" t="s">
        <v>4193</v>
      </c>
      <c r="J899" s="822" t="s">
        <v>989</v>
      </c>
      <c r="K899" s="822" t="s">
        <v>4194</v>
      </c>
      <c r="L899" s="825">
        <v>79.069999999999993</v>
      </c>
      <c r="M899" s="825">
        <v>79.069999999999993</v>
      </c>
      <c r="N899" s="822">
        <v>1</v>
      </c>
      <c r="O899" s="826">
        <v>1</v>
      </c>
      <c r="P899" s="825">
        <v>79.069999999999993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21</v>
      </c>
      <c r="B900" s="822" t="s">
        <v>3465</v>
      </c>
      <c r="C900" s="822" t="s">
        <v>3471</v>
      </c>
      <c r="D900" s="823" t="s">
        <v>6113</v>
      </c>
      <c r="E900" s="824" t="s">
        <v>3504</v>
      </c>
      <c r="F900" s="822" t="s">
        <v>3466</v>
      </c>
      <c r="G900" s="822" t="s">
        <v>4192</v>
      </c>
      <c r="H900" s="822" t="s">
        <v>329</v>
      </c>
      <c r="I900" s="822" t="s">
        <v>4195</v>
      </c>
      <c r="J900" s="822" t="s">
        <v>989</v>
      </c>
      <c r="K900" s="822" t="s">
        <v>4194</v>
      </c>
      <c r="L900" s="825">
        <v>79.069999999999993</v>
      </c>
      <c r="M900" s="825">
        <v>158.13999999999999</v>
      </c>
      <c r="N900" s="822">
        <v>2</v>
      </c>
      <c r="O900" s="826">
        <v>1</v>
      </c>
      <c r="P900" s="825">
        <v>158.13999999999999</v>
      </c>
      <c r="Q900" s="827">
        <v>1</v>
      </c>
      <c r="R900" s="822">
        <v>2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21</v>
      </c>
      <c r="B901" s="822" t="s">
        <v>3465</v>
      </c>
      <c r="C901" s="822" t="s">
        <v>3471</v>
      </c>
      <c r="D901" s="823" t="s">
        <v>6113</v>
      </c>
      <c r="E901" s="824" t="s">
        <v>3504</v>
      </c>
      <c r="F901" s="822" t="s">
        <v>3466</v>
      </c>
      <c r="G901" s="822" t="s">
        <v>4752</v>
      </c>
      <c r="H901" s="822" t="s">
        <v>329</v>
      </c>
      <c r="I901" s="822" t="s">
        <v>4753</v>
      </c>
      <c r="J901" s="822" t="s">
        <v>4754</v>
      </c>
      <c r="K901" s="822" t="s">
        <v>4755</v>
      </c>
      <c r="L901" s="825">
        <v>152.51</v>
      </c>
      <c r="M901" s="825">
        <v>457.53</v>
      </c>
      <c r="N901" s="822">
        <v>3</v>
      </c>
      <c r="O901" s="826">
        <v>1</v>
      </c>
      <c r="P901" s="825">
        <v>457.53</v>
      </c>
      <c r="Q901" s="827">
        <v>1</v>
      </c>
      <c r="R901" s="822">
        <v>3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21</v>
      </c>
      <c r="B902" s="822" t="s">
        <v>3465</v>
      </c>
      <c r="C902" s="822" t="s">
        <v>3471</v>
      </c>
      <c r="D902" s="823" t="s">
        <v>6113</v>
      </c>
      <c r="E902" s="824" t="s">
        <v>3504</v>
      </c>
      <c r="F902" s="822" t="s">
        <v>3466</v>
      </c>
      <c r="G902" s="822" t="s">
        <v>3552</v>
      </c>
      <c r="H902" s="822" t="s">
        <v>662</v>
      </c>
      <c r="I902" s="822" t="s">
        <v>4756</v>
      </c>
      <c r="J902" s="822" t="s">
        <v>1695</v>
      </c>
      <c r="K902" s="822" t="s">
        <v>1700</v>
      </c>
      <c r="L902" s="825">
        <v>59.72</v>
      </c>
      <c r="M902" s="825">
        <v>238.88</v>
      </c>
      <c r="N902" s="822">
        <v>4</v>
      </c>
      <c r="O902" s="826">
        <v>0.5</v>
      </c>
      <c r="P902" s="825">
        <v>238.88</v>
      </c>
      <c r="Q902" s="827">
        <v>1</v>
      </c>
      <c r="R902" s="822">
        <v>4</v>
      </c>
      <c r="S902" s="827">
        <v>1</v>
      </c>
      <c r="T902" s="826">
        <v>0.5</v>
      </c>
      <c r="U902" s="828">
        <v>1</v>
      </c>
    </row>
    <row r="903" spans="1:21" ht="14.45" customHeight="1" x14ac:dyDescent="0.2">
      <c r="A903" s="821">
        <v>21</v>
      </c>
      <c r="B903" s="822" t="s">
        <v>3465</v>
      </c>
      <c r="C903" s="822" t="s">
        <v>3471</v>
      </c>
      <c r="D903" s="823" t="s">
        <v>6113</v>
      </c>
      <c r="E903" s="824" t="s">
        <v>3504</v>
      </c>
      <c r="F903" s="822" t="s">
        <v>3466</v>
      </c>
      <c r="G903" s="822" t="s">
        <v>3552</v>
      </c>
      <c r="H903" s="822" t="s">
        <v>662</v>
      </c>
      <c r="I903" s="822" t="s">
        <v>3157</v>
      </c>
      <c r="J903" s="822" t="s">
        <v>1684</v>
      </c>
      <c r="K903" s="822" t="s">
        <v>1680</v>
      </c>
      <c r="L903" s="825">
        <v>179.65</v>
      </c>
      <c r="M903" s="825">
        <v>2694.75</v>
      </c>
      <c r="N903" s="822">
        <v>15</v>
      </c>
      <c r="O903" s="826">
        <v>3</v>
      </c>
      <c r="P903" s="825">
        <v>1976.15</v>
      </c>
      <c r="Q903" s="827">
        <v>0.73333333333333339</v>
      </c>
      <c r="R903" s="822">
        <v>11</v>
      </c>
      <c r="S903" s="827">
        <v>0.73333333333333328</v>
      </c>
      <c r="T903" s="826">
        <v>2</v>
      </c>
      <c r="U903" s="828">
        <v>0.66666666666666663</v>
      </c>
    </row>
    <row r="904" spans="1:21" ht="14.45" customHeight="1" x14ac:dyDescent="0.2">
      <c r="A904" s="821">
        <v>21</v>
      </c>
      <c r="B904" s="822" t="s">
        <v>3465</v>
      </c>
      <c r="C904" s="822" t="s">
        <v>3471</v>
      </c>
      <c r="D904" s="823" t="s">
        <v>6113</v>
      </c>
      <c r="E904" s="824" t="s">
        <v>3504</v>
      </c>
      <c r="F904" s="822" t="s">
        <v>3466</v>
      </c>
      <c r="G904" s="822" t="s">
        <v>3552</v>
      </c>
      <c r="H904" s="822" t="s">
        <v>662</v>
      </c>
      <c r="I904" s="822" t="s">
        <v>3159</v>
      </c>
      <c r="J904" s="822" t="s">
        <v>1679</v>
      </c>
      <c r="K904" s="822" t="s">
        <v>1680</v>
      </c>
      <c r="L904" s="825">
        <v>179.65</v>
      </c>
      <c r="M904" s="825">
        <v>4491.25</v>
      </c>
      <c r="N904" s="822">
        <v>25</v>
      </c>
      <c r="O904" s="826">
        <v>3.5</v>
      </c>
      <c r="P904" s="825">
        <v>3772.65</v>
      </c>
      <c r="Q904" s="827">
        <v>0.84</v>
      </c>
      <c r="R904" s="822">
        <v>21</v>
      </c>
      <c r="S904" s="827">
        <v>0.84</v>
      </c>
      <c r="T904" s="826">
        <v>3</v>
      </c>
      <c r="U904" s="828">
        <v>0.8571428571428571</v>
      </c>
    </row>
    <row r="905" spans="1:21" ht="14.45" customHeight="1" x14ac:dyDescent="0.2">
      <c r="A905" s="821">
        <v>21</v>
      </c>
      <c r="B905" s="822" t="s">
        <v>3465</v>
      </c>
      <c r="C905" s="822" t="s">
        <v>3471</v>
      </c>
      <c r="D905" s="823" t="s">
        <v>6113</v>
      </c>
      <c r="E905" s="824" t="s">
        <v>3504</v>
      </c>
      <c r="F905" s="822" t="s">
        <v>3466</v>
      </c>
      <c r="G905" s="822" t="s">
        <v>3552</v>
      </c>
      <c r="H905" s="822" t="s">
        <v>662</v>
      </c>
      <c r="I905" s="822" t="s">
        <v>3164</v>
      </c>
      <c r="J905" s="822" t="s">
        <v>1689</v>
      </c>
      <c r="K905" s="822" t="s">
        <v>3162</v>
      </c>
      <c r="L905" s="825">
        <v>119.77</v>
      </c>
      <c r="M905" s="825">
        <v>598.85</v>
      </c>
      <c r="N905" s="822">
        <v>5</v>
      </c>
      <c r="O905" s="826">
        <v>1</v>
      </c>
      <c r="P905" s="825">
        <v>598.85</v>
      </c>
      <c r="Q905" s="827">
        <v>1</v>
      </c>
      <c r="R905" s="822">
        <v>5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21</v>
      </c>
      <c r="B906" s="822" t="s">
        <v>3465</v>
      </c>
      <c r="C906" s="822" t="s">
        <v>3471</v>
      </c>
      <c r="D906" s="823" t="s">
        <v>6113</v>
      </c>
      <c r="E906" s="824" t="s">
        <v>3504</v>
      </c>
      <c r="F906" s="822" t="s">
        <v>3466</v>
      </c>
      <c r="G906" s="822" t="s">
        <v>3552</v>
      </c>
      <c r="H906" s="822" t="s">
        <v>662</v>
      </c>
      <c r="I906" s="822" t="s">
        <v>3161</v>
      </c>
      <c r="J906" s="822" t="s">
        <v>1687</v>
      </c>
      <c r="K906" s="822" t="s">
        <v>3162</v>
      </c>
      <c r="L906" s="825">
        <v>119.77</v>
      </c>
      <c r="M906" s="825">
        <v>479.08</v>
      </c>
      <c r="N906" s="822">
        <v>4</v>
      </c>
      <c r="O906" s="826">
        <v>0.5</v>
      </c>
      <c r="P906" s="825">
        <v>479.08</v>
      </c>
      <c r="Q906" s="827">
        <v>1</v>
      </c>
      <c r="R906" s="822">
        <v>4</v>
      </c>
      <c r="S906" s="827">
        <v>1</v>
      </c>
      <c r="T906" s="826">
        <v>0.5</v>
      </c>
      <c r="U906" s="828">
        <v>1</v>
      </c>
    </row>
    <row r="907" spans="1:21" ht="14.45" customHeight="1" x14ac:dyDescent="0.2">
      <c r="A907" s="821">
        <v>21</v>
      </c>
      <c r="B907" s="822" t="s">
        <v>3465</v>
      </c>
      <c r="C907" s="822" t="s">
        <v>3471</v>
      </c>
      <c r="D907" s="823" t="s">
        <v>6113</v>
      </c>
      <c r="E907" s="824" t="s">
        <v>3504</v>
      </c>
      <c r="F907" s="822" t="s">
        <v>3466</v>
      </c>
      <c r="G907" s="822" t="s">
        <v>3552</v>
      </c>
      <c r="H907" s="822" t="s">
        <v>662</v>
      </c>
      <c r="I907" s="822" t="s">
        <v>3346</v>
      </c>
      <c r="J907" s="822" t="s">
        <v>2235</v>
      </c>
      <c r="K907" s="822" t="s">
        <v>1680</v>
      </c>
      <c r="L907" s="825">
        <v>155.97</v>
      </c>
      <c r="M907" s="825">
        <v>623.88</v>
      </c>
      <c r="N907" s="822">
        <v>4</v>
      </c>
      <c r="O907" s="826">
        <v>1</v>
      </c>
      <c r="P907" s="825">
        <v>623.88</v>
      </c>
      <c r="Q907" s="827">
        <v>1</v>
      </c>
      <c r="R907" s="822">
        <v>4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21</v>
      </c>
      <c r="B908" s="822" t="s">
        <v>3465</v>
      </c>
      <c r="C908" s="822" t="s">
        <v>3471</v>
      </c>
      <c r="D908" s="823" t="s">
        <v>6113</v>
      </c>
      <c r="E908" s="824" t="s">
        <v>3504</v>
      </c>
      <c r="F908" s="822" t="s">
        <v>3466</v>
      </c>
      <c r="G908" s="822" t="s">
        <v>3552</v>
      </c>
      <c r="H908" s="822" t="s">
        <v>662</v>
      </c>
      <c r="I908" s="822" t="s">
        <v>3160</v>
      </c>
      <c r="J908" s="822" t="s">
        <v>1682</v>
      </c>
      <c r="K908" s="822" t="s">
        <v>1680</v>
      </c>
      <c r="L908" s="825">
        <v>179.65</v>
      </c>
      <c r="M908" s="825">
        <v>3233.7</v>
      </c>
      <c r="N908" s="822">
        <v>18</v>
      </c>
      <c r="O908" s="826">
        <v>3.5</v>
      </c>
      <c r="P908" s="825">
        <v>1796.5</v>
      </c>
      <c r="Q908" s="827">
        <v>0.55555555555555558</v>
      </c>
      <c r="R908" s="822">
        <v>10</v>
      </c>
      <c r="S908" s="827">
        <v>0.55555555555555558</v>
      </c>
      <c r="T908" s="826">
        <v>2</v>
      </c>
      <c r="U908" s="828">
        <v>0.5714285714285714</v>
      </c>
    </row>
    <row r="909" spans="1:21" ht="14.45" customHeight="1" x14ac:dyDescent="0.2">
      <c r="A909" s="821">
        <v>21</v>
      </c>
      <c r="B909" s="822" t="s">
        <v>3465</v>
      </c>
      <c r="C909" s="822" t="s">
        <v>3471</v>
      </c>
      <c r="D909" s="823" t="s">
        <v>6113</v>
      </c>
      <c r="E909" s="824" t="s">
        <v>3504</v>
      </c>
      <c r="F909" s="822" t="s">
        <v>3466</v>
      </c>
      <c r="G909" s="822" t="s">
        <v>3552</v>
      </c>
      <c r="H909" s="822" t="s">
        <v>662</v>
      </c>
      <c r="I909" s="822" t="s">
        <v>3352</v>
      </c>
      <c r="J909" s="822" t="s">
        <v>3353</v>
      </c>
      <c r="K909" s="822" t="s">
        <v>2231</v>
      </c>
      <c r="L909" s="825">
        <v>233.96</v>
      </c>
      <c r="M909" s="825">
        <v>1871.6799999999998</v>
      </c>
      <c r="N909" s="822">
        <v>8</v>
      </c>
      <c r="O909" s="826">
        <v>1.5</v>
      </c>
      <c r="P909" s="825">
        <v>701.88</v>
      </c>
      <c r="Q909" s="827">
        <v>0.37500000000000006</v>
      </c>
      <c r="R909" s="822">
        <v>3</v>
      </c>
      <c r="S909" s="827">
        <v>0.375</v>
      </c>
      <c r="T909" s="826">
        <v>0.5</v>
      </c>
      <c r="U909" s="828">
        <v>0.33333333333333331</v>
      </c>
    </row>
    <row r="910" spans="1:21" ht="14.45" customHeight="1" x14ac:dyDescent="0.2">
      <c r="A910" s="821">
        <v>21</v>
      </c>
      <c r="B910" s="822" t="s">
        <v>3465</v>
      </c>
      <c r="C910" s="822" t="s">
        <v>3471</v>
      </c>
      <c r="D910" s="823" t="s">
        <v>6113</v>
      </c>
      <c r="E910" s="824" t="s">
        <v>3504</v>
      </c>
      <c r="F910" s="822" t="s">
        <v>3466</v>
      </c>
      <c r="G910" s="822" t="s">
        <v>3552</v>
      </c>
      <c r="H910" s="822" t="s">
        <v>662</v>
      </c>
      <c r="I910" s="822" t="s">
        <v>3175</v>
      </c>
      <c r="J910" s="822" t="s">
        <v>3176</v>
      </c>
      <c r="K910" s="822" t="s">
        <v>1680</v>
      </c>
      <c r="L910" s="825">
        <v>179.65</v>
      </c>
      <c r="M910" s="825">
        <v>8084.2500000000009</v>
      </c>
      <c r="N910" s="822">
        <v>45</v>
      </c>
      <c r="O910" s="826">
        <v>10</v>
      </c>
      <c r="P910" s="825">
        <v>5389.5000000000009</v>
      </c>
      <c r="Q910" s="827">
        <v>0.66666666666666674</v>
      </c>
      <c r="R910" s="822">
        <v>30</v>
      </c>
      <c r="S910" s="827">
        <v>0.66666666666666663</v>
      </c>
      <c r="T910" s="826">
        <v>6</v>
      </c>
      <c r="U910" s="828">
        <v>0.6</v>
      </c>
    </row>
    <row r="911" spans="1:21" ht="14.45" customHeight="1" x14ac:dyDescent="0.2">
      <c r="A911" s="821">
        <v>21</v>
      </c>
      <c r="B911" s="822" t="s">
        <v>3465</v>
      </c>
      <c r="C911" s="822" t="s">
        <v>3471</v>
      </c>
      <c r="D911" s="823" t="s">
        <v>6113</v>
      </c>
      <c r="E911" s="824" t="s">
        <v>3504</v>
      </c>
      <c r="F911" s="822" t="s">
        <v>3466</v>
      </c>
      <c r="G911" s="822" t="s">
        <v>3552</v>
      </c>
      <c r="H911" s="822" t="s">
        <v>662</v>
      </c>
      <c r="I911" s="822" t="s">
        <v>3355</v>
      </c>
      <c r="J911" s="822" t="s">
        <v>2236</v>
      </c>
      <c r="K911" s="822" t="s">
        <v>1680</v>
      </c>
      <c r="L911" s="825">
        <v>155.97</v>
      </c>
      <c r="M911" s="825">
        <v>623.88</v>
      </c>
      <c r="N911" s="822">
        <v>4</v>
      </c>
      <c r="O911" s="826">
        <v>0.5</v>
      </c>
      <c r="P911" s="825">
        <v>623.88</v>
      </c>
      <c r="Q911" s="827">
        <v>1</v>
      </c>
      <c r="R911" s="822">
        <v>4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21</v>
      </c>
      <c r="B912" s="822" t="s">
        <v>3465</v>
      </c>
      <c r="C912" s="822" t="s">
        <v>3471</v>
      </c>
      <c r="D912" s="823" t="s">
        <v>6113</v>
      </c>
      <c r="E912" s="824" t="s">
        <v>3504</v>
      </c>
      <c r="F912" s="822" t="s">
        <v>3466</v>
      </c>
      <c r="G912" s="822" t="s">
        <v>3552</v>
      </c>
      <c r="H912" s="822" t="s">
        <v>329</v>
      </c>
      <c r="I912" s="822" t="s">
        <v>4199</v>
      </c>
      <c r="J912" s="822" t="s">
        <v>4200</v>
      </c>
      <c r="K912" s="822" t="s">
        <v>1680</v>
      </c>
      <c r="L912" s="825">
        <v>155.97</v>
      </c>
      <c r="M912" s="825">
        <v>1247.76</v>
      </c>
      <c r="N912" s="822">
        <v>8</v>
      </c>
      <c r="O912" s="826">
        <v>1.5</v>
      </c>
      <c r="P912" s="825">
        <v>1247.76</v>
      </c>
      <c r="Q912" s="827">
        <v>1</v>
      </c>
      <c r="R912" s="822">
        <v>8</v>
      </c>
      <c r="S912" s="827">
        <v>1</v>
      </c>
      <c r="T912" s="826">
        <v>1.5</v>
      </c>
      <c r="U912" s="828">
        <v>1</v>
      </c>
    </row>
    <row r="913" spans="1:21" ht="14.45" customHeight="1" x14ac:dyDescent="0.2">
      <c r="A913" s="821">
        <v>21</v>
      </c>
      <c r="B913" s="822" t="s">
        <v>3465</v>
      </c>
      <c r="C913" s="822" t="s">
        <v>3471</v>
      </c>
      <c r="D913" s="823" t="s">
        <v>6113</v>
      </c>
      <c r="E913" s="824" t="s">
        <v>3504</v>
      </c>
      <c r="F913" s="822" t="s">
        <v>3466</v>
      </c>
      <c r="G913" s="822" t="s">
        <v>3552</v>
      </c>
      <c r="H913" s="822" t="s">
        <v>329</v>
      </c>
      <c r="I913" s="822" t="s">
        <v>4201</v>
      </c>
      <c r="J913" s="822" t="s">
        <v>2232</v>
      </c>
      <c r="K913" s="822" t="s">
        <v>2233</v>
      </c>
      <c r="L913" s="825">
        <v>233.96</v>
      </c>
      <c r="M913" s="825">
        <v>5381.08</v>
      </c>
      <c r="N913" s="822">
        <v>23</v>
      </c>
      <c r="O913" s="826">
        <v>6.5</v>
      </c>
      <c r="P913" s="825">
        <v>3743.36</v>
      </c>
      <c r="Q913" s="827">
        <v>0.69565217391304346</v>
      </c>
      <c r="R913" s="822">
        <v>16</v>
      </c>
      <c r="S913" s="827">
        <v>0.69565217391304346</v>
      </c>
      <c r="T913" s="826">
        <v>4.5</v>
      </c>
      <c r="U913" s="828">
        <v>0.69230769230769229</v>
      </c>
    </row>
    <row r="914" spans="1:21" ht="14.45" customHeight="1" x14ac:dyDescent="0.2">
      <c r="A914" s="821">
        <v>21</v>
      </c>
      <c r="B914" s="822" t="s">
        <v>3465</v>
      </c>
      <c r="C914" s="822" t="s">
        <v>3471</v>
      </c>
      <c r="D914" s="823" t="s">
        <v>6113</v>
      </c>
      <c r="E914" s="824" t="s">
        <v>3504</v>
      </c>
      <c r="F914" s="822" t="s">
        <v>3466</v>
      </c>
      <c r="G914" s="822" t="s">
        <v>3552</v>
      </c>
      <c r="H914" s="822" t="s">
        <v>662</v>
      </c>
      <c r="I914" s="822" t="s">
        <v>3153</v>
      </c>
      <c r="J914" s="822" t="s">
        <v>1696</v>
      </c>
      <c r="K914" s="822" t="s">
        <v>1672</v>
      </c>
      <c r="L914" s="825">
        <v>238.89</v>
      </c>
      <c r="M914" s="825">
        <v>1672.23</v>
      </c>
      <c r="N914" s="822">
        <v>7</v>
      </c>
      <c r="O914" s="826">
        <v>2</v>
      </c>
      <c r="P914" s="825">
        <v>1672.23</v>
      </c>
      <c r="Q914" s="827">
        <v>1</v>
      </c>
      <c r="R914" s="822">
        <v>7</v>
      </c>
      <c r="S914" s="827">
        <v>1</v>
      </c>
      <c r="T914" s="826">
        <v>2</v>
      </c>
      <c r="U914" s="828">
        <v>1</v>
      </c>
    </row>
    <row r="915" spans="1:21" ht="14.45" customHeight="1" x14ac:dyDescent="0.2">
      <c r="A915" s="821">
        <v>21</v>
      </c>
      <c r="B915" s="822" t="s">
        <v>3465</v>
      </c>
      <c r="C915" s="822" t="s">
        <v>3471</v>
      </c>
      <c r="D915" s="823" t="s">
        <v>6113</v>
      </c>
      <c r="E915" s="824" t="s">
        <v>3504</v>
      </c>
      <c r="F915" s="822" t="s">
        <v>3466</v>
      </c>
      <c r="G915" s="822" t="s">
        <v>3552</v>
      </c>
      <c r="H915" s="822" t="s">
        <v>662</v>
      </c>
      <c r="I915" s="822" t="s">
        <v>3150</v>
      </c>
      <c r="J915" s="822" t="s">
        <v>1694</v>
      </c>
      <c r="K915" s="822" t="s">
        <v>1672</v>
      </c>
      <c r="L915" s="825">
        <v>238.89</v>
      </c>
      <c r="M915" s="825">
        <v>955.56</v>
      </c>
      <c r="N915" s="822">
        <v>4</v>
      </c>
      <c r="O915" s="826">
        <v>0.5</v>
      </c>
      <c r="P915" s="825">
        <v>955.56</v>
      </c>
      <c r="Q915" s="827">
        <v>1</v>
      </c>
      <c r="R915" s="822">
        <v>4</v>
      </c>
      <c r="S915" s="827">
        <v>1</v>
      </c>
      <c r="T915" s="826">
        <v>0.5</v>
      </c>
      <c r="U915" s="828">
        <v>1</v>
      </c>
    </row>
    <row r="916" spans="1:21" ht="14.45" customHeight="1" x14ac:dyDescent="0.2">
      <c r="A916" s="821">
        <v>21</v>
      </c>
      <c r="B916" s="822" t="s">
        <v>3465</v>
      </c>
      <c r="C916" s="822" t="s">
        <v>3471</v>
      </c>
      <c r="D916" s="823" t="s">
        <v>6113</v>
      </c>
      <c r="E916" s="824" t="s">
        <v>3504</v>
      </c>
      <c r="F916" s="822" t="s">
        <v>3466</v>
      </c>
      <c r="G916" s="822" t="s">
        <v>3552</v>
      </c>
      <c r="H916" s="822" t="s">
        <v>662</v>
      </c>
      <c r="I916" s="822" t="s">
        <v>3151</v>
      </c>
      <c r="J916" s="822" t="s">
        <v>1695</v>
      </c>
      <c r="K916" s="822" t="s">
        <v>1672</v>
      </c>
      <c r="L916" s="825">
        <v>238.89</v>
      </c>
      <c r="M916" s="825">
        <v>955.56</v>
      </c>
      <c r="N916" s="822">
        <v>4</v>
      </c>
      <c r="O916" s="826">
        <v>1</v>
      </c>
      <c r="P916" s="825">
        <v>955.56</v>
      </c>
      <c r="Q916" s="827">
        <v>1</v>
      </c>
      <c r="R916" s="822">
        <v>4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21</v>
      </c>
      <c r="B917" s="822" t="s">
        <v>3465</v>
      </c>
      <c r="C917" s="822" t="s">
        <v>3471</v>
      </c>
      <c r="D917" s="823" t="s">
        <v>6113</v>
      </c>
      <c r="E917" s="824" t="s">
        <v>3504</v>
      </c>
      <c r="F917" s="822" t="s">
        <v>3466</v>
      </c>
      <c r="G917" s="822" t="s">
        <v>3552</v>
      </c>
      <c r="H917" s="822" t="s">
        <v>662</v>
      </c>
      <c r="I917" s="822" t="s">
        <v>3152</v>
      </c>
      <c r="J917" s="822" t="s">
        <v>1693</v>
      </c>
      <c r="K917" s="822" t="s">
        <v>1672</v>
      </c>
      <c r="L917" s="825">
        <v>238.89</v>
      </c>
      <c r="M917" s="825">
        <v>955.56</v>
      </c>
      <c r="N917" s="822">
        <v>4</v>
      </c>
      <c r="O917" s="826">
        <v>1</v>
      </c>
      <c r="P917" s="825">
        <v>955.56</v>
      </c>
      <c r="Q917" s="827">
        <v>1</v>
      </c>
      <c r="R917" s="822">
        <v>4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21</v>
      </c>
      <c r="B918" s="822" t="s">
        <v>3465</v>
      </c>
      <c r="C918" s="822" t="s">
        <v>3471</v>
      </c>
      <c r="D918" s="823" t="s">
        <v>6113</v>
      </c>
      <c r="E918" s="824" t="s">
        <v>3504</v>
      </c>
      <c r="F918" s="822" t="s">
        <v>3466</v>
      </c>
      <c r="G918" s="822" t="s">
        <v>3552</v>
      </c>
      <c r="H918" s="822" t="s">
        <v>662</v>
      </c>
      <c r="I918" s="822" t="s">
        <v>4757</v>
      </c>
      <c r="J918" s="822" t="s">
        <v>1671</v>
      </c>
      <c r="K918" s="822" t="s">
        <v>1700</v>
      </c>
      <c r="L918" s="825">
        <v>21.96</v>
      </c>
      <c r="M918" s="825">
        <v>65.88</v>
      </c>
      <c r="N918" s="822">
        <v>3</v>
      </c>
      <c r="O918" s="826">
        <v>1</v>
      </c>
      <c r="P918" s="825">
        <v>65.88</v>
      </c>
      <c r="Q918" s="827">
        <v>1</v>
      </c>
      <c r="R918" s="822">
        <v>3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21</v>
      </c>
      <c r="B919" s="822" t="s">
        <v>3465</v>
      </c>
      <c r="C919" s="822" t="s">
        <v>3471</v>
      </c>
      <c r="D919" s="823" t="s">
        <v>6113</v>
      </c>
      <c r="E919" s="824" t="s">
        <v>3504</v>
      </c>
      <c r="F919" s="822" t="s">
        <v>3466</v>
      </c>
      <c r="G919" s="822" t="s">
        <v>3553</v>
      </c>
      <c r="H919" s="822" t="s">
        <v>329</v>
      </c>
      <c r="I919" s="822" t="s">
        <v>3554</v>
      </c>
      <c r="J919" s="822" t="s">
        <v>1244</v>
      </c>
      <c r="K919" s="822" t="s">
        <v>1245</v>
      </c>
      <c r="L919" s="825">
        <v>121.92</v>
      </c>
      <c r="M919" s="825">
        <v>3535.6800000000003</v>
      </c>
      <c r="N919" s="822">
        <v>29</v>
      </c>
      <c r="O919" s="826">
        <v>10</v>
      </c>
      <c r="P919" s="825">
        <v>2682.2400000000002</v>
      </c>
      <c r="Q919" s="827">
        <v>0.75862068965517238</v>
      </c>
      <c r="R919" s="822">
        <v>22</v>
      </c>
      <c r="S919" s="827">
        <v>0.75862068965517238</v>
      </c>
      <c r="T919" s="826">
        <v>7</v>
      </c>
      <c r="U919" s="828">
        <v>0.7</v>
      </c>
    </row>
    <row r="920" spans="1:21" ht="14.45" customHeight="1" x14ac:dyDescent="0.2">
      <c r="A920" s="821">
        <v>21</v>
      </c>
      <c r="B920" s="822" t="s">
        <v>3465</v>
      </c>
      <c r="C920" s="822" t="s">
        <v>3471</v>
      </c>
      <c r="D920" s="823" t="s">
        <v>6113</v>
      </c>
      <c r="E920" s="824" t="s">
        <v>3504</v>
      </c>
      <c r="F920" s="822" t="s">
        <v>3466</v>
      </c>
      <c r="G920" s="822" t="s">
        <v>4205</v>
      </c>
      <c r="H920" s="822" t="s">
        <v>329</v>
      </c>
      <c r="I920" s="822" t="s">
        <v>4535</v>
      </c>
      <c r="J920" s="822" t="s">
        <v>1290</v>
      </c>
      <c r="K920" s="822" t="s">
        <v>3785</v>
      </c>
      <c r="L920" s="825">
        <v>1933.92</v>
      </c>
      <c r="M920" s="825">
        <v>3867.84</v>
      </c>
      <c r="N920" s="822">
        <v>2</v>
      </c>
      <c r="O920" s="826">
        <v>1.5</v>
      </c>
      <c r="P920" s="825">
        <v>3867.84</v>
      </c>
      <c r="Q920" s="827">
        <v>1</v>
      </c>
      <c r="R920" s="822">
        <v>2</v>
      </c>
      <c r="S920" s="827">
        <v>1</v>
      </c>
      <c r="T920" s="826">
        <v>1.5</v>
      </c>
      <c r="U920" s="828">
        <v>1</v>
      </c>
    </row>
    <row r="921" spans="1:21" ht="14.45" customHeight="1" x14ac:dyDescent="0.2">
      <c r="A921" s="821">
        <v>21</v>
      </c>
      <c r="B921" s="822" t="s">
        <v>3465</v>
      </c>
      <c r="C921" s="822" t="s">
        <v>3471</v>
      </c>
      <c r="D921" s="823" t="s">
        <v>6113</v>
      </c>
      <c r="E921" s="824" t="s">
        <v>3504</v>
      </c>
      <c r="F921" s="822" t="s">
        <v>3466</v>
      </c>
      <c r="G921" s="822" t="s">
        <v>4536</v>
      </c>
      <c r="H921" s="822" t="s">
        <v>662</v>
      </c>
      <c r="I921" s="822" t="s">
        <v>2671</v>
      </c>
      <c r="J921" s="822" t="s">
        <v>1436</v>
      </c>
      <c r="K921" s="822" t="s">
        <v>2672</v>
      </c>
      <c r="L921" s="825">
        <v>0</v>
      </c>
      <c r="M921" s="825">
        <v>0</v>
      </c>
      <c r="N921" s="822">
        <v>3</v>
      </c>
      <c r="O921" s="826">
        <v>1</v>
      </c>
      <c r="P921" s="825">
        <v>0</v>
      </c>
      <c r="Q921" s="827"/>
      <c r="R921" s="822">
        <v>3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21</v>
      </c>
      <c r="B922" s="822" t="s">
        <v>3465</v>
      </c>
      <c r="C922" s="822" t="s">
        <v>3471</v>
      </c>
      <c r="D922" s="823" t="s">
        <v>6113</v>
      </c>
      <c r="E922" s="824" t="s">
        <v>3504</v>
      </c>
      <c r="F922" s="822" t="s">
        <v>3467</v>
      </c>
      <c r="G922" s="822" t="s">
        <v>3555</v>
      </c>
      <c r="H922" s="822" t="s">
        <v>329</v>
      </c>
      <c r="I922" s="822" t="s">
        <v>4207</v>
      </c>
      <c r="J922" s="822" t="s">
        <v>3557</v>
      </c>
      <c r="K922" s="822"/>
      <c r="L922" s="825">
        <v>0</v>
      </c>
      <c r="M922" s="825">
        <v>0</v>
      </c>
      <c r="N922" s="822">
        <v>31</v>
      </c>
      <c r="O922" s="826">
        <v>31</v>
      </c>
      <c r="P922" s="825">
        <v>0</v>
      </c>
      <c r="Q922" s="827"/>
      <c r="R922" s="822">
        <v>28</v>
      </c>
      <c r="S922" s="827">
        <v>0.90322580645161288</v>
      </c>
      <c r="T922" s="826">
        <v>28</v>
      </c>
      <c r="U922" s="828">
        <v>0.90322580645161288</v>
      </c>
    </row>
    <row r="923" spans="1:21" ht="14.45" customHeight="1" x14ac:dyDescent="0.2">
      <c r="A923" s="821">
        <v>21</v>
      </c>
      <c r="B923" s="822" t="s">
        <v>3465</v>
      </c>
      <c r="C923" s="822" t="s">
        <v>3471</v>
      </c>
      <c r="D923" s="823" t="s">
        <v>6113</v>
      </c>
      <c r="E923" s="824" t="s">
        <v>3504</v>
      </c>
      <c r="F923" s="822" t="s">
        <v>3467</v>
      </c>
      <c r="G923" s="822" t="s">
        <v>3555</v>
      </c>
      <c r="H923" s="822" t="s">
        <v>329</v>
      </c>
      <c r="I923" s="822" t="s">
        <v>4758</v>
      </c>
      <c r="J923" s="822" t="s">
        <v>3557</v>
      </c>
      <c r="K923" s="822"/>
      <c r="L923" s="825">
        <v>0</v>
      </c>
      <c r="M923" s="825">
        <v>0</v>
      </c>
      <c r="N923" s="822">
        <v>26</v>
      </c>
      <c r="O923" s="826">
        <v>26</v>
      </c>
      <c r="P923" s="825">
        <v>0</v>
      </c>
      <c r="Q923" s="827"/>
      <c r="R923" s="822">
        <v>26</v>
      </c>
      <c r="S923" s="827">
        <v>1</v>
      </c>
      <c r="T923" s="826">
        <v>26</v>
      </c>
      <c r="U923" s="828">
        <v>1</v>
      </c>
    </row>
    <row r="924" spans="1:21" ht="14.45" customHeight="1" x14ac:dyDescent="0.2">
      <c r="A924" s="821">
        <v>21</v>
      </c>
      <c r="B924" s="822" t="s">
        <v>3465</v>
      </c>
      <c r="C924" s="822" t="s">
        <v>3471</v>
      </c>
      <c r="D924" s="823" t="s">
        <v>6113</v>
      </c>
      <c r="E924" s="824" t="s">
        <v>3504</v>
      </c>
      <c r="F924" s="822" t="s">
        <v>3467</v>
      </c>
      <c r="G924" s="822" t="s">
        <v>3555</v>
      </c>
      <c r="H924" s="822" t="s">
        <v>329</v>
      </c>
      <c r="I924" s="822" t="s">
        <v>4759</v>
      </c>
      <c r="J924" s="822" t="s">
        <v>3557</v>
      </c>
      <c r="K924" s="822"/>
      <c r="L924" s="825">
        <v>0</v>
      </c>
      <c r="M924" s="825">
        <v>0</v>
      </c>
      <c r="N924" s="822">
        <v>2</v>
      </c>
      <c r="O924" s="826">
        <v>2</v>
      </c>
      <c r="P924" s="825">
        <v>0</v>
      </c>
      <c r="Q924" s="827"/>
      <c r="R924" s="822">
        <v>2</v>
      </c>
      <c r="S924" s="827">
        <v>1</v>
      </c>
      <c r="T924" s="826">
        <v>2</v>
      </c>
      <c r="U924" s="828">
        <v>1</v>
      </c>
    </row>
    <row r="925" spans="1:21" ht="14.45" customHeight="1" x14ac:dyDescent="0.2">
      <c r="A925" s="821">
        <v>21</v>
      </c>
      <c r="B925" s="822" t="s">
        <v>3465</v>
      </c>
      <c r="C925" s="822" t="s">
        <v>3471</v>
      </c>
      <c r="D925" s="823" t="s">
        <v>6113</v>
      </c>
      <c r="E925" s="824" t="s">
        <v>3504</v>
      </c>
      <c r="F925" s="822" t="s">
        <v>3467</v>
      </c>
      <c r="G925" s="822" t="s">
        <v>3555</v>
      </c>
      <c r="H925" s="822" t="s">
        <v>329</v>
      </c>
      <c r="I925" s="822" t="s">
        <v>4760</v>
      </c>
      <c r="J925" s="822" t="s">
        <v>3557</v>
      </c>
      <c r="K925" s="822"/>
      <c r="L925" s="825">
        <v>0</v>
      </c>
      <c r="M925" s="825">
        <v>0</v>
      </c>
      <c r="N925" s="822">
        <v>1</v>
      </c>
      <c r="O925" s="826">
        <v>1</v>
      </c>
      <c r="P925" s="825">
        <v>0</v>
      </c>
      <c r="Q925" s="827"/>
      <c r="R925" s="822">
        <v>1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21</v>
      </c>
      <c r="B926" s="822" t="s">
        <v>3465</v>
      </c>
      <c r="C926" s="822" t="s">
        <v>3471</v>
      </c>
      <c r="D926" s="823" t="s">
        <v>6113</v>
      </c>
      <c r="E926" s="824" t="s">
        <v>3504</v>
      </c>
      <c r="F926" s="822" t="s">
        <v>3467</v>
      </c>
      <c r="G926" s="822" t="s">
        <v>3555</v>
      </c>
      <c r="H926" s="822" t="s">
        <v>329</v>
      </c>
      <c r="I926" s="822" t="s">
        <v>4173</v>
      </c>
      <c r="J926" s="822" t="s">
        <v>3557</v>
      </c>
      <c r="K926" s="822"/>
      <c r="L926" s="825">
        <v>374.79</v>
      </c>
      <c r="M926" s="825">
        <v>3373.11</v>
      </c>
      <c r="N926" s="822">
        <v>9</v>
      </c>
      <c r="O926" s="826">
        <v>2</v>
      </c>
      <c r="P926" s="825">
        <v>3373.11</v>
      </c>
      <c r="Q926" s="827">
        <v>1</v>
      </c>
      <c r="R926" s="822">
        <v>9</v>
      </c>
      <c r="S926" s="827">
        <v>1</v>
      </c>
      <c r="T926" s="826">
        <v>2</v>
      </c>
      <c r="U926" s="828">
        <v>1</v>
      </c>
    </row>
    <row r="927" spans="1:21" ht="14.45" customHeight="1" x14ac:dyDescent="0.2">
      <c r="A927" s="821">
        <v>21</v>
      </c>
      <c r="B927" s="822" t="s">
        <v>3465</v>
      </c>
      <c r="C927" s="822" t="s">
        <v>3471</v>
      </c>
      <c r="D927" s="823" t="s">
        <v>6113</v>
      </c>
      <c r="E927" s="824" t="s">
        <v>3504</v>
      </c>
      <c r="F927" s="822" t="s">
        <v>3467</v>
      </c>
      <c r="G927" s="822" t="s">
        <v>3555</v>
      </c>
      <c r="H927" s="822" t="s">
        <v>329</v>
      </c>
      <c r="I927" s="822" t="s">
        <v>4761</v>
      </c>
      <c r="J927" s="822" t="s">
        <v>3557</v>
      </c>
      <c r="K927" s="822"/>
      <c r="L927" s="825">
        <v>0</v>
      </c>
      <c r="M927" s="825">
        <v>0</v>
      </c>
      <c r="N927" s="822">
        <v>1</v>
      </c>
      <c r="O927" s="826">
        <v>1</v>
      </c>
      <c r="P927" s="825">
        <v>0</v>
      </c>
      <c r="Q927" s="827"/>
      <c r="R927" s="822">
        <v>1</v>
      </c>
      <c r="S927" s="827">
        <v>1</v>
      </c>
      <c r="T927" s="826">
        <v>1</v>
      </c>
      <c r="U927" s="828">
        <v>1</v>
      </c>
    </row>
    <row r="928" spans="1:21" ht="14.45" customHeight="1" x14ac:dyDescent="0.2">
      <c r="A928" s="821">
        <v>21</v>
      </c>
      <c r="B928" s="822" t="s">
        <v>3465</v>
      </c>
      <c r="C928" s="822" t="s">
        <v>3471</v>
      </c>
      <c r="D928" s="823" t="s">
        <v>6113</v>
      </c>
      <c r="E928" s="824" t="s">
        <v>3504</v>
      </c>
      <c r="F928" s="822" t="s">
        <v>3467</v>
      </c>
      <c r="G928" s="822" t="s">
        <v>3555</v>
      </c>
      <c r="H928" s="822" t="s">
        <v>329</v>
      </c>
      <c r="I928" s="822" t="s">
        <v>4762</v>
      </c>
      <c r="J928" s="822" t="s">
        <v>3557</v>
      </c>
      <c r="K928" s="822"/>
      <c r="L928" s="825">
        <v>0</v>
      </c>
      <c r="M928" s="825">
        <v>0</v>
      </c>
      <c r="N928" s="822">
        <v>1</v>
      </c>
      <c r="O928" s="826">
        <v>1</v>
      </c>
      <c r="P928" s="825">
        <v>0</v>
      </c>
      <c r="Q928" s="827"/>
      <c r="R928" s="822">
        <v>1</v>
      </c>
      <c r="S928" s="827">
        <v>1</v>
      </c>
      <c r="T928" s="826">
        <v>1</v>
      </c>
      <c r="U928" s="828">
        <v>1</v>
      </c>
    </row>
    <row r="929" spans="1:21" ht="14.45" customHeight="1" x14ac:dyDescent="0.2">
      <c r="A929" s="821">
        <v>21</v>
      </c>
      <c r="B929" s="822" t="s">
        <v>3465</v>
      </c>
      <c r="C929" s="822" t="s">
        <v>3471</v>
      </c>
      <c r="D929" s="823" t="s">
        <v>6113</v>
      </c>
      <c r="E929" s="824" t="s">
        <v>3504</v>
      </c>
      <c r="F929" s="822" t="s">
        <v>3467</v>
      </c>
      <c r="G929" s="822" t="s">
        <v>3555</v>
      </c>
      <c r="H929" s="822" t="s">
        <v>329</v>
      </c>
      <c r="I929" s="822" t="s">
        <v>4763</v>
      </c>
      <c r="J929" s="822" t="s">
        <v>3557</v>
      </c>
      <c r="K929" s="822"/>
      <c r="L929" s="825">
        <v>0</v>
      </c>
      <c r="M929" s="825">
        <v>0</v>
      </c>
      <c r="N929" s="822">
        <v>1</v>
      </c>
      <c r="O929" s="826">
        <v>1</v>
      </c>
      <c r="P929" s="825">
        <v>0</v>
      </c>
      <c r="Q929" s="827"/>
      <c r="R929" s="822">
        <v>1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21</v>
      </c>
      <c r="B930" s="822" t="s">
        <v>3465</v>
      </c>
      <c r="C930" s="822" t="s">
        <v>3471</v>
      </c>
      <c r="D930" s="823" t="s">
        <v>6113</v>
      </c>
      <c r="E930" s="824" t="s">
        <v>3504</v>
      </c>
      <c r="F930" s="822" t="s">
        <v>3467</v>
      </c>
      <c r="G930" s="822" t="s">
        <v>3555</v>
      </c>
      <c r="H930" s="822" t="s">
        <v>329</v>
      </c>
      <c r="I930" s="822" t="s">
        <v>4764</v>
      </c>
      <c r="J930" s="822" t="s">
        <v>3557</v>
      </c>
      <c r="K930" s="822"/>
      <c r="L930" s="825">
        <v>0</v>
      </c>
      <c r="M930" s="825">
        <v>0</v>
      </c>
      <c r="N930" s="822">
        <v>5</v>
      </c>
      <c r="O930" s="826">
        <v>5</v>
      </c>
      <c r="P930" s="825">
        <v>0</v>
      </c>
      <c r="Q930" s="827"/>
      <c r="R930" s="822">
        <v>3</v>
      </c>
      <c r="S930" s="827">
        <v>0.6</v>
      </c>
      <c r="T930" s="826">
        <v>3</v>
      </c>
      <c r="U930" s="828">
        <v>0.6</v>
      </c>
    </row>
    <row r="931" spans="1:21" ht="14.45" customHeight="1" x14ac:dyDescent="0.2">
      <c r="A931" s="821">
        <v>21</v>
      </c>
      <c r="B931" s="822" t="s">
        <v>3465</v>
      </c>
      <c r="C931" s="822" t="s">
        <v>3471</v>
      </c>
      <c r="D931" s="823" t="s">
        <v>6113</v>
      </c>
      <c r="E931" s="824" t="s">
        <v>3504</v>
      </c>
      <c r="F931" s="822" t="s">
        <v>3468</v>
      </c>
      <c r="G931" s="822" t="s">
        <v>3590</v>
      </c>
      <c r="H931" s="822" t="s">
        <v>329</v>
      </c>
      <c r="I931" s="822" t="s">
        <v>4765</v>
      </c>
      <c r="J931" s="822" t="s">
        <v>4766</v>
      </c>
      <c r="K931" s="822" t="s">
        <v>4767</v>
      </c>
      <c r="L931" s="825">
        <v>1913.7</v>
      </c>
      <c r="M931" s="825">
        <v>1913.7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21</v>
      </c>
      <c r="B932" s="822" t="s">
        <v>3465</v>
      </c>
      <c r="C932" s="822" t="s">
        <v>3471</v>
      </c>
      <c r="D932" s="823" t="s">
        <v>6113</v>
      </c>
      <c r="E932" s="824" t="s">
        <v>3506</v>
      </c>
      <c r="F932" s="822" t="s">
        <v>3468</v>
      </c>
      <c r="G932" s="822" t="s">
        <v>3590</v>
      </c>
      <c r="H932" s="822" t="s">
        <v>329</v>
      </c>
      <c r="I932" s="822" t="s">
        <v>3591</v>
      </c>
      <c r="J932" s="822" t="s">
        <v>3592</v>
      </c>
      <c r="K932" s="822" t="s">
        <v>3593</v>
      </c>
      <c r="L932" s="825">
        <v>1000.5</v>
      </c>
      <c r="M932" s="825">
        <v>1000.5</v>
      </c>
      <c r="N932" s="822">
        <v>1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21</v>
      </c>
      <c r="B933" s="822" t="s">
        <v>3465</v>
      </c>
      <c r="C933" s="822" t="s">
        <v>3471</v>
      </c>
      <c r="D933" s="823" t="s">
        <v>6113</v>
      </c>
      <c r="E933" s="824" t="s">
        <v>3506</v>
      </c>
      <c r="F933" s="822" t="s">
        <v>3468</v>
      </c>
      <c r="G933" s="822" t="s">
        <v>3590</v>
      </c>
      <c r="H933" s="822" t="s">
        <v>329</v>
      </c>
      <c r="I933" s="822" t="s">
        <v>4235</v>
      </c>
      <c r="J933" s="822" t="s">
        <v>3592</v>
      </c>
      <c r="K933" s="822" t="s">
        <v>4236</v>
      </c>
      <c r="L933" s="825">
        <v>1000.5</v>
      </c>
      <c r="M933" s="825">
        <v>1000.5</v>
      </c>
      <c r="N933" s="822">
        <v>1</v>
      </c>
      <c r="O933" s="826">
        <v>1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21</v>
      </c>
      <c r="B934" s="822" t="s">
        <v>3465</v>
      </c>
      <c r="C934" s="822" t="s">
        <v>3471</v>
      </c>
      <c r="D934" s="823" t="s">
        <v>6113</v>
      </c>
      <c r="E934" s="824" t="s">
        <v>3506</v>
      </c>
      <c r="F934" s="822" t="s">
        <v>3468</v>
      </c>
      <c r="G934" s="822" t="s">
        <v>3590</v>
      </c>
      <c r="H934" s="822" t="s">
        <v>329</v>
      </c>
      <c r="I934" s="822" t="s">
        <v>4768</v>
      </c>
      <c r="J934" s="822" t="s">
        <v>4769</v>
      </c>
      <c r="K934" s="822" t="s">
        <v>4770</v>
      </c>
      <c r="L934" s="825">
        <v>1000.5</v>
      </c>
      <c r="M934" s="825">
        <v>1000.5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21</v>
      </c>
      <c r="B935" s="822" t="s">
        <v>3465</v>
      </c>
      <c r="C935" s="822" t="s">
        <v>3471</v>
      </c>
      <c r="D935" s="823" t="s">
        <v>6113</v>
      </c>
      <c r="E935" s="824" t="s">
        <v>3506</v>
      </c>
      <c r="F935" s="822" t="s">
        <v>3468</v>
      </c>
      <c r="G935" s="822" t="s">
        <v>3536</v>
      </c>
      <c r="H935" s="822" t="s">
        <v>329</v>
      </c>
      <c r="I935" s="822" t="s">
        <v>3594</v>
      </c>
      <c r="J935" s="822" t="s">
        <v>3595</v>
      </c>
      <c r="K935" s="822" t="s">
        <v>3596</v>
      </c>
      <c r="L935" s="825">
        <v>1811.25</v>
      </c>
      <c r="M935" s="825">
        <v>159390</v>
      </c>
      <c r="N935" s="822">
        <v>88</v>
      </c>
      <c r="O935" s="826">
        <v>12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21</v>
      </c>
      <c r="B936" s="822" t="s">
        <v>3465</v>
      </c>
      <c r="C936" s="822" t="s">
        <v>3471</v>
      </c>
      <c r="D936" s="823" t="s">
        <v>6113</v>
      </c>
      <c r="E936" s="824" t="s">
        <v>3506</v>
      </c>
      <c r="F936" s="822" t="s">
        <v>3468</v>
      </c>
      <c r="G936" s="822" t="s">
        <v>3536</v>
      </c>
      <c r="H936" s="822" t="s">
        <v>329</v>
      </c>
      <c r="I936" s="822" t="s">
        <v>3594</v>
      </c>
      <c r="J936" s="822" t="s">
        <v>3595</v>
      </c>
      <c r="K936" s="822" t="s">
        <v>3596</v>
      </c>
      <c r="L936" s="825">
        <v>1520</v>
      </c>
      <c r="M936" s="825">
        <v>25840</v>
      </c>
      <c r="N936" s="822">
        <v>17</v>
      </c>
      <c r="O936" s="826">
        <v>3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21</v>
      </c>
      <c r="B937" s="822" t="s">
        <v>3465</v>
      </c>
      <c r="C937" s="822" t="s">
        <v>3471</v>
      </c>
      <c r="D937" s="823" t="s">
        <v>6113</v>
      </c>
      <c r="E937" s="824" t="s">
        <v>3506</v>
      </c>
      <c r="F937" s="822" t="s">
        <v>3468</v>
      </c>
      <c r="G937" s="822" t="s">
        <v>3536</v>
      </c>
      <c r="H937" s="822" t="s">
        <v>329</v>
      </c>
      <c r="I937" s="822" t="s">
        <v>3597</v>
      </c>
      <c r="J937" s="822" t="s">
        <v>3598</v>
      </c>
      <c r="K937" s="822" t="s">
        <v>3599</v>
      </c>
      <c r="L937" s="825">
        <v>1320</v>
      </c>
      <c r="M937" s="825">
        <v>1320</v>
      </c>
      <c r="N937" s="822">
        <v>1</v>
      </c>
      <c r="O937" s="826">
        <v>1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21</v>
      </c>
      <c r="B938" s="822" t="s">
        <v>3465</v>
      </c>
      <c r="C938" s="822" t="s">
        <v>3471</v>
      </c>
      <c r="D938" s="823" t="s">
        <v>6113</v>
      </c>
      <c r="E938" s="824" t="s">
        <v>3506</v>
      </c>
      <c r="F938" s="822" t="s">
        <v>3468</v>
      </c>
      <c r="G938" s="822" t="s">
        <v>3536</v>
      </c>
      <c r="H938" s="822" t="s">
        <v>329</v>
      </c>
      <c r="I938" s="822" t="s">
        <v>3597</v>
      </c>
      <c r="J938" s="822" t="s">
        <v>3598</v>
      </c>
      <c r="K938" s="822" t="s">
        <v>3599</v>
      </c>
      <c r="L938" s="825">
        <v>4226</v>
      </c>
      <c r="M938" s="825">
        <v>54938</v>
      </c>
      <c r="N938" s="822">
        <v>13</v>
      </c>
      <c r="O938" s="826">
        <v>13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21</v>
      </c>
      <c r="B939" s="822" t="s">
        <v>3465</v>
      </c>
      <c r="C939" s="822" t="s">
        <v>3471</v>
      </c>
      <c r="D939" s="823" t="s">
        <v>6113</v>
      </c>
      <c r="E939" s="824" t="s">
        <v>3506</v>
      </c>
      <c r="F939" s="822" t="s">
        <v>3468</v>
      </c>
      <c r="G939" s="822" t="s">
        <v>3536</v>
      </c>
      <c r="H939" s="822" t="s">
        <v>329</v>
      </c>
      <c r="I939" s="822" t="s">
        <v>4582</v>
      </c>
      <c r="J939" s="822" t="s">
        <v>4583</v>
      </c>
      <c r="K939" s="822" t="s">
        <v>4584</v>
      </c>
      <c r="L939" s="825">
        <v>188.75</v>
      </c>
      <c r="M939" s="825">
        <v>377.5</v>
      </c>
      <c r="N939" s="822">
        <v>2</v>
      </c>
      <c r="O939" s="826">
        <v>2</v>
      </c>
      <c r="P939" s="825">
        <v>188.75</v>
      </c>
      <c r="Q939" s="827">
        <v>0.5</v>
      </c>
      <c r="R939" s="822">
        <v>1</v>
      </c>
      <c r="S939" s="827">
        <v>0.5</v>
      </c>
      <c r="T939" s="826">
        <v>1</v>
      </c>
      <c r="U939" s="828">
        <v>0.5</v>
      </c>
    </row>
    <row r="940" spans="1:21" ht="14.45" customHeight="1" x14ac:dyDescent="0.2">
      <c r="A940" s="821">
        <v>21</v>
      </c>
      <c r="B940" s="822" t="s">
        <v>3465</v>
      </c>
      <c r="C940" s="822" t="s">
        <v>3471</v>
      </c>
      <c r="D940" s="823" t="s">
        <v>6113</v>
      </c>
      <c r="E940" s="824" t="s">
        <v>3506</v>
      </c>
      <c r="F940" s="822" t="s">
        <v>3468</v>
      </c>
      <c r="G940" s="822" t="s">
        <v>3536</v>
      </c>
      <c r="H940" s="822" t="s">
        <v>329</v>
      </c>
      <c r="I940" s="822" t="s">
        <v>3537</v>
      </c>
      <c r="J940" s="822" t="s">
        <v>3538</v>
      </c>
      <c r="K940" s="822" t="s">
        <v>3539</v>
      </c>
      <c r="L940" s="825">
        <v>300.14999999999998</v>
      </c>
      <c r="M940" s="825">
        <v>15607.799999999997</v>
      </c>
      <c r="N940" s="822">
        <v>52</v>
      </c>
      <c r="O940" s="826">
        <v>21</v>
      </c>
      <c r="P940" s="825">
        <v>13806.899999999998</v>
      </c>
      <c r="Q940" s="827">
        <v>0.88461538461538458</v>
      </c>
      <c r="R940" s="822">
        <v>46</v>
      </c>
      <c r="S940" s="827">
        <v>0.88461538461538458</v>
      </c>
      <c r="T940" s="826">
        <v>19</v>
      </c>
      <c r="U940" s="828">
        <v>0.90476190476190477</v>
      </c>
    </row>
    <row r="941" spans="1:21" ht="14.45" customHeight="1" x14ac:dyDescent="0.2">
      <c r="A941" s="821">
        <v>21</v>
      </c>
      <c r="B941" s="822" t="s">
        <v>3465</v>
      </c>
      <c r="C941" s="822" t="s">
        <v>3471</v>
      </c>
      <c r="D941" s="823" t="s">
        <v>6113</v>
      </c>
      <c r="E941" s="824" t="s">
        <v>3506</v>
      </c>
      <c r="F941" s="822" t="s">
        <v>3468</v>
      </c>
      <c r="G941" s="822" t="s">
        <v>3536</v>
      </c>
      <c r="H941" s="822" t="s">
        <v>329</v>
      </c>
      <c r="I941" s="822" t="s">
        <v>4771</v>
      </c>
      <c r="J941" s="822" t="s">
        <v>4772</v>
      </c>
      <c r="K941" s="822" t="s">
        <v>3640</v>
      </c>
      <c r="L941" s="825">
        <v>3001.5</v>
      </c>
      <c r="M941" s="825">
        <v>9004.5</v>
      </c>
      <c r="N941" s="822">
        <v>3</v>
      </c>
      <c r="O941" s="826">
        <v>1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21</v>
      </c>
      <c r="B942" s="822" t="s">
        <v>3465</v>
      </c>
      <c r="C942" s="822" t="s">
        <v>3471</v>
      </c>
      <c r="D942" s="823" t="s">
        <v>6113</v>
      </c>
      <c r="E942" s="824" t="s">
        <v>3506</v>
      </c>
      <c r="F942" s="822" t="s">
        <v>3468</v>
      </c>
      <c r="G942" s="822" t="s">
        <v>3536</v>
      </c>
      <c r="H942" s="822" t="s">
        <v>329</v>
      </c>
      <c r="I942" s="822" t="s">
        <v>4585</v>
      </c>
      <c r="J942" s="822" t="s">
        <v>3601</v>
      </c>
      <c r="K942" s="822" t="s">
        <v>4586</v>
      </c>
      <c r="L942" s="825">
        <v>1046.5</v>
      </c>
      <c r="M942" s="825">
        <v>55464.5</v>
      </c>
      <c r="N942" s="822">
        <v>53</v>
      </c>
      <c r="O942" s="826">
        <v>14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21</v>
      </c>
      <c r="B943" s="822" t="s">
        <v>3465</v>
      </c>
      <c r="C943" s="822" t="s">
        <v>3471</v>
      </c>
      <c r="D943" s="823" t="s">
        <v>6113</v>
      </c>
      <c r="E943" s="824" t="s">
        <v>3506</v>
      </c>
      <c r="F943" s="822" t="s">
        <v>3468</v>
      </c>
      <c r="G943" s="822" t="s">
        <v>3536</v>
      </c>
      <c r="H943" s="822" t="s">
        <v>329</v>
      </c>
      <c r="I943" s="822" t="s">
        <v>4587</v>
      </c>
      <c r="J943" s="822" t="s">
        <v>3601</v>
      </c>
      <c r="K943" s="822" t="s">
        <v>4588</v>
      </c>
      <c r="L943" s="825">
        <v>1598</v>
      </c>
      <c r="M943" s="825">
        <v>19176</v>
      </c>
      <c r="N943" s="822">
        <v>12</v>
      </c>
      <c r="O943" s="826">
        <v>2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21</v>
      </c>
      <c r="B944" s="822" t="s">
        <v>3465</v>
      </c>
      <c r="C944" s="822" t="s">
        <v>3471</v>
      </c>
      <c r="D944" s="823" t="s">
        <v>6113</v>
      </c>
      <c r="E944" s="824" t="s">
        <v>3506</v>
      </c>
      <c r="F944" s="822" t="s">
        <v>3468</v>
      </c>
      <c r="G944" s="822" t="s">
        <v>3536</v>
      </c>
      <c r="H944" s="822" t="s">
        <v>329</v>
      </c>
      <c r="I944" s="822" t="s">
        <v>3600</v>
      </c>
      <c r="J944" s="822" t="s">
        <v>3601</v>
      </c>
      <c r="K944" s="822" t="s">
        <v>3602</v>
      </c>
      <c r="L944" s="825">
        <v>2995</v>
      </c>
      <c r="M944" s="825">
        <v>59900</v>
      </c>
      <c r="N944" s="822">
        <v>20</v>
      </c>
      <c r="O944" s="826">
        <v>6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21</v>
      </c>
      <c r="B945" s="822" t="s">
        <v>3465</v>
      </c>
      <c r="C945" s="822" t="s">
        <v>3471</v>
      </c>
      <c r="D945" s="823" t="s">
        <v>6113</v>
      </c>
      <c r="E945" s="824" t="s">
        <v>3506</v>
      </c>
      <c r="F945" s="822" t="s">
        <v>3468</v>
      </c>
      <c r="G945" s="822" t="s">
        <v>3536</v>
      </c>
      <c r="H945" s="822" t="s">
        <v>329</v>
      </c>
      <c r="I945" s="822" t="s">
        <v>3603</v>
      </c>
      <c r="J945" s="822" t="s">
        <v>3604</v>
      </c>
      <c r="K945" s="822" t="s">
        <v>3605</v>
      </c>
      <c r="L945" s="825">
        <v>300.14999999999998</v>
      </c>
      <c r="M945" s="825">
        <v>4202.1000000000004</v>
      </c>
      <c r="N945" s="822">
        <v>14</v>
      </c>
      <c r="O945" s="826">
        <v>3</v>
      </c>
      <c r="P945" s="825">
        <v>4202.1000000000004</v>
      </c>
      <c r="Q945" s="827">
        <v>1</v>
      </c>
      <c r="R945" s="822">
        <v>14</v>
      </c>
      <c r="S945" s="827">
        <v>1</v>
      </c>
      <c r="T945" s="826">
        <v>3</v>
      </c>
      <c r="U945" s="828">
        <v>1</v>
      </c>
    </row>
    <row r="946" spans="1:21" ht="14.45" customHeight="1" x14ac:dyDescent="0.2">
      <c r="A946" s="821">
        <v>21</v>
      </c>
      <c r="B946" s="822" t="s">
        <v>3465</v>
      </c>
      <c r="C946" s="822" t="s">
        <v>3471</v>
      </c>
      <c r="D946" s="823" t="s">
        <v>6113</v>
      </c>
      <c r="E946" s="824" t="s">
        <v>3506</v>
      </c>
      <c r="F946" s="822" t="s">
        <v>3468</v>
      </c>
      <c r="G946" s="822" t="s">
        <v>3536</v>
      </c>
      <c r="H946" s="822" t="s">
        <v>329</v>
      </c>
      <c r="I946" s="822" t="s">
        <v>3606</v>
      </c>
      <c r="J946" s="822" t="s">
        <v>3607</v>
      </c>
      <c r="K946" s="822" t="s">
        <v>3605</v>
      </c>
      <c r="L946" s="825">
        <v>300.01</v>
      </c>
      <c r="M946" s="825">
        <v>13500.449999999999</v>
      </c>
      <c r="N946" s="822">
        <v>45</v>
      </c>
      <c r="O946" s="826">
        <v>5</v>
      </c>
      <c r="P946" s="825">
        <v>4500.1499999999996</v>
      </c>
      <c r="Q946" s="827">
        <v>0.33333333333333331</v>
      </c>
      <c r="R946" s="822">
        <v>15</v>
      </c>
      <c r="S946" s="827">
        <v>0.33333333333333331</v>
      </c>
      <c r="T946" s="826">
        <v>2</v>
      </c>
      <c r="U946" s="828">
        <v>0.4</v>
      </c>
    </row>
    <row r="947" spans="1:21" ht="14.45" customHeight="1" x14ac:dyDescent="0.2">
      <c r="A947" s="821">
        <v>21</v>
      </c>
      <c r="B947" s="822" t="s">
        <v>3465</v>
      </c>
      <c r="C947" s="822" t="s">
        <v>3471</v>
      </c>
      <c r="D947" s="823" t="s">
        <v>6113</v>
      </c>
      <c r="E947" s="824" t="s">
        <v>3506</v>
      </c>
      <c r="F947" s="822" t="s">
        <v>3468</v>
      </c>
      <c r="G947" s="822" t="s">
        <v>3536</v>
      </c>
      <c r="H947" s="822" t="s">
        <v>329</v>
      </c>
      <c r="I947" s="822" t="s">
        <v>4595</v>
      </c>
      <c r="J947" s="822" t="s">
        <v>4596</v>
      </c>
      <c r="K947" s="822" t="s">
        <v>4597</v>
      </c>
      <c r="L947" s="825">
        <v>930</v>
      </c>
      <c r="M947" s="825">
        <v>172050</v>
      </c>
      <c r="N947" s="822">
        <v>185</v>
      </c>
      <c r="O947" s="826">
        <v>19</v>
      </c>
      <c r="P947" s="825">
        <v>55800</v>
      </c>
      <c r="Q947" s="827">
        <v>0.32432432432432434</v>
      </c>
      <c r="R947" s="822">
        <v>60</v>
      </c>
      <c r="S947" s="827">
        <v>0.32432432432432434</v>
      </c>
      <c r="T947" s="826">
        <v>5</v>
      </c>
      <c r="U947" s="828">
        <v>0.26315789473684209</v>
      </c>
    </row>
    <row r="948" spans="1:21" ht="14.45" customHeight="1" x14ac:dyDescent="0.2">
      <c r="A948" s="821">
        <v>21</v>
      </c>
      <c r="B948" s="822" t="s">
        <v>3465</v>
      </c>
      <c r="C948" s="822" t="s">
        <v>3471</v>
      </c>
      <c r="D948" s="823" t="s">
        <v>6113</v>
      </c>
      <c r="E948" s="824" t="s">
        <v>3506</v>
      </c>
      <c r="F948" s="822" t="s">
        <v>3468</v>
      </c>
      <c r="G948" s="822" t="s">
        <v>3536</v>
      </c>
      <c r="H948" s="822" t="s">
        <v>329</v>
      </c>
      <c r="I948" s="822" t="s">
        <v>3608</v>
      </c>
      <c r="J948" s="822" t="s">
        <v>3609</v>
      </c>
      <c r="K948" s="822" t="s">
        <v>3610</v>
      </c>
      <c r="L948" s="825">
        <v>830</v>
      </c>
      <c r="M948" s="825">
        <v>62250</v>
      </c>
      <c r="N948" s="822">
        <v>75</v>
      </c>
      <c r="O948" s="826">
        <v>7</v>
      </c>
      <c r="P948" s="825">
        <v>8300</v>
      </c>
      <c r="Q948" s="827">
        <v>0.13333333333333333</v>
      </c>
      <c r="R948" s="822">
        <v>10</v>
      </c>
      <c r="S948" s="827">
        <v>0.13333333333333333</v>
      </c>
      <c r="T948" s="826">
        <v>1</v>
      </c>
      <c r="U948" s="828">
        <v>0.14285714285714285</v>
      </c>
    </row>
    <row r="949" spans="1:21" ht="14.45" customHeight="1" x14ac:dyDescent="0.2">
      <c r="A949" s="821">
        <v>21</v>
      </c>
      <c r="B949" s="822" t="s">
        <v>3465</v>
      </c>
      <c r="C949" s="822" t="s">
        <v>3471</v>
      </c>
      <c r="D949" s="823" t="s">
        <v>6113</v>
      </c>
      <c r="E949" s="824" t="s">
        <v>3506</v>
      </c>
      <c r="F949" s="822" t="s">
        <v>3468</v>
      </c>
      <c r="G949" s="822" t="s">
        <v>3536</v>
      </c>
      <c r="H949" s="822" t="s">
        <v>329</v>
      </c>
      <c r="I949" s="822" t="s">
        <v>3611</v>
      </c>
      <c r="J949" s="822" t="s">
        <v>3612</v>
      </c>
      <c r="K949" s="822" t="s">
        <v>3613</v>
      </c>
      <c r="L949" s="825">
        <v>1576.06</v>
      </c>
      <c r="M949" s="825">
        <v>359341.6799999997</v>
      </c>
      <c r="N949" s="822">
        <v>228</v>
      </c>
      <c r="O949" s="826">
        <v>38</v>
      </c>
      <c r="P949" s="825">
        <v>9456.36</v>
      </c>
      <c r="Q949" s="827">
        <v>2.6315789473684233E-2</v>
      </c>
      <c r="R949" s="822">
        <v>6</v>
      </c>
      <c r="S949" s="827">
        <v>2.6315789473684209E-2</v>
      </c>
      <c r="T949" s="826">
        <v>1</v>
      </c>
      <c r="U949" s="828">
        <v>2.6315789473684209E-2</v>
      </c>
    </row>
    <row r="950" spans="1:21" ht="14.45" customHeight="1" x14ac:dyDescent="0.2">
      <c r="A950" s="821">
        <v>21</v>
      </c>
      <c r="B950" s="822" t="s">
        <v>3465</v>
      </c>
      <c r="C950" s="822" t="s">
        <v>3471</v>
      </c>
      <c r="D950" s="823" t="s">
        <v>6113</v>
      </c>
      <c r="E950" s="824" t="s">
        <v>3506</v>
      </c>
      <c r="F950" s="822" t="s">
        <v>3468</v>
      </c>
      <c r="G950" s="822" t="s">
        <v>3536</v>
      </c>
      <c r="H950" s="822" t="s">
        <v>329</v>
      </c>
      <c r="I950" s="822" t="s">
        <v>3614</v>
      </c>
      <c r="J950" s="822" t="s">
        <v>3615</v>
      </c>
      <c r="K950" s="822" t="s">
        <v>3616</v>
      </c>
      <c r="L950" s="825">
        <v>1432.07</v>
      </c>
      <c r="M950" s="825">
        <v>12888.63</v>
      </c>
      <c r="N950" s="822">
        <v>9</v>
      </c>
      <c r="O950" s="826">
        <v>9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3465</v>
      </c>
      <c r="C951" s="822" t="s">
        <v>3471</v>
      </c>
      <c r="D951" s="823" t="s">
        <v>6113</v>
      </c>
      <c r="E951" s="824" t="s">
        <v>3506</v>
      </c>
      <c r="F951" s="822" t="s">
        <v>3468</v>
      </c>
      <c r="G951" s="822" t="s">
        <v>3536</v>
      </c>
      <c r="H951" s="822" t="s">
        <v>329</v>
      </c>
      <c r="I951" s="822" t="s">
        <v>3617</v>
      </c>
      <c r="J951" s="822" t="s">
        <v>3618</v>
      </c>
      <c r="K951" s="822" t="s">
        <v>3619</v>
      </c>
      <c r="L951" s="825">
        <v>300</v>
      </c>
      <c r="M951" s="825">
        <v>5700</v>
      </c>
      <c r="N951" s="822">
        <v>19</v>
      </c>
      <c r="O951" s="826">
        <v>5</v>
      </c>
      <c r="P951" s="825">
        <v>3900</v>
      </c>
      <c r="Q951" s="827">
        <v>0.68421052631578949</v>
      </c>
      <c r="R951" s="822">
        <v>13</v>
      </c>
      <c r="S951" s="827">
        <v>0.68421052631578949</v>
      </c>
      <c r="T951" s="826">
        <v>3</v>
      </c>
      <c r="U951" s="828">
        <v>0.6</v>
      </c>
    </row>
    <row r="952" spans="1:21" ht="14.45" customHeight="1" x14ac:dyDescent="0.2">
      <c r="A952" s="821">
        <v>21</v>
      </c>
      <c r="B952" s="822" t="s">
        <v>3465</v>
      </c>
      <c r="C952" s="822" t="s">
        <v>3471</v>
      </c>
      <c r="D952" s="823" t="s">
        <v>6113</v>
      </c>
      <c r="E952" s="824" t="s">
        <v>3506</v>
      </c>
      <c r="F952" s="822" t="s">
        <v>3468</v>
      </c>
      <c r="G952" s="822" t="s">
        <v>3536</v>
      </c>
      <c r="H952" s="822" t="s">
        <v>329</v>
      </c>
      <c r="I952" s="822" t="s">
        <v>3620</v>
      </c>
      <c r="J952" s="822" t="s">
        <v>3621</v>
      </c>
      <c r="K952" s="822" t="s">
        <v>3622</v>
      </c>
      <c r="L952" s="825">
        <v>300.14999999999998</v>
      </c>
      <c r="M952" s="825">
        <v>75037.5</v>
      </c>
      <c r="N952" s="822">
        <v>250</v>
      </c>
      <c r="O952" s="826">
        <v>30</v>
      </c>
      <c r="P952" s="825">
        <v>56728.350000000006</v>
      </c>
      <c r="Q952" s="827">
        <v>0.75600000000000012</v>
      </c>
      <c r="R952" s="822">
        <v>189</v>
      </c>
      <c r="S952" s="827">
        <v>0.75600000000000001</v>
      </c>
      <c r="T952" s="826">
        <v>22</v>
      </c>
      <c r="U952" s="828">
        <v>0.73333333333333328</v>
      </c>
    </row>
    <row r="953" spans="1:21" ht="14.45" customHeight="1" x14ac:dyDescent="0.2">
      <c r="A953" s="821">
        <v>21</v>
      </c>
      <c r="B953" s="822" t="s">
        <v>3465</v>
      </c>
      <c r="C953" s="822" t="s">
        <v>3471</v>
      </c>
      <c r="D953" s="823" t="s">
        <v>6113</v>
      </c>
      <c r="E953" s="824" t="s">
        <v>3506</v>
      </c>
      <c r="F953" s="822" t="s">
        <v>3468</v>
      </c>
      <c r="G953" s="822" t="s">
        <v>3536</v>
      </c>
      <c r="H953" s="822" t="s">
        <v>329</v>
      </c>
      <c r="I953" s="822" t="s">
        <v>4598</v>
      </c>
      <c r="J953" s="822" t="s">
        <v>4599</v>
      </c>
      <c r="K953" s="822" t="s">
        <v>4600</v>
      </c>
      <c r="L953" s="825">
        <v>90999.5</v>
      </c>
      <c r="M953" s="825">
        <v>181999</v>
      </c>
      <c r="N953" s="822">
        <v>2</v>
      </c>
      <c r="O953" s="826">
        <v>2</v>
      </c>
      <c r="P953" s="825"/>
      <c r="Q953" s="827">
        <v>0</v>
      </c>
      <c r="R953" s="822"/>
      <c r="S953" s="827">
        <v>0</v>
      </c>
      <c r="T953" s="826"/>
      <c r="U953" s="828">
        <v>0</v>
      </c>
    </row>
    <row r="954" spans="1:21" ht="14.45" customHeight="1" x14ac:dyDescent="0.2">
      <c r="A954" s="821">
        <v>21</v>
      </c>
      <c r="B954" s="822" t="s">
        <v>3465</v>
      </c>
      <c r="C954" s="822" t="s">
        <v>3471</v>
      </c>
      <c r="D954" s="823" t="s">
        <v>6113</v>
      </c>
      <c r="E954" s="824" t="s">
        <v>3506</v>
      </c>
      <c r="F954" s="822" t="s">
        <v>3468</v>
      </c>
      <c r="G954" s="822" t="s">
        <v>3536</v>
      </c>
      <c r="H954" s="822" t="s">
        <v>329</v>
      </c>
      <c r="I954" s="822" t="s">
        <v>3626</v>
      </c>
      <c r="J954" s="822" t="s">
        <v>3624</v>
      </c>
      <c r="K954" s="822" t="s">
        <v>3627</v>
      </c>
      <c r="L954" s="825">
        <v>195.5</v>
      </c>
      <c r="M954" s="825">
        <v>1368.5</v>
      </c>
      <c r="N954" s="822">
        <v>7</v>
      </c>
      <c r="O954" s="826">
        <v>7</v>
      </c>
      <c r="P954" s="825">
        <v>782</v>
      </c>
      <c r="Q954" s="827">
        <v>0.5714285714285714</v>
      </c>
      <c r="R954" s="822">
        <v>4</v>
      </c>
      <c r="S954" s="827">
        <v>0.5714285714285714</v>
      </c>
      <c r="T954" s="826">
        <v>4</v>
      </c>
      <c r="U954" s="828">
        <v>0.5714285714285714</v>
      </c>
    </row>
    <row r="955" spans="1:21" ht="14.45" customHeight="1" x14ac:dyDescent="0.2">
      <c r="A955" s="821">
        <v>21</v>
      </c>
      <c r="B955" s="822" t="s">
        <v>3465</v>
      </c>
      <c r="C955" s="822" t="s">
        <v>3471</v>
      </c>
      <c r="D955" s="823" t="s">
        <v>6113</v>
      </c>
      <c r="E955" s="824" t="s">
        <v>3506</v>
      </c>
      <c r="F955" s="822" t="s">
        <v>3468</v>
      </c>
      <c r="G955" s="822" t="s">
        <v>3536</v>
      </c>
      <c r="H955" s="822" t="s">
        <v>329</v>
      </c>
      <c r="I955" s="822" t="s">
        <v>3628</v>
      </c>
      <c r="J955" s="822" t="s">
        <v>3629</v>
      </c>
      <c r="K955" s="822" t="s">
        <v>3630</v>
      </c>
      <c r="L955" s="825">
        <v>1046.5</v>
      </c>
      <c r="M955" s="825">
        <v>3139.5</v>
      </c>
      <c r="N955" s="822">
        <v>3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21</v>
      </c>
      <c r="B956" s="822" t="s">
        <v>3465</v>
      </c>
      <c r="C956" s="822" t="s">
        <v>3471</v>
      </c>
      <c r="D956" s="823" t="s">
        <v>6113</v>
      </c>
      <c r="E956" s="824" t="s">
        <v>3506</v>
      </c>
      <c r="F956" s="822" t="s">
        <v>3468</v>
      </c>
      <c r="G956" s="822" t="s">
        <v>3536</v>
      </c>
      <c r="H956" s="822" t="s">
        <v>329</v>
      </c>
      <c r="I956" s="822" t="s">
        <v>4601</v>
      </c>
      <c r="J956" s="822" t="s">
        <v>3601</v>
      </c>
      <c r="K956" s="822" t="s">
        <v>4602</v>
      </c>
      <c r="L956" s="825">
        <v>2995</v>
      </c>
      <c r="M956" s="825">
        <v>14975</v>
      </c>
      <c r="N956" s="822">
        <v>5</v>
      </c>
      <c r="O956" s="826">
        <v>2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21</v>
      </c>
      <c r="B957" s="822" t="s">
        <v>3465</v>
      </c>
      <c r="C957" s="822" t="s">
        <v>3471</v>
      </c>
      <c r="D957" s="823" t="s">
        <v>6113</v>
      </c>
      <c r="E957" s="824" t="s">
        <v>3506</v>
      </c>
      <c r="F957" s="822" t="s">
        <v>3468</v>
      </c>
      <c r="G957" s="822" t="s">
        <v>3536</v>
      </c>
      <c r="H957" s="822" t="s">
        <v>329</v>
      </c>
      <c r="I957" s="822" t="s">
        <v>3634</v>
      </c>
      <c r="J957" s="822" t="s">
        <v>3635</v>
      </c>
      <c r="K957" s="822" t="s">
        <v>3619</v>
      </c>
      <c r="L957" s="825">
        <v>300.14999999999998</v>
      </c>
      <c r="M957" s="825">
        <v>3001.5</v>
      </c>
      <c r="N957" s="822">
        <v>10</v>
      </c>
      <c r="O957" s="826">
        <v>1</v>
      </c>
      <c r="P957" s="825">
        <v>3001.5</v>
      </c>
      <c r="Q957" s="827">
        <v>1</v>
      </c>
      <c r="R957" s="822">
        <v>10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21</v>
      </c>
      <c r="B958" s="822" t="s">
        <v>3465</v>
      </c>
      <c r="C958" s="822" t="s">
        <v>3471</v>
      </c>
      <c r="D958" s="823" t="s">
        <v>6113</v>
      </c>
      <c r="E958" s="824" t="s">
        <v>3506</v>
      </c>
      <c r="F958" s="822" t="s">
        <v>3468</v>
      </c>
      <c r="G958" s="822" t="s">
        <v>3536</v>
      </c>
      <c r="H958" s="822" t="s">
        <v>329</v>
      </c>
      <c r="I958" s="822" t="s">
        <v>4773</v>
      </c>
      <c r="J958" s="822" t="s">
        <v>4774</v>
      </c>
      <c r="K958" s="822" t="s">
        <v>4775</v>
      </c>
      <c r="L958" s="825">
        <v>74.989999999999995</v>
      </c>
      <c r="M958" s="825">
        <v>74.989999999999995</v>
      </c>
      <c r="N958" s="822">
        <v>1</v>
      </c>
      <c r="O958" s="826">
        <v>1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21</v>
      </c>
      <c r="B959" s="822" t="s">
        <v>3465</v>
      </c>
      <c r="C959" s="822" t="s">
        <v>3471</v>
      </c>
      <c r="D959" s="823" t="s">
        <v>6113</v>
      </c>
      <c r="E959" s="824" t="s">
        <v>3506</v>
      </c>
      <c r="F959" s="822" t="s">
        <v>3468</v>
      </c>
      <c r="G959" s="822" t="s">
        <v>3536</v>
      </c>
      <c r="H959" s="822" t="s">
        <v>329</v>
      </c>
      <c r="I959" s="822" t="s">
        <v>4606</v>
      </c>
      <c r="J959" s="822" t="s">
        <v>4607</v>
      </c>
      <c r="K959" s="822" t="s">
        <v>4608</v>
      </c>
      <c r="L959" s="825">
        <v>6000</v>
      </c>
      <c r="M959" s="825">
        <v>84000</v>
      </c>
      <c r="N959" s="822">
        <v>14</v>
      </c>
      <c r="O959" s="826">
        <v>7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21</v>
      </c>
      <c r="B960" s="822" t="s">
        <v>3465</v>
      </c>
      <c r="C960" s="822" t="s">
        <v>3471</v>
      </c>
      <c r="D960" s="823" t="s">
        <v>6113</v>
      </c>
      <c r="E960" s="824" t="s">
        <v>3506</v>
      </c>
      <c r="F960" s="822" t="s">
        <v>3468</v>
      </c>
      <c r="G960" s="822" t="s">
        <v>3536</v>
      </c>
      <c r="H960" s="822" t="s">
        <v>329</v>
      </c>
      <c r="I960" s="822" t="s">
        <v>4776</v>
      </c>
      <c r="J960" s="822" t="s">
        <v>4777</v>
      </c>
      <c r="K960" s="822" t="s">
        <v>4778</v>
      </c>
      <c r="L960" s="825">
        <v>523.25</v>
      </c>
      <c r="M960" s="825">
        <v>7848.75</v>
      </c>
      <c r="N960" s="822">
        <v>15</v>
      </c>
      <c r="O960" s="826">
        <v>3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21</v>
      </c>
      <c r="B961" s="822" t="s">
        <v>3465</v>
      </c>
      <c r="C961" s="822" t="s">
        <v>3471</v>
      </c>
      <c r="D961" s="823" t="s">
        <v>6113</v>
      </c>
      <c r="E961" s="824" t="s">
        <v>3506</v>
      </c>
      <c r="F961" s="822" t="s">
        <v>3468</v>
      </c>
      <c r="G961" s="822" t="s">
        <v>3536</v>
      </c>
      <c r="H961" s="822" t="s">
        <v>329</v>
      </c>
      <c r="I961" s="822" t="s">
        <v>4779</v>
      </c>
      <c r="J961" s="822" t="s">
        <v>4780</v>
      </c>
      <c r="K961" s="822" t="s">
        <v>4781</v>
      </c>
      <c r="L961" s="825">
        <v>6000</v>
      </c>
      <c r="M961" s="825">
        <v>36000</v>
      </c>
      <c r="N961" s="822">
        <v>6</v>
      </c>
      <c r="O961" s="826">
        <v>3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21</v>
      </c>
      <c r="B962" s="822" t="s">
        <v>3465</v>
      </c>
      <c r="C962" s="822" t="s">
        <v>3471</v>
      </c>
      <c r="D962" s="823" t="s">
        <v>6113</v>
      </c>
      <c r="E962" s="824" t="s">
        <v>3506</v>
      </c>
      <c r="F962" s="822" t="s">
        <v>3468</v>
      </c>
      <c r="G962" s="822" t="s">
        <v>3536</v>
      </c>
      <c r="H962" s="822" t="s">
        <v>329</v>
      </c>
      <c r="I962" s="822" t="s">
        <v>4782</v>
      </c>
      <c r="J962" s="822" t="s">
        <v>4783</v>
      </c>
      <c r="K962" s="822" t="s">
        <v>4784</v>
      </c>
      <c r="L962" s="825">
        <v>10000</v>
      </c>
      <c r="M962" s="825">
        <v>20000</v>
      </c>
      <c r="N962" s="822">
        <v>2</v>
      </c>
      <c r="O962" s="826">
        <v>2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21</v>
      </c>
      <c r="B963" s="822" t="s">
        <v>3465</v>
      </c>
      <c r="C963" s="822" t="s">
        <v>3471</v>
      </c>
      <c r="D963" s="823" t="s">
        <v>6113</v>
      </c>
      <c r="E963" s="824" t="s">
        <v>3506</v>
      </c>
      <c r="F963" s="822" t="s">
        <v>3468</v>
      </c>
      <c r="G963" s="822" t="s">
        <v>3536</v>
      </c>
      <c r="H963" s="822" t="s">
        <v>329</v>
      </c>
      <c r="I963" s="822" t="s">
        <v>4785</v>
      </c>
      <c r="J963" s="822" t="s">
        <v>4786</v>
      </c>
      <c r="K963" s="822" t="s">
        <v>4787</v>
      </c>
      <c r="L963" s="825">
        <v>81000.25</v>
      </c>
      <c r="M963" s="825">
        <v>81000.25</v>
      </c>
      <c r="N963" s="822">
        <v>1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21</v>
      </c>
      <c r="B964" s="822" t="s">
        <v>3465</v>
      </c>
      <c r="C964" s="822" t="s">
        <v>3471</v>
      </c>
      <c r="D964" s="823" t="s">
        <v>6113</v>
      </c>
      <c r="E964" s="824" t="s">
        <v>3506</v>
      </c>
      <c r="F964" s="822" t="s">
        <v>3468</v>
      </c>
      <c r="G964" s="822" t="s">
        <v>3536</v>
      </c>
      <c r="H964" s="822" t="s">
        <v>329</v>
      </c>
      <c r="I964" s="822" t="s">
        <v>4788</v>
      </c>
      <c r="J964" s="822" t="s">
        <v>4789</v>
      </c>
      <c r="K964" s="822" t="s">
        <v>4790</v>
      </c>
      <c r="L964" s="825">
        <v>194.06</v>
      </c>
      <c r="M964" s="825">
        <v>194.06</v>
      </c>
      <c r="N964" s="822">
        <v>1</v>
      </c>
      <c r="O964" s="826">
        <v>1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21</v>
      </c>
      <c r="B965" s="822" t="s">
        <v>3465</v>
      </c>
      <c r="C965" s="822" t="s">
        <v>3471</v>
      </c>
      <c r="D965" s="823" t="s">
        <v>6113</v>
      </c>
      <c r="E965" s="824" t="s">
        <v>3506</v>
      </c>
      <c r="F965" s="822" t="s">
        <v>3468</v>
      </c>
      <c r="G965" s="822" t="s">
        <v>3536</v>
      </c>
      <c r="H965" s="822" t="s">
        <v>329</v>
      </c>
      <c r="I965" s="822" t="s">
        <v>3636</v>
      </c>
      <c r="J965" s="822" t="s">
        <v>3624</v>
      </c>
      <c r="K965" s="822" t="s">
        <v>3637</v>
      </c>
      <c r="L965" s="825">
        <v>195.5</v>
      </c>
      <c r="M965" s="825">
        <v>782</v>
      </c>
      <c r="N965" s="822">
        <v>4</v>
      </c>
      <c r="O965" s="826">
        <v>4</v>
      </c>
      <c r="P965" s="825">
        <v>782</v>
      </c>
      <c r="Q965" s="827">
        <v>1</v>
      </c>
      <c r="R965" s="822">
        <v>4</v>
      </c>
      <c r="S965" s="827">
        <v>1</v>
      </c>
      <c r="T965" s="826">
        <v>4</v>
      </c>
      <c r="U965" s="828">
        <v>1</v>
      </c>
    </row>
    <row r="966" spans="1:21" ht="14.45" customHeight="1" x14ac:dyDescent="0.2">
      <c r="A966" s="821">
        <v>21</v>
      </c>
      <c r="B966" s="822" t="s">
        <v>3465</v>
      </c>
      <c r="C966" s="822" t="s">
        <v>3471</v>
      </c>
      <c r="D966" s="823" t="s">
        <v>6113</v>
      </c>
      <c r="E966" s="824" t="s">
        <v>3506</v>
      </c>
      <c r="F966" s="822" t="s">
        <v>3468</v>
      </c>
      <c r="G966" s="822" t="s">
        <v>3536</v>
      </c>
      <c r="H966" s="822" t="s">
        <v>329</v>
      </c>
      <c r="I966" s="822" t="s">
        <v>4621</v>
      </c>
      <c r="J966" s="822" t="s">
        <v>3601</v>
      </c>
      <c r="K966" s="822" t="s">
        <v>4622</v>
      </c>
      <c r="L966" s="825">
        <v>2995</v>
      </c>
      <c r="M966" s="825">
        <v>92845</v>
      </c>
      <c r="N966" s="822">
        <v>31</v>
      </c>
      <c r="O966" s="826">
        <v>8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21</v>
      </c>
      <c r="B967" s="822" t="s">
        <v>3465</v>
      </c>
      <c r="C967" s="822" t="s">
        <v>3471</v>
      </c>
      <c r="D967" s="823" t="s">
        <v>6113</v>
      </c>
      <c r="E967" s="824" t="s">
        <v>3506</v>
      </c>
      <c r="F967" s="822" t="s">
        <v>3468</v>
      </c>
      <c r="G967" s="822" t="s">
        <v>3536</v>
      </c>
      <c r="H967" s="822" t="s">
        <v>329</v>
      </c>
      <c r="I967" s="822" t="s">
        <v>4625</v>
      </c>
      <c r="J967" s="822" t="s">
        <v>4626</v>
      </c>
      <c r="K967" s="822" t="s">
        <v>4627</v>
      </c>
      <c r="L967" s="825">
        <v>6000</v>
      </c>
      <c r="M967" s="825">
        <v>18000</v>
      </c>
      <c r="N967" s="822">
        <v>3</v>
      </c>
      <c r="O967" s="826">
        <v>1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21</v>
      </c>
      <c r="B968" s="822" t="s">
        <v>3465</v>
      </c>
      <c r="C968" s="822" t="s">
        <v>3471</v>
      </c>
      <c r="D968" s="823" t="s">
        <v>6113</v>
      </c>
      <c r="E968" s="824" t="s">
        <v>3506</v>
      </c>
      <c r="F968" s="822" t="s">
        <v>3468</v>
      </c>
      <c r="G968" s="822" t="s">
        <v>3536</v>
      </c>
      <c r="H968" s="822" t="s">
        <v>329</v>
      </c>
      <c r="I968" s="822" t="s">
        <v>4632</v>
      </c>
      <c r="J968" s="822" t="s">
        <v>3601</v>
      </c>
      <c r="K968" s="822" t="s">
        <v>4633</v>
      </c>
      <c r="L968" s="825">
        <v>2995</v>
      </c>
      <c r="M968" s="825">
        <v>5990</v>
      </c>
      <c r="N968" s="822">
        <v>2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21</v>
      </c>
      <c r="B969" s="822" t="s">
        <v>3465</v>
      </c>
      <c r="C969" s="822" t="s">
        <v>3471</v>
      </c>
      <c r="D969" s="823" t="s">
        <v>6113</v>
      </c>
      <c r="E969" s="824" t="s">
        <v>3506</v>
      </c>
      <c r="F969" s="822" t="s">
        <v>3468</v>
      </c>
      <c r="G969" s="822" t="s">
        <v>3536</v>
      </c>
      <c r="H969" s="822" t="s">
        <v>329</v>
      </c>
      <c r="I969" s="822" t="s">
        <v>4641</v>
      </c>
      <c r="J969" s="822" t="s">
        <v>4642</v>
      </c>
      <c r="K969" s="822" t="s">
        <v>4643</v>
      </c>
      <c r="L969" s="825">
        <v>10000</v>
      </c>
      <c r="M969" s="825">
        <v>10000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21</v>
      </c>
      <c r="B970" s="822" t="s">
        <v>3465</v>
      </c>
      <c r="C970" s="822" t="s">
        <v>3471</v>
      </c>
      <c r="D970" s="823" t="s">
        <v>6113</v>
      </c>
      <c r="E970" s="824" t="s">
        <v>3506</v>
      </c>
      <c r="F970" s="822" t="s">
        <v>3468</v>
      </c>
      <c r="G970" s="822" t="s">
        <v>3536</v>
      </c>
      <c r="H970" s="822" t="s">
        <v>329</v>
      </c>
      <c r="I970" s="822" t="s">
        <v>4644</v>
      </c>
      <c r="J970" s="822" t="s">
        <v>4645</v>
      </c>
      <c r="K970" s="822" t="s">
        <v>4646</v>
      </c>
      <c r="L970" s="825">
        <v>90999.5</v>
      </c>
      <c r="M970" s="825">
        <v>90999.5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21</v>
      </c>
      <c r="B971" s="822" t="s">
        <v>3465</v>
      </c>
      <c r="C971" s="822" t="s">
        <v>3471</v>
      </c>
      <c r="D971" s="823" t="s">
        <v>6113</v>
      </c>
      <c r="E971" s="824" t="s">
        <v>3506</v>
      </c>
      <c r="F971" s="822" t="s">
        <v>3468</v>
      </c>
      <c r="G971" s="822" t="s">
        <v>3536</v>
      </c>
      <c r="H971" s="822" t="s">
        <v>329</v>
      </c>
      <c r="I971" s="822" t="s">
        <v>4791</v>
      </c>
      <c r="J971" s="822" t="s">
        <v>4792</v>
      </c>
      <c r="K971" s="822"/>
      <c r="L971" s="825">
        <v>3688.62</v>
      </c>
      <c r="M971" s="825">
        <v>18443.099999999999</v>
      </c>
      <c r="N971" s="822">
        <v>5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21</v>
      </c>
      <c r="B972" s="822" t="s">
        <v>3465</v>
      </c>
      <c r="C972" s="822" t="s">
        <v>3471</v>
      </c>
      <c r="D972" s="823" t="s">
        <v>6113</v>
      </c>
      <c r="E972" s="824" t="s">
        <v>3506</v>
      </c>
      <c r="F972" s="822" t="s">
        <v>3468</v>
      </c>
      <c r="G972" s="822" t="s">
        <v>3536</v>
      </c>
      <c r="H972" s="822" t="s">
        <v>329</v>
      </c>
      <c r="I972" s="822" t="s">
        <v>4793</v>
      </c>
      <c r="J972" s="822" t="s">
        <v>4794</v>
      </c>
      <c r="K972" s="822"/>
      <c r="L972" s="825">
        <v>5900.93</v>
      </c>
      <c r="M972" s="825">
        <v>17702.79</v>
      </c>
      <c r="N972" s="822">
        <v>3</v>
      </c>
      <c r="O972" s="826">
        <v>3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21</v>
      </c>
      <c r="B973" s="822" t="s">
        <v>3465</v>
      </c>
      <c r="C973" s="822" t="s">
        <v>3471</v>
      </c>
      <c r="D973" s="823" t="s">
        <v>6113</v>
      </c>
      <c r="E973" s="824" t="s">
        <v>3506</v>
      </c>
      <c r="F973" s="822" t="s">
        <v>3468</v>
      </c>
      <c r="G973" s="822" t="s">
        <v>3536</v>
      </c>
      <c r="H973" s="822" t="s">
        <v>329</v>
      </c>
      <c r="I973" s="822" t="s">
        <v>4795</v>
      </c>
      <c r="J973" s="822" t="s">
        <v>4796</v>
      </c>
      <c r="K973" s="822" t="s">
        <v>4797</v>
      </c>
      <c r="L973" s="825">
        <v>236.9</v>
      </c>
      <c r="M973" s="825">
        <v>236.9</v>
      </c>
      <c r="N973" s="822">
        <v>1</v>
      </c>
      <c r="O973" s="826">
        <v>1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21</v>
      </c>
      <c r="B974" s="822" t="s">
        <v>3465</v>
      </c>
      <c r="C974" s="822" t="s">
        <v>3471</v>
      </c>
      <c r="D974" s="823" t="s">
        <v>6113</v>
      </c>
      <c r="E974" s="824" t="s">
        <v>3507</v>
      </c>
      <c r="F974" s="822" t="s">
        <v>3466</v>
      </c>
      <c r="G974" s="822" t="s">
        <v>3641</v>
      </c>
      <c r="H974" s="822" t="s">
        <v>329</v>
      </c>
      <c r="I974" s="822" t="s">
        <v>3645</v>
      </c>
      <c r="J974" s="822" t="s">
        <v>3643</v>
      </c>
      <c r="K974" s="822" t="s">
        <v>3646</v>
      </c>
      <c r="L974" s="825">
        <v>70.48</v>
      </c>
      <c r="M974" s="825">
        <v>775.28</v>
      </c>
      <c r="N974" s="822">
        <v>11</v>
      </c>
      <c r="O974" s="826">
        <v>2.5</v>
      </c>
      <c r="P974" s="825">
        <v>493.36</v>
      </c>
      <c r="Q974" s="827">
        <v>0.63636363636363635</v>
      </c>
      <c r="R974" s="822">
        <v>7</v>
      </c>
      <c r="S974" s="827">
        <v>0.63636363636363635</v>
      </c>
      <c r="T974" s="826">
        <v>1.5</v>
      </c>
      <c r="U974" s="828">
        <v>0.6</v>
      </c>
    </row>
    <row r="975" spans="1:21" ht="14.45" customHeight="1" x14ac:dyDescent="0.2">
      <c r="A975" s="821">
        <v>21</v>
      </c>
      <c r="B975" s="822" t="s">
        <v>3465</v>
      </c>
      <c r="C975" s="822" t="s">
        <v>3471</v>
      </c>
      <c r="D975" s="823" t="s">
        <v>6113</v>
      </c>
      <c r="E975" s="824" t="s">
        <v>3507</v>
      </c>
      <c r="F975" s="822" t="s">
        <v>3466</v>
      </c>
      <c r="G975" s="822" t="s">
        <v>3641</v>
      </c>
      <c r="H975" s="822" t="s">
        <v>329</v>
      </c>
      <c r="I975" s="822" t="s">
        <v>4647</v>
      </c>
      <c r="J975" s="822" t="s">
        <v>3643</v>
      </c>
      <c r="K975" s="822" t="s">
        <v>3646</v>
      </c>
      <c r="L975" s="825">
        <v>70.48</v>
      </c>
      <c r="M975" s="825">
        <v>845.76</v>
      </c>
      <c r="N975" s="822">
        <v>12</v>
      </c>
      <c r="O975" s="826">
        <v>3</v>
      </c>
      <c r="P975" s="825">
        <v>563.83999999999992</v>
      </c>
      <c r="Q975" s="827">
        <v>0.66666666666666663</v>
      </c>
      <c r="R975" s="822">
        <v>8</v>
      </c>
      <c r="S975" s="827">
        <v>0.66666666666666663</v>
      </c>
      <c r="T975" s="826">
        <v>1.5</v>
      </c>
      <c r="U975" s="828">
        <v>0.5</v>
      </c>
    </row>
    <row r="976" spans="1:21" ht="14.45" customHeight="1" x14ac:dyDescent="0.2">
      <c r="A976" s="821">
        <v>21</v>
      </c>
      <c r="B976" s="822" t="s">
        <v>3465</v>
      </c>
      <c r="C976" s="822" t="s">
        <v>3471</v>
      </c>
      <c r="D976" s="823" t="s">
        <v>6113</v>
      </c>
      <c r="E976" s="824" t="s">
        <v>3507</v>
      </c>
      <c r="F976" s="822" t="s">
        <v>3466</v>
      </c>
      <c r="G976" s="822" t="s">
        <v>4798</v>
      </c>
      <c r="H976" s="822" t="s">
        <v>329</v>
      </c>
      <c r="I976" s="822" t="s">
        <v>4799</v>
      </c>
      <c r="J976" s="822" t="s">
        <v>1302</v>
      </c>
      <c r="K976" s="822" t="s">
        <v>4800</v>
      </c>
      <c r="L976" s="825">
        <v>161.93</v>
      </c>
      <c r="M976" s="825">
        <v>485.79</v>
      </c>
      <c r="N976" s="822">
        <v>3</v>
      </c>
      <c r="O976" s="826">
        <v>0.5</v>
      </c>
      <c r="P976" s="825">
        <v>485.79</v>
      </c>
      <c r="Q976" s="827">
        <v>1</v>
      </c>
      <c r="R976" s="822">
        <v>3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21</v>
      </c>
      <c r="B977" s="822" t="s">
        <v>3465</v>
      </c>
      <c r="C977" s="822" t="s">
        <v>3471</v>
      </c>
      <c r="D977" s="823" t="s">
        <v>6113</v>
      </c>
      <c r="E977" s="824" t="s">
        <v>3507</v>
      </c>
      <c r="F977" s="822" t="s">
        <v>3466</v>
      </c>
      <c r="G977" s="822" t="s">
        <v>4798</v>
      </c>
      <c r="H977" s="822" t="s">
        <v>329</v>
      </c>
      <c r="I977" s="822" t="s">
        <v>4801</v>
      </c>
      <c r="J977" s="822" t="s">
        <v>1302</v>
      </c>
      <c r="K977" s="822" t="s">
        <v>4802</v>
      </c>
      <c r="L977" s="825">
        <v>0</v>
      </c>
      <c r="M977" s="825">
        <v>0</v>
      </c>
      <c r="N977" s="822">
        <v>3</v>
      </c>
      <c r="O977" s="826">
        <v>1</v>
      </c>
      <c r="P977" s="825">
        <v>0</v>
      </c>
      <c r="Q977" s="827"/>
      <c r="R977" s="822">
        <v>3</v>
      </c>
      <c r="S977" s="827">
        <v>1</v>
      </c>
      <c r="T977" s="826">
        <v>1</v>
      </c>
      <c r="U977" s="828">
        <v>1</v>
      </c>
    </row>
    <row r="978" spans="1:21" ht="14.45" customHeight="1" x14ac:dyDescent="0.2">
      <c r="A978" s="821">
        <v>21</v>
      </c>
      <c r="B978" s="822" t="s">
        <v>3465</v>
      </c>
      <c r="C978" s="822" t="s">
        <v>3471</v>
      </c>
      <c r="D978" s="823" t="s">
        <v>6113</v>
      </c>
      <c r="E978" s="824" t="s">
        <v>3507</v>
      </c>
      <c r="F978" s="822" t="s">
        <v>3466</v>
      </c>
      <c r="G978" s="822" t="s">
        <v>3647</v>
      </c>
      <c r="H978" s="822" t="s">
        <v>662</v>
      </c>
      <c r="I978" s="822" t="s">
        <v>3000</v>
      </c>
      <c r="J978" s="822" t="s">
        <v>701</v>
      </c>
      <c r="K978" s="822" t="s">
        <v>698</v>
      </c>
      <c r="L978" s="825">
        <v>65.28</v>
      </c>
      <c r="M978" s="825">
        <v>2807.0399999999995</v>
      </c>
      <c r="N978" s="822">
        <v>43</v>
      </c>
      <c r="O978" s="826">
        <v>11</v>
      </c>
      <c r="P978" s="825">
        <v>2088.9599999999996</v>
      </c>
      <c r="Q978" s="827">
        <v>0.7441860465116279</v>
      </c>
      <c r="R978" s="822">
        <v>32</v>
      </c>
      <c r="S978" s="827">
        <v>0.7441860465116279</v>
      </c>
      <c r="T978" s="826">
        <v>7.5</v>
      </c>
      <c r="U978" s="828">
        <v>0.68181818181818177</v>
      </c>
    </row>
    <row r="979" spans="1:21" ht="14.45" customHeight="1" x14ac:dyDescent="0.2">
      <c r="A979" s="821">
        <v>21</v>
      </c>
      <c r="B979" s="822" t="s">
        <v>3465</v>
      </c>
      <c r="C979" s="822" t="s">
        <v>3471</v>
      </c>
      <c r="D979" s="823" t="s">
        <v>6113</v>
      </c>
      <c r="E979" s="824" t="s">
        <v>3507</v>
      </c>
      <c r="F979" s="822" t="s">
        <v>3466</v>
      </c>
      <c r="G979" s="822" t="s">
        <v>3662</v>
      </c>
      <c r="H979" s="822" t="s">
        <v>329</v>
      </c>
      <c r="I979" s="822" t="s">
        <v>3668</v>
      </c>
      <c r="J979" s="822" t="s">
        <v>3669</v>
      </c>
      <c r="K979" s="822" t="s">
        <v>3667</v>
      </c>
      <c r="L979" s="825">
        <v>219.25</v>
      </c>
      <c r="M979" s="825">
        <v>4604.25</v>
      </c>
      <c r="N979" s="822">
        <v>21</v>
      </c>
      <c r="O979" s="826">
        <v>3.5</v>
      </c>
      <c r="P979" s="825">
        <v>2631</v>
      </c>
      <c r="Q979" s="827">
        <v>0.5714285714285714</v>
      </c>
      <c r="R979" s="822">
        <v>12</v>
      </c>
      <c r="S979" s="827">
        <v>0.5714285714285714</v>
      </c>
      <c r="T979" s="826">
        <v>2</v>
      </c>
      <c r="U979" s="828">
        <v>0.5714285714285714</v>
      </c>
    </row>
    <row r="980" spans="1:21" ht="14.45" customHeight="1" x14ac:dyDescent="0.2">
      <c r="A980" s="821">
        <v>21</v>
      </c>
      <c r="B980" s="822" t="s">
        <v>3465</v>
      </c>
      <c r="C980" s="822" t="s">
        <v>3471</v>
      </c>
      <c r="D980" s="823" t="s">
        <v>6113</v>
      </c>
      <c r="E980" s="824" t="s">
        <v>3507</v>
      </c>
      <c r="F980" s="822" t="s">
        <v>3466</v>
      </c>
      <c r="G980" s="822" t="s">
        <v>3674</v>
      </c>
      <c r="H980" s="822" t="s">
        <v>329</v>
      </c>
      <c r="I980" s="822" t="s">
        <v>4803</v>
      </c>
      <c r="J980" s="822" t="s">
        <v>4804</v>
      </c>
      <c r="K980" s="822" t="s">
        <v>3677</v>
      </c>
      <c r="L980" s="825">
        <v>1091.07</v>
      </c>
      <c r="M980" s="825">
        <v>4364.28</v>
      </c>
      <c r="N980" s="822">
        <v>4</v>
      </c>
      <c r="O980" s="826">
        <v>0.5</v>
      </c>
      <c r="P980" s="825">
        <v>4364.28</v>
      </c>
      <c r="Q980" s="827">
        <v>1</v>
      </c>
      <c r="R980" s="822">
        <v>4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21</v>
      </c>
      <c r="B981" s="822" t="s">
        <v>3465</v>
      </c>
      <c r="C981" s="822" t="s">
        <v>3471</v>
      </c>
      <c r="D981" s="823" t="s">
        <v>6113</v>
      </c>
      <c r="E981" s="824" t="s">
        <v>3507</v>
      </c>
      <c r="F981" s="822" t="s">
        <v>3466</v>
      </c>
      <c r="G981" s="822" t="s">
        <v>3674</v>
      </c>
      <c r="H981" s="822" t="s">
        <v>662</v>
      </c>
      <c r="I981" s="822" t="s">
        <v>3675</v>
      </c>
      <c r="J981" s="822" t="s">
        <v>3676</v>
      </c>
      <c r="K981" s="822" t="s">
        <v>3677</v>
      </c>
      <c r="L981" s="825">
        <v>1091.07</v>
      </c>
      <c r="M981" s="825">
        <v>117835.55999999998</v>
      </c>
      <c r="N981" s="822">
        <v>108</v>
      </c>
      <c r="O981" s="826">
        <v>18</v>
      </c>
      <c r="P981" s="825">
        <v>104742.71999999999</v>
      </c>
      <c r="Q981" s="827">
        <v>0.88888888888888895</v>
      </c>
      <c r="R981" s="822">
        <v>96</v>
      </c>
      <c r="S981" s="827">
        <v>0.88888888888888884</v>
      </c>
      <c r="T981" s="826">
        <v>16</v>
      </c>
      <c r="U981" s="828">
        <v>0.88888888888888884</v>
      </c>
    </row>
    <row r="982" spans="1:21" ht="14.45" customHeight="1" x14ac:dyDescent="0.2">
      <c r="A982" s="821">
        <v>21</v>
      </c>
      <c r="B982" s="822" t="s">
        <v>3465</v>
      </c>
      <c r="C982" s="822" t="s">
        <v>3471</v>
      </c>
      <c r="D982" s="823" t="s">
        <v>6113</v>
      </c>
      <c r="E982" s="824" t="s">
        <v>3507</v>
      </c>
      <c r="F982" s="822" t="s">
        <v>3466</v>
      </c>
      <c r="G982" s="822" t="s">
        <v>4805</v>
      </c>
      <c r="H982" s="822" t="s">
        <v>329</v>
      </c>
      <c r="I982" s="822" t="s">
        <v>4806</v>
      </c>
      <c r="J982" s="822" t="s">
        <v>4807</v>
      </c>
      <c r="K982" s="822" t="s">
        <v>4701</v>
      </c>
      <c r="L982" s="825">
        <v>55.95</v>
      </c>
      <c r="M982" s="825">
        <v>111.9</v>
      </c>
      <c r="N982" s="822">
        <v>2</v>
      </c>
      <c r="O982" s="826">
        <v>0.5</v>
      </c>
      <c r="P982" s="825">
        <v>111.9</v>
      </c>
      <c r="Q982" s="827">
        <v>1</v>
      </c>
      <c r="R982" s="822">
        <v>2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21</v>
      </c>
      <c r="B983" s="822" t="s">
        <v>3465</v>
      </c>
      <c r="C983" s="822" t="s">
        <v>3471</v>
      </c>
      <c r="D983" s="823" t="s">
        <v>6113</v>
      </c>
      <c r="E983" s="824" t="s">
        <v>3507</v>
      </c>
      <c r="F983" s="822" t="s">
        <v>3466</v>
      </c>
      <c r="G983" s="822" t="s">
        <v>3703</v>
      </c>
      <c r="H983" s="822" t="s">
        <v>329</v>
      </c>
      <c r="I983" s="822" t="s">
        <v>4808</v>
      </c>
      <c r="J983" s="822" t="s">
        <v>4809</v>
      </c>
      <c r="K983" s="822" t="s">
        <v>838</v>
      </c>
      <c r="L983" s="825">
        <v>117.03</v>
      </c>
      <c r="M983" s="825">
        <v>117.03</v>
      </c>
      <c r="N983" s="822">
        <v>1</v>
      </c>
      <c r="O983" s="826">
        <v>0.5</v>
      </c>
      <c r="P983" s="825">
        <v>117.03</v>
      </c>
      <c r="Q983" s="827">
        <v>1</v>
      </c>
      <c r="R983" s="822">
        <v>1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21</v>
      </c>
      <c r="B984" s="822" t="s">
        <v>3465</v>
      </c>
      <c r="C984" s="822" t="s">
        <v>3471</v>
      </c>
      <c r="D984" s="823" t="s">
        <v>6113</v>
      </c>
      <c r="E984" s="824" t="s">
        <v>3507</v>
      </c>
      <c r="F984" s="822" t="s">
        <v>3466</v>
      </c>
      <c r="G984" s="822" t="s">
        <v>3712</v>
      </c>
      <c r="H984" s="822" t="s">
        <v>329</v>
      </c>
      <c r="I984" s="822" t="s">
        <v>3713</v>
      </c>
      <c r="J984" s="822" t="s">
        <v>3714</v>
      </c>
      <c r="K984" s="822" t="s">
        <v>3715</v>
      </c>
      <c r="L984" s="825">
        <v>0</v>
      </c>
      <c r="M984" s="825">
        <v>0</v>
      </c>
      <c r="N984" s="822">
        <v>2</v>
      </c>
      <c r="O984" s="826">
        <v>0.5</v>
      </c>
      <c r="P984" s="825">
        <v>0</v>
      </c>
      <c r="Q984" s="827"/>
      <c r="R984" s="822">
        <v>2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21</v>
      </c>
      <c r="B985" s="822" t="s">
        <v>3465</v>
      </c>
      <c r="C985" s="822" t="s">
        <v>3471</v>
      </c>
      <c r="D985" s="823" t="s">
        <v>6113</v>
      </c>
      <c r="E985" s="824" t="s">
        <v>3507</v>
      </c>
      <c r="F985" s="822" t="s">
        <v>3466</v>
      </c>
      <c r="G985" s="822" t="s">
        <v>4287</v>
      </c>
      <c r="H985" s="822" t="s">
        <v>662</v>
      </c>
      <c r="I985" s="822" t="s">
        <v>3027</v>
      </c>
      <c r="J985" s="822" t="s">
        <v>3028</v>
      </c>
      <c r="K985" s="822" t="s">
        <v>3029</v>
      </c>
      <c r="L985" s="825">
        <v>505.86</v>
      </c>
      <c r="M985" s="825">
        <v>5058.6000000000004</v>
      </c>
      <c r="N985" s="822">
        <v>10</v>
      </c>
      <c r="O985" s="826">
        <v>2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21</v>
      </c>
      <c r="B986" s="822" t="s">
        <v>3465</v>
      </c>
      <c r="C986" s="822" t="s">
        <v>3471</v>
      </c>
      <c r="D986" s="823" t="s">
        <v>6113</v>
      </c>
      <c r="E986" s="824" t="s">
        <v>3507</v>
      </c>
      <c r="F986" s="822" t="s">
        <v>3466</v>
      </c>
      <c r="G986" s="822" t="s">
        <v>3719</v>
      </c>
      <c r="H986" s="822" t="s">
        <v>329</v>
      </c>
      <c r="I986" s="822" t="s">
        <v>3720</v>
      </c>
      <c r="J986" s="822" t="s">
        <v>3721</v>
      </c>
      <c r="K986" s="822" t="s">
        <v>3722</v>
      </c>
      <c r="L986" s="825">
        <v>176.32</v>
      </c>
      <c r="M986" s="825">
        <v>176.32</v>
      </c>
      <c r="N986" s="822">
        <v>1</v>
      </c>
      <c r="O986" s="826">
        <v>1</v>
      </c>
      <c r="P986" s="825">
        <v>176.32</v>
      </c>
      <c r="Q986" s="827">
        <v>1</v>
      </c>
      <c r="R986" s="822">
        <v>1</v>
      </c>
      <c r="S986" s="827">
        <v>1</v>
      </c>
      <c r="T986" s="826">
        <v>1</v>
      </c>
      <c r="U986" s="828">
        <v>1</v>
      </c>
    </row>
    <row r="987" spans="1:21" ht="14.45" customHeight="1" x14ac:dyDescent="0.2">
      <c r="A987" s="821">
        <v>21</v>
      </c>
      <c r="B987" s="822" t="s">
        <v>3465</v>
      </c>
      <c r="C987" s="822" t="s">
        <v>3471</v>
      </c>
      <c r="D987" s="823" t="s">
        <v>6113</v>
      </c>
      <c r="E987" s="824" t="s">
        <v>3507</v>
      </c>
      <c r="F987" s="822" t="s">
        <v>3466</v>
      </c>
      <c r="G987" s="822" t="s">
        <v>3719</v>
      </c>
      <c r="H987" s="822" t="s">
        <v>329</v>
      </c>
      <c r="I987" s="822" t="s">
        <v>3723</v>
      </c>
      <c r="J987" s="822" t="s">
        <v>3721</v>
      </c>
      <c r="K987" s="822" t="s">
        <v>3316</v>
      </c>
      <c r="L987" s="825">
        <v>97.96</v>
      </c>
      <c r="M987" s="825">
        <v>97.96</v>
      </c>
      <c r="N987" s="822">
        <v>1</v>
      </c>
      <c r="O987" s="826">
        <v>1</v>
      </c>
      <c r="P987" s="825">
        <v>97.96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21</v>
      </c>
      <c r="B988" s="822" t="s">
        <v>3465</v>
      </c>
      <c r="C988" s="822" t="s">
        <v>3471</v>
      </c>
      <c r="D988" s="823" t="s">
        <v>6113</v>
      </c>
      <c r="E988" s="824" t="s">
        <v>3507</v>
      </c>
      <c r="F988" s="822" t="s">
        <v>3466</v>
      </c>
      <c r="G988" s="822" t="s">
        <v>3731</v>
      </c>
      <c r="H988" s="822" t="s">
        <v>329</v>
      </c>
      <c r="I988" s="822" t="s">
        <v>4292</v>
      </c>
      <c r="J988" s="822" t="s">
        <v>1870</v>
      </c>
      <c r="K988" s="822" t="s">
        <v>826</v>
      </c>
      <c r="L988" s="825">
        <v>132</v>
      </c>
      <c r="M988" s="825">
        <v>396</v>
      </c>
      <c r="N988" s="822">
        <v>3</v>
      </c>
      <c r="O988" s="826">
        <v>0.5</v>
      </c>
      <c r="P988" s="825">
        <v>396</v>
      </c>
      <c r="Q988" s="827">
        <v>1</v>
      </c>
      <c r="R988" s="822">
        <v>3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21</v>
      </c>
      <c r="B989" s="822" t="s">
        <v>3465</v>
      </c>
      <c r="C989" s="822" t="s">
        <v>3471</v>
      </c>
      <c r="D989" s="823" t="s">
        <v>6113</v>
      </c>
      <c r="E989" s="824" t="s">
        <v>3507</v>
      </c>
      <c r="F989" s="822" t="s">
        <v>3466</v>
      </c>
      <c r="G989" s="822" t="s">
        <v>3731</v>
      </c>
      <c r="H989" s="822" t="s">
        <v>662</v>
      </c>
      <c r="I989" s="822" t="s">
        <v>3090</v>
      </c>
      <c r="J989" s="822" t="s">
        <v>1870</v>
      </c>
      <c r="K989" s="822" t="s">
        <v>826</v>
      </c>
      <c r="L989" s="825">
        <v>132</v>
      </c>
      <c r="M989" s="825">
        <v>396</v>
      </c>
      <c r="N989" s="822">
        <v>3</v>
      </c>
      <c r="O989" s="826">
        <v>1</v>
      </c>
      <c r="P989" s="825">
        <v>396</v>
      </c>
      <c r="Q989" s="827">
        <v>1</v>
      </c>
      <c r="R989" s="822">
        <v>3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21</v>
      </c>
      <c r="B990" s="822" t="s">
        <v>3465</v>
      </c>
      <c r="C990" s="822" t="s">
        <v>3471</v>
      </c>
      <c r="D990" s="823" t="s">
        <v>6113</v>
      </c>
      <c r="E990" s="824" t="s">
        <v>3507</v>
      </c>
      <c r="F990" s="822" t="s">
        <v>3466</v>
      </c>
      <c r="G990" s="822" t="s">
        <v>3731</v>
      </c>
      <c r="H990" s="822" t="s">
        <v>662</v>
      </c>
      <c r="I990" s="822" t="s">
        <v>3317</v>
      </c>
      <c r="J990" s="822" t="s">
        <v>1870</v>
      </c>
      <c r="K990" s="822" t="s">
        <v>1871</v>
      </c>
      <c r="L990" s="825">
        <v>264</v>
      </c>
      <c r="M990" s="825">
        <v>528</v>
      </c>
      <c r="N990" s="822">
        <v>2</v>
      </c>
      <c r="O990" s="826">
        <v>2</v>
      </c>
      <c r="P990" s="825">
        <v>264</v>
      </c>
      <c r="Q990" s="827">
        <v>0.5</v>
      </c>
      <c r="R990" s="822">
        <v>1</v>
      </c>
      <c r="S990" s="827">
        <v>0.5</v>
      </c>
      <c r="T990" s="826">
        <v>1</v>
      </c>
      <c r="U990" s="828">
        <v>0.5</v>
      </c>
    </row>
    <row r="991" spans="1:21" ht="14.45" customHeight="1" x14ac:dyDescent="0.2">
      <c r="A991" s="821">
        <v>21</v>
      </c>
      <c r="B991" s="822" t="s">
        <v>3465</v>
      </c>
      <c r="C991" s="822" t="s">
        <v>3471</v>
      </c>
      <c r="D991" s="823" t="s">
        <v>6113</v>
      </c>
      <c r="E991" s="824" t="s">
        <v>3507</v>
      </c>
      <c r="F991" s="822" t="s">
        <v>3466</v>
      </c>
      <c r="G991" s="822" t="s">
        <v>3731</v>
      </c>
      <c r="H991" s="822" t="s">
        <v>662</v>
      </c>
      <c r="I991" s="822" t="s">
        <v>3733</v>
      </c>
      <c r="J991" s="822" t="s">
        <v>1870</v>
      </c>
      <c r="K991" s="822" t="s">
        <v>3341</v>
      </c>
      <c r="L991" s="825">
        <v>131.97999999999999</v>
      </c>
      <c r="M991" s="825">
        <v>131.97999999999999</v>
      </c>
      <c r="N991" s="822">
        <v>1</v>
      </c>
      <c r="O991" s="826">
        <v>0.5</v>
      </c>
      <c r="P991" s="825">
        <v>131.97999999999999</v>
      </c>
      <c r="Q991" s="827">
        <v>1</v>
      </c>
      <c r="R991" s="822">
        <v>1</v>
      </c>
      <c r="S991" s="827">
        <v>1</v>
      </c>
      <c r="T991" s="826">
        <v>0.5</v>
      </c>
      <c r="U991" s="828">
        <v>1</v>
      </c>
    </row>
    <row r="992" spans="1:21" ht="14.45" customHeight="1" x14ac:dyDescent="0.2">
      <c r="A992" s="821">
        <v>21</v>
      </c>
      <c r="B992" s="822" t="s">
        <v>3465</v>
      </c>
      <c r="C992" s="822" t="s">
        <v>3471</v>
      </c>
      <c r="D992" s="823" t="s">
        <v>6113</v>
      </c>
      <c r="E992" s="824" t="s">
        <v>3507</v>
      </c>
      <c r="F992" s="822" t="s">
        <v>3466</v>
      </c>
      <c r="G992" s="822" t="s">
        <v>3731</v>
      </c>
      <c r="H992" s="822" t="s">
        <v>662</v>
      </c>
      <c r="I992" s="822" t="s">
        <v>3734</v>
      </c>
      <c r="J992" s="822" t="s">
        <v>1870</v>
      </c>
      <c r="K992" s="822" t="s">
        <v>3735</v>
      </c>
      <c r="L992" s="825">
        <v>439.98</v>
      </c>
      <c r="M992" s="825">
        <v>4399.8</v>
      </c>
      <c r="N992" s="822">
        <v>10</v>
      </c>
      <c r="O992" s="826">
        <v>5.5</v>
      </c>
      <c r="P992" s="825">
        <v>3519.84</v>
      </c>
      <c r="Q992" s="827">
        <v>0.8</v>
      </c>
      <c r="R992" s="822">
        <v>8</v>
      </c>
      <c r="S992" s="827">
        <v>0.8</v>
      </c>
      <c r="T992" s="826">
        <v>4</v>
      </c>
      <c r="U992" s="828">
        <v>0.72727272727272729</v>
      </c>
    </row>
    <row r="993" spans="1:21" ht="14.45" customHeight="1" x14ac:dyDescent="0.2">
      <c r="A993" s="821">
        <v>21</v>
      </c>
      <c r="B993" s="822" t="s">
        <v>3465</v>
      </c>
      <c r="C993" s="822" t="s">
        <v>3471</v>
      </c>
      <c r="D993" s="823" t="s">
        <v>6113</v>
      </c>
      <c r="E993" s="824" t="s">
        <v>3507</v>
      </c>
      <c r="F993" s="822" t="s">
        <v>3466</v>
      </c>
      <c r="G993" s="822" t="s">
        <v>3579</v>
      </c>
      <c r="H993" s="822" t="s">
        <v>329</v>
      </c>
      <c r="I993" s="822" t="s">
        <v>3740</v>
      </c>
      <c r="J993" s="822" t="s">
        <v>1011</v>
      </c>
      <c r="K993" s="822" t="s">
        <v>1013</v>
      </c>
      <c r="L993" s="825">
        <v>354.04</v>
      </c>
      <c r="M993" s="825">
        <v>16993.920000000002</v>
      </c>
      <c r="N993" s="822">
        <v>48</v>
      </c>
      <c r="O993" s="826">
        <v>10</v>
      </c>
      <c r="P993" s="825">
        <v>14515.640000000001</v>
      </c>
      <c r="Q993" s="827">
        <v>0.85416666666666663</v>
      </c>
      <c r="R993" s="822">
        <v>41</v>
      </c>
      <c r="S993" s="827">
        <v>0.85416666666666663</v>
      </c>
      <c r="T993" s="826">
        <v>8.5</v>
      </c>
      <c r="U993" s="828">
        <v>0.85</v>
      </c>
    </row>
    <row r="994" spans="1:21" ht="14.45" customHeight="1" x14ac:dyDescent="0.2">
      <c r="A994" s="821">
        <v>21</v>
      </c>
      <c r="B994" s="822" t="s">
        <v>3465</v>
      </c>
      <c r="C994" s="822" t="s">
        <v>3471</v>
      </c>
      <c r="D994" s="823" t="s">
        <v>6113</v>
      </c>
      <c r="E994" s="824" t="s">
        <v>3507</v>
      </c>
      <c r="F994" s="822" t="s">
        <v>3466</v>
      </c>
      <c r="G994" s="822" t="s">
        <v>3579</v>
      </c>
      <c r="H994" s="822" t="s">
        <v>329</v>
      </c>
      <c r="I994" s="822" t="s">
        <v>3580</v>
      </c>
      <c r="J994" s="822" t="s">
        <v>3581</v>
      </c>
      <c r="K994" s="822" t="s">
        <v>1013</v>
      </c>
      <c r="L994" s="825">
        <v>354.04</v>
      </c>
      <c r="M994" s="825">
        <v>708.08</v>
      </c>
      <c r="N994" s="822">
        <v>2</v>
      </c>
      <c r="O994" s="826">
        <v>0.5</v>
      </c>
      <c r="P994" s="825">
        <v>708.08</v>
      </c>
      <c r="Q994" s="827">
        <v>1</v>
      </c>
      <c r="R994" s="822">
        <v>2</v>
      </c>
      <c r="S994" s="827">
        <v>1</v>
      </c>
      <c r="T994" s="826">
        <v>0.5</v>
      </c>
      <c r="U994" s="828">
        <v>1</v>
      </c>
    </row>
    <row r="995" spans="1:21" ht="14.45" customHeight="1" x14ac:dyDescent="0.2">
      <c r="A995" s="821">
        <v>21</v>
      </c>
      <c r="B995" s="822" t="s">
        <v>3465</v>
      </c>
      <c r="C995" s="822" t="s">
        <v>3471</v>
      </c>
      <c r="D995" s="823" t="s">
        <v>6113</v>
      </c>
      <c r="E995" s="824" t="s">
        <v>3507</v>
      </c>
      <c r="F995" s="822" t="s">
        <v>3466</v>
      </c>
      <c r="G995" s="822" t="s">
        <v>4810</v>
      </c>
      <c r="H995" s="822" t="s">
        <v>329</v>
      </c>
      <c r="I995" s="822" t="s">
        <v>4811</v>
      </c>
      <c r="J995" s="822" t="s">
        <v>4812</v>
      </c>
      <c r="K995" s="822" t="s">
        <v>4813</v>
      </c>
      <c r="L995" s="825">
        <v>225.39</v>
      </c>
      <c r="M995" s="825">
        <v>1352.34</v>
      </c>
      <c r="N995" s="822">
        <v>6</v>
      </c>
      <c r="O995" s="826">
        <v>1</v>
      </c>
      <c r="P995" s="825">
        <v>1352.34</v>
      </c>
      <c r="Q995" s="827">
        <v>1</v>
      </c>
      <c r="R995" s="822">
        <v>6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21</v>
      </c>
      <c r="B996" s="822" t="s">
        <v>3465</v>
      </c>
      <c r="C996" s="822" t="s">
        <v>3471</v>
      </c>
      <c r="D996" s="823" t="s">
        <v>6113</v>
      </c>
      <c r="E996" s="824" t="s">
        <v>3507</v>
      </c>
      <c r="F996" s="822" t="s">
        <v>3466</v>
      </c>
      <c r="G996" s="822" t="s">
        <v>3744</v>
      </c>
      <c r="H996" s="822" t="s">
        <v>329</v>
      </c>
      <c r="I996" s="822" t="s">
        <v>4814</v>
      </c>
      <c r="J996" s="822" t="s">
        <v>4815</v>
      </c>
      <c r="K996" s="822" t="s">
        <v>4816</v>
      </c>
      <c r="L996" s="825">
        <v>39.020000000000003</v>
      </c>
      <c r="M996" s="825">
        <v>78.040000000000006</v>
      </c>
      <c r="N996" s="822">
        <v>2</v>
      </c>
      <c r="O996" s="826">
        <v>1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21</v>
      </c>
      <c r="B997" s="822" t="s">
        <v>3465</v>
      </c>
      <c r="C997" s="822" t="s">
        <v>3471</v>
      </c>
      <c r="D997" s="823" t="s">
        <v>6113</v>
      </c>
      <c r="E997" s="824" t="s">
        <v>3507</v>
      </c>
      <c r="F997" s="822" t="s">
        <v>3466</v>
      </c>
      <c r="G997" s="822" t="s">
        <v>3751</v>
      </c>
      <c r="H997" s="822" t="s">
        <v>329</v>
      </c>
      <c r="I997" s="822" t="s">
        <v>4663</v>
      </c>
      <c r="J997" s="822" t="s">
        <v>874</v>
      </c>
      <c r="K997" s="822" t="s">
        <v>3755</v>
      </c>
      <c r="L997" s="825">
        <v>182.22</v>
      </c>
      <c r="M997" s="825">
        <v>364.44</v>
      </c>
      <c r="N997" s="822">
        <v>2</v>
      </c>
      <c r="O997" s="826">
        <v>1</v>
      </c>
      <c r="P997" s="825">
        <v>182.22</v>
      </c>
      <c r="Q997" s="827">
        <v>0.5</v>
      </c>
      <c r="R997" s="822">
        <v>1</v>
      </c>
      <c r="S997" s="827">
        <v>0.5</v>
      </c>
      <c r="T997" s="826">
        <v>0.5</v>
      </c>
      <c r="U997" s="828">
        <v>0.5</v>
      </c>
    </row>
    <row r="998" spans="1:21" ht="14.45" customHeight="1" x14ac:dyDescent="0.2">
      <c r="A998" s="821">
        <v>21</v>
      </c>
      <c r="B998" s="822" t="s">
        <v>3465</v>
      </c>
      <c r="C998" s="822" t="s">
        <v>3471</v>
      </c>
      <c r="D998" s="823" t="s">
        <v>6113</v>
      </c>
      <c r="E998" s="824" t="s">
        <v>3507</v>
      </c>
      <c r="F998" s="822" t="s">
        <v>3466</v>
      </c>
      <c r="G998" s="822" t="s">
        <v>3758</v>
      </c>
      <c r="H998" s="822" t="s">
        <v>329</v>
      </c>
      <c r="I998" s="822" t="s">
        <v>3759</v>
      </c>
      <c r="J998" s="822" t="s">
        <v>1427</v>
      </c>
      <c r="K998" s="822" t="s">
        <v>3760</v>
      </c>
      <c r="L998" s="825">
        <v>29.13</v>
      </c>
      <c r="M998" s="825">
        <v>262.17</v>
      </c>
      <c r="N998" s="822">
        <v>9</v>
      </c>
      <c r="O998" s="826">
        <v>1</v>
      </c>
      <c r="P998" s="825">
        <v>262.17</v>
      </c>
      <c r="Q998" s="827">
        <v>1</v>
      </c>
      <c r="R998" s="822">
        <v>9</v>
      </c>
      <c r="S998" s="827">
        <v>1</v>
      </c>
      <c r="T998" s="826">
        <v>1</v>
      </c>
      <c r="U998" s="828">
        <v>1</v>
      </c>
    </row>
    <row r="999" spans="1:21" ht="14.45" customHeight="1" x14ac:dyDescent="0.2">
      <c r="A999" s="821">
        <v>21</v>
      </c>
      <c r="B999" s="822" t="s">
        <v>3465</v>
      </c>
      <c r="C999" s="822" t="s">
        <v>3471</v>
      </c>
      <c r="D999" s="823" t="s">
        <v>6113</v>
      </c>
      <c r="E999" s="824" t="s">
        <v>3507</v>
      </c>
      <c r="F999" s="822" t="s">
        <v>3466</v>
      </c>
      <c r="G999" s="822" t="s">
        <v>4316</v>
      </c>
      <c r="H999" s="822" t="s">
        <v>329</v>
      </c>
      <c r="I999" s="822" t="s">
        <v>4817</v>
      </c>
      <c r="J999" s="822" t="s">
        <v>4818</v>
      </c>
      <c r="K999" s="822" t="s">
        <v>1993</v>
      </c>
      <c r="L999" s="825">
        <v>633.49</v>
      </c>
      <c r="M999" s="825">
        <v>2533.96</v>
      </c>
      <c r="N999" s="822">
        <v>4</v>
      </c>
      <c r="O999" s="826">
        <v>0.5</v>
      </c>
      <c r="P999" s="825">
        <v>2533.96</v>
      </c>
      <c r="Q999" s="827">
        <v>1</v>
      </c>
      <c r="R999" s="822">
        <v>4</v>
      </c>
      <c r="S999" s="827">
        <v>1</v>
      </c>
      <c r="T999" s="826">
        <v>0.5</v>
      </c>
      <c r="U999" s="828">
        <v>1</v>
      </c>
    </row>
    <row r="1000" spans="1:21" ht="14.45" customHeight="1" x14ac:dyDescent="0.2">
      <c r="A1000" s="821">
        <v>21</v>
      </c>
      <c r="B1000" s="822" t="s">
        <v>3465</v>
      </c>
      <c r="C1000" s="822" t="s">
        <v>3471</v>
      </c>
      <c r="D1000" s="823" t="s">
        <v>6113</v>
      </c>
      <c r="E1000" s="824" t="s">
        <v>3507</v>
      </c>
      <c r="F1000" s="822" t="s">
        <v>3466</v>
      </c>
      <c r="G1000" s="822" t="s">
        <v>4316</v>
      </c>
      <c r="H1000" s="822" t="s">
        <v>329</v>
      </c>
      <c r="I1000" s="822" t="s">
        <v>4819</v>
      </c>
      <c r="J1000" s="822" t="s">
        <v>4818</v>
      </c>
      <c r="K1000" s="822" t="s">
        <v>1127</v>
      </c>
      <c r="L1000" s="825">
        <v>923.74</v>
      </c>
      <c r="M1000" s="825">
        <v>3694.96</v>
      </c>
      <c r="N1000" s="822">
        <v>4</v>
      </c>
      <c r="O1000" s="826">
        <v>1</v>
      </c>
      <c r="P1000" s="825">
        <v>3694.96</v>
      </c>
      <c r="Q1000" s="827">
        <v>1</v>
      </c>
      <c r="R1000" s="822">
        <v>4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21</v>
      </c>
      <c r="B1001" s="822" t="s">
        <v>3465</v>
      </c>
      <c r="C1001" s="822" t="s">
        <v>3471</v>
      </c>
      <c r="D1001" s="823" t="s">
        <v>6113</v>
      </c>
      <c r="E1001" s="824" t="s">
        <v>3507</v>
      </c>
      <c r="F1001" s="822" t="s">
        <v>3466</v>
      </c>
      <c r="G1001" s="822" t="s">
        <v>4316</v>
      </c>
      <c r="H1001" s="822" t="s">
        <v>662</v>
      </c>
      <c r="I1001" s="822" t="s">
        <v>2698</v>
      </c>
      <c r="J1001" s="822" t="s">
        <v>2699</v>
      </c>
      <c r="K1001" s="822" t="s">
        <v>1127</v>
      </c>
      <c r="L1001" s="825">
        <v>664.1</v>
      </c>
      <c r="M1001" s="825">
        <v>2656.4</v>
      </c>
      <c r="N1001" s="822">
        <v>4</v>
      </c>
      <c r="O1001" s="826">
        <v>1</v>
      </c>
      <c r="P1001" s="825">
        <v>2656.4</v>
      </c>
      <c r="Q1001" s="827">
        <v>1</v>
      </c>
      <c r="R1001" s="822">
        <v>4</v>
      </c>
      <c r="S1001" s="827">
        <v>1</v>
      </c>
      <c r="T1001" s="826">
        <v>1</v>
      </c>
      <c r="U1001" s="828">
        <v>1</v>
      </c>
    </row>
    <row r="1002" spans="1:21" ht="14.45" customHeight="1" x14ac:dyDescent="0.2">
      <c r="A1002" s="821">
        <v>21</v>
      </c>
      <c r="B1002" s="822" t="s">
        <v>3465</v>
      </c>
      <c r="C1002" s="822" t="s">
        <v>3471</v>
      </c>
      <c r="D1002" s="823" t="s">
        <v>6113</v>
      </c>
      <c r="E1002" s="824" t="s">
        <v>3507</v>
      </c>
      <c r="F1002" s="822" t="s">
        <v>3466</v>
      </c>
      <c r="G1002" s="822" t="s">
        <v>3773</v>
      </c>
      <c r="H1002" s="822" t="s">
        <v>662</v>
      </c>
      <c r="I1002" s="822" t="s">
        <v>3105</v>
      </c>
      <c r="J1002" s="822" t="s">
        <v>3106</v>
      </c>
      <c r="K1002" s="822" t="s">
        <v>3107</v>
      </c>
      <c r="L1002" s="825">
        <v>122.96</v>
      </c>
      <c r="M1002" s="825">
        <v>737.76</v>
      </c>
      <c r="N1002" s="822">
        <v>6</v>
      </c>
      <c r="O1002" s="826">
        <v>1.5</v>
      </c>
      <c r="P1002" s="825">
        <v>737.76</v>
      </c>
      <c r="Q1002" s="827">
        <v>1</v>
      </c>
      <c r="R1002" s="822">
        <v>6</v>
      </c>
      <c r="S1002" s="827">
        <v>1</v>
      </c>
      <c r="T1002" s="826">
        <v>1.5</v>
      </c>
      <c r="U1002" s="828">
        <v>1</v>
      </c>
    </row>
    <row r="1003" spans="1:21" ht="14.45" customHeight="1" x14ac:dyDescent="0.2">
      <c r="A1003" s="821">
        <v>21</v>
      </c>
      <c r="B1003" s="822" t="s">
        <v>3465</v>
      </c>
      <c r="C1003" s="822" t="s">
        <v>3471</v>
      </c>
      <c r="D1003" s="823" t="s">
        <v>6113</v>
      </c>
      <c r="E1003" s="824" t="s">
        <v>3507</v>
      </c>
      <c r="F1003" s="822" t="s">
        <v>3466</v>
      </c>
      <c r="G1003" s="822" t="s">
        <v>3773</v>
      </c>
      <c r="H1003" s="822" t="s">
        <v>662</v>
      </c>
      <c r="I1003" s="822" t="s">
        <v>3777</v>
      </c>
      <c r="J1003" s="822" t="s">
        <v>3106</v>
      </c>
      <c r="K1003" s="822" t="s">
        <v>3778</v>
      </c>
      <c r="L1003" s="825">
        <v>245.9</v>
      </c>
      <c r="M1003" s="825">
        <v>737.7</v>
      </c>
      <c r="N1003" s="822">
        <v>3</v>
      </c>
      <c r="O1003" s="826">
        <v>2</v>
      </c>
      <c r="P1003" s="825">
        <v>737.7</v>
      </c>
      <c r="Q1003" s="827">
        <v>1</v>
      </c>
      <c r="R1003" s="822">
        <v>3</v>
      </c>
      <c r="S1003" s="827">
        <v>1</v>
      </c>
      <c r="T1003" s="826">
        <v>2</v>
      </c>
      <c r="U1003" s="828">
        <v>1</v>
      </c>
    </row>
    <row r="1004" spans="1:21" ht="14.45" customHeight="1" x14ac:dyDescent="0.2">
      <c r="A1004" s="821">
        <v>21</v>
      </c>
      <c r="B1004" s="822" t="s">
        <v>3465</v>
      </c>
      <c r="C1004" s="822" t="s">
        <v>3471</v>
      </c>
      <c r="D1004" s="823" t="s">
        <v>6113</v>
      </c>
      <c r="E1004" s="824" t="s">
        <v>3507</v>
      </c>
      <c r="F1004" s="822" t="s">
        <v>3466</v>
      </c>
      <c r="G1004" s="822" t="s">
        <v>3782</v>
      </c>
      <c r="H1004" s="822" t="s">
        <v>662</v>
      </c>
      <c r="I1004" s="822" t="s">
        <v>4330</v>
      </c>
      <c r="J1004" s="822" t="s">
        <v>4331</v>
      </c>
      <c r="K1004" s="822" t="s">
        <v>3785</v>
      </c>
      <c r="L1004" s="825">
        <v>219.25</v>
      </c>
      <c r="M1004" s="825">
        <v>6577.5</v>
      </c>
      <c r="N1004" s="822">
        <v>30</v>
      </c>
      <c r="O1004" s="826">
        <v>5</v>
      </c>
      <c r="P1004" s="825">
        <v>3288.75</v>
      </c>
      <c r="Q1004" s="827">
        <v>0.5</v>
      </c>
      <c r="R1004" s="822">
        <v>15</v>
      </c>
      <c r="S1004" s="827">
        <v>0.5</v>
      </c>
      <c r="T1004" s="826">
        <v>2.5</v>
      </c>
      <c r="U1004" s="828">
        <v>0.5</v>
      </c>
    </row>
    <row r="1005" spans="1:21" ht="14.45" customHeight="1" x14ac:dyDescent="0.2">
      <c r="A1005" s="821">
        <v>21</v>
      </c>
      <c r="B1005" s="822" t="s">
        <v>3465</v>
      </c>
      <c r="C1005" s="822" t="s">
        <v>3471</v>
      </c>
      <c r="D1005" s="823" t="s">
        <v>6113</v>
      </c>
      <c r="E1005" s="824" t="s">
        <v>3507</v>
      </c>
      <c r="F1005" s="822" t="s">
        <v>3466</v>
      </c>
      <c r="G1005" s="822" t="s">
        <v>3782</v>
      </c>
      <c r="H1005" s="822" t="s">
        <v>329</v>
      </c>
      <c r="I1005" s="822" t="s">
        <v>3783</v>
      </c>
      <c r="J1005" s="822" t="s">
        <v>3784</v>
      </c>
      <c r="K1005" s="822" t="s">
        <v>3785</v>
      </c>
      <c r="L1005" s="825">
        <v>219.25</v>
      </c>
      <c r="M1005" s="825">
        <v>30256.5</v>
      </c>
      <c r="N1005" s="822">
        <v>138</v>
      </c>
      <c r="O1005" s="826">
        <v>28</v>
      </c>
      <c r="P1005" s="825">
        <v>15786</v>
      </c>
      <c r="Q1005" s="827">
        <v>0.52173913043478259</v>
      </c>
      <c r="R1005" s="822">
        <v>72</v>
      </c>
      <c r="S1005" s="827">
        <v>0.52173913043478259</v>
      </c>
      <c r="T1005" s="826">
        <v>15</v>
      </c>
      <c r="U1005" s="828">
        <v>0.5357142857142857</v>
      </c>
    </row>
    <row r="1006" spans="1:21" ht="14.45" customHeight="1" x14ac:dyDescent="0.2">
      <c r="A1006" s="821">
        <v>21</v>
      </c>
      <c r="B1006" s="822" t="s">
        <v>3465</v>
      </c>
      <c r="C1006" s="822" t="s">
        <v>3471</v>
      </c>
      <c r="D1006" s="823" t="s">
        <v>6113</v>
      </c>
      <c r="E1006" s="824" t="s">
        <v>3507</v>
      </c>
      <c r="F1006" s="822" t="s">
        <v>3466</v>
      </c>
      <c r="G1006" s="822" t="s">
        <v>3540</v>
      </c>
      <c r="H1006" s="822" t="s">
        <v>662</v>
      </c>
      <c r="I1006" s="822" t="s">
        <v>3014</v>
      </c>
      <c r="J1006" s="822" t="s">
        <v>3015</v>
      </c>
      <c r="K1006" s="822" t="s">
        <v>3016</v>
      </c>
      <c r="L1006" s="825">
        <v>5322.08</v>
      </c>
      <c r="M1006" s="825">
        <v>53220.800000000003</v>
      </c>
      <c r="N1006" s="822">
        <v>10</v>
      </c>
      <c r="O1006" s="826">
        <v>2</v>
      </c>
      <c r="P1006" s="825">
        <v>53220.800000000003</v>
      </c>
      <c r="Q1006" s="827">
        <v>1</v>
      </c>
      <c r="R1006" s="822">
        <v>10</v>
      </c>
      <c r="S1006" s="827">
        <v>1</v>
      </c>
      <c r="T1006" s="826">
        <v>2</v>
      </c>
      <c r="U1006" s="828">
        <v>1</v>
      </c>
    </row>
    <row r="1007" spans="1:21" ht="14.45" customHeight="1" x14ac:dyDescent="0.2">
      <c r="A1007" s="821">
        <v>21</v>
      </c>
      <c r="B1007" s="822" t="s">
        <v>3465</v>
      </c>
      <c r="C1007" s="822" t="s">
        <v>3471</v>
      </c>
      <c r="D1007" s="823" t="s">
        <v>6113</v>
      </c>
      <c r="E1007" s="824" t="s">
        <v>3507</v>
      </c>
      <c r="F1007" s="822" t="s">
        <v>3466</v>
      </c>
      <c r="G1007" s="822" t="s">
        <v>3540</v>
      </c>
      <c r="H1007" s="822" t="s">
        <v>662</v>
      </c>
      <c r="I1007" s="822" t="s">
        <v>3789</v>
      </c>
      <c r="J1007" s="822" t="s">
        <v>3015</v>
      </c>
      <c r="K1007" s="822" t="s">
        <v>3790</v>
      </c>
      <c r="L1007" s="825">
        <v>5322.08</v>
      </c>
      <c r="M1007" s="825">
        <v>133052</v>
      </c>
      <c r="N1007" s="822">
        <v>25</v>
      </c>
      <c r="O1007" s="826">
        <v>4</v>
      </c>
      <c r="P1007" s="825">
        <v>133052</v>
      </c>
      <c r="Q1007" s="827">
        <v>1</v>
      </c>
      <c r="R1007" s="822">
        <v>25</v>
      </c>
      <c r="S1007" s="827">
        <v>1</v>
      </c>
      <c r="T1007" s="826">
        <v>4</v>
      </c>
      <c r="U1007" s="828">
        <v>1</v>
      </c>
    </row>
    <row r="1008" spans="1:21" ht="14.45" customHeight="1" x14ac:dyDescent="0.2">
      <c r="A1008" s="821">
        <v>21</v>
      </c>
      <c r="B1008" s="822" t="s">
        <v>3465</v>
      </c>
      <c r="C1008" s="822" t="s">
        <v>3471</v>
      </c>
      <c r="D1008" s="823" t="s">
        <v>6113</v>
      </c>
      <c r="E1008" s="824" t="s">
        <v>3507</v>
      </c>
      <c r="F1008" s="822" t="s">
        <v>3466</v>
      </c>
      <c r="G1008" s="822" t="s">
        <v>3540</v>
      </c>
      <c r="H1008" s="822" t="s">
        <v>662</v>
      </c>
      <c r="I1008" s="822" t="s">
        <v>3017</v>
      </c>
      <c r="J1008" s="822" t="s">
        <v>3018</v>
      </c>
      <c r="K1008" s="822" t="s">
        <v>3019</v>
      </c>
      <c r="L1008" s="825">
        <v>1300.79</v>
      </c>
      <c r="M1008" s="825">
        <v>20812.64</v>
      </c>
      <c r="N1008" s="822">
        <v>16</v>
      </c>
      <c r="O1008" s="826">
        <v>3</v>
      </c>
      <c r="P1008" s="825">
        <v>20812.64</v>
      </c>
      <c r="Q1008" s="827">
        <v>1</v>
      </c>
      <c r="R1008" s="822">
        <v>16</v>
      </c>
      <c r="S1008" s="827">
        <v>1</v>
      </c>
      <c r="T1008" s="826">
        <v>3</v>
      </c>
      <c r="U1008" s="828">
        <v>1</v>
      </c>
    </row>
    <row r="1009" spans="1:21" ht="14.45" customHeight="1" x14ac:dyDescent="0.2">
      <c r="A1009" s="821">
        <v>21</v>
      </c>
      <c r="B1009" s="822" t="s">
        <v>3465</v>
      </c>
      <c r="C1009" s="822" t="s">
        <v>3471</v>
      </c>
      <c r="D1009" s="823" t="s">
        <v>6113</v>
      </c>
      <c r="E1009" s="824" t="s">
        <v>3507</v>
      </c>
      <c r="F1009" s="822" t="s">
        <v>3466</v>
      </c>
      <c r="G1009" s="822" t="s">
        <v>3540</v>
      </c>
      <c r="H1009" s="822" t="s">
        <v>662</v>
      </c>
      <c r="I1009" s="822" t="s">
        <v>3020</v>
      </c>
      <c r="J1009" s="822" t="s">
        <v>3018</v>
      </c>
      <c r="K1009" s="822" t="s">
        <v>3021</v>
      </c>
      <c r="L1009" s="825">
        <v>975.59</v>
      </c>
      <c r="M1009" s="825">
        <v>3902.36</v>
      </c>
      <c r="N1009" s="822">
        <v>4</v>
      </c>
      <c r="O1009" s="826">
        <v>1</v>
      </c>
      <c r="P1009" s="825">
        <v>3902.36</v>
      </c>
      <c r="Q1009" s="827">
        <v>1</v>
      </c>
      <c r="R1009" s="822">
        <v>4</v>
      </c>
      <c r="S1009" s="827">
        <v>1</v>
      </c>
      <c r="T1009" s="826">
        <v>1</v>
      </c>
      <c r="U1009" s="828">
        <v>1</v>
      </c>
    </row>
    <row r="1010" spans="1:21" ht="14.45" customHeight="1" x14ac:dyDescent="0.2">
      <c r="A1010" s="821">
        <v>21</v>
      </c>
      <c r="B1010" s="822" t="s">
        <v>3465</v>
      </c>
      <c r="C1010" s="822" t="s">
        <v>3471</v>
      </c>
      <c r="D1010" s="823" t="s">
        <v>6113</v>
      </c>
      <c r="E1010" s="824" t="s">
        <v>3507</v>
      </c>
      <c r="F1010" s="822" t="s">
        <v>3466</v>
      </c>
      <c r="G1010" s="822" t="s">
        <v>3540</v>
      </c>
      <c r="H1010" s="822" t="s">
        <v>662</v>
      </c>
      <c r="I1010" s="822" t="s">
        <v>3022</v>
      </c>
      <c r="J1010" s="822" t="s">
        <v>3018</v>
      </c>
      <c r="K1010" s="822" t="s">
        <v>3023</v>
      </c>
      <c r="L1010" s="825">
        <v>325.2</v>
      </c>
      <c r="M1010" s="825">
        <v>2601.6</v>
      </c>
      <c r="N1010" s="822">
        <v>8</v>
      </c>
      <c r="O1010" s="826">
        <v>2</v>
      </c>
      <c r="P1010" s="825">
        <v>1300.8</v>
      </c>
      <c r="Q1010" s="827">
        <v>0.5</v>
      </c>
      <c r="R1010" s="822">
        <v>4</v>
      </c>
      <c r="S1010" s="827">
        <v>0.5</v>
      </c>
      <c r="T1010" s="826">
        <v>1</v>
      </c>
      <c r="U1010" s="828">
        <v>0.5</v>
      </c>
    </row>
    <row r="1011" spans="1:21" ht="14.45" customHeight="1" x14ac:dyDescent="0.2">
      <c r="A1011" s="821">
        <v>21</v>
      </c>
      <c r="B1011" s="822" t="s">
        <v>3465</v>
      </c>
      <c r="C1011" s="822" t="s">
        <v>3471</v>
      </c>
      <c r="D1011" s="823" t="s">
        <v>6113</v>
      </c>
      <c r="E1011" s="824" t="s">
        <v>3507</v>
      </c>
      <c r="F1011" s="822" t="s">
        <v>3466</v>
      </c>
      <c r="G1011" s="822" t="s">
        <v>3540</v>
      </c>
      <c r="H1011" s="822" t="s">
        <v>662</v>
      </c>
      <c r="I1011" s="822" t="s">
        <v>3541</v>
      </c>
      <c r="J1011" s="822" t="s">
        <v>3542</v>
      </c>
      <c r="K1011" s="822" t="s">
        <v>3543</v>
      </c>
      <c r="L1011" s="825">
        <v>325.2</v>
      </c>
      <c r="M1011" s="825">
        <v>1951.1999999999998</v>
      </c>
      <c r="N1011" s="822">
        <v>6</v>
      </c>
      <c r="O1011" s="826">
        <v>1</v>
      </c>
      <c r="P1011" s="825">
        <v>1951.1999999999998</v>
      </c>
      <c r="Q1011" s="827">
        <v>1</v>
      </c>
      <c r="R1011" s="822">
        <v>6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21</v>
      </c>
      <c r="B1012" s="822" t="s">
        <v>3465</v>
      </c>
      <c r="C1012" s="822" t="s">
        <v>3471</v>
      </c>
      <c r="D1012" s="823" t="s">
        <v>6113</v>
      </c>
      <c r="E1012" s="824" t="s">
        <v>3507</v>
      </c>
      <c r="F1012" s="822" t="s">
        <v>3466</v>
      </c>
      <c r="G1012" s="822" t="s">
        <v>3540</v>
      </c>
      <c r="H1012" s="822" t="s">
        <v>662</v>
      </c>
      <c r="I1012" s="822" t="s">
        <v>4333</v>
      </c>
      <c r="J1012" s="822" t="s">
        <v>3015</v>
      </c>
      <c r="K1012" s="822" t="s">
        <v>4334</v>
      </c>
      <c r="L1012" s="825">
        <v>5322.08</v>
      </c>
      <c r="M1012" s="825">
        <v>42576.639999999999</v>
      </c>
      <c r="N1012" s="822">
        <v>8</v>
      </c>
      <c r="O1012" s="826">
        <v>1</v>
      </c>
      <c r="P1012" s="825">
        <v>42576.639999999999</v>
      </c>
      <c r="Q1012" s="827">
        <v>1</v>
      </c>
      <c r="R1012" s="822">
        <v>8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21</v>
      </c>
      <c r="B1013" s="822" t="s">
        <v>3465</v>
      </c>
      <c r="C1013" s="822" t="s">
        <v>3471</v>
      </c>
      <c r="D1013" s="823" t="s">
        <v>6113</v>
      </c>
      <c r="E1013" s="824" t="s">
        <v>3507</v>
      </c>
      <c r="F1013" s="822" t="s">
        <v>3466</v>
      </c>
      <c r="G1013" s="822" t="s">
        <v>3540</v>
      </c>
      <c r="H1013" s="822" t="s">
        <v>662</v>
      </c>
      <c r="I1013" s="822" t="s">
        <v>3791</v>
      </c>
      <c r="J1013" s="822" t="s">
        <v>3542</v>
      </c>
      <c r="K1013" s="822" t="s">
        <v>3788</v>
      </c>
      <c r="L1013" s="825">
        <v>650.4</v>
      </c>
      <c r="M1013" s="825">
        <v>11707.199999999999</v>
      </c>
      <c r="N1013" s="822">
        <v>18</v>
      </c>
      <c r="O1013" s="826">
        <v>3</v>
      </c>
      <c r="P1013" s="825">
        <v>7804.7999999999993</v>
      </c>
      <c r="Q1013" s="827">
        <v>0.66666666666666663</v>
      </c>
      <c r="R1013" s="822">
        <v>12</v>
      </c>
      <c r="S1013" s="827">
        <v>0.66666666666666663</v>
      </c>
      <c r="T1013" s="826">
        <v>2</v>
      </c>
      <c r="U1013" s="828">
        <v>0.66666666666666663</v>
      </c>
    </row>
    <row r="1014" spans="1:21" ht="14.45" customHeight="1" x14ac:dyDescent="0.2">
      <c r="A1014" s="821">
        <v>21</v>
      </c>
      <c r="B1014" s="822" t="s">
        <v>3465</v>
      </c>
      <c r="C1014" s="822" t="s">
        <v>3471</v>
      </c>
      <c r="D1014" s="823" t="s">
        <v>6113</v>
      </c>
      <c r="E1014" s="824" t="s">
        <v>3507</v>
      </c>
      <c r="F1014" s="822" t="s">
        <v>3466</v>
      </c>
      <c r="G1014" s="822" t="s">
        <v>3540</v>
      </c>
      <c r="H1014" s="822" t="s">
        <v>662</v>
      </c>
      <c r="I1014" s="822" t="s">
        <v>3792</v>
      </c>
      <c r="J1014" s="822" t="s">
        <v>3542</v>
      </c>
      <c r="K1014" s="822" t="s">
        <v>3793</v>
      </c>
      <c r="L1014" s="825">
        <v>1300.79</v>
      </c>
      <c r="M1014" s="825">
        <v>20812.64</v>
      </c>
      <c r="N1014" s="822">
        <v>16</v>
      </c>
      <c r="O1014" s="826">
        <v>3</v>
      </c>
      <c r="P1014" s="825">
        <v>20812.64</v>
      </c>
      <c r="Q1014" s="827">
        <v>1</v>
      </c>
      <c r="R1014" s="822">
        <v>16</v>
      </c>
      <c r="S1014" s="827">
        <v>1</v>
      </c>
      <c r="T1014" s="826">
        <v>3</v>
      </c>
      <c r="U1014" s="828">
        <v>1</v>
      </c>
    </row>
    <row r="1015" spans="1:21" ht="14.45" customHeight="1" x14ac:dyDescent="0.2">
      <c r="A1015" s="821">
        <v>21</v>
      </c>
      <c r="B1015" s="822" t="s">
        <v>3465</v>
      </c>
      <c r="C1015" s="822" t="s">
        <v>3471</v>
      </c>
      <c r="D1015" s="823" t="s">
        <v>6113</v>
      </c>
      <c r="E1015" s="824" t="s">
        <v>3507</v>
      </c>
      <c r="F1015" s="822" t="s">
        <v>3466</v>
      </c>
      <c r="G1015" s="822" t="s">
        <v>3540</v>
      </c>
      <c r="H1015" s="822" t="s">
        <v>662</v>
      </c>
      <c r="I1015" s="822" t="s">
        <v>3794</v>
      </c>
      <c r="J1015" s="822" t="s">
        <v>3542</v>
      </c>
      <c r="K1015" s="822" t="s">
        <v>3795</v>
      </c>
      <c r="L1015" s="825">
        <v>162.61000000000001</v>
      </c>
      <c r="M1015" s="825">
        <v>650.44000000000005</v>
      </c>
      <c r="N1015" s="822">
        <v>4</v>
      </c>
      <c r="O1015" s="826">
        <v>1</v>
      </c>
      <c r="P1015" s="825">
        <v>650.44000000000005</v>
      </c>
      <c r="Q1015" s="827">
        <v>1</v>
      </c>
      <c r="R1015" s="822">
        <v>4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21</v>
      </c>
      <c r="B1016" s="822" t="s">
        <v>3465</v>
      </c>
      <c r="C1016" s="822" t="s">
        <v>3471</v>
      </c>
      <c r="D1016" s="823" t="s">
        <v>6113</v>
      </c>
      <c r="E1016" s="824" t="s">
        <v>3507</v>
      </c>
      <c r="F1016" s="822" t="s">
        <v>3466</v>
      </c>
      <c r="G1016" s="822" t="s">
        <v>3540</v>
      </c>
      <c r="H1016" s="822" t="s">
        <v>662</v>
      </c>
      <c r="I1016" s="822" t="s">
        <v>3796</v>
      </c>
      <c r="J1016" s="822" t="s">
        <v>3015</v>
      </c>
      <c r="K1016" s="822" t="s">
        <v>3797</v>
      </c>
      <c r="L1016" s="825">
        <v>5322.08</v>
      </c>
      <c r="M1016" s="825">
        <v>31932.48</v>
      </c>
      <c r="N1016" s="822">
        <v>6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21</v>
      </c>
      <c r="B1017" s="822" t="s">
        <v>3465</v>
      </c>
      <c r="C1017" s="822" t="s">
        <v>3471</v>
      </c>
      <c r="D1017" s="823" t="s">
        <v>6113</v>
      </c>
      <c r="E1017" s="824" t="s">
        <v>3507</v>
      </c>
      <c r="F1017" s="822" t="s">
        <v>3466</v>
      </c>
      <c r="G1017" s="822" t="s">
        <v>3804</v>
      </c>
      <c r="H1017" s="822" t="s">
        <v>662</v>
      </c>
      <c r="I1017" s="822" t="s">
        <v>4820</v>
      </c>
      <c r="J1017" s="822" t="s">
        <v>2938</v>
      </c>
      <c r="K1017" s="822" t="s">
        <v>4821</v>
      </c>
      <c r="L1017" s="825">
        <v>74.599999999999994</v>
      </c>
      <c r="M1017" s="825">
        <v>746</v>
      </c>
      <c r="N1017" s="822">
        <v>10</v>
      </c>
      <c r="O1017" s="826">
        <v>2</v>
      </c>
      <c r="P1017" s="825">
        <v>746</v>
      </c>
      <c r="Q1017" s="827">
        <v>1</v>
      </c>
      <c r="R1017" s="822">
        <v>10</v>
      </c>
      <c r="S1017" s="827">
        <v>1</v>
      </c>
      <c r="T1017" s="826">
        <v>2</v>
      </c>
      <c r="U1017" s="828">
        <v>1</v>
      </c>
    </row>
    <row r="1018" spans="1:21" ht="14.45" customHeight="1" x14ac:dyDescent="0.2">
      <c r="A1018" s="821">
        <v>21</v>
      </c>
      <c r="B1018" s="822" t="s">
        <v>3465</v>
      </c>
      <c r="C1018" s="822" t="s">
        <v>3471</v>
      </c>
      <c r="D1018" s="823" t="s">
        <v>6113</v>
      </c>
      <c r="E1018" s="824" t="s">
        <v>3507</v>
      </c>
      <c r="F1018" s="822" t="s">
        <v>3466</v>
      </c>
      <c r="G1018" s="822" t="s">
        <v>3804</v>
      </c>
      <c r="H1018" s="822" t="s">
        <v>662</v>
      </c>
      <c r="I1018" s="822" t="s">
        <v>2937</v>
      </c>
      <c r="J1018" s="822" t="s">
        <v>2938</v>
      </c>
      <c r="K1018" s="822" t="s">
        <v>2939</v>
      </c>
      <c r="L1018" s="825">
        <v>1392.47</v>
      </c>
      <c r="M1018" s="825">
        <v>2784.94</v>
      </c>
      <c r="N1018" s="822">
        <v>2</v>
      </c>
      <c r="O1018" s="826">
        <v>1</v>
      </c>
      <c r="P1018" s="825">
        <v>2784.94</v>
      </c>
      <c r="Q1018" s="827">
        <v>1</v>
      </c>
      <c r="R1018" s="822">
        <v>2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21</v>
      </c>
      <c r="B1019" s="822" t="s">
        <v>3465</v>
      </c>
      <c r="C1019" s="822" t="s">
        <v>3471</v>
      </c>
      <c r="D1019" s="823" t="s">
        <v>6113</v>
      </c>
      <c r="E1019" s="824" t="s">
        <v>3507</v>
      </c>
      <c r="F1019" s="822" t="s">
        <v>3466</v>
      </c>
      <c r="G1019" s="822" t="s">
        <v>4338</v>
      </c>
      <c r="H1019" s="822" t="s">
        <v>329</v>
      </c>
      <c r="I1019" s="822" t="s">
        <v>4339</v>
      </c>
      <c r="J1019" s="822" t="s">
        <v>4340</v>
      </c>
      <c r="K1019" s="822" t="s">
        <v>4341</v>
      </c>
      <c r="L1019" s="825">
        <v>121.07</v>
      </c>
      <c r="M1019" s="825">
        <v>242.14</v>
      </c>
      <c r="N1019" s="822">
        <v>2</v>
      </c>
      <c r="O1019" s="826">
        <v>0.5</v>
      </c>
      <c r="P1019" s="825">
        <v>242.14</v>
      </c>
      <c r="Q1019" s="827">
        <v>1</v>
      </c>
      <c r="R1019" s="822">
        <v>2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21</v>
      </c>
      <c r="B1020" s="822" t="s">
        <v>3465</v>
      </c>
      <c r="C1020" s="822" t="s">
        <v>3471</v>
      </c>
      <c r="D1020" s="823" t="s">
        <v>6113</v>
      </c>
      <c r="E1020" s="824" t="s">
        <v>3507</v>
      </c>
      <c r="F1020" s="822" t="s">
        <v>3466</v>
      </c>
      <c r="G1020" s="822" t="s">
        <v>3811</v>
      </c>
      <c r="H1020" s="822" t="s">
        <v>662</v>
      </c>
      <c r="I1020" s="822" t="s">
        <v>3058</v>
      </c>
      <c r="J1020" s="822" t="s">
        <v>3054</v>
      </c>
      <c r="K1020" s="822" t="s">
        <v>1952</v>
      </c>
      <c r="L1020" s="825">
        <v>339.47</v>
      </c>
      <c r="M1020" s="825">
        <v>21047.140000000007</v>
      </c>
      <c r="N1020" s="822">
        <v>62</v>
      </c>
      <c r="O1020" s="826">
        <v>24</v>
      </c>
      <c r="P1020" s="825">
        <v>16634.030000000006</v>
      </c>
      <c r="Q1020" s="827">
        <v>0.79032258064516137</v>
      </c>
      <c r="R1020" s="822">
        <v>49</v>
      </c>
      <c r="S1020" s="827">
        <v>0.79032258064516125</v>
      </c>
      <c r="T1020" s="826">
        <v>18.5</v>
      </c>
      <c r="U1020" s="828">
        <v>0.77083333333333337</v>
      </c>
    </row>
    <row r="1021" spans="1:21" ht="14.45" customHeight="1" x14ac:dyDescent="0.2">
      <c r="A1021" s="821">
        <v>21</v>
      </c>
      <c r="B1021" s="822" t="s">
        <v>3465</v>
      </c>
      <c r="C1021" s="822" t="s">
        <v>3471</v>
      </c>
      <c r="D1021" s="823" t="s">
        <v>6113</v>
      </c>
      <c r="E1021" s="824" t="s">
        <v>3507</v>
      </c>
      <c r="F1021" s="822" t="s">
        <v>3466</v>
      </c>
      <c r="G1021" s="822" t="s">
        <v>3818</v>
      </c>
      <c r="H1021" s="822" t="s">
        <v>329</v>
      </c>
      <c r="I1021" s="822" t="s">
        <v>3819</v>
      </c>
      <c r="J1021" s="822" t="s">
        <v>3820</v>
      </c>
      <c r="K1021" s="822" t="s">
        <v>3821</v>
      </c>
      <c r="L1021" s="825">
        <v>140.72</v>
      </c>
      <c r="M1021" s="825">
        <v>8161.7599999999993</v>
      </c>
      <c r="N1021" s="822">
        <v>58</v>
      </c>
      <c r="O1021" s="826">
        <v>4.5</v>
      </c>
      <c r="P1021" s="825">
        <v>8161.7599999999993</v>
      </c>
      <c r="Q1021" s="827">
        <v>1</v>
      </c>
      <c r="R1021" s="822">
        <v>58</v>
      </c>
      <c r="S1021" s="827">
        <v>1</v>
      </c>
      <c r="T1021" s="826">
        <v>4.5</v>
      </c>
      <c r="U1021" s="828">
        <v>1</v>
      </c>
    </row>
    <row r="1022" spans="1:21" ht="14.45" customHeight="1" x14ac:dyDescent="0.2">
      <c r="A1022" s="821">
        <v>21</v>
      </c>
      <c r="B1022" s="822" t="s">
        <v>3465</v>
      </c>
      <c r="C1022" s="822" t="s">
        <v>3471</v>
      </c>
      <c r="D1022" s="823" t="s">
        <v>6113</v>
      </c>
      <c r="E1022" s="824" t="s">
        <v>3507</v>
      </c>
      <c r="F1022" s="822" t="s">
        <v>3466</v>
      </c>
      <c r="G1022" s="822" t="s">
        <v>3822</v>
      </c>
      <c r="H1022" s="822" t="s">
        <v>329</v>
      </c>
      <c r="I1022" s="822" t="s">
        <v>3823</v>
      </c>
      <c r="J1022" s="822" t="s">
        <v>1214</v>
      </c>
      <c r="K1022" s="822" t="s">
        <v>3824</v>
      </c>
      <c r="L1022" s="825">
        <v>79.64</v>
      </c>
      <c r="M1022" s="825">
        <v>79.64</v>
      </c>
      <c r="N1022" s="822">
        <v>1</v>
      </c>
      <c r="O1022" s="826">
        <v>0.5</v>
      </c>
      <c r="P1022" s="825">
        <v>79.64</v>
      </c>
      <c r="Q1022" s="827">
        <v>1</v>
      </c>
      <c r="R1022" s="822">
        <v>1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21</v>
      </c>
      <c r="B1023" s="822" t="s">
        <v>3465</v>
      </c>
      <c r="C1023" s="822" t="s">
        <v>3471</v>
      </c>
      <c r="D1023" s="823" t="s">
        <v>6113</v>
      </c>
      <c r="E1023" s="824" t="s">
        <v>3507</v>
      </c>
      <c r="F1023" s="822" t="s">
        <v>3466</v>
      </c>
      <c r="G1023" s="822" t="s">
        <v>3825</v>
      </c>
      <c r="H1023" s="822" t="s">
        <v>329</v>
      </c>
      <c r="I1023" s="822" t="s">
        <v>3828</v>
      </c>
      <c r="J1023" s="822" t="s">
        <v>1158</v>
      </c>
      <c r="K1023" s="822" t="s">
        <v>3829</v>
      </c>
      <c r="L1023" s="825">
        <v>59.33</v>
      </c>
      <c r="M1023" s="825">
        <v>830.61999999999989</v>
      </c>
      <c r="N1023" s="822">
        <v>14</v>
      </c>
      <c r="O1023" s="826">
        <v>4</v>
      </c>
      <c r="P1023" s="825">
        <v>830.61999999999989</v>
      </c>
      <c r="Q1023" s="827">
        <v>1</v>
      </c>
      <c r="R1023" s="822">
        <v>14</v>
      </c>
      <c r="S1023" s="827">
        <v>1</v>
      </c>
      <c r="T1023" s="826">
        <v>4</v>
      </c>
      <c r="U1023" s="828">
        <v>1</v>
      </c>
    </row>
    <row r="1024" spans="1:21" ht="14.45" customHeight="1" x14ac:dyDescent="0.2">
      <c r="A1024" s="821">
        <v>21</v>
      </c>
      <c r="B1024" s="822" t="s">
        <v>3465</v>
      </c>
      <c r="C1024" s="822" t="s">
        <v>3471</v>
      </c>
      <c r="D1024" s="823" t="s">
        <v>6113</v>
      </c>
      <c r="E1024" s="824" t="s">
        <v>3507</v>
      </c>
      <c r="F1024" s="822" t="s">
        <v>3466</v>
      </c>
      <c r="G1024" s="822" t="s">
        <v>3833</v>
      </c>
      <c r="H1024" s="822" t="s">
        <v>329</v>
      </c>
      <c r="I1024" s="822" t="s">
        <v>4822</v>
      </c>
      <c r="J1024" s="822" t="s">
        <v>4823</v>
      </c>
      <c r="K1024" s="822" t="s">
        <v>4824</v>
      </c>
      <c r="L1024" s="825">
        <v>0</v>
      </c>
      <c r="M1024" s="825">
        <v>0</v>
      </c>
      <c r="N1024" s="822">
        <v>1</v>
      </c>
      <c r="O1024" s="826">
        <v>0.5</v>
      </c>
      <c r="P1024" s="825">
        <v>0</v>
      </c>
      <c r="Q1024" s="827"/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21</v>
      </c>
      <c r="B1025" s="822" t="s">
        <v>3465</v>
      </c>
      <c r="C1025" s="822" t="s">
        <v>3471</v>
      </c>
      <c r="D1025" s="823" t="s">
        <v>6113</v>
      </c>
      <c r="E1025" s="824" t="s">
        <v>3507</v>
      </c>
      <c r="F1025" s="822" t="s">
        <v>3466</v>
      </c>
      <c r="G1025" s="822" t="s">
        <v>3555</v>
      </c>
      <c r="H1025" s="822" t="s">
        <v>329</v>
      </c>
      <c r="I1025" s="822" t="s">
        <v>4825</v>
      </c>
      <c r="J1025" s="822" t="s">
        <v>3557</v>
      </c>
      <c r="K1025" s="822"/>
      <c r="L1025" s="825">
        <v>117.47</v>
      </c>
      <c r="M1025" s="825">
        <v>234.94</v>
      </c>
      <c r="N1025" s="822">
        <v>2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21</v>
      </c>
      <c r="B1026" s="822" t="s">
        <v>3465</v>
      </c>
      <c r="C1026" s="822" t="s">
        <v>3471</v>
      </c>
      <c r="D1026" s="823" t="s">
        <v>6113</v>
      </c>
      <c r="E1026" s="824" t="s">
        <v>3507</v>
      </c>
      <c r="F1026" s="822" t="s">
        <v>3466</v>
      </c>
      <c r="G1026" s="822" t="s">
        <v>3846</v>
      </c>
      <c r="H1026" s="822" t="s">
        <v>329</v>
      </c>
      <c r="I1026" s="822" t="s">
        <v>3851</v>
      </c>
      <c r="J1026" s="822" t="s">
        <v>1761</v>
      </c>
      <c r="K1026" s="822" t="s">
        <v>3848</v>
      </c>
      <c r="L1026" s="825">
        <v>42.14</v>
      </c>
      <c r="M1026" s="825">
        <v>42.14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21</v>
      </c>
      <c r="B1027" s="822" t="s">
        <v>3465</v>
      </c>
      <c r="C1027" s="822" t="s">
        <v>3471</v>
      </c>
      <c r="D1027" s="823" t="s">
        <v>6113</v>
      </c>
      <c r="E1027" s="824" t="s">
        <v>3507</v>
      </c>
      <c r="F1027" s="822" t="s">
        <v>3466</v>
      </c>
      <c r="G1027" s="822" t="s">
        <v>3857</v>
      </c>
      <c r="H1027" s="822" t="s">
        <v>662</v>
      </c>
      <c r="I1027" s="822" t="s">
        <v>3858</v>
      </c>
      <c r="J1027" s="822" t="s">
        <v>3859</v>
      </c>
      <c r="K1027" s="822" t="s">
        <v>3860</v>
      </c>
      <c r="L1027" s="825">
        <v>1651.16</v>
      </c>
      <c r="M1027" s="825">
        <v>61092.92</v>
      </c>
      <c r="N1027" s="822">
        <v>37</v>
      </c>
      <c r="O1027" s="826">
        <v>36</v>
      </c>
      <c r="P1027" s="825">
        <v>29720.880000000001</v>
      </c>
      <c r="Q1027" s="827">
        <v>0.48648648648648651</v>
      </c>
      <c r="R1027" s="822">
        <v>18</v>
      </c>
      <c r="S1027" s="827">
        <v>0.48648648648648651</v>
      </c>
      <c r="T1027" s="826">
        <v>17</v>
      </c>
      <c r="U1027" s="828">
        <v>0.47222222222222221</v>
      </c>
    </row>
    <row r="1028" spans="1:21" ht="14.45" customHeight="1" x14ac:dyDescent="0.2">
      <c r="A1028" s="821">
        <v>21</v>
      </c>
      <c r="B1028" s="822" t="s">
        <v>3465</v>
      </c>
      <c r="C1028" s="822" t="s">
        <v>3471</v>
      </c>
      <c r="D1028" s="823" t="s">
        <v>6113</v>
      </c>
      <c r="E1028" s="824" t="s">
        <v>3507</v>
      </c>
      <c r="F1028" s="822" t="s">
        <v>3466</v>
      </c>
      <c r="G1028" s="822" t="s">
        <v>3873</v>
      </c>
      <c r="H1028" s="822" t="s">
        <v>329</v>
      </c>
      <c r="I1028" s="822" t="s">
        <v>3874</v>
      </c>
      <c r="J1028" s="822" t="s">
        <v>833</v>
      </c>
      <c r="K1028" s="822" t="s">
        <v>834</v>
      </c>
      <c r="L1028" s="825">
        <v>38.5</v>
      </c>
      <c r="M1028" s="825">
        <v>462</v>
      </c>
      <c r="N1028" s="822">
        <v>12</v>
      </c>
      <c r="O1028" s="826">
        <v>1</v>
      </c>
      <c r="P1028" s="825">
        <v>462</v>
      </c>
      <c r="Q1028" s="827">
        <v>1</v>
      </c>
      <c r="R1028" s="822">
        <v>12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21</v>
      </c>
      <c r="B1029" s="822" t="s">
        <v>3465</v>
      </c>
      <c r="C1029" s="822" t="s">
        <v>3471</v>
      </c>
      <c r="D1029" s="823" t="s">
        <v>6113</v>
      </c>
      <c r="E1029" s="824" t="s">
        <v>3507</v>
      </c>
      <c r="F1029" s="822" t="s">
        <v>3466</v>
      </c>
      <c r="G1029" s="822" t="s">
        <v>3873</v>
      </c>
      <c r="H1029" s="822" t="s">
        <v>329</v>
      </c>
      <c r="I1029" s="822" t="s">
        <v>4826</v>
      </c>
      <c r="J1029" s="822" t="s">
        <v>833</v>
      </c>
      <c r="K1029" s="822" t="s">
        <v>3876</v>
      </c>
      <c r="L1029" s="825">
        <v>73.989999999999995</v>
      </c>
      <c r="M1029" s="825">
        <v>443.93999999999994</v>
      </c>
      <c r="N1029" s="822">
        <v>6</v>
      </c>
      <c r="O1029" s="826">
        <v>0.5</v>
      </c>
      <c r="P1029" s="825">
        <v>443.93999999999994</v>
      </c>
      <c r="Q1029" s="827">
        <v>1</v>
      </c>
      <c r="R1029" s="822">
        <v>6</v>
      </c>
      <c r="S1029" s="827">
        <v>1</v>
      </c>
      <c r="T1029" s="826">
        <v>0.5</v>
      </c>
      <c r="U1029" s="828">
        <v>1</v>
      </c>
    </row>
    <row r="1030" spans="1:21" ht="14.45" customHeight="1" x14ac:dyDescent="0.2">
      <c r="A1030" s="821">
        <v>21</v>
      </c>
      <c r="B1030" s="822" t="s">
        <v>3465</v>
      </c>
      <c r="C1030" s="822" t="s">
        <v>3471</v>
      </c>
      <c r="D1030" s="823" t="s">
        <v>6113</v>
      </c>
      <c r="E1030" s="824" t="s">
        <v>3507</v>
      </c>
      <c r="F1030" s="822" t="s">
        <v>3466</v>
      </c>
      <c r="G1030" s="822" t="s">
        <v>3873</v>
      </c>
      <c r="H1030" s="822" t="s">
        <v>329</v>
      </c>
      <c r="I1030" s="822" t="s">
        <v>3877</v>
      </c>
      <c r="J1030" s="822" t="s">
        <v>833</v>
      </c>
      <c r="K1030" s="822" t="s">
        <v>834</v>
      </c>
      <c r="L1030" s="825">
        <v>38.5</v>
      </c>
      <c r="M1030" s="825">
        <v>847</v>
      </c>
      <c r="N1030" s="822">
        <v>22</v>
      </c>
      <c r="O1030" s="826">
        <v>2.5</v>
      </c>
      <c r="P1030" s="825">
        <v>808.5</v>
      </c>
      <c r="Q1030" s="827">
        <v>0.95454545454545459</v>
      </c>
      <c r="R1030" s="822">
        <v>21</v>
      </c>
      <c r="S1030" s="827">
        <v>0.95454545454545459</v>
      </c>
      <c r="T1030" s="826">
        <v>1.5</v>
      </c>
      <c r="U1030" s="828">
        <v>0.6</v>
      </c>
    </row>
    <row r="1031" spans="1:21" ht="14.45" customHeight="1" x14ac:dyDescent="0.2">
      <c r="A1031" s="821">
        <v>21</v>
      </c>
      <c r="B1031" s="822" t="s">
        <v>3465</v>
      </c>
      <c r="C1031" s="822" t="s">
        <v>3471</v>
      </c>
      <c r="D1031" s="823" t="s">
        <v>6113</v>
      </c>
      <c r="E1031" s="824" t="s">
        <v>3507</v>
      </c>
      <c r="F1031" s="822" t="s">
        <v>3466</v>
      </c>
      <c r="G1031" s="822" t="s">
        <v>3878</v>
      </c>
      <c r="H1031" s="822" t="s">
        <v>329</v>
      </c>
      <c r="I1031" s="822" t="s">
        <v>3879</v>
      </c>
      <c r="J1031" s="822" t="s">
        <v>3880</v>
      </c>
      <c r="K1031" s="822" t="s">
        <v>3881</v>
      </c>
      <c r="L1031" s="825">
        <v>243.64</v>
      </c>
      <c r="M1031" s="825">
        <v>243.64</v>
      </c>
      <c r="N1031" s="822">
        <v>1</v>
      </c>
      <c r="O1031" s="826">
        <v>0.5</v>
      </c>
      <c r="P1031" s="825">
        <v>243.64</v>
      </c>
      <c r="Q1031" s="827">
        <v>1</v>
      </c>
      <c r="R1031" s="822">
        <v>1</v>
      </c>
      <c r="S1031" s="827">
        <v>1</v>
      </c>
      <c r="T1031" s="826">
        <v>0.5</v>
      </c>
      <c r="U1031" s="828">
        <v>1</v>
      </c>
    </row>
    <row r="1032" spans="1:21" ht="14.45" customHeight="1" x14ac:dyDescent="0.2">
      <c r="A1032" s="821">
        <v>21</v>
      </c>
      <c r="B1032" s="822" t="s">
        <v>3465</v>
      </c>
      <c r="C1032" s="822" t="s">
        <v>3471</v>
      </c>
      <c r="D1032" s="823" t="s">
        <v>6113</v>
      </c>
      <c r="E1032" s="824" t="s">
        <v>3507</v>
      </c>
      <c r="F1032" s="822" t="s">
        <v>3466</v>
      </c>
      <c r="G1032" s="822" t="s">
        <v>3900</v>
      </c>
      <c r="H1032" s="822" t="s">
        <v>329</v>
      </c>
      <c r="I1032" s="822" t="s">
        <v>3903</v>
      </c>
      <c r="J1032" s="822" t="s">
        <v>673</v>
      </c>
      <c r="K1032" s="822" t="s">
        <v>674</v>
      </c>
      <c r="L1032" s="825">
        <v>109.72</v>
      </c>
      <c r="M1032" s="825">
        <v>877.76</v>
      </c>
      <c r="N1032" s="822">
        <v>8</v>
      </c>
      <c r="O1032" s="826">
        <v>0.5</v>
      </c>
      <c r="P1032" s="825">
        <v>877.76</v>
      </c>
      <c r="Q1032" s="827">
        <v>1</v>
      </c>
      <c r="R1032" s="822">
        <v>8</v>
      </c>
      <c r="S1032" s="827">
        <v>1</v>
      </c>
      <c r="T1032" s="826">
        <v>0.5</v>
      </c>
      <c r="U1032" s="828">
        <v>1</v>
      </c>
    </row>
    <row r="1033" spans="1:21" ht="14.45" customHeight="1" x14ac:dyDescent="0.2">
      <c r="A1033" s="821">
        <v>21</v>
      </c>
      <c r="B1033" s="822" t="s">
        <v>3465</v>
      </c>
      <c r="C1033" s="822" t="s">
        <v>3471</v>
      </c>
      <c r="D1033" s="823" t="s">
        <v>6113</v>
      </c>
      <c r="E1033" s="824" t="s">
        <v>3507</v>
      </c>
      <c r="F1033" s="822" t="s">
        <v>3466</v>
      </c>
      <c r="G1033" s="822" t="s">
        <v>3567</v>
      </c>
      <c r="H1033" s="822" t="s">
        <v>329</v>
      </c>
      <c r="I1033" s="822" t="s">
        <v>3568</v>
      </c>
      <c r="J1033" s="822" t="s">
        <v>984</v>
      </c>
      <c r="K1033" s="822" t="s">
        <v>1340</v>
      </c>
      <c r="L1033" s="825">
        <v>163.54</v>
      </c>
      <c r="M1033" s="825">
        <v>981.24</v>
      </c>
      <c r="N1033" s="822">
        <v>6</v>
      </c>
      <c r="O1033" s="826">
        <v>1</v>
      </c>
      <c r="P1033" s="825">
        <v>981.24</v>
      </c>
      <c r="Q1033" s="827">
        <v>1</v>
      </c>
      <c r="R1033" s="822">
        <v>6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21</v>
      </c>
      <c r="B1034" s="822" t="s">
        <v>3465</v>
      </c>
      <c r="C1034" s="822" t="s">
        <v>3471</v>
      </c>
      <c r="D1034" s="823" t="s">
        <v>6113</v>
      </c>
      <c r="E1034" s="824" t="s">
        <v>3507</v>
      </c>
      <c r="F1034" s="822" t="s">
        <v>3466</v>
      </c>
      <c r="G1034" s="822" t="s">
        <v>3919</v>
      </c>
      <c r="H1034" s="822" t="s">
        <v>329</v>
      </c>
      <c r="I1034" s="822" t="s">
        <v>4387</v>
      </c>
      <c r="J1034" s="822" t="s">
        <v>4388</v>
      </c>
      <c r="K1034" s="822" t="s">
        <v>4389</v>
      </c>
      <c r="L1034" s="825">
        <v>219.25</v>
      </c>
      <c r="M1034" s="825">
        <v>1315.5</v>
      </c>
      <c r="N1034" s="822">
        <v>6</v>
      </c>
      <c r="O1034" s="826">
        <v>1.5</v>
      </c>
      <c r="P1034" s="825">
        <v>657.75</v>
      </c>
      <c r="Q1034" s="827">
        <v>0.5</v>
      </c>
      <c r="R1034" s="822">
        <v>3</v>
      </c>
      <c r="S1034" s="827">
        <v>0.5</v>
      </c>
      <c r="T1034" s="826">
        <v>0.5</v>
      </c>
      <c r="U1034" s="828">
        <v>0.33333333333333331</v>
      </c>
    </row>
    <row r="1035" spans="1:21" ht="14.45" customHeight="1" x14ac:dyDescent="0.2">
      <c r="A1035" s="821">
        <v>21</v>
      </c>
      <c r="B1035" s="822" t="s">
        <v>3465</v>
      </c>
      <c r="C1035" s="822" t="s">
        <v>3471</v>
      </c>
      <c r="D1035" s="823" t="s">
        <v>6113</v>
      </c>
      <c r="E1035" s="824" t="s">
        <v>3507</v>
      </c>
      <c r="F1035" s="822" t="s">
        <v>3466</v>
      </c>
      <c r="G1035" s="822" t="s">
        <v>3919</v>
      </c>
      <c r="H1035" s="822" t="s">
        <v>662</v>
      </c>
      <c r="I1035" s="822" t="s">
        <v>3920</v>
      </c>
      <c r="J1035" s="822" t="s">
        <v>3921</v>
      </c>
      <c r="K1035" s="822" t="s">
        <v>776</v>
      </c>
      <c r="L1035" s="825">
        <v>219.25</v>
      </c>
      <c r="M1035" s="825">
        <v>86823</v>
      </c>
      <c r="N1035" s="822">
        <v>396</v>
      </c>
      <c r="O1035" s="826">
        <v>77.5</v>
      </c>
      <c r="P1035" s="825">
        <v>53277.75</v>
      </c>
      <c r="Q1035" s="827">
        <v>0.61363636363636365</v>
      </c>
      <c r="R1035" s="822">
        <v>243</v>
      </c>
      <c r="S1035" s="827">
        <v>0.61363636363636365</v>
      </c>
      <c r="T1035" s="826">
        <v>46.5</v>
      </c>
      <c r="U1035" s="828">
        <v>0.6</v>
      </c>
    </row>
    <row r="1036" spans="1:21" ht="14.45" customHeight="1" x14ac:dyDescent="0.2">
      <c r="A1036" s="821">
        <v>21</v>
      </c>
      <c r="B1036" s="822" t="s">
        <v>3465</v>
      </c>
      <c r="C1036" s="822" t="s">
        <v>3471</v>
      </c>
      <c r="D1036" s="823" t="s">
        <v>6113</v>
      </c>
      <c r="E1036" s="824" t="s">
        <v>3507</v>
      </c>
      <c r="F1036" s="822" t="s">
        <v>3466</v>
      </c>
      <c r="G1036" s="822" t="s">
        <v>3582</v>
      </c>
      <c r="H1036" s="822" t="s">
        <v>662</v>
      </c>
      <c r="I1036" s="822" t="s">
        <v>3060</v>
      </c>
      <c r="J1036" s="822" t="s">
        <v>3061</v>
      </c>
      <c r="K1036" s="822" t="s">
        <v>3062</v>
      </c>
      <c r="L1036" s="825">
        <v>227.56</v>
      </c>
      <c r="M1036" s="825">
        <v>227.56</v>
      </c>
      <c r="N1036" s="822">
        <v>1</v>
      </c>
      <c r="O1036" s="826">
        <v>1</v>
      </c>
      <c r="P1036" s="825">
        <v>227.56</v>
      </c>
      <c r="Q1036" s="827">
        <v>1</v>
      </c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21</v>
      </c>
      <c r="B1037" s="822" t="s">
        <v>3465</v>
      </c>
      <c r="C1037" s="822" t="s">
        <v>3471</v>
      </c>
      <c r="D1037" s="823" t="s">
        <v>6113</v>
      </c>
      <c r="E1037" s="824" t="s">
        <v>3507</v>
      </c>
      <c r="F1037" s="822" t="s">
        <v>3466</v>
      </c>
      <c r="G1037" s="822" t="s">
        <v>3923</v>
      </c>
      <c r="H1037" s="822" t="s">
        <v>329</v>
      </c>
      <c r="I1037" s="822" t="s">
        <v>4827</v>
      </c>
      <c r="J1037" s="822" t="s">
        <v>3925</v>
      </c>
      <c r="K1037" s="822" t="s">
        <v>4828</v>
      </c>
      <c r="L1037" s="825">
        <v>176.32</v>
      </c>
      <c r="M1037" s="825">
        <v>176.32</v>
      </c>
      <c r="N1037" s="822">
        <v>1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21</v>
      </c>
      <c r="B1038" s="822" t="s">
        <v>3465</v>
      </c>
      <c r="C1038" s="822" t="s">
        <v>3471</v>
      </c>
      <c r="D1038" s="823" t="s">
        <v>6113</v>
      </c>
      <c r="E1038" s="824" t="s">
        <v>3507</v>
      </c>
      <c r="F1038" s="822" t="s">
        <v>3466</v>
      </c>
      <c r="G1038" s="822" t="s">
        <v>3927</v>
      </c>
      <c r="H1038" s="822" t="s">
        <v>329</v>
      </c>
      <c r="I1038" s="822" t="s">
        <v>3928</v>
      </c>
      <c r="J1038" s="822" t="s">
        <v>1116</v>
      </c>
      <c r="K1038" s="822" t="s">
        <v>1117</v>
      </c>
      <c r="L1038" s="825">
        <v>0</v>
      </c>
      <c r="M1038" s="825">
        <v>0</v>
      </c>
      <c r="N1038" s="822">
        <v>2</v>
      </c>
      <c r="O1038" s="826">
        <v>0.5</v>
      </c>
      <c r="P1038" s="825">
        <v>0</v>
      </c>
      <c r="Q1038" s="827"/>
      <c r="R1038" s="822">
        <v>2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21</v>
      </c>
      <c r="B1039" s="822" t="s">
        <v>3465</v>
      </c>
      <c r="C1039" s="822" t="s">
        <v>3471</v>
      </c>
      <c r="D1039" s="823" t="s">
        <v>6113</v>
      </c>
      <c r="E1039" s="824" t="s">
        <v>3507</v>
      </c>
      <c r="F1039" s="822" t="s">
        <v>3466</v>
      </c>
      <c r="G1039" s="822" t="s">
        <v>3927</v>
      </c>
      <c r="H1039" s="822" t="s">
        <v>329</v>
      </c>
      <c r="I1039" s="822" t="s">
        <v>4829</v>
      </c>
      <c r="J1039" s="822" t="s">
        <v>1116</v>
      </c>
      <c r="K1039" s="822" t="s">
        <v>1117</v>
      </c>
      <c r="L1039" s="825">
        <v>0</v>
      </c>
      <c r="M1039" s="825">
        <v>0</v>
      </c>
      <c r="N1039" s="822">
        <v>2</v>
      </c>
      <c r="O1039" s="826">
        <v>1.5</v>
      </c>
      <c r="P1039" s="825">
        <v>0</v>
      </c>
      <c r="Q1039" s="827"/>
      <c r="R1039" s="822">
        <v>2</v>
      </c>
      <c r="S1039" s="827">
        <v>1</v>
      </c>
      <c r="T1039" s="826">
        <v>1.5</v>
      </c>
      <c r="U1039" s="828">
        <v>1</v>
      </c>
    </row>
    <row r="1040" spans="1:21" ht="14.45" customHeight="1" x14ac:dyDescent="0.2">
      <c r="A1040" s="821">
        <v>21</v>
      </c>
      <c r="B1040" s="822" t="s">
        <v>3465</v>
      </c>
      <c r="C1040" s="822" t="s">
        <v>3471</v>
      </c>
      <c r="D1040" s="823" t="s">
        <v>6113</v>
      </c>
      <c r="E1040" s="824" t="s">
        <v>3507</v>
      </c>
      <c r="F1040" s="822" t="s">
        <v>3466</v>
      </c>
      <c r="G1040" s="822" t="s">
        <v>3934</v>
      </c>
      <c r="H1040" s="822" t="s">
        <v>329</v>
      </c>
      <c r="I1040" s="822" t="s">
        <v>3935</v>
      </c>
      <c r="J1040" s="822" t="s">
        <v>3936</v>
      </c>
      <c r="K1040" s="822" t="s">
        <v>3937</v>
      </c>
      <c r="L1040" s="825">
        <v>248.55</v>
      </c>
      <c r="M1040" s="825">
        <v>248.55</v>
      </c>
      <c r="N1040" s="822">
        <v>1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21</v>
      </c>
      <c r="B1041" s="822" t="s">
        <v>3465</v>
      </c>
      <c r="C1041" s="822" t="s">
        <v>3471</v>
      </c>
      <c r="D1041" s="823" t="s">
        <v>6113</v>
      </c>
      <c r="E1041" s="824" t="s">
        <v>3507</v>
      </c>
      <c r="F1041" s="822" t="s">
        <v>3466</v>
      </c>
      <c r="G1041" s="822" t="s">
        <v>3934</v>
      </c>
      <c r="H1041" s="822" t="s">
        <v>329</v>
      </c>
      <c r="I1041" s="822" t="s">
        <v>3938</v>
      </c>
      <c r="J1041" s="822" t="s">
        <v>3936</v>
      </c>
      <c r="K1041" s="822" t="s">
        <v>3937</v>
      </c>
      <c r="L1041" s="825">
        <v>248.55</v>
      </c>
      <c r="M1041" s="825">
        <v>497.1</v>
      </c>
      <c r="N1041" s="822">
        <v>2</v>
      </c>
      <c r="O1041" s="826">
        <v>2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21</v>
      </c>
      <c r="B1042" s="822" t="s">
        <v>3465</v>
      </c>
      <c r="C1042" s="822" t="s">
        <v>3471</v>
      </c>
      <c r="D1042" s="823" t="s">
        <v>6113</v>
      </c>
      <c r="E1042" s="824" t="s">
        <v>3507</v>
      </c>
      <c r="F1042" s="822" t="s">
        <v>3466</v>
      </c>
      <c r="G1042" s="822" t="s">
        <v>3934</v>
      </c>
      <c r="H1042" s="822" t="s">
        <v>329</v>
      </c>
      <c r="I1042" s="822" t="s">
        <v>4830</v>
      </c>
      <c r="J1042" s="822" t="s">
        <v>4831</v>
      </c>
      <c r="K1042" s="822" t="s">
        <v>4832</v>
      </c>
      <c r="L1042" s="825">
        <v>0</v>
      </c>
      <c r="M1042" s="825">
        <v>0</v>
      </c>
      <c r="N1042" s="822">
        <v>2</v>
      </c>
      <c r="O1042" s="826">
        <v>0.5</v>
      </c>
      <c r="P1042" s="825">
        <v>0</v>
      </c>
      <c r="Q1042" s="827"/>
      <c r="R1042" s="822">
        <v>2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21</v>
      </c>
      <c r="B1043" s="822" t="s">
        <v>3465</v>
      </c>
      <c r="C1043" s="822" t="s">
        <v>3471</v>
      </c>
      <c r="D1043" s="823" t="s">
        <v>6113</v>
      </c>
      <c r="E1043" s="824" t="s">
        <v>3507</v>
      </c>
      <c r="F1043" s="822" t="s">
        <v>3466</v>
      </c>
      <c r="G1043" s="822" t="s">
        <v>3939</v>
      </c>
      <c r="H1043" s="822" t="s">
        <v>329</v>
      </c>
      <c r="I1043" s="822" t="s">
        <v>3940</v>
      </c>
      <c r="J1043" s="822" t="s">
        <v>3941</v>
      </c>
      <c r="K1043" s="822" t="s">
        <v>3942</v>
      </c>
      <c r="L1043" s="825">
        <v>727.03</v>
      </c>
      <c r="M1043" s="825">
        <v>13813.57</v>
      </c>
      <c r="N1043" s="822">
        <v>19</v>
      </c>
      <c r="O1043" s="826">
        <v>3.5</v>
      </c>
      <c r="P1043" s="825">
        <v>11632.48</v>
      </c>
      <c r="Q1043" s="827">
        <v>0.84210526315789469</v>
      </c>
      <c r="R1043" s="822">
        <v>16</v>
      </c>
      <c r="S1043" s="827">
        <v>0.84210526315789469</v>
      </c>
      <c r="T1043" s="826">
        <v>2.5</v>
      </c>
      <c r="U1043" s="828">
        <v>0.7142857142857143</v>
      </c>
    </row>
    <row r="1044" spans="1:21" ht="14.45" customHeight="1" x14ac:dyDescent="0.2">
      <c r="A1044" s="821">
        <v>21</v>
      </c>
      <c r="B1044" s="822" t="s">
        <v>3465</v>
      </c>
      <c r="C1044" s="822" t="s">
        <v>3471</v>
      </c>
      <c r="D1044" s="823" t="s">
        <v>6113</v>
      </c>
      <c r="E1044" s="824" t="s">
        <v>3507</v>
      </c>
      <c r="F1044" s="822" t="s">
        <v>3466</v>
      </c>
      <c r="G1044" s="822" t="s">
        <v>3939</v>
      </c>
      <c r="H1044" s="822" t="s">
        <v>329</v>
      </c>
      <c r="I1044" s="822" t="s">
        <v>4833</v>
      </c>
      <c r="J1044" s="822" t="s">
        <v>3941</v>
      </c>
      <c r="K1044" s="822" t="s">
        <v>3942</v>
      </c>
      <c r="L1044" s="825">
        <v>727.03</v>
      </c>
      <c r="M1044" s="825">
        <v>15267.630000000001</v>
      </c>
      <c r="N1044" s="822">
        <v>21</v>
      </c>
      <c r="O1044" s="826">
        <v>3.5</v>
      </c>
      <c r="P1044" s="825">
        <v>15267.630000000001</v>
      </c>
      <c r="Q1044" s="827">
        <v>1</v>
      </c>
      <c r="R1044" s="822">
        <v>21</v>
      </c>
      <c r="S1044" s="827">
        <v>1</v>
      </c>
      <c r="T1044" s="826">
        <v>3.5</v>
      </c>
      <c r="U1044" s="828">
        <v>1</v>
      </c>
    </row>
    <row r="1045" spans="1:21" ht="14.45" customHeight="1" x14ac:dyDescent="0.2">
      <c r="A1045" s="821">
        <v>21</v>
      </c>
      <c r="B1045" s="822" t="s">
        <v>3465</v>
      </c>
      <c r="C1045" s="822" t="s">
        <v>3471</v>
      </c>
      <c r="D1045" s="823" t="s">
        <v>6113</v>
      </c>
      <c r="E1045" s="824" t="s">
        <v>3507</v>
      </c>
      <c r="F1045" s="822" t="s">
        <v>3466</v>
      </c>
      <c r="G1045" s="822" t="s">
        <v>3530</v>
      </c>
      <c r="H1045" s="822" t="s">
        <v>329</v>
      </c>
      <c r="I1045" s="822" t="s">
        <v>3531</v>
      </c>
      <c r="J1045" s="822" t="s">
        <v>862</v>
      </c>
      <c r="K1045" s="822" t="s">
        <v>3532</v>
      </c>
      <c r="L1045" s="825">
        <v>53.57</v>
      </c>
      <c r="M1045" s="825">
        <v>1124.97</v>
      </c>
      <c r="N1045" s="822">
        <v>21</v>
      </c>
      <c r="O1045" s="826">
        <v>4</v>
      </c>
      <c r="P1045" s="825">
        <v>696.41000000000008</v>
      </c>
      <c r="Q1045" s="827">
        <v>0.61904761904761907</v>
      </c>
      <c r="R1045" s="822">
        <v>13</v>
      </c>
      <c r="S1045" s="827">
        <v>0.61904761904761907</v>
      </c>
      <c r="T1045" s="826">
        <v>2.5</v>
      </c>
      <c r="U1045" s="828">
        <v>0.625</v>
      </c>
    </row>
    <row r="1046" spans="1:21" ht="14.45" customHeight="1" x14ac:dyDescent="0.2">
      <c r="A1046" s="821">
        <v>21</v>
      </c>
      <c r="B1046" s="822" t="s">
        <v>3465</v>
      </c>
      <c r="C1046" s="822" t="s">
        <v>3471</v>
      </c>
      <c r="D1046" s="823" t="s">
        <v>6113</v>
      </c>
      <c r="E1046" s="824" t="s">
        <v>3507</v>
      </c>
      <c r="F1046" s="822" t="s">
        <v>3466</v>
      </c>
      <c r="G1046" s="822" t="s">
        <v>3530</v>
      </c>
      <c r="H1046" s="822" t="s">
        <v>329</v>
      </c>
      <c r="I1046" s="822" t="s">
        <v>3948</v>
      </c>
      <c r="J1046" s="822" t="s">
        <v>862</v>
      </c>
      <c r="K1046" s="822" t="s">
        <v>3949</v>
      </c>
      <c r="L1046" s="825">
        <v>276.85000000000002</v>
      </c>
      <c r="M1046" s="825">
        <v>553.70000000000005</v>
      </c>
      <c r="N1046" s="822">
        <v>2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21</v>
      </c>
      <c r="B1047" s="822" t="s">
        <v>3465</v>
      </c>
      <c r="C1047" s="822" t="s">
        <v>3471</v>
      </c>
      <c r="D1047" s="823" t="s">
        <v>6113</v>
      </c>
      <c r="E1047" s="824" t="s">
        <v>3507</v>
      </c>
      <c r="F1047" s="822" t="s">
        <v>3466</v>
      </c>
      <c r="G1047" s="822" t="s">
        <v>4406</v>
      </c>
      <c r="H1047" s="822" t="s">
        <v>662</v>
      </c>
      <c r="I1047" s="822" t="s">
        <v>2752</v>
      </c>
      <c r="J1047" s="822" t="s">
        <v>757</v>
      </c>
      <c r="K1047" s="822" t="s">
        <v>758</v>
      </c>
      <c r="L1047" s="825">
        <v>38.04</v>
      </c>
      <c r="M1047" s="825">
        <v>38.04</v>
      </c>
      <c r="N1047" s="822">
        <v>1</v>
      </c>
      <c r="O1047" s="826">
        <v>0.5</v>
      </c>
      <c r="P1047" s="825"/>
      <c r="Q1047" s="827">
        <v>0</v>
      </c>
      <c r="R1047" s="822"/>
      <c r="S1047" s="827">
        <v>0</v>
      </c>
      <c r="T1047" s="826"/>
      <c r="U1047" s="828">
        <v>0</v>
      </c>
    </row>
    <row r="1048" spans="1:21" ht="14.45" customHeight="1" x14ac:dyDescent="0.2">
      <c r="A1048" s="821">
        <v>21</v>
      </c>
      <c r="B1048" s="822" t="s">
        <v>3465</v>
      </c>
      <c r="C1048" s="822" t="s">
        <v>3471</v>
      </c>
      <c r="D1048" s="823" t="s">
        <v>6113</v>
      </c>
      <c r="E1048" s="824" t="s">
        <v>3507</v>
      </c>
      <c r="F1048" s="822" t="s">
        <v>3466</v>
      </c>
      <c r="G1048" s="822" t="s">
        <v>4406</v>
      </c>
      <c r="H1048" s="822" t="s">
        <v>662</v>
      </c>
      <c r="I1048" s="822" t="s">
        <v>2755</v>
      </c>
      <c r="J1048" s="822" t="s">
        <v>757</v>
      </c>
      <c r="K1048" s="822" t="s">
        <v>760</v>
      </c>
      <c r="L1048" s="825">
        <v>58.52</v>
      </c>
      <c r="M1048" s="825">
        <v>58.52</v>
      </c>
      <c r="N1048" s="822">
        <v>1</v>
      </c>
      <c r="O1048" s="826">
        <v>0.5</v>
      </c>
      <c r="P1048" s="825">
        <v>58.52</v>
      </c>
      <c r="Q1048" s="827">
        <v>1</v>
      </c>
      <c r="R1048" s="822">
        <v>1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21</v>
      </c>
      <c r="B1049" s="822" t="s">
        <v>3465</v>
      </c>
      <c r="C1049" s="822" t="s">
        <v>3471</v>
      </c>
      <c r="D1049" s="823" t="s">
        <v>6113</v>
      </c>
      <c r="E1049" s="824" t="s">
        <v>3507</v>
      </c>
      <c r="F1049" s="822" t="s">
        <v>3466</v>
      </c>
      <c r="G1049" s="822" t="s">
        <v>3957</v>
      </c>
      <c r="H1049" s="822" t="s">
        <v>662</v>
      </c>
      <c r="I1049" s="822" t="s">
        <v>4411</v>
      </c>
      <c r="J1049" s="822" t="s">
        <v>4412</v>
      </c>
      <c r="K1049" s="822" t="s">
        <v>3322</v>
      </c>
      <c r="L1049" s="825">
        <v>161.06</v>
      </c>
      <c r="M1049" s="825">
        <v>966.36</v>
      </c>
      <c r="N1049" s="822">
        <v>6</v>
      </c>
      <c r="O1049" s="826">
        <v>1</v>
      </c>
      <c r="P1049" s="825">
        <v>966.36</v>
      </c>
      <c r="Q1049" s="827">
        <v>1</v>
      </c>
      <c r="R1049" s="822">
        <v>6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21</v>
      </c>
      <c r="B1050" s="822" t="s">
        <v>3465</v>
      </c>
      <c r="C1050" s="822" t="s">
        <v>3471</v>
      </c>
      <c r="D1050" s="823" t="s">
        <v>6113</v>
      </c>
      <c r="E1050" s="824" t="s">
        <v>3507</v>
      </c>
      <c r="F1050" s="822" t="s">
        <v>3466</v>
      </c>
      <c r="G1050" s="822" t="s">
        <v>3544</v>
      </c>
      <c r="H1050" s="822" t="s">
        <v>329</v>
      </c>
      <c r="I1050" s="822" t="s">
        <v>3960</v>
      </c>
      <c r="J1050" s="822" t="s">
        <v>3546</v>
      </c>
      <c r="K1050" s="822" t="s">
        <v>824</v>
      </c>
      <c r="L1050" s="825">
        <v>208.18</v>
      </c>
      <c r="M1050" s="825">
        <v>2914.52</v>
      </c>
      <c r="N1050" s="822">
        <v>14</v>
      </c>
      <c r="O1050" s="826">
        <v>3</v>
      </c>
      <c r="P1050" s="825">
        <v>2914.52</v>
      </c>
      <c r="Q1050" s="827">
        <v>1</v>
      </c>
      <c r="R1050" s="822">
        <v>14</v>
      </c>
      <c r="S1050" s="827">
        <v>1</v>
      </c>
      <c r="T1050" s="826">
        <v>3</v>
      </c>
      <c r="U1050" s="828">
        <v>1</v>
      </c>
    </row>
    <row r="1051" spans="1:21" ht="14.45" customHeight="1" x14ac:dyDescent="0.2">
      <c r="A1051" s="821">
        <v>21</v>
      </c>
      <c r="B1051" s="822" t="s">
        <v>3465</v>
      </c>
      <c r="C1051" s="822" t="s">
        <v>3471</v>
      </c>
      <c r="D1051" s="823" t="s">
        <v>6113</v>
      </c>
      <c r="E1051" s="824" t="s">
        <v>3507</v>
      </c>
      <c r="F1051" s="822" t="s">
        <v>3466</v>
      </c>
      <c r="G1051" s="822" t="s">
        <v>3533</v>
      </c>
      <c r="H1051" s="822" t="s">
        <v>662</v>
      </c>
      <c r="I1051" s="822" t="s">
        <v>3962</v>
      </c>
      <c r="J1051" s="822" t="s">
        <v>1016</v>
      </c>
      <c r="K1051" s="822" t="s">
        <v>3963</v>
      </c>
      <c r="L1051" s="825">
        <v>368.16</v>
      </c>
      <c r="M1051" s="825">
        <v>5154.2400000000007</v>
      </c>
      <c r="N1051" s="822">
        <v>14</v>
      </c>
      <c r="O1051" s="826">
        <v>2</v>
      </c>
      <c r="P1051" s="825">
        <v>5154.2400000000007</v>
      </c>
      <c r="Q1051" s="827">
        <v>1</v>
      </c>
      <c r="R1051" s="822">
        <v>14</v>
      </c>
      <c r="S1051" s="827">
        <v>1</v>
      </c>
      <c r="T1051" s="826">
        <v>2</v>
      </c>
      <c r="U1051" s="828">
        <v>1</v>
      </c>
    </row>
    <row r="1052" spans="1:21" ht="14.45" customHeight="1" x14ac:dyDescent="0.2">
      <c r="A1052" s="821">
        <v>21</v>
      </c>
      <c r="B1052" s="822" t="s">
        <v>3465</v>
      </c>
      <c r="C1052" s="822" t="s">
        <v>3471</v>
      </c>
      <c r="D1052" s="823" t="s">
        <v>6113</v>
      </c>
      <c r="E1052" s="824" t="s">
        <v>3507</v>
      </c>
      <c r="F1052" s="822" t="s">
        <v>3466</v>
      </c>
      <c r="G1052" s="822" t="s">
        <v>3533</v>
      </c>
      <c r="H1052" s="822" t="s">
        <v>662</v>
      </c>
      <c r="I1052" s="822" t="s">
        <v>2703</v>
      </c>
      <c r="J1052" s="822" t="s">
        <v>1021</v>
      </c>
      <c r="K1052" s="822" t="s">
        <v>2704</v>
      </c>
      <c r="L1052" s="825">
        <v>1385.62</v>
      </c>
      <c r="M1052" s="825">
        <v>5542.48</v>
      </c>
      <c r="N1052" s="822">
        <v>4</v>
      </c>
      <c r="O1052" s="826">
        <v>0.5</v>
      </c>
      <c r="P1052" s="825">
        <v>5542.48</v>
      </c>
      <c r="Q1052" s="827">
        <v>1</v>
      </c>
      <c r="R1052" s="822">
        <v>4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21</v>
      </c>
      <c r="B1053" s="822" t="s">
        <v>3465</v>
      </c>
      <c r="C1053" s="822" t="s">
        <v>3471</v>
      </c>
      <c r="D1053" s="823" t="s">
        <v>6113</v>
      </c>
      <c r="E1053" s="824" t="s">
        <v>3507</v>
      </c>
      <c r="F1053" s="822" t="s">
        <v>3466</v>
      </c>
      <c r="G1053" s="822" t="s">
        <v>3533</v>
      </c>
      <c r="H1053" s="822" t="s">
        <v>662</v>
      </c>
      <c r="I1053" s="822" t="s">
        <v>2710</v>
      </c>
      <c r="J1053" s="822" t="s">
        <v>1016</v>
      </c>
      <c r="K1053" s="822" t="s">
        <v>2711</v>
      </c>
      <c r="L1053" s="825">
        <v>736.33</v>
      </c>
      <c r="M1053" s="825">
        <v>2208.9900000000002</v>
      </c>
      <c r="N1053" s="822">
        <v>3</v>
      </c>
      <c r="O1053" s="826">
        <v>1</v>
      </c>
      <c r="P1053" s="825">
        <v>2208.9900000000002</v>
      </c>
      <c r="Q1053" s="827">
        <v>1</v>
      </c>
      <c r="R1053" s="822">
        <v>3</v>
      </c>
      <c r="S1053" s="827">
        <v>1</v>
      </c>
      <c r="T1053" s="826">
        <v>1</v>
      </c>
      <c r="U1053" s="828">
        <v>1</v>
      </c>
    </row>
    <row r="1054" spans="1:21" ht="14.45" customHeight="1" x14ac:dyDescent="0.2">
      <c r="A1054" s="821">
        <v>21</v>
      </c>
      <c r="B1054" s="822" t="s">
        <v>3465</v>
      </c>
      <c r="C1054" s="822" t="s">
        <v>3471</v>
      </c>
      <c r="D1054" s="823" t="s">
        <v>6113</v>
      </c>
      <c r="E1054" s="824" t="s">
        <v>3507</v>
      </c>
      <c r="F1054" s="822" t="s">
        <v>3466</v>
      </c>
      <c r="G1054" s="822" t="s">
        <v>3533</v>
      </c>
      <c r="H1054" s="822" t="s">
        <v>662</v>
      </c>
      <c r="I1054" s="822" t="s">
        <v>2714</v>
      </c>
      <c r="J1054" s="822" t="s">
        <v>1016</v>
      </c>
      <c r="K1054" s="822" t="s">
        <v>1018</v>
      </c>
      <c r="L1054" s="825">
        <v>490.89</v>
      </c>
      <c r="M1054" s="825">
        <v>4908.8999999999996</v>
      </c>
      <c r="N1054" s="822">
        <v>10</v>
      </c>
      <c r="O1054" s="826">
        <v>1.5</v>
      </c>
      <c r="P1054" s="825">
        <v>2945.34</v>
      </c>
      <c r="Q1054" s="827">
        <v>0.60000000000000009</v>
      </c>
      <c r="R1054" s="822">
        <v>6</v>
      </c>
      <c r="S1054" s="827">
        <v>0.6</v>
      </c>
      <c r="T1054" s="826">
        <v>0.5</v>
      </c>
      <c r="U1054" s="828">
        <v>0.33333333333333331</v>
      </c>
    </row>
    <row r="1055" spans="1:21" ht="14.45" customHeight="1" x14ac:dyDescent="0.2">
      <c r="A1055" s="821">
        <v>21</v>
      </c>
      <c r="B1055" s="822" t="s">
        <v>3465</v>
      </c>
      <c r="C1055" s="822" t="s">
        <v>3471</v>
      </c>
      <c r="D1055" s="823" t="s">
        <v>6113</v>
      </c>
      <c r="E1055" s="824" t="s">
        <v>3507</v>
      </c>
      <c r="F1055" s="822" t="s">
        <v>3466</v>
      </c>
      <c r="G1055" s="822" t="s">
        <v>3533</v>
      </c>
      <c r="H1055" s="822" t="s">
        <v>662</v>
      </c>
      <c r="I1055" s="822" t="s">
        <v>2714</v>
      </c>
      <c r="J1055" s="822" t="s">
        <v>1016</v>
      </c>
      <c r="K1055" s="822" t="s">
        <v>1018</v>
      </c>
      <c r="L1055" s="825">
        <v>422.33</v>
      </c>
      <c r="M1055" s="825">
        <v>3378.64</v>
      </c>
      <c r="N1055" s="822">
        <v>8</v>
      </c>
      <c r="O1055" s="826">
        <v>1</v>
      </c>
      <c r="P1055" s="825">
        <v>3378.64</v>
      </c>
      <c r="Q1055" s="827">
        <v>1</v>
      </c>
      <c r="R1055" s="822">
        <v>8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21</v>
      </c>
      <c r="B1056" s="822" t="s">
        <v>3465</v>
      </c>
      <c r="C1056" s="822" t="s">
        <v>3471</v>
      </c>
      <c r="D1056" s="823" t="s">
        <v>6113</v>
      </c>
      <c r="E1056" s="824" t="s">
        <v>3507</v>
      </c>
      <c r="F1056" s="822" t="s">
        <v>3466</v>
      </c>
      <c r="G1056" s="822" t="s">
        <v>3533</v>
      </c>
      <c r="H1056" s="822" t="s">
        <v>662</v>
      </c>
      <c r="I1056" s="822" t="s">
        <v>2712</v>
      </c>
      <c r="J1056" s="822" t="s">
        <v>1016</v>
      </c>
      <c r="K1056" s="822" t="s">
        <v>2713</v>
      </c>
      <c r="L1056" s="825">
        <v>1154.68</v>
      </c>
      <c r="M1056" s="825">
        <v>31176.36</v>
      </c>
      <c r="N1056" s="822">
        <v>27</v>
      </c>
      <c r="O1056" s="826">
        <v>2.5</v>
      </c>
      <c r="P1056" s="825">
        <v>24248.28</v>
      </c>
      <c r="Q1056" s="827">
        <v>0.77777777777777768</v>
      </c>
      <c r="R1056" s="822">
        <v>21</v>
      </c>
      <c r="S1056" s="827">
        <v>0.77777777777777779</v>
      </c>
      <c r="T1056" s="826">
        <v>2</v>
      </c>
      <c r="U1056" s="828">
        <v>0.8</v>
      </c>
    </row>
    <row r="1057" spans="1:21" ht="14.45" customHeight="1" x14ac:dyDescent="0.2">
      <c r="A1057" s="821">
        <v>21</v>
      </c>
      <c r="B1057" s="822" t="s">
        <v>3465</v>
      </c>
      <c r="C1057" s="822" t="s">
        <v>3471</v>
      </c>
      <c r="D1057" s="823" t="s">
        <v>6113</v>
      </c>
      <c r="E1057" s="824" t="s">
        <v>3507</v>
      </c>
      <c r="F1057" s="822" t="s">
        <v>3466</v>
      </c>
      <c r="G1057" s="822" t="s">
        <v>3533</v>
      </c>
      <c r="H1057" s="822" t="s">
        <v>662</v>
      </c>
      <c r="I1057" s="822" t="s">
        <v>2709</v>
      </c>
      <c r="J1057" s="822" t="s">
        <v>1016</v>
      </c>
      <c r="K1057" s="822" t="s">
        <v>1017</v>
      </c>
      <c r="L1057" s="825">
        <v>923.74</v>
      </c>
      <c r="M1057" s="825">
        <v>24017.239999999998</v>
      </c>
      <c r="N1057" s="822">
        <v>26</v>
      </c>
      <c r="O1057" s="826">
        <v>4</v>
      </c>
      <c r="P1057" s="825">
        <v>24017.239999999998</v>
      </c>
      <c r="Q1057" s="827">
        <v>1</v>
      </c>
      <c r="R1057" s="822">
        <v>26</v>
      </c>
      <c r="S1057" s="827">
        <v>1</v>
      </c>
      <c r="T1057" s="826">
        <v>4</v>
      </c>
      <c r="U1057" s="828">
        <v>1</v>
      </c>
    </row>
    <row r="1058" spans="1:21" ht="14.45" customHeight="1" x14ac:dyDescent="0.2">
      <c r="A1058" s="821">
        <v>21</v>
      </c>
      <c r="B1058" s="822" t="s">
        <v>3465</v>
      </c>
      <c r="C1058" s="822" t="s">
        <v>3471</v>
      </c>
      <c r="D1058" s="823" t="s">
        <v>6113</v>
      </c>
      <c r="E1058" s="824" t="s">
        <v>3507</v>
      </c>
      <c r="F1058" s="822" t="s">
        <v>3466</v>
      </c>
      <c r="G1058" s="822" t="s">
        <v>4834</v>
      </c>
      <c r="H1058" s="822" t="s">
        <v>329</v>
      </c>
      <c r="I1058" s="822" t="s">
        <v>4835</v>
      </c>
      <c r="J1058" s="822" t="s">
        <v>1304</v>
      </c>
      <c r="K1058" s="822" t="s">
        <v>4836</v>
      </c>
      <c r="L1058" s="825">
        <v>117.47</v>
      </c>
      <c r="M1058" s="825">
        <v>587.34999999999991</v>
      </c>
      <c r="N1058" s="822">
        <v>5</v>
      </c>
      <c r="O1058" s="826">
        <v>2</v>
      </c>
      <c r="P1058" s="825">
        <v>352.40999999999997</v>
      </c>
      <c r="Q1058" s="827">
        <v>0.60000000000000009</v>
      </c>
      <c r="R1058" s="822">
        <v>3</v>
      </c>
      <c r="S1058" s="827">
        <v>0.6</v>
      </c>
      <c r="T1058" s="826">
        <v>1</v>
      </c>
      <c r="U1058" s="828">
        <v>0.5</v>
      </c>
    </row>
    <row r="1059" spans="1:21" ht="14.45" customHeight="1" x14ac:dyDescent="0.2">
      <c r="A1059" s="821">
        <v>21</v>
      </c>
      <c r="B1059" s="822" t="s">
        <v>3465</v>
      </c>
      <c r="C1059" s="822" t="s">
        <v>3471</v>
      </c>
      <c r="D1059" s="823" t="s">
        <v>6113</v>
      </c>
      <c r="E1059" s="824" t="s">
        <v>3507</v>
      </c>
      <c r="F1059" s="822" t="s">
        <v>3466</v>
      </c>
      <c r="G1059" s="822" t="s">
        <v>4837</v>
      </c>
      <c r="H1059" s="822" t="s">
        <v>329</v>
      </c>
      <c r="I1059" s="822" t="s">
        <v>4838</v>
      </c>
      <c r="J1059" s="822" t="s">
        <v>4839</v>
      </c>
      <c r="K1059" s="822" t="s">
        <v>4840</v>
      </c>
      <c r="L1059" s="825">
        <v>31.09</v>
      </c>
      <c r="M1059" s="825">
        <v>62.18</v>
      </c>
      <c r="N1059" s="822">
        <v>2</v>
      </c>
      <c r="O1059" s="826">
        <v>1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21</v>
      </c>
      <c r="B1060" s="822" t="s">
        <v>3465</v>
      </c>
      <c r="C1060" s="822" t="s">
        <v>3471</v>
      </c>
      <c r="D1060" s="823" t="s">
        <v>6113</v>
      </c>
      <c r="E1060" s="824" t="s">
        <v>3507</v>
      </c>
      <c r="F1060" s="822" t="s">
        <v>3466</v>
      </c>
      <c r="G1060" s="822" t="s">
        <v>3964</v>
      </c>
      <c r="H1060" s="822" t="s">
        <v>329</v>
      </c>
      <c r="I1060" s="822" t="s">
        <v>3968</v>
      </c>
      <c r="J1060" s="822" t="s">
        <v>1329</v>
      </c>
      <c r="K1060" s="822" t="s">
        <v>3969</v>
      </c>
      <c r="L1060" s="825">
        <v>35.25</v>
      </c>
      <c r="M1060" s="825">
        <v>352.5</v>
      </c>
      <c r="N1060" s="822">
        <v>10</v>
      </c>
      <c r="O1060" s="826">
        <v>2.5</v>
      </c>
      <c r="P1060" s="825">
        <v>141</v>
      </c>
      <c r="Q1060" s="827">
        <v>0.4</v>
      </c>
      <c r="R1060" s="822">
        <v>4</v>
      </c>
      <c r="S1060" s="827">
        <v>0.4</v>
      </c>
      <c r="T1060" s="826">
        <v>1</v>
      </c>
      <c r="U1060" s="828">
        <v>0.4</v>
      </c>
    </row>
    <row r="1061" spans="1:21" ht="14.45" customHeight="1" x14ac:dyDescent="0.2">
      <c r="A1061" s="821">
        <v>21</v>
      </c>
      <c r="B1061" s="822" t="s">
        <v>3465</v>
      </c>
      <c r="C1061" s="822" t="s">
        <v>3471</v>
      </c>
      <c r="D1061" s="823" t="s">
        <v>6113</v>
      </c>
      <c r="E1061" s="824" t="s">
        <v>3507</v>
      </c>
      <c r="F1061" s="822" t="s">
        <v>3466</v>
      </c>
      <c r="G1061" s="822" t="s">
        <v>3964</v>
      </c>
      <c r="H1061" s="822" t="s">
        <v>329</v>
      </c>
      <c r="I1061" s="822" t="s">
        <v>4841</v>
      </c>
      <c r="J1061" s="822" t="s">
        <v>742</v>
      </c>
      <c r="K1061" s="822" t="s">
        <v>703</v>
      </c>
      <c r="L1061" s="825">
        <v>35.25</v>
      </c>
      <c r="M1061" s="825">
        <v>141</v>
      </c>
      <c r="N1061" s="822">
        <v>4</v>
      </c>
      <c r="O1061" s="826">
        <v>1</v>
      </c>
      <c r="P1061" s="825">
        <v>141</v>
      </c>
      <c r="Q1061" s="827">
        <v>1</v>
      </c>
      <c r="R1061" s="822">
        <v>4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21</v>
      </c>
      <c r="B1062" s="822" t="s">
        <v>3465</v>
      </c>
      <c r="C1062" s="822" t="s">
        <v>3471</v>
      </c>
      <c r="D1062" s="823" t="s">
        <v>6113</v>
      </c>
      <c r="E1062" s="824" t="s">
        <v>3507</v>
      </c>
      <c r="F1062" s="822" t="s">
        <v>3466</v>
      </c>
      <c r="G1062" s="822" t="s">
        <v>4842</v>
      </c>
      <c r="H1062" s="822" t="s">
        <v>662</v>
      </c>
      <c r="I1062" s="822" t="s">
        <v>4843</v>
      </c>
      <c r="J1062" s="822" t="s">
        <v>3214</v>
      </c>
      <c r="K1062" s="822" t="s">
        <v>4264</v>
      </c>
      <c r="L1062" s="825">
        <v>51.83</v>
      </c>
      <c r="M1062" s="825">
        <v>51.83</v>
      </c>
      <c r="N1062" s="822">
        <v>1</v>
      </c>
      <c r="O1062" s="826">
        <v>1</v>
      </c>
      <c r="P1062" s="825">
        <v>51.83</v>
      </c>
      <c r="Q1062" s="827">
        <v>1</v>
      </c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21</v>
      </c>
      <c r="B1063" s="822" t="s">
        <v>3465</v>
      </c>
      <c r="C1063" s="822" t="s">
        <v>3471</v>
      </c>
      <c r="D1063" s="823" t="s">
        <v>6113</v>
      </c>
      <c r="E1063" s="824" t="s">
        <v>3507</v>
      </c>
      <c r="F1063" s="822" t="s">
        <v>3466</v>
      </c>
      <c r="G1063" s="822" t="s">
        <v>4420</v>
      </c>
      <c r="H1063" s="822" t="s">
        <v>329</v>
      </c>
      <c r="I1063" s="822" t="s">
        <v>4421</v>
      </c>
      <c r="J1063" s="822" t="s">
        <v>4422</v>
      </c>
      <c r="K1063" s="822" t="s">
        <v>4423</v>
      </c>
      <c r="L1063" s="825">
        <v>78.33</v>
      </c>
      <c r="M1063" s="825">
        <v>783.3</v>
      </c>
      <c r="N1063" s="822">
        <v>10</v>
      </c>
      <c r="O1063" s="826">
        <v>4</v>
      </c>
      <c r="P1063" s="825">
        <v>156.66</v>
      </c>
      <c r="Q1063" s="827">
        <v>0.2</v>
      </c>
      <c r="R1063" s="822">
        <v>2</v>
      </c>
      <c r="S1063" s="827">
        <v>0.2</v>
      </c>
      <c r="T1063" s="826">
        <v>1</v>
      </c>
      <c r="U1063" s="828">
        <v>0.25</v>
      </c>
    </row>
    <row r="1064" spans="1:21" ht="14.45" customHeight="1" x14ac:dyDescent="0.2">
      <c r="A1064" s="821">
        <v>21</v>
      </c>
      <c r="B1064" s="822" t="s">
        <v>3465</v>
      </c>
      <c r="C1064" s="822" t="s">
        <v>3471</v>
      </c>
      <c r="D1064" s="823" t="s">
        <v>6113</v>
      </c>
      <c r="E1064" s="824" t="s">
        <v>3507</v>
      </c>
      <c r="F1064" s="822" t="s">
        <v>3466</v>
      </c>
      <c r="G1064" s="822" t="s">
        <v>3970</v>
      </c>
      <c r="H1064" s="822" t="s">
        <v>329</v>
      </c>
      <c r="I1064" s="822" t="s">
        <v>3971</v>
      </c>
      <c r="J1064" s="822" t="s">
        <v>3972</v>
      </c>
      <c r="K1064" s="822" t="s">
        <v>3973</v>
      </c>
      <c r="L1064" s="825">
        <v>27.37</v>
      </c>
      <c r="M1064" s="825">
        <v>27.37</v>
      </c>
      <c r="N1064" s="822">
        <v>1</v>
      </c>
      <c r="O1064" s="826">
        <v>0.5</v>
      </c>
      <c r="P1064" s="825">
        <v>27.37</v>
      </c>
      <c r="Q1064" s="827">
        <v>1</v>
      </c>
      <c r="R1064" s="822">
        <v>1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21</v>
      </c>
      <c r="B1065" s="822" t="s">
        <v>3465</v>
      </c>
      <c r="C1065" s="822" t="s">
        <v>3471</v>
      </c>
      <c r="D1065" s="823" t="s">
        <v>6113</v>
      </c>
      <c r="E1065" s="824" t="s">
        <v>3507</v>
      </c>
      <c r="F1065" s="822" t="s">
        <v>3466</v>
      </c>
      <c r="G1065" s="822" t="s">
        <v>3970</v>
      </c>
      <c r="H1065" s="822" t="s">
        <v>329</v>
      </c>
      <c r="I1065" s="822" t="s">
        <v>3974</v>
      </c>
      <c r="J1065" s="822" t="s">
        <v>3972</v>
      </c>
      <c r="K1065" s="822" t="s">
        <v>3975</v>
      </c>
      <c r="L1065" s="825">
        <v>87.98</v>
      </c>
      <c r="M1065" s="825">
        <v>1319.7</v>
      </c>
      <c r="N1065" s="822">
        <v>15</v>
      </c>
      <c r="O1065" s="826">
        <v>8.5</v>
      </c>
      <c r="P1065" s="825">
        <v>879.80000000000007</v>
      </c>
      <c r="Q1065" s="827">
        <v>0.66666666666666674</v>
      </c>
      <c r="R1065" s="822">
        <v>10</v>
      </c>
      <c r="S1065" s="827">
        <v>0.66666666666666663</v>
      </c>
      <c r="T1065" s="826">
        <v>6.5</v>
      </c>
      <c r="U1065" s="828">
        <v>0.76470588235294112</v>
      </c>
    </row>
    <row r="1066" spans="1:21" ht="14.45" customHeight="1" x14ac:dyDescent="0.2">
      <c r="A1066" s="821">
        <v>21</v>
      </c>
      <c r="B1066" s="822" t="s">
        <v>3465</v>
      </c>
      <c r="C1066" s="822" t="s">
        <v>3471</v>
      </c>
      <c r="D1066" s="823" t="s">
        <v>6113</v>
      </c>
      <c r="E1066" s="824" t="s">
        <v>3507</v>
      </c>
      <c r="F1066" s="822" t="s">
        <v>3466</v>
      </c>
      <c r="G1066" s="822" t="s">
        <v>3970</v>
      </c>
      <c r="H1066" s="822" t="s">
        <v>329</v>
      </c>
      <c r="I1066" s="822" t="s">
        <v>4424</v>
      </c>
      <c r="J1066" s="822" t="s">
        <v>3972</v>
      </c>
      <c r="K1066" s="822" t="s">
        <v>3975</v>
      </c>
      <c r="L1066" s="825">
        <v>87.98</v>
      </c>
      <c r="M1066" s="825">
        <v>1407.68</v>
      </c>
      <c r="N1066" s="822">
        <v>16</v>
      </c>
      <c r="O1066" s="826">
        <v>8.5</v>
      </c>
      <c r="P1066" s="825">
        <v>1055.76</v>
      </c>
      <c r="Q1066" s="827">
        <v>0.75</v>
      </c>
      <c r="R1066" s="822">
        <v>12</v>
      </c>
      <c r="S1066" s="827">
        <v>0.75</v>
      </c>
      <c r="T1066" s="826">
        <v>5.5</v>
      </c>
      <c r="U1066" s="828">
        <v>0.6470588235294118</v>
      </c>
    </row>
    <row r="1067" spans="1:21" ht="14.45" customHeight="1" x14ac:dyDescent="0.2">
      <c r="A1067" s="821">
        <v>21</v>
      </c>
      <c r="B1067" s="822" t="s">
        <v>3465</v>
      </c>
      <c r="C1067" s="822" t="s">
        <v>3471</v>
      </c>
      <c r="D1067" s="823" t="s">
        <v>6113</v>
      </c>
      <c r="E1067" s="824" t="s">
        <v>3507</v>
      </c>
      <c r="F1067" s="822" t="s">
        <v>3466</v>
      </c>
      <c r="G1067" s="822" t="s">
        <v>3970</v>
      </c>
      <c r="H1067" s="822" t="s">
        <v>329</v>
      </c>
      <c r="I1067" s="822" t="s">
        <v>4844</v>
      </c>
      <c r="J1067" s="822" t="s">
        <v>3972</v>
      </c>
      <c r="K1067" s="822" t="s">
        <v>3973</v>
      </c>
      <c r="L1067" s="825">
        <v>27.37</v>
      </c>
      <c r="M1067" s="825">
        <v>164.22</v>
      </c>
      <c r="N1067" s="822">
        <v>6</v>
      </c>
      <c r="O1067" s="826">
        <v>1.5</v>
      </c>
      <c r="P1067" s="825">
        <v>109.48</v>
      </c>
      <c r="Q1067" s="827">
        <v>0.66666666666666674</v>
      </c>
      <c r="R1067" s="822">
        <v>4</v>
      </c>
      <c r="S1067" s="827">
        <v>0.66666666666666663</v>
      </c>
      <c r="T1067" s="826">
        <v>1</v>
      </c>
      <c r="U1067" s="828">
        <v>0.66666666666666663</v>
      </c>
    </row>
    <row r="1068" spans="1:21" ht="14.45" customHeight="1" x14ac:dyDescent="0.2">
      <c r="A1068" s="821">
        <v>21</v>
      </c>
      <c r="B1068" s="822" t="s">
        <v>3465</v>
      </c>
      <c r="C1068" s="822" t="s">
        <v>3471</v>
      </c>
      <c r="D1068" s="823" t="s">
        <v>6113</v>
      </c>
      <c r="E1068" s="824" t="s">
        <v>3507</v>
      </c>
      <c r="F1068" s="822" t="s">
        <v>3466</v>
      </c>
      <c r="G1068" s="822" t="s">
        <v>3970</v>
      </c>
      <c r="H1068" s="822" t="s">
        <v>329</v>
      </c>
      <c r="I1068" s="822" t="s">
        <v>4845</v>
      </c>
      <c r="J1068" s="822" t="s">
        <v>3972</v>
      </c>
      <c r="K1068" s="822" t="s">
        <v>4846</v>
      </c>
      <c r="L1068" s="825">
        <v>0</v>
      </c>
      <c r="M1068" s="825">
        <v>0</v>
      </c>
      <c r="N1068" s="822">
        <v>7</v>
      </c>
      <c r="O1068" s="826">
        <v>1</v>
      </c>
      <c r="P1068" s="825">
        <v>0</v>
      </c>
      <c r="Q1068" s="827"/>
      <c r="R1068" s="822">
        <v>6</v>
      </c>
      <c r="S1068" s="827">
        <v>0.8571428571428571</v>
      </c>
      <c r="T1068" s="826">
        <v>0.5</v>
      </c>
      <c r="U1068" s="828">
        <v>0.5</v>
      </c>
    </row>
    <row r="1069" spans="1:21" ht="14.45" customHeight="1" x14ac:dyDescent="0.2">
      <c r="A1069" s="821">
        <v>21</v>
      </c>
      <c r="B1069" s="822" t="s">
        <v>3465</v>
      </c>
      <c r="C1069" s="822" t="s">
        <v>3471</v>
      </c>
      <c r="D1069" s="823" t="s">
        <v>6113</v>
      </c>
      <c r="E1069" s="824" t="s">
        <v>3507</v>
      </c>
      <c r="F1069" s="822" t="s">
        <v>3466</v>
      </c>
      <c r="G1069" s="822" t="s">
        <v>3970</v>
      </c>
      <c r="H1069" s="822" t="s">
        <v>329</v>
      </c>
      <c r="I1069" s="822" t="s">
        <v>3981</v>
      </c>
      <c r="J1069" s="822" t="s">
        <v>3972</v>
      </c>
      <c r="K1069" s="822" t="s">
        <v>3982</v>
      </c>
      <c r="L1069" s="825">
        <v>54.75</v>
      </c>
      <c r="M1069" s="825">
        <v>54.75</v>
      </c>
      <c r="N1069" s="822">
        <v>1</v>
      </c>
      <c r="O1069" s="826">
        <v>0.5</v>
      </c>
      <c r="P1069" s="825">
        <v>54.75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21</v>
      </c>
      <c r="B1070" s="822" t="s">
        <v>3465</v>
      </c>
      <c r="C1070" s="822" t="s">
        <v>3471</v>
      </c>
      <c r="D1070" s="823" t="s">
        <v>6113</v>
      </c>
      <c r="E1070" s="824" t="s">
        <v>3507</v>
      </c>
      <c r="F1070" s="822" t="s">
        <v>3466</v>
      </c>
      <c r="G1070" s="822" t="s">
        <v>3970</v>
      </c>
      <c r="H1070" s="822" t="s">
        <v>329</v>
      </c>
      <c r="I1070" s="822" t="s">
        <v>4847</v>
      </c>
      <c r="J1070" s="822" t="s">
        <v>2307</v>
      </c>
      <c r="K1070" s="822" t="s">
        <v>4848</v>
      </c>
      <c r="L1070" s="825">
        <v>0</v>
      </c>
      <c r="M1070" s="825">
        <v>0</v>
      </c>
      <c r="N1070" s="822">
        <v>3</v>
      </c>
      <c r="O1070" s="826">
        <v>0.5</v>
      </c>
      <c r="P1070" s="825"/>
      <c r="Q1070" s="827"/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21</v>
      </c>
      <c r="B1071" s="822" t="s">
        <v>3465</v>
      </c>
      <c r="C1071" s="822" t="s">
        <v>3471</v>
      </c>
      <c r="D1071" s="823" t="s">
        <v>6113</v>
      </c>
      <c r="E1071" s="824" t="s">
        <v>3507</v>
      </c>
      <c r="F1071" s="822" t="s">
        <v>3466</v>
      </c>
      <c r="G1071" s="822" t="s">
        <v>3534</v>
      </c>
      <c r="H1071" s="822" t="s">
        <v>329</v>
      </c>
      <c r="I1071" s="822" t="s">
        <v>3983</v>
      </c>
      <c r="J1071" s="822" t="s">
        <v>1343</v>
      </c>
      <c r="K1071" s="822" t="s">
        <v>1344</v>
      </c>
      <c r="L1071" s="825">
        <v>453.18</v>
      </c>
      <c r="M1071" s="825">
        <v>57100.680000000022</v>
      </c>
      <c r="N1071" s="822">
        <v>126</v>
      </c>
      <c r="O1071" s="826">
        <v>21</v>
      </c>
      <c r="P1071" s="825">
        <v>50756.160000000018</v>
      </c>
      <c r="Q1071" s="827">
        <v>0.88888888888888884</v>
      </c>
      <c r="R1071" s="822">
        <v>112</v>
      </c>
      <c r="S1071" s="827">
        <v>0.88888888888888884</v>
      </c>
      <c r="T1071" s="826">
        <v>18.5</v>
      </c>
      <c r="U1071" s="828">
        <v>0.88095238095238093</v>
      </c>
    </row>
    <row r="1072" spans="1:21" ht="14.45" customHeight="1" x14ac:dyDescent="0.2">
      <c r="A1072" s="821">
        <v>21</v>
      </c>
      <c r="B1072" s="822" t="s">
        <v>3465</v>
      </c>
      <c r="C1072" s="822" t="s">
        <v>3471</v>
      </c>
      <c r="D1072" s="823" t="s">
        <v>6113</v>
      </c>
      <c r="E1072" s="824" t="s">
        <v>3507</v>
      </c>
      <c r="F1072" s="822" t="s">
        <v>3466</v>
      </c>
      <c r="G1072" s="822" t="s">
        <v>3534</v>
      </c>
      <c r="H1072" s="822" t="s">
        <v>329</v>
      </c>
      <c r="I1072" s="822" t="s">
        <v>3535</v>
      </c>
      <c r="J1072" s="822" t="s">
        <v>1343</v>
      </c>
      <c r="K1072" s="822" t="s">
        <v>1344</v>
      </c>
      <c r="L1072" s="825">
        <v>453.18</v>
      </c>
      <c r="M1072" s="825">
        <v>3625.44</v>
      </c>
      <c r="N1072" s="822">
        <v>8</v>
      </c>
      <c r="O1072" s="826">
        <v>1.5</v>
      </c>
      <c r="P1072" s="825">
        <v>3625.44</v>
      </c>
      <c r="Q1072" s="827">
        <v>1</v>
      </c>
      <c r="R1072" s="822">
        <v>8</v>
      </c>
      <c r="S1072" s="827">
        <v>1</v>
      </c>
      <c r="T1072" s="826">
        <v>1.5</v>
      </c>
      <c r="U1072" s="828">
        <v>1</v>
      </c>
    </row>
    <row r="1073" spans="1:21" ht="14.45" customHeight="1" x14ac:dyDescent="0.2">
      <c r="A1073" s="821">
        <v>21</v>
      </c>
      <c r="B1073" s="822" t="s">
        <v>3465</v>
      </c>
      <c r="C1073" s="822" t="s">
        <v>3471</v>
      </c>
      <c r="D1073" s="823" t="s">
        <v>6113</v>
      </c>
      <c r="E1073" s="824" t="s">
        <v>3507</v>
      </c>
      <c r="F1073" s="822" t="s">
        <v>3466</v>
      </c>
      <c r="G1073" s="822" t="s">
        <v>4431</v>
      </c>
      <c r="H1073" s="822" t="s">
        <v>329</v>
      </c>
      <c r="I1073" s="822" t="s">
        <v>4432</v>
      </c>
      <c r="J1073" s="822" t="s">
        <v>4433</v>
      </c>
      <c r="K1073" s="822" t="s">
        <v>3821</v>
      </c>
      <c r="L1073" s="825">
        <v>46.81</v>
      </c>
      <c r="M1073" s="825">
        <v>140.43</v>
      </c>
      <c r="N1073" s="822">
        <v>3</v>
      </c>
      <c r="O1073" s="826">
        <v>1</v>
      </c>
      <c r="P1073" s="825">
        <v>140.43</v>
      </c>
      <c r="Q1073" s="827">
        <v>1</v>
      </c>
      <c r="R1073" s="822">
        <v>3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21</v>
      </c>
      <c r="B1074" s="822" t="s">
        <v>3465</v>
      </c>
      <c r="C1074" s="822" t="s">
        <v>3471</v>
      </c>
      <c r="D1074" s="823" t="s">
        <v>6113</v>
      </c>
      <c r="E1074" s="824" t="s">
        <v>3507</v>
      </c>
      <c r="F1074" s="822" t="s">
        <v>3466</v>
      </c>
      <c r="G1074" s="822" t="s">
        <v>3563</v>
      </c>
      <c r="H1074" s="822" t="s">
        <v>662</v>
      </c>
      <c r="I1074" s="822" t="s">
        <v>3179</v>
      </c>
      <c r="J1074" s="822" t="s">
        <v>841</v>
      </c>
      <c r="K1074" s="822" t="s">
        <v>3180</v>
      </c>
      <c r="L1074" s="825">
        <v>48.89</v>
      </c>
      <c r="M1074" s="825">
        <v>195.56</v>
      </c>
      <c r="N1074" s="822">
        <v>4</v>
      </c>
      <c r="O1074" s="826">
        <v>2.5</v>
      </c>
      <c r="P1074" s="825">
        <v>146.67000000000002</v>
      </c>
      <c r="Q1074" s="827">
        <v>0.75000000000000011</v>
      </c>
      <c r="R1074" s="822">
        <v>3</v>
      </c>
      <c r="S1074" s="827">
        <v>0.75</v>
      </c>
      <c r="T1074" s="826">
        <v>1.5</v>
      </c>
      <c r="U1074" s="828">
        <v>0.6</v>
      </c>
    </row>
    <row r="1075" spans="1:21" ht="14.45" customHeight="1" x14ac:dyDescent="0.2">
      <c r="A1075" s="821">
        <v>21</v>
      </c>
      <c r="B1075" s="822" t="s">
        <v>3465</v>
      </c>
      <c r="C1075" s="822" t="s">
        <v>3471</v>
      </c>
      <c r="D1075" s="823" t="s">
        <v>6113</v>
      </c>
      <c r="E1075" s="824" t="s">
        <v>3507</v>
      </c>
      <c r="F1075" s="822" t="s">
        <v>3466</v>
      </c>
      <c r="G1075" s="822" t="s">
        <v>3563</v>
      </c>
      <c r="H1075" s="822" t="s">
        <v>329</v>
      </c>
      <c r="I1075" s="822" t="s">
        <v>3569</v>
      </c>
      <c r="J1075" s="822" t="s">
        <v>841</v>
      </c>
      <c r="K1075" s="822" t="s">
        <v>842</v>
      </c>
      <c r="L1075" s="825">
        <v>97.76</v>
      </c>
      <c r="M1075" s="825">
        <v>195.52</v>
      </c>
      <c r="N1075" s="822">
        <v>2</v>
      </c>
      <c r="O1075" s="826">
        <v>1</v>
      </c>
      <c r="P1075" s="825">
        <v>195.52</v>
      </c>
      <c r="Q1075" s="827">
        <v>1</v>
      </c>
      <c r="R1075" s="822">
        <v>2</v>
      </c>
      <c r="S1075" s="827">
        <v>1</v>
      </c>
      <c r="T1075" s="826">
        <v>1</v>
      </c>
      <c r="U1075" s="828">
        <v>1</v>
      </c>
    </row>
    <row r="1076" spans="1:21" ht="14.45" customHeight="1" x14ac:dyDescent="0.2">
      <c r="A1076" s="821">
        <v>21</v>
      </c>
      <c r="B1076" s="822" t="s">
        <v>3465</v>
      </c>
      <c r="C1076" s="822" t="s">
        <v>3471</v>
      </c>
      <c r="D1076" s="823" t="s">
        <v>6113</v>
      </c>
      <c r="E1076" s="824" t="s">
        <v>3507</v>
      </c>
      <c r="F1076" s="822" t="s">
        <v>3466</v>
      </c>
      <c r="G1076" s="822" t="s">
        <v>4000</v>
      </c>
      <c r="H1076" s="822" t="s">
        <v>329</v>
      </c>
      <c r="I1076" s="822" t="s">
        <v>4849</v>
      </c>
      <c r="J1076" s="822" t="s">
        <v>4569</v>
      </c>
      <c r="K1076" s="822" t="s">
        <v>4850</v>
      </c>
      <c r="L1076" s="825">
        <v>39.85</v>
      </c>
      <c r="M1076" s="825">
        <v>79.7</v>
      </c>
      <c r="N1076" s="822">
        <v>2</v>
      </c>
      <c r="O1076" s="826">
        <v>1</v>
      </c>
      <c r="P1076" s="825">
        <v>79.7</v>
      </c>
      <c r="Q1076" s="827">
        <v>1</v>
      </c>
      <c r="R1076" s="822">
        <v>2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21</v>
      </c>
      <c r="B1077" s="822" t="s">
        <v>3465</v>
      </c>
      <c r="C1077" s="822" t="s">
        <v>3471</v>
      </c>
      <c r="D1077" s="823" t="s">
        <v>6113</v>
      </c>
      <c r="E1077" s="824" t="s">
        <v>3507</v>
      </c>
      <c r="F1077" s="822" t="s">
        <v>3466</v>
      </c>
      <c r="G1077" s="822" t="s">
        <v>3570</v>
      </c>
      <c r="H1077" s="822" t="s">
        <v>329</v>
      </c>
      <c r="I1077" s="822" t="s">
        <v>3571</v>
      </c>
      <c r="J1077" s="822" t="s">
        <v>695</v>
      </c>
      <c r="K1077" s="822" t="s">
        <v>3572</v>
      </c>
      <c r="L1077" s="825">
        <v>127.91</v>
      </c>
      <c r="M1077" s="825">
        <v>6139.68</v>
      </c>
      <c r="N1077" s="822">
        <v>48</v>
      </c>
      <c r="O1077" s="826">
        <v>13.5</v>
      </c>
      <c r="P1077" s="825">
        <v>2814.02</v>
      </c>
      <c r="Q1077" s="827">
        <v>0.45833333333333331</v>
      </c>
      <c r="R1077" s="822">
        <v>22</v>
      </c>
      <c r="S1077" s="827">
        <v>0.45833333333333331</v>
      </c>
      <c r="T1077" s="826">
        <v>6</v>
      </c>
      <c r="U1077" s="828">
        <v>0.44444444444444442</v>
      </c>
    </row>
    <row r="1078" spans="1:21" ht="14.45" customHeight="1" x14ac:dyDescent="0.2">
      <c r="A1078" s="821">
        <v>21</v>
      </c>
      <c r="B1078" s="822" t="s">
        <v>3465</v>
      </c>
      <c r="C1078" s="822" t="s">
        <v>3471</v>
      </c>
      <c r="D1078" s="823" t="s">
        <v>6113</v>
      </c>
      <c r="E1078" s="824" t="s">
        <v>3507</v>
      </c>
      <c r="F1078" s="822" t="s">
        <v>3466</v>
      </c>
      <c r="G1078" s="822" t="s">
        <v>3570</v>
      </c>
      <c r="H1078" s="822" t="s">
        <v>329</v>
      </c>
      <c r="I1078" s="822" t="s">
        <v>4851</v>
      </c>
      <c r="J1078" s="822" t="s">
        <v>713</v>
      </c>
      <c r="K1078" s="822" t="s">
        <v>4852</v>
      </c>
      <c r="L1078" s="825">
        <v>95.71</v>
      </c>
      <c r="M1078" s="825">
        <v>574.26</v>
      </c>
      <c r="N1078" s="822">
        <v>6</v>
      </c>
      <c r="O1078" s="826">
        <v>1</v>
      </c>
      <c r="P1078" s="825">
        <v>574.26</v>
      </c>
      <c r="Q1078" s="827">
        <v>1</v>
      </c>
      <c r="R1078" s="822">
        <v>6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21</v>
      </c>
      <c r="B1079" s="822" t="s">
        <v>3465</v>
      </c>
      <c r="C1079" s="822" t="s">
        <v>3471</v>
      </c>
      <c r="D1079" s="823" t="s">
        <v>6113</v>
      </c>
      <c r="E1079" s="824" t="s">
        <v>3507</v>
      </c>
      <c r="F1079" s="822" t="s">
        <v>3466</v>
      </c>
      <c r="G1079" s="822" t="s">
        <v>4006</v>
      </c>
      <c r="H1079" s="822" t="s">
        <v>662</v>
      </c>
      <c r="I1079" s="822" t="s">
        <v>2841</v>
      </c>
      <c r="J1079" s="822" t="s">
        <v>2842</v>
      </c>
      <c r="K1079" s="822" t="s">
        <v>2843</v>
      </c>
      <c r="L1079" s="825">
        <v>21.92</v>
      </c>
      <c r="M1079" s="825">
        <v>591.84</v>
      </c>
      <c r="N1079" s="822">
        <v>27</v>
      </c>
      <c r="O1079" s="826">
        <v>3</v>
      </c>
      <c r="P1079" s="825">
        <v>153.44</v>
      </c>
      <c r="Q1079" s="827">
        <v>0.25925925925925924</v>
      </c>
      <c r="R1079" s="822">
        <v>7</v>
      </c>
      <c r="S1079" s="827">
        <v>0.25925925925925924</v>
      </c>
      <c r="T1079" s="826">
        <v>1.5</v>
      </c>
      <c r="U1079" s="828">
        <v>0.5</v>
      </c>
    </row>
    <row r="1080" spans="1:21" ht="14.45" customHeight="1" x14ac:dyDescent="0.2">
      <c r="A1080" s="821">
        <v>21</v>
      </c>
      <c r="B1080" s="822" t="s">
        <v>3465</v>
      </c>
      <c r="C1080" s="822" t="s">
        <v>3471</v>
      </c>
      <c r="D1080" s="823" t="s">
        <v>6113</v>
      </c>
      <c r="E1080" s="824" t="s">
        <v>3507</v>
      </c>
      <c r="F1080" s="822" t="s">
        <v>3466</v>
      </c>
      <c r="G1080" s="822" t="s">
        <v>4006</v>
      </c>
      <c r="H1080" s="822" t="s">
        <v>662</v>
      </c>
      <c r="I1080" s="822" t="s">
        <v>2844</v>
      </c>
      <c r="J1080" s="822" t="s">
        <v>2842</v>
      </c>
      <c r="K1080" s="822" t="s">
        <v>2845</v>
      </c>
      <c r="L1080" s="825">
        <v>87.67</v>
      </c>
      <c r="M1080" s="825">
        <v>1928.7400000000002</v>
      </c>
      <c r="N1080" s="822">
        <v>22</v>
      </c>
      <c r="O1080" s="826">
        <v>4</v>
      </c>
      <c r="P1080" s="825">
        <v>789.03000000000009</v>
      </c>
      <c r="Q1080" s="827">
        <v>0.40909090909090906</v>
      </c>
      <c r="R1080" s="822">
        <v>9</v>
      </c>
      <c r="S1080" s="827">
        <v>0.40909090909090912</v>
      </c>
      <c r="T1080" s="826">
        <v>2</v>
      </c>
      <c r="U1080" s="828">
        <v>0.5</v>
      </c>
    </row>
    <row r="1081" spans="1:21" ht="14.45" customHeight="1" x14ac:dyDescent="0.2">
      <c r="A1081" s="821">
        <v>21</v>
      </c>
      <c r="B1081" s="822" t="s">
        <v>3465</v>
      </c>
      <c r="C1081" s="822" t="s">
        <v>3471</v>
      </c>
      <c r="D1081" s="823" t="s">
        <v>6113</v>
      </c>
      <c r="E1081" s="824" t="s">
        <v>3507</v>
      </c>
      <c r="F1081" s="822" t="s">
        <v>3466</v>
      </c>
      <c r="G1081" s="822" t="s">
        <v>4006</v>
      </c>
      <c r="H1081" s="822" t="s">
        <v>662</v>
      </c>
      <c r="I1081" s="822" t="s">
        <v>4713</v>
      </c>
      <c r="J1081" s="822" t="s">
        <v>4008</v>
      </c>
      <c r="K1081" s="822" t="s">
        <v>3532</v>
      </c>
      <c r="L1081" s="825">
        <v>87.67</v>
      </c>
      <c r="M1081" s="825">
        <v>175.34</v>
      </c>
      <c r="N1081" s="822">
        <v>2</v>
      </c>
      <c r="O1081" s="826">
        <v>0.5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21</v>
      </c>
      <c r="B1082" s="822" t="s">
        <v>3465</v>
      </c>
      <c r="C1082" s="822" t="s">
        <v>3471</v>
      </c>
      <c r="D1082" s="823" t="s">
        <v>6113</v>
      </c>
      <c r="E1082" s="824" t="s">
        <v>3507</v>
      </c>
      <c r="F1082" s="822" t="s">
        <v>3466</v>
      </c>
      <c r="G1082" s="822" t="s">
        <v>4006</v>
      </c>
      <c r="H1082" s="822" t="s">
        <v>329</v>
      </c>
      <c r="I1082" s="822" t="s">
        <v>4714</v>
      </c>
      <c r="J1082" s="822" t="s">
        <v>4008</v>
      </c>
      <c r="K1082" s="822" t="s">
        <v>4715</v>
      </c>
      <c r="L1082" s="825">
        <v>43.85</v>
      </c>
      <c r="M1082" s="825">
        <v>438.5</v>
      </c>
      <c r="N1082" s="822">
        <v>10</v>
      </c>
      <c r="O1082" s="826">
        <v>3</v>
      </c>
      <c r="P1082" s="825">
        <v>438.5</v>
      </c>
      <c r="Q1082" s="827">
        <v>1</v>
      </c>
      <c r="R1082" s="822">
        <v>10</v>
      </c>
      <c r="S1082" s="827">
        <v>1</v>
      </c>
      <c r="T1082" s="826">
        <v>3</v>
      </c>
      <c r="U1082" s="828">
        <v>1</v>
      </c>
    </row>
    <row r="1083" spans="1:21" ht="14.45" customHeight="1" x14ac:dyDescent="0.2">
      <c r="A1083" s="821">
        <v>21</v>
      </c>
      <c r="B1083" s="822" t="s">
        <v>3465</v>
      </c>
      <c r="C1083" s="822" t="s">
        <v>3471</v>
      </c>
      <c r="D1083" s="823" t="s">
        <v>6113</v>
      </c>
      <c r="E1083" s="824" t="s">
        <v>3507</v>
      </c>
      <c r="F1083" s="822" t="s">
        <v>3466</v>
      </c>
      <c r="G1083" s="822" t="s">
        <v>4006</v>
      </c>
      <c r="H1083" s="822" t="s">
        <v>329</v>
      </c>
      <c r="I1083" s="822" t="s">
        <v>4449</v>
      </c>
      <c r="J1083" s="822" t="s">
        <v>4008</v>
      </c>
      <c r="K1083" s="822" t="s">
        <v>2843</v>
      </c>
      <c r="L1083" s="825">
        <v>21.92</v>
      </c>
      <c r="M1083" s="825">
        <v>219.20000000000002</v>
      </c>
      <c r="N1083" s="822">
        <v>10</v>
      </c>
      <c r="O1083" s="826">
        <v>1</v>
      </c>
      <c r="P1083" s="825">
        <v>219.20000000000002</v>
      </c>
      <c r="Q1083" s="827">
        <v>1</v>
      </c>
      <c r="R1083" s="822">
        <v>10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21</v>
      </c>
      <c r="B1084" s="822" t="s">
        <v>3465</v>
      </c>
      <c r="C1084" s="822" t="s">
        <v>3471</v>
      </c>
      <c r="D1084" s="823" t="s">
        <v>6113</v>
      </c>
      <c r="E1084" s="824" t="s">
        <v>3507</v>
      </c>
      <c r="F1084" s="822" t="s">
        <v>3466</v>
      </c>
      <c r="G1084" s="822" t="s">
        <v>4853</v>
      </c>
      <c r="H1084" s="822" t="s">
        <v>329</v>
      </c>
      <c r="I1084" s="822" t="s">
        <v>4854</v>
      </c>
      <c r="J1084" s="822" t="s">
        <v>4855</v>
      </c>
      <c r="K1084" s="822" t="s">
        <v>4856</v>
      </c>
      <c r="L1084" s="825">
        <v>316.33</v>
      </c>
      <c r="M1084" s="825">
        <v>948.99</v>
      </c>
      <c r="N1084" s="822">
        <v>3</v>
      </c>
      <c r="O1084" s="826">
        <v>2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21</v>
      </c>
      <c r="B1085" s="822" t="s">
        <v>3465</v>
      </c>
      <c r="C1085" s="822" t="s">
        <v>3471</v>
      </c>
      <c r="D1085" s="823" t="s">
        <v>6113</v>
      </c>
      <c r="E1085" s="824" t="s">
        <v>3507</v>
      </c>
      <c r="F1085" s="822" t="s">
        <v>3466</v>
      </c>
      <c r="G1085" s="822" t="s">
        <v>4857</v>
      </c>
      <c r="H1085" s="822" t="s">
        <v>329</v>
      </c>
      <c r="I1085" s="822" t="s">
        <v>4858</v>
      </c>
      <c r="J1085" s="822" t="s">
        <v>4859</v>
      </c>
      <c r="K1085" s="822" t="s">
        <v>4860</v>
      </c>
      <c r="L1085" s="825">
        <v>1277.98</v>
      </c>
      <c r="M1085" s="825">
        <v>3833.94</v>
      </c>
      <c r="N1085" s="822">
        <v>3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21</v>
      </c>
      <c r="B1086" s="822" t="s">
        <v>3465</v>
      </c>
      <c r="C1086" s="822" t="s">
        <v>3471</v>
      </c>
      <c r="D1086" s="823" t="s">
        <v>6113</v>
      </c>
      <c r="E1086" s="824" t="s">
        <v>3507</v>
      </c>
      <c r="F1086" s="822" t="s">
        <v>3466</v>
      </c>
      <c r="G1086" s="822" t="s">
        <v>4857</v>
      </c>
      <c r="H1086" s="822" t="s">
        <v>329</v>
      </c>
      <c r="I1086" s="822" t="s">
        <v>4861</v>
      </c>
      <c r="J1086" s="822" t="s">
        <v>4859</v>
      </c>
      <c r="K1086" s="822" t="s">
        <v>4862</v>
      </c>
      <c r="L1086" s="825">
        <v>4472.93</v>
      </c>
      <c r="M1086" s="825">
        <v>71566.880000000005</v>
      </c>
      <c r="N1086" s="822">
        <v>16</v>
      </c>
      <c r="O1086" s="826">
        <v>14.5</v>
      </c>
      <c r="P1086" s="825">
        <v>22364.65</v>
      </c>
      <c r="Q1086" s="827">
        <v>0.3125</v>
      </c>
      <c r="R1086" s="822">
        <v>5</v>
      </c>
      <c r="S1086" s="827">
        <v>0.3125</v>
      </c>
      <c r="T1086" s="826">
        <v>4.5</v>
      </c>
      <c r="U1086" s="828">
        <v>0.31034482758620691</v>
      </c>
    </row>
    <row r="1087" spans="1:21" ht="14.45" customHeight="1" x14ac:dyDescent="0.2">
      <c r="A1087" s="821">
        <v>21</v>
      </c>
      <c r="B1087" s="822" t="s">
        <v>3465</v>
      </c>
      <c r="C1087" s="822" t="s">
        <v>3471</v>
      </c>
      <c r="D1087" s="823" t="s">
        <v>6113</v>
      </c>
      <c r="E1087" s="824" t="s">
        <v>3507</v>
      </c>
      <c r="F1087" s="822" t="s">
        <v>3466</v>
      </c>
      <c r="G1087" s="822" t="s">
        <v>4857</v>
      </c>
      <c r="H1087" s="822" t="s">
        <v>329</v>
      </c>
      <c r="I1087" s="822" t="s">
        <v>4863</v>
      </c>
      <c r="J1087" s="822" t="s">
        <v>4859</v>
      </c>
      <c r="K1087" s="822" t="s">
        <v>4864</v>
      </c>
      <c r="L1087" s="825">
        <v>0</v>
      </c>
      <c r="M1087" s="825">
        <v>0</v>
      </c>
      <c r="N1087" s="822">
        <v>2</v>
      </c>
      <c r="O1087" s="826">
        <v>2</v>
      </c>
      <c r="P1087" s="825"/>
      <c r="Q1087" s="827"/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21</v>
      </c>
      <c r="B1088" s="822" t="s">
        <v>3465</v>
      </c>
      <c r="C1088" s="822" t="s">
        <v>3471</v>
      </c>
      <c r="D1088" s="823" t="s">
        <v>6113</v>
      </c>
      <c r="E1088" s="824" t="s">
        <v>3507</v>
      </c>
      <c r="F1088" s="822" t="s">
        <v>3466</v>
      </c>
      <c r="G1088" s="822" t="s">
        <v>4029</v>
      </c>
      <c r="H1088" s="822" t="s">
        <v>329</v>
      </c>
      <c r="I1088" s="822" t="s">
        <v>4865</v>
      </c>
      <c r="J1088" s="822" t="s">
        <v>4031</v>
      </c>
      <c r="K1088" s="822" t="s">
        <v>3722</v>
      </c>
      <c r="L1088" s="825">
        <v>165.41</v>
      </c>
      <c r="M1088" s="825">
        <v>661.64</v>
      </c>
      <c r="N1088" s="822">
        <v>4</v>
      </c>
      <c r="O1088" s="826">
        <v>2</v>
      </c>
      <c r="P1088" s="825">
        <v>661.64</v>
      </c>
      <c r="Q1088" s="827">
        <v>1</v>
      </c>
      <c r="R1088" s="822">
        <v>4</v>
      </c>
      <c r="S1088" s="827">
        <v>1</v>
      </c>
      <c r="T1088" s="826">
        <v>2</v>
      </c>
      <c r="U1088" s="828">
        <v>1</v>
      </c>
    </row>
    <row r="1089" spans="1:21" ht="14.45" customHeight="1" x14ac:dyDescent="0.2">
      <c r="A1089" s="821">
        <v>21</v>
      </c>
      <c r="B1089" s="822" t="s">
        <v>3465</v>
      </c>
      <c r="C1089" s="822" t="s">
        <v>3471</v>
      </c>
      <c r="D1089" s="823" t="s">
        <v>6113</v>
      </c>
      <c r="E1089" s="824" t="s">
        <v>3507</v>
      </c>
      <c r="F1089" s="822" t="s">
        <v>3466</v>
      </c>
      <c r="G1089" s="822" t="s">
        <v>4029</v>
      </c>
      <c r="H1089" s="822" t="s">
        <v>329</v>
      </c>
      <c r="I1089" s="822" t="s">
        <v>4033</v>
      </c>
      <c r="J1089" s="822" t="s">
        <v>4031</v>
      </c>
      <c r="K1089" s="822" t="s">
        <v>3687</v>
      </c>
      <c r="L1089" s="825">
        <v>254.49</v>
      </c>
      <c r="M1089" s="825">
        <v>1017.96</v>
      </c>
      <c r="N1089" s="822">
        <v>4</v>
      </c>
      <c r="O1089" s="826">
        <v>2</v>
      </c>
      <c r="P1089" s="825">
        <v>1017.96</v>
      </c>
      <c r="Q1089" s="827">
        <v>1</v>
      </c>
      <c r="R1089" s="822">
        <v>4</v>
      </c>
      <c r="S1089" s="827">
        <v>1</v>
      </c>
      <c r="T1089" s="826">
        <v>2</v>
      </c>
      <c r="U1089" s="828">
        <v>1</v>
      </c>
    </row>
    <row r="1090" spans="1:21" ht="14.45" customHeight="1" x14ac:dyDescent="0.2">
      <c r="A1090" s="821">
        <v>21</v>
      </c>
      <c r="B1090" s="822" t="s">
        <v>3465</v>
      </c>
      <c r="C1090" s="822" t="s">
        <v>3471</v>
      </c>
      <c r="D1090" s="823" t="s">
        <v>6113</v>
      </c>
      <c r="E1090" s="824" t="s">
        <v>3507</v>
      </c>
      <c r="F1090" s="822" t="s">
        <v>3466</v>
      </c>
      <c r="G1090" s="822" t="s">
        <v>4041</v>
      </c>
      <c r="H1090" s="822" t="s">
        <v>329</v>
      </c>
      <c r="I1090" s="822" t="s">
        <v>4042</v>
      </c>
      <c r="J1090" s="822" t="s">
        <v>964</v>
      </c>
      <c r="K1090" s="822" t="s">
        <v>4043</v>
      </c>
      <c r="L1090" s="825">
        <v>0</v>
      </c>
      <c r="M1090" s="825">
        <v>0</v>
      </c>
      <c r="N1090" s="822">
        <v>5</v>
      </c>
      <c r="O1090" s="826">
        <v>2.5</v>
      </c>
      <c r="P1090" s="825">
        <v>0</v>
      </c>
      <c r="Q1090" s="827"/>
      <c r="R1090" s="822">
        <v>5</v>
      </c>
      <c r="S1090" s="827">
        <v>1</v>
      </c>
      <c r="T1090" s="826">
        <v>2.5</v>
      </c>
      <c r="U1090" s="828">
        <v>1</v>
      </c>
    </row>
    <row r="1091" spans="1:21" ht="14.45" customHeight="1" x14ac:dyDescent="0.2">
      <c r="A1091" s="821">
        <v>21</v>
      </c>
      <c r="B1091" s="822" t="s">
        <v>3465</v>
      </c>
      <c r="C1091" s="822" t="s">
        <v>3471</v>
      </c>
      <c r="D1091" s="823" t="s">
        <v>6113</v>
      </c>
      <c r="E1091" s="824" t="s">
        <v>3507</v>
      </c>
      <c r="F1091" s="822" t="s">
        <v>3466</v>
      </c>
      <c r="G1091" s="822" t="s">
        <v>3578</v>
      </c>
      <c r="H1091" s="822" t="s">
        <v>662</v>
      </c>
      <c r="I1091" s="822" t="s">
        <v>3032</v>
      </c>
      <c r="J1091" s="822" t="s">
        <v>1338</v>
      </c>
      <c r="K1091" s="822" t="s">
        <v>1340</v>
      </c>
      <c r="L1091" s="825">
        <v>0</v>
      </c>
      <c r="M1091" s="825">
        <v>0</v>
      </c>
      <c r="N1091" s="822">
        <v>69</v>
      </c>
      <c r="O1091" s="826">
        <v>7</v>
      </c>
      <c r="P1091" s="825">
        <v>0</v>
      </c>
      <c r="Q1091" s="827"/>
      <c r="R1091" s="822">
        <v>63</v>
      </c>
      <c r="S1091" s="827">
        <v>0.91304347826086951</v>
      </c>
      <c r="T1091" s="826">
        <v>6</v>
      </c>
      <c r="U1091" s="828">
        <v>0.8571428571428571</v>
      </c>
    </row>
    <row r="1092" spans="1:21" ht="14.45" customHeight="1" x14ac:dyDescent="0.2">
      <c r="A1092" s="821">
        <v>21</v>
      </c>
      <c r="B1092" s="822" t="s">
        <v>3465</v>
      </c>
      <c r="C1092" s="822" t="s">
        <v>3471</v>
      </c>
      <c r="D1092" s="823" t="s">
        <v>6113</v>
      </c>
      <c r="E1092" s="824" t="s">
        <v>3507</v>
      </c>
      <c r="F1092" s="822" t="s">
        <v>3466</v>
      </c>
      <c r="G1092" s="822" t="s">
        <v>4050</v>
      </c>
      <c r="H1092" s="822" t="s">
        <v>329</v>
      </c>
      <c r="I1092" s="822" t="s">
        <v>4866</v>
      </c>
      <c r="J1092" s="822" t="s">
        <v>1601</v>
      </c>
      <c r="K1092" s="822" t="s">
        <v>4052</v>
      </c>
      <c r="L1092" s="825">
        <v>169.24</v>
      </c>
      <c r="M1092" s="825">
        <v>338.48</v>
      </c>
      <c r="N1092" s="822">
        <v>2</v>
      </c>
      <c r="O1092" s="826">
        <v>0.5</v>
      </c>
      <c r="P1092" s="825">
        <v>338.48</v>
      </c>
      <c r="Q1092" s="827">
        <v>1</v>
      </c>
      <c r="R1092" s="822">
        <v>2</v>
      </c>
      <c r="S1092" s="827">
        <v>1</v>
      </c>
      <c r="T1092" s="826">
        <v>0.5</v>
      </c>
      <c r="U1092" s="828">
        <v>1</v>
      </c>
    </row>
    <row r="1093" spans="1:21" ht="14.45" customHeight="1" x14ac:dyDescent="0.2">
      <c r="A1093" s="821">
        <v>21</v>
      </c>
      <c r="B1093" s="822" t="s">
        <v>3465</v>
      </c>
      <c r="C1093" s="822" t="s">
        <v>3471</v>
      </c>
      <c r="D1093" s="823" t="s">
        <v>6113</v>
      </c>
      <c r="E1093" s="824" t="s">
        <v>3507</v>
      </c>
      <c r="F1093" s="822" t="s">
        <v>3466</v>
      </c>
      <c r="G1093" s="822" t="s">
        <v>4060</v>
      </c>
      <c r="H1093" s="822" t="s">
        <v>662</v>
      </c>
      <c r="I1093" s="822" t="s">
        <v>4061</v>
      </c>
      <c r="J1093" s="822" t="s">
        <v>4062</v>
      </c>
      <c r="K1093" s="822" t="s">
        <v>768</v>
      </c>
      <c r="L1093" s="825">
        <v>502.31</v>
      </c>
      <c r="M1093" s="825">
        <v>36166.320000000007</v>
      </c>
      <c r="N1093" s="822">
        <v>72</v>
      </c>
      <c r="O1093" s="826">
        <v>71</v>
      </c>
      <c r="P1093" s="825">
        <v>15069.299999999996</v>
      </c>
      <c r="Q1093" s="827">
        <v>0.41666666666666646</v>
      </c>
      <c r="R1093" s="822">
        <v>30</v>
      </c>
      <c r="S1093" s="827">
        <v>0.41666666666666669</v>
      </c>
      <c r="T1093" s="826">
        <v>29</v>
      </c>
      <c r="U1093" s="828">
        <v>0.40845070422535212</v>
      </c>
    </row>
    <row r="1094" spans="1:21" ht="14.45" customHeight="1" x14ac:dyDescent="0.2">
      <c r="A1094" s="821">
        <v>21</v>
      </c>
      <c r="B1094" s="822" t="s">
        <v>3465</v>
      </c>
      <c r="C1094" s="822" t="s">
        <v>3471</v>
      </c>
      <c r="D1094" s="823" t="s">
        <v>6113</v>
      </c>
      <c r="E1094" s="824" t="s">
        <v>3507</v>
      </c>
      <c r="F1094" s="822" t="s">
        <v>3466</v>
      </c>
      <c r="G1094" s="822" t="s">
        <v>4064</v>
      </c>
      <c r="H1094" s="822" t="s">
        <v>329</v>
      </c>
      <c r="I1094" s="822" t="s">
        <v>4065</v>
      </c>
      <c r="J1094" s="822" t="s">
        <v>4066</v>
      </c>
      <c r="K1094" s="822" t="s">
        <v>4067</v>
      </c>
      <c r="L1094" s="825">
        <v>79.11</v>
      </c>
      <c r="M1094" s="825">
        <v>237.32999999999998</v>
      </c>
      <c r="N1094" s="822">
        <v>3</v>
      </c>
      <c r="O1094" s="826">
        <v>0.5</v>
      </c>
      <c r="P1094" s="825">
        <v>237.32999999999998</v>
      </c>
      <c r="Q1094" s="827">
        <v>1</v>
      </c>
      <c r="R1094" s="822">
        <v>3</v>
      </c>
      <c r="S1094" s="827">
        <v>1</v>
      </c>
      <c r="T1094" s="826">
        <v>0.5</v>
      </c>
      <c r="U1094" s="828">
        <v>1</v>
      </c>
    </row>
    <row r="1095" spans="1:21" ht="14.45" customHeight="1" x14ac:dyDescent="0.2">
      <c r="A1095" s="821">
        <v>21</v>
      </c>
      <c r="B1095" s="822" t="s">
        <v>3465</v>
      </c>
      <c r="C1095" s="822" t="s">
        <v>3471</v>
      </c>
      <c r="D1095" s="823" t="s">
        <v>6113</v>
      </c>
      <c r="E1095" s="824" t="s">
        <v>3507</v>
      </c>
      <c r="F1095" s="822" t="s">
        <v>3466</v>
      </c>
      <c r="G1095" s="822" t="s">
        <v>4064</v>
      </c>
      <c r="H1095" s="822" t="s">
        <v>329</v>
      </c>
      <c r="I1095" s="822" t="s">
        <v>4867</v>
      </c>
      <c r="J1095" s="822" t="s">
        <v>4066</v>
      </c>
      <c r="K1095" s="822" t="s">
        <v>4868</v>
      </c>
      <c r="L1095" s="825">
        <v>263.68</v>
      </c>
      <c r="M1095" s="825">
        <v>527.36</v>
      </c>
      <c r="N1095" s="822">
        <v>2</v>
      </c>
      <c r="O1095" s="826">
        <v>1</v>
      </c>
      <c r="P1095" s="825">
        <v>527.36</v>
      </c>
      <c r="Q1095" s="827">
        <v>1</v>
      </c>
      <c r="R1095" s="822">
        <v>2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21</v>
      </c>
      <c r="B1096" s="822" t="s">
        <v>3465</v>
      </c>
      <c r="C1096" s="822" t="s">
        <v>3471</v>
      </c>
      <c r="D1096" s="823" t="s">
        <v>6113</v>
      </c>
      <c r="E1096" s="824" t="s">
        <v>3507</v>
      </c>
      <c r="F1096" s="822" t="s">
        <v>3466</v>
      </c>
      <c r="G1096" s="822" t="s">
        <v>4081</v>
      </c>
      <c r="H1096" s="822" t="s">
        <v>329</v>
      </c>
      <c r="I1096" s="822" t="s">
        <v>4082</v>
      </c>
      <c r="J1096" s="822" t="s">
        <v>1535</v>
      </c>
      <c r="K1096" s="822" t="s">
        <v>4083</v>
      </c>
      <c r="L1096" s="825">
        <v>98.2</v>
      </c>
      <c r="M1096" s="825">
        <v>589.20000000000005</v>
      </c>
      <c r="N1096" s="822">
        <v>6</v>
      </c>
      <c r="O1096" s="826">
        <v>1</v>
      </c>
      <c r="P1096" s="825">
        <v>196.4</v>
      </c>
      <c r="Q1096" s="827">
        <v>0.33333333333333331</v>
      </c>
      <c r="R1096" s="822">
        <v>2</v>
      </c>
      <c r="S1096" s="827">
        <v>0.33333333333333331</v>
      </c>
      <c r="T1096" s="826">
        <v>0.5</v>
      </c>
      <c r="U1096" s="828">
        <v>0.5</v>
      </c>
    </row>
    <row r="1097" spans="1:21" ht="14.45" customHeight="1" x14ac:dyDescent="0.2">
      <c r="A1097" s="821">
        <v>21</v>
      </c>
      <c r="B1097" s="822" t="s">
        <v>3465</v>
      </c>
      <c r="C1097" s="822" t="s">
        <v>3471</v>
      </c>
      <c r="D1097" s="823" t="s">
        <v>6113</v>
      </c>
      <c r="E1097" s="824" t="s">
        <v>3507</v>
      </c>
      <c r="F1097" s="822" t="s">
        <v>3466</v>
      </c>
      <c r="G1097" s="822" t="s">
        <v>4869</v>
      </c>
      <c r="H1097" s="822" t="s">
        <v>329</v>
      </c>
      <c r="I1097" s="822" t="s">
        <v>4870</v>
      </c>
      <c r="J1097" s="822" t="s">
        <v>4871</v>
      </c>
      <c r="K1097" s="822" t="s">
        <v>4872</v>
      </c>
      <c r="L1097" s="825">
        <v>0</v>
      </c>
      <c r="M1097" s="825">
        <v>0</v>
      </c>
      <c r="N1097" s="822">
        <v>4</v>
      </c>
      <c r="O1097" s="826">
        <v>1</v>
      </c>
      <c r="P1097" s="825"/>
      <c r="Q1097" s="827"/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21</v>
      </c>
      <c r="B1098" s="822" t="s">
        <v>3465</v>
      </c>
      <c r="C1098" s="822" t="s">
        <v>3471</v>
      </c>
      <c r="D1098" s="823" t="s">
        <v>6113</v>
      </c>
      <c r="E1098" s="824" t="s">
        <v>3507</v>
      </c>
      <c r="F1098" s="822" t="s">
        <v>3466</v>
      </c>
      <c r="G1098" s="822" t="s">
        <v>4111</v>
      </c>
      <c r="H1098" s="822" t="s">
        <v>329</v>
      </c>
      <c r="I1098" s="822" t="s">
        <v>4112</v>
      </c>
      <c r="J1098" s="822" t="s">
        <v>797</v>
      </c>
      <c r="K1098" s="822" t="s">
        <v>798</v>
      </c>
      <c r="L1098" s="825">
        <v>311.02</v>
      </c>
      <c r="M1098" s="825">
        <v>3110.2</v>
      </c>
      <c r="N1098" s="822">
        <v>10</v>
      </c>
      <c r="O1098" s="826">
        <v>5</v>
      </c>
      <c r="P1098" s="825">
        <v>1244.08</v>
      </c>
      <c r="Q1098" s="827">
        <v>0.4</v>
      </c>
      <c r="R1098" s="822">
        <v>4</v>
      </c>
      <c r="S1098" s="827">
        <v>0.4</v>
      </c>
      <c r="T1098" s="826">
        <v>2</v>
      </c>
      <c r="U1098" s="828">
        <v>0.4</v>
      </c>
    </row>
    <row r="1099" spans="1:21" ht="14.45" customHeight="1" x14ac:dyDescent="0.2">
      <c r="A1099" s="821">
        <v>21</v>
      </c>
      <c r="B1099" s="822" t="s">
        <v>3465</v>
      </c>
      <c r="C1099" s="822" t="s">
        <v>3471</v>
      </c>
      <c r="D1099" s="823" t="s">
        <v>6113</v>
      </c>
      <c r="E1099" s="824" t="s">
        <v>3507</v>
      </c>
      <c r="F1099" s="822" t="s">
        <v>3466</v>
      </c>
      <c r="G1099" s="822" t="s">
        <v>4111</v>
      </c>
      <c r="H1099" s="822" t="s">
        <v>329</v>
      </c>
      <c r="I1099" s="822" t="s">
        <v>4113</v>
      </c>
      <c r="J1099" s="822" t="s">
        <v>4114</v>
      </c>
      <c r="K1099" s="822" t="s">
        <v>4115</v>
      </c>
      <c r="L1099" s="825">
        <v>177.92</v>
      </c>
      <c r="M1099" s="825">
        <v>20638.720000000005</v>
      </c>
      <c r="N1099" s="822">
        <v>116</v>
      </c>
      <c r="O1099" s="826">
        <v>60.5</v>
      </c>
      <c r="P1099" s="825">
        <v>12988.160000000003</v>
      </c>
      <c r="Q1099" s="827">
        <v>0.62931034482758619</v>
      </c>
      <c r="R1099" s="822">
        <v>73</v>
      </c>
      <c r="S1099" s="827">
        <v>0.62931034482758619</v>
      </c>
      <c r="T1099" s="826">
        <v>37</v>
      </c>
      <c r="U1099" s="828">
        <v>0.61157024793388426</v>
      </c>
    </row>
    <row r="1100" spans="1:21" ht="14.45" customHeight="1" x14ac:dyDescent="0.2">
      <c r="A1100" s="821">
        <v>21</v>
      </c>
      <c r="B1100" s="822" t="s">
        <v>3465</v>
      </c>
      <c r="C1100" s="822" t="s">
        <v>3471</v>
      </c>
      <c r="D1100" s="823" t="s">
        <v>6113</v>
      </c>
      <c r="E1100" s="824" t="s">
        <v>3507</v>
      </c>
      <c r="F1100" s="822" t="s">
        <v>3466</v>
      </c>
      <c r="G1100" s="822" t="s">
        <v>4111</v>
      </c>
      <c r="H1100" s="822" t="s">
        <v>329</v>
      </c>
      <c r="I1100" s="822" t="s">
        <v>4116</v>
      </c>
      <c r="J1100" s="822" t="s">
        <v>4114</v>
      </c>
      <c r="K1100" s="822" t="s">
        <v>4117</v>
      </c>
      <c r="L1100" s="825">
        <v>387.73</v>
      </c>
      <c r="M1100" s="825">
        <v>775.46</v>
      </c>
      <c r="N1100" s="822">
        <v>2</v>
      </c>
      <c r="O1100" s="826">
        <v>1</v>
      </c>
      <c r="P1100" s="825">
        <v>387.73</v>
      </c>
      <c r="Q1100" s="827">
        <v>0.5</v>
      </c>
      <c r="R1100" s="822">
        <v>1</v>
      </c>
      <c r="S1100" s="827">
        <v>0.5</v>
      </c>
      <c r="T1100" s="826">
        <v>0.5</v>
      </c>
      <c r="U1100" s="828">
        <v>0.5</v>
      </c>
    </row>
    <row r="1101" spans="1:21" ht="14.45" customHeight="1" x14ac:dyDescent="0.2">
      <c r="A1101" s="821">
        <v>21</v>
      </c>
      <c r="B1101" s="822" t="s">
        <v>3465</v>
      </c>
      <c r="C1101" s="822" t="s">
        <v>3471</v>
      </c>
      <c r="D1101" s="823" t="s">
        <v>6113</v>
      </c>
      <c r="E1101" s="824" t="s">
        <v>3507</v>
      </c>
      <c r="F1101" s="822" t="s">
        <v>3466</v>
      </c>
      <c r="G1101" s="822" t="s">
        <v>4111</v>
      </c>
      <c r="H1101" s="822" t="s">
        <v>329</v>
      </c>
      <c r="I1101" s="822" t="s">
        <v>4118</v>
      </c>
      <c r="J1101" s="822" t="s">
        <v>4119</v>
      </c>
      <c r="K1101" s="822" t="s">
        <v>4115</v>
      </c>
      <c r="L1101" s="825">
        <v>177.92</v>
      </c>
      <c r="M1101" s="825">
        <v>355.84</v>
      </c>
      <c r="N1101" s="822">
        <v>2</v>
      </c>
      <c r="O1101" s="826">
        <v>1.5</v>
      </c>
      <c r="P1101" s="825">
        <v>177.92</v>
      </c>
      <c r="Q1101" s="827">
        <v>0.5</v>
      </c>
      <c r="R1101" s="822">
        <v>1</v>
      </c>
      <c r="S1101" s="827">
        <v>0.5</v>
      </c>
      <c r="T1101" s="826">
        <v>1</v>
      </c>
      <c r="U1101" s="828">
        <v>0.66666666666666663</v>
      </c>
    </row>
    <row r="1102" spans="1:21" ht="14.45" customHeight="1" x14ac:dyDescent="0.2">
      <c r="A1102" s="821">
        <v>21</v>
      </c>
      <c r="B1102" s="822" t="s">
        <v>3465</v>
      </c>
      <c r="C1102" s="822" t="s">
        <v>3471</v>
      </c>
      <c r="D1102" s="823" t="s">
        <v>6113</v>
      </c>
      <c r="E1102" s="824" t="s">
        <v>3507</v>
      </c>
      <c r="F1102" s="822" t="s">
        <v>3466</v>
      </c>
      <c r="G1102" s="822" t="s">
        <v>4111</v>
      </c>
      <c r="H1102" s="822" t="s">
        <v>329</v>
      </c>
      <c r="I1102" s="822" t="s">
        <v>4123</v>
      </c>
      <c r="J1102" s="822" t="s">
        <v>797</v>
      </c>
      <c r="K1102" s="822" t="s">
        <v>799</v>
      </c>
      <c r="L1102" s="825">
        <v>477.11</v>
      </c>
      <c r="M1102" s="825">
        <v>4293.9900000000007</v>
      </c>
      <c r="N1102" s="822">
        <v>9</v>
      </c>
      <c r="O1102" s="826">
        <v>5</v>
      </c>
      <c r="P1102" s="825">
        <v>954.22</v>
      </c>
      <c r="Q1102" s="827">
        <v>0.22222222222222218</v>
      </c>
      <c r="R1102" s="822">
        <v>2</v>
      </c>
      <c r="S1102" s="827">
        <v>0.22222222222222221</v>
      </c>
      <c r="T1102" s="826">
        <v>1</v>
      </c>
      <c r="U1102" s="828">
        <v>0.2</v>
      </c>
    </row>
    <row r="1103" spans="1:21" ht="14.45" customHeight="1" x14ac:dyDescent="0.2">
      <c r="A1103" s="821">
        <v>21</v>
      </c>
      <c r="B1103" s="822" t="s">
        <v>3465</v>
      </c>
      <c r="C1103" s="822" t="s">
        <v>3471</v>
      </c>
      <c r="D1103" s="823" t="s">
        <v>6113</v>
      </c>
      <c r="E1103" s="824" t="s">
        <v>3507</v>
      </c>
      <c r="F1103" s="822" t="s">
        <v>3466</v>
      </c>
      <c r="G1103" s="822" t="s">
        <v>4111</v>
      </c>
      <c r="H1103" s="822" t="s">
        <v>329</v>
      </c>
      <c r="I1103" s="822" t="s">
        <v>4124</v>
      </c>
      <c r="J1103" s="822" t="s">
        <v>797</v>
      </c>
      <c r="K1103" s="822" t="s">
        <v>798</v>
      </c>
      <c r="L1103" s="825">
        <v>311.02</v>
      </c>
      <c r="M1103" s="825">
        <v>622.04</v>
      </c>
      <c r="N1103" s="822">
        <v>2</v>
      </c>
      <c r="O1103" s="826">
        <v>1</v>
      </c>
      <c r="P1103" s="825">
        <v>622.04</v>
      </c>
      <c r="Q1103" s="827">
        <v>1</v>
      </c>
      <c r="R1103" s="822">
        <v>2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21</v>
      </c>
      <c r="B1104" s="822" t="s">
        <v>3465</v>
      </c>
      <c r="C1104" s="822" t="s">
        <v>3471</v>
      </c>
      <c r="D1104" s="823" t="s">
        <v>6113</v>
      </c>
      <c r="E1104" s="824" t="s">
        <v>3507</v>
      </c>
      <c r="F1104" s="822" t="s">
        <v>3466</v>
      </c>
      <c r="G1104" s="822" t="s">
        <v>4111</v>
      </c>
      <c r="H1104" s="822" t="s">
        <v>329</v>
      </c>
      <c r="I1104" s="822" t="s">
        <v>4125</v>
      </c>
      <c r="J1104" s="822" t="s">
        <v>797</v>
      </c>
      <c r="K1104" s="822" t="s">
        <v>799</v>
      </c>
      <c r="L1104" s="825">
        <v>477.11</v>
      </c>
      <c r="M1104" s="825">
        <v>10019.310000000001</v>
      </c>
      <c r="N1104" s="822">
        <v>21</v>
      </c>
      <c r="O1104" s="826">
        <v>11.5</v>
      </c>
      <c r="P1104" s="825">
        <v>5725.32</v>
      </c>
      <c r="Q1104" s="827">
        <v>0.57142857142857129</v>
      </c>
      <c r="R1104" s="822">
        <v>12</v>
      </c>
      <c r="S1104" s="827">
        <v>0.5714285714285714</v>
      </c>
      <c r="T1104" s="826">
        <v>6.5</v>
      </c>
      <c r="U1104" s="828">
        <v>0.56521739130434778</v>
      </c>
    </row>
    <row r="1105" spans="1:21" ht="14.45" customHeight="1" x14ac:dyDescent="0.2">
      <c r="A1105" s="821">
        <v>21</v>
      </c>
      <c r="B1105" s="822" t="s">
        <v>3465</v>
      </c>
      <c r="C1105" s="822" t="s">
        <v>3471</v>
      </c>
      <c r="D1105" s="823" t="s">
        <v>6113</v>
      </c>
      <c r="E1105" s="824" t="s">
        <v>3507</v>
      </c>
      <c r="F1105" s="822" t="s">
        <v>3466</v>
      </c>
      <c r="G1105" s="822" t="s">
        <v>4111</v>
      </c>
      <c r="H1105" s="822" t="s">
        <v>329</v>
      </c>
      <c r="I1105" s="822" t="s">
        <v>4731</v>
      </c>
      <c r="J1105" s="822" t="s">
        <v>797</v>
      </c>
      <c r="K1105" s="822" t="s">
        <v>4730</v>
      </c>
      <c r="L1105" s="825">
        <v>318.07</v>
      </c>
      <c r="M1105" s="825">
        <v>318.07</v>
      </c>
      <c r="N1105" s="822">
        <v>1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21</v>
      </c>
      <c r="B1106" s="822" t="s">
        <v>3465</v>
      </c>
      <c r="C1106" s="822" t="s">
        <v>3471</v>
      </c>
      <c r="D1106" s="823" t="s">
        <v>6113</v>
      </c>
      <c r="E1106" s="824" t="s">
        <v>3507</v>
      </c>
      <c r="F1106" s="822" t="s">
        <v>3466</v>
      </c>
      <c r="G1106" s="822" t="s">
        <v>4126</v>
      </c>
      <c r="H1106" s="822" t="s">
        <v>329</v>
      </c>
      <c r="I1106" s="822" t="s">
        <v>4131</v>
      </c>
      <c r="J1106" s="822" t="s">
        <v>4130</v>
      </c>
      <c r="K1106" s="822" t="s">
        <v>3087</v>
      </c>
      <c r="L1106" s="825">
        <v>0</v>
      </c>
      <c r="M1106" s="825">
        <v>0</v>
      </c>
      <c r="N1106" s="822">
        <v>2</v>
      </c>
      <c r="O1106" s="826">
        <v>1</v>
      </c>
      <c r="P1106" s="825"/>
      <c r="Q1106" s="827"/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21</v>
      </c>
      <c r="B1107" s="822" t="s">
        <v>3465</v>
      </c>
      <c r="C1107" s="822" t="s">
        <v>3471</v>
      </c>
      <c r="D1107" s="823" t="s">
        <v>6113</v>
      </c>
      <c r="E1107" s="824" t="s">
        <v>3507</v>
      </c>
      <c r="F1107" s="822" t="s">
        <v>3466</v>
      </c>
      <c r="G1107" s="822" t="s">
        <v>4126</v>
      </c>
      <c r="H1107" s="822" t="s">
        <v>662</v>
      </c>
      <c r="I1107" s="822" t="s">
        <v>3315</v>
      </c>
      <c r="J1107" s="822" t="s">
        <v>1635</v>
      </c>
      <c r="K1107" s="822" t="s">
        <v>3316</v>
      </c>
      <c r="L1107" s="825">
        <v>0</v>
      </c>
      <c r="M1107" s="825">
        <v>0</v>
      </c>
      <c r="N1107" s="822">
        <v>8</v>
      </c>
      <c r="O1107" s="826">
        <v>7</v>
      </c>
      <c r="P1107" s="825">
        <v>0</v>
      </c>
      <c r="Q1107" s="827"/>
      <c r="R1107" s="822">
        <v>7</v>
      </c>
      <c r="S1107" s="827">
        <v>0.875</v>
      </c>
      <c r="T1107" s="826">
        <v>6</v>
      </c>
      <c r="U1107" s="828">
        <v>0.8571428571428571</v>
      </c>
    </row>
    <row r="1108" spans="1:21" ht="14.45" customHeight="1" x14ac:dyDescent="0.2">
      <c r="A1108" s="821">
        <v>21</v>
      </c>
      <c r="B1108" s="822" t="s">
        <v>3465</v>
      </c>
      <c r="C1108" s="822" t="s">
        <v>3471</v>
      </c>
      <c r="D1108" s="823" t="s">
        <v>6113</v>
      </c>
      <c r="E1108" s="824" t="s">
        <v>3507</v>
      </c>
      <c r="F1108" s="822" t="s">
        <v>3466</v>
      </c>
      <c r="G1108" s="822" t="s">
        <v>4873</v>
      </c>
      <c r="H1108" s="822" t="s">
        <v>329</v>
      </c>
      <c r="I1108" s="822" t="s">
        <v>4874</v>
      </c>
      <c r="J1108" s="822" t="s">
        <v>4875</v>
      </c>
      <c r="K1108" s="822" t="s">
        <v>4876</v>
      </c>
      <c r="L1108" s="825">
        <v>0</v>
      </c>
      <c r="M1108" s="825">
        <v>0</v>
      </c>
      <c r="N1108" s="822">
        <v>1</v>
      </c>
      <c r="O1108" s="826">
        <v>0.5</v>
      </c>
      <c r="P1108" s="825"/>
      <c r="Q1108" s="827"/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21</v>
      </c>
      <c r="B1109" s="822" t="s">
        <v>3465</v>
      </c>
      <c r="C1109" s="822" t="s">
        <v>3471</v>
      </c>
      <c r="D1109" s="823" t="s">
        <v>6113</v>
      </c>
      <c r="E1109" s="824" t="s">
        <v>3507</v>
      </c>
      <c r="F1109" s="822" t="s">
        <v>3466</v>
      </c>
      <c r="G1109" s="822" t="s">
        <v>4877</v>
      </c>
      <c r="H1109" s="822" t="s">
        <v>329</v>
      </c>
      <c r="I1109" s="822" t="s">
        <v>4878</v>
      </c>
      <c r="J1109" s="822" t="s">
        <v>749</v>
      </c>
      <c r="K1109" s="822" t="s">
        <v>4879</v>
      </c>
      <c r="L1109" s="825">
        <v>193.98</v>
      </c>
      <c r="M1109" s="825">
        <v>193.98</v>
      </c>
      <c r="N1109" s="822">
        <v>1</v>
      </c>
      <c r="O1109" s="826">
        <v>1</v>
      </c>
      <c r="P1109" s="825">
        <v>193.98</v>
      </c>
      <c r="Q1109" s="827">
        <v>1</v>
      </c>
      <c r="R1109" s="822">
        <v>1</v>
      </c>
      <c r="S1109" s="827">
        <v>1</v>
      </c>
      <c r="T1109" s="826">
        <v>1</v>
      </c>
      <c r="U1109" s="828">
        <v>1</v>
      </c>
    </row>
    <row r="1110" spans="1:21" ht="14.45" customHeight="1" x14ac:dyDescent="0.2">
      <c r="A1110" s="821">
        <v>21</v>
      </c>
      <c r="B1110" s="822" t="s">
        <v>3465</v>
      </c>
      <c r="C1110" s="822" t="s">
        <v>3471</v>
      </c>
      <c r="D1110" s="823" t="s">
        <v>6113</v>
      </c>
      <c r="E1110" s="824" t="s">
        <v>3507</v>
      </c>
      <c r="F1110" s="822" t="s">
        <v>3466</v>
      </c>
      <c r="G1110" s="822" t="s">
        <v>4877</v>
      </c>
      <c r="H1110" s="822" t="s">
        <v>329</v>
      </c>
      <c r="I1110" s="822" t="s">
        <v>4880</v>
      </c>
      <c r="J1110" s="822" t="s">
        <v>747</v>
      </c>
      <c r="K1110" s="822" t="s">
        <v>4881</v>
      </c>
      <c r="L1110" s="825">
        <v>87.32</v>
      </c>
      <c r="M1110" s="825">
        <v>349.28</v>
      </c>
      <c r="N1110" s="822">
        <v>4</v>
      </c>
      <c r="O1110" s="826">
        <v>1.5</v>
      </c>
      <c r="P1110" s="825">
        <v>349.28</v>
      </c>
      <c r="Q1110" s="827">
        <v>1</v>
      </c>
      <c r="R1110" s="822">
        <v>4</v>
      </c>
      <c r="S1110" s="827">
        <v>1</v>
      </c>
      <c r="T1110" s="826">
        <v>1.5</v>
      </c>
      <c r="U1110" s="828">
        <v>1</v>
      </c>
    </row>
    <row r="1111" spans="1:21" ht="14.45" customHeight="1" x14ac:dyDescent="0.2">
      <c r="A1111" s="821">
        <v>21</v>
      </c>
      <c r="B1111" s="822" t="s">
        <v>3465</v>
      </c>
      <c r="C1111" s="822" t="s">
        <v>3471</v>
      </c>
      <c r="D1111" s="823" t="s">
        <v>6113</v>
      </c>
      <c r="E1111" s="824" t="s">
        <v>3507</v>
      </c>
      <c r="F1111" s="822" t="s">
        <v>3466</v>
      </c>
      <c r="G1111" s="822" t="s">
        <v>3561</v>
      </c>
      <c r="H1111" s="822" t="s">
        <v>329</v>
      </c>
      <c r="I1111" s="822" t="s">
        <v>3562</v>
      </c>
      <c r="J1111" s="822" t="s">
        <v>1624</v>
      </c>
      <c r="K1111" s="822" t="s">
        <v>1626</v>
      </c>
      <c r="L1111" s="825">
        <v>50.32</v>
      </c>
      <c r="M1111" s="825">
        <v>1459.2799999999997</v>
      </c>
      <c r="N1111" s="822">
        <v>29</v>
      </c>
      <c r="O1111" s="826">
        <v>5.5</v>
      </c>
      <c r="P1111" s="825">
        <v>251.60000000000002</v>
      </c>
      <c r="Q1111" s="827">
        <v>0.17241379310344832</v>
      </c>
      <c r="R1111" s="822">
        <v>5</v>
      </c>
      <c r="S1111" s="827">
        <v>0.17241379310344829</v>
      </c>
      <c r="T1111" s="826">
        <v>1.5</v>
      </c>
      <c r="U1111" s="828">
        <v>0.27272727272727271</v>
      </c>
    </row>
    <row r="1112" spans="1:21" ht="14.45" customHeight="1" x14ac:dyDescent="0.2">
      <c r="A1112" s="821">
        <v>21</v>
      </c>
      <c r="B1112" s="822" t="s">
        <v>3465</v>
      </c>
      <c r="C1112" s="822" t="s">
        <v>3471</v>
      </c>
      <c r="D1112" s="823" t="s">
        <v>6113</v>
      </c>
      <c r="E1112" s="824" t="s">
        <v>3507</v>
      </c>
      <c r="F1112" s="822" t="s">
        <v>3466</v>
      </c>
      <c r="G1112" s="822" t="s">
        <v>3561</v>
      </c>
      <c r="H1112" s="822" t="s">
        <v>329</v>
      </c>
      <c r="I1112" s="822" t="s">
        <v>4521</v>
      </c>
      <c r="J1112" s="822" t="s">
        <v>4522</v>
      </c>
      <c r="K1112" s="822" t="s">
        <v>4523</v>
      </c>
      <c r="L1112" s="825">
        <v>99.94</v>
      </c>
      <c r="M1112" s="825">
        <v>199.88</v>
      </c>
      <c r="N1112" s="822">
        <v>2</v>
      </c>
      <c r="O1112" s="826">
        <v>1</v>
      </c>
      <c r="P1112" s="825"/>
      <c r="Q1112" s="827">
        <v>0</v>
      </c>
      <c r="R1112" s="822"/>
      <c r="S1112" s="827">
        <v>0</v>
      </c>
      <c r="T1112" s="826"/>
      <c r="U1112" s="828">
        <v>0</v>
      </c>
    </row>
    <row r="1113" spans="1:21" ht="14.45" customHeight="1" x14ac:dyDescent="0.2">
      <c r="A1113" s="821">
        <v>21</v>
      </c>
      <c r="B1113" s="822" t="s">
        <v>3465</v>
      </c>
      <c r="C1113" s="822" t="s">
        <v>3471</v>
      </c>
      <c r="D1113" s="823" t="s">
        <v>6113</v>
      </c>
      <c r="E1113" s="824" t="s">
        <v>3507</v>
      </c>
      <c r="F1113" s="822" t="s">
        <v>3466</v>
      </c>
      <c r="G1113" s="822" t="s">
        <v>3564</v>
      </c>
      <c r="H1113" s="822" t="s">
        <v>329</v>
      </c>
      <c r="I1113" s="822" t="s">
        <v>3565</v>
      </c>
      <c r="J1113" s="822" t="s">
        <v>693</v>
      </c>
      <c r="K1113" s="822" t="s">
        <v>3566</v>
      </c>
      <c r="L1113" s="825">
        <v>2086.5500000000002</v>
      </c>
      <c r="M1113" s="825">
        <v>25038.600000000002</v>
      </c>
      <c r="N1113" s="822">
        <v>12</v>
      </c>
      <c r="O1113" s="826">
        <v>3</v>
      </c>
      <c r="P1113" s="825">
        <v>25038.600000000002</v>
      </c>
      <c r="Q1113" s="827">
        <v>1</v>
      </c>
      <c r="R1113" s="822">
        <v>12</v>
      </c>
      <c r="S1113" s="827">
        <v>1</v>
      </c>
      <c r="T1113" s="826">
        <v>3</v>
      </c>
      <c r="U1113" s="828">
        <v>1</v>
      </c>
    </row>
    <row r="1114" spans="1:21" ht="14.45" customHeight="1" x14ac:dyDescent="0.2">
      <c r="A1114" s="821">
        <v>21</v>
      </c>
      <c r="B1114" s="822" t="s">
        <v>3465</v>
      </c>
      <c r="C1114" s="822" t="s">
        <v>3471</v>
      </c>
      <c r="D1114" s="823" t="s">
        <v>6113</v>
      </c>
      <c r="E1114" s="824" t="s">
        <v>3507</v>
      </c>
      <c r="F1114" s="822" t="s">
        <v>3466</v>
      </c>
      <c r="G1114" s="822" t="s">
        <v>4169</v>
      </c>
      <c r="H1114" s="822" t="s">
        <v>662</v>
      </c>
      <c r="I1114" s="822" t="s">
        <v>2870</v>
      </c>
      <c r="J1114" s="822" t="s">
        <v>1722</v>
      </c>
      <c r="K1114" s="822" t="s">
        <v>2871</v>
      </c>
      <c r="L1114" s="825">
        <v>154.36000000000001</v>
      </c>
      <c r="M1114" s="825">
        <v>1543.6000000000001</v>
      </c>
      <c r="N1114" s="822">
        <v>10</v>
      </c>
      <c r="O1114" s="826">
        <v>4.5</v>
      </c>
      <c r="P1114" s="825">
        <v>1234.8800000000001</v>
      </c>
      <c r="Q1114" s="827">
        <v>0.8</v>
      </c>
      <c r="R1114" s="822">
        <v>8</v>
      </c>
      <c r="S1114" s="827">
        <v>0.8</v>
      </c>
      <c r="T1114" s="826">
        <v>3.5</v>
      </c>
      <c r="U1114" s="828">
        <v>0.77777777777777779</v>
      </c>
    </row>
    <row r="1115" spans="1:21" ht="14.45" customHeight="1" x14ac:dyDescent="0.2">
      <c r="A1115" s="821">
        <v>21</v>
      </c>
      <c r="B1115" s="822" t="s">
        <v>3465</v>
      </c>
      <c r="C1115" s="822" t="s">
        <v>3471</v>
      </c>
      <c r="D1115" s="823" t="s">
        <v>6113</v>
      </c>
      <c r="E1115" s="824" t="s">
        <v>3507</v>
      </c>
      <c r="F1115" s="822" t="s">
        <v>3466</v>
      </c>
      <c r="G1115" s="822" t="s">
        <v>4172</v>
      </c>
      <c r="H1115" s="822" t="s">
        <v>329</v>
      </c>
      <c r="I1115" s="822" t="s">
        <v>4882</v>
      </c>
      <c r="J1115" s="822" t="s">
        <v>4883</v>
      </c>
      <c r="K1115" s="822" t="s">
        <v>4884</v>
      </c>
      <c r="L1115" s="825">
        <v>240.7</v>
      </c>
      <c r="M1115" s="825">
        <v>3369.7999999999997</v>
      </c>
      <c r="N1115" s="822">
        <v>14</v>
      </c>
      <c r="O1115" s="826">
        <v>1.5</v>
      </c>
      <c r="P1115" s="825">
        <v>3369.7999999999997</v>
      </c>
      <c r="Q1115" s="827">
        <v>1</v>
      </c>
      <c r="R1115" s="822">
        <v>14</v>
      </c>
      <c r="S1115" s="827">
        <v>1</v>
      </c>
      <c r="T1115" s="826">
        <v>1.5</v>
      </c>
      <c r="U1115" s="828">
        <v>1</v>
      </c>
    </row>
    <row r="1116" spans="1:21" ht="14.45" customHeight="1" x14ac:dyDescent="0.2">
      <c r="A1116" s="821">
        <v>21</v>
      </c>
      <c r="B1116" s="822" t="s">
        <v>3465</v>
      </c>
      <c r="C1116" s="822" t="s">
        <v>3471</v>
      </c>
      <c r="D1116" s="823" t="s">
        <v>6113</v>
      </c>
      <c r="E1116" s="824" t="s">
        <v>3507</v>
      </c>
      <c r="F1116" s="822" t="s">
        <v>3466</v>
      </c>
      <c r="G1116" s="822" t="s">
        <v>4172</v>
      </c>
      <c r="H1116" s="822" t="s">
        <v>329</v>
      </c>
      <c r="I1116" s="822" t="s">
        <v>4173</v>
      </c>
      <c r="J1116" s="822" t="s">
        <v>4174</v>
      </c>
      <c r="K1116" s="822" t="s">
        <v>1193</v>
      </c>
      <c r="L1116" s="825">
        <v>374.79</v>
      </c>
      <c r="M1116" s="825">
        <v>11993.28</v>
      </c>
      <c r="N1116" s="822">
        <v>32</v>
      </c>
      <c r="O1116" s="826">
        <v>4</v>
      </c>
      <c r="P1116" s="825">
        <v>9369.75</v>
      </c>
      <c r="Q1116" s="827">
        <v>0.78125</v>
      </c>
      <c r="R1116" s="822">
        <v>25</v>
      </c>
      <c r="S1116" s="827">
        <v>0.78125</v>
      </c>
      <c r="T1116" s="826">
        <v>3</v>
      </c>
      <c r="U1116" s="828">
        <v>0.75</v>
      </c>
    </row>
    <row r="1117" spans="1:21" ht="14.45" customHeight="1" x14ac:dyDescent="0.2">
      <c r="A1117" s="821">
        <v>21</v>
      </c>
      <c r="B1117" s="822" t="s">
        <v>3465</v>
      </c>
      <c r="C1117" s="822" t="s">
        <v>3471</v>
      </c>
      <c r="D1117" s="823" t="s">
        <v>6113</v>
      </c>
      <c r="E1117" s="824" t="s">
        <v>3507</v>
      </c>
      <c r="F1117" s="822" t="s">
        <v>3466</v>
      </c>
      <c r="G1117" s="822" t="s">
        <v>4175</v>
      </c>
      <c r="H1117" s="822" t="s">
        <v>329</v>
      </c>
      <c r="I1117" s="822" t="s">
        <v>4528</v>
      </c>
      <c r="J1117" s="822" t="s">
        <v>4177</v>
      </c>
      <c r="K1117" s="822" t="s">
        <v>4185</v>
      </c>
      <c r="L1117" s="825">
        <v>775.17</v>
      </c>
      <c r="M1117" s="825">
        <v>2325.5099999999998</v>
      </c>
      <c r="N1117" s="822">
        <v>3</v>
      </c>
      <c r="O1117" s="826">
        <v>1</v>
      </c>
      <c r="P1117" s="825">
        <v>2325.5099999999998</v>
      </c>
      <c r="Q1117" s="827">
        <v>1</v>
      </c>
      <c r="R1117" s="822">
        <v>3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21</v>
      </c>
      <c r="B1118" s="822" t="s">
        <v>3465</v>
      </c>
      <c r="C1118" s="822" t="s">
        <v>3471</v>
      </c>
      <c r="D1118" s="823" t="s">
        <v>6113</v>
      </c>
      <c r="E1118" s="824" t="s">
        <v>3507</v>
      </c>
      <c r="F1118" s="822" t="s">
        <v>3466</v>
      </c>
      <c r="G1118" s="822" t="s">
        <v>3549</v>
      </c>
      <c r="H1118" s="822" t="s">
        <v>662</v>
      </c>
      <c r="I1118" s="822" t="s">
        <v>2852</v>
      </c>
      <c r="J1118" s="822" t="s">
        <v>2848</v>
      </c>
      <c r="K1118" s="822" t="s">
        <v>2853</v>
      </c>
      <c r="L1118" s="825">
        <v>84.18</v>
      </c>
      <c r="M1118" s="825">
        <v>336.72</v>
      </c>
      <c r="N1118" s="822">
        <v>4</v>
      </c>
      <c r="O1118" s="826">
        <v>2.5</v>
      </c>
      <c r="P1118" s="825">
        <v>252.54000000000002</v>
      </c>
      <c r="Q1118" s="827">
        <v>0.75</v>
      </c>
      <c r="R1118" s="822">
        <v>3</v>
      </c>
      <c r="S1118" s="827">
        <v>0.75</v>
      </c>
      <c r="T1118" s="826">
        <v>1.5</v>
      </c>
      <c r="U1118" s="828">
        <v>0.6</v>
      </c>
    </row>
    <row r="1119" spans="1:21" ht="14.45" customHeight="1" x14ac:dyDescent="0.2">
      <c r="A1119" s="821">
        <v>21</v>
      </c>
      <c r="B1119" s="822" t="s">
        <v>3465</v>
      </c>
      <c r="C1119" s="822" t="s">
        <v>3471</v>
      </c>
      <c r="D1119" s="823" t="s">
        <v>6113</v>
      </c>
      <c r="E1119" s="824" t="s">
        <v>3507</v>
      </c>
      <c r="F1119" s="822" t="s">
        <v>3466</v>
      </c>
      <c r="G1119" s="822" t="s">
        <v>3549</v>
      </c>
      <c r="H1119" s="822" t="s">
        <v>662</v>
      </c>
      <c r="I1119" s="822" t="s">
        <v>2850</v>
      </c>
      <c r="J1119" s="822" t="s">
        <v>2848</v>
      </c>
      <c r="K1119" s="822" t="s">
        <v>2851</v>
      </c>
      <c r="L1119" s="825">
        <v>49.08</v>
      </c>
      <c r="M1119" s="825">
        <v>49.08</v>
      </c>
      <c r="N1119" s="822">
        <v>1</v>
      </c>
      <c r="O1119" s="826">
        <v>1</v>
      </c>
      <c r="P1119" s="825">
        <v>49.08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21</v>
      </c>
      <c r="B1120" s="822" t="s">
        <v>3465</v>
      </c>
      <c r="C1120" s="822" t="s">
        <v>3471</v>
      </c>
      <c r="D1120" s="823" t="s">
        <v>6113</v>
      </c>
      <c r="E1120" s="824" t="s">
        <v>3507</v>
      </c>
      <c r="F1120" s="822" t="s">
        <v>3466</v>
      </c>
      <c r="G1120" s="822" t="s">
        <v>3549</v>
      </c>
      <c r="H1120" s="822" t="s">
        <v>662</v>
      </c>
      <c r="I1120" s="822" t="s">
        <v>3245</v>
      </c>
      <c r="J1120" s="822" t="s">
        <v>1925</v>
      </c>
      <c r="K1120" s="822" t="s">
        <v>1926</v>
      </c>
      <c r="L1120" s="825">
        <v>84.18</v>
      </c>
      <c r="M1120" s="825">
        <v>84.18</v>
      </c>
      <c r="N1120" s="822">
        <v>1</v>
      </c>
      <c r="O1120" s="826">
        <v>0.5</v>
      </c>
      <c r="P1120" s="825">
        <v>84.18</v>
      </c>
      <c r="Q1120" s="827">
        <v>1</v>
      </c>
      <c r="R1120" s="822">
        <v>1</v>
      </c>
      <c r="S1120" s="827">
        <v>1</v>
      </c>
      <c r="T1120" s="826">
        <v>0.5</v>
      </c>
      <c r="U1120" s="828">
        <v>1</v>
      </c>
    </row>
    <row r="1121" spans="1:21" ht="14.45" customHeight="1" x14ac:dyDescent="0.2">
      <c r="A1121" s="821">
        <v>21</v>
      </c>
      <c r="B1121" s="822" t="s">
        <v>3465</v>
      </c>
      <c r="C1121" s="822" t="s">
        <v>3471</v>
      </c>
      <c r="D1121" s="823" t="s">
        <v>6113</v>
      </c>
      <c r="E1121" s="824" t="s">
        <v>3507</v>
      </c>
      <c r="F1121" s="822" t="s">
        <v>3466</v>
      </c>
      <c r="G1121" s="822" t="s">
        <v>3549</v>
      </c>
      <c r="H1121" s="822" t="s">
        <v>662</v>
      </c>
      <c r="I1121" s="822" t="s">
        <v>3550</v>
      </c>
      <c r="J1121" s="822" t="s">
        <v>1925</v>
      </c>
      <c r="K1121" s="822" t="s">
        <v>3551</v>
      </c>
      <c r="L1121" s="825">
        <v>63.14</v>
      </c>
      <c r="M1121" s="825">
        <v>126.28</v>
      </c>
      <c r="N1121" s="822">
        <v>2</v>
      </c>
      <c r="O1121" s="826">
        <v>1.5</v>
      </c>
      <c r="P1121" s="825">
        <v>63.14</v>
      </c>
      <c r="Q1121" s="827">
        <v>0.5</v>
      </c>
      <c r="R1121" s="822">
        <v>1</v>
      </c>
      <c r="S1121" s="827">
        <v>0.5</v>
      </c>
      <c r="T1121" s="826">
        <v>1</v>
      </c>
      <c r="U1121" s="828">
        <v>0.66666666666666663</v>
      </c>
    </row>
    <row r="1122" spans="1:21" ht="14.45" customHeight="1" x14ac:dyDescent="0.2">
      <c r="A1122" s="821">
        <v>21</v>
      </c>
      <c r="B1122" s="822" t="s">
        <v>3465</v>
      </c>
      <c r="C1122" s="822" t="s">
        <v>3471</v>
      </c>
      <c r="D1122" s="823" t="s">
        <v>6113</v>
      </c>
      <c r="E1122" s="824" t="s">
        <v>3507</v>
      </c>
      <c r="F1122" s="822" t="s">
        <v>3466</v>
      </c>
      <c r="G1122" s="822" t="s">
        <v>3549</v>
      </c>
      <c r="H1122" s="822" t="s">
        <v>662</v>
      </c>
      <c r="I1122" s="822" t="s">
        <v>2854</v>
      </c>
      <c r="J1122" s="822" t="s">
        <v>1925</v>
      </c>
      <c r="K1122" s="822" t="s">
        <v>2855</v>
      </c>
      <c r="L1122" s="825">
        <v>49.08</v>
      </c>
      <c r="M1122" s="825">
        <v>343.56</v>
      </c>
      <c r="N1122" s="822">
        <v>7</v>
      </c>
      <c r="O1122" s="826">
        <v>4.5</v>
      </c>
      <c r="P1122" s="825">
        <v>196.32</v>
      </c>
      <c r="Q1122" s="827">
        <v>0.5714285714285714</v>
      </c>
      <c r="R1122" s="822">
        <v>4</v>
      </c>
      <c r="S1122" s="827">
        <v>0.5714285714285714</v>
      </c>
      <c r="T1122" s="826">
        <v>2.5</v>
      </c>
      <c r="U1122" s="828">
        <v>0.55555555555555558</v>
      </c>
    </row>
    <row r="1123" spans="1:21" ht="14.45" customHeight="1" x14ac:dyDescent="0.2">
      <c r="A1123" s="821">
        <v>21</v>
      </c>
      <c r="B1123" s="822" t="s">
        <v>3465</v>
      </c>
      <c r="C1123" s="822" t="s">
        <v>3471</v>
      </c>
      <c r="D1123" s="823" t="s">
        <v>6113</v>
      </c>
      <c r="E1123" s="824" t="s">
        <v>3507</v>
      </c>
      <c r="F1123" s="822" t="s">
        <v>3466</v>
      </c>
      <c r="G1123" s="822" t="s">
        <v>4192</v>
      </c>
      <c r="H1123" s="822" t="s">
        <v>329</v>
      </c>
      <c r="I1123" s="822" t="s">
        <v>4193</v>
      </c>
      <c r="J1123" s="822" t="s">
        <v>989</v>
      </c>
      <c r="K1123" s="822" t="s">
        <v>4194</v>
      </c>
      <c r="L1123" s="825">
        <v>79.069999999999993</v>
      </c>
      <c r="M1123" s="825">
        <v>474.41999999999996</v>
      </c>
      <c r="N1123" s="822">
        <v>6</v>
      </c>
      <c r="O1123" s="826">
        <v>3.5</v>
      </c>
      <c r="P1123" s="825">
        <v>395.34999999999997</v>
      </c>
      <c r="Q1123" s="827">
        <v>0.83333333333333337</v>
      </c>
      <c r="R1123" s="822">
        <v>5</v>
      </c>
      <c r="S1123" s="827">
        <v>0.83333333333333337</v>
      </c>
      <c r="T1123" s="826">
        <v>3</v>
      </c>
      <c r="U1123" s="828">
        <v>0.8571428571428571</v>
      </c>
    </row>
    <row r="1124" spans="1:21" ht="14.45" customHeight="1" x14ac:dyDescent="0.2">
      <c r="A1124" s="821">
        <v>21</v>
      </c>
      <c r="B1124" s="822" t="s">
        <v>3465</v>
      </c>
      <c r="C1124" s="822" t="s">
        <v>3471</v>
      </c>
      <c r="D1124" s="823" t="s">
        <v>6113</v>
      </c>
      <c r="E1124" s="824" t="s">
        <v>3507</v>
      </c>
      <c r="F1124" s="822" t="s">
        <v>3466</v>
      </c>
      <c r="G1124" s="822" t="s">
        <v>4192</v>
      </c>
      <c r="H1124" s="822" t="s">
        <v>329</v>
      </c>
      <c r="I1124" s="822" t="s">
        <v>4195</v>
      </c>
      <c r="J1124" s="822" t="s">
        <v>989</v>
      </c>
      <c r="K1124" s="822" t="s">
        <v>4194</v>
      </c>
      <c r="L1124" s="825">
        <v>79.069999999999993</v>
      </c>
      <c r="M1124" s="825">
        <v>395.34999999999997</v>
      </c>
      <c r="N1124" s="822">
        <v>5</v>
      </c>
      <c r="O1124" s="826">
        <v>3.5</v>
      </c>
      <c r="P1124" s="825">
        <v>237.20999999999998</v>
      </c>
      <c r="Q1124" s="827">
        <v>0.6</v>
      </c>
      <c r="R1124" s="822">
        <v>3</v>
      </c>
      <c r="S1124" s="827">
        <v>0.6</v>
      </c>
      <c r="T1124" s="826">
        <v>2</v>
      </c>
      <c r="U1124" s="828">
        <v>0.5714285714285714</v>
      </c>
    </row>
    <row r="1125" spans="1:21" ht="14.45" customHeight="1" x14ac:dyDescent="0.2">
      <c r="A1125" s="821">
        <v>21</v>
      </c>
      <c r="B1125" s="822" t="s">
        <v>3465</v>
      </c>
      <c r="C1125" s="822" t="s">
        <v>3471</v>
      </c>
      <c r="D1125" s="823" t="s">
        <v>6113</v>
      </c>
      <c r="E1125" s="824" t="s">
        <v>3507</v>
      </c>
      <c r="F1125" s="822" t="s">
        <v>3466</v>
      </c>
      <c r="G1125" s="822" t="s">
        <v>3553</v>
      </c>
      <c r="H1125" s="822" t="s">
        <v>329</v>
      </c>
      <c r="I1125" s="822" t="s">
        <v>3554</v>
      </c>
      <c r="J1125" s="822" t="s">
        <v>1244</v>
      </c>
      <c r="K1125" s="822" t="s">
        <v>1245</v>
      </c>
      <c r="L1125" s="825">
        <v>121.92</v>
      </c>
      <c r="M1125" s="825">
        <v>4632.96</v>
      </c>
      <c r="N1125" s="822">
        <v>38</v>
      </c>
      <c r="O1125" s="826">
        <v>8</v>
      </c>
      <c r="P1125" s="825">
        <v>1219.2</v>
      </c>
      <c r="Q1125" s="827">
        <v>0.26315789473684209</v>
      </c>
      <c r="R1125" s="822">
        <v>10</v>
      </c>
      <c r="S1125" s="827">
        <v>0.26315789473684209</v>
      </c>
      <c r="T1125" s="826">
        <v>2</v>
      </c>
      <c r="U1125" s="828">
        <v>0.25</v>
      </c>
    </row>
    <row r="1126" spans="1:21" ht="14.45" customHeight="1" x14ac:dyDescent="0.2">
      <c r="A1126" s="821">
        <v>21</v>
      </c>
      <c r="B1126" s="822" t="s">
        <v>3465</v>
      </c>
      <c r="C1126" s="822" t="s">
        <v>3471</v>
      </c>
      <c r="D1126" s="823" t="s">
        <v>6113</v>
      </c>
      <c r="E1126" s="824" t="s">
        <v>3507</v>
      </c>
      <c r="F1126" s="822" t="s">
        <v>3466</v>
      </c>
      <c r="G1126" s="822" t="s">
        <v>3553</v>
      </c>
      <c r="H1126" s="822" t="s">
        <v>329</v>
      </c>
      <c r="I1126" s="822" t="s">
        <v>4202</v>
      </c>
      <c r="J1126" s="822" t="s">
        <v>1244</v>
      </c>
      <c r="K1126" s="822" t="s">
        <v>1245</v>
      </c>
      <c r="L1126" s="825">
        <v>121.92</v>
      </c>
      <c r="M1126" s="825">
        <v>11216.64</v>
      </c>
      <c r="N1126" s="822">
        <v>92</v>
      </c>
      <c r="O1126" s="826">
        <v>15.5</v>
      </c>
      <c r="P1126" s="825">
        <v>5120.6399999999994</v>
      </c>
      <c r="Q1126" s="827">
        <v>0.45652173913043476</v>
      </c>
      <c r="R1126" s="822">
        <v>42</v>
      </c>
      <c r="S1126" s="827">
        <v>0.45652173913043476</v>
      </c>
      <c r="T1126" s="826">
        <v>6.5</v>
      </c>
      <c r="U1126" s="828">
        <v>0.41935483870967744</v>
      </c>
    </row>
    <row r="1127" spans="1:21" ht="14.45" customHeight="1" x14ac:dyDescent="0.2">
      <c r="A1127" s="821">
        <v>21</v>
      </c>
      <c r="B1127" s="822" t="s">
        <v>3465</v>
      </c>
      <c r="C1127" s="822" t="s">
        <v>3471</v>
      </c>
      <c r="D1127" s="823" t="s">
        <v>6113</v>
      </c>
      <c r="E1127" s="824" t="s">
        <v>3507</v>
      </c>
      <c r="F1127" s="822" t="s">
        <v>3466</v>
      </c>
      <c r="G1127" s="822" t="s">
        <v>4885</v>
      </c>
      <c r="H1127" s="822" t="s">
        <v>329</v>
      </c>
      <c r="I1127" s="822" t="s">
        <v>4886</v>
      </c>
      <c r="J1127" s="822" t="s">
        <v>4887</v>
      </c>
      <c r="K1127" s="822" t="s">
        <v>4284</v>
      </c>
      <c r="L1127" s="825">
        <v>0</v>
      </c>
      <c r="M1127" s="825">
        <v>0</v>
      </c>
      <c r="N1127" s="822">
        <v>8</v>
      </c>
      <c r="O1127" s="826">
        <v>3</v>
      </c>
      <c r="P1127" s="825">
        <v>0</v>
      </c>
      <c r="Q1127" s="827"/>
      <c r="R1127" s="822">
        <v>8</v>
      </c>
      <c r="S1127" s="827">
        <v>1</v>
      </c>
      <c r="T1127" s="826">
        <v>3</v>
      </c>
      <c r="U1127" s="828">
        <v>1</v>
      </c>
    </row>
    <row r="1128" spans="1:21" ht="14.45" customHeight="1" x14ac:dyDescent="0.2">
      <c r="A1128" s="821">
        <v>21</v>
      </c>
      <c r="B1128" s="822" t="s">
        <v>3465</v>
      </c>
      <c r="C1128" s="822" t="s">
        <v>3471</v>
      </c>
      <c r="D1128" s="823" t="s">
        <v>6113</v>
      </c>
      <c r="E1128" s="824" t="s">
        <v>3507</v>
      </c>
      <c r="F1128" s="822" t="s">
        <v>3468</v>
      </c>
      <c r="G1128" s="822" t="s">
        <v>3590</v>
      </c>
      <c r="H1128" s="822" t="s">
        <v>329</v>
      </c>
      <c r="I1128" s="822" t="s">
        <v>4212</v>
      </c>
      <c r="J1128" s="822" t="s">
        <v>4213</v>
      </c>
      <c r="K1128" s="822" t="s">
        <v>4214</v>
      </c>
      <c r="L1128" s="825">
        <v>2029.75</v>
      </c>
      <c r="M1128" s="825">
        <v>6089.25</v>
      </c>
      <c r="N1128" s="822">
        <v>3</v>
      </c>
      <c r="O1128" s="826">
        <v>3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21</v>
      </c>
      <c r="B1129" s="822" t="s">
        <v>3465</v>
      </c>
      <c r="C1129" s="822" t="s">
        <v>3471</v>
      </c>
      <c r="D1129" s="823" t="s">
        <v>6113</v>
      </c>
      <c r="E1129" s="824" t="s">
        <v>3507</v>
      </c>
      <c r="F1129" s="822" t="s">
        <v>3468</v>
      </c>
      <c r="G1129" s="822" t="s">
        <v>3590</v>
      </c>
      <c r="H1129" s="822" t="s">
        <v>329</v>
      </c>
      <c r="I1129" s="822" t="s">
        <v>4888</v>
      </c>
      <c r="J1129" s="822" t="s">
        <v>4889</v>
      </c>
      <c r="K1129" s="822" t="s">
        <v>4890</v>
      </c>
      <c r="L1129" s="825">
        <v>2029.75</v>
      </c>
      <c r="M1129" s="825">
        <v>4059.5</v>
      </c>
      <c r="N1129" s="822">
        <v>2</v>
      </c>
      <c r="O1129" s="826">
        <v>2</v>
      </c>
      <c r="P1129" s="825">
        <v>4059.5</v>
      </c>
      <c r="Q1129" s="827">
        <v>1</v>
      </c>
      <c r="R1129" s="822">
        <v>2</v>
      </c>
      <c r="S1129" s="827">
        <v>1</v>
      </c>
      <c r="T1129" s="826">
        <v>2</v>
      </c>
      <c r="U1129" s="828">
        <v>1</v>
      </c>
    </row>
    <row r="1130" spans="1:21" ht="14.45" customHeight="1" x14ac:dyDescent="0.2">
      <c r="A1130" s="821">
        <v>21</v>
      </c>
      <c r="B1130" s="822" t="s">
        <v>3465</v>
      </c>
      <c r="C1130" s="822" t="s">
        <v>3471</v>
      </c>
      <c r="D1130" s="823" t="s">
        <v>6113</v>
      </c>
      <c r="E1130" s="824" t="s">
        <v>3508</v>
      </c>
      <c r="F1130" s="822" t="s">
        <v>3466</v>
      </c>
      <c r="G1130" s="822" t="s">
        <v>3641</v>
      </c>
      <c r="H1130" s="822" t="s">
        <v>329</v>
      </c>
      <c r="I1130" s="822" t="s">
        <v>3642</v>
      </c>
      <c r="J1130" s="822" t="s">
        <v>3643</v>
      </c>
      <c r="K1130" s="822" t="s">
        <v>3644</v>
      </c>
      <c r="L1130" s="825">
        <v>23.49</v>
      </c>
      <c r="M1130" s="825">
        <v>23.49</v>
      </c>
      <c r="N1130" s="822">
        <v>1</v>
      </c>
      <c r="O1130" s="826">
        <v>1</v>
      </c>
      <c r="P1130" s="825">
        <v>23.49</v>
      </c>
      <c r="Q1130" s="827">
        <v>1</v>
      </c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21</v>
      </c>
      <c r="B1131" s="822" t="s">
        <v>3465</v>
      </c>
      <c r="C1131" s="822" t="s">
        <v>3471</v>
      </c>
      <c r="D1131" s="823" t="s">
        <v>6113</v>
      </c>
      <c r="E1131" s="824" t="s">
        <v>3508</v>
      </c>
      <c r="F1131" s="822" t="s">
        <v>3466</v>
      </c>
      <c r="G1131" s="822" t="s">
        <v>4891</v>
      </c>
      <c r="H1131" s="822" t="s">
        <v>329</v>
      </c>
      <c r="I1131" s="822" t="s">
        <v>4892</v>
      </c>
      <c r="J1131" s="822" t="s">
        <v>1639</v>
      </c>
      <c r="K1131" s="822" t="s">
        <v>1640</v>
      </c>
      <c r="L1131" s="825">
        <v>0</v>
      </c>
      <c r="M1131" s="825">
        <v>0</v>
      </c>
      <c r="N1131" s="822">
        <v>1</v>
      </c>
      <c r="O1131" s="826">
        <v>1</v>
      </c>
      <c r="P1131" s="825"/>
      <c r="Q1131" s="827"/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21</v>
      </c>
      <c r="B1132" s="822" t="s">
        <v>3465</v>
      </c>
      <c r="C1132" s="822" t="s">
        <v>3471</v>
      </c>
      <c r="D1132" s="823" t="s">
        <v>6113</v>
      </c>
      <c r="E1132" s="824" t="s">
        <v>3508</v>
      </c>
      <c r="F1132" s="822" t="s">
        <v>3466</v>
      </c>
      <c r="G1132" s="822" t="s">
        <v>3656</v>
      </c>
      <c r="H1132" s="822" t="s">
        <v>662</v>
      </c>
      <c r="I1132" s="822" t="s">
        <v>3078</v>
      </c>
      <c r="J1132" s="822" t="s">
        <v>3079</v>
      </c>
      <c r="K1132" s="822" t="s">
        <v>3080</v>
      </c>
      <c r="L1132" s="825">
        <v>23.4</v>
      </c>
      <c r="M1132" s="825">
        <v>23.4</v>
      </c>
      <c r="N1132" s="822">
        <v>1</v>
      </c>
      <c r="O1132" s="826">
        <v>0.5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21</v>
      </c>
      <c r="B1133" s="822" t="s">
        <v>3465</v>
      </c>
      <c r="C1133" s="822" t="s">
        <v>3471</v>
      </c>
      <c r="D1133" s="823" t="s">
        <v>6113</v>
      </c>
      <c r="E1133" s="824" t="s">
        <v>3508</v>
      </c>
      <c r="F1133" s="822" t="s">
        <v>3466</v>
      </c>
      <c r="G1133" s="822" t="s">
        <v>4893</v>
      </c>
      <c r="H1133" s="822" t="s">
        <v>329</v>
      </c>
      <c r="I1133" s="822" t="s">
        <v>4894</v>
      </c>
      <c r="J1133" s="822" t="s">
        <v>1262</v>
      </c>
      <c r="K1133" s="822" t="s">
        <v>4895</v>
      </c>
      <c r="L1133" s="825">
        <v>0</v>
      </c>
      <c r="M1133" s="825">
        <v>0</v>
      </c>
      <c r="N1133" s="822">
        <v>1</v>
      </c>
      <c r="O1133" s="826">
        <v>0.5</v>
      </c>
      <c r="P1133" s="825">
        <v>0</v>
      </c>
      <c r="Q1133" s="827"/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21</v>
      </c>
      <c r="B1134" s="822" t="s">
        <v>3465</v>
      </c>
      <c r="C1134" s="822" t="s">
        <v>3471</v>
      </c>
      <c r="D1134" s="823" t="s">
        <v>6113</v>
      </c>
      <c r="E1134" s="824" t="s">
        <v>3508</v>
      </c>
      <c r="F1134" s="822" t="s">
        <v>3466</v>
      </c>
      <c r="G1134" s="822" t="s">
        <v>3691</v>
      </c>
      <c r="H1134" s="822" t="s">
        <v>329</v>
      </c>
      <c r="I1134" s="822" t="s">
        <v>4281</v>
      </c>
      <c r="J1134" s="822" t="s">
        <v>3693</v>
      </c>
      <c r="K1134" s="822" t="s">
        <v>4282</v>
      </c>
      <c r="L1134" s="825">
        <v>80.19</v>
      </c>
      <c r="M1134" s="825">
        <v>80.19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21</v>
      </c>
      <c r="B1135" s="822" t="s">
        <v>3465</v>
      </c>
      <c r="C1135" s="822" t="s">
        <v>3471</v>
      </c>
      <c r="D1135" s="823" t="s">
        <v>6113</v>
      </c>
      <c r="E1135" s="824" t="s">
        <v>3508</v>
      </c>
      <c r="F1135" s="822" t="s">
        <v>3466</v>
      </c>
      <c r="G1135" s="822" t="s">
        <v>3712</v>
      </c>
      <c r="H1135" s="822" t="s">
        <v>329</v>
      </c>
      <c r="I1135" s="822" t="s">
        <v>3713</v>
      </c>
      <c r="J1135" s="822" t="s">
        <v>3714</v>
      </c>
      <c r="K1135" s="822" t="s">
        <v>3715</v>
      </c>
      <c r="L1135" s="825">
        <v>0</v>
      </c>
      <c r="M1135" s="825">
        <v>0</v>
      </c>
      <c r="N1135" s="822">
        <v>3</v>
      </c>
      <c r="O1135" s="826">
        <v>2.5</v>
      </c>
      <c r="P1135" s="825">
        <v>0</v>
      </c>
      <c r="Q1135" s="827"/>
      <c r="R1135" s="822">
        <v>2</v>
      </c>
      <c r="S1135" s="827">
        <v>0.66666666666666663</v>
      </c>
      <c r="T1135" s="826">
        <v>1.5</v>
      </c>
      <c r="U1135" s="828">
        <v>0.6</v>
      </c>
    </row>
    <row r="1136" spans="1:21" ht="14.45" customHeight="1" x14ac:dyDescent="0.2">
      <c r="A1136" s="821">
        <v>21</v>
      </c>
      <c r="B1136" s="822" t="s">
        <v>3465</v>
      </c>
      <c r="C1136" s="822" t="s">
        <v>3471</v>
      </c>
      <c r="D1136" s="823" t="s">
        <v>6113</v>
      </c>
      <c r="E1136" s="824" t="s">
        <v>3508</v>
      </c>
      <c r="F1136" s="822" t="s">
        <v>3466</v>
      </c>
      <c r="G1136" s="822" t="s">
        <v>3731</v>
      </c>
      <c r="H1136" s="822" t="s">
        <v>662</v>
      </c>
      <c r="I1136" s="822" t="s">
        <v>3089</v>
      </c>
      <c r="J1136" s="822" t="s">
        <v>1870</v>
      </c>
      <c r="K1136" s="822" t="s">
        <v>824</v>
      </c>
      <c r="L1136" s="825">
        <v>65.989999999999995</v>
      </c>
      <c r="M1136" s="825">
        <v>65.989999999999995</v>
      </c>
      <c r="N1136" s="822">
        <v>1</v>
      </c>
      <c r="O1136" s="826">
        <v>0.5</v>
      </c>
      <c r="P1136" s="825">
        <v>65.989999999999995</v>
      </c>
      <c r="Q1136" s="827">
        <v>1</v>
      </c>
      <c r="R1136" s="822">
        <v>1</v>
      </c>
      <c r="S1136" s="827">
        <v>1</v>
      </c>
      <c r="T1136" s="826">
        <v>0.5</v>
      </c>
      <c r="U1136" s="828">
        <v>1</v>
      </c>
    </row>
    <row r="1137" spans="1:21" ht="14.45" customHeight="1" x14ac:dyDescent="0.2">
      <c r="A1137" s="821">
        <v>21</v>
      </c>
      <c r="B1137" s="822" t="s">
        <v>3465</v>
      </c>
      <c r="C1137" s="822" t="s">
        <v>3471</v>
      </c>
      <c r="D1137" s="823" t="s">
        <v>6113</v>
      </c>
      <c r="E1137" s="824" t="s">
        <v>3508</v>
      </c>
      <c r="F1137" s="822" t="s">
        <v>3466</v>
      </c>
      <c r="G1137" s="822" t="s">
        <v>3579</v>
      </c>
      <c r="H1137" s="822" t="s">
        <v>329</v>
      </c>
      <c r="I1137" s="822" t="s">
        <v>3741</v>
      </c>
      <c r="J1137" s="822" t="s">
        <v>3581</v>
      </c>
      <c r="K1137" s="822" t="s">
        <v>1012</v>
      </c>
      <c r="L1137" s="825">
        <v>236.03</v>
      </c>
      <c r="M1137" s="825">
        <v>2360.3000000000002</v>
      </c>
      <c r="N1137" s="822">
        <v>10</v>
      </c>
      <c r="O1137" s="826">
        <v>3.5</v>
      </c>
      <c r="P1137" s="825">
        <v>708.09</v>
      </c>
      <c r="Q1137" s="827">
        <v>0.3</v>
      </c>
      <c r="R1137" s="822">
        <v>3</v>
      </c>
      <c r="S1137" s="827">
        <v>0.3</v>
      </c>
      <c r="T1137" s="826">
        <v>1.5</v>
      </c>
      <c r="U1137" s="828">
        <v>0.42857142857142855</v>
      </c>
    </row>
    <row r="1138" spans="1:21" ht="14.45" customHeight="1" x14ac:dyDescent="0.2">
      <c r="A1138" s="821">
        <v>21</v>
      </c>
      <c r="B1138" s="822" t="s">
        <v>3465</v>
      </c>
      <c r="C1138" s="822" t="s">
        <v>3471</v>
      </c>
      <c r="D1138" s="823" t="s">
        <v>6113</v>
      </c>
      <c r="E1138" s="824" t="s">
        <v>3508</v>
      </c>
      <c r="F1138" s="822" t="s">
        <v>3466</v>
      </c>
      <c r="G1138" s="822" t="s">
        <v>4896</v>
      </c>
      <c r="H1138" s="822" t="s">
        <v>329</v>
      </c>
      <c r="I1138" s="822" t="s">
        <v>4897</v>
      </c>
      <c r="J1138" s="822" t="s">
        <v>4898</v>
      </c>
      <c r="K1138" s="822" t="s">
        <v>4899</v>
      </c>
      <c r="L1138" s="825">
        <v>23.72</v>
      </c>
      <c r="M1138" s="825">
        <v>23.72</v>
      </c>
      <c r="N1138" s="822">
        <v>1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21</v>
      </c>
      <c r="B1139" s="822" t="s">
        <v>3465</v>
      </c>
      <c r="C1139" s="822" t="s">
        <v>3471</v>
      </c>
      <c r="D1139" s="823" t="s">
        <v>6113</v>
      </c>
      <c r="E1139" s="824" t="s">
        <v>3508</v>
      </c>
      <c r="F1139" s="822" t="s">
        <v>3466</v>
      </c>
      <c r="G1139" s="822" t="s">
        <v>3744</v>
      </c>
      <c r="H1139" s="822" t="s">
        <v>329</v>
      </c>
      <c r="I1139" s="822" t="s">
        <v>4900</v>
      </c>
      <c r="J1139" s="822" t="s">
        <v>4815</v>
      </c>
      <c r="K1139" s="822" t="s">
        <v>1468</v>
      </c>
      <c r="L1139" s="825">
        <v>35.25</v>
      </c>
      <c r="M1139" s="825">
        <v>35.25</v>
      </c>
      <c r="N1139" s="822">
        <v>1</v>
      </c>
      <c r="O1139" s="826">
        <v>0.5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21</v>
      </c>
      <c r="B1140" s="822" t="s">
        <v>3465</v>
      </c>
      <c r="C1140" s="822" t="s">
        <v>3471</v>
      </c>
      <c r="D1140" s="823" t="s">
        <v>6113</v>
      </c>
      <c r="E1140" s="824" t="s">
        <v>3508</v>
      </c>
      <c r="F1140" s="822" t="s">
        <v>3466</v>
      </c>
      <c r="G1140" s="822" t="s">
        <v>3751</v>
      </c>
      <c r="H1140" s="822" t="s">
        <v>329</v>
      </c>
      <c r="I1140" s="822" t="s">
        <v>3752</v>
      </c>
      <c r="J1140" s="822" t="s">
        <v>874</v>
      </c>
      <c r="K1140" s="822" t="s">
        <v>3753</v>
      </c>
      <c r="L1140" s="825">
        <v>91.11</v>
      </c>
      <c r="M1140" s="825">
        <v>91.11</v>
      </c>
      <c r="N1140" s="822">
        <v>1</v>
      </c>
      <c r="O1140" s="826">
        <v>0.5</v>
      </c>
      <c r="P1140" s="825">
        <v>91.11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21</v>
      </c>
      <c r="B1141" s="822" t="s">
        <v>3465</v>
      </c>
      <c r="C1141" s="822" t="s">
        <v>3471</v>
      </c>
      <c r="D1141" s="823" t="s">
        <v>6113</v>
      </c>
      <c r="E1141" s="824" t="s">
        <v>3508</v>
      </c>
      <c r="F1141" s="822" t="s">
        <v>3466</v>
      </c>
      <c r="G1141" s="822" t="s">
        <v>3773</v>
      </c>
      <c r="H1141" s="822" t="s">
        <v>329</v>
      </c>
      <c r="I1141" s="822" t="s">
        <v>4669</v>
      </c>
      <c r="J1141" s="822" t="s">
        <v>3775</v>
      </c>
      <c r="K1141" s="822" t="s">
        <v>3076</v>
      </c>
      <c r="L1141" s="825">
        <v>123.2</v>
      </c>
      <c r="M1141" s="825">
        <v>123.2</v>
      </c>
      <c r="N1141" s="822">
        <v>1</v>
      </c>
      <c r="O1141" s="826">
        <v>0.5</v>
      </c>
      <c r="P1141" s="825"/>
      <c r="Q1141" s="827">
        <v>0</v>
      </c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21</v>
      </c>
      <c r="B1142" s="822" t="s">
        <v>3465</v>
      </c>
      <c r="C1142" s="822" t="s">
        <v>3471</v>
      </c>
      <c r="D1142" s="823" t="s">
        <v>6113</v>
      </c>
      <c r="E1142" s="824" t="s">
        <v>3508</v>
      </c>
      <c r="F1142" s="822" t="s">
        <v>3466</v>
      </c>
      <c r="G1142" s="822" t="s">
        <v>3540</v>
      </c>
      <c r="H1142" s="822" t="s">
        <v>662</v>
      </c>
      <c r="I1142" s="822" t="s">
        <v>3014</v>
      </c>
      <c r="J1142" s="822" t="s">
        <v>3015</v>
      </c>
      <c r="K1142" s="822" t="s">
        <v>3016</v>
      </c>
      <c r="L1142" s="825">
        <v>5322.08</v>
      </c>
      <c r="M1142" s="825">
        <v>5322.08</v>
      </c>
      <c r="N1142" s="822">
        <v>1</v>
      </c>
      <c r="O1142" s="826">
        <v>1</v>
      </c>
      <c r="P1142" s="825">
        <v>5322.08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21</v>
      </c>
      <c r="B1143" s="822" t="s">
        <v>3465</v>
      </c>
      <c r="C1143" s="822" t="s">
        <v>3471</v>
      </c>
      <c r="D1143" s="823" t="s">
        <v>6113</v>
      </c>
      <c r="E1143" s="824" t="s">
        <v>3508</v>
      </c>
      <c r="F1143" s="822" t="s">
        <v>3466</v>
      </c>
      <c r="G1143" s="822" t="s">
        <v>3540</v>
      </c>
      <c r="H1143" s="822" t="s">
        <v>662</v>
      </c>
      <c r="I1143" s="822" t="s">
        <v>3022</v>
      </c>
      <c r="J1143" s="822" t="s">
        <v>3018</v>
      </c>
      <c r="K1143" s="822" t="s">
        <v>3023</v>
      </c>
      <c r="L1143" s="825">
        <v>325.2</v>
      </c>
      <c r="M1143" s="825">
        <v>1626</v>
      </c>
      <c r="N1143" s="822">
        <v>5</v>
      </c>
      <c r="O1143" s="826">
        <v>5</v>
      </c>
      <c r="P1143" s="825">
        <v>1626</v>
      </c>
      <c r="Q1143" s="827">
        <v>1</v>
      </c>
      <c r="R1143" s="822">
        <v>5</v>
      </c>
      <c r="S1143" s="827">
        <v>1</v>
      </c>
      <c r="T1143" s="826">
        <v>5</v>
      </c>
      <c r="U1143" s="828">
        <v>1</v>
      </c>
    </row>
    <row r="1144" spans="1:21" ht="14.45" customHeight="1" x14ac:dyDescent="0.2">
      <c r="A1144" s="821">
        <v>21</v>
      </c>
      <c r="B1144" s="822" t="s">
        <v>3465</v>
      </c>
      <c r="C1144" s="822" t="s">
        <v>3471</v>
      </c>
      <c r="D1144" s="823" t="s">
        <v>6113</v>
      </c>
      <c r="E1144" s="824" t="s">
        <v>3508</v>
      </c>
      <c r="F1144" s="822" t="s">
        <v>3466</v>
      </c>
      <c r="G1144" s="822" t="s">
        <v>3540</v>
      </c>
      <c r="H1144" s="822" t="s">
        <v>662</v>
      </c>
      <c r="I1144" s="822" t="s">
        <v>3024</v>
      </c>
      <c r="J1144" s="822" t="s">
        <v>3018</v>
      </c>
      <c r="K1144" s="822" t="s">
        <v>3025</v>
      </c>
      <c r="L1144" s="825">
        <v>650.4</v>
      </c>
      <c r="M1144" s="825">
        <v>650.4</v>
      </c>
      <c r="N1144" s="822">
        <v>1</v>
      </c>
      <c r="O1144" s="826">
        <v>1</v>
      </c>
      <c r="P1144" s="825">
        <v>650.4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21</v>
      </c>
      <c r="B1145" s="822" t="s">
        <v>3465</v>
      </c>
      <c r="C1145" s="822" t="s">
        <v>3471</v>
      </c>
      <c r="D1145" s="823" t="s">
        <v>6113</v>
      </c>
      <c r="E1145" s="824" t="s">
        <v>3508</v>
      </c>
      <c r="F1145" s="822" t="s">
        <v>3466</v>
      </c>
      <c r="G1145" s="822" t="s">
        <v>3548</v>
      </c>
      <c r="H1145" s="822" t="s">
        <v>662</v>
      </c>
      <c r="I1145" s="822" t="s">
        <v>2738</v>
      </c>
      <c r="J1145" s="822" t="s">
        <v>2739</v>
      </c>
      <c r="K1145" s="822" t="s">
        <v>2740</v>
      </c>
      <c r="L1145" s="825">
        <v>42.51</v>
      </c>
      <c r="M1145" s="825">
        <v>85.02</v>
      </c>
      <c r="N1145" s="822">
        <v>2</v>
      </c>
      <c r="O1145" s="826">
        <v>1.5</v>
      </c>
      <c r="P1145" s="825">
        <v>85.02</v>
      </c>
      <c r="Q1145" s="827">
        <v>1</v>
      </c>
      <c r="R1145" s="822">
        <v>2</v>
      </c>
      <c r="S1145" s="827">
        <v>1</v>
      </c>
      <c r="T1145" s="826">
        <v>1.5</v>
      </c>
      <c r="U1145" s="828">
        <v>1</v>
      </c>
    </row>
    <row r="1146" spans="1:21" ht="14.45" customHeight="1" x14ac:dyDescent="0.2">
      <c r="A1146" s="821">
        <v>21</v>
      </c>
      <c r="B1146" s="822" t="s">
        <v>3465</v>
      </c>
      <c r="C1146" s="822" t="s">
        <v>3471</v>
      </c>
      <c r="D1146" s="823" t="s">
        <v>6113</v>
      </c>
      <c r="E1146" s="824" t="s">
        <v>3508</v>
      </c>
      <c r="F1146" s="822" t="s">
        <v>3466</v>
      </c>
      <c r="G1146" s="822" t="s">
        <v>3548</v>
      </c>
      <c r="H1146" s="822" t="s">
        <v>329</v>
      </c>
      <c r="I1146" s="822" t="s">
        <v>3807</v>
      </c>
      <c r="J1146" s="822" t="s">
        <v>3808</v>
      </c>
      <c r="K1146" s="822" t="s">
        <v>2740</v>
      </c>
      <c r="L1146" s="825">
        <v>42.51</v>
      </c>
      <c r="M1146" s="825">
        <v>42.51</v>
      </c>
      <c r="N1146" s="822">
        <v>1</v>
      </c>
      <c r="O1146" s="826">
        <v>1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21</v>
      </c>
      <c r="B1147" s="822" t="s">
        <v>3465</v>
      </c>
      <c r="C1147" s="822" t="s">
        <v>3471</v>
      </c>
      <c r="D1147" s="823" t="s">
        <v>6113</v>
      </c>
      <c r="E1147" s="824" t="s">
        <v>3508</v>
      </c>
      <c r="F1147" s="822" t="s">
        <v>3466</v>
      </c>
      <c r="G1147" s="822" t="s">
        <v>3811</v>
      </c>
      <c r="H1147" s="822" t="s">
        <v>662</v>
      </c>
      <c r="I1147" s="822" t="s">
        <v>3056</v>
      </c>
      <c r="J1147" s="822" t="s">
        <v>3054</v>
      </c>
      <c r="K1147" s="822" t="s">
        <v>3057</v>
      </c>
      <c r="L1147" s="825">
        <v>169.73</v>
      </c>
      <c r="M1147" s="825">
        <v>339.46</v>
      </c>
      <c r="N1147" s="822">
        <v>2</v>
      </c>
      <c r="O1147" s="826">
        <v>1.5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21</v>
      </c>
      <c r="B1148" s="822" t="s">
        <v>3465</v>
      </c>
      <c r="C1148" s="822" t="s">
        <v>3471</v>
      </c>
      <c r="D1148" s="823" t="s">
        <v>6113</v>
      </c>
      <c r="E1148" s="824" t="s">
        <v>3508</v>
      </c>
      <c r="F1148" s="822" t="s">
        <v>3466</v>
      </c>
      <c r="G1148" s="822" t="s">
        <v>4901</v>
      </c>
      <c r="H1148" s="822" t="s">
        <v>329</v>
      </c>
      <c r="I1148" s="822" t="s">
        <v>4902</v>
      </c>
      <c r="J1148" s="822" t="s">
        <v>1958</v>
      </c>
      <c r="K1148" s="822" t="s">
        <v>4903</v>
      </c>
      <c r="L1148" s="825">
        <v>31.23</v>
      </c>
      <c r="M1148" s="825">
        <v>31.23</v>
      </c>
      <c r="N1148" s="822">
        <v>1</v>
      </c>
      <c r="O1148" s="826">
        <v>0.5</v>
      </c>
      <c r="P1148" s="825">
        <v>31.23</v>
      </c>
      <c r="Q1148" s="827">
        <v>1</v>
      </c>
      <c r="R1148" s="822">
        <v>1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21</v>
      </c>
      <c r="B1149" s="822" t="s">
        <v>3465</v>
      </c>
      <c r="C1149" s="822" t="s">
        <v>3471</v>
      </c>
      <c r="D1149" s="823" t="s">
        <v>6113</v>
      </c>
      <c r="E1149" s="824" t="s">
        <v>3508</v>
      </c>
      <c r="F1149" s="822" t="s">
        <v>3466</v>
      </c>
      <c r="G1149" s="822" t="s">
        <v>4904</v>
      </c>
      <c r="H1149" s="822" t="s">
        <v>329</v>
      </c>
      <c r="I1149" s="822" t="s">
        <v>4905</v>
      </c>
      <c r="J1149" s="822" t="s">
        <v>1491</v>
      </c>
      <c r="K1149" s="822" t="s">
        <v>1492</v>
      </c>
      <c r="L1149" s="825">
        <v>0</v>
      </c>
      <c r="M1149" s="825">
        <v>0</v>
      </c>
      <c r="N1149" s="822">
        <v>1</v>
      </c>
      <c r="O1149" s="826">
        <v>1</v>
      </c>
      <c r="P1149" s="825">
        <v>0</v>
      </c>
      <c r="Q1149" s="827"/>
      <c r="R1149" s="822">
        <v>1</v>
      </c>
      <c r="S1149" s="827">
        <v>1</v>
      </c>
      <c r="T1149" s="826">
        <v>1</v>
      </c>
      <c r="U1149" s="828">
        <v>1</v>
      </c>
    </row>
    <row r="1150" spans="1:21" ht="14.45" customHeight="1" x14ac:dyDescent="0.2">
      <c r="A1150" s="821">
        <v>21</v>
      </c>
      <c r="B1150" s="822" t="s">
        <v>3465</v>
      </c>
      <c r="C1150" s="822" t="s">
        <v>3471</v>
      </c>
      <c r="D1150" s="823" t="s">
        <v>6113</v>
      </c>
      <c r="E1150" s="824" t="s">
        <v>3508</v>
      </c>
      <c r="F1150" s="822" t="s">
        <v>3466</v>
      </c>
      <c r="G1150" s="822" t="s">
        <v>1056</v>
      </c>
      <c r="H1150" s="822" t="s">
        <v>329</v>
      </c>
      <c r="I1150" s="822" t="s">
        <v>4346</v>
      </c>
      <c r="J1150" s="822" t="s">
        <v>4347</v>
      </c>
      <c r="K1150" s="822" t="s">
        <v>4348</v>
      </c>
      <c r="L1150" s="825">
        <v>13.73</v>
      </c>
      <c r="M1150" s="825">
        <v>151.03</v>
      </c>
      <c r="N1150" s="822">
        <v>11</v>
      </c>
      <c r="O1150" s="826">
        <v>1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21</v>
      </c>
      <c r="B1151" s="822" t="s">
        <v>3465</v>
      </c>
      <c r="C1151" s="822" t="s">
        <v>3471</v>
      </c>
      <c r="D1151" s="823" t="s">
        <v>6113</v>
      </c>
      <c r="E1151" s="824" t="s">
        <v>3508</v>
      </c>
      <c r="F1151" s="822" t="s">
        <v>3466</v>
      </c>
      <c r="G1151" s="822" t="s">
        <v>3833</v>
      </c>
      <c r="H1151" s="822" t="s">
        <v>329</v>
      </c>
      <c r="I1151" s="822" t="s">
        <v>3836</v>
      </c>
      <c r="J1151" s="822" t="s">
        <v>1097</v>
      </c>
      <c r="K1151" s="822" t="s">
        <v>1100</v>
      </c>
      <c r="L1151" s="825">
        <v>0</v>
      </c>
      <c r="M1151" s="825">
        <v>0</v>
      </c>
      <c r="N1151" s="822">
        <v>2</v>
      </c>
      <c r="O1151" s="826">
        <v>1</v>
      </c>
      <c r="P1151" s="825"/>
      <c r="Q1151" s="827"/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21</v>
      </c>
      <c r="B1152" s="822" t="s">
        <v>3465</v>
      </c>
      <c r="C1152" s="822" t="s">
        <v>3471</v>
      </c>
      <c r="D1152" s="823" t="s">
        <v>6113</v>
      </c>
      <c r="E1152" s="824" t="s">
        <v>3508</v>
      </c>
      <c r="F1152" s="822" t="s">
        <v>3466</v>
      </c>
      <c r="G1152" s="822" t="s">
        <v>3833</v>
      </c>
      <c r="H1152" s="822" t="s">
        <v>329</v>
      </c>
      <c r="I1152" s="822" t="s">
        <v>4906</v>
      </c>
      <c r="J1152" s="822" t="s">
        <v>1097</v>
      </c>
      <c r="K1152" s="822" t="s">
        <v>4907</v>
      </c>
      <c r="L1152" s="825">
        <v>0</v>
      </c>
      <c r="M1152" s="825">
        <v>0</v>
      </c>
      <c r="N1152" s="822">
        <v>1</v>
      </c>
      <c r="O1152" s="826">
        <v>0.5</v>
      </c>
      <c r="P1152" s="825"/>
      <c r="Q1152" s="827"/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21</v>
      </c>
      <c r="B1153" s="822" t="s">
        <v>3465</v>
      </c>
      <c r="C1153" s="822" t="s">
        <v>3471</v>
      </c>
      <c r="D1153" s="823" t="s">
        <v>6113</v>
      </c>
      <c r="E1153" s="824" t="s">
        <v>3508</v>
      </c>
      <c r="F1153" s="822" t="s">
        <v>3466</v>
      </c>
      <c r="G1153" s="822" t="s">
        <v>3855</v>
      </c>
      <c r="H1153" s="822" t="s">
        <v>329</v>
      </c>
      <c r="I1153" s="822" t="s">
        <v>3856</v>
      </c>
      <c r="J1153" s="822" t="s">
        <v>1364</v>
      </c>
      <c r="K1153" s="822" t="s">
        <v>1367</v>
      </c>
      <c r="L1153" s="825">
        <v>0</v>
      </c>
      <c r="M1153" s="825">
        <v>0</v>
      </c>
      <c r="N1153" s="822">
        <v>1</v>
      </c>
      <c r="O1153" s="826">
        <v>0.5</v>
      </c>
      <c r="P1153" s="825"/>
      <c r="Q1153" s="827"/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21</v>
      </c>
      <c r="B1154" s="822" t="s">
        <v>3465</v>
      </c>
      <c r="C1154" s="822" t="s">
        <v>3471</v>
      </c>
      <c r="D1154" s="823" t="s">
        <v>6113</v>
      </c>
      <c r="E1154" s="824" t="s">
        <v>3508</v>
      </c>
      <c r="F1154" s="822" t="s">
        <v>3466</v>
      </c>
      <c r="G1154" s="822" t="s">
        <v>4908</v>
      </c>
      <c r="H1154" s="822" t="s">
        <v>329</v>
      </c>
      <c r="I1154" s="822" t="s">
        <v>4909</v>
      </c>
      <c r="J1154" s="822" t="s">
        <v>952</v>
      </c>
      <c r="K1154" s="822" t="s">
        <v>953</v>
      </c>
      <c r="L1154" s="825">
        <v>0</v>
      </c>
      <c r="M1154" s="825">
        <v>0</v>
      </c>
      <c r="N1154" s="822">
        <v>1</v>
      </c>
      <c r="O1154" s="826">
        <v>0.5</v>
      </c>
      <c r="P1154" s="825">
        <v>0</v>
      </c>
      <c r="Q1154" s="827"/>
      <c r="R1154" s="822">
        <v>1</v>
      </c>
      <c r="S1154" s="827">
        <v>1</v>
      </c>
      <c r="T1154" s="826">
        <v>0.5</v>
      </c>
      <c r="U1154" s="828">
        <v>1</v>
      </c>
    </row>
    <row r="1155" spans="1:21" ht="14.45" customHeight="1" x14ac:dyDescent="0.2">
      <c r="A1155" s="821">
        <v>21</v>
      </c>
      <c r="B1155" s="822" t="s">
        <v>3465</v>
      </c>
      <c r="C1155" s="822" t="s">
        <v>3471</v>
      </c>
      <c r="D1155" s="823" t="s">
        <v>6113</v>
      </c>
      <c r="E1155" s="824" t="s">
        <v>3508</v>
      </c>
      <c r="F1155" s="822" t="s">
        <v>3466</v>
      </c>
      <c r="G1155" s="822" t="s">
        <v>3861</v>
      </c>
      <c r="H1155" s="822" t="s">
        <v>329</v>
      </c>
      <c r="I1155" s="822" t="s">
        <v>3862</v>
      </c>
      <c r="J1155" s="822" t="s">
        <v>3863</v>
      </c>
      <c r="K1155" s="822" t="s">
        <v>1622</v>
      </c>
      <c r="L1155" s="825">
        <v>78.48</v>
      </c>
      <c r="M1155" s="825">
        <v>78.48</v>
      </c>
      <c r="N1155" s="822">
        <v>1</v>
      </c>
      <c r="O1155" s="826">
        <v>1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21</v>
      </c>
      <c r="B1156" s="822" t="s">
        <v>3465</v>
      </c>
      <c r="C1156" s="822" t="s">
        <v>3471</v>
      </c>
      <c r="D1156" s="823" t="s">
        <v>6113</v>
      </c>
      <c r="E1156" s="824" t="s">
        <v>3508</v>
      </c>
      <c r="F1156" s="822" t="s">
        <v>3466</v>
      </c>
      <c r="G1156" s="822" t="s">
        <v>3861</v>
      </c>
      <c r="H1156" s="822" t="s">
        <v>329</v>
      </c>
      <c r="I1156" s="822" t="s">
        <v>4910</v>
      </c>
      <c r="J1156" s="822" t="s">
        <v>3863</v>
      </c>
      <c r="K1156" s="822" t="s">
        <v>2452</v>
      </c>
      <c r="L1156" s="825">
        <v>92.49</v>
      </c>
      <c r="M1156" s="825">
        <v>92.49</v>
      </c>
      <c r="N1156" s="822">
        <v>1</v>
      </c>
      <c r="O1156" s="826">
        <v>1</v>
      </c>
      <c r="P1156" s="825">
        <v>92.49</v>
      </c>
      <c r="Q1156" s="827">
        <v>1</v>
      </c>
      <c r="R1156" s="822">
        <v>1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21</v>
      </c>
      <c r="B1157" s="822" t="s">
        <v>3465</v>
      </c>
      <c r="C1157" s="822" t="s">
        <v>3471</v>
      </c>
      <c r="D1157" s="823" t="s">
        <v>6113</v>
      </c>
      <c r="E1157" s="824" t="s">
        <v>3508</v>
      </c>
      <c r="F1157" s="822" t="s">
        <v>3466</v>
      </c>
      <c r="G1157" s="822" t="s">
        <v>4911</v>
      </c>
      <c r="H1157" s="822" t="s">
        <v>329</v>
      </c>
      <c r="I1157" s="822" t="s">
        <v>4912</v>
      </c>
      <c r="J1157" s="822" t="s">
        <v>4913</v>
      </c>
      <c r="K1157" s="822" t="s">
        <v>4914</v>
      </c>
      <c r="L1157" s="825">
        <v>16.079999999999998</v>
      </c>
      <c r="M1157" s="825">
        <v>32.159999999999997</v>
      </c>
      <c r="N1157" s="822">
        <v>2</v>
      </c>
      <c r="O1157" s="826">
        <v>1</v>
      </c>
      <c r="P1157" s="825">
        <v>32.159999999999997</v>
      </c>
      <c r="Q1157" s="827">
        <v>1</v>
      </c>
      <c r="R1157" s="822">
        <v>2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21</v>
      </c>
      <c r="B1158" s="822" t="s">
        <v>3465</v>
      </c>
      <c r="C1158" s="822" t="s">
        <v>3471</v>
      </c>
      <c r="D1158" s="823" t="s">
        <v>6113</v>
      </c>
      <c r="E1158" s="824" t="s">
        <v>3508</v>
      </c>
      <c r="F1158" s="822" t="s">
        <v>3466</v>
      </c>
      <c r="G1158" s="822" t="s">
        <v>3886</v>
      </c>
      <c r="H1158" s="822" t="s">
        <v>329</v>
      </c>
      <c r="I1158" s="822" t="s">
        <v>4915</v>
      </c>
      <c r="J1158" s="822" t="s">
        <v>715</v>
      </c>
      <c r="K1158" s="822" t="s">
        <v>4916</v>
      </c>
      <c r="L1158" s="825">
        <v>0</v>
      </c>
      <c r="M1158" s="825">
        <v>0</v>
      </c>
      <c r="N1158" s="822">
        <v>1</v>
      </c>
      <c r="O1158" s="826">
        <v>1</v>
      </c>
      <c r="P1158" s="825">
        <v>0</v>
      </c>
      <c r="Q1158" s="827"/>
      <c r="R1158" s="822">
        <v>1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21</v>
      </c>
      <c r="B1159" s="822" t="s">
        <v>3465</v>
      </c>
      <c r="C1159" s="822" t="s">
        <v>3471</v>
      </c>
      <c r="D1159" s="823" t="s">
        <v>6113</v>
      </c>
      <c r="E1159" s="824" t="s">
        <v>3508</v>
      </c>
      <c r="F1159" s="822" t="s">
        <v>3466</v>
      </c>
      <c r="G1159" s="822" t="s">
        <v>3900</v>
      </c>
      <c r="H1159" s="822" t="s">
        <v>329</v>
      </c>
      <c r="I1159" s="822" t="s">
        <v>3901</v>
      </c>
      <c r="J1159" s="822" t="s">
        <v>673</v>
      </c>
      <c r="K1159" s="822" t="s">
        <v>3902</v>
      </c>
      <c r="L1159" s="825">
        <v>73.150000000000006</v>
      </c>
      <c r="M1159" s="825">
        <v>73.150000000000006</v>
      </c>
      <c r="N1159" s="822">
        <v>1</v>
      </c>
      <c r="O1159" s="826">
        <v>0.5</v>
      </c>
      <c r="P1159" s="825">
        <v>73.150000000000006</v>
      </c>
      <c r="Q1159" s="827">
        <v>1</v>
      </c>
      <c r="R1159" s="822">
        <v>1</v>
      </c>
      <c r="S1159" s="827">
        <v>1</v>
      </c>
      <c r="T1159" s="826">
        <v>0.5</v>
      </c>
      <c r="U1159" s="828">
        <v>1</v>
      </c>
    </row>
    <row r="1160" spans="1:21" ht="14.45" customHeight="1" x14ac:dyDescent="0.2">
      <c r="A1160" s="821">
        <v>21</v>
      </c>
      <c r="B1160" s="822" t="s">
        <v>3465</v>
      </c>
      <c r="C1160" s="822" t="s">
        <v>3471</v>
      </c>
      <c r="D1160" s="823" t="s">
        <v>6113</v>
      </c>
      <c r="E1160" s="824" t="s">
        <v>3508</v>
      </c>
      <c r="F1160" s="822" t="s">
        <v>3466</v>
      </c>
      <c r="G1160" s="822" t="s">
        <v>3905</v>
      </c>
      <c r="H1160" s="822" t="s">
        <v>662</v>
      </c>
      <c r="I1160" s="822" t="s">
        <v>2663</v>
      </c>
      <c r="J1160" s="822" t="s">
        <v>1590</v>
      </c>
      <c r="K1160" s="822" t="s">
        <v>2664</v>
      </c>
      <c r="L1160" s="825">
        <v>0</v>
      </c>
      <c r="M1160" s="825">
        <v>0</v>
      </c>
      <c r="N1160" s="822">
        <v>1</v>
      </c>
      <c r="O1160" s="826">
        <v>1</v>
      </c>
      <c r="P1160" s="825"/>
      <c r="Q1160" s="827"/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21</v>
      </c>
      <c r="B1161" s="822" t="s">
        <v>3465</v>
      </c>
      <c r="C1161" s="822" t="s">
        <v>3471</v>
      </c>
      <c r="D1161" s="823" t="s">
        <v>6113</v>
      </c>
      <c r="E1161" s="824" t="s">
        <v>3508</v>
      </c>
      <c r="F1161" s="822" t="s">
        <v>3466</v>
      </c>
      <c r="G1161" s="822" t="s">
        <v>3582</v>
      </c>
      <c r="H1161" s="822" t="s">
        <v>662</v>
      </c>
      <c r="I1161" s="822" t="s">
        <v>3063</v>
      </c>
      <c r="J1161" s="822" t="s">
        <v>3061</v>
      </c>
      <c r="K1161" s="822" t="s">
        <v>3064</v>
      </c>
      <c r="L1161" s="825">
        <v>910.2</v>
      </c>
      <c r="M1161" s="825">
        <v>910.2</v>
      </c>
      <c r="N1161" s="822">
        <v>1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21</v>
      </c>
      <c r="B1162" s="822" t="s">
        <v>3465</v>
      </c>
      <c r="C1162" s="822" t="s">
        <v>3471</v>
      </c>
      <c r="D1162" s="823" t="s">
        <v>6113</v>
      </c>
      <c r="E1162" s="824" t="s">
        <v>3508</v>
      </c>
      <c r="F1162" s="822" t="s">
        <v>3466</v>
      </c>
      <c r="G1162" s="822" t="s">
        <v>3923</v>
      </c>
      <c r="H1162" s="822" t="s">
        <v>329</v>
      </c>
      <c r="I1162" s="822" t="s">
        <v>3924</v>
      </c>
      <c r="J1162" s="822" t="s">
        <v>3925</v>
      </c>
      <c r="K1162" s="822" t="s">
        <v>3926</v>
      </c>
      <c r="L1162" s="825">
        <v>58.77</v>
      </c>
      <c r="M1162" s="825">
        <v>58.77</v>
      </c>
      <c r="N1162" s="822">
        <v>1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21</v>
      </c>
      <c r="B1163" s="822" t="s">
        <v>3465</v>
      </c>
      <c r="C1163" s="822" t="s">
        <v>3471</v>
      </c>
      <c r="D1163" s="823" t="s">
        <v>6113</v>
      </c>
      <c r="E1163" s="824" t="s">
        <v>3508</v>
      </c>
      <c r="F1163" s="822" t="s">
        <v>3466</v>
      </c>
      <c r="G1163" s="822" t="s">
        <v>3945</v>
      </c>
      <c r="H1163" s="822" t="s">
        <v>329</v>
      </c>
      <c r="I1163" s="822" t="s">
        <v>4917</v>
      </c>
      <c r="J1163" s="822" t="s">
        <v>4918</v>
      </c>
      <c r="K1163" s="822" t="s">
        <v>4919</v>
      </c>
      <c r="L1163" s="825">
        <v>56.17</v>
      </c>
      <c r="M1163" s="825">
        <v>56.17</v>
      </c>
      <c r="N1163" s="822">
        <v>1</v>
      </c>
      <c r="O1163" s="826">
        <v>0.5</v>
      </c>
      <c r="P1163" s="825">
        <v>56.17</v>
      </c>
      <c r="Q1163" s="827">
        <v>1</v>
      </c>
      <c r="R1163" s="822">
        <v>1</v>
      </c>
      <c r="S1163" s="827">
        <v>1</v>
      </c>
      <c r="T1163" s="826">
        <v>0.5</v>
      </c>
      <c r="U1163" s="828">
        <v>1</v>
      </c>
    </row>
    <row r="1164" spans="1:21" ht="14.45" customHeight="1" x14ac:dyDescent="0.2">
      <c r="A1164" s="821">
        <v>21</v>
      </c>
      <c r="B1164" s="822" t="s">
        <v>3465</v>
      </c>
      <c r="C1164" s="822" t="s">
        <v>3471</v>
      </c>
      <c r="D1164" s="823" t="s">
        <v>6113</v>
      </c>
      <c r="E1164" s="824" t="s">
        <v>3508</v>
      </c>
      <c r="F1164" s="822" t="s">
        <v>3466</v>
      </c>
      <c r="G1164" s="822" t="s">
        <v>3945</v>
      </c>
      <c r="H1164" s="822" t="s">
        <v>329</v>
      </c>
      <c r="I1164" s="822" t="s">
        <v>4920</v>
      </c>
      <c r="J1164" s="822" t="s">
        <v>4921</v>
      </c>
      <c r="K1164" s="822" t="s">
        <v>3753</v>
      </c>
      <c r="L1164" s="825">
        <v>43.21</v>
      </c>
      <c r="M1164" s="825">
        <v>43.21</v>
      </c>
      <c r="N1164" s="822">
        <v>1</v>
      </c>
      <c r="O1164" s="826">
        <v>0.5</v>
      </c>
      <c r="P1164" s="825">
        <v>43.21</v>
      </c>
      <c r="Q1164" s="827">
        <v>1</v>
      </c>
      <c r="R1164" s="822">
        <v>1</v>
      </c>
      <c r="S1164" s="827">
        <v>1</v>
      </c>
      <c r="T1164" s="826">
        <v>0.5</v>
      </c>
      <c r="U1164" s="828">
        <v>1</v>
      </c>
    </row>
    <row r="1165" spans="1:21" ht="14.45" customHeight="1" x14ac:dyDescent="0.2">
      <c r="A1165" s="821">
        <v>21</v>
      </c>
      <c r="B1165" s="822" t="s">
        <v>3465</v>
      </c>
      <c r="C1165" s="822" t="s">
        <v>3471</v>
      </c>
      <c r="D1165" s="823" t="s">
        <v>6113</v>
      </c>
      <c r="E1165" s="824" t="s">
        <v>3508</v>
      </c>
      <c r="F1165" s="822" t="s">
        <v>3466</v>
      </c>
      <c r="G1165" s="822" t="s">
        <v>3530</v>
      </c>
      <c r="H1165" s="822" t="s">
        <v>329</v>
      </c>
      <c r="I1165" s="822" t="s">
        <v>3531</v>
      </c>
      <c r="J1165" s="822" t="s">
        <v>862</v>
      </c>
      <c r="K1165" s="822" t="s">
        <v>3532</v>
      </c>
      <c r="L1165" s="825">
        <v>53.57</v>
      </c>
      <c r="M1165" s="825">
        <v>482.13</v>
      </c>
      <c r="N1165" s="822">
        <v>9</v>
      </c>
      <c r="O1165" s="826">
        <v>7</v>
      </c>
      <c r="P1165" s="825">
        <v>214.28</v>
      </c>
      <c r="Q1165" s="827">
        <v>0.44444444444444448</v>
      </c>
      <c r="R1165" s="822">
        <v>4</v>
      </c>
      <c r="S1165" s="827">
        <v>0.44444444444444442</v>
      </c>
      <c r="T1165" s="826">
        <v>3</v>
      </c>
      <c r="U1165" s="828">
        <v>0.42857142857142855</v>
      </c>
    </row>
    <row r="1166" spans="1:21" ht="14.45" customHeight="1" x14ac:dyDescent="0.2">
      <c r="A1166" s="821">
        <v>21</v>
      </c>
      <c r="B1166" s="822" t="s">
        <v>3465</v>
      </c>
      <c r="C1166" s="822" t="s">
        <v>3471</v>
      </c>
      <c r="D1166" s="823" t="s">
        <v>6113</v>
      </c>
      <c r="E1166" s="824" t="s">
        <v>3508</v>
      </c>
      <c r="F1166" s="822" t="s">
        <v>3466</v>
      </c>
      <c r="G1166" s="822" t="s">
        <v>4406</v>
      </c>
      <c r="H1166" s="822" t="s">
        <v>662</v>
      </c>
      <c r="I1166" s="822" t="s">
        <v>2753</v>
      </c>
      <c r="J1166" s="822" t="s">
        <v>757</v>
      </c>
      <c r="K1166" s="822" t="s">
        <v>762</v>
      </c>
      <c r="L1166" s="825">
        <v>10.65</v>
      </c>
      <c r="M1166" s="825">
        <v>10.65</v>
      </c>
      <c r="N1166" s="822">
        <v>1</v>
      </c>
      <c r="O1166" s="826">
        <v>0.5</v>
      </c>
      <c r="P1166" s="825">
        <v>10.65</v>
      </c>
      <c r="Q1166" s="827">
        <v>1</v>
      </c>
      <c r="R1166" s="822">
        <v>1</v>
      </c>
      <c r="S1166" s="827">
        <v>1</v>
      </c>
      <c r="T1166" s="826">
        <v>0.5</v>
      </c>
      <c r="U1166" s="828">
        <v>1</v>
      </c>
    </row>
    <row r="1167" spans="1:21" ht="14.45" customHeight="1" x14ac:dyDescent="0.2">
      <c r="A1167" s="821">
        <v>21</v>
      </c>
      <c r="B1167" s="822" t="s">
        <v>3465</v>
      </c>
      <c r="C1167" s="822" t="s">
        <v>3471</v>
      </c>
      <c r="D1167" s="823" t="s">
        <v>6113</v>
      </c>
      <c r="E1167" s="824" t="s">
        <v>3508</v>
      </c>
      <c r="F1167" s="822" t="s">
        <v>3466</v>
      </c>
      <c r="G1167" s="822" t="s">
        <v>4406</v>
      </c>
      <c r="H1167" s="822" t="s">
        <v>662</v>
      </c>
      <c r="I1167" s="822" t="s">
        <v>2754</v>
      </c>
      <c r="J1167" s="822" t="s">
        <v>757</v>
      </c>
      <c r="K1167" s="822" t="s">
        <v>761</v>
      </c>
      <c r="L1167" s="825">
        <v>17.559999999999999</v>
      </c>
      <c r="M1167" s="825">
        <v>17.559999999999999</v>
      </c>
      <c r="N1167" s="822">
        <v>1</v>
      </c>
      <c r="O1167" s="826">
        <v>0.5</v>
      </c>
      <c r="P1167" s="825">
        <v>17.559999999999999</v>
      </c>
      <c r="Q1167" s="827">
        <v>1</v>
      </c>
      <c r="R1167" s="822">
        <v>1</v>
      </c>
      <c r="S1167" s="827">
        <v>1</v>
      </c>
      <c r="T1167" s="826">
        <v>0.5</v>
      </c>
      <c r="U1167" s="828">
        <v>1</v>
      </c>
    </row>
    <row r="1168" spans="1:21" ht="14.45" customHeight="1" x14ac:dyDescent="0.2">
      <c r="A1168" s="821">
        <v>21</v>
      </c>
      <c r="B1168" s="822" t="s">
        <v>3465</v>
      </c>
      <c r="C1168" s="822" t="s">
        <v>3471</v>
      </c>
      <c r="D1168" s="823" t="s">
        <v>6113</v>
      </c>
      <c r="E1168" s="824" t="s">
        <v>3508</v>
      </c>
      <c r="F1168" s="822" t="s">
        <v>3466</v>
      </c>
      <c r="G1168" s="822" t="s">
        <v>3957</v>
      </c>
      <c r="H1168" s="822" t="s">
        <v>329</v>
      </c>
      <c r="I1168" s="822" t="s">
        <v>3958</v>
      </c>
      <c r="J1168" s="822" t="s">
        <v>1278</v>
      </c>
      <c r="K1168" s="822" t="s">
        <v>1280</v>
      </c>
      <c r="L1168" s="825">
        <v>80.53</v>
      </c>
      <c r="M1168" s="825">
        <v>80.53</v>
      </c>
      <c r="N1168" s="822">
        <v>1</v>
      </c>
      <c r="O1168" s="826">
        <v>0.5</v>
      </c>
      <c r="P1168" s="825">
        <v>80.53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21</v>
      </c>
      <c r="B1169" s="822" t="s">
        <v>3465</v>
      </c>
      <c r="C1169" s="822" t="s">
        <v>3471</v>
      </c>
      <c r="D1169" s="823" t="s">
        <v>6113</v>
      </c>
      <c r="E1169" s="824" t="s">
        <v>3508</v>
      </c>
      <c r="F1169" s="822" t="s">
        <v>3466</v>
      </c>
      <c r="G1169" s="822" t="s">
        <v>3544</v>
      </c>
      <c r="H1169" s="822" t="s">
        <v>329</v>
      </c>
      <c r="I1169" s="822" t="s">
        <v>3545</v>
      </c>
      <c r="J1169" s="822" t="s">
        <v>3546</v>
      </c>
      <c r="K1169" s="822" t="s">
        <v>826</v>
      </c>
      <c r="L1169" s="825">
        <v>383.18</v>
      </c>
      <c r="M1169" s="825">
        <v>383.18</v>
      </c>
      <c r="N1169" s="822">
        <v>1</v>
      </c>
      <c r="O1169" s="826">
        <v>1</v>
      </c>
      <c r="P1169" s="825">
        <v>383.18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21</v>
      </c>
      <c r="B1170" s="822" t="s">
        <v>3465</v>
      </c>
      <c r="C1170" s="822" t="s">
        <v>3471</v>
      </c>
      <c r="D1170" s="823" t="s">
        <v>6113</v>
      </c>
      <c r="E1170" s="824" t="s">
        <v>3508</v>
      </c>
      <c r="F1170" s="822" t="s">
        <v>3466</v>
      </c>
      <c r="G1170" s="822" t="s">
        <v>3533</v>
      </c>
      <c r="H1170" s="822" t="s">
        <v>662</v>
      </c>
      <c r="I1170" s="822" t="s">
        <v>2707</v>
      </c>
      <c r="J1170" s="822" t="s">
        <v>1021</v>
      </c>
      <c r="K1170" s="822" t="s">
        <v>2708</v>
      </c>
      <c r="L1170" s="825">
        <v>2309.36</v>
      </c>
      <c r="M1170" s="825">
        <v>13856.16</v>
      </c>
      <c r="N1170" s="822">
        <v>6</v>
      </c>
      <c r="O1170" s="826">
        <v>3.5</v>
      </c>
      <c r="P1170" s="825">
        <v>9237.44</v>
      </c>
      <c r="Q1170" s="827">
        <v>0.66666666666666674</v>
      </c>
      <c r="R1170" s="822">
        <v>4</v>
      </c>
      <c r="S1170" s="827">
        <v>0.66666666666666663</v>
      </c>
      <c r="T1170" s="826">
        <v>2.5</v>
      </c>
      <c r="U1170" s="828">
        <v>0.7142857142857143</v>
      </c>
    </row>
    <row r="1171" spans="1:21" ht="14.45" customHeight="1" x14ac:dyDescent="0.2">
      <c r="A1171" s="821">
        <v>21</v>
      </c>
      <c r="B1171" s="822" t="s">
        <v>3465</v>
      </c>
      <c r="C1171" s="822" t="s">
        <v>3471</v>
      </c>
      <c r="D1171" s="823" t="s">
        <v>6113</v>
      </c>
      <c r="E1171" s="824" t="s">
        <v>3508</v>
      </c>
      <c r="F1171" s="822" t="s">
        <v>3466</v>
      </c>
      <c r="G1171" s="822" t="s">
        <v>3533</v>
      </c>
      <c r="H1171" s="822" t="s">
        <v>662</v>
      </c>
      <c r="I1171" s="822" t="s">
        <v>2707</v>
      </c>
      <c r="J1171" s="822" t="s">
        <v>1021</v>
      </c>
      <c r="K1171" s="822" t="s">
        <v>2708</v>
      </c>
      <c r="L1171" s="825">
        <v>2309.37</v>
      </c>
      <c r="M1171" s="825">
        <v>4618.74</v>
      </c>
      <c r="N1171" s="822">
        <v>2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21</v>
      </c>
      <c r="B1172" s="822" t="s">
        <v>3465</v>
      </c>
      <c r="C1172" s="822" t="s">
        <v>3471</v>
      </c>
      <c r="D1172" s="823" t="s">
        <v>6113</v>
      </c>
      <c r="E1172" s="824" t="s">
        <v>3508</v>
      </c>
      <c r="F1172" s="822" t="s">
        <v>3466</v>
      </c>
      <c r="G1172" s="822" t="s">
        <v>3533</v>
      </c>
      <c r="H1172" s="822" t="s">
        <v>662</v>
      </c>
      <c r="I1172" s="822" t="s">
        <v>2703</v>
      </c>
      <c r="J1172" s="822" t="s">
        <v>1021</v>
      </c>
      <c r="K1172" s="822" t="s">
        <v>2704</v>
      </c>
      <c r="L1172" s="825">
        <v>1385.62</v>
      </c>
      <c r="M1172" s="825">
        <v>27712.400000000001</v>
      </c>
      <c r="N1172" s="822">
        <v>20</v>
      </c>
      <c r="O1172" s="826">
        <v>11</v>
      </c>
      <c r="P1172" s="825">
        <v>12470.58</v>
      </c>
      <c r="Q1172" s="827">
        <v>0.44999999999999996</v>
      </c>
      <c r="R1172" s="822">
        <v>9</v>
      </c>
      <c r="S1172" s="827">
        <v>0.45</v>
      </c>
      <c r="T1172" s="826">
        <v>4.5</v>
      </c>
      <c r="U1172" s="828">
        <v>0.40909090909090912</v>
      </c>
    </row>
    <row r="1173" spans="1:21" ht="14.45" customHeight="1" x14ac:dyDescent="0.2">
      <c r="A1173" s="821">
        <v>21</v>
      </c>
      <c r="B1173" s="822" t="s">
        <v>3465</v>
      </c>
      <c r="C1173" s="822" t="s">
        <v>3471</v>
      </c>
      <c r="D1173" s="823" t="s">
        <v>6113</v>
      </c>
      <c r="E1173" s="824" t="s">
        <v>3508</v>
      </c>
      <c r="F1173" s="822" t="s">
        <v>3466</v>
      </c>
      <c r="G1173" s="822" t="s">
        <v>3533</v>
      </c>
      <c r="H1173" s="822" t="s">
        <v>662</v>
      </c>
      <c r="I1173" s="822" t="s">
        <v>2714</v>
      </c>
      <c r="J1173" s="822" t="s">
        <v>1016</v>
      </c>
      <c r="K1173" s="822" t="s">
        <v>1018</v>
      </c>
      <c r="L1173" s="825">
        <v>490.89</v>
      </c>
      <c r="M1173" s="825">
        <v>981.78</v>
      </c>
      <c r="N1173" s="822">
        <v>2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21</v>
      </c>
      <c r="B1174" s="822" t="s">
        <v>3465</v>
      </c>
      <c r="C1174" s="822" t="s">
        <v>3471</v>
      </c>
      <c r="D1174" s="823" t="s">
        <v>6113</v>
      </c>
      <c r="E1174" s="824" t="s">
        <v>3508</v>
      </c>
      <c r="F1174" s="822" t="s">
        <v>3466</v>
      </c>
      <c r="G1174" s="822" t="s">
        <v>3533</v>
      </c>
      <c r="H1174" s="822" t="s">
        <v>662</v>
      </c>
      <c r="I1174" s="822" t="s">
        <v>2714</v>
      </c>
      <c r="J1174" s="822" t="s">
        <v>1016</v>
      </c>
      <c r="K1174" s="822" t="s">
        <v>1018</v>
      </c>
      <c r="L1174" s="825">
        <v>422.33</v>
      </c>
      <c r="M1174" s="825">
        <v>844.66</v>
      </c>
      <c r="N1174" s="822">
        <v>2</v>
      </c>
      <c r="O1174" s="826">
        <v>1</v>
      </c>
      <c r="P1174" s="825">
        <v>844.66</v>
      </c>
      <c r="Q1174" s="827">
        <v>1</v>
      </c>
      <c r="R1174" s="822">
        <v>2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21</v>
      </c>
      <c r="B1175" s="822" t="s">
        <v>3465</v>
      </c>
      <c r="C1175" s="822" t="s">
        <v>3471</v>
      </c>
      <c r="D1175" s="823" t="s">
        <v>6113</v>
      </c>
      <c r="E1175" s="824" t="s">
        <v>3508</v>
      </c>
      <c r="F1175" s="822" t="s">
        <v>3466</v>
      </c>
      <c r="G1175" s="822" t="s">
        <v>3533</v>
      </c>
      <c r="H1175" s="822" t="s">
        <v>662</v>
      </c>
      <c r="I1175" s="822" t="s">
        <v>2705</v>
      </c>
      <c r="J1175" s="822" t="s">
        <v>1021</v>
      </c>
      <c r="K1175" s="822" t="s">
        <v>2706</v>
      </c>
      <c r="L1175" s="825">
        <v>1847.49</v>
      </c>
      <c r="M1175" s="825">
        <v>24017.37</v>
      </c>
      <c r="N1175" s="822">
        <v>13</v>
      </c>
      <c r="O1175" s="826">
        <v>6.5</v>
      </c>
      <c r="P1175" s="825">
        <v>7389.96</v>
      </c>
      <c r="Q1175" s="827">
        <v>0.30769230769230771</v>
      </c>
      <c r="R1175" s="822">
        <v>4</v>
      </c>
      <c r="S1175" s="827">
        <v>0.30769230769230771</v>
      </c>
      <c r="T1175" s="826">
        <v>2</v>
      </c>
      <c r="U1175" s="828">
        <v>0.30769230769230771</v>
      </c>
    </row>
    <row r="1176" spans="1:21" ht="14.45" customHeight="1" x14ac:dyDescent="0.2">
      <c r="A1176" s="821">
        <v>21</v>
      </c>
      <c r="B1176" s="822" t="s">
        <v>3465</v>
      </c>
      <c r="C1176" s="822" t="s">
        <v>3471</v>
      </c>
      <c r="D1176" s="823" t="s">
        <v>6113</v>
      </c>
      <c r="E1176" s="824" t="s">
        <v>3508</v>
      </c>
      <c r="F1176" s="822" t="s">
        <v>3466</v>
      </c>
      <c r="G1176" s="822" t="s">
        <v>3533</v>
      </c>
      <c r="H1176" s="822" t="s">
        <v>662</v>
      </c>
      <c r="I1176" s="822" t="s">
        <v>2709</v>
      </c>
      <c r="J1176" s="822" t="s">
        <v>1016</v>
      </c>
      <c r="K1176" s="822" t="s">
        <v>1017</v>
      </c>
      <c r="L1176" s="825">
        <v>923.74</v>
      </c>
      <c r="M1176" s="825">
        <v>2771.2200000000003</v>
      </c>
      <c r="N1176" s="822">
        <v>3</v>
      </c>
      <c r="O1176" s="826">
        <v>1.5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21</v>
      </c>
      <c r="B1177" s="822" t="s">
        <v>3465</v>
      </c>
      <c r="C1177" s="822" t="s">
        <v>3471</v>
      </c>
      <c r="D1177" s="823" t="s">
        <v>6113</v>
      </c>
      <c r="E1177" s="824" t="s">
        <v>3508</v>
      </c>
      <c r="F1177" s="822" t="s">
        <v>3466</v>
      </c>
      <c r="G1177" s="822" t="s">
        <v>3533</v>
      </c>
      <c r="H1177" s="822" t="s">
        <v>662</v>
      </c>
      <c r="I1177" s="822" t="s">
        <v>2709</v>
      </c>
      <c r="J1177" s="822" t="s">
        <v>1016</v>
      </c>
      <c r="K1177" s="822" t="s">
        <v>1017</v>
      </c>
      <c r="L1177" s="825">
        <v>923.75</v>
      </c>
      <c r="M1177" s="825">
        <v>1847.5</v>
      </c>
      <c r="N1177" s="822">
        <v>2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21</v>
      </c>
      <c r="B1178" s="822" t="s">
        <v>3465</v>
      </c>
      <c r="C1178" s="822" t="s">
        <v>3471</v>
      </c>
      <c r="D1178" s="823" t="s">
        <v>6113</v>
      </c>
      <c r="E1178" s="824" t="s">
        <v>3508</v>
      </c>
      <c r="F1178" s="822" t="s">
        <v>3466</v>
      </c>
      <c r="G1178" s="822" t="s">
        <v>3533</v>
      </c>
      <c r="H1178" s="822" t="s">
        <v>329</v>
      </c>
      <c r="I1178" s="822" t="s">
        <v>4922</v>
      </c>
      <c r="J1178" s="822" t="s">
        <v>1016</v>
      </c>
      <c r="K1178" s="822" t="s">
        <v>1018</v>
      </c>
      <c r="L1178" s="825">
        <v>490.89</v>
      </c>
      <c r="M1178" s="825">
        <v>981.78</v>
      </c>
      <c r="N1178" s="822">
        <v>2</v>
      </c>
      <c r="O1178" s="826">
        <v>1</v>
      </c>
      <c r="P1178" s="825">
        <v>981.78</v>
      </c>
      <c r="Q1178" s="827">
        <v>1</v>
      </c>
      <c r="R1178" s="822">
        <v>2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21</v>
      </c>
      <c r="B1179" s="822" t="s">
        <v>3465</v>
      </c>
      <c r="C1179" s="822" t="s">
        <v>3471</v>
      </c>
      <c r="D1179" s="823" t="s">
        <v>6113</v>
      </c>
      <c r="E1179" s="824" t="s">
        <v>3508</v>
      </c>
      <c r="F1179" s="822" t="s">
        <v>3466</v>
      </c>
      <c r="G1179" s="822" t="s">
        <v>3970</v>
      </c>
      <c r="H1179" s="822" t="s">
        <v>329</v>
      </c>
      <c r="I1179" s="822" t="s">
        <v>3971</v>
      </c>
      <c r="J1179" s="822" t="s">
        <v>3972</v>
      </c>
      <c r="K1179" s="822" t="s">
        <v>3973</v>
      </c>
      <c r="L1179" s="825">
        <v>27.37</v>
      </c>
      <c r="M1179" s="825">
        <v>218.95999999999998</v>
      </c>
      <c r="N1179" s="822">
        <v>8</v>
      </c>
      <c r="O1179" s="826">
        <v>6.5</v>
      </c>
      <c r="P1179" s="825">
        <v>82.11</v>
      </c>
      <c r="Q1179" s="827">
        <v>0.37500000000000006</v>
      </c>
      <c r="R1179" s="822">
        <v>3</v>
      </c>
      <c r="S1179" s="827">
        <v>0.375</v>
      </c>
      <c r="T1179" s="826">
        <v>2.5</v>
      </c>
      <c r="U1179" s="828">
        <v>0.38461538461538464</v>
      </c>
    </row>
    <row r="1180" spans="1:21" ht="14.45" customHeight="1" x14ac:dyDescent="0.2">
      <c r="A1180" s="821">
        <v>21</v>
      </c>
      <c r="B1180" s="822" t="s">
        <v>3465</v>
      </c>
      <c r="C1180" s="822" t="s">
        <v>3471</v>
      </c>
      <c r="D1180" s="823" t="s">
        <v>6113</v>
      </c>
      <c r="E1180" s="824" t="s">
        <v>3508</v>
      </c>
      <c r="F1180" s="822" t="s">
        <v>3466</v>
      </c>
      <c r="G1180" s="822" t="s">
        <v>3970</v>
      </c>
      <c r="H1180" s="822" t="s">
        <v>329</v>
      </c>
      <c r="I1180" s="822" t="s">
        <v>4706</v>
      </c>
      <c r="J1180" s="822" t="s">
        <v>4428</v>
      </c>
      <c r="K1180" s="822" t="s">
        <v>2654</v>
      </c>
      <c r="L1180" s="825">
        <v>27.37</v>
      </c>
      <c r="M1180" s="825">
        <v>54.74</v>
      </c>
      <c r="N1180" s="822">
        <v>2</v>
      </c>
      <c r="O1180" s="826">
        <v>1.5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21</v>
      </c>
      <c r="B1181" s="822" t="s">
        <v>3465</v>
      </c>
      <c r="C1181" s="822" t="s">
        <v>3471</v>
      </c>
      <c r="D1181" s="823" t="s">
        <v>6113</v>
      </c>
      <c r="E1181" s="824" t="s">
        <v>3508</v>
      </c>
      <c r="F1181" s="822" t="s">
        <v>3466</v>
      </c>
      <c r="G1181" s="822" t="s">
        <v>3534</v>
      </c>
      <c r="H1181" s="822" t="s">
        <v>329</v>
      </c>
      <c r="I1181" s="822" t="s">
        <v>3535</v>
      </c>
      <c r="J1181" s="822" t="s">
        <v>1343</v>
      </c>
      <c r="K1181" s="822" t="s">
        <v>1344</v>
      </c>
      <c r="L1181" s="825">
        <v>453.18</v>
      </c>
      <c r="M1181" s="825">
        <v>5438.16</v>
      </c>
      <c r="N1181" s="822">
        <v>12</v>
      </c>
      <c r="O1181" s="826">
        <v>8</v>
      </c>
      <c r="P1181" s="825">
        <v>3625.4399999999996</v>
      </c>
      <c r="Q1181" s="827">
        <v>0.66666666666666663</v>
      </c>
      <c r="R1181" s="822">
        <v>8</v>
      </c>
      <c r="S1181" s="827">
        <v>0.66666666666666663</v>
      </c>
      <c r="T1181" s="826">
        <v>5.5</v>
      </c>
      <c r="U1181" s="828">
        <v>0.6875</v>
      </c>
    </row>
    <row r="1182" spans="1:21" ht="14.45" customHeight="1" x14ac:dyDescent="0.2">
      <c r="A1182" s="821">
        <v>21</v>
      </c>
      <c r="B1182" s="822" t="s">
        <v>3465</v>
      </c>
      <c r="C1182" s="822" t="s">
        <v>3471</v>
      </c>
      <c r="D1182" s="823" t="s">
        <v>6113</v>
      </c>
      <c r="E1182" s="824" t="s">
        <v>3508</v>
      </c>
      <c r="F1182" s="822" t="s">
        <v>3466</v>
      </c>
      <c r="G1182" s="822" t="s">
        <v>3987</v>
      </c>
      <c r="H1182" s="822" t="s">
        <v>329</v>
      </c>
      <c r="I1182" s="822" t="s">
        <v>3988</v>
      </c>
      <c r="J1182" s="822" t="s">
        <v>3989</v>
      </c>
      <c r="K1182" s="822" t="s">
        <v>3990</v>
      </c>
      <c r="L1182" s="825">
        <v>453.18</v>
      </c>
      <c r="M1182" s="825">
        <v>453.18</v>
      </c>
      <c r="N1182" s="822">
        <v>1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21</v>
      </c>
      <c r="B1183" s="822" t="s">
        <v>3465</v>
      </c>
      <c r="C1183" s="822" t="s">
        <v>3471</v>
      </c>
      <c r="D1183" s="823" t="s">
        <v>6113</v>
      </c>
      <c r="E1183" s="824" t="s">
        <v>3508</v>
      </c>
      <c r="F1183" s="822" t="s">
        <v>3466</v>
      </c>
      <c r="G1183" s="822" t="s">
        <v>3563</v>
      </c>
      <c r="H1183" s="822" t="s">
        <v>329</v>
      </c>
      <c r="I1183" s="822" t="s">
        <v>3991</v>
      </c>
      <c r="J1183" s="822" t="s">
        <v>841</v>
      </c>
      <c r="K1183" s="822" t="s">
        <v>3992</v>
      </c>
      <c r="L1183" s="825">
        <v>27.37</v>
      </c>
      <c r="M1183" s="825">
        <v>191.59</v>
      </c>
      <c r="N1183" s="822">
        <v>7</v>
      </c>
      <c r="O1183" s="826">
        <v>4.5</v>
      </c>
      <c r="P1183" s="825">
        <v>82.11</v>
      </c>
      <c r="Q1183" s="827">
        <v>0.42857142857142855</v>
      </c>
      <c r="R1183" s="822">
        <v>3</v>
      </c>
      <c r="S1183" s="827">
        <v>0.42857142857142855</v>
      </c>
      <c r="T1183" s="826">
        <v>2.5</v>
      </c>
      <c r="U1183" s="828">
        <v>0.55555555555555558</v>
      </c>
    </row>
    <row r="1184" spans="1:21" ht="14.45" customHeight="1" x14ac:dyDescent="0.2">
      <c r="A1184" s="821">
        <v>21</v>
      </c>
      <c r="B1184" s="822" t="s">
        <v>3465</v>
      </c>
      <c r="C1184" s="822" t="s">
        <v>3471</v>
      </c>
      <c r="D1184" s="823" t="s">
        <v>6113</v>
      </c>
      <c r="E1184" s="824" t="s">
        <v>3508</v>
      </c>
      <c r="F1184" s="822" t="s">
        <v>3466</v>
      </c>
      <c r="G1184" s="822" t="s">
        <v>3563</v>
      </c>
      <c r="H1184" s="822" t="s">
        <v>662</v>
      </c>
      <c r="I1184" s="822" t="s">
        <v>2649</v>
      </c>
      <c r="J1184" s="822" t="s">
        <v>841</v>
      </c>
      <c r="K1184" s="822" t="s">
        <v>2650</v>
      </c>
      <c r="L1184" s="825">
        <v>13.68</v>
      </c>
      <c r="M1184" s="825">
        <v>123.12000000000002</v>
      </c>
      <c r="N1184" s="822">
        <v>9</v>
      </c>
      <c r="O1184" s="826">
        <v>6.5</v>
      </c>
      <c r="P1184" s="825">
        <v>27.36</v>
      </c>
      <c r="Q1184" s="827">
        <v>0.22222222222222218</v>
      </c>
      <c r="R1184" s="822">
        <v>2</v>
      </c>
      <c r="S1184" s="827">
        <v>0.22222222222222221</v>
      </c>
      <c r="T1184" s="826">
        <v>1.5</v>
      </c>
      <c r="U1184" s="828">
        <v>0.23076923076923078</v>
      </c>
    </row>
    <row r="1185" spans="1:21" ht="14.45" customHeight="1" x14ac:dyDescent="0.2">
      <c r="A1185" s="821">
        <v>21</v>
      </c>
      <c r="B1185" s="822" t="s">
        <v>3465</v>
      </c>
      <c r="C1185" s="822" t="s">
        <v>3471</v>
      </c>
      <c r="D1185" s="823" t="s">
        <v>6113</v>
      </c>
      <c r="E1185" s="824" t="s">
        <v>3508</v>
      </c>
      <c r="F1185" s="822" t="s">
        <v>3466</v>
      </c>
      <c r="G1185" s="822" t="s">
        <v>4446</v>
      </c>
      <c r="H1185" s="822" t="s">
        <v>662</v>
      </c>
      <c r="I1185" s="822" t="s">
        <v>2771</v>
      </c>
      <c r="J1185" s="822" t="s">
        <v>1423</v>
      </c>
      <c r="K1185" s="822" t="s">
        <v>778</v>
      </c>
      <c r="L1185" s="825">
        <v>34.47</v>
      </c>
      <c r="M1185" s="825">
        <v>34.47</v>
      </c>
      <c r="N1185" s="822">
        <v>1</v>
      </c>
      <c r="O1185" s="826">
        <v>1</v>
      </c>
      <c r="P1185" s="825"/>
      <c r="Q1185" s="827">
        <v>0</v>
      </c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21</v>
      </c>
      <c r="B1186" s="822" t="s">
        <v>3465</v>
      </c>
      <c r="C1186" s="822" t="s">
        <v>3471</v>
      </c>
      <c r="D1186" s="823" t="s">
        <v>6113</v>
      </c>
      <c r="E1186" s="824" t="s">
        <v>3508</v>
      </c>
      <c r="F1186" s="822" t="s">
        <v>3466</v>
      </c>
      <c r="G1186" s="822" t="s">
        <v>4923</v>
      </c>
      <c r="H1186" s="822" t="s">
        <v>662</v>
      </c>
      <c r="I1186" s="822" t="s">
        <v>4924</v>
      </c>
      <c r="J1186" s="822" t="s">
        <v>1460</v>
      </c>
      <c r="K1186" s="822" t="s">
        <v>1461</v>
      </c>
      <c r="L1186" s="825">
        <v>160.1</v>
      </c>
      <c r="M1186" s="825">
        <v>160.1</v>
      </c>
      <c r="N1186" s="822">
        <v>1</v>
      </c>
      <c r="O1186" s="826">
        <v>0.5</v>
      </c>
      <c r="P1186" s="825">
        <v>160.1</v>
      </c>
      <c r="Q1186" s="827">
        <v>1</v>
      </c>
      <c r="R1186" s="822">
        <v>1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21</v>
      </c>
      <c r="B1187" s="822" t="s">
        <v>3465</v>
      </c>
      <c r="C1187" s="822" t="s">
        <v>3471</v>
      </c>
      <c r="D1187" s="823" t="s">
        <v>6113</v>
      </c>
      <c r="E1187" s="824" t="s">
        <v>3508</v>
      </c>
      <c r="F1187" s="822" t="s">
        <v>3466</v>
      </c>
      <c r="G1187" s="822" t="s">
        <v>4857</v>
      </c>
      <c r="H1187" s="822" t="s">
        <v>329</v>
      </c>
      <c r="I1187" s="822" t="s">
        <v>4858</v>
      </c>
      <c r="J1187" s="822" t="s">
        <v>4859</v>
      </c>
      <c r="K1187" s="822" t="s">
        <v>4860</v>
      </c>
      <c r="L1187" s="825">
        <v>1277.98</v>
      </c>
      <c r="M1187" s="825">
        <v>1277.98</v>
      </c>
      <c r="N1187" s="822">
        <v>1</v>
      </c>
      <c r="O1187" s="826">
        <v>1</v>
      </c>
      <c r="P1187" s="825">
        <v>1277.98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21</v>
      </c>
      <c r="B1188" s="822" t="s">
        <v>3465</v>
      </c>
      <c r="C1188" s="822" t="s">
        <v>3471</v>
      </c>
      <c r="D1188" s="823" t="s">
        <v>6113</v>
      </c>
      <c r="E1188" s="824" t="s">
        <v>3508</v>
      </c>
      <c r="F1188" s="822" t="s">
        <v>3466</v>
      </c>
      <c r="G1188" s="822" t="s">
        <v>4925</v>
      </c>
      <c r="H1188" s="822" t="s">
        <v>662</v>
      </c>
      <c r="I1188" s="822" t="s">
        <v>4926</v>
      </c>
      <c r="J1188" s="822" t="s">
        <v>1469</v>
      </c>
      <c r="K1188" s="822" t="s">
        <v>1470</v>
      </c>
      <c r="L1188" s="825">
        <v>91.9</v>
      </c>
      <c r="M1188" s="825">
        <v>91.9</v>
      </c>
      <c r="N1188" s="822">
        <v>1</v>
      </c>
      <c r="O1188" s="826">
        <v>0.5</v>
      </c>
      <c r="P1188" s="825">
        <v>91.9</v>
      </c>
      <c r="Q1188" s="827">
        <v>1</v>
      </c>
      <c r="R1188" s="822">
        <v>1</v>
      </c>
      <c r="S1188" s="827">
        <v>1</v>
      </c>
      <c r="T1188" s="826">
        <v>0.5</v>
      </c>
      <c r="U1188" s="828">
        <v>1</v>
      </c>
    </row>
    <row r="1189" spans="1:21" ht="14.45" customHeight="1" x14ac:dyDescent="0.2">
      <c r="A1189" s="821">
        <v>21</v>
      </c>
      <c r="B1189" s="822" t="s">
        <v>3465</v>
      </c>
      <c r="C1189" s="822" t="s">
        <v>3471</v>
      </c>
      <c r="D1189" s="823" t="s">
        <v>6113</v>
      </c>
      <c r="E1189" s="824" t="s">
        <v>3508</v>
      </c>
      <c r="F1189" s="822" t="s">
        <v>3466</v>
      </c>
      <c r="G1189" s="822" t="s">
        <v>3578</v>
      </c>
      <c r="H1189" s="822" t="s">
        <v>662</v>
      </c>
      <c r="I1189" s="822" t="s">
        <v>3032</v>
      </c>
      <c r="J1189" s="822" t="s">
        <v>1338</v>
      </c>
      <c r="K1189" s="822" t="s">
        <v>1340</v>
      </c>
      <c r="L1189" s="825">
        <v>0</v>
      </c>
      <c r="M1189" s="825">
        <v>0</v>
      </c>
      <c r="N1189" s="822">
        <v>3</v>
      </c>
      <c r="O1189" s="826">
        <v>2.5</v>
      </c>
      <c r="P1189" s="825">
        <v>0</v>
      </c>
      <c r="Q1189" s="827"/>
      <c r="R1189" s="822">
        <v>2</v>
      </c>
      <c r="S1189" s="827">
        <v>0.66666666666666663</v>
      </c>
      <c r="T1189" s="826">
        <v>2</v>
      </c>
      <c r="U1189" s="828">
        <v>0.8</v>
      </c>
    </row>
    <row r="1190" spans="1:21" ht="14.45" customHeight="1" x14ac:dyDescent="0.2">
      <c r="A1190" s="821">
        <v>21</v>
      </c>
      <c r="B1190" s="822" t="s">
        <v>3465</v>
      </c>
      <c r="C1190" s="822" t="s">
        <v>3471</v>
      </c>
      <c r="D1190" s="823" t="s">
        <v>6113</v>
      </c>
      <c r="E1190" s="824" t="s">
        <v>3508</v>
      </c>
      <c r="F1190" s="822" t="s">
        <v>3466</v>
      </c>
      <c r="G1190" s="822" t="s">
        <v>4050</v>
      </c>
      <c r="H1190" s="822" t="s">
        <v>329</v>
      </c>
      <c r="I1190" s="822" t="s">
        <v>4053</v>
      </c>
      <c r="J1190" s="822" t="s">
        <v>1601</v>
      </c>
      <c r="K1190" s="822" t="s">
        <v>4054</v>
      </c>
      <c r="L1190" s="825">
        <v>26.12</v>
      </c>
      <c r="M1190" s="825">
        <v>26.12</v>
      </c>
      <c r="N1190" s="822">
        <v>1</v>
      </c>
      <c r="O1190" s="826">
        <v>0.5</v>
      </c>
      <c r="P1190" s="825">
        <v>26.12</v>
      </c>
      <c r="Q1190" s="827">
        <v>1</v>
      </c>
      <c r="R1190" s="822">
        <v>1</v>
      </c>
      <c r="S1190" s="827">
        <v>1</v>
      </c>
      <c r="T1190" s="826">
        <v>0.5</v>
      </c>
      <c r="U1190" s="828">
        <v>1</v>
      </c>
    </row>
    <row r="1191" spans="1:21" ht="14.45" customHeight="1" x14ac:dyDescent="0.2">
      <c r="A1191" s="821">
        <v>21</v>
      </c>
      <c r="B1191" s="822" t="s">
        <v>3465</v>
      </c>
      <c r="C1191" s="822" t="s">
        <v>3471</v>
      </c>
      <c r="D1191" s="823" t="s">
        <v>6113</v>
      </c>
      <c r="E1191" s="824" t="s">
        <v>3508</v>
      </c>
      <c r="F1191" s="822" t="s">
        <v>3466</v>
      </c>
      <c r="G1191" s="822" t="s">
        <v>4050</v>
      </c>
      <c r="H1191" s="822" t="s">
        <v>329</v>
      </c>
      <c r="I1191" s="822" t="s">
        <v>4053</v>
      </c>
      <c r="J1191" s="822" t="s">
        <v>1601</v>
      </c>
      <c r="K1191" s="822" t="s">
        <v>4054</v>
      </c>
      <c r="L1191" s="825">
        <v>33.85</v>
      </c>
      <c r="M1191" s="825">
        <v>67.7</v>
      </c>
      <c r="N1191" s="822">
        <v>2</v>
      </c>
      <c r="O1191" s="826">
        <v>1.5</v>
      </c>
      <c r="P1191" s="825">
        <v>33.85</v>
      </c>
      <c r="Q1191" s="827">
        <v>0.5</v>
      </c>
      <c r="R1191" s="822">
        <v>1</v>
      </c>
      <c r="S1191" s="827">
        <v>0.5</v>
      </c>
      <c r="T1191" s="826">
        <v>1</v>
      </c>
      <c r="U1191" s="828">
        <v>0.66666666666666663</v>
      </c>
    </row>
    <row r="1192" spans="1:21" ht="14.45" customHeight="1" x14ac:dyDescent="0.2">
      <c r="A1192" s="821">
        <v>21</v>
      </c>
      <c r="B1192" s="822" t="s">
        <v>3465</v>
      </c>
      <c r="C1192" s="822" t="s">
        <v>3471</v>
      </c>
      <c r="D1192" s="823" t="s">
        <v>6113</v>
      </c>
      <c r="E1192" s="824" t="s">
        <v>3508</v>
      </c>
      <c r="F1192" s="822" t="s">
        <v>3466</v>
      </c>
      <c r="G1192" s="822" t="s">
        <v>4057</v>
      </c>
      <c r="H1192" s="822" t="s">
        <v>329</v>
      </c>
      <c r="I1192" s="822" t="s">
        <v>4058</v>
      </c>
      <c r="J1192" s="822" t="s">
        <v>773</v>
      </c>
      <c r="K1192" s="822" t="s">
        <v>774</v>
      </c>
      <c r="L1192" s="825">
        <v>59.56</v>
      </c>
      <c r="M1192" s="825">
        <v>59.56</v>
      </c>
      <c r="N1192" s="822">
        <v>1</v>
      </c>
      <c r="O1192" s="826">
        <v>1</v>
      </c>
      <c r="P1192" s="825">
        <v>59.56</v>
      </c>
      <c r="Q1192" s="827">
        <v>1</v>
      </c>
      <c r="R1192" s="822">
        <v>1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21</v>
      </c>
      <c r="B1193" s="822" t="s">
        <v>3465</v>
      </c>
      <c r="C1193" s="822" t="s">
        <v>3471</v>
      </c>
      <c r="D1193" s="823" t="s">
        <v>6113</v>
      </c>
      <c r="E1193" s="824" t="s">
        <v>3508</v>
      </c>
      <c r="F1193" s="822" t="s">
        <v>3466</v>
      </c>
      <c r="G1193" s="822" t="s">
        <v>4081</v>
      </c>
      <c r="H1193" s="822" t="s">
        <v>329</v>
      </c>
      <c r="I1193" s="822" t="s">
        <v>4082</v>
      </c>
      <c r="J1193" s="822" t="s">
        <v>1535</v>
      </c>
      <c r="K1193" s="822" t="s">
        <v>4083</v>
      </c>
      <c r="L1193" s="825">
        <v>98.2</v>
      </c>
      <c r="M1193" s="825">
        <v>294.60000000000002</v>
      </c>
      <c r="N1193" s="822">
        <v>3</v>
      </c>
      <c r="O1193" s="826">
        <v>3</v>
      </c>
      <c r="P1193" s="825">
        <v>98.2</v>
      </c>
      <c r="Q1193" s="827">
        <v>0.33333333333333331</v>
      </c>
      <c r="R1193" s="822">
        <v>1</v>
      </c>
      <c r="S1193" s="827">
        <v>0.33333333333333331</v>
      </c>
      <c r="T1193" s="826">
        <v>1</v>
      </c>
      <c r="U1193" s="828">
        <v>0.33333333333333331</v>
      </c>
    </row>
    <row r="1194" spans="1:21" ht="14.45" customHeight="1" x14ac:dyDescent="0.2">
      <c r="A1194" s="821">
        <v>21</v>
      </c>
      <c r="B1194" s="822" t="s">
        <v>3465</v>
      </c>
      <c r="C1194" s="822" t="s">
        <v>3471</v>
      </c>
      <c r="D1194" s="823" t="s">
        <v>6113</v>
      </c>
      <c r="E1194" s="824" t="s">
        <v>3508</v>
      </c>
      <c r="F1194" s="822" t="s">
        <v>3466</v>
      </c>
      <c r="G1194" s="822" t="s">
        <v>4086</v>
      </c>
      <c r="H1194" s="822" t="s">
        <v>329</v>
      </c>
      <c r="I1194" s="822" t="s">
        <v>4087</v>
      </c>
      <c r="J1194" s="822" t="s">
        <v>1530</v>
      </c>
      <c r="K1194" s="822" t="s">
        <v>3653</v>
      </c>
      <c r="L1194" s="825">
        <v>137.88</v>
      </c>
      <c r="M1194" s="825">
        <v>137.88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21</v>
      </c>
      <c r="B1195" s="822" t="s">
        <v>3465</v>
      </c>
      <c r="C1195" s="822" t="s">
        <v>3471</v>
      </c>
      <c r="D1195" s="823" t="s">
        <v>6113</v>
      </c>
      <c r="E1195" s="824" t="s">
        <v>3508</v>
      </c>
      <c r="F1195" s="822" t="s">
        <v>3466</v>
      </c>
      <c r="G1195" s="822" t="s">
        <v>4126</v>
      </c>
      <c r="H1195" s="822" t="s">
        <v>329</v>
      </c>
      <c r="I1195" s="822" t="s">
        <v>4131</v>
      </c>
      <c r="J1195" s="822" t="s">
        <v>4130</v>
      </c>
      <c r="K1195" s="822" t="s">
        <v>3087</v>
      </c>
      <c r="L1195" s="825">
        <v>0</v>
      </c>
      <c r="M1195" s="825">
        <v>0</v>
      </c>
      <c r="N1195" s="822">
        <v>3</v>
      </c>
      <c r="O1195" s="826">
        <v>3</v>
      </c>
      <c r="P1195" s="825"/>
      <c r="Q1195" s="827"/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21</v>
      </c>
      <c r="B1196" s="822" t="s">
        <v>3465</v>
      </c>
      <c r="C1196" s="822" t="s">
        <v>3471</v>
      </c>
      <c r="D1196" s="823" t="s">
        <v>6113</v>
      </c>
      <c r="E1196" s="824" t="s">
        <v>3508</v>
      </c>
      <c r="F1196" s="822" t="s">
        <v>3466</v>
      </c>
      <c r="G1196" s="822" t="s">
        <v>4148</v>
      </c>
      <c r="H1196" s="822" t="s">
        <v>662</v>
      </c>
      <c r="I1196" s="822" t="s">
        <v>4149</v>
      </c>
      <c r="J1196" s="822" t="s">
        <v>1167</v>
      </c>
      <c r="K1196" s="822" t="s">
        <v>4150</v>
      </c>
      <c r="L1196" s="825">
        <v>165.63</v>
      </c>
      <c r="M1196" s="825">
        <v>165.63</v>
      </c>
      <c r="N1196" s="822">
        <v>1</v>
      </c>
      <c r="O1196" s="826">
        <v>0.5</v>
      </c>
      <c r="P1196" s="825">
        <v>165.63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21</v>
      </c>
      <c r="B1197" s="822" t="s">
        <v>3465</v>
      </c>
      <c r="C1197" s="822" t="s">
        <v>3471</v>
      </c>
      <c r="D1197" s="823" t="s">
        <v>6113</v>
      </c>
      <c r="E1197" s="824" t="s">
        <v>3508</v>
      </c>
      <c r="F1197" s="822" t="s">
        <v>3466</v>
      </c>
      <c r="G1197" s="822" t="s">
        <v>4927</v>
      </c>
      <c r="H1197" s="822" t="s">
        <v>329</v>
      </c>
      <c r="I1197" s="822" t="s">
        <v>4928</v>
      </c>
      <c r="J1197" s="822" t="s">
        <v>4929</v>
      </c>
      <c r="K1197" s="822" t="s">
        <v>4930</v>
      </c>
      <c r="L1197" s="825">
        <v>656.92</v>
      </c>
      <c r="M1197" s="825">
        <v>656.92</v>
      </c>
      <c r="N1197" s="822">
        <v>1</v>
      </c>
      <c r="O1197" s="826">
        <v>1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21</v>
      </c>
      <c r="B1198" s="822" t="s">
        <v>3465</v>
      </c>
      <c r="C1198" s="822" t="s">
        <v>3471</v>
      </c>
      <c r="D1198" s="823" t="s">
        <v>6113</v>
      </c>
      <c r="E1198" s="824" t="s">
        <v>3508</v>
      </c>
      <c r="F1198" s="822" t="s">
        <v>3466</v>
      </c>
      <c r="G1198" s="822" t="s">
        <v>3561</v>
      </c>
      <c r="H1198" s="822" t="s">
        <v>329</v>
      </c>
      <c r="I1198" s="822" t="s">
        <v>4736</v>
      </c>
      <c r="J1198" s="822" t="s">
        <v>1624</v>
      </c>
      <c r="K1198" s="822" t="s">
        <v>4737</v>
      </c>
      <c r="L1198" s="825">
        <v>33.549999999999997</v>
      </c>
      <c r="M1198" s="825">
        <v>33.549999999999997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21</v>
      </c>
      <c r="B1199" s="822" t="s">
        <v>3465</v>
      </c>
      <c r="C1199" s="822" t="s">
        <v>3471</v>
      </c>
      <c r="D1199" s="823" t="s">
        <v>6113</v>
      </c>
      <c r="E1199" s="824" t="s">
        <v>3508</v>
      </c>
      <c r="F1199" s="822" t="s">
        <v>3466</v>
      </c>
      <c r="G1199" s="822" t="s">
        <v>3564</v>
      </c>
      <c r="H1199" s="822" t="s">
        <v>329</v>
      </c>
      <c r="I1199" s="822" t="s">
        <v>3565</v>
      </c>
      <c r="J1199" s="822" t="s">
        <v>693</v>
      </c>
      <c r="K1199" s="822" t="s">
        <v>3566</v>
      </c>
      <c r="L1199" s="825">
        <v>2086.5500000000002</v>
      </c>
      <c r="M1199" s="825">
        <v>8346.2000000000007</v>
      </c>
      <c r="N1199" s="822">
        <v>4</v>
      </c>
      <c r="O1199" s="826">
        <v>3</v>
      </c>
      <c r="P1199" s="825">
        <v>4173.1000000000004</v>
      </c>
      <c r="Q1199" s="827">
        <v>0.5</v>
      </c>
      <c r="R1199" s="822">
        <v>2</v>
      </c>
      <c r="S1199" s="827">
        <v>0.5</v>
      </c>
      <c r="T1199" s="826">
        <v>1.5</v>
      </c>
      <c r="U1199" s="828">
        <v>0.5</v>
      </c>
    </row>
    <row r="1200" spans="1:21" ht="14.45" customHeight="1" x14ac:dyDescent="0.2">
      <c r="A1200" s="821">
        <v>21</v>
      </c>
      <c r="B1200" s="822" t="s">
        <v>3465</v>
      </c>
      <c r="C1200" s="822" t="s">
        <v>3471</v>
      </c>
      <c r="D1200" s="823" t="s">
        <v>6113</v>
      </c>
      <c r="E1200" s="824" t="s">
        <v>3508</v>
      </c>
      <c r="F1200" s="822" t="s">
        <v>3466</v>
      </c>
      <c r="G1200" s="822" t="s">
        <v>4172</v>
      </c>
      <c r="H1200" s="822" t="s">
        <v>329</v>
      </c>
      <c r="I1200" s="822" t="s">
        <v>4173</v>
      </c>
      <c r="J1200" s="822" t="s">
        <v>4174</v>
      </c>
      <c r="K1200" s="822" t="s">
        <v>1193</v>
      </c>
      <c r="L1200" s="825">
        <v>374.79</v>
      </c>
      <c r="M1200" s="825">
        <v>1124.3700000000001</v>
      </c>
      <c r="N1200" s="822">
        <v>3</v>
      </c>
      <c r="O1200" s="826">
        <v>2.5</v>
      </c>
      <c r="P1200" s="825">
        <v>749.58</v>
      </c>
      <c r="Q1200" s="827">
        <v>0.66666666666666663</v>
      </c>
      <c r="R1200" s="822">
        <v>2</v>
      </c>
      <c r="S1200" s="827">
        <v>0.66666666666666663</v>
      </c>
      <c r="T1200" s="826">
        <v>1.5</v>
      </c>
      <c r="U1200" s="828">
        <v>0.6</v>
      </c>
    </row>
    <row r="1201" spans="1:21" ht="14.45" customHeight="1" x14ac:dyDescent="0.2">
      <c r="A1201" s="821">
        <v>21</v>
      </c>
      <c r="B1201" s="822" t="s">
        <v>3465</v>
      </c>
      <c r="C1201" s="822" t="s">
        <v>3471</v>
      </c>
      <c r="D1201" s="823" t="s">
        <v>6113</v>
      </c>
      <c r="E1201" s="824" t="s">
        <v>3508</v>
      </c>
      <c r="F1201" s="822" t="s">
        <v>3466</v>
      </c>
      <c r="G1201" s="822" t="s">
        <v>4172</v>
      </c>
      <c r="H1201" s="822" t="s">
        <v>329</v>
      </c>
      <c r="I1201" s="822" t="s">
        <v>4931</v>
      </c>
      <c r="J1201" s="822" t="s">
        <v>4174</v>
      </c>
      <c r="K1201" s="822" t="s">
        <v>4932</v>
      </c>
      <c r="L1201" s="825">
        <v>1143.5999999999999</v>
      </c>
      <c r="M1201" s="825">
        <v>2287.1999999999998</v>
      </c>
      <c r="N1201" s="822">
        <v>2</v>
      </c>
      <c r="O1201" s="826">
        <v>1.5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21</v>
      </c>
      <c r="B1202" s="822" t="s">
        <v>3465</v>
      </c>
      <c r="C1202" s="822" t="s">
        <v>3471</v>
      </c>
      <c r="D1202" s="823" t="s">
        <v>6113</v>
      </c>
      <c r="E1202" s="824" t="s">
        <v>3508</v>
      </c>
      <c r="F1202" s="822" t="s">
        <v>3466</v>
      </c>
      <c r="G1202" s="822" t="s">
        <v>4933</v>
      </c>
      <c r="H1202" s="822" t="s">
        <v>662</v>
      </c>
      <c r="I1202" s="822" t="s">
        <v>2667</v>
      </c>
      <c r="J1202" s="822" t="s">
        <v>2668</v>
      </c>
      <c r="K1202" s="822" t="s">
        <v>2669</v>
      </c>
      <c r="L1202" s="825">
        <v>0</v>
      </c>
      <c r="M1202" s="825">
        <v>0</v>
      </c>
      <c r="N1202" s="822">
        <v>1</v>
      </c>
      <c r="O1202" s="826">
        <v>1</v>
      </c>
      <c r="P1202" s="825">
        <v>0</v>
      </c>
      <c r="Q1202" s="827"/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21</v>
      </c>
      <c r="B1203" s="822" t="s">
        <v>3465</v>
      </c>
      <c r="C1203" s="822" t="s">
        <v>3471</v>
      </c>
      <c r="D1203" s="823" t="s">
        <v>6113</v>
      </c>
      <c r="E1203" s="824" t="s">
        <v>3508</v>
      </c>
      <c r="F1203" s="822" t="s">
        <v>3466</v>
      </c>
      <c r="G1203" s="822" t="s">
        <v>3553</v>
      </c>
      <c r="H1203" s="822" t="s">
        <v>329</v>
      </c>
      <c r="I1203" s="822" t="s">
        <v>3554</v>
      </c>
      <c r="J1203" s="822" t="s">
        <v>1244</v>
      </c>
      <c r="K1203" s="822" t="s">
        <v>1245</v>
      </c>
      <c r="L1203" s="825">
        <v>121.92</v>
      </c>
      <c r="M1203" s="825">
        <v>243.84</v>
      </c>
      <c r="N1203" s="822">
        <v>2</v>
      </c>
      <c r="O1203" s="826">
        <v>1.5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21</v>
      </c>
      <c r="B1204" s="822" t="s">
        <v>3465</v>
      </c>
      <c r="C1204" s="822" t="s">
        <v>3471</v>
      </c>
      <c r="D1204" s="823" t="s">
        <v>6113</v>
      </c>
      <c r="E1204" s="824" t="s">
        <v>3508</v>
      </c>
      <c r="F1204" s="822" t="s">
        <v>3467</v>
      </c>
      <c r="G1204" s="822" t="s">
        <v>3555</v>
      </c>
      <c r="H1204" s="822" t="s">
        <v>329</v>
      </c>
      <c r="I1204" s="822" t="s">
        <v>4207</v>
      </c>
      <c r="J1204" s="822" t="s">
        <v>3557</v>
      </c>
      <c r="K1204" s="822"/>
      <c r="L1204" s="825">
        <v>0</v>
      </c>
      <c r="M1204" s="825">
        <v>0</v>
      </c>
      <c r="N1204" s="822">
        <v>1</v>
      </c>
      <c r="O1204" s="826">
        <v>1</v>
      </c>
      <c r="P1204" s="825">
        <v>0</v>
      </c>
      <c r="Q1204" s="827"/>
      <c r="R1204" s="822">
        <v>1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21</v>
      </c>
      <c r="B1205" s="822" t="s">
        <v>3465</v>
      </c>
      <c r="C1205" s="822" t="s">
        <v>3471</v>
      </c>
      <c r="D1205" s="823" t="s">
        <v>6113</v>
      </c>
      <c r="E1205" s="824" t="s">
        <v>3509</v>
      </c>
      <c r="F1205" s="822" t="s">
        <v>3466</v>
      </c>
      <c r="G1205" s="822" t="s">
        <v>3641</v>
      </c>
      <c r="H1205" s="822" t="s">
        <v>329</v>
      </c>
      <c r="I1205" s="822" t="s">
        <v>3645</v>
      </c>
      <c r="J1205" s="822" t="s">
        <v>3643</v>
      </c>
      <c r="K1205" s="822" t="s">
        <v>3646</v>
      </c>
      <c r="L1205" s="825">
        <v>70.48</v>
      </c>
      <c r="M1205" s="825">
        <v>281.92</v>
      </c>
      <c r="N1205" s="822">
        <v>4</v>
      </c>
      <c r="O1205" s="826">
        <v>4</v>
      </c>
      <c r="P1205" s="825">
        <v>140.96</v>
      </c>
      <c r="Q1205" s="827">
        <v>0.5</v>
      </c>
      <c r="R1205" s="822">
        <v>2</v>
      </c>
      <c r="S1205" s="827">
        <v>0.5</v>
      </c>
      <c r="T1205" s="826">
        <v>2</v>
      </c>
      <c r="U1205" s="828">
        <v>0.5</v>
      </c>
    </row>
    <row r="1206" spans="1:21" ht="14.45" customHeight="1" x14ac:dyDescent="0.2">
      <c r="A1206" s="821">
        <v>21</v>
      </c>
      <c r="B1206" s="822" t="s">
        <v>3465</v>
      </c>
      <c r="C1206" s="822" t="s">
        <v>3471</v>
      </c>
      <c r="D1206" s="823" t="s">
        <v>6113</v>
      </c>
      <c r="E1206" s="824" t="s">
        <v>3509</v>
      </c>
      <c r="F1206" s="822" t="s">
        <v>3466</v>
      </c>
      <c r="G1206" s="822" t="s">
        <v>3641</v>
      </c>
      <c r="H1206" s="822" t="s">
        <v>329</v>
      </c>
      <c r="I1206" s="822" t="s">
        <v>4934</v>
      </c>
      <c r="J1206" s="822" t="s">
        <v>3643</v>
      </c>
      <c r="K1206" s="822" t="s">
        <v>4935</v>
      </c>
      <c r="L1206" s="825">
        <v>0</v>
      </c>
      <c r="M1206" s="825">
        <v>0</v>
      </c>
      <c r="N1206" s="822">
        <v>1</v>
      </c>
      <c r="O1206" s="826">
        <v>1</v>
      </c>
      <c r="P1206" s="825">
        <v>0</v>
      </c>
      <c r="Q1206" s="827"/>
      <c r="R1206" s="822">
        <v>1</v>
      </c>
      <c r="S1206" s="827">
        <v>1</v>
      </c>
      <c r="T1206" s="826">
        <v>1</v>
      </c>
      <c r="U1206" s="828">
        <v>1</v>
      </c>
    </row>
    <row r="1207" spans="1:21" ht="14.45" customHeight="1" x14ac:dyDescent="0.2">
      <c r="A1207" s="821">
        <v>21</v>
      </c>
      <c r="B1207" s="822" t="s">
        <v>3465</v>
      </c>
      <c r="C1207" s="822" t="s">
        <v>3471</v>
      </c>
      <c r="D1207" s="823" t="s">
        <v>6113</v>
      </c>
      <c r="E1207" s="824" t="s">
        <v>3509</v>
      </c>
      <c r="F1207" s="822" t="s">
        <v>3466</v>
      </c>
      <c r="G1207" s="822" t="s">
        <v>3641</v>
      </c>
      <c r="H1207" s="822" t="s">
        <v>329</v>
      </c>
      <c r="I1207" s="822" t="s">
        <v>4647</v>
      </c>
      <c r="J1207" s="822" t="s">
        <v>3643</v>
      </c>
      <c r="K1207" s="822" t="s">
        <v>3646</v>
      </c>
      <c r="L1207" s="825">
        <v>70.48</v>
      </c>
      <c r="M1207" s="825">
        <v>352.4</v>
      </c>
      <c r="N1207" s="822">
        <v>5</v>
      </c>
      <c r="O1207" s="826">
        <v>3.5</v>
      </c>
      <c r="P1207" s="825">
        <v>211.44</v>
      </c>
      <c r="Q1207" s="827">
        <v>0.6</v>
      </c>
      <c r="R1207" s="822">
        <v>3</v>
      </c>
      <c r="S1207" s="827">
        <v>0.6</v>
      </c>
      <c r="T1207" s="826">
        <v>2</v>
      </c>
      <c r="U1207" s="828">
        <v>0.5714285714285714</v>
      </c>
    </row>
    <row r="1208" spans="1:21" ht="14.45" customHeight="1" x14ac:dyDescent="0.2">
      <c r="A1208" s="821">
        <v>21</v>
      </c>
      <c r="B1208" s="822" t="s">
        <v>3465</v>
      </c>
      <c r="C1208" s="822" t="s">
        <v>3471</v>
      </c>
      <c r="D1208" s="823" t="s">
        <v>6113</v>
      </c>
      <c r="E1208" s="824" t="s">
        <v>3509</v>
      </c>
      <c r="F1208" s="822" t="s">
        <v>3466</v>
      </c>
      <c r="G1208" s="822" t="s">
        <v>4891</v>
      </c>
      <c r="H1208" s="822" t="s">
        <v>329</v>
      </c>
      <c r="I1208" s="822" t="s">
        <v>4936</v>
      </c>
      <c r="J1208" s="822" t="s">
        <v>1639</v>
      </c>
      <c r="K1208" s="822" t="s">
        <v>4937</v>
      </c>
      <c r="L1208" s="825">
        <v>615.15</v>
      </c>
      <c r="M1208" s="825">
        <v>1230.3</v>
      </c>
      <c r="N1208" s="822">
        <v>2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21</v>
      </c>
      <c r="B1209" s="822" t="s">
        <v>3465</v>
      </c>
      <c r="C1209" s="822" t="s">
        <v>3471</v>
      </c>
      <c r="D1209" s="823" t="s">
        <v>6113</v>
      </c>
      <c r="E1209" s="824" t="s">
        <v>3509</v>
      </c>
      <c r="F1209" s="822" t="s">
        <v>3466</v>
      </c>
      <c r="G1209" s="822" t="s">
        <v>4891</v>
      </c>
      <c r="H1209" s="822" t="s">
        <v>662</v>
      </c>
      <c r="I1209" s="822" t="s">
        <v>2948</v>
      </c>
      <c r="J1209" s="822" t="s">
        <v>1639</v>
      </c>
      <c r="K1209" s="822" t="s">
        <v>1644</v>
      </c>
      <c r="L1209" s="825">
        <v>462.72</v>
      </c>
      <c r="M1209" s="825">
        <v>1388.16</v>
      </c>
      <c r="N1209" s="822">
        <v>3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21</v>
      </c>
      <c r="B1210" s="822" t="s">
        <v>3465</v>
      </c>
      <c r="C1210" s="822" t="s">
        <v>3471</v>
      </c>
      <c r="D1210" s="823" t="s">
        <v>6113</v>
      </c>
      <c r="E1210" s="824" t="s">
        <v>3509</v>
      </c>
      <c r="F1210" s="822" t="s">
        <v>3466</v>
      </c>
      <c r="G1210" s="822" t="s">
        <v>3647</v>
      </c>
      <c r="H1210" s="822" t="s">
        <v>329</v>
      </c>
      <c r="I1210" s="822" t="s">
        <v>3652</v>
      </c>
      <c r="J1210" s="822" t="s">
        <v>3651</v>
      </c>
      <c r="K1210" s="822" t="s">
        <v>3653</v>
      </c>
      <c r="L1210" s="825">
        <v>36.270000000000003</v>
      </c>
      <c r="M1210" s="825">
        <v>108.81</v>
      </c>
      <c r="N1210" s="822">
        <v>3</v>
      </c>
      <c r="O1210" s="826">
        <v>0.5</v>
      </c>
      <c r="P1210" s="825">
        <v>108.81</v>
      </c>
      <c r="Q1210" s="827">
        <v>1</v>
      </c>
      <c r="R1210" s="822">
        <v>3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21</v>
      </c>
      <c r="B1211" s="822" t="s">
        <v>3465</v>
      </c>
      <c r="C1211" s="822" t="s">
        <v>3471</v>
      </c>
      <c r="D1211" s="823" t="s">
        <v>6113</v>
      </c>
      <c r="E1211" s="824" t="s">
        <v>3509</v>
      </c>
      <c r="F1211" s="822" t="s">
        <v>3466</v>
      </c>
      <c r="G1211" s="822" t="s">
        <v>3647</v>
      </c>
      <c r="H1211" s="822" t="s">
        <v>329</v>
      </c>
      <c r="I1211" s="822" t="s">
        <v>3654</v>
      </c>
      <c r="J1211" s="822" t="s">
        <v>3651</v>
      </c>
      <c r="K1211" s="822" t="s">
        <v>3653</v>
      </c>
      <c r="L1211" s="825">
        <v>36.270000000000003</v>
      </c>
      <c r="M1211" s="825">
        <v>72.540000000000006</v>
      </c>
      <c r="N1211" s="822">
        <v>2</v>
      </c>
      <c r="O1211" s="826">
        <v>2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21</v>
      </c>
      <c r="B1212" s="822" t="s">
        <v>3465</v>
      </c>
      <c r="C1212" s="822" t="s">
        <v>3471</v>
      </c>
      <c r="D1212" s="823" t="s">
        <v>6113</v>
      </c>
      <c r="E1212" s="824" t="s">
        <v>3509</v>
      </c>
      <c r="F1212" s="822" t="s">
        <v>3466</v>
      </c>
      <c r="G1212" s="822" t="s">
        <v>3647</v>
      </c>
      <c r="H1212" s="822" t="s">
        <v>662</v>
      </c>
      <c r="I1212" s="822" t="s">
        <v>2999</v>
      </c>
      <c r="J1212" s="822" t="s">
        <v>701</v>
      </c>
      <c r="K1212" s="822" t="s">
        <v>702</v>
      </c>
      <c r="L1212" s="825">
        <v>72.55</v>
      </c>
      <c r="M1212" s="825">
        <v>290.2</v>
      </c>
      <c r="N1212" s="822">
        <v>4</v>
      </c>
      <c r="O1212" s="826">
        <v>3.5</v>
      </c>
      <c r="P1212" s="825">
        <v>290.2</v>
      </c>
      <c r="Q1212" s="827">
        <v>1</v>
      </c>
      <c r="R1212" s="822">
        <v>4</v>
      </c>
      <c r="S1212" s="827">
        <v>1</v>
      </c>
      <c r="T1212" s="826">
        <v>3.5</v>
      </c>
      <c r="U1212" s="828">
        <v>1</v>
      </c>
    </row>
    <row r="1213" spans="1:21" ht="14.45" customHeight="1" x14ac:dyDescent="0.2">
      <c r="A1213" s="821">
        <v>21</v>
      </c>
      <c r="B1213" s="822" t="s">
        <v>3465</v>
      </c>
      <c r="C1213" s="822" t="s">
        <v>3471</v>
      </c>
      <c r="D1213" s="823" t="s">
        <v>6113</v>
      </c>
      <c r="E1213" s="824" t="s">
        <v>3509</v>
      </c>
      <c r="F1213" s="822" t="s">
        <v>3466</v>
      </c>
      <c r="G1213" s="822" t="s">
        <v>3647</v>
      </c>
      <c r="H1213" s="822" t="s">
        <v>662</v>
      </c>
      <c r="I1213" s="822" t="s">
        <v>3000</v>
      </c>
      <c r="J1213" s="822" t="s">
        <v>701</v>
      </c>
      <c r="K1213" s="822" t="s">
        <v>698</v>
      </c>
      <c r="L1213" s="825">
        <v>65.28</v>
      </c>
      <c r="M1213" s="825">
        <v>65.28</v>
      </c>
      <c r="N1213" s="822">
        <v>1</v>
      </c>
      <c r="O1213" s="826">
        <v>0.5</v>
      </c>
      <c r="P1213" s="825">
        <v>65.28</v>
      </c>
      <c r="Q1213" s="827">
        <v>1</v>
      </c>
      <c r="R1213" s="822">
        <v>1</v>
      </c>
      <c r="S1213" s="827">
        <v>1</v>
      </c>
      <c r="T1213" s="826">
        <v>0.5</v>
      </c>
      <c r="U1213" s="828">
        <v>1</v>
      </c>
    </row>
    <row r="1214" spans="1:21" ht="14.45" customHeight="1" x14ac:dyDescent="0.2">
      <c r="A1214" s="821">
        <v>21</v>
      </c>
      <c r="B1214" s="822" t="s">
        <v>3465</v>
      </c>
      <c r="C1214" s="822" t="s">
        <v>3471</v>
      </c>
      <c r="D1214" s="823" t="s">
        <v>6113</v>
      </c>
      <c r="E1214" s="824" t="s">
        <v>3509</v>
      </c>
      <c r="F1214" s="822" t="s">
        <v>3466</v>
      </c>
      <c r="G1214" s="822" t="s">
        <v>3656</v>
      </c>
      <c r="H1214" s="822" t="s">
        <v>662</v>
      </c>
      <c r="I1214" s="822" t="s">
        <v>3078</v>
      </c>
      <c r="J1214" s="822" t="s">
        <v>3079</v>
      </c>
      <c r="K1214" s="822" t="s">
        <v>3080</v>
      </c>
      <c r="L1214" s="825">
        <v>23.4</v>
      </c>
      <c r="M1214" s="825">
        <v>46.8</v>
      </c>
      <c r="N1214" s="822">
        <v>2</v>
      </c>
      <c r="O1214" s="826">
        <v>1.5</v>
      </c>
      <c r="P1214" s="825">
        <v>23.4</v>
      </c>
      <c r="Q1214" s="827">
        <v>0.5</v>
      </c>
      <c r="R1214" s="822">
        <v>1</v>
      </c>
      <c r="S1214" s="827">
        <v>0.5</v>
      </c>
      <c r="T1214" s="826">
        <v>1</v>
      </c>
      <c r="U1214" s="828">
        <v>0.66666666666666663</v>
      </c>
    </row>
    <row r="1215" spans="1:21" ht="14.45" customHeight="1" x14ac:dyDescent="0.2">
      <c r="A1215" s="821">
        <v>21</v>
      </c>
      <c r="B1215" s="822" t="s">
        <v>3465</v>
      </c>
      <c r="C1215" s="822" t="s">
        <v>3471</v>
      </c>
      <c r="D1215" s="823" t="s">
        <v>6113</v>
      </c>
      <c r="E1215" s="824" t="s">
        <v>3509</v>
      </c>
      <c r="F1215" s="822" t="s">
        <v>3466</v>
      </c>
      <c r="G1215" s="822" t="s">
        <v>3656</v>
      </c>
      <c r="H1215" s="822" t="s">
        <v>662</v>
      </c>
      <c r="I1215" s="822" t="s">
        <v>3081</v>
      </c>
      <c r="J1215" s="822" t="s">
        <v>3079</v>
      </c>
      <c r="K1215" s="822" t="s">
        <v>3082</v>
      </c>
      <c r="L1215" s="825">
        <v>46.81</v>
      </c>
      <c r="M1215" s="825">
        <v>46.81</v>
      </c>
      <c r="N1215" s="822">
        <v>1</v>
      </c>
      <c r="O1215" s="826">
        <v>1</v>
      </c>
      <c r="P1215" s="825">
        <v>46.81</v>
      </c>
      <c r="Q1215" s="827">
        <v>1</v>
      </c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21</v>
      </c>
      <c r="B1216" s="822" t="s">
        <v>3465</v>
      </c>
      <c r="C1216" s="822" t="s">
        <v>3471</v>
      </c>
      <c r="D1216" s="823" t="s">
        <v>6113</v>
      </c>
      <c r="E1216" s="824" t="s">
        <v>3509</v>
      </c>
      <c r="F1216" s="822" t="s">
        <v>3466</v>
      </c>
      <c r="G1216" s="822" t="s">
        <v>3656</v>
      </c>
      <c r="H1216" s="822" t="s">
        <v>329</v>
      </c>
      <c r="I1216" s="822" t="s">
        <v>4261</v>
      </c>
      <c r="J1216" s="822" t="s">
        <v>4260</v>
      </c>
      <c r="K1216" s="822" t="s">
        <v>3080</v>
      </c>
      <c r="L1216" s="825">
        <v>23.4</v>
      </c>
      <c r="M1216" s="825">
        <v>46.8</v>
      </c>
      <c r="N1216" s="822">
        <v>2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21</v>
      </c>
      <c r="B1217" s="822" t="s">
        <v>3465</v>
      </c>
      <c r="C1217" s="822" t="s">
        <v>3471</v>
      </c>
      <c r="D1217" s="823" t="s">
        <v>6113</v>
      </c>
      <c r="E1217" s="824" t="s">
        <v>3509</v>
      </c>
      <c r="F1217" s="822" t="s">
        <v>3466</v>
      </c>
      <c r="G1217" s="822" t="s">
        <v>3656</v>
      </c>
      <c r="H1217" s="822" t="s">
        <v>662</v>
      </c>
      <c r="I1217" s="822" t="s">
        <v>3083</v>
      </c>
      <c r="J1217" s="822" t="s">
        <v>3079</v>
      </c>
      <c r="K1217" s="822" t="s">
        <v>3084</v>
      </c>
      <c r="L1217" s="825">
        <v>11.71</v>
      </c>
      <c r="M1217" s="825">
        <v>23.42</v>
      </c>
      <c r="N1217" s="822">
        <v>2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21</v>
      </c>
      <c r="B1218" s="822" t="s">
        <v>3465</v>
      </c>
      <c r="C1218" s="822" t="s">
        <v>3471</v>
      </c>
      <c r="D1218" s="823" t="s">
        <v>6113</v>
      </c>
      <c r="E1218" s="824" t="s">
        <v>3509</v>
      </c>
      <c r="F1218" s="822" t="s">
        <v>3466</v>
      </c>
      <c r="G1218" s="822" t="s">
        <v>4938</v>
      </c>
      <c r="H1218" s="822" t="s">
        <v>329</v>
      </c>
      <c r="I1218" s="822" t="s">
        <v>4939</v>
      </c>
      <c r="J1218" s="822" t="s">
        <v>4940</v>
      </c>
      <c r="K1218" s="822" t="s">
        <v>4941</v>
      </c>
      <c r="L1218" s="825">
        <v>0</v>
      </c>
      <c r="M1218" s="825">
        <v>0</v>
      </c>
      <c r="N1218" s="822">
        <v>1</v>
      </c>
      <c r="O1218" s="826">
        <v>0.5</v>
      </c>
      <c r="P1218" s="825">
        <v>0</v>
      </c>
      <c r="Q1218" s="827"/>
      <c r="R1218" s="822">
        <v>1</v>
      </c>
      <c r="S1218" s="827">
        <v>1</v>
      </c>
      <c r="T1218" s="826">
        <v>0.5</v>
      </c>
      <c r="U1218" s="828">
        <v>1</v>
      </c>
    </row>
    <row r="1219" spans="1:21" ht="14.45" customHeight="1" x14ac:dyDescent="0.2">
      <c r="A1219" s="821">
        <v>21</v>
      </c>
      <c r="B1219" s="822" t="s">
        <v>3465</v>
      </c>
      <c r="C1219" s="822" t="s">
        <v>3471</v>
      </c>
      <c r="D1219" s="823" t="s">
        <v>6113</v>
      </c>
      <c r="E1219" s="824" t="s">
        <v>3509</v>
      </c>
      <c r="F1219" s="822" t="s">
        <v>3466</v>
      </c>
      <c r="G1219" s="822" t="s">
        <v>3657</v>
      </c>
      <c r="H1219" s="822" t="s">
        <v>662</v>
      </c>
      <c r="I1219" s="822" t="s">
        <v>2764</v>
      </c>
      <c r="J1219" s="822" t="s">
        <v>2765</v>
      </c>
      <c r="K1219" s="822" t="s">
        <v>2766</v>
      </c>
      <c r="L1219" s="825">
        <v>93.27</v>
      </c>
      <c r="M1219" s="825">
        <v>93.27</v>
      </c>
      <c r="N1219" s="822">
        <v>1</v>
      </c>
      <c r="O1219" s="826">
        <v>0.5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21</v>
      </c>
      <c r="B1220" s="822" t="s">
        <v>3465</v>
      </c>
      <c r="C1220" s="822" t="s">
        <v>3471</v>
      </c>
      <c r="D1220" s="823" t="s">
        <v>6113</v>
      </c>
      <c r="E1220" s="824" t="s">
        <v>3509</v>
      </c>
      <c r="F1220" s="822" t="s">
        <v>3466</v>
      </c>
      <c r="G1220" s="822" t="s">
        <v>3691</v>
      </c>
      <c r="H1220" s="822" t="s">
        <v>329</v>
      </c>
      <c r="I1220" s="822" t="s">
        <v>3692</v>
      </c>
      <c r="J1220" s="822" t="s">
        <v>3693</v>
      </c>
      <c r="K1220" s="822" t="s">
        <v>3694</v>
      </c>
      <c r="L1220" s="825">
        <v>80.19</v>
      </c>
      <c r="M1220" s="825">
        <v>721.70999999999992</v>
      </c>
      <c r="N1220" s="822">
        <v>9</v>
      </c>
      <c r="O1220" s="826">
        <v>6</v>
      </c>
      <c r="P1220" s="825">
        <v>561.32999999999993</v>
      </c>
      <c r="Q1220" s="827">
        <v>0.77777777777777779</v>
      </c>
      <c r="R1220" s="822">
        <v>7</v>
      </c>
      <c r="S1220" s="827">
        <v>0.77777777777777779</v>
      </c>
      <c r="T1220" s="826">
        <v>4.5</v>
      </c>
      <c r="U1220" s="828">
        <v>0.75</v>
      </c>
    </row>
    <row r="1221" spans="1:21" ht="14.45" customHeight="1" x14ac:dyDescent="0.2">
      <c r="A1221" s="821">
        <v>21</v>
      </c>
      <c r="B1221" s="822" t="s">
        <v>3465</v>
      </c>
      <c r="C1221" s="822" t="s">
        <v>3471</v>
      </c>
      <c r="D1221" s="823" t="s">
        <v>6113</v>
      </c>
      <c r="E1221" s="824" t="s">
        <v>3509</v>
      </c>
      <c r="F1221" s="822" t="s">
        <v>3466</v>
      </c>
      <c r="G1221" s="822" t="s">
        <v>3691</v>
      </c>
      <c r="H1221" s="822" t="s">
        <v>329</v>
      </c>
      <c r="I1221" s="822" t="s">
        <v>4281</v>
      </c>
      <c r="J1221" s="822" t="s">
        <v>3693</v>
      </c>
      <c r="K1221" s="822" t="s">
        <v>4282</v>
      </c>
      <c r="L1221" s="825">
        <v>80.19</v>
      </c>
      <c r="M1221" s="825">
        <v>882.09</v>
      </c>
      <c r="N1221" s="822">
        <v>11</v>
      </c>
      <c r="O1221" s="826">
        <v>4.5</v>
      </c>
      <c r="P1221" s="825">
        <v>882.09</v>
      </c>
      <c r="Q1221" s="827">
        <v>1</v>
      </c>
      <c r="R1221" s="822">
        <v>11</v>
      </c>
      <c r="S1221" s="827">
        <v>1</v>
      </c>
      <c r="T1221" s="826">
        <v>4.5</v>
      </c>
      <c r="U1221" s="828">
        <v>1</v>
      </c>
    </row>
    <row r="1222" spans="1:21" ht="14.45" customHeight="1" x14ac:dyDescent="0.2">
      <c r="A1222" s="821">
        <v>21</v>
      </c>
      <c r="B1222" s="822" t="s">
        <v>3465</v>
      </c>
      <c r="C1222" s="822" t="s">
        <v>3471</v>
      </c>
      <c r="D1222" s="823" t="s">
        <v>6113</v>
      </c>
      <c r="E1222" s="824" t="s">
        <v>3509</v>
      </c>
      <c r="F1222" s="822" t="s">
        <v>3466</v>
      </c>
      <c r="G1222" s="822" t="s">
        <v>3701</v>
      </c>
      <c r="H1222" s="822" t="s">
        <v>329</v>
      </c>
      <c r="I1222" s="822" t="s">
        <v>3702</v>
      </c>
      <c r="J1222" s="822" t="s">
        <v>2204</v>
      </c>
      <c r="K1222" s="822" t="s">
        <v>3094</v>
      </c>
      <c r="L1222" s="825">
        <v>58.77</v>
      </c>
      <c r="M1222" s="825">
        <v>58.77</v>
      </c>
      <c r="N1222" s="822">
        <v>1</v>
      </c>
      <c r="O1222" s="826">
        <v>1</v>
      </c>
      <c r="P1222" s="825">
        <v>58.77</v>
      </c>
      <c r="Q1222" s="827">
        <v>1</v>
      </c>
      <c r="R1222" s="822">
        <v>1</v>
      </c>
      <c r="S1222" s="827">
        <v>1</v>
      </c>
      <c r="T1222" s="826">
        <v>1</v>
      </c>
      <c r="U1222" s="828">
        <v>1</v>
      </c>
    </row>
    <row r="1223" spans="1:21" ht="14.45" customHeight="1" x14ac:dyDescent="0.2">
      <c r="A1223" s="821">
        <v>21</v>
      </c>
      <c r="B1223" s="822" t="s">
        <v>3465</v>
      </c>
      <c r="C1223" s="822" t="s">
        <v>3471</v>
      </c>
      <c r="D1223" s="823" t="s">
        <v>6113</v>
      </c>
      <c r="E1223" s="824" t="s">
        <v>3509</v>
      </c>
      <c r="F1223" s="822" t="s">
        <v>3466</v>
      </c>
      <c r="G1223" s="822" t="s">
        <v>3703</v>
      </c>
      <c r="H1223" s="822" t="s">
        <v>662</v>
      </c>
      <c r="I1223" s="822" t="s">
        <v>2759</v>
      </c>
      <c r="J1223" s="822" t="s">
        <v>1847</v>
      </c>
      <c r="K1223" s="822" t="s">
        <v>776</v>
      </c>
      <c r="L1223" s="825">
        <v>17.559999999999999</v>
      </c>
      <c r="M1223" s="825">
        <v>105.35999999999999</v>
      </c>
      <c r="N1223" s="822">
        <v>6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21</v>
      </c>
      <c r="B1224" s="822" t="s">
        <v>3465</v>
      </c>
      <c r="C1224" s="822" t="s">
        <v>3471</v>
      </c>
      <c r="D1224" s="823" t="s">
        <v>6113</v>
      </c>
      <c r="E1224" s="824" t="s">
        <v>3509</v>
      </c>
      <c r="F1224" s="822" t="s">
        <v>3466</v>
      </c>
      <c r="G1224" s="822" t="s">
        <v>3712</v>
      </c>
      <c r="H1224" s="822" t="s">
        <v>329</v>
      </c>
      <c r="I1224" s="822" t="s">
        <v>3713</v>
      </c>
      <c r="J1224" s="822" t="s">
        <v>3714</v>
      </c>
      <c r="K1224" s="822" t="s">
        <v>3715</v>
      </c>
      <c r="L1224" s="825">
        <v>0</v>
      </c>
      <c r="M1224" s="825">
        <v>0</v>
      </c>
      <c r="N1224" s="822">
        <v>5</v>
      </c>
      <c r="O1224" s="826">
        <v>3.5</v>
      </c>
      <c r="P1224" s="825">
        <v>0</v>
      </c>
      <c r="Q1224" s="827"/>
      <c r="R1224" s="822">
        <v>3</v>
      </c>
      <c r="S1224" s="827">
        <v>0.6</v>
      </c>
      <c r="T1224" s="826">
        <v>1.5</v>
      </c>
      <c r="U1224" s="828">
        <v>0.42857142857142855</v>
      </c>
    </row>
    <row r="1225" spans="1:21" ht="14.45" customHeight="1" x14ac:dyDescent="0.2">
      <c r="A1225" s="821">
        <v>21</v>
      </c>
      <c r="B1225" s="822" t="s">
        <v>3465</v>
      </c>
      <c r="C1225" s="822" t="s">
        <v>3471</v>
      </c>
      <c r="D1225" s="823" t="s">
        <v>6113</v>
      </c>
      <c r="E1225" s="824" t="s">
        <v>3509</v>
      </c>
      <c r="F1225" s="822" t="s">
        <v>3466</v>
      </c>
      <c r="G1225" s="822" t="s">
        <v>3717</v>
      </c>
      <c r="H1225" s="822" t="s">
        <v>329</v>
      </c>
      <c r="I1225" s="822" t="s">
        <v>3718</v>
      </c>
      <c r="J1225" s="822" t="s">
        <v>1621</v>
      </c>
      <c r="K1225" s="822" t="s">
        <v>1622</v>
      </c>
      <c r="L1225" s="825">
        <v>235.78</v>
      </c>
      <c r="M1225" s="825">
        <v>235.78</v>
      </c>
      <c r="N1225" s="822">
        <v>1</v>
      </c>
      <c r="O1225" s="826">
        <v>1</v>
      </c>
      <c r="P1225" s="825">
        <v>235.78</v>
      </c>
      <c r="Q1225" s="827">
        <v>1</v>
      </c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21</v>
      </c>
      <c r="B1226" s="822" t="s">
        <v>3465</v>
      </c>
      <c r="C1226" s="822" t="s">
        <v>3471</v>
      </c>
      <c r="D1226" s="823" t="s">
        <v>6113</v>
      </c>
      <c r="E1226" s="824" t="s">
        <v>3509</v>
      </c>
      <c r="F1226" s="822" t="s">
        <v>3466</v>
      </c>
      <c r="G1226" s="822" t="s">
        <v>3719</v>
      </c>
      <c r="H1226" s="822" t="s">
        <v>662</v>
      </c>
      <c r="I1226" s="822" t="s">
        <v>4288</v>
      </c>
      <c r="J1226" s="822" t="s">
        <v>1629</v>
      </c>
      <c r="K1226" s="822" t="s">
        <v>3722</v>
      </c>
      <c r="L1226" s="825">
        <v>176.32</v>
      </c>
      <c r="M1226" s="825">
        <v>176.32</v>
      </c>
      <c r="N1226" s="822">
        <v>1</v>
      </c>
      <c r="O1226" s="826">
        <v>0.5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21</v>
      </c>
      <c r="B1227" s="822" t="s">
        <v>3465</v>
      </c>
      <c r="C1227" s="822" t="s">
        <v>3471</v>
      </c>
      <c r="D1227" s="823" t="s">
        <v>6113</v>
      </c>
      <c r="E1227" s="824" t="s">
        <v>3509</v>
      </c>
      <c r="F1227" s="822" t="s">
        <v>3466</v>
      </c>
      <c r="G1227" s="822" t="s">
        <v>4942</v>
      </c>
      <c r="H1227" s="822" t="s">
        <v>329</v>
      </c>
      <c r="I1227" s="822" t="s">
        <v>4943</v>
      </c>
      <c r="J1227" s="822" t="s">
        <v>4944</v>
      </c>
      <c r="K1227" s="822" t="s">
        <v>4945</v>
      </c>
      <c r="L1227" s="825">
        <v>0</v>
      </c>
      <c r="M1227" s="825">
        <v>0</v>
      </c>
      <c r="N1227" s="822">
        <v>1</v>
      </c>
      <c r="O1227" s="826">
        <v>1</v>
      </c>
      <c r="P1227" s="825">
        <v>0</v>
      </c>
      <c r="Q1227" s="827"/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21</v>
      </c>
      <c r="B1228" s="822" t="s">
        <v>3465</v>
      </c>
      <c r="C1228" s="822" t="s">
        <v>3471</v>
      </c>
      <c r="D1228" s="823" t="s">
        <v>6113</v>
      </c>
      <c r="E1228" s="824" t="s">
        <v>3509</v>
      </c>
      <c r="F1228" s="822" t="s">
        <v>3466</v>
      </c>
      <c r="G1228" s="822" t="s">
        <v>3731</v>
      </c>
      <c r="H1228" s="822" t="s">
        <v>662</v>
      </c>
      <c r="I1228" s="822" t="s">
        <v>3733</v>
      </c>
      <c r="J1228" s="822" t="s">
        <v>1870</v>
      </c>
      <c r="K1228" s="822" t="s">
        <v>3341</v>
      </c>
      <c r="L1228" s="825">
        <v>131.97999999999999</v>
      </c>
      <c r="M1228" s="825">
        <v>659.9</v>
      </c>
      <c r="N1228" s="822">
        <v>5</v>
      </c>
      <c r="O1228" s="826">
        <v>4</v>
      </c>
      <c r="P1228" s="825">
        <v>527.91999999999996</v>
      </c>
      <c r="Q1228" s="827">
        <v>0.79999999999999993</v>
      </c>
      <c r="R1228" s="822">
        <v>4</v>
      </c>
      <c r="S1228" s="827">
        <v>0.8</v>
      </c>
      <c r="T1228" s="826">
        <v>3.5</v>
      </c>
      <c r="U1228" s="828">
        <v>0.875</v>
      </c>
    </row>
    <row r="1229" spans="1:21" ht="14.45" customHeight="1" x14ac:dyDescent="0.2">
      <c r="A1229" s="821">
        <v>21</v>
      </c>
      <c r="B1229" s="822" t="s">
        <v>3465</v>
      </c>
      <c r="C1229" s="822" t="s">
        <v>3471</v>
      </c>
      <c r="D1229" s="823" t="s">
        <v>6113</v>
      </c>
      <c r="E1229" s="824" t="s">
        <v>3509</v>
      </c>
      <c r="F1229" s="822" t="s">
        <v>3466</v>
      </c>
      <c r="G1229" s="822" t="s">
        <v>3731</v>
      </c>
      <c r="H1229" s="822" t="s">
        <v>662</v>
      </c>
      <c r="I1229" s="822" t="s">
        <v>3734</v>
      </c>
      <c r="J1229" s="822" t="s">
        <v>1870</v>
      </c>
      <c r="K1229" s="822" t="s">
        <v>3735</v>
      </c>
      <c r="L1229" s="825">
        <v>439.98</v>
      </c>
      <c r="M1229" s="825">
        <v>879.96</v>
      </c>
      <c r="N1229" s="822">
        <v>2</v>
      </c>
      <c r="O1229" s="826">
        <v>2</v>
      </c>
      <c r="P1229" s="825">
        <v>439.98</v>
      </c>
      <c r="Q1229" s="827">
        <v>0.5</v>
      </c>
      <c r="R1229" s="822">
        <v>1</v>
      </c>
      <c r="S1229" s="827">
        <v>0.5</v>
      </c>
      <c r="T1229" s="826">
        <v>1</v>
      </c>
      <c r="U1229" s="828">
        <v>0.5</v>
      </c>
    </row>
    <row r="1230" spans="1:21" ht="14.45" customHeight="1" x14ac:dyDescent="0.2">
      <c r="A1230" s="821">
        <v>21</v>
      </c>
      <c r="B1230" s="822" t="s">
        <v>3465</v>
      </c>
      <c r="C1230" s="822" t="s">
        <v>3471</v>
      </c>
      <c r="D1230" s="823" t="s">
        <v>6113</v>
      </c>
      <c r="E1230" s="824" t="s">
        <v>3509</v>
      </c>
      <c r="F1230" s="822" t="s">
        <v>3466</v>
      </c>
      <c r="G1230" s="822" t="s">
        <v>3579</v>
      </c>
      <c r="H1230" s="822" t="s">
        <v>329</v>
      </c>
      <c r="I1230" s="822" t="s">
        <v>3740</v>
      </c>
      <c r="J1230" s="822" t="s">
        <v>1011</v>
      </c>
      <c r="K1230" s="822" t="s">
        <v>1013</v>
      </c>
      <c r="L1230" s="825">
        <v>354.04</v>
      </c>
      <c r="M1230" s="825">
        <v>2124.2400000000002</v>
      </c>
      <c r="N1230" s="822">
        <v>6</v>
      </c>
      <c r="O1230" s="826">
        <v>2</v>
      </c>
      <c r="P1230" s="825">
        <v>1770.2</v>
      </c>
      <c r="Q1230" s="827">
        <v>0.83333333333333326</v>
      </c>
      <c r="R1230" s="822">
        <v>5</v>
      </c>
      <c r="S1230" s="827">
        <v>0.83333333333333337</v>
      </c>
      <c r="T1230" s="826">
        <v>1.5</v>
      </c>
      <c r="U1230" s="828">
        <v>0.75</v>
      </c>
    </row>
    <row r="1231" spans="1:21" ht="14.45" customHeight="1" x14ac:dyDescent="0.2">
      <c r="A1231" s="821">
        <v>21</v>
      </c>
      <c r="B1231" s="822" t="s">
        <v>3465</v>
      </c>
      <c r="C1231" s="822" t="s">
        <v>3471</v>
      </c>
      <c r="D1231" s="823" t="s">
        <v>6113</v>
      </c>
      <c r="E1231" s="824" t="s">
        <v>3509</v>
      </c>
      <c r="F1231" s="822" t="s">
        <v>3466</v>
      </c>
      <c r="G1231" s="822" t="s">
        <v>4297</v>
      </c>
      <c r="H1231" s="822" t="s">
        <v>329</v>
      </c>
      <c r="I1231" s="822" t="s">
        <v>4946</v>
      </c>
      <c r="J1231" s="822" t="s">
        <v>1252</v>
      </c>
      <c r="K1231" s="822" t="s">
        <v>2313</v>
      </c>
      <c r="L1231" s="825">
        <v>52.78</v>
      </c>
      <c r="M1231" s="825">
        <v>369.46</v>
      </c>
      <c r="N1231" s="822">
        <v>7</v>
      </c>
      <c r="O1231" s="826">
        <v>2</v>
      </c>
      <c r="P1231" s="825">
        <v>263.89999999999998</v>
      </c>
      <c r="Q1231" s="827">
        <v>0.7142857142857143</v>
      </c>
      <c r="R1231" s="822">
        <v>5</v>
      </c>
      <c r="S1231" s="827">
        <v>0.7142857142857143</v>
      </c>
      <c r="T1231" s="826">
        <v>1.5</v>
      </c>
      <c r="U1231" s="828">
        <v>0.75</v>
      </c>
    </row>
    <row r="1232" spans="1:21" ht="14.45" customHeight="1" x14ac:dyDescent="0.2">
      <c r="A1232" s="821">
        <v>21</v>
      </c>
      <c r="B1232" s="822" t="s">
        <v>3465</v>
      </c>
      <c r="C1232" s="822" t="s">
        <v>3471</v>
      </c>
      <c r="D1232" s="823" t="s">
        <v>6113</v>
      </c>
      <c r="E1232" s="824" t="s">
        <v>3509</v>
      </c>
      <c r="F1232" s="822" t="s">
        <v>3466</v>
      </c>
      <c r="G1232" s="822" t="s">
        <v>3742</v>
      </c>
      <c r="H1232" s="822" t="s">
        <v>329</v>
      </c>
      <c r="I1232" s="822" t="s">
        <v>4947</v>
      </c>
      <c r="J1232" s="822" t="s">
        <v>879</v>
      </c>
      <c r="K1232" s="822" t="s">
        <v>4948</v>
      </c>
      <c r="L1232" s="825">
        <v>93.61</v>
      </c>
      <c r="M1232" s="825">
        <v>93.61</v>
      </c>
      <c r="N1232" s="822">
        <v>1</v>
      </c>
      <c r="O1232" s="826">
        <v>1</v>
      </c>
      <c r="P1232" s="825">
        <v>93.61</v>
      </c>
      <c r="Q1232" s="827">
        <v>1</v>
      </c>
      <c r="R1232" s="822">
        <v>1</v>
      </c>
      <c r="S1232" s="827">
        <v>1</v>
      </c>
      <c r="T1232" s="826">
        <v>1</v>
      </c>
      <c r="U1232" s="828">
        <v>1</v>
      </c>
    </row>
    <row r="1233" spans="1:21" ht="14.45" customHeight="1" x14ac:dyDescent="0.2">
      <c r="A1233" s="821">
        <v>21</v>
      </c>
      <c r="B1233" s="822" t="s">
        <v>3465</v>
      </c>
      <c r="C1233" s="822" t="s">
        <v>3471</v>
      </c>
      <c r="D1233" s="823" t="s">
        <v>6113</v>
      </c>
      <c r="E1233" s="824" t="s">
        <v>3509</v>
      </c>
      <c r="F1233" s="822" t="s">
        <v>3466</v>
      </c>
      <c r="G1233" s="822" t="s">
        <v>3742</v>
      </c>
      <c r="H1233" s="822" t="s">
        <v>329</v>
      </c>
      <c r="I1233" s="822" t="s">
        <v>4949</v>
      </c>
      <c r="J1233" s="822" t="s">
        <v>879</v>
      </c>
      <c r="K1233" s="822" t="s">
        <v>881</v>
      </c>
      <c r="L1233" s="825">
        <v>93.61</v>
      </c>
      <c r="M1233" s="825">
        <v>93.61</v>
      </c>
      <c r="N1233" s="822">
        <v>1</v>
      </c>
      <c r="O1233" s="826">
        <v>1</v>
      </c>
      <c r="P1233" s="825">
        <v>93.61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21</v>
      </c>
      <c r="B1234" s="822" t="s">
        <v>3465</v>
      </c>
      <c r="C1234" s="822" t="s">
        <v>3471</v>
      </c>
      <c r="D1234" s="823" t="s">
        <v>6113</v>
      </c>
      <c r="E1234" s="824" t="s">
        <v>3509</v>
      </c>
      <c r="F1234" s="822" t="s">
        <v>3466</v>
      </c>
      <c r="G1234" s="822" t="s">
        <v>4810</v>
      </c>
      <c r="H1234" s="822" t="s">
        <v>329</v>
      </c>
      <c r="I1234" s="822" t="s">
        <v>4950</v>
      </c>
      <c r="J1234" s="822" t="s">
        <v>4812</v>
      </c>
      <c r="K1234" s="822" t="s">
        <v>4951</v>
      </c>
      <c r="L1234" s="825">
        <v>150.26</v>
      </c>
      <c r="M1234" s="825">
        <v>150.26</v>
      </c>
      <c r="N1234" s="822">
        <v>1</v>
      </c>
      <c r="O1234" s="826">
        <v>0.5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21</v>
      </c>
      <c r="B1235" s="822" t="s">
        <v>3465</v>
      </c>
      <c r="C1235" s="822" t="s">
        <v>3471</v>
      </c>
      <c r="D1235" s="823" t="s">
        <v>6113</v>
      </c>
      <c r="E1235" s="824" t="s">
        <v>3509</v>
      </c>
      <c r="F1235" s="822" t="s">
        <v>3466</v>
      </c>
      <c r="G1235" s="822" t="s">
        <v>3744</v>
      </c>
      <c r="H1235" s="822" t="s">
        <v>329</v>
      </c>
      <c r="I1235" s="822" t="s">
        <v>4952</v>
      </c>
      <c r="J1235" s="822" t="s">
        <v>884</v>
      </c>
      <c r="K1235" s="822" t="s">
        <v>4953</v>
      </c>
      <c r="L1235" s="825">
        <v>46.99</v>
      </c>
      <c r="M1235" s="825">
        <v>46.99</v>
      </c>
      <c r="N1235" s="822">
        <v>1</v>
      </c>
      <c r="O1235" s="826">
        <v>0.5</v>
      </c>
      <c r="P1235" s="825">
        <v>46.99</v>
      </c>
      <c r="Q1235" s="827">
        <v>1</v>
      </c>
      <c r="R1235" s="822">
        <v>1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21</v>
      </c>
      <c r="B1236" s="822" t="s">
        <v>3465</v>
      </c>
      <c r="C1236" s="822" t="s">
        <v>3471</v>
      </c>
      <c r="D1236" s="823" t="s">
        <v>6113</v>
      </c>
      <c r="E1236" s="824" t="s">
        <v>3509</v>
      </c>
      <c r="F1236" s="822" t="s">
        <v>3466</v>
      </c>
      <c r="G1236" s="822" t="s">
        <v>3744</v>
      </c>
      <c r="H1236" s="822" t="s">
        <v>329</v>
      </c>
      <c r="I1236" s="822" t="s">
        <v>4559</v>
      </c>
      <c r="J1236" s="822" t="s">
        <v>884</v>
      </c>
      <c r="K1236" s="822" t="s">
        <v>4560</v>
      </c>
      <c r="L1236" s="825">
        <v>117.47</v>
      </c>
      <c r="M1236" s="825">
        <v>117.47</v>
      </c>
      <c r="N1236" s="822">
        <v>1</v>
      </c>
      <c r="O1236" s="826">
        <v>0.5</v>
      </c>
      <c r="P1236" s="825">
        <v>117.47</v>
      </c>
      <c r="Q1236" s="827">
        <v>1</v>
      </c>
      <c r="R1236" s="822">
        <v>1</v>
      </c>
      <c r="S1236" s="827">
        <v>1</v>
      </c>
      <c r="T1236" s="826">
        <v>0.5</v>
      </c>
      <c r="U1236" s="828">
        <v>1</v>
      </c>
    </row>
    <row r="1237" spans="1:21" ht="14.45" customHeight="1" x14ac:dyDescent="0.2">
      <c r="A1237" s="821">
        <v>21</v>
      </c>
      <c r="B1237" s="822" t="s">
        <v>3465</v>
      </c>
      <c r="C1237" s="822" t="s">
        <v>3471</v>
      </c>
      <c r="D1237" s="823" t="s">
        <v>6113</v>
      </c>
      <c r="E1237" s="824" t="s">
        <v>3509</v>
      </c>
      <c r="F1237" s="822" t="s">
        <v>3466</v>
      </c>
      <c r="G1237" s="822" t="s">
        <v>3744</v>
      </c>
      <c r="H1237" s="822" t="s">
        <v>329</v>
      </c>
      <c r="I1237" s="822" t="s">
        <v>4954</v>
      </c>
      <c r="J1237" s="822" t="s">
        <v>884</v>
      </c>
      <c r="K1237" s="822" t="s">
        <v>759</v>
      </c>
      <c r="L1237" s="825">
        <v>234.94</v>
      </c>
      <c r="M1237" s="825">
        <v>234.94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21</v>
      </c>
      <c r="B1238" s="822" t="s">
        <v>3465</v>
      </c>
      <c r="C1238" s="822" t="s">
        <v>3471</v>
      </c>
      <c r="D1238" s="823" t="s">
        <v>6113</v>
      </c>
      <c r="E1238" s="824" t="s">
        <v>3509</v>
      </c>
      <c r="F1238" s="822" t="s">
        <v>3466</v>
      </c>
      <c r="G1238" s="822" t="s">
        <v>3744</v>
      </c>
      <c r="H1238" s="822" t="s">
        <v>329</v>
      </c>
      <c r="I1238" s="822" t="s">
        <v>4955</v>
      </c>
      <c r="J1238" s="822" t="s">
        <v>4956</v>
      </c>
      <c r="K1238" s="822" t="s">
        <v>4957</v>
      </c>
      <c r="L1238" s="825">
        <v>58.74</v>
      </c>
      <c r="M1238" s="825">
        <v>58.74</v>
      </c>
      <c r="N1238" s="822">
        <v>1</v>
      </c>
      <c r="O1238" s="826">
        <v>0.5</v>
      </c>
      <c r="P1238" s="825">
        <v>58.74</v>
      </c>
      <c r="Q1238" s="827">
        <v>1</v>
      </c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21</v>
      </c>
      <c r="B1239" s="822" t="s">
        <v>3465</v>
      </c>
      <c r="C1239" s="822" t="s">
        <v>3471</v>
      </c>
      <c r="D1239" s="823" t="s">
        <v>6113</v>
      </c>
      <c r="E1239" s="824" t="s">
        <v>3509</v>
      </c>
      <c r="F1239" s="822" t="s">
        <v>3466</v>
      </c>
      <c r="G1239" s="822" t="s">
        <v>3744</v>
      </c>
      <c r="H1239" s="822" t="s">
        <v>329</v>
      </c>
      <c r="I1239" s="822" t="s">
        <v>4958</v>
      </c>
      <c r="J1239" s="822" t="s">
        <v>4956</v>
      </c>
      <c r="K1239" s="822" t="s">
        <v>3747</v>
      </c>
      <c r="L1239" s="825">
        <v>117.47</v>
      </c>
      <c r="M1239" s="825">
        <v>117.47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21</v>
      </c>
      <c r="B1240" s="822" t="s">
        <v>3465</v>
      </c>
      <c r="C1240" s="822" t="s">
        <v>3471</v>
      </c>
      <c r="D1240" s="823" t="s">
        <v>6113</v>
      </c>
      <c r="E1240" s="824" t="s">
        <v>3509</v>
      </c>
      <c r="F1240" s="822" t="s">
        <v>3466</v>
      </c>
      <c r="G1240" s="822" t="s">
        <v>4959</v>
      </c>
      <c r="H1240" s="822" t="s">
        <v>329</v>
      </c>
      <c r="I1240" s="822" t="s">
        <v>4960</v>
      </c>
      <c r="J1240" s="822" t="s">
        <v>997</v>
      </c>
      <c r="K1240" s="822" t="s">
        <v>4961</v>
      </c>
      <c r="L1240" s="825">
        <v>0</v>
      </c>
      <c r="M1240" s="825">
        <v>0</v>
      </c>
      <c r="N1240" s="822">
        <v>1</v>
      </c>
      <c r="O1240" s="826">
        <v>0.5</v>
      </c>
      <c r="P1240" s="825">
        <v>0</v>
      </c>
      <c r="Q1240" s="827"/>
      <c r="R1240" s="822">
        <v>1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21</v>
      </c>
      <c r="B1241" s="822" t="s">
        <v>3465</v>
      </c>
      <c r="C1241" s="822" t="s">
        <v>3471</v>
      </c>
      <c r="D1241" s="823" t="s">
        <v>6113</v>
      </c>
      <c r="E1241" s="824" t="s">
        <v>3509</v>
      </c>
      <c r="F1241" s="822" t="s">
        <v>3466</v>
      </c>
      <c r="G1241" s="822" t="s">
        <v>3751</v>
      </c>
      <c r="H1241" s="822" t="s">
        <v>329</v>
      </c>
      <c r="I1241" s="822" t="s">
        <v>3752</v>
      </c>
      <c r="J1241" s="822" t="s">
        <v>874</v>
      </c>
      <c r="K1241" s="822" t="s">
        <v>3753</v>
      </c>
      <c r="L1241" s="825">
        <v>91.11</v>
      </c>
      <c r="M1241" s="825">
        <v>273.33</v>
      </c>
      <c r="N1241" s="822">
        <v>3</v>
      </c>
      <c r="O1241" s="826">
        <v>1.5</v>
      </c>
      <c r="P1241" s="825">
        <v>91.11</v>
      </c>
      <c r="Q1241" s="827">
        <v>0.33333333333333337</v>
      </c>
      <c r="R1241" s="822">
        <v>1</v>
      </c>
      <c r="S1241" s="827">
        <v>0.33333333333333331</v>
      </c>
      <c r="T1241" s="826">
        <v>1</v>
      </c>
      <c r="U1241" s="828">
        <v>0.66666666666666663</v>
      </c>
    </row>
    <row r="1242" spans="1:21" ht="14.45" customHeight="1" x14ac:dyDescent="0.2">
      <c r="A1242" s="821">
        <v>21</v>
      </c>
      <c r="B1242" s="822" t="s">
        <v>3465</v>
      </c>
      <c r="C1242" s="822" t="s">
        <v>3471</v>
      </c>
      <c r="D1242" s="823" t="s">
        <v>6113</v>
      </c>
      <c r="E1242" s="824" t="s">
        <v>3509</v>
      </c>
      <c r="F1242" s="822" t="s">
        <v>3466</v>
      </c>
      <c r="G1242" s="822" t="s">
        <v>3751</v>
      </c>
      <c r="H1242" s="822" t="s">
        <v>329</v>
      </c>
      <c r="I1242" s="822" t="s">
        <v>4962</v>
      </c>
      <c r="J1242" s="822" t="s">
        <v>874</v>
      </c>
      <c r="K1242" s="822" t="s">
        <v>4963</v>
      </c>
      <c r="L1242" s="825">
        <v>45.56</v>
      </c>
      <c r="M1242" s="825">
        <v>45.56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21</v>
      </c>
      <c r="B1243" s="822" t="s">
        <v>3465</v>
      </c>
      <c r="C1243" s="822" t="s">
        <v>3471</v>
      </c>
      <c r="D1243" s="823" t="s">
        <v>6113</v>
      </c>
      <c r="E1243" s="824" t="s">
        <v>3509</v>
      </c>
      <c r="F1243" s="822" t="s">
        <v>3466</v>
      </c>
      <c r="G1243" s="822" t="s">
        <v>3751</v>
      </c>
      <c r="H1243" s="822" t="s">
        <v>329</v>
      </c>
      <c r="I1243" s="822" t="s">
        <v>3754</v>
      </c>
      <c r="J1243" s="822" t="s">
        <v>874</v>
      </c>
      <c r="K1243" s="822" t="s">
        <v>3755</v>
      </c>
      <c r="L1243" s="825">
        <v>182.22</v>
      </c>
      <c r="M1243" s="825">
        <v>182.22</v>
      </c>
      <c r="N1243" s="822">
        <v>1</v>
      </c>
      <c r="O1243" s="826">
        <v>0.5</v>
      </c>
      <c r="P1243" s="825">
        <v>182.22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21</v>
      </c>
      <c r="B1244" s="822" t="s">
        <v>3465</v>
      </c>
      <c r="C1244" s="822" t="s">
        <v>3471</v>
      </c>
      <c r="D1244" s="823" t="s">
        <v>6113</v>
      </c>
      <c r="E1244" s="824" t="s">
        <v>3509</v>
      </c>
      <c r="F1244" s="822" t="s">
        <v>3466</v>
      </c>
      <c r="G1244" s="822" t="s">
        <v>3751</v>
      </c>
      <c r="H1244" s="822" t="s">
        <v>329</v>
      </c>
      <c r="I1244" s="822" t="s">
        <v>4663</v>
      </c>
      <c r="J1244" s="822" t="s">
        <v>874</v>
      </c>
      <c r="K1244" s="822" t="s">
        <v>3755</v>
      </c>
      <c r="L1244" s="825">
        <v>182.22</v>
      </c>
      <c r="M1244" s="825">
        <v>182.22</v>
      </c>
      <c r="N1244" s="822">
        <v>1</v>
      </c>
      <c r="O1244" s="826">
        <v>0.5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21</v>
      </c>
      <c r="B1245" s="822" t="s">
        <v>3465</v>
      </c>
      <c r="C1245" s="822" t="s">
        <v>3471</v>
      </c>
      <c r="D1245" s="823" t="s">
        <v>6113</v>
      </c>
      <c r="E1245" s="824" t="s">
        <v>3509</v>
      </c>
      <c r="F1245" s="822" t="s">
        <v>3466</v>
      </c>
      <c r="G1245" s="822" t="s">
        <v>3751</v>
      </c>
      <c r="H1245" s="822" t="s">
        <v>329</v>
      </c>
      <c r="I1245" s="822" t="s">
        <v>4964</v>
      </c>
      <c r="J1245" s="822" t="s">
        <v>874</v>
      </c>
      <c r="K1245" s="822" t="s">
        <v>3755</v>
      </c>
      <c r="L1245" s="825">
        <v>182.22</v>
      </c>
      <c r="M1245" s="825">
        <v>182.22</v>
      </c>
      <c r="N1245" s="822">
        <v>1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21</v>
      </c>
      <c r="B1246" s="822" t="s">
        <v>3465</v>
      </c>
      <c r="C1246" s="822" t="s">
        <v>3471</v>
      </c>
      <c r="D1246" s="823" t="s">
        <v>6113</v>
      </c>
      <c r="E1246" s="824" t="s">
        <v>3509</v>
      </c>
      <c r="F1246" s="822" t="s">
        <v>3466</v>
      </c>
      <c r="G1246" s="822" t="s">
        <v>3758</v>
      </c>
      <c r="H1246" s="822" t="s">
        <v>329</v>
      </c>
      <c r="I1246" s="822" t="s">
        <v>3759</v>
      </c>
      <c r="J1246" s="822" t="s">
        <v>1427</v>
      </c>
      <c r="K1246" s="822" t="s">
        <v>3760</v>
      </c>
      <c r="L1246" s="825">
        <v>29.13</v>
      </c>
      <c r="M1246" s="825">
        <v>29.13</v>
      </c>
      <c r="N1246" s="822">
        <v>1</v>
      </c>
      <c r="O1246" s="826">
        <v>0.5</v>
      </c>
      <c r="P1246" s="825">
        <v>29.13</v>
      </c>
      <c r="Q1246" s="827">
        <v>1</v>
      </c>
      <c r="R1246" s="822">
        <v>1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21</v>
      </c>
      <c r="B1247" s="822" t="s">
        <v>3465</v>
      </c>
      <c r="C1247" s="822" t="s">
        <v>3471</v>
      </c>
      <c r="D1247" s="823" t="s">
        <v>6113</v>
      </c>
      <c r="E1247" s="824" t="s">
        <v>3509</v>
      </c>
      <c r="F1247" s="822" t="s">
        <v>3466</v>
      </c>
      <c r="G1247" s="822" t="s">
        <v>3761</v>
      </c>
      <c r="H1247" s="822" t="s">
        <v>329</v>
      </c>
      <c r="I1247" s="822" t="s">
        <v>3762</v>
      </c>
      <c r="J1247" s="822" t="s">
        <v>3763</v>
      </c>
      <c r="K1247" s="822" t="s">
        <v>3764</v>
      </c>
      <c r="L1247" s="825">
        <v>93.49</v>
      </c>
      <c r="M1247" s="825">
        <v>93.49</v>
      </c>
      <c r="N1247" s="822">
        <v>1</v>
      </c>
      <c r="O1247" s="826">
        <v>0.5</v>
      </c>
      <c r="P1247" s="825">
        <v>93.49</v>
      </c>
      <c r="Q1247" s="827">
        <v>1</v>
      </c>
      <c r="R1247" s="822">
        <v>1</v>
      </c>
      <c r="S1247" s="827">
        <v>1</v>
      </c>
      <c r="T1247" s="826">
        <v>0.5</v>
      </c>
      <c r="U1247" s="828">
        <v>1</v>
      </c>
    </row>
    <row r="1248" spans="1:21" ht="14.45" customHeight="1" x14ac:dyDescent="0.2">
      <c r="A1248" s="821">
        <v>21</v>
      </c>
      <c r="B1248" s="822" t="s">
        <v>3465</v>
      </c>
      <c r="C1248" s="822" t="s">
        <v>3471</v>
      </c>
      <c r="D1248" s="823" t="s">
        <v>6113</v>
      </c>
      <c r="E1248" s="824" t="s">
        <v>3509</v>
      </c>
      <c r="F1248" s="822" t="s">
        <v>3466</v>
      </c>
      <c r="G1248" s="822" t="s">
        <v>3761</v>
      </c>
      <c r="H1248" s="822" t="s">
        <v>329</v>
      </c>
      <c r="I1248" s="822" t="s">
        <v>3771</v>
      </c>
      <c r="J1248" s="822" t="s">
        <v>3763</v>
      </c>
      <c r="K1248" s="822" t="s">
        <v>3772</v>
      </c>
      <c r="L1248" s="825">
        <v>186.99</v>
      </c>
      <c r="M1248" s="825">
        <v>3926.7899999999986</v>
      </c>
      <c r="N1248" s="822">
        <v>21</v>
      </c>
      <c r="O1248" s="826">
        <v>14</v>
      </c>
      <c r="P1248" s="825">
        <v>3552.8099999999986</v>
      </c>
      <c r="Q1248" s="827">
        <v>0.90476190476190477</v>
      </c>
      <c r="R1248" s="822">
        <v>19</v>
      </c>
      <c r="S1248" s="827">
        <v>0.90476190476190477</v>
      </c>
      <c r="T1248" s="826">
        <v>12</v>
      </c>
      <c r="U1248" s="828">
        <v>0.8571428571428571</v>
      </c>
    </row>
    <row r="1249" spans="1:21" ht="14.45" customHeight="1" x14ac:dyDescent="0.2">
      <c r="A1249" s="821">
        <v>21</v>
      </c>
      <c r="B1249" s="822" t="s">
        <v>3465</v>
      </c>
      <c r="C1249" s="822" t="s">
        <v>3471</v>
      </c>
      <c r="D1249" s="823" t="s">
        <v>6113</v>
      </c>
      <c r="E1249" s="824" t="s">
        <v>3509</v>
      </c>
      <c r="F1249" s="822" t="s">
        <v>3466</v>
      </c>
      <c r="G1249" s="822" t="s">
        <v>4320</v>
      </c>
      <c r="H1249" s="822" t="s">
        <v>329</v>
      </c>
      <c r="I1249" s="822" t="s">
        <v>4321</v>
      </c>
      <c r="J1249" s="822" t="s">
        <v>1917</v>
      </c>
      <c r="K1249" s="822" t="s">
        <v>4322</v>
      </c>
      <c r="L1249" s="825">
        <v>477.5</v>
      </c>
      <c r="M1249" s="825">
        <v>955</v>
      </c>
      <c r="N1249" s="822">
        <v>2</v>
      </c>
      <c r="O1249" s="826">
        <v>1.5</v>
      </c>
      <c r="P1249" s="825">
        <v>955</v>
      </c>
      <c r="Q1249" s="827">
        <v>1</v>
      </c>
      <c r="R1249" s="822">
        <v>2</v>
      </c>
      <c r="S1249" s="827">
        <v>1</v>
      </c>
      <c r="T1249" s="826">
        <v>1.5</v>
      </c>
      <c r="U1249" s="828">
        <v>1</v>
      </c>
    </row>
    <row r="1250" spans="1:21" ht="14.45" customHeight="1" x14ac:dyDescent="0.2">
      <c r="A1250" s="821">
        <v>21</v>
      </c>
      <c r="B1250" s="822" t="s">
        <v>3465</v>
      </c>
      <c r="C1250" s="822" t="s">
        <v>3471</v>
      </c>
      <c r="D1250" s="823" t="s">
        <v>6113</v>
      </c>
      <c r="E1250" s="824" t="s">
        <v>3509</v>
      </c>
      <c r="F1250" s="822" t="s">
        <v>3466</v>
      </c>
      <c r="G1250" s="822" t="s">
        <v>3540</v>
      </c>
      <c r="H1250" s="822" t="s">
        <v>662</v>
      </c>
      <c r="I1250" s="822" t="s">
        <v>3786</v>
      </c>
      <c r="J1250" s="822" t="s">
        <v>3787</v>
      </c>
      <c r="K1250" s="822" t="s">
        <v>3788</v>
      </c>
      <c r="L1250" s="825">
        <v>650.4</v>
      </c>
      <c r="M1250" s="825">
        <v>650.4</v>
      </c>
      <c r="N1250" s="822">
        <v>1</v>
      </c>
      <c r="O1250" s="826">
        <v>1</v>
      </c>
      <c r="P1250" s="825">
        <v>650.4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21</v>
      </c>
      <c r="B1251" s="822" t="s">
        <v>3465</v>
      </c>
      <c r="C1251" s="822" t="s">
        <v>3471</v>
      </c>
      <c r="D1251" s="823" t="s">
        <v>6113</v>
      </c>
      <c r="E1251" s="824" t="s">
        <v>3509</v>
      </c>
      <c r="F1251" s="822" t="s">
        <v>3466</v>
      </c>
      <c r="G1251" s="822" t="s">
        <v>3540</v>
      </c>
      <c r="H1251" s="822" t="s">
        <v>662</v>
      </c>
      <c r="I1251" s="822" t="s">
        <v>3017</v>
      </c>
      <c r="J1251" s="822" t="s">
        <v>3018</v>
      </c>
      <c r="K1251" s="822" t="s">
        <v>3019</v>
      </c>
      <c r="L1251" s="825">
        <v>1300.79</v>
      </c>
      <c r="M1251" s="825">
        <v>1300.79</v>
      </c>
      <c r="N1251" s="822">
        <v>1</v>
      </c>
      <c r="O1251" s="826">
        <v>1</v>
      </c>
      <c r="P1251" s="825">
        <v>1300.79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21</v>
      </c>
      <c r="B1252" s="822" t="s">
        <v>3465</v>
      </c>
      <c r="C1252" s="822" t="s">
        <v>3471</v>
      </c>
      <c r="D1252" s="823" t="s">
        <v>6113</v>
      </c>
      <c r="E1252" s="824" t="s">
        <v>3509</v>
      </c>
      <c r="F1252" s="822" t="s">
        <v>3466</v>
      </c>
      <c r="G1252" s="822" t="s">
        <v>3540</v>
      </c>
      <c r="H1252" s="822" t="s">
        <v>662</v>
      </c>
      <c r="I1252" s="822" t="s">
        <v>3798</v>
      </c>
      <c r="J1252" s="822" t="s">
        <v>3542</v>
      </c>
      <c r="K1252" s="822" t="s">
        <v>3799</v>
      </c>
      <c r="L1252" s="825">
        <v>975.59</v>
      </c>
      <c r="M1252" s="825">
        <v>975.59</v>
      </c>
      <c r="N1252" s="822">
        <v>1</v>
      </c>
      <c r="O1252" s="826">
        <v>1</v>
      </c>
      <c r="P1252" s="825">
        <v>975.59</v>
      </c>
      <c r="Q1252" s="827">
        <v>1</v>
      </c>
      <c r="R1252" s="822">
        <v>1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21</v>
      </c>
      <c r="B1253" s="822" t="s">
        <v>3465</v>
      </c>
      <c r="C1253" s="822" t="s">
        <v>3471</v>
      </c>
      <c r="D1253" s="823" t="s">
        <v>6113</v>
      </c>
      <c r="E1253" s="824" t="s">
        <v>3509</v>
      </c>
      <c r="F1253" s="822" t="s">
        <v>3466</v>
      </c>
      <c r="G1253" s="822" t="s">
        <v>3548</v>
      </c>
      <c r="H1253" s="822" t="s">
        <v>662</v>
      </c>
      <c r="I1253" s="822" t="s">
        <v>2738</v>
      </c>
      <c r="J1253" s="822" t="s">
        <v>2739</v>
      </c>
      <c r="K1253" s="822" t="s">
        <v>2740</v>
      </c>
      <c r="L1253" s="825">
        <v>42.51</v>
      </c>
      <c r="M1253" s="825">
        <v>425.09999999999997</v>
      </c>
      <c r="N1253" s="822">
        <v>10</v>
      </c>
      <c r="O1253" s="826">
        <v>5</v>
      </c>
      <c r="P1253" s="825">
        <v>340.08</v>
      </c>
      <c r="Q1253" s="827">
        <v>0.8</v>
      </c>
      <c r="R1253" s="822">
        <v>8</v>
      </c>
      <c r="S1253" s="827">
        <v>0.8</v>
      </c>
      <c r="T1253" s="826">
        <v>4</v>
      </c>
      <c r="U1253" s="828">
        <v>0.8</v>
      </c>
    </row>
    <row r="1254" spans="1:21" ht="14.45" customHeight="1" x14ac:dyDescent="0.2">
      <c r="A1254" s="821">
        <v>21</v>
      </c>
      <c r="B1254" s="822" t="s">
        <v>3465</v>
      </c>
      <c r="C1254" s="822" t="s">
        <v>3471</v>
      </c>
      <c r="D1254" s="823" t="s">
        <v>6113</v>
      </c>
      <c r="E1254" s="824" t="s">
        <v>3509</v>
      </c>
      <c r="F1254" s="822" t="s">
        <v>3466</v>
      </c>
      <c r="G1254" s="822" t="s">
        <v>3548</v>
      </c>
      <c r="H1254" s="822" t="s">
        <v>662</v>
      </c>
      <c r="I1254" s="822" t="s">
        <v>4342</v>
      </c>
      <c r="J1254" s="822" t="s">
        <v>2739</v>
      </c>
      <c r="K1254" s="822" t="s">
        <v>4343</v>
      </c>
      <c r="L1254" s="825">
        <v>85.02</v>
      </c>
      <c r="M1254" s="825">
        <v>340.08</v>
      </c>
      <c r="N1254" s="822">
        <v>4</v>
      </c>
      <c r="O1254" s="826">
        <v>2</v>
      </c>
      <c r="P1254" s="825">
        <v>255.06</v>
      </c>
      <c r="Q1254" s="827">
        <v>0.75</v>
      </c>
      <c r="R1254" s="822">
        <v>3</v>
      </c>
      <c r="S1254" s="827">
        <v>0.75</v>
      </c>
      <c r="T1254" s="826">
        <v>1.5</v>
      </c>
      <c r="U1254" s="828">
        <v>0.75</v>
      </c>
    </row>
    <row r="1255" spans="1:21" ht="14.45" customHeight="1" x14ac:dyDescent="0.2">
      <c r="A1255" s="821">
        <v>21</v>
      </c>
      <c r="B1255" s="822" t="s">
        <v>3465</v>
      </c>
      <c r="C1255" s="822" t="s">
        <v>3471</v>
      </c>
      <c r="D1255" s="823" t="s">
        <v>6113</v>
      </c>
      <c r="E1255" s="824" t="s">
        <v>3509</v>
      </c>
      <c r="F1255" s="822" t="s">
        <v>3466</v>
      </c>
      <c r="G1255" s="822" t="s">
        <v>3811</v>
      </c>
      <c r="H1255" s="822" t="s">
        <v>662</v>
      </c>
      <c r="I1255" s="822" t="s">
        <v>3053</v>
      </c>
      <c r="J1255" s="822" t="s">
        <v>3054</v>
      </c>
      <c r="K1255" s="822" t="s">
        <v>3055</v>
      </c>
      <c r="L1255" s="825">
        <v>113.16</v>
      </c>
      <c r="M1255" s="825">
        <v>1131.5999999999999</v>
      </c>
      <c r="N1255" s="822">
        <v>10</v>
      </c>
      <c r="O1255" s="826">
        <v>4.5</v>
      </c>
      <c r="P1255" s="825">
        <v>1131.5999999999999</v>
      </c>
      <c r="Q1255" s="827">
        <v>1</v>
      </c>
      <c r="R1255" s="822">
        <v>10</v>
      </c>
      <c r="S1255" s="827">
        <v>1</v>
      </c>
      <c r="T1255" s="826">
        <v>4.5</v>
      </c>
      <c r="U1255" s="828">
        <v>1</v>
      </c>
    </row>
    <row r="1256" spans="1:21" ht="14.45" customHeight="1" x14ac:dyDescent="0.2">
      <c r="A1256" s="821">
        <v>21</v>
      </c>
      <c r="B1256" s="822" t="s">
        <v>3465</v>
      </c>
      <c r="C1256" s="822" t="s">
        <v>3471</v>
      </c>
      <c r="D1256" s="823" t="s">
        <v>6113</v>
      </c>
      <c r="E1256" s="824" t="s">
        <v>3509</v>
      </c>
      <c r="F1256" s="822" t="s">
        <v>3466</v>
      </c>
      <c r="G1256" s="822" t="s">
        <v>3811</v>
      </c>
      <c r="H1256" s="822" t="s">
        <v>662</v>
      </c>
      <c r="I1256" s="822" t="s">
        <v>3056</v>
      </c>
      <c r="J1256" s="822" t="s">
        <v>3054</v>
      </c>
      <c r="K1256" s="822" t="s">
        <v>3057</v>
      </c>
      <c r="L1256" s="825">
        <v>169.73</v>
      </c>
      <c r="M1256" s="825">
        <v>169.73</v>
      </c>
      <c r="N1256" s="822">
        <v>1</v>
      </c>
      <c r="O1256" s="826">
        <v>0.5</v>
      </c>
      <c r="P1256" s="825">
        <v>169.73</v>
      </c>
      <c r="Q1256" s="827">
        <v>1</v>
      </c>
      <c r="R1256" s="822">
        <v>1</v>
      </c>
      <c r="S1256" s="827">
        <v>1</v>
      </c>
      <c r="T1256" s="826">
        <v>0.5</v>
      </c>
      <c r="U1256" s="828">
        <v>1</v>
      </c>
    </row>
    <row r="1257" spans="1:21" ht="14.45" customHeight="1" x14ac:dyDescent="0.2">
      <c r="A1257" s="821">
        <v>21</v>
      </c>
      <c r="B1257" s="822" t="s">
        <v>3465</v>
      </c>
      <c r="C1257" s="822" t="s">
        <v>3471</v>
      </c>
      <c r="D1257" s="823" t="s">
        <v>6113</v>
      </c>
      <c r="E1257" s="824" t="s">
        <v>3509</v>
      </c>
      <c r="F1257" s="822" t="s">
        <v>3466</v>
      </c>
      <c r="G1257" s="822" t="s">
        <v>3811</v>
      </c>
      <c r="H1257" s="822" t="s">
        <v>662</v>
      </c>
      <c r="I1257" s="822" t="s">
        <v>3058</v>
      </c>
      <c r="J1257" s="822" t="s">
        <v>3054</v>
      </c>
      <c r="K1257" s="822" t="s">
        <v>1952</v>
      </c>
      <c r="L1257" s="825">
        <v>339.47</v>
      </c>
      <c r="M1257" s="825">
        <v>1018.4100000000001</v>
      </c>
      <c r="N1257" s="822">
        <v>3</v>
      </c>
      <c r="O1257" s="826">
        <v>2</v>
      </c>
      <c r="P1257" s="825">
        <v>1018.4100000000001</v>
      </c>
      <c r="Q1257" s="827">
        <v>1</v>
      </c>
      <c r="R1257" s="822">
        <v>3</v>
      </c>
      <c r="S1257" s="827">
        <v>1</v>
      </c>
      <c r="T1257" s="826">
        <v>2</v>
      </c>
      <c r="U1257" s="828">
        <v>1</v>
      </c>
    </row>
    <row r="1258" spans="1:21" ht="14.45" customHeight="1" x14ac:dyDescent="0.2">
      <c r="A1258" s="821">
        <v>21</v>
      </c>
      <c r="B1258" s="822" t="s">
        <v>3465</v>
      </c>
      <c r="C1258" s="822" t="s">
        <v>3471</v>
      </c>
      <c r="D1258" s="823" t="s">
        <v>6113</v>
      </c>
      <c r="E1258" s="824" t="s">
        <v>3509</v>
      </c>
      <c r="F1258" s="822" t="s">
        <v>3466</v>
      </c>
      <c r="G1258" s="822" t="s">
        <v>3814</v>
      </c>
      <c r="H1258" s="822" t="s">
        <v>329</v>
      </c>
      <c r="I1258" s="822" t="s">
        <v>4965</v>
      </c>
      <c r="J1258" s="822" t="s">
        <v>1283</v>
      </c>
      <c r="K1258" s="822" t="s">
        <v>4966</v>
      </c>
      <c r="L1258" s="825">
        <v>50.64</v>
      </c>
      <c r="M1258" s="825">
        <v>50.64</v>
      </c>
      <c r="N1258" s="822">
        <v>1</v>
      </c>
      <c r="O1258" s="826">
        <v>1</v>
      </c>
      <c r="P1258" s="825">
        <v>50.64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21</v>
      </c>
      <c r="B1259" s="822" t="s">
        <v>3465</v>
      </c>
      <c r="C1259" s="822" t="s">
        <v>3471</v>
      </c>
      <c r="D1259" s="823" t="s">
        <v>6113</v>
      </c>
      <c r="E1259" s="824" t="s">
        <v>3509</v>
      </c>
      <c r="F1259" s="822" t="s">
        <v>3466</v>
      </c>
      <c r="G1259" s="822" t="s">
        <v>3822</v>
      </c>
      <c r="H1259" s="822" t="s">
        <v>329</v>
      </c>
      <c r="I1259" s="822" t="s">
        <v>4967</v>
      </c>
      <c r="J1259" s="822" t="s">
        <v>1214</v>
      </c>
      <c r="K1259" s="822" t="s">
        <v>4968</v>
      </c>
      <c r="L1259" s="825">
        <v>79.64</v>
      </c>
      <c r="M1259" s="825">
        <v>238.92000000000002</v>
      </c>
      <c r="N1259" s="822">
        <v>3</v>
      </c>
      <c r="O1259" s="826">
        <v>1</v>
      </c>
      <c r="P1259" s="825">
        <v>238.92000000000002</v>
      </c>
      <c r="Q1259" s="827">
        <v>1</v>
      </c>
      <c r="R1259" s="822">
        <v>3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21</v>
      </c>
      <c r="B1260" s="822" t="s">
        <v>3465</v>
      </c>
      <c r="C1260" s="822" t="s">
        <v>3471</v>
      </c>
      <c r="D1260" s="823" t="s">
        <v>6113</v>
      </c>
      <c r="E1260" s="824" t="s">
        <v>3509</v>
      </c>
      <c r="F1260" s="822" t="s">
        <v>3466</v>
      </c>
      <c r="G1260" s="822" t="s">
        <v>3822</v>
      </c>
      <c r="H1260" s="822" t="s">
        <v>329</v>
      </c>
      <c r="I1260" s="822" t="s">
        <v>3823</v>
      </c>
      <c r="J1260" s="822" t="s">
        <v>1214</v>
      </c>
      <c r="K1260" s="822" t="s">
        <v>3824</v>
      </c>
      <c r="L1260" s="825">
        <v>79.64</v>
      </c>
      <c r="M1260" s="825">
        <v>716.76</v>
      </c>
      <c r="N1260" s="822">
        <v>9</v>
      </c>
      <c r="O1260" s="826">
        <v>5</v>
      </c>
      <c r="P1260" s="825">
        <v>637.12</v>
      </c>
      <c r="Q1260" s="827">
        <v>0.88888888888888895</v>
      </c>
      <c r="R1260" s="822">
        <v>8</v>
      </c>
      <c r="S1260" s="827">
        <v>0.88888888888888884</v>
      </c>
      <c r="T1260" s="826">
        <v>4</v>
      </c>
      <c r="U1260" s="828">
        <v>0.8</v>
      </c>
    </row>
    <row r="1261" spans="1:21" ht="14.45" customHeight="1" x14ac:dyDescent="0.2">
      <c r="A1261" s="821">
        <v>21</v>
      </c>
      <c r="B1261" s="822" t="s">
        <v>3465</v>
      </c>
      <c r="C1261" s="822" t="s">
        <v>3471</v>
      </c>
      <c r="D1261" s="823" t="s">
        <v>6113</v>
      </c>
      <c r="E1261" s="824" t="s">
        <v>3509</v>
      </c>
      <c r="F1261" s="822" t="s">
        <v>3466</v>
      </c>
      <c r="G1261" s="822" t="s">
        <v>4561</v>
      </c>
      <c r="H1261" s="822" t="s">
        <v>329</v>
      </c>
      <c r="I1261" s="822" t="s">
        <v>4969</v>
      </c>
      <c r="J1261" s="822" t="s">
        <v>4563</v>
      </c>
      <c r="K1261" s="822" t="s">
        <v>4970</v>
      </c>
      <c r="L1261" s="825">
        <v>276.33</v>
      </c>
      <c r="M1261" s="825">
        <v>276.33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21</v>
      </c>
      <c r="B1262" s="822" t="s">
        <v>3465</v>
      </c>
      <c r="C1262" s="822" t="s">
        <v>3471</v>
      </c>
      <c r="D1262" s="823" t="s">
        <v>6113</v>
      </c>
      <c r="E1262" s="824" t="s">
        <v>3509</v>
      </c>
      <c r="F1262" s="822" t="s">
        <v>3466</v>
      </c>
      <c r="G1262" s="822" t="s">
        <v>4971</v>
      </c>
      <c r="H1262" s="822" t="s">
        <v>329</v>
      </c>
      <c r="I1262" s="822" t="s">
        <v>4972</v>
      </c>
      <c r="J1262" s="822" t="s">
        <v>4973</v>
      </c>
      <c r="K1262" s="822" t="s">
        <v>4974</v>
      </c>
      <c r="L1262" s="825">
        <v>0</v>
      </c>
      <c r="M1262" s="825">
        <v>0</v>
      </c>
      <c r="N1262" s="822">
        <v>1</v>
      </c>
      <c r="O1262" s="826">
        <v>1</v>
      </c>
      <c r="P1262" s="825">
        <v>0</v>
      </c>
      <c r="Q1262" s="827"/>
      <c r="R1262" s="822">
        <v>1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21</v>
      </c>
      <c r="B1263" s="822" t="s">
        <v>3465</v>
      </c>
      <c r="C1263" s="822" t="s">
        <v>3471</v>
      </c>
      <c r="D1263" s="823" t="s">
        <v>6113</v>
      </c>
      <c r="E1263" s="824" t="s">
        <v>3509</v>
      </c>
      <c r="F1263" s="822" t="s">
        <v>3466</v>
      </c>
      <c r="G1263" s="822" t="s">
        <v>3825</v>
      </c>
      <c r="H1263" s="822" t="s">
        <v>329</v>
      </c>
      <c r="I1263" s="822" t="s">
        <v>3826</v>
      </c>
      <c r="J1263" s="822" t="s">
        <v>1154</v>
      </c>
      <c r="K1263" s="822" t="s">
        <v>3827</v>
      </c>
      <c r="L1263" s="825">
        <v>98.89</v>
      </c>
      <c r="M1263" s="825">
        <v>98.89</v>
      </c>
      <c r="N1263" s="822">
        <v>1</v>
      </c>
      <c r="O1263" s="826">
        <v>1</v>
      </c>
      <c r="P1263" s="825">
        <v>98.89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21</v>
      </c>
      <c r="B1264" s="822" t="s">
        <v>3465</v>
      </c>
      <c r="C1264" s="822" t="s">
        <v>3471</v>
      </c>
      <c r="D1264" s="823" t="s">
        <v>6113</v>
      </c>
      <c r="E1264" s="824" t="s">
        <v>3509</v>
      </c>
      <c r="F1264" s="822" t="s">
        <v>3466</v>
      </c>
      <c r="G1264" s="822" t="s">
        <v>3825</v>
      </c>
      <c r="H1264" s="822" t="s">
        <v>329</v>
      </c>
      <c r="I1264" s="822" t="s">
        <v>3828</v>
      </c>
      <c r="J1264" s="822" t="s">
        <v>1158</v>
      </c>
      <c r="K1264" s="822" t="s">
        <v>3829</v>
      </c>
      <c r="L1264" s="825">
        <v>59.33</v>
      </c>
      <c r="M1264" s="825">
        <v>474.64</v>
      </c>
      <c r="N1264" s="822">
        <v>8</v>
      </c>
      <c r="O1264" s="826">
        <v>4.5</v>
      </c>
      <c r="P1264" s="825">
        <v>355.97999999999996</v>
      </c>
      <c r="Q1264" s="827">
        <v>0.74999999999999989</v>
      </c>
      <c r="R1264" s="822">
        <v>6</v>
      </c>
      <c r="S1264" s="827">
        <v>0.75</v>
      </c>
      <c r="T1264" s="826">
        <v>3</v>
      </c>
      <c r="U1264" s="828">
        <v>0.66666666666666663</v>
      </c>
    </row>
    <row r="1265" spans="1:21" ht="14.45" customHeight="1" x14ac:dyDescent="0.2">
      <c r="A1265" s="821">
        <v>21</v>
      </c>
      <c r="B1265" s="822" t="s">
        <v>3465</v>
      </c>
      <c r="C1265" s="822" t="s">
        <v>3471</v>
      </c>
      <c r="D1265" s="823" t="s">
        <v>6113</v>
      </c>
      <c r="E1265" s="824" t="s">
        <v>3509</v>
      </c>
      <c r="F1265" s="822" t="s">
        <v>3466</v>
      </c>
      <c r="G1265" s="822" t="s">
        <v>3841</v>
      </c>
      <c r="H1265" s="822" t="s">
        <v>329</v>
      </c>
      <c r="I1265" s="822" t="s">
        <v>3842</v>
      </c>
      <c r="J1265" s="822" t="s">
        <v>3843</v>
      </c>
      <c r="K1265" s="822" t="s">
        <v>3844</v>
      </c>
      <c r="L1265" s="825">
        <v>91.78</v>
      </c>
      <c r="M1265" s="825">
        <v>734.24</v>
      </c>
      <c r="N1265" s="822">
        <v>8</v>
      </c>
      <c r="O1265" s="826">
        <v>2.5</v>
      </c>
      <c r="P1265" s="825">
        <v>642.46</v>
      </c>
      <c r="Q1265" s="827">
        <v>0.875</v>
      </c>
      <c r="R1265" s="822">
        <v>7</v>
      </c>
      <c r="S1265" s="827">
        <v>0.875</v>
      </c>
      <c r="T1265" s="826">
        <v>2</v>
      </c>
      <c r="U1265" s="828">
        <v>0.8</v>
      </c>
    </row>
    <row r="1266" spans="1:21" ht="14.45" customHeight="1" x14ac:dyDescent="0.2">
      <c r="A1266" s="821">
        <v>21</v>
      </c>
      <c r="B1266" s="822" t="s">
        <v>3465</v>
      </c>
      <c r="C1266" s="822" t="s">
        <v>3471</v>
      </c>
      <c r="D1266" s="823" t="s">
        <v>6113</v>
      </c>
      <c r="E1266" s="824" t="s">
        <v>3509</v>
      </c>
      <c r="F1266" s="822" t="s">
        <v>3466</v>
      </c>
      <c r="G1266" s="822" t="s">
        <v>4670</v>
      </c>
      <c r="H1266" s="822" t="s">
        <v>329</v>
      </c>
      <c r="I1266" s="822" t="s">
        <v>4671</v>
      </c>
      <c r="J1266" s="822" t="s">
        <v>740</v>
      </c>
      <c r="K1266" s="822" t="s">
        <v>4672</v>
      </c>
      <c r="L1266" s="825">
        <v>144.19</v>
      </c>
      <c r="M1266" s="825">
        <v>144.19</v>
      </c>
      <c r="N1266" s="822">
        <v>1</v>
      </c>
      <c r="O1266" s="826">
        <v>1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21</v>
      </c>
      <c r="B1267" s="822" t="s">
        <v>3465</v>
      </c>
      <c r="C1267" s="822" t="s">
        <v>3471</v>
      </c>
      <c r="D1267" s="823" t="s">
        <v>6113</v>
      </c>
      <c r="E1267" s="824" t="s">
        <v>3509</v>
      </c>
      <c r="F1267" s="822" t="s">
        <v>3466</v>
      </c>
      <c r="G1267" s="822" t="s">
        <v>3846</v>
      </c>
      <c r="H1267" s="822" t="s">
        <v>329</v>
      </c>
      <c r="I1267" s="822" t="s">
        <v>3847</v>
      </c>
      <c r="J1267" s="822" t="s">
        <v>1761</v>
      </c>
      <c r="K1267" s="822" t="s">
        <v>3848</v>
      </c>
      <c r="L1267" s="825">
        <v>42.14</v>
      </c>
      <c r="M1267" s="825">
        <v>589.96</v>
      </c>
      <c r="N1267" s="822">
        <v>14</v>
      </c>
      <c r="O1267" s="826">
        <v>7</v>
      </c>
      <c r="P1267" s="825">
        <v>589.96</v>
      </c>
      <c r="Q1267" s="827">
        <v>1</v>
      </c>
      <c r="R1267" s="822">
        <v>14</v>
      </c>
      <c r="S1267" s="827">
        <v>1</v>
      </c>
      <c r="T1267" s="826">
        <v>7</v>
      </c>
      <c r="U1267" s="828">
        <v>1</v>
      </c>
    </row>
    <row r="1268" spans="1:21" ht="14.45" customHeight="1" x14ac:dyDescent="0.2">
      <c r="A1268" s="821">
        <v>21</v>
      </c>
      <c r="B1268" s="822" t="s">
        <v>3465</v>
      </c>
      <c r="C1268" s="822" t="s">
        <v>3471</v>
      </c>
      <c r="D1268" s="823" t="s">
        <v>6113</v>
      </c>
      <c r="E1268" s="824" t="s">
        <v>3509</v>
      </c>
      <c r="F1268" s="822" t="s">
        <v>3466</v>
      </c>
      <c r="G1268" s="822" t="s">
        <v>3846</v>
      </c>
      <c r="H1268" s="822" t="s">
        <v>329</v>
      </c>
      <c r="I1268" s="822" t="s">
        <v>4975</v>
      </c>
      <c r="J1268" s="822" t="s">
        <v>4976</v>
      </c>
      <c r="K1268" s="822" t="s">
        <v>4977</v>
      </c>
      <c r="L1268" s="825">
        <v>89.91</v>
      </c>
      <c r="M1268" s="825">
        <v>89.91</v>
      </c>
      <c r="N1268" s="822">
        <v>1</v>
      </c>
      <c r="O1268" s="826">
        <v>1</v>
      </c>
      <c r="P1268" s="825">
        <v>89.91</v>
      </c>
      <c r="Q1268" s="827">
        <v>1</v>
      </c>
      <c r="R1268" s="822">
        <v>1</v>
      </c>
      <c r="S1268" s="827">
        <v>1</v>
      </c>
      <c r="T1268" s="826">
        <v>1</v>
      </c>
      <c r="U1268" s="828">
        <v>1</v>
      </c>
    </row>
    <row r="1269" spans="1:21" ht="14.45" customHeight="1" x14ac:dyDescent="0.2">
      <c r="A1269" s="821">
        <v>21</v>
      </c>
      <c r="B1269" s="822" t="s">
        <v>3465</v>
      </c>
      <c r="C1269" s="822" t="s">
        <v>3471</v>
      </c>
      <c r="D1269" s="823" t="s">
        <v>6113</v>
      </c>
      <c r="E1269" s="824" t="s">
        <v>3509</v>
      </c>
      <c r="F1269" s="822" t="s">
        <v>3466</v>
      </c>
      <c r="G1269" s="822" t="s">
        <v>3852</v>
      </c>
      <c r="H1269" s="822" t="s">
        <v>329</v>
      </c>
      <c r="I1269" s="822" t="s">
        <v>3853</v>
      </c>
      <c r="J1269" s="822" t="s">
        <v>900</v>
      </c>
      <c r="K1269" s="822" t="s">
        <v>3854</v>
      </c>
      <c r="L1269" s="825">
        <v>25.53</v>
      </c>
      <c r="M1269" s="825">
        <v>255.3</v>
      </c>
      <c r="N1269" s="822">
        <v>10</v>
      </c>
      <c r="O1269" s="826">
        <v>7</v>
      </c>
      <c r="P1269" s="825">
        <v>102.12</v>
      </c>
      <c r="Q1269" s="827">
        <v>0.4</v>
      </c>
      <c r="R1269" s="822">
        <v>4</v>
      </c>
      <c r="S1269" s="827">
        <v>0.4</v>
      </c>
      <c r="T1269" s="826">
        <v>3</v>
      </c>
      <c r="U1269" s="828">
        <v>0.42857142857142855</v>
      </c>
    </row>
    <row r="1270" spans="1:21" ht="14.45" customHeight="1" x14ac:dyDescent="0.2">
      <c r="A1270" s="821">
        <v>21</v>
      </c>
      <c r="B1270" s="822" t="s">
        <v>3465</v>
      </c>
      <c r="C1270" s="822" t="s">
        <v>3471</v>
      </c>
      <c r="D1270" s="823" t="s">
        <v>6113</v>
      </c>
      <c r="E1270" s="824" t="s">
        <v>3509</v>
      </c>
      <c r="F1270" s="822" t="s">
        <v>3466</v>
      </c>
      <c r="G1270" s="822" t="s">
        <v>3857</v>
      </c>
      <c r="H1270" s="822" t="s">
        <v>662</v>
      </c>
      <c r="I1270" s="822" t="s">
        <v>3858</v>
      </c>
      <c r="J1270" s="822" t="s">
        <v>3859</v>
      </c>
      <c r="K1270" s="822" t="s">
        <v>3860</v>
      </c>
      <c r="L1270" s="825">
        <v>1651.16</v>
      </c>
      <c r="M1270" s="825">
        <v>26418.560000000001</v>
      </c>
      <c r="N1270" s="822">
        <v>16</v>
      </c>
      <c r="O1270" s="826">
        <v>13</v>
      </c>
      <c r="P1270" s="825">
        <v>23116.240000000002</v>
      </c>
      <c r="Q1270" s="827">
        <v>0.875</v>
      </c>
      <c r="R1270" s="822">
        <v>14</v>
      </c>
      <c r="S1270" s="827">
        <v>0.875</v>
      </c>
      <c r="T1270" s="826">
        <v>12</v>
      </c>
      <c r="U1270" s="828">
        <v>0.92307692307692313</v>
      </c>
    </row>
    <row r="1271" spans="1:21" ht="14.45" customHeight="1" x14ac:dyDescent="0.2">
      <c r="A1271" s="821">
        <v>21</v>
      </c>
      <c r="B1271" s="822" t="s">
        <v>3465</v>
      </c>
      <c r="C1271" s="822" t="s">
        <v>3471</v>
      </c>
      <c r="D1271" s="823" t="s">
        <v>6113</v>
      </c>
      <c r="E1271" s="824" t="s">
        <v>3509</v>
      </c>
      <c r="F1271" s="822" t="s">
        <v>3466</v>
      </c>
      <c r="G1271" s="822" t="s">
        <v>3861</v>
      </c>
      <c r="H1271" s="822" t="s">
        <v>329</v>
      </c>
      <c r="I1271" s="822" t="s">
        <v>3862</v>
      </c>
      <c r="J1271" s="822" t="s">
        <v>3863</v>
      </c>
      <c r="K1271" s="822" t="s">
        <v>1622</v>
      </c>
      <c r="L1271" s="825">
        <v>78.48</v>
      </c>
      <c r="M1271" s="825">
        <v>313.92</v>
      </c>
      <c r="N1271" s="822">
        <v>4</v>
      </c>
      <c r="O1271" s="826">
        <v>2</v>
      </c>
      <c r="P1271" s="825">
        <v>313.92</v>
      </c>
      <c r="Q1271" s="827">
        <v>1</v>
      </c>
      <c r="R1271" s="822">
        <v>4</v>
      </c>
      <c r="S1271" s="827">
        <v>1</v>
      </c>
      <c r="T1271" s="826">
        <v>2</v>
      </c>
      <c r="U1271" s="828">
        <v>1</v>
      </c>
    </row>
    <row r="1272" spans="1:21" ht="14.45" customHeight="1" x14ac:dyDescent="0.2">
      <c r="A1272" s="821">
        <v>21</v>
      </c>
      <c r="B1272" s="822" t="s">
        <v>3465</v>
      </c>
      <c r="C1272" s="822" t="s">
        <v>3471</v>
      </c>
      <c r="D1272" s="823" t="s">
        <v>6113</v>
      </c>
      <c r="E1272" s="824" t="s">
        <v>3509</v>
      </c>
      <c r="F1272" s="822" t="s">
        <v>3466</v>
      </c>
      <c r="G1272" s="822" t="s">
        <v>3861</v>
      </c>
      <c r="H1272" s="822" t="s">
        <v>329</v>
      </c>
      <c r="I1272" s="822" t="s">
        <v>3864</v>
      </c>
      <c r="J1272" s="822" t="s">
        <v>3863</v>
      </c>
      <c r="K1272" s="822" t="s">
        <v>1622</v>
      </c>
      <c r="L1272" s="825">
        <v>78.48</v>
      </c>
      <c r="M1272" s="825">
        <v>78.48</v>
      </c>
      <c r="N1272" s="822">
        <v>1</v>
      </c>
      <c r="O1272" s="826">
        <v>0.5</v>
      </c>
      <c r="P1272" s="825">
        <v>78.48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21</v>
      </c>
      <c r="B1273" s="822" t="s">
        <v>3465</v>
      </c>
      <c r="C1273" s="822" t="s">
        <v>3471</v>
      </c>
      <c r="D1273" s="823" t="s">
        <v>6113</v>
      </c>
      <c r="E1273" s="824" t="s">
        <v>3509</v>
      </c>
      <c r="F1273" s="822" t="s">
        <v>3466</v>
      </c>
      <c r="G1273" s="822" t="s">
        <v>3878</v>
      </c>
      <c r="H1273" s="822" t="s">
        <v>329</v>
      </c>
      <c r="I1273" s="822" t="s">
        <v>3879</v>
      </c>
      <c r="J1273" s="822" t="s">
        <v>3880</v>
      </c>
      <c r="K1273" s="822" t="s">
        <v>3881</v>
      </c>
      <c r="L1273" s="825">
        <v>243.64</v>
      </c>
      <c r="M1273" s="825">
        <v>243.64</v>
      </c>
      <c r="N1273" s="822">
        <v>1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21</v>
      </c>
      <c r="B1274" s="822" t="s">
        <v>3465</v>
      </c>
      <c r="C1274" s="822" t="s">
        <v>3471</v>
      </c>
      <c r="D1274" s="823" t="s">
        <v>6113</v>
      </c>
      <c r="E1274" s="824" t="s">
        <v>3509</v>
      </c>
      <c r="F1274" s="822" t="s">
        <v>3466</v>
      </c>
      <c r="G1274" s="822" t="s">
        <v>3905</v>
      </c>
      <c r="H1274" s="822" t="s">
        <v>662</v>
      </c>
      <c r="I1274" s="822" t="s">
        <v>3906</v>
      </c>
      <c r="J1274" s="822" t="s">
        <v>1590</v>
      </c>
      <c r="K1274" s="822" t="s">
        <v>3907</v>
      </c>
      <c r="L1274" s="825">
        <v>760.22</v>
      </c>
      <c r="M1274" s="825">
        <v>16724.84</v>
      </c>
      <c r="N1274" s="822">
        <v>22</v>
      </c>
      <c r="O1274" s="826">
        <v>8.5</v>
      </c>
      <c r="P1274" s="825">
        <v>13683.960000000001</v>
      </c>
      <c r="Q1274" s="827">
        <v>0.81818181818181823</v>
      </c>
      <c r="R1274" s="822">
        <v>18</v>
      </c>
      <c r="S1274" s="827">
        <v>0.81818181818181823</v>
      </c>
      <c r="T1274" s="826">
        <v>6.5</v>
      </c>
      <c r="U1274" s="828">
        <v>0.76470588235294112</v>
      </c>
    </row>
    <row r="1275" spans="1:21" ht="14.45" customHeight="1" x14ac:dyDescent="0.2">
      <c r="A1275" s="821">
        <v>21</v>
      </c>
      <c r="B1275" s="822" t="s">
        <v>3465</v>
      </c>
      <c r="C1275" s="822" t="s">
        <v>3471</v>
      </c>
      <c r="D1275" s="823" t="s">
        <v>6113</v>
      </c>
      <c r="E1275" s="824" t="s">
        <v>3509</v>
      </c>
      <c r="F1275" s="822" t="s">
        <v>3466</v>
      </c>
      <c r="G1275" s="822" t="s">
        <v>3914</v>
      </c>
      <c r="H1275" s="822" t="s">
        <v>329</v>
      </c>
      <c r="I1275" s="822" t="s">
        <v>3917</v>
      </c>
      <c r="J1275" s="822" t="s">
        <v>3916</v>
      </c>
      <c r="K1275" s="822" t="s">
        <v>1952</v>
      </c>
      <c r="L1275" s="825">
        <v>0</v>
      </c>
      <c r="M1275" s="825">
        <v>0</v>
      </c>
      <c r="N1275" s="822">
        <v>3</v>
      </c>
      <c r="O1275" s="826">
        <v>2</v>
      </c>
      <c r="P1275" s="825">
        <v>0</v>
      </c>
      <c r="Q1275" s="827"/>
      <c r="R1275" s="822">
        <v>3</v>
      </c>
      <c r="S1275" s="827">
        <v>1</v>
      </c>
      <c r="T1275" s="826">
        <v>2</v>
      </c>
      <c r="U1275" s="828">
        <v>1</v>
      </c>
    </row>
    <row r="1276" spans="1:21" ht="14.45" customHeight="1" x14ac:dyDescent="0.2">
      <c r="A1276" s="821">
        <v>21</v>
      </c>
      <c r="B1276" s="822" t="s">
        <v>3465</v>
      </c>
      <c r="C1276" s="822" t="s">
        <v>3471</v>
      </c>
      <c r="D1276" s="823" t="s">
        <v>6113</v>
      </c>
      <c r="E1276" s="824" t="s">
        <v>3509</v>
      </c>
      <c r="F1276" s="822" t="s">
        <v>3466</v>
      </c>
      <c r="G1276" s="822" t="s">
        <v>3919</v>
      </c>
      <c r="H1276" s="822" t="s">
        <v>329</v>
      </c>
      <c r="I1276" s="822" t="s">
        <v>4387</v>
      </c>
      <c r="J1276" s="822" t="s">
        <v>4388</v>
      </c>
      <c r="K1276" s="822" t="s">
        <v>4389</v>
      </c>
      <c r="L1276" s="825">
        <v>219.25</v>
      </c>
      <c r="M1276" s="825">
        <v>1315.5</v>
      </c>
      <c r="N1276" s="822">
        <v>6</v>
      </c>
      <c r="O1276" s="826">
        <v>2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21</v>
      </c>
      <c r="B1277" s="822" t="s">
        <v>3465</v>
      </c>
      <c r="C1277" s="822" t="s">
        <v>3471</v>
      </c>
      <c r="D1277" s="823" t="s">
        <v>6113</v>
      </c>
      <c r="E1277" s="824" t="s">
        <v>3509</v>
      </c>
      <c r="F1277" s="822" t="s">
        <v>3466</v>
      </c>
      <c r="G1277" s="822" t="s">
        <v>3919</v>
      </c>
      <c r="H1277" s="822" t="s">
        <v>662</v>
      </c>
      <c r="I1277" s="822" t="s">
        <v>3920</v>
      </c>
      <c r="J1277" s="822" t="s">
        <v>3921</v>
      </c>
      <c r="K1277" s="822" t="s">
        <v>776</v>
      </c>
      <c r="L1277" s="825">
        <v>219.25</v>
      </c>
      <c r="M1277" s="825">
        <v>11401</v>
      </c>
      <c r="N1277" s="822">
        <v>52</v>
      </c>
      <c r="O1277" s="826">
        <v>14.5</v>
      </c>
      <c r="P1277" s="825">
        <v>8112.25</v>
      </c>
      <c r="Q1277" s="827">
        <v>0.71153846153846156</v>
      </c>
      <c r="R1277" s="822">
        <v>37</v>
      </c>
      <c r="S1277" s="827">
        <v>0.71153846153846156</v>
      </c>
      <c r="T1277" s="826">
        <v>9.5</v>
      </c>
      <c r="U1277" s="828">
        <v>0.65517241379310343</v>
      </c>
    </row>
    <row r="1278" spans="1:21" ht="14.45" customHeight="1" x14ac:dyDescent="0.2">
      <c r="A1278" s="821">
        <v>21</v>
      </c>
      <c r="B1278" s="822" t="s">
        <v>3465</v>
      </c>
      <c r="C1278" s="822" t="s">
        <v>3471</v>
      </c>
      <c r="D1278" s="823" t="s">
        <v>6113</v>
      </c>
      <c r="E1278" s="824" t="s">
        <v>3509</v>
      </c>
      <c r="F1278" s="822" t="s">
        <v>3466</v>
      </c>
      <c r="G1278" s="822" t="s">
        <v>4978</v>
      </c>
      <c r="H1278" s="822" t="s">
        <v>329</v>
      </c>
      <c r="I1278" s="822" t="s">
        <v>4979</v>
      </c>
      <c r="J1278" s="822" t="s">
        <v>4980</v>
      </c>
      <c r="K1278" s="822" t="s">
        <v>4981</v>
      </c>
      <c r="L1278" s="825">
        <v>90.95</v>
      </c>
      <c r="M1278" s="825">
        <v>90.95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21</v>
      </c>
      <c r="B1279" s="822" t="s">
        <v>3465</v>
      </c>
      <c r="C1279" s="822" t="s">
        <v>3471</v>
      </c>
      <c r="D1279" s="823" t="s">
        <v>6113</v>
      </c>
      <c r="E1279" s="824" t="s">
        <v>3509</v>
      </c>
      <c r="F1279" s="822" t="s">
        <v>3466</v>
      </c>
      <c r="G1279" s="822" t="s">
        <v>4403</v>
      </c>
      <c r="H1279" s="822" t="s">
        <v>329</v>
      </c>
      <c r="I1279" s="822" t="s">
        <v>4404</v>
      </c>
      <c r="J1279" s="822" t="s">
        <v>914</v>
      </c>
      <c r="K1279" s="822" t="s">
        <v>4405</v>
      </c>
      <c r="L1279" s="825">
        <v>38.56</v>
      </c>
      <c r="M1279" s="825">
        <v>38.56</v>
      </c>
      <c r="N1279" s="822">
        <v>1</v>
      </c>
      <c r="O1279" s="826">
        <v>0.5</v>
      </c>
      <c r="P1279" s="825">
        <v>38.56</v>
      </c>
      <c r="Q1279" s="827">
        <v>1</v>
      </c>
      <c r="R1279" s="822">
        <v>1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21</v>
      </c>
      <c r="B1280" s="822" t="s">
        <v>3465</v>
      </c>
      <c r="C1280" s="822" t="s">
        <v>3471</v>
      </c>
      <c r="D1280" s="823" t="s">
        <v>6113</v>
      </c>
      <c r="E1280" s="824" t="s">
        <v>3509</v>
      </c>
      <c r="F1280" s="822" t="s">
        <v>3466</v>
      </c>
      <c r="G1280" s="822" t="s">
        <v>3939</v>
      </c>
      <c r="H1280" s="822" t="s">
        <v>329</v>
      </c>
      <c r="I1280" s="822" t="s">
        <v>4833</v>
      </c>
      <c r="J1280" s="822" t="s">
        <v>3941</v>
      </c>
      <c r="K1280" s="822" t="s">
        <v>3942</v>
      </c>
      <c r="L1280" s="825">
        <v>727.03</v>
      </c>
      <c r="M1280" s="825">
        <v>727.03</v>
      </c>
      <c r="N1280" s="822">
        <v>1</v>
      </c>
      <c r="O1280" s="826">
        <v>1</v>
      </c>
      <c r="P1280" s="825">
        <v>727.03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21</v>
      </c>
      <c r="B1281" s="822" t="s">
        <v>3465</v>
      </c>
      <c r="C1281" s="822" t="s">
        <v>3471</v>
      </c>
      <c r="D1281" s="823" t="s">
        <v>6113</v>
      </c>
      <c r="E1281" s="824" t="s">
        <v>3509</v>
      </c>
      <c r="F1281" s="822" t="s">
        <v>3466</v>
      </c>
      <c r="G1281" s="822" t="s">
        <v>4244</v>
      </c>
      <c r="H1281" s="822" t="s">
        <v>329</v>
      </c>
      <c r="I1281" s="822" t="s">
        <v>4982</v>
      </c>
      <c r="J1281" s="822" t="s">
        <v>4983</v>
      </c>
      <c r="K1281" s="822" t="s">
        <v>4984</v>
      </c>
      <c r="L1281" s="825">
        <v>22.82</v>
      </c>
      <c r="M1281" s="825">
        <v>68.460000000000008</v>
      </c>
      <c r="N1281" s="822">
        <v>3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21</v>
      </c>
      <c r="B1282" s="822" t="s">
        <v>3465</v>
      </c>
      <c r="C1282" s="822" t="s">
        <v>3471</v>
      </c>
      <c r="D1282" s="823" t="s">
        <v>6113</v>
      </c>
      <c r="E1282" s="824" t="s">
        <v>3509</v>
      </c>
      <c r="F1282" s="822" t="s">
        <v>3466</v>
      </c>
      <c r="G1282" s="822" t="s">
        <v>4244</v>
      </c>
      <c r="H1282" s="822" t="s">
        <v>329</v>
      </c>
      <c r="I1282" s="822" t="s">
        <v>4985</v>
      </c>
      <c r="J1282" s="822" t="s">
        <v>4986</v>
      </c>
      <c r="K1282" s="822" t="s">
        <v>4987</v>
      </c>
      <c r="L1282" s="825">
        <v>175.54</v>
      </c>
      <c r="M1282" s="825">
        <v>175.54</v>
      </c>
      <c r="N1282" s="822">
        <v>1</v>
      </c>
      <c r="O1282" s="826">
        <v>1</v>
      </c>
      <c r="P1282" s="825">
        <v>175.54</v>
      </c>
      <c r="Q1282" s="827">
        <v>1</v>
      </c>
      <c r="R1282" s="822">
        <v>1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21</v>
      </c>
      <c r="B1283" s="822" t="s">
        <v>3465</v>
      </c>
      <c r="C1283" s="822" t="s">
        <v>3471</v>
      </c>
      <c r="D1283" s="823" t="s">
        <v>6113</v>
      </c>
      <c r="E1283" s="824" t="s">
        <v>3509</v>
      </c>
      <c r="F1283" s="822" t="s">
        <v>3466</v>
      </c>
      <c r="G1283" s="822" t="s">
        <v>4244</v>
      </c>
      <c r="H1283" s="822" t="s">
        <v>329</v>
      </c>
      <c r="I1283" s="822" t="s">
        <v>4245</v>
      </c>
      <c r="J1283" s="822" t="s">
        <v>4246</v>
      </c>
      <c r="K1283" s="822" t="s">
        <v>4247</v>
      </c>
      <c r="L1283" s="825">
        <v>140.44</v>
      </c>
      <c r="M1283" s="825">
        <v>280.88</v>
      </c>
      <c r="N1283" s="822">
        <v>2</v>
      </c>
      <c r="O1283" s="826">
        <v>1.5</v>
      </c>
      <c r="P1283" s="825">
        <v>280.88</v>
      </c>
      <c r="Q1283" s="827">
        <v>1</v>
      </c>
      <c r="R1283" s="822">
        <v>2</v>
      </c>
      <c r="S1283" s="827">
        <v>1</v>
      </c>
      <c r="T1283" s="826">
        <v>1.5</v>
      </c>
      <c r="U1283" s="828">
        <v>1</v>
      </c>
    </row>
    <row r="1284" spans="1:21" ht="14.45" customHeight="1" x14ac:dyDescent="0.2">
      <c r="A1284" s="821">
        <v>21</v>
      </c>
      <c r="B1284" s="822" t="s">
        <v>3465</v>
      </c>
      <c r="C1284" s="822" t="s">
        <v>3471</v>
      </c>
      <c r="D1284" s="823" t="s">
        <v>6113</v>
      </c>
      <c r="E1284" s="824" t="s">
        <v>3509</v>
      </c>
      <c r="F1284" s="822" t="s">
        <v>3466</v>
      </c>
      <c r="G1284" s="822" t="s">
        <v>3530</v>
      </c>
      <c r="H1284" s="822" t="s">
        <v>329</v>
      </c>
      <c r="I1284" s="822" t="s">
        <v>3531</v>
      </c>
      <c r="J1284" s="822" t="s">
        <v>862</v>
      </c>
      <c r="K1284" s="822" t="s">
        <v>3532</v>
      </c>
      <c r="L1284" s="825">
        <v>53.57</v>
      </c>
      <c r="M1284" s="825">
        <v>3428.4799999999996</v>
      </c>
      <c r="N1284" s="822">
        <v>64</v>
      </c>
      <c r="O1284" s="826">
        <v>28</v>
      </c>
      <c r="P1284" s="825">
        <v>2410.6499999999996</v>
      </c>
      <c r="Q1284" s="827">
        <v>0.703125</v>
      </c>
      <c r="R1284" s="822">
        <v>45</v>
      </c>
      <c r="S1284" s="827">
        <v>0.703125</v>
      </c>
      <c r="T1284" s="826">
        <v>21</v>
      </c>
      <c r="U1284" s="828">
        <v>0.75</v>
      </c>
    </row>
    <row r="1285" spans="1:21" ht="14.45" customHeight="1" x14ac:dyDescent="0.2">
      <c r="A1285" s="821">
        <v>21</v>
      </c>
      <c r="B1285" s="822" t="s">
        <v>3465</v>
      </c>
      <c r="C1285" s="822" t="s">
        <v>3471</v>
      </c>
      <c r="D1285" s="823" t="s">
        <v>6113</v>
      </c>
      <c r="E1285" s="824" t="s">
        <v>3509</v>
      </c>
      <c r="F1285" s="822" t="s">
        <v>3466</v>
      </c>
      <c r="G1285" s="822" t="s">
        <v>3530</v>
      </c>
      <c r="H1285" s="822" t="s">
        <v>329</v>
      </c>
      <c r="I1285" s="822" t="s">
        <v>3948</v>
      </c>
      <c r="J1285" s="822" t="s">
        <v>862</v>
      </c>
      <c r="K1285" s="822" t="s">
        <v>3949</v>
      </c>
      <c r="L1285" s="825">
        <v>276.85000000000002</v>
      </c>
      <c r="M1285" s="825">
        <v>553.70000000000005</v>
      </c>
      <c r="N1285" s="822">
        <v>2</v>
      </c>
      <c r="O1285" s="826">
        <v>1</v>
      </c>
      <c r="P1285" s="825">
        <v>553.70000000000005</v>
      </c>
      <c r="Q1285" s="827">
        <v>1</v>
      </c>
      <c r="R1285" s="822">
        <v>2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21</v>
      </c>
      <c r="B1286" s="822" t="s">
        <v>3465</v>
      </c>
      <c r="C1286" s="822" t="s">
        <v>3471</v>
      </c>
      <c r="D1286" s="823" t="s">
        <v>6113</v>
      </c>
      <c r="E1286" s="824" t="s">
        <v>3509</v>
      </c>
      <c r="F1286" s="822" t="s">
        <v>3466</v>
      </c>
      <c r="G1286" s="822" t="s">
        <v>3957</v>
      </c>
      <c r="H1286" s="822" t="s">
        <v>662</v>
      </c>
      <c r="I1286" s="822" t="s">
        <v>4411</v>
      </c>
      <c r="J1286" s="822" t="s">
        <v>4412</v>
      </c>
      <c r="K1286" s="822" t="s">
        <v>3322</v>
      </c>
      <c r="L1286" s="825">
        <v>161.06</v>
      </c>
      <c r="M1286" s="825">
        <v>161.06</v>
      </c>
      <c r="N1286" s="822">
        <v>1</v>
      </c>
      <c r="O1286" s="826">
        <v>1</v>
      </c>
      <c r="P1286" s="825">
        <v>161.06</v>
      </c>
      <c r="Q1286" s="827">
        <v>1</v>
      </c>
      <c r="R1286" s="822">
        <v>1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21</v>
      </c>
      <c r="B1287" s="822" t="s">
        <v>3465</v>
      </c>
      <c r="C1287" s="822" t="s">
        <v>3471</v>
      </c>
      <c r="D1287" s="823" t="s">
        <v>6113</v>
      </c>
      <c r="E1287" s="824" t="s">
        <v>3509</v>
      </c>
      <c r="F1287" s="822" t="s">
        <v>3466</v>
      </c>
      <c r="G1287" s="822" t="s">
        <v>3533</v>
      </c>
      <c r="H1287" s="822" t="s">
        <v>662</v>
      </c>
      <c r="I1287" s="822" t="s">
        <v>2703</v>
      </c>
      <c r="J1287" s="822" t="s">
        <v>1021</v>
      </c>
      <c r="K1287" s="822" t="s">
        <v>2704</v>
      </c>
      <c r="L1287" s="825">
        <v>1385.62</v>
      </c>
      <c r="M1287" s="825">
        <v>22169.919999999998</v>
      </c>
      <c r="N1287" s="822">
        <v>16</v>
      </c>
      <c r="O1287" s="826">
        <v>4.5</v>
      </c>
      <c r="P1287" s="825">
        <v>12470.579999999998</v>
      </c>
      <c r="Q1287" s="827">
        <v>0.5625</v>
      </c>
      <c r="R1287" s="822">
        <v>9</v>
      </c>
      <c r="S1287" s="827">
        <v>0.5625</v>
      </c>
      <c r="T1287" s="826">
        <v>2</v>
      </c>
      <c r="U1287" s="828">
        <v>0.44444444444444442</v>
      </c>
    </row>
    <row r="1288" spans="1:21" ht="14.45" customHeight="1" x14ac:dyDescent="0.2">
      <c r="A1288" s="821">
        <v>21</v>
      </c>
      <c r="B1288" s="822" t="s">
        <v>3465</v>
      </c>
      <c r="C1288" s="822" t="s">
        <v>3471</v>
      </c>
      <c r="D1288" s="823" t="s">
        <v>6113</v>
      </c>
      <c r="E1288" s="824" t="s">
        <v>3509</v>
      </c>
      <c r="F1288" s="822" t="s">
        <v>3466</v>
      </c>
      <c r="G1288" s="822" t="s">
        <v>3533</v>
      </c>
      <c r="H1288" s="822" t="s">
        <v>662</v>
      </c>
      <c r="I1288" s="822" t="s">
        <v>2710</v>
      </c>
      <c r="J1288" s="822" t="s">
        <v>1016</v>
      </c>
      <c r="K1288" s="822" t="s">
        <v>2711</v>
      </c>
      <c r="L1288" s="825">
        <v>736.33</v>
      </c>
      <c r="M1288" s="825">
        <v>7363.3000000000011</v>
      </c>
      <c r="N1288" s="822">
        <v>10</v>
      </c>
      <c r="O1288" s="826">
        <v>4</v>
      </c>
      <c r="P1288" s="825">
        <v>5154.3100000000004</v>
      </c>
      <c r="Q1288" s="827">
        <v>0.7</v>
      </c>
      <c r="R1288" s="822">
        <v>7</v>
      </c>
      <c r="S1288" s="827">
        <v>0.7</v>
      </c>
      <c r="T1288" s="826">
        <v>3.5</v>
      </c>
      <c r="U1288" s="828">
        <v>0.875</v>
      </c>
    </row>
    <row r="1289" spans="1:21" ht="14.45" customHeight="1" x14ac:dyDescent="0.2">
      <c r="A1289" s="821">
        <v>21</v>
      </c>
      <c r="B1289" s="822" t="s">
        <v>3465</v>
      </c>
      <c r="C1289" s="822" t="s">
        <v>3471</v>
      </c>
      <c r="D1289" s="823" t="s">
        <v>6113</v>
      </c>
      <c r="E1289" s="824" t="s">
        <v>3509</v>
      </c>
      <c r="F1289" s="822" t="s">
        <v>3466</v>
      </c>
      <c r="G1289" s="822" t="s">
        <v>3533</v>
      </c>
      <c r="H1289" s="822" t="s">
        <v>662</v>
      </c>
      <c r="I1289" s="822" t="s">
        <v>2710</v>
      </c>
      <c r="J1289" s="822" t="s">
        <v>1016</v>
      </c>
      <c r="K1289" s="822" t="s">
        <v>2711</v>
      </c>
      <c r="L1289" s="825">
        <v>633.49</v>
      </c>
      <c r="M1289" s="825">
        <v>1900.47</v>
      </c>
      <c r="N1289" s="822">
        <v>3</v>
      </c>
      <c r="O1289" s="826">
        <v>2</v>
      </c>
      <c r="P1289" s="825">
        <v>1900.47</v>
      </c>
      <c r="Q1289" s="827">
        <v>1</v>
      </c>
      <c r="R1289" s="822">
        <v>3</v>
      </c>
      <c r="S1289" s="827">
        <v>1</v>
      </c>
      <c r="T1289" s="826">
        <v>2</v>
      </c>
      <c r="U1289" s="828">
        <v>1</v>
      </c>
    </row>
    <row r="1290" spans="1:21" ht="14.45" customHeight="1" x14ac:dyDescent="0.2">
      <c r="A1290" s="821">
        <v>21</v>
      </c>
      <c r="B1290" s="822" t="s">
        <v>3465</v>
      </c>
      <c r="C1290" s="822" t="s">
        <v>3471</v>
      </c>
      <c r="D1290" s="823" t="s">
        <v>6113</v>
      </c>
      <c r="E1290" s="824" t="s">
        <v>3509</v>
      </c>
      <c r="F1290" s="822" t="s">
        <v>3466</v>
      </c>
      <c r="G1290" s="822" t="s">
        <v>3533</v>
      </c>
      <c r="H1290" s="822" t="s">
        <v>662</v>
      </c>
      <c r="I1290" s="822" t="s">
        <v>2714</v>
      </c>
      <c r="J1290" s="822" t="s">
        <v>1016</v>
      </c>
      <c r="K1290" s="822" t="s">
        <v>1018</v>
      </c>
      <c r="L1290" s="825">
        <v>490.89</v>
      </c>
      <c r="M1290" s="825">
        <v>4418.01</v>
      </c>
      <c r="N1290" s="822">
        <v>9</v>
      </c>
      <c r="O1290" s="826">
        <v>3</v>
      </c>
      <c r="P1290" s="825">
        <v>4418.01</v>
      </c>
      <c r="Q1290" s="827">
        <v>1</v>
      </c>
      <c r="R1290" s="822">
        <v>9</v>
      </c>
      <c r="S1290" s="827">
        <v>1</v>
      </c>
      <c r="T1290" s="826">
        <v>3</v>
      </c>
      <c r="U1290" s="828">
        <v>1</v>
      </c>
    </row>
    <row r="1291" spans="1:21" ht="14.45" customHeight="1" x14ac:dyDescent="0.2">
      <c r="A1291" s="821">
        <v>21</v>
      </c>
      <c r="B1291" s="822" t="s">
        <v>3465</v>
      </c>
      <c r="C1291" s="822" t="s">
        <v>3471</v>
      </c>
      <c r="D1291" s="823" t="s">
        <v>6113</v>
      </c>
      <c r="E1291" s="824" t="s">
        <v>3509</v>
      </c>
      <c r="F1291" s="822" t="s">
        <v>3466</v>
      </c>
      <c r="G1291" s="822" t="s">
        <v>3533</v>
      </c>
      <c r="H1291" s="822" t="s">
        <v>662</v>
      </c>
      <c r="I1291" s="822" t="s">
        <v>2714</v>
      </c>
      <c r="J1291" s="822" t="s">
        <v>1016</v>
      </c>
      <c r="K1291" s="822" t="s">
        <v>1018</v>
      </c>
      <c r="L1291" s="825">
        <v>422.33</v>
      </c>
      <c r="M1291" s="825">
        <v>5912.62</v>
      </c>
      <c r="N1291" s="822">
        <v>14</v>
      </c>
      <c r="O1291" s="826">
        <v>5.5</v>
      </c>
      <c r="P1291" s="825">
        <v>5912.62</v>
      </c>
      <c r="Q1291" s="827">
        <v>1</v>
      </c>
      <c r="R1291" s="822">
        <v>14</v>
      </c>
      <c r="S1291" s="827">
        <v>1</v>
      </c>
      <c r="T1291" s="826">
        <v>5.5</v>
      </c>
      <c r="U1291" s="828">
        <v>1</v>
      </c>
    </row>
    <row r="1292" spans="1:21" ht="14.45" customHeight="1" x14ac:dyDescent="0.2">
      <c r="A1292" s="821">
        <v>21</v>
      </c>
      <c r="B1292" s="822" t="s">
        <v>3465</v>
      </c>
      <c r="C1292" s="822" t="s">
        <v>3471</v>
      </c>
      <c r="D1292" s="823" t="s">
        <v>6113</v>
      </c>
      <c r="E1292" s="824" t="s">
        <v>3509</v>
      </c>
      <c r="F1292" s="822" t="s">
        <v>3466</v>
      </c>
      <c r="G1292" s="822" t="s">
        <v>3533</v>
      </c>
      <c r="H1292" s="822" t="s">
        <v>662</v>
      </c>
      <c r="I1292" s="822" t="s">
        <v>2705</v>
      </c>
      <c r="J1292" s="822" t="s">
        <v>1021</v>
      </c>
      <c r="K1292" s="822" t="s">
        <v>2706</v>
      </c>
      <c r="L1292" s="825">
        <v>1847.49</v>
      </c>
      <c r="M1292" s="825">
        <v>5542.47</v>
      </c>
      <c r="N1292" s="822">
        <v>3</v>
      </c>
      <c r="O1292" s="826">
        <v>0.5</v>
      </c>
      <c r="P1292" s="825">
        <v>5542.47</v>
      </c>
      <c r="Q1292" s="827">
        <v>1</v>
      </c>
      <c r="R1292" s="822">
        <v>3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21</v>
      </c>
      <c r="B1293" s="822" t="s">
        <v>3465</v>
      </c>
      <c r="C1293" s="822" t="s">
        <v>3471</v>
      </c>
      <c r="D1293" s="823" t="s">
        <v>6113</v>
      </c>
      <c r="E1293" s="824" t="s">
        <v>3509</v>
      </c>
      <c r="F1293" s="822" t="s">
        <v>3466</v>
      </c>
      <c r="G1293" s="822" t="s">
        <v>3533</v>
      </c>
      <c r="H1293" s="822" t="s">
        <v>662</v>
      </c>
      <c r="I1293" s="822" t="s">
        <v>2709</v>
      </c>
      <c r="J1293" s="822" t="s">
        <v>1016</v>
      </c>
      <c r="K1293" s="822" t="s">
        <v>1017</v>
      </c>
      <c r="L1293" s="825">
        <v>923.74</v>
      </c>
      <c r="M1293" s="825">
        <v>1847.48</v>
      </c>
      <c r="N1293" s="822">
        <v>2</v>
      </c>
      <c r="O1293" s="826">
        <v>0.5</v>
      </c>
      <c r="P1293" s="825">
        <v>1847.48</v>
      </c>
      <c r="Q1293" s="827">
        <v>1</v>
      </c>
      <c r="R1293" s="822">
        <v>2</v>
      </c>
      <c r="S1293" s="827">
        <v>1</v>
      </c>
      <c r="T1293" s="826">
        <v>0.5</v>
      </c>
      <c r="U1293" s="828">
        <v>1</v>
      </c>
    </row>
    <row r="1294" spans="1:21" ht="14.45" customHeight="1" x14ac:dyDescent="0.2">
      <c r="A1294" s="821">
        <v>21</v>
      </c>
      <c r="B1294" s="822" t="s">
        <v>3465</v>
      </c>
      <c r="C1294" s="822" t="s">
        <v>3471</v>
      </c>
      <c r="D1294" s="823" t="s">
        <v>6113</v>
      </c>
      <c r="E1294" s="824" t="s">
        <v>3509</v>
      </c>
      <c r="F1294" s="822" t="s">
        <v>3466</v>
      </c>
      <c r="G1294" s="822" t="s">
        <v>3964</v>
      </c>
      <c r="H1294" s="822" t="s">
        <v>329</v>
      </c>
      <c r="I1294" s="822" t="s">
        <v>3966</v>
      </c>
      <c r="J1294" s="822" t="s">
        <v>742</v>
      </c>
      <c r="K1294" s="822" t="s">
        <v>3967</v>
      </c>
      <c r="L1294" s="825">
        <v>35.25</v>
      </c>
      <c r="M1294" s="825">
        <v>35.25</v>
      </c>
      <c r="N1294" s="822">
        <v>1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21</v>
      </c>
      <c r="B1295" s="822" t="s">
        <v>3465</v>
      </c>
      <c r="C1295" s="822" t="s">
        <v>3471</v>
      </c>
      <c r="D1295" s="823" t="s">
        <v>6113</v>
      </c>
      <c r="E1295" s="824" t="s">
        <v>3509</v>
      </c>
      <c r="F1295" s="822" t="s">
        <v>3466</v>
      </c>
      <c r="G1295" s="822" t="s">
        <v>3964</v>
      </c>
      <c r="H1295" s="822" t="s">
        <v>329</v>
      </c>
      <c r="I1295" s="822" t="s">
        <v>3968</v>
      </c>
      <c r="J1295" s="822" t="s">
        <v>1329</v>
      </c>
      <c r="K1295" s="822" t="s">
        <v>3969</v>
      </c>
      <c r="L1295" s="825">
        <v>35.25</v>
      </c>
      <c r="M1295" s="825">
        <v>246.75</v>
      </c>
      <c r="N1295" s="822">
        <v>7</v>
      </c>
      <c r="O1295" s="826">
        <v>1.5</v>
      </c>
      <c r="P1295" s="825">
        <v>246.75</v>
      </c>
      <c r="Q1295" s="827">
        <v>1</v>
      </c>
      <c r="R1295" s="822">
        <v>7</v>
      </c>
      <c r="S1295" s="827">
        <v>1</v>
      </c>
      <c r="T1295" s="826">
        <v>1.5</v>
      </c>
      <c r="U1295" s="828">
        <v>1</v>
      </c>
    </row>
    <row r="1296" spans="1:21" ht="14.45" customHeight="1" x14ac:dyDescent="0.2">
      <c r="A1296" s="821">
        <v>21</v>
      </c>
      <c r="B1296" s="822" t="s">
        <v>3465</v>
      </c>
      <c r="C1296" s="822" t="s">
        <v>3471</v>
      </c>
      <c r="D1296" s="823" t="s">
        <v>6113</v>
      </c>
      <c r="E1296" s="824" t="s">
        <v>3509</v>
      </c>
      <c r="F1296" s="822" t="s">
        <v>3466</v>
      </c>
      <c r="G1296" s="822" t="s">
        <v>3964</v>
      </c>
      <c r="H1296" s="822" t="s">
        <v>329</v>
      </c>
      <c r="I1296" s="822" t="s">
        <v>4988</v>
      </c>
      <c r="J1296" s="822" t="s">
        <v>742</v>
      </c>
      <c r="K1296" s="822" t="s">
        <v>4989</v>
      </c>
      <c r="L1296" s="825">
        <v>0</v>
      </c>
      <c r="M1296" s="825">
        <v>0</v>
      </c>
      <c r="N1296" s="822">
        <v>1</v>
      </c>
      <c r="O1296" s="826">
        <v>1</v>
      </c>
      <c r="P1296" s="825">
        <v>0</v>
      </c>
      <c r="Q1296" s="827"/>
      <c r="R1296" s="822">
        <v>1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21</v>
      </c>
      <c r="B1297" s="822" t="s">
        <v>3465</v>
      </c>
      <c r="C1297" s="822" t="s">
        <v>3471</v>
      </c>
      <c r="D1297" s="823" t="s">
        <v>6113</v>
      </c>
      <c r="E1297" s="824" t="s">
        <v>3509</v>
      </c>
      <c r="F1297" s="822" t="s">
        <v>3466</v>
      </c>
      <c r="G1297" s="822" t="s">
        <v>3970</v>
      </c>
      <c r="H1297" s="822" t="s">
        <v>329</v>
      </c>
      <c r="I1297" s="822" t="s">
        <v>3974</v>
      </c>
      <c r="J1297" s="822" t="s">
        <v>3972</v>
      </c>
      <c r="K1297" s="822" t="s">
        <v>3975</v>
      </c>
      <c r="L1297" s="825">
        <v>87.98</v>
      </c>
      <c r="M1297" s="825">
        <v>1935.56</v>
      </c>
      <c r="N1297" s="822">
        <v>22</v>
      </c>
      <c r="O1297" s="826">
        <v>16</v>
      </c>
      <c r="P1297" s="825">
        <v>1407.68</v>
      </c>
      <c r="Q1297" s="827">
        <v>0.72727272727272729</v>
      </c>
      <c r="R1297" s="822">
        <v>16</v>
      </c>
      <c r="S1297" s="827">
        <v>0.72727272727272729</v>
      </c>
      <c r="T1297" s="826">
        <v>12</v>
      </c>
      <c r="U1297" s="828">
        <v>0.75</v>
      </c>
    </row>
    <row r="1298" spans="1:21" ht="14.45" customHeight="1" x14ac:dyDescent="0.2">
      <c r="A1298" s="821">
        <v>21</v>
      </c>
      <c r="B1298" s="822" t="s">
        <v>3465</v>
      </c>
      <c r="C1298" s="822" t="s">
        <v>3471</v>
      </c>
      <c r="D1298" s="823" t="s">
        <v>6113</v>
      </c>
      <c r="E1298" s="824" t="s">
        <v>3509</v>
      </c>
      <c r="F1298" s="822" t="s">
        <v>3466</v>
      </c>
      <c r="G1298" s="822" t="s">
        <v>3970</v>
      </c>
      <c r="H1298" s="822" t="s">
        <v>329</v>
      </c>
      <c r="I1298" s="822" t="s">
        <v>3976</v>
      </c>
      <c r="J1298" s="822" t="s">
        <v>3977</v>
      </c>
      <c r="K1298" s="822" t="s">
        <v>3978</v>
      </c>
      <c r="L1298" s="825">
        <v>97.76</v>
      </c>
      <c r="M1298" s="825">
        <v>97.76</v>
      </c>
      <c r="N1298" s="822">
        <v>1</v>
      </c>
      <c r="O1298" s="826">
        <v>0.5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21</v>
      </c>
      <c r="B1299" s="822" t="s">
        <v>3465</v>
      </c>
      <c r="C1299" s="822" t="s">
        <v>3471</v>
      </c>
      <c r="D1299" s="823" t="s">
        <v>6113</v>
      </c>
      <c r="E1299" s="824" t="s">
        <v>3509</v>
      </c>
      <c r="F1299" s="822" t="s">
        <v>3466</v>
      </c>
      <c r="G1299" s="822" t="s">
        <v>3970</v>
      </c>
      <c r="H1299" s="822" t="s">
        <v>329</v>
      </c>
      <c r="I1299" s="822" t="s">
        <v>4427</v>
      </c>
      <c r="J1299" s="822" t="s">
        <v>4428</v>
      </c>
      <c r="K1299" s="822" t="s">
        <v>3978</v>
      </c>
      <c r="L1299" s="825">
        <v>97.76</v>
      </c>
      <c r="M1299" s="825">
        <v>195.52</v>
      </c>
      <c r="N1299" s="822">
        <v>2</v>
      </c>
      <c r="O1299" s="826">
        <v>2</v>
      </c>
      <c r="P1299" s="825">
        <v>97.76</v>
      </c>
      <c r="Q1299" s="827">
        <v>0.5</v>
      </c>
      <c r="R1299" s="822">
        <v>1</v>
      </c>
      <c r="S1299" s="827">
        <v>0.5</v>
      </c>
      <c r="T1299" s="826">
        <v>1</v>
      </c>
      <c r="U1299" s="828">
        <v>0.5</v>
      </c>
    </row>
    <row r="1300" spans="1:21" ht="14.45" customHeight="1" x14ac:dyDescent="0.2">
      <c r="A1300" s="821">
        <v>21</v>
      </c>
      <c r="B1300" s="822" t="s">
        <v>3465</v>
      </c>
      <c r="C1300" s="822" t="s">
        <v>3471</v>
      </c>
      <c r="D1300" s="823" t="s">
        <v>6113</v>
      </c>
      <c r="E1300" s="824" t="s">
        <v>3509</v>
      </c>
      <c r="F1300" s="822" t="s">
        <v>3466</v>
      </c>
      <c r="G1300" s="822" t="s">
        <v>3534</v>
      </c>
      <c r="H1300" s="822" t="s">
        <v>329</v>
      </c>
      <c r="I1300" s="822" t="s">
        <v>4990</v>
      </c>
      <c r="J1300" s="822" t="s">
        <v>1362</v>
      </c>
      <c r="K1300" s="822" t="s">
        <v>1363</v>
      </c>
      <c r="L1300" s="825">
        <v>453.18</v>
      </c>
      <c r="M1300" s="825">
        <v>453.18</v>
      </c>
      <c r="N1300" s="822">
        <v>1</v>
      </c>
      <c r="O1300" s="826">
        <v>0.5</v>
      </c>
      <c r="P1300" s="825">
        <v>453.18</v>
      </c>
      <c r="Q1300" s="827">
        <v>1</v>
      </c>
      <c r="R1300" s="822">
        <v>1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21</v>
      </c>
      <c r="B1301" s="822" t="s">
        <v>3465</v>
      </c>
      <c r="C1301" s="822" t="s">
        <v>3471</v>
      </c>
      <c r="D1301" s="823" t="s">
        <v>6113</v>
      </c>
      <c r="E1301" s="824" t="s">
        <v>3509</v>
      </c>
      <c r="F1301" s="822" t="s">
        <v>3466</v>
      </c>
      <c r="G1301" s="822" t="s">
        <v>3534</v>
      </c>
      <c r="H1301" s="822" t="s">
        <v>329</v>
      </c>
      <c r="I1301" s="822" t="s">
        <v>3983</v>
      </c>
      <c r="J1301" s="822" t="s">
        <v>1343</v>
      </c>
      <c r="K1301" s="822" t="s">
        <v>1344</v>
      </c>
      <c r="L1301" s="825">
        <v>453.18</v>
      </c>
      <c r="M1301" s="825">
        <v>11329.500000000004</v>
      </c>
      <c r="N1301" s="822">
        <v>25</v>
      </c>
      <c r="O1301" s="826">
        <v>13.5</v>
      </c>
      <c r="P1301" s="825">
        <v>10876.320000000003</v>
      </c>
      <c r="Q1301" s="827">
        <v>0.96</v>
      </c>
      <c r="R1301" s="822">
        <v>24</v>
      </c>
      <c r="S1301" s="827">
        <v>0.96</v>
      </c>
      <c r="T1301" s="826">
        <v>13</v>
      </c>
      <c r="U1301" s="828">
        <v>0.96296296296296291</v>
      </c>
    </row>
    <row r="1302" spans="1:21" ht="14.45" customHeight="1" x14ac:dyDescent="0.2">
      <c r="A1302" s="821">
        <v>21</v>
      </c>
      <c r="B1302" s="822" t="s">
        <v>3465</v>
      </c>
      <c r="C1302" s="822" t="s">
        <v>3471</v>
      </c>
      <c r="D1302" s="823" t="s">
        <v>6113</v>
      </c>
      <c r="E1302" s="824" t="s">
        <v>3509</v>
      </c>
      <c r="F1302" s="822" t="s">
        <v>3466</v>
      </c>
      <c r="G1302" s="822" t="s">
        <v>3534</v>
      </c>
      <c r="H1302" s="822" t="s">
        <v>329</v>
      </c>
      <c r="I1302" s="822" t="s">
        <v>3535</v>
      </c>
      <c r="J1302" s="822" t="s">
        <v>1343</v>
      </c>
      <c r="K1302" s="822" t="s">
        <v>1344</v>
      </c>
      <c r="L1302" s="825">
        <v>453.18</v>
      </c>
      <c r="M1302" s="825">
        <v>14954.940000000002</v>
      </c>
      <c r="N1302" s="822">
        <v>33</v>
      </c>
      <c r="O1302" s="826">
        <v>23.5</v>
      </c>
      <c r="P1302" s="825">
        <v>13142.220000000003</v>
      </c>
      <c r="Q1302" s="827">
        <v>0.8787878787878789</v>
      </c>
      <c r="R1302" s="822">
        <v>29</v>
      </c>
      <c r="S1302" s="827">
        <v>0.87878787878787878</v>
      </c>
      <c r="T1302" s="826">
        <v>20</v>
      </c>
      <c r="U1302" s="828">
        <v>0.85106382978723405</v>
      </c>
    </row>
    <row r="1303" spans="1:21" ht="14.45" customHeight="1" x14ac:dyDescent="0.2">
      <c r="A1303" s="821">
        <v>21</v>
      </c>
      <c r="B1303" s="822" t="s">
        <v>3465</v>
      </c>
      <c r="C1303" s="822" t="s">
        <v>3471</v>
      </c>
      <c r="D1303" s="823" t="s">
        <v>6113</v>
      </c>
      <c r="E1303" s="824" t="s">
        <v>3509</v>
      </c>
      <c r="F1303" s="822" t="s">
        <v>3466</v>
      </c>
      <c r="G1303" s="822" t="s">
        <v>3534</v>
      </c>
      <c r="H1303" s="822" t="s">
        <v>329</v>
      </c>
      <c r="I1303" s="822" t="s">
        <v>4991</v>
      </c>
      <c r="J1303" s="822" t="s">
        <v>4992</v>
      </c>
      <c r="K1303" s="822" t="s">
        <v>1344</v>
      </c>
      <c r="L1303" s="825">
        <v>453.18</v>
      </c>
      <c r="M1303" s="825">
        <v>453.18</v>
      </c>
      <c r="N1303" s="822">
        <v>1</v>
      </c>
      <c r="O1303" s="826">
        <v>1</v>
      </c>
      <c r="P1303" s="825">
        <v>453.18</v>
      </c>
      <c r="Q1303" s="827">
        <v>1</v>
      </c>
      <c r="R1303" s="822">
        <v>1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21</v>
      </c>
      <c r="B1304" s="822" t="s">
        <v>3465</v>
      </c>
      <c r="C1304" s="822" t="s">
        <v>3471</v>
      </c>
      <c r="D1304" s="823" t="s">
        <v>6113</v>
      </c>
      <c r="E1304" s="824" t="s">
        <v>3509</v>
      </c>
      <c r="F1304" s="822" t="s">
        <v>3466</v>
      </c>
      <c r="G1304" s="822" t="s">
        <v>4993</v>
      </c>
      <c r="H1304" s="822" t="s">
        <v>329</v>
      </c>
      <c r="I1304" s="822" t="s">
        <v>4994</v>
      </c>
      <c r="J1304" s="822" t="s">
        <v>4995</v>
      </c>
      <c r="K1304" s="822" t="s">
        <v>4996</v>
      </c>
      <c r="L1304" s="825">
        <v>0</v>
      </c>
      <c r="M1304" s="825">
        <v>0</v>
      </c>
      <c r="N1304" s="822">
        <v>2</v>
      </c>
      <c r="O1304" s="826">
        <v>1.5</v>
      </c>
      <c r="P1304" s="825">
        <v>0</v>
      </c>
      <c r="Q1304" s="827"/>
      <c r="R1304" s="822">
        <v>2</v>
      </c>
      <c r="S1304" s="827">
        <v>1</v>
      </c>
      <c r="T1304" s="826">
        <v>1.5</v>
      </c>
      <c r="U1304" s="828">
        <v>1</v>
      </c>
    </row>
    <row r="1305" spans="1:21" ht="14.45" customHeight="1" x14ac:dyDescent="0.2">
      <c r="A1305" s="821">
        <v>21</v>
      </c>
      <c r="B1305" s="822" t="s">
        <v>3465</v>
      </c>
      <c r="C1305" s="822" t="s">
        <v>3471</v>
      </c>
      <c r="D1305" s="823" t="s">
        <v>6113</v>
      </c>
      <c r="E1305" s="824" t="s">
        <v>3509</v>
      </c>
      <c r="F1305" s="822" t="s">
        <v>3466</v>
      </c>
      <c r="G1305" s="822" t="s">
        <v>3547</v>
      </c>
      <c r="H1305" s="822" t="s">
        <v>662</v>
      </c>
      <c r="I1305" s="822" t="s">
        <v>3011</v>
      </c>
      <c r="J1305" s="822" t="s">
        <v>1373</v>
      </c>
      <c r="K1305" s="822" t="s">
        <v>1375</v>
      </c>
      <c r="L1305" s="825">
        <v>552.64</v>
      </c>
      <c r="M1305" s="825">
        <v>552.64</v>
      </c>
      <c r="N1305" s="822">
        <v>1</v>
      </c>
      <c r="O1305" s="826">
        <v>1</v>
      </c>
      <c r="P1305" s="825">
        <v>552.64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21</v>
      </c>
      <c r="B1306" s="822" t="s">
        <v>3465</v>
      </c>
      <c r="C1306" s="822" t="s">
        <v>3471</v>
      </c>
      <c r="D1306" s="823" t="s">
        <v>6113</v>
      </c>
      <c r="E1306" s="824" t="s">
        <v>3509</v>
      </c>
      <c r="F1306" s="822" t="s">
        <v>3466</v>
      </c>
      <c r="G1306" s="822" t="s">
        <v>3987</v>
      </c>
      <c r="H1306" s="822" t="s">
        <v>329</v>
      </c>
      <c r="I1306" s="822" t="s">
        <v>3988</v>
      </c>
      <c r="J1306" s="822" t="s">
        <v>3989</v>
      </c>
      <c r="K1306" s="822" t="s">
        <v>3990</v>
      </c>
      <c r="L1306" s="825">
        <v>453.18</v>
      </c>
      <c r="M1306" s="825">
        <v>1359.54</v>
      </c>
      <c r="N1306" s="822">
        <v>3</v>
      </c>
      <c r="O1306" s="826">
        <v>1</v>
      </c>
      <c r="P1306" s="825">
        <v>1359.54</v>
      </c>
      <c r="Q1306" s="827">
        <v>1</v>
      </c>
      <c r="R1306" s="822">
        <v>3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21</v>
      </c>
      <c r="B1307" s="822" t="s">
        <v>3465</v>
      </c>
      <c r="C1307" s="822" t="s">
        <v>3471</v>
      </c>
      <c r="D1307" s="823" t="s">
        <v>6113</v>
      </c>
      <c r="E1307" s="824" t="s">
        <v>3509</v>
      </c>
      <c r="F1307" s="822" t="s">
        <v>3466</v>
      </c>
      <c r="G1307" s="822" t="s">
        <v>3563</v>
      </c>
      <c r="H1307" s="822" t="s">
        <v>329</v>
      </c>
      <c r="I1307" s="822" t="s">
        <v>4438</v>
      </c>
      <c r="J1307" s="822" t="s">
        <v>4437</v>
      </c>
      <c r="K1307" s="822" t="s">
        <v>4439</v>
      </c>
      <c r="L1307" s="825">
        <v>82.12</v>
      </c>
      <c r="M1307" s="825">
        <v>82.12</v>
      </c>
      <c r="N1307" s="822">
        <v>1</v>
      </c>
      <c r="O1307" s="826">
        <v>0.5</v>
      </c>
      <c r="P1307" s="825">
        <v>82.12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21</v>
      </c>
      <c r="B1308" s="822" t="s">
        <v>3465</v>
      </c>
      <c r="C1308" s="822" t="s">
        <v>3471</v>
      </c>
      <c r="D1308" s="823" t="s">
        <v>6113</v>
      </c>
      <c r="E1308" s="824" t="s">
        <v>3509</v>
      </c>
      <c r="F1308" s="822" t="s">
        <v>3466</v>
      </c>
      <c r="G1308" s="822" t="s">
        <v>3563</v>
      </c>
      <c r="H1308" s="822" t="s">
        <v>662</v>
      </c>
      <c r="I1308" s="822" t="s">
        <v>3179</v>
      </c>
      <c r="J1308" s="822" t="s">
        <v>841</v>
      </c>
      <c r="K1308" s="822" t="s">
        <v>3180</v>
      </c>
      <c r="L1308" s="825">
        <v>48.89</v>
      </c>
      <c r="M1308" s="825">
        <v>488.89999999999992</v>
      </c>
      <c r="N1308" s="822">
        <v>10</v>
      </c>
      <c r="O1308" s="826">
        <v>6.5</v>
      </c>
      <c r="P1308" s="825">
        <v>440.00999999999993</v>
      </c>
      <c r="Q1308" s="827">
        <v>0.9</v>
      </c>
      <c r="R1308" s="822">
        <v>9</v>
      </c>
      <c r="S1308" s="827">
        <v>0.9</v>
      </c>
      <c r="T1308" s="826">
        <v>6</v>
      </c>
      <c r="U1308" s="828">
        <v>0.92307692307692313</v>
      </c>
    </row>
    <row r="1309" spans="1:21" ht="14.45" customHeight="1" x14ac:dyDescent="0.2">
      <c r="A1309" s="821">
        <v>21</v>
      </c>
      <c r="B1309" s="822" t="s">
        <v>3465</v>
      </c>
      <c r="C1309" s="822" t="s">
        <v>3471</v>
      </c>
      <c r="D1309" s="823" t="s">
        <v>6113</v>
      </c>
      <c r="E1309" s="824" t="s">
        <v>3509</v>
      </c>
      <c r="F1309" s="822" t="s">
        <v>3466</v>
      </c>
      <c r="G1309" s="822" t="s">
        <v>3563</v>
      </c>
      <c r="H1309" s="822" t="s">
        <v>329</v>
      </c>
      <c r="I1309" s="822" t="s">
        <v>3569</v>
      </c>
      <c r="J1309" s="822" t="s">
        <v>841</v>
      </c>
      <c r="K1309" s="822" t="s">
        <v>842</v>
      </c>
      <c r="L1309" s="825">
        <v>97.76</v>
      </c>
      <c r="M1309" s="825">
        <v>1661.92</v>
      </c>
      <c r="N1309" s="822">
        <v>17</v>
      </c>
      <c r="O1309" s="826">
        <v>12.5</v>
      </c>
      <c r="P1309" s="825">
        <v>1075.3600000000001</v>
      </c>
      <c r="Q1309" s="827">
        <v>0.6470588235294118</v>
      </c>
      <c r="R1309" s="822">
        <v>11</v>
      </c>
      <c r="S1309" s="827">
        <v>0.6470588235294118</v>
      </c>
      <c r="T1309" s="826">
        <v>8.5</v>
      </c>
      <c r="U1309" s="828">
        <v>0.68</v>
      </c>
    </row>
    <row r="1310" spans="1:21" ht="14.45" customHeight="1" x14ac:dyDescent="0.2">
      <c r="A1310" s="821">
        <v>21</v>
      </c>
      <c r="B1310" s="822" t="s">
        <v>3465</v>
      </c>
      <c r="C1310" s="822" t="s">
        <v>3471</v>
      </c>
      <c r="D1310" s="823" t="s">
        <v>6113</v>
      </c>
      <c r="E1310" s="824" t="s">
        <v>3509</v>
      </c>
      <c r="F1310" s="822" t="s">
        <v>3466</v>
      </c>
      <c r="G1310" s="822" t="s">
        <v>4446</v>
      </c>
      <c r="H1310" s="822" t="s">
        <v>662</v>
      </c>
      <c r="I1310" s="822" t="s">
        <v>2771</v>
      </c>
      <c r="J1310" s="822" t="s">
        <v>1423</v>
      </c>
      <c r="K1310" s="822" t="s">
        <v>778</v>
      </c>
      <c r="L1310" s="825">
        <v>34.47</v>
      </c>
      <c r="M1310" s="825">
        <v>34.47</v>
      </c>
      <c r="N1310" s="822">
        <v>1</v>
      </c>
      <c r="O1310" s="826">
        <v>1</v>
      </c>
      <c r="P1310" s="825">
        <v>34.47</v>
      </c>
      <c r="Q1310" s="827">
        <v>1</v>
      </c>
      <c r="R1310" s="822">
        <v>1</v>
      </c>
      <c r="S1310" s="827">
        <v>1</v>
      </c>
      <c r="T1310" s="826">
        <v>1</v>
      </c>
      <c r="U1310" s="828">
        <v>1</v>
      </c>
    </row>
    <row r="1311" spans="1:21" ht="14.45" customHeight="1" x14ac:dyDescent="0.2">
      <c r="A1311" s="821">
        <v>21</v>
      </c>
      <c r="B1311" s="822" t="s">
        <v>3465</v>
      </c>
      <c r="C1311" s="822" t="s">
        <v>3471</v>
      </c>
      <c r="D1311" s="823" t="s">
        <v>6113</v>
      </c>
      <c r="E1311" s="824" t="s">
        <v>3509</v>
      </c>
      <c r="F1311" s="822" t="s">
        <v>3466</v>
      </c>
      <c r="G1311" s="822" t="s">
        <v>4446</v>
      </c>
      <c r="H1311" s="822" t="s">
        <v>662</v>
      </c>
      <c r="I1311" s="822" t="s">
        <v>2772</v>
      </c>
      <c r="J1311" s="822" t="s">
        <v>1423</v>
      </c>
      <c r="K1311" s="822" t="s">
        <v>2773</v>
      </c>
      <c r="L1311" s="825">
        <v>103.4</v>
      </c>
      <c r="M1311" s="825">
        <v>310.20000000000005</v>
      </c>
      <c r="N1311" s="822">
        <v>3</v>
      </c>
      <c r="O1311" s="826">
        <v>2.5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21</v>
      </c>
      <c r="B1312" s="822" t="s">
        <v>3465</v>
      </c>
      <c r="C1312" s="822" t="s">
        <v>3471</v>
      </c>
      <c r="D1312" s="823" t="s">
        <v>6113</v>
      </c>
      <c r="E1312" s="824" t="s">
        <v>3509</v>
      </c>
      <c r="F1312" s="822" t="s">
        <v>3466</v>
      </c>
      <c r="G1312" s="822" t="s">
        <v>4446</v>
      </c>
      <c r="H1312" s="822" t="s">
        <v>662</v>
      </c>
      <c r="I1312" s="822" t="s">
        <v>4997</v>
      </c>
      <c r="J1312" s="822" t="s">
        <v>2122</v>
      </c>
      <c r="K1312" s="822" t="s">
        <v>4998</v>
      </c>
      <c r="L1312" s="825">
        <v>206.78</v>
      </c>
      <c r="M1312" s="825">
        <v>206.78</v>
      </c>
      <c r="N1312" s="822">
        <v>1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21</v>
      </c>
      <c r="B1313" s="822" t="s">
        <v>3465</v>
      </c>
      <c r="C1313" s="822" t="s">
        <v>3471</v>
      </c>
      <c r="D1313" s="823" t="s">
        <v>6113</v>
      </c>
      <c r="E1313" s="824" t="s">
        <v>3509</v>
      </c>
      <c r="F1313" s="822" t="s">
        <v>3466</v>
      </c>
      <c r="G1313" s="822" t="s">
        <v>4000</v>
      </c>
      <c r="H1313" s="822" t="s">
        <v>329</v>
      </c>
      <c r="I1313" s="822" t="s">
        <v>4004</v>
      </c>
      <c r="J1313" s="822" t="s">
        <v>4002</v>
      </c>
      <c r="K1313" s="822" t="s">
        <v>4005</v>
      </c>
      <c r="L1313" s="825">
        <v>437.23</v>
      </c>
      <c r="M1313" s="825">
        <v>437.23</v>
      </c>
      <c r="N1313" s="822">
        <v>1</v>
      </c>
      <c r="O1313" s="826">
        <v>1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21</v>
      </c>
      <c r="B1314" s="822" t="s">
        <v>3465</v>
      </c>
      <c r="C1314" s="822" t="s">
        <v>3471</v>
      </c>
      <c r="D1314" s="823" t="s">
        <v>6113</v>
      </c>
      <c r="E1314" s="824" t="s">
        <v>3509</v>
      </c>
      <c r="F1314" s="822" t="s">
        <v>3466</v>
      </c>
      <c r="G1314" s="822" t="s">
        <v>3570</v>
      </c>
      <c r="H1314" s="822" t="s">
        <v>329</v>
      </c>
      <c r="I1314" s="822" t="s">
        <v>3571</v>
      </c>
      <c r="J1314" s="822" t="s">
        <v>695</v>
      </c>
      <c r="K1314" s="822" t="s">
        <v>3572</v>
      </c>
      <c r="L1314" s="825">
        <v>127.91</v>
      </c>
      <c r="M1314" s="825">
        <v>1918.65</v>
      </c>
      <c r="N1314" s="822">
        <v>15</v>
      </c>
      <c r="O1314" s="826">
        <v>7</v>
      </c>
      <c r="P1314" s="825">
        <v>1790.74</v>
      </c>
      <c r="Q1314" s="827">
        <v>0.93333333333333335</v>
      </c>
      <c r="R1314" s="822">
        <v>14</v>
      </c>
      <c r="S1314" s="827">
        <v>0.93333333333333335</v>
      </c>
      <c r="T1314" s="826">
        <v>6</v>
      </c>
      <c r="U1314" s="828">
        <v>0.8571428571428571</v>
      </c>
    </row>
    <row r="1315" spans="1:21" ht="14.45" customHeight="1" x14ac:dyDescent="0.2">
      <c r="A1315" s="821">
        <v>21</v>
      </c>
      <c r="B1315" s="822" t="s">
        <v>3465</v>
      </c>
      <c r="C1315" s="822" t="s">
        <v>3471</v>
      </c>
      <c r="D1315" s="823" t="s">
        <v>6113</v>
      </c>
      <c r="E1315" s="824" t="s">
        <v>3509</v>
      </c>
      <c r="F1315" s="822" t="s">
        <v>3466</v>
      </c>
      <c r="G1315" s="822" t="s">
        <v>3570</v>
      </c>
      <c r="H1315" s="822" t="s">
        <v>329</v>
      </c>
      <c r="I1315" s="822" t="s">
        <v>4571</v>
      </c>
      <c r="J1315" s="822" t="s">
        <v>4572</v>
      </c>
      <c r="K1315" s="822" t="s">
        <v>4573</v>
      </c>
      <c r="L1315" s="825">
        <v>107.37</v>
      </c>
      <c r="M1315" s="825">
        <v>214.74</v>
      </c>
      <c r="N1315" s="822">
        <v>2</v>
      </c>
      <c r="O1315" s="826">
        <v>1</v>
      </c>
      <c r="P1315" s="825">
        <v>214.74</v>
      </c>
      <c r="Q1315" s="827">
        <v>1</v>
      </c>
      <c r="R1315" s="822">
        <v>2</v>
      </c>
      <c r="S1315" s="827">
        <v>1</v>
      </c>
      <c r="T1315" s="826">
        <v>1</v>
      </c>
      <c r="U1315" s="828">
        <v>1</v>
      </c>
    </row>
    <row r="1316" spans="1:21" ht="14.45" customHeight="1" x14ac:dyDescent="0.2">
      <c r="A1316" s="821">
        <v>21</v>
      </c>
      <c r="B1316" s="822" t="s">
        <v>3465</v>
      </c>
      <c r="C1316" s="822" t="s">
        <v>3471</v>
      </c>
      <c r="D1316" s="823" t="s">
        <v>6113</v>
      </c>
      <c r="E1316" s="824" t="s">
        <v>3509</v>
      </c>
      <c r="F1316" s="822" t="s">
        <v>3466</v>
      </c>
      <c r="G1316" s="822" t="s">
        <v>4447</v>
      </c>
      <c r="H1316" s="822" t="s">
        <v>329</v>
      </c>
      <c r="I1316" s="822" t="s">
        <v>4448</v>
      </c>
      <c r="J1316" s="822" t="s">
        <v>1980</v>
      </c>
      <c r="K1316" s="822" t="s">
        <v>1981</v>
      </c>
      <c r="L1316" s="825">
        <v>79.099999999999994</v>
      </c>
      <c r="M1316" s="825">
        <v>474.59999999999997</v>
      </c>
      <c r="N1316" s="822">
        <v>6</v>
      </c>
      <c r="O1316" s="826">
        <v>3</v>
      </c>
      <c r="P1316" s="825">
        <v>474.59999999999997</v>
      </c>
      <c r="Q1316" s="827">
        <v>1</v>
      </c>
      <c r="R1316" s="822">
        <v>6</v>
      </c>
      <c r="S1316" s="827">
        <v>1</v>
      </c>
      <c r="T1316" s="826">
        <v>3</v>
      </c>
      <c r="U1316" s="828">
        <v>1</v>
      </c>
    </row>
    <row r="1317" spans="1:21" ht="14.45" customHeight="1" x14ac:dyDescent="0.2">
      <c r="A1317" s="821">
        <v>21</v>
      </c>
      <c r="B1317" s="822" t="s">
        <v>3465</v>
      </c>
      <c r="C1317" s="822" t="s">
        <v>3471</v>
      </c>
      <c r="D1317" s="823" t="s">
        <v>6113</v>
      </c>
      <c r="E1317" s="824" t="s">
        <v>3509</v>
      </c>
      <c r="F1317" s="822" t="s">
        <v>3466</v>
      </c>
      <c r="G1317" s="822" t="s">
        <v>4006</v>
      </c>
      <c r="H1317" s="822" t="s">
        <v>662</v>
      </c>
      <c r="I1317" s="822" t="s">
        <v>2844</v>
      </c>
      <c r="J1317" s="822" t="s">
        <v>2842</v>
      </c>
      <c r="K1317" s="822" t="s">
        <v>2845</v>
      </c>
      <c r="L1317" s="825">
        <v>87.67</v>
      </c>
      <c r="M1317" s="825">
        <v>87.67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21</v>
      </c>
      <c r="B1318" s="822" t="s">
        <v>3465</v>
      </c>
      <c r="C1318" s="822" t="s">
        <v>3471</v>
      </c>
      <c r="D1318" s="823" t="s">
        <v>6113</v>
      </c>
      <c r="E1318" s="824" t="s">
        <v>3509</v>
      </c>
      <c r="F1318" s="822" t="s">
        <v>3466</v>
      </c>
      <c r="G1318" s="822" t="s">
        <v>4999</v>
      </c>
      <c r="H1318" s="822" t="s">
        <v>329</v>
      </c>
      <c r="I1318" s="822" t="s">
        <v>5000</v>
      </c>
      <c r="J1318" s="822" t="s">
        <v>827</v>
      </c>
      <c r="K1318" s="822" t="s">
        <v>5001</v>
      </c>
      <c r="L1318" s="825">
        <v>0</v>
      </c>
      <c r="M1318" s="825">
        <v>0</v>
      </c>
      <c r="N1318" s="822">
        <v>2</v>
      </c>
      <c r="O1318" s="826">
        <v>1.5</v>
      </c>
      <c r="P1318" s="825">
        <v>0</v>
      </c>
      <c r="Q1318" s="827"/>
      <c r="R1318" s="822">
        <v>2</v>
      </c>
      <c r="S1318" s="827">
        <v>1</v>
      </c>
      <c r="T1318" s="826">
        <v>1.5</v>
      </c>
      <c r="U1318" s="828">
        <v>1</v>
      </c>
    </row>
    <row r="1319" spans="1:21" ht="14.45" customHeight="1" x14ac:dyDescent="0.2">
      <c r="A1319" s="821">
        <v>21</v>
      </c>
      <c r="B1319" s="822" t="s">
        <v>3465</v>
      </c>
      <c r="C1319" s="822" t="s">
        <v>3471</v>
      </c>
      <c r="D1319" s="823" t="s">
        <v>6113</v>
      </c>
      <c r="E1319" s="824" t="s">
        <v>3509</v>
      </c>
      <c r="F1319" s="822" t="s">
        <v>3466</v>
      </c>
      <c r="G1319" s="822" t="s">
        <v>4857</v>
      </c>
      <c r="H1319" s="822" t="s">
        <v>329</v>
      </c>
      <c r="I1319" s="822" t="s">
        <v>4861</v>
      </c>
      <c r="J1319" s="822" t="s">
        <v>4859</v>
      </c>
      <c r="K1319" s="822" t="s">
        <v>4862</v>
      </c>
      <c r="L1319" s="825">
        <v>4472.93</v>
      </c>
      <c r="M1319" s="825">
        <v>4472.93</v>
      </c>
      <c r="N1319" s="822">
        <v>1</v>
      </c>
      <c r="O1319" s="826">
        <v>1</v>
      </c>
      <c r="P1319" s="825">
        <v>4472.93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21</v>
      </c>
      <c r="B1320" s="822" t="s">
        <v>3465</v>
      </c>
      <c r="C1320" s="822" t="s">
        <v>3471</v>
      </c>
      <c r="D1320" s="823" t="s">
        <v>6113</v>
      </c>
      <c r="E1320" s="824" t="s">
        <v>3509</v>
      </c>
      <c r="F1320" s="822" t="s">
        <v>3466</v>
      </c>
      <c r="G1320" s="822" t="s">
        <v>4029</v>
      </c>
      <c r="H1320" s="822" t="s">
        <v>329</v>
      </c>
      <c r="I1320" s="822" t="s">
        <v>5002</v>
      </c>
      <c r="J1320" s="822" t="s">
        <v>5003</v>
      </c>
      <c r="K1320" s="822" t="s">
        <v>3710</v>
      </c>
      <c r="L1320" s="825">
        <v>183.79</v>
      </c>
      <c r="M1320" s="825">
        <v>183.79</v>
      </c>
      <c r="N1320" s="822">
        <v>1</v>
      </c>
      <c r="O1320" s="826">
        <v>1</v>
      </c>
      <c r="P1320" s="825">
        <v>183.79</v>
      </c>
      <c r="Q1320" s="827">
        <v>1</v>
      </c>
      <c r="R1320" s="822">
        <v>1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21</v>
      </c>
      <c r="B1321" s="822" t="s">
        <v>3465</v>
      </c>
      <c r="C1321" s="822" t="s">
        <v>3471</v>
      </c>
      <c r="D1321" s="823" t="s">
        <v>6113</v>
      </c>
      <c r="E1321" s="824" t="s">
        <v>3509</v>
      </c>
      <c r="F1321" s="822" t="s">
        <v>3466</v>
      </c>
      <c r="G1321" s="822" t="s">
        <v>4719</v>
      </c>
      <c r="H1321" s="822" t="s">
        <v>329</v>
      </c>
      <c r="I1321" s="822" t="s">
        <v>4720</v>
      </c>
      <c r="J1321" s="822" t="s">
        <v>4721</v>
      </c>
      <c r="K1321" s="822" t="s">
        <v>4722</v>
      </c>
      <c r="L1321" s="825">
        <v>0</v>
      </c>
      <c r="M1321" s="825">
        <v>0</v>
      </c>
      <c r="N1321" s="822">
        <v>2</v>
      </c>
      <c r="O1321" s="826">
        <v>0.5</v>
      </c>
      <c r="P1321" s="825"/>
      <c r="Q1321" s="827"/>
      <c r="R1321" s="822"/>
      <c r="S1321" s="827">
        <v>0</v>
      </c>
      <c r="T1321" s="826"/>
      <c r="U1321" s="828">
        <v>0</v>
      </c>
    </row>
    <row r="1322" spans="1:21" ht="14.45" customHeight="1" x14ac:dyDescent="0.2">
      <c r="A1322" s="821">
        <v>21</v>
      </c>
      <c r="B1322" s="822" t="s">
        <v>3465</v>
      </c>
      <c r="C1322" s="822" t="s">
        <v>3471</v>
      </c>
      <c r="D1322" s="823" t="s">
        <v>6113</v>
      </c>
      <c r="E1322" s="824" t="s">
        <v>3509</v>
      </c>
      <c r="F1322" s="822" t="s">
        <v>3466</v>
      </c>
      <c r="G1322" s="822" t="s">
        <v>4036</v>
      </c>
      <c r="H1322" s="822" t="s">
        <v>329</v>
      </c>
      <c r="I1322" s="822" t="s">
        <v>4039</v>
      </c>
      <c r="J1322" s="822" t="s">
        <v>1482</v>
      </c>
      <c r="K1322" s="822" t="s">
        <v>4040</v>
      </c>
      <c r="L1322" s="825">
        <v>181.04</v>
      </c>
      <c r="M1322" s="825">
        <v>181.04</v>
      </c>
      <c r="N1322" s="822">
        <v>1</v>
      </c>
      <c r="O1322" s="826">
        <v>0.5</v>
      </c>
      <c r="P1322" s="825">
        <v>181.04</v>
      </c>
      <c r="Q1322" s="827">
        <v>1</v>
      </c>
      <c r="R1322" s="822">
        <v>1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21</v>
      </c>
      <c r="B1323" s="822" t="s">
        <v>3465</v>
      </c>
      <c r="C1323" s="822" t="s">
        <v>3471</v>
      </c>
      <c r="D1323" s="823" t="s">
        <v>6113</v>
      </c>
      <c r="E1323" s="824" t="s">
        <v>3509</v>
      </c>
      <c r="F1323" s="822" t="s">
        <v>3466</v>
      </c>
      <c r="G1323" s="822" t="s">
        <v>5004</v>
      </c>
      <c r="H1323" s="822" t="s">
        <v>662</v>
      </c>
      <c r="I1323" s="822" t="s">
        <v>3127</v>
      </c>
      <c r="J1323" s="822" t="s">
        <v>1599</v>
      </c>
      <c r="K1323" s="822" t="s">
        <v>1600</v>
      </c>
      <c r="L1323" s="825">
        <v>63.75</v>
      </c>
      <c r="M1323" s="825">
        <v>63.75</v>
      </c>
      <c r="N1323" s="822">
        <v>1</v>
      </c>
      <c r="O1323" s="826">
        <v>1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21</v>
      </c>
      <c r="B1324" s="822" t="s">
        <v>3465</v>
      </c>
      <c r="C1324" s="822" t="s">
        <v>3471</v>
      </c>
      <c r="D1324" s="823" t="s">
        <v>6113</v>
      </c>
      <c r="E1324" s="824" t="s">
        <v>3509</v>
      </c>
      <c r="F1324" s="822" t="s">
        <v>3466</v>
      </c>
      <c r="G1324" s="822" t="s">
        <v>4041</v>
      </c>
      <c r="H1324" s="822" t="s">
        <v>329</v>
      </c>
      <c r="I1324" s="822" t="s">
        <v>4042</v>
      </c>
      <c r="J1324" s="822" t="s">
        <v>964</v>
      </c>
      <c r="K1324" s="822" t="s">
        <v>4043</v>
      </c>
      <c r="L1324" s="825">
        <v>0</v>
      </c>
      <c r="M1324" s="825">
        <v>0</v>
      </c>
      <c r="N1324" s="822">
        <v>1</v>
      </c>
      <c r="O1324" s="826">
        <v>0.5</v>
      </c>
      <c r="P1324" s="825">
        <v>0</v>
      </c>
      <c r="Q1324" s="827"/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21</v>
      </c>
      <c r="B1325" s="822" t="s">
        <v>3465</v>
      </c>
      <c r="C1325" s="822" t="s">
        <v>3471</v>
      </c>
      <c r="D1325" s="823" t="s">
        <v>6113</v>
      </c>
      <c r="E1325" s="824" t="s">
        <v>3509</v>
      </c>
      <c r="F1325" s="822" t="s">
        <v>3466</v>
      </c>
      <c r="G1325" s="822" t="s">
        <v>3578</v>
      </c>
      <c r="H1325" s="822" t="s">
        <v>662</v>
      </c>
      <c r="I1325" s="822" t="s">
        <v>3032</v>
      </c>
      <c r="J1325" s="822" t="s">
        <v>1338</v>
      </c>
      <c r="K1325" s="822" t="s">
        <v>1340</v>
      </c>
      <c r="L1325" s="825">
        <v>0</v>
      </c>
      <c r="M1325" s="825">
        <v>0</v>
      </c>
      <c r="N1325" s="822">
        <v>40</v>
      </c>
      <c r="O1325" s="826">
        <v>17</v>
      </c>
      <c r="P1325" s="825">
        <v>0</v>
      </c>
      <c r="Q1325" s="827"/>
      <c r="R1325" s="822">
        <v>30</v>
      </c>
      <c r="S1325" s="827">
        <v>0.75</v>
      </c>
      <c r="T1325" s="826">
        <v>12</v>
      </c>
      <c r="U1325" s="828">
        <v>0.70588235294117652</v>
      </c>
    </row>
    <row r="1326" spans="1:21" ht="14.45" customHeight="1" x14ac:dyDescent="0.2">
      <c r="A1326" s="821">
        <v>21</v>
      </c>
      <c r="B1326" s="822" t="s">
        <v>3465</v>
      </c>
      <c r="C1326" s="822" t="s">
        <v>3471</v>
      </c>
      <c r="D1326" s="823" t="s">
        <v>6113</v>
      </c>
      <c r="E1326" s="824" t="s">
        <v>3509</v>
      </c>
      <c r="F1326" s="822" t="s">
        <v>3466</v>
      </c>
      <c r="G1326" s="822" t="s">
        <v>4050</v>
      </c>
      <c r="H1326" s="822" t="s">
        <v>329</v>
      </c>
      <c r="I1326" s="822" t="s">
        <v>4051</v>
      </c>
      <c r="J1326" s="822" t="s">
        <v>1601</v>
      </c>
      <c r="K1326" s="822" t="s">
        <v>4052</v>
      </c>
      <c r="L1326" s="825">
        <v>130.57</v>
      </c>
      <c r="M1326" s="825">
        <v>783.41999999999985</v>
      </c>
      <c r="N1326" s="822">
        <v>6</v>
      </c>
      <c r="O1326" s="826">
        <v>3</v>
      </c>
      <c r="P1326" s="825">
        <v>652.84999999999991</v>
      </c>
      <c r="Q1326" s="827">
        <v>0.83333333333333337</v>
      </c>
      <c r="R1326" s="822">
        <v>5</v>
      </c>
      <c r="S1326" s="827">
        <v>0.83333333333333337</v>
      </c>
      <c r="T1326" s="826">
        <v>2.5</v>
      </c>
      <c r="U1326" s="828">
        <v>0.83333333333333337</v>
      </c>
    </row>
    <row r="1327" spans="1:21" ht="14.45" customHeight="1" x14ac:dyDescent="0.2">
      <c r="A1327" s="821">
        <v>21</v>
      </c>
      <c r="B1327" s="822" t="s">
        <v>3465</v>
      </c>
      <c r="C1327" s="822" t="s">
        <v>3471</v>
      </c>
      <c r="D1327" s="823" t="s">
        <v>6113</v>
      </c>
      <c r="E1327" s="824" t="s">
        <v>3509</v>
      </c>
      <c r="F1327" s="822" t="s">
        <v>3466</v>
      </c>
      <c r="G1327" s="822" t="s">
        <v>4050</v>
      </c>
      <c r="H1327" s="822" t="s">
        <v>329</v>
      </c>
      <c r="I1327" s="822" t="s">
        <v>4051</v>
      </c>
      <c r="J1327" s="822" t="s">
        <v>1601</v>
      </c>
      <c r="K1327" s="822" t="s">
        <v>4052</v>
      </c>
      <c r="L1327" s="825">
        <v>169.24</v>
      </c>
      <c r="M1327" s="825">
        <v>676.96</v>
      </c>
      <c r="N1327" s="822">
        <v>4</v>
      </c>
      <c r="O1327" s="826">
        <v>2</v>
      </c>
      <c r="P1327" s="825">
        <v>507.72</v>
      </c>
      <c r="Q1327" s="827">
        <v>0.75</v>
      </c>
      <c r="R1327" s="822">
        <v>3</v>
      </c>
      <c r="S1327" s="827">
        <v>0.75</v>
      </c>
      <c r="T1327" s="826">
        <v>1.5</v>
      </c>
      <c r="U1327" s="828">
        <v>0.75</v>
      </c>
    </row>
    <row r="1328" spans="1:21" ht="14.45" customHeight="1" x14ac:dyDescent="0.2">
      <c r="A1328" s="821">
        <v>21</v>
      </c>
      <c r="B1328" s="822" t="s">
        <v>3465</v>
      </c>
      <c r="C1328" s="822" t="s">
        <v>3471</v>
      </c>
      <c r="D1328" s="823" t="s">
        <v>6113</v>
      </c>
      <c r="E1328" s="824" t="s">
        <v>3509</v>
      </c>
      <c r="F1328" s="822" t="s">
        <v>3466</v>
      </c>
      <c r="G1328" s="822" t="s">
        <v>4050</v>
      </c>
      <c r="H1328" s="822" t="s">
        <v>329</v>
      </c>
      <c r="I1328" s="822" t="s">
        <v>4053</v>
      </c>
      <c r="J1328" s="822" t="s">
        <v>1601</v>
      </c>
      <c r="K1328" s="822" t="s">
        <v>4054</v>
      </c>
      <c r="L1328" s="825">
        <v>33.85</v>
      </c>
      <c r="M1328" s="825">
        <v>33.85</v>
      </c>
      <c r="N1328" s="822">
        <v>1</v>
      </c>
      <c r="O1328" s="826">
        <v>0.5</v>
      </c>
      <c r="P1328" s="825">
        <v>33.85</v>
      </c>
      <c r="Q1328" s="827">
        <v>1</v>
      </c>
      <c r="R1328" s="822">
        <v>1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21</v>
      </c>
      <c r="B1329" s="822" t="s">
        <v>3465</v>
      </c>
      <c r="C1329" s="822" t="s">
        <v>3471</v>
      </c>
      <c r="D1329" s="823" t="s">
        <v>6113</v>
      </c>
      <c r="E1329" s="824" t="s">
        <v>3509</v>
      </c>
      <c r="F1329" s="822" t="s">
        <v>3466</v>
      </c>
      <c r="G1329" s="822" t="s">
        <v>4057</v>
      </c>
      <c r="H1329" s="822" t="s">
        <v>329</v>
      </c>
      <c r="I1329" s="822" t="s">
        <v>5005</v>
      </c>
      <c r="J1329" s="822" t="s">
        <v>2252</v>
      </c>
      <c r="K1329" s="822" t="s">
        <v>5006</v>
      </c>
      <c r="L1329" s="825">
        <v>66.88</v>
      </c>
      <c r="M1329" s="825">
        <v>401.28</v>
      </c>
      <c r="N1329" s="822">
        <v>6</v>
      </c>
      <c r="O1329" s="826">
        <v>5</v>
      </c>
      <c r="P1329" s="825">
        <v>401.28</v>
      </c>
      <c r="Q1329" s="827">
        <v>1</v>
      </c>
      <c r="R1329" s="822">
        <v>6</v>
      </c>
      <c r="S1329" s="827">
        <v>1</v>
      </c>
      <c r="T1329" s="826">
        <v>5</v>
      </c>
      <c r="U1329" s="828">
        <v>1</v>
      </c>
    </row>
    <row r="1330" spans="1:21" ht="14.45" customHeight="1" x14ac:dyDescent="0.2">
      <c r="A1330" s="821">
        <v>21</v>
      </c>
      <c r="B1330" s="822" t="s">
        <v>3465</v>
      </c>
      <c r="C1330" s="822" t="s">
        <v>3471</v>
      </c>
      <c r="D1330" s="823" t="s">
        <v>6113</v>
      </c>
      <c r="E1330" s="824" t="s">
        <v>3509</v>
      </c>
      <c r="F1330" s="822" t="s">
        <v>3466</v>
      </c>
      <c r="G1330" s="822" t="s">
        <v>4060</v>
      </c>
      <c r="H1330" s="822" t="s">
        <v>662</v>
      </c>
      <c r="I1330" s="822" t="s">
        <v>4061</v>
      </c>
      <c r="J1330" s="822" t="s">
        <v>4062</v>
      </c>
      <c r="K1330" s="822" t="s">
        <v>768</v>
      </c>
      <c r="L1330" s="825">
        <v>502.31</v>
      </c>
      <c r="M1330" s="825">
        <v>1506.93</v>
      </c>
      <c r="N1330" s="822">
        <v>3</v>
      </c>
      <c r="O1330" s="826">
        <v>3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21</v>
      </c>
      <c r="B1331" s="822" t="s">
        <v>3465</v>
      </c>
      <c r="C1331" s="822" t="s">
        <v>3471</v>
      </c>
      <c r="D1331" s="823" t="s">
        <v>6113</v>
      </c>
      <c r="E1331" s="824" t="s">
        <v>3509</v>
      </c>
      <c r="F1331" s="822" t="s">
        <v>3466</v>
      </c>
      <c r="G1331" s="822" t="s">
        <v>4064</v>
      </c>
      <c r="H1331" s="822" t="s">
        <v>329</v>
      </c>
      <c r="I1331" s="822" t="s">
        <v>5007</v>
      </c>
      <c r="J1331" s="822" t="s">
        <v>4472</v>
      </c>
      <c r="K1331" s="822" t="s">
        <v>5008</v>
      </c>
      <c r="L1331" s="825">
        <v>237.31</v>
      </c>
      <c r="M1331" s="825">
        <v>237.31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21</v>
      </c>
      <c r="B1332" s="822" t="s">
        <v>3465</v>
      </c>
      <c r="C1332" s="822" t="s">
        <v>3471</v>
      </c>
      <c r="D1332" s="823" t="s">
        <v>6113</v>
      </c>
      <c r="E1332" s="824" t="s">
        <v>3509</v>
      </c>
      <c r="F1332" s="822" t="s">
        <v>3466</v>
      </c>
      <c r="G1332" s="822" t="s">
        <v>4064</v>
      </c>
      <c r="H1332" s="822" t="s">
        <v>329</v>
      </c>
      <c r="I1332" s="822" t="s">
        <v>4574</v>
      </c>
      <c r="J1332" s="822" t="s">
        <v>4472</v>
      </c>
      <c r="K1332" s="822" t="s">
        <v>4575</v>
      </c>
      <c r="L1332" s="825">
        <v>118.65</v>
      </c>
      <c r="M1332" s="825">
        <v>118.65</v>
      </c>
      <c r="N1332" s="822">
        <v>1</v>
      </c>
      <c r="O1332" s="826">
        <v>1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21</v>
      </c>
      <c r="B1333" s="822" t="s">
        <v>3465</v>
      </c>
      <c r="C1333" s="822" t="s">
        <v>3471</v>
      </c>
      <c r="D1333" s="823" t="s">
        <v>6113</v>
      </c>
      <c r="E1333" s="824" t="s">
        <v>3509</v>
      </c>
      <c r="F1333" s="822" t="s">
        <v>3466</v>
      </c>
      <c r="G1333" s="822" t="s">
        <v>4081</v>
      </c>
      <c r="H1333" s="822" t="s">
        <v>329</v>
      </c>
      <c r="I1333" s="822" t="s">
        <v>4082</v>
      </c>
      <c r="J1333" s="822" t="s">
        <v>1535</v>
      </c>
      <c r="K1333" s="822" t="s">
        <v>4083</v>
      </c>
      <c r="L1333" s="825">
        <v>98.2</v>
      </c>
      <c r="M1333" s="825">
        <v>196.4</v>
      </c>
      <c r="N1333" s="822">
        <v>2</v>
      </c>
      <c r="O1333" s="826">
        <v>1.5</v>
      </c>
      <c r="P1333" s="825">
        <v>196.4</v>
      </c>
      <c r="Q1333" s="827">
        <v>1</v>
      </c>
      <c r="R1333" s="822">
        <v>2</v>
      </c>
      <c r="S1333" s="827">
        <v>1</v>
      </c>
      <c r="T1333" s="826">
        <v>1.5</v>
      </c>
      <c r="U1333" s="828">
        <v>1</v>
      </c>
    </row>
    <row r="1334" spans="1:21" ht="14.45" customHeight="1" x14ac:dyDescent="0.2">
      <c r="A1334" s="821">
        <v>21</v>
      </c>
      <c r="B1334" s="822" t="s">
        <v>3465</v>
      </c>
      <c r="C1334" s="822" t="s">
        <v>3471</v>
      </c>
      <c r="D1334" s="823" t="s">
        <v>6113</v>
      </c>
      <c r="E1334" s="824" t="s">
        <v>3509</v>
      </c>
      <c r="F1334" s="822" t="s">
        <v>3466</v>
      </c>
      <c r="G1334" s="822" t="s">
        <v>3573</v>
      </c>
      <c r="H1334" s="822" t="s">
        <v>329</v>
      </c>
      <c r="I1334" s="822" t="s">
        <v>4092</v>
      </c>
      <c r="J1334" s="822" t="s">
        <v>4093</v>
      </c>
      <c r="K1334" s="822" t="s">
        <v>4094</v>
      </c>
      <c r="L1334" s="825">
        <v>33.4</v>
      </c>
      <c r="M1334" s="825">
        <v>100.19999999999999</v>
      </c>
      <c r="N1334" s="822">
        <v>3</v>
      </c>
      <c r="O1334" s="826">
        <v>0.5</v>
      </c>
      <c r="P1334" s="825">
        <v>100.19999999999999</v>
      </c>
      <c r="Q1334" s="827">
        <v>1</v>
      </c>
      <c r="R1334" s="822">
        <v>3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21</v>
      </c>
      <c r="B1335" s="822" t="s">
        <v>3465</v>
      </c>
      <c r="C1335" s="822" t="s">
        <v>3471</v>
      </c>
      <c r="D1335" s="823" t="s">
        <v>6113</v>
      </c>
      <c r="E1335" s="824" t="s">
        <v>3509</v>
      </c>
      <c r="F1335" s="822" t="s">
        <v>3466</v>
      </c>
      <c r="G1335" s="822" t="s">
        <v>3573</v>
      </c>
      <c r="H1335" s="822" t="s">
        <v>329</v>
      </c>
      <c r="I1335" s="822" t="s">
        <v>3574</v>
      </c>
      <c r="J1335" s="822" t="s">
        <v>3575</v>
      </c>
      <c r="K1335" s="822" t="s">
        <v>3576</v>
      </c>
      <c r="L1335" s="825">
        <v>100.17</v>
      </c>
      <c r="M1335" s="825">
        <v>400.68</v>
      </c>
      <c r="N1335" s="822">
        <v>4</v>
      </c>
      <c r="O1335" s="826">
        <v>2</v>
      </c>
      <c r="P1335" s="825"/>
      <c r="Q1335" s="827">
        <v>0</v>
      </c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21</v>
      </c>
      <c r="B1336" s="822" t="s">
        <v>3465</v>
      </c>
      <c r="C1336" s="822" t="s">
        <v>3471</v>
      </c>
      <c r="D1336" s="823" t="s">
        <v>6113</v>
      </c>
      <c r="E1336" s="824" t="s">
        <v>3509</v>
      </c>
      <c r="F1336" s="822" t="s">
        <v>3466</v>
      </c>
      <c r="G1336" s="822" t="s">
        <v>3573</v>
      </c>
      <c r="H1336" s="822" t="s">
        <v>329</v>
      </c>
      <c r="I1336" s="822" t="s">
        <v>4101</v>
      </c>
      <c r="J1336" s="822" t="s">
        <v>1548</v>
      </c>
      <c r="K1336" s="822" t="s">
        <v>4102</v>
      </c>
      <c r="L1336" s="825">
        <v>33.4</v>
      </c>
      <c r="M1336" s="825">
        <v>167</v>
      </c>
      <c r="N1336" s="822">
        <v>5</v>
      </c>
      <c r="O1336" s="826">
        <v>2.5</v>
      </c>
      <c r="P1336" s="825">
        <v>133.6</v>
      </c>
      <c r="Q1336" s="827">
        <v>0.79999999999999993</v>
      </c>
      <c r="R1336" s="822">
        <v>4</v>
      </c>
      <c r="S1336" s="827">
        <v>0.8</v>
      </c>
      <c r="T1336" s="826">
        <v>1.5</v>
      </c>
      <c r="U1336" s="828">
        <v>0.6</v>
      </c>
    </row>
    <row r="1337" spans="1:21" ht="14.45" customHeight="1" x14ac:dyDescent="0.2">
      <c r="A1337" s="821">
        <v>21</v>
      </c>
      <c r="B1337" s="822" t="s">
        <v>3465</v>
      </c>
      <c r="C1337" s="822" t="s">
        <v>3471</v>
      </c>
      <c r="D1337" s="823" t="s">
        <v>6113</v>
      </c>
      <c r="E1337" s="824" t="s">
        <v>3509</v>
      </c>
      <c r="F1337" s="822" t="s">
        <v>3466</v>
      </c>
      <c r="G1337" s="822" t="s">
        <v>3573</v>
      </c>
      <c r="H1337" s="822" t="s">
        <v>329</v>
      </c>
      <c r="I1337" s="822" t="s">
        <v>5009</v>
      </c>
      <c r="J1337" s="822" t="s">
        <v>3575</v>
      </c>
      <c r="K1337" s="822" t="s">
        <v>5010</v>
      </c>
      <c r="L1337" s="825">
        <v>33.4</v>
      </c>
      <c r="M1337" s="825">
        <v>100.19999999999999</v>
      </c>
      <c r="N1337" s="822">
        <v>3</v>
      </c>
      <c r="O1337" s="826">
        <v>2</v>
      </c>
      <c r="P1337" s="825">
        <v>66.8</v>
      </c>
      <c r="Q1337" s="827">
        <v>0.66666666666666674</v>
      </c>
      <c r="R1337" s="822">
        <v>2</v>
      </c>
      <c r="S1337" s="827">
        <v>0.66666666666666663</v>
      </c>
      <c r="T1337" s="826">
        <v>1.5</v>
      </c>
      <c r="U1337" s="828">
        <v>0.75</v>
      </c>
    </row>
    <row r="1338" spans="1:21" ht="14.45" customHeight="1" x14ac:dyDescent="0.2">
      <c r="A1338" s="821">
        <v>21</v>
      </c>
      <c r="B1338" s="822" t="s">
        <v>3465</v>
      </c>
      <c r="C1338" s="822" t="s">
        <v>3471</v>
      </c>
      <c r="D1338" s="823" t="s">
        <v>6113</v>
      </c>
      <c r="E1338" s="824" t="s">
        <v>3509</v>
      </c>
      <c r="F1338" s="822" t="s">
        <v>3466</v>
      </c>
      <c r="G1338" s="822" t="s">
        <v>4106</v>
      </c>
      <c r="H1338" s="822" t="s">
        <v>329</v>
      </c>
      <c r="I1338" s="822" t="s">
        <v>4107</v>
      </c>
      <c r="J1338" s="822" t="s">
        <v>1572</v>
      </c>
      <c r="K1338" s="822" t="s">
        <v>4108</v>
      </c>
      <c r="L1338" s="825">
        <v>264</v>
      </c>
      <c r="M1338" s="825">
        <v>528</v>
      </c>
      <c r="N1338" s="822">
        <v>2</v>
      </c>
      <c r="O1338" s="826">
        <v>1.5</v>
      </c>
      <c r="P1338" s="825">
        <v>264</v>
      </c>
      <c r="Q1338" s="827">
        <v>0.5</v>
      </c>
      <c r="R1338" s="822">
        <v>1</v>
      </c>
      <c r="S1338" s="827">
        <v>0.5</v>
      </c>
      <c r="T1338" s="826">
        <v>0.5</v>
      </c>
      <c r="U1338" s="828">
        <v>0.33333333333333331</v>
      </c>
    </row>
    <row r="1339" spans="1:21" ht="14.45" customHeight="1" x14ac:dyDescent="0.2">
      <c r="A1339" s="821">
        <v>21</v>
      </c>
      <c r="B1339" s="822" t="s">
        <v>3465</v>
      </c>
      <c r="C1339" s="822" t="s">
        <v>3471</v>
      </c>
      <c r="D1339" s="823" t="s">
        <v>6113</v>
      </c>
      <c r="E1339" s="824" t="s">
        <v>3509</v>
      </c>
      <c r="F1339" s="822" t="s">
        <v>3466</v>
      </c>
      <c r="G1339" s="822" t="s">
        <v>4106</v>
      </c>
      <c r="H1339" s="822" t="s">
        <v>329</v>
      </c>
      <c r="I1339" s="822" t="s">
        <v>4490</v>
      </c>
      <c r="J1339" s="822" t="s">
        <v>1572</v>
      </c>
      <c r="K1339" s="822" t="s">
        <v>4491</v>
      </c>
      <c r="L1339" s="825">
        <v>65.989999999999995</v>
      </c>
      <c r="M1339" s="825">
        <v>65.989999999999995</v>
      </c>
      <c r="N1339" s="822">
        <v>1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21</v>
      </c>
      <c r="B1340" s="822" t="s">
        <v>3465</v>
      </c>
      <c r="C1340" s="822" t="s">
        <v>3471</v>
      </c>
      <c r="D1340" s="823" t="s">
        <v>6113</v>
      </c>
      <c r="E1340" s="824" t="s">
        <v>3509</v>
      </c>
      <c r="F1340" s="822" t="s">
        <v>3466</v>
      </c>
      <c r="G1340" s="822" t="s">
        <v>4111</v>
      </c>
      <c r="H1340" s="822" t="s">
        <v>329</v>
      </c>
      <c r="I1340" s="822" t="s">
        <v>4727</v>
      </c>
      <c r="J1340" s="822" t="s">
        <v>788</v>
      </c>
      <c r="K1340" s="822" t="s">
        <v>4728</v>
      </c>
      <c r="L1340" s="825">
        <v>0</v>
      </c>
      <c r="M1340" s="825">
        <v>0</v>
      </c>
      <c r="N1340" s="822">
        <v>2</v>
      </c>
      <c r="O1340" s="826">
        <v>0.5</v>
      </c>
      <c r="P1340" s="825">
        <v>0</v>
      </c>
      <c r="Q1340" s="827"/>
      <c r="R1340" s="822">
        <v>2</v>
      </c>
      <c r="S1340" s="827">
        <v>1</v>
      </c>
      <c r="T1340" s="826">
        <v>0.5</v>
      </c>
      <c r="U1340" s="828">
        <v>1</v>
      </c>
    </row>
    <row r="1341" spans="1:21" ht="14.45" customHeight="1" x14ac:dyDescent="0.2">
      <c r="A1341" s="821">
        <v>21</v>
      </c>
      <c r="B1341" s="822" t="s">
        <v>3465</v>
      </c>
      <c r="C1341" s="822" t="s">
        <v>3471</v>
      </c>
      <c r="D1341" s="823" t="s">
        <v>6113</v>
      </c>
      <c r="E1341" s="824" t="s">
        <v>3509</v>
      </c>
      <c r="F1341" s="822" t="s">
        <v>3466</v>
      </c>
      <c r="G1341" s="822" t="s">
        <v>4111</v>
      </c>
      <c r="H1341" s="822" t="s">
        <v>329</v>
      </c>
      <c r="I1341" s="822" t="s">
        <v>4116</v>
      </c>
      <c r="J1341" s="822" t="s">
        <v>4114</v>
      </c>
      <c r="K1341" s="822" t="s">
        <v>4117</v>
      </c>
      <c r="L1341" s="825">
        <v>387.73</v>
      </c>
      <c r="M1341" s="825">
        <v>387.73</v>
      </c>
      <c r="N1341" s="822">
        <v>1</v>
      </c>
      <c r="O1341" s="826">
        <v>0.5</v>
      </c>
      <c r="P1341" s="825">
        <v>387.73</v>
      </c>
      <c r="Q1341" s="827">
        <v>1</v>
      </c>
      <c r="R1341" s="822">
        <v>1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21</v>
      </c>
      <c r="B1342" s="822" t="s">
        <v>3465</v>
      </c>
      <c r="C1342" s="822" t="s">
        <v>3471</v>
      </c>
      <c r="D1342" s="823" t="s">
        <v>6113</v>
      </c>
      <c r="E1342" s="824" t="s">
        <v>3509</v>
      </c>
      <c r="F1342" s="822" t="s">
        <v>3466</v>
      </c>
      <c r="G1342" s="822" t="s">
        <v>4111</v>
      </c>
      <c r="H1342" s="822" t="s">
        <v>329</v>
      </c>
      <c r="I1342" s="822" t="s">
        <v>4118</v>
      </c>
      <c r="J1342" s="822" t="s">
        <v>4119</v>
      </c>
      <c r="K1342" s="822" t="s">
        <v>4115</v>
      </c>
      <c r="L1342" s="825">
        <v>177.92</v>
      </c>
      <c r="M1342" s="825">
        <v>355.84</v>
      </c>
      <c r="N1342" s="822">
        <v>2</v>
      </c>
      <c r="O1342" s="826">
        <v>2</v>
      </c>
      <c r="P1342" s="825">
        <v>355.84</v>
      </c>
      <c r="Q1342" s="827">
        <v>1</v>
      </c>
      <c r="R1342" s="822">
        <v>2</v>
      </c>
      <c r="S1342" s="827">
        <v>1</v>
      </c>
      <c r="T1342" s="826">
        <v>2</v>
      </c>
      <c r="U1342" s="828">
        <v>1</v>
      </c>
    </row>
    <row r="1343" spans="1:21" ht="14.45" customHeight="1" x14ac:dyDescent="0.2">
      <c r="A1343" s="821">
        <v>21</v>
      </c>
      <c r="B1343" s="822" t="s">
        <v>3465</v>
      </c>
      <c r="C1343" s="822" t="s">
        <v>3471</v>
      </c>
      <c r="D1343" s="823" t="s">
        <v>6113</v>
      </c>
      <c r="E1343" s="824" t="s">
        <v>3509</v>
      </c>
      <c r="F1343" s="822" t="s">
        <v>3466</v>
      </c>
      <c r="G1343" s="822" t="s">
        <v>5011</v>
      </c>
      <c r="H1343" s="822" t="s">
        <v>329</v>
      </c>
      <c r="I1343" s="822" t="s">
        <v>5012</v>
      </c>
      <c r="J1343" s="822" t="s">
        <v>5013</v>
      </c>
      <c r="K1343" s="822" t="s">
        <v>5014</v>
      </c>
      <c r="L1343" s="825">
        <v>729.09</v>
      </c>
      <c r="M1343" s="825">
        <v>1458.18</v>
      </c>
      <c r="N1343" s="822">
        <v>2</v>
      </c>
      <c r="O1343" s="826">
        <v>1.5</v>
      </c>
      <c r="P1343" s="825">
        <v>1458.18</v>
      </c>
      <c r="Q1343" s="827">
        <v>1</v>
      </c>
      <c r="R1343" s="822">
        <v>2</v>
      </c>
      <c r="S1343" s="827">
        <v>1</v>
      </c>
      <c r="T1343" s="826">
        <v>1.5</v>
      </c>
      <c r="U1343" s="828">
        <v>1</v>
      </c>
    </row>
    <row r="1344" spans="1:21" ht="14.45" customHeight="1" x14ac:dyDescent="0.2">
      <c r="A1344" s="821">
        <v>21</v>
      </c>
      <c r="B1344" s="822" t="s">
        <v>3465</v>
      </c>
      <c r="C1344" s="822" t="s">
        <v>3471</v>
      </c>
      <c r="D1344" s="823" t="s">
        <v>6113</v>
      </c>
      <c r="E1344" s="824" t="s">
        <v>3509</v>
      </c>
      <c r="F1344" s="822" t="s">
        <v>3466</v>
      </c>
      <c r="G1344" s="822" t="s">
        <v>4126</v>
      </c>
      <c r="H1344" s="822" t="s">
        <v>329</v>
      </c>
      <c r="I1344" s="822" t="s">
        <v>4129</v>
      </c>
      <c r="J1344" s="822" t="s">
        <v>4130</v>
      </c>
      <c r="K1344" s="822" t="s">
        <v>3710</v>
      </c>
      <c r="L1344" s="825">
        <v>0</v>
      </c>
      <c r="M1344" s="825">
        <v>0</v>
      </c>
      <c r="N1344" s="822">
        <v>1</v>
      </c>
      <c r="O1344" s="826">
        <v>0.5</v>
      </c>
      <c r="P1344" s="825">
        <v>0</v>
      </c>
      <c r="Q1344" s="827"/>
      <c r="R1344" s="822">
        <v>1</v>
      </c>
      <c r="S1344" s="827">
        <v>1</v>
      </c>
      <c r="T1344" s="826">
        <v>0.5</v>
      </c>
      <c r="U1344" s="828">
        <v>1</v>
      </c>
    </row>
    <row r="1345" spans="1:21" ht="14.45" customHeight="1" x14ac:dyDescent="0.2">
      <c r="A1345" s="821">
        <v>21</v>
      </c>
      <c r="B1345" s="822" t="s">
        <v>3465</v>
      </c>
      <c r="C1345" s="822" t="s">
        <v>3471</v>
      </c>
      <c r="D1345" s="823" t="s">
        <v>6113</v>
      </c>
      <c r="E1345" s="824" t="s">
        <v>3509</v>
      </c>
      <c r="F1345" s="822" t="s">
        <v>3466</v>
      </c>
      <c r="G1345" s="822" t="s">
        <v>4126</v>
      </c>
      <c r="H1345" s="822" t="s">
        <v>662</v>
      </c>
      <c r="I1345" s="822" t="s">
        <v>3315</v>
      </c>
      <c r="J1345" s="822" t="s">
        <v>1635</v>
      </c>
      <c r="K1345" s="822" t="s">
        <v>3316</v>
      </c>
      <c r="L1345" s="825">
        <v>0</v>
      </c>
      <c r="M1345" s="825">
        <v>0</v>
      </c>
      <c r="N1345" s="822">
        <v>6</v>
      </c>
      <c r="O1345" s="826">
        <v>4</v>
      </c>
      <c r="P1345" s="825">
        <v>0</v>
      </c>
      <c r="Q1345" s="827"/>
      <c r="R1345" s="822">
        <v>3</v>
      </c>
      <c r="S1345" s="827">
        <v>0.5</v>
      </c>
      <c r="T1345" s="826">
        <v>2</v>
      </c>
      <c r="U1345" s="828">
        <v>0.5</v>
      </c>
    </row>
    <row r="1346" spans="1:21" ht="14.45" customHeight="1" x14ac:dyDescent="0.2">
      <c r="A1346" s="821">
        <v>21</v>
      </c>
      <c r="B1346" s="822" t="s">
        <v>3465</v>
      </c>
      <c r="C1346" s="822" t="s">
        <v>3471</v>
      </c>
      <c r="D1346" s="823" t="s">
        <v>6113</v>
      </c>
      <c r="E1346" s="824" t="s">
        <v>3509</v>
      </c>
      <c r="F1346" s="822" t="s">
        <v>3466</v>
      </c>
      <c r="G1346" s="822" t="s">
        <v>4126</v>
      </c>
      <c r="H1346" s="822" t="s">
        <v>662</v>
      </c>
      <c r="I1346" s="822" t="s">
        <v>3086</v>
      </c>
      <c r="J1346" s="822" t="s">
        <v>1635</v>
      </c>
      <c r="K1346" s="822" t="s">
        <v>3087</v>
      </c>
      <c r="L1346" s="825">
        <v>0</v>
      </c>
      <c r="M1346" s="825">
        <v>0</v>
      </c>
      <c r="N1346" s="822">
        <v>3</v>
      </c>
      <c r="O1346" s="826">
        <v>3</v>
      </c>
      <c r="P1346" s="825">
        <v>0</v>
      </c>
      <c r="Q1346" s="827"/>
      <c r="R1346" s="822">
        <v>2</v>
      </c>
      <c r="S1346" s="827">
        <v>0.66666666666666663</v>
      </c>
      <c r="T1346" s="826">
        <v>2</v>
      </c>
      <c r="U1346" s="828">
        <v>0.66666666666666663</v>
      </c>
    </row>
    <row r="1347" spans="1:21" ht="14.45" customHeight="1" x14ac:dyDescent="0.2">
      <c r="A1347" s="821">
        <v>21</v>
      </c>
      <c r="B1347" s="822" t="s">
        <v>3465</v>
      </c>
      <c r="C1347" s="822" t="s">
        <v>3471</v>
      </c>
      <c r="D1347" s="823" t="s">
        <v>6113</v>
      </c>
      <c r="E1347" s="824" t="s">
        <v>3509</v>
      </c>
      <c r="F1347" s="822" t="s">
        <v>3466</v>
      </c>
      <c r="G1347" s="822" t="s">
        <v>4138</v>
      </c>
      <c r="H1347" s="822" t="s">
        <v>329</v>
      </c>
      <c r="I1347" s="822" t="s">
        <v>4139</v>
      </c>
      <c r="J1347" s="822" t="s">
        <v>1237</v>
      </c>
      <c r="K1347" s="822" t="s">
        <v>4140</v>
      </c>
      <c r="L1347" s="825">
        <v>0</v>
      </c>
      <c r="M1347" s="825">
        <v>0</v>
      </c>
      <c r="N1347" s="822">
        <v>1</v>
      </c>
      <c r="O1347" s="826">
        <v>1</v>
      </c>
      <c r="P1347" s="825">
        <v>0</v>
      </c>
      <c r="Q1347" s="827"/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21</v>
      </c>
      <c r="B1348" s="822" t="s">
        <v>3465</v>
      </c>
      <c r="C1348" s="822" t="s">
        <v>3471</v>
      </c>
      <c r="D1348" s="823" t="s">
        <v>6113</v>
      </c>
      <c r="E1348" s="824" t="s">
        <v>3509</v>
      </c>
      <c r="F1348" s="822" t="s">
        <v>3466</v>
      </c>
      <c r="G1348" s="822" t="s">
        <v>4877</v>
      </c>
      <c r="H1348" s="822" t="s">
        <v>329</v>
      </c>
      <c r="I1348" s="822" t="s">
        <v>4878</v>
      </c>
      <c r="J1348" s="822" t="s">
        <v>749</v>
      </c>
      <c r="K1348" s="822" t="s">
        <v>4879</v>
      </c>
      <c r="L1348" s="825">
        <v>193.98</v>
      </c>
      <c r="M1348" s="825">
        <v>193.98</v>
      </c>
      <c r="N1348" s="822">
        <v>1</v>
      </c>
      <c r="O1348" s="826">
        <v>1</v>
      </c>
      <c r="P1348" s="825">
        <v>193.98</v>
      </c>
      <c r="Q1348" s="827">
        <v>1</v>
      </c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21</v>
      </c>
      <c r="B1349" s="822" t="s">
        <v>3465</v>
      </c>
      <c r="C1349" s="822" t="s">
        <v>3471</v>
      </c>
      <c r="D1349" s="823" t="s">
        <v>6113</v>
      </c>
      <c r="E1349" s="824" t="s">
        <v>3509</v>
      </c>
      <c r="F1349" s="822" t="s">
        <v>3466</v>
      </c>
      <c r="G1349" s="822" t="s">
        <v>4145</v>
      </c>
      <c r="H1349" s="822" t="s">
        <v>662</v>
      </c>
      <c r="I1349" s="822" t="s">
        <v>4146</v>
      </c>
      <c r="J1349" s="822" t="s">
        <v>3389</v>
      </c>
      <c r="K1349" s="822" t="s">
        <v>4147</v>
      </c>
      <c r="L1349" s="825">
        <v>11977.01</v>
      </c>
      <c r="M1349" s="825">
        <v>11977.01</v>
      </c>
      <c r="N1349" s="822">
        <v>1</v>
      </c>
      <c r="O1349" s="826">
        <v>1</v>
      </c>
      <c r="P1349" s="825">
        <v>11977.01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21</v>
      </c>
      <c r="B1350" s="822" t="s">
        <v>3465</v>
      </c>
      <c r="C1350" s="822" t="s">
        <v>3471</v>
      </c>
      <c r="D1350" s="823" t="s">
        <v>6113</v>
      </c>
      <c r="E1350" s="824" t="s">
        <v>3509</v>
      </c>
      <c r="F1350" s="822" t="s">
        <v>3466</v>
      </c>
      <c r="G1350" s="822" t="s">
        <v>4512</v>
      </c>
      <c r="H1350" s="822" t="s">
        <v>329</v>
      </c>
      <c r="I1350" s="822" t="s">
        <v>5015</v>
      </c>
      <c r="J1350" s="822" t="s">
        <v>4514</v>
      </c>
      <c r="K1350" s="822" t="s">
        <v>5016</v>
      </c>
      <c r="L1350" s="825">
        <v>544.38</v>
      </c>
      <c r="M1350" s="825">
        <v>544.38</v>
      </c>
      <c r="N1350" s="822">
        <v>1</v>
      </c>
      <c r="O1350" s="826">
        <v>1</v>
      </c>
      <c r="P1350" s="825">
        <v>544.38</v>
      </c>
      <c r="Q1350" s="827">
        <v>1</v>
      </c>
      <c r="R1350" s="822">
        <v>1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21</v>
      </c>
      <c r="B1351" s="822" t="s">
        <v>3465</v>
      </c>
      <c r="C1351" s="822" t="s">
        <v>3471</v>
      </c>
      <c r="D1351" s="823" t="s">
        <v>6113</v>
      </c>
      <c r="E1351" s="824" t="s">
        <v>3509</v>
      </c>
      <c r="F1351" s="822" t="s">
        <v>3466</v>
      </c>
      <c r="G1351" s="822" t="s">
        <v>4148</v>
      </c>
      <c r="H1351" s="822" t="s">
        <v>662</v>
      </c>
      <c r="I1351" s="822" t="s">
        <v>4151</v>
      </c>
      <c r="J1351" s="822" t="s">
        <v>1167</v>
      </c>
      <c r="K1351" s="822" t="s">
        <v>4152</v>
      </c>
      <c r="L1351" s="825">
        <v>414.07</v>
      </c>
      <c r="M1351" s="825">
        <v>3312.56</v>
      </c>
      <c r="N1351" s="822">
        <v>8</v>
      </c>
      <c r="O1351" s="826">
        <v>4</v>
      </c>
      <c r="P1351" s="825">
        <v>2484.42</v>
      </c>
      <c r="Q1351" s="827">
        <v>0.75</v>
      </c>
      <c r="R1351" s="822">
        <v>6</v>
      </c>
      <c r="S1351" s="827">
        <v>0.75</v>
      </c>
      <c r="T1351" s="826">
        <v>2.5</v>
      </c>
      <c r="U1351" s="828">
        <v>0.625</v>
      </c>
    </row>
    <row r="1352" spans="1:21" ht="14.45" customHeight="1" x14ac:dyDescent="0.2">
      <c r="A1352" s="821">
        <v>21</v>
      </c>
      <c r="B1352" s="822" t="s">
        <v>3465</v>
      </c>
      <c r="C1352" s="822" t="s">
        <v>3471</v>
      </c>
      <c r="D1352" s="823" t="s">
        <v>6113</v>
      </c>
      <c r="E1352" s="824" t="s">
        <v>3509</v>
      </c>
      <c r="F1352" s="822" t="s">
        <v>3466</v>
      </c>
      <c r="G1352" s="822" t="s">
        <v>3561</v>
      </c>
      <c r="H1352" s="822" t="s">
        <v>329</v>
      </c>
      <c r="I1352" s="822" t="s">
        <v>4159</v>
      </c>
      <c r="J1352" s="822" t="s">
        <v>4157</v>
      </c>
      <c r="K1352" s="822" t="s">
        <v>4160</v>
      </c>
      <c r="L1352" s="825">
        <v>299.83999999999997</v>
      </c>
      <c r="M1352" s="825">
        <v>3598.08</v>
      </c>
      <c r="N1352" s="822">
        <v>12</v>
      </c>
      <c r="O1352" s="826">
        <v>5.5</v>
      </c>
      <c r="P1352" s="825">
        <v>3298.24</v>
      </c>
      <c r="Q1352" s="827">
        <v>0.91666666666666663</v>
      </c>
      <c r="R1352" s="822">
        <v>11</v>
      </c>
      <c r="S1352" s="827">
        <v>0.91666666666666663</v>
      </c>
      <c r="T1352" s="826">
        <v>5</v>
      </c>
      <c r="U1352" s="828">
        <v>0.90909090909090906</v>
      </c>
    </row>
    <row r="1353" spans="1:21" ht="14.45" customHeight="1" x14ac:dyDescent="0.2">
      <c r="A1353" s="821">
        <v>21</v>
      </c>
      <c r="B1353" s="822" t="s">
        <v>3465</v>
      </c>
      <c r="C1353" s="822" t="s">
        <v>3471</v>
      </c>
      <c r="D1353" s="823" t="s">
        <v>6113</v>
      </c>
      <c r="E1353" s="824" t="s">
        <v>3509</v>
      </c>
      <c r="F1353" s="822" t="s">
        <v>3466</v>
      </c>
      <c r="G1353" s="822" t="s">
        <v>3561</v>
      </c>
      <c r="H1353" s="822" t="s">
        <v>662</v>
      </c>
      <c r="I1353" s="822" t="s">
        <v>4161</v>
      </c>
      <c r="J1353" s="822" t="s">
        <v>4157</v>
      </c>
      <c r="K1353" s="822" t="s">
        <v>4162</v>
      </c>
      <c r="L1353" s="825">
        <v>150.94</v>
      </c>
      <c r="M1353" s="825">
        <v>150.94</v>
      </c>
      <c r="N1353" s="822">
        <v>1</v>
      </c>
      <c r="O1353" s="826">
        <v>0.5</v>
      </c>
      <c r="P1353" s="825">
        <v>150.94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21</v>
      </c>
      <c r="B1354" s="822" t="s">
        <v>3465</v>
      </c>
      <c r="C1354" s="822" t="s">
        <v>3471</v>
      </c>
      <c r="D1354" s="823" t="s">
        <v>6113</v>
      </c>
      <c r="E1354" s="824" t="s">
        <v>3509</v>
      </c>
      <c r="F1354" s="822" t="s">
        <v>3466</v>
      </c>
      <c r="G1354" s="822" t="s">
        <v>3561</v>
      </c>
      <c r="H1354" s="822" t="s">
        <v>329</v>
      </c>
      <c r="I1354" s="822" t="s">
        <v>3562</v>
      </c>
      <c r="J1354" s="822" t="s">
        <v>1624</v>
      </c>
      <c r="K1354" s="822" t="s">
        <v>1626</v>
      </c>
      <c r="L1354" s="825">
        <v>50.32</v>
      </c>
      <c r="M1354" s="825">
        <v>553.52</v>
      </c>
      <c r="N1354" s="822">
        <v>11</v>
      </c>
      <c r="O1354" s="826">
        <v>7</v>
      </c>
      <c r="P1354" s="825">
        <v>301.92</v>
      </c>
      <c r="Q1354" s="827">
        <v>0.54545454545454553</v>
      </c>
      <c r="R1354" s="822">
        <v>6</v>
      </c>
      <c r="S1354" s="827">
        <v>0.54545454545454541</v>
      </c>
      <c r="T1354" s="826">
        <v>3.5</v>
      </c>
      <c r="U1354" s="828">
        <v>0.5</v>
      </c>
    </row>
    <row r="1355" spans="1:21" ht="14.45" customHeight="1" x14ac:dyDescent="0.2">
      <c r="A1355" s="821">
        <v>21</v>
      </c>
      <c r="B1355" s="822" t="s">
        <v>3465</v>
      </c>
      <c r="C1355" s="822" t="s">
        <v>3471</v>
      </c>
      <c r="D1355" s="823" t="s">
        <v>6113</v>
      </c>
      <c r="E1355" s="824" t="s">
        <v>3509</v>
      </c>
      <c r="F1355" s="822" t="s">
        <v>3466</v>
      </c>
      <c r="G1355" s="822" t="s">
        <v>3561</v>
      </c>
      <c r="H1355" s="822" t="s">
        <v>329</v>
      </c>
      <c r="I1355" s="822" t="s">
        <v>4521</v>
      </c>
      <c r="J1355" s="822" t="s">
        <v>4522</v>
      </c>
      <c r="K1355" s="822" t="s">
        <v>4523</v>
      </c>
      <c r="L1355" s="825">
        <v>99.94</v>
      </c>
      <c r="M1355" s="825">
        <v>199.88</v>
      </c>
      <c r="N1355" s="822">
        <v>2</v>
      </c>
      <c r="O1355" s="826">
        <v>1.5</v>
      </c>
      <c r="P1355" s="825">
        <v>99.94</v>
      </c>
      <c r="Q1355" s="827">
        <v>0.5</v>
      </c>
      <c r="R1355" s="822">
        <v>1</v>
      </c>
      <c r="S1355" s="827">
        <v>0.5</v>
      </c>
      <c r="T1355" s="826">
        <v>0.5</v>
      </c>
      <c r="U1355" s="828">
        <v>0.33333333333333331</v>
      </c>
    </row>
    <row r="1356" spans="1:21" ht="14.45" customHeight="1" x14ac:dyDescent="0.2">
      <c r="A1356" s="821">
        <v>21</v>
      </c>
      <c r="B1356" s="822" t="s">
        <v>3465</v>
      </c>
      <c r="C1356" s="822" t="s">
        <v>3471</v>
      </c>
      <c r="D1356" s="823" t="s">
        <v>6113</v>
      </c>
      <c r="E1356" s="824" t="s">
        <v>3509</v>
      </c>
      <c r="F1356" s="822" t="s">
        <v>3466</v>
      </c>
      <c r="G1356" s="822" t="s">
        <v>3561</v>
      </c>
      <c r="H1356" s="822" t="s">
        <v>329</v>
      </c>
      <c r="I1356" s="822" t="s">
        <v>4736</v>
      </c>
      <c r="J1356" s="822" t="s">
        <v>1624</v>
      </c>
      <c r="K1356" s="822" t="s">
        <v>4737</v>
      </c>
      <c r="L1356" s="825">
        <v>33.549999999999997</v>
      </c>
      <c r="M1356" s="825">
        <v>67.099999999999994</v>
      </c>
      <c r="N1356" s="822">
        <v>2</v>
      </c>
      <c r="O1356" s="826">
        <v>1.5</v>
      </c>
      <c r="P1356" s="825">
        <v>33.549999999999997</v>
      </c>
      <c r="Q1356" s="827">
        <v>0.5</v>
      </c>
      <c r="R1356" s="822">
        <v>1</v>
      </c>
      <c r="S1356" s="827">
        <v>0.5</v>
      </c>
      <c r="T1356" s="826">
        <v>0.5</v>
      </c>
      <c r="U1356" s="828">
        <v>0.33333333333333331</v>
      </c>
    </row>
    <row r="1357" spans="1:21" ht="14.45" customHeight="1" x14ac:dyDescent="0.2">
      <c r="A1357" s="821">
        <v>21</v>
      </c>
      <c r="B1357" s="822" t="s">
        <v>3465</v>
      </c>
      <c r="C1357" s="822" t="s">
        <v>3471</v>
      </c>
      <c r="D1357" s="823" t="s">
        <v>6113</v>
      </c>
      <c r="E1357" s="824" t="s">
        <v>3509</v>
      </c>
      <c r="F1357" s="822" t="s">
        <v>3466</v>
      </c>
      <c r="G1357" s="822" t="s">
        <v>3561</v>
      </c>
      <c r="H1357" s="822" t="s">
        <v>329</v>
      </c>
      <c r="I1357" s="822" t="s">
        <v>4738</v>
      </c>
      <c r="J1357" s="822" t="s">
        <v>1624</v>
      </c>
      <c r="K1357" s="822" t="s">
        <v>4739</v>
      </c>
      <c r="L1357" s="825">
        <v>16.77</v>
      </c>
      <c r="M1357" s="825">
        <v>33.54</v>
      </c>
      <c r="N1357" s="822">
        <v>2</v>
      </c>
      <c r="O1357" s="826">
        <v>2</v>
      </c>
      <c r="P1357" s="825">
        <v>33.54</v>
      </c>
      <c r="Q1357" s="827">
        <v>1</v>
      </c>
      <c r="R1357" s="822">
        <v>2</v>
      </c>
      <c r="S1357" s="827">
        <v>1</v>
      </c>
      <c r="T1357" s="826">
        <v>2</v>
      </c>
      <c r="U1357" s="828">
        <v>1</v>
      </c>
    </row>
    <row r="1358" spans="1:21" ht="14.45" customHeight="1" x14ac:dyDescent="0.2">
      <c r="A1358" s="821">
        <v>21</v>
      </c>
      <c r="B1358" s="822" t="s">
        <v>3465</v>
      </c>
      <c r="C1358" s="822" t="s">
        <v>3471</v>
      </c>
      <c r="D1358" s="823" t="s">
        <v>6113</v>
      </c>
      <c r="E1358" s="824" t="s">
        <v>3509</v>
      </c>
      <c r="F1358" s="822" t="s">
        <v>3466</v>
      </c>
      <c r="G1358" s="822" t="s">
        <v>3564</v>
      </c>
      <c r="H1358" s="822" t="s">
        <v>329</v>
      </c>
      <c r="I1358" s="822" t="s">
        <v>3565</v>
      </c>
      <c r="J1358" s="822" t="s">
        <v>693</v>
      </c>
      <c r="K1358" s="822" t="s">
        <v>3566</v>
      </c>
      <c r="L1358" s="825">
        <v>2086.5500000000002</v>
      </c>
      <c r="M1358" s="825">
        <v>148145.05000000002</v>
      </c>
      <c r="N1358" s="822">
        <v>71</v>
      </c>
      <c r="O1358" s="826">
        <v>28</v>
      </c>
      <c r="P1358" s="825">
        <v>121019.90000000001</v>
      </c>
      <c r="Q1358" s="827">
        <v>0.81690140845070414</v>
      </c>
      <c r="R1358" s="822">
        <v>58</v>
      </c>
      <c r="S1358" s="827">
        <v>0.81690140845070425</v>
      </c>
      <c r="T1358" s="826">
        <v>23.5</v>
      </c>
      <c r="U1358" s="828">
        <v>0.8392857142857143</v>
      </c>
    </row>
    <row r="1359" spans="1:21" ht="14.45" customHeight="1" x14ac:dyDescent="0.2">
      <c r="A1359" s="821">
        <v>21</v>
      </c>
      <c r="B1359" s="822" t="s">
        <v>3465</v>
      </c>
      <c r="C1359" s="822" t="s">
        <v>3471</v>
      </c>
      <c r="D1359" s="823" t="s">
        <v>6113</v>
      </c>
      <c r="E1359" s="824" t="s">
        <v>3509</v>
      </c>
      <c r="F1359" s="822" t="s">
        <v>3466</v>
      </c>
      <c r="G1359" s="822" t="s">
        <v>4169</v>
      </c>
      <c r="H1359" s="822" t="s">
        <v>662</v>
      </c>
      <c r="I1359" s="822" t="s">
        <v>2870</v>
      </c>
      <c r="J1359" s="822" t="s">
        <v>1722</v>
      </c>
      <c r="K1359" s="822" t="s">
        <v>2871</v>
      </c>
      <c r="L1359" s="825">
        <v>154.36000000000001</v>
      </c>
      <c r="M1359" s="825">
        <v>926.16000000000008</v>
      </c>
      <c r="N1359" s="822">
        <v>6</v>
      </c>
      <c r="O1359" s="826">
        <v>4.5</v>
      </c>
      <c r="P1359" s="825">
        <v>617.44000000000005</v>
      </c>
      <c r="Q1359" s="827">
        <v>0.66666666666666663</v>
      </c>
      <c r="R1359" s="822">
        <v>4</v>
      </c>
      <c r="S1359" s="827">
        <v>0.66666666666666663</v>
      </c>
      <c r="T1359" s="826">
        <v>3</v>
      </c>
      <c r="U1359" s="828">
        <v>0.66666666666666663</v>
      </c>
    </row>
    <row r="1360" spans="1:21" ht="14.45" customHeight="1" x14ac:dyDescent="0.2">
      <c r="A1360" s="821">
        <v>21</v>
      </c>
      <c r="B1360" s="822" t="s">
        <v>3465</v>
      </c>
      <c r="C1360" s="822" t="s">
        <v>3471</v>
      </c>
      <c r="D1360" s="823" t="s">
        <v>6113</v>
      </c>
      <c r="E1360" s="824" t="s">
        <v>3509</v>
      </c>
      <c r="F1360" s="822" t="s">
        <v>3466</v>
      </c>
      <c r="G1360" s="822" t="s">
        <v>4169</v>
      </c>
      <c r="H1360" s="822" t="s">
        <v>329</v>
      </c>
      <c r="I1360" s="822" t="s">
        <v>4170</v>
      </c>
      <c r="J1360" s="822" t="s">
        <v>1722</v>
      </c>
      <c r="K1360" s="822" t="s">
        <v>4171</v>
      </c>
      <c r="L1360" s="825">
        <v>225.06</v>
      </c>
      <c r="M1360" s="825">
        <v>450.12</v>
      </c>
      <c r="N1360" s="822">
        <v>2</v>
      </c>
      <c r="O1360" s="826">
        <v>1</v>
      </c>
      <c r="P1360" s="825">
        <v>450.12</v>
      </c>
      <c r="Q1360" s="827">
        <v>1</v>
      </c>
      <c r="R1360" s="822">
        <v>2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21</v>
      </c>
      <c r="B1361" s="822" t="s">
        <v>3465</v>
      </c>
      <c r="C1361" s="822" t="s">
        <v>3471</v>
      </c>
      <c r="D1361" s="823" t="s">
        <v>6113</v>
      </c>
      <c r="E1361" s="824" t="s">
        <v>3509</v>
      </c>
      <c r="F1361" s="822" t="s">
        <v>3466</v>
      </c>
      <c r="G1361" s="822" t="s">
        <v>4172</v>
      </c>
      <c r="H1361" s="822" t="s">
        <v>329</v>
      </c>
      <c r="I1361" s="822" t="s">
        <v>4882</v>
      </c>
      <c r="J1361" s="822" t="s">
        <v>4883</v>
      </c>
      <c r="K1361" s="822" t="s">
        <v>4884</v>
      </c>
      <c r="L1361" s="825">
        <v>240.7</v>
      </c>
      <c r="M1361" s="825">
        <v>4814</v>
      </c>
      <c r="N1361" s="822">
        <v>20</v>
      </c>
      <c r="O1361" s="826">
        <v>8</v>
      </c>
      <c r="P1361" s="825">
        <v>2647.7</v>
      </c>
      <c r="Q1361" s="827">
        <v>0.54999999999999993</v>
      </c>
      <c r="R1361" s="822">
        <v>11</v>
      </c>
      <c r="S1361" s="827">
        <v>0.55000000000000004</v>
      </c>
      <c r="T1361" s="826">
        <v>4.5</v>
      </c>
      <c r="U1361" s="828">
        <v>0.5625</v>
      </c>
    </row>
    <row r="1362" spans="1:21" ht="14.45" customHeight="1" x14ac:dyDescent="0.2">
      <c r="A1362" s="821">
        <v>21</v>
      </c>
      <c r="B1362" s="822" t="s">
        <v>3465</v>
      </c>
      <c r="C1362" s="822" t="s">
        <v>3471</v>
      </c>
      <c r="D1362" s="823" t="s">
        <v>6113</v>
      </c>
      <c r="E1362" s="824" t="s">
        <v>3509</v>
      </c>
      <c r="F1362" s="822" t="s">
        <v>3466</v>
      </c>
      <c r="G1362" s="822" t="s">
        <v>4172</v>
      </c>
      <c r="H1362" s="822" t="s">
        <v>329</v>
      </c>
      <c r="I1362" s="822" t="s">
        <v>5017</v>
      </c>
      <c r="J1362" s="822" t="s">
        <v>4883</v>
      </c>
      <c r="K1362" s="822" t="s">
        <v>5018</v>
      </c>
      <c r="L1362" s="825">
        <v>0</v>
      </c>
      <c r="M1362" s="825">
        <v>0</v>
      </c>
      <c r="N1362" s="822">
        <v>3</v>
      </c>
      <c r="O1362" s="826">
        <v>1</v>
      </c>
      <c r="P1362" s="825"/>
      <c r="Q1362" s="827"/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21</v>
      </c>
      <c r="B1363" s="822" t="s">
        <v>3465</v>
      </c>
      <c r="C1363" s="822" t="s">
        <v>3471</v>
      </c>
      <c r="D1363" s="823" t="s">
        <v>6113</v>
      </c>
      <c r="E1363" s="824" t="s">
        <v>3509</v>
      </c>
      <c r="F1363" s="822" t="s">
        <v>3466</v>
      </c>
      <c r="G1363" s="822" t="s">
        <v>4172</v>
      </c>
      <c r="H1363" s="822" t="s">
        <v>329</v>
      </c>
      <c r="I1363" s="822" t="s">
        <v>4173</v>
      </c>
      <c r="J1363" s="822" t="s">
        <v>4174</v>
      </c>
      <c r="K1363" s="822" t="s">
        <v>1193</v>
      </c>
      <c r="L1363" s="825">
        <v>374.79</v>
      </c>
      <c r="M1363" s="825">
        <v>39727.740000000013</v>
      </c>
      <c r="N1363" s="822">
        <v>106</v>
      </c>
      <c r="O1363" s="826">
        <v>29.5</v>
      </c>
      <c r="P1363" s="825">
        <v>29608.410000000011</v>
      </c>
      <c r="Q1363" s="827">
        <v>0.74528301886792458</v>
      </c>
      <c r="R1363" s="822">
        <v>79</v>
      </c>
      <c r="S1363" s="827">
        <v>0.74528301886792447</v>
      </c>
      <c r="T1363" s="826">
        <v>22</v>
      </c>
      <c r="U1363" s="828">
        <v>0.74576271186440679</v>
      </c>
    </row>
    <row r="1364" spans="1:21" ht="14.45" customHeight="1" x14ac:dyDescent="0.2">
      <c r="A1364" s="821">
        <v>21</v>
      </c>
      <c r="B1364" s="822" t="s">
        <v>3465</v>
      </c>
      <c r="C1364" s="822" t="s">
        <v>3471</v>
      </c>
      <c r="D1364" s="823" t="s">
        <v>6113</v>
      </c>
      <c r="E1364" s="824" t="s">
        <v>3509</v>
      </c>
      <c r="F1364" s="822" t="s">
        <v>3466</v>
      </c>
      <c r="G1364" s="822" t="s">
        <v>4172</v>
      </c>
      <c r="H1364" s="822" t="s">
        <v>329</v>
      </c>
      <c r="I1364" s="822" t="s">
        <v>4526</v>
      </c>
      <c r="J1364" s="822" t="s">
        <v>4174</v>
      </c>
      <c r="K1364" s="822" t="s">
        <v>4527</v>
      </c>
      <c r="L1364" s="825">
        <v>239.96</v>
      </c>
      <c r="M1364" s="825">
        <v>1199.8</v>
      </c>
      <c r="N1364" s="822">
        <v>5</v>
      </c>
      <c r="O1364" s="826">
        <v>1</v>
      </c>
      <c r="P1364" s="825">
        <v>1199.8</v>
      </c>
      <c r="Q1364" s="827">
        <v>1</v>
      </c>
      <c r="R1364" s="822">
        <v>5</v>
      </c>
      <c r="S1364" s="827">
        <v>1</v>
      </c>
      <c r="T1364" s="826">
        <v>1</v>
      </c>
      <c r="U1364" s="828">
        <v>1</v>
      </c>
    </row>
    <row r="1365" spans="1:21" ht="14.45" customHeight="1" x14ac:dyDescent="0.2">
      <c r="A1365" s="821">
        <v>21</v>
      </c>
      <c r="B1365" s="822" t="s">
        <v>3465</v>
      </c>
      <c r="C1365" s="822" t="s">
        <v>3471</v>
      </c>
      <c r="D1365" s="823" t="s">
        <v>6113</v>
      </c>
      <c r="E1365" s="824" t="s">
        <v>3509</v>
      </c>
      <c r="F1365" s="822" t="s">
        <v>3466</v>
      </c>
      <c r="G1365" s="822" t="s">
        <v>4172</v>
      </c>
      <c r="H1365" s="822" t="s">
        <v>329</v>
      </c>
      <c r="I1365" s="822" t="s">
        <v>4931</v>
      </c>
      <c r="J1365" s="822" t="s">
        <v>4174</v>
      </c>
      <c r="K1365" s="822" t="s">
        <v>4932</v>
      </c>
      <c r="L1365" s="825">
        <v>1143.5999999999999</v>
      </c>
      <c r="M1365" s="825">
        <v>22871.999999999993</v>
      </c>
      <c r="N1365" s="822">
        <v>20</v>
      </c>
      <c r="O1365" s="826">
        <v>14</v>
      </c>
      <c r="P1365" s="825">
        <v>21728.399999999994</v>
      </c>
      <c r="Q1365" s="827">
        <v>0.95000000000000007</v>
      </c>
      <c r="R1365" s="822">
        <v>19</v>
      </c>
      <c r="S1365" s="827">
        <v>0.95</v>
      </c>
      <c r="T1365" s="826">
        <v>13</v>
      </c>
      <c r="U1365" s="828">
        <v>0.9285714285714286</v>
      </c>
    </row>
    <row r="1366" spans="1:21" ht="14.45" customHeight="1" x14ac:dyDescent="0.2">
      <c r="A1366" s="821">
        <v>21</v>
      </c>
      <c r="B1366" s="822" t="s">
        <v>3465</v>
      </c>
      <c r="C1366" s="822" t="s">
        <v>3471</v>
      </c>
      <c r="D1366" s="823" t="s">
        <v>6113</v>
      </c>
      <c r="E1366" s="824" t="s">
        <v>3509</v>
      </c>
      <c r="F1366" s="822" t="s">
        <v>3466</v>
      </c>
      <c r="G1366" s="822" t="s">
        <v>4172</v>
      </c>
      <c r="H1366" s="822" t="s">
        <v>329</v>
      </c>
      <c r="I1366" s="822" t="s">
        <v>5019</v>
      </c>
      <c r="J1366" s="822" t="s">
        <v>2105</v>
      </c>
      <c r="K1366" s="822" t="s">
        <v>5020</v>
      </c>
      <c r="L1366" s="825">
        <v>0</v>
      </c>
      <c r="M1366" s="825">
        <v>0</v>
      </c>
      <c r="N1366" s="822">
        <v>2</v>
      </c>
      <c r="O1366" s="826">
        <v>1</v>
      </c>
      <c r="P1366" s="825">
        <v>0</v>
      </c>
      <c r="Q1366" s="827"/>
      <c r="R1366" s="822">
        <v>2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21</v>
      </c>
      <c r="B1367" s="822" t="s">
        <v>3465</v>
      </c>
      <c r="C1367" s="822" t="s">
        <v>3471</v>
      </c>
      <c r="D1367" s="823" t="s">
        <v>6113</v>
      </c>
      <c r="E1367" s="824" t="s">
        <v>3509</v>
      </c>
      <c r="F1367" s="822" t="s">
        <v>3466</v>
      </c>
      <c r="G1367" s="822" t="s">
        <v>3549</v>
      </c>
      <c r="H1367" s="822" t="s">
        <v>662</v>
      </c>
      <c r="I1367" s="822" t="s">
        <v>5021</v>
      </c>
      <c r="J1367" s="822" t="s">
        <v>2848</v>
      </c>
      <c r="K1367" s="822" t="s">
        <v>5022</v>
      </c>
      <c r="L1367" s="825">
        <v>126.27</v>
      </c>
      <c r="M1367" s="825">
        <v>252.54</v>
      </c>
      <c r="N1367" s="822">
        <v>2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21</v>
      </c>
      <c r="B1368" s="822" t="s">
        <v>3465</v>
      </c>
      <c r="C1368" s="822" t="s">
        <v>3471</v>
      </c>
      <c r="D1368" s="823" t="s">
        <v>6113</v>
      </c>
      <c r="E1368" s="824" t="s">
        <v>3509</v>
      </c>
      <c r="F1368" s="822" t="s">
        <v>3466</v>
      </c>
      <c r="G1368" s="822" t="s">
        <v>3549</v>
      </c>
      <c r="H1368" s="822" t="s">
        <v>662</v>
      </c>
      <c r="I1368" s="822" t="s">
        <v>2852</v>
      </c>
      <c r="J1368" s="822" t="s">
        <v>2848</v>
      </c>
      <c r="K1368" s="822" t="s">
        <v>2853</v>
      </c>
      <c r="L1368" s="825">
        <v>84.18</v>
      </c>
      <c r="M1368" s="825">
        <v>168.36</v>
      </c>
      <c r="N1368" s="822">
        <v>2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21</v>
      </c>
      <c r="B1369" s="822" t="s">
        <v>3465</v>
      </c>
      <c r="C1369" s="822" t="s">
        <v>3471</v>
      </c>
      <c r="D1369" s="823" t="s">
        <v>6113</v>
      </c>
      <c r="E1369" s="824" t="s">
        <v>3509</v>
      </c>
      <c r="F1369" s="822" t="s">
        <v>3466</v>
      </c>
      <c r="G1369" s="822" t="s">
        <v>3549</v>
      </c>
      <c r="H1369" s="822" t="s">
        <v>662</v>
      </c>
      <c r="I1369" s="822" t="s">
        <v>2850</v>
      </c>
      <c r="J1369" s="822" t="s">
        <v>2848</v>
      </c>
      <c r="K1369" s="822" t="s">
        <v>2851</v>
      </c>
      <c r="L1369" s="825">
        <v>49.08</v>
      </c>
      <c r="M1369" s="825">
        <v>98.16</v>
      </c>
      <c r="N1369" s="822">
        <v>2</v>
      </c>
      <c r="O1369" s="826">
        <v>1.5</v>
      </c>
      <c r="P1369" s="825">
        <v>49.08</v>
      </c>
      <c r="Q1369" s="827">
        <v>0.5</v>
      </c>
      <c r="R1369" s="822">
        <v>1</v>
      </c>
      <c r="S1369" s="827">
        <v>0.5</v>
      </c>
      <c r="T1369" s="826">
        <v>0.5</v>
      </c>
      <c r="U1369" s="828">
        <v>0.33333333333333331</v>
      </c>
    </row>
    <row r="1370" spans="1:21" ht="14.45" customHeight="1" x14ac:dyDescent="0.2">
      <c r="A1370" s="821">
        <v>21</v>
      </c>
      <c r="B1370" s="822" t="s">
        <v>3465</v>
      </c>
      <c r="C1370" s="822" t="s">
        <v>3471</v>
      </c>
      <c r="D1370" s="823" t="s">
        <v>6113</v>
      </c>
      <c r="E1370" s="824" t="s">
        <v>3509</v>
      </c>
      <c r="F1370" s="822" t="s">
        <v>3466</v>
      </c>
      <c r="G1370" s="822" t="s">
        <v>3549</v>
      </c>
      <c r="H1370" s="822" t="s">
        <v>662</v>
      </c>
      <c r="I1370" s="822" t="s">
        <v>3550</v>
      </c>
      <c r="J1370" s="822" t="s">
        <v>1925</v>
      </c>
      <c r="K1370" s="822" t="s">
        <v>3551</v>
      </c>
      <c r="L1370" s="825">
        <v>63.14</v>
      </c>
      <c r="M1370" s="825">
        <v>63.14</v>
      </c>
      <c r="N1370" s="822">
        <v>1</v>
      </c>
      <c r="O1370" s="826">
        <v>0.5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21</v>
      </c>
      <c r="B1371" s="822" t="s">
        <v>3465</v>
      </c>
      <c r="C1371" s="822" t="s">
        <v>3471</v>
      </c>
      <c r="D1371" s="823" t="s">
        <v>6113</v>
      </c>
      <c r="E1371" s="824" t="s">
        <v>3509</v>
      </c>
      <c r="F1371" s="822" t="s">
        <v>3466</v>
      </c>
      <c r="G1371" s="822" t="s">
        <v>4188</v>
      </c>
      <c r="H1371" s="822" t="s">
        <v>329</v>
      </c>
      <c r="I1371" s="822" t="s">
        <v>4189</v>
      </c>
      <c r="J1371" s="822" t="s">
        <v>4190</v>
      </c>
      <c r="K1371" s="822" t="s">
        <v>4191</v>
      </c>
      <c r="L1371" s="825">
        <v>0</v>
      </c>
      <c r="M1371" s="825">
        <v>0</v>
      </c>
      <c r="N1371" s="822">
        <v>1</v>
      </c>
      <c r="O1371" s="826">
        <v>1</v>
      </c>
      <c r="P1371" s="825"/>
      <c r="Q1371" s="827"/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21</v>
      </c>
      <c r="B1372" s="822" t="s">
        <v>3465</v>
      </c>
      <c r="C1372" s="822" t="s">
        <v>3471</v>
      </c>
      <c r="D1372" s="823" t="s">
        <v>6113</v>
      </c>
      <c r="E1372" s="824" t="s">
        <v>3509</v>
      </c>
      <c r="F1372" s="822" t="s">
        <v>3466</v>
      </c>
      <c r="G1372" s="822" t="s">
        <v>4748</v>
      </c>
      <c r="H1372" s="822" t="s">
        <v>329</v>
      </c>
      <c r="I1372" s="822" t="s">
        <v>4749</v>
      </c>
      <c r="J1372" s="822" t="s">
        <v>4750</v>
      </c>
      <c r="K1372" s="822" t="s">
        <v>4751</v>
      </c>
      <c r="L1372" s="825">
        <v>248.55</v>
      </c>
      <c r="M1372" s="825">
        <v>3479.7</v>
      </c>
      <c r="N1372" s="822">
        <v>14</v>
      </c>
      <c r="O1372" s="826">
        <v>13.5</v>
      </c>
      <c r="P1372" s="825">
        <v>994.2</v>
      </c>
      <c r="Q1372" s="827">
        <v>0.28571428571428575</v>
      </c>
      <c r="R1372" s="822">
        <v>4</v>
      </c>
      <c r="S1372" s="827">
        <v>0.2857142857142857</v>
      </c>
      <c r="T1372" s="826">
        <v>3.5</v>
      </c>
      <c r="U1372" s="828">
        <v>0.25925925925925924</v>
      </c>
    </row>
    <row r="1373" spans="1:21" ht="14.45" customHeight="1" x14ac:dyDescent="0.2">
      <c r="A1373" s="821">
        <v>21</v>
      </c>
      <c r="B1373" s="822" t="s">
        <v>3465</v>
      </c>
      <c r="C1373" s="822" t="s">
        <v>3471</v>
      </c>
      <c r="D1373" s="823" t="s">
        <v>6113</v>
      </c>
      <c r="E1373" s="824" t="s">
        <v>3509</v>
      </c>
      <c r="F1373" s="822" t="s">
        <v>3466</v>
      </c>
      <c r="G1373" s="822" t="s">
        <v>3552</v>
      </c>
      <c r="H1373" s="822" t="s">
        <v>662</v>
      </c>
      <c r="I1373" s="822" t="s">
        <v>5023</v>
      </c>
      <c r="J1373" s="822" t="s">
        <v>5024</v>
      </c>
      <c r="K1373" s="822" t="s">
        <v>3351</v>
      </c>
      <c r="L1373" s="825">
        <v>116.51</v>
      </c>
      <c r="M1373" s="825">
        <v>5592.4800000000005</v>
      </c>
      <c r="N1373" s="822">
        <v>48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21</v>
      </c>
      <c r="B1374" s="822" t="s">
        <v>3465</v>
      </c>
      <c r="C1374" s="822" t="s">
        <v>3471</v>
      </c>
      <c r="D1374" s="823" t="s">
        <v>6113</v>
      </c>
      <c r="E1374" s="824" t="s">
        <v>3509</v>
      </c>
      <c r="F1374" s="822" t="s">
        <v>3466</v>
      </c>
      <c r="G1374" s="822" t="s">
        <v>3552</v>
      </c>
      <c r="H1374" s="822" t="s">
        <v>662</v>
      </c>
      <c r="I1374" s="822" t="s">
        <v>3157</v>
      </c>
      <c r="J1374" s="822" t="s">
        <v>1684</v>
      </c>
      <c r="K1374" s="822" t="s">
        <v>1680</v>
      </c>
      <c r="L1374" s="825">
        <v>179.65</v>
      </c>
      <c r="M1374" s="825">
        <v>1077.9000000000001</v>
      </c>
      <c r="N1374" s="822">
        <v>6</v>
      </c>
      <c r="O1374" s="826">
        <v>0.5</v>
      </c>
      <c r="P1374" s="825">
        <v>1077.9000000000001</v>
      </c>
      <c r="Q1374" s="827">
        <v>1</v>
      </c>
      <c r="R1374" s="822">
        <v>6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21</v>
      </c>
      <c r="B1375" s="822" t="s">
        <v>3465</v>
      </c>
      <c r="C1375" s="822" t="s">
        <v>3471</v>
      </c>
      <c r="D1375" s="823" t="s">
        <v>6113</v>
      </c>
      <c r="E1375" s="824" t="s">
        <v>3509</v>
      </c>
      <c r="F1375" s="822" t="s">
        <v>3466</v>
      </c>
      <c r="G1375" s="822" t="s">
        <v>3552</v>
      </c>
      <c r="H1375" s="822" t="s">
        <v>662</v>
      </c>
      <c r="I1375" s="822" t="s">
        <v>3164</v>
      </c>
      <c r="J1375" s="822" t="s">
        <v>1689</v>
      </c>
      <c r="K1375" s="822" t="s">
        <v>3162</v>
      </c>
      <c r="L1375" s="825">
        <v>119.77</v>
      </c>
      <c r="M1375" s="825">
        <v>479.08</v>
      </c>
      <c r="N1375" s="822">
        <v>4</v>
      </c>
      <c r="O1375" s="826">
        <v>0.5</v>
      </c>
      <c r="P1375" s="825">
        <v>479.08</v>
      </c>
      <c r="Q1375" s="827">
        <v>1</v>
      </c>
      <c r="R1375" s="822">
        <v>4</v>
      </c>
      <c r="S1375" s="827">
        <v>1</v>
      </c>
      <c r="T1375" s="826">
        <v>0.5</v>
      </c>
      <c r="U1375" s="828">
        <v>1</v>
      </c>
    </row>
    <row r="1376" spans="1:21" ht="14.45" customHeight="1" x14ac:dyDescent="0.2">
      <c r="A1376" s="821">
        <v>21</v>
      </c>
      <c r="B1376" s="822" t="s">
        <v>3465</v>
      </c>
      <c r="C1376" s="822" t="s">
        <v>3471</v>
      </c>
      <c r="D1376" s="823" t="s">
        <v>6113</v>
      </c>
      <c r="E1376" s="824" t="s">
        <v>3509</v>
      </c>
      <c r="F1376" s="822" t="s">
        <v>3466</v>
      </c>
      <c r="G1376" s="822" t="s">
        <v>3552</v>
      </c>
      <c r="H1376" s="822" t="s">
        <v>662</v>
      </c>
      <c r="I1376" s="822" t="s">
        <v>3158</v>
      </c>
      <c r="J1376" s="822" t="s">
        <v>1683</v>
      </c>
      <c r="K1376" s="822" t="s">
        <v>1680</v>
      </c>
      <c r="L1376" s="825">
        <v>179.65</v>
      </c>
      <c r="M1376" s="825">
        <v>5389.5</v>
      </c>
      <c r="N1376" s="822">
        <v>30</v>
      </c>
      <c r="O1376" s="826">
        <v>4</v>
      </c>
      <c r="P1376" s="825">
        <v>5389.5</v>
      </c>
      <c r="Q1376" s="827">
        <v>1</v>
      </c>
      <c r="R1376" s="822">
        <v>30</v>
      </c>
      <c r="S1376" s="827">
        <v>1</v>
      </c>
      <c r="T1376" s="826">
        <v>4</v>
      </c>
      <c r="U1376" s="828">
        <v>1</v>
      </c>
    </row>
    <row r="1377" spans="1:21" ht="14.45" customHeight="1" x14ac:dyDescent="0.2">
      <c r="A1377" s="821">
        <v>21</v>
      </c>
      <c r="B1377" s="822" t="s">
        <v>3465</v>
      </c>
      <c r="C1377" s="822" t="s">
        <v>3471</v>
      </c>
      <c r="D1377" s="823" t="s">
        <v>6113</v>
      </c>
      <c r="E1377" s="824" t="s">
        <v>3509</v>
      </c>
      <c r="F1377" s="822" t="s">
        <v>3466</v>
      </c>
      <c r="G1377" s="822" t="s">
        <v>3552</v>
      </c>
      <c r="H1377" s="822" t="s">
        <v>662</v>
      </c>
      <c r="I1377" s="822" t="s">
        <v>3161</v>
      </c>
      <c r="J1377" s="822" t="s">
        <v>1687</v>
      </c>
      <c r="K1377" s="822" t="s">
        <v>3162</v>
      </c>
      <c r="L1377" s="825">
        <v>119.77</v>
      </c>
      <c r="M1377" s="825">
        <v>119.77</v>
      </c>
      <c r="N1377" s="822">
        <v>1</v>
      </c>
      <c r="O1377" s="826">
        <v>1</v>
      </c>
      <c r="P1377" s="825">
        <v>119.77</v>
      </c>
      <c r="Q1377" s="827">
        <v>1</v>
      </c>
      <c r="R1377" s="822">
        <v>1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21</v>
      </c>
      <c r="B1378" s="822" t="s">
        <v>3465</v>
      </c>
      <c r="C1378" s="822" t="s">
        <v>3471</v>
      </c>
      <c r="D1378" s="823" t="s">
        <v>6113</v>
      </c>
      <c r="E1378" s="824" t="s">
        <v>3509</v>
      </c>
      <c r="F1378" s="822" t="s">
        <v>3466</v>
      </c>
      <c r="G1378" s="822" t="s">
        <v>3552</v>
      </c>
      <c r="H1378" s="822" t="s">
        <v>662</v>
      </c>
      <c r="I1378" s="822" t="s">
        <v>3163</v>
      </c>
      <c r="J1378" s="822" t="s">
        <v>1692</v>
      </c>
      <c r="K1378" s="822" t="s">
        <v>3162</v>
      </c>
      <c r="L1378" s="825">
        <v>119.77</v>
      </c>
      <c r="M1378" s="825">
        <v>1796.5500000000002</v>
      </c>
      <c r="N1378" s="822">
        <v>15</v>
      </c>
      <c r="O1378" s="826">
        <v>3.5</v>
      </c>
      <c r="P1378" s="825">
        <v>598.85</v>
      </c>
      <c r="Q1378" s="827">
        <v>0.33333333333333331</v>
      </c>
      <c r="R1378" s="822">
        <v>5</v>
      </c>
      <c r="S1378" s="827">
        <v>0.33333333333333331</v>
      </c>
      <c r="T1378" s="826">
        <v>2</v>
      </c>
      <c r="U1378" s="828">
        <v>0.5714285714285714</v>
      </c>
    </row>
    <row r="1379" spans="1:21" ht="14.45" customHeight="1" x14ac:dyDescent="0.2">
      <c r="A1379" s="821">
        <v>21</v>
      </c>
      <c r="B1379" s="822" t="s">
        <v>3465</v>
      </c>
      <c r="C1379" s="822" t="s">
        <v>3471</v>
      </c>
      <c r="D1379" s="823" t="s">
        <v>6113</v>
      </c>
      <c r="E1379" s="824" t="s">
        <v>3509</v>
      </c>
      <c r="F1379" s="822" t="s">
        <v>3466</v>
      </c>
      <c r="G1379" s="822" t="s">
        <v>3552</v>
      </c>
      <c r="H1379" s="822" t="s">
        <v>662</v>
      </c>
      <c r="I1379" s="822" t="s">
        <v>3160</v>
      </c>
      <c r="J1379" s="822" t="s">
        <v>1682</v>
      </c>
      <c r="K1379" s="822" t="s">
        <v>1680</v>
      </c>
      <c r="L1379" s="825">
        <v>179.65</v>
      </c>
      <c r="M1379" s="825">
        <v>179.65</v>
      </c>
      <c r="N1379" s="822">
        <v>1</v>
      </c>
      <c r="O1379" s="826">
        <v>0.5</v>
      </c>
      <c r="P1379" s="825">
        <v>179.65</v>
      </c>
      <c r="Q1379" s="827">
        <v>1</v>
      </c>
      <c r="R1379" s="822">
        <v>1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21</v>
      </c>
      <c r="B1380" s="822" t="s">
        <v>3465</v>
      </c>
      <c r="C1380" s="822" t="s">
        <v>3471</v>
      </c>
      <c r="D1380" s="823" t="s">
        <v>6113</v>
      </c>
      <c r="E1380" s="824" t="s">
        <v>3509</v>
      </c>
      <c r="F1380" s="822" t="s">
        <v>3466</v>
      </c>
      <c r="G1380" s="822" t="s">
        <v>3552</v>
      </c>
      <c r="H1380" s="822" t="s">
        <v>662</v>
      </c>
      <c r="I1380" s="822" t="s">
        <v>5025</v>
      </c>
      <c r="J1380" s="822" t="s">
        <v>1705</v>
      </c>
      <c r="K1380" s="822" t="s">
        <v>5026</v>
      </c>
      <c r="L1380" s="825">
        <v>334.46</v>
      </c>
      <c r="M1380" s="825">
        <v>9364.8799999999992</v>
      </c>
      <c r="N1380" s="822">
        <v>28</v>
      </c>
      <c r="O1380" s="826">
        <v>1</v>
      </c>
      <c r="P1380" s="825">
        <v>9364.8799999999992</v>
      </c>
      <c r="Q1380" s="827">
        <v>1</v>
      </c>
      <c r="R1380" s="822">
        <v>28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21</v>
      </c>
      <c r="B1381" s="822" t="s">
        <v>3465</v>
      </c>
      <c r="C1381" s="822" t="s">
        <v>3471</v>
      </c>
      <c r="D1381" s="823" t="s">
        <v>6113</v>
      </c>
      <c r="E1381" s="824" t="s">
        <v>3509</v>
      </c>
      <c r="F1381" s="822" t="s">
        <v>3466</v>
      </c>
      <c r="G1381" s="822" t="s">
        <v>3552</v>
      </c>
      <c r="H1381" s="822" t="s">
        <v>662</v>
      </c>
      <c r="I1381" s="822" t="s">
        <v>3352</v>
      </c>
      <c r="J1381" s="822" t="s">
        <v>3353</v>
      </c>
      <c r="K1381" s="822" t="s">
        <v>2231</v>
      </c>
      <c r="L1381" s="825">
        <v>233.96</v>
      </c>
      <c r="M1381" s="825">
        <v>28075.199999999993</v>
      </c>
      <c r="N1381" s="822">
        <v>120</v>
      </c>
      <c r="O1381" s="826">
        <v>22.5</v>
      </c>
      <c r="P1381" s="825">
        <v>15675.319999999996</v>
      </c>
      <c r="Q1381" s="827">
        <v>0.55833333333333335</v>
      </c>
      <c r="R1381" s="822">
        <v>67</v>
      </c>
      <c r="S1381" s="827">
        <v>0.55833333333333335</v>
      </c>
      <c r="T1381" s="826">
        <v>14.5</v>
      </c>
      <c r="U1381" s="828">
        <v>0.64444444444444449</v>
      </c>
    </row>
    <row r="1382" spans="1:21" ht="14.45" customHeight="1" x14ac:dyDescent="0.2">
      <c r="A1382" s="821">
        <v>21</v>
      </c>
      <c r="B1382" s="822" t="s">
        <v>3465</v>
      </c>
      <c r="C1382" s="822" t="s">
        <v>3471</v>
      </c>
      <c r="D1382" s="823" t="s">
        <v>6113</v>
      </c>
      <c r="E1382" s="824" t="s">
        <v>3509</v>
      </c>
      <c r="F1382" s="822" t="s">
        <v>3466</v>
      </c>
      <c r="G1382" s="822" t="s">
        <v>3552</v>
      </c>
      <c r="H1382" s="822" t="s">
        <v>662</v>
      </c>
      <c r="I1382" s="822" t="s">
        <v>5027</v>
      </c>
      <c r="J1382" s="822" t="s">
        <v>5028</v>
      </c>
      <c r="K1382" s="822" t="s">
        <v>1680</v>
      </c>
      <c r="L1382" s="825">
        <v>155.97</v>
      </c>
      <c r="M1382" s="825">
        <v>1247.76</v>
      </c>
      <c r="N1382" s="822">
        <v>8</v>
      </c>
      <c r="O1382" s="826">
        <v>1.5</v>
      </c>
      <c r="P1382" s="825">
        <v>935.81999999999994</v>
      </c>
      <c r="Q1382" s="827">
        <v>0.75</v>
      </c>
      <c r="R1382" s="822">
        <v>6</v>
      </c>
      <c r="S1382" s="827">
        <v>0.75</v>
      </c>
      <c r="T1382" s="826">
        <v>1</v>
      </c>
      <c r="U1382" s="828">
        <v>0.66666666666666663</v>
      </c>
    </row>
    <row r="1383" spans="1:21" ht="14.45" customHeight="1" x14ac:dyDescent="0.2">
      <c r="A1383" s="821">
        <v>21</v>
      </c>
      <c r="B1383" s="822" t="s">
        <v>3465</v>
      </c>
      <c r="C1383" s="822" t="s">
        <v>3471</v>
      </c>
      <c r="D1383" s="823" t="s">
        <v>6113</v>
      </c>
      <c r="E1383" s="824" t="s">
        <v>3509</v>
      </c>
      <c r="F1383" s="822" t="s">
        <v>3466</v>
      </c>
      <c r="G1383" s="822" t="s">
        <v>3552</v>
      </c>
      <c r="H1383" s="822" t="s">
        <v>662</v>
      </c>
      <c r="I1383" s="822" t="s">
        <v>3149</v>
      </c>
      <c r="J1383" s="822" t="s">
        <v>1705</v>
      </c>
      <c r="K1383" s="822" t="s">
        <v>1706</v>
      </c>
      <c r="L1383" s="825">
        <v>1298.21</v>
      </c>
      <c r="M1383" s="825">
        <v>3894.63</v>
      </c>
      <c r="N1383" s="822">
        <v>3</v>
      </c>
      <c r="O1383" s="826">
        <v>1</v>
      </c>
      <c r="P1383" s="825">
        <v>3894.63</v>
      </c>
      <c r="Q1383" s="827">
        <v>1</v>
      </c>
      <c r="R1383" s="822">
        <v>3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21</v>
      </c>
      <c r="B1384" s="822" t="s">
        <v>3465</v>
      </c>
      <c r="C1384" s="822" t="s">
        <v>3471</v>
      </c>
      <c r="D1384" s="823" t="s">
        <v>6113</v>
      </c>
      <c r="E1384" s="824" t="s">
        <v>3509</v>
      </c>
      <c r="F1384" s="822" t="s">
        <v>3466</v>
      </c>
      <c r="G1384" s="822" t="s">
        <v>3552</v>
      </c>
      <c r="H1384" s="822" t="s">
        <v>329</v>
      </c>
      <c r="I1384" s="822" t="s">
        <v>5029</v>
      </c>
      <c r="J1384" s="822" t="s">
        <v>1674</v>
      </c>
      <c r="K1384" s="822" t="s">
        <v>1672</v>
      </c>
      <c r="L1384" s="825">
        <v>87.82</v>
      </c>
      <c r="M1384" s="825">
        <v>2985.88</v>
      </c>
      <c r="N1384" s="822">
        <v>34</v>
      </c>
      <c r="O1384" s="826">
        <v>6</v>
      </c>
      <c r="P1384" s="825">
        <v>2634.6</v>
      </c>
      <c r="Q1384" s="827">
        <v>0.88235294117647056</v>
      </c>
      <c r="R1384" s="822">
        <v>30</v>
      </c>
      <c r="S1384" s="827">
        <v>0.88235294117647056</v>
      </c>
      <c r="T1384" s="826">
        <v>5.5</v>
      </c>
      <c r="U1384" s="828">
        <v>0.91666666666666663</v>
      </c>
    </row>
    <row r="1385" spans="1:21" ht="14.45" customHeight="1" x14ac:dyDescent="0.2">
      <c r="A1385" s="821">
        <v>21</v>
      </c>
      <c r="B1385" s="822" t="s">
        <v>3465</v>
      </c>
      <c r="C1385" s="822" t="s">
        <v>3471</v>
      </c>
      <c r="D1385" s="823" t="s">
        <v>6113</v>
      </c>
      <c r="E1385" s="824" t="s">
        <v>3509</v>
      </c>
      <c r="F1385" s="822" t="s">
        <v>3466</v>
      </c>
      <c r="G1385" s="822" t="s">
        <v>3552</v>
      </c>
      <c r="H1385" s="822" t="s">
        <v>662</v>
      </c>
      <c r="I1385" s="822" t="s">
        <v>3344</v>
      </c>
      <c r="J1385" s="822" t="s">
        <v>2226</v>
      </c>
      <c r="K1385" s="822" t="s">
        <v>1672</v>
      </c>
      <c r="L1385" s="825">
        <v>172.8</v>
      </c>
      <c r="M1385" s="825">
        <v>2419.2000000000003</v>
      </c>
      <c r="N1385" s="822">
        <v>14</v>
      </c>
      <c r="O1385" s="826">
        <v>1.5</v>
      </c>
      <c r="P1385" s="825">
        <v>2419.2000000000003</v>
      </c>
      <c r="Q1385" s="827">
        <v>1</v>
      </c>
      <c r="R1385" s="822">
        <v>14</v>
      </c>
      <c r="S1385" s="827">
        <v>1</v>
      </c>
      <c r="T1385" s="826">
        <v>1.5</v>
      </c>
      <c r="U1385" s="828">
        <v>1</v>
      </c>
    </row>
    <row r="1386" spans="1:21" ht="14.45" customHeight="1" x14ac:dyDescent="0.2">
      <c r="A1386" s="821">
        <v>21</v>
      </c>
      <c r="B1386" s="822" t="s">
        <v>3465</v>
      </c>
      <c r="C1386" s="822" t="s">
        <v>3471</v>
      </c>
      <c r="D1386" s="823" t="s">
        <v>6113</v>
      </c>
      <c r="E1386" s="824" t="s">
        <v>3509</v>
      </c>
      <c r="F1386" s="822" t="s">
        <v>3466</v>
      </c>
      <c r="G1386" s="822" t="s">
        <v>3552</v>
      </c>
      <c r="H1386" s="822" t="s">
        <v>329</v>
      </c>
      <c r="I1386" s="822" t="s">
        <v>4199</v>
      </c>
      <c r="J1386" s="822" t="s">
        <v>4200</v>
      </c>
      <c r="K1386" s="822" t="s">
        <v>1680</v>
      </c>
      <c r="L1386" s="825">
        <v>155.97</v>
      </c>
      <c r="M1386" s="825">
        <v>3899.25</v>
      </c>
      <c r="N1386" s="822">
        <v>25</v>
      </c>
      <c r="O1386" s="826">
        <v>3.5</v>
      </c>
      <c r="P1386" s="825">
        <v>3899.25</v>
      </c>
      <c r="Q1386" s="827">
        <v>1</v>
      </c>
      <c r="R1386" s="822">
        <v>25</v>
      </c>
      <c r="S1386" s="827">
        <v>1</v>
      </c>
      <c r="T1386" s="826">
        <v>3.5</v>
      </c>
      <c r="U1386" s="828">
        <v>1</v>
      </c>
    </row>
    <row r="1387" spans="1:21" ht="14.45" customHeight="1" x14ac:dyDescent="0.2">
      <c r="A1387" s="821">
        <v>21</v>
      </c>
      <c r="B1387" s="822" t="s">
        <v>3465</v>
      </c>
      <c r="C1387" s="822" t="s">
        <v>3471</v>
      </c>
      <c r="D1387" s="823" t="s">
        <v>6113</v>
      </c>
      <c r="E1387" s="824" t="s">
        <v>3509</v>
      </c>
      <c r="F1387" s="822" t="s">
        <v>3466</v>
      </c>
      <c r="G1387" s="822" t="s">
        <v>3552</v>
      </c>
      <c r="H1387" s="822" t="s">
        <v>329</v>
      </c>
      <c r="I1387" s="822" t="s">
        <v>5030</v>
      </c>
      <c r="J1387" s="822" t="s">
        <v>1673</v>
      </c>
      <c r="K1387" s="822" t="s">
        <v>1672</v>
      </c>
      <c r="L1387" s="825">
        <v>87.82</v>
      </c>
      <c r="M1387" s="825">
        <v>878.19999999999993</v>
      </c>
      <c r="N1387" s="822">
        <v>10</v>
      </c>
      <c r="O1387" s="826">
        <v>1.5</v>
      </c>
      <c r="P1387" s="825">
        <v>878.19999999999993</v>
      </c>
      <c r="Q1387" s="827">
        <v>1</v>
      </c>
      <c r="R1387" s="822">
        <v>10</v>
      </c>
      <c r="S1387" s="827">
        <v>1</v>
      </c>
      <c r="T1387" s="826">
        <v>1.5</v>
      </c>
      <c r="U1387" s="828">
        <v>1</v>
      </c>
    </row>
    <row r="1388" spans="1:21" ht="14.45" customHeight="1" x14ac:dyDescent="0.2">
      <c r="A1388" s="821">
        <v>21</v>
      </c>
      <c r="B1388" s="822" t="s">
        <v>3465</v>
      </c>
      <c r="C1388" s="822" t="s">
        <v>3471</v>
      </c>
      <c r="D1388" s="823" t="s">
        <v>6113</v>
      </c>
      <c r="E1388" s="824" t="s">
        <v>3509</v>
      </c>
      <c r="F1388" s="822" t="s">
        <v>3466</v>
      </c>
      <c r="G1388" s="822" t="s">
        <v>3552</v>
      </c>
      <c r="H1388" s="822" t="s">
        <v>662</v>
      </c>
      <c r="I1388" s="822" t="s">
        <v>5031</v>
      </c>
      <c r="J1388" s="822" t="s">
        <v>5032</v>
      </c>
      <c r="K1388" s="822" t="s">
        <v>1680</v>
      </c>
      <c r="L1388" s="825">
        <v>184.82</v>
      </c>
      <c r="M1388" s="825">
        <v>27168.54</v>
      </c>
      <c r="N1388" s="822">
        <v>147</v>
      </c>
      <c r="O1388" s="826">
        <v>28</v>
      </c>
      <c r="P1388" s="825">
        <v>17373.079999999998</v>
      </c>
      <c r="Q1388" s="827">
        <v>0.6394557823129251</v>
      </c>
      <c r="R1388" s="822">
        <v>94</v>
      </c>
      <c r="S1388" s="827">
        <v>0.63945578231292521</v>
      </c>
      <c r="T1388" s="826">
        <v>20</v>
      </c>
      <c r="U1388" s="828">
        <v>0.7142857142857143</v>
      </c>
    </row>
    <row r="1389" spans="1:21" ht="14.45" customHeight="1" x14ac:dyDescent="0.2">
      <c r="A1389" s="821">
        <v>21</v>
      </c>
      <c r="B1389" s="822" t="s">
        <v>3465</v>
      </c>
      <c r="C1389" s="822" t="s">
        <v>3471</v>
      </c>
      <c r="D1389" s="823" t="s">
        <v>6113</v>
      </c>
      <c r="E1389" s="824" t="s">
        <v>3509</v>
      </c>
      <c r="F1389" s="822" t="s">
        <v>3466</v>
      </c>
      <c r="G1389" s="822" t="s">
        <v>3552</v>
      </c>
      <c r="H1389" s="822" t="s">
        <v>662</v>
      </c>
      <c r="I1389" s="822" t="s">
        <v>5033</v>
      </c>
      <c r="J1389" s="822" t="s">
        <v>5034</v>
      </c>
      <c r="K1389" s="822" t="s">
        <v>1680</v>
      </c>
      <c r="L1389" s="825">
        <v>184.82</v>
      </c>
      <c r="M1389" s="825">
        <v>3326.76</v>
      </c>
      <c r="N1389" s="822">
        <v>18</v>
      </c>
      <c r="O1389" s="826">
        <v>4</v>
      </c>
      <c r="P1389" s="825">
        <v>1478.56</v>
      </c>
      <c r="Q1389" s="827">
        <v>0.44444444444444442</v>
      </c>
      <c r="R1389" s="822">
        <v>8</v>
      </c>
      <c r="S1389" s="827">
        <v>0.44444444444444442</v>
      </c>
      <c r="T1389" s="826">
        <v>2</v>
      </c>
      <c r="U1389" s="828">
        <v>0.5</v>
      </c>
    </row>
    <row r="1390" spans="1:21" ht="14.45" customHeight="1" x14ac:dyDescent="0.2">
      <c r="A1390" s="821">
        <v>21</v>
      </c>
      <c r="B1390" s="822" t="s">
        <v>3465</v>
      </c>
      <c r="C1390" s="822" t="s">
        <v>3471</v>
      </c>
      <c r="D1390" s="823" t="s">
        <v>6113</v>
      </c>
      <c r="E1390" s="824" t="s">
        <v>3509</v>
      </c>
      <c r="F1390" s="822" t="s">
        <v>3466</v>
      </c>
      <c r="G1390" s="822" t="s">
        <v>3552</v>
      </c>
      <c r="H1390" s="822" t="s">
        <v>329</v>
      </c>
      <c r="I1390" s="822" t="s">
        <v>5035</v>
      </c>
      <c r="J1390" s="822" t="s">
        <v>5036</v>
      </c>
      <c r="K1390" s="822" t="s">
        <v>1680</v>
      </c>
      <c r="L1390" s="825">
        <v>283.39999999999998</v>
      </c>
      <c r="M1390" s="825">
        <v>1133.5999999999999</v>
      </c>
      <c r="N1390" s="822">
        <v>4</v>
      </c>
      <c r="O1390" s="826">
        <v>0.5</v>
      </c>
      <c r="P1390" s="825">
        <v>1133.5999999999999</v>
      </c>
      <c r="Q1390" s="827">
        <v>1</v>
      </c>
      <c r="R1390" s="822">
        <v>4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21</v>
      </c>
      <c r="B1391" s="822" t="s">
        <v>3465</v>
      </c>
      <c r="C1391" s="822" t="s">
        <v>3471</v>
      </c>
      <c r="D1391" s="823" t="s">
        <v>6113</v>
      </c>
      <c r="E1391" s="824" t="s">
        <v>3509</v>
      </c>
      <c r="F1391" s="822" t="s">
        <v>3466</v>
      </c>
      <c r="G1391" s="822" t="s">
        <v>3552</v>
      </c>
      <c r="H1391" s="822" t="s">
        <v>329</v>
      </c>
      <c r="I1391" s="822" t="s">
        <v>4201</v>
      </c>
      <c r="J1391" s="822" t="s">
        <v>2232</v>
      </c>
      <c r="K1391" s="822" t="s">
        <v>2233</v>
      </c>
      <c r="L1391" s="825">
        <v>233.96</v>
      </c>
      <c r="M1391" s="825">
        <v>14739.479999999996</v>
      </c>
      <c r="N1391" s="822">
        <v>63</v>
      </c>
      <c r="O1391" s="826">
        <v>11</v>
      </c>
      <c r="P1391" s="825">
        <v>11697.999999999996</v>
      </c>
      <c r="Q1391" s="827">
        <v>0.79365079365079361</v>
      </c>
      <c r="R1391" s="822">
        <v>50</v>
      </c>
      <c r="S1391" s="827">
        <v>0.79365079365079361</v>
      </c>
      <c r="T1391" s="826">
        <v>9</v>
      </c>
      <c r="U1391" s="828">
        <v>0.81818181818181823</v>
      </c>
    </row>
    <row r="1392" spans="1:21" ht="14.45" customHeight="1" x14ac:dyDescent="0.2">
      <c r="A1392" s="821">
        <v>21</v>
      </c>
      <c r="B1392" s="822" t="s">
        <v>3465</v>
      </c>
      <c r="C1392" s="822" t="s">
        <v>3471</v>
      </c>
      <c r="D1392" s="823" t="s">
        <v>6113</v>
      </c>
      <c r="E1392" s="824" t="s">
        <v>3509</v>
      </c>
      <c r="F1392" s="822" t="s">
        <v>3466</v>
      </c>
      <c r="G1392" s="822" t="s">
        <v>3552</v>
      </c>
      <c r="H1392" s="822" t="s">
        <v>662</v>
      </c>
      <c r="I1392" s="822" t="s">
        <v>3152</v>
      </c>
      <c r="J1392" s="822" t="s">
        <v>1693</v>
      </c>
      <c r="K1392" s="822" t="s">
        <v>1672</v>
      </c>
      <c r="L1392" s="825">
        <v>238.89</v>
      </c>
      <c r="M1392" s="825">
        <v>238.89</v>
      </c>
      <c r="N1392" s="822">
        <v>1</v>
      </c>
      <c r="O1392" s="826">
        <v>0.5</v>
      </c>
      <c r="P1392" s="825">
        <v>238.89</v>
      </c>
      <c r="Q1392" s="827">
        <v>1</v>
      </c>
      <c r="R1392" s="822">
        <v>1</v>
      </c>
      <c r="S1392" s="827">
        <v>1</v>
      </c>
      <c r="T1392" s="826">
        <v>0.5</v>
      </c>
      <c r="U1392" s="828">
        <v>1</v>
      </c>
    </row>
    <row r="1393" spans="1:21" ht="14.45" customHeight="1" x14ac:dyDescent="0.2">
      <c r="A1393" s="821">
        <v>21</v>
      </c>
      <c r="B1393" s="822" t="s">
        <v>3465</v>
      </c>
      <c r="C1393" s="822" t="s">
        <v>3471</v>
      </c>
      <c r="D1393" s="823" t="s">
        <v>6113</v>
      </c>
      <c r="E1393" s="824" t="s">
        <v>3509</v>
      </c>
      <c r="F1393" s="822" t="s">
        <v>3466</v>
      </c>
      <c r="G1393" s="822" t="s">
        <v>3552</v>
      </c>
      <c r="H1393" s="822" t="s">
        <v>662</v>
      </c>
      <c r="I1393" s="822" t="s">
        <v>5037</v>
      </c>
      <c r="J1393" s="822" t="s">
        <v>5038</v>
      </c>
      <c r="K1393" s="822" t="s">
        <v>1700</v>
      </c>
      <c r="L1393" s="825">
        <v>72.27</v>
      </c>
      <c r="M1393" s="825">
        <v>433.62</v>
      </c>
      <c r="N1393" s="822">
        <v>6</v>
      </c>
      <c r="O1393" s="826">
        <v>0.5</v>
      </c>
      <c r="P1393" s="825">
        <v>433.62</v>
      </c>
      <c r="Q1393" s="827">
        <v>1</v>
      </c>
      <c r="R1393" s="822">
        <v>6</v>
      </c>
      <c r="S1393" s="827">
        <v>1</v>
      </c>
      <c r="T1393" s="826">
        <v>0.5</v>
      </c>
      <c r="U1393" s="828">
        <v>1</v>
      </c>
    </row>
    <row r="1394" spans="1:21" ht="14.45" customHeight="1" x14ac:dyDescent="0.2">
      <c r="A1394" s="821">
        <v>21</v>
      </c>
      <c r="B1394" s="822" t="s">
        <v>3465</v>
      </c>
      <c r="C1394" s="822" t="s">
        <v>3471</v>
      </c>
      <c r="D1394" s="823" t="s">
        <v>6113</v>
      </c>
      <c r="E1394" s="824" t="s">
        <v>3509</v>
      </c>
      <c r="F1394" s="822" t="s">
        <v>3466</v>
      </c>
      <c r="G1394" s="822" t="s">
        <v>3552</v>
      </c>
      <c r="H1394" s="822" t="s">
        <v>329</v>
      </c>
      <c r="I1394" s="822" t="s">
        <v>5039</v>
      </c>
      <c r="J1394" s="822" t="s">
        <v>5040</v>
      </c>
      <c r="K1394" s="822" t="s">
        <v>5041</v>
      </c>
      <c r="L1394" s="825">
        <v>82.43</v>
      </c>
      <c r="M1394" s="825">
        <v>82.43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21</v>
      </c>
      <c r="B1395" s="822" t="s">
        <v>3465</v>
      </c>
      <c r="C1395" s="822" t="s">
        <v>3471</v>
      </c>
      <c r="D1395" s="823" t="s">
        <v>6113</v>
      </c>
      <c r="E1395" s="824" t="s">
        <v>3509</v>
      </c>
      <c r="F1395" s="822" t="s">
        <v>3466</v>
      </c>
      <c r="G1395" s="822" t="s">
        <v>3553</v>
      </c>
      <c r="H1395" s="822" t="s">
        <v>329</v>
      </c>
      <c r="I1395" s="822" t="s">
        <v>3554</v>
      </c>
      <c r="J1395" s="822" t="s">
        <v>1244</v>
      </c>
      <c r="K1395" s="822" t="s">
        <v>1245</v>
      </c>
      <c r="L1395" s="825">
        <v>121.92</v>
      </c>
      <c r="M1395" s="825">
        <v>7193.2800000000025</v>
      </c>
      <c r="N1395" s="822">
        <v>59</v>
      </c>
      <c r="O1395" s="826">
        <v>37.5</v>
      </c>
      <c r="P1395" s="825">
        <v>4145.2800000000016</v>
      </c>
      <c r="Q1395" s="827">
        <v>0.57627118644067798</v>
      </c>
      <c r="R1395" s="822">
        <v>34</v>
      </c>
      <c r="S1395" s="827">
        <v>0.57627118644067798</v>
      </c>
      <c r="T1395" s="826">
        <v>21</v>
      </c>
      <c r="U1395" s="828">
        <v>0.56000000000000005</v>
      </c>
    </row>
    <row r="1396" spans="1:21" ht="14.45" customHeight="1" x14ac:dyDescent="0.2">
      <c r="A1396" s="821">
        <v>21</v>
      </c>
      <c r="B1396" s="822" t="s">
        <v>3465</v>
      </c>
      <c r="C1396" s="822" t="s">
        <v>3471</v>
      </c>
      <c r="D1396" s="823" t="s">
        <v>6113</v>
      </c>
      <c r="E1396" s="824" t="s">
        <v>3509</v>
      </c>
      <c r="F1396" s="822" t="s">
        <v>3466</v>
      </c>
      <c r="G1396" s="822" t="s">
        <v>3553</v>
      </c>
      <c r="H1396" s="822" t="s">
        <v>329</v>
      </c>
      <c r="I1396" s="822" t="s">
        <v>4202</v>
      </c>
      <c r="J1396" s="822" t="s">
        <v>1244</v>
      </c>
      <c r="K1396" s="822" t="s">
        <v>1245</v>
      </c>
      <c r="L1396" s="825">
        <v>121.92</v>
      </c>
      <c r="M1396" s="825">
        <v>975.36</v>
      </c>
      <c r="N1396" s="822">
        <v>8</v>
      </c>
      <c r="O1396" s="826">
        <v>3.5</v>
      </c>
      <c r="P1396" s="825">
        <v>487.68</v>
      </c>
      <c r="Q1396" s="827">
        <v>0.5</v>
      </c>
      <c r="R1396" s="822">
        <v>4</v>
      </c>
      <c r="S1396" s="827">
        <v>0.5</v>
      </c>
      <c r="T1396" s="826">
        <v>2</v>
      </c>
      <c r="U1396" s="828">
        <v>0.5714285714285714</v>
      </c>
    </row>
    <row r="1397" spans="1:21" ht="14.45" customHeight="1" x14ac:dyDescent="0.2">
      <c r="A1397" s="821">
        <v>21</v>
      </c>
      <c r="B1397" s="822" t="s">
        <v>3465</v>
      </c>
      <c r="C1397" s="822" t="s">
        <v>3471</v>
      </c>
      <c r="D1397" s="823" t="s">
        <v>6113</v>
      </c>
      <c r="E1397" s="824" t="s">
        <v>3509</v>
      </c>
      <c r="F1397" s="822" t="s">
        <v>3467</v>
      </c>
      <c r="G1397" s="822" t="s">
        <v>3555</v>
      </c>
      <c r="H1397" s="822" t="s">
        <v>329</v>
      </c>
      <c r="I1397" s="822" t="s">
        <v>3556</v>
      </c>
      <c r="J1397" s="822" t="s">
        <v>3557</v>
      </c>
      <c r="K1397" s="822"/>
      <c r="L1397" s="825">
        <v>0</v>
      </c>
      <c r="M1397" s="825">
        <v>0</v>
      </c>
      <c r="N1397" s="822">
        <v>1</v>
      </c>
      <c r="O1397" s="826">
        <v>1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21</v>
      </c>
      <c r="B1398" s="822" t="s">
        <v>3465</v>
      </c>
      <c r="C1398" s="822" t="s">
        <v>3471</v>
      </c>
      <c r="D1398" s="823" t="s">
        <v>6113</v>
      </c>
      <c r="E1398" s="824" t="s">
        <v>3509</v>
      </c>
      <c r="F1398" s="822" t="s">
        <v>3467</v>
      </c>
      <c r="G1398" s="822" t="s">
        <v>3555</v>
      </c>
      <c r="H1398" s="822" t="s">
        <v>329</v>
      </c>
      <c r="I1398" s="822" t="s">
        <v>4207</v>
      </c>
      <c r="J1398" s="822" t="s">
        <v>3557</v>
      </c>
      <c r="K1398" s="822"/>
      <c r="L1398" s="825">
        <v>0</v>
      </c>
      <c r="M1398" s="825">
        <v>0</v>
      </c>
      <c r="N1398" s="822">
        <v>51</v>
      </c>
      <c r="O1398" s="826">
        <v>51</v>
      </c>
      <c r="P1398" s="825">
        <v>0</v>
      </c>
      <c r="Q1398" s="827"/>
      <c r="R1398" s="822">
        <v>42</v>
      </c>
      <c r="S1398" s="827">
        <v>0.82352941176470584</v>
      </c>
      <c r="T1398" s="826">
        <v>42</v>
      </c>
      <c r="U1398" s="828">
        <v>0.82352941176470584</v>
      </c>
    </row>
    <row r="1399" spans="1:21" ht="14.45" customHeight="1" x14ac:dyDescent="0.2">
      <c r="A1399" s="821">
        <v>21</v>
      </c>
      <c r="B1399" s="822" t="s">
        <v>3465</v>
      </c>
      <c r="C1399" s="822" t="s">
        <v>3471</v>
      </c>
      <c r="D1399" s="823" t="s">
        <v>6113</v>
      </c>
      <c r="E1399" s="824" t="s">
        <v>3509</v>
      </c>
      <c r="F1399" s="822" t="s">
        <v>3467</v>
      </c>
      <c r="G1399" s="822" t="s">
        <v>3555</v>
      </c>
      <c r="H1399" s="822" t="s">
        <v>329</v>
      </c>
      <c r="I1399" s="822" t="s">
        <v>4758</v>
      </c>
      <c r="J1399" s="822" t="s">
        <v>3557</v>
      </c>
      <c r="K1399" s="822"/>
      <c r="L1399" s="825">
        <v>0</v>
      </c>
      <c r="M1399" s="825">
        <v>0</v>
      </c>
      <c r="N1399" s="822">
        <v>25</v>
      </c>
      <c r="O1399" s="826">
        <v>25</v>
      </c>
      <c r="P1399" s="825">
        <v>0</v>
      </c>
      <c r="Q1399" s="827"/>
      <c r="R1399" s="822">
        <v>17</v>
      </c>
      <c r="S1399" s="827">
        <v>0.68</v>
      </c>
      <c r="T1399" s="826">
        <v>17</v>
      </c>
      <c r="U1399" s="828">
        <v>0.68</v>
      </c>
    </row>
    <row r="1400" spans="1:21" ht="14.45" customHeight="1" x14ac:dyDescent="0.2">
      <c r="A1400" s="821">
        <v>21</v>
      </c>
      <c r="B1400" s="822" t="s">
        <v>3465</v>
      </c>
      <c r="C1400" s="822" t="s">
        <v>3471</v>
      </c>
      <c r="D1400" s="823" t="s">
        <v>6113</v>
      </c>
      <c r="E1400" s="824" t="s">
        <v>3513</v>
      </c>
      <c r="F1400" s="822" t="s">
        <v>3466</v>
      </c>
      <c r="G1400" s="822" t="s">
        <v>3647</v>
      </c>
      <c r="H1400" s="822" t="s">
        <v>662</v>
      </c>
      <c r="I1400" s="822" t="s">
        <v>2999</v>
      </c>
      <c r="J1400" s="822" t="s">
        <v>701</v>
      </c>
      <c r="K1400" s="822" t="s">
        <v>702</v>
      </c>
      <c r="L1400" s="825">
        <v>72.55</v>
      </c>
      <c r="M1400" s="825">
        <v>217.64999999999998</v>
      </c>
      <c r="N1400" s="822">
        <v>3</v>
      </c>
      <c r="O1400" s="826">
        <v>2</v>
      </c>
      <c r="P1400" s="825">
        <v>217.64999999999998</v>
      </c>
      <c r="Q1400" s="827">
        <v>1</v>
      </c>
      <c r="R1400" s="822">
        <v>3</v>
      </c>
      <c r="S1400" s="827">
        <v>1</v>
      </c>
      <c r="T1400" s="826">
        <v>2</v>
      </c>
      <c r="U1400" s="828">
        <v>1</v>
      </c>
    </row>
    <row r="1401" spans="1:21" ht="14.45" customHeight="1" x14ac:dyDescent="0.2">
      <c r="A1401" s="821">
        <v>21</v>
      </c>
      <c r="B1401" s="822" t="s">
        <v>3465</v>
      </c>
      <c r="C1401" s="822" t="s">
        <v>3471</v>
      </c>
      <c r="D1401" s="823" t="s">
        <v>6113</v>
      </c>
      <c r="E1401" s="824" t="s">
        <v>3513</v>
      </c>
      <c r="F1401" s="822" t="s">
        <v>3466</v>
      </c>
      <c r="G1401" s="822" t="s">
        <v>3583</v>
      </c>
      <c r="H1401" s="822" t="s">
        <v>329</v>
      </c>
      <c r="I1401" s="822" t="s">
        <v>5042</v>
      </c>
      <c r="J1401" s="822" t="s">
        <v>3684</v>
      </c>
      <c r="K1401" s="822" t="s">
        <v>2389</v>
      </c>
      <c r="L1401" s="825">
        <v>84.83</v>
      </c>
      <c r="M1401" s="825">
        <v>84.83</v>
      </c>
      <c r="N1401" s="822">
        <v>1</v>
      </c>
      <c r="O1401" s="826">
        <v>1</v>
      </c>
      <c r="P1401" s="825">
        <v>84.83</v>
      </c>
      <c r="Q1401" s="827">
        <v>1</v>
      </c>
      <c r="R1401" s="822">
        <v>1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21</v>
      </c>
      <c r="B1402" s="822" t="s">
        <v>3465</v>
      </c>
      <c r="C1402" s="822" t="s">
        <v>3471</v>
      </c>
      <c r="D1402" s="823" t="s">
        <v>6113</v>
      </c>
      <c r="E1402" s="824" t="s">
        <v>3513</v>
      </c>
      <c r="F1402" s="822" t="s">
        <v>3466</v>
      </c>
      <c r="G1402" s="822" t="s">
        <v>5043</v>
      </c>
      <c r="H1402" s="822" t="s">
        <v>662</v>
      </c>
      <c r="I1402" s="822" t="s">
        <v>5044</v>
      </c>
      <c r="J1402" s="822" t="s">
        <v>3233</v>
      </c>
      <c r="K1402" s="822" t="s">
        <v>5045</v>
      </c>
      <c r="L1402" s="825">
        <v>372.8</v>
      </c>
      <c r="M1402" s="825">
        <v>372.8</v>
      </c>
      <c r="N1402" s="822">
        <v>1</v>
      </c>
      <c r="O1402" s="826">
        <v>1</v>
      </c>
      <c r="P1402" s="825">
        <v>372.8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21</v>
      </c>
      <c r="B1403" s="822" t="s">
        <v>3465</v>
      </c>
      <c r="C1403" s="822" t="s">
        <v>3471</v>
      </c>
      <c r="D1403" s="823" t="s">
        <v>6113</v>
      </c>
      <c r="E1403" s="824" t="s">
        <v>3513</v>
      </c>
      <c r="F1403" s="822" t="s">
        <v>3466</v>
      </c>
      <c r="G1403" s="822" t="s">
        <v>3695</v>
      </c>
      <c r="H1403" s="822" t="s">
        <v>329</v>
      </c>
      <c r="I1403" s="822" t="s">
        <v>4651</v>
      </c>
      <c r="J1403" s="822" t="s">
        <v>3697</v>
      </c>
      <c r="K1403" s="822" t="s">
        <v>4652</v>
      </c>
      <c r="L1403" s="825">
        <v>65.540000000000006</v>
      </c>
      <c r="M1403" s="825">
        <v>65.540000000000006</v>
      </c>
      <c r="N1403" s="822">
        <v>1</v>
      </c>
      <c r="O1403" s="826">
        <v>1</v>
      </c>
      <c r="P1403" s="825">
        <v>65.540000000000006</v>
      </c>
      <c r="Q1403" s="827">
        <v>1</v>
      </c>
      <c r="R1403" s="822">
        <v>1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21</v>
      </c>
      <c r="B1404" s="822" t="s">
        <v>3465</v>
      </c>
      <c r="C1404" s="822" t="s">
        <v>3471</v>
      </c>
      <c r="D1404" s="823" t="s">
        <v>6113</v>
      </c>
      <c r="E1404" s="824" t="s">
        <v>3513</v>
      </c>
      <c r="F1404" s="822" t="s">
        <v>3466</v>
      </c>
      <c r="G1404" s="822" t="s">
        <v>3703</v>
      </c>
      <c r="H1404" s="822" t="s">
        <v>329</v>
      </c>
      <c r="I1404" s="822" t="s">
        <v>3704</v>
      </c>
      <c r="J1404" s="822" t="s">
        <v>3705</v>
      </c>
      <c r="K1404" s="822" t="s">
        <v>3706</v>
      </c>
      <c r="L1404" s="825">
        <v>105.32</v>
      </c>
      <c r="M1404" s="825">
        <v>105.32</v>
      </c>
      <c r="N1404" s="822">
        <v>1</v>
      </c>
      <c r="O1404" s="826">
        <v>1</v>
      </c>
      <c r="P1404" s="825">
        <v>105.32</v>
      </c>
      <c r="Q1404" s="827">
        <v>1</v>
      </c>
      <c r="R1404" s="822">
        <v>1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21</v>
      </c>
      <c r="B1405" s="822" t="s">
        <v>3465</v>
      </c>
      <c r="C1405" s="822" t="s">
        <v>3471</v>
      </c>
      <c r="D1405" s="823" t="s">
        <v>6113</v>
      </c>
      <c r="E1405" s="824" t="s">
        <v>3513</v>
      </c>
      <c r="F1405" s="822" t="s">
        <v>3466</v>
      </c>
      <c r="G1405" s="822" t="s">
        <v>3724</v>
      </c>
      <c r="H1405" s="822" t="s">
        <v>329</v>
      </c>
      <c r="I1405" s="822" t="s">
        <v>5046</v>
      </c>
      <c r="J1405" s="822" t="s">
        <v>3726</v>
      </c>
      <c r="K1405" s="822" t="s">
        <v>5047</v>
      </c>
      <c r="L1405" s="825">
        <v>5597.77</v>
      </c>
      <c r="M1405" s="825">
        <v>22391.08</v>
      </c>
      <c r="N1405" s="822">
        <v>4</v>
      </c>
      <c r="O1405" s="826">
        <v>1</v>
      </c>
      <c r="P1405" s="825">
        <v>22391.08</v>
      </c>
      <c r="Q1405" s="827">
        <v>1</v>
      </c>
      <c r="R1405" s="822">
        <v>4</v>
      </c>
      <c r="S1405" s="827">
        <v>1</v>
      </c>
      <c r="T1405" s="826">
        <v>1</v>
      </c>
      <c r="U1405" s="828">
        <v>1</v>
      </c>
    </row>
    <row r="1406" spans="1:21" ht="14.45" customHeight="1" x14ac:dyDescent="0.2">
      <c r="A1406" s="821">
        <v>21</v>
      </c>
      <c r="B1406" s="822" t="s">
        <v>3465</v>
      </c>
      <c r="C1406" s="822" t="s">
        <v>3471</v>
      </c>
      <c r="D1406" s="823" t="s">
        <v>6113</v>
      </c>
      <c r="E1406" s="824" t="s">
        <v>3513</v>
      </c>
      <c r="F1406" s="822" t="s">
        <v>3466</v>
      </c>
      <c r="G1406" s="822" t="s">
        <v>3727</v>
      </c>
      <c r="H1406" s="822" t="s">
        <v>329</v>
      </c>
      <c r="I1406" s="822" t="s">
        <v>3728</v>
      </c>
      <c r="J1406" s="822" t="s">
        <v>3729</v>
      </c>
      <c r="K1406" s="822" t="s">
        <v>2881</v>
      </c>
      <c r="L1406" s="825">
        <v>78.33</v>
      </c>
      <c r="M1406" s="825">
        <v>78.33</v>
      </c>
      <c r="N1406" s="822">
        <v>1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21</v>
      </c>
      <c r="B1407" s="822" t="s">
        <v>3465</v>
      </c>
      <c r="C1407" s="822" t="s">
        <v>3471</v>
      </c>
      <c r="D1407" s="823" t="s">
        <v>6113</v>
      </c>
      <c r="E1407" s="824" t="s">
        <v>3513</v>
      </c>
      <c r="F1407" s="822" t="s">
        <v>3466</v>
      </c>
      <c r="G1407" s="822" t="s">
        <v>3727</v>
      </c>
      <c r="H1407" s="822" t="s">
        <v>329</v>
      </c>
      <c r="I1407" s="822" t="s">
        <v>3730</v>
      </c>
      <c r="J1407" s="822" t="s">
        <v>3729</v>
      </c>
      <c r="K1407" s="822" t="s">
        <v>2881</v>
      </c>
      <c r="L1407" s="825">
        <v>78.33</v>
      </c>
      <c r="M1407" s="825">
        <v>78.33</v>
      </c>
      <c r="N1407" s="822">
        <v>1</v>
      </c>
      <c r="O1407" s="826">
        <v>1</v>
      </c>
      <c r="P1407" s="825">
        <v>78.33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21</v>
      </c>
      <c r="B1408" s="822" t="s">
        <v>3465</v>
      </c>
      <c r="C1408" s="822" t="s">
        <v>3471</v>
      </c>
      <c r="D1408" s="823" t="s">
        <v>6113</v>
      </c>
      <c r="E1408" s="824" t="s">
        <v>3513</v>
      </c>
      <c r="F1408" s="822" t="s">
        <v>3466</v>
      </c>
      <c r="G1408" s="822" t="s">
        <v>5048</v>
      </c>
      <c r="H1408" s="822" t="s">
        <v>662</v>
      </c>
      <c r="I1408" s="822" t="s">
        <v>5049</v>
      </c>
      <c r="J1408" s="822" t="s">
        <v>5050</v>
      </c>
      <c r="K1408" s="822" t="s">
        <v>5051</v>
      </c>
      <c r="L1408" s="825">
        <v>1437.8</v>
      </c>
      <c r="M1408" s="825">
        <v>5751.2</v>
      </c>
      <c r="N1408" s="822">
        <v>4</v>
      </c>
      <c r="O1408" s="826">
        <v>1</v>
      </c>
      <c r="P1408" s="825">
        <v>5751.2</v>
      </c>
      <c r="Q1408" s="827">
        <v>1</v>
      </c>
      <c r="R1408" s="822">
        <v>4</v>
      </c>
      <c r="S1408" s="827">
        <v>1</v>
      </c>
      <c r="T1408" s="826">
        <v>1</v>
      </c>
      <c r="U1408" s="828">
        <v>1</v>
      </c>
    </row>
    <row r="1409" spans="1:21" ht="14.45" customHeight="1" x14ac:dyDescent="0.2">
      <c r="A1409" s="821">
        <v>21</v>
      </c>
      <c r="B1409" s="822" t="s">
        <v>3465</v>
      </c>
      <c r="C1409" s="822" t="s">
        <v>3471</v>
      </c>
      <c r="D1409" s="823" t="s">
        <v>6113</v>
      </c>
      <c r="E1409" s="824" t="s">
        <v>3513</v>
      </c>
      <c r="F1409" s="822" t="s">
        <v>3466</v>
      </c>
      <c r="G1409" s="822" t="s">
        <v>5052</v>
      </c>
      <c r="H1409" s="822" t="s">
        <v>329</v>
      </c>
      <c r="I1409" s="822" t="s">
        <v>5053</v>
      </c>
      <c r="J1409" s="822" t="s">
        <v>5054</v>
      </c>
      <c r="K1409" s="822" t="s">
        <v>5055</v>
      </c>
      <c r="L1409" s="825">
        <v>3499.97</v>
      </c>
      <c r="M1409" s="825">
        <v>6999.94</v>
      </c>
      <c r="N1409" s="822">
        <v>2</v>
      </c>
      <c r="O1409" s="826">
        <v>1</v>
      </c>
      <c r="P1409" s="825">
        <v>6999.94</v>
      </c>
      <c r="Q1409" s="827">
        <v>1</v>
      </c>
      <c r="R1409" s="822">
        <v>2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21</v>
      </c>
      <c r="B1410" s="822" t="s">
        <v>3465</v>
      </c>
      <c r="C1410" s="822" t="s">
        <v>3471</v>
      </c>
      <c r="D1410" s="823" t="s">
        <v>6113</v>
      </c>
      <c r="E1410" s="824" t="s">
        <v>3513</v>
      </c>
      <c r="F1410" s="822" t="s">
        <v>3466</v>
      </c>
      <c r="G1410" s="822" t="s">
        <v>3548</v>
      </c>
      <c r="H1410" s="822" t="s">
        <v>662</v>
      </c>
      <c r="I1410" s="822" t="s">
        <v>4342</v>
      </c>
      <c r="J1410" s="822" t="s">
        <v>2739</v>
      </c>
      <c r="K1410" s="822" t="s">
        <v>4343</v>
      </c>
      <c r="L1410" s="825">
        <v>85.02</v>
      </c>
      <c r="M1410" s="825">
        <v>170.04</v>
      </c>
      <c r="N1410" s="822">
        <v>2</v>
      </c>
      <c r="O1410" s="826">
        <v>2</v>
      </c>
      <c r="P1410" s="825">
        <v>170.04</v>
      </c>
      <c r="Q1410" s="827">
        <v>1</v>
      </c>
      <c r="R1410" s="822">
        <v>2</v>
      </c>
      <c r="S1410" s="827">
        <v>1</v>
      </c>
      <c r="T1410" s="826">
        <v>2</v>
      </c>
      <c r="U1410" s="828">
        <v>1</v>
      </c>
    </row>
    <row r="1411" spans="1:21" ht="14.45" customHeight="1" x14ac:dyDescent="0.2">
      <c r="A1411" s="821">
        <v>21</v>
      </c>
      <c r="B1411" s="822" t="s">
        <v>3465</v>
      </c>
      <c r="C1411" s="822" t="s">
        <v>3471</v>
      </c>
      <c r="D1411" s="823" t="s">
        <v>6113</v>
      </c>
      <c r="E1411" s="824" t="s">
        <v>3513</v>
      </c>
      <c r="F1411" s="822" t="s">
        <v>3466</v>
      </c>
      <c r="G1411" s="822" t="s">
        <v>3886</v>
      </c>
      <c r="H1411" s="822" t="s">
        <v>329</v>
      </c>
      <c r="I1411" s="822" t="s">
        <v>3887</v>
      </c>
      <c r="J1411" s="822" t="s">
        <v>3888</v>
      </c>
      <c r="K1411" s="822" t="s">
        <v>3889</v>
      </c>
      <c r="L1411" s="825">
        <v>52.75</v>
      </c>
      <c r="M1411" s="825">
        <v>52.75</v>
      </c>
      <c r="N1411" s="822">
        <v>1</v>
      </c>
      <c r="O1411" s="826">
        <v>1</v>
      </c>
      <c r="P1411" s="825">
        <v>52.75</v>
      </c>
      <c r="Q1411" s="827">
        <v>1</v>
      </c>
      <c r="R1411" s="822">
        <v>1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21</v>
      </c>
      <c r="B1412" s="822" t="s">
        <v>3465</v>
      </c>
      <c r="C1412" s="822" t="s">
        <v>3471</v>
      </c>
      <c r="D1412" s="823" t="s">
        <v>6113</v>
      </c>
      <c r="E1412" s="824" t="s">
        <v>3513</v>
      </c>
      <c r="F1412" s="822" t="s">
        <v>3466</v>
      </c>
      <c r="G1412" s="822" t="s">
        <v>5056</v>
      </c>
      <c r="H1412" s="822" t="s">
        <v>329</v>
      </c>
      <c r="I1412" s="822" t="s">
        <v>5057</v>
      </c>
      <c r="J1412" s="822" t="s">
        <v>5058</v>
      </c>
      <c r="K1412" s="822" t="s">
        <v>5059</v>
      </c>
      <c r="L1412" s="825">
        <v>1961.01</v>
      </c>
      <c r="M1412" s="825">
        <v>1961.01</v>
      </c>
      <c r="N1412" s="822">
        <v>1</v>
      </c>
      <c r="O1412" s="826">
        <v>1</v>
      </c>
      <c r="P1412" s="825">
        <v>1961.01</v>
      </c>
      <c r="Q1412" s="827">
        <v>1</v>
      </c>
      <c r="R1412" s="822">
        <v>1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21</v>
      </c>
      <c r="B1413" s="822" t="s">
        <v>3465</v>
      </c>
      <c r="C1413" s="822" t="s">
        <v>3471</v>
      </c>
      <c r="D1413" s="823" t="s">
        <v>6113</v>
      </c>
      <c r="E1413" s="824" t="s">
        <v>3513</v>
      </c>
      <c r="F1413" s="822" t="s">
        <v>3466</v>
      </c>
      <c r="G1413" s="822" t="s">
        <v>3533</v>
      </c>
      <c r="H1413" s="822" t="s">
        <v>662</v>
      </c>
      <c r="I1413" s="822" t="s">
        <v>2714</v>
      </c>
      <c r="J1413" s="822" t="s">
        <v>1016</v>
      </c>
      <c r="K1413" s="822" t="s">
        <v>1018</v>
      </c>
      <c r="L1413" s="825">
        <v>422.33</v>
      </c>
      <c r="M1413" s="825">
        <v>3378.64</v>
      </c>
      <c r="N1413" s="822">
        <v>8</v>
      </c>
      <c r="O1413" s="826">
        <v>1</v>
      </c>
      <c r="P1413" s="825">
        <v>3378.64</v>
      </c>
      <c r="Q1413" s="827">
        <v>1</v>
      </c>
      <c r="R1413" s="822">
        <v>8</v>
      </c>
      <c r="S1413" s="827">
        <v>1</v>
      </c>
      <c r="T1413" s="826">
        <v>1</v>
      </c>
      <c r="U1413" s="828">
        <v>1</v>
      </c>
    </row>
    <row r="1414" spans="1:21" ht="14.45" customHeight="1" x14ac:dyDescent="0.2">
      <c r="A1414" s="821">
        <v>21</v>
      </c>
      <c r="B1414" s="822" t="s">
        <v>3465</v>
      </c>
      <c r="C1414" s="822" t="s">
        <v>3471</v>
      </c>
      <c r="D1414" s="823" t="s">
        <v>6113</v>
      </c>
      <c r="E1414" s="824" t="s">
        <v>3513</v>
      </c>
      <c r="F1414" s="822" t="s">
        <v>3466</v>
      </c>
      <c r="G1414" s="822" t="s">
        <v>3563</v>
      </c>
      <c r="H1414" s="822" t="s">
        <v>329</v>
      </c>
      <c r="I1414" s="822" t="s">
        <v>3569</v>
      </c>
      <c r="J1414" s="822" t="s">
        <v>841</v>
      </c>
      <c r="K1414" s="822" t="s">
        <v>842</v>
      </c>
      <c r="L1414" s="825">
        <v>97.76</v>
      </c>
      <c r="M1414" s="825">
        <v>97.76</v>
      </c>
      <c r="N1414" s="822">
        <v>1</v>
      </c>
      <c r="O1414" s="826">
        <v>1</v>
      </c>
      <c r="P1414" s="825">
        <v>97.76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21</v>
      </c>
      <c r="B1415" s="822" t="s">
        <v>3465</v>
      </c>
      <c r="C1415" s="822" t="s">
        <v>3471</v>
      </c>
      <c r="D1415" s="823" t="s">
        <v>6113</v>
      </c>
      <c r="E1415" s="824" t="s">
        <v>3513</v>
      </c>
      <c r="F1415" s="822" t="s">
        <v>3466</v>
      </c>
      <c r="G1415" s="822" t="s">
        <v>5060</v>
      </c>
      <c r="H1415" s="822" t="s">
        <v>329</v>
      </c>
      <c r="I1415" s="822" t="s">
        <v>5061</v>
      </c>
      <c r="J1415" s="822" t="s">
        <v>5062</v>
      </c>
      <c r="K1415" s="822" t="s">
        <v>5063</v>
      </c>
      <c r="L1415" s="825">
        <v>1383.78</v>
      </c>
      <c r="M1415" s="825">
        <v>2767.56</v>
      </c>
      <c r="N1415" s="822">
        <v>2</v>
      </c>
      <c r="O1415" s="826">
        <v>1</v>
      </c>
      <c r="P1415" s="825">
        <v>2767.56</v>
      </c>
      <c r="Q1415" s="827">
        <v>1</v>
      </c>
      <c r="R1415" s="822">
        <v>2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21</v>
      </c>
      <c r="B1416" s="822" t="s">
        <v>3465</v>
      </c>
      <c r="C1416" s="822" t="s">
        <v>3471</v>
      </c>
      <c r="D1416" s="823" t="s">
        <v>6113</v>
      </c>
      <c r="E1416" s="824" t="s">
        <v>3513</v>
      </c>
      <c r="F1416" s="822" t="s">
        <v>3466</v>
      </c>
      <c r="G1416" s="822" t="s">
        <v>4006</v>
      </c>
      <c r="H1416" s="822" t="s">
        <v>662</v>
      </c>
      <c r="I1416" s="822" t="s">
        <v>2841</v>
      </c>
      <c r="J1416" s="822" t="s">
        <v>2842</v>
      </c>
      <c r="K1416" s="822" t="s">
        <v>2843</v>
      </c>
      <c r="L1416" s="825">
        <v>21.92</v>
      </c>
      <c r="M1416" s="825">
        <v>43.84</v>
      </c>
      <c r="N1416" s="822">
        <v>2</v>
      </c>
      <c r="O1416" s="826">
        <v>1</v>
      </c>
      <c r="P1416" s="825">
        <v>43.84</v>
      </c>
      <c r="Q1416" s="827">
        <v>1</v>
      </c>
      <c r="R1416" s="822">
        <v>2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21</v>
      </c>
      <c r="B1417" s="822" t="s">
        <v>3465</v>
      </c>
      <c r="C1417" s="822" t="s">
        <v>3471</v>
      </c>
      <c r="D1417" s="823" t="s">
        <v>6113</v>
      </c>
      <c r="E1417" s="824" t="s">
        <v>3513</v>
      </c>
      <c r="F1417" s="822" t="s">
        <v>3466</v>
      </c>
      <c r="G1417" s="822" t="s">
        <v>4036</v>
      </c>
      <c r="H1417" s="822" t="s">
        <v>329</v>
      </c>
      <c r="I1417" s="822" t="s">
        <v>4037</v>
      </c>
      <c r="J1417" s="822" t="s">
        <v>1482</v>
      </c>
      <c r="K1417" s="822" t="s">
        <v>4038</v>
      </c>
      <c r="L1417" s="825">
        <v>128.69999999999999</v>
      </c>
      <c r="M1417" s="825">
        <v>128.69999999999999</v>
      </c>
      <c r="N1417" s="822">
        <v>1</v>
      </c>
      <c r="O1417" s="826">
        <v>1</v>
      </c>
      <c r="P1417" s="825">
        <v>128.69999999999999</v>
      </c>
      <c r="Q1417" s="827">
        <v>1</v>
      </c>
      <c r="R1417" s="822">
        <v>1</v>
      </c>
      <c r="S1417" s="827">
        <v>1</v>
      </c>
      <c r="T1417" s="826">
        <v>1</v>
      </c>
      <c r="U1417" s="828">
        <v>1</v>
      </c>
    </row>
    <row r="1418" spans="1:21" ht="14.45" customHeight="1" x14ac:dyDescent="0.2">
      <c r="A1418" s="821">
        <v>21</v>
      </c>
      <c r="B1418" s="822" t="s">
        <v>3465</v>
      </c>
      <c r="C1418" s="822" t="s">
        <v>3471</v>
      </c>
      <c r="D1418" s="823" t="s">
        <v>6113</v>
      </c>
      <c r="E1418" s="824" t="s">
        <v>3513</v>
      </c>
      <c r="F1418" s="822" t="s">
        <v>3466</v>
      </c>
      <c r="G1418" s="822" t="s">
        <v>4740</v>
      </c>
      <c r="H1418" s="822" t="s">
        <v>662</v>
      </c>
      <c r="I1418" s="822" t="s">
        <v>5064</v>
      </c>
      <c r="J1418" s="822" t="s">
        <v>2075</v>
      </c>
      <c r="K1418" s="822" t="s">
        <v>5065</v>
      </c>
      <c r="L1418" s="825">
        <v>1322.77</v>
      </c>
      <c r="M1418" s="825">
        <v>1322.77</v>
      </c>
      <c r="N1418" s="822">
        <v>1</v>
      </c>
      <c r="O1418" s="826">
        <v>1</v>
      </c>
      <c r="P1418" s="825">
        <v>1322.77</v>
      </c>
      <c r="Q1418" s="827">
        <v>1</v>
      </c>
      <c r="R1418" s="822">
        <v>1</v>
      </c>
      <c r="S1418" s="827">
        <v>1</v>
      </c>
      <c r="T1418" s="826">
        <v>1</v>
      </c>
      <c r="U1418" s="828">
        <v>1</v>
      </c>
    </row>
    <row r="1419" spans="1:21" ht="14.45" customHeight="1" x14ac:dyDescent="0.2">
      <c r="A1419" s="821">
        <v>21</v>
      </c>
      <c r="B1419" s="822" t="s">
        <v>3465</v>
      </c>
      <c r="C1419" s="822" t="s">
        <v>3471</v>
      </c>
      <c r="D1419" s="823" t="s">
        <v>6113</v>
      </c>
      <c r="E1419" s="824" t="s">
        <v>3513</v>
      </c>
      <c r="F1419" s="822" t="s">
        <v>3466</v>
      </c>
      <c r="G1419" s="822" t="s">
        <v>4740</v>
      </c>
      <c r="H1419" s="822" t="s">
        <v>329</v>
      </c>
      <c r="I1419" s="822" t="s">
        <v>5066</v>
      </c>
      <c r="J1419" s="822" t="s">
        <v>5067</v>
      </c>
      <c r="K1419" s="822" t="s">
        <v>5068</v>
      </c>
      <c r="L1419" s="825">
        <v>2474.33</v>
      </c>
      <c r="M1419" s="825">
        <v>2474.33</v>
      </c>
      <c r="N1419" s="822">
        <v>1</v>
      </c>
      <c r="O1419" s="826">
        <v>1</v>
      </c>
      <c r="P1419" s="825">
        <v>2474.33</v>
      </c>
      <c r="Q1419" s="827">
        <v>1</v>
      </c>
      <c r="R1419" s="822">
        <v>1</v>
      </c>
      <c r="S1419" s="827">
        <v>1</v>
      </c>
      <c r="T1419" s="826">
        <v>1</v>
      </c>
      <c r="U1419" s="828">
        <v>1</v>
      </c>
    </row>
    <row r="1420" spans="1:21" ht="14.45" customHeight="1" x14ac:dyDescent="0.2">
      <c r="A1420" s="821">
        <v>21</v>
      </c>
      <c r="B1420" s="822" t="s">
        <v>3465</v>
      </c>
      <c r="C1420" s="822" t="s">
        <v>3471</v>
      </c>
      <c r="D1420" s="823" t="s">
        <v>6113</v>
      </c>
      <c r="E1420" s="824" t="s">
        <v>3513</v>
      </c>
      <c r="F1420" s="822" t="s">
        <v>3466</v>
      </c>
      <c r="G1420" s="822" t="s">
        <v>3553</v>
      </c>
      <c r="H1420" s="822" t="s">
        <v>329</v>
      </c>
      <c r="I1420" s="822" t="s">
        <v>4202</v>
      </c>
      <c r="J1420" s="822" t="s">
        <v>1244</v>
      </c>
      <c r="K1420" s="822" t="s">
        <v>1245</v>
      </c>
      <c r="L1420" s="825">
        <v>121.92</v>
      </c>
      <c r="M1420" s="825">
        <v>121.92</v>
      </c>
      <c r="N1420" s="822">
        <v>1</v>
      </c>
      <c r="O1420" s="826">
        <v>1</v>
      </c>
      <c r="P1420" s="825">
        <v>121.92</v>
      </c>
      <c r="Q1420" s="827">
        <v>1</v>
      </c>
      <c r="R1420" s="822">
        <v>1</v>
      </c>
      <c r="S1420" s="827">
        <v>1</v>
      </c>
      <c r="T1420" s="826">
        <v>1</v>
      </c>
      <c r="U1420" s="828">
        <v>1</v>
      </c>
    </row>
    <row r="1421" spans="1:21" ht="14.45" customHeight="1" x14ac:dyDescent="0.2">
      <c r="A1421" s="821">
        <v>21</v>
      </c>
      <c r="B1421" s="822" t="s">
        <v>3465</v>
      </c>
      <c r="C1421" s="822" t="s">
        <v>3471</v>
      </c>
      <c r="D1421" s="823" t="s">
        <v>6113</v>
      </c>
      <c r="E1421" s="824" t="s">
        <v>3513</v>
      </c>
      <c r="F1421" s="822" t="s">
        <v>3467</v>
      </c>
      <c r="G1421" s="822" t="s">
        <v>3555</v>
      </c>
      <c r="H1421" s="822" t="s">
        <v>329</v>
      </c>
      <c r="I1421" s="822" t="s">
        <v>3556</v>
      </c>
      <c r="J1421" s="822" t="s">
        <v>3557</v>
      </c>
      <c r="K1421" s="822"/>
      <c r="L1421" s="825">
        <v>0</v>
      </c>
      <c r="M1421" s="825">
        <v>0</v>
      </c>
      <c r="N1421" s="822">
        <v>1</v>
      </c>
      <c r="O1421" s="826">
        <v>1</v>
      </c>
      <c r="P1421" s="825">
        <v>0</v>
      </c>
      <c r="Q1421" s="827"/>
      <c r="R1421" s="822">
        <v>1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21</v>
      </c>
      <c r="B1422" s="822" t="s">
        <v>3465</v>
      </c>
      <c r="C1422" s="822" t="s">
        <v>3471</v>
      </c>
      <c r="D1422" s="823" t="s">
        <v>6113</v>
      </c>
      <c r="E1422" s="824" t="s">
        <v>3520</v>
      </c>
      <c r="F1422" s="822" t="s">
        <v>3466</v>
      </c>
      <c r="G1422" s="822" t="s">
        <v>5069</v>
      </c>
      <c r="H1422" s="822" t="s">
        <v>329</v>
      </c>
      <c r="I1422" s="822" t="s">
        <v>5070</v>
      </c>
      <c r="J1422" s="822" t="s">
        <v>2173</v>
      </c>
      <c r="K1422" s="822" t="s">
        <v>5071</v>
      </c>
      <c r="L1422" s="825">
        <v>414.96</v>
      </c>
      <c r="M1422" s="825">
        <v>829.92</v>
      </c>
      <c r="N1422" s="822">
        <v>2</v>
      </c>
      <c r="O1422" s="826">
        <v>1.5</v>
      </c>
      <c r="P1422" s="825">
        <v>829.92</v>
      </c>
      <c r="Q1422" s="827">
        <v>1</v>
      </c>
      <c r="R1422" s="822">
        <v>2</v>
      </c>
      <c r="S1422" s="827">
        <v>1</v>
      </c>
      <c r="T1422" s="826">
        <v>1.5</v>
      </c>
      <c r="U1422" s="828">
        <v>1</v>
      </c>
    </row>
    <row r="1423" spans="1:21" ht="14.45" customHeight="1" x14ac:dyDescent="0.2">
      <c r="A1423" s="821">
        <v>21</v>
      </c>
      <c r="B1423" s="822" t="s">
        <v>3465</v>
      </c>
      <c r="C1423" s="822" t="s">
        <v>3471</v>
      </c>
      <c r="D1423" s="823" t="s">
        <v>6113</v>
      </c>
      <c r="E1423" s="824" t="s">
        <v>3520</v>
      </c>
      <c r="F1423" s="822" t="s">
        <v>3466</v>
      </c>
      <c r="G1423" s="822" t="s">
        <v>3886</v>
      </c>
      <c r="H1423" s="822" t="s">
        <v>329</v>
      </c>
      <c r="I1423" s="822" t="s">
        <v>3892</v>
      </c>
      <c r="J1423" s="822" t="s">
        <v>715</v>
      </c>
      <c r="K1423" s="822" t="s">
        <v>3893</v>
      </c>
      <c r="L1423" s="825">
        <v>31.65</v>
      </c>
      <c r="M1423" s="825">
        <v>31.65</v>
      </c>
      <c r="N1423" s="822">
        <v>1</v>
      </c>
      <c r="O1423" s="826">
        <v>1</v>
      </c>
      <c r="P1423" s="825">
        <v>31.65</v>
      </c>
      <c r="Q1423" s="827">
        <v>1</v>
      </c>
      <c r="R1423" s="822">
        <v>1</v>
      </c>
      <c r="S1423" s="827">
        <v>1</v>
      </c>
      <c r="T1423" s="826">
        <v>1</v>
      </c>
      <c r="U1423" s="828">
        <v>1</v>
      </c>
    </row>
    <row r="1424" spans="1:21" ht="14.45" customHeight="1" x14ac:dyDescent="0.2">
      <c r="A1424" s="821">
        <v>21</v>
      </c>
      <c r="B1424" s="822" t="s">
        <v>3465</v>
      </c>
      <c r="C1424" s="822" t="s">
        <v>3471</v>
      </c>
      <c r="D1424" s="823" t="s">
        <v>6113</v>
      </c>
      <c r="E1424" s="824" t="s">
        <v>3520</v>
      </c>
      <c r="F1424" s="822" t="s">
        <v>3466</v>
      </c>
      <c r="G1424" s="822" t="s">
        <v>3886</v>
      </c>
      <c r="H1424" s="822" t="s">
        <v>329</v>
      </c>
      <c r="I1424" s="822" t="s">
        <v>3894</v>
      </c>
      <c r="J1424" s="822" t="s">
        <v>715</v>
      </c>
      <c r="K1424" s="822" t="s">
        <v>717</v>
      </c>
      <c r="L1424" s="825">
        <v>31.65</v>
      </c>
      <c r="M1424" s="825">
        <v>31.65</v>
      </c>
      <c r="N1424" s="822">
        <v>1</v>
      </c>
      <c r="O1424" s="826">
        <v>1</v>
      </c>
      <c r="P1424" s="825">
        <v>31.65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21</v>
      </c>
      <c r="B1425" s="822" t="s">
        <v>3465</v>
      </c>
      <c r="C1425" s="822" t="s">
        <v>3471</v>
      </c>
      <c r="D1425" s="823" t="s">
        <v>6113</v>
      </c>
      <c r="E1425" s="824" t="s">
        <v>3520</v>
      </c>
      <c r="F1425" s="822" t="s">
        <v>3466</v>
      </c>
      <c r="G1425" s="822" t="s">
        <v>5072</v>
      </c>
      <c r="H1425" s="822" t="s">
        <v>329</v>
      </c>
      <c r="I1425" s="822" t="s">
        <v>5073</v>
      </c>
      <c r="J1425" s="822" t="s">
        <v>5074</v>
      </c>
      <c r="K1425" s="822" t="s">
        <v>5075</v>
      </c>
      <c r="L1425" s="825">
        <v>2417.63</v>
      </c>
      <c r="M1425" s="825">
        <v>4835.26</v>
      </c>
      <c r="N1425" s="822">
        <v>2</v>
      </c>
      <c r="O1425" s="826">
        <v>2</v>
      </c>
      <c r="P1425" s="825">
        <v>4835.26</v>
      </c>
      <c r="Q1425" s="827">
        <v>1</v>
      </c>
      <c r="R1425" s="822">
        <v>2</v>
      </c>
      <c r="S1425" s="827">
        <v>1</v>
      </c>
      <c r="T1425" s="826">
        <v>2</v>
      </c>
      <c r="U1425" s="828">
        <v>1</v>
      </c>
    </row>
    <row r="1426" spans="1:21" ht="14.45" customHeight="1" x14ac:dyDescent="0.2">
      <c r="A1426" s="821">
        <v>21</v>
      </c>
      <c r="B1426" s="822" t="s">
        <v>3465</v>
      </c>
      <c r="C1426" s="822" t="s">
        <v>3471</v>
      </c>
      <c r="D1426" s="823" t="s">
        <v>6113</v>
      </c>
      <c r="E1426" s="824" t="s">
        <v>3520</v>
      </c>
      <c r="F1426" s="822" t="s">
        <v>3466</v>
      </c>
      <c r="G1426" s="822" t="s">
        <v>5072</v>
      </c>
      <c r="H1426" s="822" t="s">
        <v>329</v>
      </c>
      <c r="I1426" s="822" t="s">
        <v>5076</v>
      </c>
      <c r="J1426" s="822" t="s">
        <v>5074</v>
      </c>
      <c r="K1426" s="822" t="s">
        <v>5077</v>
      </c>
      <c r="L1426" s="825">
        <v>690.74</v>
      </c>
      <c r="M1426" s="825">
        <v>2072.2200000000003</v>
      </c>
      <c r="N1426" s="822">
        <v>3</v>
      </c>
      <c r="O1426" s="826">
        <v>1</v>
      </c>
      <c r="P1426" s="825">
        <v>2072.2200000000003</v>
      </c>
      <c r="Q1426" s="827">
        <v>1</v>
      </c>
      <c r="R1426" s="822">
        <v>3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21</v>
      </c>
      <c r="B1427" s="822" t="s">
        <v>3465</v>
      </c>
      <c r="C1427" s="822" t="s">
        <v>3471</v>
      </c>
      <c r="D1427" s="823" t="s">
        <v>6113</v>
      </c>
      <c r="E1427" s="824" t="s">
        <v>3520</v>
      </c>
      <c r="F1427" s="822" t="s">
        <v>3466</v>
      </c>
      <c r="G1427" s="822" t="s">
        <v>5078</v>
      </c>
      <c r="H1427" s="822" t="s">
        <v>329</v>
      </c>
      <c r="I1427" s="822" t="s">
        <v>5079</v>
      </c>
      <c r="J1427" s="822" t="s">
        <v>5080</v>
      </c>
      <c r="K1427" s="822" t="s">
        <v>5081</v>
      </c>
      <c r="L1427" s="825">
        <v>1392.75</v>
      </c>
      <c r="M1427" s="825">
        <v>2785.5</v>
      </c>
      <c r="N1427" s="822">
        <v>2</v>
      </c>
      <c r="O1427" s="826">
        <v>1.5</v>
      </c>
      <c r="P1427" s="825">
        <v>2785.5</v>
      </c>
      <c r="Q1427" s="827">
        <v>1</v>
      </c>
      <c r="R1427" s="822">
        <v>2</v>
      </c>
      <c r="S1427" s="827">
        <v>1</v>
      </c>
      <c r="T1427" s="826">
        <v>1.5</v>
      </c>
      <c r="U1427" s="828">
        <v>1</v>
      </c>
    </row>
    <row r="1428" spans="1:21" ht="14.45" customHeight="1" x14ac:dyDescent="0.2">
      <c r="A1428" s="821">
        <v>21</v>
      </c>
      <c r="B1428" s="822" t="s">
        <v>3465</v>
      </c>
      <c r="C1428" s="822" t="s">
        <v>3471</v>
      </c>
      <c r="D1428" s="823" t="s">
        <v>6113</v>
      </c>
      <c r="E1428" s="824" t="s">
        <v>3520</v>
      </c>
      <c r="F1428" s="822" t="s">
        <v>3466</v>
      </c>
      <c r="G1428" s="822" t="s">
        <v>5078</v>
      </c>
      <c r="H1428" s="822" t="s">
        <v>329</v>
      </c>
      <c r="I1428" s="822" t="s">
        <v>5082</v>
      </c>
      <c r="J1428" s="822" t="s">
        <v>5080</v>
      </c>
      <c r="K1428" s="822" t="s">
        <v>5083</v>
      </c>
      <c r="L1428" s="825">
        <v>417.82</v>
      </c>
      <c r="M1428" s="825">
        <v>417.82</v>
      </c>
      <c r="N1428" s="822">
        <v>1</v>
      </c>
      <c r="O1428" s="826">
        <v>1</v>
      </c>
      <c r="P1428" s="825">
        <v>417.82</v>
      </c>
      <c r="Q1428" s="827">
        <v>1</v>
      </c>
      <c r="R1428" s="822">
        <v>1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21</v>
      </c>
      <c r="B1429" s="822" t="s">
        <v>3465</v>
      </c>
      <c r="C1429" s="822" t="s">
        <v>3471</v>
      </c>
      <c r="D1429" s="823" t="s">
        <v>6113</v>
      </c>
      <c r="E1429" s="824" t="s">
        <v>3520</v>
      </c>
      <c r="F1429" s="822" t="s">
        <v>3466</v>
      </c>
      <c r="G1429" s="822" t="s">
        <v>4512</v>
      </c>
      <c r="H1429" s="822" t="s">
        <v>329</v>
      </c>
      <c r="I1429" s="822" t="s">
        <v>5084</v>
      </c>
      <c r="J1429" s="822" t="s">
        <v>4514</v>
      </c>
      <c r="K1429" s="822" t="s">
        <v>5085</v>
      </c>
      <c r="L1429" s="825">
        <v>109.17</v>
      </c>
      <c r="M1429" s="825">
        <v>327.51</v>
      </c>
      <c r="N1429" s="822">
        <v>3</v>
      </c>
      <c r="O1429" s="826">
        <v>1</v>
      </c>
      <c r="P1429" s="825">
        <v>327.51</v>
      </c>
      <c r="Q1429" s="827">
        <v>1</v>
      </c>
      <c r="R1429" s="822">
        <v>3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21</v>
      </c>
      <c r="B1430" s="822" t="s">
        <v>3465</v>
      </c>
      <c r="C1430" s="822" t="s">
        <v>3471</v>
      </c>
      <c r="D1430" s="823" t="s">
        <v>6113</v>
      </c>
      <c r="E1430" s="824" t="s">
        <v>3520</v>
      </c>
      <c r="F1430" s="822" t="s">
        <v>3466</v>
      </c>
      <c r="G1430" s="822" t="s">
        <v>4512</v>
      </c>
      <c r="H1430" s="822" t="s">
        <v>329</v>
      </c>
      <c r="I1430" s="822" t="s">
        <v>5086</v>
      </c>
      <c r="J1430" s="822" t="s">
        <v>4514</v>
      </c>
      <c r="K1430" s="822" t="s">
        <v>5087</v>
      </c>
      <c r="L1430" s="825">
        <v>327.49</v>
      </c>
      <c r="M1430" s="825">
        <v>654.98</v>
      </c>
      <c r="N1430" s="822">
        <v>2</v>
      </c>
      <c r="O1430" s="826">
        <v>2</v>
      </c>
      <c r="P1430" s="825">
        <v>654.98</v>
      </c>
      <c r="Q1430" s="827">
        <v>1</v>
      </c>
      <c r="R1430" s="822">
        <v>2</v>
      </c>
      <c r="S1430" s="827">
        <v>1</v>
      </c>
      <c r="T1430" s="826">
        <v>2</v>
      </c>
      <c r="U1430" s="828">
        <v>1</v>
      </c>
    </row>
    <row r="1431" spans="1:21" ht="14.45" customHeight="1" x14ac:dyDescent="0.2">
      <c r="A1431" s="821">
        <v>21</v>
      </c>
      <c r="B1431" s="822" t="s">
        <v>3465</v>
      </c>
      <c r="C1431" s="822" t="s">
        <v>3471</v>
      </c>
      <c r="D1431" s="823" t="s">
        <v>6113</v>
      </c>
      <c r="E1431" s="824" t="s">
        <v>3522</v>
      </c>
      <c r="F1431" s="822" t="s">
        <v>3466</v>
      </c>
      <c r="G1431" s="822" t="s">
        <v>3641</v>
      </c>
      <c r="H1431" s="822" t="s">
        <v>329</v>
      </c>
      <c r="I1431" s="822" t="s">
        <v>3642</v>
      </c>
      <c r="J1431" s="822" t="s">
        <v>3643</v>
      </c>
      <c r="K1431" s="822" t="s">
        <v>3644</v>
      </c>
      <c r="L1431" s="825">
        <v>23.49</v>
      </c>
      <c r="M1431" s="825">
        <v>117.44999999999999</v>
      </c>
      <c r="N1431" s="822">
        <v>5</v>
      </c>
      <c r="O1431" s="826">
        <v>4.5</v>
      </c>
      <c r="P1431" s="825">
        <v>93.96</v>
      </c>
      <c r="Q1431" s="827">
        <v>0.8</v>
      </c>
      <c r="R1431" s="822">
        <v>4</v>
      </c>
      <c r="S1431" s="827">
        <v>0.8</v>
      </c>
      <c r="T1431" s="826">
        <v>3.5</v>
      </c>
      <c r="U1431" s="828">
        <v>0.77777777777777779</v>
      </c>
    </row>
    <row r="1432" spans="1:21" ht="14.45" customHeight="1" x14ac:dyDescent="0.2">
      <c r="A1432" s="821">
        <v>21</v>
      </c>
      <c r="B1432" s="822" t="s">
        <v>3465</v>
      </c>
      <c r="C1432" s="822" t="s">
        <v>3471</v>
      </c>
      <c r="D1432" s="823" t="s">
        <v>6113</v>
      </c>
      <c r="E1432" s="824" t="s">
        <v>3522</v>
      </c>
      <c r="F1432" s="822" t="s">
        <v>3466</v>
      </c>
      <c r="G1432" s="822" t="s">
        <v>3641</v>
      </c>
      <c r="H1432" s="822" t="s">
        <v>329</v>
      </c>
      <c r="I1432" s="822" t="s">
        <v>3645</v>
      </c>
      <c r="J1432" s="822" t="s">
        <v>3643</v>
      </c>
      <c r="K1432" s="822" t="s">
        <v>3646</v>
      </c>
      <c r="L1432" s="825">
        <v>70.48</v>
      </c>
      <c r="M1432" s="825">
        <v>704.80000000000007</v>
      </c>
      <c r="N1432" s="822">
        <v>10</v>
      </c>
      <c r="O1432" s="826">
        <v>5.5</v>
      </c>
      <c r="P1432" s="825">
        <v>493.36000000000007</v>
      </c>
      <c r="Q1432" s="827">
        <v>0.70000000000000007</v>
      </c>
      <c r="R1432" s="822">
        <v>7</v>
      </c>
      <c r="S1432" s="827">
        <v>0.7</v>
      </c>
      <c r="T1432" s="826">
        <v>3.5</v>
      </c>
      <c r="U1432" s="828">
        <v>0.63636363636363635</v>
      </c>
    </row>
    <row r="1433" spans="1:21" ht="14.45" customHeight="1" x14ac:dyDescent="0.2">
      <c r="A1433" s="821">
        <v>21</v>
      </c>
      <c r="B1433" s="822" t="s">
        <v>3465</v>
      </c>
      <c r="C1433" s="822" t="s">
        <v>3471</v>
      </c>
      <c r="D1433" s="823" t="s">
        <v>6113</v>
      </c>
      <c r="E1433" s="824" t="s">
        <v>3522</v>
      </c>
      <c r="F1433" s="822" t="s">
        <v>3466</v>
      </c>
      <c r="G1433" s="822" t="s">
        <v>3647</v>
      </c>
      <c r="H1433" s="822" t="s">
        <v>329</v>
      </c>
      <c r="I1433" s="822" t="s">
        <v>3652</v>
      </c>
      <c r="J1433" s="822" t="s">
        <v>3651</v>
      </c>
      <c r="K1433" s="822" t="s">
        <v>3653</v>
      </c>
      <c r="L1433" s="825">
        <v>36.270000000000003</v>
      </c>
      <c r="M1433" s="825">
        <v>108.81</v>
      </c>
      <c r="N1433" s="822">
        <v>3</v>
      </c>
      <c r="O1433" s="826">
        <v>2.5</v>
      </c>
      <c r="P1433" s="825">
        <v>72.540000000000006</v>
      </c>
      <c r="Q1433" s="827">
        <v>0.66666666666666674</v>
      </c>
      <c r="R1433" s="822">
        <v>2</v>
      </c>
      <c r="S1433" s="827">
        <v>0.66666666666666663</v>
      </c>
      <c r="T1433" s="826">
        <v>1.5</v>
      </c>
      <c r="U1433" s="828">
        <v>0.6</v>
      </c>
    </row>
    <row r="1434" spans="1:21" ht="14.45" customHeight="1" x14ac:dyDescent="0.2">
      <c r="A1434" s="821">
        <v>21</v>
      </c>
      <c r="B1434" s="822" t="s">
        <v>3465</v>
      </c>
      <c r="C1434" s="822" t="s">
        <v>3471</v>
      </c>
      <c r="D1434" s="823" t="s">
        <v>6113</v>
      </c>
      <c r="E1434" s="824" t="s">
        <v>3522</v>
      </c>
      <c r="F1434" s="822" t="s">
        <v>3466</v>
      </c>
      <c r="G1434" s="822" t="s">
        <v>3647</v>
      </c>
      <c r="H1434" s="822" t="s">
        <v>662</v>
      </c>
      <c r="I1434" s="822" t="s">
        <v>2999</v>
      </c>
      <c r="J1434" s="822" t="s">
        <v>701</v>
      </c>
      <c r="K1434" s="822" t="s">
        <v>702</v>
      </c>
      <c r="L1434" s="825">
        <v>72.55</v>
      </c>
      <c r="M1434" s="825">
        <v>290.2</v>
      </c>
      <c r="N1434" s="822">
        <v>4</v>
      </c>
      <c r="O1434" s="826">
        <v>3</v>
      </c>
      <c r="P1434" s="825">
        <v>290.2</v>
      </c>
      <c r="Q1434" s="827">
        <v>1</v>
      </c>
      <c r="R1434" s="822">
        <v>4</v>
      </c>
      <c r="S1434" s="827">
        <v>1</v>
      </c>
      <c r="T1434" s="826">
        <v>3</v>
      </c>
      <c r="U1434" s="828">
        <v>1</v>
      </c>
    </row>
    <row r="1435" spans="1:21" ht="14.45" customHeight="1" x14ac:dyDescent="0.2">
      <c r="A1435" s="821">
        <v>21</v>
      </c>
      <c r="B1435" s="822" t="s">
        <v>3465</v>
      </c>
      <c r="C1435" s="822" t="s">
        <v>3471</v>
      </c>
      <c r="D1435" s="823" t="s">
        <v>6113</v>
      </c>
      <c r="E1435" s="824" t="s">
        <v>3522</v>
      </c>
      <c r="F1435" s="822" t="s">
        <v>3466</v>
      </c>
      <c r="G1435" s="822" t="s">
        <v>3647</v>
      </c>
      <c r="H1435" s="822" t="s">
        <v>662</v>
      </c>
      <c r="I1435" s="822" t="s">
        <v>2998</v>
      </c>
      <c r="J1435" s="822" t="s">
        <v>701</v>
      </c>
      <c r="K1435" s="822" t="s">
        <v>703</v>
      </c>
      <c r="L1435" s="825">
        <v>21.76</v>
      </c>
      <c r="M1435" s="825">
        <v>391.67999999999995</v>
      </c>
      <c r="N1435" s="822">
        <v>18</v>
      </c>
      <c r="O1435" s="826">
        <v>15.5</v>
      </c>
      <c r="P1435" s="825">
        <v>326.39999999999992</v>
      </c>
      <c r="Q1435" s="827">
        <v>0.83333333333333326</v>
      </c>
      <c r="R1435" s="822">
        <v>15</v>
      </c>
      <c r="S1435" s="827">
        <v>0.83333333333333337</v>
      </c>
      <c r="T1435" s="826">
        <v>13</v>
      </c>
      <c r="U1435" s="828">
        <v>0.83870967741935487</v>
      </c>
    </row>
    <row r="1436" spans="1:21" ht="14.45" customHeight="1" x14ac:dyDescent="0.2">
      <c r="A1436" s="821">
        <v>21</v>
      </c>
      <c r="B1436" s="822" t="s">
        <v>3465</v>
      </c>
      <c r="C1436" s="822" t="s">
        <v>3471</v>
      </c>
      <c r="D1436" s="823" t="s">
        <v>6113</v>
      </c>
      <c r="E1436" s="824" t="s">
        <v>3522</v>
      </c>
      <c r="F1436" s="822" t="s">
        <v>3466</v>
      </c>
      <c r="G1436" s="822" t="s">
        <v>3647</v>
      </c>
      <c r="H1436" s="822" t="s">
        <v>662</v>
      </c>
      <c r="I1436" s="822" t="s">
        <v>3000</v>
      </c>
      <c r="J1436" s="822" t="s">
        <v>701</v>
      </c>
      <c r="K1436" s="822" t="s">
        <v>698</v>
      </c>
      <c r="L1436" s="825">
        <v>65.28</v>
      </c>
      <c r="M1436" s="825">
        <v>130.56</v>
      </c>
      <c r="N1436" s="822">
        <v>2</v>
      </c>
      <c r="O1436" s="826">
        <v>1.5</v>
      </c>
      <c r="P1436" s="825">
        <v>130.56</v>
      </c>
      <c r="Q1436" s="827">
        <v>1</v>
      </c>
      <c r="R1436" s="822">
        <v>2</v>
      </c>
      <c r="S1436" s="827">
        <v>1</v>
      </c>
      <c r="T1436" s="826">
        <v>1.5</v>
      </c>
      <c r="U1436" s="828">
        <v>1</v>
      </c>
    </row>
    <row r="1437" spans="1:21" ht="14.45" customHeight="1" x14ac:dyDescent="0.2">
      <c r="A1437" s="821">
        <v>21</v>
      </c>
      <c r="B1437" s="822" t="s">
        <v>3465</v>
      </c>
      <c r="C1437" s="822" t="s">
        <v>3471</v>
      </c>
      <c r="D1437" s="823" t="s">
        <v>6113</v>
      </c>
      <c r="E1437" s="824" t="s">
        <v>3522</v>
      </c>
      <c r="F1437" s="822" t="s">
        <v>3466</v>
      </c>
      <c r="G1437" s="822" t="s">
        <v>3657</v>
      </c>
      <c r="H1437" s="822" t="s">
        <v>662</v>
      </c>
      <c r="I1437" s="822" t="s">
        <v>2767</v>
      </c>
      <c r="J1437" s="822" t="s">
        <v>2765</v>
      </c>
      <c r="K1437" s="822" t="s">
        <v>2768</v>
      </c>
      <c r="L1437" s="825">
        <v>31.09</v>
      </c>
      <c r="M1437" s="825">
        <v>93.27</v>
      </c>
      <c r="N1437" s="822">
        <v>3</v>
      </c>
      <c r="O1437" s="826">
        <v>3</v>
      </c>
      <c r="P1437" s="825">
        <v>93.27</v>
      </c>
      <c r="Q1437" s="827">
        <v>1</v>
      </c>
      <c r="R1437" s="822">
        <v>3</v>
      </c>
      <c r="S1437" s="827">
        <v>1</v>
      </c>
      <c r="T1437" s="826">
        <v>3</v>
      </c>
      <c r="U1437" s="828">
        <v>1</v>
      </c>
    </row>
    <row r="1438" spans="1:21" ht="14.45" customHeight="1" x14ac:dyDescent="0.2">
      <c r="A1438" s="821">
        <v>21</v>
      </c>
      <c r="B1438" s="822" t="s">
        <v>3465</v>
      </c>
      <c r="C1438" s="822" t="s">
        <v>3471</v>
      </c>
      <c r="D1438" s="823" t="s">
        <v>6113</v>
      </c>
      <c r="E1438" s="824" t="s">
        <v>3522</v>
      </c>
      <c r="F1438" s="822" t="s">
        <v>3466</v>
      </c>
      <c r="G1438" s="822" t="s">
        <v>3662</v>
      </c>
      <c r="H1438" s="822" t="s">
        <v>329</v>
      </c>
      <c r="I1438" s="822" t="s">
        <v>3668</v>
      </c>
      <c r="J1438" s="822" t="s">
        <v>3669</v>
      </c>
      <c r="K1438" s="822" t="s">
        <v>3667</v>
      </c>
      <c r="L1438" s="825">
        <v>219.25</v>
      </c>
      <c r="M1438" s="825">
        <v>657.75</v>
      </c>
      <c r="N1438" s="822">
        <v>3</v>
      </c>
      <c r="O1438" s="826">
        <v>1</v>
      </c>
      <c r="P1438" s="825">
        <v>657.75</v>
      </c>
      <c r="Q1438" s="827">
        <v>1</v>
      </c>
      <c r="R1438" s="822">
        <v>3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21</v>
      </c>
      <c r="B1439" s="822" t="s">
        <v>3465</v>
      </c>
      <c r="C1439" s="822" t="s">
        <v>3471</v>
      </c>
      <c r="D1439" s="823" t="s">
        <v>6113</v>
      </c>
      <c r="E1439" s="824" t="s">
        <v>3522</v>
      </c>
      <c r="F1439" s="822" t="s">
        <v>3466</v>
      </c>
      <c r="G1439" s="822" t="s">
        <v>3583</v>
      </c>
      <c r="H1439" s="822" t="s">
        <v>329</v>
      </c>
      <c r="I1439" s="822" t="s">
        <v>5088</v>
      </c>
      <c r="J1439" s="822" t="s">
        <v>3686</v>
      </c>
      <c r="K1439" s="822" t="s">
        <v>3722</v>
      </c>
      <c r="L1439" s="825">
        <v>82.7</v>
      </c>
      <c r="M1439" s="825">
        <v>165.4</v>
      </c>
      <c r="N1439" s="822">
        <v>2</v>
      </c>
      <c r="O1439" s="826">
        <v>1.5</v>
      </c>
      <c r="P1439" s="825">
        <v>165.4</v>
      </c>
      <c r="Q1439" s="827">
        <v>1</v>
      </c>
      <c r="R1439" s="822">
        <v>2</v>
      </c>
      <c r="S1439" s="827">
        <v>1</v>
      </c>
      <c r="T1439" s="826">
        <v>1.5</v>
      </c>
      <c r="U1439" s="828">
        <v>1</v>
      </c>
    </row>
    <row r="1440" spans="1:21" ht="14.45" customHeight="1" x14ac:dyDescent="0.2">
      <c r="A1440" s="821">
        <v>21</v>
      </c>
      <c r="B1440" s="822" t="s">
        <v>3465</v>
      </c>
      <c r="C1440" s="822" t="s">
        <v>3471</v>
      </c>
      <c r="D1440" s="823" t="s">
        <v>6113</v>
      </c>
      <c r="E1440" s="824" t="s">
        <v>3522</v>
      </c>
      <c r="F1440" s="822" t="s">
        <v>3466</v>
      </c>
      <c r="G1440" s="822" t="s">
        <v>3701</v>
      </c>
      <c r="H1440" s="822" t="s">
        <v>329</v>
      </c>
      <c r="I1440" s="822" t="s">
        <v>3702</v>
      </c>
      <c r="J1440" s="822" t="s">
        <v>2204</v>
      </c>
      <c r="K1440" s="822" t="s">
        <v>3094</v>
      </c>
      <c r="L1440" s="825">
        <v>58.77</v>
      </c>
      <c r="M1440" s="825">
        <v>58.77</v>
      </c>
      <c r="N1440" s="822">
        <v>1</v>
      </c>
      <c r="O1440" s="826">
        <v>0.5</v>
      </c>
      <c r="P1440" s="825">
        <v>58.77</v>
      </c>
      <c r="Q1440" s="827">
        <v>1</v>
      </c>
      <c r="R1440" s="822">
        <v>1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21</v>
      </c>
      <c r="B1441" s="822" t="s">
        <v>3465</v>
      </c>
      <c r="C1441" s="822" t="s">
        <v>3471</v>
      </c>
      <c r="D1441" s="823" t="s">
        <v>6113</v>
      </c>
      <c r="E1441" s="824" t="s">
        <v>3522</v>
      </c>
      <c r="F1441" s="822" t="s">
        <v>3466</v>
      </c>
      <c r="G1441" s="822" t="s">
        <v>3712</v>
      </c>
      <c r="H1441" s="822" t="s">
        <v>329</v>
      </c>
      <c r="I1441" s="822" t="s">
        <v>3713</v>
      </c>
      <c r="J1441" s="822" t="s">
        <v>3714</v>
      </c>
      <c r="K1441" s="822" t="s">
        <v>3715</v>
      </c>
      <c r="L1441" s="825">
        <v>0</v>
      </c>
      <c r="M1441" s="825">
        <v>0</v>
      </c>
      <c r="N1441" s="822">
        <v>1</v>
      </c>
      <c r="O1441" s="826">
        <v>0.5</v>
      </c>
      <c r="P1441" s="825">
        <v>0</v>
      </c>
      <c r="Q1441" s="827"/>
      <c r="R1441" s="822">
        <v>1</v>
      </c>
      <c r="S1441" s="827">
        <v>1</v>
      </c>
      <c r="T1441" s="826">
        <v>0.5</v>
      </c>
      <c r="U1441" s="828">
        <v>1</v>
      </c>
    </row>
    <row r="1442" spans="1:21" ht="14.45" customHeight="1" x14ac:dyDescent="0.2">
      <c r="A1442" s="821">
        <v>21</v>
      </c>
      <c r="B1442" s="822" t="s">
        <v>3465</v>
      </c>
      <c r="C1442" s="822" t="s">
        <v>3471</v>
      </c>
      <c r="D1442" s="823" t="s">
        <v>6113</v>
      </c>
      <c r="E1442" s="824" t="s">
        <v>3522</v>
      </c>
      <c r="F1442" s="822" t="s">
        <v>3466</v>
      </c>
      <c r="G1442" s="822" t="s">
        <v>3712</v>
      </c>
      <c r="H1442" s="822" t="s">
        <v>329</v>
      </c>
      <c r="I1442" s="822" t="s">
        <v>3716</v>
      </c>
      <c r="J1442" s="822" t="s">
        <v>3714</v>
      </c>
      <c r="K1442" s="822" t="s">
        <v>1212</v>
      </c>
      <c r="L1442" s="825">
        <v>0</v>
      </c>
      <c r="M1442" s="825">
        <v>0</v>
      </c>
      <c r="N1442" s="822">
        <v>3</v>
      </c>
      <c r="O1442" s="826">
        <v>3</v>
      </c>
      <c r="P1442" s="825">
        <v>0</v>
      </c>
      <c r="Q1442" s="827"/>
      <c r="R1442" s="822">
        <v>2</v>
      </c>
      <c r="S1442" s="827">
        <v>0.66666666666666663</v>
      </c>
      <c r="T1442" s="826">
        <v>2</v>
      </c>
      <c r="U1442" s="828">
        <v>0.66666666666666663</v>
      </c>
    </row>
    <row r="1443" spans="1:21" ht="14.45" customHeight="1" x14ac:dyDescent="0.2">
      <c r="A1443" s="821">
        <v>21</v>
      </c>
      <c r="B1443" s="822" t="s">
        <v>3465</v>
      </c>
      <c r="C1443" s="822" t="s">
        <v>3471</v>
      </c>
      <c r="D1443" s="823" t="s">
        <v>6113</v>
      </c>
      <c r="E1443" s="824" t="s">
        <v>3522</v>
      </c>
      <c r="F1443" s="822" t="s">
        <v>3466</v>
      </c>
      <c r="G1443" s="822" t="s">
        <v>5089</v>
      </c>
      <c r="H1443" s="822" t="s">
        <v>329</v>
      </c>
      <c r="I1443" s="822" t="s">
        <v>5090</v>
      </c>
      <c r="J1443" s="822" t="s">
        <v>5091</v>
      </c>
      <c r="K1443" s="822" t="s">
        <v>5092</v>
      </c>
      <c r="L1443" s="825">
        <v>0</v>
      </c>
      <c r="M1443" s="825">
        <v>0</v>
      </c>
      <c r="N1443" s="822">
        <v>1</v>
      </c>
      <c r="O1443" s="826">
        <v>1</v>
      </c>
      <c r="P1443" s="825"/>
      <c r="Q1443" s="827"/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21</v>
      </c>
      <c r="B1444" s="822" t="s">
        <v>3465</v>
      </c>
      <c r="C1444" s="822" t="s">
        <v>3471</v>
      </c>
      <c r="D1444" s="823" t="s">
        <v>6113</v>
      </c>
      <c r="E1444" s="824" t="s">
        <v>3522</v>
      </c>
      <c r="F1444" s="822" t="s">
        <v>3466</v>
      </c>
      <c r="G1444" s="822" t="s">
        <v>3719</v>
      </c>
      <c r="H1444" s="822" t="s">
        <v>662</v>
      </c>
      <c r="I1444" s="822" t="s">
        <v>3340</v>
      </c>
      <c r="J1444" s="822" t="s">
        <v>1629</v>
      </c>
      <c r="K1444" s="822" t="s">
        <v>3341</v>
      </c>
      <c r="L1444" s="825">
        <v>117.55</v>
      </c>
      <c r="M1444" s="825">
        <v>235.1</v>
      </c>
      <c r="N1444" s="822">
        <v>2</v>
      </c>
      <c r="O1444" s="826">
        <v>1.5</v>
      </c>
      <c r="P1444" s="825">
        <v>235.1</v>
      </c>
      <c r="Q1444" s="827">
        <v>1</v>
      </c>
      <c r="R1444" s="822">
        <v>2</v>
      </c>
      <c r="S1444" s="827">
        <v>1</v>
      </c>
      <c r="T1444" s="826">
        <v>1.5</v>
      </c>
      <c r="U1444" s="828">
        <v>1</v>
      </c>
    </row>
    <row r="1445" spans="1:21" ht="14.45" customHeight="1" x14ac:dyDescent="0.2">
      <c r="A1445" s="821">
        <v>21</v>
      </c>
      <c r="B1445" s="822" t="s">
        <v>3465</v>
      </c>
      <c r="C1445" s="822" t="s">
        <v>3471</v>
      </c>
      <c r="D1445" s="823" t="s">
        <v>6113</v>
      </c>
      <c r="E1445" s="824" t="s">
        <v>3522</v>
      </c>
      <c r="F1445" s="822" t="s">
        <v>3466</v>
      </c>
      <c r="G1445" s="822" t="s">
        <v>3719</v>
      </c>
      <c r="H1445" s="822" t="s">
        <v>662</v>
      </c>
      <c r="I1445" s="822" t="s">
        <v>3141</v>
      </c>
      <c r="J1445" s="822" t="s">
        <v>1629</v>
      </c>
      <c r="K1445" s="822" t="s">
        <v>824</v>
      </c>
      <c r="L1445" s="825">
        <v>58.77</v>
      </c>
      <c r="M1445" s="825">
        <v>58.77</v>
      </c>
      <c r="N1445" s="822">
        <v>1</v>
      </c>
      <c r="O1445" s="826">
        <v>1</v>
      </c>
      <c r="P1445" s="825">
        <v>58.77</v>
      </c>
      <c r="Q1445" s="827">
        <v>1</v>
      </c>
      <c r="R1445" s="822">
        <v>1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21</v>
      </c>
      <c r="B1446" s="822" t="s">
        <v>3465</v>
      </c>
      <c r="C1446" s="822" t="s">
        <v>3471</v>
      </c>
      <c r="D1446" s="823" t="s">
        <v>6113</v>
      </c>
      <c r="E1446" s="824" t="s">
        <v>3522</v>
      </c>
      <c r="F1446" s="822" t="s">
        <v>3466</v>
      </c>
      <c r="G1446" s="822" t="s">
        <v>3731</v>
      </c>
      <c r="H1446" s="822" t="s">
        <v>329</v>
      </c>
      <c r="I1446" s="822" t="s">
        <v>4292</v>
      </c>
      <c r="J1446" s="822" t="s">
        <v>1870</v>
      </c>
      <c r="K1446" s="822" t="s">
        <v>826</v>
      </c>
      <c r="L1446" s="825">
        <v>132</v>
      </c>
      <c r="M1446" s="825">
        <v>132</v>
      </c>
      <c r="N1446" s="822">
        <v>1</v>
      </c>
      <c r="O1446" s="826">
        <v>1</v>
      </c>
      <c r="P1446" s="825">
        <v>132</v>
      </c>
      <c r="Q1446" s="827">
        <v>1</v>
      </c>
      <c r="R1446" s="822">
        <v>1</v>
      </c>
      <c r="S1446" s="827">
        <v>1</v>
      </c>
      <c r="T1446" s="826">
        <v>1</v>
      </c>
      <c r="U1446" s="828">
        <v>1</v>
      </c>
    </row>
    <row r="1447" spans="1:21" ht="14.45" customHeight="1" x14ac:dyDescent="0.2">
      <c r="A1447" s="821">
        <v>21</v>
      </c>
      <c r="B1447" s="822" t="s">
        <v>3465</v>
      </c>
      <c r="C1447" s="822" t="s">
        <v>3471</v>
      </c>
      <c r="D1447" s="823" t="s">
        <v>6113</v>
      </c>
      <c r="E1447" s="824" t="s">
        <v>3522</v>
      </c>
      <c r="F1447" s="822" t="s">
        <v>3466</v>
      </c>
      <c r="G1447" s="822" t="s">
        <v>3731</v>
      </c>
      <c r="H1447" s="822" t="s">
        <v>329</v>
      </c>
      <c r="I1447" s="822" t="s">
        <v>3732</v>
      </c>
      <c r="J1447" s="822" t="s">
        <v>1870</v>
      </c>
      <c r="K1447" s="822" t="s">
        <v>1871</v>
      </c>
      <c r="L1447" s="825">
        <v>264</v>
      </c>
      <c r="M1447" s="825">
        <v>264</v>
      </c>
      <c r="N1447" s="822">
        <v>1</v>
      </c>
      <c r="O1447" s="826">
        <v>0.5</v>
      </c>
      <c r="P1447" s="825">
        <v>264</v>
      </c>
      <c r="Q1447" s="827">
        <v>1</v>
      </c>
      <c r="R1447" s="822">
        <v>1</v>
      </c>
      <c r="S1447" s="827">
        <v>1</v>
      </c>
      <c r="T1447" s="826">
        <v>0.5</v>
      </c>
      <c r="U1447" s="828">
        <v>1</v>
      </c>
    </row>
    <row r="1448" spans="1:21" ht="14.45" customHeight="1" x14ac:dyDescent="0.2">
      <c r="A1448" s="821">
        <v>21</v>
      </c>
      <c r="B1448" s="822" t="s">
        <v>3465</v>
      </c>
      <c r="C1448" s="822" t="s">
        <v>3471</v>
      </c>
      <c r="D1448" s="823" t="s">
        <v>6113</v>
      </c>
      <c r="E1448" s="824" t="s">
        <v>3522</v>
      </c>
      <c r="F1448" s="822" t="s">
        <v>3466</v>
      </c>
      <c r="G1448" s="822" t="s">
        <v>3579</v>
      </c>
      <c r="H1448" s="822" t="s">
        <v>329</v>
      </c>
      <c r="I1448" s="822" t="s">
        <v>3740</v>
      </c>
      <c r="J1448" s="822" t="s">
        <v>1011</v>
      </c>
      <c r="K1448" s="822" t="s">
        <v>1013</v>
      </c>
      <c r="L1448" s="825">
        <v>354.04</v>
      </c>
      <c r="M1448" s="825">
        <v>1416.16</v>
      </c>
      <c r="N1448" s="822">
        <v>4</v>
      </c>
      <c r="O1448" s="826">
        <v>1.5</v>
      </c>
      <c r="P1448" s="825">
        <v>1062.1200000000001</v>
      </c>
      <c r="Q1448" s="827">
        <v>0.75</v>
      </c>
      <c r="R1448" s="822">
        <v>3</v>
      </c>
      <c r="S1448" s="827">
        <v>0.75</v>
      </c>
      <c r="T1448" s="826">
        <v>1</v>
      </c>
      <c r="U1448" s="828">
        <v>0.66666666666666663</v>
      </c>
    </row>
    <row r="1449" spans="1:21" ht="14.45" customHeight="1" x14ac:dyDescent="0.2">
      <c r="A1449" s="821">
        <v>21</v>
      </c>
      <c r="B1449" s="822" t="s">
        <v>3465</v>
      </c>
      <c r="C1449" s="822" t="s">
        <v>3471</v>
      </c>
      <c r="D1449" s="823" t="s">
        <v>6113</v>
      </c>
      <c r="E1449" s="824" t="s">
        <v>3522</v>
      </c>
      <c r="F1449" s="822" t="s">
        <v>3466</v>
      </c>
      <c r="G1449" s="822" t="s">
        <v>3579</v>
      </c>
      <c r="H1449" s="822" t="s">
        <v>329</v>
      </c>
      <c r="I1449" s="822" t="s">
        <v>3741</v>
      </c>
      <c r="J1449" s="822" t="s">
        <v>3581</v>
      </c>
      <c r="K1449" s="822" t="s">
        <v>1012</v>
      </c>
      <c r="L1449" s="825">
        <v>236.03</v>
      </c>
      <c r="M1449" s="825">
        <v>236.03</v>
      </c>
      <c r="N1449" s="822">
        <v>1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21</v>
      </c>
      <c r="B1450" s="822" t="s">
        <v>3465</v>
      </c>
      <c r="C1450" s="822" t="s">
        <v>3471</v>
      </c>
      <c r="D1450" s="823" t="s">
        <v>6113</v>
      </c>
      <c r="E1450" s="824" t="s">
        <v>3522</v>
      </c>
      <c r="F1450" s="822" t="s">
        <v>3466</v>
      </c>
      <c r="G1450" s="822" t="s">
        <v>3579</v>
      </c>
      <c r="H1450" s="822" t="s">
        <v>329</v>
      </c>
      <c r="I1450" s="822" t="s">
        <v>3580</v>
      </c>
      <c r="J1450" s="822" t="s">
        <v>3581</v>
      </c>
      <c r="K1450" s="822" t="s">
        <v>1013</v>
      </c>
      <c r="L1450" s="825">
        <v>354.04</v>
      </c>
      <c r="M1450" s="825">
        <v>2478.2800000000002</v>
      </c>
      <c r="N1450" s="822">
        <v>7</v>
      </c>
      <c r="O1450" s="826">
        <v>3</v>
      </c>
      <c r="P1450" s="825">
        <v>2478.2800000000002</v>
      </c>
      <c r="Q1450" s="827">
        <v>1</v>
      </c>
      <c r="R1450" s="822">
        <v>7</v>
      </c>
      <c r="S1450" s="827">
        <v>1</v>
      </c>
      <c r="T1450" s="826">
        <v>3</v>
      </c>
      <c r="U1450" s="828">
        <v>1</v>
      </c>
    </row>
    <row r="1451" spans="1:21" ht="14.45" customHeight="1" x14ac:dyDescent="0.2">
      <c r="A1451" s="821">
        <v>21</v>
      </c>
      <c r="B1451" s="822" t="s">
        <v>3465</v>
      </c>
      <c r="C1451" s="822" t="s">
        <v>3471</v>
      </c>
      <c r="D1451" s="823" t="s">
        <v>6113</v>
      </c>
      <c r="E1451" s="824" t="s">
        <v>3522</v>
      </c>
      <c r="F1451" s="822" t="s">
        <v>3466</v>
      </c>
      <c r="G1451" s="822" t="s">
        <v>3742</v>
      </c>
      <c r="H1451" s="822" t="s">
        <v>329</v>
      </c>
      <c r="I1451" s="822" t="s">
        <v>3743</v>
      </c>
      <c r="J1451" s="822" t="s">
        <v>879</v>
      </c>
      <c r="K1451" s="822" t="s">
        <v>2843</v>
      </c>
      <c r="L1451" s="825">
        <v>46.81</v>
      </c>
      <c r="M1451" s="825">
        <v>46.81</v>
      </c>
      <c r="N1451" s="822">
        <v>1</v>
      </c>
      <c r="O1451" s="826">
        <v>1</v>
      </c>
      <c r="P1451" s="825">
        <v>46.81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21</v>
      </c>
      <c r="B1452" s="822" t="s">
        <v>3465</v>
      </c>
      <c r="C1452" s="822" t="s">
        <v>3471</v>
      </c>
      <c r="D1452" s="823" t="s">
        <v>6113</v>
      </c>
      <c r="E1452" s="824" t="s">
        <v>3522</v>
      </c>
      <c r="F1452" s="822" t="s">
        <v>3466</v>
      </c>
      <c r="G1452" s="822" t="s">
        <v>3751</v>
      </c>
      <c r="H1452" s="822" t="s">
        <v>329</v>
      </c>
      <c r="I1452" s="822" t="s">
        <v>3752</v>
      </c>
      <c r="J1452" s="822" t="s">
        <v>874</v>
      </c>
      <c r="K1452" s="822" t="s">
        <v>3753</v>
      </c>
      <c r="L1452" s="825">
        <v>91.11</v>
      </c>
      <c r="M1452" s="825">
        <v>1093.32</v>
      </c>
      <c r="N1452" s="822">
        <v>12</v>
      </c>
      <c r="O1452" s="826">
        <v>10</v>
      </c>
      <c r="P1452" s="825">
        <v>364.44</v>
      </c>
      <c r="Q1452" s="827">
        <v>0.33333333333333337</v>
      </c>
      <c r="R1452" s="822">
        <v>4</v>
      </c>
      <c r="S1452" s="827">
        <v>0.33333333333333331</v>
      </c>
      <c r="T1452" s="826">
        <v>3</v>
      </c>
      <c r="U1452" s="828">
        <v>0.3</v>
      </c>
    </row>
    <row r="1453" spans="1:21" ht="14.45" customHeight="1" x14ac:dyDescent="0.2">
      <c r="A1453" s="821">
        <v>21</v>
      </c>
      <c r="B1453" s="822" t="s">
        <v>3465</v>
      </c>
      <c r="C1453" s="822" t="s">
        <v>3471</v>
      </c>
      <c r="D1453" s="823" t="s">
        <v>6113</v>
      </c>
      <c r="E1453" s="824" t="s">
        <v>3522</v>
      </c>
      <c r="F1453" s="822" t="s">
        <v>3466</v>
      </c>
      <c r="G1453" s="822" t="s">
        <v>3751</v>
      </c>
      <c r="H1453" s="822" t="s">
        <v>329</v>
      </c>
      <c r="I1453" s="822" t="s">
        <v>4663</v>
      </c>
      <c r="J1453" s="822" t="s">
        <v>874</v>
      </c>
      <c r="K1453" s="822" t="s">
        <v>3755</v>
      </c>
      <c r="L1453" s="825">
        <v>182.22</v>
      </c>
      <c r="M1453" s="825">
        <v>182.22</v>
      </c>
      <c r="N1453" s="822">
        <v>1</v>
      </c>
      <c r="O1453" s="826">
        <v>1</v>
      </c>
      <c r="P1453" s="825">
        <v>182.22</v>
      </c>
      <c r="Q1453" s="827">
        <v>1</v>
      </c>
      <c r="R1453" s="822">
        <v>1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21</v>
      </c>
      <c r="B1454" s="822" t="s">
        <v>3465</v>
      </c>
      <c r="C1454" s="822" t="s">
        <v>3471</v>
      </c>
      <c r="D1454" s="823" t="s">
        <v>6113</v>
      </c>
      <c r="E1454" s="824" t="s">
        <v>3522</v>
      </c>
      <c r="F1454" s="822" t="s">
        <v>3466</v>
      </c>
      <c r="G1454" s="822" t="s">
        <v>3779</v>
      </c>
      <c r="H1454" s="822" t="s">
        <v>662</v>
      </c>
      <c r="I1454" s="822" t="s">
        <v>3184</v>
      </c>
      <c r="J1454" s="822" t="s">
        <v>2653</v>
      </c>
      <c r="K1454" s="822" t="s">
        <v>3185</v>
      </c>
      <c r="L1454" s="825">
        <v>54.75</v>
      </c>
      <c r="M1454" s="825">
        <v>164.25</v>
      </c>
      <c r="N1454" s="822">
        <v>3</v>
      </c>
      <c r="O1454" s="826">
        <v>2</v>
      </c>
      <c r="P1454" s="825">
        <v>164.25</v>
      </c>
      <c r="Q1454" s="827">
        <v>1</v>
      </c>
      <c r="R1454" s="822">
        <v>3</v>
      </c>
      <c r="S1454" s="827">
        <v>1</v>
      </c>
      <c r="T1454" s="826">
        <v>2</v>
      </c>
      <c r="U1454" s="828">
        <v>1</v>
      </c>
    </row>
    <row r="1455" spans="1:21" ht="14.45" customHeight="1" x14ac:dyDescent="0.2">
      <c r="A1455" s="821">
        <v>21</v>
      </c>
      <c r="B1455" s="822" t="s">
        <v>3465</v>
      </c>
      <c r="C1455" s="822" t="s">
        <v>3471</v>
      </c>
      <c r="D1455" s="823" t="s">
        <v>6113</v>
      </c>
      <c r="E1455" s="824" t="s">
        <v>3522</v>
      </c>
      <c r="F1455" s="822" t="s">
        <v>3466</v>
      </c>
      <c r="G1455" s="822" t="s">
        <v>3540</v>
      </c>
      <c r="H1455" s="822" t="s">
        <v>662</v>
      </c>
      <c r="I1455" s="822" t="s">
        <v>4242</v>
      </c>
      <c r="J1455" s="822" t="s">
        <v>3018</v>
      </c>
      <c r="K1455" s="822" t="s">
        <v>4243</v>
      </c>
      <c r="L1455" s="825">
        <v>162.61000000000001</v>
      </c>
      <c r="M1455" s="825">
        <v>325.22000000000003</v>
      </c>
      <c r="N1455" s="822">
        <v>2</v>
      </c>
      <c r="O1455" s="826">
        <v>1</v>
      </c>
      <c r="P1455" s="825">
        <v>325.22000000000003</v>
      </c>
      <c r="Q1455" s="827">
        <v>1</v>
      </c>
      <c r="R1455" s="822">
        <v>2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21</v>
      </c>
      <c r="B1456" s="822" t="s">
        <v>3465</v>
      </c>
      <c r="C1456" s="822" t="s">
        <v>3471</v>
      </c>
      <c r="D1456" s="823" t="s">
        <v>6113</v>
      </c>
      <c r="E1456" s="824" t="s">
        <v>3522</v>
      </c>
      <c r="F1456" s="822" t="s">
        <v>3466</v>
      </c>
      <c r="G1456" s="822" t="s">
        <v>3540</v>
      </c>
      <c r="H1456" s="822" t="s">
        <v>662</v>
      </c>
      <c r="I1456" s="822" t="s">
        <v>3022</v>
      </c>
      <c r="J1456" s="822" t="s">
        <v>3018</v>
      </c>
      <c r="K1456" s="822" t="s">
        <v>3023</v>
      </c>
      <c r="L1456" s="825">
        <v>325.2</v>
      </c>
      <c r="M1456" s="825">
        <v>325.2</v>
      </c>
      <c r="N1456" s="822">
        <v>1</v>
      </c>
      <c r="O1456" s="826">
        <v>0.5</v>
      </c>
      <c r="P1456" s="825">
        <v>325.2</v>
      </c>
      <c r="Q1456" s="827">
        <v>1</v>
      </c>
      <c r="R1456" s="822">
        <v>1</v>
      </c>
      <c r="S1456" s="827">
        <v>1</v>
      </c>
      <c r="T1456" s="826">
        <v>0.5</v>
      </c>
      <c r="U1456" s="828">
        <v>1</v>
      </c>
    </row>
    <row r="1457" spans="1:21" ht="14.45" customHeight="1" x14ac:dyDescent="0.2">
      <c r="A1457" s="821">
        <v>21</v>
      </c>
      <c r="B1457" s="822" t="s">
        <v>3465</v>
      </c>
      <c r="C1457" s="822" t="s">
        <v>3471</v>
      </c>
      <c r="D1457" s="823" t="s">
        <v>6113</v>
      </c>
      <c r="E1457" s="824" t="s">
        <v>3522</v>
      </c>
      <c r="F1457" s="822" t="s">
        <v>3466</v>
      </c>
      <c r="G1457" s="822" t="s">
        <v>3540</v>
      </c>
      <c r="H1457" s="822" t="s">
        <v>662</v>
      </c>
      <c r="I1457" s="822" t="s">
        <v>3794</v>
      </c>
      <c r="J1457" s="822" t="s">
        <v>3542</v>
      </c>
      <c r="K1457" s="822" t="s">
        <v>3795</v>
      </c>
      <c r="L1457" s="825">
        <v>162.61000000000001</v>
      </c>
      <c r="M1457" s="825">
        <v>325.22000000000003</v>
      </c>
      <c r="N1457" s="822">
        <v>2</v>
      </c>
      <c r="O1457" s="826">
        <v>0.5</v>
      </c>
      <c r="P1457" s="825">
        <v>325.22000000000003</v>
      </c>
      <c r="Q1457" s="827">
        <v>1</v>
      </c>
      <c r="R1457" s="822">
        <v>2</v>
      </c>
      <c r="S1457" s="827">
        <v>1</v>
      </c>
      <c r="T1457" s="826">
        <v>0.5</v>
      </c>
      <c r="U1457" s="828">
        <v>1</v>
      </c>
    </row>
    <row r="1458" spans="1:21" ht="14.45" customHeight="1" x14ac:dyDescent="0.2">
      <c r="A1458" s="821">
        <v>21</v>
      </c>
      <c r="B1458" s="822" t="s">
        <v>3465</v>
      </c>
      <c r="C1458" s="822" t="s">
        <v>3471</v>
      </c>
      <c r="D1458" s="823" t="s">
        <v>6113</v>
      </c>
      <c r="E1458" s="824" t="s">
        <v>3522</v>
      </c>
      <c r="F1458" s="822" t="s">
        <v>3466</v>
      </c>
      <c r="G1458" s="822" t="s">
        <v>3548</v>
      </c>
      <c r="H1458" s="822" t="s">
        <v>662</v>
      </c>
      <c r="I1458" s="822" t="s">
        <v>2738</v>
      </c>
      <c r="J1458" s="822" t="s">
        <v>2739</v>
      </c>
      <c r="K1458" s="822" t="s">
        <v>2740</v>
      </c>
      <c r="L1458" s="825">
        <v>42.51</v>
      </c>
      <c r="M1458" s="825">
        <v>297.57</v>
      </c>
      <c r="N1458" s="822">
        <v>7</v>
      </c>
      <c r="O1458" s="826">
        <v>4.5</v>
      </c>
      <c r="P1458" s="825">
        <v>170.04</v>
      </c>
      <c r="Q1458" s="827">
        <v>0.5714285714285714</v>
      </c>
      <c r="R1458" s="822">
        <v>4</v>
      </c>
      <c r="S1458" s="827">
        <v>0.5714285714285714</v>
      </c>
      <c r="T1458" s="826">
        <v>2.5</v>
      </c>
      <c r="U1458" s="828">
        <v>0.55555555555555558</v>
      </c>
    </row>
    <row r="1459" spans="1:21" ht="14.45" customHeight="1" x14ac:dyDescent="0.2">
      <c r="A1459" s="821">
        <v>21</v>
      </c>
      <c r="B1459" s="822" t="s">
        <v>3465</v>
      </c>
      <c r="C1459" s="822" t="s">
        <v>3471</v>
      </c>
      <c r="D1459" s="823" t="s">
        <v>6113</v>
      </c>
      <c r="E1459" s="824" t="s">
        <v>3522</v>
      </c>
      <c r="F1459" s="822" t="s">
        <v>3466</v>
      </c>
      <c r="G1459" s="822" t="s">
        <v>3548</v>
      </c>
      <c r="H1459" s="822" t="s">
        <v>662</v>
      </c>
      <c r="I1459" s="822" t="s">
        <v>4342</v>
      </c>
      <c r="J1459" s="822" t="s">
        <v>2739</v>
      </c>
      <c r="K1459" s="822" t="s">
        <v>4343</v>
      </c>
      <c r="L1459" s="825">
        <v>85.02</v>
      </c>
      <c r="M1459" s="825">
        <v>255.06</v>
      </c>
      <c r="N1459" s="822">
        <v>3</v>
      </c>
      <c r="O1459" s="826">
        <v>2</v>
      </c>
      <c r="P1459" s="825">
        <v>255.06</v>
      </c>
      <c r="Q1459" s="827">
        <v>1</v>
      </c>
      <c r="R1459" s="822">
        <v>3</v>
      </c>
      <c r="S1459" s="827">
        <v>1</v>
      </c>
      <c r="T1459" s="826">
        <v>2</v>
      </c>
      <c r="U1459" s="828">
        <v>1</v>
      </c>
    </row>
    <row r="1460" spans="1:21" ht="14.45" customHeight="1" x14ac:dyDescent="0.2">
      <c r="A1460" s="821">
        <v>21</v>
      </c>
      <c r="B1460" s="822" t="s">
        <v>3465</v>
      </c>
      <c r="C1460" s="822" t="s">
        <v>3471</v>
      </c>
      <c r="D1460" s="823" t="s">
        <v>6113</v>
      </c>
      <c r="E1460" s="824" t="s">
        <v>3522</v>
      </c>
      <c r="F1460" s="822" t="s">
        <v>3466</v>
      </c>
      <c r="G1460" s="822" t="s">
        <v>3548</v>
      </c>
      <c r="H1460" s="822" t="s">
        <v>329</v>
      </c>
      <c r="I1460" s="822" t="s">
        <v>3807</v>
      </c>
      <c r="J1460" s="822" t="s">
        <v>3808</v>
      </c>
      <c r="K1460" s="822" t="s">
        <v>2740</v>
      </c>
      <c r="L1460" s="825">
        <v>42.51</v>
      </c>
      <c r="M1460" s="825">
        <v>127.53</v>
      </c>
      <c r="N1460" s="822">
        <v>3</v>
      </c>
      <c r="O1460" s="826">
        <v>2</v>
      </c>
      <c r="P1460" s="825">
        <v>127.53</v>
      </c>
      <c r="Q1460" s="827">
        <v>1</v>
      </c>
      <c r="R1460" s="822">
        <v>3</v>
      </c>
      <c r="S1460" s="827">
        <v>1</v>
      </c>
      <c r="T1460" s="826">
        <v>2</v>
      </c>
      <c r="U1460" s="828">
        <v>1</v>
      </c>
    </row>
    <row r="1461" spans="1:21" ht="14.45" customHeight="1" x14ac:dyDescent="0.2">
      <c r="A1461" s="821">
        <v>21</v>
      </c>
      <c r="B1461" s="822" t="s">
        <v>3465</v>
      </c>
      <c r="C1461" s="822" t="s">
        <v>3471</v>
      </c>
      <c r="D1461" s="823" t="s">
        <v>6113</v>
      </c>
      <c r="E1461" s="824" t="s">
        <v>3522</v>
      </c>
      <c r="F1461" s="822" t="s">
        <v>3466</v>
      </c>
      <c r="G1461" s="822" t="s">
        <v>3811</v>
      </c>
      <c r="H1461" s="822" t="s">
        <v>662</v>
      </c>
      <c r="I1461" s="822" t="s">
        <v>3053</v>
      </c>
      <c r="J1461" s="822" t="s">
        <v>3054</v>
      </c>
      <c r="K1461" s="822" t="s">
        <v>3055</v>
      </c>
      <c r="L1461" s="825">
        <v>113.16</v>
      </c>
      <c r="M1461" s="825">
        <v>226.32</v>
      </c>
      <c r="N1461" s="822">
        <v>2</v>
      </c>
      <c r="O1461" s="826">
        <v>2</v>
      </c>
      <c r="P1461" s="825">
        <v>226.32</v>
      </c>
      <c r="Q1461" s="827">
        <v>1</v>
      </c>
      <c r="R1461" s="822">
        <v>2</v>
      </c>
      <c r="S1461" s="827">
        <v>1</v>
      </c>
      <c r="T1461" s="826">
        <v>2</v>
      </c>
      <c r="U1461" s="828">
        <v>1</v>
      </c>
    </row>
    <row r="1462" spans="1:21" ht="14.45" customHeight="1" x14ac:dyDescent="0.2">
      <c r="A1462" s="821">
        <v>21</v>
      </c>
      <c r="B1462" s="822" t="s">
        <v>3465</v>
      </c>
      <c r="C1462" s="822" t="s">
        <v>3471</v>
      </c>
      <c r="D1462" s="823" t="s">
        <v>6113</v>
      </c>
      <c r="E1462" s="824" t="s">
        <v>3522</v>
      </c>
      <c r="F1462" s="822" t="s">
        <v>3466</v>
      </c>
      <c r="G1462" s="822" t="s">
        <v>3811</v>
      </c>
      <c r="H1462" s="822" t="s">
        <v>662</v>
      </c>
      <c r="I1462" s="822" t="s">
        <v>3056</v>
      </c>
      <c r="J1462" s="822" t="s">
        <v>3054</v>
      </c>
      <c r="K1462" s="822" t="s">
        <v>3057</v>
      </c>
      <c r="L1462" s="825">
        <v>169.73</v>
      </c>
      <c r="M1462" s="825">
        <v>169.73</v>
      </c>
      <c r="N1462" s="822">
        <v>1</v>
      </c>
      <c r="O1462" s="826">
        <v>0.5</v>
      </c>
      <c r="P1462" s="825">
        <v>169.73</v>
      </c>
      <c r="Q1462" s="827">
        <v>1</v>
      </c>
      <c r="R1462" s="822">
        <v>1</v>
      </c>
      <c r="S1462" s="827">
        <v>1</v>
      </c>
      <c r="T1462" s="826">
        <v>0.5</v>
      </c>
      <c r="U1462" s="828">
        <v>1</v>
      </c>
    </row>
    <row r="1463" spans="1:21" ht="14.45" customHeight="1" x14ac:dyDescent="0.2">
      <c r="A1463" s="821">
        <v>21</v>
      </c>
      <c r="B1463" s="822" t="s">
        <v>3465</v>
      </c>
      <c r="C1463" s="822" t="s">
        <v>3471</v>
      </c>
      <c r="D1463" s="823" t="s">
        <v>6113</v>
      </c>
      <c r="E1463" s="824" t="s">
        <v>3522</v>
      </c>
      <c r="F1463" s="822" t="s">
        <v>3466</v>
      </c>
      <c r="G1463" s="822" t="s">
        <v>3811</v>
      </c>
      <c r="H1463" s="822" t="s">
        <v>662</v>
      </c>
      <c r="I1463" s="822" t="s">
        <v>3058</v>
      </c>
      <c r="J1463" s="822" t="s">
        <v>3054</v>
      </c>
      <c r="K1463" s="822" t="s">
        <v>1952</v>
      </c>
      <c r="L1463" s="825">
        <v>339.47</v>
      </c>
      <c r="M1463" s="825">
        <v>678.94</v>
      </c>
      <c r="N1463" s="822">
        <v>2</v>
      </c>
      <c r="O1463" s="826">
        <v>2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21</v>
      </c>
      <c r="B1464" s="822" t="s">
        <v>3465</v>
      </c>
      <c r="C1464" s="822" t="s">
        <v>3471</v>
      </c>
      <c r="D1464" s="823" t="s">
        <v>6113</v>
      </c>
      <c r="E1464" s="824" t="s">
        <v>3522</v>
      </c>
      <c r="F1464" s="822" t="s">
        <v>3466</v>
      </c>
      <c r="G1464" s="822" t="s">
        <v>4901</v>
      </c>
      <c r="H1464" s="822" t="s">
        <v>329</v>
      </c>
      <c r="I1464" s="822" t="s">
        <v>5093</v>
      </c>
      <c r="J1464" s="822" t="s">
        <v>1885</v>
      </c>
      <c r="K1464" s="822" t="s">
        <v>5094</v>
      </c>
      <c r="L1464" s="825">
        <v>31.23</v>
      </c>
      <c r="M1464" s="825">
        <v>31.23</v>
      </c>
      <c r="N1464" s="822">
        <v>1</v>
      </c>
      <c r="O1464" s="826">
        <v>0.5</v>
      </c>
      <c r="P1464" s="825">
        <v>31.23</v>
      </c>
      <c r="Q1464" s="827">
        <v>1</v>
      </c>
      <c r="R1464" s="822">
        <v>1</v>
      </c>
      <c r="S1464" s="827">
        <v>1</v>
      </c>
      <c r="T1464" s="826">
        <v>0.5</v>
      </c>
      <c r="U1464" s="828">
        <v>1</v>
      </c>
    </row>
    <row r="1465" spans="1:21" ht="14.45" customHeight="1" x14ac:dyDescent="0.2">
      <c r="A1465" s="821">
        <v>21</v>
      </c>
      <c r="B1465" s="822" t="s">
        <v>3465</v>
      </c>
      <c r="C1465" s="822" t="s">
        <v>3471</v>
      </c>
      <c r="D1465" s="823" t="s">
        <v>6113</v>
      </c>
      <c r="E1465" s="824" t="s">
        <v>3522</v>
      </c>
      <c r="F1465" s="822" t="s">
        <v>3466</v>
      </c>
      <c r="G1465" s="822" t="s">
        <v>4901</v>
      </c>
      <c r="H1465" s="822" t="s">
        <v>329</v>
      </c>
      <c r="I1465" s="822" t="s">
        <v>5095</v>
      </c>
      <c r="J1465" s="822" t="s">
        <v>1885</v>
      </c>
      <c r="K1465" s="822" t="s">
        <v>5096</v>
      </c>
      <c r="L1465" s="825">
        <v>62.47</v>
      </c>
      <c r="M1465" s="825">
        <v>62.47</v>
      </c>
      <c r="N1465" s="822">
        <v>1</v>
      </c>
      <c r="O1465" s="826">
        <v>0.5</v>
      </c>
      <c r="P1465" s="825">
        <v>62.47</v>
      </c>
      <c r="Q1465" s="827">
        <v>1</v>
      </c>
      <c r="R1465" s="822">
        <v>1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21</v>
      </c>
      <c r="B1466" s="822" t="s">
        <v>3465</v>
      </c>
      <c r="C1466" s="822" t="s">
        <v>3471</v>
      </c>
      <c r="D1466" s="823" t="s">
        <v>6113</v>
      </c>
      <c r="E1466" s="824" t="s">
        <v>3522</v>
      </c>
      <c r="F1466" s="822" t="s">
        <v>3466</v>
      </c>
      <c r="G1466" s="822" t="s">
        <v>1056</v>
      </c>
      <c r="H1466" s="822" t="s">
        <v>329</v>
      </c>
      <c r="I1466" s="822" t="s">
        <v>4346</v>
      </c>
      <c r="J1466" s="822" t="s">
        <v>4347</v>
      </c>
      <c r="K1466" s="822" t="s">
        <v>4348</v>
      </c>
      <c r="L1466" s="825">
        <v>13.73</v>
      </c>
      <c r="M1466" s="825">
        <v>13.73</v>
      </c>
      <c r="N1466" s="822">
        <v>1</v>
      </c>
      <c r="O1466" s="826">
        <v>0.5</v>
      </c>
      <c r="P1466" s="825">
        <v>13.73</v>
      </c>
      <c r="Q1466" s="827">
        <v>1</v>
      </c>
      <c r="R1466" s="822">
        <v>1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21</v>
      </c>
      <c r="B1467" s="822" t="s">
        <v>3465</v>
      </c>
      <c r="C1467" s="822" t="s">
        <v>3471</v>
      </c>
      <c r="D1467" s="823" t="s">
        <v>6113</v>
      </c>
      <c r="E1467" s="824" t="s">
        <v>3522</v>
      </c>
      <c r="F1467" s="822" t="s">
        <v>3466</v>
      </c>
      <c r="G1467" s="822" t="s">
        <v>3825</v>
      </c>
      <c r="H1467" s="822" t="s">
        <v>329</v>
      </c>
      <c r="I1467" s="822" t="s">
        <v>3826</v>
      </c>
      <c r="J1467" s="822" t="s">
        <v>1154</v>
      </c>
      <c r="K1467" s="822" t="s">
        <v>3827</v>
      </c>
      <c r="L1467" s="825">
        <v>98.89</v>
      </c>
      <c r="M1467" s="825">
        <v>890.01</v>
      </c>
      <c r="N1467" s="822">
        <v>9</v>
      </c>
      <c r="O1467" s="826">
        <v>5</v>
      </c>
      <c r="P1467" s="825">
        <v>593.34</v>
      </c>
      <c r="Q1467" s="827">
        <v>0.66666666666666674</v>
      </c>
      <c r="R1467" s="822">
        <v>6</v>
      </c>
      <c r="S1467" s="827">
        <v>0.66666666666666663</v>
      </c>
      <c r="T1467" s="826">
        <v>3.5</v>
      </c>
      <c r="U1467" s="828">
        <v>0.7</v>
      </c>
    </row>
    <row r="1468" spans="1:21" ht="14.45" customHeight="1" x14ac:dyDescent="0.2">
      <c r="A1468" s="821">
        <v>21</v>
      </c>
      <c r="B1468" s="822" t="s">
        <v>3465</v>
      </c>
      <c r="C1468" s="822" t="s">
        <v>3471</v>
      </c>
      <c r="D1468" s="823" t="s">
        <v>6113</v>
      </c>
      <c r="E1468" s="824" t="s">
        <v>3522</v>
      </c>
      <c r="F1468" s="822" t="s">
        <v>3466</v>
      </c>
      <c r="G1468" s="822" t="s">
        <v>3825</v>
      </c>
      <c r="H1468" s="822" t="s">
        <v>329</v>
      </c>
      <c r="I1468" s="822" t="s">
        <v>3828</v>
      </c>
      <c r="J1468" s="822" t="s">
        <v>1158</v>
      </c>
      <c r="K1468" s="822" t="s">
        <v>3829</v>
      </c>
      <c r="L1468" s="825">
        <v>59.33</v>
      </c>
      <c r="M1468" s="825">
        <v>59.33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21</v>
      </c>
      <c r="B1469" s="822" t="s">
        <v>3465</v>
      </c>
      <c r="C1469" s="822" t="s">
        <v>3471</v>
      </c>
      <c r="D1469" s="823" t="s">
        <v>6113</v>
      </c>
      <c r="E1469" s="824" t="s">
        <v>3522</v>
      </c>
      <c r="F1469" s="822" t="s">
        <v>3466</v>
      </c>
      <c r="G1469" s="822" t="s">
        <v>3841</v>
      </c>
      <c r="H1469" s="822" t="s">
        <v>329</v>
      </c>
      <c r="I1469" s="822" t="s">
        <v>5097</v>
      </c>
      <c r="J1469" s="822" t="s">
        <v>3843</v>
      </c>
      <c r="K1469" s="822" t="s">
        <v>5098</v>
      </c>
      <c r="L1469" s="825">
        <v>45.89</v>
      </c>
      <c r="M1469" s="825">
        <v>183.56</v>
      </c>
      <c r="N1469" s="822">
        <v>4</v>
      </c>
      <c r="O1469" s="826">
        <v>2</v>
      </c>
      <c r="P1469" s="825">
        <v>183.56</v>
      </c>
      <c r="Q1469" s="827">
        <v>1</v>
      </c>
      <c r="R1469" s="822">
        <v>4</v>
      </c>
      <c r="S1469" s="827">
        <v>1</v>
      </c>
      <c r="T1469" s="826">
        <v>2</v>
      </c>
      <c r="U1469" s="828">
        <v>1</v>
      </c>
    </row>
    <row r="1470" spans="1:21" ht="14.45" customHeight="1" x14ac:dyDescent="0.2">
      <c r="A1470" s="821">
        <v>21</v>
      </c>
      <c r="B1470" s="822" t="s">
        <v>3465</v>
      </c>
      <c r="C1470" s="822" t="s">
        <v>3471</v>
      </c>
      <c r="D1470" s="823" t="s">
        <v>6113</v>
      </c>
      <c r="E1470" s="824" t="s">
        <v>3522</v>
      </c>
      <c r="F1470" s="822" t="s">
        <v>3466</v>
      </c>
      <c r="G1470" s="822" t="s">
        <v>3841</v>
      </c>
      <c r="H1470" s="822" t="s">
        <v>329</v>
      </c>
      <c r="I1470" s="822" t="s">
        <v>3842</v>
      </c>
      <c r="J1470" s="822" t="s">
        <v>3843</v>
      </c>
      <c r="K1470" s="822" t="s">
        <v>3844</v>
      </c>
      <c r="L1470" s="825">
        <v>91.78</v>
      </c>
      <c r="M1470" s="825">
        <v>458.90000000000003</v>
      </c>
      <c r="N1470" s="822">
        <v>5</v>
      </c>
      <c r="O1470" s="826">
        <v>2.5</v>
      </c>
      <c r="P1470" s="825">
        <v>275.34000000000003</v>
      </c>
      <c r="Q1470" s="827">
        <v>0.6</v>
      </c>
      <c r="R1470" s="822">
        <v>3</v>
      </c>
      <c r="S1470" s="827">
        <v>0.6</v>
      </c>
      <c r="T1470" s="826">
        <v>2</v>
      </c>
      <c r="U1470" s="828">
        <v>0.8</v>
      </c>
    </row>
    <row r="1471" spans="1:21" ht="14.45" customHeight="1" x14ac:dyDescent="0.2">
      <c r="A1471" s="821">
        <v>21</v>
      </c>
      <c r="B1471" s="822" t="s">
        <v>3465</v>
      </c>
      <c r="C1471" s="822" t="s">
        <v>3471</v>
      </c>
      <c r="D1471" s="823" t="s">
        <v>6113</v>
      </c>
      <c r="E1471" s="824" t="s">
        <v>3522</v>
      </c>
      <c r="F1471" s="822" t="s">
        <v>3466</v>
      </c>
      <c r="G1471" s="822" t="s">
        <v>5099</v>
      </c>
      <c r="H1471" s="822" t="s">
        <v>329</v>
      </c>
      <c r="I1471" s="822" t="s">
        <v>5100</v>
      </c>
      <c r="J1471" s="822" t="s">
        <v>5101</v>
      </c>
      <c r="K1471" s="822" t="s">
        <v>5102</v>
      </c>
      <c r="L1471" s="825">
        <v>3782.33</v>
      </c>
      <c r="M1471" s="825">
        <v>245851.45</v>
      </c>
      <c r="N1471" s="822">
        <v>65</v>
      </c>
      <c r="O1471" s="826">
        <v>34</v>
      </c>
      <c r="P1471" s="825">
        <v>200463.49000000002</v>
      </c>
      <c r="Q1471" s="827">
        <v>0.81538461538461537</v>
      </c>
      <c r="R1471" s="822">
        <v>53</v>
      </c>
      <c r="S1471" s="827">
        <v>0.81538461538461537</v>
      </c>
      <c r="T1471" s="826">
        <v>27</v>
      </c>
      <c r="U1471" s="828">
        <v>0.79411764705882348</v>
      </c>
    </row>
    <row r="1472" spans="1:21" ht="14.45" customHeight="1" x14ac:dyDescent="0.2">
      <c r="A1472" s="821">
        <v>21</v>
      </c>
      <c r="B1472" s="822" t="s">
        <v>3465</v>
      </c>
      <c r="C1472" s="822" t="s">
        <v>3471</v>
      </c>
      <c r="D1472" s="823" t="s">
        <v>6113</v>
      </c>
      <c r="E1472" s="824" t="s">
        <v>3522</v>
      </c>
      <c r="F1472" s="822" t="s">
        <v>3466</v>
      </c>
      <c r="G1472" s="822" t="s">
        <v>3852</v>
      </c>
      <c r="H1472" s="822" t="s">
        <v>329</v>
      </c>
      <c r="I1472" s="822" t="s">
        <v>3853</v>
      </c>
      <c r="J1472" s="822" t="s">
        <v>900</v>
      </c>
      <c r="K1472" s="822" t="s">
        <v>3854</v>
      </c>
      <c r="L1472" s="825">
        <v>25.53</v>
      </c>
      <c r="M1472" s="825">
        <v>229.77</v>
      </c>
      <c r="N1472" s="822">
        <v>9</v>
      </c>
      <c r="O1472" s="826">
        <v>8</v>
      </c>
      <c r="P1472" s="825">
        <v>102.12</v>
      </c>
      <c r="Q1472" s="827">
        <v>0.44444444444444442</v>
      </c>
      <c r="R1472" s="822">
        <v>4</v>
      </c>
      <c r="S1472" s="827">
        <v>0.44444444444444442</v>
      </c>
      <c r="T1472" s="826">
        <v>3.5</v>
      </c>
      <c r="U1472" s="828">
        <v>0.4375</v>
      </c>
    </row>
    <row r="1473" spans="1:21" ht="14.45" customHeight="1" x14ac:dyDescent="0.2">
      <c r="A1473" s="821">
        <v>21</v>
      </c>
      <c r="B1473" s="822" t="s">
        <v>3465</v>
      </c>
      <c r="C1473" s="822" t="s">
        <v>3471</v>
      </c>
      <c r="D1473" s="823" t="s">
        <v>6113</v>
      </c>
      <c r="E1473" s="824" t="s">
        <v>3522</v>
      </c>
      <c r="F1473" s="822" t="s">
        <v>3466</v>
      </c>
      <c r="G1473" s="822" t="s">
        <v>3857</v>
      </c>
      <c r="H1473" s="822" t="s">
        <v>662</v>
      </c>
      <c r="I1473" s="822" t="s">
        <v>3858</v>
      </c>
      <c r="J1473" s="822" t="s">
        <v>3859</v>
      </c>
      <c r="K1473" s="822" t="s">
        <v>3860</v>
      </c>
      <c r="L1473" s="825">
        <v>1651.16</v>
      </c>
      <c r="M1473" s="825">
        <v>8255.8000000000011</v>
      </c>
      <c r="N1473" s="822">
        <v>5</v>
      </c>
      <c r="O1473" s="826">
        <v>4</v>
      </c>
      <c r="P1473" s="825">
        <v>8255.8000000000011</v>
      </c>
      <c r="Q1473" s="827">
        <v>1</v>
      </c>
      <c r="R1473" s="822">
        <v>5</v>
      </c>
      <c r="S1473" s="827">
        <v>1</v>
      </c>
      <c r="T1473" s="826">
        <v>4</v>
      </c>
      <c r="U1473" s="828">
        <v>1</v>
      </c>
    </row>
    <row r="1474" spans="1:21" ht="14.45" customHeight="1" x14ac:dyDescent="0.2">
      <c r="A1474" s="821">
        <v>21</v>
      </c>
      <c r="B1474" s="822" t="s">
        <v>3465</v>
      </c>
      <c r="C1474" s="822" t="s">
        <v>3471</v>
      </c>
      <c r="D1474" s="823" t="s">
        <v>6113</v>
      </c>
      <c r="E1474" s="824" t="s">
        <v>3522</v>
      </c>
      <c r="F1474" s="822" t="s">
        <v>3466</v>
      </c>
      <c r="G1474" s="822" t="s">
        <v>3861</v>
      </c>
      <c r="H1474" s="822" t="s">
        <v>329</v>
      </c>
      <c r="I1474" s="822" t="s">
        <v>4910</v>
      </c>
      <c r="J1474" s="822" t="s">
        <v>3863</v>
      </c>
      <c r="K1474" s="822" t="s">
        <v>2452</v>
      </c>
      <c r="L1474" s="825">
        <v>92.49</v>
      </c>
      <c r="M1474" s="825">
        <v>184.98</v>
      </c>
      <c r="N1474" s="822">
        <v>2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21</v>
      </c>
      <c r="B1475" s="822" t="s">
        <v>3465</v>
      </c>
      <c r="C1475" s="822" t="s">
        <v>3471</v>
      </c>
      <c r="D1475" s="823" t="s">
        <v>6113</v>
      </c>
      <c r="E1475" s="824" t="s">
        <v>3522</v>
      </c>
      <c r="F1475" s="822" t="s">
        <v>3466</v>
      </c>
      <c r="G1475" s="822" t="s">
        <v>3886</v>
      </c>
      <c r="H1475" s="822" t="s">
        <v>329</v>
      </c>
      <c r="I1475" s="822" t="s">
        <v>3892</v>
      </c>
      <c r="J1475" s="822" t="s">
        <v>715</v>
      </c>
      <c r="K1475" s="822" t="s">
        <v>3893</v>
      </c>
      <c r="L1475" s="825">
        <v>31.65</v>
      </c>
      <c r="M1475" s="825">
        <v>31.65</v>
      </c>
      <c r="N1475" s="822">
        <v>1</v>
      </c>
      <c r="O1475" s="826">
        <v>0.5</v>
      </c>
      <c r="P1475" s="825">
        <v>31.65</v>
      </c>
      <c r="Q1475" s="827">
        <v>1</v>
      </c>
      <c r="R1475" s="822">
        <v>1</v>
      </c>
      <c r="S1475" s="827">
        <v>1</v>
      </c>
      <c r="T1475" s="826">
        <v>0.5</v>
      </c>
      <c r="U1475" s="828">
        <v>1</v>
      </c>
    </row>
    <row r="1476" spans="1:21" ht="14.45" customHeight="1" x14ac:dyDescent="0.2">
      <c r="A1476" s="821">
        <v>21</v>
      </c>
      <c r="B1476" s="822" t="s">
        <v>3465</v>
      </c>
      <c r="C1476" s="822" t="s">
        <v>3471</v>
      </c>
      <c r="D1476" s="823" t="s">
        <v>6113</v>
      </c>
      <c r="E1476" s="824" t="s">
        <v>3522</v>
      </c>
      <c r="F1476" s="822" t="s">
        <v>3466</v>
      </c>
      <c r="G1476" s="822" t="s">
        <v>3895</v>
      </c>
      <c r="H1476" s="822" t="s">
        <v>329</v>
      </c>
      <c r="I1476" s="822" t="s">
        <v>5103</v>
      </c>
      <c r="J1476" s="822" t="s">
        <v>5104</v>
      </c>
      <c r="K1476" s="822" t="s">
        <v>3101</v>
      </c>
      <c r="L1476" s="825">
        <v>1523.6</v>
      </c>
      <c r="M1476" s="825">
        <v>10665.199999999999</v>
      </c>
      <c r="N1476" s="822">
        <v>7</v>
      </c>
      <c r="O1476" s="826">
        <v>1.5</v>
      </c>
      <c r="P1476" s="825">
        <v>6094.4</v>
      </c>
      <c r="Q1476" s="827">
        <v>0.57142857142857151</v>
      </c>
      <c r="R1476" s="822">
        <v>4</v>
      </c>
      <c r="S1476" s="827">
        <v>0.5714285714285714</v>
      </c>
      <c r="T1476" s="826">
        <v>1</v>
      </c>
      <c r="U1476" s="828">
        <v>0.66666666666666663</v>
      </c>
    </row>
    <row r="1477" spans="1:21" ht="14.45" customHeight="1" x14ac:dyDescent="0.2">
      <c r="A1477" s="821">
        <v>21</v>
      </c>
      <c r="B1477" s="822" t="s">
        <v>3465</v>
      </c>
      <c r="C1477" s="822" t="s">
        <v>3471</v>
      </c>
      <c r="D1477" s="823" t="s">
        <v>6113</v>
      </c>
      <c r="E1477" s="824" t="s">
        <v>3522</v>
      </c>
      <c r="F1477" s="822" t="s">
        <v>3466</v>
      </c>
      <c r="G1477" s="822" t="s">
        <v>3905</v>
      </c>
      <c r="H1477" s="822" t="s">
        <v>662</v>
      </c>
      <c r="I1477" s="822" t="s">
        <v>3906</v>
      </c>
      <c r="J1477" s="822" t="s">
        <v>1590</v>
      </c>
      <c r="K1477" s="822" t="s">
        <v>3907</v>
      </c>
      <c r="L1477" s="825">
        <v>760.22</v>
      </c>
      <c r="M1477" s="825">
        <v>6081.76</v>
      </c>
      <c r="N1477" s="822">
        <v>8</v>
      </c>
      <c r="O1477" s="826">
        <v>6</v>
      </c>
      <c r="P1477" s="825">
        <v>4561.32</v>
      </c>
      <c r="Q1477" s="827">
        <v>0.74999999999999989</v>
      </c>
      <c r="R1477" s="822">
        <v>6</v>
      </c>
      <c r="S1477" s="827">
        <v>0.75</v>
      </c>
      <c r="T1477" s="826">
        <v>4.5</v>
      </c>
      <c r="U1477" s="828">
        <v>0.75</v>
      </c>
    </row>
    <row r="1478" spans="1:21" ht="14.45" customHeight="1" x14ac:dyDescent="0.2">
      <c r="A1478" s="821">
        <v>21</v>
      </c>
      <c r="B1478" s="822" t="s">
        <v>3465</v>
      </c>
      <c r="C1478" s="822" t="s">
        <v>3471</v>
      </c>
      <c r="D1478" s="823" t="s">
        <v>6113</v>
      </c>
      <c r="E1478" s="824" t="s">
        <v>3522</v>
      </c>
      <c r="F1478" s="822" t="s">
        <v>3466</v>
      </c>
      <c r="G1478" s="822" t="s">
        <v>3905</v>
      </c>
      <c r="H1478" s="822" t="s">
        <v>662</v>
      </c>
      <c r="I1478" s="822" t="s">
        <v>5105</v>
      </c>
      <c r="J1478" s="822" t="s">
        <v>5106</v>
      </c>
      <c r="K1478" s="822" t="s">
        <v>3064</v>
      </c>
      <c r="L1478" s="825">
        <v>1520.46</v>
      </c>
      <c r="M1478" s="825">
        <v>9122.76</v>
      </c>
      <c r="N1478" s="822">
        <v>6</v>
      </c>
      <c r="O1478" s="826">
        <v>4.5</v>
      </c>
      <c r="P1478" s="825">
        <v>4561.38</v>
      </c>
      <c r="Q1478" s="827">
        <v>0.5</v>
      </c>
      <c r="R1478" s="822">
        <v>3</v>
      </c>
      <c r="S1478" s="827">
        <v>0.5</v>
      </c>
      <c r="T1478" s="826">
        <v>1.5</v>
      </c>
      <c r="U1478" s="828">
        <v>0.33333333333333331</v>
      </c>
    </row>
    <row r="1479" spans="1:21" ht="14.45" customHeight="1" x14ac:dyDescent="0.2">
      <c r="A1479" s="821">
        <v>21</v>
      </c>
      <c r="B1479" s="822" t="s">
        <v>3465</v>
      </c>
      <c r="C1479" s="822" t="s">
        <v>3471</v>
      </c>
      <c r="D1479" s="823" t="s">
        <v>6113</v>
      </c>
      <c r="E1479" s="824" t="s">
        <v>3522</v>
      </c>
      <c r="F1479" s="822" t="s">
        <v>3466</v>
      </c>
      <c r="G1479" s="822" t="s">
        <v>3914</v>
      </c>
      <c r="H1479" s="822" t="s">
        <v>329</v>
      </c>
      <c r="I1479" s="822" t="s">
        <v>3918</v>
      </c>
      <c r="J1479" s="822" t="s">
        <v>972</v>
      </c>
      <c r="K1479" s="822" t="s">
        <v>973</v>
      </c>
      <c r="L1479" s="825">
        <v>0</v>
      </c>
      <c r="M1479" s="825">
        <v>0</v>
      </c>
      <c r="N1479" s="822">
        <v>6</v>
      </c>
      <c r="O1479" s="826">
        <v>4</v>
      </c>
      <c r="P1479" s="825">
        <v>0</v>
      </c>
      <c r="Q1479" s="827"/>
      <c r="R1479" s="822">
        <v>6</v>
      </c>
      <c r="S1479" s="827">
        <v>1</v>
      </c>
      <c r="T1479" s="826">
        <v>4</v>
      </c>
      <c r="U1479" s="828">
        <v>1</v>
      </c>
    </row>
    <row r="1480" spans="1:21" ht="14.45" customHeight="1" x14ac:dyDescent="0.2">
      <c r="A1480" s="821">
        <v>21</v>
      </c>
      <c r="B1480" s="822" t="s">
        <v>3465</v>
      </c>
      <c r="C1480" s="822" t="s">
        <v>3471</v>
      </c>
      <c r="D1480" s="823" t="s">
        <v>6113</v>
      </c>
      <c r="E1480" s="824" t="s">
        <v>3522</v>
      </c>
      <c r="F1480" s="822" t="s">
        <v>3466</v>
      </c>
      <c r="G1480" s="822" t="s">
        <v>3919</v>
      </c>
      <c r="H1480" s="822" t="s">
        <v>329</v>
      </c>
      <c r="I1480" s="822" t="s">
        <v>4387</v>
      </c>
      <c r="J1480" s="822" t="s">
        <v>4388</v>
      </c>
      <c r="K1480" s="822" t="s">
        <v>4389</v>
      </c>
      <c r="L1480" s="825">
        <v>219.25</v>
      </c>
      <c r="M1480" s="825">
        <v>14689.75</v>
      </c>
      <c r="N1480" s="822">
        <v>67</v>
      </c>
      <c r="O1480" s="826">
        <v>22</v>
      </c>
      <c r="P1480" s="825">
        <v>10085.5</v>
      </c>
      <c r="Q1480" s="827">
        <v>0.68656716417910446</v>
      </c>
      <c r="R1480" s="822">
        <v>46</v>
      </c>
      <c r="S1480" s="827">
        <v>0.68656716417910446</v>
      </c>
      <c r="T1480" s="826">
        <v>15</v>
      </c>
      <c r="U1480" s="828">
        <v>0.68181818181818177</v>
      </c>
    </row>
    <row r="1481" spans="1:21" ht="14.45" customHeight="1" x14ac:dyDescent="0.2">
      <c r="A1481" s="821">
        <v>21</v>
      </c>
      <c r="B1481" s="822" t="s">
        <v>3465</v>
      </c>
      <c r="C1481" s="822" t="s">
        <v>3471</v>
      </c>
      <c r="D1481" s="823" t="s">
        <v>6113</v>
      </c>
      <c r="E1481" s="824" t="s">
        <v>3522</v>
      </c>
      <c r="F1481" s="822" t="s">
        <v>3466</v>
      </c>
      <c r="G1481" s="822" t="s">
        <v>3919</v>
      </c>
      <c r="H1481" s="822" t="s">
        <v>662</v>
      </c>
      <c r="I1481" s="822" t="s">
        <v>3920</v>
      </c>
      <c r="J1481" s="822" t="s">
        <v>3921</v>
      </c>
      <c r="K1481" s="822" t="s">
        <v>776</v>
      </c>
      <c r="L1481" s="825">
        <v>219.25</v>
      </c>
      <c r="M1481" s="825">
        <v>7673.75</v>
      </c>
      <c r="N1481" s="822">
        <v>35</v>
      </c>
      <c r="O1481" s="826">
        <v>12.5</v>
      </c>
      <c r="P1481" s="825">
        <v>2631</v>
      </c>
      <c r="Q1481" s="827">
        <v>0.34285714285714286</v>
      </c>
      <c r="R1481" s="822">
        <v>12</v>
      </c>
      <c r="S1481" s="827">
        <v>0.34285714285714286</v>
      </c>
      <c r="T1481" s="826">
        <v>3.5</v>
      </c>
      <c r="U1481" s="828">
        <v>0.28000000000000003</v>
      </c>
    </row>
    <row r="1482" spans="1:21" ht="14.45" customHeight="1" x14ac:dyDescent="0.2">
      <c r="A1482" s="821">
        <v>21</v>
      </c>
      <c r="B1482" s="822" t="s">
        <v>3465</v>
      </c>
      <c r="C1482" s="822" t="s">
        <v>3471</v>
      </c>
      <c r="D1482" s="823" t="s">
        <v>6113</v>
      </c>
      <c r="E1482" s="824" t="s">
        <v>3522</v>
      </c>
      <c r="F1482" s="822" t="s">
        <v>3466</v>
      </c>
      <c r="G1482" s="822" t="s">
        <v>3919</v>
      </c>
      <c r="H1482" s="822" t="s">
        <v>329</v>
      </c>
      <c r="I1482" s="822" t="s">
        <v>3922</v>
      </c>
      <c r="J1482" s="822" t="s">
        <v>3921</v>
      </c>
      <c r="K1482" s="822" t="s">
        <v>1989</v>
      </c>
      <c r="L1482" s="825">
        <v>513.70000000000005</v>
      </c>
      <c r="M1482" s="825">
        <v>35959</v>
      </c>
      <c r="N1482" s="822">
        <v>70</v>
      </c>
      <c r="O1482" s="826">
        <v>24.5</v>
      </c>
      <c r="P1482" s="825">
        <v>16438.400000000001</v>
      </c>
      <c r="Q1482" s="827">
        <v>0.45714285714285718</v>
      </c>
      <c r="R1482" s="822">
        <v>32</v>
      </c>
      <c r="S1482" s="827">
        <v>0.45714285714285713</v>
      </c>
      <c r="T1482" s="826">
        <v>10</v>
      </c>
      <c r="U1482" s="828">
        <v>0.40816326530612246</v>
      </c>
    </row>
    <row r="1483" spans="1:21" ht="14.45" customHeight="1" x14ac:dyDescent="0.2">
      <c r="A1483" s="821">
        <v>21</v>
      </c>
      <c r="B1483" s="822" t="s">
        <v>3465</v>
      </c>
      <c r="C1483" s="822" t="s">
        <v>3471</v>
      </c>
      <c r="D1483" s="823" t="s">
        <v>6113</v>
      </c>
      <c r="E1483" s="824" t="s">
        <v>3522</v>
      </c>
      <c r="F1483" s="822" t="s">
        <v>3466</v>
      </c>
      <c r="G1483" s="822" t="s">
        <v>3923</v>
      </c>
      <c r="H1483" s="822" t="s">
        <v>329</v>
      </c>
      <c r="I1483" s="822" t="s">
        <v>3924</v>
      </c>
      <c r="J1483" s="822" t="s">
        <v>3925</v>
      </c>
      <c r="K1483" s="822" t="s">
        <v>3926</v>
      </c>
      <c r="L1483" s="825">
        <v>58.77</v>
      </c>
      <c r="M1483" s="825">
        <v>58.77</v>
      </c>
      <c r="N1483" s="822">
        <v>1</v>
      </c>
      <c r="O1483" s="826">
        <v>1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21</v>
      </c>
      <c r="B1484" s="822" t="s">
        <v>3465</v>
      </c>
      <c r="C1484" s="822" t="s">
        <v>3471</v>
      </c>
      <c r="D1484" s="823" t="s">
        <v>6113</v>
      </c>
      <c r="E1484" s="824" t="s">
        <v>3522</v>
      </c>
      <c r="F1484" s="822" t="s">
        <v>3466</v>
      </c>
      <c r="G1484" s="822" t="s">
        <v>3939</v>
      </c>
      <c r="H1484" s="822" t="s">
        <v>329</v>
      </c>
      <c r="I1484" s="822" t="s">
        <v>3940</v>
      </c>
      <c r="J1484" s="822" t="s">
        <v>3941</v>
      </c>
      <c r="K1484" s="822" t="s">
        <v>3942</v>
      </c>
      <c r="L1484" s="825">
        <v>727.03</v>
      </c>
      <c r="M1484" s="825">
        <v>11632.480000000001</v>
      </c>
      <c r="N1484" s="822">
        <v>16</v>
      </c>
      <c r="O1484" s="826">
        <v>8</v>
      </c>
      <c r="P1484" s="825">
        <v>11632.480000000001</v>
      </c>
      <c r="Q1484" s="827">
        <v>1</v>
      </c>
      <c r="R1484" s="822">
        <v>16</v>
      </c>
      <c r="S1484" s="827">
        <v>1</v>
      </c>
      <c r="T1484" s="826">
        <v>8</v>
      </c>
      <c r="U1484" s="828">
        <v>1</v>
      </c>
    </row>
    <row r="1485" spans="1:21" ht="14.45" customHeight="1" x14ac:dyDescent="0.2">
      <c r="A1485" s="821">
        <v>21</v>
      </c>
      <c r="B1485" s="822" t="s">
        <v>3465</v>
      </c>
      <c r="C1485" s="822" t="s">
        <v>3471</v>
      </c>
      <c r="D1485" s="823" t="s">
        <v>6113</v>
      </c>
      <c r="E1485" s="824" t="s">
        <v>3522</v>
      </c>
      <c r="F1485" s="822" t="s">
        <v>3466</v>
      </c>
      <c r="G1485" s="822" t="s">
        <v>3945</v>
      </c>
      <c r="H1485" s="822" t="s">
        <v>329</v>
      </c>
      <c r="I1485" s="822" t="s">
        <v>4917</v>
      </c>
      <c r="J1485" s="822" t="s">
        <v>4918</v>
      </c>
      <c r="K1485" s="822" t="s">
        <v>4919</v>
      </c>
      <c r="L1485" s="825">
        <v>56.17</v>
      </c>
      <c r="M1485" s="825">
        <v>112.34</v>
      </c>
      <c r="N1485" s="822">
        <v>2</v>
      </c>
      <c r="O1485" s="826">
        <v>1</v>
      </c>
      <c r="P1485" s="825">
        <v>112.34</v>
      </c>
      <c r="Q1485" s="827">
        <v>1</v>
      </c>
      <c r="R1485" s="822">
        <v>2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21</v>
      </c>
      <c r="B1486" s="822" t="s">
        <v>3465</v>
      </c>
      <c r="C1486" s="822" t="s">
        <v>3471</v>
      </c>
      <c r="D1486" s="823" t="s">
        <v>6113</v>
      </c>
      <c r="E1486" s="824" t="s">
        <v>3522</v>
      </c>
      <c r="F1486" s="822" t="s">
        <v>3466</v>
      </c>
      <c r="G1486" s="822" t="s">
        <v>3530</v>
      </c>
      <c r="H1486" s="822" t="s">
        <v>329</v>
      </c>
      <c r="I1486" s="822" t="s">
        <v>3531</v>
      </c>
      <c r="J1486" s="822" t="s">
        <v>862</v>
      </c>
      <c r="K1486" s="822" t="s">
        <v>3532</v>
      </c>
      <c r="L1486" s="825">
        <v>53.57</v>
      </c>
      <c r="M1486" s="825">
        <v>482.13</v>
      </c>
      <c r="N1486" s="822">
        <v>9</v>
      </c>
      <c r="O1486" s="826">
        <v>8</v>
      </c>
      <c r="P1486" s="825">
        <v>267.85000000000002</v>
      </c>
      <c r="Q1486" s="827">
        <v>0.55555555555555558</v>
      </c>
      <c r="R1486" s="822">
        <v>5</v>
      </c>
      <c r="S1486" s="827">
        <v>0.55555555555555558</v>
      </c>
      <c r="T1486" s="826">
        <v>4</v>
      </c>
      <c r="U1486" s="828">
        <v>0.5</v>
      </c>
    </row>
    <row r="1487" spans="1:21" ht="14.45" customHeight="1" x14ac:dyDescent="0.2">
      <c r="A1487" s="821">
        <v>21</v>
      </c>
      <c r="B1487" s="822" t="s">
        <v>3465</v>
      </c>
      <c r="C1487" s="822" t="s">
        <v>3471</v>
      </c>
      <c r="D1487" s="823" t="s">
        <v>6113</v>
      </c>
      <c r="E1487" s="824" t="s">
        <v>3522</v>
      </c>
      <c r="F1487" s="822" t="s">
        <v>3466</v>
      </c>
      <c r="G1487" s="822" t="s">
        <v>4406</v>
      </c>
      <c r="H1487" s="822" t="s">
        <v>329</v>
      </c>
      <c r="I1487" s="822" t="s">
        <v>5107</v>
      </c>
      <c r="J1487" s="822" t="s">
        <v>757</v>
      </c>
      <c r="K1487" s="822" t="s">
        <v>760</v>
      </c>
      <c r="L1487" s="825">
        <v>58.52</v>
      </c>
      <c r="M1487" s="825">
        <v>58.52</v>
      </c>
      <c r="N1487" s="822">
        <v>1</v>
      </c>
      <c r="O1487" s="826">
        <v>1</v>
      </c>
      <c r="P1487" s="825">
        <v>58.52</v>
      </c>
      <c r="Q1487" s="827">
        <v>1</v>
      </c>
      <c r="R1487" s="822">
        <v>1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21</v>
      </c>
      <c r="B1488" s="822" t="s">
        <v>3465</v>
      </c>
      <c r="C1488" s="822" t="s">
        <v>3471</v>
      </c>
      <c r="D1488" s="823" t="s">
        <v>6113</v>
      </c>
      <c r="E1488" s="824" t="s">
        <v>3522</v>
      </c>
      <c r="F1488" s="822" t="s">
        <v>3466</v>
      </c>
      <c r="G1488" s="822" t="s">
        <v>3957</v>
      </c>
      <c r="H1488" s="822" t="s">
        <v>662</v>
      </c>
      <c r="I1488" s="822" t="s">
        <v>4411</v>
      </c>
      <c r="J1488" s="822" t="s">
        <v>4412</v>
      </c>
      <c r="K1488" s="822" t="s">
        <v>3322</v>
      </c>
      <c r="L1488" s="825">
        <v>161.06</v>
      </c>
      <c r="M1488" s="825">
        <v>161.06</v>
      </c>
      <c r="N1488" s="822">
        <v>1</v>
      </c>
      <c r="O1488" s="826">
        <v>0.5</v>
      </c>
      <c r="P1488" s="825">
        <v>161.06</v>
      </c>
      <c r="Q1488" s="827">
        <v>1</v>
      </c>
      <c r="R1488" s="822">
        <v>1</v>
      </c>
      <c r="S1488" s="827">
        <v>1</v>
      </c>
      <c r="T1488" s="826">
        <v>0.5</v>
      </c>
      <c r="U1488" s="828">
        <v>1</v>
      </c>
    </row>
    <row r="1489" spans="1:21" ht="14.45" customHeight="1" x14ac:dyDescent="0.2">
      <c r="A1489" s="821">
        <v>21</v>
      </c>
      <c r="B1489" s="822" t="s">
        <v>3465</v>
      </c>
      <c r="C1489" s="822" t="s">
        <v>3471</v>
      </c>
      <c r="D1489" s="823" t="s">
        <v>6113</v>
      </c>
      <c r="E1489" s="824" t="s">
        <v>3522</v>
      </c>
      <c r="F1489" s="822" t="s">
        <v>3466</v>
      </c>
      <c r="G1489" s="822" t="s">
        <v>3533</v>
      </c>
      <c r="H1489" s="822" t="s">
        <v>662</v>
      </c>
      <c r="I1489" s="822" t="s">
        <v>2707</v>
      </c>
      <c r="J1489" s="822" t="s">
        <v>1021</v>
      </c>
      <c r="K1489" s="822" t="s">
        <v>2708</v>
      </c>
      <c r="L1489" s="825">
        <v>2309.36</v>
      </c>
      <c r="M1489" s="825">
        <v>13856.16</v>
      </c>
      <c r="N1489" s="822">
        <v>6</v>
      </c>
      <c r="O1489" s="826">
        <v>2.5</v>
      </c>
      <c r="P1489" s="825">
        <v>13856.16</v>
      </c>
      <c r="Q1489" s="827">
        <v>1</v>
      </c>
      <c r="R1489" s="822">
        <v>6</v>
      </c>
      <c r="S1489" s="827">
        <v>1</v>
      </c>
      <c r="T1489" s="826">
        <v>2.5</v>
      </c>
      <c r="U1489" s="828">
        <v>1</v>
      </c>
    </row>
    <row r="1490" spans="1:21" ht="14.45" customHeight="1" x14ac:dyDescent="0.2">
      <c r="A1490" s="821">
        <v>21</v>
      </c>
      <c r="B1490" s="822" t="s">
        <v>3465</v>
      </c>
      <c r="C1490" s="822" t="s">
        <v>3471</v>
      </c>
      <c r="D1490" s="823" t="s">
        <v>6113</v>
      </c>
      <c r="E1490" s="824" t="s">
        <v>3522</v>
      </c>
      <c r="F1490" s="822" t="s">
        <v>3466</v>
      </c>
      <c r="G1490" s="822" t="s">
        <v>3533</v>
      </c>
      <c r="H1490" s="822" t="s">
        <v>662</v>
      </c>
      <c r="I1490" s="822" t="s">
        <v>2707</v>
      </c>
      <c r="J1490" s="822" t="s">
        <v>1021</v>
      </c>
      <c r="K1490" s="822" t="s">
        <v>2708</v>
      </c>
      <c r="L1490" s="825">
        <v>2309.37</v>
      </c>
      <c r="M1490" s="825">
        <v>4618.74</v>
      </c>
      <c r="N1490" s="822">
        <v>2</v>
      </c>
      <c r="O1490" s="826">
        <v>2</v>
      </c>
      <c r="P1490" s="825">
        <v>4618.74</v>
      </c>
      <c r="Q1490" s="827">
        <v>1</v>
      </c>
      <c r="R1490" s="822">
        <v>2</v>
      </c>
      <c r="S1490" s="827">
        <v>1</v>
      </c>
      <c r="T1490" s="826">
        <v>2</v>
      </c>
      <c r="U1490" s="828">
        <v>1</v>
      </c>
    </row>
    <row r="1491" spans="1:21" ht="14.45" customHeight="1" x14ac:dyDescent="0.2">
      <c r="A1491" s="821">
        <v>21</v>
      </c>
      <c r="B1491" s="822" t="s">
        <v>3465</v>
      </c>
      <c r="C1491" s="822" t="s">
        <v>3471</v>
      </c>
      <c r="D1491" s="823" t="s">
        <v>6113</v>
      </c>
      <c r="E1491" s="824" t="s">
        <v>3522</v>
      </c>
      <c r="F1491" s="822" t="s">
        <v>3466</v>
      </c>
      <c r="G1491" s="822" t="s">
        <v>3533</v>
      </c>
      <c r="H1491" s="822" t="s">
        <v>662</v>
      </c>
      <c r="I1491" s="822" t="s">
        <v>2703</v>
      </c>
      <c r="J1491" s="822" t="s">
        <v>1021</v>
      </c>
      <c r="K1491" s="822" t="s">
        <v>2704</v>
      </c>
      <c r="L1491" s="825">
        <v>1385.62</v>
      </c>
      <c r="M1491" s="825">
        <v>4156.8599999999997</v>
      </c>
      <c r="N1491" s="822">
        <v>3</v>
      </c>
      <c r="O1491" s="826">
        <v>2</v>
      </c>
      <c r="P1491" s="825">
        <v>1385.62</v>
      </c>
      <c r="Q1491" s="827">
        <v>0.33333333333333331</v>
      </c>
      <c r="R1491" s="822">
        <v>1</v>
      </c>
      <c r="S1491" s="827">
        <v>0.33333333333333331</v>
      </c>
      <c r="T1491" s="826">
        <v>0.5</v>
      </c>
      <c r="U1491" s="828">
        <v>0.25</v>
      </c>
    </row>
    <row r="1492" spans="1:21" ht="14.45" customHeight="1" x14ac:dyDescent="0.2">
      <c r="A1492" s="821">
        <v>21</v>
      </c>
      <c r="B1492" s="822" t="s">
        <v>3465</v>
      </c>
      <c r="C1492" s="822" t="s">
        <v>3471</v>
      </c>
      <c r="D1492" s="823" t="s">
        <v>6113</v>
      </c>
      <c r="E1492" s="824" t="s">
        <v>3522</v>
      </c>
      <c r="F1492" s="822" t="s">
        <v>3466</v>
      </c>
      <c r="G1492" s="822" t="s">
        <v>3964</v>
      </c>
      <c r="H1492" s="822" t="s">
        <v>329</v>
      </c>
      <c r="I1492" s="822" t="s">
        <v>5108</v>
      </c>
      <c r="J1492" s="822" t="s">
        <v>742</v>
      </c>
      <c r="K1492" s="822" t="s">
        <v>5109</v>
      </c>
      <c r="L1492" s="825">
        <v>17.62</v>
      </c>
      <c r="M1492" s="825">
        <v>17.62</v>
      </c>
      <c r="N1492" s="822">
        <v>1</v>
      </c>
      <c r="O1492" s="826">
        <v>1</v>
      </c>
      <c r="P1492" s="825">
        <v>17.62</v>
      </c>
      <c r="Q1492" s="827">
        <v>1</v>
      </c>
      <c r="R1492" s="822">
        <v>1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21</v>
      </c>
      <c r="B1493" s="822" t="s">
        <v>3465</v>
      </c>
      <c r="C1493" s="822" t="s">
        <v>3471</v>
      </c>
      <c r="D1493" s="823" t="s">
        <v>6113</v>
      </c>
      <c r="E1493" s="824" t="s">
        <v>3522</v>
      </c>
      <c r="F1493" s="822" t="s">
        <v>3466</v>
      </c>
      <c r="G1493" s="822" t="s">
        <v>4413</v>
      </c>
      <c r="H1493" s="822" t="s">
        <v>329</v>
      </c>
      <c r="I1493" s="822" t="s">
        <v>4414</v>
      </c>
      <c r="J1493" s="822" t="s">
        <v>4415</v>
      </c>
      <c r="K1493" s="822" t="s">
        <v>703</v>
      </c>
      <c r="L1493" s="825">
        <v>174.59</v>
      </c>
      <c r="M1493" s="825">
        <v>349.18</v>
      </c>
      <c r="N1493" s="822">
        <v>2</v>
      </c>
      <c r="O1493" s="826">
        <v>1</v>
      </c>
      <c r="P1493" s="825">
        <v>349.18</v>
      </c>
      <c r="Q1493" s="827">
        <v>1</v>
      </c>
      <c r="R1493" s="822">
        <v>2</v>
      </c>
      <c r="S1493" s="827">
        <v>1</v>
      </c>
      <c r="T1493" s="826">
        <v>1</v>
      </c>
      <c r="U1493" s="828">
        <v>1</v>
      </c>
    </row>
    <row r="1494" spans="1:21" ht="14.45" customHeight="1" x14ac:dyDescent="0.2">
      <c r="A1494" s="821">
        <v>21</v>
      </c>
      <c r="B1494" s="822" t="s">
        <v>3465</v>
      </c>
      <c r="C1494" s="822" t="s">
        <v>3471</v>
      </c>
      <c r="D1494" s="823" t="s">
        <v>6113</v>
      </c>
      <c r="E1494" s="824" t="s">
        <v>3522</v>
      </c>
      <c r="F1494" s="822" t="s">
        <v>3466</v>
      </c>
      <c r="G1494" s="822" t="s">
        <v>3970</v>
      </c>
      <c r="H1494" s="822" t="s">
        <v>329</v>
      </c>
      <c r="I1494" s="822" t="s">
        <v>3971</v>
      </c>
      <c r="J1494" s="822" t="s">
        <v>3972</v>
      </c>
      <c r="K1494" s="822" t="s">
        <v>3973</v>
      </c>
      <c r="L1494" s="825">
        <v>27.37</v>
      </c>
      <c r="M1494" s="825">
        <v>136.85</v>
      </c>
      <c r="N1494" s="822">
        <v>5</v>
      </c>
      <c r="O1494" s="826">
        <v>2.5</v>
      </c>
      <c r="P1494" s="825">
        <v>109.48</v>
      </c>
      <c r="Q1494" s="827">
        <v>0.8</v>
      </c>
      <c r="R1494" s="822">
        <v>4</v>
      </c>
      <c r="S1494" s="827">
        <v>0.8</v>
      </c>
      <c r="T1494" s="826">
        <v>2</v>
      </c>
      <c r="U1494" s="828">
        <v>0.8</v>
      </c>
    </row>
    <row r="1495" spans="1:21" ht="14.45" customHeight="1" x14ac:dyDescent="0.2">
      <c r="A1495" s="821">
        <v>21</v>
      </c>
      <c r="B1495" s="822" t="s">
        <v>3465</v>
      </c>
      <c r="C1495" s="822" t="s">
        <v>3471</v>
      </c>
      <c r="D1495" s="823" t="s">
        <v>6113</v>
      </c>
      <c r="E1495" s="824" t="s">
        <v>3522</v>
      </c>
      <c r="F1495" s="822" t="s">
        <v>3466</v>
      </c>
      <c r="G1495" s="822" t="s">
        <v>3970</v>
      </c>
      <c r="H1495" s="822" t="s">
        <v>329</v>
      </c>
      <c r="I1495" s="822" t="s">
        <v>3974</v>
      </c>
      <c r="J1495" s="822" t="s">
        <v>3972</v>
      </c>
      <c r="K1495" s="822" t="s">
        <v>3975</v>
      </c>
      <c r="L1495" s="825">
        <v>87.98</v>
      </c>
      <c r="M1495" s="825">
        <v>87.98</v>
      </c>
      <c r="N1495" s="822">
        <v>1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21</v>
      </c>
      <c r="B1496" s="822" t="s">
        <v>3465</v>
      </c>
      <c r="C1496" s="822" t="s">
        <v>3471</v>
      </c>
      <c r="D1496" s="823" t="s">
        <v>6113</v>
      </c>
      <c r="E1496" s="824" t="s">
        <v>3522</v>
      </c>
      <c r="F1496" s="822" t="s">
        <v>3466</v>
      </c>
      <c r="G1496" s="822" t="s">
        <v>3534</v>
      </c>
      <c r="H1496" s="822" t="s">
        <v>329</v>
      </c>
      <c r="I1496" s="822" t="s">
        <v>3535</v>
      </c>
      <c r="J1496" s="822" t="s">
        <v>1343</v>
      </c>
      <c r="K1496" s="822" t="s">
        <v>1344</v>
      </c>
      <c r="L1496" s="825">
        <v>453.18</v>
      </c>
      <c r="M1496" s="825">
        <v>21299.460000000006</v>
      </c>
      <c r="N1496" s="822">
        <v>47</v>
      </c>
      <c r="O1496" s="826">
        <v>44.5</v>
      </c>
      <c r="P1496" s="825">
        <v>18127.200000000008</v>
      </c>
      <c r="Q1496" s="827">
        <v>0.85106382978723416</v>
      </c>
      <c r="R1496" s="822">
        <v>40</v>
      </c>
      <c r="S1496" s="827">
        <v>0.85106382978723405</v>
      </c>
      <c r="T1496" s="826">
        <v>37.5</v>
      </c>
      <c r="U1496" s="828">
        <v>0.84269662921348309</v>
      </c>
    </row>
    <row r="1497" spans="1:21" ht="14.45" customHeight="1" x14ac:dyDescent="0.2">
      <c r="A1497" s="821">
        <v>21</v>
      </c>
      <c r="B1497" s="822" t="s">
        <v>3465</v>
      </c>
      <c r="C1497" s="822" t="s">
        <v>3471</v>
      </c>
      <c r="D1497" s="823" t="s">
        <v>6113</v>
      </c>
      <c r="E1497" s="824" t="s">
        <v>3522</v>
      </c>
      <c r="F1497" s="822" t="s">
        <v>3466</v>
      </c>
      <c r="G1497" s="822" t="s">
        <v>3547</v>
      </c>
      <c r="H1497" s="822" t="s">
        <v>662</v>
      </c>
      <c r="I1497" s="822" t="s">
        <v>3010</v>
      </c>
      <c r="J1497" s="822" t="s">
        <v>1373</v>
      </c>
      <c r="K1497" s="822" t="s">
        <v>1376</v>
      </c>
      <c r="L1497" s="825">
        <v>355.79</v>
      </c>
      <c r="M1497" s="825">
        <v>355.79</v>
      </c>
      <c r="N1497" s="822">
        <v>1</v>
      </c>
      <c r="O1497" s="826">
        <v>0.5</v>
      </c>
      <c r="P1497" s="825">
        <v>355.79</v>
      </c>
      <c r="Q1497" s="827">
        <v>1</v>
      </c>
      <c r="R1497" s="822">
        <v>1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21</v>
      </c>
      <c r="B1498" s="822" t="s">
        <v>3465</v>
      </c>
      <c r="C1498" s="822" t="s">
        <v>3471</v>
      </c>
      <c r="D1498" s="823" t="s">
        <v>6113</v>
      </c>
      <c r="E1498" s="824" t="s">
        <v>3522</v>
      </c>
      <c r="F1498" s="822" t="s">
        <v>3466</v>
      </c>
      <c r="G1498" s="822" t="s">
        <v>3987</v>
      </c>
      <c r="H1498" s="822" t="s">
        <v>329</v>
      </c>
      <c r="I1498" s="822" t="s">
        <v>3988</v>
      </c>
      <c r="J1498" s="822" t="s">
        <v>3989</v>
      </c>
      <c r="K1498" s="822" t="s">
        <v>3990</v>
      </c>
      <c r="L1498" s="825">
        <v>453.18</v>
      </c>
      <c r="M1498" s="825">
        <v>453.18</v>
      </c>
      <c r="N1498" s="822">
        <v>1</v>
      </c>
      <c r="O1498" s="826">
        <v>1</v>
      </c>
      <c r="P1498" s="825">
        <v>453.18</v>
      </c>
      <c r="Q1498" s="827">
        <v>1</v>
      </c>
      <c r="R1498" s="822">
        <v>1</v>
      </c>
      <c r="S1498" s="827">
        <v>1</v>
      </c>
      <c r="T1498" s="826">
        <v>1</v>
      </c>
      <c r="U1498" s="828">
        <v>1</v>
      </c>
    </row>
    <row r="1499" spans="1:21" ht="14.45" customHeight="1" x14ac:dyDescent="0.2">
      <c r="A1499" s="821">
        <v>21</v>
      </c>
      <c r="B1499" s="822" t="s">
        <v>3465</v>
      </c>
      <c r="C1499" s="822" t="s">
        <v>3471</v>
      </c>
      <c r="D1499" s="823" t="s">
        <v>6113</v>
      </c>
      <c r="E1499" s="824" t="s">
        <v>3522</v>
      </c>
      <c r="F1499" s="822" t="s">
        <v>3466</v>
      </c>
      <c r="G1499" s="822" t="s">
        <v>3563</v>
      </c>
      <c r="H1499" s="822" t="s">
        <v>329</v>
      </c>
      <c r="I1499" s="822" t="s">
        <v>3991</v>
      </c>
      <c r="J1499" s="822" t="s">
        <v>841</v>
      </c>
      <c r="K1499" s="822" t="s">
        <v>3992</v>
      </c>
      <c r="L1499" s="825">
        <v>27.37</v>
      </c>
      <c r="M1499" s="825">
        <v>27.37</v>
      </c>
      <c r="N1499" s="822">
        <v>1</v>
      </c>
      <c r="O1499" s="826">
        <v>0.5</v>
      </c>
      <c r="P1499" s="825">
        <v>27.37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21</v>
      </c>
      <c r="B1500" s="822" t="s">
        <v>3465</v>
      </c>
      <c r="C1500" s="822" t="s">
        <v>3471</v>
      </c>
      <c r="D1500" s="823" t="s">
        <v>6113</v>
      </c>
      <c r="E1500" s="824" t="s">
        <v>3522</v>
      </c>
      <c r="F1500" s="822" t="s">
        <v>3466</v>
      </c>
      <c r="G1500" s="822" t="s">
        <v>3563</v>
      </c>
      <c r="H1500" s="822" t="s">
        <v>662</v>
      </c>
      <c r="I1500" s="822" t="s">
        <v>3179</v>
      </c>
      <c r="J1500" s="822" t="s">
        <v>841</v>
      </c>
      <c r="K1500" s="822" t="s">
        <v>3180</v>
      </c>
      <c r="L1500" s="825">
        <v>48.89</v>
      </c>
      <c r="M1500" s="825">
        <v>342.23</v>
      </c>
      <c r="N1500" s="822">
        <v>7</v>
      </c>
      <c r="O1500" s="826">
        <v>4.5</v>
      </c>
      <c r="P1500" s="825">
        <v>244.45</v>
      </c>
      <c r="Q1500" s="827">
        <v>0.71428571428571419</v>
      </c>
      <c r="R1500" s="822">
        <v>5</v>
      </c>
      <c r="S1500" s="827">
        <v>0.7142857142857143</v>
      </c>
      <c r="T1500" s="826">
        <v>3</v>
      </c>
      <c r="U1500" s="828">
        <v>0.66666666666666663</v>
      </c>
    </row>
    <row r="1501" spans="1:21" ht="14.45" customHeight="1" x14ac:dyDescent="0.2">
      <c r="A1501" s="821">
        <v>21</v>
      </c>
      <c r="B1501" s="822" t="s">
        <v>3465</v>
      </c>
      <c r="C1501" s="822" t="s">
        <v>3471</v>
      </c>
      <c r="D1501" s="823" t="s">
        <v>6113</v>
      </c>
      <c r="E1501" s="824" t="s">
        <v>3522</v>
      </c>
      <c r="F1501" s="822" t="s">
        <v>3466</v>
      </c>
      <c r="G1501" s="822" t="s">
        <v>3563</v>
      </c>
      <c r="H1501" s="822" t="s">
        <v>329</v>
      </c>
      <c r="I1501" s="822" t="s">
        <v>3569</v>
      </c>
      <c r="J1501" s="822" t="s">
        <v>841</v>
      </c>
      <c r="K1501" s="822" t="s">
        <v>842</v>
      </c>
      <c r="L1501" s="825">
        <v>97.76</v>
      </c>
      <c r="M1501" s="825">
        <v>97.76</v>
      </c>
      <c r="N1501" s="822">
        <v>1</v>
      </c>
      <c r="O1501" s="826">
        <v>0.5</v>
      </c>
      <c r="P1501" s="825">
        <v>97.76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21</v>
      </c>
      <c r="B1502" s="822" t="s">
        <v>3465</v>
      </c>
      <c r="C1502" s="822" t="s">
        <v>3471</v>
      </c>
      <c r="D1502" s="823" t="s">
        <v>6113</v>
      </c>
      <c r="E1502" s="824" t="s">
        <v>3522</v>
      </c>
      <c r="F1502" s="822" t="s">
        <v>3466</v>
      </c>
      <c r="G1502" s="822" t="s">
        <v>4446</v>
      </c>
      <c r="H1502" s="822" t="s">
        <v>662</v>
      </c>
      <c r="I1502" s="822" t="s">
        <v>2771</v>
      </c>
      <c r="J1502" s="822" t="s">
        <v>1423</v>
      </c>
      <c r="K1502" s="822" t="s">
        <v>778</v>
      </c>
      <c r="L1502" s="825">
        <v>34.47</v>
      </c>
      <c r="M1502" s="825">
        <v>34.47</v>
      </c>
      <c r="N1502" s="822">
        <v>1</v>
      </c>
      <c r="O1502" s="826">
        <v>0.5</v>
      </c>
      <c r="P1502" s="825">
        <v>34.47</v>
      </c>
      <c r="Q1502" s="827">
        <v>1</v>
      </c>
      <c r="R1502" s="822">
        <v>1</v>
      </c>
      <c r="S1502" s="827">
        <v>1</v>
      </c>
      <c r="T1502" s="826">
        <v>0.5</v>
      </c>
      <c r="U1502" s="828">
        <v>1</v>
      </c>
    </row>
    <row r="1503" spans="1:21" ht="14.45" customHeight="1" x14ac:dyDescent="0.2">
      <c r="A1503" s="821">
        <v>21</v>
      </c>
      <c r="B1503" s="822" t="s">
        <v>3465</v>
      </c>
      <c r="C1503" s="822" t="s">
        <v>3471</v>
      </c>
      <c r="D1503" s="823" t="s">
        <v>6113</v>
      </c>
      <c r="E1503" s="824" t="s">
        <v>3522</v>
      </c>
      <c r="F1503" s="822" t="s">
        <v>3466</v>
      </c>
      <c r="G1503" s="822" t="s">
        <v>3570</v>
      </c>
      <c r="H1503" s="822" t="s">
        <v>329</v>
      </c>
      <c r="I1503" s="822" t="s">
        <v>3571</v>
      </c>
      <c r="J1503" s="822" t="s">
        <v>695</v>
      </c>
      <c r="K1503" s="822" t="s">
        <v>3572</v>
      </c>
      <c r="L1503" s="825">
        <v>127.91</v>
      </c>
      <c r="M1503" s="825">
        <v>1918.6499999999999</v>
      </c>
      <c r="N1503" s="822">
        <v>15</v>
      </c>
      <c r="O1503" s="826">
        <v>10.5</v>
      </c>
      <c r="P1503" s="825">
        <v>1279.0999999999999</v>
      </c>
      <c r="Q1503" s="827">
        <v>0.66666666666666663</v>
      </c>
      <c r="R1503" s="822">
        <v>10</v>
      </c>
      <c r="S1503" s="827">
        <v>0.66666666666666663</v>
      </c>
      <c r="T1503" s="826">
        <v>6.5</v>
      </c>
      <c r="U1503" s="828">
        <v>0.61904761904761907</v>
      </c>
    </row>
    <row r="1504" spans="1:21" ht="14.45" customHeight="1" x14ac:dyDescent="0.2">
      <c r="A1504" s="821">
        <v>21</v>
      </c>
      <c r="B1504" s="822" t="s">
        <v>3465</v>
      </c>
      <c r="C1504" s="822" t="s">
        <v>3471</v>
      </c>
      <c r="D1504" s="823" t="s">
        <v>6113</v>
      </c>
      <c r="E1504" s="824" t="s">
        <v>3522</v>
      </c>
      <c r="F1504" s="822" t="s">
        <v>3466</v>
      </c>
      <c r="G1504" s="822" t="s">
        <v>3570</v>
      </c>
      <c r="H1504" s="822" t="s">
        <v>329</v>
      </c>
      <c r="I1504" s="822" t="s">
        <v>4571</v>
      </c>
      <c r="J1504" s="822" t="s">
        <v>4572</v>
      </c>
      <c r="K1504" s="822" t="s">
        <v>4573</v>
      </c>
      <c r="L1504" s="825">
        <v>107.37</v>
      </c>
      <c r="M1504" s="825">
        <v>107.37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21</v>
      </c>
      <c r="B1505" s="822" t="s">
        <v>3465</v>
      </c>
      <c r="C1505" s="822" t="s">
        <v>3471</v>
      </c>
      <c r="D1505" s="823" t="s">
        <v>6113</v>
      </c>
      <c r="E1505" s="824" t="s">
        <v>3522</v>
      </c>
      <c r="F1505" s="822" t="s">
        <v>3466</v>
      </c>
      <c r="G1505" s="822" t="s">
        <v>4006</v>
      </c>
      <c r="H1505" s="822" t="s">
        <v>662</v>
      </c>
      <c r="I1505" s="822" t="s">
        <v>2841</v>
      </c>
      <c r="J1505" s="822" t="s">
        <v>2842</v>
      </c>
      <c r="K1505" s="822" t="s">
        <v>2843</v>
      </c>
      <c r="L1505" s="825">
        <v>21.92</v>
      </c>
      <c r="M1505" s="825">
        <v>21.92</v>
      </c>
      <c r="N1505" s="822">
        <v>1</v>
      </c>
      <c r="O1505" s="826">
        <v>0.5</v>
      </c>
      <c r="P1505" s="825">
        <v>21.92</v>
      </c>
      <c r="Q1505" s="827">
        <v>1</v>
      </c>
      <c r="R1505" s="822">
        <v>1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21</v>
      </c>
      <c r="B1506" s="822" t="s">
        <v>3465</v>
      </c>
      <c r="C1506" s="822" t="s">
        <v>3471</v>
      </c>
      <c r="D1506" s="823" t="s">
        <v>6113</v>
      </c>
      <c r="E1506" s="824" t="s">
        <v>3522</v>
      </c>
      <c r="F1506" s="822" t="s">
        <v>3466</v>
      </c>
      <c r="G1506" s="822" t="s">
        <v>4006</v>
      </c>
      <c r="H1506" s="822" t="s">
        <v>662</v>
      </c>
      <c r="I1506" s="822" t="s">
        <v>2844</v>
      </c>
      <c r="J1506" s="822" t="s">
        <v>2842</v>
      </c>
      <c r="K1506" s="822" t="s">
        <v>2845</v>
      </c>
      <c r="L1506" s="825">
        <v>87.67</v>
      </c>
      <c r="M1506" s="825">
        <v>175.34</v>
      </c>
      <c r="N1506" s="822">
        <v>2</v>
      </c>
      <c r="O1506" s="826">
        <v>1.5</v>
      </c>
      <c r="P1506" s="825">
        <v>87.67</v>
      </c>
      <c r="Q1506" s="827">
        <v>0.5</v>
      </c>
      <c r="R1506" s="822">
        <v>1</v>
      </c>
      <c r="S1506" s="827">
        <v>0.5</v>
      </c>
      <c r="T1506" s="826">
        <v>1</v>
      </c>
      <c r="U1506" s="828">
        <v>0.66666666666666663</v>
      </c>
    </row>
    <row r="1507" spans="1:21" ht="14.45" customHeight="1" x14ac:dyDescent="0.2">
      <c r="A1507" s="821">
        <v>21</v>
      </c>
      <c r="B1507" s="822" t="s">
        <v>3465</v>
      </c>
      <c r="C1507" s="822" t="s">
        <v>3471</v>
      </c>
      <c r="D1507" s="823" t="s">
        <v>6113</v>
      </c>
      <c r="E1507" s="824" t="s">
        <v>3522</v>
      </c>
      <c r="F1507" s="822" t="s">
        <v>3466</v>
      </c>
      <c r="G1507" s="822" t="s">
        <v>4006</v>
      </c>
      <c r="H1507" s="822" t="s">
        <v>662</v>
      </c>
      <c r="I1507" s="822" t="s">
        <v>4713</v>
      </c>
      <c r="J1507" s="822" t="s">
        <v>4008</v>
      </c>
      <c r="K1507" s="822" t="s">
        <v>3532</v>
      </c>
      <c r="L1507" s="825">
        <v>87.67</v>
      </c>
      <c r="M1507" s="825">
        <v>87.67</v>
      </c>
      <c r="N1507" s="822">
        <v>1</v>
      </c>
      <c r="O1507" s="826">
        <v>1</v>
      </c>
      <c r="P1507" s="825">
        <v>87.67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21</v>
      </c>
      <c r="B1508" s="822" t="s">
        <v>3465</v>
      </c>
      <c r="C1508" s="822" t="s">
        <v>3471</v>
      </c>
      <c r="D1508" s="823" t="s">
        <v>6113</v>
      </c>
      <c r="E1508" s="824" t="s">
        <v>3522</v>
      </c>
      <c r="F1508" s="822" t="s">
        <v>3466</v>
      </c>
      <c r="G1508" s="822" t="s">
        <v>4010</v>
      </c>
      <c r="H1508" s="822" t="s">
        <v>662</v>
      </c>
      <c r="I1508" s="822" t="s">
        <v>3066</v>
      </c>
      <c r="J1508" s="822" t="s">
        <v>1416</v>
      </c>
      <c r="K1508" s="822" t="s">
        <v>1418</v>
      </c>
      <c r="L1508" s="825">
        <v>131.22</v>
      </c>
      <c r="M1508" s="825">
        <v>131.22</v>
      </c>
      <c r="N1508" s="822">
        <v>1</v>
      </c>
      <c r="O1508" s="826">
        <v>0.5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21</v>
      </c>
      <c r="B1509" s="822" t="s">
        <v>3465</v>
      </c>
      <c r="C1509" s="822" t="s">
        <v>3471</v>
      </c>
      <c r="D1509" s="823" t="s">
        <v>6113</v>
      </c>
      <c r="E1509" s="824" t="s">
        <v>3522</v>
      </c>
      <c r="F1509" s="822" t="s">
        <v>3466</v>
      </c>
      <c r="G1509" s="822" t="s">
        <v>5110</v>
      </c>
      <c r="H1509" s="822" t="s">
        <v>662</v>
      </c>
      <c r="I1509" s="822" t="s">
        <v>5111</v>
      </c>
      <c r="J1509" s="822" t="s">
        <v>5112</v>
      </c>
      <c r="K1509" s="822" t="s">
        <v>1119</v>
      </c>
      <c r="L1509" s="825">
        <v>439.98</v>
      </c>
      <c r="M1509" s="825">
        <v>439.98</v>
      </c>
      <c r="N1509" s="822">
        <v>1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21</v>
      </c>
      <c r="B1510" s="822" t="s">
        <v>3465</v>
      </c>
      <c r="C1510" s="822" t="s">
        <v>3471</v>
      </c>
      <c r="D1510" s="823" t="s">
        <v>6113</v>
      </c>
      <c r="E1510" s="824" t="s">
        <v>3522</v>
      </c>
      <c r="F1510" s="822" t="s">
        <v>3466</v>
      </c>
      <c r="G1510" s="822" t="s">
        <v>5113</v>
      </c>
      <c r="H1510" s="822" t="s">
        <v>329</v>
      </c>
      <c r="I1510" s="822" t="s">
        <v>5114</v>
      </c>
      <c r="J1510" s="822" t="s">
        <v>5115</v>
      </c>
      <c r="K1510" s="822" t="s">
        <v>5116</v>
      </c>
      <c r="L1510" s="825">
        <v>0</v>
      </c>
      <c r="M1510" s="825">
        <v>0</v>
      </c>
      <c r="N1510" s="822">
        <v>1</v>
      </c>
      <c r="O1510" s="826">
        <v>1</v>
      </c>
      <c r="P1510" s="825"/>
      <c r="Q1510" s="827"/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21</v>
      </c>
      <c r="B1511" s="822" t="s">
        <v>3465</v>
      </c>
      <c r="C1511" s="822" t="s">
        <v>3471</v>
      </c>
      <c r="D1511" s="823" t="s">
        <v>6113</v>
      </c>
      <c r="E1511" s="824" t="s">
        <v>3522</v>
      </c>
      <c r="F1511" s="822" t="s">
        <v>3466</v>
      </c>
      <c r="G1511" s="822" t="s">
        <v>4041</v>
      </c>
      <c r="H1511" s="822" t="s">
        <v>329</v>
      </c>
      <c r="I1511" s="822" t="s">
        <v>4042</v>
      </c>
      <c r="J1511" s="822" t="s">
        <v>964</v>
      </c>
      <c r="K1511" s="822" t="s">
        <v>4043</v>
      </c>
      <c r="L1511" s="825">
        <v>0</v>
      </c>
      <c r="M1511" s="825">
        <v>0</v>
      </c>
      <c r="N1511" s="822">
        <v>1</v>
      </c>
      <c r="O1511" s="826">
        <v>0.5</v>
      </c>
      <c r="P1511" s="825">
        <v>0</v>
      </c>
      <c r="Q1511" s="827"/>
      <c r="R1511" s="822">
        <v>1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21</v>
      </c>
      <c r="B1512" s="822" t="s">
        <v>3465</v>
      </c>
      <c r="C1512" s="822" t="s">
        <v>3471</v>
      </c>
      <c r="D1512" s="823" t="s">
        <v>6113</v>
      </c>
      <c r="E1512" s="824" t="s">
        <v>3522</v>
      </c>
      <c r="F1512" s="822" t="s">
        <v>3466</v>
      </c>
      <c r="G1512" s="822" t="s">
        <v>4044</v>
      </c>
      <c r="H1512" s="822" t="s">
        <v>329</v>
      </c>
      <c r="I1512" s="822" t="s">
        <v>4045</v>
      </c>
      <c r="J1512" s="822" t="s">
        <v>1197</v>
      </c>
      <c r="K1512" s="822" t="s">
        <v>4046</v>
      </c>
      <c r="L1512" s="825">
        <v>0</v>
      </c>
      <c r="M1512" s="825">
        <v>0</v>
      </c>
      <c r="N1512" s="822">
        <v>3</v>
      </c>
      <c r="O1512" s="826">
        <v>2.5</v>
      </c>
      <c r="P1512" s="825">
        <v>0</v>
      </c>
      <c r="Q1512" s="827"/>
      <c r="R1512" s="822">
        <v>2</v>
      </c>
      <c r="S1512" s="827">
        <v>0.66666666666666663</v>
      </c>
      <c r="T1512" s="826">
        <v>2</v>
      </c>
      <c r="U1512" s="828">
        <v>0.8</v>
      </c>
    </row>
    <row r="1513" spans="1:21" ht="14.45" customHeight="1" x14ac:dyDescent="0.2">
      <c r="A1513" s="821">
        <v>21</v>
      </c>
      <c r="B1513" s="822" t="s">
        <v>3465</v>
      </c>
      <c r="C1513" s="822" t="s">
        <v>3471</v>
      </c>
      <c r="D1513" s="823" t="s">
        <v>6113</v>
      </c>
      <c r="E1513" s="824" t="s">
        <v>3522</v>
      </c>
      <c r="F1513" s="822" t="s">
        <v>3466</v>
      </c>
      <c r="G1513" s="822" t="s">
        <v>3578</v>
      </c>
      <c r="H1513" s="822" t="s">
        <v>662</v>
      </c>
      <c r="I1513" s="822" t="s">
        <v>3032</v>
      </c>
      <c r="J1513" s="822" t="s">
        <v>1338</v>
      </c>
      <c r="K1513" s="822" t="s">
        <v>1340</v>
      </c>
      <c r="L1513" s="825">
        <v>0</v>
      </c>
      <c r="M1513" s="825">
        <v>0</v>
      </c>
      <c r="N1513" s="822">
        <v>20</v>
      </c>
      <c r="O1513" s="826">
        <v>8.5</v>
      </c>
      <c r="P1513" s="825">
        <v>0</v>
      </c>
      <c r="Q1513" s="827"/>
      <c r="R1513" s="822">
        <v>19</v>
      </c>
      <c r="S1513" s="827">
        <v>0.95</v>
      </c>
      <c r="T1513" s="826">
        <v>8</v>
      </c>
      <c r="U1513" s="828">
        <v>0.94117647058823528</v>
      </c>
    </row>
    <row r="1514" spans="1:21" ht="14.45" customHeight="1" x14ac:dyDescent="0.2">
      <c r="A1514" s="821">
        <v>21</v>
      </c>
      <c r="B1514" s="822" t="s">
        <v>3465</v>
      </c>
      <c r="C1514" s="822" t="s">
        <v>3471</v>
      </c>
      <c r="D1514" s="823" t="s">
        <v>6113</v>
      </c>
      <c r="E1514" s="824" t="s">
        <v>3522</v>
      </c>
      <c r="F1514" s="822" t="s">
        <v>3466</v>
      </c>
      <c r="G1514" s="822" t="s">
        <v>4050</v>
      </c>
      <c r="H1514" s="822" t="s">
        <v>329</v>
      </c>
      <c r="I1514" s="822" t="s">
        <v>4053</v>
      </c>
      <c r="J1514" s="822" t="s">
        <v>1601</v>
      </c>
      <c r="K1514" s="822" t="s">
        <v>4054</v>
      </c>
      <c r="L1514" s="825">
        <v>33.85</v>
      </c>
      <c r="M1514" s="825">
        <v>33.85</v>
      </c>
      <c r="N1514" s="822">
        <v>1</v>
      </c>
      <c r="O1514" s="826">
        <v>1</v>
      </c>
      <c r="P1514" s="825">
        <v>33.85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21</v>
      </c>
      <c r="B1515" s="822" t="s">
        <v>3465</v>
      </c>
      <c r="C1515" s="822" t="s">
        <v>3471</v>
      </c>
      <c r="D1515" s="823" t="s">
        <v>6113</v>
      </c>
      <c r="E1515" s="824" t="s">
        <v>3522</v>
      </c>
      <c r="F1515" s="822" t="s">
        <v>3466</v>
      </c>
      <c r="G1515" s="822" t="s">
        <v>4050</v>
      </c>
      <c r="H1515" s="822" t="s">
        <v>329</v>
      </c>
      <c r="I1515" s="822" t="s">
        <v>4055</v>
      </c>
      <c r="J1515" s="822" t="s">
        <v>1601</v>
      </c>
      <c r="K1515" s="822" t="s">
        <v>4056</v>
      </c>
      <c r="L1515" s="825">
        <v>78.33</v>
      </c>
      <c r="M1515" s="825">
        <v>78.33</v>
      </c>
      <c r="N1515" s="822">
        <v>1</v>
      </c>
      <c r="O1515" s="826">
        <v>0.5</v>
      </c>
      <c r="P1515" s="825">
        <v>78.33</v>
      </c>
      <c r="Q1515" s="827">
        <v>1</v>
      </c>
      <c r="R1515" s="822">
        <v>1</v>
      </c>
      <c r="S1515" s="827">
        <v>1</v>
      </c>
      <c r="T1515" s="826">
        <v>0.5</v>
      </c>
      <c r="U1515" s="828">
        <v>1</v>
      </c>
    </row>
    <row r="1516" spans="1:21" ht="14.45" customHeight="1" x14ac:dyDescent="0.2">
      <c r="A1516" s="821">
        <v>21</v>
      </c>
      <c r="B1516" s="822" t="s">
        <v>3465</v>
      </c>
      <c r="C1516" s="822" t="s">
        <v>3471</v>
      </c>
      <c r="D1516" s="823" t="s">
        <v>6113</v>
      </c>
      <c r="E1516" s="824" t="s">
        <v>3522</v>
      </c>
      <c r="F1516" s="822" t="s">
        <v>3466</v>
      </c>
      <c r="G1516" s="822" t="s">
        <v>4057</v>
      </c>
      <c r="H1516" s="822" t="s">
        <v>329</v>
      </c>
      <c r="I1516" s="822" t="s">
        <v>4058</v>
      </c>
      <c r="J1516" s="822" t="s">
        <v>773</v>
      </c>
      <c r="K1516" s="822" t="s">
        <v>774</v>
      </c>
      <c r="L1516" s="825">
        <v>59.56</v>
      </c>
      <c r="M1516" s="825">
        <v>119.12</v>
      </c>
      <c r="N1516" s="822">
        <v>2</v>
      </c>
      <c r="O1516" s="826">
        <v>1</v>
      </c>
      <c r="P1516" s="825">
        <v>119.12</v>
      </c>
      <c r="Q1516" s="827">
        <v>1</v>
      </c>
      <c r="R1516" s="822">
        <v>2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21</v>
      </c>
      <c r="B1517" s="822" t="s">
        <v>3465</v>
      </c>
      <c r="C1517" s="822" t="s">
        <v>3471</v>
      </c>
      <c r="D1517" s="823" t="s">
        <v>6113</v>
      </c>
      <c r="E1517" s="824" t="s">
        <v>3522</v>
      </c>
      <c r="F1517" s="822" t="s">
        <v>3466</v>
      </c>
      <c r="G1517" s="822" t="s">
        <v>4060</v>
      </c>
      <c r="H1517" s="822" t="s">
        <v>662</v>
      </c>
      <c r="I1517" s="822" t="s">
        <v>4061</v>
      </c>
      <c r="J1517" s="822" t="s">
        <v>4062</v>
      </c>
      <c r="K1517" s="822" t="s">
        <v>768</v>
      </c>
      <c r="L1517" s="825">
        <v>502.31</v>
      </c>
      <c r="M1517" s="825">
        <v>14064.680000000002</v>
      </c>
      <c r="N1517" s="822">
        <v>28</v>
      </c>
      <c r="O1517" s="826">
        <v>25.5</v>
      </c>
      <c r="P1517" s="825">
        <v>9041.5800000000017</v>
      </c>
      <c r="Q1517" s="827">
        <v>0.6428571428571429</v>
      </c>
      <c r="R1517" s="822">
        <v>18</v>
      </c>
      <c r="S1517" s="827">
        <v>0.6428571428571429</v>
      </c>
      <c r="T1517" s="826">
        <v>15.5</v>
      </c>
      <c r="U1517" s="828">
        <v>0.60784313725490191</v>
      </c>
    </row>
    <row r="1518" spans="1:21" ht="14.45" customHeight="1" x14ac:dyDescent="0.2">
      <c r="A1518" s="821">
        <v>21</v>
      </c>
      <c r="B1518" s="822" t="s">
        <v>3465</v>
      </c>
      <c r="C1518" s="822" t="s">
        <v>3471</v>
      </c>
      <c r="D1518" s="823" t="s">
        <v>6113</v>
      </c>
      <c r="E1518" s="824" t="s">
        <v>3522</v>
      </c>
      <c r="F1518" s="822" t="s">
        <v>3466</v>
      </c>
      <c r="G1518" s="822" t="s">
        <v>4081</v>
      </c>
      <c r="H1518" s="822" t="s">
        <v>329</v>
      </c>
      <c r="I1518" s="822" t="s">
        <v>4082</v>
      </c>
      <c r="J1518" s="822" t="s">
        <v>1535</v>
      </c>
      <c r="K1518" s="822" t="s">
        <v>4083</v>
      </c>
      <c r="L1518" s="825">
        <v>98.2</v>
      </c>
      <c r="M1518" s="825">
        <v>196.4</v>
      </c>
      <c r="N1518" s="822">
        <v>2</v>
      </c>
      <c r="O1518" s="826">
        <v>1.5</v>
      </c>
      <c r="P1518" s="825">
        <v>196.4</v>
      </c>
      <c r="Q1518" s="827">
        <v>1</v>
      </c>
      <c r="R1518" s="822">
        <v>2</v>
      </c>
      <c r="S1518" s="827">
        <v>1</v>
      </c>
      <c r="T1518" s="826">
        <v>1.5</v>
      </c>
      <c r="U1518" s="828">
        <v>1</v>
      </c>
    </row>
    <row r="1519" spans="1:21" ht="14.45" customHeight="1" x14ac:dyDescent="0.2">
      <c r="A1519" s="821">
        <v>21</v>
      </c>
      <c r="B1519" s="822" t="s">
        <v>3465</v>
      </c>
      <c r="C1519" s="822" t="s">
        <v>3471</v>
      </c>
      <c r="D1519" s="823" t="s">
        <v>6113</v>
      </c>
      <c r="E1519" s="824" t="s">
        <v>3522</v>
      </c>
      <c r="F1519" s="822" t="s">
        <v>3466</v>
      </c>
      <c r="G1519" s="822" t="s">
        <v>3573</v>
      </c>
      <c r="H1519" s="822" t="s">
        <v>329</v>
      </c>
      <c r="I1519" s="822" t="s">
        <v>5117</v>
      </c>
      <c r="J1519" s="822" t="s">
        <v>4093</v>
      </c>
      <c r="K1519" s="822" t="s">
        <v>5118</v>
      </c>
      <c r="L1519" s="825">
        <v>33.4</v>
      </c>
      <c r="M1519" s="825">
        <v>100.19999999999999</v>
      </c>
      <c r="N1519" s="822">
        <v>3</v>
      </c>
      <c r="O1519" s="826">
        <v>1.5</v>
      </c>
      <c r="P1519" s="825">
        <v>100.19999999999999</v>
      </c>
      <c r="Q1519" s="827">
        <v>1</v>
      </c>
      <c r="R1519" s="822">
        <v>3</v>
      </c>
      <c r="S1519" s="827">
        <v>1</v>
      </c>
      <c r="T1519" s="826">
        <v>1.5</v>
      </c>
      <c r="U1519" s="828">
        <v>1</v>
      </c>
    </row>
    <row r="1520" spans="1:21" ht="14.45" customHeight="1" x14ac:dyDescent="0.2">
      <c r="A1520" s="821">
        <v>21</v>
      </c>
      <c r="B1520" s="822" t="s">
        <v>3465</v>
      </c>
      <c r="C1520" s="822" t="s">
        <v>3471</v>
      </c>
      <c r="D1520" s="823" t="s">
        <v>6113</v>
      </c>
      <c r="E1520" s="824" t="s">
        <v>3522</v>
      </c>
      <c r="F1520" s="822" t="s">
        <v>3466</v>
      </c>
      <c r="G1520" s="822" t="s">
        <v>3573</v>
      </c>
      <c r="H1520" s="822" t="s">
        <v>329</v>
      </c>
      <c r="I1520" s="822" t="s">
        <v>5119</v>
      </c>
      <c r="J1520" s="822" t="s">
        <v>4093</v>
      </c>
      <c r="K1520" s="822" t="s">
        <v>5118</v>
      </c>
      <c r="L1520" s="825">
        <v>33.4</v>
      </c>
      <c r="M1520" s="825">
        <v>33.4</v>
      </c>
      <c r="N1520" s="822">
        <v>1</v>
      </c>
      <c r="O1520" s="826">
        <v>0.5</v>
      </c>
      <c r="P1520" s="825">
        <v>33.4</v>
      </c>
      <c r="Q1520" s="827">
        <v>1</v>
      </c>
      <c r="R1520" s="822">
        <v>1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21</v>
      </c>
      <c r="B1521" s="822" t="s">
        <v>3465</v>
      </c>
      <c r="C1521" s="822" t="s">
        <v>3471</v>
      </c>
      <c r="D1521" s="823" t="s">
        <v>6113</v>
      </c>
      <c r="E1521" s="824" t="s">
        <v>3522</v>
      </c>
      <c r="F1521" s="822" t="s">
        <v>3466</v>
      </c>
      <c r="G1521" s="822" t="s">
        <v>3573</v>
      </c>
      <c r="H1521" s="822" t="s">
        <v>329</v>
      </c>
      <c r="I1521" s="822" t="s">
        <v>5120</v>
      </c>
      <c r="J1521" s="822" t="s">
        <v>4093</v>
      </c>
      <c r="K1521" s="822" t="s">
        <v>1549</v>
      </c>
      <c r="L1521" s="825">
        <v>27.23</v>
      </c>
      <c r="M1521" s="825">
        <v>54.46</v>
      </c>
      <c r="N1521" s="822">
        <v>2</v>
      </c>
      <c r="O1521" s="826">
        <v>2</v>
      </c>
      <c r="P1521" s="825">
        <v>27.23</v>
      </c>
      <c r="Q1521" s="827">
        <v>0.5</v>
      </c>
      <c r="R1521" s="822">
        <v>1</v>
      </c>
      <c r="S1521" s="827">
        <v>0.5</v>
      </c>
      <c r="T1521" s="826">
        <v>1</v>
      </c>
      <c r="U1521" s="828">
        <v>0.5</v>
      </c>
    </row>
    <row r="1522" spans="1:21" ht="14.45" customHeight="1" x14ac:dyDescent="0.2">
      <c r="A1522" s="821">
        <v>21</v>
      </c>
      <c r="B1522" s="822" t="s">
        <v>3465</v>
      </c>
      <c r="C1522" s="822" t="s">
        <v>3471</v>
      </c>
      <c r="D1522" s="823" t="s">
        <v>6113</v>
      </c>
      <c r="E1522" s="824" t="s">
        <v>3522</v>
      </c>
      <c r="F1522" s="822" t="s">
        <v>3466</v>
      </c>
      <c r="G1522" s="822" t="s">
        <v>4106</v>
      </c>
      <c r="H1522" s="822" t="s">
        <v>329</v>
      </c>
      <c r="I1522" s="822" t="s">
        <v>4490</v>
      </c>
      <c r="J1522" s="822" t="s">
        <v>1572</v>
      </c>
      <c r="K1522" s="822" t="s">
        <v>4491</v>
      </c>
      <c r="L1522" s="825">
        <v>65.989999999999995</v>
      </c>
      <c r="M1522" s="825">
        <v>65.989999999999995</v>
      </c>
      <c r="N1522" s="822">
        <v>1</v>
      </c>
      <c r="O1522" s="826">
        <v>0.5</v>
      </c>
      <c r="P1522" s="825">
        <v>65.989999999999995</v>
      </c>
      <c r="Q1522" s="827">
        <v>1</v>
      </c>
      <c r="R1522" s="822">
        <v>1</v>
      </c>
      <c r="S1522" s="827">
        <v>1</v>
      </c>
      <c r="T1522" s="826">
        <v>0.5</v>
      </c>
      <c r="U1522" s="828">
        <v>1</v>
      </c>
    </row>
    <row r="1523" spans="1:21" ht="14.45" customHeight="1" x14ac:dyDescent="0.2">
      <c r="A1523" s="821">
        <v>21</v>
      </c>
      <c r="B1523" s="822" t="s">
        <v>3465</v>
      </c>
      <c r="C1523" s="822" t="s">
        <v>3471</v>
      </c>
      <c r="D1523" s="823" t="s">
        <v>6113</v>
      </c>
      <c r="E1523" s="824" t="s">
        <v>3522</v>
      </c>
      <c r="F1523" s="822" t="s">
        <v>3466</v>
      </c>
      <c r="G1523" s="822" t="s">
        <v>4111</v>
      </c>
      <c r="H1523" s="822" t="s">
        <v>329</v>
      </c>
      <c r="I1523" s="822" t="s">
        <v>4113</v>
      </c>
      <c r="J1523" s="822" t="s">
        <v>4114</v>
      </c>
      <c r="K1523" s="822" t="s">
        <v>4115</v>
      </c>
      <c r="L1523" s="825">
        <v>177.92</v>
      </c>
      <c r="M1523" s="825">
        <v>2668.8</v>
      </c>
      <c r="N1523" s="822">
        <v>15</v>
      </c>
      <c r="O1523" s="826">
        <v>10</v>
      </c>
      <c r="P1523" s="825">
        <v>2490.88</v>
      </c>
      <c r="Q1523" s="827">
        <v>0.93333333333333335</v>
      </c>
      <c r="R1523" s="822">
        <v>14</v>
      </c>
      <c r="S1523" s="827">
        <v>0.93333333333333335</v>
      </c>
      <c r="T1523" s="826">
        <v>9</v>
      </c>
      <c r="U1523" s="828">
        <v>0.9</v>
      </c>
    </row>
    <row r="1524" spans="1:21" ht="14.45" customHeight="1" x14ac:dyDescent="0.2">
      <c r="A1524" s="821">
        <v>21</v>
      </c>
      <c r="B1524" s="822" t="s">
        <v>3465</v>
      </c>
      <c r="C1524" s="822" t="s">
        <v>3471</v>
      </c>
      <c r="D1524" s="823" t="s">
        <v>6113</v>
      </c>
      <c r="E1524" s="824" t="s">
        <v>3522</v>
      </c>
      <c r="F1524" s="822" t="s">
        <v>3466</v>
      </c>
      <c r="G1524" s="822" t="s">
        <v>4111</v>
      </c>
      <c r="H1524" s="822" t="s">
        <v>329</v>
      </c>
      <c r="I1524" s="822" t="s">
        <v>4116</v>
      </c>
      <c r="J1524" s="822" t="s">
        <v>4114</v>
      </c>
      <c r="K1524" s="822" t="s">
        <v>4117</v>
      </c>
      <c r="L1524" s="825">
        <v>387.73</v>
      </c>
      <c r="M1524" s="825">
        <v>775.46</v>
      </c>
      <c r="N1524" s="822">
        <v>2</v>
      </c>
      <c r="O1524" s="826">
        <v>1.5</v>
      </c>
      <c r="P1524" s="825">
        <v>775.46</v>
      </c>
      <c r="Q1524" s="827">
        <v>1</v>
      </c>
      <c r="R1524" s="822">
        <v>2</v>
      </c>
      <c r="S1524" s="827">
        <v>1</v>
      </c>
      <c r="T1524" s="826">
        <v>1.5</v>
      </c>
      <c r="U1524" s="828">
        <v>1</v>
      </c>
    </row>
    <row r="1525" spans="1:21" ht="14.45" customHeight="1" x14ac:dyDescent="0.2">
      <c r="A1525" s="821">
        <v>21</v>
      </c>
      <c r="B1525" s="822" t="s">
        <v>3465</v>
      </c>
      <c r="C1525" s="822" t="s">
        <v>3471</v>
      </c>
      <c r="D1525" s="823" t="s">
        <v>6113</v>
      </c>
      <c r="E1525" s="824" t="s">
        <v>3522</v>
      </c>
      <c r="F1525" s="822" t="s">
        <v>3466</v>
      </c>
      <c r="G1525" s="822" t="s">
        <v>4111</v>
      </c>
      <c r="H1525" s="822" t="s">
        <v>329</v>
      </c>
      <c r="I1525" s="822" t="s">
        <v>5121</v>
      </c>
      <c r="J1525" s="822" t="s">
        <v>5122</v>
      </c>
      <c r="K1525" s="822" t="s">
        <v>5123</v>
      </c>
      <c r="L1525" s="825">
        <v>207.35</v>
      </c>
      <c r="M1525" s="825">
        <v>207.35</v>
      </c>
      <c r="N1525" s="822">
        <v>1</v>
      </c>
      <c r="O1525" s="826">
        <v>0.5</v>
      </c>
      <c r="P1525" s="825">
        <v>207.35</v>
      </c>
      <c r="Q1525" s="827">
        <v>1</v>
      </c>
      <c r="R1525" s="822">
        <v>1</v>
      </c>
      <c r="S1525" s="827">
        <v>1</v>
      </c>
      <c r="T1525" s="826">
        <v>0.5</v>
      </c>
      <c r="U1525" s="828">
        <v>1</v>
      </c>
    </row>
    <row r="1526" spans="1:21" ht="14.45" customHeight="1" x14ac:dyDescent="0.2">
      <c r="A1526" s="821">
        <v>21</v>
      </c>
      <c r="B1526" s="822" t="s">
        <v>3465</v>
      </c>
      <c r="C1526" s="822" t="s">
        <v>3471</v>
      </c>
      <c r="D1526" s="823" t="s">
        <v>6113</v>
      </c>
      <c r="E1526" s="824" t="s">
        <v>3522</v>
      </c>
      <c r="F1526" s="822" t="s">
        <v>3466</v>
      </c>
      <c r="G1526" s="822" t="s">
        <v>4111</v>
      </c>
      <c r="H1526" s="822" t="s">
        <v>329</v>
      </c>
      <c r="I1526" s="822" t="s">
        <v>4118</v>
      </c>
      <c r="J1526" s="822" t="s">
        <v>4119</v>
      </c>
      <c r="K1526" s="822" t="s">
        <v>4115</v>
      </c>
      <c r="L1526" s="825">
        <v>177.92</v>
      </c>
      <c r="M1526" s="825">
        <v>2490.88</v>
      </c>
      <c r="N1526" s="822">
        <v>14</v>
      </c>
      <c r="O1526" s="826">
        <v>11</v>
      </c>
      <c r="P1526" s="825">
        <v>1957.1200000000003</v>
      </c>
      <c r="Q1526" s="827">
        <v>0.78571428571428581</v>
      </c>
      <c r="R1526" s="822">
        <v>11</v>
      </c>
      <c r="S1526" s="827">
        <v>0.7857142857142857</v>
      </c>
      <c r="T1526" s="826">
        <v>9</v>
      </c>
      <c r="U1526" s="828">
        <v>0.81818181818181823</v>
      </c>
    </row>
    <row r="1527" spans="1:21" ht="14.45" customHeight="1" x14ac:dyDescent="0.2">
      <c r="A1527" s="821">
        <v>21</v>
      </c>
      <c r="B1527" s="822" t="s">
        <v>3465</v>
      </c>
      <c r="C1527" s="822" t="s">
        <v>3471</v>
      </c>
      <c r="D1527" s="823" t="s">
        <v>6113</v>
      </c>
      <c r="E1527" s="824" t="s">
        <v>3522</v>
      </c>
      <c r="F1527" s="822" t="s">
        <v>3466</v>
      </c>
      <c r="G1527" s="822" t="s">
        <v>4111</v>
      </c>
      <c r="H1527" s="822" t="s">
        <v>329</v>
      </c>
      <c r="I1527" s="822" t="s">
        <v>4729</v>
      </c>
      <c r="J1527" s="822" t="s">
        <v>797</v>
      </c>
      <c r="K1527" s="822" t="s">
        <v>4730</v>
      </c>
      <c r="L1527" s="825">
        <v>318.07</v>
      </c>
      <c r="M1527" s="825">
        <v>318.07</v>
      </c>
      <c r="N1527" s="822">
        <v>1</v>
      </c>
      <c r="O1527" s="826">
        <v>1</v>
      </c>
      <c r="P1527" s="825">
        <v>318.07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21</v>
      </c>
      <c r="B1528" s="822" t="s">
        <v>3465</v>
      </c>
      <c r="C1528" s="822" t="s">
        <v>3471</v>
      </c>
      <c r="D1528" s="823" t="s">
        <v>6113</v>
      </c>
      <c r="E1528" s="824" t="s">
        <v>3522</v>
      </c>
      <c r="F1528" s="822" t="s">
        <v>3466</v>
      </c>
      <c r="G1528" s="822" t="s">
        <v>4126</v>
      </c>
      <c r="H1528" s="822" t="s">
        <v>329</v>
      </c>
      <c r="I1528" s="822" t="s">
        <v>4131</v>
      </c>
      <c r="J1528" s="822" t="s">
        <v>4130</v>
      </c>
      <c r="K1528" s="822" t="s">
        <v>3087</v>
      </c>
      <c r="L1528" s="825">
        <v>0</v>
      </c>
      <c r="M1528" s="825">
        <v>0</v>
      </c>
      <c r="N1528" s="822">
        <v>3</v>
      </c>
      <c r="O1528" s="826">
        <v>2.5</v>
      </c>
      <c r="P1528" s="825">
        <v>0</v>
      </c>
      <c r="Q1528" s="827"/>
      <c r="R1528" s="822">
        <v>2</v>
      </c>
      <c r="S1528" s="827">
        <v>0.66666666666666663</v>
      </c>
      <c r="T1528" s="826">
        <v>1.5</v>
      </c>
      <c r="U1528" s="828">
        <v>0.6</v>
      </c>
    </row>
    <row r="1529" spans="1:21" ht="14.45" customHeight="1" x14ac:dyDescent="0.2">
      <c r="A1529" s="821">
        <v>21</v>
      </c>
      <c r="B1529" s="822" t="s">
        <v>3465</v>
      </c>
      <c r="C1529" s="822" t="s">
        <v>3471</v>
      </c>
      <c r="D1529" s="823" t="s">
        <v>6113</v>
      </c>
      <c r="E1529" s="824" t="s">
        <v>3522</v>
      </c>
      <c r="F1529" s="822" t="s">
        <v>3466</v>
      </c>
      <c r="G1529" s="822" t="s">
        <v>4126</v>
      </c>
      <c r="H1529" s="822" t="s">
        <v>662</v>
      </c>
      <c r="I1529" s="822" t="s">
        <v>3086</v>
      </c>
      <c r="J1529" s="822" t="s">
        <v>1635</v>
      </c>
      <c r="K1529" s="822" t="s">
        <v>3087</v>
      </c>
      <c r="L1529" s="825">
        <v>0</v>
      </c>
      <c r="M1529" s="825">
        <v>0</v>
      </c>
      <c r="N1529" s="822">
        <v>1</v>
      </c>
      <c r="O1529" s="826">
        <v>0.5</v>
      </c>
      <c r="P1529" s="825">
        <v>0</v>
      </c>
      <c r="Q1529" s="827"/>
      <c r="R1529" s="822">
        <v>1</v>
      </c>
      <c r="S1529" s="827">
        <v>1</v>
      </c>
      <c r="T1529" s="826">
        <v>0.5</v>
      </c>
      <c r="U1529" s="828">
        <v>1</v>
      </c>
    </row>
    <row r="1530" spans="1:21" ht="14.45" customHeight="1" x14ac:dyDescent="0.2">
      <c r="A1530" s="821">
        <v>21</v>
      </c>
      <c r="B1530" s="822" t="s">
        <v>3465</v>
      </c>
      <c r="C1530" s="822" t="s">
        <v>3471</v>
      </c>
      <c r="D1530" s="823" t="s">
        <v>6113</v>
      </c>
      <c r="E1530" s="824" t="s">
        <v>3522</v>
      </c>
      <c r="F1530" s="822" t="s">
        <v>3466</v>
      </c>
      <c r="G1530" s="822" t="s">
        <v>5124</v>
      </c>
      <c r="H1530" s="822" t="s">
        <v>662</v>
      </c>
      <c r="I1530" s="822" t="s">
        <v>3129</v>
      </c>
      <c r="J1530" s="822" t="s">
        <v>3130</v>
      </c>
      <c r="K1530" s="822" t="s">
        <v>3131</v>
      </c>
      <c r="L1530" s="825">
        <v>687.02</v>
      </c>
      <c r="M1530" s="825">
        <v>2748.08</v>
      </c>
      <c r="N1530" s="822">
        <v>4</v>
      </c>
      <c r="O1530" s="826">
        <v>3</v>
      </c>
      <c r="P1530" s="825">
        <v>2748.08</v>
      </c>
      <c r="Q1530" s="827">
        <v>1</v>
      </c>
      <c r="R1530" s="822">
        <v>4</v>
      </c>
      <c r="S1530" s="827">
        <v>1</v>
      </c>
      <c r="T1530" s="826">
        <v>3</v>
      </c>
      <c r="U1530" s="828">
        <v>1</v>
      </c>
    </row>
    <row r="1531" spans="1:21" ht="14.45" customHeight="1" x14ac:dyDescent="0.2">
      <c r="A1531" s="821">
        <v>21</v>
      </c>
      <c r="B1531" s="822" t="s">
        <v>3465</v>
      </c>
      <c r="C1531" s="822" t="s">
        <v>3471</v>
      </c>
      <c r="D1531" s="823" t="s">
        <v>6113</v>
      </c>
      <c r="E1531" s="824" t="s">
        <v>3522</v>
      </c>
      <c r="F1531" s="822" t="s">
        <v>3466</v>
      </c>
      <c r="G1531" s="822" t="s">
        <v>5124</v>
      </c>
      <c r="H1531" s="822" t="s">
        <v>662</v>
      </c>
      <c r="I1531" s="822" t="s">
        <v>5125</v>
      </c>
      <c r="J1531" s="822" t="s">
        <v>3130</v>
      </c>
      <c r="K1531" s="822" t="s">
        <v>5126</v>
      </c>
      <c r="L1531" s="825">
        <v>3538.48</v>
      </c>
      <c r="M1531" s="825">
        <v>3538.48</v>
      </c>
      <c r="N1531" s="822">
        <v>1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21</v>
      </c>
      <c r="B1532" s="822" t="s">
        <v>3465</v>
      </c>
      <c r="C1532" s="822" t="s">
        <v>3471</v>
      </c>
      <c r="D1532" s="823" t="s">
        <v>6113</v>
      </c>
      <c r="E1532" s="824" t="s">
        <v>3522</v>
      </c>
      <c r="F1532" s="822" t="s">
        <v>3466</v>
      </c>
      <c r="G1532" s="822" t="s">
        <v>4148</v>
      </c>
      <c r="H1532" s="822" t="s">
        <v>662</v>
      </c>
      <c r="I1532" s="822" t="s">
        <v>2657</v>
      </c>
      <c r="J1532" s="822" t="s">
        <v>1167</v>
      </c>
      <c r="K1532" s="822" t="s">
        <v>1168</v>
      </c>
      <c r="L1532" s="825">
        <v>165.63</v>
      </c>
      <c r="M1532" s="825">
        <v>165.63</v>
      </c>
      <c r="N1532" s="822">
        <v>1</v>
      </c>
      <c r="O1532" s="826">
        <v>1</v>
      </c>
      <c r="P1532" s="825">
        <v>165.63</v>
      </c>
      <c r="Q1532" s="827">
        <v>1</v>
      </c>
      <c r="R1532" s="822">
        <v>1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21</v>
      </c>
      <c r="B1533" s="822" t="s">
        <v>3465</v>
      </c>
      <c r="C1533" s="822" t="s">
        <v>3471</v>
      </c>
      <c r="D1533" s="823" t="s">
        <v>6113</v>
      </c>
      <c r="E1533" s="824" t="s">
        <v>3522</v>
      </c>
      <c r="F1533" s="822" t="s">
        <v>3466</v>
      </c>
      <c r="G1533" s="822" t="s">
        <v>5127</v>
      </c>
      <c r="H1533" s="822" t="s">
        <v>329</v>
      </c>
      <c r="I1533" s="822" t="s">
        <v>5128</v>
      </c>
      <c r="J1533" s="822" t="s">
        <v>5129</v>
      </c>
      <c r="K1533" s="822" t="s">
        <v>5130</v>
      </c>
      <c r="L1533" s="825">
        <v>1499.19</v>
      </c>
      <c r="M1533" s="825">
        <v>5996.76</v>
      </c>
      <c r="N1533" s="822">
        <v>4</v>
      </c>
      <c r="O1533" s="826">
        <v>2</v>
      </c>
      <c r="P1533" s="825">
        <v>5996.76</v>
      </c>
      <c r="Q1533" s="827">
        <v>1</v>
      </c>
      <c r="R1533" s="822">
        <v>4</v>
      </c>
      <c r="S1533" s="827">
        <v>1</v>
      </c>
      <c r="T1533" s="826">
        <v>2</v>
      </c>
      <c r="U1533" s="828">
        <v>1</v>
      </c>
    </row>
    <row r="1534" spans="1:21" ht="14.45" customHeight="1" x14ac:dyDescent="0.2">
      <c r="A1534" s="821">
        <v>21</v>
      </c>
      <c r="B1534" s="822" t="s">
        <v>3465</v>
      </c>
      <c r="C1534" s="822" t="s">
        <v>3471</v>
      </c>
      <c r="D1534" s="823" t="s">
        <v>6113</v>
      </c>
      <c r="E1534" s="824" t="s">
        <v>3522</v>
      </c>
      <c r="F1534" s="822" t="s">
        <v>3466</v>
      </c>
      <c r="G1534" s="822" t="s">
        <v>3561</v>
      </c>
      <c r="H1534" s="822" t="s">
        <v>329</v>
      </c>
      <c r="I1534" s="822" t="s">
        <v>3562</v>
      </c>
      <c r="J1534" s="822" t="s">
        <v>1624</v>
      </c>
      <c r="K1534" s="822" t="s">
        <v>1626</v>
      </c>
      <c r="L1534" s="825">
        <v>50.32</v>
      </c>
      <c r="M1534" s="825">
        <v>1056.72</v>
      </c>
      <c r="N1534" s="822">
        <v>21</v>
      </c>
      <c r="O1534" s="826">
        <v>8.5</v>
      </c>
      <c r="P1534" s="825">
        <v>805.12</v>
      </c>
      <c r="Q1534" s="827">
        <v>0.76190476190476186</v>
      </c>
      <c r="R1534" s="822">
        <v>16</v>
      </c>
      <c r="S1534" s="827">
        <v>0.76190476190476186</v>
      </c>
      <c r="T1534" s="826">
        <v>6</v>
      </c>
      <c r="U1534" s="828">
        <v>0.70588235294117652</v>
      </c>
    </row>
    <row r="1535" spans="1:21" ht="14.45" customHeight="1" x14ac:dyDescent="0.2">
      <c r="A1535" s="821">
        <v>21</v>
      </c>
      <c r="B1535" s="822" t="s">
        <v>3465</v>
      </c>
      <c r="C1535" s="822" t="s">
        <v>3471</v>
      </c>
      <c r="D1535" s="823" t="s">
        <v>6113</v>
      </c>
      <c r="E1535" s="824" t="s">
        <v>3522</v>
      </c>
      <c r="F1535" s="822" t="s">
        <v>3466</v>
      </c>
      <c r="G1535" s="822" t="s">
        <v>3561</v>
      </c>
      <c r="H1535" s="822" t="s">
        <v>329</v>
      </c>
      <c r="I1535" s="822" t="s">
        <v>4521</v>
      </c>
      <c r="J1535" s="822" t="s">
        <v>4522</v>
      </c>
      <c r="K1535" s="822" t="s">
        <v>4523</v>
      </c>
      <c r="L1535" s="825">
        <v>99.94</v>
      </c>
      <c r="M1535" s="825">
        <v>499.7</v>
      </c>
      <c r="N1535" s="822">
        <v>5</v>
      </c>
      <c r="O1535" s="826">
        <v>3</v>
      </c>
      <c r="P1535" s="825">
        <v>499.7</v>
      </c>
      <c r="Q1535" s="827">
        <v>1</v>
      </c>
      <c r="R1535" s="822">
        <v>5</v>
      </c>
      <c r="S1535" s="827">
        <v>1</v>
      </c>
      <c r="T1535" s="826">
        <v>3</v>
      </c>
      <c r="U1535" s="828">
        <v>1</v>
      </c>
    </row>
    <row r="1536" spans="1:21" ht="14.45" customHeight="1" x14ac:dyDescent="0.2">
      <c r="A1536" s="821">
        <v>21</v>
      </c>
      <c r="B1536" s="822" t="s">
        <v>3465</v>
      </c>
      <c r="C1536" s="822" t="s">
        <v>3471</v>
      </c>
      <c r="D1536" s="823" t="s">
        <v>6113</v>
      </c>
      <c r="E1536" s="824" t="s">
        <v>3522</v>
      </c>
      <c r="F1536" s="822" t="s">
        <v>3466</v>
      </c>
      <c r="G1536" s="822" t="s">
        <v>3561</v>
      </c>
      <c r="H1536" s="822" t="s">
        <v>329</v>
      </c>
      <c r="I1536" s="822" t="s">
        <v>4738</v>
      </c>
      <c r="J1536" s="822" t="s">
        <v>1624</v>
      </c>
      <c r="K1536" s="822" t="s">
        <v>4739</v>
      </c>
      <c r="L1536" s="825">
        <v>16.77</v>
      </c>
      <c r="M1536" s="825">
        <v>16.77</v>
      </c>
      <c r="N1536" s="822">
        <v>1</v>
      </c>
      <c r="O1536" s="826">
        <v>0.5</v>
      </c>
      <c r="P1536" s="825">
        <v>16.77</v>
      </c>
      <c r="Q1536" s="827">
        <v>1</v>
      </c>
      <c r="R1536" s="822">
        <v>1</v>
      </c>
      <c r="S1536" s="827">
        <v>1</v>
      </c>
      <c r="T1536" s="826">
        <v>0.5</v>
      </c>
      <c r="U1536" s="828">
        <v>1</v>
      </c>
    </row>
    <row r="1537" spans="1:21" ht="14.45" customHeight="1" x14ac:dyDescent="0.2">
      <c r="A1537" s="821">
        <v>21</v>
      </c>
      <c r="B1537" s="822" t="s">
        <v>3465</v>
      </c>
      <c r="C1537" s="822" t="s">
        <v>3471</v>
      </c>
      <c r="D1537" s="823" t="s">
        <v>6113</v>
      </c>
      <c r="E1537" s="824" t="s">
        <v>3522</v>
      </c>
      <c r="F1537" s="822" t="s">
        <v>3466</v>
      </c>
      <c r="G1537" s="822" t="s">
        <v>4169</v>
      </c>
      <c r="H1537" s="822" t="s">
        <v>662</v>
      </c>
      <c r="I1537" s="822" t="s">
        <v>2870</v>
      </c>
      <c r="J1537" s="822" t="s">
        <v>1722</v>
      </c>
      <c r="K1537" s="822" t="s">
        <v>2871</v>
      </c>
      <c r="L1537" s="825">
        <v>154.36000000000001</v>
      </c>
      <c r="M1537" s="825">
        <v>1080.52</v>
      </c>
      <c r="N1537" s="822">
        <v>7</v>
      </c>
      <c r="O1537" s="826">
        <v>3</v>
      </c>
      <c r="P1537" s="825">
        <v>1080.52</v>
      </c>
      <c r="Q1537" s="827">
        <v>1</v>
      </c>
      <c r="R1537" s="822">
        <v>7</v>
      </c>
      <c r="S1537" s="827">
        <v>1</v>
      </c>
      <c r="T1537" s="826">
        <v>3</v>
      </c>
      <c r="U1537" s="828">
        <v>1</v>
      </c>
    </row>
    <row r="1538" spans="1:21" ht="14.45" customHeight="1" x14ac:dyDescent="0.2">
      <c r="A1538" s="821">
        <v>21</v>
      </c>
      <c r="B1538" s="822" t="s">
        <v>3465</v>
      </c>
      <c r="C1538" s="822" t="s">
        <v>3471</v>
      </c>
      <c r="D1538" s="823" t="s">
        <v>6113</v>
      </c>
      <c r="E1538" s="824" t="s">
        <v>3522</v>
      </c>
      <c r="F1538" s="822" t="s">
        <v>3466</v>
      </c>
      <c r="G1538" s="822" t="s">
        <v>4172</v>
      </c>
      <c r="H1538" s="822" t="s">
        <v>329</v>
      </c>
      <c r="I1538" s="822" t="s">
        <v>4173</v>
      </c>
      <c r="J1538" s="822" t="s">
        <v>4174</v>
      </c>
      <c r="K1538" s="822" t="s">
        <v>1193</v>
      </c>
      <c r="L1538" s="825">
        <v>374.79</v>
      </c>
      <c r="M1538" s="825">
        <v>7870.59</v>
      </c>
      <c r="N1538" s="822">
        <v>21</v>
      </c>
      <c r="O1538" s="826">
        <v>12</v>
      </c>
      <c r="P1538" s="825">
        <v>5247.06</v>
      </c>
      <c r="Q1538" s="827">
        <v>0.66666666666666674</v>
      </c>
      <c r="R1538" s="822">
        <v>14</v>
      </c>
      <c r="S1538" s="827">
        <v>0.66666666666666663</v>
      </c>
      <c r="T1538" s="826">
        <v>8</v>
      </c>
      <c r="U1538" s="828">
        <v>0.66666666666666663</v>
      </c>
    </row>
    <row r="1539" spans="1:21" ht="14.45" customHeight="1" x14ac:dyDescent="0.2">
      <c r="A1539" s="821">
        <v>21</v>
      </c>
      <c r="B1539" s="822" t="s">
        <v>3465</v>
      </c>
      <c r="C1539" s="822" t="s">
        <v>3471</v>
      </c>
      <c r="D1539" s="823" t="s">
        <v>6113</v>
      </c>
      <c r="E1539" s="824" t="s">
        <v>3522</v>
      </c>
      <c r="F1539" s="822" t="s">
        <v>3466</v>
      </c>
      <c r="G1539" s="822" t="s">
        <v>4172</v>
      </c>
      <c r="H1539" s="822" t="s">
        <v>329</v>
      </c>
      <c r="I1539" s="822" t="s">
        <v>4931</v>
      </c>
      <c r="J1539" s="822" t="s">
        <v>4174</v>
      </c>
      <c r="K1539" s="822" t="s">
        <v>4932</v>
      </c>
      <c r="L1539" s="825">
        <v>1143.5999999999999</v>
      </c>
      <c r="M1539" s="825">
        <v>1143.5999999999999</v>
      </c>
      <c r="N1539" s="822">
        <v>1</v>
      </c>
      <c r="O1539" s="826">
        <v>0.5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21</v>
      </c>
      <c r="B1540" s="822" t="s">
        <v>3465</v>
      </c>
      <c r="C1540" s="822" t="s">
        <v>3471</v>
      </c>
      <c r="D1540" s="823" t="s">
        <v>6113</v>
      </c>
      <c r="E1540" s="824" t="s">
        <v>3522</v>
      </c>
      <c r="F1540" s="822" t="s">
        <v>3466</v>
      </c>
      <c r="G1540" s="822" t="s">
        <v>4175</v>
      </c>
      <c r="H1540" s="822" t="s">
        <v>662</v>
      </c>
      <c r="I1540" s="822" t="s">
        <v>4181</v>
      </c>
      <c r="J1540" s="822" t="s">
        <v>4182</v>
      </c>
      <c r="K1540" s="822" t="s">
        <v>4180</v>
      </c>
      <c r="L1540" s="825">
        <v>2620.2600000000002</v>
      </c>
      <c r="M1540" s="825">
        <v>2620.2600000000002</v>
      </c>
      <c r="N1540" s="822">
        <v>1</v>
      </c>
      <c r="O1540" s="826">
        <v>1</v>
      </c>
      <c r="P1540" s="825">
        <v>2620.2600000000002</v>
      </c>
      <c r="Q1540" s="827">
        <v>1</v>
      </c>
      <c r="R1540" s="822">
        <v>1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21</v>
      </c>
      <c r="B1541" s="822" t="s">
        <v>3465</v>
      </c>
      <c r="C1541" s="822" t="s">
        <v>3471</v>
      </c>
      <c r="D1541" s="823" t="s">
        <v>6113</v>
      </c>
      <c r="E1541" s="824" t="s">
        <v>3522</v>
      </c>
      <c r="F1541" s="822" t="s">
        <v>3466</v>
      </c>
      <c r="G1541" s="822" t="s">
        <v>4188</v>
      </c>
      <c r="H1541" s="822" t="s">
        <v>329</v>
      </c>
      <c r="I1541" s="822" t="s">
        <v>4189</v>
      </c>
      <c r="J1541" s="822" t="s">
        <v>4190</v>
      </c>
      <c r="K1541" s="822" t="s">
        <v>4191</v>
      </c>
      <c r="L1541" s="825">
        <v>0</v>
      </c>
      <c r="M1541" s="825">
        <v>0</v>
      </c>
      <c r="N1541" s="822">
        <v>1</v>
      </c>
      <c r="O1541" s="826">
        <v>0.5</v>
      </c>
      <c r="P1541" s="825">
        <v>0</v>
      </c>
      <c r="Q1541" s="827"/>
      <c r="R1541" s="822">
        <v>1</v>
      </c>
      <c r="S1541" s="827">
        <v>1</v>
      </c>
      <c r="T1541" s="826">
        <v>0.5</v>
      </c>
      <c r="U1541" s="828">
        <v>1</v>
      </c>
    </row>
    <row r="1542" spans="1:21" ht="14.45" customHeight="1" x14ac:dyDescent="0.2">
      <c r="A1542" s="821">
        <v>21</v>
      </c>
      <c r="B1542" s="822" t="s">
        <v>3465</v>
      </c>
      <c r="C1542" s="822" t="s">
        <v>3471</v>
      </c>
      <c r="D1542" s="823" t="s">
        <v>6113</v>
      </c>
      <c r="E1542" s="824" t="s">
        <v>3522</v>
      </c>
      <c r="F1542" s="822" t="s">
        <v>3466</v>
      </c>
      <c r="G1542" s="822" t="s">
        <v>3552</v>
      </c>
      <c r="H1542" s="822" t="s">
        <v>662</v>
      </c>
      <c r="I1542" s="822" t="s">
        <v>3159</v>
      </c>
      <c r="J1542" s="822" t="s">
        <v>1679</v>
      </c>
      <c r="K1542" s="822" t="s">
        <v>1680</v>
      </c>
      <c r="L1542" s="825">
        <v>179.65</v>
      </c>
      <c r="M1542" s="825">
        <v>898.25</v>
      </c>
      <c r="N1542" s="822">
        <v>5</v>
      </c>
      <c r="O1542" s="826">
        <v>0.5</v>
      </c>
      <c r="P1542" s="825">
        <v>898.25</v>
      </c>
      <c r="Q1542" s="827">
        <v>1</v>
      </c>
      <c r="R1542" s="822">
        <v>5</v>
      </c>
      <c r="S1542" s="827">
        <v>1</v>
      </c>
      <c r="T1542" s="826">
        <v>0.5</v>
      </c>
      <c r="U1542" s="828">
        <v>1</v>
      </c>
    </row>
    <row r="1543" spans="1:21" ht="14.45" customHeight="1" x14ac:dyDescent="0.2">
      <c r="A1543" s="821">
        <v>21</v>
      </c>
      <c r="B1543" s="822" t="s">
        <v>3465</v>
      </c>
      <c r="C1543" s="822" t="s">
        <v>3471</v>
      </c>
      <c r="D1543" s="823" t="s">
        <v>6113</v>
      </c>
      <c r="E1543" s="824" t="s">
        <v>3522</v>
      </c>
      <c r="F1543" s="822" t="s">
        <v>3466</v>
      </c>
      <c r="G1543" s="822" t="s">
        <v>3552</v>
      </c>
      <c r="H1543" s="822" t="s">
        <v>662</v>
      </c>
      <c r="I1543" s="822" t="s">
        <v>3165</v>
      </c>
      <c r="J1543" s="822" t="s">
        <v>3166</v>
      </c>
      <c r="K1543" s="822" t="s">
        <v>3162</v>
      </c>
      <c r="L1543" s="825">
        <v>119.77</v>
      </c>
      <c r="M1543" s="825">
        <v>2395.4</v>
      </c>
      <c r="N1543" s="822">
        <v>20</v>
      </c>
      <c r="O1543" s="826">
        <v>2</v>
      </c>
      <c r="P1543" s="825">
        <v>1796.5500000000002</v>
      </c>
      <c r="Q1543" s="827">
        <v>0.75</v>
      </c>
      <c r="R1543" s="822">
        <v>15</v>
      </c>
      <c r="S1543" s="827">
        <v>0.75</v>
      </c>
      <c r="T1543" s="826">
        <v>1.5</v>
      </c>
      <c r="U1543" s="828">
        <v>0.75</v>
      </c>
    </row>
    <row r="1544" spans="1:21" ht="14.45" customHeight="1" x14ac:dyDescent="0.2">
      <c r="A1544" s="821">
        <v>21</v>
      </c>
      <c r="B1544" s="822" t="s">
        <v>3465</v>
      </c>
      <c r="C1544" s="822" t="s">
        <v>3471</v>
      </c>
      <c r="D1544" s="823" t="s">
        <v>6113</v>
      </c>
      <c r="E1544" s="824" t="s">
        <v>3522</v>
      </c>
      <c r="F1544" s="822" t="s">
        <v>3466</v>
      </c>
      <c r="G1544" s="822" t="s">
        <v>3552</v>
      </c>
      <c r="H1544" s="822" t="s">
        <v>662</v>
      </c>
      <c r="I1544" s="822" t="s">
        <v>3164</v>
      </c>
      <c r="J1544" s="822" t="s">
        <v>1689</v>
      </c>
      <c r="K1544" s="822" t="s">
        <v>3162</v>
      </c>
      <c r="L1544" s="825">
        <v>119.77</v>
      </c>
      <c r="M1544" s="825">
        <v>2395.4</v>
      </c>
      <c r="N1544" s="822">
        <v>20</v>
      </c>
      <c r="O1544" s="826">
        <v>1.5</v>
      </c>
      <c r="P1544" s="825">
        <v>1197.7</v>
      </c>
      <c r="Q1544" s="827">
        <v>0.5</v>
      </c>
      <c r="R1544" s="822">
        <v>10</v>
      </c>
      <c r="S1544" s="827">
        <v>0.5</v>
      </c>
      <c r="T1544" s="826">
        <v>0.5</v>
      </c>
      <c r="U1544" s="828">
        <v>0.33333333333333331</v>
      </c>
    </row>
    <row r="1545" spans="1:21" ht="14.45" customHeight="1" x14ac:dyDescent="0.2">
      <c r="A1545" s="821">
        <v>21</v>
      </c>
      <c r="B1545" s="822" t="s">
        <v>3465</v>
      </c>
      <c r="C1545" s="822" t="s">
        <v>3471</v>
      </c>
      <c r="D1545" s="823" t="s">
        <v>6113</v>
      </c>
      <c r="E1545" s="824" t="s">
        <v>3522</v>
      </c>
      <c r="F1545" s="822" t="s">
        <v>3466</v>
      </c>
      <c r="G1545" s="822" t="s">
        <v>3552</v>
      </c>
      <c r="H1545" s="822" t="s">
        <v>662</v>
      </c>
      <c r="I1545" s="822" t="s">
        <v>3158</v>
      </c>
      <c r="J1545" s="822" t="s">
        <v>1683</v>
      </c>
      <c r="K1545" s="822" t="s">
        <v>1680</v>
      </c>
      <c r="L1545" s="825">
        <v>179.65</v>
      </c>
      <c r="M1545" s="825">
        <v>6467.4</v>
      </c>
      <c r="N1545" s="822">
        <v>36</v>
      </c>
      <c r="O1545" s="826">
        <v>2.5</v>
      </c>
      <c r="P1545" s="825">
        <v>2874.4</v>
      </c>
      <c r="Q1545" s="827">
        <v>0.44444444444444448</v>
      </c>
      <c r="R1545" s="822">
        <v>16</v>
      </c>
      <c r="S1545" s="827">
        <v>0.44444444444444442</v>
      </c>
      <c r="T1545" s="826">
        <v>1.5</v>
      </c>
      <c r="U1545" s="828">
        <v>0.6</v>
      </c>
    </row>
    <row r="1546" spans="1:21" ht="14.45" customHeight="1" x14ac:dyDescent="0.2">
      <c r="A1546" s="821">
        <v>21</v>
      </c>
      <c r="B1546" s="822" t="s">
        <v>3465</v>
      </c>
      <c r="C1546" s="822" t="s">
        <v>3471</v>
      </c>
      <c r="D1546" s="823" t="s">
        <v>6113</v>
      </c>
      <c r="E1546" s="824" t="s">
        <v>3522</v>
      </c>
      <c r="F1546" s="822" t="s">
        <v>3466</v>
      </c>
      <c r="G1546" s="822" t="s">
        <v>3552</v>
      </c>
      <c r="H1546" s="822" t="s">
        <v>662</v>
      </c>
      <c r="I1546" s="822" t="s">
        <v>3161</v>
      </c>
      <c r="J1546" s="822" t="s">
        <v>1687</v>
      </c>
      <c r="K1546" s="822" t="s">
        <v>3162</v>
      </c>
      <c r="L1546" s="825">
        <v>119.77</v>
      </c>
      <c r="M1546" s="825">
        <v>2395.4</v>
      </c>
      <c r="N1546" s="822">
        <v>20</v>
      </c>
      <c r="O1546" s="826">
        <v>2</v>
      </c>
      <c r="P1546" s="825">
        <v>1796.5500000000002</v>
      </c>
      <c r="Q1546" s="827">
        <v>0.75</v>
      </c>
      <c r="R1546" s="822">
        <v>15</v>
      </c>
      <c r="S1546" s="827">
        <v>0.75</v>
      </c>
      <c r="T1546" s="826">
        <v>1.5</v>
      </c>
      <c r="U1546" s="828">
        <v>0.75</v>
      </c>
    </row>
    <row r="1547" spans="1:21" ht="14.45" customHeight="1" x14ac:dyDescent="0.2">
      <c r="A1547" s="821">
        <v>21</v>
      </c>
      <c r="B1547" s="822" t="s">
        <v>3465</v>
      </c>
      <c r="C1547" s="822" t="s">
        <v>3471</v>
      </c>
      <c r="D1547" s="823" t="s">
        <v>6113</v>
      </c>
      <c r="E1547" s="824" t="s">
        <v>3522</v>
      </c>
      <c r="F1547" s="822" t="s">
        <v>3466</v>
      </c>
      <c r="G1547" s="822" t="s">
        <v>3552</v>
      </c>
      <c r="H1547" s="822" t="s">
        <v>662</v>
      </c>
      <c r="I1547" s="822" t="s">
        <v>3163</v>
      </c>
      <c r="J1547" s="822" t="s">
        <v>1692</v>
      </c>
      <c r="K1547" s="822" t="s">
        <v>3162</v>
      </c>
      <c r="L1547" s="825">
        <v>119.77</v>
      </c>
      <c r="M1547" s="825">
        <v>2634.94</v>
      </c>
      <c r="N1547" s="822">
        <v>22</v>
      </c>
      <c r="O1547" s="826">
        <v>2.5</v>
      </c>
      <c r="P1547" s="825">
        <v>1197.7</v>
      </c>
      <c r="Q1547" s="827">
        <v>0.45454545454545453</v>
      </c>
      <c r="R1547" s="822">
        <v>10</v>
      </c>
      <c r="S1547" s="827">
        <v>0.45454545454545453</v>
      </c>
      <c r="T1547" s="826">
        <v>0.5</v>
      </c>
      <c r="U1547" s="828">
        <v>0.2</v>
      </c>
    </row>
    <row r="1548" spans="1:21" ht="14.45" customHeight="1" x14ac:dyDescent="0.2">
      <c r="A1548" s="821">
        <v>21</v>
      </c>
      <c r="B1548" s="822" t="s">
        <v>3465</v>
      </c>
      <c r="C1548" s="822" t="s">
        <v>3471</v>
      </c>
      <c r="D1548" s="823" t="s">
        <v>6113</v>
      </c>
      <c r="E1548" s="824" t="s">
        <v>3522</v>
      </c>
      <c r="F1548" s="822" t="s">
        <v>3466</v>
      </c>
      <c r="G1548" s="822" t="s">
        <v>3552</v>
      </c>
      <c r="H1548" s="822" t="s">
        <v>662</v>
      </c>
      <c r="I1548" s="822" t="s">
        <v>3160</v>
      </c>
      <c r="J1548" s="822" t="s">
        <v>1682</v>
      </c>
      <c r="K1548" s="822" t="s">
        <v>1680</v>
      </c>
      <c r="L1548" s="825">
        <v>179.65</v>
      </c>
      <c r="M1548" s="825">
        <v>7186</v>
      </c>
      <c r="N1548" s="822">
        <v>40</v>
      </c>
      <c r="O1548" s="826">
        <v>3</v>
      </c>
      <c r="P1548" s="825">
        <v>3593</v>
      </c>
      <c r="Q1548" s="827">
        <v>0.5</v>
      </c>
      <c r="R1548" s="822">
        <v>20</v>
      </c>
      <c r="S1548" s="827">
        <v>0.5</v>
      </c>
      <c r="T1548" s="826">
        <v>2</v>
      </c>
      <c r="U1548" s="828">
        <v>0.66666666666666663</v>
      </c>
    </row>
    <row r="1549" spans="1:21" ht="14.45" customHeight="1" x14ac:dyDescent="0.2">
      <c r="A1549" s="821">
        <v>21</v>
      </c>
      <c r="B1549" s="822" t="s">
        <v>3465</v>
      </c>
      <c r="C1549" s="822" t="s">
        <v>3471</v>
      </c>
      <c r="D1549" s="823" t="s">
        <v>6113</v>
      </c>
      <c r="E1549" s="824" t="s">
        <v>3522</v>
      </c>
      <c r="F1549" s="822" t="s">
        <v>3466</v>
      </c>
      <c r="G1549" s="822" t="s">
        <v>3552</v>
      </c>
      <c r="H1549" s="822" t="s">
        <v>662</v>
      </c>
      <c r="I1549" s="822" t="s">
        <v>4197</v>
      </c>
      <c r="J1549" s="822" t="s">
        <v>1705</v>
      </c>
      <c r="K1549" s="822" t="s">
        <v>4198</v>
      </c>
      <c r="L1549" s="825">
        <v>2006.76</v>
      </c>
      <c r="M1549" s="825">
        <v>594000.95999999973</v>
      </c>
      <c r="N1549" s="822">
        <v>296</v>
      </c>
      <c r="O1549" s="826">
        <v>59</v>
      </c>
      <c r="P1549" s="825">
        <v>407372.27999999974</v>
      </c>
      <c r="Q1549" s="827">
        <v>0.68581081081081063</v>
      </c>
      <c r="R1549" s="822">
        <v>203</v>
      </c>
      <c r="S1549" s="827">
        <v>0.68581081081081086</v>
      </c>
      <c r="T1549" s="826">
        <v>39</v>
      </c>
      <c r="U1549" s="828">
        <v>0.66101694915254239</v>
      </c>
    </row>
    <row r="1550" spans="1:21" ht="14.45" customHeight="1" x14ac:dyDescent="0.2">
      <c r="A1550" s="821">
        <v>21</v>
      </c>
      <c r="B1550" s="822" t="s">
        <v>3465</v>
      </c>
      <c r="C1550" s="822" t="s">
        <v>3471</v>
      </c>
      <c r="D1550" s="823" t="s">
        <v>6113</v>
      </c>
      <c r="E1550" s="824" t="s">
        <v>3522</v>
      </c>
      <c r="F1550" s="822" t="s">
        <v>3466</v>
      </c>
      <c r="G1550" s="822" t="s">
        <v>3552</v>
      </c>
      <c r="H1550" s="822" t="s">
        <v>662</v>
      </c>
      <c r="I1550" s="822" t="s">
        <v>3352</v>
      </c>
      <c r="J1550" s="822" t="s">
        <v>3353</v>
      </c>
      <c r="K1550" s="822" t="s">
        <v>2231</v>
      </c>
      <c r="L1550" s="825">
        <v>233.96</v>
      </c>
      <c r="M1550" s="825">
        <v>134760.96000000002</v>
      </c>
      <c r="N1550" s="822">
        <v>576</v>
      </c>
      <c r="O1550" s="826">
        <v>75.5</v>
      </c>
      <c r="P1550" s="825">
        <v>94519.840000000026</v>
      </c>
      <c r="Q1550" s="827">
        <v>0.70138888888888895</v>
      </c>
      <c r="R1550" s="822">
        <v>404</v>
      </c>
      <c r="S1550" s="827">
        <v>0.70138888888888884</v>
      </c>
      <c r="T1550" s="826">
        <v>54</v>
      </c>
      <c r="U1550" s="828">
        <v>0.71523178807947019</v>
      </c>
    </row>
    <row r="1551" spans="1:21" ht="14.45" customHeight="1" x14ac:dyDescent="0.2">
      <c r="A1551" s="821">
        <v>21</v>
      </c>
      <c r="B1551" s="822" t="s">
        <v>3465</v>
      </c>
      <c r="C1551" s="822" t="s">
        <v>3471</v>
      </c>
      <c r="D1551" s="823" t="s">
        <v>6113</v>
      </c>
      <c r="E1551" s="824" t="s">
        <v>3522</v>
      </c>
      <c r="F1551" s="822" t="s">
        <v>3466</v>
      </c>
      <c r="G1551" s="822" t="s">
        <v>3552</v>
      </c>
      <c r="H1551" s="822" t="s">
        <v>662</v>
      </c>
      <c r="I1551" s="822" t="s">
        <v>5131</v>
      </c>
      <c r="J1551" s="822" t="s">
        <v>1702</v>
      </c>
      <c r="K1551" s="822" t="s">
        <v>1672</v>
      </c>
      <c r="L1551" s="825">
        <v>155.97</v>
      </c>
      <c r="M1551" s="825">
        <v>2339.5500000000002</v>
      </c>
      <c r="N1551" s="822">
        <v>15</v>
      </c>
      <c r="O1551" s="826">
        <v>1.5</v>
      </c>
      <c r="P1551" s="825">
        <v>1559.7</v>
      </c>
      <c r="Q1551" s="827">
        <v>0.66666666666666663</v>
      </c>
      <c r="R1551" s="822">
        <v>10</v>
      </c>
      <c r="S1551" s="827">
        <v>0.66666666666666663</v>
      </c>
      <c r="T1551" s="826">
        <v>1</v>
      </c>
      <c r="U1551" s="828">
        <v>0.66666666666666663</v>
      </c>
    </row>
    <row r="1552" spans="1:21" ht="14.45" customHeight="1" x14ac:dyDescent="0.2">
      <c r="A1552" s="821">
        <v>21</v>
      </c>
      <c r="B1552" s="822" t="s">
        <v>3465</v>
      </c>
      <c r="C1552" s="822" t="s">
        <v>3471</v>
      </c>
      <c r="D1552" s="823" t="s">
        <v>6113</v>
      </c>
      <c r="E1552" s="824" t="s">
        <v>3522</v>
      </c>
      <c r="F1552" s="822" t="s">
        <v>3466</v>
      </c>
      <c r="G1552" s="822" t="s">
        <v>3552</v>
      </c>
      <c r="H1552" s="822" t="s">
        <v>662</v>
      </c>
      <c r="I1552" s="822" t="s">
        <v>3168</v>
      </c>
      <c r="J1552" s="822" t="s">
        <v>1703</v>
      </c>
      <c r="K1552" s="822" t="s">
        <v>1672</v>
      </c>
      <c r="L1552" s="825">
        <v>155.97</v>
      </c>
      <c r="M1552" s="825">
        <v>779.85</v>
      </c>
      <c r="N1552" s="822">
        <v>5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21</v>
      </c>
      <c r="B1553" s="822" t="s">
        <v>3465</v>
      </c>
      <c r="C1553" s="822" t="s">
        <v>3471</v>
      </c>
      <c r="D1553" s="823" t="s">
        <v>6113</v>
      </c>
      <c r="E1553" s="824" t="s">
        <v>3522</v>
      </c>
      <c r="F1553" s="822" t="s">
        <v>3466</v>
      </c>
      <c r="G1553" s="822" t="s">
        <v>3552</v>
      </c>
      <c r="H1553" s="822" t="s">
        <v>662</v>
      </c>
      <c r="I1553" s="822" t="s">
        <v>3169</v>
      </c>
      <c r="J1553" s="822" t="s">
        <v>1701</v>
      </c>
      <c r="K1553" s="822" t="s">
        <v>1672</v>
      </c>
      <c r="L1553" s="825">
        <v>155.97</v>
      </c>
      <c r="M1553" s="825">
        <v>779.85</v>
      </c>
      <c r="N1553" s="822">
        <v>5</v>
      </c>
      <c r="O1553" s="826">
        <v>0.5</v>
      </c>
      <c r="P1553" s="825">
        <v>779.85</v>
      </c>
      <c r="Q1553" s="827">
        <v>1</v>
      </c>
      <c r="R1553" s="822">
        <v>5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21</v>
      </c>
      <c r="B1554" s="822" t="s">
        <v>3465</v>
      </c>
      <c r="C1554" s="822" t="s">
        <v>3471</v>
      </c>
      <c r="D1554" s="823" t="s">
        <v>6113</v>
      </c>
      <c r="E1554" s="824" t="s">
        <v>3522</v>
      </c>
      <c r="F1554" s="822" t="s">
        <v>3466</v>
      </c>
      <c r="G1554" s="822" t="s">
        <v>3552</v>
      </c>
      <c r="H1554" s="822" t="s">
        <v>329</v>
      </c>
      <c r="I1554" s="822" t="s">
        <v>3172</v>
      </c>
      <c r="J1554" s="822" t="s">
        <v>1695</v>
      </c>
      <c r="K1554" s="822" t="s">
        <v>1672</v>
      </c>
      <c r="L1554" s="825">
        <v>238.89</v>
      </c>
      <c r="M1554" s="825">
        <v>2866.68</v>
      </c>
      <c r="N1554" s="822">
        <v>12</v>
      </c>
      <c r="O1554" s="826">
        <v>1</v>
      </c>
      <c r="P1554" s="825">
        <v>2866.68</v>
      </c>
      <c r="Q1554" s="827">
        <v>1</v>
      </c>
      <c r="R1554" s="822">
        <v>12</v>
      </c>
      <c r="S1554" s="827">
        <v>1</v>
      </c>
      <c r="T1554" s="826">
        <v>1</v>
      </c>
      <c r="U1554" s="828">
        <v>1</v>
      </c>
    </row>
    <row r="1555" spans="1:21" ht="14.45" customHeight="1" x14ac:dyDescent="0.2">
      <c r="A1555" s="821">
        <v>21</v>
      </c>
      <c r="B1555" s="822" t="s">
        <v>3465</v>
      </c>
      <c r="C1555" s="822" t="s">
        <v>3471</v>
      </c>
      <c r="D1555" s="823" t="s">
        <v>6113</v>
      </c>
      <c r="E1555" s="824" t="s">
        <v>3522</v>
      </c>
      <c r="F1555" s="822" t="s">
        <v>3466</v>
      </c>
      <c r="G1555" s="822" t="s">
        <v>3552</v>
      </c>
      <c r="H1555" s="822" t="s">
        <v>329</v>
      </c>
      <c r="I1555" s="822" t="s">
        <v>3173</v>
      </c>
      <c r="J1555" s="822" t="s">
        <v>1694</v>
      </c>
      <c r="K1555" s="822" t="s">
        <v>1672</v>
      </c>
      <c r="L1555" s="825">
        <v>238.89</v>
      </c>
      <c r="M1555" s="825">
        <v>4061.1299999999997</v>
      </c>
      <c r="N1555" s="822">
        <v>17</v>
      </c>
      <c r="O1555" s="826">
        <v>1.5</v>
      </c>
      <c r="P1555" s="825">
        <v>4061.1299999999997</v>
      </c>
      <c r="Q1555" s="827">
        <v>1</v>
      </c>
      <c r="R1555" s="822">
        <v>17</v>
      </c>
      <c r="S1555" s="827">
        <v>1</v>
      </c>
      <c r="T1555" s="826">
        <v>1.5</v>
      </c>
      <c r="U1555" s="828">
        <v>1</v>
      </c>
    </row>
    <row r="1556" spans="1:21" ht="14.45" customHeight="1" x14ac:dyDescent="0.2">
      <c r="A1556" s="821">
        <v>21</v>
      </c>
      <c r="B1556" s="822" t="s">
        <v>3465</v>
      </c>
      <c r="C1556" s="822" t="s">
        <v>3471</v>
      </c>
      <c r="D1556" s="823" t="s">
        <v>6113</v>
      </c>
      <c r="E1556" s="824" t="s">
        <v>3522</v>
      </c>
      <c r="F1556" s="822" t="s">
        <v>3466</v>
      </c>
      <c r="G1556" s="822" t="s">
        <v>3552</v>
      </c>
      <c r="H1556" s="822" t="s">
        <v>662</v>
      </c>
      <c r="I1556" s="822" t="s">
        <v>3167</v>
      </c>
      <c r="J1556" s="822" t="s">
        <v>1671</v>
      </c>
      <c r="K1556" s="822" t="s">
        <v>1672</v>
      </c>
      <c r="L1556" s="825">
        <v>87.82</v>
      </c>
      <c r="M1556" s="825">
        <v>3337.16</v>
      </c>
      <c r="N1556" s="822">
        <v>38</v>
      </c>
      <c r="O1556" s="826">
        <v>4</v>
      </c>
      <c r="P1556" s="825">
        <v>2458.96</v>
      </c>
      <c r="Q1556" s="827">
        <v>0.73684210526315796</v>
      </c>
      <c r="R1556" s="822">
        <v>28</v>
      </c>
      <c r="S1556" s="827">
        <v>0.73684210526315785</v>
      </c>
      <c r="T1556" s="826">
        <v>3.5</v>
      </c>
      <c r="U1556" s="828">
        <v>0.875</v>
      </c>
    </row>
    <row r="1557" spans="1:21" ht="14.45" customHeight="1" x14ac:dyDescent="0.2">
      <c r="A1557" s="821">
        <v>21</v>
      </c>
      <c r="B1557" s="822" t="s">
        <v>3465</v>
      </c>
      <c r="C1557" s="822" t="s">
        <v>3471</v>
      </c>
      <c r="D1557" s="823" t="s">
        <v>6113</v>
      </c>
      <c r="E1557" s="824" t="s">
        <v>3522</v>
      </c>
      <c r="F1557" s="822" t="s">
        <v>3466</v>
      </c>
      <c r="G1557" s="822" t="s">
        <v>3552</v>
      </c>
      <c r="H1557" s="822" t="s">
        <v>662</v>
      </c>
      <c r="I1557" s="822" t="s">
        <v>5027</v>
      </c>
      <c r="J1557" s="822" t="s">
        <v>5028</v>
      </c>
      <c r="K1557" s="822" t="s">
        <v>1680</v>
      </c>
      <c r="L1557" s="825">
        <v>155.97</v>
      </c>
      <c r="M1557" s="825">
        <v>779.85</v>
      </c>
      <c r="N1557" s="822">
        <v>5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21</v>
      </c>
      <c r="B1558" s="822" t="s">
        <v>3465</v>
      </c>
      <c r="C1558" s="822" t="s">
        <v>3471</v>
      </c>
      <c r="D1558" s="823" t="s">
        <v>6113</v>
      </c>
      <c r="E1558" s="824" t="s">
        <v>3522</v>
      </c>
      <c r="F1558" s="822" t="s">
        <v>3466</v>
      </c>
      <c r="G1558" s="822" t="s">
        <v>3552</v>
      </c>
      <c r="H1558" s="822" t="s">
        <v>662</v>
      </c>
      <c r="I1558" s="822" t="s">
        <v>3175</v>
      </c>
      <c r="J1558" s="822" t="s">
        <v>3176</v>
      </c>
      <c r="K1558" s="822" t="s">
        <v>1680</v>
      </c>
      <c r="L1558" s="825">
        <v>179.65</v>
      </c>
      <c r="M1558" s="825">
        <v>4491.25</v>
      </c>
      <c r="N1558" s="822">
        <v>25</v>
      </c>
      <c r="O1558" s="826">
        <v>3</v>
      </c>
      <c r="P1558" s="825">
        <v>3593</v>
      </c>
      <c r="Q1558" s="827">
        <v>0.8</v>
      </c>
      <c r="R1558" s="822">
        <v>20</v>
      </c>
      <c r="S1558" s="827">
        <v>0.8</v>
      </c>
      <c r="T1558" s="826">
        <v>2</v>
      </c>
      <c r="U1558" s="828">
        <v>0.66666666666666663</v>
      </c>
    </row>
    <row r="1559" spans="1:21" ht="14.45" customHeight="1" x14ac:dyDescent="0.2">
      <c r="A1559" s="821">
        <v>21</v>
      </c>
      <c r="B1559" s="822" t="s">
        <v>3465</v>
      </c>
      <c r="C1559" s="822" t="s">
        <v>3471</v>
      </c>
      <c r="D1559" s="823" t="s">
        <v>6113</v>
      </c>
      <c r="E1559" s="824" t="s">
        <v>3522</v>
      </c>
      <c r="F1559" s="822" t="s">
        <v>3466</v>
      </c>
      <c r="G1559" s="822" t="s">
        <v>3552</v>
      </c>
      <c r="H1559" s="822" t="s">
        <v>329</v>
      </c>
      <c r="I1559" s="822" t="s">
        <v>5132</v>
      </c>
      <c r="J1559" s="822" t="s">
        <v>5133</v>
      </c>
      <c r="K1559" s="822" t="s">
        <v>1680</v>
      </c>
      <c r="L1559" s="825">
        <v>179.65</v>
      </c>
      <c r="M1559" s="825">
        <v>898.25</v>
      </c>
      <c r="N1559" s="822">
        <v>5</v>
      </c>
      <c r="O1559" s="826">
        <v>1</v>
      </c>
      <c r="P1559" s="825">
        <v>898.25</v>
      </c>
      <c r="Q1559" s="827">
        <v>1</v>
      </c>
      <c r="R1559" s="822">
        <v>5</v>
      </c>
      <c r="S1559" s="827">
        <v>1</v>
      </c>
      <c r="T1559" s="826">
        <v>1</v>
      </c>
      <c r="U1559" s="828">
        <v>1</v>
      </c>
    </row>
    <row r="1560" spans="1:21" ht="14.45" customHeight="1" x14ac:dyDescent="0.2">
      <c r="A1560" s="821">
        <v>21</v>
      </c>
      <c r="B1560" s="822" t="s">
        <v>3465</v>
      </c>
      <c r="C1560" s="822" t="s">
        <v>3471</v>
      </c>
      <c r="D1560" s="823" t="s">
        <v>6113</v>
      </c>
      <c r="E1560" s="824" t="s">
        <v>3522</v>
      </c>
      <c r="F1560" s="822" t="s">
        <v>3466</v>
      </c>
      <c r="G1560" s="822" t="s">
        <v>3552</v>
      </c>
      <c r="H1560" s="822" t="s">
        <v>662</v>
      </c>
      <c r="I1560" s="822" t="s">
        <v>5134</v>
      </c>
      <c r="J1560" s="822" t="s">
        <v>1699</v>
      </c>
      <c r="K1560" s="822" t="s">
        <v>1672</v>
      </c>
      <c r="L1560" s="825">
        <v>155.97</v>
      </c>
      <c r="M1560" s="825">
        <v>2339.5500000000002</v>
      </c>
      <c r="N1560" s="822">
        <v>15</v>
      </c>
      <c r="O1560" s="826">
        <v>1.5</v>
      </c>
      <c r="P1560" s="825">
        <v>2339.5500000000002</v>
      </c>
      <c r="Q1560" s="827">
        <v>1</v>
      </c>
      <c r="R1560" s="822">
        <v>15</v>
      </c>
      <c r="S1560" s="827">
        <v>1</v>
      </c>
      <c r="T1560" s="826">
        <v>1.5</v>
      </c>
      <c r="U1560" s="828">
        <v>1</v>
      </c>
    </row>
    <row r="1561" spans="1:21" ht="14.45" customHeight="1" x14ac:dyDescent="0.2">
      <c r="A1561" s="821">
        <v>21</v>
      </c>
      <c r="B1561" s="822" t="s">
        <v>3465</v>
      </c>
      <c r="C1561" s="822" t="s">
        <v>3471</v>
      </c>
      <c r="D1561" s="823" t="s">
        <v>6113</v>
      </c>
      <c r="E1561" s="824" t="s">
        <v>3522</v>
      </c>
      <c r="F1561" s="822" t="s">
        <v>3466</v>
      </c>
      <c r="G1561" s="822" t="s">
        <v>3552</v>
      </c>
      <c r="H1561" s="822" t="s">
        <v>662</v>
      </c>
      <c r="I1561" s="822" t="s">
        <v>3355</v>
      </c>
      <c r="J1561" s="822" t="s">
        <v>2236</v>
      </c>
      <c r="K1561" s="822" t="s">
        <v>1680</v>
      </c>
      <c r="L1561" s="825">
        <v>155.97</v>
      </c>
      <c r="M1561" s="825">
        <v>779.85</v>
      </c>
      <c r="N1561" s="822">
        <v>5</v>
      </c>
      <c r="O1561" s="826">
        <v>0.5</v>
      </c>
      <c r="P1561" s="825">
        <v>779.85</v>
      </c>
      <c r="Q1561" s="827">
        <v>1</v>
      </c>
      <c r="R1561" s="822">
        <v>5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21</v>
      </c>
      <c r="B1562" s="822" t="s">
        <v>3465</v>
      </c>
      <c r="C1562" s="822" t="s">
        <v>3471</v>
      </c>
      <c r="D1562" s="823" t="s">
        <v>6113</v>
      </c>
      <c r="E1562" s="824" t="s">
        <v>3522</v>
      </c>
      <c r="F1562" s="822" t="s">
        <v>3466</v>
      </c>
      <c r="G1562" s="822" t="s">
        <v>3552</v>
      </c>
      <c r="H1562" s="822" t="s">
        <v>662</v>
      </c>
      <c r="I1562" s="822" t="s">
        <v>5135</v>
      </c>
      <c r="J1562" s="822" t="s">
        <v>5136</v>
      </c>
      <c r="K1562" s="822" t="s">
        <v>1672</v>
      </c>
      <c r="L1562" s="825">
        <v>179.65</v>
      </c>
      <c r="M1562" s="825">
        <v>1976.15</v>
      </c>
      <c r="N1562" s="822">
        <v>11</v>
      </c>
      <c r="O1562" s="826">
        <v>1</v>
      </c>
      <c r="P1562" s="825">
        <v>1976.15</v>
      </c>
      <c r="Q1562" s="827">
        <v>1</v>
      </c>
      <c r="R1562" s="822">
        <v>11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21</v>
      </c>
      <c r="B1563" s="822" t="s">
        <v>3465</v>
      </c>
      <c r="C1563" s="822" t="s">
        <v>3471</v>
      </c>
      <c r="D1563" s="823" t="s">
        <v>6113</v>
      </c>
      <c r="E1563" s="824" t="s">
        <v>3522</v>
      </c>
      <c r="F1563" s="822" t="s">
        <v>3466</v>
      </c>
      <c r="G1563" s="822" t="s">
        <v>3552</v>
      </c>
      <c r="H1563" s="822" t="s">
        <v>329</v>
      </c>
      <c r="I1563" s="822" t="s">
        <v>5029</v>
      </c>
      <c r="J1563" s="822" t="s">
        <v>1674</v>
      </c>
      <c r="K1563" s="822" t="s">
        <v>1672</v>
      </c>
      <c r="L1563" s="825">
        <v>87.82</v>
      </c>
      <c r="M1563" s="825">
        <v>2634.6</v>
      </c>
      <c r="N1563" s="822">
        <v>30</v>
      </c>
      <c r="O1563" s="826">
        <v>3</v>
      </c>
      <c r="P1563" s="825">
        <v>2634.6</v>
      </c>
      <c r="Q1563" s="827">
        <v>1</v>
      </c>
      <c r="R1563" s="822">
        <v>30</v>
      </c>
      <c r="S1563" s="827">
        <v>1</v>
      </c>
      <c r="T1563" s="826">
        <v>3</v>
      </c>
      <c r="U1563" s="828">
        <v>1</v>
      </c>
    </row>
    <row r="1564" spans="1:21" ht="14.45" customHeight="1" x14ac:dyDescent="0.2">
      <c r="A1564" s="821">
        <v>21</v>
      </c>
      <c r="B1564" s="822" t="s">
        <v>3465</v>
      </c>
      <c r="C1564" s="822" t="s">
        <v>3471</v>
      </c>
      <c r="D1564" s="823" t="s">
        <v>6113</v>
      </c>
      <c r="E1564" s="824" t="s">
        <v>3522</v>
      </c>
      <c r="F1564" s="822" t="s">
        <v>3466</v>
      </c>
      <c r="G1564" s="822" t="s">
        <v>3552</v>
      </c>
      <c r="H1564" s="822" t="s">
        <v>662</v>
      </c>
      <c r="I1564" s="822" t="s">
        <v>3171</v>
      </c>
      <c r="J1564" s="822" t="s">
        <v>1697</v>
      </c>
      <c r="K1564" s="822" t="s">
        <v>1672</v>
      </c>
      <c r="L1564" s="825">
        <v>179.65</v>
      </c>
      <c r="M1564" s="825">
        <v>1976.15</v>
      </c>
      <c r="N1564" s="822">
        <v>11</v>
      </c>
      <c r="O1564" s="826">
        <v>1</v>
      </c>
      <c r="P1564" s="825">
        <v>1976.15</v>
      </c>
      <c r="Q1564" s="827">
        <v>1</v>
      </c>
      <c r="R1564" s="822">
        <v>11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21</v>
      </c>
      <c r="B1565" s="822" t="s">
        <v>3465</v>
      </c>
      <c r="C1565" s="822" t="s">
        <v>3471</v>
      </c>
      <c r="D1565" s="823" t="s">
        <v>6113</v>
      </c>
      <c r="E1565" s="824" t="s">
        <v>3522</v>
      </c>
      <c r="F1565" s="822" t="s">
        <v>3466</v>
      </c>
      <c r="G1565" s="822" t="s">
        <v>3552</v>
      </c>
      <c r="H1565" s="822" t="s">
        <v>662</v>
      </c>
      <c r="I1565" s="822" t="s">
        <v>5137</v>
      </c>
      <c r="J1565" s="822" t="s">
        <v>5138</v>
      </c>
      <c r="K1565" s="822" t="s">
        <v>1672</v>
      </c>
      <c r="L1565" s="825">
        <v>191.9</v>
      </c>
      <c r="M1565" s="825">
        <v>959.5</v>
      </c>
      <c r="N1565" s="822">
        <v>5</v>
      </c>
      <c r="O1565" s="826">
        <v>0.5</v>
      </c>
      <c r="P1565" s="825">
        <v>959.5</v>
      </c>
      <c r="Q1565" s="827">
        <v>1</v>
      </c>
      <c r="R1565" s="822">
        <v>5</v>
      </c>
      <c r="S1565" s="827">
        <v>1</v>
      </c>
      <c r="T1565" s="826">
        <v>0.5</v>
      </c>
      <c r="U1565" s="828">
        <v>1</v>
      </c>
    </row>
    <row r="1566" spans="1:21" ht="14.45" customHeight="1" x14ac:dyDescent="0.2">
      <c r="A1566" s="821">
        <v>21</v>
      </c>
      <c r="B1566" s="822" t="s">
        <v>3465</v>
      </c>
      <c r="C1566" s="822" t="s">
        <v>3471</v>
      </c>
      <c r="D1566" s="823" t="s">
        <v>6113</v>
      </c>
      <c r="E1566" s="824" t="s">
        <v>3522</v>
      </c>
      <c r="F1566" s="822" t="s">
        <v>3466</v>
      </c>
      <c r="G1566" s="822" t="s">
        <v>3552</v>
      </c>
      <c r="H1566" s="822" t="s">
        <v>329</v>
      </c>
      <c r="I1566" s="822" t="s">
        <v>5139</v>
      </c>
      <c r="J1566" s="822" t="s">
        <v>5140</v>
      </c>
      <c r="K1566" s="822" t="s">
        <v>1680</v>
      </c>
      <c r="L1566" s="825">
        <v>239.53</v>
      </c>
      <c r="M1566" s="825">
        <v>1197.6500000000001</v>
      </c>
      <c r="N1566" s="822">
        <v>5</v>
      </c>
      <c r="O1566" s="826">
        <v>0.5</v>
      </c>
      <c r="P1566" s="825">
        <v>1197.6500000000001</v>
      </c>
      <c r="Q1566" s="827">
        <v>1</v>
      </c>
      <c r="R1566" s="822">
        <v>5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21</v>
      </c>
      <c r="B1567" s="822" t="s">
        <v>3465</v>
      </c>
      <c r="C1567" s="822" t="s">
        <v>3471</v>
      </c>
      <c r="D1567" s="823" t="s">
        <v>6113</v>
      </c>
      <c r="E1567" s="824" t="s">
        <v>3522</v>
      </c>
      <c r="F1567" s="822" t="s">
        <v>3466</v>
      </c>
      <c r="G1567" s="822" t="s">
        <v>3552</v>
      </c>
      <c r="H1567" s="822" t="s">
        <v>329</v>
      </c>
      <c r="I1567" s="822" t="s">
        <v>4199</v>
      </c>
      <c r="J1567" s="822" t="s">
        <v>4200</v>
      </c>
      <c r="K1567" s="822" t="s">
        <v>1680</v>
      </c>
      <c r="L1567" s="825">
        <v>155.97</v>
      </c>
      <c r="M1567" s="825">
        <v>935.81999999999994</v>
      </c>
      <c r="N1567" s="822">
        <v>6</v>
      </c>
      <c r="O1567" s="826">
        <v>0.5</v>
      </c>
      <c r="P1567" s="825">
        <v>935.81999999999994</v>
      </c>
      <c r="Q1567" s="827">
        <v>1</v>
      </c>
      <c r="R1567" s="822">
        <v>6</v>
      </c>
      <c r="S1567" s="827">
        <v>1</v>
      </c>
      <c r="T1567" s="826">
        <v>0.5</v>
      </c>
      <c r="U1567" s="828">
        <v>1</v>
      </c>
    </row>
    <row r="1568" spans="1:21" ht="14.45" customHeight="1" x14ac:dyDescent="0.2">
      <c r="A1568" s="821">
        <v>21</v>
      </c>
      <c r="B1568" s="822" t="s">
        <v>3465</v>
      </c>
      <c r="C1568" s="822" t="s">
        <v>3471</v>
      </c>
      <c r="D1568" s="823" t="s">
        <v>6113</v>
      </c>
      <c r="E1568" s="824" t="s">
        <v>3522</v>
      </c>
      <c r="F1568" s="822" t="s">
        <v>3466</v>
      </c>
      <c r="G1568" s="822" t="s">
        <v>3552</v>
      </c>
      <c r="H1568" s="822" t="s">
        <v>329</v>
      </c>
      <c r="I1568" s="822" t="s">
        <v>5030</v>
      </c>
      <c r="J1568" s="822" t="s">
        <v>1673</v>
      </c>
      <c r="K1568" s="822" t="s">
        <v>1672</v>
      </c>
      <c r="L1568" s="825">
        <v>87.82</v>
      </c>
      <c r="M1568" s="825">
        <v>2195.5</v>
      </c>
      <c r="N1568" s="822">
        <v>25</v>
      </c>
      <c r="O1568" s="826">
        <v>2</v>
      </c>
      <c r="P1568" s="825">
        <v>1317.3</v>
      </c>
      <c r="Q1568" s="827">
        <v>0.6</v>
      </c>
      <c r="R1568" s="822">
        <v>15</v>
      </c>
      <c r="S1568" s="827">
        <v>0.6</v>
      </c>
      <c r="T1568" s="826">
        <v>1.5</v>
      </c>
      <c r="U1568" s="828">
        <v>0.75</v>
      </c>
    </row>
    <row r="1569" spans="1:21" ht="14.45" customHeight="1" x14ac:dyDescent="0.2">
      <c r="A1569" s="821">
        <v>21</v>
      </c>
      <c r="B1569" s="822" t="s">
        <v>3465</v>
      </c>
      <c r="C1569" s="822" t="s">
        <v>3471</v>
      </c>
      <c r="D1569" s="823" t="s">
        <v>6113</v>
      </c>
      <c r="E1569" s="824" t="s">
        <v>3522</v>
      </c>
      <c r="F1569" s="822" t="s">
        <v>3466</v>
      </c>
      <c r="G1569" s="822" t="s">
        <v>3552</v>
      </c>
      <c r="H1569" s="822" t="s">
        <v>329</v>
      </c>
      <c r="I1569" s="822" t="s">
        <v>5141</v>
      </c>
      <c r="J1569" s="822" t="s">
        <v>5142</v>
      </c>
      <c r="K1569" s="822" t="s">
        <v>5143</v>
      </c>
      <c r="L1569" s="825">
        <v>374.34</v>
      </c>
      <c r="M1569" s="825">
        <v>1871.6999999999998</v>
      </c>
      <c r="N1569" s="822">
        <v>5</v>
      </c>
      <c r="O1569" s="826">
        <v>1</v>
      </c>
      <c r="P1569" s="825">
        <v>1871.6999999999998</v>
      </c>
      <c r="Q1569" s="827">
        <v>1</v>
      </c>
      <c r="R1569" s="822">
        <v>5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21</v>
      </c>
      <c r="B1570" s="822" t="s">
        <v>3465</v>
      </c>
      <c r="C1570" s="822" t="s">
        <v>3471</v>
      </c>
      <c r="D1570" s="823" t="s">
        <v>6113</v>
      </c>
      <c r="E1570" s="824" t="s">
        <v>3522</v>
      </c>
      <c r="F1570" s="822" t="s">
        <v>3466</v>
      </c>
      <c r="G1570" s="822" t="s">
        <v>3552</v>
      </c>
      <c r="H1570" s="822" t="s">
        <v>329</v>
      </c>
      <c r="I1570" s="822" t="s">
        <v>5144</v>
      </c>
      <c r="J1570" s="822" t="s">
        <v>5145</v>
      </c>
      <c r="K1570" s="822" t="s">
        <v>1680</v>
      </c>
      <c r="L1570" s="825">
        <v>239.53</v>
      </c>
      <c r="M1570" s="825">
        <v>3592.9500000000003</v>
      </c>
      <c r="N1570" s="822">
        <v>15</v>
      </c>
      <c r="O1570" s="826">
        <v>2</v>
      </c>
      <c r="P1570" s="825">
        <v>3592.9500000000003</v>
      </c>
      <c r="Q1570" s="827">
        <v>1</v>
      </c>
      <c r="R1570" s="822">
        <v>15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21</v>
      </c>
      <c r="B1571" s="822" t="s">
        <v>3465</v>
      </c>
      <c r="C1571" s="822" t="s">
        <v>3471</v>
      </c>
      <c r="D1571" s="823" t="s">
        <v>6113</v>
      </c>
      <c r="E1571" s="824" t="s">
        <v>3522</v>
      </c>
      <c r="F1571" s="822" t="s">
        <v>3466</v>
      </c>
      <c r="G1571" s="822" t="s">
        <v>3552</v>
      </c>
      <c r="H1571" s="822" t="s">
        <v>329</v>
      </c>
      <c r="I1571" s="822" t="s">
        <v>5146</v>
      </c>
      <c r="J1571" s="822" t="s">
        <v>5147</v>
      </c>
      <c r="K1571" s="822" t="s">
        <v>1680</v>
      </c>
      <c r="L1571" s="825">
        <v>239.53</v>
      </c>
      <c r="M1571" s="825">
        <v>1197.6500000000001</v>
      </c>
      <c r="N1571" s="822">
        <v>5</v>
      </c>
      <c r="O1571" s="826">
        <v>0.5</v>
      </c>
      <c r="P1571" s="825">
        <v>1197.6500000000001</v>
      </c>
      <c r="Q1571" s="827">
        <v>1</v>
      </c>
      <c r="R1571" s="822">
        <v>5</v>
      </c>
      <c r="S1571" s="827">
        <v>1</v>
      </c>
      <c r="T1571" s="826">
        <v>0.5</v>
      </c>
      <c r="U1571" s="828">
        <v>1</v>
      </c>
    </row>
    <row r="1572" spans="1:21" ht="14.45" customHeight="1" x14ac:dyDescent="0.2">
      <c r="A1572" s="821">
        <v>21</v>
      </c>
      <c r="B1572" s="822" t="s">
        <v>3465</v>
      </c>
      <c r="C1572" s="822" t="s">
        <v>3471</v>
      </c>
      <c r="D1572" s="823" t="s">
        <v>6113</v>
      </c>
      <c r="E1572" s="824" t="s">
        <v>3522</v>
      </c>
      <c r="F1572" s="822" t="s">
        <v>3466</v>
      </c>
      <c r="G1572" s="822" t="s">
        <v>3552</v>
      </c>
      <c r="H1572" s="822" t="s">
        <v>329</v>
      </c>
      <c r="I1572" s="822" t="s">
        <v>5148</v>
      </c>
      <c r="J1572" s="822" t="s">
        <v>1675</v>
      </c>
      <c r="K1572" s="822" t="s">
        <v>1676</v>
      </c>
      <c r="L1572" s="825">
        <v>2245.61</v>
      </c>
      <c r="M1572" s="825">
        <v>11228.050000000001</v>
      </c>
      <c r="N1572" s="822">
        <v>5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21</v>
      </c>
      <c r="B1573" s="822" t="s">
        <v>3465</v>
      </c>
      <c r="C1573" s="822" t="s">
        <v>3471</v>
      </c>
      <c r="D1573" s="823" t="s">
        <v>6113</v>
      </c>
      <c r="E1573" s="824" t="s">
        <v>3522</v>
      </c>
      <c r="F1573" s="822" t="s">
        <v>3466</v>
      </c>
      <c r="G1573" s="822" t="s">
        <v>3552</v>
      </c>
      <c r="H1573" s="822" t="s">
        <v>662</v>
      </c>
      <c r="I1573" s="822" t="s">
        <v>5149</v>
      </c>
      <c r="J1573" s="822" t="s">
        <v>5150</v>
      </c>
      <c r="K1573" s="822" t="s">
        <v>1680</v>
      </c>
      <c r="L1573" s="825">
        <v>184.82</v>
      </c>
      <c r="M1573" s="825">
        <v>924.09999999999991</v>
      </c>
      <c r="N1573" s="822">
        <v>5</v>
      </c>
      <c r="O1573" s="826">
        <v>1</v>
      </c>
      <c r="P1573" s="825">
        <v>924.09999999999991</v>
      </c>
      <c r="Q1573" s="827">
        <v>1</v>
      </c>
      <c r="R1573" s="822">
        <v>5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21</v>
      </c>
      <c r="B1574" s="822" t="s">
        <v>3465</v>
      </c>
      <c r="C1574" s="822" t="s">
        <v>3471</v>
      </c>
      <c r="D1574" s="823" t="s">
        <v>6113</v>
      </c>
      <c r="E1574" s="824" t="s">
        <v>3522</v>
      </c>
      <c r="F1574" s="822" t="s">
        <v>3466</v>
      </c>
      <c r="G1574" s="822" t="s">
        <v>3552</v>
      </c>
      <c r="H1574" s="822" t="s">
        <v>329</v>
      </c>
      <c r="I1574" s="822" t="s">
        <v>5151</v>
      </c>
      <c r="J1574" s="822" t="s">
        <v>5152</v>
      </c>
      <c r="K1574" s="822" t="s">
        <v>1680</v>
      </c>
      <c r="L1574" s="825">
        <v>183.31</v>
      </c>
      <c r="M1574" s="825">
        <v>1099.8600000000001</v>
      </c>
      <c r="N1574" s="822">
        <v>6</v>
      </c>
      <c r="O1574" s="826">
        <v>0.5</v>
      </c>
      <c r="P1574" s="825">
        <v>1099.8600000000001</v>
      </c>
      <c r="Q1574" s="827">
        <v>1</v>
      </c>
      <c r="R1574" s="822">
        <v>6</v>
      </c>
      <c r="S1574" s="827">
        <v>1</v>
      </c>
      <c r="T1574" s="826">
        <v>0.5</v>
      </c>
      <c r="U1574" s="828">
        <v>1</v>
      </c>
    </row>
    <row r="1575" spans="1:21" ht="14.45" customHeight="1" x14ac:dyDescent="0.2">
      <c r="A1575" s="821">
        <v>21</v>
      </c>
      <c r="B1575" s="822" t="s">
        <v>3465</v>
      </c>
      <c r="C1575" s="822" t="s">
        <v>3471</v>
      </c>
      <c r="D1575" s="823" t="s">
        <v>6113</v>
      </c>
      <c r="E1575" s="824" t="s">
        <v>3522</v>
      </c>
      <c r="F1575" s="822" t="s">
        <v>3466</v>
      </c>
      <c r="G1575" s="822" t="s">
        <v>3552</v>
      </c>
      <c r="H1575" s="822" t="s">
        <v>329</v>
      </c>
      <c r="I1575" s="822" t="s">
        <v>4201</v>
      </c>
      <c r="J1575" s="822" t="s">
        <v>2232</v>
      </c>
      <c r="K1575" s="822" t="s">
        <v>2233</v>
      </c>
      <c r="L1575" s="825">
        <v>233.96</v>
      </c>
      <c r="M1575" s="825">
        <v>73697.399999999994</v>
      </c>
      <c r="N1575" s="822">
        <v>315</v>
      </c>
      <c r="O1575" s="826">
        <v>46.5</v>
      </c>
      <c r="P1575" s="825">
        <v>48897.640000000007</v>
      </c>
      <c r="Q1575" s="827">
        <v>0.66349206349206369</v>
      </c>
      <c r="R1575" s="822">
        <v>209</v>
      </c>
      <c r="S1575" s="827">
        <v>0.66349206349206347</v>
      </c>
      <c r="T1575" s="826">
        <v>32</v>
      </c>
      <c r="U1575" s="828">
        <v>0.68817204301075274</v>
      </c>
    </row>
    <row r="1576" spans="1:21" ht="14.45" customHeight="1" x14ac:dyDescent="0.2">
      <c r="A1576" s="821">
        <v>21</v>
      </c>
      <c r="B1576" s="822" t="s">
        <v>3465</v>
      </c>
      <c r="C1576" s="822" t="s">
        <v>3471</v>
      </c>
      <c r="D1576" s="823" t="s">
        <v>6113</v>
      </c>
      <c r="E1576" s="824" t="s">
        <v>3522</v>
      </c>
      <c r="F1576" s="822" t="s">
        <v>3466</v>
      </c>
      <c r="G1576" s="822" t="s">
        <v>3552</v>
      </c>
      <c r="H1576" s="822" t="s">
        <v>662</v>
      </c>
      <c r="I1576" s="822" t="s">
        <v>3153</v>
      </c>
      <c r="J1576" s="822" t="s">
        <v>1696</v>
      </c>
      <c r="K1576" s="822" t="s">
        <v>1672</v>
      </c>
      <c r="L1576" s="825">
        <v>238.89</v>
      </c>
      <c r="M1576" s="825">
        <v>11944.499999999998</v>
      </c>
      <c r="N1576" s="822">
        <v>50</v>
      </c>
      <c r="O1576" s="826">
        <v>4.5</v>
      </c>
      <c r="P1576" s="825">
        <v>11944.499999999998</v>
      </c>
      <c r="Q1576" s="827">
        <v>1</v>
      </c>
      <c r="R1576" s="822">
        <v>50</v>
      </c>
      <c r="S1576" s="827">
        <v>1</v>
      </c>
      <c r="T1576" s="826">
        <v>4.5</v>
      </c>
      <c r="U1576" s="828">
        <v>1</v>
      </c>
    </row>
    <row r="1577" spans="1:21" ht="14.45" customHeight="1" x14ac:dyDescent="0.2">
      <c r="A1577" s="821">
        <v>21</v>
      </c>
      <c r="B1577" s="822" t="s">
        <v>3465</v>
      </c>
      <c r="C1577" s="822" t="s">
        <v>3471</v>
      </c>
      <c r="D1577" s="823" t="s">
        <v>6113</v>
      </c>
      <c r="E1577" s="824" t="s">
        <v>3522</v>
      </c>
      <c r="F1577" s="822" t="s">
        <v>3466</v>
      </c>
      <c r="G1577" s="822" t="s">
        <v>3552</v>
      </c>
      <c r="H1577" s="822" t="s">
        <v>662</v>
      </c>
      <c r="I1577" s="822" t="s">
        <v>3151</v>
      </c>
      <c r="J1577" s="822" t="s">
        <v>1695</v>
      </c>
      <c r="K1577" s="822" t="s">
        <v>1672</v>
      </c>
      <c r="L1577" s="825">
        <v>238.89</v>
      </c>
      <c r="M1577" s="825">
        <v>3105.5699999999997</v>
      </c>
      <c r="N1577" s="822">
        <v>13</v>
      </c>
      <c r="O1577" s="826">
        <v>1</v>
      </c>
      <c r="P1577" s="825">
        <v>3105.5699999999997</v>
      </c>
      <c r="Q1577" s="827">
        <v>1</v>
      </c>
      <c r="R1577" s="822">
        <v>13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21</v>
      </c>
      <c r="B1578" s="822" t="s">
        <v>3465</v>
      </c>
      <c r="C1578" s="822" t="s">
        <v>3471</v>
      </c>
      <c r="D1578" s="823" t="s">
        <v>6113</v>
      </c>
      <c r="E1578" s="824" t="s">
        <v>3522</v>
      </c>
      <c r="F1578" s="822" t="s">
        <v>3466</v>
      </c>
      <c r="G1578" s="822" t="s">
        <v>3553</v>
      </c>
      <c r="H1578" s="822" t="s">
        <v>329</v>
      </c>
      <c r="I1578" s="822" t="s">
        <v>3554</v>
      </c>
      <c r="J1578" s="822" t="s">
        <v>1244</v>
      </c>
      <c r="K1578" s="822" t="s">
        <v>1245</v>
      </c>
      <c r="L1578" s="825">
        <v>121.92</v>
      </c>
      <c r="M1578" s="825">
        <v>2682.2400000000007</v>
      </c>
      <c r="N1578" s="822">
        <v>22</v>
      </c>
      <c r="O1578" s="826">
        <v>16.5</v>
      </c>
      <c r="P1578" s="825">
        <v>1950.7200000000005</v>
      </c>
      <c r="Q1578" s="827">
        <v>0.72727272727272729</v>
      </c>
      <c r="R1578" s="822">
        <v>16</v>
      </c>
      <c r="S1578" s="827">
        <v>0.72727272727272729</v>
      </c>
      <c r="T1578" s="826">
        <v>11.5</v>
      </c>
      <c r="U1578" s="828">
        <v>0.69696969696969702</v>
      </c>
    </row>
    <row r="1579" spans="1:21" ht="14.45" customHeight="1" x14ac:dyDescent="0.2">
      <c r="A1579" s="821">
        <v>21</v>
      </c>
      <c r="B1579" s="822" t="s">
        <v>3465</v>
      </c>
      <c r="C1579" s="822" t="s">
        <v>3471</v>
      </c>
      <c r="D1579" s="823" t="s">
        <v>6113</v>
      </c>
      <c r="E1579" s="824" t="s">
        <v>3522</v>
      </c>
      <c r="F1579" s="822" t="s">
        <v>3466</v>
      </c>
      <c r="G1579" s="822" t="s">
        <v>4536</v>
      </c>
      <c r="H1579" s="822" t="s">
        <v>662</v>
      </c>
      <c r="I1579" s="822" t="s">
        <v>2671</v>
      </c>
      <c r="J1579" s="822" t="s">
        <v>1436</v>
      </c>
      <c r="K1579" s="822" t="s">
        <v>2672</v>
      </c>
      <c r="L1579" s="825">
        <v>0</v>
      </c>
      <c r="M1579" s="825">
        <v>0</v>
      </c>
      <c r="N1579" s="822">
        <v>8</v>
      </c>
      <c r="O1579" s="826">
        <v>6</v>
      </c>
      <c r="P1579" s="825">
        <v>0</v>
      </c>
      <c r="Q1579" s="827"/>
      <c r="R1579" s="822">
        <v>5</v>
      </c>
      <c r="S1579" s="827">
        <v>0.625</v>
      </c>
      <c r="T1579" s="826">
        <v>4</v>
      </c>
      <c r="U1579" s="828">
        <v>0.66666666666666663</v>
      </c>
    </row>
    <row r="1580" spans="1:21" ht="14.45" customHeight="1" x14ac:dyDescent="0.2">
      <c r="A1580" s="821">
        <v>21</v>
      </c>
      <c r="B1580" s="822" t="s">
        <v>3465</v>
      </c>
      <c r="C1580" s="822" t="s">
        <v>3471</v>
      </c>
      <c r="D1580" s="823" t="s">
        <v>6113</v>
      </c>
      <c r="E1580" s="824" t="s">
        <v>3522</v>
      </c>
      <c r="F1580" s="822" t="s">
        <v>3467</v>
      </c>
      <c r="G1580" s="822" t="s">
        <v>3555</v>
      </c>
      <c r="H1580" s="822" t="s">
        <v>329</v>
      </c>
      <c r="I1580" s="822" t="s">
        <v>4207</v>
      </c>
      <c r="J1580" s="822" t="s">
        <v>3557</v>
      </c>
      <c r="K1580" s="822"/>
      <c r="L1580" s="825">
        <v>0</v>
      </c>
      <c r="M1580" s="825">
        <v>0</v>
      </c>
      <c r="N1580" s="822">
        <v>48</v>
      </c>
      <c r="O1580" s="826">
        <v>48</v>
      </c>
      <c r="P1580" s="825">
        <v>0</v>
      </c>
      <c r="Q1580" s="827"/>
      <c r="R1580" s="822">
        <v>42</v>
      </c>
      <c r="S1580" s="827">
        <v>0.875</v>
      </c>
      <c r="T1580" s="826">
        <v>42</v>
      </c>
      <c r="U1580" s="828">
        <v>0.875</v>
      </c>
    </row>
    <row r="1581" spans="1:21" ht="14.45" customHeight="1" x14ac:dyDescent="0.2">
      <c r="A1581" s="821">
        <v>21</v>
      </c>
      <c r="B1581" s="822" t="s">
        <v>3465</v>
      </c>
      <c r="C1581" s="822" t="s">
        <v>3471</v>
      </c>
      <c r="D1581" s="823" t="s">
        <v>6113</v>
      </c>
      <c r="E1581" s="824" t="s">
        <v>3522</v>
      </c>
      <c r="F1581" s="822" t="s">
        <v>3467</v>
      </c>
      <c r="G1581" s="822" t="s">
        <v>3555</v>
      </c>
      <c r="H1581" s="822" t="s">
        <v>329</v>
      </c>
      <c r="I1581" s="822" t="s">
        <v>5153</v>
      </c>
      <c r="J1581" s="822" t="s">
        <v>3557</v>
      </c>
      <c r="K1581" s="822"/>
      <c r="L1581" s="825">
        <v>0</v>
      </c>
      <c r="M1581" s="825">
        <v>0</v>
      </c>
      <c r="N1581" s="822">
        <v>2</v>
      </c>
      <c r="O1581" s="826">
        <v>2</v>
      </c>
      <c r="P1581" s="825">
        <v>0</v>
      </c>
      <c r="Q1581" s="827"/>
      <c r="R1581" s="822">
        <v>2</v>
      </c>
      <c r="S1581" s="827">
        <v>1</v>
      </c>
      <c r="T1581" s="826">
        <v>2</v>
      </c>
      <c r="U1581" s="828">
        <v>1</v>
      </c>
    </row>
    <row r="1582" spans="1:21" ht="14.45" customHeight="1" x14ac:dyDescent="0.2">
      <c r="A1582" s="821">
        <v>21</v>
      </c>
      <c r="B1582" s="822" t="s">
        <v>3465</v>
      </c>
      <c r="C1582" s="822" t="s">
        <v>3471</v>
      </c>
      <c r="D1582" s="823" t="s">
        <v>6113</v>
      </c>
      <c r="E1582" s="824" t="s">
        <v>3522</v>
      </c>
      <c r="F1582" s="822" t="s">
        <v>3467</v>
      </c>
      <c r="G1582" s="822" t="s">
        <v>3555</v>
      </c>
      <c r="H1582" s="822" t="s">
        <v>329</v>
      </c>
      <c r="I1582" s="822" t="s">
        <v>4762</v>
      </c>
      <c r="J1582" s="822" t="s">
        <v>3557</v>
      </c>
      <c r="K1582" s="822"/>
      <c r="L1582" s="825">
        <v>0</v>
      </c>
      <c r="M1582" s="825">
        <v>0</v>
      </c>
      <c r="N1582" s="822">
        <v>1</v>
      </c>
      <c r="O1582" s="826">
        <v>1</v>
      </c>
      <c r="P1582" s="825">
        <v>0</v>
      </c>
      <c r="Q1582" s="827"/>
      <c r="R1582" s="822">
        <v>1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21</v>
      </c>
      <c r="B1583" s="822" t="s">
        <v>3465</v>
      </c>
      <c r="C1583" s="822" t="s">
        <v>3471</v>
      </c>
      <c r="D1583" s="823" t="s">
        <v>6113</v>
      </c>
      <c r="E1583" s="824" t="s">
        <v>3522</v>
      </c>
      <c r="F1583" s="822" t="s">
        <v>3468</v>
      </c>
      <c r="G1583" s="822" t="s">
        <v>4237</v>
      </c>
      <c r="H1583" s="822" t="s">
        <v>329</v>
      </c>
      <c r="I1583" s="822" t="s">
        <v>4549</v>
      </c>
      <c r="J1583" s="822" t="s">
        <v>4550</v>
      </c>
      <c r="K1583" s="822" t="s">
        <v>4551</v>
      </c>
      <c r="L1583" s="825">
        <v>1000.5</v>
      </c>
      <c r="M1583" s="825">
        <v>1000.5</v>
      </c>
      <c r="N1583" s="822">
        <v>1</v>
      </c>
      <c r="O1583" s="826">
        <v>1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21</v>
      </c>
      <c r="B1584" s="822" t="s">
        <v>3465</v>
      </c>
      <c r="C1584" s="822" t="s">
        <v>3471</v>
      </c>
      <c r="D1584" s="823" t="s">
        <v>6113</v>
      </c>
      <c r="E1584" s="824" t="s">
        <v>3522</v>
      </c>
      <c r="F1584" s="822" t="s">
        <v>3468</v>
      </c>
      <c r="G1584" s="822" t="s">
        <v>3590</v>
      </c>
      <c r="H1584" s="822" t="s">
        <v>329</v>
      </c>
      <c r="I1584" s="822" t="s">
        <v>4212</v>
      </c>
      <c r="J1584" s="822" t="s">
        <v>4213</v>
      </c>
      <c r="K1584" s="822" t="s">
        <v>4214</v>
      </c>
      <c r="L1584" s="825">
        <v>2029.75</v>
      </c>
      <c r="M1584" s="825">
        <v>12178.5</v>
      </c>
      <c r="N1584" s="822">
        <v>6</v>
      </c>
      <c r="O1584" s="826">
        <v>6</v>
      </c>
      <c r="P1584" s="825">
        <v>8119</v>
      </c>
      <c r="Q1584" s="827">
        <v>0.66666666666666663</v>
      </c>
      <c r="R1584" s="822">
        <v>4</v>
      </c>
      <c r="S1584" s="827">
        <v>0.66666666666666663</v>
      </c>
      <c r="T1584" s="826">
        <v>4</v>
      </c>
      <c r="U1584" s="828">
        <v>0.66666666666666663</v>
      </c>
    </row>
    <row r="1585" spans="1:21" ht="14.45" customHeight="1" x14ac:dyDescent="0.2">
      <c r="A1585" s="821">
        <v>21</v>
      </c>
      <c r="B1585" s="822" t="s">
        <v>3465</v>
      </c>
      <c r="C1585" s="822" t="s">
        <v>3471</v>
      </c>
      <c r="D1585" s="823" t="s">
        <v>6113</v>
      </c>
      <c r="E1585" s="824" t="s">
        <v>3524</v>
      </c>
      <c r="F1585" s="822" t="s">
        <v>3466</v>
      </c>
      <c r="G1585" s="822" t="s">
        <v>3647</v>
      </c>
      <c r="H1585" s="822" t="s">
        <v>329</v>
      </c>
      <c r="I1585" s="822" t="s">
        <v>4257</v>
      </c>
      <c r="J1585" s="822" t="s">
        <v>3651</v>
      </c>
      <c r="K1585" s="822" t="s">
        <v>4258</v>
      </c>
      <c r="L1585" s="825">
        <v>121.75</v>
      </c>
      <c r="M1585" s="825">
        <v>121.75</v>
      </c>
      <c r="N1585" s="822">
        <v>1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21</v>
      </c>
      <c r="B1586" s="822" t="s">
        <v>3465</v>
      </c>
      <c r="C1586" s="822" t="s">
        <v>3471</v>
      </c>
      <c r="D1586" s="823" t="s">
        <v>6113</v>
      </c>
      <c r="E1586" s="824" t="s">
        <v>3524</v>
      </c>
      <c r="F1586" s="822" t="s">
        <v>3466</v>
      </c>
      <c r="G1586" s="822" t="s">
        <v>3647</v>
      </c>
      <c r="H1586" s="822" t="s">
        <v>662</v>
      </c>
      <c r="I1586" s="822" t="s">
        <v>2999</v>
      </c>
      <c r="J1586" s="822" t="s">
        <v>701</v>
      </c>
      <c r="K1586" s="822" t="s">
        <v>702</v>
      </c>
      <c r="L1586" s="825">
        <v>72.55</v>
      </c>
      <c r="M1586" s="825">
        <v>72.55</v>
      </c>
      <c r="N1586" s="822">
        <v>1</v>
      </c>
      <c r="O1586" s="826">
        <v>1</v>
      </c>
      <c r="P1586" s="825">
        <v>72.55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21</v>
      </c>
      <c r="B1587" s="822" t="s">
        <v>3465</v>
      </c>
      <c r="C1587" s="822" t="s">
        <v>3471</v>
      </c>
      <c r="D1587" s="823" t="s">
        <v>6113</v>
      </c>
      <c r="E1587" s="824" t="s">
        <v>3524</v>
      </c>
      <c r="F1587" s="822" t="s">
        <v>3466</v>
      </c>
      <c r="G1587" s="822" t="s">
        <v>3647</v>
      </c>
      <c r="H1587" s="822" t="s">
        <v>662</v>
      </c>
      <c r="I1587" s="822" t="s">
        <v>2998</v>
      </c>
      <c r="J1587" s="822" t="s">
        <v>701</v>
      </c>
      <c r="K1587" s="822" t="s">
        <v>703</v>
      </c>
      <c r="L1587" s="825">
        <v>21.76</v>
      </c>
      <c r="M1587" s="825">
        <v>21.76</v>
      </c>
      <c r="N1587" s="822">
        <v>1</v>
      </c>
      <c r="O1587" s="826">
        <v>0.5</v>
      </c>
      <c r="P1587" s="825">
        <v>21.76</v>
      </c>
      <c r="Q1587" s="827">
        <v>1</v>
      </c>
      <c r="R1587" s="822">
        <v>1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21</v>
      </c>
      <c r="B1588" s="822" t="s">
        <v>3465</v>
      </c>
      <c r="C1588" s="822" t="s">
        <v>3471</v>
      </c>
      <c r="D1588" s="823" t="s">
        <v>6113</v>
      </c>
      <c r="E1588" s="824" t="s">
        <v>3524</v>
      </c>
      <c r="F1588" s="822" t="s">
        <v>3466</v>
      </c>
      <c r="G1588" s="822" t="s">
        <v>3647</v>
      </c>
      <c r="H1588" s="822" t="s">
        <v>329</v>
      </c>
      <c r="I1588" s="822" t="s">
        <v>5154</v>
      </c>
      <c r="J1588" s="822" t="s">
        <v>697</v>
      </c>
      <c r="K1588" s="822" t="s">
        <v>702</v>
      </c>
      <c r="L1588" s="825">
        <v>72.55</v>
      </c>
      <c r="M1588" s="825">
        <v>72.55</v>
      </c>
      <c r="N1588" s="822">
        <v>1</v>
      </c>
      <c r="O1588" s="826">
        <v>0.5</v>
      </c>
      <c r="P1588" s="825">
        <v>72.55</v>
      </c>
      <c r="Q1588" s="827">
        <v>1</v>
      </c>
      <c r="R1588" s="822">
        <v>1</v>
      </c>
      <c r="S1588" s="827">
        <v>1</v>
      </c>
      <c r="T1588" s="826">
        <v>0.5</v>
      </c>
      <c r="U1588" s="828">
        <v>1</v>
      </c>
    </row>
    <row r="1589" spans="1:21" ht="14.45" customHeight="1" x14ac:dyDescent="0.2">
      <c r="A1589" s="821">
        <v>21</v>
      </c>
      <c r="B1589" s="822" t="s">
        <v>3465</v>
      </c>
      <c r="C1589" s="822" t="s">
        <v>3471</v>
      </c>
      <c r="D1589" s="823" t="s">
        <v>6113</v>
      </c>
      <c r="E1589" s="824" t="s">
        <v>3524</v>
      </c>
      <c r="F1589" s="822" t="s">
        <v>3466</v>
      </c>
      <c r="G1589" s="822" t="s">
        <v>3656</v>
      </c>
      <c r="H1589" s="822" t="s">
        <v>662</v>
      </c>
      <c r="I1589" s="822" t="s">
        <v>3078</v>
      </c>
      <c r="J1589" s="822" t="s">
        <v>3079</v>
      </c>
      <c r="K1589" s="822" t="s">
        <v>3080</v>
      </c>
      <c r="L1589" s="825">
        <v>23.4</v>
      </c>
      <c r="M1589" s="825">
        <v>23.4</v>
      </c>
      <c r="N1589" s="822">
        <v>1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21</v>
      </c>
      <c r="B1590" s="822" t="s">
        <v>3465</v>
      </c>
      <c r="C1590" s="822" t="s">
        <v>3471</v>
      </c>
      <c r="D1590" s="823" t="s">
        <v>6113</v>
      </c>
      <c r="E1590" s="824" t="s">
        <v>3524</v>
      </c>
      <c r="F1590" s="822" t="s">
        <v>3466</v>
      </c>
      <c r="G1590" s="822" t="s">
        <v>3656</v>
      </c>
      <c r="H1590" s="822" t="s">
        <v>329</v>
      </c>
      <c r="I1590" s="822" t="s">
        <v>4261</v>
      </c>
      <c r="J1590" s="822" t="s">
        <v>4260</v>
      </c>
      <c r="K1590" s="822" t="s">
        <v>3080</v>
      </c>
      <c r="L1590" s="825">
        <v>23.4</v>
      </c>
      <c r="M1590" s="825">
        <v>163.79999999999998</v>
      </c>
      <c r="N1590" s="822">
        <v>7</v>
      </c>
      <c r="O1590" s="826">
        <v>3</v>
      </c>
      <c r="P1590" s="825">
        <v>116.99999999999999</v>
      </c>
      <c r="Q1590" s="827">
        <v>0.7142857142857143</v>
      </c>
      <c r="R1590" s="822">
        <v>5</v>
      </c>
      <c r="S1590" s="827">
        <v>0.7142857142857143</v>
      </c>
      <c r="T1590" s="826">
        <v>2</v>
      </c>
      <c r="U1590" s="828">
        <v>0.66666666666666663</v>
      </c>
    </row>
    <row r="1591" spans="1:21" ht="14.45" customHeight="1" x14ac:dyDescent="0.2">
      <c r="A1591" s="821">
        <v>21</v>
      </c>
      <c r="B1591" s="822" t="s">
        <v>3465</v>
      </c>
      <c r="C1591" s="822" t="s">
        <v>3471</v>
      </c>
      <c r="D1591" s="823" t="s">
        <v>6113</v>
      </c>
      <c r="E1591" s="824" t="s">
        <v>3524</v>
      </c>
      <c r="F1591" s="822" t="s">
        <v>3466</v>
      </c>
      <c r="G1591" s="822" t="s">
        <v>3656</v>
      </c>
      <c r="H1591" s="822" t="s">
        <v>662</v>
      </c>
      <c r="I1591" s="822" t="s">
        <v>3083</v>
      </c>
      <c r="J1591" s="822" t="s">
        <v>3079</v>
      </c>
      <c r="K1591" s="822" t="s">
        <v>3084</v>
      </c>
      <c r="L1591" s="825">
        <v>11.71</v>
      </c>
      <c r="M1591" s="825">
        <v>11.71</v>
      </c>
      <c r="N1591" s="822">
        <v>1</v>
      </c>
      <c r="O1591" s="826">
        <v>0.5</v>
      </c>
      <c r="P1591" s="825">
        <v>11.71</v>
      </c>
      <c r="Q1591" s="827">
        <v>1</v>
      </c>
      <c r="R1591" s="822">
        <v>1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21</v>
      </c>
      <c r="B1592" s="822" t="s">
        <v>3465</v>
      </c>
      <c r="C1592" s="822" t="s">
        <v>3471</v>
      </c>
      <c r="D1592" s="823" t="s">
        <v>6113</v>
      </c>
      <c r="E1592" s="824" t="s">
        <v>3524</v>
      </c>
      <c r="F1592" s="822" t="s">
        <v>3466</v>
      </c>
      <c r="G1592" s="822" t="s">
        <v>3674</v>
      </c>
      <c r="H1592" s="822" t="s">
        <v>662</v>
      </c>
      <c r="I1592" s="822" t="s">
        <v>3675</v>
      </c>
      <c r="J1592" s="822" t="s">
        <v>3676</v>
      </c>
      <c r="K1592" s="822" t="s">
        <v>3677</v>
      </c>
      <c r="L1592" s="825">
        <v>1091.07</v>
      </c>
      <c r="M1592" s="825">
        <v>2182.14</v>
      </c>
      <c r="N1592" s="822">
        <v>2</v>
      </c>
      <c r="O1592" s="826">
        <v>0.5</v>
      </c>
      <c r="P1592" s="825">
        <v>2182.14</v>
      </c>
      <c r="Q1592" s="827">
        <v>1</v>
      </c>
      <c r="R1592" s="822">
        <v>2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21</v>
      </c>
      <c r="B1593" s="822" t="s">
        <v>3465</v>
      </c>
      <c r="C1593" s="822" t="s">
        <v>3471</v>
      </c>
      <c r="D1593" s="823" t="s">
        <v>6113</v>
      </c>
      <c r="E1593" s="824" t="s">
        <v>3524</v>
      </c>
      <c r="F1593" s="822" t="s">
        <v>3466</v>
      </c>
      <c r="G1593" s="822" t="s">
        <v>3691</v>
      </c>
      <c r="H1593" s="822" t="s">
        <v>329</v>
      </c>
      <c r="I1593" s="822" t="s">
        <v>4281</v>
      </c>
      <c r="J1593" s="822" t="s">
        <v>3693</v>
      </c>
      <c r="K1593" s="822" t="s">
        <v>4282</v>
      </c>
      <c r="L1593" s="825">
        <v>80.19</v>
      </c>
      <c r="M1593" s="825">
        <v>160.38</v>
      </c>
      <c r="N1593" s="822">
        <v>2</v>
      </c>
      <c r="O1593" s="826">
        <v>2</v>
      </c>
      <c r="P1593" s="825">
        <v>80.19</v>
      </c>
      <c r="Q1593" s="827">
        <v>0.5</v>
      </c>
      <c r="R1593" s="822">
        <v>1</v>
      </c>
      <c r="S1593" s="827">
        <v>0.5</v>
      </c>
      <c r="T1593" s="826">
        <v>1</v>
      </c>
      <c r="U1593" s="828">
        <v>0.5</v>
      </c>
    </row>
    <row r="1594" spans="1:21" ht="14.45" customHeight="1" x14ac:dyDescent="0.2">
      <c r="A1594" s="821">
        <v>21</v>
      </c>
      <c r="B1594" s="822" t="s">
        <v>3465</v>
      </c>
      <c r="C1594" s="822" t="s">
        <v>3471</v>
      </c>
      <c r="D1594" s="823" t="s">
        <v>6113</v>
      </c>
      <c r="E1594" s="824" t="s">
        <v>3524</v>
      </c>
      <c r="F1594" s="822" t="s">
        <v>3466</v>
      </c>
      <c r="G1594" s="822" t="s">
        <v>3699</v>
      </c>
      <c r="H1594" s="822" t="s">
        <v>329</v>
      </c>
      <c r="I1594" s="822" t="s">
        <v>3700</v>
      </c>
      <c r="J1594" s="822" t="s">
        <v>3278</v>
      </c>
      <c r="K1594" s="822" t="s">
        <v>3101</v>
      </c>
      <c r="L1594" s="825">
        <v>206.88</v>
      </c>
      <c r="M1594" s="825">
        <v>206.88</v>
      </c>
      <c r="N1594" s="822">
        <v>1</v>
      </c>
      <c r="O1594" s="826">
        <v>1</v>
      </c>
      <c r="P1594" s="825">
        <v>206.88</v>
      </c>
      <c r="Q1594" s="827">
        <v>1</v>
      </c>
      <c r="R1594" s="822">
        <v>1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21</v>
      </c>
      <c r="B1595" s="822" t="s">
        <v>3465</v>
      </c>
      <c r="C1595" s="822" t="s">
        <v>3471</v>
      </c>
      <c r="D1595" s="823" t="s">
        <v>6113</v>
      </c>
      <c r="E1595" s="824" t="s">
        <v>3524</v>
      </c>
      <c r="F1595" s="822" t="s">
        <v>3466</v>
      </c>
      <c r="G1595" s="822" t="s">
        <v>3712</v>
      </c>
      <c r="H1595" s="822" t="s">
        <v>329</v>
      </c>
      <c r="I1595" s="822" t="s">
        <v>3713</v>
      </c>
      <c r="J1595" s="822" t="s">
        <v>3714</v>
      </c>
      <c r="K1595" s="822" t="s">
        <v>3715</v>
      </c>
      <c r="L1595" s="825">
        <v>0</v>
      </c>
      <c r="M1595" s="825">
        <v>0</v>
      </c>
      <c r="N1595" s="822">
        <v>2</v>
      </c>
      <c r="O1595" s="826">
        <v>1</v>
      </c>
      <c r="P1595" s="825">
        <v>0</v>
      </c>
      <c r="Q1595" s="827"/>
      <c r="R1595" s="822">
        <v>1</v>
      </c>
      <c r="S1595" s="827">
        <v>0.5</v>
      </c>
      <c r="T1595" s="826">
        <v>0.5</v>
      </c>
      <c r="U1595" s="828">
        <v>0.5</v>
      </c>
    </row>
    <row r="1596" spans="1:21" ht="14.45" customHeight="1" x14ac:dyDescent="0.2">
      <c r="A1596" s="821">
        <v>21</v>
      </c>
      <c r="B1596" s="822" t="s">
        <v>3465</v>
      </c>
      <c r="C1596" s="822" t="s">
        <v>3471</v>
      </c>
      <c r="D1596" s="823" t="s">
        <v>6113</v>
      </c>
      <c r="E1596" s="824" t="s">
        <v>3524</v>
      </c>
      <c r="F1596" s="822" t="s">
        <v>3466</v>
      </c>
      <c r="G1596" s="822" t="s">
        <v>3712</v>
      </c>
      <c r="H1596" s="822" t="s">
        <v>329</v>
      </c>
      <c r="I1596" s="822" t="s">
        <v>3716</v>
      </c>
      <c r="J1596" s="822" t="s">
        <v>3714</v>
      </c>
      <c r="K1596" s="822" t="s">
        <v>1212</v>
      </c>
      <c r="L1596" s="825">
        <v>0</v>
      </c>
      <c r="M1596" s="825">
        <v>0</v>
      </c>
      <c r="N1596" s="822">
        <v>1</v>
      </c>
      <c r="O1596" s="826">
        <v>1</v>
      </c>
      <c r="P1596" s="825">
        <v>0</v>
      </c>
      <c r="Q1596" s="827"/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21</v>
      </c>
      <c r="B1597" s="822" t="s">
        <v>3465</v>
      </c>
      <c r="C1597" s="822" t="s">
        <v>3471</v>
      </c>
      <c r="D1597" s="823" t="s">
        <v>6113</v>
      </c>
      <c r="E1597" s="824" t="s">
        <v>3524</v>
      </c>
      <c r="F1597" s="822" t="s">
        <v>3466</v>
      </c>
      <c r="G1597" s="822" t="s">
        <v>3712</v>
      </c>
      <c r="H1597" s="822" t="s">
        <v>329</v>
      </c>
      <c r="I1597" s="822" t="s">
        <v>5155</v>
      </c>
      <c r="J1597" s="822" t="s">
        <v>3714</v>
      </c>
      <c r="K1597" s="822" t="s">
        <v>5156</v>
      </c>
      <c r="L1597" s="825">
        <v>0</v>
      </c>
      <c r="M1597" s="825">
        <v>0</v>
      </c>
      <c r="N1597" s="822">
        <v>1</v>
      </c>
      <c r="O1597" s="826">
        <v>1</v>
      </c>
      <c r="P1597" s="825"/>
      <c r="Q1597" s="827"/>
      <c r="R1597" s="822"/>
      <c r="S1597" s="827">
        <v>0</v>
      </c>
      <c r="T1597" s="826"/>
      <c r="U1597" s="828">
        <v>0</v>
      </c>
    </row>
    <row r="1598" spans="1:21" ht="14.45" customHeight="1" x14ac:dyDescent="0.2">
      <c r="A1598" s="821">
        <v>21</v>
      </c>
      <c r="B1598" s="822" t="s">
        <v>3465</v>
      </c>
      <c r="C1598" s="822" t="s">
        <v>3471</v>
      </c>
      <c r="D1598" s="823" t="s">
        <v>6113</v>
      </c>
      <c r="E1598" s="824" t="s">
        <v>3524</v>
      </c>
      <c r="F1598" s="822" t="s">
        <v>3466</v>
      </c>
      <c r="G1598" s="822" t="s">
        <v>3712</v>
      </c>
      <c r="H1598" s="822" t="s">
        <v>329</v>
      </c>
      <c r="I1598" s="822" t="s">
        <v>5157</v>
      </c>
      <c r="J1598" s="822" t="s">
        <v>3714</v>
      </c>
      <c r="K1598" s="822" t="s">
        <v>5158</v>
      </c>
      <c r="L1598" s="825">
        <v>0</v>
      </c>
      <c r="M1598" s="825">
        <v>0</v>
      </c>
      <c r="N1598" s="822">
        <v>2</v>
      </c>
      <c r="O1598" s="826">
        <v>0.5</v>
      </c>
      <c r="P1598" s="825">
        <v>0</v>
      </c>
      <c r="Q1598" s="827"/>
      <c r="R1598" s="822">
        <v>2</v>
      </c>
      <c r="S1598" s="827">
        <v>1</v>
      </c>
      <c r="T1598" s="826">
        <v>0.5</v>
      </c>
      <c r="U1598" s="828">
        <v>1</v>
      </c>
    </row>
    <row r="1599" spans="1:21" ht="14.45" customHeight="1" x14ac:dyDescent="0.2">
      <c r="A1599" s="821">
        <v>21</v>
      </c>
      <c r="B1599" s="822" t="s">
        <v>3465</v>
      </c>
      <c r="C1599" s="822" t="s">
        <v>3471</v>
      </c>
      <c r="D1599" s="823" t="s">
        <v>6113</v>
      </c>
      <c r="E1599" s="824" t="s">
        <v>3524</v>
      </c>
      <c r="F1599" s="822" t="s">
        <v>3466</v>
      </c>
      <c r="G1599" s="822" t="s">
        <v>3719</v>
      </c>
      <c r="H1599" s="822" t="s">
        <v>662</v>
      </c>
      <c r="I1599" s="822" t="s">
        <v>3340</v>
      </c>
      <c r="J1599" s="822" t="s">
        <v>1629</v>
      </c>
      <c r="K1599" s="822" t="s">
        <v>3341</v>
      </c>
      <c r="L1599" s="825">
        <v>117.55</v>
      </c>
      <c r="M1599" s="825">
        <v>117.55</v>
      </c>
      <c r="N1599" s="822">
        <v>1</v>
      </c>
      <c r="O1599" s="826">
        <v>1</v>
      </c>
      <c r="P1599" s="825">
        <v>117.55</v>
      </c>
      <c r="Q1599" s="827">
        <v>1</v>
      </c>
      <c r="R1599" s="822">
        <v>1</v>
      </c>
      <c r="S1599" s="827">
        <v>1</v>
      </c>
      <c r="T1599" s="826">
        <v>1</v>
      </c>
      <c r="U1599" s="828">
        <v>1</v>
      </c>
    </row>
    <row r="1600" spans="1:21" ht="14.45" customHeight="1" x14ac:dyDescent="0.2">
      <c r="A1600" s="821">
        <v>21</v>
      </c>
      <c r="B1600" s="822" t="s">
        <v>3465</v>
      </c>
      <c r="C1600" s="822" t="s">
        <v>3471</v>
      </c>
      <c r="D1600" s="823" t="s">
        <v>6113</v>
      </c>
      <c r="E1600" s="824" t="s">
        <v>3524</v>
      </c>
      <c r="F1600" s="822" t="s">
        <v>3466</v>
      </c>
      <c r="G1600" s="822" t="s">
        <v>3719</v>
      </c>
      <c r="H1600" s="822" t="s">
        <v>662</v>
      </c>
      <c r="I1600" s="822" t="s">
        <v>3141</v>
      </c>
      <c r="J1600" s="822" t="s">
        <v>1629</v>
      </c>
      <c r="K1600" s="822" t="s">
        <v>824</v>
      </c>
      <c r="L1600" s="825">
        <v>58.77</v>
      </c>
      <c r="M1600" s="825">
        <v>58.77</v>
      </c>
      <c r="N1600" s="822">
        <v>1</v>
      </c>
      <c r="O1600" s="826">
        <v>0.5</v>
      </c>
      <c r="P1600" s="825">
        <v>58.77</v>
      </c>
      <c r="Q1600" s="827">
        <v>1</v>
      </c>
      <c r="R1600" s="822">
        <v>1</v>
      </c>
      <c r="S1600" s="827">
        <v>1</v>
      </c>
      <c r="T1600" s="826">
        <v>0.5</v>
      </c>
      <c r="U1600" s="828">
        <v>1</v>
      </c>
    </row>
    <row r="1601" spans="1:21" ht="14.45" customHeight="1" x14ac:dyDescent="0.2">
      <c r="A1601" s="821">
        <v>21</v>
      </c>
      <c r="B1601" s="822" t="s">
        <v>3465</v>
      </c>
      <c r="C1601" s="822" t="s">
        <v>3471</v>
      </c>
      <c r="D1601" s="823" t="s">
        <v>6113</v>
      </c>
      <c r="E1601" s="824" t="s">
        <v>3524</v>
      </c>
      <c r="F1601" s="822" t="s">
        <v>3466</v>
      </c>
      <c r="G1601" s="822" t="s">
        <v>3731</v>
      </c>
      <c r="H1601" s="822" t="s">
        <v>662</v>
      </c>
      <c r="I1601" s="822" t="s">
        <v>3089</v>
      </c>
      <c r="J1601" s="822" t="s">
        <v>1870</v>
      </c>
      <c r="K1601" s="822" t="s">
        <v>824</v>
      </c>
      <c r="L1601" s="825">
        <v>65.989999999999995</v>
      </c>
      <c r="M1601" s="825">
        <v>263.95999999999998</v>
      </c>
      <c r="N1601" s="822">
        <v>4</v>
      </c>
      <c r="O1601" s="826">
        <v>1.5</v>
      </c>
      <c r="P1601" s="825">
        <v>197.96999999999997</v>
      </c>
      <c r="Q1601" s="827">
        <v>0.75</v>
      </c>
      <c r="R1601" s="822">
        <v>3</v>
      </c>
      <c r="S1601" s="827">
        <v>0.75</v>
      </c>
      <c r="T1601" s="826">
        <v>1</v>
      </c>
      <c r="U1601" s="828">
        <v>0.66666666666666663</v>
      </c>
    </row>
    <row r="1602" spans="1:21" ht="14.45" customHeight="1" x14ac:dyDescent="0.2">
      <c r="A1602" s="821">
        <v>21</v>
      </c>
      <c r="B1602" s="822" t="s">
        <v>3465</v>
      </c>
      <c r="C1602" s="822" t="s">
        <v>3471</v>
      </c>
      <c r="D1602" s="823" t="s">
        <v>6113</v>
      </c>
      <c r="E1602" s="824" t="s">
        <v>3524</v>
      </c>
      <c r="F1602" s="822" t="s">
        <v>3466</v>
      </c>
      <c r="G1602" s="822" t="s">
        <v>3731</v>
      </c>
      <c r="H1602" s="822" t="s">
        <v>662</v>
      </c>
      <c r="I1602" s="822" t="s">
        <v>3733</v>
      </c>
      <c r="J1602" s="822" t="s">
        <v>1870</v>
      </c>
      <c r="K1602" s="822" t="s">
        <v>3341</v>
      </c>
      <c r="L1602" s="825">
        <v>131.97999999999999</v>
      </c>
      <c r="M1602" s="825">
        <v>131.97999999999999</v>
      </c>
      <c r="N1602" s="822">
        <v>1</v>
      </c>
      <c r="O1602" s="826">
        <v>0.5</v>
      </c>
      <c r="P1602" s="825">
        <v>131.97999999999999</v>
      </c>
      <c r="Q1602" s="827">
        <v>1</v>
      </c>
      <c r="R1602" s="822">
        <v>1</v>
      </c>
      <c r="S1602" s="827">
        <v>1</v>
      </c>
      <c r="T1602" s="826">
        <v>0.5</v>
      </c>
      <c r="U1602" s="828">
        <v>1</v>
      </c>
    </row>
    <row r="1603" spans="1:21" ht="14.45" customHeight="1" x14ac:dyDescent="0.2">
      <c r="A1603" s="821">
        <v>21</v>
      </c>
      <c r="B1603" s="822" t="s">
        <v>3465</v>
      </c>
      <c r="C1603" s="822" t="s">
        <v>3471</v>
      </c>
      <c r="D1603" s="823" t="s">
        <v>6113</v>
      </c>
      <c r="E1603" s="824" t="s">
        <v>3524</v>
      </c>
      <c r="F1603" s="822" t="s">
        <v>3466</v>
      </c>
      <c r="G1603" s="822" t="s">
        <v>3579</v>
      </c>
      <c r="H1603" s="822" t="s">
        <v>329</v>
      </c>
      <c r="I1603" s="822" t="s">
        <v>3739</v>
      </c>
      <c r="J1603" s="822" t="s">
        <v>1011</v>
      </c>
      <c r="K1603" s="822" t="s">
        <v>1012</v>
      </c>
      <c r="L1603" s="825">
        <v>236.03</v>
      </c>
      <c r="M1603" s="825">
        <v>708.09</v>
      </c>
      <c r="N1603" s="822">
        <v>3</v>
      </c>
      <c r="O1603" s="826">
        <v>1.5</v>
      </c>
      <c r="P1603" s="825">
        <v>236.03</v>
      </c>
      <c r="Q1603" s="827">
        <v>0.33333333333333331</v>
      </c>
      <c r="R1603" s="822">
        <v>1</v>
      </c>
      <c r="S1603" s="827">
        <v>0.33333333333333331</v>
      </c>
      <c r="T1603" s="826">
        <v>0.5</v>
      </c>
      <c r="U1603" s="828">
        <v>0.33333333333333331</v>
      </c>
    </row>
    <row r="1604" spans="1:21" ht="14.45" customHeight="1" x14ac:dyDescent="0.2">
      <c r="A1604" s="821">
        <v>21</v>
      </c>
      <c r="B1604" s="822" t="s">
        <v>3465</v>
      </c>
      <c r="C1604" s="822" t="s">
        <v>3471</v>
      </c>
      <c r="D1604" s="823" t="s">
        <v>6113</v>
      </c>
      <c r="E1604" s="824" t="s">
        <v>3524</v>
      </c>
      <c r="F1604" s="822" t="s">
        <v>3466</v>
      </c>
      <c r="G1604" s="822" t="s">
        <v>3579</v>
      </c>
      <c r="H1604" s="822" t="s">
        <v>329</v>
      </c>
      <c r="I1604" s="822" t="s">
        <v>3741</v>
      </c>
      <c r="J1604" s="822" t="s">
        <v>3581</v>
      </c>
      <c r="K1604" s="822" t="s">
        <v>1012</v>
      </c>
      <c r="L1604" s="825">
        <v>236.03</v>
      </c>
      <c r="M1604" s="825">
        <v>472.06</v>
      </c>
      <c r="N1604" s="822">
        <v>2</v>
      </c>
      <c r="O1604" s="826">
        <v>0.5</v>
      </c>
      <c r="P1604" s="825">
        <v>472.06</v>
      </c>
      <c r="Q1604" s="827">
        <v>1</v>
      </c>
      <c r="R1604" s="822">
        <v>2</v>
      </c>
      <c r="S1604" s="827">
        <v>1</v>
      </c>
      <c r="T1604" s="826">
        <v>0.5</v>
      </c>
      <c r="U1604" s="828">
        <v>1</v>
      </c>
    </row>
    <row r="1605" spans="1:21" ht="14.45" customHeight="1" x14ac:dyDescent="0.2">
      <c r="A1605" s="821">
        <v>21</v>
      </c>
      <c r="B1605" s="822" t="s">
        <v>3465</v>
      </c>
      <c r="C1605" s="822" t="s">
        <v>3471</v>
      </c>
      <c r="D1605" s="823" t="s">
        <v>6113</v>
      </c>
      <c r="E1605" s="824" t="s">
        <v>3524</v>
      </c>
      <c r="F1605" s="822" t="s">
        <v>3466</v>
      </c>
      <c r="G1605" s="822" t="s">
        <v>3751</v>
      </c>
      <c r="H1605" s="822" t="s">
        <v>329</v>
      </c>
      <c r="I1605" s="822" t="s">
        <v>3754</v>
      </c>
      <c r="J1605" s="822" t="s">
        <v>874</v>
      </c>
      <c r="K1605" s="822" t="s">
        <v>3755</v>
      </c>
      <c r="L1605" s="825">
        <v>182.22</v>
      </c>
      <c r="M1605" s="825">
        <v>182.22</v>
      </c>
      <c r="N1605" s="822">
        <v>1</v>
      </c>
      <c r="O1605" s="826">
        <v>0.5</v>
      </c>
      <c r="P1605" s="825">
        <v>182.22</v>
      </c>
      <c r="Q1605" s="827">
        <v>1</v>
      </c>
      <c r="R1605" s="822">
        <v>1</v>
      </c>
      <c r="S1605" s="827">
        <v>1</v>
      </c>
      <c r="T1605" s="826">
        <v>0.5</v>
      </c>
      <c r="U1605" s="828">
        <v>1</v>
      </c>
    </row>
    <row r="1606" spans="1:21" ht="14.45" customHeight="1" x14ac:dyDescent="0.2">
      <c r="A1606" s="821">
        <v>21</v>
      </c>
      <c r="B1606" s="822" t="s">
        <v>3465</v>
      </c>
      <c r="C1606" s="822" t="s">
        <v>3471</v>
      </c>
      <c r="D1606" s="823" t="s">
        <v>6113</v>
      </c>
      <c r="E1606" s="824" t="s">
        <v>3524</v>
      </c>
      <c r="F1606" s="822" t="s">
        <v>3466</v>
      </c>
      <c r="G1606" s="822" t="s">
        <v>3751</v>
      </c>
      <c r="H1606" s="822" t="s">
        <v>329</v>
      </c>
      <c r="I1606" s="822" t="s">
        <v>4663</v>
      </c>
      <c r="J1606" s="822" t="s">
        <v>874</v>
      </c>
      <c r="K1606" s="822" t="s">
        <v>3755</v>
      </c>
      <c r="L1606" s="825">
        <v>182.22</v>
      </c>
      <c r="M1606" s="825">
        <v>182.22</v>
      </c>
      <c r="N1606" s="822">
        <v>1</v>
      </c>
      <c r="O1606" s="826">
        <v>0.5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21</v>
      </c>
      <c r="B1607" s="822" t="s">
        <v>3465</v>
      </c>
      <c r="C1607" s="822" t="s">
        <v>3471</v>
      </c>
      <c r="D1607" s="823" t="s">
        <v>6113</v>
      </c>
      <c r="E1607" s="824" t="s">
        <v>3524</v>
      </c>
      <c r="F1607" s="822" t="s">
        <v>3466</v>
      </c>
      <c r="G1607" s="822" t="s">
        <v>3751</v>
      </c>
      <c r="H1607" s="822" t="s">
        <v>329</v>
      </c>
      <c r="I1607" s="822" t="s">
        <v>4964</v>
      </c>
      <c r="J1607" s="822" t="s">
        <v>874</v>
      </c>
      <c r="K1607" s="822" t="s">
        <v>3755</v>
      </c>
      <c r="L1607" s="825">
        <v>182.22</v>
      </c>
      <c r="M1607" s="825">
        <v>182.22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21</v>
      </c>
      <c r="B1608" s="822" t="s">
        <v>3465</v>
      </c>
      <c r="C1608" s="822" t="s">
        <v>3471</v>
      </c>
      <c r="D1608" s="823" t="s">
        <v>6113</v>
      </c>
      <c r="E1608" s="824" t="s">
        <v>3524</v>
      </c>
      <c r="F1608" s="822" t="s">
        <v>3466</v>
      </c>
      <c r="G1608" s="822" t="s">
        <v>3758</v>
      </c>
      <c r="H1608" s="822" t="s">
        <v>329</v>
      </c>
      <c r="I1608" s="822" t="s">
        <v>3759</v>
      </c>
      <c r="J1608" s="822" t="s">
        <v>1427</v>
      </c>
      <c r="K1608" s="822" t="s">
        <v>3760</v>
      </c>
      <c r="L1608" s="825">
        <v>29.13</v>
      </c>
      <c r="M1608" s="825">
        <v>116.52</v>
      </c>
      <c r="N1608" s="822">
        <v>4</v>
      </c>
      <c r="O1608" s="826">
        <v>1</v>
      </c>
      <c r="P1608" s="825">
        <v>116.52</v>
      </c>
      <c r="Q1608" s="827">
        <v>1</v>
      </c>
      <c r="R1608" s="822">
        <v>4</v>
      </c>
      <c r="S1608" s="827">
        <v>1</v>
      </c>
      <c r="T1608" s="826">
        <v>1</v>
      </c>
      <c r="U1608" s="828">
        <v>1</v>
      </c>
    </row>
    <row r="1609" spans="1:21" ht="14.45" customHeight="1" x14ac:dyDescent="0.2">
      <c r="A1609" s="821">
        <v>21</v>
      </c>
      <c r="B1609" s="822" t="s">
        <v>3465</v>
      </c>
      <c r="C1609" s="822" t="s">
        <v>3471</v>
      </c>
      <c r="D1609" s="823" t="s">
        <v>6113</v>
      </c>
      <c r="E1609" s="824" t="s">
        <v>3524</v>
      </c>
      <c r="F1609" s="822" t="s">
        <v>3466</v>
      </c>
      <c r="G1609" s="822" t="s">
        <v>4320</v>
      </c>
      <c r="H1609" s="822" t="s">
        <v>329</v>
      </c>
      <c r="I1609" s="822" t="s">
        <v>4321</v>
      </c>
      <c r="J1609" s="822" t="s">
        <v>1917</v>
      </c>
      <c r="K1609" s="822" t="s">
        <v>4322</v>
      </c>
      <c r="L1609" s="825">
        <v>477.5</v>
      </c>
      <c r="M1609" s="825">
        <v>477.5</v>
      </c>
      <c r="N1609" s="822">
        <v>1</v>
      </c>
      <c r="O1609" s="826">
        <v>1</v>
      </c>
      <c r="P1609" s="825">
        <v>477.5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21</v>
      </c>
      <c r="B1610" s="822" t="s">
        <v>3465</v>
      </c>
      <c r="C1610" s="822" t="s">
        <v>3471</v>
      </c>
      <c r="D1610" s="823" t="s">
        <v>6113</v>
      </c>
      <c r="E1610" s="824" t="s">
        <v>3524</v>
      </c>
      <c r="F1610" s="822" t="s">
        <v>3466</v>
      </c>
      <c r="G1610" s="822" t="s">
        <v>3773</v>
      </c>
      <c r="H1610" s="822" t="s">
        <v>329</v>
      </c>
      <c r="I1610" s="822" t="s">
        <v>3774</v>
      </c>
      <c r="J1610" s="822" t="s">
        <v>3775</v>
      </c>
      <c r="K1610" s="822" t="s">
        <v>3776</v>
      </c>
      <c r="L1610" s="825">
        <v>431.18</v>
      </c>
      <c r="M1610" s="825">
        <v>431.18</v>
      </c>
      <c r="N1610" s="822">
        <v>1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21</v>
      </c>
      <c r="B1611" s="822" t="s">
        <v>3465</v>
      </c>
      <c r="C1611" s="822" t="s">
        <v>3471</v>
      </c>
      <c r="D1611" s="823" t="s">
        <v>6113</v>
      </c>
      <c r="E1611" s="824" t="s">
        <v>3524</v>
      </c>
      <c r="F1611" s="822" t="s">
        <v>3466</v>
      </c>
      <c r="G1611" s="822" t="s">
        <v>3782</v>
      </c>
      <c r="H1611" s="822" t="s">
        <v>329</v>
      </c>
      <c r="I1611" s="822" t="s">
        <v>3783</v>
      </c>
      <c r="J1611" s="822" t="s">
        <v>3784</v>
      </c>
      <c r="K1611" s="822" t="s">
        <v>3785</v>
      </c>
      <c r="L1611" s="825">
        <v>219.25</v>
      </c>
      <c r="M1611" s="825">
        <v>1315.5</v>
      </c>
      <c r="N1611" s="822">
        <v>6</v>
      </c>
      <c r="O1611" s="826">
        <v>1.5</v>
      </c>
      <c r="P1611" s="825">
        <v>657.75</v>
      </c>
      <c r="Q1611" s="827">
        <v>0.5</v>
      </c>
      <c r="R1611" s="822">
        <v>3</v>
      </c>
      <c r="S1611" s="827">
        <v>0.5</v>
      </c>
      <c r="T1611" s="826">
        <v>1</v>
      </c>
      <c r="U1611" s="828">
        <v>0.66666666666666663</v>
      </c>
    </row>
    <row r="1612" spans="1:21" ht="14.45" customHeight="1" x14ac:dyDescent="0.2">
      <c r="A1612" s="821">
        <v>21</v>
      </c>
      <c r="B1612" s="822" t="s">
        <v>3465</v>
      </c>
      <c r="C1612" s="822" t="s">
        <v>3471</v>
      </c>
      <c r="D1612" s="823" t="s">
        <v>6113</v>
      </c>
      <c r="E1612" s="824" t="s">
        <v>3524</v>
      </c>
      <c r="F1612" s="822" t="s">
        <v>3466</v>
      </c>
      <c r="G1612" s="822" t="s">
        <v>3540</v>
      </c>
      <c r="H1612" s="822" t="s">
        <v>662</v>
      </c>
      <c r="I1612" s="822" t="s">
        <v>3017</v>
      </c>
      <c r="J1612" s="822" t="s">
        <v>3018</v>
      </c>
      <c r="K1612" s="822" t="s">
        <v>3019</v>
      </c>
      <c r="L1612" s="825">
        <v>1300.79</v>
      </c>
      <c r="M1612" s="825">
        <v>14308.689999999999</v>
      </c>
      <c r="N1612" s="822">
        <v>11</v>
      </c>
      <c r="O1612" s="826">
        <v>2</v>
      </c>
      <c r="P1612" s="825">
        <v>14308.689999999999</v>
      </c>
      <c r="Q1612" s="827">
        <v>1</v>
      </c>
      <c r="R1612" s="822">
        <v>11</v>
      </c>
      <c r="S1612" s="827">
        <v>1</v>
      </c>
      <c r="T1612" s="826">
        <v>2</v>
      </c>
      <c r="U1612" s="828">
        <v>1</v>
      </c>
    </row>
    <row r="1613" spans="1:21" ht="14.45" customHeight="1" x14ac:dyDescent="0.2">
      <c r="A1613" s="821">
        <v>21</v>
      </c>
      <c r="B1613" s="822" t="s">
        <v>3465</v>
      </c>
      <c r="C1613" s="822" t="s">
        <v>3471</v>
      </c>
      <c r="D1613" s="823" t="s">
        <v>6113</v>
      </c>
      <c r="E1613" s="824" t="s">
        <v>3524</v>
      </c>
      <c r="F1613" s="822" t="s">
        <v>3466</v>
      </c>
      <c r="G1613" s="822" t="s">
        <v>3540</v>
      </c>
      <c r="H1613" s="822" t="s">
        <v>662</v>
      </c>
      <c r="I1613" s="822" t="s">
        <v>3541</v>
      </c>
      <c r="J1613" s="822" t="s">
        <v>3542</v>
      </c>
      <c r="K1613" s="822" t="s">
        <v>3543</v>
      </c>
      <c r="L1613" s="825">
        <v>325.2</v>
      </c>
      <c r="M1613" s="825">
        <v>1626</v>
      </c>
      <c r="N1613" s="822">
        <v>5</v>
      </c>
      <c r="O1613" s="826">
        <v>2</v>
      </c>
      <c r="P1613" s="825">
        <v>1626</v>
      </c>
      <c r="Q1613" s="827">
        <v>1</v>
      </c>
      <c r="R1613" s="822">
        <v>5</v>
      </c>
      <c r="S1613" s="827">
        <v>1</v>
      </c>
      <c r="T1613" s="826">
        <v>2</v>
      </c>
      <c r="U1613" s="828">
        <v>1</v>
      </c>
    </row>
    <row r="1614" spans="1:21" ht="14.45" customHeight="1" x14ac:dyDescent="0.2">
      <c r="A1614" s="821">
        <v>21</v>
      </c>
      <c r="B1614" s="822" t="s">
        <v>3465</v>
      </c>
      <c r="C1614" s="822" t="s">
        <v>3471</v>
      </c>
      <c r="D1614" s="823" t="s">
        <v>6113</v>
      </c>
      <c r="E1614" s="824" t="s">
        <v>3524</v>
      </c>
      <c r="F1614" s="822" t="s">
        <v>3466</v>
      </c>
      <c r="G1614" s="822" t="s">
        <v>3540</v>
      </c>
      <c r="H1614" s="822" t="s">
        <v>662</v>
      </c>
      <c r="I1614" s="822" t="s">
        <v>3791</v>
      </c>
      <c r="J1614" s="822" t="s">
        <v>3542</v>
      </c>
      <c r="K1614" s="822" t="s">
        <v>3788</v>
      </c>
      <c r="L1614" s="825">
        <v>650.4</v>
      </c>
      <c r="M1614" s="825">
        <v>3902.3999999999996</v>
      </c>
      <c r="N1614" s="822">
        <v>6</v>
      </c>
      <c r="O1614" s="826">
        <v>2</v>
      </c>
      <c r="P1614" s="825">
        <v>3902.3999999999996</v>
      </c>
      <c r="Q1614" s="827">
        <v>1</v>
      </c>
      <c r="R1614" s="822">
        <v>6</v>
      </c>
      <c r="S1614" s="827">
        <v>1</v>
      </c>
      <c r="T1614" s="826">
        <v>2</v>
      </c>
      <c r="U1614" s="828">
        <v>1</v>
      </c>
    </row>
    <row r="1615" spans="1:21" ht="14.45" customHeight="1" x14ac:dyDescent="0.2">
      <c r="A1615" s="821">
        <v>21</v>
      </c>
      <c r="B1615" s="822" t="s">
        <v>3465</v>
      </c>
      <c r="C1615" s="822" t="s">
        <v>3471</v>
      </c>
      <c r="D1615" s="823" t="s">
        <v>6113</v>
      </c>
      <c r="E1615" s="824" t="s">
        <v>3524</v>
      </c>
      <c r="F1615" s="822" t="s">
        <v>3466</v>
      </c>
      <c r="G1615" s="822" t="s">
        <v>3540</v>
      </c>
      <c r="H1615" s="822" t="s">
        <v>662</v>
      </c>
      <c r="I1615" s="822" t="s">
        <v>3796</v>
      </c>
      <c r="J1615" s="822" t="s">
        <v>3015</v>
      </c>
      <c r="K1615" s="822" t="s">
        <v>3797</v>
      </c>
      <c r="L1615" s="825">
        <v>5322.08</v>
      </c>
      <c r="M1615" s="825">
        <v>5322.08</v>
      </c>
      <c r="N1615" s="822">
        <v>1</v>
      </c>
      <c r="O1615" s="826">
        <v>1</v>
      </c>
      <c r="P1615" s="825">
        <v>5322.08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21</v>
      </c>
      <c r="B1616" s="822" t="s">
        <v>3465</v>
      </c>
      <c r="C1616" s="822" t="s">
        <v>3471</v>
      </c>
      <c r="D1616" s="823" t="s">
        <v>6113</v>
      </c>
      <c r="E1616" s="824" t="s">
        <v>3524</v>
      </c>
      <c r="F1616" s="822" t="s">
        <v>3466</v>
      </c>
      <c r="G1616" s="822" t="s">
        <v>3540</v>
      </c>
      <c r="H1616" s="822" t="s">
        <v>329</v>
      </c>
      <c r="I1616" s="822" t="s">
        <v>4335</v>
      </c>
      <c r="J1616" s="822" t="s">
        <v>4336</v>
      </c>
      <c r="K1616" s="822" t="s">
        <v>4337</v>
      </c>
      <c r="L1616" s="825">
        <v>4967.28</v>
      </c>
      <c r="M1616" s="825">
        <v>9934.56</v>
      </c>
      <c r="N1616" s="822">
        <v>2</v>
      </c>
      <c r="O1616" s="826">
        <v>1</v>
      </c>
      <c r="P1616" s="825">
        <v>9934.56</v>
      </c>
      <c r="Q1616" s="827">
        <v>1</v>
      </c>
      <c r="R1616" s="822">
        <v>2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21</v>
      </c>
      <c r="B1617" s="822" t="s">
        <v>3465</v>
      </c>
      <c r="C1617" s="822" t="s">
        <v>3471</v>
      </c>
      <c r="D1617" s="823" t="s">
        <v>6113</v>
      </c>
      <c r="E1617" s="824" t="s">
        <v>3524</v>
      </c>
      <c r="F1617" s="822" t="s">
        <v>3466</v>
      </c>
      <c r="G1617" s="822" t="s">
        <v>3540</v>
      </c>
      <c r="H1617" s="822" t="s">
        <v>662</v>
      </c>
      <c r="I1617" s="822" t="s">
        <v>5159</v>
      </c>
      <c r="J1617" s="822" t="s">
        <v>3015</v>
      </c>
      <c r="K1617" s="822" t="s">
        <v>5160</v>
      </c>
      <c r="L1617" s="825">
        <v>5322.08</v>
      </c>
      <c r="M1617" s="825">
        <v>10644.16</v>
      </c>
      <c r="N1617" s="822">
        <v>2</v>
      </c>
      <c r="O1617" s="826">
        <v>1</v>
      </c>
      <c r="P1617" s="825">
        <v>10644.16</v>
      </c>
      <c r="Q1617" s="827">
        <v>1</v>
      </c>
      <c r="R1617" s="822">
        <v>2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21</v>
      </c>
      <c r="B1618" s="822" t="s">
        <v>3465</v>
      </c>
      <c r="C1618" s="822" t="s">
        <v>3471</v>
      </c>
      <c r="D1618" s="823" t="s">
        <v>6113</v>
      </c>
      <c r="E1618" s="824" t="s">
        <v>3524</v>
      </c>
      <c r="F1618" s="822" t="s">
        <v>3466</v>
      </c>
      <c r="G1618" s="822" t="s">
        <v>3818</v>
      </c>
      <c r="H1618" s="822" t="s">
        <v>329</v>
      </c>
      <c r="I1618" s="822" t="s">
        <v>3819</v>
      </c>
      <c r="J1618" s="822" t="s">
        <v>3820</v>
      </c>
      <c r="K1618" s="822" t="s">
        <v>3821</v>
      </c>
      <c r="L1618" s="825">
        <v>140.72</v>
      </c>
      <c r="M1618" s="825">
        <v>422.15999999999997</v>
      </c>
      <c r="N1618" s="822">
        <v>3</v>
      </c>
      <c r="O1618" s="826">
        <v>0.5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21</v>
      </c>
      <c r="B1619" s="822" t="s">
        <v>3465</v>
      </c>
      <c r="C1619" s="822" t="s">
        <v>3471</v>
      </c>
      <c r="D1619" s="823" t="s">
        <v>6113</v>
      </c>
      <c r="E1619" s="824" t="s">
        <v>3524</v>
      </c>
      <c r="F1619" s="822" t="s">
        <v>3466</v>
      </c>
      <c r="G1619" s="822" t="s">
        <v>3825</v>
      </c>
      <c r="H1619" s="822" t="s">
        <v>329</v>
      </c>
      <c r="I1619" s="822" t="s">
        <v>3828</v>
      </c>
      <c r="J1619" s="822" t="s">
        <v>1158</v>
      </c>
      <c r="K1619" s="822" t="s">
        <v>3829</v>
      </c>
      <c r="L1619" s="825">
        <v>59.33</v>
      </c>
      <c r="M1619" s="825">
        <v>533.97</v>
      </c>
      <c r="N1619" s="822">
        <v>9</v>
      </c>
      <c r="O1619" s="826">
        <v>3</v>
      </c>
      <c r="P1619" s="825">
        <v>474.64</v>
      </c>
      <c r="Q1619" s="827">
        <v>0.88888888888888884</v>
      </c>
      <c r="R1619" s="822">
        <v>8</v>
      </c>
      <c r="S1619" s="827">
        <v>0.88888888888888884</v>
      </c>
      <c r="T1619" s="826">
        <v>2.5</v>
      </c>
      <c r="U1619" s="828">
        <v>0.83333333333333337</v>
      </c>
    </row>
    <row r="1620" spans="1:21" ht="14.45" customHeight="1" x14ac:dyDescent="0.2">
      <c r="A1620" s="821">
        <v>21</v>
      </c>
      <c r="B1620" s="822" t="s">
        <v>3465</v>
      </c>
      <c r="C1620" s="822" t="s">
        <v>3471</v>
      </c>
      <c r="D1620" s="823" t="s">
        <v>6113</v>
      </c>
      <c r="E1620" s="824" t="s">
        <v>3524</v>
      </c>
      <c r="F1620" s="822" t="s">
        <v>3466</v>
      </c>
      <c r="G1620" s="822" t="s">
        <v>3830</v>
      </c>
      <c r="H1620" s="822" t="s">
        <v>329</v>
      </c>
      <c r="I1620" s="822" t="s">
        <v>4353</v>
      </c>
      <c r="J1620" s="822" t="s">
        <v>1608</v>
      </c>
      <c r="K1620" s="822" t="s">
        <v>1609</v>
      </c>
      <c r="L1620" s="825">
        <v>49.04</v>
      </c>
      <c r="M1620" s="825">
        <v>49.04</v>
      </c>
      <c r="N1620" s="822">
        <v>1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21</v>
      </c>
      <c r="B1621" s="822" t="s">
        <v>3465</v>
      </c>
      <c r="C1621" s="822" t="s">
        <v>3471</v>
      </c>
      <c r="D1621" s="823" t="s">
        <v>6113</v>
      </c>
      <c r="E1621" s="824" t="s">
        <v>3524</v>
      </c>
      <c r="F1621" s="822" t="s">
        <v>3466</v>
      </c>
      <c r="G1621" s="822" t="s">
        <v>5161</v>
      </c>
      <c r="H1621" s="822" t="s">
        <v>329</v>
      </c>
      <c r="I1621" s="822" t="s">
        <v>5162</v>
      </c>
      <c r="J1621" s="822" t="s">
        <v>5163</v>
      </c>
      <c r="K1621" s="822" t="s">
        <v>5164</v>
      </c>
      <c r="L1621" s="825">
        <v>0</v>
      </c>
      <c r="M1621" s="825">
        <v>0</v>
      </c>
      <c r="N1621" s="822">
        <v>1</v>
      </c>
      <c r="O1621" s="826">
        <v>1</v>
      </c>
      <c r="P1621" s="825"/>
      <c r="Q1621" s="827"/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21</v>
      </c>
      <c r="B1622" s="822" t="s">
        <v>3465</v>
      </c>
      <c r="C1622" s="822" t="s">
        <v>3471</v>
      </c>
      <c r="D1622" s="823" t="s">
        <v>6113</v>
      </c>
      <c r="E1622" s="824" t="s">
        <v>3524</v>
      </c>
      <c r="F1622" s="822" t="s">
        <v>3466</v>
      </c>
      <c r="G1622" s="822" t="s">
        <v>3845</v>
      </c>
      <c r="H1622" s="822" t="s">
        <v>662</v>
      </c>
      <c r="I1622" s="822" t="s">
        <v>2950</v>
      </c>
      <c r="J1622" s="822" t="s">
        <v>1143</v>
      </c>
      <c r="K1622" s="822" t="s">
        <v>2951</v>
      </c>
      <c r="L1622" s="825">
        <v>386.73</v>
      </c>
      <c r="M1622" s="825">
        <v>386.73</v>
      </c>
      <c r="N1622" s="822">
        <v>1</v>
      </c>
      <c r="O1622" s="826">
        <v>0.5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21</v>
      </c>
      <c r="B1623" s="822" t="s">
        <v>3465</v>
      </c>
      <c r="C1623" s="822" t="s">
        <v>3471</v>
      </c>
      <c r="D1623" s="823" t="s">
        <v>6113</v>
      </c>
      <c r="E1623" s="824" t="s">
        <v>3524</v>
      </c>
      <c r="F1623" s="822" t="s">
        <v>3466</v>
      </c>
      <c r="G1623" s="822" t="s">
        <v>3846</v>
      </c>
      <c r="H1623" s="822" t="s">
        <v>329</v>
      </c>
      <c r="I1623" s="822" t="s">
        <v>3849</v>
      </c>
      <c r="J1623" s="822" t="s">
        <v>1761</v>
      </c>
      <c r="K1623" s="822" t="s">
        <v>3850</v>
      </c>
      <c r="L1623" s="825">
        <v>64.36</v>
      </c>
      <c r="M1623" s="825">
        <v>64.36</v>
      </c>
      <c r="N1623" s="822">
        <v>1</v>
      </c>
      <c r="O1623" s="826">
        <v>1</v>
      </c>
      <c r="P1623" s="825">
        <v>64.36</v>
      </c>
      <c r="Q1623" s="827">
        <v>1</v>
      </c>
      <c r="R1623" s="822">
        <v>1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21</v>
      </c>
      <c r="B1624" s="822" t="s">
        <v>3465</v>
      </c>
      <c r="C1624" s="822" t="s">
        <v>3471</v>
      </c>
      <c r="D1624" s="823" t="s">
        <v>6113</v>
      </c>
      <c r="E1624" s="824" t="s">
        <v>3524</v>
      </c>
      <c r="F1624" s="822" t="s">
        <v>3466</v>
      </c>
      <c r="G1624" s="822" t="s">
        <v>3857</v>
      </c>
      <c r="H1624" s="822" t="s">
        <v>662</v>
      </c>
      <c r="I1624" s="822" t="s">
        <v>3858</v>
      </c>
      <c r="J1624" s="822" t="s">
        <v>3859</v>
      </c>
      <c r="K1624" s="822" t="s">
        <v>3860</v>
      </c>
      <c r="L1624" s="825">
        <v>1651.16</v>
      </c>
      <c r="M1624" s="825">
        <v>9906.9600000000009</v>
      </c>
      <c r="N1624" s="822">
        <v>6</v>
      </c>
      <c r="O1624" s="826">
        <v>3.5</v>
      </c>
      <c r="P1624" s="825">
        <v>9906.9600000000009</v>
      </c>
      <c r="Q1624" s="827">
        <v>1</v>
      </c>
      <c r="R1624" s="822">
        <v>6</v>
      </c>
      <c r="S1624" s="827">
        <v>1</v>
      </c>
      <c r="T1624" s="826">
        <v>3.5</v>
      </c>
      <c r="U1624" s="828">
        <v>1</v>
      </c>
    </row>
    <row r="1625" spans="1:21" ht="14.45" customHeight="1" x14ac:dyDescent="0.2">
      <c r="A1625" s="821">
        <v>21</v>
      </c>
      <c r="B1625" s="822" t="s">
        <v>3465</v>
      </c>
      <c r="C1625" s="822" t="s">
        <v>3471</v>
      </c>
      <c r="D1625" s="823" t="s">
        <v>6113</v>
      </c>
      <c r="E1625" s="824" t="s">
        <v>3524</v>
      </c>
      <c r="F1625" s="822" t="s">
        <v>3466</v>
      </c>
      <c r="G1625" s="822" t="s">
        <v>5165</v>
      </c>
      <c r="H1625" s="822" t="s">
        <v>329</v>
      </c>
      <c r="I1625" s="822" t="s">
        <v>5166</v>
      </c>
      <c r="J1625" s="822" t="s">
        <v>1779</v>
      </c>
      <c r="K1625" s="822" t="s">
        <v>3673</v>
      </c>
      <c r="L1625" s="825">
        <v>61.97</v>
      </c>
      <c r="M1625" s="825">
        <v>61.97</v>
      </c>
      <c r="N1625" s="822">
        <v>1</v>
      </c>
      <c r="O1625" s="826">
        <v>0.5</v>
      </c>
      <c r="P1625" s="825">
        <v>61.97</v>
      </c>
      <c r="Q1625" s="827">
        <v>1</v>
      </c>
      <c r="R1625" s="822">
        <v>1</v>
      </c>
      <c r="S1625" s="827">
        <v>1</v>
      </c>
      <c r="T1625" s="826">
        <v>0.5</v>
      </c>
      <c r="U1625" s="828">
        <v>1</v>
      </c>
    </row>
    <row r="1626" spans="1:21" ht="14.45" customHeight="1" x14ac:dyDescent="0.2">
      <c r="A1626" s="821">
        <v>21</v>
      </c>
      <c r="B1626" s="822" t="s">
        <v>3465</v>
      </c>
      <c r="C1626" s="822" t="s">
        <v>3471</v>
      </c>
      <c r="D1626" s="823" t="s">
        <v>6113</v>
      </c>
      <c r="E1626" s="824" t="s">
        <v>3524</v>
      </c>
      <c r="F1626" s="822" t="s">
        <v>3466</v>
      </c>
      <c r="G1626" s="822" t="s">
        <v>5167</v>
      </c>
      <c r="H1626" s="822" t="s">
        <v>329</v>
      </c>
      <c r="I1626" s="822" t="s">
        <v>5168</v>
      </c>
      <c r="J1626" s="822" t="s">
        <v>5169</v>
      </c>
      <c r="K1626" s="822" t="s">
        <v>5170</v>
      </c>
      <c r="L1626" s="825">
        <v>0</v>
      </c>
      <c r="M1626" s="825">
        <v>0</v>
      </c>
      <c r="N1626" s="822">
        <v>2</v>
      </c>
      <c r="O1626" s="826">
        <v>1</v>
      </c>
      <c r="P1626" s="825"/>
      <c r="Q1626" s="827"/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21</v>
      </c>
      <c r="B1627" s="822" t="s">
        <v>3465</v>
      </c>
      <c r="C1627" s="822" t="s">
        <v>3471</v>
      </c>
      <c r="D1627" s="823" t="s">
        <v>6113</v>
      </c>
      <c r="E1627" s="824" t="s">
        <v>3524</v>
      </c>
      <c r="F1627" s="822" t="s">
        <v>3466</v>
      </c>
      <c r="G1627" s="822" t="s">
        <v>5171</v>
      </c>
      <c r="H1627" s="822" t="s">
        <v>329</v>
      </c>
      <c r="I1627" s="822" t="s">
        <v>5172</v>
      </c>
      <c r="J1627" s="822" t="s">
        <v>5173</v>
      </c>
      <c r="K1627" s="822" t="s">
        <v>5174</v>
      </c>
      <c r="L1627" s="825">
        <v>240.02</v>
      </c>
      <c r="M1627" s="825">
        <v>240.02</v>
      </c>
      <c r="N1627" s="822">
        <v>1</v>
      </c>
      <c r="O1627" s="826">
        <v>0.5</v>
      </c>
      <c r="P1627" s="825">
        <v>240.02</v>
      </c>
      <c r="Q1627" s="827">
        <v>1</v>
      </c>
      <c r="R1627" s="822">
        <v>1</v>
      </c>
      <c r="S1627" s="827">
        <v>1</v>
      </c>
      <c r="T1627" s="826">
        <v>0.5</v>
      </c>
      <c r="U1627" s="828">
        <v>1</v>
      </c>
    </row>
    <row r="1628" spans="1:21" ht="14.45" customHeight="1" x14ac:dyDescent="0.2">
      <c r="A1628" s="821">
        <v>21</v>
      </c>
      <c r="B1628" s="822" t="s">
        <v>3465</v>
      </c>
      <c r="C1628" s="822" t="s">
        <v>3471</v>
      </c>
      <c r="D1628" s="823" t="s">
        <v>6113</v>
      </c>
      <c r="E1628" s="824" t="s">
        <v>3524</v>
      </c>
      <c r="F1628" s="822" t="s">
        <v>3466</v>
      </c>
      <c r="G1628" s="822" t="s">
        <v>3567</v>
      </c>
      <c r="H1628" s="822" t="s">
        <v>329</v>
      </c>
      <c r="I1628" s="822" t="s">
        <v>3568</v>
      </c>
      <c r="J1628" s="822" t="s">
        <v>984</v>
      </c>
      <c r="K1628" s="822" t="s">
        <v>1340</v>
      </c>
      <c r="L1628" s="825">
        <v>163.54</v>
      </c>
      <c r="M1628" s="825">
        <v>163.54</v>
      </c>
      <c r="N1628" s="822">
        <v>1</v>
      </c>
      <c r="O1628" s="826">
        <v>1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21</v>
      </c>
      <c r="B1629" s="822" t="s">
        <v>3465</v>
      </c>
      <c r="C1629" s="822" t="s">
        <v>3471</v>
      </c>
      <c r="D1629" s="823" t="s">
        <v>6113</v>
      </c>
      <c r="E1629" s="824" t="s">
        <v>3524</v>
      </c>
      <c r="F1629" s="822" t="s">
        <v>3466</v>
      </c>
      <c r="G1629" s="822" t="s">
        <v>3905</v>
      </c>
      <c r="H1629" s="822" t="s">
        <v>662</v>
      </c>
      <c r="I1629" s="822" t="s">
        <v>3906</v>
      </c>
      <c r="J1629" s="822" t="s">
        <v>1590</v>
      </c>
      <c r="K1629" s="822" t="s">
        <v>3907</v>
      </c>
      <c r="L1629" s="825">
        <v>760.22</v>
      </c>
      <c r="M1629" s="825">
        <v>1520.44</v>
      </c>
      <c r="N1629" s="822">
        <v>2</v>
      </c>
      <c r="O1629" s="826">
        <v>2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21</v>
      </c>
      <c r="B1630" s="822" t="s">
        <v>3465</v>
      </c>
      <c r="C1630" s="822" t="s">
        <v>3471</v>
      </c>
      <c r="D1630" s="823" t="s">
        <v>6113</v>
      </c>
      <c r="E1630" s="824" t="s">
        <v>3524</v>
      </c>
      <c r="F1630" s="822" t="s">
        <v>3466</v>
      </c>
      <c r="G1630" s="822" t="s">
        <v>3919</v>
      </c>
      <c r="H1630" s="822" t="s">
        <v>662</v>
      </c>
      <c r="I1630" s="822" t="s">
        <v>3920</v>
      </c>
      <c r="J1630" s="822" t="s">
        <v>3921</v>
      </c>
      <c r="K1630" s="822" t="s">
        <v>776</v>
      </c>
      <c r="L1630" s="825">
        <v>219.25</v>
      </c>
      <c r="M1630" s="825">
        <v>8112.25</v>
      </c>
      <c r="N1630" s="822">
        <v>37</v>
      </c>
      <c r="O1630" s="826">
        <v>11</v>
      </c>
      <c r="P1630" s="825">
        <v>3946.5</v>
      </c>
      <c r="Q1630" s="827">
        <v>0.48648648648648651</v>
      </c>
      <c r="R1630" s="822">
        <v>18</v>
      </c>
      <c r="S1630" s="827">
        <v>0.48648648648648651</v>
      </c>
      <c r="T1630" s="826">
        <v>4.5</v>
      </c>
      <c r="U1630" s="828">
        <v>0.40909090909090912</v>
      </c>
    </row>
    <row r="1631" spans="1:21" ht="14.45" customHeight="1" x14ac:dyDescent="0.2">
      <c r="A1631" s="821">
        <v>21</v>
      </c>
      <c r="B1631" s="822" t="s">
        <v>3465</v>
      </c>
      <c r="C1631" s="822" t="s">
        <v>3471</v>
      </c>
      <c r="D1631" s="823" t="s">
        <v>6113</v>
      </c>
      <c r="E1631" s="824" t="s">
        <v>3524</v>
      </c>
      <c r="F1631" s="822" t="s">
        <v>3466</v>
      </c>
      <c r="G1631" s="822" t="s">
        <v>3939</v>
      </c>
      <c r="H1631" s="822" t="s">
        <v>329</v>
      </c>
      <c r="I1631" s="822" t="s">
        <v>3940</v>
      </c>
      <c r="J1631" s="822" t="s">
        <v>3941</v>
      </c>
      <c r="K1631" s="822" t="s">
        <v>3942</v>
      </c>
      <c r="L1631" s="825">
        <v>727.03</v>
      </c>
      <c r="M1631" s="825">
        <v>8724.36</v>
      </c>
      <c r="N1631" s="822">
        <v>12</v>
      </c>
      <c r="O1631" s="826">
        <v>1.5</v>
      </c>
      <c r="P1631" s="825">
        <v>4362.18</v>
      </c>
      <c r="Q1631" s="827">
        <v>0.5</v>
      </c>
      <c r="R1631" s="822">
        <v>6</v>
      </c>
      <c r="S1631" s="827">
        <v>0.5</v>
      </c>
      <c r="T1631" s="826">
        <v>0.5</v>
      </c>
      <c r="U1631" s="828">
        <v>0.33333333333333331</v>
      </c>
    </row>
    <row r="1632" spans="1:21" ht="14.45" customHeight="1" x14ac:dyDescent="0.2">
      <c r="A1632" s="821">
        <v>21</v>
      </c>
      <c r="B1632" s="822" t="s">
        <v>3465</v>
      </c>
      <c r="C1632" s="822" t="s">
        <v>3471</v>
      </c>
      <c r="D1632" s="823" t="s">
        <v>6113</v>
      </c>
      <c r="E1632" s="824" t="s">
        <v>3524</v>
      </c>
      <c r="F1632" s="822" t="s">
        <v>3466</v>
      </c>
      <c r="G1632" s="822" t="s">
        <v>4244</v>
      </c>
      <c r="H1632" s="822" t="s">
        <v>329</v>
      </c>
      <c r="I1632" s="822" t="s">
        <v>4245</v>
      </c>
      <c r="J1632" s="822" t="s">
        <v>4246</v>
      </c>
      <c r="K1632" s="822" t="s">
        <v>4247</v>
      </c>
      <c r="L1632" s="825">
        <v>140.44</v>
      </c>
      <c r="M1632" s="825">
        <v>1685.28</v>
      </c>
      <c r="N1632" s="822">
        <v>12</v>
      </c>
      <c r="O1632" s="826">
        <v>5</v>
      </c>
      <c r="P1632" s="825">
        <v>561.76</v>
      </c>
      <c r="Q1632" s="827">
        <v>0.33333333333333331</v>
      </c>
      <c r="R1632" s="822">
        <v>4</v>
      </c>
      <c r="S1632" s="827">
        <v>0.33333333333333331</v>
      </c>
      <c r="T1632" s="826">
        <v>1.5</v>
      </c>
      <c r="U1632" s="828">
        <v>0.3</v>
      </c>
    </row>
    <row r="1633" spans="1:21" ht="14.45" customHeight="1" x14ac:dyDescent="0.2">
      <c r="A1633" s="821">
        <v>21</v>
      </c>
      <c r="B1633" s="822" t="s">
        <v>3465</v>
      </c>
      <c r="C1633" s="822" t="s">
        <v>3471</v>
      </c>
      <c r="D1633" s="823" t="s">
        <v>6113</v>
      </c>
      <c r="E1633" s="824" t="s">
        <v>3524</v>
      </c>
      <c r="F1633" s="822" t="s">
        <v>3466</v>
      </c>
      <c r="G1633" s="822" t="s">
        <v>4244</v>
      </c>
      <c r="H1633" s="822" t="s">
        <v>329</v>
      </c>
      <c r="I1633" s="822" t="s">
        <v>5175</v>
      </c>
      <c r="J1633" s="822" t="s">
        <v>2038</v>
      </c>
      <c r="K1633" s="822" t="s">
        <v>2039</v>
      </c>
      <c r="L1633" s="825">
        <v>54.18</v>
      </c>
      <c r="M1633" s="825">
        <v>54.18</v>
      </c>
      <c r="N1633" s="822">
        <v>1</v>
      </c>
      <c r="O1633" s="826">
        <v>1</v>
      </c>
      <c r="P1633" s="825">
        <v>54.18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21</v>
      </c>
      <c r="B1634" s="822" t="s">
        <v>3465</v>
      </c>
      <c r="C1634" s="822" t="s">
        <v>3471</v>
      </c>
      <c r="D1634" s="823" t="s">
        <v>6113</v>
      </c>
      <c r="E1634" s="824" t="s">
        <v>3524</v>
      </c>
      <c r="F1634" s="822" t="s">
        <v>3466</v>
      </c>
      <c r="G1634" s="822" t="s">
        <v>3530</v>
      </c>
      <c r="H1634" s="822" t="s">
        <v>329</v>
      </c>
      <c r="I1634" s="822" t="s">
        <v>3531</v>
      </c>
      <c r="J1634" s="822" t="s">
        <v>862</v>
      </c>
      <c r="K1634" s="822" t="s">
        <v>3532</v>
      </c>
      <c r="L1634" s="825">
        <v>53.57</v>
      </c>
      <c r="M1634" s="825">
        <v>482.13</v>
      </c>
      <c r="N1634" s="822">
        <v>9</v>
      </c>
      <c r="O1634" s="826">
        <v>5.5</v>
      </c>
      <c r="P1634" s="825">
        <v>374.99</v>
      </c>
      <c r="Q1634" s="827">
        <v>0.77777777777777779</v>
      </c>
      <c r="R1634" s="822">
        <v>7</v>
      </c>
      <c r="S1634" s="827">
        <v>0.77777777777777779</v>
      </c>
      <c r="T1634" s="826">
        <v>4</v>
      </c>
      <c r="U1634" s="828">
        <v>0.72727272727272729</v>
      </c>
    </row>
    <row r="1635" spans="1:21" ht="14.45" customHeight="1" x14ac:dyDescent="0.2">
      <c r="A1635" s="821">
        <v>21</v>
      </c>
      <c r="B1635" s="822" t="s">
        <v>3465</v>
      </c>
      <c r="C1635" s="822" t="s">
        <v>3471</v>
      </c>
      <c r="D1635" s="823" t="s">
        <v>6113</v>
      </c>
      <c r="E1635" s="824" t="s">
        <v>3524</v>
      </c>
      <c r="F1635" s="822" t="s">
        <v>3466</v>
      </c>
      <c r="G1635" s="822" t="s">
        <v>3953</v>
      </c>
      <c r="H1635" s="822" t="s">
        <v>329</v>
      </c>
      <c r="I1635" s="822" t="s">
        <v>5176</v>
      </c>
      <c r="J1635" s="822" t="s">
        <v>3955</v>
      </c>
      <c r="K1635" s="822" t="s">
        <v>5177</v>
      </c>
      <c r="L1635" s="825">
        <v>0</v>
      </c>
      <c r="M1635" s="825">
        <v>0</v>
      </c>
      <c r="N1635" s="822">
        <v>1</v>
      </c>
      <c r="O1635" s="826">
        <v>1</v>
      </c>
      <c r="P1635" s="825"/>
      <c r="Q1635" s="827"/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21</v>
      </c>
      <c r="B1636" s="822" t="s">
        <v>3465</v>
      </c>
      <c r="C1636" s="822" t="s">
        <v>3471</v>
      </c>
      <c r="D1636" s="823" t="s">
        <v>6113</v>
      </c>
      <c r="E1636" s="824" t="s">
        <v>3524</v>
      </c>
      <c r="F1636" s="822" t="s">
        <v>3466</v>
      </c>
      <c r="G1636" s="822" t="s">
        <v>3533</v>
      </c>
      <c r="H1636" s="822" t="s">
        <v>662</v>
      </c>
      <c r="I1636" s="822" t="s">
        <v>2707</v>
      </c>
      <c r="J1636" s="822" t="s">
        <v>1021</v>
      </c>
      <c r="K1636" s="822" t="s">
        <v>2708</v>
      </c>
      <c r="L1636" s="825">
        <v>2309.37</v>
      </c>
      <c r="M1636" s="825">
        <v>20784.329999999998</v>
      </c>
      <c r="N1636" s="822">
        <v>9</v>
      </c>
      <c r="O1636" s="826">
        <v>3.5</v>
      </c>
      <c r="P1636" s="825">
        <v>20784.329999999998</v>
      </c>
      <c r="Q1636" s="827">
        <v>1</v>
      </c>
      <c r="R1636" s="822">
        <v>9</v>
      </c>
      <c r="S1636" s="827">
        <v>1</v>
      </c>
      <c r="T1636" s="826">
        <v>3.5</v>
      </c>
      <c r="U1636" s="828">
        <v>1</v>
      </c>
    </row>
    <row r="1637" spans="1:21" ht="14.45" customHeight="1" x14ac:dyDescent="0.2">
      <c r="A1637" s="821">
        <v>21</v>
      </c>
      <c r="B1637" s="822" t="s">
        <v>3465</v>
      </c>
      <c r="C1637" s="822" t="s">
        <v>3471</v>
      </c>
      <c r="D1637" s="823" t="s">
        <v>6113</v>
      </c>
      <c r="E1637" s="824" t="s">
        <v>3524</v>
      </c>
      <c r="F1637" s="822" t="s">
        <v>3466</v>
      </c>
      <c r="G1637" s="822" t="s">
        <v>3533</v>
      </c>
      <c r="H1637" s="822" t="s">
        <v>662</v>
      </c>
      <c r="I1637" s="822" t="s">
        <v>2710</v>
      </c>
      <c r="J1637" s="822" t="s">
        <v>1016</v>
      </c>
      <c r="K1637" s="822" t="s">
        <v>2711</v>
      </c>
      <c r="L1637" s="825">
        <v>633.49</v>
      </c>
      <c r="M1637" s="825">
        <v>8868.86</v>
      </c>
      <c r="N1637" s="822">
        <v>14</v>
      </c>
      <c r="O1637" s="826">
        <v>5.5</v>
      </c>
      <c r="P1637" s="825">
        <v>8868.86</v>
      </c>
      <c r="Q1637" s="827">
        <v>1</v>
      </c>
      <c r="R1637" s="822">
        <v>14</v>
      </c>
      <c r="S1637" s="827">
        <v>1</v>
      </c>
      <c r="T1637" s="826">
        <v>5.5</v>
      </c>
      <c r="U1637" s="828">
        <v>1</v>
      </c>
    </row>
    <row r="1638" spans="1:21" ht="14.45" customHeight="1" x14ac:dyDescent="0.2">
      <c r="A1638" s="821">
        <v>21</v>
      </c>
      <c r="B1638" s="822" t="s">
        <v>3465</v>
      </c>
      <c r="C1638" s="822" t="s">
        <v>3471</v>
      </c>
      <c r="D1638" s="823" t="s">
        <v>6113</v>
      </c>
      <c r="E1638" s="824" t="s">
        <v>3524</v>
      </c>
      <c r="F1638" s="822" t="s">
        <v>3466</v>
      </c>
      <c r="G1638" s="822" t="s">
        <v>3533</v>
      </c>
      <c r="H1638" s="822" t="s">
        <v>662</v>
      </c>
      <c r="I1638" s="822" t="s">
        <v>2714</v>
      </c>
      <c r="J1638" s="822" t="s">
        <v>1016</v>
      </c>
      <c r="K1638" s="822" t="s">
        <v>1018</v>
      </c>
      <c r="L1638" s="825">
        <v>422.33</v>
      </c>
      <c r="M1638" s="825">
        <v>1266.99</v>
      </c>
      <c r="N1638" s="822">
        <v>3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21</v>
      </c>
      <c r="B1639" s="822" t="s">
        <v>3465</v>
      </c>
      <c r="C1639" s="822" t="s">
        <v>3471</v>
      </c>
      <c r="D1639" s="823" t="s">
        <v>6113</v>
      </c>
      <c r="E1639" s="824" t="s">
        <v>3524</v>
      </c>
      <c r="F1639" s="822" t="s">
        <v>3466</v>
      </c>
      <c r="G1639" s="822" t="s">
        <v>3964</v>
      </c>
      <c r="H1639" s="822" t="s">
        <v>329</v>
      </c>
      <c r="I1639" s="822" t="s">
        <v>3965</v>
      </c>
      <c r="J1639" s="822" t="s">
        <v>742</v>
      </c>
      <c r="K1639" s="822" t="s">
        <v>703</v>
      </c>
      <c r="L1639" s="825">
        <v>35.25</v>
      </c>
      <c r="M1639" s="825">
        <v>141</v>
      </c>
      <c r="N1639" s="822">
        <v>4</v>
      </c>
      <c r="O1639" s="826">
        <v>2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21</v>
      </c>
      <c r="B1640" s="822" t="s">
        <v>3465</v>
      </c>
      <c r="C1640" s="822" t="s">
        <v>3471</v>
      </c>
      <c r="D1640" s="823" t="s">
        <v>6113</v>
      </c>
      <c r="E1640" s="824" t="s">
        <v>3524</v>
      </c>
      <c r="F1640" s="822" t="s">
        <v>3466</v>
      </c>
      <c r="G1640" s="822" t="s">
        <v>3964</v>
      </c>
      <c r="H1640" s="822" t="s">
        <v>329</v>
      </c>
      <c r="I1640" s="822" t="s">
        <v>3966</v>
      </c>
      <c r="J1640" s="822" t="s">
        <v>742</v>
      </c>
      <c r="K1640" s="822" t="s">
        <v>3967</v>
      </c>
      <c r="L1640" s="825">
        <v>35.25</v>
      </c>
      <c r="M1640" s="825">
        <v>35.25</v>
      </c>
      <c r="N1640" s="822">
        <v>1</v>
      </c>
      <c r="O1640" s="826">
        <v>1</v>
      </c>
      <c r="P1640" s="825">
        <v>35.25</v>
      </c>
      <c r="Q1640" s="827">
        <v>1</v>
      </c>
      <c r="R1640" s="822">
        <v>1</v>
      </c>
      <c r="S1640" s="827">
        <v>1</v>
      </c>
      <c r="T1640" s="826">
        <v>1</v>
      </c>
      <c r="U1640" s="828">
        <v>1</v>
      </c>
    </row>
    <row r="1641" spans="1:21" ht="14.45" customHeight="1" x14ac:dyDescent="0.2">
      <c r="A1641" s="821">
        <v>21</v>
      </c>
      <c r="B1641" s="822" t="s">
        <v>3465</v>
      </c>
      <c r="C1641" s="822" t="s">
        <v>3471</v>
      </c>
      <c r="D1641" s="823" t="s">
        <v>6113</v>
      </c>
      <c r="E1641" s="824" t="s">
        <v>3524</v>
      </c>
      <c r="F1641" s="822" t="s">
        <v>3466</v>
      </c>
      <c r="G1641" s="822" t="s">
        <v>3964</v>
      </c>
      <c r="H1641" s="822" t="s">
        <v>329</v>
      </c>
      <c r="I1641" s="822" t="s">
        <v>3968</v>
      </c>
      <c r="J1641" s="822" t="s">
        <v>1329</v>
      </c>
      <c r="K1641" s="822" t="s">
        <v>3969</v>
      </c>
      <c r="L1641" s="825">
        <v>35.25</v>
      </c>
      <c r="M1641" s="825">
        <v>35.25</v>
      </c>
      <c r="N1641" s="822">
        <v>1</v>
      </c>
      <c r="O1641" s="826">
        <v>0.5</v>
      </c>
      <c r="P1641" s="825">
        <v>35.25</v>
      </c>
      <c r="Q1641" s="827">
        <v>1</v>
      </c>
      <c r="R1641" s="822">
        <v>1</v>
      </c>
      <c r="S1641" s="827">
        <v>1</v>
      </c>
      <c r="T1641" s="826">
        <v>0.5</v>
      </c>
      <c r="U1641" s="828">
        <v>1</v>
      </c>
    </row>
    <row r="1642" spans="1:21" ht="14.45" customHeight="1" x14ac:dyDescent="0.2">
      <c r="A1642" s="821">
        <v>21</v>
      </c>
      <c r="B1642" s="822" t="s">
        <v>3465</v>
      </c>
      <c r="C1642" s="822" t="s">
        <v>3471</v>
      </c>
      <c r="D1642" s="823" t="s">
        <v>6113</v>
      </c>
      <c r="E1642" s="824" t="s">
        <v>3524</v>
      </c>
      <c r="F1642" s="822" t="s">
        <v>3466</v>
      </c>
      <c r="G1642" s="822" t="s">
        <v>3970</v>
      </c>
      <c r="H1642" s="822" t="s">
        <v>329</v>
      </c>
      <c r="I1642" s="822" t="s">
        <v>3974</v>
      </c>
      <c r="J1642" s="822" t="s">
        <v>3972</v>
      </c>
      <c r="K1642" s="822" t="s">
        <v>3975</v>
      </c>
      <c r="L1642" s="825">
        <v>87.98</v>
      </c>
      <c r="M1642" s="825">
        <v>439.9</v>
      </c>
      <c r="N1642" s="822">
        <v>5</v>
      </c>
      <c r="O1642" s="826">
        <v>3.5</v>
      </c>
      <c r="P1642" s="825">
        <v>263.94</v>
      </c>
      <c r="Q1642" s="827">
        <v>0.6</v>
      </c>
      <c r="R1642" s="822">
        <v>3</v>
      </c>
      <c r="S1642" s="827">
        <v>0.6</v>
      </c>
      <c r="T1642" s="826">
        <v>2</v>
      </c>
      <c r="U1642" s="828">
        <v>0.5714285714285714</v>
      </c>
    </row>
    <row r="1643" spans="1:21" ht="14.45" customHeight="1" x14ac:dyDescent="0.2">
      <c r="A1643" s="821">
        <v>21</v>
      </c>
      <c r="B1643" s="822" t="s">
        <v>3465</v>
      </c>
      <c r="C1643" s="822" t="s">
        <v>3471</v>
      </c>
      <c r="D1643" s="823" t="s">
        <v>6113</v>
      </c>
      <c r="E1643" s="824" t="s">
        <v>3524</v>
      </c>
      <c r="F1643" s="822" t="s">
        <v>3466</v>
      </c>
      <c r="G1643" s="822" t="s">
        <v>3534</v>
      </c>
      <c r="H1643" s="822" t="s">
        <v>329</v>
      </c>
      <c r="I1643" s="822" t="s">
        <v>3535</v>
      </c>
      <c r="J1643" s="822" t="s">
        <v>1343</v>
      </c>
      <c r="K1643" s="822" t="s">
        <v>1344</v>
      </c>
      <c r="L1643" s="825">
        <v>453.18</v>
      </c>
      <c r="M1643" s="825">
        <v>4078.6199999999994</v>
      </c>
      <c r="N1643" s="822">
        <v>9</v>
      </c>
      <c r="O1643" s="826">
        <v>5.5</v>
      </c>
      <c r="P1643" s="825">
        <v>3625.4399999999996</v>
      </c>
      <c r="Q1643" s="827">
        <v>0.88888888888888895</v>
      </c>
      <c r="R1643" s="822">
        <v>8</v>
      </c>
      <c r="S1643" s="827">
        <v>0.88888888888888884</v>
      </c>
      <c r="T1643" s="826">
        <v>4.5</v>
      </c>
      <c r="U1643" s="828">
        <v>0.81818181818181823</v>
      </c>
    </row>
    <row r="1644" spans="1:21" ht="14.45" customHeight="1" x14ac:dyDescent="0.2">
      <c r="A1644" s="821">
        <v>21</v>
      </c>
      <c r="B1644" s="822" t="s">
        <v>3465</v>
      </c>
      <c r="C1644" s="822" t="s">
        <v>3471</v>
      </c>
      <c r="D1644" s="823" t="s">
        <v>6113</v>
      </c>
      <c r="E1644" s="824" t="s">
        <v>3524</v>
      </c>
      <c r="F1644" s="822" t="s">
        <v>3466</v>
      </c>
      <c r="G1644" s="822" t="s">
        <v>3987</v>
      </c>
      <c r="H1644" s="822" t="s">
        <v>329</v>
      </c>
      <c r="I1644" s="822" t="s">
        <v>3988</v>
      </c>
      <c r="J1644" s="822" t="s">
        <v>3989</v>
      </c>
      <c r="K1644" s="822" t="s">
        <v>3990</v>
      </c>
      <c r="L1644" s="825">
        <v>453.18</v>
      </c>
      <c r="M1644" s="825">
        <v>453.18</v>
      </c>
      <c r="N1644" s="822">
        <v>1</v>
      </c>
      <c r="O1644" s="826">
        <v>0.5</v>
      </c>
      <c r="P1644" s="825">
        <v>453.18</v>
      </c>
      <c r="Q1644" s="827">
        <v>1</v>
      </c>
      <c r="R1644" s="822">
        <v>1</v>
      </c>
      <c r="S1644" s="827">
        <v>1</v>
      </c>
      <c r="T1644" s="826">
        <v>0.5</v>
      </c>
      <c r="U1644" s="828">
        <v>1</v>
      </c>
    </row>
    <row r="1645" spans="1:21" ht="14.45" customHeight="1" x14ac:dyDescent="0.2">
      <c r="A1645" s="821">
        <v>21</v>
      </c>
      <c r="B1645" s="822" t="s">
        <v>3465</v>
      </c>
      <c r="C1645" s="822" t="s">
        <v>3471</v>
      </c>
      <c r="D1645" s="823" t="s">
        <v>6113</v>
      </c>
      <c r="E1645" s="824" t="s">
        <v>3524</v>
      </c>
      <c r="F1645" s="822" t="s">
        <v>3466</v>
      </c>
      <c r="G1645" s="822" t="s">
        <v>3563</v>
      </c>
      <c r="H1645" s="822" t="s">
        <v>329</v>
      </c>
      <c r="I1645" s="822" t="s">
        <v>3991</v>
      </c>
      <c r="J1645" s="822" t="s">
        <v>841</v>
      </c>
      <c r="K1645" s="822" t="s">
        <v>3992</v>
      </c>
      <c r="L1645" s="825">
        <v>27.37</v>
      </c>
      <c r="M1645" s="825">
        <v>54.74</v>
      </c>
      <c r="N1645" s="822">
        <v>2</v>
      </c>
      <c r="O1645" s="826">
        <v>1.5</v>
      </c>
      <c r="P1645" s="825">
        <v>54.74</v>
      </c>
      <c r="Q1645" s="827">
        <v>1</v>
      </c>
      <c r="R1645" s="822">
        <v>2</v>
      </c>
      <c r="S1645" s="827">
        <v>1</v>
      </c>
      <c r="T1645" s="826">
        <v>1.5</v>
      </c>
      <c r="U1645" s="828">
        <v>1</v>
      </c>
    </row>
    <row r="1646" spans="1:21" ht="14.45" customHeight="1" x14ac:dyDescent="0.2">
      <c r="A1646" s="821">
        <v>21</v>
      </c>
      <c r="B1646" s="822" t="s">
        <v>3465</v>
      </c>
      <c r="C1646" s="822" t="s">
        <v>3471</v>
      </c>
      <c r="D1646" s="823" t="s">
        <v>6113</v>
      </c>
      <c r="E1646" s="824" t="s">
        <v>3524</v>
      </c>
      <c r="F1646" s="822" t="s">
        <v>3466</v>
      </c>
      <c r="G1646" s="822" t="s">
        <v>3563</v>
      </c>
      <c r="H1646" s="822" t="s">
        <v>662</v>
      </c>
      <c r="I1646" s="822" t="s">
        <v>3179</v>
      </c>
      <c r="J1646" s="822" t="s">
        <v>841</v>
      </c>
      <c r="K1646" s="822" t="s">
        <v>3180</v>
      </c>
      <c r="L1646" s="825">
        <v>48.89</v>
      </c>
      <c r="M1646" s="825">
        <v>97.78</v>
      </c>
      <c r="N1646" s="822">
        <v>2</v>
      </c>
      <c r="O1646" s="826">
        <v>1.5</v>
      </c>
      <c r="P1646" s="825">
        <v>48.89</v>
      </c>
      <c r="Q1646" s="827">
        <v>0.5</v>
      </c>
      <c r="R1646" s="822">
        <v>1</v>
      </c>
      <c r="S1646" s="827">
        <v>0.5</v>
      </c>
      <c r="T1646" s="826">
        <v>0.5</v>
      </c>
      <c r="U1646" s="828">
        <v>0.33333333333333331</v>
      </c>
    </row>
    <row r="1647" spans="1:21" ht="14.45" customHeight="1" x14ac:dyDescent="0.2">
      <c r="A1647" s="821">
        <v>21</v>
      </c>
      <c r="B1647" s="822" t="s">
        <v>3465</v>
      </c>
      <c r="C1647" s="822" t="s">
        <v>3471</v>
      </c>
      <c r="D1647" s="823" t="s">
        <v>6113</v>
      </c>
      <c r="E1647" s="824" t="s">
        <v>3524</v>
      </c>
      <c r="F1647" s="822" t="s">
        <v>3466</v>
      </c>
      <c r="G1647" s="822" t="s">
        <v>3563</v>
      </c>
      <c r="H1647" s="822" t="s">
        <v>329</v>
      </c>
      <c r="I1647" s="822" t="s">
        <v>3569</v>
      </c>
      <c r="J1647" s="822" t="s">
        <v>841</v>
      </c>
      <c r="K1647" s="822" t="s">
        <v>842</v>
      </c>
      <c r="L1647" s="825">
        <v>97.76</v>
      </c>
      <c r="M1647" s="825">
        <v>293.28000000000003</v>
      </c>
      <c r="N1647" s="822">
        <v>3</v>
      </c>
      <c r="O1647" s="826">
        <v>2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21</v>
      </c>
      <c r="B1648" s="822" t="s">
        <v>3465</v>
      </c>
      <c r="C1648" s="822" t="s">
        <v>3471</v>
      </c>
      <c r="D1648" s="823" t="s">
        <v>6113</v>
      </c>
      <c r="E1648" s="824" t="s">
        <v>3524</v>
      </c>
      <c r="F1648" s="822" t="s">
        <v>3466</v>
      </c>
      <c r="G1648" s="822" t="s">
        <v>3563</v>
      </c>
      <c r="H1648" s="822" t="s">
        <v>662</v>
      </c>
      <c r="I1648" s="822" t="s">
        <v>2649</v>
      </c>
      <c r="J1648" s="822" t="s">
        <v>841</v>
      </c>
      <c r="K1648" s="822" t="s">
        <v>2650</v>
      </c>
      <c r="L1648" s="825">
        <v>13.68</v>
      </c>
      <c r="M1648" s="825">
        <v>13.68</v>
      </c>
      <c r="N1648" s="822">
        <v>1</v>
      </c>
      <c r="O1648" s="826">
        <v>1</v>
      </c>
      <c r="P1648" s="825">
        <v>13.68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21</v>
      </c>
      <c r="B1649" s="822" t="s">
        <v>3465</v>
      </c>
      <c r="C1649" s="822" t="s">
        <v>3471</v>
      </c>
      <c r="D1649" s="823" t="s">
        <v>6113</v>
      </c>
      <c r="E1649" s="824" t="s">
        <v>3524</v>
      </c>
      <c r="F1649" s="822" t="s">
        <v>3466</v>
      </c>
      <c r="G1649" s="822" t="s">
        <v>4446</v>
      </c>
      <c r="H1649" s="822" t="s">
        <v>662</v>
      </c>
      <c r="I1649" s="822" t="s">
        <v>2772</v>
      </c>
      <c r="J1649" s="822" t="s">
        <v>1423</v>
      </c>
      <c r="K1649" s="822" t="s">
        <v>2773</v>
      </c>
      <c r="L1649" s="825">
        <v>103.4</v>
      </c>
      <c r="M1649" s="825">
        <v>103.4</v>
      </c>
      <c r="N1649" s="822">
        <v>1</v>
      </c>
      <c r="O1649" s="826">
        <v>1</v>
      </c>
      <c r="P1649" s="825">
        <v>103.4</v>
      </c>
      <c r="Q1649" s="827">
        <v>1</v>
      </c>
      <c r="R1649" s="822">
        <v>1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21</v>
      </c>
      <c r="B1650" s="822" t="s">
        <v>3465</v>
      </c>
      <c r="C1650" s="822" t="s">
        <v>3471</v>
      </c>
      <c r="D1650" s="823" t="s">
        <v>6113</v>
      </c>
      <c r="E1650" s="824" t="s">
        <v>3524</v>
      </c>
      <c r="F1650" s="822" t="s">
        <v>3466</v>
      </c>
      <c r="G1650" s="822" t="s">
        <v>3570</v>
      </c>
      <c r="H1650" s="822" t="s">
        <v>329</v>
      </c>
      <c r="I1650" s="822" t="s">
        <v>3571</v>
      </c>
      <c r="J1650" s="822" t="s">
        <v>695</v>
      </c>
      <c r="K1650" s="822" t="s">
        <v>3572</v>
      </c>
      <c r="L1650" s="825">
        <v>127.91</v>
      </c>
      <c r="M1650" s="825">
        <v>767.46</v>
      </c>
      <c r="N1650" s="822">
        <v>6</v>
      </c>
      <c r="O1650" s="826">
        <v>2.5</v>
      </c>
      <c r="P1650" s="825">
        <v>255.82</v>
      </c>
      <c r="Q1650" s="827">
        <v>0.33333333333333331</v>
      </c>
      <c r="R1650" s="822">
        <v>2</v>
      </c>
      <c r="S1650" s="827">
        <v>0.33333333333333331</v>
      </c>
      <c r="T1650" s="826">
        <v>0.5</v>
      </c>
      <c r="U1650" s="828">
        <v>0.2</v>
      </c>
    </row>
    <row r="1651" spans="1:21" ht="14.45" customHeight="1" x14ac:dyDescent="0.2">
      <c r="A1651" s="821">
        <v>21</v>
      </c>
      <c r="B1651" s="822" t="s">
        <v>3465</v>
      </c>
      <c r="C1651" s="822" t="s">
        <v>3471</v>
      </c>
      <c r="D1651" s="823" t="s">
        <v>6113</v>
      </c>
      <c r="E1651" s="824" t="s">
        <v>3524</v>
      </c>
      <c r="F1651" s="822" t="s">
        <v>3466</v>
      </c>
      <c r="G1651" s="822" t="s">
        <v>4447</v>
      </c>
      <c r="H1651" s="822" t="s">
        <v>329</v>
      </c>
      <c r="I1651" s="822" t="s">
        <v>4448</v>
      </c>
      <c r="J1651" s="822" t="s">
        <v>1980</v>
      </c>
      <c r="K1651" s="822" t="s">
        <v>1981</v>
      </c>
      <c r="L1651" s="825">
        <v>79.099999999999994</v>
      </c>
      <c r="M1651" s="825">
        <v>79.099999999999994</v>
      </c>
      <c r="N1651" s="822">
        <v>1</v>
      </c>
      <c r="O1651" s="826">
        <v>0.5</v>
      </c>
      <c r="P1651" s="825">
        <v>79.099999999999994</v>
      </c>
      <c r="Q1651" s="827">
        <v>1</v>
      </c>
      <c r="R1651" s="822">
        <v>1</v>
      </c>
      <c r="S1651" s="827">
        <v>1</v>
      </c>
      <c r="T1651" s="826">
        <v>0.5</v>
      </c>
      <c r="U1651" s="828">
        <v>1</v>
      </c>
    </row>
    <row r="1652" spans="1:21" ht="14.45" customHeight="1" x14ac:dyDescent="0.2">
      <c r="A1652" s="821">
        <v>21</v>
      </c>
      <c r="B1652" s="822" t="s">
        <v>3465</v>
      </c>
      <c r="C1652" s="822" t="s">
        <v>3471</v>
      </c>
      <c r="D1652" s="823" t="s">
        <v>6113</v>
      </c>
      <c r="E1652" s="824" t="s">
        <v>3524</v>
      </c>
      <c r="F1652" s="822" t="s">
        <v>3466</v>
      </c>
      <c r="G1652" s="822" t="s">
        <v>4006</v>
      </c>
      <c r="H1652" s="822" t="s">
        <v>662</v>
      </c>
      <c r="I1652" s="822" t="s">
        <v>2841</v>
      </c>
      <c r="J1652" s="822" t="s">
        <v>2842</v>
      </c>
      <c r="K1652" s="822" t="s">
        <v>2843</v>
      </c>
      <c r="L1652" s="825">
        <v>21.92</v>
      </c>
      <c r="M1652" s="825">
        <v>1096</v>
      </c>
      <c r="N1652" s="822">
        <v>50</v>
      </c>
      <c r="O1652" s="826">
        <v>15.5</v>
      </c>
      <c r="P1652" s="825">
        <v>1030.24</v>
      </c>
      <c r="Q1652" s="827">
        <v>0.94000000000000006</v>
      </c>
      <c r="R1652" s="822">
        <v>47</v>
      </c>
      <c r="S1652" s="827">
        <v>0.94</v>
      </c>
      <c r="T1652" s="826">
        <v>14.5</v>
      </c>
      <c r="U1652" s="828">
        <v>0.93548387096774188</v>
      </c>
    </row>
    <row r="1653" spans="1:21" ht="14.45" customHeight="1" x14ac:dyDescent="0.2">
      <c r="A1653" s="821">
        <v>21</v>
      </c>
      <c r="B1653" s="822" t="s">
        <v>3465</v>
      </c>
      <c r="C1653" s="822" t="s">
        <v>3471</v>
      </c>
      <c r="D1653" s="823" t="s">
        <v>6113</v>
      </c>
      <c r="E1653" s="824" t="s">
        <v>3524</v>
      </c>
      <c r="F1653" s="822" t="s">
        <v>3466</v>
      </c>
      <c r="G1653" s="822" t="s">
        <v>4006</v>
      </c>
      <c r="H1653" s="822" t="s">
        <v>662</v>
      </c>
      <c r="I1653" s="822" t="s">
        <v>2844</v>
      </c>
      <c r="J1653" s="822" t="s">
        <v>2842</v>
      </c>
      <c r="K1653" s="822" t="s">
        <v>2845</v>
      </c>
      <c r="L1653" s="825">
        <v>87.67</v>
      </c>
      <c r="M1653" s="825">
        <v>526.02</v>
      </c>
      <c r="N1653" s="822">
        <v>6</v>
      </c>
      <c r="O1653" s="826">
        <v>2</v>
      </c>
      <c r="P1653" s="825">
        <v>350.68</v>
      </c>
      <c r="Q1653" s="827">
        <v>0.66666666666666674</v>
      </c>
      <c r="R1653" s="822">
        <v>4</v>
      </c>
      <c r="S1653" s="827">
        <v>0.66666666666666663</v>
      </c>
      <c r="T1653" s="826">
        <v>1.5</v>
      </c>
      <c r="U1653" s="828">
        <v>0.75</v>
      </c>
    </row>
    <row r="1654" spans="1:21" ht="14.45" customHeight="1" x14ac:dyDescent="0.2">
      <c r="A1654" s="821">
        <v>21</v>
      </c>
      <c r="B1654" s="822" t="s">
        <v>3465</v>
      </c>
      <c r="C1654" s="822" t="s">
        <v>3471</v>
      </c>
      <c r="D1654" s="823" t="s">
        <v>6113</v>
      </c>
      <c r="E1654" s="824" t="s">
        <v>3524</v>
      </c>
      <c r="F1654" s="822" t="s">
        <v>3466</v>
      </c>
      <c r="G1654" s="822" t="s">
        <v>4006</v>
      </c>
      <c r="H1654" s="822" t="s">
        <v>329</v>
      </c>
      <c r="I1654" s="822" t="s">
        <v>4714</v>
      </c>
      <c r="J1654" s="822" t="s">
        <v>4008</v>
      </c>
      <c r="K1654" s="822" t="s">
        <v>4715</v>
      </c>
      <c r="L1654" s="825">
        <v>43.85</v>
      </c>
      <c r="M1654" s="825">
        <v>306.95</v>
      </c>
      <c r="N1654" s="822">
        <v>7</v>
      </c>
      <c r="O1654" s="826">
        <v>3</v>
      </c>
      <c r="P1654" s="825">
        <v>306.95</v>
      </c>
      <c r="Q1654" s="827">
        <v>1</v>
      </c>
      <c r="R1654" s="822">
        <v>7</v>
      </c>
      <c r="S1654" s="827">
        <v>1</v>
      </c>
      <c r="T1654" s="826">
        <v>3</v>
      </c>
      <c r="U1654" s="828">
        <v>1</v>
      </c>
    </row>
    <row r="1655" spans="1:21" ht="14.45" customHeight="1" x14ac:dyDescent="0.2">
      <c r="A1655" s="821">
        <v>21</v>
      </c>
      <c r="B1655" s="822" t="s">
        <v>3465</v>
      </c>
      <c r="C1655" s="822" t="s">
        <v>3471</v>
      </c>
      <c r="D1655" s="823" t="s">
        <v>6113</v>
      </c>
      <c r="E1655" s="824" t="s">
        <v>3524</v>
      </c>
      <c r="F1655" s="822" t="s">
        <v>3466</v>
      </c>
      <c r="G1655" s="822" t="s">
        <v>4006</v>
      </c>
      <c r="H1655" s="822" t="s">
        <v>329</v>
      </c>
      <c r="I1655" s="822" t="s">
        <v>4449</v>
      </c>
      <c r="J1655" s="822" t="s">
        <v>4008</v>
      </c>
      <c r="K1655" s="822" t="s">
        <v>2843</v>
      </c>
      <c r="L1655" s="825">
        <v>21.92</v>
      </c>
      <c r="M1655" s="825">
        <v>43.84</v>
      </c>
      <c r="N1655" s="822">
        <v>2</v>
      </c>
      <c r="O1655" s="826">
        <v>1</v>
      </c>
      <c r="P1655" s="825">
        <v>43.84</v>
      </c>
      <c r="Q1655" s="827">
        <v>1</v>
      </c>
      <c r="R1655" s="822">
        <v>2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21</v>
      </c>
      <c r="B1656" s="822" t="s">
        <v>3465</v>
      </c>
      <c r="C1656" s="822" t="s">
        <v>3471</v>
      </c>
      <c r="D1656" s="823" t="s">
        <v>6113</v>
      </c>
      <c r="E1656" s="824" t="s">
        <v>3524</v>
      </c>
      <c r="F1656" s="822" t="s">
        <v>3466</v>
      </c>
      <c r="G1656" s="822" t="s">
        <v>4026</v>
      </c>
      <c r="H1656" s="822" t="s">
        <v>662</v>
      </c>
      <c r="I1656" s="822" t="s">
        <v>4027</v>
      </c>
      <c r="J1656" s="822" t="s">
        <v>2776</v>
      </c>
      <c r="K1656" s="822" t="s">
        <v>4028</v>
      </c>
      <c r="L1656" s="825">
        <v>114.88</v>
      </c>
      <c r="M1656" s="825">
        <v>229.76</v>
      </c>
      <c r="N1656" s="822">
        <v>2</v>
      </c>
      <c r="O1656" s="826">
        <v>2</v>
      </c>
      <c r="P1656" s="825">
        <v>229.76</v>
      </c>
      <c r="Q1656" s="827">
        <v>1</v>
      </c>
      <c r="R1656" s="822">
        <v>2</v>
      </c>
      <c r="S1656" s="827">
        <v>1</v>
      </c>
      <c r="T1656" s="826">
        <v>2</v>
      </c>
      <c r="U1656" s="828">
        <v>1</v>
      </c>
    </row>
    <row r="1657" spans="1:21" ht="14.45" customHeight="1" x14ac:dyDescent="0.2">
      <c r="A1657" s="821">
        <v>21</v>
      </c>
      <c r="B1657" s="822" t="s">
        <v>3465</v>
      </c>
      <c r="C1657" s="822" t="s">
        <v>3471</v>
      </c>
      <c r="D1657" s="823" t="s">
        <v>6113</v>
      </c>
      <c r="E1657" s="824" t="s">
        <v>3524</v>
      </c>
      <c r="F1657" s="822" t="s">
        <v>3466</v>
      </c>
      <c r="G1657" s="822" t="s">
        <v>5110</v>
      </c>
      <c r="H1657" s="822" t="s">
        <v>662</v>
      </c>
      <c r="I1657" s="822" t="s">
        <v>3099</v>
      </c>
      <c r="J1657" s="822" t="s">
        <v>3100</v>
      </c>
      <c r="K1657" s="822" t="s">
        <v>3101</v>
      </c>
      <c r="L1657" s="825">
        <v>122.96</v>
      </c>
      <c r="M1657" s="825">
        <v>368.88</v>
      </c>
      <c r="N1657" s="822">
        <v>3</v>
      </c>
      <c r="O1657" s="826">
        <v>1</v>
      </c>
      <c r="P1657" s="825">
        <v>368.88</v>
      </c>
      <c r="Q1657" s="827">
        <v>1</v>
      </c>
      <c r="R1657" s="822">
        <v>3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21</v>
      </c>
      <c r="B1658" s="822" t="s">
        <v>3465</v>
      </c>
      <c r="C1658" s="822" t="s">
        <v>3471</v>
      </c>
      <c r="D1658" s="823" t="s">
        <v>6113</v>
      </c>
      <c r="E1658" s="824" t="s">
        <v>3524</v>
      </c>
      <c r="F1658" s="822" t="s">
        <v>3466</v>
      </c>
      <c r="G1658" s="822" t="s">
        <v>5110</v>
      </c>
      <c r="H1658" s="822" t="s">
        <v>662</v>
      </c>
      <c r="I1658" s="822" t="s">
        <v>3102</v>
      </c>
      <c r="J1658" s="822" t="s">
        <v>3100</v>
      </c>
      <c r="K1658" s="822" t="s">
        <v>3103</v>
      </c>
      <c r="L1658" s="825">
        <v>245.91</v>
      </c>
      <c r="M1658" s="825">
        <v>737.73</v>
      </c>
      <c r="N1658" s="822">
        <v>3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21</v>
      </c>
      <c r="B1659" s="822" t="s">
        <v>3465</v>
      </c>
      <c r="C1659" s="822" t="s">
        <v>3471</v>
      </c>
      <c r="D1659" s="823" t="s">
        <v>6113</v>
      </c>
      <c r="E1659" s="824" t="s">
        <v>3524</v>
      </c>
      <c r="F1659" s="822" t="s">
        <v>3466</v>
      </c>
      <c r="G1659" s="822" t="s">
        <v>4468</v>
      </c>
      <c r="H1659" s="822" t="s">
        <v>329</v>
      </c>
      <c r="I1659" s="822" t="s">
        <v>5178</v>
      </c>
      <c r="J1659" s="822" t="s">
        <v>2206</v>
      </c>
      <c r="K1659" s="822" t="s">
        <v>5179</v>
      </c>
      <c r="L1659" s="825">
        <v>140.97</v>
      </c>
      <c r="M1659" s="825">
        <v>281.94</v>
      </c>
      <c r="N1659" s="822">
        <v>2</v>
      </c>
      <c r="O1659" s="826">
        <v>1.5</v>
      </c>
      <c r="P1659" s="825">
        <v>140.97</v>
      </c>
      <c r="Q1659" s="827">
        <v>0.5</v>
      </c>
      <c r="R1659" s="822">
        <v>1</v>
      </c>
      <c r="S1659" s="827">
        <v>0.5</v>
      </c>
      <c r="T1659" s="826">
        <v>0.5</v>
      </c>
      <c r="U1659" s="828">
        <v>0.33333333333333331</v>
      </c>
    </row>
    <row r="1660" spans="1:21" ht="14.45" customHeight="1" x14ac:dyDescent="0.2">
      <c r="A1660" s="821">
        <v>21</v>
      </c>
      <c r="B1660" s="822" t="s">
        <v>3465</v>
      </c>
      <c r="C1660" s="822" t="s">
        <v>3471</v>
      </c>
      <c r="D1660" s="823" t="s">
        <v>6113</v>
      </c>
      <c r="E1660" s="824" t="s">
        <v>3524</v>
      </c>
      <c r="F1660" s="822" t="s">
        <v>3466</v>
      </c>
      <c r="G1660" s="822" t="s">
        <v>3578</v>
      </c>
      <c r="H1660" s="822" t="s">
        <v>662</v>
      </c>
      <c r="I1660" s="822" t="s">
        <v>3032</v>
      </c>
      <c r="J1660" s="822" t="s">
        <v>1338</v>
      </c>
      <c r="K1660" s="822" t="s">
        <v>1340</v>
      </c>
      <c r="L1660" s="825">
        <v>0</v>
      </c>
      <c r="M1660" s="825">
        <v>0</v>
      </c>
      <c r="N1660" s="822">
        <v>23</v>
      </c>
      <c r="O1660" s="826">
        <v>6.5</v>
      </c>
      <c r="P1660" s="825">
        <v>0</v>
      </c>
      <c r="Q1660" s="827"/>
      <c r="R1660" s="822">
        <v>22</v>
      </c>
      <c r="S1660" s="827">
        <v>0.95652173913043481</v>
      </c>
      <c r="T1660" s="826">
        <v>5.5</v>
      </c>
      <c r="U1660" s="828">
        <v>0.84615384615384615</v>
      </c>
    </row>
    <row r="1661" spans="1:21" ht="14.45" customHeight="1" x14ac:dyDescent="0.2">
      <c r="A1661" s="821">
        <v>21</v>
      </c>
      <c r="B1661" s="822" t="s">
        <v>3465</v>
      </c>
      <c r="C1661" s="822" t="s">
        <v>3471</v>
      </c>
      <c r="D1661" s="823" t="s">
        <v>6113</v>
      </c>
      <c r="E1661" s="824" t="s">
        <v>3524</v>
      </c>
      <c r="F1661" s="822" t="s">
        <v>3466</v>
      </c>
      <c r="G1661" s="822" t="s">
        <v>5180</v>
      </c>
      <c r="H1661" s="822" t="s">
        <v>329</v>
      </c>
      <c r="I1661" s="822" t="s">
        <v>5181</v>
      </c>
      <c r="J1661" s="822" t="s">
        <v>5182</v>
      </c>
      <c r="K1661" s="822" t="s">
        <v>3710</v>
      </c>
      <c r="L1661" s="825">
        <v>2071.9899999999998</v>
      </c>
      <c r="M1661" s="825">
        <v>8287.9599999999991</v>
      </c>
      <c r="N1661" s="822">
        <v>4</v>
      </c>
      <c r="O1661" s="826">
        <v>2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21</v>
      </c>
      <c r="B1662" s="822" t="s">
        <v>3465</v>
      </c>
      <c r="C1662" s="822" t="s">
        <v>3471</v>
      </c>
      <c r="D1662" s="823" t="s">
        <v>6113</v>
      </c>
      <c r="E1662" s="824" t="s">
        <v>3524</v>
      </c>
      <c r="F1662" s="822" t="s">
        <v>3466</v>
      </c>
      <c r="G1662" s="822" t="s">
        <v>5180</v>
      </c>
      <c r="H1662" s="822" t="s">
        <v>329</v>
      </c>
      <c r="I1662" s="822" t="s">
        <v>5183</v>
      </c>
      <c r="J1662" s="822" t="s">
        <v>5182</v>
      </c>
      <c r="K1662" s="822" t="s">
        <v>3710</v>
      </c>
      <c r="L1662" s="825">
        <v>2071.9899999999998</v>
      </c>
      <c r="M1662" s="825">
        <v>12431.939999999999</v>
      </c>
      <c r="N1662" s="822">
        <v>6</v>
      </c>
      <c r="O1662" s="826">
        <v>4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21</v>
      </c>
      <c r="B1663" s="822" t="s">
        <v>3465</v>
      </c>
      <c r="C1663" s="822" t="s">
        <v>3471</v>
      </c>
      <c r="D1663" s="823" t="s">
        <v>6113</v>
      </c>
      <c r="E1663" s="824" t="s">
        <v>3524</v>
      </c>
      <c r="F1663" s="822" t="s">
        <v>3466</v>
      </c>
      <c r="G1663" s="822" t="s">
        <v>4057</v>
      </c>
      <c r="H1663" s="822" t="s">
        <v>329</v>
      </c>
      <c r="I1663" s="822" t="s">
        <v>5184</v>
      </c>
      <c r="J1663" s="822" t="s">
        <v>2252</v>
      </c>
      <c r="K1663" s="822" t="s">
        <v>5185</v>
      </c>
      <c r="L1663" s="825">
        <v>33.44</v>
      </c>
      <c r="M1663" s="825">
        <v>33.44</v>
      </c>
      <c r="N1663" s="822">
        <v>1</v>
      </c>
      <c r="O1663" s="826">
        <v>0.5</v>
      </c>
      <c r="P1663" s="825">
        <v>33.44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21</v>
      </c>
      <c r="B1664" s="822" t="s">
        <v>3465</v>
      </c>
      <c r="C1664" s="822" t="s">
        <v>3471</v>
      </c>
      <c r="D1664" s="823" t="s">
        <v>6113</v>
      </c>
      <c r="E1664" s="824" t="s">
        <v>3524</v>
      </c>
      <c r="F1664" s="822" t="s">
        <v>3466</v>
      </c>
      <c r="G1664" s="822" t="s">
        <v>4057</v>
      </c>
      <c r="H1664" s="822" t="s">
        <v>329</v>
      </c>
      <c r="I1664" s="822" t="s">
        <v>4059</v>
      </c>
      <c r="J1664" s="822" t="s">
        <v>773</v>
      </c>
      <c r="K1664" s="822" t="s">
        <v>774</v>
      </c>
      <c r="L1664" s="825">
        <v>59.56</v>
      </c>
      <c r="M1664" s="825">
        <v>59.56</v>
      </c>
      <c r="N1664" s="822">
        <v>1</v>
      </c>
      <c r="O1664" s="826">
        <v>0.5</v>
      </c>
      <c r="P1664" s="825">
        <v>59.56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21</v>
      </c>
      <c r="B1665" s="822" t="s">
        <v>3465</v>
      </c>
      <c r="C1665" s="822" t="s">
        <v>3471</v>
      </c>
      <c r="D1665" s="823" t="s">
        <v>6113</v>
      </c>
      <c r="E1665" s="824" t="s">
        <v>3524</v>
      </c>
      <c r="F1665" s="822" t="s">
        <v>3466</v>
      </c>
      <c r="G1665" s="822" t="s">
        <v>4060</v>
      </c>
      <c r="H1665" s="822" t="s">
        <v>662</v>
      </c>
      <c r="I1665" s="822" t="s">
        <v>4061</v>
      </c>
      <c r="J1665" s="822" t="s">
        <v>4062</v>
      </c>
      <c r="K1665" s="822" t="s">
        <v>768</v>
      </c>
      <c r="L1665" s="825">
        <v>502.31</v>
      </c>
      <c r="M1665" s="825">
        <v>4520.79</v>
      </c>
      <c r="N1665" s="822">
        <v>9</v>
      </c>
      <c r="O1665" s="826">
        <v>7</v>
      </c>
      <c r="P1665" s="825">
        <v>1004.62</v>
      </c>
      <c r="Q1665" s="827">
        <v>0.22222222222222224</v>
      </c>
      <c r="R1665" s="822">
        <v>2</v>
      </c>
      <c r="S1665" s="827">
        <v>0.22222222222222221</v>
      </c>
      <c r="T1665" s="826">
        <v>2</v>
      </c>
      <c r="U1665" s="828">
        <v>0.2857142857142857</v>
      </c>
    </row>
    <row r="1666" spans="1:21" ht="14.45" customHeight="1" x14ac:dyDescent="0.2">
      <c r="A1666" s="821">
        <v>21</v>
      </c>
      <c r="B1666" s="822" t="s">
        <v>3465</v>
      </c>
      <c r="C1666" s="822" t="s">
        <v>3471</v>
      </c>
      <c r="D1666" s="823" t="s">
        <v>6113</v>
      </c>
      <c r="E1666" s="824" t="s">
        <v>3524</v>
      </c>
      <c r="F1666" s="822" t="s">
        <v>3466</v>
      </c>
      <c r="G1666" s="822" t="s">
        <v>4063</v>
      </c>
      <c r="H1666" s="822" t="s">
        <v>662</v>
      </c>
      <c r="I1666" s="822" t="s">
        <v>2828</v>
      </c>
      <c r="J1666" s="822" t="s">
        <v>1006</v>
      </c>
      <c r="K1666" s="822" t="s">
        <v>2829</v>
      </c>
      <c r="L1666" s="825">
        <v>134.61000000000001</v>
      </c>
      <c r="M1666" s="825">
        <v>134.61000000000001</v>
      </c>
      <c r="N1666" s="822">
        <v>1</v>
      </c>
      <c r="O1666" s="826">
        <v>1</v>
      </c>
      <c r="P1666" s="825">
        <v>134.61000000000001</v>
      </c>
      <c r="Q1666" s="827">
        <v>1</v>
      </c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21</v>
      </c>
      <c r="B1667" s="822" t="s">
        <v>3465</v>
      </c>
      <c r="C1667" s="822" t="s">
        <v>3471</v>
      </c>
      <c r="D1667" s="823" t="s">
        <v>6113</v>
      </c>
      <c r="E1667" s="824" t="s">
        <v>3524</v>
      </c>
      <c r="F1667" s="822" t="s">
        <v>3466</v>
      </c>
      <c r="G1667" s="822" t="s">
        <v>5186</v>
      </c>
      <c r="H1667" s="822" t="s">
        <v>329</v>
      </c>
      <c r="I1667" s="822" t="s">
        <v>5187</v>
      </c>
      <c r="J1667" s="822" t="s">
        <v>1788</v>
      </c>
      <c r="K1667" s="822" t="s">
        <v>1792</v>
      </c>
      <c r="L1667" s="825">
        <v>61.97</v>
      </c>
      <c r="M1667" s="825">
        <v>61.97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21</v>
      </c>
      <c r="B1668" s="822" t="s">
        <v>3465</v>
      </c>
      <c r="C1668" s="822" t="s">
        <v>3471</v>
      </c>
      <c r="D1668" s="823" t="s">
        <v>6113</v>
      </c>
      <c r="E1668" s="824" t="s">
        <v>3524</v>
      </c>
      <c r="F1668" s="822" t="s">
        <v>3466</v>
      </c>
      <c r="G1668" s="822" t="s">
        <v>3573</v>
      </c>
      <c r="H1668" s="822" t="s">
        <v>329</v>
      </c>
      <c r="I1668" s="822" t="s">
        <v>4103</v>
      </c>
      <c r="J1668" s="822" t="s">
        <v>1548</v>
      </c>
      <c r="K1668" s="822" t="s">
        <v>4094</v>
      </c>
      <c r="L1668" s="825">
        <v>33.4</v>
      </c>
      <c r="M1668" s="825">
        <v>66.8</v>
      </c>
      <c r="N1668" s="822">
        <v>2</v>
      </c>
      <c r="O1668" s="826">
        <v>0.5</v>
      </c>
      <c r="P1668" s="825">
        <v>66.8</v>
      </c>
      <c r="Q1668" s="827">
        <v>1</v>
      </c>
      <c r="R1668" s="822">
        <v>2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21</v>
      </c>
      <c r="B1669" s="822" t="s">
        <v>3465</v>
      </c>
      <c r="C1669" s="822" t="s">
        <v>3471</v>
      </c>
      <c r="D1669" s="823" t="s">
        <v>6113</v>
      </c>
      <c r="E1669" s="824" t="s">
        <v>3524</v>
      </c>
      <c r="F1669" s="822" t="s">
        <v>3466</v>
      </c>
      <c r="G1669" s="822" t="s">
        <v>3573</v>
      </c>
      <c r="H1669" s="822" t="s">
        <v>329</v>
      </c>
      <c r="I1669" s="822" t="s">
        <v>5188</v>
      </c>
      <c r="J1669" s="822" t="s">
        <v>4488</v>
      </c>
      <c r="K1669" s="822" t="s">
        <v>4560</v>
      </c>
      <c r="L1669" s="825">
        <v>166.96</v>
      </c>
      <c r="M1669" s="825">
        <v>333.92</v>
      </c>
      <c r="N1669" s="822">
        <v>2</v>
      </c>
      <c r="O1669" s="826">
        <v>1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21</v>
      </c>
      <c r="B1670" s="822" t="s">
        <v>3465</v>
      </c>
      <c r="C1670" s="822" t="s">
        <v>3471</v>
      </c>
      <c r="D1670" s="823" t="s">
        <v>6113</v>
      </c>
      <c r="E1670" s="824" t="s">
        <v>3524</v>
      </c>
      <c r="F1670" s="822" t="s">
        <v>3466</v>
      </c>
      <c r="G1670" s="822" t="s">
        <v>4106</v>
      </c>
      <c r="H1670" s="822" t="s">
        <v>329</v>
      </c>
      <c r="I1670" s="822" t="s">
        <v>4109</v>
      </c>
      <c r="J1670" s="822" t="s">
        <v>1572</v>
      </c>
      <c r="K1670" s="822" t="s">
        <v>4110</v>
      </c>
      <c r="L1670" s="825">
        <v>197.99</v>
      </c>
      <c r="M1670" s="825">
        <v>197.99</v>
      </c>
      <c r="N1670" s="822">
        <v>1</v>
      </c>
      <c r="O1670" s="826">
        <v>0.5</v>
      </c>
      <c r="P1670" s="825">
        <v>197.99</v>
      </c>
      <c r="Q1670" s="827">
        <v>1</v>
      </c>
      <c r="R1670" s="822">
        <v>1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21</v>
      </c>
      <c r="B1671" s="822" t="s">
        <v>3465</v>
      </c>
      <c r="C1671" s="822" t="s">
        <v>3471</v>
      </c>
      <c r="D1671" s="823" t="s">
        <v>6113</v>
      </c>
      <c r="E1671" s="824" t="s">
        <v>3524</v>
      </c>
      <c r="F1671" s="822" t="s">
        <v>3466</v>
      </c>
      <c r="G1671" s="822" t="s">
        <v>4111</v>
      </c>
      <c r="H1671" s="822" t="s">
        <v>329</v>
      </c>
      <c r="I1671" s="822" t="s">
        <v>4113</v>
      </c>
      <c r="J1671" s="822" t="s">
        <v>4114</v>
      </c>
      <c r="K1671" s="822" t="s">
        <v>4115</v>
      </c>
      <c r="L1671" s="825">
        <v>177.92</v>
      </c>
      <c r="M1671" s="825">
        <v>2490.88</v>
      </c>
      <c r="N1671" s="822">
        <v>14</v>
      </c>
      <c r="O1671" s="826">
        <v>3.5</v>
      </c>
      <c r="P1671" s="825">
        <v>1423.36</v>
      </c>
      <c r="Q1671" s="827">
        <v>0.5714285714285714</v>
      </c>
      <c r="R1671" s="822">
        <v>8</v>
      </c>
      <c r="S1671" s="827">
        <v>0.5714285714285714</v>
      </c>
      <c r="T1671" s="826">
        <v>1.5</v>
      </c>
      <c r="U1671" s="828">
        <v>0.42857142857142855</v>
      </c>
    </row>
    <row r="1672" spans="1:21" ht="14.45" customHeight="1" x14ac:dyDescent="0.2">
      <c r="A1672" s="821">
        <v>21</v>
      </c>
      <c r="B1672" s="822" t="s">
        <v>3465</v>
      </c>
      <c r="C1672" s="822" t="s">
        <v>3471</v>
      </c>
      <c r="D1672" s="823" t="s">
        <v>6113</v>
      </c>
      <c r="E1672" s="824" t="s">
        <v>3524</v>
      </c>
      <c r="F1672" s="822" t="s">
        <v>3466</v>
      </c>
      <c r="G1672" s="822" t="s">
        <v>4111</v>
      </c>
      <c r="H1672" s="822" t="s">
        <v>329</v>
      </c>
      <c r="I1672" s="822" t="s">
        <v>4116</v>
      </c>
      <c r="J1672" s="822" t="s">
        <v>4114</v>
      </c>
      <c r="K1672" s="822" t="s">
        <v>4117</v>
      </c>
      <c r="L1672" s="825">
        <v>387.73</v>
      </c>
      <c r="M1672" s="825">
        <v>775.46</v>
      </c>
      <c r="N1672" s="822">
        <v>2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21</v>
      </c>
      <c r="B1673" s="822" t="s">
        <v>3465</v>
      </c>
      <c r="C1673" s="822" t="s">
        <v>3471</v>
      </c>
      <c r="D1673" s="823" t="s">
        <v>6113</v>
      </c>
      <c r="E1673" s="824" t="s">
        <v>3524</v>
      </c>
      <c r="F1673" s="822" t="s">
        <v>3466</v>
      </c>
      <c r="G1673" s="822" t="s">
        <v>4126</v>
      </c>
      <c r="H1673" s="822" t="s">
        <v>662</v>
      </c>
      <c r="I1673" s="822" t="s">
        <v>3315</v>
      </c>
      <c r="J1673" s="822" t="s">
        <v>1635</v>
      </c>
      <c r="K1673" s="822" t="s">
        <v>3316</v>
      </c>
      <c r="L1673" s="825">
        <v>0</v>
      </c>
      <c r="M1673" s="825">
        <v>0</v>
      </c>
      <c r="N1673" s="822">
        <v>2</v>
      </c>
      <c r="O1673" s="826">
        <v>1.5</v>
      </c>
      <c r="P1673" s="825"/>
      <c r="Q1673" s="827"/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21</v>
      </c>
      <c r="B1674" s="822" t="s">
        <v>3465</v>
      </c>
      <c r="C1674" s="822" t="s">
        <v>3471</v>
      </c>
      <c r="D1674" s="823" t="s">
        <v>6113</v>
      </c>
      <c r="E1674" s="824" t="s">
        <v>3524</v>
      </c>
      <c r="F1674" s="822" t="s">
        <v>3466</v>
      </c>
      <c r="G1674" s="822" t="s">
        <v>4126</v>
      </c>
      <c r="H1674" s="822" t="s">
        <v>662</v>
      </c>
      <c r="I1674" s="822" t="s">
        <v>3086</v>
      </c>
      <c r="J1674" s="822" t="s">
        <v>1635</v>
      </c>
      <c r="K1674" s="822" t="s">
        <v>3087</v>
      </c>
      <c r="L1674" s="825">
        <v>0</v>
      </c>
      <c r="M1674" s="825">
        <v>0</v>
      </c>
      <c r="N1674" s="822">
        <v>7</v>
      </c>
      <c r="O1674" s="826">
        <v>4</v>
      </c>
      <c r="P1674" s="825">
        <v>0</v>
      </c>
      <c r="Q1674" s="827"/>
      <c r="R1674" s="822">
        <v>4</v>
      </c>
      <c r="S1674" s="827">
        <v>0.5714285714285714</v>
      </c>
      <c r="T1674" s="826">
        <v>1.5</v>
      </c>
      <c r="U1674" s="828">
        <v>0.375</v>
      </c>
    </row>
    <row r="1675" spans="1:21" ht="14.45" customHeight="1" x14ac:dyDescent="0.2">
      <c r="A1675" s="821">
        <v>21</v>
      </c>
      <c r="B1675" s="822" t="s">
        <v>3465</v>
      </c>
      <c r="C1675" s="822" t="s">
        <v>3471</v>
      </c>
      <c r="D1675" s="823" t="s">
        <v>6113</v>
      </c>
      <c r="E1675" s="824" t="s">
        <v>3524</v>
      </c>
      <c r="F1675" s="822" t="s">
        <v>3466</v>
      </c>
      <c r="G1675" s="822" t="s">
        <v>4877</v>
      </c>
      <c r="H1675" s="822" t="s">
        <v>329</v>
      </c>
      <c r="I1675" s="822" t="s">
        <v>4878</v>
      </c>
      <c r="J1675" s="822" t="s">
        <v>749</v>
      </c>
      <c r="K1675" s="822" t="s">
        <v>4879</v>
      </c>
      <c r="L1675" s="825">
        <v>193.98</v>
      </c>
      <c r="M1675" s="825">
        <v>193.98</v>
      </c>
      <c r="N1675" s="822">
        <v>1</v>
      </c>
      <c r="O1675" s="826">
        <v>1</v>
      </c>
      <c r="P1675" s="825">
        <v>193.98</v>
      </c>
      <c r="Q1675" s="827">
        <v>1</v>
      </c>
      <c r="R1675" s="822">
        <v>1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21</v>
      </c>
      <c r="B1676" s="822" t="s">
        <v>3465</v>
      </c>
      <c r="C1676" s="822" t="s">
        <v>3471</v>
      </c>
      <c r="D1676" s="823" t="s">
        <v>6113</v>
      </c>
      <c r="E1676" s="824" t="s">
        <v>3524</v>
      </c>
      <c r="F1676" s="822" t="s">
        <v>3466</v>
      </c>
      <c r="G1676" s="822" t="s">
        <v>5124</v>
      </c>
      <c r="H1676" s="822" t="s">
        <v>662</v>
      </c>
      <c r="I1676" s="822" t="s">
        <v>5125</v>
      </c>
      <c r="J1676" s="822" t="s">
        <v>3130</v>
      </c>
      <c r="K1676" s="822" t="s">
        <v>5126</v>
      </c>
      <c r="L1676" s="825">
        <v>3538.48</v>
      </c>
      <c r="M1676" s="825">
        <v>3538.48</v>
      </c>
      <c r="N1676" s="822">
        <v>1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21</v>
      </c>
      <c r="B1677" s="822" t="s">
        <v>3465</v>
      </c>
      <c r="C1677" s="822" t="s">
        <v>3471</v>
      </c>
      <c r="D1677" s="823" t="s">
        <v>6113</v>
      </c>
      <c r="E1677" s="824" t="s">
        <v>3524</v>
      </c>
      <c r="F1677" s="822" t="s">
        <v>3466</v>
      </c>
      <c r="G1677" s="822" t="s">
        <v>3561</v>
      </c>
      <c r="H1677" s="822" t="s">
        <v>329</v>
      </c>
      <c r="I1677" s="822" t="s">
        <v>4156</v>
      </c>
      <c r="J1677" s="822" t="s">
        <v>4157</v>
      </c>
      <c r="K1677" s="822" t="s">
        <v>4158</v>
      </c>
      <c r="L1677" s="825">
        <v>99.94</v>
      </c>
      <c r="M1677" s="825">
        <v>399.76</v>
      </c>
      <c r="N1677" s="822">
        <v>4</v>
      </c>
      <c r="O1677" s="826">
        <v>1</v>
      </c>
      <c r="P1677" s="825">
        <v>399.76</v>
      </c>
      <c r="Q1677" s="827">
        <v>1</v>
      </c>
      <c r="R1677" s="822">
        <v>4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21</v>
      </c>
      <c r="B1678" s="822" t="s">
        <v>3465</v>
      </c>
      <c r="C1678" s="822" t="s">
        <v>3471</v>
      </c>
      <c r="D1678" s="823" t="s">
        <v>6113</v>
      </c>
      <c r="E1678" s="824" t="s">
        <v>3524</v>
      </c>
      <c r="F1678" s="822" t="s">
        <v>3466</v>
      </c>
      <c r="G1678" s="822" t="s">
        <v>3561</v>
      </c>
      <c r="H1678" s="822" t="s">
        <v>329</v>
      </c>
      <c r="I1678" s="822" t="s">
        <v>4159</v>
      </c>
      <c r="J1678" s="822" t="s">
        <v>4157</v>
      </c>
      <c r="K1678" s="822" t="s">
        <v>4160</v>
      </c>
      <c r="L1678" s="825">
        <v>299.83999999999997</v>
      </c>
      <c r="M1678" s="825">
        <v>1799.04</v>
      </c>
      <c r="N1678" s="822">
        <v>6</v>
      </c>
      <c r="O1678" s="826">
        <v>4.5</v>
      </c>
      <c r="P1678" s="825">
        <v>1199.3599999999999</v>
      </c>
      <c r="Q1678" s="827">
        <v>0.66666666666666663</v>
      </c>
      <c r="R1678" s="822">
        <v>4</v>
      </c>
      <c r="S1678" s="827">
        <v>0.66666666666666663</v>
      </c>
      <c r="T1678" s="826">
        <v>3</v>
      </c>
      <c r="U1678" s="828">
        <v>0.66666666666666663</v>
      </c>
    </row>
    <row r="1679" spans="1:21" ht="14.45" customHeight="1" x14ac:dyDescent="0.2">
      <c r="A1679" s="821">
        <v>21</v>
      </c>
      <c r="B1679" s="822" t="s">
        <v>3465</v>
      </c>
      <c r="C1679" s="822" t="s">
        <v>3471</v>
      </c>
      <c r="D1679" s="823" t="s">
        <v>6113</v>
      </c>
      <c r="E1679" s="824" t="s">
        <v>3524</v>
      </c>
      <c r="F1679" s="822" t="s">
        <v>3466</v>
      </c>
      <c r="G1679" s="822" t="s">
        <v>3561</v>
      </c>
      <c r="H1679" s="822" t="s">
        <v>329</v>
      </c>
      <c r="I1679" s="822" t="s">
        <v>3562</v>
      </c>
      <c r="J1679" s="822" t="s">
        <v>1624</v>
      </c>
      <c r="K1679" s="822" t="s">
        <v>1626</v>
      </c>
      <c r="L1679" s="825">
        <v>50.32</v>
      </c>
      <c r="M1679" s="825">
        <v>704.48</v>
      </c>
      <c r="N1679" s="822">
        <v>14</v>
      </c>
      <c r="O1679" s="826">
        <v>4.5</v>
      </c>
      <c r="P1679" s="825">
        <v>553.52</v>
      </c>
      <c r="Q1679" s="827">
        <v>0.7857142857142857</v>
      </c>
      <c r="R1679" s="822">
        <v>11</v>
      </c>
      <c r="S1679" s="827">
        <v>0.7857142857142857</v>
      </c>
      <c r="T1679" s="826">
        <v>4</v>
      </c>
      <c r="U1679" s="828">
        <v>0.88888888888888884</v>
      </c>
    </row>
    <row r="1680" spans="1:21" ht="14.45" customHeight="1" x14ac:dyDescent="0.2">
      <c r="A1680" s="821">
        <v>21</v>
      </c>
      <c r="B1680" s="822" t="s">
        <v>3465</v>
      </c>
      <c r="C1680" s="822" t="s">
        <v>3471</v>
      </c>
      <c r="D1680" s="823" t="s">
        <v>6113</v>
      </c>
      <c r="E1680" s="824" t="s">
        <v>3524</v>
      </c>
      <c r="F1680" s="822" t="s">
        <v>3466</v>
      </c>
      <c r="G1680" s="822" t="s">
        <v>3561</v>
      </c>
      <c r="H1680" s="822" t="s">
        <v>329</v>
      </c>
      <c r="I1680" s="822" t="s">
        <v>5189</v>
      </c>
      <c r="J1680" s="822" t="s">
        <v>5190</v>
      </c>
      <c r="K1680" s="822" t="s">
        <v>5191</v>
      </c>
      <c r="L1680" s="825">
        <v>100.62</v>
      </c>
      <c r="M1680" s="825">
        <v>100.62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21</v>
      </c>
      <c r="B1681" s="822" t="s">
        <v>3465</v>
      </c>
      <c r="C1681" s="822" t="s">
        <v>3471</v>
      </c>
      <c r="D1681" s="823" t="s">
        <v>6113</v>
      </c>
      <c r="E1681" s="824" t="s">
        <v>3524</v>
      </c>
      <c r="F1681" s="822" t="s">
        <v>3466</v>
      </c>
      <c r="G1681" s="822" t="s">
        <v>5192</v>
      </c>
      <c r="H1681" s="822" t="s">
        <v>329</v>
      </c>
      <c r="I1681" s="822" t="s">
        <v>5193</v>
      </c>
      <c r="J1681" s="822" t="s">
        <v>2191</v>
      </c>
      <c r="K1681" s="822" t="s">
        <v>5194</v>
      </c>
      <c r="L1681" s="825">
        <v>65.36</v>
      </c>
      <c r="M1681" s="825">
        <v>196.07999999999998</v>
      </c>
      <c r="N1681" s="822">
        <v>3</v>
      </c>
      <c r="O1681" s="826">
        <v>1</v>
      </c>
      <c r="P1681" s="825">
        <v>196.07999999999998</v>
      </c>
      <c r="Q1681" s="827">
        <v>1</v>
      </c>
      <c r="R1681" s="822">
        <v>3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21</v>
      </c>
      <c r="B1682" s="822" t="s">
        <v>3465</v>
      </c>
      <c r="C1682" s="822" t="s">
        <v>3471</v>
      </c>
      <c r="D1682" s="823" t="s">
        <v>6113</v>
      </c>
      <c r="E1682" s="824" t="s">
        <v>3524</v>
      </c>
      <c r="F1682" s="822" t="s">
        <v>3466</v>
      </c>
      <c r="G1682" s="822" t="s">
        <v>5192</v>
      </c>
      <c r="H1682" s="822" t="s">
        <v>329</v>
      </c>
      <c r="I1682" s="822" t="s">
        <v>5195</v>
      </c>
      <c r="J1682" s="822" t="s">
        <v>2191</v>
      </c>
      <c r="K1682" s="822" t="s">
        <v>5196</v>
      </c>
      <c r="L1682" s="825">
        <v>21.79</v>
      </c>
      <c r="M1682" s="825">
        <v>21.79</v>
      </c>
      <c r="N1682" s="822">
        <v>1</v>
      </c>
      <c r="O1682" s="826">
        <v>1</v>
      </c>
      <c r="P1682" s="825">
        <v>21.79</v>
      </c>
      <c r="Q1682" s="827">
        <v>1</v>
      </c>
      <c r="R1682" s="822">
        <v>1</v>
      </c>
      <c r="S1682" s="827">
        <v>1</v>
      </c>
      <c r="T1682" s="826">
        <v>1</v>
      </c>
      <c r="U1682" s="828">
        <v>1</v>
      </c>
    </row>
    <row r="1683" spans="1:21" ht="14.45" customHeight="1" x14ac:dyDescent="0.2">
      <c r="A1683" s="821">
        <v>21</v>
      </c>
      <c r="B1683" s="822" t="s">
        <v>3465</v>
      </c>
      <c r="C1683" s="822" t="s">
        <v>3471</v>
      </c>
      <c r="D1683" s="823" t="s">
        <v>6113</v>
      </c>
      <c r="E1683" s="824" t="s">
        <v>3524</v>
      </c>
      <c r="F1683" s="822" t="s">
        <v>3466</v>
      </c>
      <c r="G1683" s="822" t="s">
        <v>3564</v>
      </c>
      <c r="H1683" s="822" t="s">
        <v>329</v>
      </c>
      <c r="I1683" s="822" t="s">
        <v>3565</v>
      </c>
      <c r="J1683" s="822" t="s">
        <v>693</v>
      </c>
      <c r="K1683" s="822" t="s">
        <v>3566</v>
      </c>
      <c r="L1683" s="825">
        <v>2086.5500000000002</v>
      </c>
      <c r="M1683" s="825">
        <v>81375.450000000012</v>
      </c>
      <c r="N1683" s="822">
        <v>39</v>
      </c>
      <c r="O1683" s="826">
        <v>16.5</v>
      </c>
      <c r="P1683" s="825">
        <v>68856.150000000009</v>
      </c>
      <c r="Q1683" s="827">
        <v>0.84615384615384615</v>
      </c>
      <c r="R1683" s="822">
        <v>33</v>
      </c>
      <c r="S1683" s="827">
        <v>0.84615384615384615</v>
      </c>
      <c r="T1683" s="826">
        <v>14.5</v>
      </c>
      <c r="U1683" s="828">
        <v>0.87878787878787878</v>
      </c>
    </row>
    <row r="1684" spans="1:21" ht="14.45" customHeight="1" x14ac:dyDescent="0.2">
      <c r="A1684" s="821">
        <v>21</v>
      </c>
      <c r="B1684" s="822" t="s">
        <v>3465</v>
      </c>
      <c r="C1684" s="822" t="s">
        <v>3471</v>
      </c>
      <c r="D1684" s="823" t="s">
        <v>6113</v>
      </c>
      <c r="E1684" s="824" t="s">
        <v>3524</v>
      </c>
      <c r="F1684" s="822" t="s">
        <v>3466</v>
      </c>
      <c r="G1684" s="822" t="s">
        <v>4169</v>
      </c>
      <c r="H1684" s="822" t="s">
        <v>662</v>
      </c>
      <c r="I1684" s="822" t="s">
        <v>2870</v>
      </c>
      <c r="J1684" s="822" t="s">
        <v>1722</v>
      </c>
      <c r="K1684" s="822" t="s">
        <v>2871</v>
      </c>
      <c r="L1684" s="825">
        <v>154.36000000000001</v>
      </c>
      <c r="M1684" s="825">
        <v>308.72000000000003</v>
      </c>
      <c r="N1684" s="822">
        <v>2</v>
      </c>
      <c r="O1684" s="826">
        <v>2</v>
      </c>
      <c r="P1684" s="825">
        <v>308.72000000000003</v>
      </c>
      <c r="Q1684" s="827">
        <v>1</v>
      </c>
      <c r="R1684" s="822">
        <v>2</v>
      </c>
      <c r="S1684" s="827">
        <v>1</v>
      </c>
      <c r="T1684" s="826">
        <v>2</v>
      </c>
      <c r="U1684" s="828">
        <v>1</v>
      </c>
    </row>
    <row r="1685" spans="1:21" ht="14.45" customHeight="1" x14ac:dyDescent="0.2">
      <c r="A1685" s="821">
        <v>21</v>
      </c>
      <c r="B1685" s="822" t="s">
        <v>3465</v>
      </c>
      <c r="C1685" s="822" t="s">
        <v>3471</v>
      </c>
      <c r="D1685" s="823" t="s">
        <v>6113</v>
      </c>
      <c r="E1685" s="824" t="s">
        <v>3524</v>
      </c>
      <c r="F1685" s="822" t="s">
        <v>3466</v>
      </c>
      <c r="G1685" s="822" t="s">
        <v>3549</v>
      </c>
      <c r="H1685" s="822" t="s">
        <v>662</v>
      </c>
      <c r="I1685" s="822" t="s">
        <v>3243</v>
      </c>
      <c r="J1685" s="822" t="s">
        <v>2848</v>
      </c>
      <c r="K1685" s="822" t="s">
        <v>3244</v>
      </c>
      <c r="L1685" s="825">
        <v>63.14</v>
      </c>
      <c r="M1685" s="825">
        <v>63.14</v>
      </c>
      <c r="N1685" s="822">
        <v>1</v>
      </c>
      <c r="O1685" s="826">
        <v>1</v>
      </c>
      <c r="P1685" s="825">
        <v>63.14</v>
      </c>
      <c r="Q1685" s="827">
        <v>1</v>
      </c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21</v>
      </c>
      <c r="B1686" s="822" t="s">
        <v>3465</v>
      </c>
      <c r="C1686" s="822" t="s">
        <v>3471</v>
      </c>
      <c r="D1686" s="823" t="s">
        <v>6113</v>
      </c>
      <c r="E1686" s="824" t="s">
        <v>3524</v>
      </c>
      <c r="F1686" s="822" t="s">
        <v>3466</v>
      </c>
      <c r="G1686" s="822" t="s">
        <v>3549</v>
      </c>
      <c r="H1686" s="822" t="s">
        <v>329</v>
      </c>
      <c r="I1686" s="822" t="s">
        <v>5197</v>
      </c>
      <c r="J1686" s="822" t="s">
        <v>1925</v>
      </c>
      <c r="K1686" s="822" t="s">
        <v>1926</v>
      </c>
      <c r="L1686" s="825">
        <v>84.18</v>
      </c>
      <c r="M1686" s="825">
        <v>168.36</v>
      </c>
      <c r="N1686" s="822">
        <v>2</v>
      </c>
      <c r="O1686" s="826">
        <v>1</v>
      </c>
      <c r="P1686" s="825">
        <v>168.36</v>
      </c>
      <c r="Q1686" s="827">
        <v>1</v>
      </c>
      <c r="R1686" s="822">
        <v>2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21</v>
      </c>
      <c r="B1687" s="822" t="s">
        <v>3465</v>
      </c>
      <c r="C1687" s="822" t="s">
        <v>3471</v>
      </c>
      <c r="D1687" s="823" t="s">
        <v>6113</v>
      </c>
      <c r="E1687" s="824" t="s">
        <v>3524</v>
      </c>
      <c r="F1687" s="822" t="s">
        <v>3466</v>
      </c>
      <c r="G1687" s="822" t="s">
        <v>3549</v>
      </c>
      <c r="H1687" s="822" t="s">
        <v>662</v>
      </c>
      <c r="I1687" s="822" t="s">
        <v>2850</v>
      </c>
      <c r="J1687" s="822" t="s">
        <v>2848</v>
      </c>
      <c r="K1687" s="822" t="s">
        <v>2851</v>
      </c>
      <c r="L1687" s="825">
        <v>49.08</v>
      </c>
      <c r="M1687" s="825">
        <v>147.24</v>
      </c>
      <c r="N1687" s="822">
        <v>3</v>
      </c>
      <c r="O1687" s="826">
        <v>2.5</v>
      </c>
      <c r="P1687" s="825">
        <v>147.24</v>
      </c>
      <c r="Q1687" s="827">
        <v>1</v>
      </c>
      <c r="R1687" s="822">
        <v>3</v>
      </c>
      <c r="S1687" s="827">
        <v>1</v>
      </c>
      <c r="T1687" s="826">
        <v>2.5</v>
      </c>
      <c r="U1687" s="828">
        <v>1</v>
      </c>
    </row>
    <row r="1688" spans="1:21" ht="14.45" customHeight="1" x14ac:dyDescent="0.2">
      <c r="A1688" s="821">
        <v>21</v>
      </c>
      <c r="B1688" s="822" t="s">
        <v>3465</v>
      </c>
      <c r="C1688" s="822" t="s">
        <v>3471</v>
      </c>
      <c r="D1688" s="823" t="s">
        <v>6113</v>
      </c>
      <c r="E1688" s="824" t="s">
        <v>3524</v>
      </c>
      <c r="F1688" s="822" t="s">
        <v>3466</v>
      </c>
      <c r="G1688" s="822" t="s">
        <v>3549</v>
      </c>
      <c r="H1688" s="822" t="s">
        <v>662</v>
      </c>
      <c r="I1688" s="822" t="s">
        <v>3245</v>
      </c>
      <c r="J1688" s="822" t="s">
        <v>1925</v>
      </c>
      <c r="K1688" s="822" t="s">
        <v>1926</v>
      </c>
      <c r="L1688" s="825">
        <v>84.18</v>
      </c>
      <c r="M1688" s="825">
        <v>252.54000000000002</v>
      </c>
      <c r="N1688" s="822">
        <v>3</v>
      </c>
      <c r="O1688" s="826">
        <v>2.5</v>
      </c>
      <c r="P1688" s="825">
        <v>252.54000000000002</v>
      </c>
      <c r="Q1688" s="827">
        <v>1</v>
      </c>
      <c r="R1688" s="822">
        <v>3</v>
      </c>
      <c r="S1688" s="827">
        <v>1</v>
      </c>
      <c r="T1688" s="826">
        <v>2.5</v>
      </c>
      <c r="U1688" s="828">
        <v>1</v>
      </c>
    </row>
    <row r="1689" spans="1:21" ht="14.45" customHeight="1" x14ac:dyDescent="0.2">
      <c r="A1689" s="821">
        <v>21</v>
      </c>
      <c r="B1689" s="822" t="s">
        <v>3465</v>
      </c>
      <c r="C1689" s="822" t="s">
        <v>3471</v>
      </c>
      <c r="D1689" s="823" t="s">
        <v>6113</v>
      </c>
      <c r="E1689" s="824" t="s">
        <v>3524</v>
      </c>
      <c r="F1689" s="822" t="s">
        <v>3466</v>
      </c>
      <c r="G1689" s="822" t="s">
        <v>3549</v>
      </c>
      <c r="H1689" s="822" t="s">
        <v>662</v>
      </c>
      <c r="I1689" s="822" t="s">
        <v>4533</v>
      </c>
      <c r="J1689" s="822" t="s">
        <v>1925</v>
      </c>
      <c r="K1689" s="822" t="s">
        <v>4534</v>
      </c>
      <c r="L1689" s="825">
        <v>105.23</v>
      </c>
      <c r="M1689" s="825">
        <v>210.46</v>
      </c>
      <c r="N1689" s="822">
        <v>2</v>
      </c>
      <c r="O1689" s="826">
        <v>1</v>
      </c>
      <c r="P1689" s="825">
        <v>105.23</v>
      </c>
      <c r="Q1689" s="827">
        <v>0.5</v>
      </c>
      <c r="R1689" s="822">
        <v>1</v>
      </c>
      <c r="S1689" s="827">
        <v>0.5</v>
      </c>
      <c r="T1689" s="826">
        <v>0.5</v>
      </c>
      <c r="U1689" s="828">
        <v>0.5</v>
      </c>
    </row>
    <row r="1690" spans="1:21" ht="14.45" customHeight="1" x14ac:dyDescent="0.2">
      <c r="A1690" s="821">
        <v>21</v>
      </c>
      <c r="B1690" s="822" t="s">
        <v>3465</v>
      </c>
      <c r="C1690" s="822" t="s">
        <v>3471</v>
      </c>
      <c r="D1690" s="823" t="s">
        <v>6113</v>
      </c>
      <c r="E1690" s="824" t="s">
        <v>3524</v>
      </c>
      <c r="F1690" s="822" t="s">
        <v>3466</v>
      </c>
      <c r="G1690" s="822" t="s">
        <v>3549</v>
      </c>
      <c r="H1690" s="822" t="s">
        <v>662</v>
      </c>
      <c r="I1690" s="822" t="s">
        <v>3550</v>
      </c>
      <c r="J1690" s="822" t="s">
        <v>1925</v>
      </c>
      <c r="K1690" s="822" t="s">
        <v>3551</v>
      </c>
      <c r="L1690" s="825">
        <v>63.14</v>
      </c>
      <c r="M1690" s="825">
        <v>189.42000000000002</v>
      </c>
      <c r="N1690" s="822">
        <v>3</v>
      </c>
      <c r="O1690" s="826">
        <v>2.5</v>
      </c>
      <c r="P1690" s="825">
        <v>189.42000000000002</v>
      </c>
      <c r="Q1690" s="827">
        <v>1</v>
      </c>
      <c r="R1690" s="822">
        <v>3</v>
      </c>
      <c r="S1690" s="827">
        <v>1</v>
      </c>
      <c r="T1690" s="826">
        <v>2.5</v>
      </c>
      <c r="U1690" s="828">
        <v>1</v>
      </c>
    </row>
    <row r="1691" spans="1:21" ht="14.45" customHeight="1" x14ac:dyDescent="0.2">
      <c r="A1691" s="821">
        <v>21</v>
      </c>
      <c r="B1691" s="822" t="s">
        <v>3465</v>
      </c>
      <c r="C1691" s="822" t="s">
        <v>3471</v>
      </c>
      <c r="D1691" s="823" t="s">
        <v>6113</v>
      </c>
      <c r="E1691" s="824" t="s">
        <v>3524</v>
      </c>
      <c r="F1691" s="822" t="s">
        <v>3466</v>
      </c>
      <c r="G1691" s="822" t="s">
        <v>3549</v>
      </c>
      <c r="H1691" s="822" t="s">
        <v>662</v>
      </c>
      <c r="I1691" s="822" t="s">
        <v>2854</v>
      </c>
      <c r="J1691" s="822" t="s">
        <v>1925</v>
      </c>
      <c r="K1691" s="822" t="s">
        <v>2855</v>
      </c>
      <c r="L1691" s="825">
        <v>49.08</v>
      </c>
      <c r="M1691" s="825">
        <v>98.16</v>
      </c>
      <c r="N1691" s="822">
        <v>2</v>
      </c>
      <c r="O1691" s="826">
        <v>1</v>
      </c>
      <c r="P1691" s="825">
        <v>49.08</v>
      </c>
      <c r="Q1691" s="827">
        <v>0.5</v>
      </c>
      <c r="R1691" s="822">
        <v>1</v>
      </c>
      <c r="S1691" s="827">
        <v>0.5</v>
      </c>
      <c r="T1691" s="826">
        <v>0.5</v>
      </c>
      <c r="U1691" s="828">
        <v>0.5</v>
      </c>
    </row>
    <row r="1692" spans="1:21" ht="14.45" customHeight="1" x14ac:dyDescent="0.2">
      <c r="A1692" s="821">
        <v>21</v>
      </c>
      <c r="B1692" s="822" t="s">
        <v>3465</v>
      </c>
      <c r="C1692" s="822" t="s">
        <v>3471</v>
      </c>
      <c r="D1692" s="823" t="s">
        <v>6113</v>
      </c>
      <c r="E1692" s="824" t="s">
        <v>3524</v>
      </c>
      <c r="F1692" s="822" t="s">
        <v>3466</v>
      </c>
      <c r="G1692" s="822" t="s">
        <v>4748</v>
      </c>
      <c r="H1692" s="822" t="s">
        <v>329</v>
      </c>
      <c r="I1692" s="822" t="s">
        <v>4749</v>
      </c>
      <c r="J1692" s="822" t="s">
        <v>4750</v>
      </c>
      <c r="K1692" s="822" t="s">
        <v>4751</v>
      </c>
      <c r="L1692" s="825">
        <v>248.55</v>
      </c>
      <c r="M1692" s="825">
        <v>248.55</v>
      </c>
      <c r="N1692" s="822">
        <v>1</v>
      </c>
      <c r="O1692" s="826">
        <v>1</v>
      </c>
      <c r="P1692" s="825">
        <v>248.55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21</v>
      </c>
      <c r="B1693" s="822" t="s">
        <v>3465</v>
      </c>
      <c r="C1693" s="822" t="s">
        <v>3471</v>
      </c>
      <c r="D1693" s="823" t="s">
        <v>6113</v>
      </c>
      <c r="E1693" s="824" t="s">
        <v>3524</v>
      </c>
      <c r="F1693" s="822" t="s">
        <v>3466</v>
      </c>
      <c r="G1693" s="822" t="s">
        <v>4748</v>
      </c>
      <c r="H1693" s="822" t="s">
        <v>329</v>
      </c>
      <c r="I1693" s="822" t="s">
        <v>5198</v>
      </c>
      <c r="J1693" s="822" t="s">
        <v>5199</v>
      </c>
      <c r="K1693" s="822" t="s">
        <v>5200</v>
      </c>
      <c r="L1693" s="825">
        <v>248.55</v>
      </c>
      <c r="M1693" s="825">
        <v>248.55</v>
      </c>
      <c r="N1693" s="822">
        <v>1</v>
      </c>
      <c r="O1693" s="826">
        <v>1</v>
      </c>
      <c r="P1693" s="825">
        <v>248.55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21</v>
      </c>
      <c r="B1694" s="822" t="s">
        <v>3465</v>
      </c>
      <c r="C1694" s="822" t="s">
        <v>3471</v>
      </c>
      <c r="D1694" s="823" t="s">
        <v>6113</v>
      </c>
      <c r="E1694" s="824" t="s">
        <v>3524</v>
      </c>
      <c r="F1694" s="822" t="s">
        <v>3466</v>
      </c>
      <c r="G1694" s="822" t="s">
        <v>4192</v>
      </c>
      <c r="H1694" s="822" t="s">
        <v>329</v>
      </c>
      <c r="I1694" s="822" t="s">
        <v>4193</v>
      </c>
      <c r="J1694" s="822" t="s">
        <v>989</v>
      </c>
      <c r="K1694" s="822" t="s">
        <v>4194</v>
      </c>
      <c r="L1694" s="825">
        <v>79.069999999999993</v>
      </c>
      <c r="M1694" s="825">
        <v>158.13999999999999</v>
      </c>
      <c r="N1694" s="822">
        <v>2</v>
      </c>
      <c r="O1694" s="826">
        <v>1</v>
      </c>
      <c r="P1694" s="825">
        <v>158.13999999999999</v>
      </c>
      <c r="Q1694" s="827">
        <v>1</v>
      </c>
      <c r="R1694" s="822">
        <v>2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21</v>
      </c>
      <c r="B1695" s="822" t="s">
        <v>3465</v>
      </c>
      <c r="C1695" s="822" t="s">
        <v>3471</v>
      </c>
      <c r="D1695" s="823" t="s">
        <v>6113</v>
      </c>
      <c r="E1695" s="824" t="s">
        <v>3524</v>
      </c>
      <c r="F1695" s="822" t="s">
        <v>3466</v>
      </c>
      <c r="G1695" s="822" t="s">
        <v>5201</v>
      </c>
      <c r="H1695" s="822" t="s">
        <v>329</v>
      </c>
      <c r="I1695" s="822" t="s">
        <v>5202</v>
      </c>
      <c r="J1695" s="822" t="s">
        <v>5203</v>
      </c>
      <c r="K1695" s="822" t="s">
        <v>5204</v>
      </c>
      <c r="L1695" s="825">
        <v>0</v>
      </c>
      <c r="M1695" s="825">
        <v>0</v>
      </c>
      <c r="N1695" s="822">
        <v>1</v>
      </c>
      <c r="O1695" s="826">
        <v>0.5</v>
      </c>
      <c r="P1695" s="825">
        <v>0</v>
      </c>
      <c r="Q1695" s="827"/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21</v>
      </c>
      <c r="B1696" s="822" t="s">
        <v>3465</v>
      </c>
      <c r="C1696" s="822" t="s">
        <v>3471</v>
      </c>
      <c r="D1696" s="823" t="s">
        <v>6113</v>
      </c>
      <c r="E1696" s="824" t="s">
        <v>3524</v>
      </c>
      <c r="F1696" s="822" t="s">
        <v>3466</v>
      </c>
      <c r="G1696" s="822" t="s">
        <v>5201</v>
      </c>
      <c r="H1696" s="822" t="s">
        <v>329</v>
      </c>
      <c r="I1696" s="822" t="s">
        <v>5205</v>
      </c>
      <c r="J1696" s="822" t="s">
        <v>5203</v>
      </c>
      <c r="K1696" s="822" t="s">
        <v>5204</v>
      </c>
      <c r="L1696" s="825">
        <v>0</v>
      </c>
      <c r="M1696" s="825">
        <v>0</v>
      </c>
      <c r="N1696" s="822">
        <v>1</v>
      </c>
      <c r="O1696" s="826">
        <v>0.5</v>
      </c>
      <c r="P1696" s="825">
        <v>0</v>
      </c>
      <c r="Q1696" s="827"/>
      <c r="R1696" s="822">
        <v>1</v>
      </c>
      <c r="S1696" s="827">
        <v>1</v>
      </c>
      <c r="T1696" s="826">
        <v>0.5</v>
      </c>
      <c r="U1696" s="828">
        <v>1</v>
      </c>
    </row>
    <row r="1697" spans="1:21" ht="14.45" customHeight="1" x14ac:dyDescent="0.2">
      <c r="A1697" s="821">
        <v>21</v>
      </c>
      <c r="B1697" s="822" t="s">
        <v>3465</v>
      </c>
      <c r="C1697" s="822" t="s">
        <v>3471</v>
      </c>
      <c r="D1697" s="823" t="s">
        <v>6113</v>
      </c>
      <c r="E1697" s="824" t="s">
        <v>3524</v>
      </c>
      <c r="F1697" s="822" t="s">
        <v>3466</v>
      </c>
      <c r="G1697" s="822" t="s">
        <v>3552</v>
      </c>
      <c r="H1697" s="822" t="s">
        <v>662</v>
      </c>
      <c r="I1697" s="822" t="s">
        <v>3352</v>
      </c>
      <c r="J1697" s="822" t="s">
        <v>3353</v>
      </c>
      <c r="K1697" s="822" t="s">
        <v>2231</v>
      </c>
      <c r="L1697" s="825">
        <v>233.96</v>
      </c>
      <c r="M1697" s="825">
        <v>4679.2</v>
      </c>
      <c r="N1697" s="822">
        <v>20</v>
      </c>
      <c r="O1697" s="826">
        <v>5</v>
      </c>
      <c r="P1697" s="825">
        <v>2807.52</v>
      </c>
      <c r="Q1697" s="827">
        <v>0.6</v>
      </c>
      <c r="R1697" s="822">
        <v>12</v>
      </c>
      <c r="S1697" s="827">
        <v>0.6</v>
      </c>
      <c r="T1697" s="826">
        <v>3</v>
      </c>
      <c r="U1697" s="828">
        <v>0.6</v>
      </c>
    </row>
    <row r="1698" spans="1:21" ht="14.45" customHeight="1" x14ac:dyDescent="0.2">
      <c r="A1698" s="821">
        <v>21</v>
      </c>
      <c r="B1698" s="822" t="s">
        <v>3465</v>
      </c>
      <c r="C1698" s="822" t="s">
        <v>3471</v>
      </c>
      <c r="D1698" s="823" t="s">
        <v>6113</v>
      </c>
      <c r="E1698" s="824" t="s">
        <v>3524</v>
      </c>
      <c r="F1698" s="822" t="s">
        <v>3466</v>
      </c>
      <c r="G1698" s="822" t="s">
        <v>3553</v>
      </c>
      <c r="H1698" s="822" t="s">
        <v>329</v>
      </c>
      <c r="I1698" s="822" t="s">
        <v>3554</v>
      </c>
      <c r="J1698" s="822" t="s">
        <v>1244</v>
      </c>
      <c r="K1698" s="822" t="s">
        <v>1245</v>
      </c>
      <c r="L1698" s="825">
        <v>121.92</v>
      </c>
      <c r="M1698" s="825">
        <v>1463.04</v>
      </c>
      <c r="N1698" s="822">
        <v>12</v>
      </c>
      <c r="O1698" s="826">
        <v>4.5</v>
      </c>
      <c r="P1698" s="825">
        <v>609.6</v>
      </c>
      <c r="Q1698" s="827">
        <v>0.41666666666666669</v>
      </c>
      <c r="R1698" s="822">
        <v>5</v>
      </c>
      <c r="S1698" s="827">
        <v>0.41666666666666669</v>
      </c>
      <c r="T1698" s="826">
        <v>1.5</v>
      </c>
      <c r="U1698" s="828">
        <v>0.33333333333333331</v>
      </c>
    </row>
    <row r="1699" spans="1:21" ht="14.45" customHeight="1" x14ac:dyDescent="0.2">
      <c r="A1699" s="821">
        <v>21</v>
      </c>
      <c r="B1699" s="822" t="s">
        <v>3465</v>
      </c>
      <c r="C1699" s="822" t="s">
        <v>3471</v>
      </c>
      <c r="D1699" s="823" t="s">
        <v>6113</v>
      </c>
      <c r="E1699" s="824" t="s">
        <v>3524</v>
      </c>
      <c r="F1699" s="822" t="s">
        <v>3467</v>
      </c>
      <c r="G1699" s="822" t="s">
        <v>3555</v>
      </c>
      <c r="H1699" s="822" t="s">
        <v>329</v>
      </c>
      <c r="I1699" s="822" t="s">
        <v>4207</v>
      </c>
      <c r="J1699" s="822" t="s">
        <v>3557</v>
      </c>
      <c r="K1699" s="822"/>
      <c r="L1699" s="825">
        <v>0</v>
      </c>
      <c r="M1699" s="825">
        <v>0</v>
      </c>
      <c r="N1699" s="822">
        <v>1</v>
      </c>
      <c r="O1699" s="826">
        <v>1</v>
      </c>
      <c r="P1699" s="825">
        <v>0</v>
      </c>
      <c r="Q1699" s="827"/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21</v>
      </c>
      <c r="B1700" s="822" t="s">
        <v>3465</v>
      </c>
      <c r="C1700" s="822" t="s">
        <v>3471</v>
      </c>
      <c r="D1700" s="823" t="s">
        <v>6113</v>
      </c>
      <c r="E1700" s="824" t="s">
        <v>3524</v>
      </c>
      <c r="F1700" s="822" t="s">
        <v>3467</v>
      </c>
      <c r="G1700" s="822" t="s">
        <v>3555</v>
      </c>
      <c r="H1700" s="822" t="s">
        <v>329</v>
      </c>
      <c r="I1700" s="822" t="s">
        <v>4762</v>
      </c>
      <c r="J1700" s="822" t="s">
        <v>3557</v>
      </c>
      <c r="K1700" s="822"/>
      <c r="L1700" s="825">
        <v>0</v>
      </c>
      <c r="M1700" s="825">
        <v>0</v>
      </c>
      <c r="N1700" s="822">
        <v>1</v>
      </c>
      <c r="O1700" s="826">
        <v>1</v>
      </c>
      <c r="P1700" s="825">
        <v>0</v>
      </c>
      <c r="Q1700" s="827"/>
      <c r="R1700" s="822">
        <v>1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21</v>
      </c>
      <c r="B1701" s="822" t="s">
        <v>3465</v>
      </c>
      <c r="C1701" s="822" t="s">
        <v>3471</v>
      </c>
      <c r="D1701" s="823" t="s">
        <v>6113</v>
      </c>
      <c r="E1701" s="824" t="s">
        <v>3524</v>
      </c>
      <c r="F1701" s="822" t="s">
        <v>3467</v>
      </c>
      <c r="G1701" s="822" t="s">
        <v>4208</v>
      </c>
      <c r="H1701" s="822" t="s">
        <v>329</v>
      </c>
      <c r="I1701" s="822" t="s">
        <v>3032</v>
      </c>
      <c r="J1701" s="822" t="s">
        <v>3557</v>
      </c>
      <c r="K1701" s="822"/>
      <c r="L1701" s="825">
        <v>0</v>
      </c>
      <c r="M1701" s="825">
        <v>0</v>
      </c>
      <c r="N1701" s="822">
        <v>4</v>
      </c>
      <c r="O1701" s="826">
        <v>1</v>
      </c>
      <c r="P1701" s="825">
        <v>0</v>
      </c>
      <c r="Q1701" s="827"/>
      <c r="R1701" s="822">
        <v>4</v>
      </c>
      <c r="S1701" s="827">
        <v>1</v>
      </c>
      <c r="T1701" s="826">
        <v>1</v>
      </c>
      <c r="U1701" s="828">
        <v>1</v>
      </c>
    </row>
    <row r="1702" spans="1:21" ht="14.45" customHeight="1" x14ac:dyDescent="0.2">
      <c r="A1702" s="821">
        <v>21</v>
      </c>
      <c r="B1702" s="822" t="s">
        <v>3465</v>
      </c>
      <c r="C1702" s="822" t="s">
        <v>3471</v>
      </c>
      <c r="D1702" s="823" t="s">
        <v>6113</v>
      </c>
      <c r="E1702" s="824" t="s">
        <v>3524</v>
      </c>
      <c r="F1702" s="822" t="s">
        <v>3468</v>
      </c>
      <c r="G1702" s="822" t="s">
        <v>3586</v>
      </c>
      <c r="H1702" s="822" t="s">
        <v>329</v>
      </c>
      <c r="I1702" s="822" t="s">
        <v>4209</v>
      </c>
      <c r="J1702" s="822" t="s">
        <v>4210</v>
      </c>
      <c r="K1702" s="822" t="s">
        <v>4211</v>
      </c>
      <c r="L1702" s="825">
        <v>1141.74</v>
      </c>
      <c r="M1702" s="825">
        <v>1141.74</v>
      </c>
      <c r="N1702" s="822">
        <v>1</v>
      </c>
      <c r="O1702" s="826">
        <v>1</v>
      </c>
      <c r="P1702" s="825">
        <v>1141.74</v>
      </c>
      <c r="Q1702" s="827">
        <v>1</v>
      </c>
      <c r="R1702" s="822">
        <v>1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21</v>
      </c>
      <c r="B1703" s="822" t="s">
        <v>3465</v>
      </c>
      <c r="C1703" s="822" t="s">
        <v>3471</v>
      </c>
      <c r="D1703" s="823" t="s">
        <v>6113</v>
      </c>
      <c r="E1703" s="824" t="s">
        <v>3525</v>
      </c>
      <c r="F1703" s="822" t="s">
        <v>3466</v>
      </c>
      <c r="G1703" s="822" t="s">
        <v>3647</v>
      </c>
      <c r="H1703" s="822" t="s">
        <v>662</v>
      </c>
      <c r="I1703" s="822" t="s">
        <v>2998</v>
      </c>
      <c r="J1703" s="822" t="s">
        <v>701</v>
      </c>
      <c r="K1703" s="822" t="s">
        <v>703</v>
      </c>
      <c r="L1703" s="825">
        <v>21.76</v>
      </c>
      <c r="M1703" s="825">
        <v>43.52</v>
      </c>
      <c r="N1703" s="822">
        <v>2</v>
      </c>
      <c r="O1703" s="826">
        <v>1</v>
      </c>
      <c r="P1703" s="825">
        <v>21.76</v>
      </c>
      <c r="Q1703" s="827">
        <v>0.5</v>
      </c>
      <c r="R1703" s="822">
        <v>1</v>
      </c>
      <c r="S1703" s="827">
        <v>0.5</v>
      </c>
      <c r="T1703" s="826">
        <v>0.5</v>
      </c>
      <c r="U1703" s="828">
        <v>0.5</v>
      </c>
    </row>
    <row r="1704" spans="1:21" ht="14.45" customHeight="1" x14ac:dyDescent="0.2">
      <c r="A1704" s="821">
        <v>21</v>
      </c>
      <c r="B1704" s="822" t="s">
        <v>3465</v>
      </c>
      <c r="C1704" s="822" t="s">
        <v>3471</v>
      </c>
      <c r="D1704" s="823" t="s">
        <v>6113</v>
      </c>
      <c r="E1704" s="824" t="s">
        <v>3525</v>
      </c>
      <c r="F1704" s="822" t="s">
        <v>3466</v>
      </c>
      <c r="G1704" s="822" t="s">
        <v>3657</v>
      </c>
      <c r="H1704" s="822" t="s">
        <v>662</v>
      </c>
      <c r="I1704" s="822" t="s">
        <v>2767</v>
      </c>
      <c r="J1704" s="822" t="s">
        <v>2765</v>
      </c>
      <c r="K1704" s="822" t="s">
        <v>2768</v>
      </c>
      <c r="L1704" s="825">
        <v>31.09</v>
      </c>
      <c r="M1704" s="825">
        <v>31.09</v>
      </c>
      <c r="N1704" s="822">
        <v>1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21</v>
      </c>
      <c r="B1705" s="822" t="s">
        <v>3465</v>
      </c>
      <c r="C1705" s="822" t="s">
        <v>3471</v>
      </c>
      <c r="D1705" s="823" t="s">
        <v>6113</v>
      </c>
      <c r="E1705" s="824" t="s">
        <v>3525</v>
      </c>
      <c r="F1705" s="822" t="s">
        <v>3466</v>
      </c>
      <c r="G1705" s="822" t="s">
        <v>3701</v>
      </c>
      <c r="H1705" s="822" t="s">
        <v>329</v>
      </c>
      <c r="I1705" s="822" t="s">
        <v>5206</v>
      </c>
      <c r="J1705" s="822" t="s">
        <v>2204</v>
      </c>
      <c r="K1705" s="822" t="s">
        <v>5207</v>
      </c>
      <c r="L1705" s="825">
        <v>97.96</v>
      </c>
      <c r="M1705" s="825">
        <v>195.92</v>
      </c>
      <c r="N1705" s="822">
        <v>2</v>
      </c>
      <c r="O1705" s="826">
        <v>1</v>
      </c>
      <c r="P1705" s="825">
        <v>195.92</v>
      </c>
      <c r="Q1705" s="827">
        <v>1</v>
      </c>
      <c r="R1705" s="822">
        <v>2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21</v>
      </c>
      <c r="B1706" s="822" t="s">
        <v>3465</v>
      </c>
      <c r="C1706" s="822" t="s">
        <v>3471</v>
      </c>
      <c r="D1706" s="823" t="s">
        <v>6113</v>
      </c>
      <c r="E1706" s="824" t="s">
        <v>3525</v>
      </c>
      <c r="F1706" s="822" t="s">
        <v>3466</v>
      </c>
      <c r="G1706" s="822" t="s">
        <v>3712</v>
      </c>
      <c r="H1706" s="822" t="s">
        <v>329</v>
      </c>
      <c r="I1706" s="822" t="s">
        <v>3713</v>
      </c>
      <c r="J1706" s="822" t="s">
        <v>3714</v>
      </c>
      <c r="K1706" s="822" t="s">
        <v>3715</v>
      </c>
      <c r="L1706" s="825">
        <v>0</v>
      </c>
      <c r="M1706" s="825">
        <v>0</v>
      </c>
      <c r="N1706" s="822">
        <v>2</v>
      </c>
      <c r="O1706" s="826">
        <v>2</v>
      </c>
      <c r="P1706" s="825"/>
      <c r="Q1706" s="827"/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21</v>
      </c>
      <c r="B1707" s="822" t="s">
        <v>3465</v>
      </c>
      <c r="C1707" s="822" t="s">
        <v>3471</v>
      </c>
      <c r="D1707" s="823" t="s">
        <v>6113</v>
      </c>
      <c r="E1707" s="824" t="s">
        <v>3525</v>
      </c>
      <c r="F1707" s="822" t="s">
        <v>3466</v>
      </c>
      <c r="G1707" s="822" t="s">
        <v>3719</v>
      </c>
      <c r="H1707" s="822" t="s">
        <v>662</v>
      </c>
      <c r="I1707" s="822" t="s">
        <v>3340</v>
      </c>
      <c r="J1707" s="822" t="s">
        <v>1629</v>
      </c>
      <c r="K1707" s="822" t="s">
        <v>3341</v>
      </c>
      <c r="L1707" s="825">
        <v>117.55</v>
      </c>
      <c r="M1707" s="825">
        <v>352.65</v>
      </c>
      <c r="N1707" s="822">
        <v>3</v>
      </c>
      <c r="O1707" s="826">
        <v>2.5</v>
      </c>
      <c r="P1707" s="825">
        <v>235.1</v>
      </c>
      <c r="Q1707" s="827">
        <v>0.66666666666666674</v>
      </c>
      <c r="R1707" s="822">
        <v>2</v>
      </c>
      <c r="S1707" s="827">
        <v>0.66666666666666663</v>
      </c>
      <c r="T1707" s="826">
        <v>2</v>
      </c>
      <c r="U1707" s="828">
        <v>0.8</v>
      </c>
    </row>
    <row r="1708" spans="1:21" ht="14.45" customHeight="1" x14ac:dyDescent="0.2">
      <c r="A1708" s="821">
        <v>21</v>
      </c>
      <c r="B1708" s="822" t="s">
        <v>3465</v>
      </c>
      <c r="C1708" s="822" t="s">
        <v>3471</v>
      </c>
      <c r="D1708" s="823" t="s">
        <v>6113</v>
      </c>
      <c r="E1708" s="824" t="s">
        <v>3525</v>
      </c>
      <c r="F1708" s="822" t="s">
        <v>3466</v>
      </c>
      <c r="G1708" s="822" t="s">
        <v>3731</v>
      </c>
      <c r="H1708" s="822" t="s">
        <v>329</v>
      </c>
      <c r="I1708" s="822" t="s">
        <v>5208</v>
      </c>
      <c r="J1708" s="822" t="s">
        <v>825</v>
      </c>
      <c r="K1708" s="822" t="s">
        <v>826</v>
      </c>
      <c r="L1708" s="825">
        <v>132</v>
      </c>
      <c r="M1708" s="825">
        <v>132</v>
      </c>
      <c r="N1708" s="822">
        <v>1</v>
      </c>
      <c r="O1708" s="826">
        <v>0.5</v>
      </c>
      <c r="P1708" s="825">
        <v>132</v>
      </c>
      <c r="Q1708" s="827">
        <v>1</v>
      </c>
      <c r="R1708" s="822">
        <v>1</v>
      </c>
      <c r="S1708" s="827">
        <v>1</v>
      </c>
      <c r="T1708" s="826">
        <v>0.5</v>
      </c>
      <c r="U1708" s="828">
        <v>1</v>
      </c>
    </row>
    <row r="1709" spans="1:21" ht="14.45" customHeight="1" x14ac:dyDescent="0.2">
      <c r="A1709" s="821">
        <v>21</v>
      </c>
      <c r="B1709" s="822" t="s">
        <v>3465</v>
      </c>
      <c r="C1709" s="822" t="s">
        <v>3471</v>
      </c>
      <c r="D1709" s="823" t="s">
        <v>6113</v>
      </c>
      <c r="E1709" s="824" t="s">
        <v>3525</v>
      </c>
      <c r="F1709" s="822" t="s">
        <v>3466</v>
      </c>
      <c r="G1709" s="822" t="s">
        <v>3579</v>
      </c>
      <c r="H1709" s="822" t="s">
        <v>329</v>
      </c>
      <c r="I1709" s="822" t="s">
        <v>3739</v>
      </c>
      <c r="J1709" s="822" t="s">
        <v>1011</v>
      </c>
      <c r="K1709" s="822" t="s">
        <v>1012</v>
      </c>
      <c r="L1709" s="825">
        <v>236.03</v>
      </c>
      <c r="M1709" s="825">
        <v>236.03</v>
      </c>
      <c r="N1709" s="822">
        <v>1</v>
      </c>
      <c r="O1709" s="826">
        <v>0.5</v>
      </c>
      <c r="P1709" s="825">
        <v>236.03</v>
      </c>
      <c r="Q1709" s="827">
        <v>1</v>
      </c>
      <c r="R1709" s="822">
        <v>1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21</v>
      </c>
      <c r="B1710" s="822" t="s">
        <v>3465</v>
      </c>
      <c r="C1710" s="822" t="s">
        <v>3471</v>
      </c>
      <c r="D1710" s="823" t="s">
        <v>6113</v>
      </c>
      <c r="E1710" s="824" t="s">
        <v>3525</v>
      </c>
      <c r="F1710" s="822" t="s">
        <v>3466</v>
      </c>
      <c r="G1710" s="822" t="s">
        <v>3579</v>
      </c>
      <c r="H1710" s="822" t="s">
        <v>329</v>
      </c>
      <c r="I1710" s="822" t="s">
        <v>3741</v>
      </c>
      <c r="J1710" s="822" t="s">
        <v>3581</v>
      </c>
      <c r="K1710" s="822" t="s">
        <v>1012</v>
      </c>
      <c r="L1710" s="825">
        <v>236.03</v>
      </c>
      <c r="M1710" s="825">
        <v>236.03</v>
      </c>
      <c r="N1710" s="822">
        <v>1</v>
      </c>
      <c r="O1710" s="826">
        <v>1</v>
      </c>
      <c r="P1710" s="825">
        <v>236.03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21</v>
      </c>
      <c r="B1711" s="822" t="s">
        <v>3465</v>
      </c>
      <c r="C1711" s="822" t="s">
        <v>3471</v>
      </c>
      <c r="D1711" s="823" t="s">
        <v>6113</v>
      </c>
      <c r="E1711" s="824" t="s">
        <v>3525</v>
      </c>
      <c r="F1711" s="822" t="s">
        <v>3466</v>
      </c>
      <c r="G1711" s="822" t="s">
        <v>3744</v>
      </c>
      <c r="H1711" s="822" t="s">
        <v>329</v>
      </c>
      <c r="I1711" s="822" t="s">
        <v>4900</v>
      </c>
      <c r="J1711" s="822" t="s">
        <v>4815</v>
      </c>
      <c r="K1711" s="822" t="s">
        <v>1468</v>
      </c>
      <c r="L1711" s="825">
        <v>35.25</v>
      </c>
      <c r="M1711" s="825">
        <v>35.25</v>
      </c>
      <c r="N1711" s="822">
        <v>1</v>
      </c>
      <c r="O1711" s="826">
        <v>0.5</v>
      </c>
      <c r="P1711" s="825">
        <v>35.25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21</v>
      </c>
      <c r="B1712" s="822" t="s">
        <v>3465</v>
      </c>
      <c r="C1712" s="822" t="s">
        <v>3471</v>
      </c>
      <c r="D1712" s="823" t="s">
        <v>6113</v>
      </c>
      <c r="E1712" s="824" t="s">
        <v>3525</v>
      </c>
      <c r="F1712" s="822" t="s">
        <v>3466</v>
      </c>
      <c r="G1712" s="822" t="s">
        <v>3761</v>
      </c>
      <c r="H1712" s="822" t="s">
        <v>329</v>
      </c>
      <c r="I1712" s="822" t="s">
        <v>3765</v>
      </c>
      <c r="J1712" s="822" t="s">
        <v>3766</v>
      </c>
      <c r="K1712" s="822" t="s">
        <v>3767</v>
      </c>
      <c r="L1712" s="825">
        <v>93.49</v>
      </c>
      <c r="M1712" s="825">
        <v>280.46999999999997</v>
      </c>
      <c r="N1712" s="822">
        <v>3</v>
      </c>
      <c r="O1712" s="826">
        <v>1.5</v>
      </c>
      <c r="P1712" s="825">
        <v>186.98</v>
      </c>
      <c r="Q1712" s="827">
        <v>0.66666666666666674</v>
      </c>
      <c r="R1712" s="822">
        <v>2</v>
      </c>
      <c r="S1712" s="827">
        <v>0.66666666666666663</v>
      </c>
      <c r="T1712" s="826">
        <v>1</v>
      </c>
      <c r="U1712" s="828">
        <v>0.66666666666666663</v>
      </c>
    </row>
    <row r="1713" spans="1:21" ht="14.45" customHeight="1" x14ac:dyDescent="0.2">
      <c r="A1713" s="821">
        <v>21</v>
      </c>
      <c r="B1713" s="822" t="s">
        <v>3465</v>
      </c>
      <c r="C1713" s="822" t="s">
        <v>3471</v>
      </c>
      <c r="D1713" s="823" t="s">
        <v>6113</v>
      </c>
      <c r="E1713" s="824" t="s">
        <v>3525</v>
      </c>
      <c r="F1713" s="822" t="s">
        <v>3466</v>
      </c>
      <c r="G1713" s="822" t="s">
        <v>3558</v>
      </c>
      <c r="H1713" s="822" t="s">
        <v>329</v>
      </c>
      <c r="I1713" s="822" t="s">
        <v>3559</v>
      </c>
      <c r="J1713" s="822" t="s">
        <v>890</v>
      </c>
      <c r="K1713" s="822" t="s">
        <v>3560</v>
      </c>
      <c r="L1713" s="825">
        <v>0</v>
      </c>
      <c r="M1713" s="825">
        <v>0</v>
      </c>
      <c r="N1713" s="822">
        <v>1</v>
      </c>
      <c r="O1713" s="826">
        <v>0.5</v>
      </c>
      <c r="P1713" s="825">
        <v>0</v>
      </c>
      <c r="Q1713" s="827"/>
      <c r="R1713" s="822">
        <v>1</v>
      </c>
      <c r="S1713" s="827">
        <v>1</v>
      </c>
      <c r="T1713" s="826">
        <v>0.5</v>
      </c>
      <c r="U1713" s="828">
        <v>1</v>
      </c>
    </row>
    <row r="1714" spans="1:21" ht="14.45" customHeight="1" x14ac:dyDescent="0.2">
      <c r="A1714" s="821">
        <v>21</v>
      </c>
      <c r="B1714" s="822" t="s">
        <v>3465</v>
      </c>
      <c r="C1714" s="822" t="s">
        <v>3471</v>
      </c>
      <c r="D1714" s="823" t="s">
        <v>6113</v>
      </c>
      <c r="E1714" s="824" t="s">
        <v>3525</v>
      </c>
      <c r="F1714" s="822" t="s">
        <v>3466</v>
      </c>
      <c r="G1714" s="822" t="s">
        <v>3540</v>
      </c>
      <c r="H1714" s="822" t="s">
        <v>662</v>
      </c>
      <c r="I1714" s="822" t="s">
        <v>3014</v>
      </c>
      <c r="J1714" s="822" t="s">
        <v>3015</v>
      </c>
      <c r="K1714" s="822" t="s">
        <v>3016</v>
      </c>
      <c r="L1714" s="825">
        <v>5322.08</v>
      </c>
      <c r="M1714" s="825">
        <v>5322.08</v>
      </c>
      <c r="N1714" s="822">
        <v>1</v>
      </c>
      <c r="O1714" s="826">
        <v>1</v>
      </c>
      <c r="P1714" s="825">
        <v>5322.08</v>
      </c>
      <c r="Q1714" s="827">
        <v>1</v>
      </c>
      <c r="R1714" s="822">
        <v>1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21</v>
      </c>
      <c r="B1715" s="822" t="s">
        <v>3465</v>
      </c>
      <c r="C1715" s="822" t="s">
        <v>3471</v>
      </c>
      <c r="D1715" s="823" t="s">
        <v>6113</v>
      </c>
      <c r="E1715" s="824" t="s">
        <v>3525</v>
      </c>
      <c r="F1715" s="822" t="s">
        <v>3466</v>
      </c>
      <c r="G1715" s="822" t="s">
        <v>3548</v>
      </c>
      <c r="H1715" s="822" t="s">
        <v>662</v>
      </c>
      <c r="I1715" s="822" t="s">
        <v>2738</v>
      </c>
      <c r="J1715" s="822" t="s">
        <v>2739</v>
      </c>
      <c r="K1715" s="822" t="s">
        <v>2740</v>
      </c>
      <c r="L1715" s="825">
        <v>42.51</v>
      </c>
      <c r="M1715" s="825">
        <v>85.02</v>
      </c>
      <c r="N1715" s="822">
        <v>2</v>
      </c>
      <c r="O1715" s="826">
        <v>1.5</v>
      </c>
      <c r="P1715" s="825">
        <v>42.51</v>
      </c>
      <c r="Q1715" s="827">
        <v>0.5</v>
      </c>
      <c r="R1715" s="822">
        <v>1</v>
      </c>
      <c r="S1715" s="827">
        <v>0.5</v>
      </c>
      <c r="T1715" s="826">
        <v>1</v>
      </c>
      <c r="U1715" s="828">
        <v>0.66666666666666663</v>
      </c>
    </row>
    <row r="1716" spans="1:21" ht="14.45" customHeight="1" x14ac:dyDescent="0.2">
      <c r="A1716" s="821">
        <v>21</v>
      </c>
      <c r="B1716" s="822" t="s">
        <v>3465</v>
      </c>
      <c r="C1716" s="822" t="s">
        <v>3471</v>
      </c>
      <c r="D1716" s="823" t="s">
        <v>6113</v>
      </c>
      <c r="E1716" s="824" t="s">
        <v>3525</v>
      </c>
      <c r="F1716" s="822" t="s">
        <v>3466</v>
      </c>
      <c r="G1716" s="822" t="s">
        <v>3811</v>
      </c>
      <c r="H1716" s="822" t="s">
        <v>662</v>
      </c>
      <c r="I1716" s="822" t="s">
        <v>3056</v>
      </c>
      <c r="J1716" s="822" t="s">
        <v>3054</v>
      </c>
      <c r="K1716" s="822" t="s">
        <v>3057</v>
      </c>
      <c r="L1716" s="825">
        <v>169.73</v>
      </c>
      <c r="M1716" s="825">
        <v>509.18999999999994</v>
      </c>
      <c r="N1716" s="822">
        <v>3</v>
      </c>
      <c r="O1716" s="826">
        <v>1.5</v>
      </c>
      <c r="P1716" s="825">
        <v>509.18999999999994</v>
      </c>
      <c r="Q1716" s="827">
        <v>1</v>
      </c>
      <c r="R1716" s="822">
        <v>3</v>
      </c>
      <c r="S1716" s="827">
        <v>1</v>
      </c>
      <c r="T1716" s="826">
        <v>1.5</v>
      </c>
      <c r="U1716" s="828">
        <v>1</v>
      </c>
    </row>
    <row r="1717" spans="1:21" ht="14.45" customHeight="1" x14ac:dyDescent="0.2">
      <c r="A1717" s="821">
        <v>21</v>
      </c>
      <c r="B1717" s="822" t="s">
        <v>3465</v>
      </c>
      <c r="C1717" s="822" t="s">
        <v>3471</v>
      </c>
      <c r="D1717" s="823" t="s">
        <v>6113</v>
      </c>
      <c r="E1717" s="824" t="s">
        <v>3525</v>
      </c>
      <c r="F1717" s="822" t="s">
        <v>3466</v>
      </c>
      <c r="G1717" s="822" t="s">
        <v>3818</v>
      </c>
      <c r="H1717" s="822" t="s">
        <v>329</v>
      </c>
      <c r="I1717" s="822" t="s">
        <v>5209</v>
      </c>
      <c r="J1717" s="822" t="s">
        <v>5210</v>
      </c>
      <c r="K1717" s="822" t="s">
        <v>5211</v>
      </c>
      <c r="L1717" s="825">
        <v>38.47</v>
      </c>
      <c r="M1717" s="825">
        <v>38.47</v>
      </c>
      <c r="N1717" s="822">
        <v>1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21</v>
      </c>
      <c r="B1718" s="822" t="s">
        <v>3465</v>
      </c>
      <c r="C1718" s="822" t="s">
        <v>3471</v>
      </c>
      <c r="D1718" s="823" t="s">
        <v>6113</v>
      </c>
      <c r="E1718" s="824" t="s">
        <v>3525</v>
      </c>
      <c r="F1718" s="822" t="s">
        <v>3466</v>
      </c>
      <c r="G1718" s="822" t="s">
        <v>3845</v>
      </c>
      <c r="H1718" s="822" t="s">
        <v>662</v>
      </c>
      <c r="I1718" s="822" t="s">
        <v>2950</v>
      </c>
      <c r="J1718" s="822" t="s">
        <v>1143</v>
      </c>
      <c r="K1718" s="822" t="s">
        <v>2951</v>
      </c>
      <c r="L1718" s="825">
        <v>386.73</v>
      </c>
      <c r="M1718" s="825">
        <v>386.73</v>
      </c>
      <c r="N1718" s="822">
        <v>1</v>
      </c>
      <c r="O1718" s="826">
        <v>1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21</v>
      </c>
      <c r="B1719" s="822" t="s">
        <v>3465</v>
      </c>
      <c r="C1719" s="822" t="s">
        <v>3471</v>
      </c>
      <c r="D1719" s="823" t="s">
        <v>6113</v>
      </c>
      <c r="E1719" s="824" t="s">
        <v>3525</v>
      </c>
      <c r="F1719" s="822" t="s">
        <v>3466</v>
      </c>
      <c r="G1719" s="822" t="s">
        <v>3845</v>
      </c>
      <c r="H1719" s="822" t="s">
        <v>662</v>
      </c>
      <c r="I1719" s="822" t="s">
        <v>3263</v>
      </c>
      <c r="J1719" s="822" t="s">
        <v>1143</v>
      </c>
      <c r="K1719" s="822" t="s">
        <v>3264</v>
      </c>
      <c r="L1719" s="825">
        <v>773.45</v>
      </c>
      <c r="M1719" s="825">
        <v>1546.9</v>
      </c>
      <c r="N1719" s="822">
        <v>2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21</v>
      </c>
      <c r="B1720" s="822" t="s">
        <v>3465</v>
      </c>
      <c r="C1720" s="822" t="s">
        <v>3471</v>
      </c>
      <c r="D1720" s="823" t="s">
        <v>6113</v>
      </c>
      <c r="E1720" s="824" t="s">
        <v>3525</v>
      </c>
      <c r="F1720" s="822" t="s">
        <v>3466</v>
      </c>
      <c r="G1720" s="822" t="s">
        <v>3846</v>
      </c>
      <c r="H1720" s="822" t="s">
        <v>329</v>
      </c>
      <c r="I1720" s="822" t="s">
        <v>3847</v>
      </c>
      <c r="J1720" s="822" t="s">
        <v>1761</v>
      </c>
      <c r="K1720" s="822" t="s">
        <v>3848</v>
      </c>
      <c r="L1720" s="825">
        <v>42.14</v>
      </c>
      <c r="M1720" s="825">
        <v>42.14</v>
      </c>
      <c r="N1720" s="822">
        <v>1</v>
      </c>
      <c r="O1720" s="826">
        <v>1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21</v>
      </c>
      <c r="B1721" s="822" t="s">
        <v>3465</v>
      </c>
      <c r="C1721" s="822" t="s">
        <v>3471</v>
      </c>
      <c r="D1721" s="823" t="s">
        <v>6113</v>
      </c>
      <c r="E1721" s="824" t="s">
        <v>3525</v>
      </c>
      <c r="F1721" s="822" t="s">
        <v>3466</v>
      </c>
      <c r="G1721" s="822" t="s">
        <v>3873</v>
      </c>
      <c r="H1721" s="822" t="s">
        <v>329</v>
      </c>
      <c r="I1721" s="822" t="s">
        <v>3875</v>
      </c>
      <c r="J1721" s="822" t="s">
        <v>833</v>
      </c>
      <c r="K1721" s="822" t="s">
        <v>3876</v>
      </c>
      <c r="L1721" s="825">
        <v>73.989999999999995</v>
      </c>
      <c r="M1721" s="825">
        <v>73.989999999999995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21</v>
      </c>
      <c r="B1722" s="822" t="s">
        <v>3465</v>
      </c>
      <c r="C1722" s="822" t="s">
        <v>3471</v>
      </c>
      <c r="D1722" s="823" t="s">
        <v>6113</v>
      </c>
      <c r="E1722" s="824" t="s">
        <v>3525</v>
      </c>
      <c r="F1722" s="822" t="s">
        <v>3466</v>
      </c>
      <c r="G1722" s="822" t="s">
        <v>3900</v>
      </c>
      <c r="H1722" s="822" t="s">
        <v>329</v>
      </c>
      <c r="I1722" s="822" t="s">
        <v>3901</v>
      </c>
      <c r="J1722" s="822" t="s">
        <v>673</v>
      </c>
      <c r="K1722" s="822" t="s">
        <v>3902</v>
      </c>
      <c r="L1722" s="825">
        <v>73.150000000000006</v>
      </c>
      <c r="M1722" s="825">
        <v>73.150000000000006</v>
      </c>
      <c r="N1722" s="822">
        <v>1</v>
      </c>
      <c r="O1722" s="826">
        <v>0.5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21</v>
      </c>
      <c r="B1723" s="822" t="s">
        <v>3465</v>
      </c>
      <c r="C1723" s="822" t="s">
        <v>3471</v>
      </c>
      <c r="D1723" s="823" t="s">
        <v>6113</v>
      </c>
      <c r="E1723" s="824" t="s">
        <v>3525</v>
      </c>
      <c r="F1723" s="822" t="s">
        <v>3466</v>
      </c>
      <c r="G1723" s="822" t="s">
        <v>3919</v>
      </c>
      <c r="H1723" s="822" t="s">
        <v>662</v>
      </c>
      <c r="I1723" s="822" t="s">
        <v>3920</v>
      </c>
      <c r="J1723" s="822" t="s">
        <v>3921</v>
      </c>
      <c r="K1723" s="822" t="s">
        <v>776</v>
      </c>
      <c r="L1723" s="825">
        <v>219.25</v>
      </c>
      <c r="M1723" s="825">
        <v>219.25</v>
      </c>
      <c r="N1723" s="822">
        <v>1</v>
      </c>
      <c r="O1723" s="826">
        <v>1</v>
      </c>
      <c r="P1723" s="825">
        <v>219.25</v>
      </c>
      <c r="Q1723" s="827">
        <v>1</v>
      </c>
      <c r="R1723" s="822">
        <v>1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21</v>
      </c>
      <c r="B1724" s="822" t="s">
        <v>3465</v>
      </c>
      <c r="C1724" s="822" t="s">
        <v>3471</v>
      </c>
      <c r="D1724" s="823" t="s">
        <v>6113</v>
      </c>
      <c r="E1724" s="824" t="s">
        <v>3525</v>
      </c>
      <c r="F1724" s="822" t="s">
        <v>3466</v>
      </c>
      <c r="G1724" s="822" t="s">
        <v>5212</v>
      </c>
      <c r="H1724" s="822" t="s">
        <v>329</v>
      </c>
      <c r="I1724" s="822" t="s">
        <v>5213</v>
      </c>
      <c r="J1724" s="822" t="s">
        <v>5214</v>
      </c>
      <c r="K1724" s="822" t="s">
        <v>5215</v>
      </c>
      <c r="L1724" s="825">
        <v>0</v>
      </c>
      <c r="M1724" s="825">
        <v>0</v>
      </c>
      <c r="N1724" s="822">
        <v>1</v>
      </c>
      <c r="O1724" s="826">
        <v>1</v>
      </c>
      <c r="P1724" s="825"/>
      <c r="Q1724" s="827"/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21</v>
      </c>
      <c r="B1725" s="822" t="s">
        <v>3465</v>
      </c>
      <c r="C1725" s="822" t="s">
        <v>3471</v>
      </c>
      <c r="D1725" s="823" t="s">
        <v>6113</v>
      </c>
      <c r="E1725" s="824" t="s">
        <v>3525</v>
      </c>
      <c r="F1725" s="822" t="s">
        <v>3466</v>
      </c>
      <c r="G1725" s="822" t="s">
        <v>4244</v>
      </c>
      <c r="H1725" s="822" t="s">
        <v>329</v>
      </c>
      <c r="I1725" s="822" t="s">
        <v>4245</v>
      </c>
      <c r="J1725" s="822" t="s">
        <v>4246</v>
      </c>
      <c r="K1725" s="822" t="s">
        <v>4247</v>
      </c>
      <c r="L1725" s="825">
        <v>140.44</v>
      </c>
      <c r="M1725" s="825">
        <v>280.88</v>
      </c>
      <c r="N1725" s="822">
        <v>2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21</v>
      </c>
      <c r="B1726" s="822" t="s">
        <v>3465</v>
      </c>
      <c r="C1726" s="822" t="s">
        <v>3471</v>
      </c>
      <c r="D1726" s="823" t="s">
        <v>6113</v>
      </c>
      <c r="E1726" s="824" t="s">
        <v>3525</v>
      </c>
      <c r="F1726" s="822" t="s">
        <v>3466</v>
      </c>
      <c r="G1726" s="822" t="s">
        <v>4244</v>
      </c>
      <c r="H1726" s="822" t="s">
        <v>329</v>
      </c>
      <c r="I1726" s="822" t="s">
        <v>5216</v>
      </c>
      <c r="J1726" s="822" t="s">
        <v>4688</v>
      </c>
      <c r="K1726" s="822" t="s">
        <v>2039</v>
      </c>
      <c r="L1726" s="825">
        <v>0</v>
      </c>
      <c r="M1726" s="825">
        <v>0</v>
      </c>
      <c r="N1726" s="822">
        <v>1</v>
      </c>
      <c r="O1726" s="826">
        <v>0.5</v>
      </c>
      <c r="P1726" s="825">
        <v>0</v>
      </c>
      <c r="Q1726" s="827"/>
      <c r="R1726" s="822">
        <v>1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21</v>
      </c>
      <c r="B1727" s="822" t="s">
        <v>3465</v>
      </c>
      <c r="C1727" s="822" t="s">
        <v>3471</v>
      </c>
      <c r="D1727" s="823" t="s">
        <v>6113</v>
      </c>
      <c r="E1727" s="824" t="s">
        <v>3525</v>
      </c>
      <c r="F1727" s="822" t="s">
        <v>3466</v>
      </c>
      <c r="G1727" s="822" t="s">
        <v>5217</v>
      </c>
      <c r="H1727" s="822" t="s">
        <v>329</v>
      </c>
      <c r="I1727" s="822" t="s">
        <v>5218</v>
      </c>
      <c r="J1727" s="822" t="s">
        <v>5219</v>
      </c>
      <c r="K1727" s="822" t="s">
        <v>5220</v>
      </c>
      <c r="L1727" s="825">
        <v>137.88</v>
      </c>
      <c r="M1727" s="825">
        <v>137.88</v>
      </c>
      <c r="N1727" s="822">
        <v>1</v>
      </c>
      <c r="O1727" s="826">
        <v>0.5</v>
      </c>
      <c r="P1727" s="825">
        <v>137.88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21</v>
      </c>
      <c r="B1728" s="822" t="s">
        <v>3465</v>
      </c>
      <c r="C1728" s="822" t="s">
        <v>3471</v>
      </c>
      <c r="D1728" s="823" t="s">
        <v>6113</v>
      </c>
      <c r="E1728" s="824" t="s">
        <v>3525</v>
      </c>
      <c r="F1728" s="822" t="s">
        <v>3466</v>
      </c>
      <c r="G1728" s="822" t="s">
        <v>3530</v>
      </c>
      <c r="H1728" s="822" t="s">
        <v>329</v>
      </c>
      <c r="I1728" s="822" t="s">
        <v>3531</v>
      </c>
      <c r="J1728" s="822" t="s">
        <v>862</v>
      </c>
      <c r="K1728" s="822" t="s">
        <v>3532</v>
      </c>
      <c r="L1728" s="825">
        <v>53.57</v>
      </c>
      <c r="M1728" s="825">
        <v>482.13</v>
      </c>
      <c r="N1728" s="822">
        <v>9</v>
      </c>
      <c r="O1728" s="826">
        <v>5.5</v>
      </c>
      <c r="P1728" s="825">
        <v>321.42</v>
      </c>
      <c r="Q1728" s="827">
        <v>0.66666666666666674</v>
      </c>
      <c r="R1728" s="822">
        <v>6</v>
      </c>
      <c r="S1728" s="827">
        <v>0.66666666666666663</v>
      </c>
      <c r="T1728" s="826">
        <v>3.5</v>
      </c>
      <c r="U1728" s="828">
        <v>0.63636363636363635</v>
      </c>
    </row>
    <row r="1729" spans="1:21" ht="14.45" customHeight="1" x14ac:dyDescent="0.2">
      <c r="A1729" s="821">
        <v>21</v>
      </c>
      <c r="B1729" s="822" t="s">
        <v>3465</v>
      </c>
      <c r="C1729" s="822" t="s">
        <v>3471</v>
      </c>
      <c r="D1729" s="823" t="s">
        <v>6113</v>
      </c>
      <c r="E1729" s="824" t="s">
        <v>3525</v>
      </c>
      <c r="F1729" s="822" t="s">
        <v>3466</v>
      </c>
      <c r="G1729" s="822" t="s">
        <v>3533</v>
      </c>
      <c r="H1729" s="822" t="s">
        <v>662</v>
      </c>
      <c r="I1729" s="822" t="s">
        <v>2707</v>
      </c>
      <c r="J1729" s="822" t="s">
        <v>1021</v>
      </c>
      <c r="K1729" s="822" t="s">
        <v>2708</v>
      </c>
      <c r="L1729" s="825">
        <v>2309.36</v>
      </c>
      <c r="M1729" s="825">
        <v>16165.52</v>
      </c>
      <c r="N1729" s="822">
        <v>7</v>
      </c>
      <c r="O1729" s="826">
        <v>2.5</v>
      </c>
      <c r="P1729" s="825">
        <v>16165.52</v>
      </c>
      <c r="Q1729" s="827">
        <v>1</v>
      </c>
      <c r="R1729" s="822">
        <v>7</v>
      </c>
      <c r="S1729" s="827">
        <v>1</v>
      </c>
      <c r="T1729" s="826">
        <v>2.5</v>
      </c>
      <c r="U1729" s="828">
        <v>1</v>
      </c>
    </row>
    <row r="1730" spans="1:21" ht="14.45" customHeight="1" x14ac:dyDescent="0.2">
      <c r="A1730" s="821">
        <v>21</v>
      </c>
      <c r="B1730" s="822" t="s">
        <v>3465</v>
      </c>
      <c r="C1730" s="822" t="s">
        <v>3471</v>
      </c>
      <c r="D1730" s="823" t="s">
        <v>6113</v>
      </c>
      <c r="E1730" s="824" t="s">
        <v>3525</v>
      </c>
      <c r="F1730" s="822" t="s">
        <v>3466</v>
      </c>
      <c r="G1730" s="822" t="s">
        <v>3533</v>
      </c>
      <c r="H1730" s="822" t="s">
        <v>662</v>
      </c>
      <c r="I1730" s="822" t="s">
        <v>2703</v>
      </c>
      <c r="J1730" s="822" t="s">
        <v>1021</v>
      </c>
      <c r="K1730" s="822" t="s">
        <v>2704</v>
      </c>
      <c r="L1730" s="825">
        <v>1385.62</v>
      </c>
      <c r="M1730" s="825">
        <v>12470.579999999998</v>
      </c>
      <c r="N1730" s="822">
        <v>9</v>
      </c>
      <c r="O1730" s="826">
        <v>2.5</v>
      </c>
      <c r="P1730" s="825">
        <v>4156.8599999999997</v>
      </c>
      <c r="Q1730" s="827">
        <v>0.33333333333333337</v>
      </c>
      <c r="R1730" s="822">
        <v>3</v>
      </c>
      <c r="S1730" s="827">
        <v>0.33333333333333331</v>
      </c>
      <c r="T1730" s="826">
        <v>0.5</v>
      </c>
      <c r="U1730" s="828">
        <v>0.2</v>
      </c>
    </row>
    <row r="1731" spans="1:21" ht="14.45" customHeight="1" x14ac:dyDescent="0.2">
      <c r="A1731" s="821">
        <v>21</v>
      </c>
      <c r="B1731" s="822" t="s">
        <v>3465</v>
      </c>
      <c r="C1731" s="822" t="s">
        <v>3471</v>
      </c>
      <c r="D1731" s="823" t="s">
        <v>6113</v>
      </c>
      <c r="E1731" s="824" t="s">
        <v>3525</v>
      </c>
      <c r="F1731" s="822" t="s">
        <v>3466</v>
      </c>
      <c r="G1731" s="822" t="s">
        <v>3533</v>
      </c>
      <c r="H1731" s="822" t="s">
        <v>662</v>
      </c>
      <c r="I1731" s="822" t="s">
        <v>2710</v>
      </c>
      <c r="J1731" s="822" t="s">
        <v>1016</v>
      </c>
      <c r="K1731" s="822" t="s">
        <v>2711</v>
      </c>
      <c r="L1731" s="825">
        <v>736.33</v>
      </c>
      <c r="M1731" s="825">
        <v>2208.9900000000002</v>
      </c>
      <c r="N1731" s="822">
        <v>3</v>
      </c>
      <c r="O1731" s="826">
        <v>0.5</v>
      </c>
      <c r="P1731" s="825">
        <v>2208.9900000000002</v>
      </c>
      <c r="Q1731" s="827">
        <v>1</v>
      </c>
      <c r="R1731" s="822">
        <v>3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21</v>
      </c>
      <c r="B1732" s="822" t="s">
        <v>3465</v>
      </c>
      <c r="C1732" s="822" t="s">
        <v>3471</v>
      </c>
      <c r="D1732" s="823" t="s">
        <v>6113</v>
      </c>
      <c r="E1732" s="824" t="s">
        <v>3525</v>
      </c>
      <c r="F1732" s="822" t="s">
        <v>3466</v>
      </c>
      <c r="G1732" s="822" t="s">
        <v>3533</v>
      </c>
      <c r="H1732" s="822" t="s">
        <v>662</v>
      </c>
      <c r="I1732" s="822" t="s">
        <v>2705</v>
      </c>
      <c r="J1732" s="822" t="s">
        <v>1021</v>
      </c>
      <c r="K1732" s="822" t="s">
        <v>2706</v>
      </c>
      <c r="L1732" s="825">
        <v>1847.49</v>
      </c>
      <c r="M1732" s="825">
        <v>3694.98</v>
      </c>
      <c r="N1732" s="822">
        <v>2</v>
      </c>
      <c r="O1732" s="826">
        <v>1</v>
      </c>
      <c r="P1732" s="825">
        <v>3694.98</v>
      </c>
      <c r="Q1732" s="827">
        <v>1</v>
      </c>
      <c r="R1732" s="822">
        <v>2</v>
      </c>
      <c r="S1732" s="827">
        <v>1</v>
      </c>
      <c r="T1732" s="826">
        <v>1</v>
      </c>
      <c r="U1732" s="828">
        <v>1</v>
      </c>
    </row>
    <row r="1733" spans="1:21" ht="14.45" customHeight="1" x14ac:dyDescent="0.2">
      <c r="A1733" s="821">
        <v>21</v>
      </c>
      <c r="B1733" s="822" t="s">
        <v>3465</v>
      </c>
      <c r="C1733" s="822" t="s">
        <v>3471</v>
      </c>
      <c r="D1733" s="823" t="s">
        <v>6113</v>
      </c>
      <c r="E1733" s="824" t="s">
        <v>3525</v>
      </c>
      <c r="F1733" s="822" t="s">
        <v>3466</v>
      </c>
      <c r="G1733" s="822" t="s">
        <v>3533</v>
      </c>
      <c r="H1733" s="822" t="s">
        <v>662</v>
      </c>
      <c r="I1733" s="822" t="s">
        <v>2712</v>
      </c>
      <c r="J1733" s="822" t="s">
        <v>1016</v>
      </c>
      <c r="K1733" s="822" t="s">
        <v>2713</v>
      </c>
      <c r="L1733" s="825">
        <v>1154.68</v>
      </c>
      <c r="M1733" s="825">
        <v>3464.04</v>
      </c>
      <c r="N1733" s="822">
        <v>3</v>
      </c>
      <c r="O1733" s="826">
        <v>1</v>
      </c>
      <c r="P1733" s="825">
        <v>3464.04</v>
      </c>
      <c r="Q1733" s="827">
        <v>1</v>
      </c>
      <c r="R1733" s="822">
        <v>3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21</v>
      </c>
      <c r="B1734" s="822" t="s">
        <v>3465</v>
      </c>
      <c r="C1734" s="822" t="s">
        <v>3471</v>
      </c>
      <c r="D1734" s="823" t="s">
        <v>6113</v>
      </c>
      <c r="E1734" s="824" t="s">
        <v>3525</v>
      </c>
      <c r="F1734" s="822" t="s">
        <v>3466</v>
      </c>
      <c r="G1734" s="822" t="s">
        <v>5221</v>
      </c>
      <c r="H1734" s="822" t="s">
        <v>329</v>
      </c>
      <c r="I1734" s="822" t="s">
        <v>5222</v>
      </c>
      <c r="J1734" s="822" t="s">
        <v>5223</v>
      </c>
      <c r="K1734" s="822" t="s">
        <v>5224</v>
      </c>
      <c r="L1734" s="825">
        <v>195.19</v>
      </c>
      <c r="M1734" s="825">
        <v>195.19</v>
      </c>
      <c r="N1734" s="822">
        <v>1</v>
      </c>
      <c r="O1734" s="826">
        <v>0.5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21</v>
      </c>
      <c r="B1735" s="822" t="s">
        <v>3465</v>
      </c>
      <c r="C1735" s="822" t="s">
        <v>3471</v>
      </c>
      <c r="D1735" s="823" t="s">
        <v>6113</v>
      </c>
      <c r="E1735" s="824" t="s">
        <v>3525</v>
      </c>
      <c r="F1735" s="822" t="s">
        <v>3466</v>
      </c>
      <c r="G1735" s="822" t="s">
        <v>3534</v>
      </c>
      <c r="H1735" s="822" t="s">
        <v>329</v>
      </c>
      <c r="I1735" s="822" t="s">
        <v>3535</v>
      </c>
      <c r="J1735" s="822" t="s">
        <v>1343</v>
      </c>
      <c r="K1735" s="822" t="s">
        <v>1344</v>
      </c>
      <c r="L1735" s="825">
        <v>453.18</v>
      </c>
      <c r="M1735" s="825">
        <v>3172.26</v>
      </c>
      <c r="N1735" s="822">
        <v>7</v>
      </c>
      <c r="O1735" s="826">
        <v>3.5</v>
      </c>
      <c r="P1735" s="825">
        <v>1812.72</v>
      </c>
      <c r="Q1735" s="827">
        <v>0.5714285714285714</v>
      </c>
      <c r="R1735" s="822">
        <v>4</v>
      </c>
      <c r="S1735" s="827">
        <v>0.5714285714285714</v>
      </c>
      <c r="T1735" s="826">
        <v>2</v>
      </c>
      <c r="U1735" s="828">
        <v>0.5714285714285714</v>
      </c>
    </row>
    <row r="1736" spans="1:21" ht="14.45" customHeight="1" x14ac:dyDescent="0.2">
      <c r="A1736" s="821">
        <v>21</v>
      </c>
      <c r="B1736" s="822" t="s">
        <v>3465</v>
      </c>
      <c r="C1736" s="822" t="s">
        <v>3471</v>
      </c>
      <c r="D1736" s="823" t="s">
        <v>6113</v>
      </c>
      <c r="E1736" s="824" t="s">
        <v>3525</v>
      </c>
      <c r="F1736" s="822" t="s">
        <v>3466</v>
      </c>
      <c r="G1736" s="822" t="s">
        <v>3547</v>
      </c>
      <c r="H1736" s="822" t="s">
        <v>662</v>
      </c>
      <c r="I1736" s="822" t="s">
        <v>3012</v>
      </c>
      <c r="J1736" s="822" t="s">
        <v>1373</v>
      </c>
      <c r="K1736" s="822" t="s">
        <v>1374</v>
      </c>
      <c r="L1736" s="825">
        <v>1019.46</v>
      </c>
      <c r="M1736" s="825">
        <v>1019.46</v>
      </c>
      <c r="N1736" s="822">
        <v>1</v>
      </c>
      <c r="O1736" s="826">
        <v>1</v>
      </c>
      <c r="P1736" s="825">
        <v>1019.46</v>
      </c>
      <c r="Q1736" s="827">
        <v>1</v>
      </c>
      <c r="R1736" s="822">
        <v>1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21</v>
      </c>
      <c r="B1737" s="822" t="s">
        <v>3465</v>
      </c>
      <c r="C1737" s="822" t="s">
        <v>3471</v>
      </c>
      <c r="D1737" s="823" t="s">
        <v>6113</v>
      </c>
      <c r="E1737" s="824" t="s">
        <v>3525</v>
      </c>
      <c r="F1737" s="822" t="s">
        <v>3466</v>
      </c>
      <c r="G1737" s="822" t="s">
        <v>3563</v>
      </c>
      <c r="H1737" s="822" t="s">
        <v>329</v>
      </c>
      <c r="I1737" s="822" t="s">
        <v>3991</v>
      </c>
      <c r="J1737" s="822" t="s">
        <v>841</v>
      </c>
      <c r="K1737" s="822" t="s">
        <v>3992</v>
      </c>
      <c r="L1737" s="825">
        <v>27.37</v>
      </c>
      <c r="M1737" s="825">
        <v>164.22</v>
      </c>
      <c r="N1737" s="822">
        <v>6</v>
      </c>
      <c r="O1737" s="826">
        <v>2.5</v>
      </c>
      <c r="P1737" s="825">
        <v>54.74</v>
      </c>
      <c r="Q1737" s="827">
        <v>0.33333333333333337</v>
      </c>
      <c r="R1737" s="822">
        <v>2</v>
      </c>
      <c r="S1737" s="827">
        <v>0.33333333333333331</v>
      </c>
      <c r="T1737" s="826">
        <v>1</v>
      </c>
      <c r="U1737" s="828">
        <v>0.4</v>
      </c>
    </row>
    <row r="1738" spans="1:21" ht="14.45" customHeight="1" x14ac:dyDescent="0.2">
      <c r="A1738" s="821">
        <v>21</v>
      </c>
      <c r="B1738" s="822" t="s">
        <v>3465</v>
      </c>
      <c r="C1738" s="822" t="s">
        <v>3471</v>
      </c>
      <c r="D1738" s="823" t="s">
        <v>6113</v>
      </c>
      <c r="E1738" s="824" t="s">
        <v>3525</v>
      </c>
      <c r="F1738" s="822" t="s">
        <v>3466</v>
      </c>
      <c r="G1738" s="822" t="s">
        <v>3563</v>
      </c>
      <c r="H1738" s="822" t="s">
        <v>662</v>
      </c>
      <c r="I1738" s="822" t="s">
        <v>3179</v>
      </c>
      <c r="J1738" s="822" t="s">
        <v>841</v>
      </c>
      <c r="K1738" s="822" t="s">
        <v>3180</v>
      </c>
      <c r="L1738" s="825">
        <v>48.89</v>
      </c>
      <c r="M1738" s="825">
        <v>97.78</v>
      </c>
      <c r="N1738" s="822">
        <v>2</v>
      </c>
      <c r="O1738" s="826">
        <v>1.5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21</v>
      </c>
      <c r="B1739" s="822" t="s">
        <v>3465</v>
      </c>
      <c r="C1739" s="822" t="s">
        <v>3471</v>
      </c>
      <c r="D1739" s="823" t="s">
        <v>6113</v>
      </c>
      <c r="E1739" s="824" t="s">
        <v>3525</v>
      </c>
      <c r="F1739" s="822" t="s">
        <v>3466</v>
      </c>
      <c r="G1739" s="822" t="s">
        <v>3563</v>
      </c>
      <c r="H1739" s="822" t="s">
        <v>662</v>
      </c>
      <c r="I1739" s="822" t="s">
        <v>2649</v>
      </c>
      <c r="J1739" s="822" t="s">
        <v>841</v>
      </c>
      <c r="K1739" s="822" t="s">
        <v>2650</v>
      </c>
      <c r="L1739" s="825">
        <v>13.68</v>
      </c>
      <c r="M1739" s="825">
        <v>13.68</v>
      </c>
      <c r="N1739" s="822">
        <v>1</v>
      </c>
      <c r="O1739" s="826">
        <v>0.5</v>
      </c>
      <c r="P1739" s="825">
        <v>13.68</v>
      </c>
      <c r="Q1739" s="827">
        <v>1</v>
      </c>
      <c r="R1739" s="822">
        <v>1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21</v>
      </c>
      <c r="B1740" s="822" t="s">
        <v>3465</v>
      </c>
      <c r="C1740" s="822" t="s">
        <v>3471</v>
      </c>
      <c r="D1740" s="823" t="s">
        <v>6113</v>
      </c>
      <c r="E1740" s="824" t="s">
        <v>3525</v>
      </c>
      <c r="F1740" s="822" t="s">
        <v>3466</v>
      </c>
      <c r="G1740" s="822" t="s">
        <v>3570</v>
      </c>
      <c r="H1740" s="822" t="s">
        <v>329</v>
      </c>
      <c r="I1740" s="822" t="s">
        <v>3571</v>
      </c>
      <c r="J1740" s="822" t="s">
        <v>695</v>
      </c>
      <c r="K1740" s="822" t="s">
        <v>3572</v>
      </c>
      <c r="L1740" s="825">
        <v>127.91</v>
      </c>
      <c r="M1740" s="825">
        <v>127.91</v>
      </c>
      <c r="N1740" s="822">
        <v>1</v>
      </c>
      <c r="O1740" s="826">
        <v>0.5</v>
      </c>
      <c r="P1740" s="825">
        <v>127.91</v>
      </c>
      <c r="Q1740" s="827">
        <v>1</v>
      </c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21</v>
      </c>
      <c r="B1741" s="822" t="s">
        <v>3465</v>
      </c>
      <c r="C1741" s="822" t="s">
        <v>3471</v>
      </c>
      <c r="D1741" s="823" t="s">
        <v>6113</v>
      </c>
      <c r="E1741" s="824" t="s">
        <v>3525</v>
      </c>
      <c r="F1741" s="822" t="s">
        <v>3466</v>
      </c>
      <c r="G1741" s="822" t="s">
        <v>4010</v>
      </c>
      <c r="H1741" s="822" t="s">
        <v>329</v>
      </c>
      <c r="I1741" s="822" t="s">
        <v>5225</v>
      </c>
      <c r="J1741" s="822" t="s">
        <v>4451</v>
      </c>
      <c r="K1741" s="822" t="s">
        <v>5226</v>
      </c>
      <c r="L1741" s="825">
        <v>84.65</v>
      </c>
      <c r="M1741" s="825">
        <v>253.95000000000002</v>
      </c>
      <c r="N1741" s="822">
        <v>3</v>
      </c>
      <c r="O1741" s="826">
        <v>1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21</v>
      </c>
      <c r="B1742" s="822" t="s">
        <v>3465</v>
      </c>
      <c r="C1742" s="822" t="s">
        <v>3471</v>
      </c>
      <c r="D1742" s="823" t="s">
        <v>6113</v>
      </c>
      <c r="E1742" s="824" t="s">
        <v>3525</v>
      </c>
      <c r="F1742" s="822" t="s">
        <v>3466</v>
      </c>
      <c r="G1742" s="822" t="s">
        <v>5004</v>
      </c>
      <c r="H1742" s="822" t="s">
        <v>662</v>
      </c>
      <c r="I1742" s="822" t="s">
        <v>3127</v>
      </c>
      <c r="J1742" s="822" t="s">
        <v>1599</v>
      </c>
      <c r="K1742" s="822" t="s">
        <v>1600</v>
      </c>
      <c r="L1742" s="825">
        <v>63.75</v>
      </c>
      <c r="M1742" s="825">
        <v>63.75</v>
      </c>
      <c r="N1742" s="822">
        <v>1</v>
      </c>
      <c r="O1742" s="826">
        <v>0.5</v>
      </c>
      <c r="P1742" s="825"/>
      <c r="Q1742" s="827">
        <v>0</v>
      </c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21</v>
      </c>
      <c r="B1743" s="822" t="s">
        <v>3465</v>
      </c>
      <c r="C1743" s="822" t="s">
        <v>3471</v>
      </c>
      <c r="D1743" s="823" t="s">
        <v>6113</v>
      </c>
      <c r="E1743" s="824" t="s">
        <v>3525</v>
      </c>
      <c r="F1743" s="822" t="s">
        <v>3466</v>
      </c>
      <c r="G1743" s="822" t="s">
        <v>5110</v>
      </c>
      <c r="H1743" s="822" t="s">
        <v>662</v>
      </c>
      <c r="I1743" s="822" t="s">
        <v>3102</v>
      </c>
      <c r="J1743" s="822" t="s">
        <v>3100</v>
      </c>
      <c r="K1743" s="822" t="s">
        <v>3103</v>
      </c>
      <c r="L1743" s="825">
        <v>245.91</v>
      </c>
      <c r="M1743" s="825">
        <v>737.73</v>
      </c>
      <c r="N1743" s="822">
        <v>3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21</v>
      </c>
      <c r="B1744" s="822" t="s">
        <v>3465</v>
      </c>
      <c r="C1744" s="822" t="s">
        <v>3471</v>
      </c>
      <c r="D1744" s="823" t="s">
        <v>6113</v>
      </c>
      <c r="E1744" s="824" t="s">
        <v>3525</v>
      </c>
      <c r="F1744" s="822" t="s">
        <v>3466</v>
      </c>
      <c r="G1744" s="822" t="s">
        <v>3578</v>
      </c>
      <c r="H1744" s="822" t="s">
        <v>662</v>
      </c>
      <c r="I1744" s="822" t="s">
        <v>3032</v>
      </c>
      <c r="J1744" s="822" t="s">
        <v>1338</v>
      </c>
      <c r="K1744" s="822" t="s">
        <v>1340</v>
      </c>
      <c r="L1744" s="825">
        <v>0</v>
      </c>
      <c r="M1744" s="825">
        <v>0</v>
      </c>
      <c r="N1744" s="822">
        <v>2</v>
      </c>
      <c r="O1744" s="826">
        <v>1.5</v>
      </c>
      <c r="P1744" s="825">
        <v>0</v>
      </c>
      <c r="Q1744" s="827"/>
      <c r="R1744" s="822">
        <v>1</v>
      </c>
      <c r="S1744" s="827">
        <v>0.5</v>
      </c>
      <c r="T1744" s="826">
        <v>1</v>
      </c>
      <c r="U1744" s="828">
        <v>0.66666666666666663</v>
      </c>
    </row>
    <row r="1745" spans="1:21" ht="14.45" customHeight="1" x14ac:dyDescent="0.2">
      <c r="A1745" s="821">
        <v>21</v>
      </c>
      <c r="B1745" s="822" t="s">
        <v>3465</v>
      </c>
      <c r="C1745" s="822" t="s">
        <v>3471</v>
      </c>
      <c r="D1745" s="823" t="s">
        <v>6113</v>
      </c>
      <c r="E1745" s="824" t="s">
        <v>3525</v>
      </c>
      <c r="F1745" s="822" t="s">
        <v>3466</v>
      </c>
      <c r="G1745" s="822" t="s">
        <v>4050</v>
      </c>
      <c r="H1745" s="822" t="s">
        <v>329</v>
      </c>
      <c r="I1745" s="822" t="s">
        <v>4053</v>
      </c>
      <c r="J1745" s="822" t="s">
        <v>1601</v>
      </c>
      <c r="K1745" s="822" t="s">
        <v>4054</v>
      </c>
      <c r="L1745" s="825">
        <v>33.85</v>
      </c>
      <c r="M1745" s="825">
        <v>33.85</v>
      </c>
      <c r="N1745" s="822">
        <v>1</v>
      </c>
      <c r="O1745" s="826">
        <v>0.5</v>
      </c>
      <c r="P1745" s="825">
        <v>33.85</v>
      </c>
      <c r="Q1745" s="827">
        <v>1</v>
      </c>
      <c r="R1745" s="822">
        <v>1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21</v>
      </c>
      <c r="B1746" s="822" t="s">
        <v>3465</v>
      </c>
      <c r="C1746" s="822" t="s">
        <v>3471</v>
      </c>
      <c r="D1746" s="823" t="s">
        <v>6113</v>
      </c>
      <c r="E1746" s="824" t="s">
        <v>3525</v>
      </c>
      <c r="F1746" s="822" t="s">
        <v>3466</v>
      </c>
      <c r="G1746" s="822" t="s">
        <v>4126</v>
      </c>
      <c r="H1746" s="822" t="s">
        <v>662</v>
      </c>
      <c r="I1746" s="822" t="s">
        <v>3086</v>
      </c>
      <c r="J1746" s="822" t="s">
        <v>1635</v>
      </c>
      <c r="K1746" s="822" t="s">
        <v>3087</v>
      </c>
      <c r="L1746" s="825">
        <v>0</v>
      </c>
      <c r="M1746" s="825">
        <v>0</v>
      </c>
      <c r="N1746" s="822">
        <v>1</v>
      </c>
      <c r="O1746" s="826">
        <v>0.5</v>
      </c>
      <c r="P1746" s="825">
        <v>0</v>
      </c>
      <c r="Q1746" s="827"/>
      <c r="R1746" s="822">
        <v>1</v>
      </c>
      <c r="S1746" s="827">
        <v>1</v>
      </c>
      <c r="T1746" s="826">
        <v>0.5</v>
      </c>
      <c r="U1746" s="828">
        <v>1</v>
      </c>
    </row>
    <row r="1747" spans="1:21" ht="14.45" customHeight="1" x14ac:dyDescent="0.2">
      <c r="A1747" s="821">
        <v>21</v>
      </c>
      <c r="B1747" s="822" t="s">
        <v>3465</v>
      </c>
      <c r="C1747" s="822" t="s">
        <v>3471</v>
      </c>
      <c r="D1747" s="823" t="s">
        <v>6113</v>
      </c>
      <c r="E1747" s="824" t="s">
        <v>3525</v>
      </c>
      <c r="F1747" s="822" t="s">
        <v>3466</v>
      </c>
      <c r="G1747" s="822" t="s">
        <v>3561</v>
      </c>
      <c r="H1747" s="822" t="s">
        <v>329</v>
      </c>
      <c r="I1747" s="822" t="s">
        <v>3562</v>
      </c>
      <c r="J1747" s="822" t="s">
        <v>1624</v>
      </c>
      <c r="K1747" s="822" t="s">
        <v>1626</v>
      </c>
      <c r="L1747" s="825">
        <v>50.32</v>
      </c>
      <c r="M1747" s="825">
        <v>50.32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21</v>
      </c>
      <c r="B1748" s="822" t="s">
        <v>3465</v>
      </c>
      <c r="C1748" s="822" t="s">
        <v>3471</v>
      </c>
      <c r="D1748" s="823" t="s">
        <v>6113</v>
      </c>
      <c r="E1748" s="824" t="s">
        <v>3525</v>
      </c>
      <c r="F1748" s="822" t="s">
        <v>3466</v>
      </c>
      <c r="G1748" s="822" t="s">
        <v>3564</v>
      </c>
      <c r="H1748" s="822" t="s">
        <v>329</v>
      </c>
      <c r="I1748" s="822" t="s">
        <v>3565</v>
      </c>
      <c r="J1748" s="822" t="s">
        <v>693</v>
      </c>
      <c r="K1748" s="822" t="s">
        <v>3566</v>
      </c>
      <c r="L1748" s="825">
        <v>2086.5500000000002</v>
      </c>
      <c r="M1748" s="825">
        <v>20865.5</v>
      </c>
      <c r="N1748" s="822">
        <v>10</v>
      </c>
      <c r="O1748" s="826">
        <v>5</v>
      </c>
      <c r="P1748" s="825">
        <v>14605.849999999999</v>
      </c>
      <c r="Q1748" s="827">
        <v>0.7</v>
      </c>
      <c r="R1748" s="822">
        <v>7</v>
      </c>
      <c r="S1748" s="827">
        <v>0.7</v>
      </c>
      <c r="T1748" s="826">
        <v>3.5</v>
      </c>
      <c r="U1748" s="828">
        <v>0.7</v>
      </c>
    </row>
    <row r="1749" spans="1:21" ht="14.45" customHeight="1" x14ac:dyDescent="0.2">
      <c r="A1749" s="821">
        <v>21</v>
      </c>
      <c r="B1749" s="822" t="s">
        <v>3465</v>
      </c>
      <c r="C1749" s="822" t="s">
        <v>3471</v>
      </c>
      <c r="D1749" s="823" t="s">
        <v>6113</v>
      </c>
      <c r="E1749" s="824" t="s">
        <v>3525</v>
      </c>
      <c r="F1749" s="822" t="s">
        <v>3466</v>
      </c>
      <c r="G1749" s="822" t="s">
        <v>4172</v>
      </c>
      <c r="H1749" s="822" t="s">
        <v>329</v>
      </c>
      <c r="I1749" s="822" t="s">
        <v>4173</v>
      </c>
      <c r="J1749" s="822" t="s">
        <v>4174</v>
      </c>
      <c r="K1749" s="822" t="s">
        <v>1193</v>
      </c>
      <c r="L1749" s="825">
        <v>374.79</v>
      </c>
      <c r="M1749" s="825">
        <v>374.79</v>
      </c>
      <c r="N1749" s="822">
        <v>1</v>
      </c>
      <c r="O1749" s="826">
        <v>0.5</v>
      </c>
      <c r="P1749" s="825">
        <v>374.79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21</v>
      </c>
      <c r="B1750" s="822" t="s">
        <v>3465</v>
      </c>
      <c r="C1750" s="822" t="s">
        <v>3471</v>
      </c>
      <c r="D1750" s="823" t="s">
        <v>6113</v>
      </c>
      <c r="E1750" s="824" t="s">
        <v>3525</v>
      </c>
      <c r="F1750" s="822" t="s">
        <v>3466</v>
      </c>
      <c r="G1750" s="822" t="s">
        <v>3553</v>
      </c>
      <c r="H1750" s="822" t="s">
        <v>329</v>
      </c>
      <c r="I1750" s="822" t="s">
        <v>3554</v>
      </c>
      <c r="J1750" s="822" t="s">
        <v>1244</v>
      </c>
      <c r="K1750" s="822" t="s">
        <v>1245</v>
      </c>
      <c r="L1750" s="825">
        <v>121.92</v>
      </c>
      <c r="M1750" s="825">
        <v>609.6</v>
      </c>
      <c r="N1750" s="822">
        <v>5</v>
      </c>
      <c r="O1750" s="826">
        <v>3</v>
      </c>
      <c r="P1750" s="825">
        <v>243.84</v>
      </c>
      <c r="Q1750" s="827">
        <v>0.39999999999999997</v>
      </c>
      <c r="R1750" s="822">
        <v>2</v>
      </c>
      <c r="S1750" s="827">
        <v>0.4</v>
      </c>
      <c r="T1750" s="826">
        <v>1</v>
      </c>
      <c r="U1750" s="828">
        <v>0.33333333333333331</v>
      </c>
    </row>
    <row r="1751" spans="1:21" ht="14.45" customHeight="1" x14ac:dyDescent="0.2">
      <c r="A1751" s="821">
        <v>21</v>
      </c>
      <c r="B1751" s="822" t="s">
        <v>3465</v>
      </c>
      <c r="C1751" s="822" t="s">
        <v>3471</v>
      </c>
      <c r="D1751" s="823" t="s">
        <v>6113</v>
      </c>
      <c r="E1751" s="824" t="s">
        <v>3525</v>
      </c>
      <c r="F1751" s="822" t="s">
        <v>3466</v>
      </c>
      <c r="G1751" s="822" t="s">
        <v>5227</v>
      </c>
      <c r="H1751" s="822" t="s">
        <v>329</v>
      </c>
      <c r="I1751" s="822" t="s">
        <v>5228</v>
      </c>
      <c r="J1751" s="822" t="s">
        <v>982</v>
      </c>
      <c r="K1751" s="822" t="s">
        <v>983</v>
      </c>
      <c r="L1751" s="825">
        <v>140.87</v>
      </c>
      <c r="M1751" s="825">
        <v>140.87</v>
      </c>
      <c r="N1751" s="822">
        <v>1</v>
      </c>
      <c r="O1751" s="826">
        <v>1</v>
      </c>
      <c r="P1751" s="825">
        <v>140.87</v>
      </c>
      <c r="Q1751" s="827">
        <v>1</v>
      </c>
      <c r="R1751" s="822">
        <v>1</v>
      </c>
      <c r="S1751" s="827">
        <v>1</v>
      </c>
      <c r="T1751" s="826">
        <v>1</v>
      </c>
      <c r="U1751" s="828">
        <v>1</v>
      </c>
    </row>
    <row r="1752" spans="1:21" ht="14.45" customHeight="1" x14ac:dyDescent="0.2">
      <c r="A1752" s="821">
        <v>21</v>
      </c>
      <c r="B1752" s="822" t="s">
        <v>3465</v>
      </c>
      <c r="C1752" s="822" t="s">
        <v>3471</v>
      </c>
      <c r="D1752" s="823" t="s">
        <v>6113</v>
      </c>
      <c r="E1752" s="824" t="s">
        <v>3525</v>
      </c>
      <c r="F1752" s="822" t="s">
        <v>3467</v>
      </c>
      <c r="G1752" s="822" t="s">
        <v>3555</v>
      </c>
      <c r="H1752" s="822" t="s">
        <v>329</v>
      </c>
      <c r="I1752" s="822" t="s">
        <v>4207</v>
      </c>
      <c r="J1752" s="822" t="s">
        <v>3557</v>
      </c>
      <c r="K1752" s="822"/>
      <c r="L1752" s="825">
        <v>0</v>
      </c>
      <c r="M1752" s="825">
        <v>0</v>
      </c>
      <c r="N1752" s="822">
        <v>1</v>
      </c>
      <c r="O1752" s="826">
        <v>1</v>
      </c>
      <c r="P1752" s="825">
        <v>0</v>
      </c>
      <c r="Q1752" s="827"/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21</v>
      </c>
      <c r="B1753" s="822" t="s">
        <v>3465</v>
      </c>
      <c r="C1753" s="822" t="s">
        <v>3471</v>
      </c>
      <c r="D1753" s="823" t="s">
        <v>6113</v>
      </c>
      <c r="E1753" s="824" t="s">
        <v>3525</v>
      </c>
      <c r="F1753" s="822" t="s">
        <v>3467</v>
      </c>
      <c r="G1753" s="822" t="s">
        <v>3555</v>
      </c>
      <c r="H1753" s="822" t="s">
        <v>329</v>
      </c>
      <c r="I1753" s="822" t="s">
        <v>5229</v>
      </c>
      <c r="J1753" s="822" t="s">
        <v>3557</v>
      </c>
      <c r="K1753" s="822"/>
      <c r="L1753" s="825">
        <v>0</v>
      </c>
      <c r="M1753" s="825">
        <v>0</v>
      </c>
      <c r="N1753" s="822">
        <v>1</v>
      </c>
      <c r="O1753" s="826">
        <v>1</v>
      </c>
      <c r="P1753" s="825"/>
      <c r="Q1753" s="827"/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21</v>
      </c>
      <c r="B1754" s="822" t="s">
        <v>3465</v>
      </c>
      <c r="C1754" s="822" t="s">
        <v>3471</v>
      </c>
      <c r="D1754" s="823" t="s">
        <v>6113</v>
      </c>
      <c r="E1754" s="824" t="s">
        <v>3525</v>
      </c>
      <c r="F1754" s="822" t="s">
        <v>3468</v>
      </c>
      <c r="G1754" s="822" t="s">
        <v>3586</v>
      </c>
      <c r="H1754" s="822" t="s">
        <v>329</v>
      </c>
      <c r="I1754" s="822" t="s">
        <v>4251</v>
      </c>
      <c r="J1754" s="822" t="s">
        <v>4252</v>
      </c>
      <c r="K1754" s="822" t="s">
        <v>4253</v>
      </c>
      <c r="L1754" s="825">
        <v>808.59</v>
      </c>
      <c r="M1754" s="825">
        <v>3234.36</v>
      </c>
      <c r="N1754" s="822">
        <v>4</v>
      </c>
      <c r="O1754" s="826">
        <v>1</v>
      </c>
      <c r="P1754" s="825">
        <v>3234.36</v>
      </c>
      <c r="Q1754" s="827">
        <v>1</v>
      </c>
      <c r="R1754" s="822">
        <v>4</v>
      </c>
      <c r="S1754" s="827">
        <v>1</v>
      </c>
      <c r="T1754" s="826">
        <v>1</v>
      </c>
      <c r="U1754" s="828">
        <v>1</v>
      </c>
    </row>
    <row r="1755" spans="1:21" ht="14.45" customHeight="1" x14ac:dyDescent="0.2">
      <c r="A1755" s="821">
        <v>21</v>
      </c>
      <c r="B1755" s="822" t="s">
        <v>3465</v>
      </c>
      <c r="C1755" s="822" t="s">
        <v>3471</v>
      </c>
      <c r="D1755" s="823" t="s">
        <v>6113</v>
      </c>
      <c r="E1755" s="824" t="s">
        <v>3525</v>
      </c>
      <c r="F1755" s="822" t="s">
        <v>3468</v>
      </c>
      <c r="G1755" s="822" t="s">
        <v>3586</v>
      </c>
      <c r="H1755" s="822" t="s">
        <v>329</v>
      </c>
      <c r="I1755" s="822" t="s">
        <v>5230</v>
      </c>
      <c r="J1755" s="822" t="s">
        <v>5231</v>
      </c>
      <c r="K1755" s="822" t="s">
        <v>5232</v>
      </c>
      <c r="L1755" s="825">
        <v>1495</v>
      </c>
      <c r="M1755" s="825">
        <v>4485</v>
      </c>
      <c r="N1755" s="822">
        <v>3</v>
      </c>
      <c r="O1755" s="826">
        <v>1</v>
      </c>
      <c r="P1755" s="825">
        <v>4485</v>
      </c>
      <c r="Q1755" s="827">
        <v>1</v>
      </c>
      <c r="R1755" s="822">
        <v>3</v>
      </c>
      <c r="S1755" s="827">
        <v>1</v>
      </c>
      <c r="T1755" s="826">
        <v>1</v>
      </c>
      <c r="U1755" s="828">
        <v>1</v>
      </c>
    </row>
    <row r="1756" spans="1:21" ht="14.45" customHeight="1" x14ac:dyDescent="0.2">
      <c r="A1756" s="821">
        <v>21</v>
      </c>
      <c r="B1756" s="822" t="s">
        <v>3465</v>
      </c>
      <c r="C1756" s="822" t="s">
        <v>3471</v>
      </c>
      <c r="D1756" s="823" t="s">
        <v>6113</v>
      </c>
      <c r="E1756" s="824" t="s">
        <v>3525</v>
      </c>
      <c r="F1756" s="822" t="s">
        <v>3468</v>
      </c>
      <c r="G1756" s="822" t="s">
        <v>3590</v>
      </c>
      <c r="H1756" s="822" t="s">
        <v>329</v>
      </c>
      <c r="I1756" s="822" t="s">
        <v>4212</v>
      </c>
      <c r="J1756" s="822" t="s">
        <v>4213</v>
      </c>
      <c r="K1756" s="822" t="s">
        <v>4214</v>
      </c>
      <c r="L1756" s="825">
        <v>2029.75</v>
      </c>
      <c r="M1756" s="825">
        <v>2029.75</v>
      </c>
      <c r="N1756" s="822">
        <v>1</v>
      </c>
      <c r="O1756" s="826">
        <v>1</v>
      </c>
      <c r="P1756" s="825">
        <v>2029.75</v>
      </c>
      <c r="Q1756" s="827">
        <v>1</v>
      </c>
      <c r="R1756" s="822">
        <v>1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21</v>
      </c>
      <c r="B1757" s="822" t="s">
        <v>3465</v>
      </c>
      <c r="C1757" s="822" t="s">
        <v>3471</v>
      </c>
      <c r="D1757" s="823" t="s">
        <v>6113</v>
      </c>
      <c r="E1757" s="824" t="s">
        <v>3527</v>
      </c>
      <c r="F1757" s="822" t="s">
        <v>3466</v>
      </c>
      <c r="G1757" s="822" t="s">
        <v>4429</v>
      </c>
      <c r="H1757" s="822" t="s">
        <v>329</v>
      </c>
      <c r="I1757" s="822" t="s">
        <v>5233</v>
      </c>
      <c r="J1757" s="822" t="s">
        <v>5234</v>
      </c>
      <c r="K1757" s="822" t="s">
        <v>5235</v>
      </c>
      <c r="L1757" s="825">
        <v>0</v>
      </c>
      <c r="M1757" s="825">
        <v>0</v>
      </c>
      <c r="N1757" s="822">
        <v>1</v>
      </c>
      <c r="O1757" s="826">
        <v>1</v>
      </c>
      <c r="P1757" s="825"/>
      <c r="Q1757" s="827"/>
      <c r="R1757" s="822"/>
      <c r="S1757" s="827">
        <v>0</v>
      </c>
      <c r="T1757" s="826"/>
      <c r="U1757" s="828">
        <v>0</v>
      </c>
    </row>
    <row r="1758" spans="1:21" ht="14.45" customHeight="1" x14ac:dyDescent="0.2">
      <c r="A1758" s="821">
        <v>21</v>
      </c>
      <c r="B1758" s="822" t="s">
        <v>3465</v>
      </c>
      <c r="C1758" s="822" t="s">
        <v>3471</v>
      </c>
      <c r="D1758" s="823" t="s">
        <v>6113</v>
      </c>
      <c r="E1758" s="824" t="s">
        <v>3527</v>
      </c>
      <c r="F1758" s="822" t="s">
        <v>3466</v>
      </c>
      <c r="G1758" s="822" t="s">
        <v>4169</v>
      </c>
      <c r="H1758" s="822" t="s">
        <v>662</v>
      </c>
      <c r="I1758" s="822" t="s">
        <v>2870</v>
      </c>
      <c r="J1758" s="822" t="s">
        <v>1722</v>
      </c>
      <c r="K1758" s="822" t="s">
        <v>2871</v>
      </c>
      <c r="L1758" s="825">
        <v>154.36000000000001</v>
      </c>
      <c r="M1758" s="825">
        <v>154.36000000000001</v>
      </c>
      <c r="N1758" s="822">
        <v>1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21</v>
      </c>
      <c r="B1759" s="822" t="s">
        <v>3465</v>
      </c>
      <c r="C1759" s="822" t="s">
        <v>3471</v>
      </c>
      <c r="D1759" s="823" t="s">
        <v>6113</v>
      </c>
      <c r="E1759" s="824" t="s">
        <v>3517</v>
      </c>
      <c r="F1759" s="822" t="s">
        <v>3468</v>
      </c>
      <c r="G1759" s="822" t="s">
        <v>3536</v>
      </c>
      <c r="H1759" s="822" t="s">
        <v>329</v>
      </c>
      <c r="I1759" s="822" t="s">
        <v>3537</v>
      </c>
      <c r="J1759" s="822" t="s">
        <v>3538</v>
      </c>
      <c r="K1759" s="822" t="s">
        <v>3539</v>
      </c>
      <c r="L1759" s="825">
        <v>300.14999999999998</v>
      </c>
      <c r="M1759" s="825">
        <v>4202.1000000000004</v>
      </c>
      <c r="N1759" s="822">
        <v>14</v>
      </c>
      <c r="O1759" s="826">
        <v>3</v>
      </c>
      <c r="P1759" s="825">
        <v>3001.5</v>
      </c>
      <c r="Q1759" s="827">
        <v>0.71428571428571419</v>
      </c>
      <c r="R1759" s="822">
        <v>10</v>
      </c>
      <c r="S1759" s="827">
        <v>0.7142857142857143</v>
      </c>
      <c r="T1759" s="826">
        <v>2</v>
      </c>
      <c r="U1759" s="828">
        <v>0.66666666666666663</v>
      </c>
    </row>
    <row r="1760" spans="1:21" ht="14.45" customHeight="1" x14ac:dyDescent="0.2">
      <c r="A1760" s="821">
        <v>21</v>
      </c>
      <c r="B1760" s="822" t="s">
        <v>3465</v>
      </c>
      <c r="C1760" s="822" t="s">
        <v>3471</v>
      </c>
      <c r="D1760" s="823" t="s">
        <v>6113</v>
      </c>
      <c r="E1760" s="824" t="s">
        <v>3517</v>
      </c>
      <c r="F1760" s="822" t="s">
        <v>3468</v>
      </c>
      <c r="G1760" s="822" t="s">
        <v>3536</v>
      </c>
      <c r="H1760" s="822" t="s">
        <v>329</v>
      </c>
      <c r="I1760" s="822" t="s">
        <v>3603</v>
      </c>
      <c r="J1760" s="822" t="s">
        <v>3604</v>
      </c>
      <c r="K1760" s="822" t="s">
        <v>3605</v>
      </c>
      <c r="L1760" s="825">
        <v>300.14999999999998</v>
      </c>
      <c r="M1760" s="825">
        <v>1200.5999999999999</v>
      </c>
      <c r="N1760" s="822">
        <v>4</v>
      </c>
      <c r="O1760" s="826">
        <v>2</v>
      </c>
      <c r="P1760" s="825">
        <v>600.29999999999995</v>
      </c>
      <c r="Q1760" s="827">
        <v>0.5</v>
      </c>
      <c r="R1760" s="822">
        <v>2</v>
      </c>
      <c r="S1760" s="827">
        <v>0.5</v>
      </c>
      <c r="T1760" s="826">
        <v>1</v>
      </c>
      <c r="U1760" s="828">
        <v>0.5</v>
      </c>
    </row>
    <row r="1761" spans="1:21" ht="14.45" customHeight="1" x14ac:dyDescent="0.2">
      <c r="A1761" s="821">
        <v>21</v>
      </c>
      <c r="B1761" s="822" t="s">
        <v>3465</v>
      </c>
      <c r="C1761" s="822" t="s">
        <v>3471</v>
      </c>
      <c r="D1761" s="823" t="s">
        <v>6113</v>
      </c>
      <c r="E1761" s="824" t="s">
        <v>3517</v>
      </c>
      <c r="F1761" s="822" t="s">
        <v>3468</v>
      </c>
      <c r="G1761" s="822" t="s">
        <v>3536</v>
      </c>
      <c r="H1761" s="822" t="s">
        <v>329</v>
      </c>
      <c r="I1761" s="822" t="s">
        <v>3626</v>
      </c>
      <c r="J1761" s="822" t="s">
        <v>3624</v>
      </c>
      <c r="K1761" s="822" t="s">
        <v>3627</v>
      </c>
      <c r="L1761" s="825">
        <v>195.5</v>
      </c>
      <c r="M1761" s="825">
        <v>195.5</v>
      </c>
      <c r="N1761" s="822">
        <v>1</v>
      </c>
      <c r="O1761" s="826">
        <v>1</v>
      </c>
      <c r="P1761" s="825">
        <v>195.5</v>
      </c>
      <c r="Q1761" s="827">
        <v>1</v>
      </c>
      <c r="R1761" s="822">
        <v>1</v>
      </c>
      <c r="S1761" s="827">
        <v>1</v>
      </c>
      <c r="T1761" s="826">
        <v>1</v>
      </c>
      <c r="U1761" s="828">
        <v>1</v>
      </c>
    </row>
    <row r="1762" spans="1:21" ht="14.45" customHeight="1" x14ac:dyDescent="0.2">
      <c r="A1762" s="821">
        <v>21</v>
      </c>
      <c r="B1762" s="822" t="s">
        <v>3465</v>
      </c>
      <c r="C1762" s="822" t="s">
        <v>3471</v>
      </c>
      <c r="D1762" s="823" t="s">
        <v>6113</v>
      </c>
      <c r="E1762" s="824" t="s">
        <v>3482</v>
      </c>
      <c r="F1762" s="822" t="s">
        <v>3466</v>
      </c>
      <c r="G1762" s="822" t="s">
        <v>3641</v>
      </c>
      <c r="H1762" s="822" t="s">
        <v>329</v>
      </c>
      <c r="I1762" s="822" t="s">
        <v>3645</v>
      </c>
      <c r="J1762" s="822" t="s">
        <v>3643</v>
      </c>
      <c r="K1762" s="822" t="s">
        <v>3646</v>
      </c>
      <c r="L1762" s="825">
        <v>70.48</v>
      </c>
      <c r="M1762" s="825">
        <v>2537.2800000000002</v>
      </c>
      <c r="N1762" s="822">
        <v>36</v>
      </c>
      <c r="O1762" s="826">
        <v>12</v>
      </c>
      <c r="P1762" s="825">
        <v>2114.4</v>
      </c>
      <c r="Q1762" s="827">
        <v>0.83333333333333326</v>
      </c>
      <c r="R1762" s="822">
        <v>30</v>
      </c>
      <c r="S1762" s="827">
        <v>0.83333333333333337</v>
      </c>
      <c r="T1762" s="826">
        <v>9.5</v>
      </c>
      <c r="U1762" s="828">
        <v>0.79166666666666663</v>
      </c>
    </row>
    <row r="1763" spans="1:21" ht="14.45" customHeight="1" x14ac:dyDescent="0.2">
      <c r="A1763" s="821">
        <v>21</v>
      </c>
      <c r="B1763" s="822" t="s">
        <v>3465</v>
      </c>
      <c r="C1763" s="822" t="s">
        <v>3471</v>
      </c>
      <c r="D1763" s="823" t="s">
        <v>6113</v>
      </c>
      <c r="E1763" s="824" t="s">
        <v>3482</v>
      </c>
      <c r="F1763" s="822" t="s">
        <v>3466</v>
      </c>
      <c r="G1763" s="822" t="s">
        <v>3641</v>
      </c>
      <c r="H1763" s="822" t="s">
        <v>329</v>
      </c>
      <c r="I1763" s="822" t="s">
        <v>4647</v>
      </c>
      <c r="J1763" s="822" t="s">
        <v>3643</v>
      </c>
      <c r="K1763" s="822" t="s">
        <v>3646</v>
      </c>
      <c r="L1763" s="825">
        <v>70.48</v>
      </c>
      <c r="M1763" s="825">
        <v>211.44</v>
      </c>
      <c r="N1763" s="822">
        <v>3</v>
      </c>
      <c r="O1763" s="826">
        <v>0.5</v>
      </c>
      <c r="P1763" s="825">
        <v>211.44</v>
      </c>
      <c r="Q1763" s="827">
        <v>1</v>
      </c>
      <c r="R1763" s="822">
        <v>3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21</v>
      </c>
      <c r="B1764" s="822" t="s">
        <v>3465</v>
      </c>
      <c r="C1764" s="822" t="s">
        <v>3471</v>
      </c>
      <c r="D1764" s="823" t="s">
        <v>6113</v>
      </c>
      <c r="E1764" s="824" t="s">
        <v>3482</v>
      </c>
      <c r="F1764" s="822" t="s">
        <v>3466</v>
      </c>
      <c r="G1764" s="822" t="s">
        <v>3647</v>
      </c>
      <c r="H1764" s="822" t="s">
        <v>329</v>
      </c>
      <c r="I1764" s="822" t="s">
        <v>3652</v>
      </c>
      <c r="J1764" s="822" t="s">
        <v>3651</v>
      </c>
      <c r="K1764" s="822" t="s">
        <v>3653</v>
      </c>
      <c r="L1764" s="825">
        <v>36.270000000000003</v>
      </c>
      <c r="M1764" s="825">
        <v>36.270000000000003</v>
      </c>
      <c r="N1764" s="822">
        <v>1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21</v>
      </c>
      <c r="B1765" s="822" t="s">
        <v>3465</v>
      </c>
      <c r="C1765" s="822" t="s">
        <v>3471</v>
      </c>
      <c r="D1765" s="823" t="s">
        <v>6113</v>
      </c>
      <c r="E1765" s="824" t="s">
        <v>3482</v>
      </c>
      <c r="F1765" s="822" t="s">
        <v>3466</v>
      </c>
      <c r="G1765" s="822" t="s">
        <v>3647</v>
      </c>
      <c r="H1765" s="822" t="s">
        <v>662</v>
      </c>
      <c r="I1765" s="822" t="s">
        <v>2999</v>
      </c>
      <c r="J1765" s="822" t="s">
        <v>701</v>
      </c>
      <c r="K1765" s="822" t="s">
        <v>702</v>
      </c>
      <c r="L1765" s="825">
        <v>72.55</v>
      </c>
      <c r="M1765" s="825">
        <v>72.55</v>
      </c>
      <c r="N1765" s="822">
        <v>1</v>
      </c>
      <c r="O1765" s="826">
        <v>0.5</v>
      </c>
      <c r="P1765" s="825">
        <v>72.55</v>
      </c>
      <c r="Q1765" s="827">
        <v>1</v>
      </c>
      <c r="R1765" s="822">
        <v>1</v>
      </c>
      <c r="S1765" s="827">
        <v>1</v>
      </c>
      <c r="T1765" s="826">
        <v>0.5</v>
      </c>
      <c r="U1765" s="828">
        <v>1</v>
      </c>
    </row>
    <row r="1766" spans="1:21" ht="14.45" customHeight="1" x14ac:dyDescent="0.2">
      <c r="A1766" s="821">
        <v>21</v>
      </c>
      <c r="B1766" s="822" t="s">
        <v>3465</v>
      </c>
      <c r="C1766" s="822" t="s">
        <v>3471</v>
      </c>
      <c r="D1766" s="823" t="s">
        <v>6113</v>
      </c>
      <c r="E1766" s="824" t="s">
        <v>3482</v>
      </c>
      <c r="F1766" s="822" t="s">
        <v>3466</v>
      </c>
      <c r="G1766" s="822" t="s">
        <v>3647</v>
      </c>
      <c r="H1766" s="822" t="s">
        <v>662</v>
      </c>
      <c r="I1766" s="822" t="s">
        <v>2998</v>
      </c>
      <c r="J1766" s="822" t="s">
        <v>701</v>
      </c>
      <c r="K1766" s="822" t="s">
        <v>703</v>
      </c>
      <c r="L1766" s="825">
        <v>21.76</v>
      </c>
      <c r="M1766" s="825">
        <v>43.52</v>
      </c>
      <c r="N1766" s="822">
        <v>2</v>
      </c>
      <c r="O1766" s="826">
        <v>1.5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21</v>
      </c>
      <c r="B1767" s="822" t="s">
        <v>3465</v>
      </c>
      <c r="C1767" s="822" t="s">
        <v>3471</v>
      </c>
      <c r="D1767" s="823" t="s">
        <v>6113</v>
      </c>
      <c r="E1767" s="824" t="s">
        <v>3482</v>
      </c>
      <c r="F1767" s="822" t="s">
        <v>3466</v>
      </c>
      <c r="G1767" s="822" t="s">
        <v>3647</v>
      </c>
      <c r="H1767" s="822" t="s">
        <v>662</v>
      </c>
      <c r="I1767" s="822" t="s">
        <v>3000</v>
      </c>
      <c r="J1767" s="822" t="s">
        <v>701</v>
      </c>
      <c r="K1767" s="822" t="s">
        <v>698</v>
      </c>
      <c r="L1767" s="825">
        <v>65.28</v>
      </c>
      <c r="M1767" s="825">
        <v>522.24</v>
      </c>
      <c r="N1767" s="822">
        <v>8</v>
      </c>
      <c r="O1767" s="826">
        <v>2.5</v>
      </c>
      <c r="P1767" s="825">
        <v>326.39999999999998</v>
      </c>
      <c r="Q1767" s="827">
        <v>0.625</v>
      </c>
      <c r="R1767" s="822">
        <v>5</v>
      </c>
      <c r="S1767" s="827">
        <v>0.625</v>
      </c>
      <c r="T1767" s="826">
        <v>1.5</v>
      </c>
      <c r="U1767" s="828">
        <v>0.6</v>
      </c>
    </row>
    <row r="1768" spans="1:21" ht="14.45" customHeight="1" x14ac:dyDescent="0.2">
      <c r="A1768" s="821">
        <v>21</v>
      </c>
      <c r="B1768" s="822" t="s">
        <v>3465</v>
      </c>
      <c r="C1768" s="822" t="s">
        <v>3471</v>
      </c>
      <c r="D1768" s="823" t="s">
        <v>6113</v>
      </c>
      <c r="E1768" s="824" t="s">
        <v>3482</v>
      </c>
      <c r="F1768" s="822" t="s">
        <v>3466</v>
      </c>
      <c r="G1768" s="822" t="s">
        <v>3656</v>
      </c>
      <c r="H1768" s="822" t="s">
        <v>662</v>
      </c>
      <c r="I1768" s="822" t="s">
        <v>3078</v>
      </c>
      <c r="J1768" s="822" t="s">
        <v>3079</v>
      </c>
      <c r="K1768" s="822" t="s">
        <v>3080</v>
      </c>
      <c r="L1768" s="825">
        <v>23.4</v>
      </c>
      <c r="M1768" s="825">
        <v>23.4</v>
      </c>
      <c r="N1768" s="822">
        <v>1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21</v>
      </c>
      <c r="B1769" s="822" t="s">
        <v>3465</v>
      </c>
      <c r="C1769" s="822" t="s">
        <v>3471</v>
      </c>
      <c r="D1769" s="823" t="s">
        <v>6113</v>
      </c>
      <c r="E1769" s="824" t="s">
        <v>3482</v>
      </c>
      <c r="F1769" s="822" t="s">
        <v>3466</v>
      </c>
      <c r="G1769" s="822" t="s">
        <v>3656</v>
      </c>
      <c r="H1769" s="822" t="s">
        <v>662</v>
      </c>
      <c r="I1769" s="822" t="s">
        <v>3083</v>
      </c>
      <c r="J1769" s="822" t="s">
        <v>3079</v>
      </c>
      <c r="K1769" s="822" t="s">
        <v>3084</v>
      </c>
      <c r="L1769" s="825">
        <v>11.71</v>
      </c>
      <c r="M1769" s="825">
        <v>46.84</v>
      </c>
      <c r="N1769" s="822">
        <v>4</v>
      </c>
      <c r="O1769" s="826">
        <v>3</v>
      </c>
      <c r="P1769" s="825">
        <v>11.71</v>
      </c>
      <c r="Q1769" s="827">
        <v>0.25</v>
      </c>
      <c r="R1769" s="822">
        <v>1</v>
      </c>
      <c r="S1769" s="827">
        <v>0.25</v>
      </c>
      <c r="T1769" s="826">
        <v>0.5</v>
      </c>
      <c r="U1769" s="828">
        <v>0.16666666666666666</v>
      </c>
    </row>
    <row r="1770" spans="1:21" ht="14.45" customHeight="1" x14ac:dyDescent="0.2">
      <c r="A1770" s="821">
        <v>21</v>
      </c>
      <c r="B1770" s="822" t="s">
        <v>3465</v>
      </c>
      <c r="C1770" s="822" t="s">
        <v>3471</v>
      </c>
      <c r="D1770" s="823" t="s">
        <v>6113</v>
      </c>
      <c r="E1770" s="824" t="s">
        <v>3482</v>
      </c>
      <c r="F1770" s="822" t="s">
        <v>3466</v>
      </c>
      <c r="G1770" s="822" t="s">
        <v>3657</v>
      </c>
      <c r="H1770" s="822" t="s">
        <v>662</v>
      </c>
      <c r="I1770" s="822" t="s">
        <v>2767</v>
      </c>
      <c r="J1770" s="822" t="s">
        <v>2765</v>
      </c>
      <c r="K1770" s="822" t="s">
        <v>2768</v>
      </c>
      <c r="L1770" s="825">
        <v>31.09</v>
      </c>
      <c r="M1770" s="825">
        <v>31.09</v>
      </c>
      <c r="N1770" s="822">
        <v>1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21</v>
      </c>
      <c r="B1771" s="822" t="s">
        <v>3465</v>
      </c>
      <c r="C1771" s="822" t="s">
        <v>3471</v>
      </c>
      <c r="D1771" s="823" t="s">
        <v>6113</v>
      </c>
      <c r="E1771" s="824" t="s">
        <v>3482</v>
      </c>
      <c r="F1771" s="822" t="s">
        <v>3466</v>
      </c>
      <c r="G1771" s="822" t="s">
        <v>3657</v>
      </c>
      <c r="H1771" s="822" t="s">
        <v>662</v>
      </c>
      <c r="I1771" s="822" t="s">
        <v>2769</v>
      </c>
      <c r="J1771" s="822" t="s">
        <v>2765</v>
      </c>
      <c r="K1771" s="822" t="s">
        <v>2174</v>
      </c>
      <c r="L1771" s="825">
        <v>62.18</v>
      </c>
      <c r="M1771" s="825">
        <v>62.18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21</v>
      </c>
      <c r="B1772" s="822" t="s">
        <v>3465</v>
      </c>
      <c r="C1772" s="822" t="s">
        <v>3471</v>
      </c>
      <c r="D1772" s="823" t="s">
        <v>6113</v>
      </c>
      <c r="E1772" s="824" t="s">
        <v>3482</v>
      </c>
      <c r="F1772" s="822" t="s">
        <v>3466</v>
      </c>
      <c r="G1772" s="822" t="s">
        <v>5236</v>
      </c>
      <c r="H1772" s="822" t="s">
        <v>329</v>
      </c>
      <c r="I1772" s="822" t="s">
        <v>5237</v>
      </c>
      <c r="J1772" s="822" t="s">
        <v>1486</v>
      </c>
      <c r="K1772" s="822" t="s">
        <v>5238</v>
      </c>
      <c r="L1772" s="825">
        <v>0</v>
      </c>
      <c r="M1772" s="825">
        <v>0</v>
      </c>
      <c r="N1772" s="822">
        <v>1</v>
      </c>
      <c r="O1772" s="826">
        <v>0.5</v>
      </c>
      <c r="P1772" s="825"/>
      <c r="Q1772" s="827"/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3465</v>
      </c>
      <c r="C1773" s="822" t="s">
        <v>3471</v>
      </c>
      <c r="D1773" s="823" t="s">
        <v>6113</v>
      </c>
      <c r="E1773" s="824" t="s">
        <v>3482</v>
      </c>
      <c r="F1773" s="822" t="s">
        <v>3466</v>
      </c>
      <c r="G1773" s="822" t="s">
        <v>3674</v>
      </c>
      <c r="H1773" s="822" t="s">
        <v>662</v>
      </c>
      <c r="I1773" s="822" t="s">
        <v>3675</v>
      </c>
      <c r="J1773" s="822" t="s">
        <v>3676</v>
      </c>
      <c r="K1773" s="822" t="s">
        <v>3677</v>
      </c>
      <c r="L1773" s="825">
        <v>1091.07</v>
      </c>
      <c r="M1773" s="825">
        <v>4364.28</v>
      </c>
      <c r="N1773" s="822">
        <v>4</v>
      </c>
      <c r="O1773" s="826">
        <v>2.5</v>
      </c>
      <c r="P1773" s="825">
        <v>3273.21</v>
      </c>
      <c r="Q1773" s="827">
        <v>0.75</v>
      </c>
      <c r="R1773" s="822">
        <v>3</v>
      </c>
      <c r="S1773" s="827">
        <v>0.75</v>
      </c>
      <c r="T1773" s="826">
        <v>1.5</v>
      </c>
      <c r="U1773" s="828">
        <v>0.6</v>
      </c>
    </row>
    <row r="1774" spans="1:21" ht="14.45" customHeight="1" x14ac:dyDescent="0.2">
      <c r="A1774" s="821">
        <v>21</v>
      </c>
      <c r="B1774" s="822" t="s">
        <v>3465</v>
      </c>
      <c r="C1774" s="822" t="s">
        <v>3471</v>
      </c>
      <c r="D1774" s="823" t="s">
        <v>6113</v>
      </c>
      <c r="E1774" s="824" t="s">
        <v>3482</v>
      </c>
      <c r="F1774" s="822" t="s">
        <v>3466</v>
      </c>
      <c r="G1774" s="822" t="s">
        <v>4805</v>
      </c>
      <c r="H1774" s="822" t="s">
        <v>329</v>
      </c>
      <c r="I1774" s="822" t="s">
        <v>4806</v>
      </c>
      <c r="J1774" s="822" t="s">
        <v>4807</v>
      </c>
      <c r="K1774" s="822" t="s">
        <v>4701</v>
      </c>
      <c r="L1774" s="825">
        <v>55.95</v>
      </c>
      <c r="M1774" s="825">
        <v>111.9</v>
      </c>
      <c r="N1774" s="822">
        <v>2</v>
      </c>
      <c r="O1774" s="826">
        <v>1</v>
      </c>
      <c r="P1774" s="825">
        <v>111.9</v>
      </c>
      <c r="Q1774" s="827">
        <v>1</v>
      </c>
      <c r="R1774" s="822">
        <v>2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21</v>
      </c>
      <c r="B1775" s="822" t="s">
        <v>3465</v>
      </c>
      <c r="C1775" s="822" t="s">
        <v>3471</v>
      </c>
      <c r="D1775" s="823" t="s">
        <v>6113</v>
      </c>
      <c r="E1775" s="824" t="s">
        <v>3482</v>
      </c>
      <c r="F1775" s="822" t="s">
        <v>3466</v>
      </c>
      <c r="G1775" s="822" t="s">
        <v>3691</v>
      </c>
      <c r="H1775" s="822" t="s">
        <v>329</v>
      </c>
      <c r="I1775" s="822" t="s">
        <v>3692</v>
      </c>
      <c r="J1775" s="822" t="s">
        <v>3693</v>
      </c>
      <c r="K1775" s="822" t="s">
        <v>3694</v>
      </c>
      <c r="L1775" s="825">
        <v>80.19</v>
      </c>
      <c r="M1775" s="825">
        <v>160.38</v>
      </c>
      <c r="N1775" s="822">
        <v>2</v>
      </c>
      <c r="O1775" s="826">
        <v>2</v>
      </c>
      <c r="P1775" s="825">
        <v>80.19</v>
      </c>
      <c r="Q1775" s="827">
        <v>0.5</v>
      </c>
      <c r="R1775" s="822">
        <v>1</v>
      </c>
      <c r="S1775" s="827">
        <v>0.5</v>
      </c>
      <c r="T1775" s="826">
        <v>1</v>
      </c>
      <c r="U1775" s="828">
        <v>0.5</v>
      </c>
    </row>
    <row r="1776" spans="1:21" ht="14.45" customHeight="1" x14ac:dyDescent="0.2">
      <c r="A1776" s="821">
        <v>21</v>
      </c>
      <c r="B1776" s="822" t="s">
        <v>3465</v>
      </c>
      <c r="C1776" s="822" t="s">
        <v>3471</v>
      </c>
      <c r="D1776" s="823" t="s">
        <v>6113</v>
      </c>
      <c r="E1776" s="824" t="s">
        <v>3482</v>
      </c>
      <c r="F1776" s="822" t="s">
        <v>3466</v>
      </c>
      <c r="G1776" s="822" t="s">
        <v>3691</v>
      </c>
      <c r="H1776" s="822" t="s">
        <v>329</v>
      </c>
      <c r="I1776" s="822" t="s">
        <v>4281</v>
      </c>
      <c r="J1776" s="822" t="s">
        <v>3693</v>
      </c>
      <c r="K1776" s="822" t="s">
        <v>4282</v>
      </c>
      <c r="L1776" s="825">
        <v>80.19</v>
      </c>
      <c r="M1776" s="825">
        <v>160.38</v>
      </c>
      <c r="N1776" s="822">
        <v>2</v>
      </c>
      <c r="O1776" s="826">
        <v>2</v>
      </c>
      <c r="P1776" s="825">
        <v>80.19</v>
      </c>
      <c r="Q1776" s="827">
        <v>0.5</v>
      </c>
      <c r="R1776" s="822">
        <v>1</v>
      </c>
      <c r="S1776" s="827">
        <v>0.5</v>
      </c>
      <c r="T1776" s="826">
        <v>1</v>
      </c>
      <c r="U1776" s="828">
        <v>0.5</v>
      </c>
    </row>
    <row r="1777" spans="1:21" ht="14.45" customHeight="1" x14ac:dyDescent="0.2">
      <c r="A1777" s="821">
        <v>21</v>
      </c>
      <c r="B1777" s="822" t="s">
        <v>3465</v>
      </c>
      <c r="C1777" s="822" t="s">
        <v>3471</v>
      </c>
      <c r="D1777" s="823" t="s">
        <v>6113</v>
      </c>
      <c r="E1777" s="824" t="s">
        <v>3482</v>
      </c>
      <c r="F1777" s="822" t="s">
        <v>3466</v>
      </c>
      <c r="G1777" s="822" t="s">
        <v>3703</v>
      </c>
      <c r="H1777" s="822" t="s">
        <v>662</v>
      </c>
      <c r="I1777" s="822" t="s">
        <v>2760</v>
      </c>
      <c r="J1777" s="822" t="s">
        <v>1847</v>
      </c>
      <c r="K1777" s="822" t="s">
        <v>778</v>
      </c>
      <c r="L1777" s="825">
        <v>35.11</v>
      </c>
      <c r="M1777" s="825">
        <v>35.11</v>
      </c>
      <c r="N1777" s="822">
        <v>1</v>
      </c>
      <c r="O1777" s="826">
        <v>1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21</v>
      </c>
      <c r="B1778" s="822" t="s">
        <v>3465</v>
      </c>
      <c r="C1778" s="822" t="s">
        <v>3471</v>
      </c>
      <c r="D1778" s="823" t="s">
        <v>6113</v>
      </c>
      <c r="E1778" s="824" t="s">
        <v>3482</v>
      </c>
      <c r="F1778" s="822" t="s">
        <v>3466</v>
      </c>
      <c r="G1778" s="822" t="s">
        <v>3712</v>
      </c>
      <c r="H1778" s="822" t="s">
        <v>329</v>
      </c>
      <c r="I1778" s="822" t="s">
        <v>3713</v>
      </c>
      <c r="J1778" s="822" t="s">
        <v>3714</v>
      </c>
      <c r="K1778" s="822" t="s">
        <v>3715</v>
      </c>
      <c r="L1778" s="825">
        <v>0</v>
      </c>
      <c r="M1778" s="825">
        <v>0</v>
      </c>
      <c r="N1778" s="822">
        <v>7</v>
      </c>
      <c r="O1778" s="826">
        <v>3</v>
      </c>
      <c r="P1778" s="825">
        <v>0</v>
      </c>
      <c r="Q1778" s="827"/>
      <c r="R1778" s="822">
        <v>6</v>
      </c>
      <c r="S1778" s="827">
        <v>0.8571428571428571</v>
      </c>
      <c r="T1778" s="826">
        <v>2.5</v>
      </c>
      <c r="U1778" s="828">
        <v>0.83333333333333337</v>
      </c>
    </row>
    <row r="1779" spans="1:21" ht="14.45" customHeight="1" x14ac:dyDescent="0.2">
      <c r="A1779" s="821">
        <v>21</v>
      </c>
      <c r="B1779" s="822" t="s">
        <v>3465</v>
      </c>
      <c r="C1779" s="822" t="s">
        <v>3471</v>
      </c>
      <c r="D1779" s="823" t="s">
        <v>6113</v>
      </c>
      <c r="E1779" s="824" t="s">
        <v>3482</v>
      </c>
      <c r="F1779" s="822" t="s">
        <v>3466</v>
      </c>
      <c r="G1779" s="822" t="s">
        <v>3712</v>
      </c>
      <c r="H1779" s="822" t="s">
        <v>329</v>
      </c>
      <c r="I1779" s="822" t="s">
        <v>3716</v>
      </c>
      <c r="J1779" s="822" t="s">
        <v>3714</v>
      </c>
      <c r="K1779" s="822" t="s">
        <v>1212</v>
      </c>
      <c r="L1779" s="825">
        <v>0</v>
      </c>
      <c r="M1779" s="825">
        <v>0</v>
      </c>
      <c r="N1779" s="822">
        <v>1</v>
      </c>
      <c r="O1779" s="826">
        <v>0.5</v>
      </c>
      <c r="P1779" s="825"/>
      <c r="Q1779" s="827"/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21</v>
      </c>
      <c r="B1780" s="822" t="s">
        <v>3465</v>
      </c>
      <c r="C1780" s="822" t="s">
        <v>3471</v>
      </c>
      <c r="D1780" s="823" t="s">
        <v>6113</v>
      </c>
      <c r="E1780" s="824" t="s">
        <v>3482</v>
      </c>
      <c r="F1780" s="822" t="s">
        <v>3466</v>
      </c>
      <c r="G1780" s="822" t="s">
        <v>3717</v>
      </c>
      <c r="H1780" s="822" t="s">
        <v>329</v>
      </c>
      <c r="I1780" s="822" t="s">
        <v>3718</v>
      </c>
      <c r="J1780" s="822" t="s">
        <v>1621</v>
      </c>
      <c r="K1780" s="822" t="s">
        <v>1622</v>
      </c>
      <c r="L1780" s="825">
        <v>235.78</v>
      </c>
      <c r="M1780" s="825">
        <v>235.78</v>
      </c>
      <c r="N1780" s="822">
        <v>1</v>
      </c>
      <c r="O1780" s="826">
        <v>0.5</v>
      </c>
      <c r="P1780" s="825">
        <v>235.78</v>
      </c>
      <c r="Q1780" s="827">
        <v>1</v>
      </c>
      <c r="R1780" s="822">
        <v>1</v>
      </c>
      <c r="S1780" s="827">
        <v>1</v>
      </c>
      <c r="T1780" s="826">
        <v>0.5</v>
      </c>
      <c r="U1780" s="828">
        <v>1</v>
      </c>
    </row>
    <row r="1781" spans="1:21" ht="14.45" customHeight="1" x14ac:dyDescent="0.2">
      <c r="A1781" s="821">
        <v>21</v>
      </c>
      <c r="B1781" s="822" t="s">
        <v>3465</v>
      </c>
      <c r="C1781" s="822" t="s">
        <v>3471</v>
      </c>
      <c r="D1781" s="823" t="s">
        <v>6113</v>
      </c>
      <c r="E1781" s="824" t="s">
        <v>3482</v>
      </c>
      <c r="F1781" s="822" t="s">
        <v>3466</v>
      </c>
      <c r="G1781" s="822" t="s">
        <v>3727</v>
      </c>
      <c r="H1781" s="822" t="s">
        <v>329</v>
      </c>
      <c r="I1781" s="822" t="s">
        <v>3728</v>
      </c>
      <c r="J1781" s="822" t="s">
        <v>3729</v>
      </c>
      <c r="K1781" s="822" t="s">
        <v>2881</v>
      </c>
      <c r="L1781" s="825">
        <v>78.33</v>
      </c>
      <c r="M1781" s="825">
        <v>156.66</v>
      </c>
      <c r="N1781" s="822">
        <v>2</v>
      </c>
      <c r="O1781" s="826">
        <v>1</v>
      </c>
      <c r="P1781" s="825">
        <v>78.33</v>
      </c>
      <c r="Q1781" s="827">
        <v>0.5</v>
      </c>
      <c r="R1781" s="822">
        <v>1</v>
      </c>
      <c r="S1781" s="827">
        <v>0.5</v>
      </c>
      <c r="T1781" s="826">
        <v>0.5</v>
      </c>
      <c r="U1781" s="828">
        <v>0.5</v>
      </c>
    </row>
    <row r="1782" spans="1:21" ht="14.45" customHeight="1" x14ac:dyDescent="0.2">
      <c r="A1782" s="821">
        <v>21</v>
      </c>
      <c r="B1782" s="822" t="s">
        <v>3465</v>
      </c>
      <c r="C1782" s="822" t="s">
        <v>3471</v>
      </c>
      <c r="D1782" s="823" t="s">
        <v>6113</v>
      </c>
      <c r="E1782" s="824" t="s">
        <v>3482</v>
      </c>
      <c r="F1782" s="822" t="s">
        <v>3466</v>
      </c>
      <c r="G1782" s="822" t="s">
        <v>3727</v>
      </c>
      <c r="H1782" s="822" t="s">
        <v>329</v>
      </c>
      <c r="I1782" s="822" t="s">
        <v>5239</v>
      </c>
      <c r="J1782" s="822" t="s">
        <v>3729</v>
      </c>
      <c r="K1782" s="822" t="s">
        <v>2921</v>
      </c>
      <c r="L1782" s="825">
        <v>39.17</v>
      </c>
      <c r="M1782" s="825">
        <v>78.34</v>
      </c>
      <c r="N1782" s="822">
        <v>2</v>
      </c>
      <c r="O1782" s="826">
        <v>1</v>
      </c>
      <c r="P1782" s="825">
        <v>39.17</v>
      </c>
      <c r="Q1782" s="827">
        <v>0.5</v>
      </c>
      <c r="R1782" s="822">
        <v>1</v>
      </c>
      <c r="S1782" s="827">
        <v>0.5</v>
      </c>
      <c r="T1782" s="826">
        <v>0.5</v>
      </c>
      <c r="U1782" s="828">
        <v>0.5</v>
      </c>
    </row>
    <row r="1783" spans="1:21" ht="14.45" customHeight="1" x14ac:dyDescent="0.2">
      <c r="A1783" s="821">
        <v>21</v>
      </c>
      <c r="B1783" s="822" t="s">
        <v>3465</v>
      </c>
      <c r="C1783" s="822" t="s">
        <v>3471</v>
      </c>
      <c r="D1783" s="823" t="s">
        <v>6113</v>
      </c>
      <c r="E1783" s="824" t="s">
        <v>3482</v>
      </c>
      <c r="F1783" s="822" t="s">
        <v>3466</v>
      </c>
      <c r="G1783" s="822" t="s">
        <v>3727</v>
      </c>
      <c r="H1783" s="822" t="s">
        <v>329</v>
      </c>
      <c r="I1783" s="822" t="s">
        <v>3730</v>
      </c>
      <c r="J1783" s="822" t="s">
        <v>3729</v>
      </c>
      <c r="K1783" s="822" t="s">
        <v>2881</v>
      </c>
      <c r="L1783" s="825">
        <v>78.33</v>
      </c>
      <c r="M1783" s="825">
        <v>156.66</v>
      </c>
      <c r="N1783" s="822">
        <v>2</v>
      </c>
      <c r="O1783" s="826">
        <v>1</v>
      </c>
      <c r="P1783" s="825">
        <v>156.66</v>
      </c>
      <c r="Q1783" s="827">
        <v>1</v>
      </c>
      <c r="R1783" s="822">
        <v>2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21</v>
      </c>
      <c r="B1784" s="822" t="s">
        <v>3465</v>
      </c>
      <c r="C1784" s="822" t="s">
        <v>3471</v>
      </c>
      <c r="D1784" s="823" t="s">
        <v>6113</v>
      </c>
      <c r="E1784" s="824" t="s">
        <v>3482</v>
      </c>
      <c r="F1784" s="822" t="s">
        <v>3466</v>
      </c>
      <c r="G1784" s="822" t="s">
        <v>3731</v>
      </c>
      <c r="H1784" s="822" t="s">
        <v>329</v>
      </c>
      <c r="I1784" s="822" t="s">
        <v>4292</v>
      </c>
      <c r="J1784" s="822" t="s">
        <v>1870</v>
      </c>
      <c r="K1784" s="822" t="s">
        <v>826</v>
      </c>
      <c r="L1784" s="825">
        <v>132</v>
      </c>
      <c r="M1784" s="825">
        <v>132</v>
      </c>
      <c r="N1784" s="822">
        <v>1</v>
      </c>
      <c r="O1784" s="826">
        <v>0.5</v>
      </c>
      <c r="P1784" s="825">
        <v>132</v>
      </c>
      <c r="Q1784" s="827">
        <v>1</v>
      </c>
      <c r="R1784" s="822">
        <v>1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21</v>
      </c>
      <c r="B1785" s="822" t="s">
        <v>3465</v>
      </c>
      <c r="C1785" s="822" t="s">
        <v>3471</v>
      </c>
      <c r="D1785" s="823" t="s">
        <v>6113</v>
      </c>
      <c r="E1785" s="824" t="s">
        <v>3482</v>
      </c>
      <c r="F1785" s="822" t="s">
        <v>3466</v>
      </c>
      <c r="G1785" s="822" t="s">
        <v>3731</v>
      </c>
      <c r="H1785" s="822" t="s">
        <v>329</v>
      </c>
      <c r="I1785" s="822" t="s">
        <v>3732</v>
      </c>
      <c r="J1785" s="822" t="s">
        <v>1870</v>
      </c>
      <c r="K1785" s="822" t="s">
        <v>1871</v>
      </c>
      <c r="L1785" s="825">
        <v>264</v>
      </c>
      <c r="M1785" s="825">
        <v>528</v>
      </c>
      <c r="N1785" s="822">
        <v>2</v>
      </c>
      <c r="O1785" s="826">
        <v>1</v>
      </c>
      <c r="P1785" s="825">
        <v>264</v>
      </c>
      <c r="Q1785" s="827">
        <v>0.5</v>
      </c>
      <c r="R1785" s="822">
        <v>1</v>
      </c>
      <c r="S1785" s="827">
        <v>0.5</v>
      </c>
      <c r="T1785" s="826">
        <v>0.5</v>
      </c>
      <c r="U1785" s="828">
        <v>0.5</v>
      </c>
    </row>
    <row r="1786" spans="1:21" ht="14.45" customHeight="1" x14ac:dyDescent="0.2">
      <c r="A1786" s="821">
        <v>21</v>
      </c>
      <c r="B1786" s="822" t="s">
        <v>3465</v>
      </c>
      <c r="C1786" s="822" t="s">
        <v>3471</v>
      </c>
      <c r="D1786" s="823" t="s">
        <v>6113</v>
      </c>
      <c r="E1786" s="824" t="s">
        <v>3482</v>
      </c>
      <c r="F1786" s="822" t="s">
        <v>3466</v>
      </c>
      <c r="G1786" s="822" t="s">
        <v>3731</v>
      </c>
      <c r="H1786" s="822" t="s">
        <v>662</v>
      </c>
      <c r="I1786" s="822" t="s">
        <v>3089</v>
      </c>
      <c r="J1786" s="822" t="s">
        <v>1870</v>
      </c>
      <c r="K1786" s="822" t="s">
        <v>824</v>
      </c>
      <c r="L1786" s="825">
        <v>65.989999999999995</v>
      </c>
      <c r="M1786" s="825">
        <v>659.9</v>
      </c>
      <c r="N1786" s="822">
        <v>10</v>
      </c>
      <c r="O1786" s="826">
        <v>6.5</v>
      </c>
      <c r="P1786" s="825">
        <v>395.94</v>
      </c>
      <c r="Q1786" s="827">
        <v>0.6</v>
      </c>
      <c r="R1786" s="822">
        <v>6</v>
      </c>
      <c r="S1786" s="827">
        <v>0.6</v>
      </c>
      <c r="T1786" s="826">
        <v>4</v>
      </c>
      <c r="U1786" s="828">
        <v>0.61538461538461542</v>
      </c>
    </row>
    <row r="1787" spans="1:21" ht="14.45" customHeight="1" x14ac:dyDescent="0.2">
      <c r="A1787" s="821">
        <v>21</v>
      </c>
      <c r="B1787" s="822" t="s">
        <v>3465</v>
      </c>
      <c r="C1787" s="822" t="s">
        <v>3471</v>
      </c>
      <c r="D1787" s="823" t="s">
        <v>6113</v>
      </c>
      <c r="E1787" s="824" t="s">
        <v>3482</v>
      </c>
      <c r="F1787" s="822" t="s">
        <v>3466</v>
      </c>
      <c r="G1787" s="822" t="s">
        <v>3731</v>
      </c>
      <c r="H1787" s="822" t="s">
        <v>662</v>
      </c>
      <c r="I1787" s="822" t="s">
        <v>3317</v>
      </c>
      <c r="J1787" s="822" t="s">
        <v>1870</v>
      </c>
      <c r="K1787" s="822" t="s">
        <v>1871</v>
      </c>
      <c r="L1787" s="825">
        <v>264</v>
      </c>
      <c r="M1787" s="825">
        <v>264</v>
      </c>
      <c r="N1787" s="822">
        <v>1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21</v>
      </c>
      <c r="B1788" s="822" t="s">
        <v>3465</v>
      </c>
      <c r="C1788" s="822" t="s">
        <v>3471</v>
      </c>
      <c r="D1788" s="823" t="s">
        <v>6113</v>
      </c>
      <c r="E1788" s="824" t="s">
        <v>3482</v>
      </c>
      <c r="F1788" s="822" t="s">
        <v>3466</v>
      </c>
      <c r="G1788" s="822" t="s">
        <v>3731</v>
      </c>
      <c r="H1788" s="822" t="s">
        <v>662</v>
      </c>
      <c r="I1788" s="822" t="s">
        <v>3733</v>
      </c>
      <c r="J1788" s="822" t="s">
        <v>1870</v>
      </c>
      <c r="K1788" s="822" t="s">
        <v>3341</v>
      </c>
      <c r="L1788" s="825">
        <v>131.97999999999999</v>
      </c>
      <c r="M1788" s="825">
        <v>1319.8</v>
      </c>
      <c r="N1788" s="822">
        <v>10</v>
      </c>
      <c r="O1788" s="826">
        <v>6.5</v>
      </c>
      <c r="P1788" s="825">
        <v>659.9</v>
      </c>
      <c r="Q1788" s="827">
        <v>0.5</v>
      </c>
      <c r="R1788" s="822">
        <v>5</v>
      </c>
      <c r="S1788" s="827">
        <v>0.5</v>
      </c>
      <c r="T1788" s="826">
        <v>2.5</v>
      </c>
      <c r="U1788" s="828">
        <v>0.38461538461538464</v>
      </c>
    </row>
    <row r="1789" spans="1:21" ht="14.45" customHeight="1" x14ac:dyDescent="0.2">
      <c r="A1789" s="821">
        <v>21</v>
      </c>
      <c r="B1789" s="822" t="s">
        <v>3465</v>
      </c>
      <c r="C1789" s="822" t="s">
        <v>3471</v>
      </c>
      <c r="D1789" s="823" t="s">
        <v>6113</v>
      </c>
      <c r="E1789" s="824" t="s">
        <v>3482</v>
      </c>
      <c r="F1789" s="822" t="s">
        <v>3466</v>
      </c>
      <c r="G1789" s="822" t="s">
        <v>5240</v>
      </c>
      <c r="H1789" s="822" t="s">
        <v>329</v>
      </c>
      <c r="I1789" s="822" t="s">
        <v>5241</v>
      </c>
      <c r="J1789" s="822" t="s">
        <v>5242</v>
      </c>
      <c r="K1789" s="822" t="s">
        <v>5243</v>
      </c>
      <c r="L1789" s="825">
        <v>0</v>
      </c>
      <c r="M1789" s="825">
        <v>0</v>
      </c>
      <c r="N1789" s="822">
        <v>1</v>
      </c>
      <c r="O1789" s="826">
        <v>1</v>
      </c>
      <c r="P1789" s="825"/>
      <c r="Q1789" s="827"/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21</v>
      </c>
      <c r="B1790" s="822" t="s">
        <v>3465</v>
      </c>
      <c r="C1790" s="822" t="s">
        <v>3471</v>
      </c>
      <c r="D1790" s="823" t="s">
        <v>6113</v>
      </c>
      <c r="E1790" s="824" t="s">
        <v>3482</v>
      </c>
      <c r="F1790" s="822" t="s">
        <v>3466</v>
      </c>
      <c r="G1790" s="822" t="s">
        <v>3579</v>
      </c>
      <c r="H1790" s="822" t="s">
        <v>329</v>
      </c>
      <c r="I1790" s="822" t="s">
        <v>3739</v>
      </c>
      <c r="J1790" s="822" t="s">
        <v>1011</v>
      </c>
      <c r="K1790" s="822" t="s">
        <v>1012</v>
      </c>
      <c r="L1790" s="825">
        <v>236.03</v>
      </c>
      <c r="M1790" s="825">
        <v>472.06</v>
      </c>
      <c r="N1790" s="822">
        <v>2</v>
      </c>
      <c r="O1790" s="826">
        <v>0.5</v>
      </c>
      <c r="P1790" s="825">
        <v>472.06</v>
      </c>
      <c r="Q1790" s="827">
        <v>1</v>
      </c>
      <c r="R1790" s="822">
        <v>2</v>
      </c>
      <c r="S1790" s="827">
        <v>1</v>
      </c>
      <c r="T1790" s="826">
        <v>0.5</v>
      </c>
      <c r="U1790" s="828">
        <v>1</v>
      </c>
    </row>
    <row r="1791" spans="1:21" ht="14.45" customHeight="1" x14ac:dyDescent="0.2">
      <c r="A1791" s="821">
        <v>21</v>
      </c>
      <c r="B1791" s="822" t="s">
        <v>3465</v>
      </c>
      <c r="C1791" s="822" t="s">
        <v>3471</v>
      </c>
      <c r="D1791" s="823" t="s">
        <v>6113</v>
      </c>
      <c r="E1791" s="824" t="s">
        <v>3482</v>
      </c>
      <c r="F1791" s="822" t="s">
        <v>3466</v>
      </c>
      <c r="G1791" s="822" t="s">
        <v>3579</v>
      </c>
      <c r="H1791" s="822" t="s">
        <v>329</v>
      </c>
      <c r="I1791" s="822" t="s">
        <v>3740</v>
      </c>
      <c r="J1791" s="822" t="s">
        <v>1011</v>
      </c>
      <c r="K1791" s="822" t="s">
        <v>1013</v>
      </c>
      <c r="L1791" s="825">
        <v>354.04</v>
      </c>
      <c r="M1791" s="825">
        <v>6726.76</v>
      </c>
      <c r="N1791" s="822">
        <v>19</v>
      </c>
      <c r="O1791" s="826">
        <v>5.5</v>
      </c>
      <c r="P1791" s="825">
        <v>2832.32</v>
      </c>
      <c r="Q1791" s="827">
        <v>0.4210526315789474</v>
      </c>
      <c r="R1791" s="822">
        <v>8</v>
      </c>
      <c r="S1791" s="827">
        <v>0.42105263157894735</v>
      </c>
      <c r="T1791" s="826">
        <v>2</v>
      </c>
      <c r="U1791" s="828">
        <v>0.36363636363636365</v>
      </c>
    </row>
    <row r="1792" spans="1:21" ht="14.45" customHeight="1" x14ac:dyDescent="0.2">
      <c r="A1792" s="821">
        <v>21</v>
      </c>
      <c r="B1792" s="822" t="s">
        <v>3465</v>
      </c>
      <c r="C1792" s="822" t="s">
        <v>3471</v>
      </c>
      <c r="D1792" s="823" t="s">
        <v>6113</v>
      </c>
      <c r="E1792" s="824" t="s">
        <v>3482</v>
      </c>
      <c r="F1792" s="822" t="s">
        <v>3466</v>
      </c>
      <c r="G1792" s="822" t="s">
        <v>3579</v>
      </c>
      <c r="H1792" s="822" t="s">
        <v>329</v>
      </c>
      <c r="I1792" s="822" t="s">
        <v>3580</v>
      </c>
      <c r="J1792" s="822" t="s">
        <v>3581</v>
      </c>
      <c r="K1792" s="822" t="s">
        <v>1013</v>
      </c>
      <c r="L1792" s="825">
        <v>354.04</v>
      </c>
      <c r="M1792" s="825">
        <v>2832.32</v>
      </c>
      <c r="N1792" s="822">
        <v>8</v>
      </c>
      <c r="O1792" s="826">
        <v>2.5</v>
      </c>
      <c r="P1792" s="825">
        <v>2478.2800000000002</v>
      </c>
      <c r="Q1792" s="827">
        <v>0.875</v>
      </c>
      <c r="R1792" s="822">
        <v>7</v>
      </c>
      <c r="S1792" s="827">
        <v>0.875</v>
      </c>
      <c r="T1792" s="826">
        <v>1.5</v>
      </c>
      <c r="U1792" s="828">
        <v>0.6</v>
      </c>
    </row>
    <row r="1793" spans="1:21" ht="14.45" customHeight="1" x14ac:dyDescent="0.2">
      <c r="A1793" s="821">
        <v>21</v>
      </c>
      <c r="B1793" s="822" t="s">
        <v>3465</v>
      </c>
      <c r="C1793" s="822" t="s">
        <v>3471</v>
      </c>
      <c r="D1793" s="823" t="s">
        <v>6113</v>
      </c>
      <c r="E1793" s="824" t="s">
        <v>3482</v>
      </c>
      <c r="F1793" s="822" t="s">
        <v>3466</v>
      </c>
      <c r="G1793" s="822" t="s">
        <v>3751</v>
      </c>
      <c r="H1793" s="822" t="s">
        <v>329</v>
      </c>
      <c r="I1793" s="822" t="s">
        <v>3752</v>
      </c>
      <c r="J1793" s="822" t="s">
        <v>874</v>
      </c>
      <c r="K1793" s="822" t="s">
        <v>3753</v>
      </c>
      <c r="L1793" s="825">
        <v>91.11</v>
      </c>
      <c r="M1793" s="825">
        <v>546.66</v>
      </c>
      <c r="N1793" s="822">
        <v>6</v>
      </c>
      <c r="O1793" s="826">
        <v>3.5</v>
      </c>
      <c r="P1793" s="825">
        <v>273.33</v>
      </c>
      <c r="Q1793" s="827">
        <v>0.5</v>
      </c>
      <c r="R1793" s="822">
        <v>3</v>
      </c>
      <c r="S1793" s="827">
        <v>0.5</v>
      </c>
      <c r="T1793" s="826">
        <v>2</v>
      </c>
      <c r="U1793" s="828">
        <v>0.5714285714285714</v>
      </c>
    </row>
    <row r="1794" spans="1:21" ht="14.45" customHeight="1" x14ac:dyDescent="0.2">
      <c r="A1794" s="821">
        <v>21</v>
      </c>
      <c r="B1794" s="822" t="s">
        <v>3465</v>
      </c>
      <c r="C1794" s="822" t="s">
        <v>3471</v>
      </c>
      <c r="D1794" s="823" t="s">
        <v>6113</v>
      </c>
      <c r="E1794" s="824" t="s">
        <v>3482</v>
      </c>
      <c r="F1794" s="822" t="s">
        <v>3466</v>
      </c>
      <c r="G1794" s="822" t="s">
        <v>3751</v>
      </c>
      <c r="H1794" s="822" t="s">
        <v>329</v>
      </c>
      <c r="I1794" s="822" t="s">
        <v>4962</v>
      </c>
      <c r="J1794" s="822" t="s">
        <v>874</v>
      </c>
      <c r="K1794" s="822" t="s">
        <v>4963</v>
      </c>
      <c r="L1794" s="825">
        <v>45.56</v>
      </c>
      <c r="M1794" s="825">
        <v>45.56</v>
      </c>
      <c r="N1794" s="822">
        <v>1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21</v>
      </c>
      <c r="B1795" s="822" t="s">
        <v>3465</v>
      </c>
      <c r="C1795" s="822" t="s">
        <v>3471</v>
      </c>
      <c r="D1795" s="823" t="s">
        <v>6113</v>
      </c>
      <c r="E1795" s="824" t="s">
        <v>3482</v>
      </c>
      <c r="F1795" s="822" t="s">
        <v>3466</v>
      </c>
      <c r="G1795" s="822" t="s">
        <v>3758</v>
      </c>
      <c r="H1795" s="822" t="s">
        <v>329</v>
      </c>
      <c r="I1795" s="822" t="s">
        <v>3759</v>
      </c>
      <c r="J1795" s="822" t="s">
        <v>1427</v>
      </c>
      <c r="K1795" s="822" t="s">
        <v>3760</v>
      </c>
      <c r="L1795" s="825">
        <v>29.13</v>
      </c>
      <c r="M1795" s="825">
        <v>262.17</v>
      </c>
      <c r="N1795" s="822">
        <v>9</v>
      </c>
      <c r="O1795" s="826">
        <v>3.5</v>
      </c>
      <c r="P1795" s="825">
        <v>233.04</v>
      </c>
      <c r="Q1795" s="827">
        <v>0.88888888888888884</v>
      </c>
      <c r="R1795" s="822">
        <v>8</v>
      </c>
      <c r="S1795" s="827">
        <v>0.88888888888888884</v>
      </c>
      <c r="T1795" s="826">
        <v>3</v>
      </c>
      <c r="U1795" s="828">
        <v>0.8571428571428571</v>
      </c>
    </row>
    <row r="1796" spans="1:21" ht="14.45" customHeight="1" x14ac:dyDescent="0.2">
      <c r="A1796" s="821">
        <v>21</v>
      </c>
      <c r="B1796" s="822" t="s">
        <v>3465</v>
      </c>
      <c r="C1796" s="822" t="s">
        <v>3471</v>
      </c>
      <c r="D1796" s="823" t="s">
        <v>6113</v>
      </c>
      <c r="E1796" s="824" t="s">
        <v>3482</v>
      </c>
      <c r="F1796" s="822" t="s">
        <v>3466</v>
      </c>
      <c r="G1796" s="822" t="s">
        <v>3761</v>
      </c>
      <c r="H1796" s="822" t="s">
        <v>329</v>
      </c>
      <c r="I1796" s="822" t="s">
        <v>3762</v>
      </c>
      <c r="J1796" s="822" t="s">
        <v>3763</v>
      </c>
      <c r="K1796" s="822" t="s">
        <v>3764</v>
      </c>
      <c r="L1796" s="825">
        <v>93.49</v>
      </c>
      <c r="M1796" s="825">
        <v>93.49</v>
      </c>
      <c r="N1796" s="822">
        <v>1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21</v>
      </c>
      <c r="B1797" s="822" t="s">
        <v>3465</v>
      </c>
      <c r="C1797" s="822" t="s">
        <v>3471</v>
      </c>
      <c r="D1797" s="823" t="s">
        <v>6113</v>
      </c>
      <c r="E1797" s="824" t="s">
        <v>3482</v>
      </c>
      <c r="F1797" s="822" t="s">
        <v>3466</v>
      </c>
      <c r="G1797" s="822" t="s">
        <v>3761</v>
      </c>
      <c r="H1797" s="822" t="s">
        <v>329</v>
      </c>
      <c r="I1797" s="822" t="s">
        <v>5244</v>
      </c>
      <c r="J1797" s="822" t="s">
        <v>3763</v>
      </c>
      <c r="K1797" s="822" t="s">
        <v>3770</v>
      </c>
      <c r="L1797" s="825">
        <v>46.75</v>
      </c>
      <c r="M1797" s="825">
        <v>93.5</v>
      </c>
      <c r="N1797" s="822">
        <v>2</v>
      </c>
      <c r="O1797" s="826">
        <v>0.5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21</v>
      </c>
      <c r="B1798" s="822" t="s">
        <v>3465</v>
      </c>
      <c r="C1798" s="822" t="s">
        <v>3471</v>
      </c>
      <c r="D1798" s="823" t="s">
        <v>6113</v>
      </c>
      <c r="E1798" s="824" t="s">
        <v>3482</v>
      </c>
      <c r="F1798" s="822" t="s">
        <v>3466</v>
      </c>
      <c r="G1798" s="822" t="s">
        <v>4311</v>
      </c>
      <c r="H1798" s="822" t="s">
        <v>329</v>
      </c>
      <c r="I1798" s="822" t="s">
        <v>4314</v>
      </c>
      <c r="J1798" s="822" t="s">
        <v>1945</v>
      </c>
      <c r="K1798" s="822" t="s">
        <v>4315</v>
      </c>
      <c r="L1798" s="825">
        <v>243.53</v>
      </c>
      <c r="M1798" s="825">
        <v>1217.6500000000001</v>
      </c>
      <c r="N1798" s="822">
        <v>5</v>
      </c>
      <c r="O1798" s="826">
        <v>3</v>
      </c>
      <c r="P1798" s="825">
        <v>243.53</v>
      </c>
      <c r="Q1798" s="827">
        <v>0.19999999999999998</v>
      </c>
      <c r="R1798" s="822">
        <v>1</v>
      </c>
      <c r="S1798" s="827">
        <v>0.2</v>
      </c>
      <c r="T1798" s="826">
        <v>1</v>
      </c>
      <c r="U1798" s="828">
        <v>0.33333333333333331</v>
      </c>
    </row>
    <row r="1799" spans="1:21" ht="14.45" customHeight="1" x14ac:dyDescent="0.2">
      <c r="A1799" s="821">
        <v>21</v>
      </c>
      <c r="B1799" s="822" t="s">
        <v>3465</v>
      </c>
      <c r="C1799" s="822" t="s">
        <v>3471</v>
      </c>
      <c r="D1799" s="823" t="s">
        <v>6113</v>
      </c>
      <c r="E1799" s="824" t="s">
        <v>3482</v>
      </c>
      <c r="F1799" s="822" t="s">
        <v>3466</v>
      </c>
      <c r="G1799" s="822" t="s">
        <v>4320</v>
      </c>
      <c r="H1799" s="822" t="s">
        <v>329</v>
      </c>
      <c r="I1799" s="822" t="s">
        <v>4321</v>
      </c>
      <c r="J1799" s="822" t="s">
        <v>1917</v>
      </c>
      <c r="K1799" s="822" t="s">
        <v>4322</v>
      </c>
      <c r="L1799" s="825">
        <v>477.5</v>
      </c>
      <c r="M1799" s="825">
        <v>477.5</v>
      </c>
      <c r="N1799" s="822">
        <v>1</v>
      </c>
      <c r="O1799" s="826">
        <v>0.5</v>
      </c>
      <c r="P1799" s="825">
        <v>477.5</v>
      </c>
      <c r="Q1799" s="827">
        <v>1</v>
      </c>
      <c r="R1799" s="822">
        <v>1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21</v>
      </c>
      <c r="B1800" s="822" t="s">
        <v>3465</v>
      </c>
      <c r="C1800" s="822" t="s">
        <v>3471</v>
      </c>
      <c r="D1800" s="823" t="s">
        <v>6113</v>
      </c>
      <c r="E1800" s="824" t="s">
        <v>3482</v>
      </c>
      <c r="F1800" s="822" t="s">
        <v>3466</v>
      </c>
      <c r="G1800" s="822" t="s">
        <v>3558</v>
      </c>
      <c r="H1800" s="822" t="s">
        <v>329</v>
      </c>
      <c r="I1800" s="822" t="s">
        <v>3559</v>
      </c>
      <c r="J1800" s="822" t="s">
        <v>890</v>
      </c>
      <c r="K1800" s="822" t="s">
        <v>3560</v>
      </c>
      <c r="L1800" s="825">
        <v>0</v>
      </c>
      <c r="M1800" s="825">
        <v>0</v>
      </c>
      <c r="N1800" s="822">
        <v>2</v>
      </c>
      <c r="O1800" s="826">
        <v>0.5</v>
      </c>
      <c r="P1800" s="825"/>
      <c r="Q1800" s="827"/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21</v>
      </c>
      <c r="B1801" s="822" t="s">
        <v>3465</v>
      </c>
      <c r="C1801" s="822" t="s">
        <v>3471</v>
      </c>
      <c r="D1801" s="823" t="s">
        <v>6113</v>
      </c>
      <c r="E1801" s="824" t="s">
        <v>3482</v>
      </c>
      <c r="F1801" s="822" t="s">
        <v>3466</v>
      </c>
      <c r="G1801" s="822" t="s">
        <v>3540</v>
      </c>
      <c r="H1801" s="822" t="s">
        <v>662</v>
      </c>
      <c r="I1801" s="822" t="s">
        <v>4242</v>
      </c>
      <c r="J1801" s="822" t="s">
        <v>3018</v>
      </c>
      <c r="K1801" s="822" t="s">
        <v>4243</v>
      </c>
      <c r="L1801" s="825">
        <v>162.61000000000001</v>
      </c>
      <c r="M1801" s="825">
        <v>487.83000000000004</v>
      </c>
      <c r="N1801" s="822">
        <v>3</v>
      </c>
      <c r="O1801" s="826">
        <v>2</v>
      </c>
      <c r="P1801" s="825">
        <v>487.83000000000004</v>
      </c>
      <c r="Q1801" s="827">
        <v>1</v>
      </c>
      <c r="R1801" s="822">
        <v>3</v>
      </c>
      <c r="S1801" s="827">
        <v>1</v>
      </c>
      <c r="T1801" s="826">
        <v>2</v>
      </c>
      <c r="U1801" s="828">
        <v>1</v>
      </c>
    </row>
    <row r="1802" spans="1:21" ht="14.45" customHeight="1" x14ac:dyDescent="0.2">
      <c r="A1802" s="821">
        <v>21</v>
      </c>
      <c r="B1802" s="822" t="s">
        <v>3465</v>
      </c>
      <c r="C1802" s="822" t="s">
        <v>3471</v>
      </c>
      <c r="D1802" s="823" t="s">
        <v>6113</v>
      </c>
      <c r="E1802" s="824" t="s">
        <v>3482</v>
      </c>
      <c r="F1802" s="822" t="s">
        <v>3466</v>
      </c>
      <c r="G1802" s="822" t="s">
        <v>3540</v>
      </c>
      <c r="H1802" s="822" t="s">
        <v>662</v>
      </c>
      <c r="I1802" s="822" t="s">
        <v>3014</v>
      </c>
      <c r="J1802" s="822" t="s">
        <v>3015</v>
      </c>
      <c r="K1802" s="822" t="s">
        <v>3016</v>
      </c>
      <c r="L1802" s="825">
        <v>5322.08</v>
      </c>
      <c r="M1802" s="825">
        <v>117085.76000000002</v>
      </c>
      <c r="N1802" s="822">
        <v>22</v>
      </c>
      <c r="O1802" s="826">
        <v>12</v>
      </c>
      <c r="P1802" s="825">
        <v>111763.68000000002</v>
      </c>
      <c r="Q1802" s="827">
        <v>0.95454545454545459</v>
      </c>
      <c r="R1802" s="822">
        <v>21</v>
      </c>
      <c r="S1802" s="827">
        <v>0.95454545454545459</v>
      </c>
      <c r="T1802" s="826">
        <v>11</v>
      </c>
      <c r="U1802" s="828">
        <v>0.91666666666666663</v>
      </c>
    </row>
    <row r="1803" spans="1:21" ht="14.45" customHeight="1" x14ac:dyDescent="0.2">
      <c r="A1803" s="821">
        <v>21</v>
      </c>
      <c r="B1803" s="822" t="s">
        <v>3465</v>
      </c>
      <c r="C1803" s="822" t="s">
        <v>3471</v>
      </c>
      <c r="D1803" s="823" t="s">
        <v>6113</v>
      </c>
      <c r="E1803" s="824" t="s">
        <v>3482</v>
      </c>
      <c r="F1803" s="822" t="s">
        <v>3466</v>
      </c>
      <c r="G1803" s="822" t="s">
        <v>3540</v>
      </c>
      <c r="H1803" s="822" t="s">
        <v>662</v>
      </c>
      <c r="I1803" s="822" t="s">
        <v>3789</v>
      </c>
      <c r="J1803" s="822" t="s">
        <v>3015</v>
      </c>
      <c r="K1803" s="822" t="s">
        <v>3790</v>
      </c>
      <c r="L1803" s="825">
        <v>5322.08</v>
      </c>
      <c r="M1803" s="825">
        <v>15966.24</v>
      </c>
      <c r="N1803" s="822">
        <v>3</v>
      </c>
      <c r="O1803" s="826">
        <v>2</v>
      </c>
      <c r="P1803" s="825">
        <v>15966.24</v>
      </c>
      <c r="Q1803" s="827">
        <v>1</v>
      </c>
      <c r="R1803" s="822">
        <v>3</v>
      </c>
      <c r="S1803" s="827">
        <v>1</v>
      </c>
      <c r="T1803" s="826">
        <v>2</v>
      </c>
      <c r="U1803" s="828">
        <v>1</v>
      </c>
    </row>
    <row r="1804" spans="1:21" ht="14.45" customHeight="1" x14ac:dyDescent="0.2">
      <c r="A1804" s="821">
        <v>21</v>
      </c>
      <c r="B1804" s="822" t="s">
        <v>3465</v>
      </c>
      <c r="C1804" s="822" t="s">
        <v>3471</v>
      </c>
      <c r="D1804" s="823" t="s">
        <v>6113</v>
      </c>
      <c r="E1804" s="824" t="s">
        <v>3482</v>
      </c>
      <c r="F1804" s="822" t="s">
        <v>3466</v>
      </c>
      <c r="G1804" s="822" t="s">
        <v>3540</v>
      </c>
      <c r="H1804" s="822" t="s">
        <v>662</v>
      </c>
      <c r="I1804" s="822" t="s">
        <v>3017</v>
      </c>
      <c r="J1804" s="822" t="s">
        <v>3018</v>
      </c>
      <c r="K1804" s="822" t="s">
        <v>3019</v>
      </c>
      <c r="L1804" s="825">
        <v>1300.79</v>
      </c>
      <c r="M1804" s="825">
        <v>20812.639999999996</v>
      </c>
      <c r="N1804" s="822">
        <v>16</v>
      </c>
      <c r="O1804" s="826">
        <v>5</v>
      </c>
      <c r="P1804" s="825">
        <v>20812.639999999996</v>
      </c>
      <c r="Q1804" s="827">
        <v>1</v>
      </c>
      <c r="R1804" s="822">
        <v>16</v>
      </c>
      <c r="S1804" s="827">
        <v>1</v>
      </c>
      <c r="T1804" s="826">
        <v>5</v>
      </c>
      <c r="U1804" s="828">
        <v>1</v>
      </c>
    </row>
    <row r="1805" spans="1:21" ht="14.45" customHeight="1" x14ac:dyDescent="0.2">
      <c r="A1805" s="821">
        <v>21</v>
      </c>
      <c r="B1805" s="822" t="s">
        <v>3465</v>
      </c>
      <c r="C1805" s="822" t="s">
        <v>3471</v>
      </c>
      <c r="D1805" s="823" t="s">
        <v>6113</v>
      </c>
      <c r="E1805" s="824" t="s">
        <v>3482</v>
      </c>
      <c r="F1805" s="822" t="s">
        <v>3466</v>
      </c>
      <c r="G1805" s="822" t="s">
        <v>3540</v>
      </c>
      <c r="H1805" s="822" t="s">
        <v>662</v>
      </c>
      <c r="I1805" s="822" t="s">
        <v>3020</v>
      </c>
      <c r="J1805" s="822" t="s">
        <v>3018</v>
      </c>
      <c r="K1805" s="822" t="s">
        <v>3021</v>
      </c>
      <c r="L1805" s="825">
        <v>975.59</v>
      </c>
      <c r="M1805" s="825">
        <v>12682.67</v>
      </c>
      <c r="N1805" s="822">
        <v>13</v>
      </c>
      <c r="O1805" s="826">
        <v>4</v>
      </c>
      <c r="P1805" s="825">
        <v>9755.9</v>
      </c>
      <c r="Q1805" s="827">
        <v>0.76923076923076916</v>
      </c>
      <c r="R1805" s="822">
        <v>10</v>
      </c>
      <c r="S1805" s="827">
        <v>0.76923076923076927</v>
      </c>
      <c r="T1805" s="826">
        <v>3</v>
      </c>
      <c r="U1805" s="828">
        <v>0.75</v>
      </c>
    </row>
    <row r="1806" spans="1:21" ht="14.45" customHeight="1" x14ac:dyDescent="0.2">
      <c r="A1806" s="821">
        <v>21</v>
      </c>
      <c r="B1806" s="822" t="s">
        <v>3465</v>
      </c>
      <c r="C1806" s="822" t="s">
        <v>3471</v>
      </c>
      <c r="D1806" s="823" t="s">
        <v>6113</v>
      </c>
      <c r="E1806" s="824" t="s">
        <v>3482</v>
      </c>
      <c r="F1806" s="822" t="s">
        <v>3466</v>
      </c>
      <c r="G1806" s="822" t="s">
        <v>3540</v>
      </c>
      <c r="H1806" s="822" t="s">
        <v>662</v>
      </c>
      <c r="I1806" s="822" t="s">
        <v>3022</v>
      </c>
      <c r="J1806" s="822" t="s">
        <v>3018</v>
      </c>
      <c r="K1806" s="822" t="s">
        <v>3023</v>
      </c>
      <c r="L1806" s="825">
        <v>325.2</v>
      </c>
      <c r="M1806" s="825">
        <v>17560.8</v>
      </c>
      <c r="N1806" s="822">
        <v>54</v>
      </c>
      <c r="O1806" s="826">
        <v>16</v>
      </c>
      <c r="P1806" s="825">
        <v>11707.199999999999</v>
      </c>
      <c r="Q1806" s="827">
        <v>0.66666666666666663</v>
      </c>
      <c r="R1806" s="822">
        <v>36</v>
      </c>
      <c r="S1806" s="827">
        <v>0.66666666666666663</v>
      </c>
      <c r="T1806" s="826">
        <v>11</v>
      </c>
      <c r="U1806" s="828">
        <v>0.6875</v>
      </c>
    </row>
    <row r="1807" spans="1:21" ht="14.45" customHeight="1" x14ac:dyDescent="0.2">
      <c r="A1807" s="821">
        <v>21</v>
      </c>
      <c r="B1807" s="822" t="s">
        <v>3465</v>
      </c>
      <c r="C1807" s="822" t="s">
        <v>3471</v>
      </c>
      <c r="D1807" s="823" t="s">
        <v>6113</v>
      </c>
      <c r="E1807" s="824" t="s">
        <v>3482</v>
      </c>
      <c r="F1807" s="822" t="s">
        <v>3466</v>
      </c>
      <c r="G1807" s="822" t="s">
        <v>3540</v>
      </c>
      <c r="H1807" s="822" t="s">
        <v>662</v>
      </c>
      <c r="I1807" s="822" t="s">
        <v>3024</v>
      </c>
      <c r="J1807" s="822" t="s">
        <v>3018</v>
      </c>
      <c r="K1807" s="822" t="s">
        <v>3025</v>
      </c>
      <c r="L1807" s="825">
        <v>650.4</v>
      </c>
      <c r="M1807" s="825">
        <v>11707.199999999999</v>
      </c>
      <c r="N1807" s="822">
        <v>18</v>
      </c>
      <c r="O1807" s="826">
        <v>6</v>
      </c>
      <c r="P1807" s="825">
        <v>5853.5999999999995</v>
      </c>
      <c r="Q1807" s="827">
        <v>0.5</v>
      </c>
      <c r="R1807" s="822">
        <v>9</v>
      </c>
      <c r="S1807" s="827">
        <v>0.5</v>
      </c>
      <c r="T1807" s="826">
        <v>3</v>
      </c>
      <c r="U1807" s="828">
        <v>0.5</v>
      </c>
    </row>
    <row r="1808" spans="1:21" ht="14.45" customHeight="1" x14ac:dyDescent="0.2">
      <c r="A1808" s="821">
        <v>21</v>
      </c>
      <c r="B1808" s="822" t="s">
        <v>3465</v>
      </c>
      <c r="C1808" s="822" t="s">
        <v>3471</v>
      </c>
      <c r="D1808" s="823" t="s">
        <v>6113</v>
      </c>
      <c r="E1808" s="824" t="s">
        <v>3482</v>
      </c>
      <c r="F1808" s="822" t="s">
        <v>3466</v>
      </c>
      <c r="G1808" s="822" t="s">
        <v>3540</v>
      </c>
      <c r="H1808" s="822" t="s">
        <v>662</v>
      </c>
      <c r="I1808" s="822" t="s">
        <v>3798</v>
      </c>
      <c r="J1808" s="822" t="s">
        <v>3542</v>
      </c>
      <c r="K1808" s="822" t="s">
        <v>3799</v>
      </c>
      <c r="L1808" s="825">
        <v>975.59</v>
      </c>
      <c r="M1808" s="825">
        <v>2926.77</v>
      </c>
      <c r="N1808" s="822">
        <v>3</v>
      </c>
      <c r="O1808" s="826">
        <v>1</v>
      </c>
      <c r="P1808" s="825">
        <v>2926.77</v>
      </c>
      <c r="Q1808" s="827">
        <v>1</v>
      </c>
      <c r="R1808" s="822">
        <v>3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21</v>
      </c>
      <c r="B1809" s="822" t="s">
        <v>3465</v>
      </c>
      <c r="C1809" s="822" t="s">
        <v>3471</v>
      </c>
      <c r="D1809" s="823" t="s">
        <v>6113</v>
      </c>
      <c r="E1809" s="824" t="s">
        <v>3482</v>
      </c>
      <c r="F1809" s="822" t="s">
        <v>3466</v>
      </c>
      <c r="G1809" s="822" t="s">
        <v>3804</v>
      </c>
      <c r="H1809" s="822" t="s">
        <v>662</v>
      </c>
      <c r="I1809" s="822" t="s">
        <v>2937</v>
      </c>
      <c r="J1809" s="822" t="s">
        <v>2938</v>
      </c>
      <c r="K1809" s="822" t="s">
        <v>2939</v>
      </c>
      <c r="L1809" s="825">
        <v>1392.47</v>
      </c>
      <c r="M1809" s="825">
        <v>5569.88</v>
      </c>
      <c r="N1809" s="822">
        <v>4</v>
      </c>
      <c r="O1809" s="826">
        <v>3</v>
      </c>
      <c r="P1809" s="825">
        <v>2784.94</v>
      </c>
      <c r="Q1809" s="827">
        <v>0.5</v>
      </c>
      <c r="R1809" s="822">
        <v>2</v>
      </c>
      <c r="S1809" s="827">
        <v>0.5</v>
      </c>
      <c r="T1809" s="826">
        <v>2</v>
      </c>
      <c r="U1809" s="828">
        <v>0.66666666666666663</v>
      </c>
    </row>
    <row r="1810" spans="1:21" ht="14.45" customHeight="1" x14ac:dyDescent="0.2">
      <c r="A1810" s="821">
        <v>21</v>
      </c>
      <c r="B1810" s="822" t="s">
        <v>3465</v>
      </c>
      <c r="C1810" s="822" t="s">
        <v>3471</v>
      </c>
      <c r="D1810" s="823" t="s">
        <v>6113</v>
      </c>
      <c r="E1810" s="824" t="s">
        <v>3482</v>
      </c>
      <c r="F1810" s="822" t="s">
        <v>3466</v>
      </c>
      <c r="G1810" s="822" t="s">
        <v>3548</v>
      </c>
      <c r="H1810" s="822" t="s">
        <v>662</v>
      </c>
      <c r="I1810" s="822" t="s">
        <v>2738</v>
      </c>
      <c r="J1810" s="822" t="s">
        <v>2739</v>
      </c>
      <c r="K1810" s="822" t="s">
        <v>2740</v>
      </c>
      <c r="L1810" s="825">
        <v>42.51</v>
      </c>
      <c r="M1810" s="825">
        <v>212.54999999999998</v>
      </c>
      <c r="N1810" s="822">
        <v>5</v>
      </c>
      <c r="O1810" s="826">
        <v>2.5</v>
      </c>
      <c r="P1810" s="825">
        <v>170.04</v>
      </c>
      <c r="Q1810" s="827">
        <v>0.8</v>
      </c>
      <c r="R1810" s="822">
        <v>4</v>
      </c>
      <c r="S1810" s="827">
        <v>0.8</v>
      </c>
      <c r="T1810" s="826">
        <v>2</v>
      </c>
      <c r="U1810" s="828">
        <v>0.8</v>
      </c>
    </row>
    <row r="1811" spans="1:21" ht="14.45" customHeight="1" x14ac:dyDescent="0.2">
      <c r="A1811" s="821">
        <v>21</v>
      </c>
      <c r="B1811" s="822" t="s">
        <v>3465</v>
      </c>
      <c r="C1811" s="822" t="s">
        <v>3471</v>
      </c>
      <c r="D1811" s="823" t="s">
        <v>6113</v>
      </c>
      <c r="E1811" s="824" t="s">
        <v>3482</v>
      </c>
      <c r="F1811" s="822" t="s">
        <v>3466</v>
      </c>
      <c r="G1811" s="822" t="s">
        <v>3548</v>
      </c>
      <c r="H1811" s="822" t="s">
        <v>662</v>
      </c>
      <c r="I1811" s="822" t="s">
        <v>4342</v>
      </c>
      <c r="J1811" s="822" t="s">
        <v>2739</v>
      </c>
      <c r="K1811" s="822" t="s">
        <v>4343</v>
      </c>
      <c r="L1811" s="825">
        <v>85.02</v>
      </c>
      <c r="M1811" s="825">
        <v>255.06</v>
      </c>
      <c r="N1811" s="822">
        <v>3</v>
      </c>
      <c r="O1811" s="826">
        <v>2</v>
      </c>
      <c r="P1811" s="825">
        <v>170.04</v>
      </c>
      <c r="Q1811" s="827">
        <v>0.66666666666666663</v>
      </c>
      <c r="R1811" s="822">
        <v>2</v>
      </c>
      <c r="S1811" s="827">
        <v>0.66666666666666663</v>
      </c>
      <c r="T1811" s="826">
        <v>1.5</v>
      </c>
      <c r="U1811" s="828">
        <v>0.75</v>
      </c>
    </row>
    <row r="1812" spans="1:21" ht="14.45" customHeight="1" x14ac:dyDescent="0.2">
      <c r="A1812" s="821">
        <v>21</v>
      </c>
      <c r="B1812" s="822" t="s">
        <v>3465</v>
      </c>
      <c r="C1812" s="822" t="s">
        <v>3471</v>
      </c>
      <c r="D1812" s="823" t="s">
        <v>6113</v>
      </c>
      <c r="E1812" s="824" t="s">
        <v>3482</v>
      </c>
      <c r="F1812" s="822" t="s">
        <v>3466</v>
      </c>
      <c r="G1812" s="822" t="s">
        <v>3809</v>
      </c>
      <c r="H1812" s="822" t="s">
        <v>329</v>
      </c>
      <c r="I1812" s="822" t="s">
        <v>3810</v>
      </c>
      <c r="J1812" s="822" t="s">
        <v>1162</v>
      </c>
      <c r="K1812" s="822" t="s">
        <v>1163</v>
      </c>
      <c r="L1812" s="825">
        <v>105.63</v>
      </c>
      <c r="M1812" s="825">
        <v>105.63</v>
      </c>
      <c r="N1812" s="822">
        <v>1</v>
      </c>
      <c r="O1812" s="826">
        <v>0.5</v>
      </c>
      <c r="P1812" s="825">
        <v>105.63</v>
      </c>
      <c r="Q1812" s="827">
        <v>1</v>
      </c>
      <c r="R1812" s="822">
        <v>1</v>
      </c>
      <c r="S1812" s="827">
        <v>1</v>
      </c>
      <c r="T1812" s="826">
        <v>0.5</v>
      </c>
      <c r="U1812" s="828">
        <v>1</v>
      </c>
    </row>
    <row r="1813" spans="1:21" ht="14.45" customHeight="1" x14ac:dyDescent="0.2">
      <c r="A1813" s="821">
        <v>21</v>
      </c>
      <c r="B1813" s="822" t="s">
        <v>3465</v>
      </c>
      <c r="C1813" s="822" t="s">
        <v>3471</v>
      </c>
      <c r="D1813" s="823" t="s">
        <v>6113</v>
      </c>
      <c r="E1813" s="824" t="s">
        <v>3482</v>
      </c>
      <c r="F1813" s="822" t="s">
        <v>3466</v>
      </c>
      <c r="G1813" s="822" t="s">
        <v>3811</v>
      </c>
      <c r="H1813" s="822" t="s">
        <v>662</v>
      </c>
      <c r="I1813" s="822" t="s">
        <v>3053</v>
      </c>
      <c r="J1813" s="822" t="s">
        <v>3054</v>
      </c>
      <c r="K1813" s="822" t="s">
        <v>3055</v>
      </c>
      <c r="L1813" s="825">
        <v>113.16</v>
      </c>
      <c r="M1813" s="825">
        <v>565.79999999999995</v>
      </c>
      <c r="N1813" s="822">
        <v>5</v>
      </c>
      <c r="O1813" s="826">
        <v>2.5</v>
      </c>
      <c r="P1813" s="825">
        <v>339.48</v>
      </c>
      <c r="Q1813" s="827">
        <v>0.60000000000000009</v>
      </c>
      <c r="R1813" s="822">
        <v>3</v>
      </c>
      <c r="S1813" s="827">
        <v>0.6</v>
      </c>
      <c r="T1813" s="826">
        <v>2</v>
      </c>
      <c r="U1813" s="828">
        <v>0.8</v>
      </c>
    </row>
    <row r="1814" spans="1:21" ht="14.45" customHeight="1" x14ac:dyDescent="0.2">
      <c r="A1814" s="821">
        <v>21</v>
      </c>
      <c r="B1814" s="822" t="s">
        <v>3465</v>
      </c>
      <c r="C1814" s="822" t="s">
        <v>3471</v>
      </c>
      <c r="D1814" s="823" t="s">
        <v>6113</v>
      </c>
      <c r="E1814" s="824" t="s">
        <v>3482</v>
      </c>
      <c r="F1814" s="822" t="s">
        <v>3466</v>
      </c>
      <c r="G1814" s="822" t="s">
        <v>3811</v>
      </c>
      <c r="H1814" s="822" t="s">
        <v>662</v>
      </c>
      <c r="I1814" s="822" t="s">
        <v>3056</v>
      </c>
      <c r="J1814" s="822" t="s">
        <v>3054</v>
      </c>
      <c r="K1814" s="822" t="s">
        <v>3057</v>
      </c>
      <c r="L1814" s="825">
        <v>169.73</v>
      </c>
      <c r="M1814" s="825">
        <v>509.18999999999994</v>
      </c>
      <c r="N1814" s="822">
        <v>3</v>
      </c>
      <c r="O1814" s="826">
        <v>2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21</v>
      </c>
      <c r="B1815" s="822" t="s">
        <v>3465</v>
      </c>
      <c r="C1815" s="822" t="s">
        <v>3471</v>
      </c>
      <c r="D1815" s="823" t="s">
        <v>6113</v>
      </c>
      <c r="E1815" s="824" t="s">
        <v>3482</v>
      </c>
      <c r="F1815" s="822" t="s">
        <v>3466</v>
      </c>
      <c r="G1815" s="822" t="s">
        <v>3811</v>
      </c>
      <c r="H1815" s="822" t="s">
        <v>662</v>
      </c>
      <c r="I1815" s="822" t="s">
        <v>3058</v>
      </c>
      <c r="J1815" s="822" t="s">
        <v>3054</v>
      </c>
      <c r="K1815" s="822" t="s">
        <v>1952</v>
      </c>
      <c r="L1815" s="825">
        <v>339.47</v>
      </c>
      <c r="M1815" s="825">
        <v>10523.570000000003</v>
      </c>
      <c r="N1815" s="822">
        <v>31</v>
      </c>
      <c r="O1815" s="826">
        <v>10</v>
      </c>
      <c r="P1815" s="825">
        <v>9165.6900000000023</v>
      </c>
      <c r="Q1815" s="827">
        <v>0.87096774193548376</v>
      </c>
      <c r="R1815" s="822">
        <v>27</v>
      </c>
      <c r="S1815" s="827">
        <v>0.87096774193548387</v>
      </c>
      <c r="T1815" s="826">
        <v>8</v>
      </c>
      <c r="U1815" s="828">
        <v>0.8</v>
      </c>
    </row>
    <row r="1816" spans="1:21" ht="14.45" customHeight="1" x14ac:dyDescent="0.2">
      <c r="A1816" s="821">
        <v>21</v>
      </c>
      <c r="B1816" s="822" t="s">
        <v>3465</v>
      </c>
      <c r="C1816" s="822" t="s">
        <v>3471</v>
      </c>
      <c r="D1816" s="823" t="s">
        <v>6113</v>
      </c>
      <c r="E1816" s="824" t="s">
        <v>3482</v>
      </c>
      <c r="F1816" s="822" t="s">
        <v>3466</v>
      </c>
      <c r="G1816" s="822" t="s">
        <v>3825</v>
      </c>
      <c r="H1816" s="822" t="s">
        <v>329</v>
      </c>
      <c r="I1816" s="822" t="s">
        <v>3826</v>
      </c>
      <c r="J1816" s="822" t="s">
        <v>1154</v>
      </c>
      <c r="K1816" s="822" t="s">
        <v>3827</v>
      </c>
      <c r="L1816" s="825">
        <v>98.89</v>
      </c>
      <c r="M1816" s="825">
        <v>296.67</v>
      </c>
      <c r="N1816" s="822">
        <v>3</v>
      </c>
      <c r="O1816" s="826">
        <v>1.5</v>
      </c>
      <c r="P1816" s="825">
        <v>296.67</v>
      </c>
      <c r="Q1816" s="827">
        <v>1</v>
      </c>
      <c r="R1816" s="822">
        <v>3</v>
      </c>
      <c r="S1816" s="827">
        <v>1</v>
      </c>
      <c r="T1816" s="826">
        <v>1.5</v>
      </c>
      <c r="U1816" s="828">
        <v>1</v>
      </c>
    </row>
    <row r="1817" spans="1:21" ht="14.45" customHeight="1" x14ac:dyDescent="0.2">
      <c r="A1817" s="821">
        <v>21</v>
      </c>
      <c r="B1817" s="822" t="s">
        <v>3465</v>
      </c>
      <c r="C1817" s="822" t="s">
        <v>3471</v>
      </c>
      <c r="D1817" s="823" t="s">
        <v>6113</v>
      </c>
      <c r="E1817" s="824" t="s">
        <v>3482</v>
      </c>
      <c r="F1817" s="822" t="s">
        <v>3466</v>
      </c>
      <c r="G1817" s="822" t="s">
        <v>3825</v>
      </c>
      <c r="H1817" s="822" t="s">
        <v>329</v>
      </c>
      <c r="I1817" s="822" t="s">
        <v>3828</v>
      </c>
      <c r="J1817" s="822" t="s">
        <v>1158</v>
      </c>
      <c r="K1817" s="822" t="s">
        <v>3829</v>
      </c>
      <c r="L1817" s="825">
        <v>59.33</v>
      </c>
      <c r="M1817" s="825">
        <v>415.30999999999995</v>
      </c>
      <c r="N1817" s="822">
        <v>7</v>
      </c>
      <c r="O1817" s="826">
        <v>3.5</v>
      </c>
      <c r="P1817" s="825">
        <v>118.66</v>
      </c>
      <c r="Q1817" s="827">
        <v>0.28571428571428575</v>
      </c>
      <c r="R1817" s="822">
        <v>2</v>
      </c>
      <c r="S1817" s="827">
        <v>0.2857142857142857</v>
      </c>
      <c r="T1817" s="826">
        <v>1</v>
      </c>
      <c r="U1817" s="828">
        <v>0.2857142857142857</v>
      </c>
    </row>
    <row r="1818" spans="1:21" ht="14.45" customHeight="1" x14ac:dyDescent="0.2">
      <c r="A1818" s="821">
        <v>21</v>
      </c>
      <c r="B1818" s="822" t="s">
        <v>3465</v>
      </c>
      <c r="C1818" s="822" t="s">
        <v>3471</v>
      </c>
      <c r="D1818" s="823" t="s">
        <v>6113</v>
      </c>
      <c r="E1818" s="824" t="s">
        <v>3482</v>
      </c>
      <c r="F1818" s="822" t="s">
        <v>3466</v>
      </c>
      <c r="G1818" s="822" t="s">
        <v>3845</v>
      </c>
      <c r="H1818" s="822" t="s">
        <v>662</v>
      </c>
      <c r="I1818" s="822" t="s">
        <v>3263</v>
      </c>
      <c r="J1818" s="822" t="s">
        <v>1143</v>
      </c>
      <c r="K1818" s="822" t="s">
        <v>3264</v>
      </c>
      <c r="L1818" s="825">
        <v>773.45</v>
      </c>
      <c r="M1818" s="825">
        <v>773.45</v>
      </c>
      <c r="N1818" s="822">
        <v>1</v>
      </c>
      <c r="O1818" s="826">
        <v>1</v>
      </c>
      <c r="P1818" s="825">
        <v>773.45</v>
      </c>
      <c r="Q1818" s="827">
        <v>1</v>
      </c>
      <c r="R1818" s="822">
        <v>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21</v>
      </c>
      <c r="B1819" s="822" t="s">
        <v>3465</v>
      </c>
      <c r="C1819" s="822" t="s">
        <v>3471</v>
      </c>
      <c r="D1819" s="823" t="s">
        <v>6113</v>
      </c>
      <c r="E1819" s="824" t="s">
        <v>3482</v>
      </c>
      <c r="F1819" s="822" t="s">
        <v>3466</v>
      </c>
      <c r="G1819" s="822" t="s">
        <v>3846</v>
      </c>
      <c r="H1819" s="822" t="s">
        <v>329</v>
      </c>
      <c r="I1819" s="822" t="s">
        <v>3847</v>
      </c>
      <c r="J1819" s="822" t="s">
        <v>1761</v>
      </c>
      <c r="K1819" s="822" t="s">
        <v>3848</v>
      </c>
      <c r="L1819" s="825">
        <v>42.14</v>
      </c>
      <c r="M1819" s="825">
        <v>84.28</v>
      </c>
      <c r="N1819" s="822">
        <v>2</v>
      </c>
      <c r="O1819" s="826">
        <v>1</v>
      </c>
      <c r="P1819" s="825">
        <v>42.14</v>
      </c>
      <c r="Q1819" s="827">
        <v>0.5</v>
      </c>
      <c r="R1819" s="822">
        <v>1</v>
      </c>
      <c r="S1819" s="827">
        <v>0.5</v>
      </c>
      <c r="T1819" s="826">
        <v>0.5</v>
      </c>
      <c r="U1819" s="828">
        <v>0.5</v>
      </c>
    </row>
    <row r="1820" spans="1:21" ht="14.45" customHeight="1" x14ac:dyDescent="0.2">
      <c r="A1820" s="821">
        <v>21</v>
      </c>
      <c r="B1820" s="822" t="s">
        <v>3465</v>
      </c>
      <c r="C1820" s="822" t="s">
        <v>3471</v>
      </c>
      <c r="D1820" s="823" t="s">
        <v>6113</v>
      </c>
      <c r="E1820" s="824" t="s">
        <v>3482</v>
      </c>
      <c r="F1820" s="822" t="s">
        <v>3466</v>
      </c>
      <c r="G1820" s="822" t="s">
        <v>3846</v>
      </c>
      <c r="H1820" s="822" t="s">
        <v>329</v>
      </c>
      <c r="I1820" s="822" t="s">
        <v>3851</v>
      </c>
      <c r="J1820" s="822" t="s">
        <v>1761</v>
      </c>
      <c r="K1820" s="822" t="s">
        <v>3848</v>
      </c>
      <c r="L1820" s="825">
        <v>42.14</v>
      </c>
      <c r="M1820" s="825">
        <v>42.14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21</v>
      </c>
      <c r="B1821" s="822" t="s">
        <v>3465</v>
      </c>
      <c r="C1821" s="822" t="s">
        <v>3471</v>
      </c>
      <c r="D1821" s="823" t="s">
        <v>6113</v>
      </c>
      <c r="E1821" s="824" t="s">
        <v>3482</v>
      </c>
      <c r="F1821" s="822" t="s">
        <v>3466</v>
      </c>
      <c r="G1821" s="822" t="s">
        <v>3852</v>
      </c>
      <c r="H1821" s="822" t="s">
        <v>329</v>
      </c>
      <c r="I1821" s="822" t="s">
        <v>3853</v>
      </c>
      <c r="J1821" s="822" t="s">
        <v>900</v>
      </c>
      <c r="K1821" s="822" t="s">
        <v>3854</v>
      </c>
      <c r="L1821" s="825">
        <v>25.53</v>
      </c>
      <c r="M1821" s="825">
        <v>51.06</v>
      </c>
      <c r="N1821" s="822">
        <v>2</v>
      </c>
      <c r="O1821" s="826">
        <v>0.5</v>
      </c>
      <c r="P1821" s="825">
        <v>51.06</v>
      </c>
      <c r="Q1821" s="827">
        <v>1</v>
      </c>
      <c r="R1821" s="822">
        <v>2</v>
      </c>
      <c r="S1821" s="827">
        <v>1</v>
      </c>
      <c r="T1821" s="826">
        <v>0.5</v>
      </c>
      <c r="U1821" s="828">
        <v>1</v>
      </c>
    </row>
    <row r="1822" spans="1:21" ht="14.45" customHeight="1" x14ac:dyDescent="0.2">
      <c r="A1822" s="821">
        <v>21</v>
      </c>
      <c r="B1822" s="822" t="s">
        <v>3465</v>
      </c>
      <c r="C1822" s="822" t="s">
        <v>3471</v>
      </c>
      <c r="D1822" s="823" t="s">
        <v>6113</v>
      </c>
      <c r="E1822" s="824" t="s">
        <v>3482</v>
      </c>
      <c r="F1822" s="822" t="s">
        <v>3466</v>
      </c>
      <c r="G1822" s="822" t="s">
        <v>4363</v>
      </c>
      <c r="H1822" s="822" t="s">
        <v>329</v>
      </c>
      <c r="I1822" s="822" t="s">
        <v>5245</v>
      </c>
      <c r="J1822" s="822" t="s">
        <v>4365</v>
      </c>
      <c r="K1822" s="822" t="s">
        <v>5246</v>
      </c>
      <c r="L1822" s="825">
        <v>237.31</v>
      </c>
      <c r="M1822" s="825">
        <v>474.62</v>
      </c>
      <c r="N1822" s="822">
        <v>2</v>
      </c>
      <c r="O1822" s="826">
        <v>1.5</v>
      </c>
      <c r="P1822" s="825">
        <v>474.62</v>
      </c>
      <c r="Q1822" s="827">
        <v>1</v>
      </c>
      <c r="R1822" s="822">
        <v>2</v>
      </c>
      <c r="S1822" s="827">
        <v>1</v>
      </c>
      <c r="T1822" s="826">
        <v>1.5</v>
      </c>
      <c r="U1822" s="828">
        <v>1</v>
      </c>
    </row>
    <row r="1823" spans="1:21" ht="14.45" customHeight="1" x14ac:dyDescent="0.2">
      <c r="A1823" s="821">
        <v>21</v>
      </c>
      <c r="B1823" s="822" t="s">
        <v>3465</v>
      </c>
      <c r="C1823" s="822" t="s">
        <v>3471</v>
      </c>
      <c r="D1823" s="823" t="s">
        <v>6113</v>
      </c>
      <c r="E1823" s="824" t="s">
        <v>3482</v>
      </c>
      <c r="F1823" s="822" t="s">
        <v>3466</v>
      </c>
      <c r="G1823" s="822" t="s">
        <v>3857</v>
      </c>
      <c r="H1823" s="822" t="s">
        <v>662</v>
      </c>
      <c r="I1823" s="822" t="s">
        <v>3858</v>
      </c>
      <c r="J1823" s="822" t="s">
        <v>3859</v>
      </c>
      <c r="K1823" s="822" t="s">
        <v>3860</v>
      </c>
      <c r="L1823" s="825">
        <v>1651.16</v>
      </c>
      <c r="M1823" s="825">
        <v>1651.16</v>
      </c>
      <c r="N1823" s="822">
        <v>1</v>
      </c>
      <c r="O1823" s="826">
        <v>0.5</v>
      </c>
      <c r="P1823" s="825">
        <v>1651.16</v>
      </c>
      <c r="Q1823" s="827">
        <v>1</v>
      </c>
      <c r="R1823" s="822">
        <v>1</v>
      </c>
      <c r="S1823" s="827">
        <v>1</v>
      </c>
      <c r="T1823" s="826">
        <v>0.5</v>
      </c>
      <c r="U1823" s="828">
        <v>1</v>
      </c>
    </row>
    <row r="1824" spans="1:21" ht="14.45" customHeight="1" x14ac:dyDescent="0.2">
      <c r="A1824" s="821">
        <v>21</v>
      </c>
      <c r="B1824" s="822" t="s">
        <v>3465</v>
      </c>
      <c r="C1824" s="822" t="s">
        <v>3471</v>
      </c>
      <c r="D1824" s="823" t="s">
        <v>6113</v>
      </c>
      <c r="E1824" s="824" t="s">
        <v>3482</v>
      </c>
      <c r="F1824" s="822" t="s">
        <v>3466</v>
      </c>
      <c r="G1824" s="822" t="s">
        <v>3861</v>
      </c>
      <c r="H1824" s="822" t="s">
        <v>329</v>
      </c>
      <c r="I1824" s="822" t="s">
        <v>3862</v>
      </c>
      <c r="J1824" s="822" t="s">
        <v>3863</v>
      </c>
      <c r="K1824" s="822" t="s">
        <v>1622</v>
      </c>
      <c r="L1824" s="825">
        <v>78.48</v>
      </c>
      <c r="M1824" s="825">
        <v>235.44</v>
      </c>
      <c r="N1824" s="822">
        <v>3</v>
      </c>
      <c r="O1824" s="826">
        <v>2.5</v>
      </c>
      <c r="P1824" s="825">
        <v>78.48</v>
      </c>
      <c r="Q1824" s="827">
        <v>0.33333333333333337</v>
      </c>
      <c r="R1824" s="822">
        <v>1</v>
      </c>
      <c r="S1824" s="827">
        <v>0.33333333333333331</v>
      </c>
      <c r="T1824" s="826">
        <v>0.5</v>
      </c>
      <c r="U1824" s="828">
        <v>0.2</v>
      </c>
    </row>
    <row r="1825" spans="1:21" ht="14.45" customHeight="1" x14ac:dyDescent="0.2">
      <c r="A1825" s="821">
        <v>21</v>
      </c>
      <c r="B1825" s="822" t="s">
        <v>3465</v>
      </c>
      <c r="C1825" s="822" t="s">
        <v>3471</v>
      </c>
      <c r="D1825" s="823" t="s">
        <v>6113</v>
      </c>
      <c r="E1825" s="824" t="s">
        <v>3482</v>
      </c>
      <c r="F1825" s="822" t="s">
        <v>3466</v>
      </c>
      <c r="G1825" s="822" t="s">
        <v>4911</v>
      </c>
      <c r="H1825" s="822" t="s">
        <v>329</v>
      </c>
      <c r="I1825" s="822" t="s">
        <v>5247</v>
      </c>
      <c r="J1825" s="822" t="s">
        <v>4913</v>
      </c>
      <c r="K1825" s="822" t="s">
        <v>5248</v>
      </c>
      <c r="L1825" s="825">
        <v>24.37</v>
      </c>
      <c r="M1825" s="825">
        <v>24.37</v>
      </c>
      <c r="N1825" s="822">
        <v>1</v>
      </c>
      <c r="O1825" s="826">
        <v>0.5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21</v>
      </c>
      <c r="B1826" s="822" t="s">
        <v>3465</v>
      </c>
      <c r="C1826" s="822" t="s">
        <v>3471</v>
      </c>
      <c r="D1826" s="823" t="s">
        <v>6113</v>
      </c>
      <c r="E1826" s="824" t="s">
        <v>3482</v>
      </c>
      <c r="F1826" s="822" t="s">
        <v>3466</v>
      </c>
      <c r="G1826" s="822" t="s">
        <v>3873</v>
      </c>
      <c r="H1826" s="822" t="s">
        <v>329</v>
      </c>
      <c r="I1826" s="822" t="s">
        <v>3874</v>
      </c>
      <c r="J1826" s="822" t="s">
        <v>833</v>
      </c>
      <c r="K1826" s="822" t="s">
        <v>834</v>
      </c>
      <c r="L1826" s="825">
        <v>38.5</v>
      </c>
      <c r="M1826" s="825">
        <v>346.5</v>
      </c>
      <c r="N1826" s="822">
        <v>9</v>
      </c>
      <c r="O1826" s="826">
        <v>4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21</v>
      </c>
      <c r="B1827" s="822" t="s">
        <v>3465</v>
      </c>
      <c r="C1827" s="822" t="s">
        <v>3471</v>
      </c>
      <c r="D1827" s="823" t="s">
        <v>6113</v>
      </c>
      <c r="E1827" s="824" t="s">
        <v>3482</v>
      </c>
      <c r="F1827" s="822" t="s">
        <v>3466</v>
      </c>
      <c r="G1827" s="822" t="s">
        <v>3873</v>
      </c>
      <c r="H1827" s="822" t="s">
        <v>329</v>
      </c>
      <c r="I1827" s="822" t="s">
        <v>3875</v>
      </c>
      <c r="J1827" s="822" t="s">
        <v>833</v>
      </c>
      <c r="K1827" s="822" t="s">
        <v>3876</v>
      </c>
      <c r="L1827" s="825">
        <v>73.989999999999995</v>
      </c>
      <c r="M1827" s="825">
        <v>221.96999999999997</v>
      </c>
      <c r="N1827" s="822">
        <v>3</v>
      </c>
      <c r="O1827" s="826">
        <v>1.5</v>
      </c>
      <c r="P1827" s="825">
        <v>147.97999999999999</v>
      </c>
      <c r="Q1827" s="827">
        <v>0.66666666666666674</v>
      </c>
      <c r="R1827" s="822">
        <v>2</v>
      </c>
      <c r="S1827" s="827">
        <v>0.66666666666666663</v>
      </c>
      <c r="T1827" s="826">
        <v>1</v>
      </c>
      <c r="U1827" s="828">
        <v>0.66666666666666663</v>
      </c>
    </row>
    <row r="1828" spans="1:21" ht="14.45" customHeight="1" x14ac:dyDescent="0.2">
      <c r="A1828" s="821">
        <v>21</v>
      </c>
      <c r="B1828" s="822" t="s">
        <v>3465</v>
      </c>
      <c r="C1828" s="822" t="s">
        <v>3471</v>
      </c>
      <c r="D1828" s="823" t="s">
        <v>6113</v>
      </c>
      <c r="E1828" s="824" t="s">
        <v>3482</v>
      </c>
      <c r="F1828" s="822" t="s">
        <v>3466</v>
      </c>
      <c r="G1828" s="822" t="s">
        <v>3873</v>
      </c>
      <c r="H1828" s="822" t="s">
        <v>329</v>
      </c>
      <c r="I1828" s="822" t="s">
        <v>4826</v>
      </c>
      <c r="J1828" s="822" t="s">
        <v>833</v>
      </c>
      <c r="K1828" s="822" t="s">
        <v>3876</v>
      </c>
      <c r="L1828" s="825">
        <v>73.989999999999995</v>
      </c>
      <c r="M1828" s="825">
        <v>295.95999999999998</v>
      </c>
      <c r="N1828" s="822">
        <v>4</v>
      </c>
      <c r="O1828" s="826">
        <v>1</v>
      </c>
      <c r="P1828" s="825">
        <v>73.989999999999995</v>
      </c>
      <c r="Q1828" s="827">
        <v>0.25</v>
      </c>
      <c r="R1828" s="822">
        <v>1</v>
      </c>
      <c r="S1828" s="827">
        <v>0.25</v>
      </c>
      <c r="T1828" s="826">
        <v>0.5</v>
      </c>
      <c r="U1828" s="828">
        <v>0.5</v>
      </c>
    </row>
    <row r="1829" spans="1:21" ht="14.45" customHeight="1" x14ac:dyDescent="0.2">
      <c r="A1829" s="821">
        <v>21</v>
      </c>
      <c r="B1829" s="822" t="s">
        <v>3465</v>
      </c>
      <c r="C1829" s="822" t="s">
        <v>3471</v>
      </c>
      <c r="D1829" s="823" t="s">
        <v>6113</v>
      </c>
      <c r="E1829" s="824" t="s">
        <v>3482</v>
      </c>
      <c r="F1829" s="822" t="s">
        <v>3466</v>
      </c>
      <c r="G1829" s="822" t="s">
        <v>3873</v>
      </c>
      <c r="H1829" s="822" t="s">
        <v>329</v>
      </c>
      <c r="I1829" s="822" t="s">
        <v>3877</v>
      </c>
      <c r="J1829" s="822" t="s">
        <v>833</v>
      </c>
      <c r="K1829" s="822" t="s">
        <v>834</v>
      </c>
      <c r="L1829" s="825">
        <v>38.5</v>
      </c>
      <c r="M1829" s="825">
        <v>77</v>
      </c>
      <c r="N1829" s="822">
        <v>2</v>
      </c>
      <c r="O1829" s="826">
        <v>1</v>
      </c>
      <c r="P1829" s="825">
        <v>77</v>
      </c>
      <c r="Q1829" s="827">
        <v>1</v>
      </c>
      <c r="R1829" s="822">
        <v>2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21</v>
      </c>
      <c r="B1830" s="822" t="s">
        <v>3465</v>
      </c>
      <c r="C1830" s="822" t="s">
        <v>3471</v>
      </c>
      <c r="D1830" s="823" t="s">
        <v>6113</v>
      </c>
      <c r="E1830" s="824" t="s">
        <v>3482</v>
      </c>
      <c r="F1830" s="822" t="s">
        <v>3466</v>
      </c>
      <c r="G1830" s="822" t="s">
        <v>3567</v>
      </c>
      <c r="H1830" s="822" t="s">
        <v>329</v>
      </c>
      <c r="I1830" s="822" t="s">
        <v>3568</v>
      </c>
      <c r="J1830" s="822" t="s">
        <v>984</v>
      </c>
      <c r="K1830" s="822" t="s">
        <v>1340</v>
      </c>
      <c r="L1830" s="825">
        <v>163.54</v>
      </c>
      <c r="M1830" s="825">
        <v>1635.4</v>
      </c>
      <c r="N1830" s="822">
        <v>10</v>
      </c>
      <c r="O1830" s="826">
        <v>5</v>
      </c>
      <c r="P1830" s="825">
        <v>654.16</v>
      </c>
      <c r="Q1830" s="827">
        <v>0.39999999999999997</v>
      </c>
      <c r="R1830" s="822">
        <v>4</v>
      </c>
      <c r="S1830" s="827">
        <v>0.4</v>
      </c>
      <c r="T1830" s="826">
        <v>2</v>
      </c>
      <c r="U1830" s="828">
        <v>0.4</v>
      </c>
    </row>
    <row r="1831" spans="1:21" ht="14.45" customHeight="1" x14ac:dyDescent="0.2">
      <c r="A1831" s="821">
        <v>21</v>
      </c>
      <c r="B1831" s="822" t="s">
        <v>3465</v>
      </c>
      <c r="C1831" s="822" t="s">
        <v>3471</v>
      </c>
      <c r="D1831" s="823" t="s">
        <v>6113</v>
      </c>
      <c r="E1831" s="824" t="s">
        <v>3482</v>
      </c>
      <c r="F1831" s="822" t="s">
        <v>3466</v>
      </c>
      <c r="G1831" s="822" t="s">
        <v>3567</v>
      </c>
      <c r="H1831" s="822" t="s">
        <v>329</v>
      </c>
      <c r="I1831" s="822" t="s">
        <v>3904</v>
      </c>
      <c r="J1831" s="822" t="s">
        <v>984</v>
      </c>
      <c r="K1831" s="822" t="s">
        <v>1340</v>
      </c>
      <c r="L1831" s="825">
        <v>163.54</v>
      </c>
      <c r="M1831" s="825">
        <v>817.7</v>
      </c>
      <c r="N1831" s="822">
        <v>5</v>
      </c>
      <c r="O1831" s="826">
        <v>1</v>
      </c>
      <c r="P1831" s="825"/>
      <c r="Q1831" s="827">
        <v>0</v>
      </c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21</v>
      </c>
      <c r="B1832" s="822" t="s">
        <v>3465</v>
      </c>
      <c r="C1832" s="822" t="s">
        <v>3471</v>
      </c>
      <c r="D1832" s="823" t="s">
        <v>6113</v>
      </c>
      <c r="E1832" s="824" t="s">
        <v>3482</v>
      </c>
      <c r="F1832" s="822" t="s">
        <v>3466</v>
      </c>
      <c r="G1832" s="822" t="s">
        <v>3905</v>
      </c>
      <c r="H1832" s="822" t="s">
        <v>662</v>
      </c>
      <c r="I1832" s="822" t="s">
        <v>3906</v>
      </c>
      <c r="J1832" s="822" t="s">
        <v>1590</v>
      </c>
      <c r="K1832" s="822" t="s">
        <v>3907</v>
      </c>
      <c r="L1832" s="825">
        <v>760.22</v>
      </c>
      <c r="M1832" s="825">
        <v>2280.66</v>
      </c>
      <c r="N1832" s="822">
        <v>3</v>
      </c>
      <c r="O1832" s="826">
        <v>1</v>
      </c>
      <c r="P1832" s="825">
        <v>760.22</v>
      </c>
      <c r="Q1832" s="827">
        <v>0.33333333333333337</v>
      </c>
      <c r="R1832" s="822">
        <v>1</v>
      </c>
      <c r="S1832" s="827">
        <v>0.33333333333333331</v>
      </c>
      <c r="T1832" s="826">
        <v>0.5</v>
      </c>
      <c r="U1832" s="828">
        <v>0.5</v>
      </c>
    </row>
    <row r="1833" spans="1:21" ht="14.45" customHeight="1" x14ac:dyDescent="0.2">
      <c r="A1833" s="821">
        <v>21</v>
      </c>
      <c r="B1833" s="822" t="s">
        <v>3465</v>
      </c>
      <c r="C1833" s="822" t="s">
        <v>3471</v>
      </c>
      <c r="D1833" s="823" t="s">
        <v>6113</v>
      </c>
      <c r="E1833" s="824" t="s">
        <v>3482</v>
      </c>
      <c r="F1833" s="822" t="s">
        <v>3466</v>
      </c>
      <c r="G1833" s="822" t="s">
        <v>3905</v>
      </c>
      <c r="H1833" s="822" t="s">
        <v>662</v>
      </c>
      <c r="I1833" s="822" t="s">
        <v>5105</v>
      </c>
      <c r="J1833" s="822" t="s">
        <v>5106</v>
      </c>
      <c r="K1833" s="822" t="s">
        <v>3064</v>
      </c>
      <c r="L1833" s="825">
        <v>1520.46</v>
      </c>
      <c r="M1833" s="825">
        <v>1520.46</v>
      </c>
      <c r="N1833" s="822">
        <v>1</v>
      </c>
      <c r="O1833" s="826">
        <v>1</v>
      </c>
      <c r="P1833" s="825">
        <v>1520.46</v>
      </c>
      <c r="Q1833" s="827">
        <v>1</v>
      </c>
      <c r="R1833" s="822">
        <v>1</v>
      </c>
      <c r="S1833" s="827">
        <v>1</v>
      </c>
      <c r="T1833" s="826">
        <v>1</v>
      </c>
      <c r="U1833" s="828">
        <v>1</v>
      </c>
    </row>
    <row r="1834" spans="1:21" ht="14.45" customHeight="1" x14ac:dyDescent="0.2">
      <c r="A1834" s="821">
        <v>21</v>
      </c>
      <c r="B1834" s="822" t="s">
        <v>3465</v>
      </c>
      <c r="C1834" s="822" t="s">
        <v>3471</v>
      </c>
      <c r="D1834" s="823" t="s">
        <v>6113</v>
      </c>
      <c r="E1834" s="824" t="s">
        <v>3482</v>
      </c>
      <c r="F1834" s="822" t="s">
        <v>3466</v>
      </c>
      <c r="G1834" s="822" t="s">
        <v>3919</v>
      </c>
      <c r="H1834" s="822" t="s">
        <v>662</v>
      </c>
      <c r="I1834" s="822" t="s">
        <v>3920</v>
      </c>
      <c r="J1834" s="822" t="s">
        <v>3921</v>
      </c>
      <c r="K1834" s="822" t="s">
        <v>776</v>
      </c>
      <c r="L1834" s="825">
        <v>219.25</v>
      </c>
      <c r="M1834" s="825">
        <v>438.5</v>
      </c>
      <c r="N1834" s="822">
        <v>2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21</v>
      </c>
      <c r="B1835" s="822" t="s">
        <v>3465</v>
      </c>
      <c r="C1835" s="822" t="s">
        <v>3471</v>
      </c>
      <c r="D1835" s="823" t="s">
        <v>6113</v>
      </c>
      <c r="E1835" s="824" t="s">
        <v>3482</v>
      </c>
      <c r="F1835" s="822" t="s">
        <v>3466</v>
      </c>
      <c r="G1835" s="822" t="s">
        <v>3919</v>
      </c>
      <c r="H1835" s="822" t="s">
        <v>329</v>
      </c>
      <c r="I1835" s="822" t="s">
        <v>3922</v>
      </c>
      <c r="J1835" s="822" t="s">
        <v>3921</v>
      </c>
      <c r="K1835" s="822" t="s">
        <v>1989</v>
      </c>
      <c r="L1835" s="825">
        <v>513.70000000000005</v>
      </c>
      <c r="M1835" s="825">
        <v>1027.4000000000001</v>
      </c>
      <c r="N1835" s="822">
        <v>2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21</v>
      </c>
      <c r="B1836" s="822" t="s">
        <v>3465</v>
      </c>
      <c r="C1836" s="822" t="s">
        <v>3471</v>
      </c>
      <c r="D1836" s="823" t="s">
        <v>6113</v>
      </c>
      <c r="E1836" s="824" t="s">
        <v>3482</v>
      </c>
      <c r="F1836" s="822" t="s">
        <v>3466</v>
      </c>
      <c r="G1836" s="822" t="s">
        <v>3582</v>
      </c>
      <c r="H1836" s="822" t="s">
        <v>329</v>
      </c>
      <c r="I1836" s="822" t="s">
        <v>5249</v>
      </c>
      <c r="J1836" s="822" t="s">
        <v>5250</v>
      </c>
      <c r="K1836" s="822" t="s">
        <v>3062</v>
      </c>
      <c r="L1836" s="825">
        <v>227.56</v>
      </c>
      <c r="M1836" s="825">
        <v>910.24</v>
      </c>
      <c r="N1836" s="822">
        <v>4</v>
      </c>
      <c r="O1836" s="826">
        <v>0.5</v>
      </c>
      <c r="P1836" s="825">
        <v>910.24</v>
      </c>
      <c r="Q1836" s="827">
        <v>1</v>
      </c>
      <c r="R1836" s="822">
        <v>4</v>
      </c>
      <c r="S1836" s="827">
        <v>1</v>
      </c>
      <c r="T1836" s="826">
        <v>0.5</v>
      </c>
      <c r="U1836" s="828">
        <v>1</v>
      </c>
    </row>
    <row r="1837" spans="1:21" ht="14.45" customHeight="1" x14ac:dyDescent="0.2">
      <c r="A1837" s="821">
        <v>21</v>
      </c>
      <c r="B1837" s="822" t="s">
        <v>3465</v>
      </c>
      <c r="C1837" s="822" t="s">
        <v>3471</v>
      </c>
      <c r="D1837" s="823" t="s">
        <v>6113</v>
      </c>
      <c r="E1837" s="824" t="s">
        <v>3482</v>
      </c>
      <c r="F1837" s="822" t="s">
        <v>3466</v>
      </c>
      <c r="G1837" s="822" t="s">
        <v>3582</v>
      </c>
      <c r="H1837" s="822" t="s">
        <v>329</v>
      </c>
      <c r="I1837" s="822" t="s">
        <v>5251</v>
      </c>
      <c r="J1837" s="822" t="s">
        <v>5250</v>
      </c>
      <c r="K1837" s="822" t="s">
        <v>3064</v>
      </c>
      <c r="L1837" s="825">
        <v>910.2</v>
      </c>
      <c r="M1837" s="825">
        <v>3640.8</v>
      </c>
      <c r="N1837" s="822">
        <v>4</v>
      </c>
      <c r="O1837" s="826">
        <v>0.5</v>
      </c>
      <c r="P1837" s="825">
        <v>3640.8</v>
      </c>
      <c r="Q1837" s="827">
        <v>1</v>
      </c>
      <c r="R1837" s="822">
        <v>4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21</v>
      </c>
      <c r="B1838" s="822" t="s">
        <v>3465</v>
      </c>
      <c r="C1838" s="822" t="s">
        <v>3471</v>
      </c>
      <c r="D1838" s="823" t="s">
        <v>6113</v>
      </c>
      <c r="E1838" s="824" t="s">
        <v>3482</v>
      </c>
      <c r="F1838" s="822" t="s">
        <v>3466</v>
      </c>
      <c r="G1838" s="822" t="s">
        <v>3930</v>
      </c>
      <c r="H1838" s="822" t="s">
        <v>662</v>
      </c>
      <c r="I1838" s="822" t="s">
        <v>2800</v>
      </c>
      <c r="J1838" s="822" t="s">
        <v>2801</v>
      </c>
      <c r="K1838" s="822" t="s">
        <v>2802</v>
      </c>
      <c r="L1838" s="825">
        <v>39.549999999999997</v>
      </c>
      <c r="M1838" s="825">
        <v>39.549999999999997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21</v>
      </c>
      <c r="B1839" s="822" t="s">
        <v>3465</v>
      </c>
      <c r="C1839" s="822" t="s">
        <v>3471</v>
      </c>
      <c r="D1839" s="823" t="s">
        <v>6113</v>
      </c>
      <c r="E1839" s="824" t="s">
        <v>3482</v>
      </c>
      <c r="F1839" s="822" t="s">
        <v>3466</v>
      </c>
      <c r="G1839" s="822" t="s">
        <v>3939</v>
      </c>
      <c r="H1839" s="822" t="s">
        <v>329</v>
      </c>
      <c r="I1839" s="822" t="s">
        <v>3940</v>
      </c>
      <c r="J1839" s="822" t="s">
        <v>3941</v>
      </c>
      <c r="K1839" s="822" t="s">
        <v>3942</v>
      </c>
      <c r="L1839" s="825">
        <v>727.03</v>
      </c>
      <c r="M1839" s="825">
        <v>727.03</v>
      </c>
      <c r="N1839" s="822">
        <v>1</v>
      </c>
      <c r="O1839" s="826">
        <v>1</v>
      </c>
      <c r="P1839" s="825">
        <v>727.03</v>
      </c>
      <c r="Q1839" s="827">
        <v>1</v>
      </c>
      <c r="R1839" s="822">
        <v>1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21</v>
      </c>
      <c r="B1840" s="822" t="s">
        <v>3465</v>
      </c>
      <c r="C1840" s="822" t="s">
        <v>3471</v>
      </c>
      <c r="D1840" s="823" t="s">
        <v>6113</v>
      </c>
      <c r="E1840" s="824" t="s">
        <v>3482</v>
      </c>
      <c r="F1840" s="822" t="s">
        <v>3466</v>
      </c>
      <c r="G1840" s="822" t="s">
        <v>3530</v>
      </c>
      <c r="H1840" s="822" t="s">
        <v>329</v>
      </c>
      <c r="I1840" s="822" t="s">
        <v>3531</v>
      </c>
      <c r="J1840" s="822" t="s">
        <v>862</v>
      </c>
      <c r="K1840" s="822" t="s">
        <v>3532</v>
      </c>
      <c r="L1840" s="825">
        <v>53.57</v>
      </c>
      <c r="M1840" s="825">
        <v>4874.8700000000008</v>
      </c>
      <c r="N1840" s="822">
        <v>91</v>
      </c>
      <c r="O1840" s="826">
        <v>32</v>
      </c>
      <c r="P1840" s="825">
        <v>3321.34</v>
      </c>
      <c r="Q1840" s="827">
        <v>0.68131868131868123</v>
      </c>
      <c r="R1840" s="822">
        <v>62</v>
      </c>
      <c r="S1840" s="827">
        <v>0.68131868131868134</v>
      </c>
      <c r="T1840" s="826">
        <v>21</v>
      </c>
      <c r="U1840" s="828">
        <v>0.65625</v>
      </c>
    </row>
    <row r="1841" spans="1:21" ht="14.45" customHeight="1" x14ac:dyDescent="0.2">
      <c r="A1841" s="821">
        <v>21</v>
      </c>
      <c r="B1841" s="822" t="s">
        <v>3465</v>
      </c>
      <c r="C1841" s="822" t="s">
        <v>3471</v>
      </c>
      <c r="D1841" s="823" t="s">
        <v>6113</v>
      </c>
      <c r="E1841" s="824" t="s">
        <v>3482</v>
      </c>
      <c r="F1841" s="822" t="s">
        <v>3466</v>
      </c>
      <c r="G1841" s="822" t="s">
        <v>4406</v>
      </c>
      <c r="H1841" s="822" t="s">
        <v>329</v>
      </c>
      <c r="I1841" s="822" t="s">
        <v>5252</v>
      </c>
      <c r="J1841" s="822" t="s">
        <v>757</v>
      </c>
      <c r="K1841" s="822" t="s">
        <v>761</v>
      </c>
      <c r="L1841" s="825">
        <v>17.559999999999999</v>
      </c>
      <c r="M1841" s="825">
        <v>17.559999999999999</v>
      </c>
      <c r="N1841" s="822">
        <v>1</v>
      </c>
      <c r="O1841" s="826">
        <v>1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21</v>
      </c>
      <c r="B1842" s="822" t="s">
        <v>3465</v>
      </c>
      <c r="C1842" s="822" t="s">
        <v>3471</v>
      </c>
      <c r="D1842" s="823" t="s">
        <v>6113</v>
      </c>
      <c r="E1842" s="824" t="s">
        <v>3482</v>
      </c>
      <c r="F1842" s="822" t="s">
        <v>3466</v>
      </c>
      <c r="G1842" s="822" t="s">
        <v>4406</v>
      </c>
      <c r="H1842" s="822" t="s">
        <v>662</v>
      </c>
      <c r="I1842" s="822" t="s">
        <v>5253</v>
      </c>
      <c r="J1842" s="822" t="s">
        <v>755</v>
      </c>
      <c r="K1842" s="822" t="s">
        <v>1843</v>
      </c>
      <c r="L1842" s="825">
        <v>234.07</v>
      </c>
      <c r="M1842" s="825">
        <v>234.07</v>
      </c>
      <c r="N1842" s="822">
        <v>1</v>
      </c>
      <c r="O1842" s="826">
        <v>0.5</v>
      </c>
      <c r="P1842" s="825">
        <v>234.07</v>
      </c>
      <c r="Q1842" s="827">
        <v>1</v>
      </c>
      <c r="R1842" s="822">
        <v>1</v>
      </c>
      <c r="S1842" s="827">
        <v>1</v>
      </c>
      <c r="T1842" s="826">
        <v>0.5</v>
      </c>
      <c r="U1842" s="828">
        <v>1</v>
      </c>
    </row>
    <row r="1843" spans="1:21" ht="14.45" customHeight="1" x14ac:dyDescent="0.2">
      <c r="A1843" s="821">
        <v>21</v>
      </c>
      <c r="B1843" s="822" t="s">
        <v>3465</v>
      </c>
      <c r="C1843" s="822" t="s">
        <v>3471</v>
      </c>
      <c r="D1843" s="823" t="s">
        <v>6113</v>
      </c>
      <c r="E1843" s="824" t="s">
        <v>3482</v>
      </c>
      <c r="F1843" s="822" t="s">
        <v>3466</v>
      </c>
      <c r="G1843" s="822" t="s">
        <v>4406</v>
      </c>
      <c r="H1843" s="822" t="s">
        <v>662</v>
      </c>
      <c r="I1843" s="822" t="s">
        <v>2749</v>
      </c>
      <c r="J1843" s="822" t="s">
        <v>757</v>
      </c>
      <c r="K1843" s="822" t="s">
        <v>759</v>
      </c>
      <c r="L1843" s="825">
        <v>117.03</v>
      </c>
      <c r="M1843" s="825">
        <v>117.03</v>
      </c>
      <c r="N1843" s="822">
        <v>1</v>
      </c>
      <c r="O1843" s="826">
        <v>1</v>
      </c>
      <c r="P1843" s="825">
        <v>117.03</v>
      </c>
      <c r="Q1843" s="827">
        <v>1</v>
      </c>
      <c r="R1843" s="822">
        <v>1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21</v>
      </c>
      <c r="B1844" s="822" t="s">
        <v>3465</v>
      </c>
      <c r="C1844" s="822" t="s">
        <v>3471</v>
      </c>
      <c r="D1844" s="823" t="s">
        <v>6113</v>
      </c>
      <c r="E1844" s="824" t="s">
        <v>3482</v>
      </c>
      <c r="F1844" s="822" t="s">
        <v>3466</v>
      </c>
      <c r="G1844" s="822" t="s">
        <v>3957</v>
      </c>
      <c r="H1844" s="822" t="s">
        <v>329</v>
      </c>
      <c r="I1844" s="822" t="s">
        <v>3958</v>
      </c>
      <c r="J1844" s="822" t="s">
        <v>1278</v>
      </c>
      <c r="K1844" s="822" t="s">
        <v>1280</v>
      </c>
      <c r="L1844" s="825">
        <v>80.53</v>
      </c>
      <c r="M1844" s="825">
        <v>483.18</v>
      </c>
      <c r="N1844" s="822">
        <v>6</v>
      </c>
      <c r="O1844" s="826">
        <v>4</v>
      </c>
      <c r="P1844" s="825">
        <v>322.12</v>
      </c>
      <c r="Q1844" s="827">
        <v>0.66666666666666663</v>
      </c>
      <c r="R1844" s="822">
        <v>4</v>
      </c>
      <c r="S1844" s="827">
        <v>0.66666666666666663</v>
      </c>
      <c r="T1844" s="826">
        <v>2.5</v>
      </c>
      <c r="U1844" s="828">
        <v>0.625</v>
      </c>
    </row>
    <row r="1845" spans="1:21" ht="14.45" customHeight="1" x14ac:dyDescent="0.2">
      <c r="A1845" s="821">
        <v>21</v>
      </c>
      <c r="B1845" s="822" t="s">
        <v>3465</v>
      </c>
      <c r="C1845" s="822" t="s">
        <v>3471</v>
      </c>
      <c r="D1845" s="823" t="s">
        <v>6113</v>
      </c>
      <c r="E1845" s="824" t="s">
        <v>3482</v>
      </c>
      <c r="F1845" s="822" t="s">
        <v>3466</v>
      </c>
      <c r="G1845" s="822" t="s">
        <v>3957</v>
      </c>
      <c r="H1845" s="822" t="s">
        <v>662</v>
      </c>
      <c r="I1845" s="822" t="s">
        <v>4411</v>
      </c>
      <c r="J1845" s="822" t="s">
        <v>4412</v>
      </c>
      <c r="K1845" s="822" t="s">
        <v>3322</v>
      </c>
      <c r="L1845" s="825">
        <v>161.06</v>
      </c>
      <c r="M1845" s="825">
        <v>322.12</v>
      </c>
      <c r="N1845" s="822">
        <v>2</v>
      </c>
      <c r="O1845" s="826">
        <v>0.5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21</v>
      </c>
      <c r="B1846" s="822" t="s">
        <v>3465</v>
      </c>
      <c r="C1846" s="822" t="s">
        <v>3471</v>
      </c>
      <c r="D1846" s="823" t="s">
        <v>6113</v>
      </c>
      <c r="E1846" s="824" t="s">
        <v>3482</v>
      </c>
      <c r="F1846" s="822" t="s">
        <v>3466</v>
      </c>
      <c r="G1846" s="822" t="s">
        <v>3544</v>
      </c>
      <c r="H1846" s="822" t="s">
        <v>329</v>
      </c>
      <c r="I1846" s="822" t="s">
        <v>3960</v>
      </c>
      <c r="J1846" s="822" t="s">
        <v>3546</v>
      </c>
      <c r="K1846" s="822" t="s">
        <v>824</v>
      </c>
      <c r="L1846" s="825">
        <v>208.18</v>
      </c>
      <c r="M1846" s="825">
        <v>624.54</v>
      </c>
      <c r="N1846" s="822">
        <v>3</v>
      </c>
      <c r="O1846" s="826">
        <v>1</v>
      </c>
      <c r="P1846" s="825">
        <v>624.54</v>
      </c>
      <c r="Q1846" s="827">
        <v>1</v>
      </c>
      <c r="R1846" s="822">
        <v>3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21</v>
      </c>
      <c r="B1847" s="822" t="s">
        <v>3465</v>
      </c>
      <c r="C1847" s="822" t="s">
        <v>3471</v>
      </c>
      <c r="D1847" s="823" t="s">
        <v>6113</v>
      </c>
      <c r="E1847" s="824" t="s">
        <v>3482</v>
      </c>
      <c r="F1847" s="822" t="s">
        <v>3466</v>
      </c>
      <c r="G1847" s="822" t="s">
        <v>3544</v>
      </c>
      <c r="H1847" s="822" t="s">
        <v>329</v>
      </c>
      <c r="I1847" s="822" t="s">
        <v>3961</v>
      </c>
      <c r="J1847" s="822" t="s">
        <v>1286</v>
      </c>
      <c r="K1847" s="822" t="s">
        <v>1289</v>
      </c>
      <c r="L1847" s="825">
        <v>60.1</v>
      </c>
      <c r="M1847" s="825">
        <v>1202</v>
      </c>
      <c r="N1847" s="822">
        <v>20</v>
      </c>
      <c r="O1847" s="826">
        <v>6</v>
      </c>
      <c r="P1847" s="825">
        <v>781.3</v>
      </c>
      <c r="Q1847" s="827">
        <v>0.64999999999999991</v>
      </c>
      <c r="R1847" s="822">
        <v>13</v>
      </c>
      <c r="S1847" s="827">
        <v>0.65</v>
      </c>
      <c r="T1847" s="826">
        <v>4</v>
      </c>
      <c r="U1847" s="828">
        <v>0.66666666666666663</v>
      </c>
    </row>
    <row r="1848" spans="1:21" ht="14.45" customHeight="1" x14ac:dyDescent="0.2">
      <c r="A1848" s="821">
        <v>21</v>
      </c>
      <c r="B1848" s="822" t="s">
        <v>3465</v>
      </c>
      <c r="C1848" s="822" t="s">
        <v>3471</v>
      </c>
      <c r="D1848" s="823" t="s">
        <v>6113</v>
      </c>
      <c r="E1848" s="824" t="s">
        <v>3482</v>
      </c>
      <c r="F1848" s="822" t="s">
        <v>3466</v>
      </c>
      <c r="G1848" s="822" t="s">
        <v>3533</v>
      </c>
      <c r="H1848" s="822" t="s">
        <v>662</v>
      </c>
      <c r="I1848" s="822" t="s">
        <v>2707</v>
      </c>
      <c r="J1848" s="822" t="s">
        <v>1021</v>
      </c>
      <c r="K1848" s="822" t="s">
        <v>2708</v>
      </c>
      <c r="L1848" s="825">
        <v>2309.36</v>
      </c>
      <c r="M1848" s="825">
        <v>4618.72</v>
      </c>
      <c r="N1848" s="822">
        <v>2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21</v>
      </c>
      <c r="B1849" s="822" t="s">
        <v>3465</v>
      </c>
      <c r="C1849" s="822" t="s">
        <v>3471</v>
      </c>
      <c r="D1849" s="823" t="s">
        <v>6113</v>
      </c>
      <c r="E1849" s="824" t="s">
        <v>3482</v>
      </c>
      <c r="F1849" s="822" t="s">
        <v>3466</v>
      </c>
      <c r="G1849" s="822" t="s">
        <v>3533</v>
      </c>
      <c r="H1849" s="822" t="s">
        <v>662</v>
      </c>
      <c r="I1849" s="822" t="s">
        <v>2703</v>
      </c>
      <c r="J1849" s="822" t="s">
        <v>1021</v>
      </c>
      <c r="K1849" s="822" t="s">
        <v>2704</v>
      </c>
      <c r="L1849" s="825">
        <v>1385.62</v>
      </c>
      <c r="M1849" s="825">
        <v>19398.68</v>
      </c>
      <c r="N1849" s="822">
        <v>14</v>
      </c>
      <c r="O1849" s="826">
        <v>3</v>
      </c>
      <c r="P1849" s="825">
        <v>15241.82</v>
      </c>
      <c r="Q1849" s="827">
        <v>0.7857142857142857</v>
      </c>
      <c r="R1849" s="822">
        <v>11</v>
      </c>
      <c r="S1849" s="827">
        <v>0.7857142857142857</v>
      </c>
      <c r="T1849" s="826">
        <v>2</v>
      </c>
      <c r="U1849" s="828">
        <v>0.66666666666666663</v>
      </c>
    </row>
    <row r="1850" spans="1:21" ht="14.45" customHeight="1" x14ac:dyDescent="0.2">
      <c r="A1850" s="821">
        <v>21</v>
      </c>
      <c r="B1850" s="822" t="s">
        <v>3465</v>
      </c>
      <c r="C1850" s="822" t="s">
        <v>3471</v>
      </c>
      <c r="D1850" s="823" t="s">
        <v>6113</v>
      </c>
      <c r="E1850" s="824" t="s">
        <v>3482</v>
      </c>
      <c r="F1850" s="822" t="s">
        <v>3466</v>
      </c>
      <c r="G1850" s="822" t="s">
        <v>3533</v>
      </c>
      <c r="H1850" s="822" t="s">
        <v>662</v>
      </c>
      <c r="I1850" s="822" t="s">
        <v>2710</v>
      </c>
      <c r="J1850" s="822" t="s">
        <v>1016</v>
      </c>
      <c r="K1850" s="822" t="s">
        <v>2711</v>
      </c>
      <c r="L1850" s="825">
        <v>736.33</v>
      </c>
      <c r="M1850" s="825">
        <v>2208.9900000000002</v>
      </c>
      <c r="N1850" s="822">
        <v>3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21</v>
      </c>
      <c r="B1851" s="822" t="s">
        <v>3465</v>
      </c>
      <c r="C1851" s="822" t="s">
        <v>3471</v>
      </c>
      <c r="D1851" s="823" t="s">
        <v>6113</v>
      </c>
      <c r="E1851" s="824" t="s">
        <v>3482</v>
      </c>
      <c r="F1851" s="822" t="s">
        <v>3466</v>
      </c>
      <c r="G1851" s="822" t="s">
        <v>3533</v>
      </c>
      <c r="H1851" s="822" t="s">
        <v>662</v>
      </c>
      <c r="I1851" s="822" t="s">
        <v>2710</v>
      </c>
      <c r="J1851" s="822" t="s">
        <v>1016</v>
      </c>
      <c r="K1851" s="822" t="s">
        <v>2711</v>
      </c>
      <c r="L1851" s="825">
        <v>633.49</v>
      </c>
      <c r="M1851" s="825">
        <v>9502.35</v>
      </c>
      <c r="N1851" s="822">
        <v>15</v>
      </c>
      <c r="O1851" s="826">
        <v>4</v>
      </c>
      <c r="P1851" s="825">
        <v>5067.92</v>
      </c>
      <c r="Q1851" s="827">
        <v>0.53333333333333333</v>
      </c>
      <c r="R1851" s="822">
        <v>8</v>
      </c>
      <c r="S1851" s="827">
        <v>0.53333333333333333</v>
      </c>
      <c r="T1851" s="826">
        <v>1.5</v>
      </c>
      <c r="U1851" s="828">
        <v>0.375</v>
      </c>
    </row>
    <row r="1852" spans="1:21" ht="14.45" customHeight="1" x14ac:dyDescent="0.2">
      <c r="A1852" s="821">
        <v>21</v>
      </c>
      <c r="B1852" s="822" t="s">
        <v>3465</v>
      </c>
      <c r="C1852" s="822" t="s">
        <v>3471</v>
      </c>
      <c r="D1852" s="823" t="s">
        <v>6113</v>
      </c>
      <c r="E1852" s="824" t="s">
        <v>3482</v>
      </c>
      <c r="F1852" s="822" t="s">
        <v>3466</v>
      </c>
      <c r="G1852" s="822" t="s">
        <v>3533</v>
      </c>
      <c r="H1852" s="822" t="s">
        <v>662</v>
      </c>
      <c r="I1852" s="822" t="s">
        <v>2714</v>
      </c>
      <c r="J1852" s="822" t="s">
        <v>1016</v>
      </c>
      <c r="K1852" s="822" t="s">
        <v>1018</v>
      </c>
      <c r="L1852" s="825">
        <v>490.89</v>
      </c>
      <c r="M1852" s="825">
        <v>1963.56</v>
      </c>
      <c r="N1852" s="822">
        <v>4</v>
      </c>
      <c r="O1852" s="826">
        <v>0.5</v>
      </c>
      <c r="P1852" s="825">
        <v>1963.56</v>
      </c>
      <c r="Q1852" s="827">
        <v>1</v>
      </c>
      <c r="R1852" s="822">
        <v>4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21</v>
      </c>
      <c r="B1853" s="822" t="s">
        <v>3465</v>
      </c>
      <c r="C1853" s="822" t="s">
        <v>3471</v>
      </c>
      <c r="D1853" s="823" t="s">
        <v>6113</v>
      </c>
      <c r="E1853" s="824" t="s">
        <v>3482</v>
      </c>
      <c r="F1853" s="822" t="s">
        <v>3466</v>
      </c>
      <c r="G1853" s="822" t="s">
        <v>3533</v>
      </c>
      <c r="H1853" s="822" t="s">
        <v>662</v>
      </c>
      <c r="I1853" s="822" t="s">
        <v>2714</v>
      </c>
      <c r="J1853" s="822" t="s">
        <v>1016</v>
      </c>
      <c r="K1853" s="822" t="s">
        <v>1018</v>
      </c>
      <c r="L1853" s="825">
        <v>422.33</v>
      </c>
      <c r="M1853" s="825">
        <v>7179.6100000000006</v>
      </c>
      <c r="N1853" s="822">
        <v>17</v>
      </c>
      <c r="O1853" s="826">
        <v>3.5</v>
      </c>
      <c r="P1853" s="825">
        <v>4223.3</v>
      </c>
      <c r="Q1853" s="827">
        <v>0.58823529411764708</v>
      </c>
      <c r="R1853" s="822">
        <v>10</v>
      </c>
      <c r="S1853" s="827">
        <v>0.58823529411764708</v>
      </c>
      <c r="T1853" s="826">
        <v>2</v>
      </c>
      <c r="U1853" s="828">
        <v>0.5714285714285714</v>
      </c>
    </row>
    <row r="1854" spans="1:21" ht="14.45" customHeight="1" x14ac:dyDescent="0.2">
      <c r="A1854" s="821">
        <v>21</v>
      </c>
      <c r="B1854" s="822" t="s">
        <v>3465</v>
      </c>
      <c r="C1854" s="822" t="s">
        <v>3471</v>
      </c>
      <c r="D1854" s="823" t="s">
        <v>6113</v>
      </c>
      <c r="E1854" s="824" t="s">
        <v>3482</v>
      </c>
      <c r="F1854" s="822" t="s">
        <v>3466</v>
      </c>
      <c r="G1854" s="822" t="s">
        <v>3533</v>
      </c>
      <c r="H1854" s="822" t="s">
        <v>662</v>
      </c>
      <c r="I1854" s="822" t="s">
        <v>2705</v>
      </c>
      <c r="J1854" s="822" t="s">
        <v>1021</v>
      </c>
      <c r="K1854" s="822" t="s">
        <v>2706</v>
      </c>
      <c r="L1854" s="825">
        <v>1847.49</v>
      </c>
      <c r="M1854" s="825">
        <v>20322.39</v>
      </c>
      <c r="N1854" s="822">
        <v>11</v>
      </c>
      <c r="O1854" s="826">
        <v>3</v>
      </c>
      <c r="P1854" s="825">
        <v>20322.39</v>
      </c>
      <c r="Q1854" s="827">
        <v>1</v>
      </c>
      <c r="R1854" s="822">
        <v>11</v>
      </c>
      <c r="S1854" s="827">
        <v>1</v>
      </c>
      <c r="T1854" s="826">
        <v>3</v>
      </c>
      <c r="U1854" s="828">
        <v>1</v>
      </c>
    </row>
    <row r="1855" spans="1:21" ht="14.45" customHeight="1" x14ac:dyDescent="0.2">
      <c r="A1855" s="821">
        <v>21</v>
      </c>
      <c r="B1855" s="822" t="s">
        <v>3465</v>
      </c>
      <c r="C1855" s="822" t="s">
        <v>3471</v>
      </c>
      <c r="D1855" s="823" t="s">
        <v>6113</v>
      </c>
      <c r="E1855" s="824" t="s">
        <v>3482</v>
      </c>
      <c r="F1855" s="822" t="s">
        <v>3466</v>
      </c>
      <c r="G1855" s="822" t="s">
        <v>3533</v>
      </c>
      <c r="H1855" s="822" t="s">
        <v>662</v>
      </c>
      <c r="I1855" s="822" t="s">
        <v>2712</v>
      </c>
      <c r="J1855" s="822" t="s">
        <v>1016</v>
      </c>
      <c r="K1855" s="822" t="s">
        <v>2713</v>
      </c>
      <c r="L1855" s="825">
        <v>1154.68</v>
      </c>
      <c r="M1855" s="825">
        <v>3464.04</v>
      </c>
      <c r="N1855" s="822">
        <v>3</v>
      </c>
      <c r="O1855" s="826">
        <v>1</v>
      </c>
      <c r="P1855" s="825">
        <v>3464.04</v>
      </c>
      <c r="Q1855" s="827">
        <v>1</v>
      </c>
      <c r="R1855" s="822">
        <v>3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21</v>
      </c>
      <c r="B1856" s="822" t="s">
        <v>3465</v>
      </c>
      <c r="C1856" s="822" t="s">
        <v>3471</v>
      </c>
      <c r="D1856" s="823" t="s">
        <v>6113</v>
      </c>
      <c r="E1856" s="824" t="s">
        <v>3482</v>
      </c>
      <c r="F1856" s="822" t="s">
        <v>3466</v>
      </c>
      <c r="G1856" s="822" t="s">
        <v>3533</v>
      </c>
      <c r="H1856" s="822" t="s">
        <v>662</v>
      </c>
      <c r="I1856" s="822" t="s">
        <v>2709</v>
      </c>
      <c r="J1856" s="822" t="s">
        <v>1016</v>
      </c>
      <c r="K1856" s="822" t="s">
        <v>1017</v>
      </c>
      <c r="L1856" s="825">
        <v>923.74</v>
      </c>
      <c r="M1856" s="825">
        <v>2771.2200000000003</v>
      </c>
      <c r="N1856" s="822">
        <v>3</v>
      </c>
      <c r="O1856" s="826">
        <v>0.5</v>
      </c>
      <c r="P1856" s="825">
        <v>2771.2200000000003</v>
      </c>
      <c r="Q1856" s="827">
        <v>1</v>
      </c>
      <c r="R1856" s="822">
        <v>3</v>
      </c>
      <c r="S1856" s="827">
        <v>1</v>
      </c>
      <c r="T1856" s="826">
        <v>0.5</v>
      </c>
      <c r="U1856" s="828">
        <v>1</v>
      </c>
    </row>
    <row r="1857" spans="1:21" ht="14.45" customHeight="1" x14ac:dyDescent="0.2">
      <c r="A1857" s="821">
        <v>21</v>
      </c>
      <c r="B1857" s="822" t="s">
        <v>3465</v>
      </c>
      <c r="C1857" s="822" t="s">
        <v>3471</v>
      </c>
      <c r="D1857" s="823" t="s">
        <v>6113</v>
      </c>
      <c r="E1857" s="824" t="s">
        <v>3482</v>
      </c>
      <c r="F1857" s="822" t="s">
        <v>3466</v>
      </c>
      <c r="G1857" s="822" t="s">
        <v>3533</v>
      </c>
      <c r="H1857" s="822" t="s">
        <v>662</v>
      </c>
      <c r="I1857" s="822" t="s">
        <v>2709</v>
      </c>
      <c r="J1857" s="822" t="s">
        <v>1016</v>
      </c>
      <c r="K1857" s="822" t="s">
        <v>1017</v>
      </c>
      <c r="L1857" s="825">
        <v>923.75</v>
      </c>
      <c r="M1857" s="825">
        <v>4618.75</v>
      </c>
      <c r="N1857" s="822">
        <v>5</v>
      </c>
      <c r="O1857" s="826">
        <v>1.5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21</v>
      </c>
      <c r="B1858" s="822" t="s">
        <v>3465</v>
      </c>
      <c r="C1858" s="822" t="s">
        <v>3471</v>
      </c>
      <c r="D1858" s="823" t="s">
        <v>6113</v>
      </c>
      <c r="E1858" s="824" t="s">
        <v>3482</v>
      </c>
      <c r="F1858" s="822" t="s">
        <v>3466</v>
      </c>
      <c r="G1858" s="822" t="s">
        <v>4413</v>
      </c>
      <c r="H1858" s="822" t="s">
        <v>329</v>
      </c>
      <c r="I1858" s="822" t="s">
        <v>4414</v>
      </c>
      <c r="J1858" s="822" t="s">
        <v>4415</v>
      </c>
      <c r="K1858" s="822" t="s">
        <v>703</v>
      </c>
      <c r="L1858" s="825">
        <v>174.59</v>
      </c>
      <c r="M1858" s="825">
        <v>523.77</v>
      </c>
      <c r="N1858" s="822">
        <v>3</v>
      </c>
      <c r="O1858" s="826">
        <v>1</v>
      </c>
      <c r="P1858" s="825">
        <v>349.18</v>
      </c>
      <c r="Q1858" s="827">
        <v>0.66666666666666674</v>
      </c>
      <c r="R1858" s="822">
        <v>2</v>
      </c>
      <c r="S1858" s="827">
        <v>0.66666666666666663</v>
      </c>
      <c r="T1858" s="826">
        <v>0.5</v>
      </c>
      <c r="U1858" s="828">
        <v>0.5</v>
      </c>
    </row>
    <row r="1859" spans="1:21" ht="14.45" customHeight="1" x14ac:dyDescent="0.2">
      <c r="A1859" s="821">
        <v>21</v>
      </c>
      <c r="B1859" s="822" t="s">
        <v>3465</v>
      </c>
      <c r="C1859" s="822" t="s">
        <v>3471</v>
      </c>
      <c r="D1859" s="823" t="s">
        <v>6113</v>
      </c>
      <c r="E1859" s="824" t="s">
        <v>3482</v>
      </c>
      <c r="F1859" s="822" t="s">
        <v>3466</v>
      </c>
      <c r="G1859" s="822" t="s">
        <v>5254</v>
      </c>
      <c r="H1859" s="822" t="s">
        <v>329</v>
      </c>
      <c r="I1859" s="822" t="s">
        <v>5255</v>
      </c>
      <c r="J1859" s="822" t="s">
        <v>5256</v>
      </c>
      <c r="K1859" s="822" t="s">
        <v>5257</v>
      </c>
      <c r="L1859" s="825">
        <v>152.97999999999999</v>
      </c>
      <c r="M1859" s="825">
        <v>152.97999999999999</v>
      </c>
      <c r="N1859" s="822">
        <v>1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21</v>
      </c>
      <c r="B1860" s="822" t="s">
        <v>3465</v>
      </c>
      <c r="C1860" s="822" t="s">
        <v>3471</v>
      </c>
      <c r="D1860" s="823" t="s">
        <v>6113</v>
      </c>
      <c r="E1860" s="824" t="s">
        <v>3482</v>
      </c>
      <c r="F1860" s="822" t="s">
        <v>3466</v>
      </c>
      <c r="G1860" s="822" t="s">
        <v>3970</v>
      </c>
      <c r="H1860" s="822" t="s">
        <v>329</v>
      </c>
      <c r="I1860" s="822" t="s">
        <v>3971</v>
      </c>
      <c r="J1860" s="822" t="s">
        <v>3972</v>
      </c>
      <c r="K1860" s="822" t="s">
        <v>3973</v>
      </c>
      <c r="L1860" s="825">
        <v>27.37</v>
      </c>
      <c r="M1860" s="825">
        <v>54.74</v>
      </c>
      <c r="N1860" s="822">
        <v>2</v>
      </c>
      <c r="O1860" s="826">
        <v>0.5</v>
      </c>
      <c r="P1860" s="825">
        <v>54.74</v>
      </c>
      <c r="Q1860" s="827">
        <v>1</v>
      </c>
      <c r="R1860" s="822">
        <v>2</v>
      </c>
      <c r="S1860" s="827">
        <v>1</v>
      </c>
      <c r="T1860" s="826">
        <v>0.5</v>
      </c>
      <c r="U1860" s="828">
        <v>1</v>
      </c>
    </row>
    <row r="1861" spans="1:21" ht="14.45" customHeight="1" x14ac:dyDescent="0.2">
      <c r="A1861" s="821">
        <v>21</v>
      </c>
      <c r="B1861" s="822" t="s">
        <v>3465</v>
      </c>
      <c r="C1861" s="822" t="s">
        <v>3471</v>
      </c>
      <c r="D1861" s="823" t="s">
        <v>6113</v>
      </c>
      <c r="E1861" s="824" t="s">
        <v>3482</v>
      </c>
      <c r="F1861" s="822" t="s">
        <v>3466</v>
      </c>
      <c r="G1861" s="822" t="s">
        <v>3970</v>
      </c>
      <c r="H1861" s="822" t="s">
        <v>329</v>
      </c>
      <c r="I1861" s="822" t="s">
        <v>3974</v>
      </c>
      <c r="J1861" s="822" t="s">
        <v>3972</v>
      </c>
      <c r="K1861" s="822" t="s">
        <v>3975</v>
      </c>
      <c r="L1861" s="825">
        <v>87.98</v>
      </c>
      <c r="M1861" s="825">
        <v>439.9</v>
      </c>
      <c r="N1861" s="822">
        <v>5</v>
      </c>
      <c r="O1861" s="826">
        <v>3.5</v>
      </c>
      <c r="P1861" s="825">
        <v>175.96</v>
      </c>
      <c r="Q1861" s="827">
        <v>0.4</v>
      </c>
      <c r="R1861" s="822">
        <v>2</v>
      </c>
      <c r="S1861" s="827">
        <v>0.4</v>
      </c>
      <c r="T1861" s="826">
        <v>1</v>
      </c>
      <c r="U1861" s="828">
        <v>0.2857142857142857</v>
      </c>
    </row>
    <row r="1862" spans="1:21" ht="14.45" customHeight="1" x14ac:dyDescent="0.2">
      <c r="A1862" s="821">
        <v>21</v>
      </c>
      <c r="B1862" s="822" t="s">
        <v>3465</v>
      </c>
      <c r="C1862" s="822" t="s">
        <v>3471</v>
      </c>
      <c r="D1862" s="823" t="s">
        <v>6113</v>
      </c>
      <c r="E1862" s="824" t="s">
        <v>3482</v>
      </c>
      <c r="F1862" s="822" t="s">
        <v>3466</v>
      </c>
      <c r="G1862" s="822" t="s">
        <v>3970</v>
      </c>
      <c r="H1862" s="822" t="s">
        <v>329</v>
      </c>
      <c r="I1862" s="822" t="s">
        <v>4424</v>
      </c>
      <c r="J1862" s="822" t="s">
        <v>3972</v>
      </c>
      <c r="K1862" s="822" t="s">
        <v>3975</v>
      </c>
      <c r="L1862" s="825">
        <v>87.98</v>
      </c>
      <c r="M1862" s="825">
        <v>87.98</v>
      </c>
      <c r="N1862" s="822">
        <v>1</v>
      </c>
      <c r="O1862" s="826">
        <v>0.5</v>
      </c>
      <c r="P1862" s="825">
        <v>87.98</v>
      </c>
      <c r="Q1862" s="827">
        <v>1</v>
      </c>
      <c r="R1862" s="822">
        <v>1</v>
      </c>
      <c r="S1862" s="827">
        <v>1</v>
      </c>
      <c r="T1862" s="826">
        <v>0.5</v>
      </c>
      <c r="U1862" s="828">
        <v>1</v>
      </c>
    </row>
    <row r="1863" spans="1:21" ht="14.45" customHeight="1" x14ac:dyDescent="0.2">
      <c r="A1863" s="821">
        <v>21</v>
      </c>
      <c r="B1863" s="822" t="s">
        <v>3465</v>
      </c>
      <c r="C1863" s="822" t="s">
        <v>3471</v>
      </c>
      <c r="D1863" s="823" t="s">
        <v>6113</v>
      </c>
      <c r="E1863" s="824" t="s">
        <v>3482</v>
      </c>
      <c r="F1863" s="822" t="s">
        <v>3466</v>
      </c>
      <c r="G1863" s="822" t="s">
        <v>3970</v>
      </c>
      <c r="H1863" s="822" t="s">
        <v>329</v>
      </c>
      <c r="I1863" s="822" t="s">
        <v>4427</v>
      </c>
      <c r="J1863" s="822" t="s">
        <v>4428</v>
      </c>
      <c r="K1863" s="822" t="s">
        <v>3978</v>
      </c>
      <c r="L1863" s="825">
        <v>97.76</v>
      </c>
      <c r="M1863" s="825">
        <v>195.52</v>
      </c>
      <c r="N1863" s="822">
        <v>2</v>
      </c>
      <c r="O1863" s="826">
        <v>1.5</v>
      </c>
      <c r="P1863" s="825">
        <v>195.52</v>
      </c>
      <c r="Q1863" s="827">
        <v>1</v>
      </c>
      <c r="R1863" s="822">
        <v>2</v>
      </c>
      <c r="S1863" s="827">
        <v>1</v>
      </c>
      <c r="T1863" s="826">
        <v>1.5</v>
      </c>
      <c r="U1863" s="828">
        <v>1</v>
      </c>
    </row>
    <row r="1864" spans="1:21" ht="14.45" customHeight="1" x14ac:dyDescent="0.2">
      <c r="A1864" s="821">
        <v>21</v>
      </c>
      <c r="B1864" s="822" t="s">
        <v>3465</v>
      </c>
      <c r="C1864" s="822" t="s">
        <v>3471</v>
      </c>
      <c r="D1864" s="823" t="s">
        <v>6113</v>
      </c>
      <c r="E1864" s="824" t="s">
        <v>3482</v>
      </c>
      <c r="F1864" s="822" t="s">
        <v>3466</v>
      </c>
      <c r="G1864" s="822" t="s">
        <v>3534</v>
      </c>
      <c r="H1864" s="822" t="s">
        <v>329</v>
      </c>
      <c r="I1864" s="822" t="s">
        <v>3983</v>
      </c>
      <c r="J1864" s="822" t="s">
        <v>1343</v>
      </c>
      <c r="K1864" s="822" t="s">
        <v>1344</v>
      </c>
      <c r="L1864" s="825">
        <v>453.18</v>
      </c>
      <c r="M1864" s="825">
        <v>4078.62</v>
      </c>
      <c r="N1864" s="822">
        <v>9</v>
      </c>
      <c r="O1864" s="826">
        <v>3</v>
      </c>
      <c r="P1864" s="825">
        <v>3625.44</v>
      </c>
      <c r="Q1864" s="827">
        <v>0.88888888888888895</v>
      </c>
      <c r="R1864" s="822">
        <v>8</v>
      </c>
      <c r="S1864" s="827">
        <v>0.88888888888888884</v>
      </c>
      <c r="T1864" s="826">
        <v>2.5</v>
      </c>
      <c r="U1864" s="828">
        <v>0.83333333333333337</v>
      </c>
    </row>
    <row r="1865" spans="1:21" ht="14.45" customHeight="1" x14ac:dyDescent="0.2">
      <c r="A1865" s="821">
        <v>21</v>
      </c>
      <c r="B1865" s="822" t="s">
        <v>3465</v>
      </c>
      <c r="C1865" s="822" t="s">
        <v>3471</v>
      </c>
      <c r="D1865" s="823" t="s">
        <v>6113</v>
      </c>
      <c r="E1865" s="824" t="s">
        <v>3482</v>
      </c>
      <c r="F1865" s="822" t="s">
        <v>3466</v>
      </c>
      <c r="G1865" s="822" t="s">
        <v>3534</v>
      </c>
      <c r="H1865" s="822" t="s">
        <v>329</v>
      </c>
      <c r="I1865" s="822" t="s">
        <v>3535</v>
      </c>
      <c r="J1865" s="822" t="s">
        <v>1343</v>
      </c>
      <c r="K1865" s="822" t="s">
        <v>1344</v>
      </c>
      <c r="L1865" s="825">
        <v>453.18</v>
      </c>
      <c r="M1865" s="825">
        <v>24471.720000000005</v>
      </c>
      <c r="N1865" s="822">
        <v>54</v>
      </c>
      <c r="O1865" s="826">
        <v>27.5</v>
      </c>
      <c r="P1865" s="825">
        <v>16314.480000000005</v>
      </c>
      <c r="Q1865" s="827">
        <v>0.66666666666666674</v>
      </c>
      <c r="R1865" s="822">
        <v>36</v>
      </c>
      <c r="S1865" s="827">
        <v>0.66666666666666663</v>
      </c>
      <c r="T1865" s="826">
        <v>17</v>
      </c>
      <c r="U1865" s="828">
        <v>0.61818181818181817</v>
      </c>
    </row>
    <row r="1866" spans="1:21" ht="14.45" customHeight="1" x14ac:dyDescent="0.2">
      <c r="A1866" s="821">
        <v>21</v>
      </c>
      <c r="B1866" s="822" t="s">
        <v>3465</v>
      </c>
      <c r="C1866" s="822" t="s">
        <v>3471</v>
      </c>
      <c r="D1866" s="823" t="s">
        <v>6113</v>
      </c>
      <c r="E1866" s="824" t="s">
        <v>3482</v>
      </c>
      <c r="F1866" s="822" t="s">
        <v>3466</v>
      </c>
      <c r="G1866" s="822" t="s">
        <v>3547</v>
      </c>
      <c r="H1866" s="822" t="s">
        <v>662</v>
      </c>
      <c r="I1866" s="822" t="s">
        <v>3010</v>
      </c>
      <c r="J1866" s="822" t="s">
        <v>1373</v>
      </c>
      <c r="K1866" s="822" t="s">
        <v>1376</v>
      </c>
      <c r="L1866" s="825">
        <v>355.79</v>
      </c>
      <c r="M1866" s="825">
        <v>1067.3700000000001</v>
      </c>
      <c r="N1866" s="822">
        <v>3</v>
      </c>
      <c r="O1866" s="826">
        <v>1</v>
      </c>
      <c r="P1866" s="825">
        <v>1067.3700000000001</v>
      </c>
      <c r="Q1866" s="827">
        <v>1</v>
      </c>
      <c r="R1866" s="822">
        <v>3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21</v>
      </c>
      <c r="B1867" s="822" t="s">
        <v>3465</v>
      </c>
      <c r="C1867" s="822" t="s">
        <v>3471</v>
      </c>
      <c r="D1867" s="823" t="s">
        <v>6113</v>
      </c>
      <c r="E1867" s="824" t="s">
        <v>3482</v>
      </c>
      <c r="F1867" s="822" t="s">
        <v>3466</v>
      </c>
      <c r="G1867" s="822" t="s">
        <v>3547</v>
      </c>
      <c r="H1867" s="822" t="s">
        <v>662</v>
      </c>
      <c r="I1867" s="822" t="s">
        <v>3012</v>
      </c>
      <c r="J1867" s="822" t="s">
        <v>1373</v>
      </c>
      <c r="K1867" s="822" t="s">
        <v>1374</v>
      </c>
      <c r="L1867" s="825">
        <v>1019.46</v>
      </c>
      <c r="M1867" s="825">
        <v>8155.68</v>
      </c>
      <c r="N1867" s="822">
        <v>8</v>
      </c>
      <c r="O1867" s="826">
        <v>3</v>
      </c>
      <c r="P1867" s="825">
        <v>8155.68</v>
      </c>
      <c r="Q1867" s="827">
        <v>1</v>
      </c>
      <c r="R1867" s="822">
        <v>8</v>
      </c>
      <c r="S1867" s="827">
        <v>1</v>
      </c>
      <c r="T1867" s="826">
        <v>3</v>
      </c>
      <c r="U1867" s="828">
        <v>1</v>
      </c>
    </row>
    <row r="1868" spans="1:21" ht="14.45" customHeight="1" x14ac:dyDescent="0.2">
      <c r="A1868" s="821">
        <v>21</v>
      </c>
      <c r="B1868" s="822" t="s">
        <v>3465</v>
      </c>
      <c r="C1868" s="822" t="s">
        <v>3471</v>
      </c>
      <c r="D1868" s="823" t="s">
        <v>6113</v>
      </c>
      <c r="E1868" s="824" t="s">
        <v>3482</v>
      </c>
      <c r="F1868" s="822" t="s">
        <v>3466</v>
      </c>
      <c r="G1868" s="822" t="s">
        <v>3547</v>
      </c>
      <c r="H1868" s="822" t="s">
        <v>329</v>
      </c>
      <c r="I1868" s="822" t="s">
        <v>5258</v>
      </c>
      <c r="J1868" s="822" t="s">
        <v>5259</v>
      </c>
      <c r="K1868" s="822" t="s">
        <v>1376</v>
      </c>
      <c r="L1868" s="825">
        <v>355.79</v>
      </c>
      <c r="M1868" s="825">
        <v>711.58</v>
      </c>
      <c r="N1868" s="822">
        <v>2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21</v>
      </c>
      <c r="B1869" s="822" t="s">
        <v>3465</v>
      </c>
      <c r="C1869" s="822" t="s">
        <v>3471</v>
      </c>
      <c r="D1869" s="823" t="s">
        <v>6113</v>
      </c>
      <c r="E1869" s="824" t="s">
        <v>3482</v>
      </c>
      <c r="F1869" s="822" t="s">
        <v>3466</v>
      </c>
      <c r="G1869" s="822" t="s">
        <v>3563</v>
      </c>
      <c r="H1869" s="822" t="s">
        <v>329</v>
      </c>
      <c r="I1869" s="822" t="s">
        <v>3991</v>
      </c>
      <c r="J1869" s="822" t="s">
        <v>841</v>
      </c>
      <c r="K1869" s="822" t="s">
        <v>3992</v>
      </c>
      <c r="L1869" s="825">
        <v>27.37</v>
      </c>
      <c r="M1869" s="825">
        <v>246.32999999999998</v>
      </c>
      <c r="N1869" s="822">
        <v>9</v>
      </c>
      <c r="O1869" s="826">
        <v>3.5</v>
      </c>
      <c r="P1869" s="825">
        <v>164.22</v>
      </c>
      <c r="Q1869" s="827">
        <v>0.66666666666666674</v>
      </c>
      <c r="R1869" s="822">
        <v>6</v>
      </c>
      <c r="S1869" s="827">
        <v>0.66666666666666663</v>
      </c>
      <c r="T1869" s="826">
        <v>2.5</v>
      </c>
      <c r="U1869" s="828">
        <v>0.7142857142857143</v>
      </c>
    </row>
    <row r="1870" spans="1:21" ht="14.45" customHeight="1" x14ac:dyDescent="0.2">
      <c r="A1870" s="821">
        <v>21</v>
      </c>
      <c r="B1870" s="822" t="s">
        <v>3465</v>
      </c>
      <c r="C1870" s="822" t="s">
        <v>3471</v>
      </c>
      <c r="D1870" s="823" t="s">
        <v>6113</v>
      </c>
      <c r="E1870" s="824" t="s">
        <v>3482</v>
      </c>
      <c r="F1870" s="822" t="s">
        <v>3466</v>
      </c>
      <c r="G1870" s="822" t="s">
        <v>3563</v>
      </c>
      <c r="H1870" s="822" t="s">
        <v>662</v>
      </c>
      <c r="I1870" s="822" t="s">
        <v>3179</v>
      </c>
      <c r="J1870" s="822" t="s">
        <v>841</v>
      </c>
      <c r="K1870" s="822" t="s">
        <v>3180</v>
      </c>
      <c r="L1870" s="825">
        <v>48.89</v>
      </c>
      <c r="M1870" s="825">
        <v>488.9</v>
      </c>
      <c r="N1870" s="822">
        <v>10</v>
      </c>
      <c r="O1870" s="826">
        <v>6</v>
      </c>
      <c r="P1870" s="825">
        <v>293.33999999999997</v>
      </c>
      <c r="Q1870" s="827">
        <v>0.6</v>
      </c>
      <c r="R1870" s="822">
        <v>6</v>
      </c>
      <c r="S1870" s="827">
        <v>0.6</v>
      </c>
      <c r="T1870" s="826">
        <v>4</v>
      </c>
      <c r="U1870" s="828">
        <v>0.66666666666666663</v>
      </c>
    </row>
    <row r="1871" spans="1:21" ht="14.45" customHeight="1" x14ac:dyDescent="0.2">
      <c r="A1871" s="821">
        <v>21</v>
      </c>
      <c r="B1871" s="822" t="s">
        <v>3465</v>
      </c>
      <c r="C1871" s="822" t="s">
        <v>3471</v>
      </c>
      <c r="D1871" s="823" t="s">
        <v>6113</v>
      </c>
      <c r="E1871" s="824" t="s">
        <v>3482</v>
      </c>
      <c r="F1871" s="822" t="s">
        <v>3466</v>
      </c>
      <c r="G1871" s="822" t="s">
        <v>3563</v>
      </c>
      <c r="H1871" s="822" t="s">
        <v>329</v>
      </c>
      <c r="I1871" s="822" t="s">
        <v>3569</v>
      </c>
      <c r="J1871" s="822" t="s">
        <v>841</v>
      </c>
      <c r="K1871" s="822" t="s">
        <v>842</v>
      </c>
      <c r="L1871" s="825">
        <v>97.76</v>
      </c>
      <c r="M1871" s="825">
        <v>2248.48</v>
      </c>
      <c r="N1871" s="822">
        <v>23</v>
      </c>
      <c r="O1871" s="826">
        <v>11.5</v>
      </c>
      <c r="P1871" s="825">
        <v>1661.92</v>
      </c>
      <c r="Q1871" s="827">
        <v>0.73913043478260876</v>
      </c>
      <c r="R1871" s="822">
        <v>17</v>
      </c>
      <c r="S1871" s="827">
        <v>0.73913043478260865</v>
      </c>
      <c r="T1871" s="826">
        <v>8.5</v>
      </c>
      <c r="U1871" s="828">
        <v>0.73913043478260865</v>
      </c>
    </row>
    <row r="1872" spans="1:21" ht="14.45" customHeight="1" x14ac:dyDescent="0.2">
      <c r="A1872" s="821">
        <v>21</v>
      </c>
      <c r="B1872" s="822" t="s">
        <v>3465</v>
      </c>
      <c r="C1872" s="822" t="s">
        <v>3471</v>
      </c>
      <c r="D1872" s="823" t="s">
        <v>6113</v>
      </c>
      <c r="E1872" s="824" t="s">
        <v>3482</v>
      </c>
      <c r="F1872" s="822" t="s">
        <v>3466</v>
      </c>
      <c r="G1872" s="822" t="s">
        <v>3563</v>
      </c>
      <c r="H1872" s="822" t="s">
        <v>662</v>
      </c>
      <c r="I1872" s="822" t="s">
        <v>2649</v>
      </c>
      <c r="J1872" s="822" t="s">
        <v>841</v>
      </c>
      <c r="K1872" s="822" t="s">
        <v>2650</v>
      </c>
      <c r="L1872" s="825">
        <v>13.68</v>
      </c>
      <c r="M1872" s="825">
        <v>41.04</v>
      </c>
      <c r="N1872" s="822">
        <v>3</v>
      </c>
      <c r="O1872" s="826">
        <v>1.5</v>
      </c>
      <c r="P1872" s="825">
        <v>13.68</v>
      </c>
      <c r="Q1872" s="827">
        <v>0.33333333333333331</v>
      </c>
      <c r="R1872" s="822">
        <v>1</v>
      </c>
      <c r="S1872" s="827">
        <v>0.33333333333333331</v>
      </c>
      <c r="T1872" s="826">
        <v>0.5</v>
      </c>
      <c r="U1872" s="828">
        <v>0.33333333333333331</v>
      </c>
    </row>
    <row r="1873" spans="1:21" ht="14.45" customHeight="1" x14ac:dyDescent="0.2">
      <c r="A1873" s="821">
        <v>21</v>
      </c>
      <c r="B1873" s="822" t="s">
        <v>3465</v>
      </c>
      <c r="C1873" s="822" t="s">
        <v>3471</v>
      </c>
      <c r="D1873" s="823" t="s">
        <v>6113</v>
      </c>
      <c r="E1873" s="824" t="s">
        <v>3482</v>
      </c>
      <c r="F1873" s="822" t="s">
        <v>3466</v>
      </c>
      <c r="G1873" s="822" t="s">
        <v>3570</v>
      </c>
      <c r="H1873" s="822" t="s">
        <v>329</v>
      </c>
      <c r="I1873" s="822" t="s">
        <v>3571</v>
      </c>
      <c r="J1873" s="822" t="s">
        <v>695</v>
      </c>
      <c r="K1873" s="822" t="s">
        <v>3572</v>
      </c>
      <c r="L1873" s="825">
        <v>127.91</v>
      </c>
      <c r="M1873" s="825">
        <v>4221.03</v>
      </c>
      <c r="N1873" s="822">
        <v>33</v>
      </c>
      <c r="O1873" s="826">
        <v>12</v>
      </c>
      <c r="P1873" s="825">
        <v>2174.4699999999998</v>
      </c>
      <c r="Q1873" s="827">
        <v>0.51515151515151514</v>
      </c>
      <c r="R1873" s="822">
        <v>17</v>
      </c>
      <c r="S1873" s="827">
        <v>0.51515151515151514</v>
      </c>
      <c r="T1873" s="826">
        <v>5</v>
      </c>
      <c r="U1873" s="828">
        <v>0.41666666666666669</v>
      </c>
    </row>
    <row r="1874" spans="1:21" ht="14.45" customHeight="1" x14ac:dyDescent="0.2">
      <c r="A1874" s="821">
        <v>21</v>
      </c>
      <c r="B1874" s="822" t="s">
        <v>3465</v>
      </c>
      <c r="C1874" s="822" t="s">
        <v>3471</v>
      </c>
      <c r="D1874" s="823" t="s">
        <v>6113</v>
      </c>
      <c r="E1874" s="824" t="s">
        <v>3482</v>
      </c>
      <c r="F1874" s="822" t="s">
        <v>3466</v>
      </c>
      <c r="G1874" s="822" t="s">
        <v>4006</v>
      </c>
      <c r="H1874" s="822" t="s">
        <v>662</v>
      </c>
      <c r="I1874" s="822" t="s">
        <v>2841</v>
      </c>
      <c r="J1874" s="822" t="s">
        <v>2842</v>
      </c>
      <c r="K1874" s="822" t="s">
        <v>2843</v>
      </c>
      <c r="L1874" s="825">
        <v>21.92</v>
      </c>
      <c r="M1874" s="825">
        <v>87.68</v>
      </c>
      <c r="N1874" s="822">
        <v>4</v>
      </c>
      <c r="O1874" s="826">
        <v>0.5</v>
      </c>
      <c r="P1874" s="825">
        <v>87.68</v>
      </c>
      <c r="Q1874" s="827">
        <v>1</v>
      </c>
      <c r="R1874" s="822">
        <v>4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21</v>
      </c>
      <c r="B1875" s="822" t="s">
        <v>3465</v>
      </c>
      <c r="C1875" s="822" t="s">
        <v>3471</v>
      </c>
      <c r="D1875" s="823" t="s">
        <v>6113</v>
      </c>
      <c r="E1875" s="824" t="s">
        <v>3482</v>
      </c>
      <c r="F1875" s="822" t="s">
        <v>3466</v>
      </c>
      <c r="G1875" s="822" t="s">
        <v>4006</v>
      </c>
      <c r="H1875" s="822" t="s">
        <v>662</v>
      </c>
      <c r="I1875" s="822" t="s">
        <v>2844</v>
      </c>
      <c r="J1875" s="822" t="s">
        <v>2842</v>
      </c>
      <c r="K1875" s="822" t="s">
        <v>2845</v>
      </c>
      <c r="L1875" s="825">
        <v>87.67</v>
      </c>
      <c r="M1875" s="825">
        <v>1841.07</v>
      </c>
      <c r="N1875" s="822">
        <v>21</v>
      </c>
      <c r="O1875" s="826">
        <v>6.5</v>
      </c>
      <c r="P1875" s="825">
        <v>1227.3799999999999</v>
      </c>
      <c r="Q1875" s="827">
        <v>0.66666666666666663</v>
      </c>
      <c r="R1875" s="822">
        <v>14</v>
      </c>
      <c r="S1875" s="827">
        <v>0.66666666666666663</v>
      </c>
      <c r="T1875" s="826">
        <v>3.5</v>
      </c>
      <c r="U1875" s="828">
        <v>0.53846153846153844</v>
      </c>
    </row>
    <row r="1876" spans="1:21" ht="14.45" customHeight="1" x14ac:dyDescent="0.2">
      <c r="A1876" s="821">
        <v>21</v>
      </c>
      <c r="B1876" s="822" t="s">
        <v>3465</v>
      </c>
      <c r="C1876" s="822" t="s">
        <v>3471</v>
      </c>
      <c r="D1876" s="823" t="s">
        <v>6113</v>
      </c>
      <c r="E1876" s="824" t="s">
        <v>3482</v>
      </c>
      <c r="F1876" s="822" t="s">
        <v>3466</v>
      </c>
      <c r="G1876" s="822" t="s">
        <v>4006</v>
      </c>
      <c r="H1876" s="822" t="s">
        <v>329</v>
      </c>
      <c r="I1876" s="822" t="s">
        <v>4714</v>
      </c>
      <c r="J1876" s="822" t="s">
        <v>4008</v>
      </c>
      <c r="K1876" s="822" t="s">
        <v>4715</v>
      </c>
      <c r="L1876" s="825">
        <v>43.85</v>
      </c>
      <c r="M1876" s="825">
        <v>131.55000000000001</v>
      </c>
      <c r="N1876" s="822">
        <v>3</v>
      </c>
      <c r="O1876" s="826">
        <v>1.5</v>
      </c>
      <c r="P1876" s="825">
        <v>43.85</v>
      </c>
      <c r="Q1876" s="827">
        <v>0.33333333333333331</v>
      </c>
      <c r="R1876" s="822">
        <v>1</v>
      </c>
      <c r="S1876" s="827">
        <v>0.33333333333333331</v>
      </c>
      <c r="T1876" s="826">
        <v>0.5</v>
      </c>
      <c r="U1876" s="828">
        <v>0.33333333333333331</v>
      </c>
    </row>
    <row r="1877" spans="1:21" ht="14.45" customHeight="1" x14ac:dyDescent="0.2">
      <c r="A1877" s="821">
        <v>21</v>
      </c>
      <c r="B1877" s="822" t="s">
        <v>3465</v>
      </c>
      <c r="C1877" s="822" t="s">
        <v>3471</v>
      </c>
      <c r="D1877" s="823" t="s">
        <v>6113</v>
      </c>
      <c r="E1877" s="824" t="s">
        <v>3482</v>
      </c>
      <c r="F1877" s="822" t="s">
        <v>3466</v>
      </c>
      <c r="G1877" s="822" t="s">
        <v>4006</v>
      </c>
      <c r="H1877" s="822" t="s">
        <v>329</v>
      </c>
      <c r="I1877" s="822" t="s">
        <v>4449</v>
      </c>
      <c r="J1877" s="822" t="s">
        <v>4008</v>
      </c>
      <c r="K1877" s="822" t="s">
        <v>2843</v>
      </c>
      <c r="L1877" s="825">
        <v>21.92</v>
      </c>
      <c r="M1877" s="825">
        <v>65.760000000000005</v>
      </c>
      <c r="N1877" s="822">
        <v>3</v>
      </c>
      <c r="O1877" s="826">
        <v>1</v>
      </c>
      <c r="P1877" s="825">
        <v>21.92</v>
      </c>
      <c r="Q1877" s="827">
        <v>0.33333333333333331</v>
      </c>
      <c r="R1877" s="822">
        <v>1</v>
      </c>
      <c r="S1877" s="827">
        <v>0.33333333333333331</v>
      </c>
      <c r="T1877" s="826">
        <v>0.5</v>
      </c>
      <c r="U1877" s="828">
        <v>0.5</v>
      </c>
    </row>
    <row r="1878" spans="1:21" ht="14.45" customHeight="1" x14ac:dyDescent="0.2">
      <c r="A1878" s="821">
        <v>21</v>
      </c>
      <c r="B1878" s="822" t="s">
        <v>3465</v>
      </c>
      <c r="C1878" s="822" t="s">
        <v>3471</v>
      </c>
      <c r="D1878" s="823" t="s">
        <v>6113</v>
      </c>
      <c r="E1878" s="824" t="s">
        <v>3482</v>
      </c>
      <c r="F1878" s="822" t="s">
        <v>3466</v>
      </c>
      <c r="G1878" s="822" t="s">
        <v>4923</v>
      </c>
      <c r="H1878" s="822" t="s">
        <v>662</v>
      </c>
      <c r="I1878" s="822" t="s">
        <v>5260</v>
      </c>
      <c r="J1878" s="822" t="s">
        <v>1460</v>
      </c>
      <c r="K1878" s="822" t="s">
        <v>5261</v>
      </c>
      <c r="L1878" s="825">
        <v>320.20999999999998</v>
      </c>
      <c r="M1878" s="825">
        <v>320.20999999999998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21</v>
      </c>
      <c r="B1879" s="822" t="s">
        <v>3465</v>
      </c>
      <c r="C1879" s="822" t="s">
        <v>3471</v>
      </c>
      <c r="D1879" s="823" t="s">
        <v>6113</v>
      </c>
      <c r="E1879" s="824" t="s">
        <v>3482</v>
      </c>
      <c r="F1879" s="822" t="s">
        <v>3466</v>
      </c>
      <c r="G1879" s="822" t="s">
        <v>4044</v>
      </c>
      <c r="H1879" s="822" t="s">
        <v>329</v>
      </c>
      <c r="I1879" s="822" t="s">
        <v>4045</v>
      </c>
      <c r="J1879" s="822" t="s">
        <v>1197</v>
      </c>
      <c r="K1879" s="822" t="s">
        <v>4046</v>
      </c>
      <c r="L1879" s="825">
        <v>0</v>
      </c>
      <c r="M1879" s="825">
        <v>0</v>
      </c>
      <c r="N1879" s="822">
        <v>1</v>
      </c>
      <c r="O1879" s="826">
        <v>0.5</v>
      </c>
      <c r="P1879" s="825">
        <v>0</v>
      </c>
      <c r="Q1879" s="827"/>
      <c r="R1879" s="822">
        <v>1</v>
      </c>
      <c r="S1879" s="827">
        <v>1</v>
      </c>
      <c r="T1879" s="826">
        <v>0.5</v>
      </c>
      <c r="U1879" s="828">
        <v>1</v>
      </c>
    </row>
    <row r="1880" spans="1:21" ht="14.45" customHeight="1" x14ac:dyDescent="0.2">
      <c r="A1880" s="821">
        <v>21</v>
      </c>
      <c r="B1880" s="822" t="s">
        <v>3465</v>
      </c>
      <c r="C1880" s="822" t="s">
        <v>3471</v>
      </c>
      <c r="D1880" s="823" t="s">
        <v>6113</v>
      </c>
      <c r="E1880" s="824" t="s">
        <v>3482</v>
      </c>
      <c r="F1880" s="822" t="s">
        <v>3466</v>
      </c>
      <c r="G1880" s="822" t="s">
        <v>3578</v>
      </c>
      <c r="H1880" s="822" t="s">
        <v>662</v>
      </c>
      <c r="I1880" s="822" t="s">
        <v>3032</v>
      </c>
      <c r="J1880" s="822" t="s">
        <v>1338</v>
      </c>
      <c r="K1880" s="822" t="s">
        <v>1340</v>
      </c>
      <c r="L1880" s="825">
        <v>0</v>
      </c>
      <c r="M1880" s="825">
        <v>0</v>
      </c>
      <c r="N1880" s="822">
        <v>110</v>
      </c>
      <c r="O1880" s="826">
        <v>27</v>
      </c>
      <c r="P1880" s="825">
        <v>0</v>
      </c>
      <c r="Q1880" s="827"/>
      <c r="R1880" s="822">
        <v>74</v>
      </c>
      <c r="S1880" s="827">
        <v>0.67272727272727273</v>
      </c>
      <c r="T1880" s="826">
        <v>18.5</v>
      </c>
      <c r="U1880" s="828">
        <v>0.68518518518518523</v>
      </c>
    </row>
    <row r="1881" spans="1:21" ht="14.45" customHeight="1" x14ac:dyDescent="0.2">
      <c r="A1881" s="821">
        <v>21</v>
      </c>
      <c r="B1881" s="822" t="s">
        <v>3465</v>
      </c>
      <c r="C1881" s="822" t="s">
        <v>3471</v>
      </c>
      <c r="D1881" s="823" t="s">
        <v>6113</v>
      </c>
      <c r="E1881" s="824" t="s">
        <v>3482</v>
      </c>
      <c r="F1881" s="822" t="s">
        <v>3466</v>
      </c>
      <c r="G1881" s="822" t="s">
        <v>4050</v>
      </c>
      <c r="H1881" s="822" t="s">
        <v>329</v>
      </c>
      <c r="I1881" s="822" t="s">
        <v>4051</v>
      </c>
      <c r="J1881" s="822" t="s">
        <v>1601</v>
      </c>
      <c r="K1881" s="822" t="s">
        <v>4052</v>
      </c>
      <c r="L1881" s="825">
        <v>130.57</v>
      </c>
      <c r="M1881" s="825">
        <v>130.57</v>
      </c>
      <c r="N1881" s="822">
        <v>1</v>
      </c>
      <c r="O1881" s="826">
        <v>0.5</v>
      </c>
      <c r="P1881" s="825">
        <v>130.57</v>
      </c>
      <c r="Q1881" s="827">
        <v>1</v>
      </c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21</v>
      </c>
      <c r="B1882" s="822" t="s">
        <v>3465</v>
      </c>
      <c r="C1882" s="822" t="s">
        <v>3471</v>
      </c>
      <c r="D1882" s="823" t="s">
        <v>6113</v>
      </c>
      <c r="E1882" s="824" t="s">
        <v>3482</v>
      </c>
      <c r="F1882" s="822" t="s">
        <v>3466</v>
      </c>
      <c r="G1882" s="822" t="s">
        <v>4050</v>
      </c>
      <c r="H1882" s="822" t="s">
        <v>329</v>
      </c>
      <c r="I1882" s="822" t="s">
        <v>4051</v>
      </c>
      <c r="J1882" s="822" t="s">
        <v>1601</v>
      </c>
      <c r="K1882" s="822" t="s">
        <v>4052</v>
      </c>
      <c r="L1882" s="825">
        <v>169.24</v>
      </c>
      <c r="M1882" s="825">
        <v>338.48</v>
      </c>
      <c r="N1882" s="822">
        <v>2</v>
      </c>
      <c r="O1882" s="826">
        <v>1.5</v>
      </c>
      <c r="P1882" s="825">
        <v>338.48</v>
      </c>
      <c r="Q1882" s="827">
        <v>1</v>
      </c>
      <c r="R1882" s="822">
        <v>2</v>
      </c>
      <c r="S1882" s="827">
        <v>1</v>
      </c>
      <c r="T1882" s="826">
        <v>1.5</v>
      </c>
      <c r="U1882" s="828">
        <v>1</v>
      </c>
    </row>
    <row r="1883" spans="1:21" ht="14.45" customHeight="1" x14ac:dyDescent="0.2">
      <c r="A1883" s="821">
        <v>21</v>
      </c>
      <c r="B1883" s="822" t="s">
        <v>3465</v>
      </c>
      <c r="C1883" s="822" t="s">
        <v>3471</v>
      </c>
      <c r="D1883" s="823" t="s">
        <v>6113</v>
      </c>
      <c r="E1883" s="824" t="s">
        <v>3482</v>
      </c>
      <c r="F1883" s="822" t="s">
        <v>3466</v>
      </c>
      <c r="G1883" s="822" t="s">
        <v>4050</v>
      </c>
      <c r="H1883" s="822" t="s">
        <v>329</v>
      </c>
      <c r="I1883" s="822" t="s">
        <v>4053</v>
      </c>
      <c r="J1883" s="822" t="s">
        <v>1601</v>
      </c>
      <c r="K1883" s="822" t="s">
        <v>4054</v>
      </c>
      <c r="L1883" s="825">
        <v>33.85</v>
      </c>
      <c r="M1883" s="825">
        <v>33.85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21</v>
      </c>
      <c r="B1884" s="822" t="s">
        <v>3465</v>
      </c>
      <c r="C1884" s="822" t="s">
        <v>3471</v>
      </c>
      <c r="D1884" s="823" t="s">
        <v>6113</v>
      </c>
      <c r="E1884" s="824" t="s">
        <v>3482</v>
      </c>
      <c r="F1884" s="822" t="s">
        <v>3466</v>
      </c>
      <c r="G1884" s="822" t="s">
        <v>4057</v>
      </c>
      <c r="H1884" s="822" t="s">
        <v>329</v>
      </c>
      <c r="I1884" s="822" t="s">
        <v>4058</v>
      </c>
      <c r="J1884" s="822" t="s">
        <v>773</v>
      </c>
      <c r="K1884" s="822" t="s">
        <v>774</v>
      </c>
      <c r="L1884" s="825">
        <v>59.56</v>
      </c>
      <c r="M1884" s="825">
        <v>1012.52</v>
      </c>
      <c r="N1884" s="822">
        <v>17</v>
      </c>
      <c r="O1884" s="826">
        <v>6</v>
      </c>
      <c r="P1884" s="825">
        <v>714.72</v>
      </c>
      <c r="Q1884" s="827">
        <v>0.70588235294117652</v>
      </c>
      <c r="R1884" s="822">
        <v>12</v>
      </c>
      <c r="S1884" s="827">
        <v>0.70588235294117652</v>
      </c>
      <c r="T1884" s="826">
        <v>4</v>
      </c>
      <c r="U1884" s="828">
        <v>0.66666666666666663</v>
      </c>
    </row>
    <row r="1885" spans="1:21" ht="14.45" customHeight="1" x14ac:dyDescent="0.2">
      <c r="A1885" s="821">
        <v>21</v>
      </c>
      <c r="B1885" s="822" t="s">
        <v>3465</v>
      </c>
      <c r="C1885" s="822" t="s">
        <v>3471</v>
      </c>
      <c r="D1885" s="823" t="s">
        <v>6113</v>
      </c>
      <c r="E1885" s="824" t="s">
        <v>3482</v>
      </c>
      <c r="F1885" s="822" t="s">
        <v>3466</v>
      </c>
      <c r="G1885" s="822" t="s">
        <v>4057</v>
      </c>
      <c r="H1885" s="822" t="s">
        <v>329</v>
      </c>
      <c r="I1885" s="822" t="s">
        <v>4059</v>
      </c>
      <c r="J1885" s="822" t="s">
        <v>773</v>
      </c>
      <c r="K1885" s="822" t="s">
        <v>774</v>
      </c>
      <c r="L1885" s="825">
        <v>59.56</v>
      </c>
      <c r="M1885" s="825">
        <v>119.12</v>
      </c>
      <c r="N1885" s="822">
        <v>2</v>
      </c>
      <c r="O1885" s="826">
        <v>0.5</v>
      </c>
      <c r="P1885" s="825">
        <v>119.12</v>
      </c>
      <c r="Q1885" s="827">
        <v>1</v>
      </c>
      <c r="R1885" s="822">
        <v>2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21</v>
      </c>
      <c r="B1886" s="822" t="s">
        <v>3465</v>
      </c>
      <c r="C1886" s="822" t="s">
        <v>3471</v>
      </c>
      <c r="D1886" s="823" t="s">
        <v>6113</v>
      </c>
      <c r="E1886" s="824" t="s">
        <v>3482</v>
      </c>
      <c r="F1886" s="822" t="s">
        <v>3466</v>
      </c>
      <c r="G1886" s="822" t="s">
        <v>4060</v>
      </c>
      <c r="H1886" s="822" t="s">
        <v>662</v>
      </c>
      <c r="I1886" s="822" t="s">
        <v>4061</v>
      </c>
      <c r="J1886" s="822" t="s">
        <v>4062</v>
      </c>
      <c r="K1886" s="822" t="s">
        <v>768</v>
      </c>
      <c r="L1886" s="825">
        <v>502.31</v>
      </c>
      <c r="M1886" s="825">
        <v>1004.62</v>
      </c>
      <c r="N1886" s="822">
        <v>2</v>
      </c>
      <c r="O1886" s="826">
        <v>2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21</v>
      </c>
      <c r="B1887" s="822" t="s">
        <v>3465</v>
      </c>
      <c r="C1887" s="822" t="s">
        <v>3471</v>
      </c>
      <c r="D1887" s="823" t="s">
        <v>6113</v>
      </c>
      <c r="E1887" s="824" t="s">
        <v>3482</v>
      </c>
      <c r="F1887" s="822" t="s">
        <v>3466</v>
      </c>
      <c r="G1887" s="822" t="s">
        <v>3573</v>
      </c>
      <c r="H1887" s="822" t="s">
        <v>329</v>
      </c>
      <c r="I1887" s="822" t="s">
        <v>4092</v>
      </c>
      <c r="J1887" s="822" t="s">
        <v>4093</v>
      </c>
      <c r="K1887" s="822" t="s">
        <v>4094</v>
      </c>
      <c r="L1887" s="825">
        <v>33.4</v>
      </c>
      <c r="M1887" s="825">
        <v>33.4</v>
      </c>
      <c r="N1887" s="822">
        <v>1</v>
      </c>
      <c r="O1887" s="826">
        <v>0.5</v>
      </c>
      <c r="P1887" s="825">
        <v>33.4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21</v>
      </c>
      <c r="B1888" s="822" t="s">
        <v>3465</v>
      </c>
      <c r="C1888" s="822" t="s">
        <v>3471</v>
      </c>
      <c r="D1888" s="823" t="s">
        <v>6113</v>
      </c>
      <c r="E1888" s="824" t="s">
        <v>3482</v>
      </c>
      <c r="F1888" s="822" t="s">
        <v>3466</v>
      </c>
      <c r="G1888" s="822" t="s">
        <v>3573</v>
      </c>
      <c r="H1888" s="822" t="s">
        <v>329</v>
      </c>
      <c r="I1888" s="822" t="s">
        <v>4103</v>
      </c>
      <c r="J1888" s="822" t="s">
        <v>1548</v>
      </c>
      <c r="K1888" s="822" t="s">
        <v>4094</v>
      </c>
      <c r="L1888" s="825">
        <v>33.4</v>
      </c>
      <c r="M1888" s="825">
        <v>167</v>
      </c>
      <c r="N1888" s="822">
        <v>5</v>
      </c>
      <c r="O1888" s="826">
        <v>1.5</v>
      </c>
      <c r="P1888" s="825">
        <v>167</v>
      </c>
      <c r="Q1888" s="827">
        <v>1</v>
      </c>
      <c r="R1888" s="822">
        <v>5</v>
      </c>
      <c r="S1888" s="827">
        <v>1</v>
      </c>
      <c r="T1888" s="826">
        <v>1.5</v>
      </c>
      <c r="U1888" s="828">
        <v>1</v>
      </c>
    </row>
    <row r="1889" spans="1:21" ht="14.45" customHeight="1" x14ac:dyDescent="0.2">
      <c r="A1889" s="821">
        <v>21</v>
      </c>
      <c r="B1889" s="822" t="s">
        <v>3465</v>
      </c>
      <c r="C1889" s="822" t="s">
        <v>3471</v>
      </c>
      <c r="D1889" s="823" t="s">
        <v>6113</v>
      </c>
      <c r="E1889" s="824" t="s">
        <v>3482</v>
      </c>
      <c r="F1889" s="822" t="s">
        <v>3466</v>
      </c>
      <c r="G1889" s="822" t="s">
        <v>3573</v>
      </c>
      <c r="H1889" s="822" t="s">
        <v>329</v>
      </c>
      <c r="I1889" s="822" t="s">
        <v>4485</v>
      </c>
      <c r="J1889" s="822" t="s">
        <v>3575</v>
      </c>
      <c r="K1889" s="822" t="s">
        <v>4486</v>
      </c>
      <c r="L1889" s="825">
        <v>100.17</v>
      </c>
      <c r="M1889" s="825">
        <v>100.17</v>
      </c>
      <c r="N1889" s="822">
        <v>1</v>
      </c>
      <c r="O1889" s="826">
        <v>0.5</v>
      </c>
      <c r="P1889" s="825">
        <v>100.17</v>
      </c>
      <c r="Q1889" s="827">
        <v>1</v>
      </c>
      <c r="R1889" s="822">
        <v>1</v>
      </c>
      <c r="S1889" s="827">
        <v>1</v>
      </c>
      <c r="T1889" s="826">
        <v>0.5</v>
      </c>
      <c r="U1889" s="828">
        <v>1</v>
      </c>
    </row>
    <row r="1890" spans="1:21" ht="14.45" customHeight="1" x14ac:dyDescent="0.2">
      <c r="A1890" s="821">
        <v>21</v>
      </c>
      <c r="B1890" s="822" t="s">
        <v>3465</v>
      </c>
      <c r="C1890" s="822" t="s">
        <v>3471</v>
      </c>
      <c r="D1890" s="823" t="s">
        <v>6113</v>
      </c>
      <c r="E1890" s="824" t="s">
        <v>3482</v>
      </c>
      <c r="F1890" s="822" t="s">
        <v>3466</v>
      </c>
      <c r="G1890" s="822" t="s">
        <v>4111</v>
      </c>
      <c r="H1890" s="822" t="s">
        <v>329</v>
      </c>
      <c r="I1890" s="822" t="s">
        <v>4113</v>
      </c>
      <c r="J1890" s="822" t="s">
        <v>4114</v>
      </c>
      <c r="K1890" s="822" t="s">
        <v>4115</v>
      </c>
      <c r="L1890" s="825">
        <v>177.92</v>
      </c>
      <c r="M1890" s="825">
        <v>355.84</v>
      </c>
      <c r="N1890" s="822">
        <v>2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21</v>
      </c>
      <c r="B1891" s="822" t="s">
        <v>3465</v>
      </c>
      <c r="C1891" s="822" t="s">
        <v>3471</v>
      </c>
      <c r="D1891" s="823" t="s">
        <v>6113</v>
      </c>
      <c r="E1891" s="824" t="s">
        <v>3482</v>
      </c>
      <c r="F1891" s="822" t="s">
        <v>3466</v>
      </c>
      <c r="G1891" s="822" t="s">
        <v>4126</v>
      </c>
      <c r="H1891" s="822" t="s">
        <v>329</v>
      </c>
      <c r="I1891" s="822" t="s">
        <v>4131</v>
      </c>
      <c r="J1891" s="822" t="s">
        <v>4130</v>
      </c>
      <c r="K1891" s="822" t="s">
        <v>3087</v>
      </c>
      <c r="L1891" s="825">
        <v>0</v>
      </c>
      <c r="M1891" s="825">
        <v>0</v>
      </c>
      <c r="N1891" s="822">
        <v>1</v>
      </c>
      <c r="O1891" s="826">
        <v>0.5</v>
      </c>
      <c r="P1891" s="825">
        <v>0</v>
      </c>
      <c r="Q1891" s="827"/>
      <c r="R1891" s="822">
        <v>1</v>
      </c>
      <c r="S1891" s="827">
        <v>1</v>
      </c>
      <c r="T1891" s="826">
        <v>0.5</v>
      </c>
      <c r="U1891" s="828">
        <v>1</v>
      </c>
    </row>
    <row r="1892" spans="1:21" ht="14.45" customHeight="1" x14ac:dyDescent="0.2">
      <c r="A1892" s="821">
        <v>21</v>
      </c>
      <c r="B1892" s="822" t="s">
        <v>3465</v>
      </c>
      <c r="C1892" s="822" t="s">
        <v>3471</v>
      </c>
      <c r="D1892" s="823" t="s">
        <v>6113</v>
      </c>
      <c r="E1892" s="824" t="s">
        <v>3482</v>
      </c>
      <c r="F1892" s="822" t="s">
        <v>3466</v>
      </c>
      <c r="G1892" s="822" t="s">
        <v>4126</v>
      </c>
      <c r="H1892" s="822" t="s">
        <v>662</v>
      </c>
      <c r="I1892" s="822" t="s">
        <v>3086</v>
      </c>
      <c r="J1892" s="822" t="s">
        <v>1635</v>
      </c>
      <c r="K1892" s="822" t="s">
        <v>3087</v>
      </c>
      <c r="L1892" s="825">
        <v>0</v>
      </c>
      <c r="M1892" s="825">
        <v>0</v>
      </c>
      <c r="N1892" s="822">
        <v>3</v>
      </c>
      <c r="O1892" s="826">
        <v>1</v>
      </c>
      <c r="P1892" s="825">
        <v>0</v>
      </c>
      <c r="Q1892" s="827"/>
      <c r="R1892" s="822">
        <v>3</v>
      </c>
      <c r="S1892" s="827">
        <v>1</v>
      </c>
      <c r="T1892" s="826">
        <v>1</v>
      </c>
      <c r="U1892" s="828">
        <v>1</v>
      </c>
    </row>
    <row r="1893" spans="1:21" ht="14.45" customHeight="1" x14ac:dyDescent="0.2">
      <c r="A1893" s="821">
        <v>21</v>
      </c>
      <c r="B1893" s="822" t="s">
        <v>3465</v>
      </c>
      <c r="C1893" s="822" t="s">
        <v>3471</v>
      </c>
      <c r="D1893" s="823" t="s">
        <v>6113</v>
      </c>
      <c r="E1893" s="824" t="s">
        <v>3482</v>
      </c>
      <c r="F1893" s="822" t="s">
        <v>3466</v>
      </c>
      <c r="G1893" s="822" t="s">
        <v>5262</v>
      </c>
      <c r="H1893" s="822" t="s">
        <v>662</v>
      </c>
      <c r="I1893" s="822" t="s">
        <v>3283</v>
      </c>
      <c r="J1893" s="822" t="s">
        <v>3281</v>
      </c>
      <c r="K1893" s="822" t="s">
        <v>3284</v>
      </c>
      <c r="L1893" s="825">
        <v>4428.68</v>
      </c>
      <c r="M1893" s="825">
        <v>4428.68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21</v>
      </c>
      <c r="B1894" s="822" t="s">
        <v>3465</v>
      </c>
      <c r="C1894" s="822" t="s">
        <v>3471</v>
      </c>
      <c r="D1894" s="823" t="s">
        <v>6113</v>
      </c>
      <c r="E1894" s="824" t="s">
        <v>3482</v>
      </c>
      <c r="F1894" s="822" t="s">
        <v>3466</v>
      </c>
      <c r="G1894" s="822" t="s">
        <v>4145</v>
      </c>
      <c r="H1894" s="822" t="s">
        <v>662</v>
      </c>
      <c r="I1894" s="822" t="s">
        <v>4146</v>
      </c>
      <c r="J1894" s="822" t="s">
        <v>3389</v>
      </c>
      <c r="K1894" s="822" t="s">
        <v>4147</v>
      </c>
      <c r="L1894" s="825">
        <v>11977.01</v>
      </c>
      <c r="M1894" s="825">
        <v>23954.02</v>
      </c>
      <c r="N1894" s="822">
        <v>2</v>
      </c>
      <c r="O1894" s="826">
        <v>2</v>
      </c>
      <c r="P1894" s="825">
        <v>23954.02</v>
      </c>
      <c r="Q1894" s="827">
        <v>1</v>
      </c>
      <c r="R1894" s="822">
        <v>2</v>
      </c>
      <c r="S1894" s="827">
        <v>1</v>
      </c>
      <c r="T1894" s="826">
        <v>2</v>
      </c>
      <c r="U1894" s="828">
        <v>1</v>
      </c>
    </row>
    <row r="1895" spans="1:21" ht="14.45" customHeight="1" x14ac:dyDescent="0.2">
      <c r="A1895" s="821">
        <v>21</v>
      </c>
      <c r="B1895" s="822" t="s">
        <v>3465</v>
      </c>
      <c r="C1895" s="822" t="s">
        <v>3471</v>
      </c>
      <c r="D1895" s="823" t="s">
        <v>6113</v>
      </c>
      <c r="E1895" s="824" t="s">
        <v>3482</v>
      </c>
      <c r="F1895" s="822" t="s">
        <v>3466</v>
      </c>
      <c r="G1895" s="822" t="s">
        <v>3561</v>
      </c>
      <c r="H1895" s="822" t="s">
        <v>662</v>
      </c>
      <c r="I1895" s="822" t="s">
        <v>4161</v>
      </c>
      <c r="J1895" s="822" t="s">
        <v>4157</v>
      </c>
      <c r="K1895" s="822" t="s">
        <v>4162</v>
      </c>
      <c r="L1895" s="825">
        <v>150.94</v>
      </c>
      <c r="M1895" s="825">
        <v>150.94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21</v>
      </c>
      <c r="B1896" s="822" t="s">
        <v>3465</v>
      </c>
      <c r="C1896" s="822" t="s">
        <v>3471</v>
      </c>
      <c r="D1896" s="823" t="s">
        <v>6113</v>
      </c>
      <c r="E1896" s="824" t="s">
        <v>3482</v>
      </c>
      <c r="F1896" s="822" t="s">
        <v>3466</v>
      </c>
      <c r="G1896" s="822" t="s">
        <v>3561</v>
      </c>
      <c r="H1896" s="822" t="s">
        <v>329</v>
      </c>
      <c r="I1896" s="822" t="s">
        <v>3562</v>
      </c>
      <c r="J1896" s="822" t="s">
        <v>1624</v>
      </c>
      <c r="K1896" s="822" t="s">
        <v>1626</v>
      </c>
      <c r="L1896" s="825">
        <v>50.32</v>
      </c>
      <c r="M1896" s="825">
        <v>905.76</v>
      </c>
      <c r="N1896" s="822">
        <v>18</v>
      </c>
      <c r="O1896" s="826">
        <v>5</v>
      </c>
      <c r="P1896" s="825">
        <v>452.88</v>
      </c>
      <c r="Q1896" s="827">
        <v>0.5</v>
      </c>
      <c r="R1896" s="822">
        <v>9</v>
      </c>
      <c r="S1896" s="827">
        <v>0.5</v>
      </c>
      <c r="T1896" s="826">
        <v>2.5</v>
      </c>
      <c r="U1896" s="828">
        <v>0.5</v>
      </c>
    </row>
    <row r="1897" spans="1:21" ht="14.45" customHeight="1" x14ac:dyDescent="0.2">
      <c r="A1897" s="821">
        <v>21</v>
      </c>
      <c r="B1897" s="822" t="s">
        <v>3465</v>
      </c>
      <c r="C1897" s="822" t="s">
        <v>3471</v>
      </c>
      <c r="D1897" s="823" t="s">
        <v>6113</v>
      </c>
      <c r="E1897" s="824" t="s">
        <v>3482</v>
      </c>
      <c r="F1897" s="822" t="s">
        <v>3466</v>
      </c>
      <c r="G1897" s="822" t="s">
        <v>3564</v>
      </c>
      <c r="H1897" s="822" t="s">
        <v>329</v>
      </c>
      <c r="I1897" s="822" t="s">
        <v>3565</v>
      </c>
      <c r="J1897" s="822" t="s">
        <v>693</v>
      </c>
      <c r="K1897" s="822" t="s">
        <v>3566</v>
      </c>
      <c r="L1897" s="825">
        <v>2086.5500000000002</v>
      </c>
      <c r="M1897" s="825">
        <v>133539.20000000007</v>
      </c>
      <c r="N1897" s="822">
        <v>64</v>
      </c>
      <c r="O1897" s="826">
        <v>38</v>
      </c>
      <c r="P1897" s="825">
        <v>79288.900000000038</v>
      </c>
      <c r="Q1897" s="827">
        <v>0.59375</v>
      </c>
      <c r="R1897" s="822">
        <v>38</v>
      </c>
      <c r="S1897" s="827">
        <v>0.59375</v>
      </c>
      <c r="T1897" s="826">
        <v>20.5</v>
      </c>
      <c r="U1897" s="828">
        <v>0.53947368421052633</v>
      </c>
    </row>
    <row r="1898" spans="1:21" ht="14.45" customHeight="1" x14ac:dyDescent="0.2">
      <c r="A1898" s="821">
        <v>21</v>
      </c>
      <c r="B1898" s="822" t="s">
        <v>3465</v>
      </c>
      <c r="C1898" s="822" t="s">
        <v>3471</v>
      </c>
      <c r="D1898" s="823" t="s">
        <v>6113</v>
      </c>
      <c r="E1898" s="824" t="s">
        <v>3482</v>
      </c>
      <c r="F1898" s="822" t="s">
        <v>3466</v>
      </c>
      <c r="G1898" s="822" t="s">
        <v>4169</v>
      </c>
      <c r="H1898" s="822" t="s">
        <v>662</v>
      </c>
      <c r="I1898" s="822" t="s">
        <v>2870</v>
      </c>
      <c r="J1898" s="822" t="s">
        <v>1722</v>
      </c>
      <c r="K1898" s="822" t="s">
        <v>2871</v>
      </c>
      <c r="L1898" s="825">
        <v>154.36000000000001</v>
      </c>
      <c r="M1898" s="825">
        <v>771.80000000000007</v>
      </c>
      <c r="N1898" s="822">
        <v>5</v>
      </c>
      <c r="O1898" s="826">
        <v>2</v>
      </c>
      <c r="P1898" s="825">
        <v>308.72000000000003</v>
      </c>
      <c r="Q1898" s="827">
        <v>0.4</v>
      </c>
      <c r="R1898" s="822">
        <v>2</v>
      </c>
      <c r="S1898" s="827">
        <v>0.4</v>
      </c>
      <c r="T1898" s="826">
        <v>1</v>
      </c>
      <c r="U1898" s="828">
        <v>0.5</v>
      </c>
    </row>
    <row r="1899" spans="1:21" ht="14.45" customHeight="1" x14ac:dyDescent="0.2">
      <c r="A1899" s="821">
        <v>21</v>
      </c>
      <c r="B1899" s="822" t="s">
        <v>3465</v>
      </c>
      <c r="C1899" s="822" t="s">
        <v>3471</v>
      </c>
      <c r="D1899" s="823" t="s">
        <v>6113</v>
      </c>
      <c r="E1899" s="824" t="s">
        <v>3482</v>
      </c>
      <c r="F1899" s="822" t="s">
        <v>3466</v>
      </c>
      <c r="G1899" s="822" t="s">
        <v>4172</v>
      </c>
      <c r="H1899" s="822" t="s">
        <v>329</v>
      </c>
      <c r="I1899" s="822" t="s">
        <v>4173</v>
      </c>
      <c r="J1899" s="822" t="s">
        <v>4174</v>
      </c>
      <c r="K1899" s="822" t="s">
        <v>1193</v>
      </c>
      <c r="L1899" s="825">
        <v>374.79</v>
      </c>
      <c r="M1899" s="825">
        <v>2248.7400000000002</v>
      </c>
      <c r="N1899" s="822">
        <v>6</v>
      </c>
      <c r="O1899" s="826">
        <v>3</v>
      </c>
      <c r="P1899" s="825">
        <v>1499.16</v>
      </c>
      <c r="Q1899" s="827">
        <v>0.66666666666666663</v>
      </c>
      <c r="R1899" s="822">
        <v>4</v>
      </c>
      <c r="S1899" s="827">
        <v>0.66666666666666663</v>
      </c>
      <c r="T1899" s="826">
        <v>2</v>
      </c>
      <c r="U1899" s="828">
        <v>0.66666666666666663</v>
      </c>
    </row>
    <row r="1900" spans="1:21" ht="14.45" customHeight="1" x14ac:dyDescent="0.2">
      <c r="A1900" s="821">
        <v>21</v>
      </c>
      <c r="B1900" s="822" t="s">
        <v>3465</v>
      </c>
      <c r="C1900" s="822" t="s">
        <v>3471</v>
      </c>
      <c r="D1900" s="823" t="s">
        <v>6113</v>
      </c>
      <c r="E1900" s="824" t="s">
        <v>3482</v>
      </c>
      <c r="F1900" s="822" t="s">
        <v>3466</v>
      </c>
      <c r="G1900" s="822" t="s">
        <v>4175</v>
      </c>
      <c r="H1900" s="822" t="s">
        <v>329</v>
      </c>
      <c r="I1900" s="822" t="s">
        <v>4528</v>
      </c>
      <c r="J1900" s="822" t="s">
        <v>4177</v>
      </c>
      <c r="K1900" s="822" t="s">
        <v>4185</v>
      </c>
      <c r="L1900" s="825">
        <v>775.17</v>
      </c>
      <c r="M1900" s="825">
        <v>2325.5099999999998</v>
      </c>
      <c r="N1900" s="822">
        <v>3</v>
      </c>
      <c r="O1900" s="826">
        <v>1</v>
      </c>
      <c r="P1900" s="825">
        <v>2325.5099999999998</v>
      </c>
      <c r="Q1900" s="827">
        <v>1</v>
      </c>
      <c r="R1900" s="822">
        <v>3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21</v>
      </c>
      <c r="B1901" s="822" t="s">
        <v>3465</v>
      </c>
      <c r="C1901" s="822" t="s">
        <v>3471</v>
      </c>
      <c r="D1901" s="823" t="s">
        <v>6113</v>
      </c>
      <c r="E1901" s="824" t="s">
        <v>3482</v>
      </c>
      <c r="F1901" s="822" t="s">
        <v>3466</v>
      </c>
      <c r="G1901" s="822" t="s">
        <v>3549</v>
      </c>
      <c r="H1901" s="822" t="s">
        <v>662</v>
      </c>
      <c r="I1901" s="822" t="s">
        <v>3245</v>
      </c>
      <c r="J1901" s="822" t="s">
        <v>1925</v>
      </c>
      <c r="K1901" s="822" t="s">
        <v>1926</v>
      </c>
      <c r="L1901" s="825">
        <v>84.18</v>
      </c>
      <c r="M1901" s="825">
        <v>168.36</v>
      </c>
      <c r="N1901" s="822">
        <v>2</v>
      </c>
      <c r="O1901" s="826">
        <v>1</v>
      </c>
      <c r="P1901" s="825">
        <v>168.36</v>
      </c>
      <c r="Q1901" s="827">
        <v>1</v>
      </c>
      <c r="R1901" s="822">
        <v>2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21</v>
      </c>
      <c r="B1902" s="822" t="s">
        <v>3465</v>
      </c>
      <c r="C1902" s="822" t="s">
        <v>3471</v>
      </c>
      <c r="D1902" s="823" t="s">
        <v>6113</v>
      </c>
      <c r="E1902" s="824" t="s">
        <v>3482</v>
      </c>
      <c r="F1902" s="822" t="s">
        <v>3466</v>
      </c>
      <c r="G1902" s="822" t="s">
        <v>3549</v>
      </c>
      <c r="H1902" s="822" t="s">
        <v>662</v>
      </c>
      <c r="I1902" s="822" t="s">
        <v>3550</v>
      </c>
      <c r="J1902" s="822" t="s">
        <v>1925</v>
      </c>
      <c r="K1902" s="822" t="s">
        <v>3551</v>
      </c>
      <c r="L1902" s="825">
        <v>63.14</v>
      </c>
      <c r="M1902" s="825">
        <v>63.14</v>
      </c>
      <c r="N1902" s="822">
        <v>1</v>
      </c>
      <c r="O1902" s="826">
        <v>1</v>
      </c>
      <c r="P1902" s="825">
        <v>63.14</v>
      </c>
      <c r="Q1902" s="827">
        <v>1</v>
      </c>
      <c r="R1902" s="822">
        <v>1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21</v>
      </c>
      <c r="B1903" s="822" t="s">
        <v>3465</v>
      </c>
      <c r="C1903" s="822" t="s">
        <v>3471</v>
      </c>
      <c r="D1903" s="823" t="s">
        <v>6113</v>
      </c>
      <c r="E1903" s="824" t="s">
        <v>3482</v>
      </c>
      <c r="F1903" s="822" t="s">
        <v>3466</v>
      </c>
      <c r="G1903" s="822" t="s">
        <v>3553</v>
      </c>
      <c r="H1903" s="822" t="s">
        <v>329</v>
      </c>
      <c r="I1903" s="822" t="s">
        <v>3554</v>
      </c>
      <c r="J1903" s="822" t="s">
        <v>1244</v>
      </c>
      <c r="K1903" s="822" t="s">
        <v>1245</v>
      </c>
      <c r="L1903" s="825">
        <v>121.92</v>
      </c>
      <c r="M1903" s="825">
        <v>2560.3200000000002</v>
      </c>
      <c r="N1903" s="822">
        <v>21</v>
      </c>
      <c r="O1903" s="826">
        <v>15</v>
      </c>
      <c r="P1903" s="825">
        <v>1584.9600000000003</v>
      </c>
      <c r="Q1903" s="827">
        <v>0.61904761904761907</v>
      </c>
      <c r="R1903" s="822">
        <v>13</v>
      </c>
      <c r="S1903" s="827">
        <v>0.61904761904761907</v>
      </c>
      <c r="T1903" s="826">
        <v>9.5</v>
      </c>
      <c r="U1903" s="828">
        <v>0.6333333333333333</v>
      </c>
    </row>
    <row r="1904" spans="1:21" ht="14.45" customHeight="1" x14ac:dyDescent="0.2">
      <c r="A1904" s="821">
        <v>21</v>
      </c>
      <c r="B1904" s="822" t="s">
        <v>3465</v>
      </c>
      <c r="C1904" s="822" t="s">
        <v>3471</v>
      </c>
      <c r="D1904" s="823" t="s">
        <v>6113</v>
      </c>
      <c r="E1904" s="824" t="s">
        <v>3482</v>
      </c>
      <c r="F1904" s="822" t="s">
        <v>3466</v>
      </c>
      <c r="G1904" s="822" t="s">
        <v>3553</v>
      </c>
      <c r="H1904" s="822" t="s">
        <v>329</v>
      </c>
      <c r="I1904" s="822" t="s">
        <v>4202</v>
      </c>
      <c r="J1904" s="822" t="s">
        <v>1244</v>
      </c>
      <c r="K1904" s="822" t="s">
        <v>1245</v>
      </c>
      <c r="L1904" s="825">
        <v>121.92</v>
      </c>
      <c r="M1904" s="825">
        <v>1950.72</v>
      </c>
      <c r="N1904" s="822">
        <v>16</v>
      </c>
      <c r="O1904" s="826">
        <v>8.5</v>
      </c>
      <c r="P1904" s="825">
        <v>1219.2</v>
      </c>
      <c r="Q1904" s="827">
        <v>0.625</v>
      </c>
      <c r="R1904" s="822">
        <v>10</v>
      </c>
      <c r="S1904" s="827">
        <v>0.625</v>
      </c>
      <c r="T1904" s="826">
        <v>4</v>
      </c>
      <c r="U1904" s="828">
        <v>0.47058823529411764</v>
      </c>
    </row>
    <row r="1905" spans="1:21" ht="14.45" customHeight="1" x14ac:dyDescent="0.2">
      <c r="A1905" s="821">
        <v>21</v>
      </c>
      <c r="B1905" s="822" t="s">
        <v>3465</v>
      </c>
      <c r="C1905" s="822" t="s">
        <v>3471</v>
      </c>
      <c r="D1905" s="823" t="s">
        <v>6113</v>
      </c>
      <c r="E1905" s="824" t="s">
        <v>3482</v>
      </c>
      <c r="F1905" s="822" t="s">
        <v>3466</v>
      </c>
      <c r="G1905" s="822" t="s">
        <v>4205</v>
      </c>
      <c r="H1905" s="822" t="s">
        <v>329</v>
      </c>
      <c r="I1905" s="822" t="s">
        <v>4535</v>
      </c>
      <c r="J1905" s="822" t="s">
        <v>1290</v>
      </c>
      <c r="K1905" s="822" t="s">
        <v>3785</v>
      </c>
      <c r="L1905" s="825">
        <v>1933.92</v>
      </c>
      <c r="M1905" s="825">
        <v>3867.84</v>
      </c>
      <c r="N1905" s="822">
        <v>2</v>
      </c>
      <c r="O1905" s="826">
        <v>0.5</v>
      </c>
      <c r="P1905" s="825">
        <v>3867.84</v>
      </c>
      <c r="Q1905" s="827">
        <v>1</v>
      </c>
      <c r="R1905" s="822">
        <v>2</v>
      </c>
      <c r="S1905" s="827">
        <v>1</v>
      </c>
      <c r="T1905" s="826">
        <v>0.5</v>
      </c>
      <c r="U1905" s="828">
        <v>1</v>
      </c>
    </row>
    <row r="1906" spans="1:21" ht="14.45" customHeight="1" x14ac:dyDescent="0.2">
      <c r="A1906" s="821">
        <v>21</v>
      </c>
      <c r="B1906" s="822" t="s">
        <v>3465</v>
      </c>
      <c r="C1906" s="822" t="s">
        <v>3471</v>
      </c>
      <c r="D1906" s="823" t="s">
        <v>6113</v>
      </c>
      <c r="E1906" s="824" t="s">
        <v>3482</v>
      </c>
      <c r="F1906" s="822" t="s">
        <v>3467</v>
      </c>
      <c r="G1906" s="822" t="s">
        <v>3555</v>
      </c>
      <c r="H1906" s="822" t="s">
        <v>329</v>
      </c>
      <c r="I1906" s="822" t="s">
        <v>4207</v>
      </c>
      <c r="J1906" s="822" t="s">
        <v>3557</v>
      </c>
      <c r="K1906" s="822"/>
      <c r="L1906" s="825">
        <v>0</v>
      </c>
      <c r="M1906" s="825">
        <v>0</v>
      </c>
      <c r="N1906" s="822">
        <v>1</v>
      </c>
      <c r="O1906" s="826">
        <v>1</v>
      </c>
      <c r="P1906" s="825">
        <v>0</v>
      </c>
      <c r="Q1906" s="827"/>
      <c r="R1906" s="822">
        <v>1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21</v>
      </c>
      <c r="B1907" s="822" t="s">
        <v>3465</v>
      </c>
      <c r="C1907" s="822" t="s">
        <v>3471</v>
      </c>
      <c r="D1907" s="823" t="s">
        <v>6113</v>
      </c>
      <c r="E1907" s="824" t="s">
        <v>3482</v>
      </c>
      <c r="F1907" s="822" t="s">
        <v>3467</v>
      </c>
      <c r="G1907" s="822" t="s">
        <v>3555</v>
      </c>
      <c r="H1907" s="822" t="s">
        <v>329</v>
      </c>
      <c r="I1907" s="822" t="s">
        <v>4758</v>
      </c>
      <c r="J1907" s="822" t="s">
        <v>3557</v>
      </c>
      <c r="K1907" s="822"/>
      <c r="L1907" s="825">
        <v>0</v>
      </c>
      <c r="M1907" s="825">
        <v>0</v>
      </c>
      <c r="N1907" s="822">
        <v>1</v>
      </c>
      <c r="O1907" s="826">
        <v>1</v>
      </c>
      <c r="P1907" s="825"/>
      <c r="Q1907" s="827"/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21</v>
      </c>
      <c r="B1908" s="822" t="s">
        <v>3465</v>
      </c>
      <c r="C1908" s="822" t="s">
        <v>3471</v>
      </c>
      <c r="D1908" s="823" t="s">
        <v>6113</v>
      </c>
      <c r="E1908" s="824" t="s">
        <v>3482</v>
      </c>
      <c r="F1908" s="822" t="s">
        <v>3467</v>
      </c>
      <c r="G1908" s="822" t="s">
        <v>3555</v>
      </c>
      <c r="H1908" s="822" t="s">
        <v>329</v>
      </c>
      <c r="I1908" s="822" t="s">
        <v>4762</v>
      </c>
      <c r="J1908" s="822" t="s">
        <v>3557</v>
      </c>
      <c r="K1908" s="822"/>
      <c r="L1908" s="825">
        <v>0</v>
      </c>
      <c r="M1908" s="825">
        <v>0</v>
      </c>
      <c r="N1908" s="822">
        <v>1</v>
      </c>
      <c r="O1908" s="826">
        <v>1</v>
      </c>
      <c r="P1908" s="825"/>
      <c r="Q1908" s="827"/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21</v>
      </c>
      <c r="B1909" s="822" t="s">
        <v>3465</v>
      </c>
      <c r="C1909" s="822" t="s">
        <v>3471</v>
      </c>
      <c r="D1909" s="823" t="s">
        <v>6113</v>
      </c>
      <c r="E1909" s="824" t="s">
        <v>3499</v>
      </c>
      <c r="F1909" s="822" t="s">
        <v>3466</v>
      </c>
      <c r="G1909" s="822" t="s">
        <v>5263</v>
      </c>
      <c r="H1909" s="822" t="s">
        <v>329</v>
      </c>
      <c r="I1909" s="822" t="s">
        <v>5264</v>
      </c>
      <c r="J1909" s="822" t="s">
        <v>5265</v>
      </c>
      <c r="K1909" s="822" t="s">
        <v>5266</v>
      </c>
      <c r="L1909" s="825">
        <v>87.87</v>
      </c>
      <c r="M1909" s="825">
        <v>263.61</v>
      </c>
      <c r="N1909" s="822">
        <v>3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21</v>
      </c>
      <c r="B1910" s="822" t="s">
        <v>3465</v>
      </c>
      <c r="C1910" s="822" t="s">
        <v>3471</v>
      </c>
      <c r="D1910" s="823" t="s">
        <v>6113</v>
      </c>
      <c r="E1910" s="824" t="s">
        <v>3494</v>
      </c>
      <c r="F1910" s="822" t="s">
        <v>3466</v>
      </c>
      <c r="G1910" s="822" t="s">
        <v>3641</v>
      </c>
      <c r="H1910" s="822" t="s">
        <v>329</v>
      </c>
      <c r="I1910" s="822" t="s">
        <v>3642</v>
      </c>
      <c r="J1910" s="822" t="s">
        <v>3643</v>
      </c>
      <c r="K1910" s="822" t="s">
        <v>3644</v>
      </c>
      <c r="L1910" s="825">
        <v>23.49</v>
      </c>
      <c r="M1910" s="825">
        <v>23.49</v>
      </c>
      <c r="N1910" s="822">
        <v>1</v>
      </c>
      <c r="O1910" s="826">
        <v>0.5</v>
      </c>
      <c r="P1910" s="825">
        <v>23.49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21</v>
      </c>
      <c r="B1911" s="822" t="s">
        <v>3465</v>
      </c>
      <c r="C1911" s="822" t="s">
        <v>3471</v>
      </c>
      <c r="D1911" s="823" t="s">
        <v>6113</v>
      </c>
      <c r="E1911" s="824" t="s">
        <v>3494</v>
      </c>
      <c r="F1911" s="822" t="s">
        <v>3466</v>
      </c>
      <c r="G1911" s="822" t="s">
        <v>3641</v>
      </c>
      <c r="H1911" s="822" t="s">
        <v>329</v>
      </c>
      <c r="I1911" s="822" t="s">
        <v>3645</v>
      </c>
      <c r="J1911" s="822" t="s">
        <v>3643</v>
      </c>
      <c r="K1911" s="822" t="s">
        <v>3646</v>
      </c>
      <c r="L1911" s="825">
        <v>70.48</v>
      </c>
      <c r="M1911" s="825">
        <v>563.84</v>
      </c>
      <c r="N1911" s="822">
        <v>8</v>
      </c>
      <c r="O1911" s="826">
        <v>3.5</v>
      </c>
      <c r="P1911" s="825">
        <v>422.88</v>
      </c>
      <c r="Q1911" s="827">
        <v>0.75</v>
      </c>
      <c r="R1911" s="822">
        <v>6</v>
      </c>
      <c r="S1911" s="827">
        <v>0.75</v>
      </c>
      <c r="T1911" s="826">
        <v>3</v>
      </c>
      <c r="U1911" s="828">
        <v>0.8571428571428571</v>
      </c>
    </row>
    <row r="1912" spans="1:21" ht="14.45" customHeight="1" x14ac:dyDescent="0.2">
      <c r="A1912" s="821">
        <v>21</v>
      </c>
      <c r="B1912" s="822" t="s">
        <v>3465</v>
      </c>
      <c r="C1912" s="822" t="s">
        <v>3471</v>
      </c>
      <c r="D1912" s="823" t="s">
        <v>6113</v>
      </c>
      <c r="E1912" s="824" t="s">
        <v>3494</v>
      </c>
      <c r="F1912" s="822" t="s">
        <v>3466</v>
      </c>
      <c r="G1912" s="822" t="s">
        <v>3641</v>
      </c>
      <c r="H1912" s="822" t="s">
        <v>329</v>
      </c>
      <c r="I1912" s="822" t="s">
        <v>4647</v>
      </c>
      <c r="J1912" s="822" t="s">
        <v>3643</v>
      </c>
      <c r="K1912" s="822" t="s">
        <v>3646</v>
      </c>
      <c r="L1912" s="825">
        <v>70.48</v>
      </c>
      <c r="M1912" s="825">
        <v>140.96</v>
      </c>
      <c r="N1912" s="822">
        <v>2</v>
      </c>
      <c r="O1912" s="826">
        <v>1</v>
      </c>
      <c r="P1912" s="825"/>
      <c r="Q1912" s="827">
        <v>0</v>
      </c>
      <c r="R1912" s="822"/>
      <c r="S1912" s="827">
        <v>0</v>
      </c>
      <c r="T1912" s="826"/>
      <c r="U1912" s="828">
        <v>0</v>
      </c>
    </row>
    <row r="1913" spans="1:21" ht="14.45" customHeight="1" x14ac:dyDescent="0.2">
      <c r="A1913" s="821">
        <v>21</v>
      </c>
      <c r="B1913" s="822" t="s">
        <v>3465</v>
      </c>
      <c r="C1913" s="822" t="s">
        <v>3471</v>
      </c>
      <c r="D1913" s="823" t="s">
        <v>6113</v>
      </c>
      <c r="E1913" s="824" t="s">
        <v>3494</v>
      </c>
      <c r="F1913" s="822" t="s">
        <v>3466</v>
      </c>
      <c r="G1913" s="822" t="s">
        <v>3647</v>
      </c>
      <c r="H1913" s="822" t="s">
        <v>662</v>
      </c>
      <c r="I1913" s="822" t="s">
        <v>2999</v>
      </c>
      <c r="J1913" s="822" t="s">
        <v>701</v>
      </c>
      <c r="K1913" s="822" t="s">
        <v>702</v>
      </c>
      <c r="L1913" s="825">
        <v>72.55</v>
      </c>
      <c r="M1913" s="825">
        <v>145.1</v>
      </c>
      <c r="N1913" s="822">
        <v>2</v>
      </c>
      <c r="O1913" s="826">
        <v>1.5</v>
      </c>
      <c r="P1913" s="825"/>
      <c r="Q1913" s="827">
        <v>0</v>
      </c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21</v>
      </c>
      <c r="B1914" s="822" t="s">
        <v>3465</v>
      </c>
      <c r="C1914" s="822" t="s">
        <v>3471</v>
      </c>
      <c r="D1914" s="823" t="s">
        <v>6113</v>
      </c>
      <c r="E1914" s="824" t="s">
        <v>3494</v>
      </c>
      <c r="F1914" s="822" t="s">
        <v>3466</v>
      </c>
      <c r="G1914" s="822" t="s">
        <v>3647</v>
      </c>
      <c r="H1914" s="822" t="s">
        <v>662</v>
      </c>
      <c r="I1914" s="822" t="s">
        <v>2998</v>
      </c>
      <c r="J1914" s="822" t="s">
        <v>701</v>
      </c>
      <c r="K1914" s="822" t="s">
        <v>703</v>
      </c>
      <c r="L1914" s="825">
        <v>21.76</v>
      </c>
      <c r="M1914" s="825">
        <v>43.52</v>
      </c>
      <c r="N1914" s="822">
        <v>2</v>
      </c>
      <c r="O1914" s="826">
        <v>1.5</v>
      </c>
      <c r="P1914" s="825">
        <v>43.52</v>
      </c>
      <c r="Q1914" s="827">
        <v>1</v>
      </c>
      <c r="R1914" s="822">
        <v>2</v>
      </c>
      <c r="S1914" s="827">
        <v>1</v>
      </c>
      <c r="T1914" s="826">
        <v>1.5</v>
      </c>
      <c r="U1914" s="828">
        <v>1</v>
      </c>
    </row>
    <row r="1915" spans="1:21" ht="14.45" customHeight="1" x14ac:dyDescent="0.2">
      <c r="A1915" s="821">
        <v>21</v>
      </c>
      <c r="B1915" s="822" t="s">
        <v>3465</v>
      </c>
      <c r="C1915" s="822" t="s">
        <v>3471</v>
      </c>
      <c r="D1915" s="823" t="s">
        <v>6113</v>
      </c>
      <c r="E1915" s="824" t="s">
        <v>3494</v>
      </c>
      <c r="F1915" s="822" t="s">
        <v>3466</v>
      </c>
      <c r="G1915" s="822" t="s">
        <v>3647</v>
      </c>
      <c r="H1915" s="822" t="s">
        <v>662</v>
      </c>
      <c r="I1915" s="822" t="s">
        <v>3000</v>
      </c>
      <c r="J1915" s="822" t="s">
        <v>701</v>
      </c>
      <c r="K1915" s="822" t="s">
        <v>698</v>
      </c>
      <c r="L1915" s="825">
        <v>65.28</v>
      </c>
      <c r="M1915" s="825">
        <v>65.28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21</v>
      </c>
      <c r="B1916" s="822" t="s">
        <v>3465</v>
      </c>
      <c r="C1916" s="822" t="s">
        <v>3471</v>
      </c>
      <c r="D1916" s="823" t="s">
        <v>6113</v>
      </c>
      <c r="E1916" s="824" t="s">
        <v>3494</v>
      </c>
      <c r="F1916" s="822" t="s">
        <v>3466</v>
      </c>
      <c r="G1916" s="822" t="s">
        <v>3656</v>
      </c>
      <c r="H1916" s="822" t="s">
        <v>662</v>
      </c>
      <c r="I1916" s="822" t="s">
        <v>3081</v>
      </c>
      <c r="J1916" s="822" t="s">
        <v>3079</v>
      </c>
      <c r="K1916" s="822" t="s">
        <v>3082</v>
      </c>
      <c r="L1916" s="825">
        <v>46.81</v>
      </c>
      <c r="M1916" s="825">
        <v>140.43</v>
      </c>
      <c r="N1916" s="822">
        <v>3</v>
      </c>
      <c r="O1916" s="826">
        <v>3</v>
      </c>
      <c r="P1916" s="825">
        <v>93.62</v>
      </c>
      <c r="Q1916" s="827">
        <v>0.66666666666666663</v>
      </c>
      <c r="R1916" s="822">
        <v>2</v>
      </c>
      <c r="S1916" s="827">
        <v>0.66666666666666663</v>
      </c>
      <c r="T1916" s="826">
        <v>2</v>
      </c>
      <c r="U1916" s="828">
        <v>0.66666666666666663</v>
      </c>
    </row>
    <row r="1917" spans="1:21" ht="14.45" customHeight="1" x14ac:dyDescent="0.2">
      <c r="A1917" s="821">
        <v>21</v>
      </c>
      <c r="B1917" s="822" t="s">
        <v>3465</v>
      </c>
      <c r="C1917" s="822" t="s">
        <v>3471</v>
      </c>
      <c r="D1917" s="823" t="s">
        <v>6113</v>
      </c>
      <c r="E1917" s="824" t="s">
        <v>3494</v>
      </c>
      <c r="F1917" s="822" t="s">
        <v>3466</v>
      </c>
      <c r="G1917" s="822" t="s">
        <v>3656</v>
      </c>
      <c r="H1917" s="822" t="s">
        <v>662</v>
      </c>
      <c r="I1917" s="822" t="s">
        <v>3083</v>
      </c>
      <c r="J1917" s="822" t="s">
        <v>3079</v>
      </c>
      <c r="K1917" s="822" t="s">
        <v>3084</v>
      </c>
      <c r="L1917" s="825">
        <v>11.71</v>
      </c>
      <c r="M1917" s="825">
        <v>70.260000000000005</v>
      </c>
      <c r="N1917" s="822">
        <v>6</v>
      </c>
      <c r="O1917" s="826">
        <v>5.5</v>
      </c>
      <c r="P1917" s="825">
        <v>46.84</v>
      </c>
      <c r="Q1917" s="827">
        <v>0.66666666666666663</v>
      </c>
      <c r="R1917" s="822">
        <v>4</v>
      </c>
      <c r="S1917" s="827">
        <v>0.66666666666666663</v>
      </c>
      <c r="T1917" s="826">
        <v>3.5</v>
      </c>
      <c r="U1917" s="828">
        <v>0.63636363636363635</v>
      </c>
    </row>
    <row r="1918" spans="1:21" ht="14.45" customHeight="1" x14ac:dyDescent="0.2">
      <c r="A1918" s="821">
        <v>21</v>
      </c>
      <c r="B1918" s="822" t="s">
        <v>3465</v>
      </c>
      <c r="C1918" s="822" t="s">
        <v>3471</v>
      </c>
      <c r="D1918" s="823" t="s">
        <v>6113</v>
      </c>
      <c r="E1918" s="824" t="s">
        <v>3494</v>
      </c>
      <c r="F1918" s="822" t="s">
        <v>3466</v>
      </c>
      <c r="G1918" s="822" t="s">
        <v>3662</v>
      </c>
      <c r="H1918" s="822" t="s">
        <v>329</v>
      </c>
      <c r="I1918" s="822" t="s">
        <v>5267</v>
      </c>
      <c r="J1918" s="822" t="s">
        <v>5268</v>
      </c>
      <c r="K1918" s="822" t="s">
        <v>3665</v>
      </c>
      <c r="L1918" s="825">
        <v>204.64</v>
      </c>
      <c r="M1918" s="825">
        <v>2455.6799999999998</v>
      </c>
      <c r="N1918" s="822">
        <v>12</v>
      </c>
      <c r="O1918" s="826">
        <v>2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21</v>
      </c>
      <c r="B1919" s="822" t="s">
        <v>3465</v>
      </c>
      <c r="C1919" s="822" t="s">
        <v>3471</v>
      </c>
      <c r="D1919" s="823" t="s">
        <v>6113</v>
      </c>
      <c r="E1919" s="824" t="s">
        <v>3494</v>
      </c>
      <c r="F1919" s="822" t="s">
        <v>3466</v>
      </c>
      <c r="G1919" s="822" t="s">
        <v>3662</v>
      </c>
      <c r="H1919" s="822" t="s">
        <v>329</v>
      </c>
      <c r="I1919" s="822" t="s">
        <v>3668</v>
      </c>
      <c r="J1919" s="822" t="s">
        <v>3669</v>
      </c>
      <c r="K1919" s="822" t="s">
        <v>3667</v>
      </c>
      <c r="L1919" s="825">
        <v>219.25</v>
      </c>
      <c r="M1919" s="825">
        <v>877</v>
      </c>
      <c r="N1919" s="822">
        <v>4</v>
      </c>
      <c r="O1919" s="826">
        <v>1</v>
      </c>
      <c r="P1919" s="825">
        <v>877</v>
      </c>
      <c r="Q1919" s="827">
        <v>1</v>
      </c>
      <c r="R1919" s="822">
        <v>4</v>
      </c>
      <c r="S1919" s="827">
        <v>1</v>
      </c>
      <c r="T1919" s="826">
        <v>1</v>
      </c>
      <c r="U1919" s="828">
        <v>1</v>
      </c>
    </row>
    <row r="1920" spans="1:21" ht="14.45" customHeight="1" x14ac:dyDescent="0.2">
      <c r="A1920" s="821">
        <v>21</v>
      </c>
      <c r="B1920" s="822" t="s">
        <v>3465</v>
      </c>
      <c r="C1920" s="822" t="s">
        <v>3471</v>
      </c>
      <c r="D1920" s="823" t="s">
        <v>6113</v>
      </c>
      <c r="E1920" s="824" t="s">
        <v>3494</v>
      </c>
      <c r="F1920" s="822" t="s">
        <v>3466</v>
      </c>
      <c r="G1920" s="822" t="s">
        <v>3674</v>
      </c>
      <c r="H1920" s="822" t="s">
        <v>662</v>
      </c>
      <c r="I1920" s="822" t="s">
        <v>3675</v>
      </c>
      <c r="J1920" s="822" t="s">
        <v>3676</v>
      </c>
      <c r="K1920" s="822" t="s">
        <v>3677</v>
      </c>
      <c r="L1920" s="825">
        <v>1091.07</v>
      </c>
      <c r="M1920" s="825">
        <v>9819.6299999999992</v>
      </c>
      <c r="N1920" s="822">
        <v>9</v>
      </c>
      <c r="O1920" s="826">
        <v>4.5</v>
      </c>
      <c r="P1920" s="825">
        <v>9819.6299999999992</v>
      </c>
      <c r="Q1920" s="827">
        <v>1</v>
      </c>
      <c r="R1920" s="822">
        <v>9</v>
      </c>
      <c r="S1920" s="827">
        <v>1</v>
      </c>
      <c r="T1920" s="826">
        <v>4.5</v>
      </c>
      <c r="U1920" s="828">
        <v>1</v>
      </c>
    </row>
    <row r="1921" spans="1:21" ht="14.45" customHeight="1" x14ac:dyDescent="0.2">
      <c r="A1921" s="821">
        <v>21</v>
      </c>
      <c r="B1921" s="822" t="s">
        <v>3465</v>
      </c>
      <c r="C1921" s="822" t="s">
        <v>3471</v>
      </c>
      <c r="D1921" s="823" t="s">
        <v>6113</v>
      </c>
      <c r="E1921" s="824" t="s">
        <v>3494</v>
      </c>
      <c r="F1921" s="822" t="s">
        <v>3466</v>
      </c>
      <c r="G1921" s="822" t="s">
        <v>3583</v>
      </c>
      <c r="H1921" s="822" t="s">
        <v>662</v>
      </c>
      <c r="I1921" s="822" t="s">
        <v>2821</v>
      </c>
      <c r="J1921" s="822" t="s">
        <v>2817</v>
      </c>
      <c r="K1921" s="822" t="s">
        <v>2822</v>
      </c>
      <c r="L1921" s="825">
        <v>165.41</v>
      </c>
      <c r="M1921" s="825">
        <v>165.41</v>
      </c>
      <c r="N1921" s="822">
        <v>1</v>
      </c>
      <c r="O1921" s="826">
        <v>0.5</v>
      </c>
      <c r="P1921" s="825">
        <v>165.41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21</v>
      </c>
      <c r="B1922" s="822" t="s">
        <v>3465</v>
      </c>
      <c r="C1922" s="822" t="s">
        <v>3471</v>
      </c>
      <c r="D1922" s="823" t="s">
        <v>6113</v>
      </c>
      <c r="E1922" s="824" t="s">
        <v>3494</v>
      </c>
      <c r="F1922" s="822" t="s">
        <v>3466</v>
      </c>
      <c r="G1922" s="822" t="s">
        <v>3583</v>
      </c>
      <c r="H1922" s="822" t="s">
        <v>329</v>
      </c>
      <c r="I1922" s="822" t="s">
        <v>3685</v>
      </c>
      <c r="J1922" s="822" t="s">
        <v>3686</v>
      </c>
      <c r="K1922" s="822" t="s">
        <v>3687</v>
      </c>
      <c r="L1922" s="825">
        <v>165.41</v>
      </c>
      <c r="M1922" s="825">
        <v>165.41</v>
      </c>
      <c r="N1922" s="822">
        <v>1</v>
      </c>
      <c r="O1922" s="826">
        <v>0.5</v>
      </c>
      <c r="P1922" s="825">
        <v>165.41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21</v>
      </c>
      <c r="B1923" s="822" t="s">
        <v>3465</v>
      </c>
      <c r="C1923" s="822" t="s">
        <v>3471</v>
      </c>
      <c r="D1923" s="823" t="s">
        <v>6113</v>
      </c>
      <c r="E1923" s="824" t="s">
        <v>3494</v>
      </c>
      <c r="F1923" s="822" t="s">
        <v>3466</v>
      </c>
      <c r="G1923" s="822" t="s">
        <v>3688</v>
      </c>
      <c r="H1923" s="822" t="s">
        <v>662</v>
      </c>
      <c r="I1923" s="822" t="s">
        <v>3119</v>
      </c>
      <c r="J1923" s="822" t="s">
        <v>3120</v>
      </c>
      <c r="K1923" s="822" t="s">
        <v>3121</v>
      </c>
      <c r="L1923" s="825">
        <v>103.8</v>
      </c>
      <c r="M1923" s="825">
        <v>103.8</v>
      </c>
      <c r="N1923" s="822">
        <v>1</v>
      </c>
      <c r="O1923" s="826">
        <v>0.5</v>
      </c>
      <c r="P1923" s="825">
        <v>103.8</v>
      </c>
      <c r="Q1923" s="827">
        <v>1</v>
      </c>
      <c r="R1923" s="822">
        <v>1</v>
      </c>
      <c r="S1923" s="827">
        <v>1</v>
      </c>
      <c r="T1923" s="826">
        <v>0.5</v>
      </c>
      <c r="U1923" s="828">
        <v>1</v>
      </c>
    </row>
    <row r="1924" spans="1:21" ht="14.45" customHeight="1" x14ac:dyDescent="0.2">
      <c r="A1924" s="821">
        <v>21</v>
      </c>
      <c r="B1924" s="822" t="s">
        <v>3465</v>
      </c>
      <c r="C1924" s="822" t="s">
        <v>3471</v>
      </c>
      <c r="D1924" s="823" t="s">
        <v>6113</v>
      </c>
      <c r="E1924" s="824" t="s">
        <v>3494</v>
      </c>
      <c r="F1924" s="822" t="s">
        <v>3466</v>
      </c>
      <c r="G1924" s="822" t="s">
        <v>4277</v>
      </c>
      <c r="H1924" s="822" t="s">
        <v>329</v>
      </c>
      <c r="I1924" s="822" t="s">
        <v>4278</v>
      </c>
      <c r="J1924" s="822" t="s">
        <v>4279</v>
      </c>
      <c r="K1924" s="822" t="s">
        <v>4280</v>
      </c>
      <c r="L1924" s="825">
        <v>46.03</v>
      </c>
      <c r="M1924" s="825">
        <v>46.03</v>
      </c>
      <c r="N1924" s="822">
        <v>1</v>
      </c>
      <c r="O1924" s="826">
        <v>1</v>
      </c>
      <c r="P1924" s="825">
        <v>46.03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21</v>
      </c>
      <c r="B1925" s="822" t="s">
        <v>3465</v>
      </c>
      <c r="C1925" s="822" t="s">
        <v>3471</v>
      </c>
      <c r="D1925" s="823" t="s">
        <v>6113</v>
      </c>
      <c r="E1925" s="824" t="s">
        <v>3494</v>
      </c>
      <c r="F1925" s="822" t="s">
        <v>3466</v>
      </c>
      <c r="G1925" s="822" t="s">
        <v>3691</v>
      </c>
      <c r="H1925" s="822" t="s">
        <v>329</v>
      </c>
      <c r="I1925" s="822" t="s">
        <v>3692</v>
      </c>
      <c r="J1925" s="822" t="s">
        <v>3693</v>
      </c>
      <c r="K1925" s="822" t="s">
        <v>3694</v>
      </c>
      <c r="L1925" s="825">
        <v>80.19</v>
      </c>
      <c r="M1925" s="825">
        <v>882.08999999999992</v>
      </c>
      <c r="N1925" s="822">
        <v>11</v>
      </c>
      <c r="O1925" s="826">
        <v>10</v>
      </c>
      <c r="P1925" s="825">
        <v>641.52</v>
      </c>
      <c r="Q1925" s="827">
        <v>0.72727272727272729</v>
      </c>
      <c r="R1925" s="822">
        <v>8</v>
      </c>
      <c r="S1925" s="827">
        <v>0.72727272727272729</v>
      </c>
      <c r="T1925" s="826">
        <v>7.5</v>
      </c>
      <c r="U1925" s="828">
        <v>0.75</v>
      </c>
    </row>
    <row r="1926" spans="1:21" ht="14.45" customHeight="1" x14ac:dyDescent="0.2">
      <c r="A1926" s="821">
        <v>21</v>
      </c>
      <c r="B1926" s="822" t="s">
        <v>3465</v>
      </c>
      <c r="C1926" s="822" t="s">
        <v>3471</v>
      </c>
      <c r="D1926" s="823" t="s">
        <v>6113</v>
      </c>
      <c r="E1926" s="824" t="s">
        <v>3494</v>
      </c>
      <c r="F1926" s="822" t="s">
        <v>3466</v>
      </c>
      <c r="G1926" s="822" t="s">
        <v>3701</v>
      </c>
      <c r="H1926" s="822" t="s">
        <v>329</v>
      </c>
      <c r="I1926" s="822" t="s">
        <v>5206</v>
      </c>
      <c r="J1926" s="822" t="s">
        <v>2204</v>
      </c>
      <c r="K1926" s="822" t="s">
        <v>5207</v>
      </c>
      <c r="L1926" s="825">
        <v>97.96</v>
      </c>
      <c r="M1926" s="825">
        <v>293.88</v>
      </c>
      <c r="N1926" s="822">
        <v>3</v>
      </c>
      <c r="O1926" s="826">
        <v>1.5</v>
      </c>
      <c r="P1926" s="825">
        <v>195.92</v>
      </c>
      <c r="Q1926" s="827">
        <v>0.66666666666666663</v>
      </c>
      <c r="R1926" s="822">
        <v>2</v>
      </c>
      <c r="S1926" s="827">
        <v>0.66666666666666663</v>
      </c>
      <c r="T1926" s="826">
        <v>1</v>
      </c>
      <c r="U1926" s="828">
        <v>0.66666666666666663</v>
      </c>
    </row>
    <row r="1927" spans="1:21" ht="14.45" customHeight="1" x14ac:dyDescent="0.2">
      <c r="A1927" s="821">
        <v>21</v>
      </c>
      <c r="B1927" s="822" t="s">
        <v>3465</v>
      </c>
      <c r="C1927" s="822" t="s">
        <v>3471</v>
      </c>
      <c r="D1927" s="823" t="s">
        <v>6113</v>
      </c>
      <c r="E1927" s="824" t="s">
        <v>3494</v>
      </c>
      <c r="F1927" s="822" t="s">
        <v>3466</v>
      </c>
      <c r="G1927" s="822" t="s">
        <v>3712</v>
      </c>
      <c r="H1927" s="822" t="s">
        <v>329</v>
      </c>
      <c r="I1927" s="822" t="s">
        <v>3713</v>
      </c>
      <c r="J1927" s="822" t="s">
        <v>3714</v>
      </c>
      <c r="K1927" s="822" t="s">
        <v>3715</v>
      </c>
      <c r="L1927" s="825">
        <v>0</v>
      </c>
      <c r="M1927" s="825">
        <v>0</v>
      </c>
      <c r="N1927" s="822">
        <v>4</v>
      </c>
      <c r="O1927" s="826">
        <v>2.5</v>
      </c>
      <c r="P1927" s="825">
        <v>0</v>
      </c>
      <c r="Q1927" s="827"/>
      <c r="R1927" s="822">
        <v>2</v>
      </c>
      <c r="S1927" s="827">
        <v>0.5</v>
      </c>
      <c r="T1927" s="826">
        <v>1</v>
      </c>
      <c r="U1927" s="828">
        <v>0.4</v>
      </c>
    </row>
    <row r="1928" spans="1:21" ht="14.45" customHeight="1" x14ac:dyDescent="0.2">
      <c r="A1928" s="821">
        <v>21</v>
      </c>
      <c r="B1928" s="822" t="s">
        <v>3465</v>
      </c>
      <c r="C1928" s="822" t="s">
        <v>3471</v>
      </c>
      <c r="D1928" s="823" t="s">
        <v>6113</v>
      </c>
      <c r="E1928" s="824" t="s">
        <v>3494</v>
      </c>
      <c r="F1928" s="822" t="s">
        <v>3466</v>
      </c>
      <c r="G1928" s="822" t="s">
        <v>3712</v>
      </c>
      <c r="H1928" s="822" t="s">
        <v>329</v>
      </c>
      <c r="I1928" s="822" t="s">
        <v>3716</v>
      </c>
      <c r="J1928" s="822" t="s">
        <v>3714</v>
      </c>
      <c r="K1928" s="822" t="s">
        <v>1212</v>
      </c>
      <c r="L1928" s="825">
        <v>0</v>
      </c>
      <c r="M1928" s="825">
        <v>0</v>
      </c>
      <c r="N1928" s="822">
        <v>5</v>
      </c>
      <c r="O1928" s="826">
        <v>2.5</v>
      </c>
      <c r="P1928" s="825">
        <v>0</v>
      </c>
      <c r="Q1928" s="827"/>
      <c r="R1928" s="822">
        <v>1</v>
      </c>
      <c r="S1928" s="827">
        <v>0.2</v>
      </c>
      <c r="T1928" s="826">
        <v>0.5</v>
      </c>
      <c r="U1928" s="828">
        <v>0.2</v>
      </c>
    </row>
    <row r="1929" spans="1:21" ht="14.45" customHeight="1" x14ac:dyDescent="0.2">
      <c r="A1929" s="821">
        <v>21</v>
      </c>
      <c r="B1929" s="822" t="s">
        <v>3465</v>
      </c>
      <c r="C1929" s="822" t="s">
        <v>3471</v>
      </c>
      <c r="D1929" s="823" t="s">
        <v>6113</v>
      </c>
      <c r="E1929" s="824" t="s">
        <v>3494</v>
      </c>
      <c r="F1929" s="822" t="s">
        <v>3466</v>
      </c>
      <c r="G1929" s="822" t="s">
        <v>4287</v>
      </c>
      <c r="H1929" s="822" t="s">
        <v>662</v>
      </c>
      <c r="I1929" s="822" t="s">
        <v>5269</v>
      </c>
      <c r="J1929" s="822" t="s">
        <v>3028</v>
      </c>
      <c r="K1929" s="822" t="s">
        <v>5270</v>
      </c>
      <c r="L1929" s="825">
        <v>1011.73</v>
      </c>
      <c r="M1929" s="825">
        <v>6070.38</v>
      </c>
      <c r="N1929" s="822">
        <v>6</v>
      </c>
      <c r="O1929" s="826">
        <v>1</v>
      </c>
      <c r="P1929" s="825">
        <v>6070.38</v>
      </c>
      <c r="Q1929" s="827">
        <v>1</v>
      </c>
      <c r="R1929" s="822">
        <v>6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21</v>
      </c>
      <c r="B1930" s="822" t="s">
        <v>3465</v>
      </c>
      <c r="C1930" s="822" t="s">
        <v>3471</v>
      </c>
      <c r="D1930" s="823" t="s">
        <v>6113</v>
      </c>
      <c r="E1930" s="824" t="s">
        <v>3494</v>
      </c>
      <c r="F1930" s="822" t="s">
        <v>3466</v>
      </c>
      <c r="G1930" s="822" t="s">
        <v>3719</v>
      </c>
      <c r="H1930" s="822" t="s">
        <v>662</v>
      </c>
      <c r="I1930" s="822" t="s">
        <v>4288</v>
      </c>
      <c r="J1930" s="822" t="s">
        <v>1629</v>
      </c>
      <c r="K1930" s="822" t="s">
        <v>3722</v>
      </c>
      <c r="L1930" s="825">
        <v>176.32</v>
      </c>
      <c r="M1930" s="825">
        <v>176.32</v>
      </c>
      <c r="N1930" s="822">
        <v>1</v>
      </c>
      <c r="O1930" s="826">
        <v>0.5</v>
      </c>
      <c r="P1930" s="825">
        <v>176.32</v>
      </c>
      <c r="Q1930" s="827">
        <v>1</v>
      </c>
      <c r="R1930" s="822">
        <v>1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21</v>
      </c>
      <c r="B1931" s="822" t="s">
        <v>3465</v>
      </c>
      <c r="C1931" s="822" t="s">
        <v>3471</v>
      </c>
      <c r="D1931" s="823" t="s">
        <v>6113</v>
      </c>
      <c r="E1931" s="824" t="s">
        <v>3494</v>
      </c>
      <c r="F1931" s="822" t="s">
        <v>3466</v>
      </c>
      <c r="G1931" s="822" t="s">
        <v>5271</v>
      </c>
      <c r="H1931" s="822" t="s">
        <v>329</v>
      </c>
      <c r="I1931" s="822" t="s">
        <v>5272</v>
      </c>
      <c r="J1931" s="822" t="s">
        <v>5273</v>
      </c>
      <c r="K1931" s="822" t="s">
        <v>1828</v>
      </c>
      <c r="L1931" s="825">
        <v>213.49</v>
      </c>
      <c r="M1931" s="825">
        <v>426.98</v>
      </c>
      <c r="N1931" s="822">
        <v>2</v>
      </c>
      <c r="O1931" s="826">
        <v>1</v>
      </c>
      <c r="P1931" s="825">
        <v>426.98</v>
      </c>
      <c r="Q1931" s="827">
        <v>1</v>
      </c>
      <c r="R1931" s="822">
        <v>2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21</v>
      </c>
      <c r="B1932" s="822" t="s">
        <v>3465</v>
      </c>
      <c r="C1932" s="822" t="s">
        <v>3471</v>
      </c>
      <c r="D1932" s="823" t="s">
        <v>6113</v>
      </c>
      <c r="E1932" s="824" t="s">
        <v>3494</v>
      </c>
      <c r="F1932" s="822" t="s">
        <v>3466</v>
      </c>
      <c r="G1932" s="822" t="s">
        <v>3724</v>
      </c>
      <c r="H1932" s="822" t="s">
        <v>329</v>
      </c>
      <c r="I1932" s="822" t="s">
        <v>3725</v>
      </c>
      <c r="J1932" s="822" t="s">
        <v>3726</v>
      </c>
      <c r="K1932" s="822" t="s">
        <v>2055</v>
      </c>
      <c r="L1932" s="825">
        <v>4002.48</v>
      </c>
      <c r="M1932" s="825">
        <v>4002.48</v>
      </c>
      <c r="N1932" s="822">
        <v>1</v>
      </c>
      <c r="O1932" s="826">
        <v>1</v>
      </c>
      <c r="P1932" s="825">
        <v>4002.48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21</v>
      </c>
      <c r="B1933" s="822" t="s">
        <v>3465</v>
      </c>
      <c r="C1933" s="822" t="s">
        <v>3471</v>
      </c>
      <c r="D1933" s="823" t="s">
        <v>6113</v>
      </c>
      <c r="E1933" s="824" t="s">
        <v>3494</v>
      </c>
      <c r="F1933" s="822" t="s">
        <v>3466</v>
      </c>
      <c r="G1933" s="822" t="s">
        <v>3727</v>
      </c>
      <c r="H1933" s="822" t="s">
        <v>329</v>
      </c>
      <c r="I1933" s="822" t="s">
        <v>3728</v>
      </c>
      <c r="J1933" s="822" t="s">
        <v>3729</v>
      </c>
      <c r="K1933" s="822" t="s">
        <v>2881</v>
      </c>
      <c r="L1933" s="825">
        <v>78.33</v>
      </c>
      <c r="M1933" s="825">
        <v>783.3</v>
      </c>
      <c r="N1933" s="822">
        <v>10</v>
      </c>
      <c r="O1933" s="826">
        <v>4</v>
      </c>
      <c r="P1933" s="825">
        <v>469.98</v>
      </c>
      <c r="Q1933" s="827">
        <v>0.60000000000000009</v>
      </c>
      <c r="R1933" s="822">
        <v>6</v>
      </c>
      <c r="S1933" s="827">
        <v>0.6</v>
      </c>
      <c r="T1933" s="826">
        <v>3</v>
      </c>
      <c r="U1933" s="828">
        <v>0.75</v>
      </c>
    </row>
    <row r="1934" spans="1:21" ht="14.45" customHeight="1" x14ac:dyDescent="0.2">
      <c r="A1934" s="821">
        <v>21</v>
      </c>
      <c r="B1934" s="822" t="s">
        <v>3465</v>
      </c>
      <c r="C1934" s="822" t="s">
        <v>3471</v>
      </c>
      <c r="D1934" s="823" t="s">
        <v>6113</v>
      </c>
      <c r="E1934" s="824" t="s">
        <v>3494</v>
      </c>
      <c r="F1934" s="822" t="s">
        <v>3466</v>
      </c>
      <c r="G1934" s="822" t="s">
        <v>3727</v>
      </c>
      <c r="H1934" s="822" t="s">
        <v>329</v>
      </c>
      <c r="I1934" s="822" t="s">
        <v>5239</v>
      </c>
      <c r="J1934" s="822" t="s">
        <v>3729</v>
      </c>
      <c r="K1934" s="822" t="s">
        <v>2921</v>
      </c>
      <c r="L1934" s="825">
        <v>39.17</v>
      </c>
      <c r="M1934" s="825">
        <v>78.34</v>
      </c>
      <c r="N1934" s="822">
        <v>2</v>
      </c>
      <c r="O1934" s="826">
        <v>0.5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21</v>
      </c>
      <c r="B1935" s="822" t="s">
        <v>3465</v>
      </c>
      <c r="C1935" s="822" t="s">
        <v>3471</v>
      </c>
      <c r="D1935" s="823" t="s">
        <v>6113</v>
      </c>
      <c r="E1935" s="824" t="s">
        <v>3494</v>
      </c>
      <c r="F1935" s="822" t="s">
        <v>3466</v>
      </c>
      <c r="G1935" s="822" t="s">
        <v>3727</v>
      </c>
      <c r="H1935" s="822" t="s">
        <v>329</v>
      </c>
      <c r="I1935" s="822" t="s">
        <v>3730</v>
      </c>
      <c r="J1935" s="822" t="s">
        <v>3729</v>
      </c>
      <c r="K1935" s="822" t="s">
        <v>2881</v>
      </c>
      <c r="L1935" s="825">
        <v>78.33</v>
      </c>
      <c r="M1935" s="825">
        <v>156.66</v>
      </c>
      <c r="N1935" s="822">
        <v>2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21</v>
      </c>
      <c r="B1936" s="822" t="s">
        <v>3465</v>
      </c>
      <c r="C1936" s="822" t="s">
        <v>3471</v>
      </c>
      <c r="D1936" s="823" t="s">
        <v>6113</v>
      </c>
      <c r="E1936" s="824" t="s">
        <v>3494</v>
      </c>
      <c r="F1936" s="822" t="s">
        <v>3466</v>
      </c>
      <c r="G1936" s="822" t="s">
        <v>3731</v>
      </c>
      <c r="H1936" s="822" t="s">
        <v>329</v>
      </c>
      <c r="I1936" s="822" t="s">
        <v>3732</v>
      </c>
      <c r="J1936" s="822" t="s">
        <v>1870</v>
      </c>
      <c r="K1936" s="822" t="s">
        <v>1871</v>
      </c>
      <c r="L1936" s="825">
        <v>264</v>
      </c>
      <c r="M1936" s="825">
        <v>528</v>
      </c>
      <c r="N1936" s="822">
        <v>2</v>
      </c>
      <c r="O1936" s="826">
        <v>2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21</v>
      </c>
      <c r="B1937" s="822" t="s">
        <v>3465</v>
      </c>
      <c r="C1937" s="822" t="s">
        <v>3471</v>
      </c>
      <c r="D1937" s="823" t="s">
        <v>6113</v>
      </c>
      <c r="E1937" s="824" t="s">
        <v>3494</v>
      </c>
      <c r="F1937" s="822" t="s">
        <v>3466</v>
      </c>
      <c r="G1937" s="822" t="s">
        <v>3731</v>
      </c>
      <c r="H1937" s="822" t="s">
        <v>662</v>
      </c>
      <c r="I1937" s="822" t="s">
        <v>3733</v>
      </c>
      <c r="J1937" s="822" t="s">
        <v>1870</v>
      </c>
      <c r="K1937" s="822" t="s">
        <v>3341</v>
      </c>
      <c r="L1937" s="825">
        <v>131.97999999999999</v>
      </c>
      <c r="M1937" s="825">
        <v>527.91999999999996</v>
      </c>
      <c r="N1937" s="822">
        <v>4</v>
      </c>
      <c r="O1937" s="826">
        <v>2</v>
      </c>
      <c r="P1937" s="825">
        <v>395.93999999999994</v>
      </c>
      <c r="Q1937" s="827">
        <v>0.75</v>
      </c>
      <c r="R1937" s="822">
        <v>3</v>
      </c>
      <c r="S1937" s="827">
        <v>0.75</v>
      </c>
      <c r="T1937" s="826">
        <v>1.5</v>
      </c>
      <c r="U1937" s="828">
        <v>0.75</v>
      </c>
    </row>
    <row r="1938" spans="1:21" ht="14.45" customHeight="1" x14ac:dyDescent="0.2">
      <c r="A1938" s="821">
        <v>21</v>
      </c>
      <c r="B1938" s="822" t="s">
        <v>3465</v>
      </c>
      <c r="C1938" s="822" t="s">
        <v>3471</v>
      </c>
      <c r="D1938" s="823" t="s">
        <v>6113</v>
      </c>
      <c r="E1938" s="824" t="s">
        <v>3494</v>
      </c>
      <c r="F1938" s="822" t="s">
        <v>3466</v>
      </c>
      <c r="G1938" s="822" t="s">
        <v>3736</v>
      </c>
      <c r="H1938" s="822" t="s">
        <v>662</v>
      </c>
      <c r="I1938" s="822" t="s">
        <v>5274</v>
      </c>
      <c r="J1938" s="822" t="s">
        <v>3146</v>
      </c>
      <c r="K1938" s="822" t="s">
        <v>3926</v>
      </c>
      <c r="L1938" s="825">
        <v>58.77</v>
      </c>
      <c r="M1938" s="825">
        <v>58.77</v>
      </c>
      <c r="N1938" s="822">
        <v>1</v>
      </c>
      <c r="O1938" s="826">
        <v>1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21</v>
      </c>
      <c r="B1939" s="822" t="s">
        <v>3465</v>
      </c>
      <c r="C1939" s="822" t="s">
        <v>3471</v>
      </c>
      <c r="D1939" s="823" t="s">
        <v>6113</v>
      </c>
      <c r="E1939" s="824" t="s">
        <v>3494</v>
      </c>
      <c r="F1939" s="822" t="s">
        <v>3466</v>
      </c>
      <c r="G1939" s="822" t="s">
        <v>3736</v>
      </c>
      <c r="H1939" s="822" t="s">
        <v>662</v>
      </c>
      <c r="I1939" s="822" t="s">
        <v>5275</v>
      </c>
      <c r="J1939" s="822" t="s">
        <v>3146</v>
      </c>
      <c r="K1939" s="822" t="s">
        <v>4828</v>
      </c>
      <c r="L1939" s="825">
        <v>176.32</v>
      </c>
      <c r="M1939" s="825">
        <v>352.64</v>
      </c>
      <c r="N1939" s="822">
        <v>2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21</v>
      </c>
      <c r="B1940" s="822" t="s">
        <v>3465</v>
      </c>
      <c r="C1940" s="822" t="s">
        <v>3471</v>
      </c>
      <c r="D1940" s="823" t="s">
        <v>6113</v>
      </c>
      <c r="E1940" s="824" t="s">
        <v>3494</v>
      </c>
      <c r="F1940" s="822" t="s">
        <v>3466</v>
      </c>
      <c r="G1940" s="822" t="s">
        <v>3736</v>
      </c>
      <c r="H1940" s="822" t="s">
        <v>662</v>
      </c>
      <c r="I1940" s="822" t="s">
        <v>5276</v>
      </c>
      <c r="J1940" s="822" t="s">
        <v>3146</v>
      </c>
      <c r="K1940" s="822" t="s">
        <v>5277</v>
      </c>
      <c r="L1940" s="825">
        <v>19.59</v>
      </c>
      <c r="M1940" s="825">
        <v>39.18</v>
      </c>
      <c r="N1940" s="822">
        <v>2</v>
      </c>
      <c r="O1940" s="826">
        <v>0.5</v>
      </c>
      <c r="P1940" s="825">
        <v>39.18</v>
      </c>
      <c r="Q1940" s="827">
        <v>1</v>
      </c>
      <c r="R1940" s="822">
        <v>2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21</v>
      </c>
      <c r="B1941" s="822" t="s">
        <v>3465</v>
      </c>
      <c r="C1941" s="822" t="s">
        <v>3471</v>
      </c>
      <c r="D1941" s="823" t="s">
        <v>6113</v>
      </c>
      <c r="E1941" s="824" t="s">
        <v>3494</v>
      </c>
      <c r="F1941" s="822" t="s">
        <v>3466</v>
      </c>
      <c r="G1941" s="822" t="s">
        <v>3579</v>
      </c>
      <c r="H1941" s="822" t="s">
        <v>329</v>
      </c>
      <c r="I1941" s="822" t="s">
        <v>3739</v>
      </c>
      <c r="J1941" s="822" t="s">
        <v>1011</v>
      </c>
      <c r="K1941" s="822" t="s">
        <v>1012</v>
      </c>
      <c r="L1941" s="825">
        <v>236.03</v>
      </c>
      <c r="M1941" s="825">
        <v>1180.1500000000001</v>
      </c>
      <c r="N1941" s="822">
        <v>5</v>
      </c>
      <c r="O1941" s="826">
        <v>3.5</v>
      </c>
      <c r="P1941" s="825">
        <v>944.12</v>
      </c>
      <c r="Q1941" s="827">
        <v>0.79999999999999993</v>
      </c>
      <c r="R1941" s="822">
        <v>4</v>
      </c>
      <c r="S1941" s="827">
        <v>0.8</v>
      </c>
      <c r="T1941" s="826">
        <v>3</v>
      </c>
      <c r="U1941" s="828">
        <v>0.8571428571428571</v>
      </c>
    </row>
    <row r="1942" spans="1:21" ht="14.45" customHeight="1" x14ac:dyDescent="0.2">
      <c r="A1942" s="821">
        <v>21</v>
      </c>
      <c r="B1942" s="822" t="s">
        <v>3465</v>
      </c>
      <c r="C1942" s="822" t="s">
        <v>3471</v>
      </c>
      <c r="D1942" s="823" t="s">
        <v>6113</v>
      </c>
      <c r="E1942" s="824" t="s">
        <v>3494</v>
      </c>
      <c r="F1942" s="822" t="s">
        <v>3466</v>
      </c>
      <c r="G1942" s="822" t="s">
        <v>3579</v>
      </c>
      <c r="H1942" s="822" t="s">
        <v>329</v>
      </c>
      <c r="I1942" s="822" t="s">
        <v>3740</v>
      </c>
      <c r="J1942" s="822" t="s">
        <v>1011</v>
      </c>
      <c r="K1942" s="822" t="s">
        <v>1013</v>
      </c>
      <c r="L1942" s="825">
        <v>354.04</v>
      </c>
      <c r="M1942" s="825">
        <v>7434.84</v>
      </c>
      <c r="N1942" s="822">
        <v>21</v>
      </c>
      <c r="O1942" s="826">
        <v>14</v>
      </c>
      <c r="P1942" s="825">
        <v>5310.6</v>
      </c>
      <c r="Q1942" s="827">
        <v>0.7142857142857143</v>
      </c>
      <c r="R1942" s="822">
        <v>15</v>
      </c>
      <c r="S1942" s="827">
        <v>0.7142857142857143</v>
      </c>
      <c r="T1942" s="826">
        <v>12</v>
      </c>
      <c r="U1942" s="828">
        <v>0.8571428571428571</v>
      </c>
    </row>
    <row r="1943" spans="1:21" ht="14.45" customHeight="1" x14ac:dyDescent="0.2">
      <c r="A1943" s="821">
        <v>21</v>
      </c>
      <c r="B1943" s="822" t="s">
        <v>3465</v>
      </c>
      <c r="C1943" s="822" t="s">
        <v>3471</v>
      </c>
      <c r="D1943" s="823" t="s">
        <v>6113</v>
      </c>
      <c r="E1943" s="824" t="s">
        <v>3494</v>
      </c>
      <c r="F1943" s="822" t="s">
        <v>3466</v>
      </c>
      <c r="G1943" s="822" t="s">
        <v>3579</v>
      </c>
      <c r="H1943" s="822" t="s">
        <v>329</v>
      </c>
      <c r="I1943" s="822" t="s">
        <v>3580</v>
      </c>
      <c r="J1943" s="822" t="s">
        <v>3581</v>
      </c>
      <c r="K1943" s="822" t="s">
        <v>1013</v>
      </c>
      <c r="L1943" s="825">
        <v>354.04</v>
      </c>
      <c r="M1943" s="825">
        <v>708.08</v>
      </c>
      <c r="N1943" s="822">
        <v>2</v>
      </c>
      <c r="O1943" s="826">
        <v>2</v>
      </c>
      <c r="P1943" s="825">
        <v>708.08</v>
      </c>
      <c r="Q1943" s="827">
        <v>1</v>
      </c>
      <c r="R1943" s="822">
        <v>2</v>
      </c>
      <c r="S1943" s="827">
        <v>1</v>
      </c>
      <c r="T1943" s="826">
        <v>2</v>
      </c>
      <c r="U1943" s="828">
        <v>1</v>
      </c>
    </row>
    <row r="1944" spans="1:21" ht="14.45" customHeight="1" x14ac:dyDescent="0.2">
      <c r="A1944" s="821">
        <v>21</v>
      </c>
      <c r="B1944" s="822" t="s">
        <v>3465</v>
      </c>
      <c r="C1944" s="822" t="s">
        <v>3471</v>
      </c>
      <c r="D1944" s="823" t="s">
        <v>6113</v>
      </c>
      <c r="E1944" s="824" t="s">
        <v>3494</v>
      </c>
      <c r="F1944" s="822" t="s">
        <v>3466</v>
      </c>
      <c r="G1944" s="822" t="s">
        <v>3744</v>
      </c>
      <c r="H1944" s="822" t="s">
        <v>329</v>
      </c>
      <c r="I1944" s="822" t="s">
        <v>5278</v>
      </c>
      <c r="J1944" s="822" t="s">
        <v>5279</v>
      </c>
      <c r="K1944" s="822" t="s">
        <v>5280</v>
      </c>
      <c r="L1944" s="825">
        <v>23.49</v>
      </c>
      <c r="M1944" s="825">
        <v>23.49</v>
      </c>
      <c r="N1944" s="822">
        <v>1</v>
      </c>
      <c r="O1944" s="826">
        <v>0.5</v>
      </c>
      <c r="P1944" s="825">
        <v>23.49</v>
      </c>
      <c r="Q1944" s="827">
        <v>1</v>
      </c>
      <c r="R1944" s="822">
        <v>1</v>
      </c>
      <c r="S1944" s="827">
        <v>1</v>
      </c>
      <c r="T1944" s="826">
        <v>0.5</v>
      </c>
      <c r="U1944" s="828">
        <v>1</v>
      </c>
    </row>
    <row r="1945" spans="1:21" ht="14.45" customHeight="1" x14ac:dyDescent="0.2">
      <c r="A1945" s="821">
        <v>21</v>
      </c>
      <c r="B1945" s="822" t="s">
        <v>3465</v>
      </c>
      <c r="C1945" s="822" t="s">
        <v>3471</v>
      </c>
      <c r="D1945" s="823" t="s">
        <v>6113</v>
      </c>
      <c r="E1945" s="824" t="s">
        <v>3494</v>
      </c>
      <c r="F1945" s="822" t="s">
        <v>3466</v>
      </c>
      <c r="G1945" s="822" t="s">
        <v>3751</v>
      </c>
      <c r="H1945" s="822" t="s">
        <v>329</v>
      </c>
      <c r="I1945" s="822" t="s">
        <v>3752</v>
      </c>
      <c r="J1945" s="822" t="s">
        <v>874</v>
      </c>
      <c r="K1945" s="822" t="s">
        <v>3753</v>
      </c>
      <c r="L1945" s="825">
        <v>91.11</v>
      </c>
      <c r="M1945" s="825">
        <v>91.11</v>
      </c>
      <c r="N1945" s="822">
        <v>1</v>
      </c>
      <c r="O1945" s="826">
        <v>0.5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21</v>
      </c>
      <c r="B1946" s="822" t="s">
        <v>3465</v>
      </c>
      <c r="C1946" s="822" t="s">
        <v>3471</v>
      </c>
      <c r="D1946" s="823" t="s">
        <v>6113</v>
      </c>
      <c r="E1946" s="824" t="s">
        <v>3494</v>
      </c>
      <c r="F1946" s="822" t="s">
        <v>3466</v>
      </c>
      <c r="G1946" s="822" t="s">
        <v>3751</v>
      </c>
      <c r="H1946" s="822" t="s">
        <v>329</v>
      </c>
      <c r="I1946" s="822" t="s">
        <v>3754</v>
      </c>
      <c r="J1946" s="822" t="s">
        <v>874</v>
      </c>
      <c r="K1946" s="822" t="s">
        <v>3755</v>
      </c>
      <c r="L1946" s="825">
        <v>182.22</v>
      </c>
      <c r="M1946" s="825">
        <v>728.88</v>
      </c>
      <c r="N1946" s="822">
        <v>4</v>
      </c>
      <c r="O1946" s="826">
        <v>2.5</v>
      </c>
      <c r="P1946" s="825">
        <v>364.44</v>
      </c>
      <c r="Q1946" s="827">
        <v>0.5</v>
      </c>
      <c r="R1946" s="822">
        <v>2</v>
      </c>
      <c r="S1946" s="827">
        <v>0.5</v>
      </c>
      <c r="T1946" s="826">
        <v>1</v>
      </c>
      <c r="U1946" s="828">
        <v>0.4</v>
      </c>
    </row>
    <row r="1947" spans="1:21" ht="14.45" customHeight="1" x14ac:dyDescent="0.2">
      <c r="A1947" s="821">
        <v>21</v>
      </c>
      <c r="B1947" s="822" t="s">
        <v>3465</v>
      </c>
      <c r="C1947" s="822" t="s">
        <v>3471</v>
      </c>
      <c r="D1947" s="823" t="s">
        <v>6113</v>
      </c>
      <c r="E1947" s="824" t="s">
        <v>3494</v>
      </c>
      <c r="F1947" s="822" t="s">
        <v>3466</v>
      </c>
      <c r="G1947" s="822" t="s">
        <v>3751</v>
      </c>
      <c r="H1947" s="822" t="s">
        <v>329</v>
      </c>
      <c r="I1947" s="822" t="s">
        <v>4663</v>
      </c>
      <c r="J1947" s="822" t="s">
        <v>874</v>
      </c>
      <c r="K1947" s="822" t="s">
        <v>3755</v>
      </c>
      <c r="L1947" s="825">
        <v>182.22</v>
      </c>
      <c r="M1947" s="825">
        <v>364.44</v>
      </c>
      <c r="N1947" s="822">
        <v>2</v>
      </c>
      <c r="O1947" s="826">
        <v>1.5</v>
      </c>
      <c r="P1947" s="825">
        <v>182.22</v>
      </c>
      <c r="Q1947" s="827">
        <v>0.5</v>
      </c>
      <c r="R1947" s="822">
        <v>1</v>
      </c>
      <c r="S1947" s="827">
        <v>0.5</v>
      </c>
      <c r="T1947" s="826">
        <v>0.5</v>
      </c>
      <c r="U1947" s="828">
        <v>0.33333333333333331</v>
      </c>
    </row>
    <row r="1948" spans="1:21" ht="14.45" customHeight="1" x14ac:dyDescent="0.2">
      <c r="A1948" s="821">
        <v>21</v>
      </c>
      <c r="B1948" s="822" t="s">
        <v>3465</v>
      </c>
      <c r="C1948" s="822" t="s">
        <v>3471</v>
      </c>
      <c r="D1948" s="823" t="s">
        <v>6113</v>
      </c>
      <c r="E1948" s="824" t="s">
        <v>3494</v>
      </c>
      <c r="F1948" s="822" t="s">
        <v>3466</v>
      </c>
      <c r="G1948" s="822" t="s">
        <v>3751</v>
      </c>
      <c r="H1948" s="822" t="s">
        <v>329</v>
      </c>
      <c r="I1948" s="822" t="s">
        <v>3757</v>
      </c>
      <c r="J1948" s="822" t="s">
        <v>874</v>
      </c>
      <c r="K1948" s="822" t="s">
        <v>1884</v>
      </c>
      <c r="L1948" s="825">
        <v>273.33</v>
      </c>
      <c r="M1948" s="825">
        <v>273.33</v>
      </c>
      <c r="N1948" s="822">
        <v>1</v>
      </c>
      <c r="O1948" s="826">
        <v>0.5</v>
      </c>
      <c r="P1948" s="825">
        <v>273.33</v>
      </c>
      <c r="Q1948" s="827">
        <v>1</v>
      </c>
      <c r="R1948" s="822">
        <v>1</v>
      </c>
      <c r="S1948" s="827">
        <v>1</v>
      </c>
      <c r="T1948" s="826">
        <v>0.5</v>
      </c>
      <c r="U1948" s="828">
        <v>1</v>
      </c>
    </row>
    <row r="1949" spans="1:21" ht="14.45" customHeight="1" x14ac:dyDescent="0.2">
      <c r="A1949" s="821">
        <v>21</v>
      </c>
      <c r="B1949" s="822" t="s">
        <v>3465</v>
      </c>
      <c r="C1949" s="822" t="s">
        <v>3471</v>
      </c>
      <c r="D1949" s="823" t="s">
        <v>6113</v>
      </c>
      <c r="E1949" s="824" t="s">
        <v>3494</v>
      </c>
      <c r="F1949" s="822" t="s">
        <v>3466</v>
      </c>
      <c r="G1949" s="822" t="s">
        <v>3751</v>
      </c>
      <c r="H1949" s="822" t="s">
        <v>329</v>
      </c>
      <c r="I1949" s="822" t="s">
        <v>5281</v>
      </c>
      <c r="J1949" s="822" t="s">
        <v>874</v>
      </c>
      <c r="K1949" s="822" t="s">
        <v>5282</v>
      </c>
      <c r="L1949" s="825">
        <v>273.33</v>
      </c>
      <c r="M1949" s="825">
        <v>273.33</v>
      </c>
      <c r="N1949" s="822">
        <v>1</v>
      </c>
      <c r="O1949" s="826">
        <v>0.5</v>
      </c>
      <c r="P1949" s="825">
        <v>273.33</v>
      </c>
      <c r="Q1949" s="827">
        <v>1</v>
      </c>
      <c r="R1949" s="822">
        <v>1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21</v>
      </c>
      <c r="B1950" s="822" t="s">
        <v>3465</v>
      </c>
      <c r="C1950" s="822" t="s">
        <v>3471</v>
      </c>
      <c r="D1950" s="823" t="s">
        <v>6113</v>
      </c>
      <c r="E1950" s="824" t="s">
        <v>3494</v>
      </c>
      <c r="F1950" s="822" t="s">
        <v>3466</v>
      </c>
      <c r="G1950" s="822" t="s">
        <v>3758</v>
      </c>
      <c r="H1950" s="822" t="s">
        <v>329</v>
      </c>
      <c r="I1950" s="822" t="s">
        <v>3759</v>
      </c>
      <c r="J1950" s="822" t="s">
        <v>1427</v>
      </c>
      <c r="K1950" s="822" t="s">
        <v>3760</v>
      </c>
      <c r="L1950" s="825">
        <v>29.13</v>
      </c>
      <c r="M1950" s="825">
        <v>262.17</v>
      </c>
      <c r="N1950" s="822">
        <v>9</v>
      </c>
      <c r="O1950" s="826">
        <v>3.5</v>
      </c>
      <c r="P1950" s="825">
        <v>233.04</v>
      </c>
      <c r="Q1950" s="827">
        <v>0.88888888888888884</v>
      </c>
      <c r="R1950" s="822">
        <v>8</v>
      </c>
      <c r="S1950" s="827">
        <v>0.88888888888888884</v>
      </c>
      <c r="T1950" s="826">
        <v>2.5</v>
      </c>
      <c r="U1950" s="828">
        <v>0.7142857142857143</v>
      </c>
    </row>
    <row r="1951" spans="1:21" ht="14.45" customHeight="1" x14ac:dyDescent="0.2">
      <c r="A1951" s="821">
        <v>21</v>
      </c>
      <c r="B1951" s="822" t="s">
        <v>3465</v>
      </c>
      <c r="C1951" s="822" t="s">
        <v>3471</v>
      </c>
      <c r="D1951" s="823" t="s">
        <v>6113</v>
      </c>
      <c r="E1951" s="824" t="s">
        <v>3494</v>
      </c>
      <c r="F1951" s="822" t="s">
        <v>3466</v>
      </c>
      <c r="G1951" s="822" t="s">
        <v>5283</v>
      </c>
      <c r="H1951" s="822" t="s">
        <v>329</v>
      </c>
      <c r="I1951" s="822" t="s">
        <v>5284</v>
      </c>
      <c r="J1951" s="822" t="s">
        <v>5285</v>
      </c>
      <c r="K1951" s="822" t="s">
        <v>5286</v>
      </c>
      <c r="L1951" s="825">
        <v>70.23</v>
      </c>
      <c r="M1951" s="825">
        <v>70.23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21</v>
      </c>
      <c r="B1952" s="822" t="s">
        <v>3465</v>
      </c>
      <c r="C1952" s="822" t="s">
        <v>3471</v>
      </c>
      <c r="D1952" s="823" t="s">
        <v>6113</v>
      </c>
      <c r="E1952" s="824" t="s">
        <v>3494</v>
      </c>
      <c r="F1952" s="822" t="s">
        <v>3466</v>
      </c>
      <c r="G1952" s="822" t="s">
        <v>3773</v>
      </c>
      <c r="H1952" s="822" t="s">
        <v>662</v>
      </c>
      <c r="I1952" s="822" t="s">
        <v>5287</v>
      </c>
      <c r="J1952" s="822" t="s">
        <v>3106</v>
      </c>
      <c r="K1952" s="822" t="s">
        <v>5288</v>
      </c>
      <c r="L1952" s="825">
        <v>431.18</v>
      </c>
      <c r="M1952" s="825">
        <v>431.18</v>
      </c>
      <c r="N1952" s="822">
        <v>1</v>
      </c>
      <c r="O1952" s="826">
        <v>0.5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21</v>
      </c>
      <c r="B1953" s="822" t="s">
        <v>3465</v>
      </c>
      <c r="C1953" s="822" t="s">
        <v>3471</v>
      </c>
      <c r="D1953" s="823" t="s">
        <v>6113</v>
      </c>
      <c r="E1953" s="824" t="s">
        <v>3494</v>
      </c>
      <c r="F1953" s="822" t="s">
        <v>3466</v>
      </c>
      <c r="G1953" s="822" t="s">
        <v>3782</v>
      </c>
      <c r="H1953" s="822" t="s">
        <v>329</v>
      </c>
      <c r="I1953" s="822" t="s">
        <v>3783</v>
      </c>
      <c r="J1953" s="822" t="s">
        <v>3784</v>
      </c>
      <c r="K1953" s="822" t="s">
        <v>3785</v>
      </c>
      <c r="L1953" s="825">
        <v>219.25</v>
      </c>
      <c r="M1953" s="825">
        <v>44727</v>
      </c>
      <c r="N1953" s="822">
        <v>204</v>
      </c>
      <c r="O1953" s="826">
        <v>46</v>
      </c>
      <c r="P1953" s="825">
        <v>26748.5</v>
      </c>
      <c r="Q1953" s="827">
        <v>0.59803921568627449</v>
      </c>
      <c r="R1953" s="822">
        <v>122</v>
      </c>
      <c r="S1953" s="827">
        <v>0.59803921568627449</v>
      </c>
      <c r="T1953" s="826">
        <v>25.5</v>
      </c>
      <c r="U1953" s="828">
        <v>0.55434782608695654</v>
      </c>
    </row>
    <row r="1954" spans="1:21" ht="14.45" customHeight="1" x14ac:dyDescent="0.2">
      <c r="A1954" s="821">
        <v>21</v>
      </c>
      <c r="B1954" s="822" t="s">
        <v>3465</v>
      </c>
      <c r="C1954" s="822" t="s">
        <v>3471</v>
      </c>
      <c r="D1954" s="823" t="s">
        <v>6113</v>
      </c>
      <c r="E1954" s="824" t="s">
        <v>3494</v>
      </c>
      <c r="F1954" s="822" t="s">
        <v>3466</v>
      </c>
      <c r="G1954" s="822" t="s">
        <v>3540</v>
      </c>
      <c r="H1954" s="822" t="s">
        <v>662</v>
      </c>
      <c r="I1954" s="822" t="s">
        <v>4242</v>
      </c>
      <c r="J1954" s="822" t="s">
        <v>3018</v>
      </c>
      <c r="K1954" s="822" t="s">
        <v>4243</v>
      </c>
      <c r="L1954" s="825">
        <v>162.61000000000001</v>
      </c>
      <c r="M1954" s="825">
        <v>487.83000000000004</v>
      </c>
      <c r="N1954" s="822">
        <v>3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21</v>
      </c>
      <c r="B1955" s="822" t="s">
        <v>3465</v>
      </c>
      <c r="C1955" s="822" t="s">
        <v>3471</v>
      </c>
      <c r="D1955" s="823" t="s">
        <v>6113</v>
      </c>
      <c r="E1955" s="824" t="s">
        <v>3494</v>
      </c>
      <c r="F1955" s="822" t="s">
        <v>3466</v>
      </c>
      <c r="G1955" s="822" t="s">
        <v>3540</v>
      </c>
      <c r="H1955" s="822" t="s">
        <v>662</v>
      </c>
      <c r="I1955" s="822" t="s">
        <v>3786</v>
      </c>
      <c r="J1955" s="822" t="s">
        <v>3787</v>
      </c>
      <c r="K1955" s="822" t="s">
        <v>3788</v>
      </c>
      <c r="L1955" s="825">
        <v>650.4</v>
      </c>
      <c r="M1955" s="825">
        <v>1951.1999999999998</v>
      </c>
      <c r="N1955" s="822">
        <v>3</v>
      </c>
      <c r="O1955" s="826">
        <v>1</v>
      </c>
      <c r="P1955" s="825">
        <v>1951.1999999999998</v>
      </c>
      <c r="Q1955" s="827">
        <v>1</v>
      </c>
      <c r="R1955" s="822">
        <v>3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21</v>
      </c>
      <c r="B1956" s="822" t="s">
        <v>3465</v>
      </c>
      <c r="C1956" s="822" t="s">
        <v>3471</v>
      </c>
      <c r="D1956" s="823" t="s">
        <v>6113</v>
      </c>
      <c r="E1956" s="824" t="s">
        <v>3494</v>
      </c>
      <c r="F1956" s="822" t="s">
        <v>3466</v>
      </c>
      <c r="G1956" s="822" t="s">
        <v>3540</v>
      </c>
      <c r="H1956" s="822" t="s">
        <v>662</v>
      </c>
      <c r="I1956" s="822" t="s">
        <v>3014</v>
      </c>
      <c r="J1956" s="822" t="s">
        <v>3015</v>
      </c>
      <c r="K1956" s="822" t="s">
        <v>3016</v>
      </c>
      <c r="L1956" s="825">
        <v>5322.08</v>
      </c>
      <c r="M1956" s="825">
        <v>69187.040000000008</v>
      </c>
      <c r="N1956" s="822">
        <v>13</v>
      </c>
      <c r="O1956" s="826">
        <v>8</v>
      </c>
      <c r="P1956" s="825">
        <v>47898.720000000001</v>
      </c>
      <c r="Q1956" s="827">
        <v>0.69230769230769229</v>
      </c>
      <c r="R1956" s="822">
        <v>9</v>
      </c>
      <c r="S1956" s="827">
        <v>0.69230769230769229</v>
      </c>
      <c r="T1956" s="826">
        <v>5</v>
      </c>
      <c r="U1956" s="828">
        <v>0.625</v>
      </c>
    </row>
    <row r="1957" spans="1:21" ht="14.45" customHeight="1" x14ac:dyDescent="0.2">
      <c r="A1957" s="821">
        <v>21</v>
      </c>
      <c r="B1957" s="822" t="s">
        <v>3465</v>
      </c>
      <c r="C1957" s="822" t="s">
        <v>3471</v>
      </c>
      <c r="D1957" s="823" t="s">
        <v>6113</v>
      </c>
      <c r="E1957" s="824" t="s">
        <v>3494</v>
      </c>
      <c r="F1957" s="822" t="s">
        <v>3466</v>
      </c>
      <c r="G1957" s="822" t="s">
        <v>3540</v>
      </c>
      <c r="H1957" s="822" t="s">
        <v>662</v>
      </c>
      <c r="I1957" s="822" t="s">
        <v>3789</v>
      </c>
      <c r="J1957" s="822" t="s">
        <v>3015</v>
      </c>
      <c r="K1957" s="822" t="s">
        <v>3790</v>
      </c>
      <c r="L1957" s="825">
        <v>5322.08</v>
      </c>
      <c r="M1957" s="825">
        <v>5322.08</v>
      </c>
      <c r="N1957" s="822">
        <v>1</v>
      </c>
      <c r="O1957" s="826">
        <v>1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21</v>
      </c>
      <c r="B1958" s="822" t="s">
        <v>3465</v>
      </c>
      <c r="C1958" s="822" t="s">
        <v>3471</v>
      </c>
      <c r="D1958" s="823" t="s">
        <v>6113</v>
      </c>
      <c r="E1958" s="824" t="s">
        <v>3494</v>
      </c>
      <c r="F1958" s="822" t="s">
        <v>3466</v>
      </c>
      <c r="G1958" s="822" t="s">
        <v>3540</v>
      </c>
      <c r="H1958" s="822" t="s">
        <v>662</v>
      </c>
      <c r="I1958" s="822" t="s">
        <v>3017</v>
      </c>
      <c r="J1958" s="822" t="s">
        <v>3018</v>
      </c>
      <c r="K1958" s="822" t="s">
        <v>3019</v>
      </c>
      <c r="L1958" s="825">
        <v>1300.79</v>
      </c>
      <c r="M1958" s="825">
        <v>20812.64</v>
      </c>
      <c r="N1958" s="822">
        <v>16</v>
      </c>
      <c r="O1958" s="826">
        <v>3</v>
      </c>
      <c r="P1958" s="825">
        <v>20812.64</v>
      </c>
      <c r="Q1958" s="827">
        <v>1</v>
      </c>
      <c r="R1958" s="822">
        <v>16</v>
      </c>
      <c r="S1958" s="827">
        <v>1</v>
      </c>
      <c r="T1958" s="826">
        <v>3</v>
      </c>
      <c r="U1958" s="828">
        <v>1</v>
      </c>
    </row>
    <row r="1959" spans="1:21" ht="14.45" customHeight="1" x14ac:dyDescent="0.2">
      <c r="A1959" s="821">
        <v>21</v>
      </c>
      <c r="B1959" s="822" t="s">
        <v>3465</v>
      </c>
      <c r="C1959" s="822" t="s">
        <v>3471</v>
      </c>
      <c r="D1959" s="823" t="s">
        <v>6113</v>
      </c>
      <c r="E1959" s="824" t="s">
        <v>3494</v>
      </c>
      <c r="F1959" s="822" t="s">
        <v>3466</v>
      </c>
      <c r="G1959" s="822" t="s">
        <v>3540</v>
      </c>
      <c r="H1959" s="822" t="s">
        <v>662</v>
      </c>
      <c r="I1959" s="822" t="s">
        <v>3022</v>
      </c>
      <c r="J1959" s="822" t="s">
        <v>3018</v>
      </c>
      <c r="K1959" s="822" t="s">
        <v>3023</v>
      </c>
      <c r="L1959" s="825">
        <v>325.2</v>
      </c>
      <c r="M1959" s="825">
        <v>4227.6000000000004</v>
      </c>
      <c r="N1959" s="822">
        <v>13</v>
      </c>
      <c r="O1959" s="826">
        <v>3</v>
      </c>
      <c r="P1959" s="825">
        <v>3252</v>
      </c>
      <c r="Q1959" s="827">
        <v>0.76923076923076916</v>
      </c>
      <c r="R1959" s="822">
        <v>10</v>
      </c>
      <c r="S1959" s="827">
        <v>0.76923076923076927</v>
      </c>
      <c r="T1959" s="826">
        <v>2</v>
      </c>
      <c r="U1959" s="828">
        <v>0.66666666666666663</v>
      </c>
    </row>
    <row r="1960" spans="1:21" ht="14.45" customHeight="1" x14ac:dyDescent="0.2">
      <c r="A1960" s="821">
        <v>21</v>
      </c>
      <c r="B1960" s="822" t="s">
        <v>3465</v>
      </c>
      <c r="C1960" s="822" t="s">
        <v>3471</v>
      </c>
      <c r="D1960" s="823" t="s">
        <v>6113</v>
      </c>
      <c r="E1960" s="824" t="s">
        <v>3494</v>
      </c>
      <c r="F1960" s="822" t="s">
        <v>3466</v>
      </c>
      <c r="G1960" s="822" t="s">
        <v>3540</v>
      </c>
      <c r="H1960" s="822" t="s">
        <v>662</v>
      </c>
      <c r="I1960" s="822" t="s">
        <v>3024</v>
      </c>
      <c r="J1960" s="822" t="s">
        <v>3018</v>
      </c>
      <c r="K1960" s="822" t="s">
        <v>3025</v>
      </c>
      <c r="L1960" s="825">
        <v>650.4</v>
      </c>
      <c r="M1960" s="825">
        <v>13008</v>
      </c>
      <c r="N1960" s="822">
        <v>20</v>
      </c>
      <c r="O1960" s="826">
        <v>4</v>
      </c>
      <c r="P1960" s="825">
        <v>9756</v>
      </c>
      <c r="Q1960" s="827">
        <v>0.75</v>
      </c>
      <c r="R1960" s="822">
        <v>15</v>
      </c>
      <c r="S1960" s="827">
        <v>0.75</v>
      </c>
      <c r="T1960" s="826">
        <v>3</v>
      </c>
      <c r="U1960" s="828">
        <v>0.75</v>
      </c>
    </row>
    <row r="1961" spans="1:21" ht="14.45" customHeight="1" x14ac:dyDescent="0.2">
      <c r="A1961" s="821">
        <v>21</v>
      </c>
      <c r="B1961" s="822" t="s">
        <v>3465</v>
      </c>
      <c r="C1961" s="822" t="s">
        <v>3471</v>
      </c>
      <c r="D1961" s="823" t="s">
        <v>6113</v>
      </c>
      <c r="E1961" s="824" t="s">
        <v>3494</v>
      </c>
      <c r="F1961" s="822" t="s">
        <v>3466</v>
      </c>
      <c r="G1961" s="822" t="s">
        <v>3540</v>
      </c>
      <c r="H1961" s="822" t="s">
        <v>662</v>
      </c>
      <c r="I1961" s="822" t="s">
        <v>3541</v>
      </c>
      <c r="J1961" s="822" t="s">
        <v>3542</v>
      </c>
      <c r="K1961" s="822" t="s">
        <v>3543</v>
      </c>
      <c r="L1961" s="825">
        <v>325.2</v>
      </c>
      <c r="M1961" s="825">
        <v>2926.8</v>
      </c>
      <c r="N1961" s="822">
        <v>9</v>
      </c>
      <c r="O1961" s="826">
        <v>2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21</v>
      </c>
      <c r="B1962" s="822" t="s">
        <v>3465</v>
      </c>
      <c r="C1962" s="822" t="s">
        <v>3471</v>
      </c>
      <c r="D1962" s="823" t="s">
        <v>6113</v>
      </c>
      <c r="E1962" s="824" t="s">
        <v>3494</v>
      </c>
      <c r="F1962" s="822" t="s">
        <v>3466</v>
      </c>
      <c r="G1962" s="822" t="s">
        <v>3540</v>
      </c>
      <c r="H1962" s="822" t="s">
        <v>662</v>
      </c>
      <c r="I1962" s="822" t="s">
        <v>3791</v>
      </c>
      <c r="J1962" s="822" t="s">
        <v>3542</v>
      </c>
      <c r="K1962" s="822" t="s">
        <v>3788</v>
      </c>
      <c r="L1962" s="825">
        <v>650.4</v>
      </c>
      <c r="M1962" s="825">
        <v>3252</v>
      </c>
      <c r="N1962" s="822">
        <v>5</v>
      </c>
      <c r="O1962" s="826">
        <v>1</v>
      </c>
      <c r="P1962" s="825">
        <v>3252</v>
      </c>
      <c r="Q1962" s="827">
        <v>1</v>
      </c>
      <c r="R1962" s="822">
        <v>5</v>
      </c>
      <c r="S1962" s="827">
        <v>1</v>
      </c>
      <c r="T1962" s="826">
        <v>1</v>
      </c>
      <c r="U1962" s="828">
        <v>1</v>
      </c>
    </row>
    <row r="1963" spans="1:21" ht="14.45" customHeight="1" x14ac:dyDescent="0.2">
      <c r="A1963" s="821">
        <v>21</v>
      </c>
      <c r="B1963" s="822" t="s">
        <v>3465</v>
      </c>
      <c r="C1963" s="822" t="s">
        <v>3471</v>
      </c>
      <c r="D1963" s="823" t="s">
        <v>6113</v>
      </c>
      <c r="E1963" s="824" t="s">
        <v>3494</v>
      </c>
      <c r="F1963" s="822" t="s">
        <v>3466</v>
      </c>
      <c r="G1963" s="822" t="s">
        <v>3540</v>
      </c>
      <c r="H1963" s="822" t="s">
        <v>662</v>
      </c>
      <c r="I1963" s="822" t="s">
        <v>3796</v>
      </c>
      <c r="J1963" s="822" t="s">
        <v>3015</v>
      </c>
      <c r="K1963" s="822" t="s">
        <v>3797</v>
      </c>
      <c r="L1963" s="825">
        <v>5322.08</v>
      </c>
      <c r="M1963" s="825">
        <v>15966.24</v>
      </c>
      <c r="N1963" s="822">
        <v>3</v>
      </c>
      <c r="O1963" s="826">
        <v>1</v>
      </c>
      <c r="P1963" s="825">
        <v>15966.24</v>
      </c>
      <c r="Q1963" s="827">
        <v>1</v>
      </c>
      <c r="R1963" s="822">
        <v>3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21</v>
      </c>
      <c r="B1964" s="822" t="s">
        <v>3465</v>
      </c>
      <c r="C1964" s="822" t="s">
        <v>3471</v>
      </c>
      <c r="D1964" s="823" t="s">
        <v>6113</v>
      </c>
      <c r="E1964" s="824" t="s">
        <v>3494</v>
      </c>
      <c r="F1964" s="822" t="s">
        <v>3466</v>
      </c>
      <c r="G1964" s="822" t="s">
        <v>3540</v>
      </c>
      <c r="H1964" s="822" t="s">
        <v>329</v>
      </c>
      <c r="I1964" s="822" t="s">
        <v>4335</v>
      </c>
      <c r="J1964" s="822" t="s">
        <v>4336</v>
      </c>
      <c r="K1964" s="822" t="s">
        <v>4337</v>
      </c>
      <c r="L1964" s="825">
        <v>4967.28</v>
      </c>
      <c r="M1964" s="825">
        <v>9934.56</v>
      </c>
      <c r="N1964" s="822">
        <v>2</v>
      </c>
      <c r="O1964" s="826">
        <v>1</v>
      </c>
      <c r="P1964" s="825">
        <v>9934.56</v>
      </c>
      <c r="Q1964" s="827">
        <v>1</v>
      </c>
      <c r="R1964" s="822">
        <v>2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21</v>
      </c>
      <c r="B1965" s="822" t="s">
        <v>3465</v>
      </c>
      <c r="C1965" s="822" t="s">
        <v>3471</v>
      </c>
      <c r="D1965" s="823" t="s">
        <v>6113</v>
      </c>
      <c r="E1965" s="824" t="s">
        <v>3494</v>
      </c>
      <c r="F1965" s="822" t="s">
        <v>3466</v>
      </c>
      <c r="G1965" s="822" t="s">
        <v>3540</v>
      </c>
      <c r="H1965" s="822" t="s">
        <v>662</v>
      </c>
      <c r="I1965" s="822" t="s">
        <v>5159</v>
      </c>
      <c r="J1965" s="822" t="s">
        <v>3015</v>
      </c>
      <c r="K1965" s="822" t="s">
        <v>5160</v>
      </c>
      <c r="L1965" s="825">
        <v>5322.08</v>
      </c>
      <c r="M1965" s="825">
        <v>42576.639999999999</v>
      </c>
      <c r="N1965" s="822">
        <v>8</v>
      </c>
      <c r="O1965" s="826">
        <v>3</v>
      </c>
      <c r="P1965" s="825">
        <v>15966.24</v>
      </c>
      <c r="Q1965" s="827">
        <v>0.375</v>
      </c>
      <c r="R1965" s="822">
        <v>3</v>
      </c>
      <c r="S1965" s="827">
        <v>0.375</v>
      </c>
      <c r="T1965" s="826">
        <v>1</v>
      </c>
      <c r="U1965" s="828">
        <v>0.33333333333333331</v>
      </c>
    </row>
    <row r="1966" spans="1:21" ht="14.45" customHeight="1" x14ac:dyDescent="0.2">
      <c r="A1966" s="821">
        <v>21</v>
      </c>
      <c r="B1966" s="822" t="s">
        <v>3465</v>
      </c>
      <c r="C1966" s="822" t="s">
        <v>3471</v>
      </c>
      <c r="D1966" s="823" t="s">
        <v>6113</v>
      </c>
      <c r="E1966" s="824" t="s">
        <v>3494</v>
      </c>
      <c r="F1966" s="822" t="s">
        <v>3466</v>
      </c>
      <c r="G1966" s="822" t="s">
        <v>3548</v>
      </c>
      <c r="H1966" s="822" t="s">
        <v>662</v>
      </c>
      <c r="I1966" s="822" t="s">
        <v>2738</v>
      </c>
      <c r="J1966" s="822" t="s">
        <v>2739</v>
      </c>
      <c r="K1966" s="822" t="s">
        <v>2740</v>
      </c>
      <c r="L1966" s="825">
        <v>42.51</v>
      </c>
      <c r="M1966" s="825">
        <v>212.54999999999998</v>
      </c>
      <c r="N1966" s="822">
        <v>5</v>
      </c>
      <c r="O1966" s="826">
        <v>3</v>
      </c>
      <c r="P1966" s="825">
        <v>42.51</v>
      </c>
      <c r="Q1966" s="827">
        <v>0.2</v>
      </c>
      <c r="R1966" s="822">
        <v>1</v>
      </c>
      <c r="S1966" s="827">
        <v>0.2</v>
      </c>
      <c r="T1966" s="826">
        <v>0.5</v>
      </c>
      <c r="U1966" s="828">
        <v>0.16666666666666666</v>
      </c>
    </row>
    <row r="1967" spans="1:21" ht="14.45" customHeight="1" x14ac:dyDescent="0.2">
      <c r="A1967" s="821">
        <v>21</v>
      </c>
      <c r="B1967" s="822" t="s">
        <v>3465</v>
      </c>
      <c r="C1967" s="822" t="s">
        <v>3471</v>
      </c>
      <c r="D1967" s="823" t="s">
        <v>6113</v>
      </c>
      <c r="E1967" s="824" t="s">
        <v>3494</v>
      </c>
      <c r="F1967" s="822" t="s">
        <v>3466</v>
      </c>
      <c r="G1967" s="822" t="s">
        <v>3548</v>
      </c>
      <c r="H1967" s="822" t="s">
        <v>662</v>
      </c>
      <c r="I1967" s="822" t="s">
        <v>4342</v>
      </c>
      <c r="J1967" s="822" t="s">
        <v>2739</v>
      </c>
      <c r="K1967" s="822" t="s">
        <v>4343</v>
      </c>
      <c r="L1967" s="825">
        <v>85.02</v>
      </c>
      <c r="M1967" s="825">
        <v>340.08</v>
      </c>
      <c r="N1967" s="822">
        <v>4</v>
      </c>
      <c r="O1967" s="826">
        <v>3</v>
      </c>
      <c r="P1967" s="825">
        <v>170.04</v>
      </c>
      <c r="Q1967" s="827">
        <v>0.5</v>
      </c>
      <c r="R1967" s="822">
        <v>2</v>
      </c>
      <c r="S1967" s="827">
        <v>0.5</v>
      </c>
      <c r="T1967" s="826">
        <v>1</v>
      </c>
      <c r="U1967" s="828">
        <v>0.33333333333333331</v>
      </c>
    </row>
    <row r="1968" spans="1:21" ht="14.45" customHeight="1" x14ac:dyDescent="0.2">
      <c r="A1968" s="821">
        <v>21</v>
      </c>
      <c r="B1968" s="822" t="s">
        <v>3465</v>
      </c>
      <c r="C1968" s="822" t="s">
        <v>3471</v>
      </c>
      <c r="D1968" s="823" t="s">
        <v>6113</v>
      </c>
      <c r="E1968" s="824" t="s">
        <v>3494</v>
      </c>
      <c r="F1968" s="822" t="s">
        <v>3466</v>
      </c>
      <c r="G1968" s="822" t="s">
        <v>3548</v>
      </c>
      <c r="H1968" s="822" t="s">
        <v>662</v>
      </c>
      <c r="I1968" s="822" t="s">
        <v>5289</v>
      </c>
      <c r="J1968" s="822" t="s">
        <v>2739</v>
      </c>
      <c r="K1968" s="822" t="s">
        <v>5290</v>
      </c>
      <c r="L1968" s="825">
        <v>58.97</v>
      </c>
      <c r="M1968" s="825">
        <v>58.97</v>
      </c>
      <c r="N1968" s="822">
        <v>1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21</v>
      </c>
      <c r="B1969" s="822" t="s">
        <v>3465</v>
      </c>
      <c r="C1969" s="822" t="s">
        <v>3471</v>
      </c>
      <c r="D1969" s="823" t="s">
        <v>6113</v>
      </c>
      <c r="E1969" s="824" t="s">
        <v>3494</v>
      </c>
      <c r="F1969" s="822" t="s">
        <v>3466</v>
      </c>
      <c r="G1969" s="822" t="s">
        <v>3548</v>
      </c>
      <c r="H1969" s="822" t="s">
        <v>662</v>
      </c>
      <c r="I1969" s="822" t="s">
        <v>5291</v>
      </c>
      <c r="J1969" s="822" t="s">
        <v>2739</v>
      </c>
      <c r="K1969" s="822" t="s">
        <v>5292</v>
      </c>
      <c r="L1969" s="825">
        <v>196.56</v>
      </c>
      <c r="M1969" s="825">
        <v>196.56</v>
      </c>
      <c r="N1969" s="822">
        <v>1</v>
      </c>
      <c r="O1969" s="826">
        <v>0.5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21</v>
      </c>
      <c r="B1970" s="822" t="s">
        <v>3465</v>
      </c>
      <c r="C1970" s="822" t="s">
        <v>3471</v>
      </c>
      <c r="D1970" s="823" t="s">
        <v>6113</v>
      </c>
      <c r="E1970" s="824" t="s">
        <v>3494</v>
      </c>
      <c r="F1970" s="822" t="s">
        <v>3466</v>
      </c>
      <c r="G1970" s="822" t="s">
        <v>3811</v>
      </c>
      <c r="H1970" s="822" t="s">
        <v>662</v>
      </c>
      <c r="I1970" s="822" t="s">
        <v>5293</v>
      </c>
      <c r="J1970" s="822" t="s">
        <v>3054</v>
      </c>
      <c r="K1970" s="822" t="s">
        <v>5294</v>
      </c>
      <c r="L1970" s="825">
        <v>339.47</v>
      </c>
      <c r="M1970" s="825">
        <v>2376.29</v>
      </c>
      <c r="N1970" s="822">
        <v>7</v>
      </c>
      <c r="O1970" s="826">
        <v>2</v>
      </c>
      <c r="P1970" s="825">
        <v>1018.4100000000001</v>
      </c>
      <c r="Q1970" s="827">
        <v>0.4285714285714286</v>
      </c>
      <c r="R1970" s="822">
        <v>3</v>
      </c>
      <c r="S1970" s="827">
        <v>0.42857142857142855</v>
      </c>
      <c r="T1970" s="826">
        <v>1</v>
      </c>
      <c r="U1970" s="828">
        <v>0.5</v>
      </c>
    </row>
    <row r="1971" spans="1:21" ht="14.45" customHeight="1" x14ac:dyDescent="0.2">
      <c r="A1971" s="821">
        <v>21</v>
      </c>
      <c r="B1971" s="822" t="s">
        <v>3465</v>
      </c>
      <c r="C1971" s="822" t="s">
        <v>3471</v>
      </c>
      <c r="D1971" s="823" t="s">
        <v>6113</v>
      </c>
      <c r="E1971" s="824" t="s">
        <v>3494</v>
      </c>
      <c r="F1971" s="822" t="s">
        <v>3466</v>
      </c>
      <c r="G1971" s="822" t="s">
        <v>3811</v>
      </c>
      <c r="H1971" s="822" t="s">
        <v>662</v>
      </c>
      <c r="I1971" s="822" t="s">
        <v>3053</v>
      </c>
      <c r="J1971" s="822" t="s">
        <v>3054</v>
      </c>
      <c r="K1971" s="822" t="s">
        <v>3055</v>
      </c>
      <c r="L1971" s="825">
        <v>113.16</v>
      </c>
      <c r="M1971" s="825">
        <v>1471.0799999999997</v>
      </c>
      <c r="N1971" s="822">
        <v>13</v>
      </c>
      <c r="O1971" s="826">
        <v>7</v>
      </c>
      <c r="P1971" s="825">
        <v>1244.7599999999998</v>
      </c>
      <c r="Q1971" s="827">
        <v>0.84615384615384615</v>
      </c>
      <c r="R1971" s="822">
        <v>11</v>
      </c>
      <c r="S1971" s="827">
        <v>0.84615384615384615</v>
      </c>
      <c r="T1971" s="826">
        <v>6</v>
      </c>
      <c r="U1971" s="828">
        <v>0.8571428571428571</v>
      </c>
    </row>
    <row r="1972" spans="1:21" ht="14.45" customHeight="1" x14ac:dyDescent="0.2">
      <c r="A1972" s="821">
        <v>21</v>
      </c>
      <c r="B1972" s="822" t="s">
        <v>3465</v>
      </c>
      <c r="C1972" s="822" t="s">
        <v>3471</v>
      </c>
      <c r="D1972" s="823" t="s">
        <v>6113</v>
      </c>
      <c r="E1972" s="824" t="s">
        <v>3494</v>
      </c>
      <c r="F1972" s="822" t="s">
        <v>3466</v>
      </c>
      <c r="G1972" s="822" t="s">
        <v>3811</v>
      </c>
      <c r="H1972" s="822" t="s">
        <v>662</v>
      </c>
      <c r="I1972" s="822" t="s">
        <v>3056</v>
      </c>
      <c r="J1972" s="822" t="s">
        <v>3054</v>
      </c>
      <c r="K1972" s="822" t="s">
        <v>3057</v>
      </c>
      <c r="L1972" s="825">
        <v>169.73</v>
      </c>
      <c r="M1972" s="825">
        <v>169.73</v>
      </c>
      <c r="N1972" s="822">
        <v>1</v>
      </c>
      <c r="O1972" s="826">
        <v>0.5</v>
      </c>
      <c r="P1972" s="825">
        <v>169.73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21</v>
      </c>
      <c r="B1973" s="822" t="s">
        <v>3465</v>
      </c>
      <c r="C1973" s="822" t="s">
        <v>3471</v>
      </c>
      <c r="D1973" s="823" t="s">
        <v>6113</v>
      </c>
      <c r="E1973" s="824" t="s">
        <v>3494</v>
      </c>
      <c r="F1973" s="822" t="s">
        <v>3466</v>
      </c>
      <c r="G1973" s="822" t="s">
        <v>3811</v>
      </c>
      <c r="H1973" s="822" t="s">
        <v>662</v>
      </c>
      <c r="I1973" s="822" t="s">
        <v>3058</v>
      </c>
      <c r="J1973" s="822" t="s">
        <v>3054</v>
      </c>
      <c r="K1973" s="822" t="s">
        <v>1952</v>
      </c>
      <c r="L1973" s="825">
        <v>339.47</v>
      </c>
      <c r="M1973" s="825">
        <v>12220.920000000002</v>
      </c>
      <c r="N1973" s="822">
        <v>36</v>
      </c>
      <c r="O1973" s="826">
        <v>11</v>
      </c>
      <c r="P1973" s="825">
        <v>7128.8700000000008</v>
      </c>
      <c r="Q1973" s="827">
        <v>0.58333333333333326</v>
      </c>
      <c r="R1973" s="822">
        <v>21</v>
      </c>
      <c r="S1973" s="827">
        <v>0.58333333333333337</v>
      </c>
      <c r="T1973" s="826">
        <v>5</v>
      </c>
      <c r="U1973" s="828">
        <v>0.45454545454545453</v>
      </c>
    </row>
    <row r="1974" spans="1:21" ht="14.45" customHeight="1" x14ac:dyDescent="0.2">
      <c r="A1974" s="821">
        <v>21</v>
      </c>
      <c r="B1974" s="822" t="s">
        <v>3465</v>
      </c>
      <c r="C1974" s="822" t="s">
        <v>3471</v>
      </c>
      <c r="D1974" s="823" t="s">
        <v>6113</v>
      </c>
      <c r="E1974" s="824" t="s">
        <v>3494</v>
      </c>
      <c r="F1974" s="822" t="s">
        <v>3466</v>
      </c>
      <c r="G1974" s="822" t="s">
        <v>5295</v>
      </c>
      <c r="H1974" s="822" t="s">
        <v>329</v>
      </c>
      <c r="I1974" s="822" t="s">
        <v>5296</v>
      </c>
      <c r="J1974" s="822" t="s">
        <v>734</v>
      </c>
      <c r="K1974" s="822" t="s">
        <v>5297</v>
      </c>
      <c r="L1974" s="825">
        <v>0</v>
      </c>
      <c r="M1974" s="825">
        <v>0</v>
      </c>
      <c r="N1974" s="822">
        <v>1</v>
      </c>
      <c r="O1974" s="826">
        <v>0.5</v>
      </c>
      <c r="P1974" s="825"/>
      <c r="Q1974" s="827"/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21</v>
      </c>
      <c r="B1975" s="822" t="s">
        <v>3465</v>
      </c>
      <c r="C1975" s="822" t="s">
        <v>3471</v>
      </c>
      <c r="D1975" s="823" t="s">
        <v>6113</v>
      </c>
      <c r="E1975" s="824" t="s">
        <v>3494</v>
      </c>
      <c r="F1975" s="822" t="s">
        <v>3466</v>
      </c>
      <c r="G1975" s="822" t="s">
        <v>3825</v>
      </c>
      <c r="H1975" s="822" t="s">
        <v>329</v>
      </c>
      <c r="I1975" s="822" t="s">
        <v>3826</v>
      </c>
      <c r="J1975" s="822" t="s">
        <v>1154</v>
      </c>
      <c r="K1975" s="822" t="s">
        <v>3827</v>
      </c>
      <c r="L1975" s="825">
        <v>98.89</v>
      </c>
      <c r="M1975" s="825">
        <v>494.45</v>
      </c>
      <c r="N1975" s="822">
        <v>5</v>
      </c>
      <c r="O1975" s="826">
        <v>3</v>
      </c>
      <c r="P1975" s="825">
        <v>98.89</v>
      </c>
      <c r="Q1975" s="827">
        <v>0.2</v>
      </c>
      <c r="R1975" s="822">
        <v>1</v>
      </c>
      <c r="S1975" s="827">
        <v>0.2</v>
      </c>
      <c r="T1975" s="826">
        <v>0.5</v>
      </c>
      <c r="U1975" s="828">
        <v>0.16666666666666666</v>
      </c>
    </row>
    <row r="1976" spans="1:21" ht="14.45" customHeight="1" x14ac:dyDescent="0.2">
      <c r="A1976" s="821">
        <v>21</v>
      </c>
      <c r="B1976" s="822" t="s">
        <v>3465</v>
      </c>
      <c r="C1976" s="822" t="s">
        <v>3471</v>
      </c>
      <c r="D1976" s="823" t="s">
        <v>6113</v>
      </c>
      <c r="E1976" s="824" t="s">
        <v>3494</v>
      </c>
      <c r="F1976" s="822" t="s">
        <v>3466</v>
      </c>
      <c r="G1976" s="822" t="s">
        <v>3825</v>
      </c>
      <c r="H1976" s="822" t="s">
        <v>329</v>
      </c>
      <c r="I1976" s="822" t="s">
        <v>3828</v>
      </c>
      <c r="J1976" s="822" t="s">
        <v>1158</v>
      </c>
      <c r="K1976" s="822" t="s">
        <v>3829</v>
      </c>
      <c r="L1976" s="825">
        <v>59.33</v>
      </c>
      <c r="M1976" s="825">
        <v>118.66</v>
      </c>
      <c r="N1976" s="822">
        <v>2</v>
      </c>
      <c r="O1976" s="826">
        <v>1</v>
      </c>
      <c r="P1976" s="825">
        <v>59.33</v>
      </c>
      <c r="Q1976" s="827">
        <v>0.5</v>
      </c>
      <c r="R1976" s="822">
        <v>1</v>
      </c>
      <c r="S1976" s="827">
        <v>0.5</v>
      </c>
      <c r="T1976" s="826">
        <v>0.5</v>
      </c>
      <c r="U1976" s="828">
        <v>0.5</v>
      </c>
    </row>
    <row r="1977" spans="1:21" ht="14.45" customHeight="1" x14ac:dyDescent="0.2">
      <c r="A1977" s="821">
        <v>21</v>
      </c>
      <c r="B1977" s="822" t="s">
        <v>3465</v>
      </c>
      <c r="C1977" s="822" t="s">
        <v>3471</v>
      </c>
      <c r="D1977" s="823" t="s">
        <v>6113</v>
      </c>
      <c r="E1977" s="824" t="s">
        <v>3494</v>
      </c>
      <c r="F1977" s="822" t="s">
        <v>3466</v>
      </c>
      <c r="G1977" s="822" t="s">
        <v>3830</v>
      </c>
      <c r="H1977" s="822" t="s">
        <v>329</v>
      </c>
      <c r="I1977" s="822" t="s">
        <v>4353</v>
      </c>
      <c r="J1977" s="822" t="s">
        <v>1608</v>
      </c>
      <c r="K1977" s="822" t="s">
        <v>1609</v>
      </c>
      <c r="L1977" s="825">
        <v>49.04</v>
      </c>
      <c r="M1977" s="825">
        <v>98.08</v>
      </c>
      <c r="N1977" s="822">
        <v>2</v>
      </c>
      <c r="O1977" s="826">
        <v>1.5</v>
      </c>
      <c r="P1977" s="825">
        <v>49.04</v>
      </c>
      <c r="Q1977" s="827">
        <v>0.5</v>
      </c>
      <c r="R1977" s="822">
        <v>1</v>
      </c>
      <c r="S1977" s="827">
        <v>0.5</v>
      </c>
      <c r="T1977" s="826">
        <v>0.5</v>
      </c>
      <c r="U1977" s="828">
        <v>0.33333333333333331</v>
      </c>
    </row>
    <row r="1978" spans="1:21" ht="14.45" customHeight="1" x14ac:dyDescent="0.2">
      <c r="A1978" s="821">
        <v>21</v>
      </c>
      <c r="B1978" s="822" t="s">
        <v>3465</v>
      </c>
      <c r="C1978" s="822" t="s">
        <v>3471</v>
      </c>
      <c r="D1978" s="823" t="s">
        <v>6113</v>
      </c>
      <c r="E1978" s="824" t="s">
        <v>3494</v>
      </c>
      <c r="F1978" s="822" t="s">
        <v>3466</v>
      </c>
      <c r="G1978" s="822" t="s">
        <v>3830</v>
      </c>
      <c r="H1978" s="822" t="s">
        <v>329</v>
      </c>
      <c r="I1978" s="822" t="s">
        <v>4224</v>
      </c>
      <c r="J1978" s="822" t="s">
        <v>1608</v>
      </c>
      <c r="K1978" s="822" t="s">
        <v>4225</v>
      </c>
      <c r="L1978" s="825">
        <v>49.04</v>
      </c>
      <c r="M1978" s="825">
        <v>49.04</v>
      </c>
      <c r="N1978" s="822">
        <v>1</v>
      </c>
      <c r="O1978" s="826">
        <v>0.5</v>
      </c>
      <c r="P1978" s="825">
        <v>49.04</v>
      </c>
      <c r="Q1978" s="827">
        <v>1</v>
      </c>
      <c r="R1978" s="822">
        <v>1</v>
      </c>
      <c r="S1978" s="827">
        <v>1</v>
      </c>
      <c r="T1978" s="826">
        <v>0.5</v>
      </c>
      <c r="U1978" s="828">
        <v>1</v>
      </c>
    </row>
    <row r="1979" spans="1:21" ht="14.45" customHeight="1" x14ac:dyDescent="0.2">
      <c r="A1979" s="821">
        <v>21</v>
      </c>
      <c r="B1979" s="822" t="s">
        <v>3465</v>
      </c>
      <c r="C1979" s="822" t="s">
        <v>3471</v>
      </c>
      <c r="D1979" s="823" t="s">
        <v>6113</v>
      </c>
      <c r="E1979" s="824" t="s">
        <v>3494</v>
      </c>
      <c r="F1979" s="822" t="s">
        <v>3466</v>
      </c>
      <c r="G1979" s="822" t="s">
        <v>3845</v>
      </c>
      <c r="H1979" s="822" t="s">
        <v>662</v>
      </c>
      <c r="I1979" s="822" t="s">
        <v>3263</v>
      </c>
      <c r="J1979" s="822" t="s">
        <v>1143</v>
      </c>
      <c r="K1979" s="822" t="s">
        <v>3264</v>
      </c>
      <c r="L1979" s="825">
        <v>773.45</v>
      </c>
      <c r="M1979" s="825">
        <v>1546.9</v>
      </c>
      <c r="N1979" s="822">
        <v>2</v>
      </c>
      <c r="O1979" s="826">
        <v>1.5</v>
      </c>
      <c r="P1979" s="825"/>
      <c r="Q1979" s="827">
        <v>0</v>
      </c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21</v>
      </c>
      <c r="B1980" s="822" t="s">
        <v>3465</v>
      </c>
      <c r="C1980" s="822" t="s">
        <v>3471</v>
      </c>
      <c r="D1980" s="823" t="s">
        <v>6113</v>
      </c>
      <c r="E1980" s="824" t="s">
        <v>3494</v>
      </c>
      <c r="F1980" s="822" t="s">
        <v>3466</v>
      </c>
      <c r="G1980" s="822" t="s">
        <v>3846</v>
      </c>
      <c r="H1980" s="822" t="s">
        <v>329</v>
      </c>
      <c r="I1980" s="822" t="s">
        <v>3847</v>
      </c>
      <c r="J1980" s="822" t="s">
        <v>1761</v>
      </c>
      <c r="K1980" s="822" t="s">
        <v>3848</v>
      </c>
      <c r="L1980" s="825">
        <v>42.14</v>
      </c>
      <c r="M1980" s="825">
        <v>84.28</v>
      </c>
      <c r="N1980" s="822">
        <v>2</v>
      </c>
      <c r="O1980" s="826">
        <v>2</v>
      </c>
      <c r="P1980" s="825">
        <v>42.14</v>
      </c>
      <c r="Q1980" s="827">
        <v>0.5</v>
      </c>
      <c r="R1980" s="822">
        <v>1</v>
      </c>
      <c r="S1980" s="827">
        <v>0.5</v>
      </c>
      <c r="T1980" s="826">
        <v>1</v>
      </c>
      <c r="U1980" s="828">
        <v>0.5</v>
      </c>
    </row>
    <row r="1981" spans="1:21" ht="14.45" customHeight="1" x14ac:dyDescent="0.2">
      <c r="A1981" s="821">
        <v>21</v>
      </c>
      <c r="B1981" s="822" t="s">
        <v>3465</v>
      </c>
      <c r="C1981" s="822" t="s">
        <v>3471</v>
      </c>
      <c r="D1981" s="823" t="s">
        <v>6113</v>
      </c>
      <c r="E1981" s="824" t="s">
        <v>3494</v>
      </c>
      <c r="F1981" s="822" t="s">
        <v>3466</v>
      </c>
      <c r="G1981" s="822" t="s">
        <v>3852</v>
      </c>
      <c r="H1981" s="822" t="s">
        <v>329</v>
      </c>
      <c r="I1981" s="822" t="s">
        <v>3853</v>
      </c>
      <c r="J1981" s="822" t="s">
        <v>900</v>
      </c>
      <c r="K1981" s="822" t="s">
        <v>3854</v>
      </c>
      <c r="L1981" s="825">
        <v>25.53</v>
      </c>
      <c r="M1981" s="825">
        <v>382.95000000000005</v>
      </c>
      <c r="N1981" s="822">
        <v>15</v>
      </c>
      <c r="O1981" s="826">
        <v>7</v>
      </c>
      <c r="P1981" s="825">
        <v>280.83000000000004</v>
      </c>
      <c r="Q1981" s="827">
        <v>0.73333333333333339</v>
      </c>
      <c r="R1981" s="822">
        <v>11</v>
      </c>
      <c r="S1981" s="827">
        <v>0.73333333333333328</v>
      </c>
      <c r="T1981" s="826">
        <v>4.5</v>
      </c>
      <c r="U1981" s="828">
        <v>0.6428571428571429</v>
      </c>
    </row>
    <row r="1982" spans="1:21" ht="14.45" customHeight="1" x14ac:dyDescent="0.2">
      <c r="A1982" s="821">
        <v>21</v>
      </c>
      <c r="B1982" s="822" t="s">
        <v>3465</v>
      </c>
      <c r="C1982" s="822" t="s">
        <v>3471</v>
      </c>
      <c r="D1982" s="823" t="s">
        <v>6113</v>
      </c>
      <c r="E1982" s="824" t="s">
        <v>3494</v>
      </c>
      <c r="F1982" s="822" t="s">
        <v>3466</v>
      </c>
      <c r="G1982" s="822" t="s">
        <v>3857</v>
      </c>
      <c r="H1982" s="822" t="s">
        <v>662</v>
      </c>
      <c r="I1982" s="822" t="s">
        <v>3858</v>
      </c>
      <c r="J1982" s="822" t="s">
        <v>3859</v>
      </c>
      <c r="K1982" s="822" t="s">
        <v>3860</v>
      </c>
      <c r="L1982" s="825">
        <v>1651.16</v>
      </c>
      <c r="M1982" s="825">
        <v>18162.760000000002</v>
      </c>
      <c r="N1982" s="822">
        <v>11</v>
      </c>
      <c r="O1982" s="826">
        <v>9</v>
      </c>
      <c r="P1982" s="825">
        <v>18162.760000000002</v>
      </c>
      <c r="Q1982" s="827">
        <v>1</v>
      </c>
      <c r="R1982" s="822">
        <v>11</v>
      </c>
      <c r="S1982" s="827">
        <v>1</v>
      </c>
      <c r="T1982" s="826">
        <v>9</v>
      </c>
      <c r="U1982" s="828">
        <v>1</v>
      </c>
    </row>
    <row r="1983" spans="1:21" ht="14.45" customHeight="1" x14ac:dyDescent="0.2">
      <c r="A1983" s="821">
        <v>21</v>
      </c>
      <c r="B1983" s="822" t="s">
        <v>3465</v>
      </c>
      <c r="C1983" s="822" t="s">
        <v>3471</v>
      </c>
      <c r="D1983" s="823" t="s">
        <v>6113</v>
      </c>
      <c r="E1983" s="824" t="s">
        <v>3494</v>
      </c>
      <c r="F1983" s="822" t="s">
        <v>3466</v>
      </c>
      <c r="G1983" s="822" t="s">
        <v>3857</v>
      </c>
      <c r="H1983" s="822" t="s">
        <v>329</v>
      </c>
      <c r="I1983" s="822" t="s">
        <v>4369</v>
      </c>
      <c r="J1983" s="822" t="s">
        <v>4370</v>
      </c>
      <c r="K1983" s="822" t="s">
        <v>2332</v>
      </c>
      <c r="L1983" s="825">
        <v>1651.16</v>
      </c>
      <c r="M1983" s="825">
        <v>4953.4800000000005</v>
      </c>
      <c r="N1983" s="822">
        <v>3</v>
      </c>
      <c r="O1983" s="826">
        <v>2.5</v>
      </c>
      <c r="P1983" s="825">
        <v>1651.16</v>
      </c>
      <c r="Q1983" s="827">
        <v>0.33333333333333331</v>
      </c>
      <c r="R1983" s="822">
        <v>1</v>
      </c>
      <c r="S1983" s="827">
        <v>0.33333333333333331</v>
      </c>
      <c r="T1983" s="826">
        <v>1</v>
      </c>
      <c r="U1983" s="828">
        <v>0.4</v>
      </c>
    </row>
    <row r="1984" spans="1:21" ht="14.45" customHeight="1" x14ac:dyDescent="0.2">
      <c r="A1984" s="821">
        <v>21</v>
      </c>
      <c r="B1984" s="822" t="s">
        <v>3465</v>
      </c>
      <c r="C1984" s="822" t="s">
        <v>3471</v>
      </c>
      <c r="D1984" s="823" t="s">
        <v>6113</v>
      </c>
      <c r="E1984" s="824" t="s">
        <v>3494</v>
      </c>
      <c r="F1984" s="822" t="s">
        <v>3466</v>
      </c>
      <c r="G1984" s="822" t="s">
        <v>3861</v>
      </c>
      <c r="H1984" s="822" t="s">
        <v>329</v>
      </c>
      <c r="I1984" s="822" t="s">
        <v>3862</v>
      </c>
      <c r="J1984" s="822" t="s">
        <v>3863</v>
      </c>
      <c r="K1984" s="822" t="s">
        <v>1622</v>
      </c>
      <c r="L1984" s="825">
        <v>78.48</v>
      </c>
      <c r="M1984" s="825">
        <v>78.48</v>
      </c>
      <c r="N1984" s="822">
        <v>1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21</v>
      </c>
      <c r="B1985" s="822" t="s">
        <v>3465</v>
      </c>
      <c r="C1985" s="822" t="s">
        <v>3471</v>
      </c>
      <c r="D1985" s="823" t="s">
        <v>6113</v>
      </c>
      <c r="E1985" s="824" t="s">
        <v>3494</v>
      </c>
      <c r="F1985" s="822" t="s">
        <v>3466</v>
      </c>
      <c r="G1985" s="822" t="s">
        <v>3873</v>
      </c>
      <c r="H1985" s="822" t="s">
        <v>329</v>
      </c>
      <c r="I1985" s="822" t="s">
        <v>3874</v>
      </c>
      <c r="J1985" s="822" t="s">
        <v>833</v>
      </c>
      <c r="K1985" s="822" t="s">
        <v>834</v>
      </c>
      <c r="L1985" s="825">
        <v>38.5</v>
      </c>
      <c r="M1985" s="825">
        <v>38.5</v>
      </c>
      <c r="N1985" s="822">
        <v>1</v>
      </c>
      <c r="O1985" s="826">
        <v>0.5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21</v>
      </c>
      <c r="B1986" s="822" t="s">
        <v>3465</v>
      </c>
      <c r="C1986" s="822" t="s">
        <v>3471</v>
      </c>
      <c r="D1986" s="823" t="s">
        <v>6113</v>
      </c>
      <c r="E1986" s="824" t="s">
        <v>3494</v>
      </c>
      <c r="F1986" s="822" t="s">
        <v>3466</v>
      </c>
      <c r="G1986" s="822" t="s">
        <v>3873</v>
      </c>
      <c r="H1986" s="822" t="s">
        <v>329</v>
      </c>
      <c r="I1986" s="822" t="s">
        <v>3875</v>
      </c>
      <c r="J1986" s="822" t="s">
        <v>833</v>
      </c>
      <c r="K1986" s="822" t="s">
        <v>3876</v>
      </c>
      <c r="L1986" s="825">
        <v>73.989999999999995</v>
      </c>
      <c r="M1986" s="825">
        <v>295.95999999999998</v>
      </c>
      <c r="N1986" s="822">
        <v>4</v>
      </c>
      <c r="O1986" s="826">
        <v>1</v>
      </c>
      <c r="P1986" s="825">
        <v>221.96999999999997</v>
      </c>
      <c r="Q1986" s="827">
        <v>0.75</v>
      </c>
      <c r="R1986" s="822">
        <v>3</v>
      </c>
      <c r="S1986" s="827">
        <v>0.75</v>
      </c>
      <c r="T1986" s="826">
        <v>0.5</v>
      </c>
      <c r="U1986" s="828">
        <v>0.5</v>
      </c>
    </row>
    <row r="1987" spans="1:21" ht="14.45" customHeight="1" x14ac:dyDescent="0.2">
      <c r="A1987" s="821">
        <v>21</v>
      </c>
      <c r="B1987" s="822" t="s">
        <v>3465</v>
      </c>
      <c r="C1987" s="822" t="s">
        <v>3471</v>
      </c>
      <c r="D1987" s="823" t="s">
        <v>6113</v>
      </c>
      <c r="E1987" s="824" t="s">
        <v>3494</v>
      </c>
      <c r="F1987" s="822" t="s">
        <v>3466</v>
      </c>
      <c r="G1987" s="822" t="s">
        <v>3878</v>
      </c>
      <c r="H1987" s="822" t="s">
        <v>329</v>
      </c>
      <c r="I1987" s="822" t="s">
        <v>3879</v>
      </c>
      <c r="J1987" s="822" t="s">
        <v>3880</v>
      </c>
      <c r="K1987" s="822" t="s">
        <v>3881</v>
      </c>
      <c r="L1987" s="825">
        <v>243.64</v>
      </c>
      <c r="M1987" s="825">
        <v>730.92</v>
      </c>
      <c r="N1987" s="822">
        <v>3</v>
      </c>
      <c r="O1987" s="826">
        <v>2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21</v>
      </c>
      <c r="B1988" s="822" t="s">
        <v>3465</v>
      </c>
      <c r="C1988" s="822" t="s">
        <v>3471</v>
      </c>
      <c r="D1988" s="823" t="s">
        <v>6113</v>
      </c>
      <c r="E1988" s="824" t="s">
        <v>3494</v>
      </c>
      <c r="F1988" s="822" t="s">
        <v>3466</v>
      </c>
      <c r="G1988" s="822" t="s">
        <v>3886</v>
      </c>
      <c r="H1988" s="822" t="s">
        <v>329</v>
      </c>
      <c r="I1988" s="822" t="s">
        <v>4682</v>
      </c>
      <c r="J1988" s="822" t="s">
        <v>4683</v>
      </c>
      <c r="K1988" s="822" t="s">
        <v>4684</v>
      </c>
      <c r="L1988" s="825">
        <v>26.37</v>
      </c>
      <c r="M1988" s="825">
        <v>26.37</v>
      </c>
      <c r="N1988" s="822">
        <v>1</v>
      </c>
      <c r="O1988" s="826">
        <v>1</v>
      </c>
      <c r="P1988" s="825">
        <v>26.37</v>
      </c>
      <c r="Q1988" s="827">
        <v>1</v>
      </c>
      <c r="R1988" s="822">
        <v>1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21</v>
      </c>
      <c r="B1989" s="822" t="s">
        <v>3465</v>
      </c>
      <c r="C1989" s="822" t="s">
        <v>3471</v>
      </c>
      <c r="D1989" s="823" t="s">
        <v>6113</v>
      </c>
      <c r="E1989" s="824" t="s">
        <v>3494</v>
      </c>
      <c r="F1989" s="822" t="s">
        <v>3466</v>
      </c>
      <c r="G1989" s="822" t="s">
        <v>5298</v>
      </c>
      <c r="H1989" s="822" t="s">
        <v>329</v>
      </c>
      <c r="I1989" s="822" t="s">
        <v>5299</v>
      </c>
      <c r="J1989" s="822" t="s">
        <v>5300</v>
      </c>
      <c r="K1989" s="822" t="s">
        <v>5301</v>
      </c>
      <c r="L1989" s="825">
        <v>482.19</v>
      </c>
      <c r="M1989" s="825">
        <v>482.19</v>
      </c>
      <c r="N1989" s="822">
        <v>1</v>
      </c>
      <c r="O1989" s="826">
        <v>0.5</v>
      </c>
      <c r="P1989" s="825">
        <v>482.19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21</v>
      </c>
      <c r="B1990" s="822" t="s">
        <v>3465</v>
      </c>
      <c r="C1990" s="822" t="s">
        <v>3471</v>
      </c>
      <c r="D1990" s="823" t="s">
        <v>6113</v>
      </c>
      <c r="E1990" s="824" t="s">
        <v>3494</v>
      </c>
      <c r="F1990" s="822" t="s">
        <v>3466</v>
      </c>
      <c r="G1990" s="822" t="s">
        <v>3895</v>
      </c>
      <c r="H1990" s="822" t="s">
        <v>662</v>
      </c>
      <c r="I1990" s="822" t="s">
        <v>3898</v>
      </c>
      <c r="J1990" s="822" t="s">
        <v>3899</v>
      </c>
      <c r="K1990" s="822" t="s">
        <v>3101</v>
      </c>
      <c r="L1990" s="825">
        <v>1523.6</v>
      </c>
      <c r="M1990" s="825">
        <v>6094.4</v>
      </c>
      <c r="N1990" s="822">
        <v>4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21</v>
      </c>
      <c r="B1991" s="822" t="s">
        <v>3465</v>
      </c>
      <c r="C1991" s="822" t="s">
        <v>3471</v>
      </c>
      <c r="D1991" s="823" t="s">
        <v>6113</v>
      </c>
      <c r="E1991" s="824" t="s">
        <v>3494</v>
      </c>
      <c r="F1991" s="822" t="s">
        <v>3466</v>
      </c>
      <c r="G1991" s="822" t="s">
        <v>3567</v>
      </c>
      <c r="H1991" s="822" t="s">
        <v>329</v>
      </c>
      <c r="I1991" s="822" t="s">
        <v>3568</v>
      </c>
      <c r="J1991" s="822" t="s">
        <v>984</v>
      </c>
      <c r="K1991" s="822" t="s">
        <v>1340</v>
      </c>
      <c r="L1991" s="825">
        <v>163.54</v>
      </c>
      <c r="M1991" s="825">
        <v>163.54</v>
      </c>
      <c r="N1991" s="822">
        <v>1</v>
      </c>
      <c r="O1991" s="826">
        <v>0.5</v>
      </c>
      <c r="P1991" s="825">
        <v>163.54</v>
      </c>
      <c r="Q1991" s="827">
        <v>1</v>
      </c>
      <c r="R1991" s="822">
        <v>1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21</v>
      </c>
      <c r="B1992" s="822" t="s">
        <v>3465</v>
      </c>
      <c r="C1992" s="822" t="s">
        <v>3471</v>
      </c>
      <c r="D1992" s="823" t="s">
        <v>6113</v>
      </c>
      <c r="E1992" s="824" t="s">
        <v>3494</v>
      </c>
      <c r="F1992" s="822" t="s">
        <v>3466</v>
      </c>
      <c r="G1992" s="822" t="s">
        <v>3905</v>
      </c>
      <c r="H1992" s="822" t="s">
        <v>662</v>
      </c>
      <c r="I1992" s="822" t="s">
        <v>3906</v>
      </c>
      <c r="J1992" s="822" t="s">
        <v>1590</v>
      </c>
      <c r="K1992" s="822" t="s">
        <v>3907</v>
      </c>
      <c r="L1992" s="825">
        <v>760.22</v>
      </c>
      <c r="M1992" s="825">
        <v>760.22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21</v>
      </c>
      <c r="B1993" s="822" t="s">
        <v>3465</v>
      </c>
      <c r="C1993" s="822" t="s">
        <v>3471</v>
      </c>
      <c r="D1993" s="823" t="s">
        <v>6113</v>
      </c>
      <c r="E1993" s="824" t="s">
        <v>3494</v>
      </c>
      <c r="F1993" s="822" t="s">
        <v>3466</v>
      </c>
      <c r="G1993" s="822" t="s">
        <v>3911</v>
      </c>
      <c r="H1993" s="822" t="s">
        <v>662</v>
      </c>
      <c r="I1993" s="822" t="s">
        <v>3912</v>
      </c>
      <c r="J1993" s="822" t="s">
        <v>2022</v>
      </c>
      <c r="K1993" s="822" t="s">
        <v>3913</v>
      </c>
      <c r="L1993" s="825">
        <v>54.75</v>
      </c>
      <c r="M1993" s="825">
        <v>54.75</v>
      </c>
      <c r="N1993" s="822">
        <v>1</v>
      </c>
      <c r="O1993" s="826">
        <v>1</v>
      </c>
      <c r="P1993" s="825">
        <v>54.75</v>
      </c>
      <c r="Q1993" s="827">
        <v>1</v>
      </c>
      <c r="R1993" s="822">
        <v>1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21</v>
      </c>
      <c r="B1994" s="822" t="s">
        <v>3465</v>
      </c>
      <c r="C1994" s="822" t="s">
        <v>3471</v>
      </c>
      <c r="D1994" s="823" t="s">
        <v>6113</v>
      </c>
      <c r="E1994" s="824" t="s">
        <v>3494</v>
      </c>
      <c r="F1994" s="822" t="s">
        <v>3466</v>
      </c>
      <c r="G1994" s="822" t="s">
        <v>4386</v>
      </c>
      <c r="H1994" s="822" t="s">
        <v>329</v>
      </c>
      <c r="I1994" s="822" t="s">
        <v>5302</v>
      </c>
      <c r="J1994" s="822" t="s">
        <v>5303</v>
      </c>
      <c r="K1994" s="822" t="s">
        <v>3698</v>
      </c>
      <c r="L1994" s="825">
        <v>184.17</v>
      </c>
      <c r="M1994" s="825">
        <v>184.17</v>
      </c>
      <c r="N1994" s="822">
        <v>1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21</v>
      </c>
      <c r="B1995" s="822" t="s">
        <v>3465</v>
      </c>
      <c r="C1995" s="822" t="s">
        <v>3471</v>
      </c>
      <c r="D1995" s="823" t="s">
        <v>6113</v>
      </c>
      <c r="E1995" s="824" t="s">
        <v>3494</v>
      </c>
      <c r="F1995" s="822" t="s">
        <v>3466</v>
      </c>
      <c r="G1995" s="822" t="s">
        <v>3919</v>
      </c>
      <c r="H1995" s="822" t="s">
        <v>662</v>
      </c>
      <c r="I1995" s="822" t="s">
        <v>3920</v>
      </c>
      <c r="J1995" s="822" t="s">
        <v>3921</v>
      </c>
      <c r="K1995" s="822" t="s">
        <v>776</v>
      </c>
      <c r="L1995" s="825">
        <v>219.25</v>
      </c>
      <c r="M1995" s="825">
        <v>160929.5</v>
      </c>
      <c r="N1995" s="822">
        <v>734</v>
      </c>
      <c r="O1995" s="826">
        <v>176.5</v>
      </c>
      <c r="P1995" s="825">
        <v>98662.5</v>
      </c>
      <c r="Q1995" s="827">
        <v>0.61307901907356943</v>
      </c>
      <c r="R1995" s="822">
        <v>450</v>
      </c>
      <c r="S1995" s="827">
        <v>0.61307901907356943</v>
      </c>
      <c r="T1995" s="826">
        <v>104.5</v>
      </c>
      <c r="U1995" s="828">
        <v>0.59206798866855526</v>
      </c>
    </row>
    <row r="1996" spans="1:21" ht="14.45" customHeight="1" x14ac:dyDescent="0.2">
      <c r="A1996" s="821">
        <v>21</v>
      </c>
      <c r="B1996" s="822" t="s">
        <v>3465</v>
      </c>
      <c r="C1996" s="822" t="s">
        <v>3471</v>
      </c>
      <c r="D1996" s="823" t="s">
        <v>6113</v>
      </c>
      <c r="E1996" s="824" t="s">
        <v>3494</v>
      </c>
      <c r="F1996" s="822" t="s">
        <v>3466</v>
      </c>
      <c r="G1996" s="822" t="s">
        <v>3919</v>
      </c>
      <c r="H1996" s="822" t="s">
        <v>329</v>
      </c>
      <c r="I1996" s="822" t="s">
        <v>5304</v>
      </c>
      <c r="J1996" s="822" t="s">
        <v>5305</v>
      </c>
      <c r="K1996" s="822" t="s">
        <v>776</v>
      </c>
      <c r="L1996" s="825">
        <v>219.25</v>
      </c>
      <c r="M1996" s="825">
        <v>657.75</v>
      </c>
      <c r="N1996" s="822">
        <v>3</v>
      </c>
      <c r="O1996" s="826">
        <v>1</v>
      </c>
      <c r="P1996" s="825">
        <v>657.75</v>
      </c>
      <c r="Q1996" s="827">
        <v>1</v>
      </c>
      <c r="R1996" s="822">
        <v>3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21</v>
      </c>
      <c r="B1997" s="822" t="s">
        <v>3465</v>
      </c>
      <c r="C1997" s="822" t="s">
        <v>3471</v>
      </c>
      <c r="D1997" s="823" t="s">
        <v>6113</v>
      </c>
      <c r="E1997" s="824" t="s">
        <v>3494</v>
      </c>
      <c r="F1997" s="822" t="s">
        <v>3466</v>
      </c>
      <c r="G1997" s="822" t="s">
        <v>3919</v>
      </c>
      <c r="H1997" s="822" t="s">
        <v>329</v>
      </c>
      <c r="I1997" s="822" t="s">
        <v>5306</v>
      </c>
      <c r="J1997" s="822" t="s">
        <v>5307</v>
      </c>
      <c r="K1997" s="822" t="s">
        <v>776</v>
      </c>
      <c r="L1997" s="825">
        <v>219.25</v>
      </c>
      <c r="M1997" s="825">
        <v>219.25</v>
      </c>
      <c r="N1997" s="822">
        <v>1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21</v>
      </c>
      <c r="B1998" s="822" t="s">
        <v>3465</v>
      </c>
      <c r="C1998" s="822" t="s">
        <v>3471</v>
      </c>
      <c r="D1998" s="823" t="s">
        <v>6113</v>
      </c>
      <c r="E1998" s="824" t="s">
        <v>3494</v>
      </c>
      <c r="F1998" s="822" t="s">
        <v>3466</v>
      </c>
      <c r="G1998" s="822" t="s">
        <v>3923</v>
      </c>
      <c r="H1998" s="822" t="s">
        <v>329</v>
      </c>
      <c r="I1998" s="822" t="s">
        <v>4827</v>
      </c>
      <c r="J1998" s="822" t="s">
        <v>3925</v>
      </c>
      <c r="K1998" s="822" t="s">
        <v>4828</v>
      </c>
      <c r="L1998" s="825">
        <v>176.32</v>
      </c>
      <c r="M1998" s="825">
        <v>176.32</v>
      </c>
      <c r="N1998" s="822">
        <v>1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21</v>
      </c>
      <c r="B1999" s="822" t="s">
        <v>3465</v>
      </c>
      <c r="C1999" s="822" t="s">
        <v>3471</v>
      </c>
      <c r="D1999" s="823" t="s">
        <v>6113</v>
      </c>
      <c r="E1999" s="824" t="s">
        <v>3494</v>
      </c>
      <c r="F1999" s="822" t="s">
        <v>3466</v>
      </c>
      <c r="G1999" s="822" t="s">
        <v>3923</v>
      </c>
      <c r="H1999" s="822" t="s">
        <v>329</v>
      </c>
      <c r="I1999" s="822" t="s">
        <v>5308</v>
      </c>
      <c r="J1999" s="822" t="s">
        <v>1623</v>
      </c>
      <c r="K1999" s="822" t="s">
        <v>3074</v>
      </c>
      <c r="L1999" s="825">
        <v>54.85</v>
      </c>
      <c r="M1999" s="825">
        <v>54.85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21</v>
      </c>
      <c r="B2000" s="822" t="s">
        <v>3465</v>
      </c>
      <c r="C2000" s="822" t="s">
        <v>3471</v>
      </c>
      <c r="D2000" s="823" t="s">
        <v>6113</v>
      </c>
      <c r="E2000" s="824" t="s">
        <v>3494</v>
      </c>
      <c r="F2000" s="822" t="s">
        <v>3466</v>
      </c>
      <c r="G2000" s="822" t="s">
        <v>3927</v>
      </c>
      <c r="H2000" s="822" t="s">
        <v>329</v>
      </c>
      <c r="I2000" s="822" t="s">
        <v>4401</v>
      </c>
      <c r="J2000" s="822" t="s">
        <v>4399</v>
      </c>
      <c r="K2000" s="822" t="s">
        <v>4402</v>
      </c>
      <c r="L2000" s="825">
        <v>0</v>
      </c>
      <c r="M2000" s="825">
        <v>0</v>
      </c>
      <c r="N2000" s="822">
        <v>3</v>
      </c>
      <c r="O2000" s="826">
        <v>2.5</v>
      </c>
      <c r="P2000" s="825">
        <v>0</v>
      </c>
      <c r="Q2000" s="827"/>
      <c r="R2000" s="822">
        <v>2</v>
      </c>
      <c r="S2000" s="827">
        <v>0.66666666666666663</v>
      </c>
      <c r="T2000" s="826">
        <v>1.5</v>
      </c>
      <c r="U2000" s="828">
        <v>0.6</v>
      </c>
    </row>
    <row r="2001" spans="1:21" ht="14.45" customHeight="1" x14ac:dyDescent="0.2">
      <c r="A2001" s="821">
        <v>21</v>
      </c>
      <c r="B2001" s="822" t="s">
        <v>3465</v>
      </c>
      <c r="C2001" s="822" t="s">
        <v>3471</v>
      </c>
      <c r="D2001" s="823" t="s">
        <v>6113</v>
      </c>
      <c r="E2001" s="824" t="s">
        <v>3494</v>
      </c>
      <c r="F2001" s="822" t="s">
        <v>3466</v>
      </c>
      <c r="G2001" s="822" t="s">
        <v>5309</v>
      </c>
      <c r="H2001" s="822" t="s">
        <v>329</v>
      </c>
      <c r="I2001" s="822" t="s">
        <v>5310</v>
      </c>
      <c r="J2001" s="822" t="s">
        <v>1239</v>
      </c>
      <c r="K2001" s="822" t="s">
        <v>5311</v>
      </c>
      <c r="L2001" s="825">
        <v>0</v>
      </c>
      <c r="M2001" s="825">
        <v>0</v>
      </c>
      <c r="N2001" s="822">
        <v>3</v>
      </c>
      <c r="O2001" s="826">
        <v>2</v>
      </c>
      <c r="P2001" s="825">
        <v>0</v>
      </c>
      <c r="Q2001" s="827"/>
      <c r="R2001" s="822">
        <v>1</v>
      </c>
      <c r="S2001" s="827">
        <v>0.33333333333333331</v>
      </c>
      <c r="T2001" s="826">
        <v>0.5</v>
      </c>
      <c r="U2001" s="828">
        <v>0.25</v>
      </c>
    </row>
    <row r="2002" spans="1:21" ht="14.45" customHeight="1" x14ac:dyDescent="0.2">
      <c r="A2002" s="821">
        <v>21</v>
      </c>
      <c r="B2002" s="822" t="s">
        <v>3465</v>
      </c>
      <c r="C2002" s="822" t="s">
        <v>3471</v>
      </c>
      <c r="D2002" s="823" t="s">
        <v>6113</v>
      </c>
      <c r="E2002" s="824" t="s">
        <v>3494</v>
      </c>
      <c r="F2002" s="822" t="s">
        <v>3466</v>
      </c>
      <c r="G2002" s="822" t="s">
        <v>3934</v>
      </c>
      <c r="H2002" s="822" t="s">
        <v>329</v>
      </c>
      <c r="I2002" s="822" t="s">
        <v>3935</v>
      </c>
      <c r="J2002" s="822" t="s">
        <v>3936</v>
      </c>
      <c r="K2002" s="822" t="s">
        <v>3937</v>
      </c>
      <c r="L2002" s="825">
        <v>248.55</v>
      </c>
      <c r="M2002" s="825">
        <v>5468.1</v>
      </c>
      <c r="N2002" s="822">
        <v>22</v>
      </c>
      <c r="O2002" s="826">
        <v>20</v>
      </c>
      <c r="P2002" s="825">
        <v>2236.9500000000003</v>
      </c>
      <c r="Q2002" s="827">
        <v>0.40909090909090912</v>
      </c>
      <c r="R2002" s="822">
        <v>9</v>
      </c>
      <c r="S2002" s="827">
        <v>0.40909090909090912</v>
      </c>
      <c r="T2002" s="826">
        <v>7</v>
      </c>
      <c r="U2002" s="828">
        <v>0.35</v>
      </c>
    </row>
    <row r="2003" spans="1:21" ht="14.45" customHeight="1" x14ac:dyDescent="0.2">
      <c r="A2003" s="821">
        <v>21</v>
      </c>
      <c r="B2003" s="822" t="s">
        <v>3465</v>
      </c>
      <c r="C2003" s="822" t="s">
        <v>3471</v>
      </c>
      <c r="D2003" s="823" t="s">
        <v>6113</v>
      </c>
      <c r="E2003" s="824" t="s">
        <v>3494</v>
      </c>
      <c r="F2003" s="822" t="s">
        <v>3466</v>
      </c>
      <c r="G2003" s="822" t="s">
        <v>4244</v>
      </c>
      <c r="H2003" s="822" t="s">
        <v>329</v>
      </c>
      <c r="I2003" s="822" t="s">
        <v>4245</v>
      </c>
      <c r="J2003" s="822" t="s">
        <v>4246</v>
      </c>
      <c r="K2003" s="822" t="s">
        <v>4247</v>
      </c>
      <c r="L2003" s="825">
        <v>140.44</v>
      </c>
      <c r="M2003" s="825">
        <v>1123.52</v>
      </c>
      <c r="N2003" s="822">
        <v>8</v>
      </c>
      <c r="O2003" s="826">
        <v>4.5</v>
      </c>
      <c r="P2003" s="825">
        <v>842.6400000000001</v>
      </c>
      <c r="Q2003" s="827">
        <v>0.75000000000000011</v>
      </c>
      <c r="R2003" s="822">
        <v>6</v>
      </c>
      <c r="S2003" s="827">
        <v>0.75</v>
      </c>
      <c r="T2003" s="826">
        <v>3</v>
      </c>
      <c r="U2003" s="828">
        <v>0.66666666666666663</v>
      </c>
    </row>
    <row r="2004" spans="1:21" ht="14.45" customHeight="1" x14ac:dyDescent="0.2">
      <c r="A2004" s="821">
        <v>21</v>
      </c>
      <c r="B2004" s="822" t="s">
        <v>3465</v>
      </c>
      <c r="C2004" s="822" t="s">
        <v>3471</v>
      </c>
      <c r="D2004" s="823" t="s">
        <v>6113</v>
      </c>
      <c r="E2004" s="824" t="s">
        <v>3494</v>
      </c>
      <c r="F2004" s="822" t="s">
        <v>3466</v>
      </c>
      <c r="G2004" s="822" t="s">
        <v>5217</v>
      </c>
      <c r="H2004" s="822" t="s">
        <v>329</v>
      </c>
      <c r="I2004" s="822" t="s">
        <v>5218</v>
      </c>
      <c r="J2004" s="822" t="s">
        <v>5219</v>
      </c>
      <c r="K2004" s="822" t="s">
        <v>5220</v>
      </c>
      <c r="L2004" s="825">
        <v>137.88</v>
      </c>
      <c r="M2004" s="825">
        <v>275.76</v>
      </c>
      <c r="N2004" s="822">
        <v>2</v>
      </c>
      <c r="O2004" s="826">
        <v>1.5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21</v>
      </c>
      <c r="B2005" s="822" t="s">
        <v>3465</v>
      </c>
      <c r="C2005" s="822" t="s">
        <v>3471</v>
      </c>
      <c r="D2005" s="823" t="s">
        <v>6113</v>
      </c>
      <c r="E2005" s="824" t="s">
        <v>3494</v>
      </c>
      <c r="F2005" s="822" t="s">
        <v>3466</v>
      </c>
      <c r="G2005" s="822" t="s">
        <v>3945</v>
      </c>
      <c r="H2005" s="822" t="s">
        <v>662</v>
      </c>
      <c r="I2005" s="822" t="s">
        <v>2684</v>
      </c>
      <c r="J2005" s="822" t="s">
        <v>2685</v>
      </c>
      <c r="K2005" s="822" t="s">
        <v>2686</v>
      </c>
      <c r="L2005" s="825">
        <v>86.41</v>
      </c>
      <c r="M2005" s="825">
        <v>86.41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21</v>
      </c>
      <c r="B2006" s="822" t="s">
        <v>3465</v>
      </c>
      <c r="C2006" s="822" t="s">
        <v>3471</v>
      </c>
      <c r="D2006" s="823" t="s">
        <v>6113</v>
      </c>
      <c r="E2006" s="824" t="s">
        <v>3494</v>
      </c>
      <c r="F2006" s="822" t="s">
        <v>3466</v>
      </c>
      <c r="G2006" s="822" t="s">
        <v>3530</v>
      </c>
      <c r="H2006" s="822" t="s">
        <v>329</v>
      </c>
      <c r="I2006" s="822" t="s">
        <v>3531</v>
      </c>
      <c r="J2006" s="822" t="s">
        <v>862</v>
      </c>
      <c r="K2006" s="822" t="s">
        <v>3532</v>
      </c>
      <c r="L2006" s="825">
        <v>53.57</v>
      </c>
      <c r="M2006" s="825">
        <v>1874.9499999999998</v>
      </c>
      <c r="N2006" s="822">
        <v>35</v>
      </c>
      <c r="O2006" s="826">
        <v>20</v>
      </c>
      <c r="P2006" s="825">
        <v>1499.9599999999998</v>
      </c>
      <c r="Q2006" s="827">
        <v>0.79999999999999993</v>
      </c>
      <c r="R2006" s="822">
        <v>28</v>
      </c>
      <c r="S2006" s="827">
        <v>0.8</v>
      </c>
      <c r="T2006" s="826">
        <v>15.5</v>
      </c>
      <c r="U2006" s="828">
        <v>0.77500000000000002</v>
      </c>
    </row>
    <row r="2007" spans="1:21" ht="14.45" customHeight="1" x14ac:dyDescent="0.2">
      <c r="A2007" s="821">
        <v>21</v>
      </c>
      <c r="B2007" s="822" t="s">
        <v>3465</v>
      </c>
      <c r="C2007" s="822" t="s">
        <v>3471</v>
      </c>
      <c r="D2007" s="823" t="s">
        <v>6113</v>
      </c>
      <c r="E2007" s="824" t="s">
        <v>3494</v>
      </c>
      <c r="F2007" s="822" t="s">
        <v>3466</v>
      </c>
      <c r="G2007" s="822" t="s">
        <v>3950</v>
      </c>
      <c r="H2007" s="822" t="s">
        <v>329</v>
      </c>
      <c r="I2007" s="822" t="s">
        <v>3951</v>
      </c>
      <c r="J2007" s="822" t="s">
        <v>1759</v>
      </c>
      <c r="K2007" s="822" t="s">
        <v>3952</v>
      </c>
      <c r="L2007" s="825">
        <v>34.19</v>
      </c>
      <c r="M2007" s="825">
        <v>34.19</v>
      </c>
      <c r="N2007" s="822">
        <v>1</v>
      </c>
      <c r="O2007" s="826">
        <v>0.5</v>
      </c>
      <c r="P2007" s="825">
        <v>34.19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21</v>
      </c>
      <c r="B2008" s="822" t="s">
        <v>3465</v>
      </c>
      <c r="C2008" s="822" t="s">
        <v>3471</v>
      </c>
      <c r="D2008" s="823" t="s">
        <v>6113</v>
      </c>
      <c r="E2008" s="824" t="s">
        <v>3494</v>
      </c>
      <c r="F2008" s="822" t="s">
        <v>3466</v>
      </c>
      <c r="G2008" s="822" t="s">
        <v>3953</v>
      </c>
      <c r="H2008" s="822" t="s">
        <v>329</v>
      </c>
      <c r="I2008" s="822" t="s">
        <v>5176</v>
      </c>
      <c r="J2008" s="822" t="s">
        <v>3955</v>
      </c>
      <c r="K2008" s="822" t="s">
        <v>5177</v>
      </c>
      <c r="L2008" s="825">
        <v>0</v>
      </c>
      <c r="M2008" s="825">
        <v>0</v>
      </c>
      <c r="N2008" s="822">
        <v>1</v>
      </c>
      <c r="O2008" s="826">
        <v>1</v>
      </c>
      <c r="P2008" s="825"/>
      <c r="Q2008" s="827"/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21</v>
      </c>
      <c r="B2009" s="822" t="s">
        <v>3465</v>
      </c>
      <c r="C2009" s="822" t="s">
        <v>3471</v>
      </c>
      <c r="D2009" s="823" t="s">
        <v>6113</v>
      </c>
      <c r="E2009" s="824" t="s">
        <v>3494</v>
      </c>
      <c r="F2009" s="822" t="s">
        <v>3466</v>
      </c>
      <c r="G2009" s="822" t="s">
        <v>5312</v>
      </c>
      <c r="H2009" s="822" t="s">
        <v>329</v>
      </c>
      <c r="I2009" s="822" t="s">
        <v>5313</v>
      </c>
      <c r="J2009" s="822" t="s">
        <v>5314</v>
      </c>
      <c r="K2009" s="822" t="s">
        <v>5315</v>
      </c>
      <c r="L2009" s="825">
        <v>0</v>
      </c>
      <c r="M2009" s="825">
        <v>0</v>
      </c>
      <c r="N2009" s="822">
        <v>2</v>
      </c>
      <c r="O2009" s="826">
        <v>1</v>
      </c>
      <c r="P2009" s="825">
        <v>0</v>
      </c>
      <c r="Q2009" s="827"/>
      <c r="R2009" s="822">
        <v>2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21</v>
      </c>
      <c r="B2010" s="822" t="s">
        <v>3465</v>
      </c>
      <c r="C2010" s="822" t="s">
        <v>3471</v>
      </c>
      <c r="D2010" s="823" t="s">
        <v>6113</v>
      </c>
      <c r="E2010" s="824" t="s">
        <v>3494</v>
      </c>
      <c r="F2010" s="822" t="s">
        <v>3466</v>
      </c>
      <c r="G2010" s="822" t="s">
        <v>3544</v>
      </c>
      <c r="H2010" s="822" t="s">
        <v>329</v>
      </c>
      <c r="I2010" s="822" t="s">
        <v>5316</v>
      </c>
      <c r="J2010" s="822" t="s">
        <v>5317</v>
      </c>
      <c r="K2010" s="822" t="s">
        <v>5318</v>
      </c>
      <c r="L2010" s="825">
        <v>233.95</v>
      </c>
      <c r="M2010" s="825">
        <v>701.84999999999991</v>
      </c>
      <c r="N2010" s="822">
        <v>3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21</v>
      </c>
      <c r="B2011" s="822" t="s">
        <v>3465</v>
      </c>
      <c r="C2011" s="822" t="s">
        <v>3471</v>
      </c>
      <c r="D2011" s="823" t="s">
        <v>6113</v>
      </c>
      <c r="E2011" s="824" t="s">
        <v>3494</v>
      </c>
      <c r="F2011" s="822" t="s">
        <v>3466</v>
      </c>
      <c r="G2011" s="822" t="s">
        <v>3544</v>
      </c>
      <c r="H2011" s="822" t="s">
        <v>329</v>
      </c>
      <c r="I2011" s="822" t="s">
        <v>3961</v>
      </c>
      <c r="J2011" s="822" t="s">
        <v>1286</v>
      </c>
      <c r="K2011" s="822" t="s">
        <v>1289</v>
      </c>
      <c r="L2011" s="825">
        <v>60.1</v>
      </c>
      <c r="M2011" s="825">
        <v>120.2</v>
      </c>
      <c r="N2011" s="822">
        <v>2</v>
      </c>
      <c r="O2011" s="826">
        <v>1</v>
      </c>
      <c r="P2011" s="825">
        <v>120.2</v>
      </c>
      <c r="Q2011" s="827">
        <v>1</v>
      </c>
      <c r="R2011" s="822">
        <v>2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21</v>
      </c>
      <c r="B2012" s="822" t="s">
        <v>3465</v>
      </c>
      <c r="C2012" s="822" t="s">
        <v>3471</v>
      </c>
      <c r="D2012" s="823" t="s">
        <v>6113</v>
      </c>
      <c r="E2012" s="824" t="s">
        <v>3494</v>
      </c>
      <c r="F2012" s="822" t="s">
        <v>3466</v>
      </c>
      <c r="G2012" s="822" t="s">
        <v>3533</v>
      </c>
      <c r="H2012" s="822" t="s">
        <v>662</v>
      </c>
      <c r="I2012" s="822" t="s">
        <v>2707</v>
      </c>
      <c r="J2012" s="822" t="s">
        <v>1021</v>
      </c>
      <c r="K2012" s="822" t="s">
        <v>2708</v>
      </c>
      <c r="L2012" s="825">
        <v>2309.36</v>
      </c>
      <c r="M2012" s="825">
        <v>6928.08</v>
      </c>
      <c r="N2012" s="822">
        <v>3</v>
      </c>
      <c r="O2012" s="826">
        <v>0.5</v>
      </c>
      <c r="P2012" s="825">
        <v>6928.08</v>
      </c>
      <c r="Q2012" s="827">
        <v>1</v>
      </c>
      <c r="R2012" s="822">
        <v>3</v>
      </c>
      <c r="S2012" s="827">
        <v>1</v>
      </c>
      <c r="T2012" s="826">
        <v>0.5</v>
      </c>
      <c r="U2012" s="828">
        <v>1</v>
      </c>
    </row>
    <row r="2013" spans="1:21" ht="14.45" customHeight="1" x14ac:dyDescent="0.2">
      <c r="A2013" s="821">
        <v>21</v>
      </c>
      <c r="B2013" s="822" t="s">
        <v>3465</v>
      </c>
      <c r="C2013" s="822" t="s">
        <v>3471</v>
      </c>
      <c r="D2013" s="823" t="s">
        <v>6113</v>
      </c>
      <c r="E2013" s="824" t="s">
        <v>3494</v>
      </c>
      <c r="F2013" s="822" t="s">
        <v>3466</v>
      </c>
      <c r="G2013" s="822" t="s">
        <v>3533</v>
      </c>
      <c r="H2013" s="822" t="s">
        <v>662</v>
      </c>
      <c r="I2013" s="822" t="s">
        <v>2703</v>
      </c>
      <c r="J2013" s="822" t="s">
        <v>1021</v>
      </c>
      <c r="K2013" s="822" t="s">
        <v>2704</v>
      </c>
      <c r="L2013" s="825">
        <v>1385.62</v>
      </c>
      <c r="M2013" s="825">
        <v>4156.8599999999997</v>
      </c>
      <c r="N2013" s="822">
        <v>3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21</v>
      </c>
      <c r="B2014" s="822" t="s">
        <v>3465</v>
      </c>
      <c r="C2014" s="822" t="s">
        <v>3471</v>
      </c>
      <c r="D2014" s="823" t="s">
        <v>6113</v>
      </c>
      <c r="E2014" s="824" t="s">
        <v>3494</v>
      </c>
      <c r="F2014" s="822" t="s">
        <v>3466</v>
      </c>
      <c r="G2014" s="822" t="s">
        <v>3533</v>
      </c>
      <c r="H2014" s="822" t="s">
        <v>662</v>
      </c>
      <c r="I2014" s="822" t="s">
        <v>2710</v>
      </c>
      <c r="J2014" s="822" t="s">
        <v>1016</v>
      </c>
      <c r="K2014" s="822" t="s">
        <v>2711</v>
      </c>
      <c r="L2014" s="825">
        <v>736.33</v>
      </c>
      <c r="M2014" s="825">
        <v>736.33</v>
      </c>
      <c r="N2014" s="822">
        <v>1</v>
      </c>
      <c r="O2014" s="826">
        <v>0.5</v>
      </c>
      <c r="P2014" s="825">
        <v>736.33</v>
      </c>
      <c r="Q2014" s="827">
        <v>1</v>
      </c>
      <c r="R2014" s="822">
        <v>1</v>
      </c>
      <c r="S2014" s="827">
        <v>1</v>
      </c>
      <c r="T2014" s="826">
        <v>0.5</v>
      </c>
      <c r="U2014" s="828">
        <v>1</v>
      </c>
    </row>
    <row r="2015" spans="1:21" ht="14.45" customHeight="1" x14ac:dyDescent="0.2">
      <c r="A2015" s="821">
        <v>21</v>
      </c>
      <c r="B2015" s="822" t="s">
        <v>3465</v>
      </c>
      <c r="C2015" s="822" t="s">
        <v>3471</v>
      </c>
      <c r="D2015" s="823" t="s">
        <v>6113</v>
      </c>
      <c r="E2015" s="824" t="s">
        <v>3494</v>
      </c>
      <c r="F2015" s="822" t="s">
        <v>3466</v>
      </c>
      <c r="G2015" s="822" t="s">
        <v>3533</v>
      </c>
      <c r="H2015" s="822" t="s">
        <v>662</v>
      </c>
      <c r="I2015" s="822" t="s">
        <v>2714</v>
      </c>
      <c r="J2015" s="822" t="s">
        <v>1016</v>
      </c>
      <c r="K2015" s="822" t="s">
        <v>1018</v>
      </c>
      <c r="L2015" s="825">
        <v>490.89</v>
      </c>
      <c r="M2015" s="825">
        <v>1472.67</v>
      </c>
      <c r="N2015" s="822">
        <v>3</v>
      </c>
      <c r="O2015" s="826">
        <v>0.5</v>
      </c>
      <c r="P2015" s="825">
        <v>1472.67</v>
      </c>
      <c r="Q2015" s="827">
        <v>1</v>
      </c>
      <c r="R2015" s="822">
        <v>3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21</v>
      </c>
      <c r="B2016" s="822" t="s">
        <v>3465</v>
      </c>
      <c r="C2016" s="822" t="s">
        <v>3471</v>
      </c>
      <c r="D2016" s="823" t="s">
        <v>6113</v>
      </c>
      <c r="E2016" s="824" t="s">
        <v>3494</v>
      </c>
      <c r="F2016" s="822" t="s">
        <v>3466</v>
      </c>
      <c r="G2016" s="822" t="s">
        <v>3533</v>
      </c>
      <c r="H2016" s="822" t="s">
        <v>662</v>
      </c>
      <c r="I2016" s="822" t="s">
        <v>2705</v>
      </c>
      <c r="J2016" s="822" t="s">
        <v>1021</v>
      </c>
      <c r="K2016" s="822" t="s">
        <v>2706</v>
      </c>
      <c r="L2016" s="825">
        <v>1847.49</v>
      </c>
      <c r="M2016" s="825">
        <v>14779.920000000002</v>
      </c>
      <c r="N2016" s="822">
        <v>8</v>
      </c>
      <c r="O2016" s="826">
        <v>2.5</v>
      </c>
      <c r="P2016" s="825">
        <v>14779.920000000002</v>
      </c>
      <c r="Q2016" s="827">
        <v>1</v>
      </c>
      <c r="R2016" s="822">
        <v>8</v>
      </c>
      <c r="S2016" s="827">
        <v>1</v>
      </c>
      <c r="T2016" s="826">
        <v>2.5</v>
      </c>
      <c r="U2016" s="828">
        <v>1</v>
      </c>
    </row>
    <row r="2017" spans="1:21" ht="14.45" customHeight="1" x14ac:dyDescent="0.2">
      <c r="A2017" s="821">
        <v>21</v>
      </c>
      <c r="B2017" s="822" t="s">
        <v>3465</v>
      </c>
      <c r="C2017" s="822" t="s">
        <v>3471</v>
      </c>
      <c r="D2017" s="823" t="s">
        <v>6113</v>
      </c>
      <c r="E2017" s="824" t="s">
        <v>3494</v>
      </c>
      <c r="F2017" s="822" t="s">
        <v>3466</v>
      </c>
      <c r="G2017" s="822" t="s">
        <v>3533</v>
      </c>
      <c r="H2017" s="822" t="s">
        <v>662</v>
      </c>
      <c r="I2017" s="822" t="s">
        <v>2709</v>
      </c>
      <c r="J2017" s="822" t="s">
        <v>1016</v>
      </c>
      <c r="K2017" s="822" t="s">
        <v>1017</v>
      </c>
      <c r="L2017" s="825">
        <v>923.74</v>
      </c>
      <c r="M2017" s="825">
        <v>2771.2200000000003</v>
      </c>
      <c r="N2017" s="822">
        <v>3</v>
      </c>
      <c r="O2017" s="826">
        <v>1.5</v>
      </c>
      <c r="P2017" s="825">
        <v>1847.48</v>
      </c>
      <c r="Q2017" s="827">
        <v>0.66666666666666663</v>
      </c>
      <c r="R2017" s="822">
        <v>2</v>
      </c>
      <c r="S2017" s="827">
        <v>0.66666666666666663</v>
      </c>
      <c r="T2017" s="826">
        <v>0.5</v>
      </c>
      <c r="U2017" s="828">
        <v>0.33333333333333331</v>
      </c>
    </row>
    <row r="2018" spans="1:21" ht="14.45" customHeight="1" x14ac:dyDescent="0.2">
      <c r="A2018" s="821">
        <v>21</v>
      </c>
      <c r="B2018" s="822" t="s">
        <v>3465</v>
      </c>
      <c r="C2018" s="822" t="s">
        <v>3471</v>
      </c>
      <c r="D2018" s="823" t="s">
        <v>6113</v>
      </c>
      <c r="E2018" s="824" t="s">
        <v>3494</v>
      </c>
      <c r="F2018" s="822" t="s">
        <v>3466</v>
      </c>
      <c r="G2018" s="822" t="s">
        <v>4704</v>
      </c>
      <c r="H2018" s="822" t="s">
        <v>329</v>
      </c>
      <c r="I2018" s="822" t="s">
        <v>4705</v>
      </c>
      <c r="J2018" s="822" t="s">
        <v>2271</v>
      </c>
      <c r="K2018" s="822" t="s">
        <v>2272</v>
      </c>
      <c r="L2018" s="825">
        <v>0</v>
      </c>
      <c r="M2018" s="825">
        <v>0</v>
      </c>
      <c r="N2018" s="822">
        <v>3</v>
      </c>
      <c r="O2018" s="826">
        <v>1</v>
      </c>
      <c r="P2018" s="825"/>
      <c r="Q2018" s="827"/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21</v>
      </c>
      <c r="B2019" s="822" t="s">
        <v>3465</v>
      </c>
      <c r="C2019" s="822" t="s">
        <v>3471</v>
      </c>
      <c r="D2019" s="823" t="s">
        <v>6113</v>
      </c>
      <c r="E2019" s="824" t="s">
        <v>3494</v>
      </c>
      <c r="F2019" s="822" t="s">
        <v>3466</v>
      </c>
      <c r="G2019" s="822" t="s">
        <v>3964</v>
      </c>
      <c r="H2019" s="822" t="s">
        <v>329</v>
      </c>
      <c r="I2019" s="822" t="s">
        <v>3965</v>
      </c>
      <c r="J2019" s="822" t="s">
        <v>742</v>
      </c>
      <c r="K2019" s="822" t="s">
        <v>703</v>
      </c>
      <c r="L2019" s="825">
        <v>35.25</v>
      </c>
      <c r="M2019" s="825">
        <v>176.25</v>
      </c>
      <c r="N2019" s="822">
        <v>5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21</v>
      </c>
      <c r="B2020" s="822" t="s">
        <v>3465</v>
      </c>
      <c r="C2020" s="822" t="s">
        <v>3471</v>
      </c>
      <c r="D2020" s="823" t="s">
        <v>6113</v>
      </c>
      <c r="E2020" s="824" t="s">
        <v>3494</v>
      </c>
      <c r="F2020" s="822" t="s">
        <v>3466</v>
      </c>
      <c r="G2020" s="822" t="s">
        <v>3964</v>
      </c>
      <c r="H2020" s="822" t="s">
        <v>329</v>
      </c>
      <c r="I2020" s="822" t="s">
        <v>3966</v>
      </c>
      <c r="J2020" s="822" t="s">
        <v>742</v>
      </c>
      <c r="K2020" s="822" t="s">
        <v>3967</v>
      </c>
      <c r="L2020" s="825">
        <v>35.25</v>
      </c>
      <c r="M2020" s="825">
        <v>141</v>
      </c>
      <c r="N2020" s="822">
        <v>4</v>
      </c>
      <c r="O2020" s="826">
        <v>1</v>
      </c>
      <c r="P2020" s="825">
        <v>141</v>
      </c>
      <c r="Q2020" s="827">
        <v>1</v>
      </c>
      <c r="R2020" s="822">
        <v>4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21</v>
      </c>
      <c r="B2021" s="822" t="s">
        <v>3465</v>
      </c>
      <c r="C2021" s="822" t="s">
        <v>3471</v>
      </c>
      <c r="D2021" s="823" t="s">
        <v>6113</v>
      </c>
      <c r="E2021" s="824" t="s">
        <v>3494</v>
      </c>
      <c r="F2021" s="822" t="s">
        <v>3466</v>
      </c>
      <c r="G2021" s="822" t="s">
        <v>3964</v>
      </c>
      <c r="H2021" s="822" t="s">
        <v>329</v>
      </c>
      <c r="I2021" s="822" t="s">
        <v>3968</v>
      </c>
      <c r="J2021" s="822" t="s">
        <v>1329</v>
      </c>
      <c r="K2021" s="822" t="s">
        <v>3969</v>
      </c>
      <c r="L2021" s="825">
        <v>35.25</v>
      </c>
      <c r="M2021" s="825">
        <v>176.25</v>
      </c>
      <c r="N2021" s="822">
        <v>5</v>
      </c>
      <c r="O2021" s="826">
        <v>1.5</v>
      </c>
      <c r="P2021" s="825">
        <v>176.25</v>
      </c>
      <c r="Q2021" s="827">
        <v>1</v>
      </c>
      <c r="R2021" s="822">
        <v>5</v>
      </c>
      <c r="S2021" s="827">
        <v>1</v>
      </c>
      <c r="T2021" s="826">
        <v>1.5</v>
      </c>
      <c r="U2021" s="828">
        <v>1</v>
      </c>
    </row>
    <row r="2022" spans="1:21" ht="14.45" customHeight="1" x14ac:dyDescent="0.2">
      <c r="A2022" s="821">
        <v>21</v>
      </c>
      <c r="B2022" s="822" t="s">
        <v>3465</v>
      </c>
      <c r="C2022" s="822" t="s">
        <v>3471</v>
      </c>
      <c r="D2022" s="823" t="s">
        <v>6113</v>
      </c>
      <c r="E2022" s="824" t="s">
        <v>3494</v>
      </c>
      <c r="F2022" s="822" t="s">
        <v>3466</v>
      </c>
      <c r="G2022" s="822" t="s">
        <v>4420</v>
      </c>
      <c r="H2022" s="822" t="s">
        <v>329</v>
      </c>
      <c r="I2022" s="822" t="s">
        <v>4421</v>
      </c>
      <c r="J2022" s="822" t="s">
        <v>4422</v>
      </c>
      <c r="K2022" s="822" t="s">
        <v>4423</v>
      </c>
      <c r="L2022" s="825">
        <v>78.33</v>
      </c>
      <c r="M2022" s="825">
        <v>156.66</v>
      </c>
      <c r="N2022" s="822">
        <v>2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21</v>
      </c>
      <c r="B2023" s="822" t="s">
        <v>3465</v>
      </c>
      <c r="C2023" s="822" t="s">
        <v>3471</v>
      </c>
      <c r="D2023" s="823" t="s">
        <v>6113</v>
      </c>
      <c r="E2023" s="824" t="s">
        <v>3494</v>
      </c>
      <c r="F2023" s="822" t="s">
        <v>3466</v>
      </c>
      <c r="G2023" s="822" t="s">
        <v>3970</v>
      </c>
      <c r="H2023" s="822" t="s">
        <v>329</v>
      </c>
      <c r="I2023" s="822" t="s">
        <v>5319</v>
      </c>
      <c r="J2023" s="822" t="s">
        <v>5320</v>
      </c>
      <c r="K2023" s="822" t="s">
        <v>5321</v>
      </c>
      <c r="L2023" s="825">
        <v>54.75</v>
      </c>
      <c r="M2023" s="825">
        <v>54.75</v>
      </c>
      <c r="N2023" s="822">
        <v>1</v>
      </c>
      <c r="O2023" s="826">
        <v>0.5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21</v>
      </c>
      <c r="B2024" s="822" t="s">
        <v>3465</v>
      </c>
      <c r="C2024" s="822" t="s">
        <v>3471</v>
      </c>
      <c r="D2024" s="823" t="s">
        <v>6113</v>
      </c>
      <c r="E2024" s="824" t="s">
        <v>3494</v>
      </c>
      <c r="F2024" s="822" t="s">
        <v>3466</v>
      </c>
      <c r="G2024" s="822" t="s">
        <v>3970</v>
      </c>
      <c r="H2024" s="822" t="s">
        <v>329</v>
      </c>
      <c r="I2024" s="822" t="s">
        <v>3971</v>
      </c>
      <c r="J2024" s="822" t="s">
        <v>3972</v>
      </c>
      <c r="K2024" s="822" t="s">
        <v>3973</v>
      </c>
      <c r="L2024" s="825">
        <v>27.37</v>
      </c>
      <c r="M2024" s="825">
        <v>27.37</v>
      </c>
      <c r="N2024" s="822">
        <v>1</v>
      </c>
      <c r="O2024" s="826">
        <v>0.5</v>
      </c>
      <c r="P2024" s="825">
        <v>27.37</v>
      </c>
      <c r="Q2024" s="827">
        <v>1</v>
      </c>
      <c r="R2024" s="822">
        <v>1</v>
      </c>
      <c r="S2024" s="827">
        <v>1</v>
      </c>
      <c r="T2024" s="826">
        <v>0.5</v>
      </c>
      <c r="U2024" s="828">
        <v>1</v>
      </c>
    </row>
    <row r="2025" spans="1:21" ht="14.45" customHeight="1" x14ac:dyDescent="0.2">
      <c r="A2025" s="821">
        <v>21</v>
      </c>
      <c r="B2025" s="822" t="s">
        <v>3465</v>
      </c>
      <c r="C2025" s="822" t="s">
        <v>3471</v>
      </c>
      <c r="D2025" s="823" t="s">
        <v>6113</v>
      </c>
      <c r="E2025" s="824" t="s">
        <v>3494</v>
      </c>
      <c r="F2025" s="822" t="s">
        <v>3466</v>
      </c>
      <c r="G2025" s="822" t="s">
        <v>3970</v>
      </c>
      <c r="H2025" s="822" t="s">
        <v>329</v>
      </c>
      <c r="I2025" s="822" t="s">
        <v>3974</v>
      </c>
      <c r="J2025" s="822" t="s">
        <v>3972</v>
      </c>
      <c r="K2025" s="822" t="s">
        <v>3975</v>
      </c>
      <c r="L2025" s="825">
        <v>87.98</v>
      </c>
      <c r="M2025" s="825">
        <v>703.84</v>
      </c>
      <c r="N2025" s="822">
        <v>8</v>
      </c>
      <c r="O2025" s="826">
        <v>5</v>
      </c>
      <c r="P2025" s="825">
        <v>439.90000000000003</v>
      </c>
      <c r="Q2025" s="827">
        <v>0.625</v>
      </c>
      <c r="R2025" s="822">
        <v>5</v>
      </c>
      <c r="S2025" s="827">
        <v>0.625</v>
      </c>
      <c r="T2025" s="826">
        <v>3.5</v>
      </c>
      <c r="U2025" s="828">
        <v>0.7</v>
      </c>
    </row>
    <row r="2026" spans="1:21" ht="14.45" customHeight="1" x14ac:dyDescent="0.2">
      <c r="A2026" s="821">
        <v>21</v>
      </c>
      <c r="B2026" s="822" t="s">
        <v>3465</v>
      </c>
      <c r="C2026" s="822" t="s">
        <v>3471</v>
      </c>
      <c r="D2026" s="823" t="s">
        <v>6113</v>
      </c>
      <c r="E2026" s="824" t="s">
        <v>3494</v>
      </c>
      <c r="F2026" s="822" t="s">
        <v>3466</v>
      </c>
      <c r="G2026" s="822" t="s">
        <v>3970</v>
      </c>
      <c r="H2026" s="822" t="s">
        <v>329</v>
      </c>
      <c r="I2026" s="822" t="s">
        <v>5322</v>
      </c>
      <c r="J2026" s="822" t="s">
        <v>5320</v>
      </c>
      <c r="K2026" s="822" t="s">
        <v>4848</v>
      </c>
      <c r="L2026" s="825">
        <v>0</v>
      </c>
      <c r="M2026" s="825">
        <v>0</v>
      </c>
      <c r="N2026" s="822">
        <v>1</v>
      </c>
      <c r="O2026" s="826">
        <v>0.5</v>
      </c>
      <c r="P2026" s="825">
        <v>0</v>
      </c>
      <c r="Q2026" s="827"/>
      <c r="R2026" s="822">
        <v>1</v>
      </c>
      <c r="S2026" s="827">
        <v>1</v>
      </c>
      <c r="T2026" s="826">
        <v>0.5</v>
      </c>
      <c r="U2026" s="828">
        <v>1</v>
      </c>
    </row>
    <row r="2027" spans="1:21" ht="14.45" customHeight="1" x14ac:dyDescent="0.2">
      <c r="A2027" s="821">
        <v>21</v>
      </c>
      <c r="B2027" s="822" t="s">
        <v>3465</v>
      </c>
      <c r="C2027" s="822" t="s">
        <v>3471</v>
      </c>
      <c r="D2027" s="823" t="s">
        <v>6113</v>
      </c>
      <c r="E2027" s="824" t="s">
        <v>3494</v>
      </c>
      <c r="F2027" s="822" t="s">
        <v>3466</v>
      </c>
      <c r="G2027" s="822" t="s">
        <v>3534</v>
      </c>
      <c r="H2027" s="822" t="s">
        <v>329</v>
      </c>
      <c r="I2027" s="822" t="s">
        <v>3983</v>
      </c>
      <c r="J2027" s="822" t="s">
        <v>1343</v>
      </c>
      <c r="K2027" s="822" t="s">
        <v>1344</v>
      </c>
      <c r="L2027" s="825">
        <v>453.18</v>
      </c>
      <c r="M2027" s="825">
        <v>1812.72</v>
      </c>
      <c r="N2027" s="822">
        <v>4</v>
      </c>
      <c r="O2027" s="826">
        <v>2</v>
      </c>
      <c r="P2027" s="825">
        <v>1812.72</v>
      </c>
      <c r="Q2027" s="827">
        <v>1</v>
      </c>
      <c r="R2027" s="822">
        <v>4</v>
      </c>
      <c r="S2027" s="827">
        <v>1</v>
      </c>
      <c r="T2027" s="826">
        <v>2</v>
      </c>
      <c r="U2027" s="828">
        <v>1</v>
      </c>
    </row>
    <row r="2028" spans="1:21" ht="14.45" customHeight="1" x14ac:dyDescent="0.2">
      <c r="A2028" s="821">
        <v>21</v>
      </c>
      <c r="B2028" s="822" t="s">
        <v>3465</v>
      </c>
      <c r="C2028" s="822" t="s">
        <v>3471</v>
      </c>
      <c r="D2028" s="823" t="s">
        <v>6113</v>
      </c>
      <c r="E2028" s="824" t="s">
        <v>3494</v>
      </c>
      <c r="F2028" s="822" t="s">
        <v>3466</v>
      </c>
      <c r="G2028" s="822" t="s">
        <v>3534</v>
      </c>
      <c r="H2028" s="822" t="s">
        <v>329</v>
      </c>
      <c r="I2028" s="822" t="s">
        <v>3535</v>
      </c>
      <c r="J2028" s="822" t="s">
        <v>1343</v>
      </c>
      <c r="K2028" s="822" t="s">
        <v>1344</v>
      </c>
      <c r="L2028" s="825">
        <v>453.18</v>
      </c>
      <c r="M2028" s="825">
        <v>25378.080000000009</v>
      </c>
      <c r="N2028" s="822">
        <v>56</v>
      </c>
      <c r="O2028" s="826">
        <v>25</v>
      </c>
      <c r="P2028" s="825">
        <v>23565.360000000008</v>
      </c>
      <c r="Q2028" s="827">
        <v>0.9285714285714286</v>
      </c>
      <c r="R2028" s="822">
        <v>52</v>
      </c>
      <c r="S2028" s="827">
        <v>0.9285714285714286</v>
      </c>
      <c r="T2028" s="826">
        <v>23</v>
      </c>
      <c r="U2028" s="828">
        <v>0.92</v>
      </c>
    </row>
    <row r="2029" spans="1:21" ht="14.45" customHeight="1" x14ac:dyDescent="0.2">
      <c r="A2029" s="821">
        <v>21</v>
      </c>
      <c r="B2029" s="822" t="s">
        <v>3465</v>
      </c>
      <c r="C2029" s="822" t="s">
        <v>3471</v>
      </c>
      <c r="D2029" s="823" t="s">
        <v>6113</v>
      </c>
      <c r="E2029" s="824" t="s">
        <v>3494</v>
      </c>
      <c r="F2029" s="822" t="s">
        <v>3466</v>
      </c>
      <c r="G2029" s="822" t="s">
        <v>3563</v>
      </c>
      <c r="H2029" s="822" t="s">
        <v>329</v>
      </c>
      <c r="I2029" s="822" t="s">
        <v>3991</v>
      </c>
      <c r="J2029" s="822" t="s">
        <v>841</v>
      </c>
      <c r="K2029" s="822" t="s">
        <v>3992</v>
      </c>
      <c r="L2029" s="825">
        <v>27.37</v>
      </c>
      <c r="M2029" s="825">
        <v>27.37</v>
      </c>
      <c r="N2029" s="822">
        <v>1</v>
      </c>
      <c r="O2029" s="826">
        <v>1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21</v>
      </c>
      <c r="B2030" s="822" t="s">
        <v>3465</v>
      </c>
      <c r="C2030" s="822" t="s">
        <v>3471</v>
      </c>
      <c r="D2030" s="823" t="s">
        <v>6113</v>
      </c>
      <c r="E2030" s="824" t="s">
        <v>3494</v>
      </c>
      <c r="F2030" s="822" t="s">
        <v>3466</v>
      </c>
      <c r="G2030" s="822" t="s">
        <v>3563</v>
      </c>
      <c r="H2030" s="822" t="s">
        <v>662</v>
      </c>
      <c r="I2030" s="822" t="s">
        <v>3179</v>
      </c>
      <c r="J2030" s="822" t="s">
        <v>841</v>
      </c>
      <c r="K2030" s="822" t="s">
        <v>3180</v>
      </c>
      <c r="L2030" s="825">
        <v>48.89</v>
      </c>
      <c r="M2030" s="825">
        <v>146.67000000000002</v>
      </c>
      <c r="N2030" s="822">
        <v>3</v>
      </c>
      <c r="O2030" s="826">
        <v>1.5</v>
      </c>
      <c r="P2030" s="825">
        <v>97.78</v>
      </c>
      <c r="Q2030" s="827">
        <v>0.66666666666666663</v>
      </c>
      <c r="R2030" s="822">
        <v>2</v>
      </c>
      <c r="S2030" s="827">
        <v>0.66666666666666663</v>
      </c>
      <c r="T2030" s="826">
        <v>1</v>
      </c>
      <c r="U2030" s="828">
        <v>0.66666666666666663</v>
      </c>
    </row>
    <row r="2031" spans="1:21" ht="14.45" customHeight="1" x14ac:dyDescent="0.2">
      <c r="A2031" s="821">
        <v>21</v>
      </c>
      <c r="B2031" s="822" t="s">
        <v>3465</v>
      </c>
      <c r="C2031" s="822" t="s">
        <v>3471</v>
      </c>
      <c r="D2031" s="823" t="s">
        <v>6113</v>
      </c>
      <c r="E2031" s="824" t="s">
        <v>3494</v>
      </c>
      <c r="F2031" s="822" t="s">
        <v>3466</v>
      </c>
      <c r="G2031" s="822" t="s">
        <v>3563</v>
      </c>
      <c r="H2031" s="822" t="s">
        <v>329</v>
      </c>
      <c r="I2031" s="822" t="s">
        <v>3569</v>
      </c>
      <c r="J2031" s="822" t="s">
        <v>841</v>
      </c>
      <c r="K2031" s="822" t="s">
        <v>842</v>
      </c>
      <c r="L2031" s="825">
        <v>97.76</v>
      </c>
      <c r="M2031" s="825">
        <v>97.76</v>
      </c>
      <c r="N2031" s="822">
        <v>1</v>
      </c>
      <c r="O2031" s="826">
        <v>0.5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21</v>
      </c>
      <c r="B2032" s="822" t="s">
        <v>3465</v>
      </c>
      <c r="C2032" s="822" t="s">
        <v>3471</v>
      </c>
      <c r="D2032" s="823" t="s">
        <v>6113</v>
      </c>
      <c r="E2032" s="824" t="s">
        <v>3494</v>
      </c>
      <c r="F2032" s="822" t="s">
        <v>3466</v>
      </c>
      <c r="G2032" s="822" t="s">
        <v>4446</v>
      </c>
      <c r="H2032" s="822" t="s">
        <v>662</v>
      </c>
      <c r="I2032" s="822" t="s">
        <v>2772</v>
      </c>
      <c r="J2032" s="822" t="s">
        <v>1423</v>
      </c>
      <c r="K2032" s="822" t="s">
        <v>2773</v>
      </c>
      <c r="L2032" s="825">
        <v>103.4</v>
      </c>
      <c r="M2032" s="825">
        <v>517</v>
      </c>
      <c r="N2032" s="822">
        <v>5</v>
      </c>
      <c r="O2032" s="826">
        <v>4</v>
      </c>
      <c r="P2032" s="825">
        <v>517</v>
      </c>
      <c r="Q2032" s="827">
        <v>1</v>
      </c>
      <c r="R2032" s="822">
        <v>5</v>
      </c>
      <c r="S2032" s="827">
        <v>1</v>
      </c>
      <c r="T2032" s="826">
        <v>4</v>
      </c>
      <c r="U2032" s="828">
        <v>1</v>
      </c>
    </row>
    <row r="2033" spans="1:21" ht="14.45" customHeight="1" x14ac:dyDescent="0.2">
      <c r="A2033" s="821">
        <v>21</v>
      </c>
      <c r="B2033" s="822" t="s">
        <v>3465</v>
      </c>
      <c r="C2033" s="822" t="s">
        <v>3471</v>
      </c>
      <c r="D2033" s="823" t="s">
        <v>6113</v>
      </c>
      <c r="E2033" s="824" t="s">
        <v>3494</v>
      </c>
      <c r="F2033" s="822" t="s">
        <v>3466</v>
      </c>
      <c r="G2033" s="822" t="s">
        <v>4000</v>
      </c>
      <c r="H2033" s="822" t="s">
        <v>329</v>
      </c>
      <c r="I2033" s="822" t="s">
        <v>4004</v>
      </c>
      <c r="J2033" s="822" t="s">
        <v>4002</v>
      </c>
      <c r="K2033" s="822" t="s">
        <v>4005</v>
      </c>
      <c r="L2033" s="825">
        <v>437.23</v>
      </c>
      <c r="M2033" s="825">
        <v>437.23</v>
      </c>
      <c r="N2033" s="822">
        <v>1</v>
      </c>
      <c r="O2033" s="826">
        <v>0.5</v>
      </c>
      <c r="P2033" s="825">
        <v>437.23</v>
      </c>
      <c r="Q2033" s="827">
        <v>1</v>
      </c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21</v>
      </c>
      <c r="B2034" s="822" t="s">
        <v>3465</v>
      </c>
      <c r="C2034" s="822" t="s">
        <v>3471</v>
      </c>
      <c r="D2034" s="823" t="s">
        <v>6113</v>
      </c>
      <c r="E2034" s="824" t="s">
        <v>3494</v>
      </c>
      <c r="F2034" s="822" t="s">
        <v>3466</v>
      </c>
      <c r="G2034" s="822" t="s">
        <v>4000</v>
      </c>
      <c r="H2034" s="822" t="s">
        <v>329</v>
      </c>
      <c r="I2034" s="822" t="s">
        <v>5323</v>
      </c>
      <c r="J2034" s="822" t="s">
        <v>5324</v>
      </c>
      <c r="K2034" s="822" t="s">
        <v>5325</v>
      </c>
      <c r="L2034" s="825">
        <v>218.62</v>
      </c>
      <c r="M2034" s="825">
        <v>218.62</v>
      </c>
      <c r="N2034" s="822">
        <v>1</v>
      </c>
      <c r="O2034" s="826">
        <v>1</v>
      </c>
      <c r="P2034" s="825">
        <v>218.62</v>
      </c>
      <c r="Q2034" s="827">
        <v>1</v>
      </c>
      <c r="R2034" s="822">
        <v>1</v>
      </c>
      <c r="S2034" s="827">
        <v>1</v>
      </c>
      <c r="T2034" s="826">
        <v>1</v>
      </c>
      <c r="U2034" s="828">
        <v>1</v>
      </c>
    </row>
    <row r="2035" spans="1:21" ht="14.45" customHeight="1" x14ac:dyDescent="0.2">
      <c r="A2035" s="821">
        <v>21</v>
      </c>
      <c r="B2035" s="822" t="s">
        <v>3465</v>
      </c>
      <c r="C2035" s="822" t="s">
        <v>3471</v>
      </c>
      <c r="D2035" s="823" t="s">
        <v>6113</v>
      </c>
      <c r="E2035" s="824" t="s">
        <v>3494</v>
      </c>
      <c r="F2035" s="822" t="s">
        <v>3466</v>
      </c>
      <c r="G2035" s="822" t="s">
        <v>3570</v>
      </c>
      <c r="H2035" s="822" t="s">
        <v>329</v>
      </c>
      <c r="I2035" s="822" t="s">
        <v>3571</v>
      </c>
      <c r="J2035" s="822" t="s">
        <v>695</v>
      </c>
      <c r="K2035" s="822" t="s">
        <v>3572</v>
      </c>
      <c r="L2035" s="825">
        <v>127.91</v>
      </c>
      <c r="M2035" s="825">
        <v>511.64</v>
      </c>
      <c r="N2035" s="822">
        <v>4</v>
      </c>
      <c r="O2035" s="826">
        <v>2.5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21</v>
      </c>
      <c r="B2036" s="822" t="s">
        <v>3465</v>
      </c>
      <c r="C2036" s="822" t="s">
        <v>3471</v>
      </c>
      <c r="D2036" s="823" t="s">
        <v>6113</v>
      </c>
      <c r="E2036" s="824" t="s">
        <v>3494</v>
      </c>
      <c r="F2036" s="822" t="s">
        <v>3466</v>
      </c>
      <c r="G2036" s="822" t="s">
        <v>4447</v>
      </c>
      <c r="H2036" s="822" t="s">
        <v>329</v>
      </c>
      <c r="I2036" s="822" t="s">
        <v>4448</v>
      </c>
      <c r="J2036" s="822" t="s">
        <v>1980</v>
      </c>
      <c r="K2036" s="822" t="s">
        <v>1981</v>
      </c>
      <c r="L2036" s="825">
        <v>79.099999999999994</v>
      </c>
      <c r="M2036" s="825">
        <v>158.19999999999999</v>
      </c>
      <c r="N2036" s="822">
        <v>2</v>
      </c>
      <c r="O2036" s="826">
        <v>2</v>
      </c>
      <c r="P2036" s="825">
        <v>79.099999999999994</v>
      </c>
      <c r="Q2036" s="827">
        <v>0.5</v>
      </c>
      <c r="R2036" s="822">
        <v>1</v>
      </c>
      <c r="S2036" s="827">
        <v>0.5</v>
      </c>
      <c r="T2036" s="826">
        <v>1</v>
      </c>
      <c r="U2036" s="828">
        <v>0.5</v>
      </c>
    </row>
    <row r="2037" spans="1:21" ht="14.45" customHeight="1" x14ac:dyDescent="0.2">
      <c r="A2037" s="821">
        <v>21</v>
      </c>
      <c r="B2037" s="822" t="s">
        <v>3465</v>
      </c>
      <c r="C2037" s="822" t="s">
        <v>3471</v>
      </c>
      <c r="D2037" s="823" t="s">
        <v>6113</v>
      </c>
      <c r="E2037" s="824" t="s">
        <v>3494</v>
      </c>
      <c r="F2037" s="822" t="s">
        <v>3466</v>
      </c>
      <c r="G2037" s="822" t="s">
        <v>4006</v>
      </c>
      <c r="H2037" s="822" t="s">
        <v>662</v>
      </c>
      <c r="I2037" s="822" t="s">
        <v>2841</v>
      </c>
      <c r="J2037" s="822" t="s">
        <v>2842</v>
      </c>
      <c r="K2037" s="822" t="s">
        <v>2843</v>
      </c>
      <c r="L2037" s="825">
        <v>21.92</v>
      </c>
      <c r="M2037" s="825">
        <v>65.760000000000005</v>
      </c>
      <c r="N2037" s="822">
        <v>3</v>
      </c>
      <c r="O2037" s="826">
        <v>1</v>
      </c>
      <c r="P2037" s="825">
        <v>65.760000000000005</v>
      </c>
      <c r="Q2037" s="827">
        <v>1</v>
      </c>
      <c r="R2037" s="822">
        <v>3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21</v>
      </c>
      <c r="B2038" s="822" t="s">
        <v>3465</v>
      </c>
      <c r="C2038" s="822" t="s">
        <v>3471</v>
      </c>
      <c r="D2038" s="823" t="s">
        <v>6113</v>
      </c>
      <c r="E2038" s="824" t="s">
        <v>3494</v>
      </c>
      <c r="F2038" s="822" t="s">
        <v>3466</v>
      </c>
      <c r="G2038" s="822" t="s">
        <v>4006</v>
      </c>
      <c r="H2038" s="822" t="s">
        <v>662</v>
      </c>
      <c r="I2038" s="822" t="s">
        <v>2844</v>
      </c>
      <c r="J2038" s="822" t="s">
        <v>2842</v>
      </c>
      <c r="K2038" s="822" t="s">
        <v>2845</v>
      </c>
      <c r="L2038" s="825">
        <v>87.67</v>
      </c>
      <c r="M2038" s="825">
        <v>438.35</v>
      </c>
      <c r="N2038" s="822">
        <v>5</v>
      </c>
      <c r="O2038" s="826">
        <v>2</v>
      </c>
      <c r="P2038" s="825">
        <v>438.35</v>
      </c>
      <c r="Q2038" s="827">
        <v>1</v>
      </c>
      <c r="R2038" s="822">
        <v>5</v>
      </c>
      <c r="S2038" s="827">
        <v>1</v>
      </c>
      <c r="T2038" s="826">
        <v>2</v>
      </c>
      <c r="U2038" s="828">
        <v>1</v>
      </c>
    </row>
    <row r="2039" spans="1:21" ht="14.45" customHeight="1" x14ac:dyDescent="0.2">
      <c r="A2039" s="821">
        <v>21</v>
      </c>
      <c r="B2039" s="822" t="s">
        <v>3465</v>
      </c>
      <c r="C2039" s="822" t="s">
        <v>3471</v>
      </c>
      <c r="D2039" s="823" t="s">
        <v>6113</v>
      </c>
      <c r="E2039" s="824" t="s">
        <v>3494</v>
      </c>
      <c r="F2039" s="822" t="s">
        <v>3466</v>
      </c>
      <c r="G2039" s="822" t="s">
        <v>4006</v>
      </c>
      <c r="H2039" s="822" t="s">
        <v>329</v>
      </c>
      <c r="I2039" s="822" t="s">
        <v>4714</v>
      </c>
      <c r="J2039" s="822" t="s">
        <v>4008</v>
      </c>
      <c r="K2039" s="822" t="s">
        <v>4715</v>
      </c>
      <c r="L2039" s="825">
        <v>43.85</v>
      </c>
      <c r="M2039" s="825">
        <v>87.7</v>
      </c>
      <c r="N2039" s="822">
        <v>2</v>
      </c>
      <c r="O2039" s="826">
        <v>1.5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21</v>
      </c>
      <c r="B2040" s="822" t="s">
        <v>3465</v>
      </c>
      <c r="C2040" s="822" t="s">
        <v>3471</v>
      </c>
      <c r="D2040" s="823" t="s">
        <v>6113</v>
      </c>
      <c r="E2040" s="824" t="s">
        <v>3494</v>
      </c>
      <c r="F2040" s="822" t="s">
        <v>3466</v>
      </c>
      <c r="G2040" s="822" t="s">
        <v>4010</v>
      </c>
      <c r="H2040" s="822" t="s">
        <v>329</v>
      </c>
      <c r="I2040" s="822" t="s">
        <v>3300</v>
      </c>
      <c r="J2040" s="822" t="s">
        <v>1416</v>
      </c>
      <c r="K2040" s="822" t="s">
        <v>2121</v>
      </c>
      <c r="L2040" s="825">
        <v>1286.6199999999999</v>
      </c>
      <c r="M2040" s="825">
        <v>3859.8599999999997</v>
      </c>
      <c r="N2040" s="822">
        <v>3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21</v>
      </c>
      <c r="B2041" s="822" t="s">
        <v>3465</v>
      </c>
      <c r="C2041" s="822" t="s">
        <v>3471</v>
      </c>
      <c r="D2041" s="823" t="s">
        <v>6113</v>
      </c>
      <c r="E2041" s="824" t="s">
        <v>3494</v>
      </c>
      <c r="F2041" s="822" t="s">
        <v>3466</v>
      </c>
      <c r="G2041" s="822" t="s">
        <v>4716</v>
      </c>
      <c r="H2041" s="822" t="s">
        <v>329</v>
      </c>
      <c r="I2041" s="822" t="s">
        <v>4717</v>
      </c>
      <c r="J2041" s="822" t="s">
        <v>4718</v>
      </c>
      <c r="K2041" s="822" t="s">
        <v>2845</v>
      </c>
      <c r="L2041" s="825">
        <v>0</v>
      </c>
      <c r="M2041" s="825">
        <v>0</v>
      </c>
      <c r="N2041" s="822">
        <v>12</v>
      </c>
      <c r="O2041" s="826">
        <v>2</v>
      </c>
      <c r="P2041" s="825">
        <v>0</v>
      </c>
      <c r="Q2041" s="827"/>
      <c r="R2041" s="822">
        <v>8</v>
      </c>
      <c r="S2041" s="827">
        <v>0.66666666666666663</v>
      </c>
      <c r="T2041" s="826">
        <v>1.5</v>
      </c>
      <c r="U2041" s="828">
        <v>0.75</v>
      </c>
    </row>
    <row r="2042" spans="1:21" ht="14.45" customHeight="1" x14ac:dyDescent="0.2">
      <c r="A2042" s="821">
        <v>21</v>
      </c>
      <c r="B2042" s="822" t="s">
        <v>3465</v>
      </c>
      <c r="C2042" s="822" t="s">
        <v>3471</v>
      </c>
      <c r="D2042" s="823" t="s">
        <v>6113</v>
      </c>
      <c r="E2042" s="824" t="s">
        <v>3494</v>
      </c>
      <c r="F2042" s="822" t="s">
        <v>3466</v>
      </c>
      <c r="G2042" s="822" t="s">
        <v>4026</v>
      </c>
      <c r="H2042" s="822" t="s">
        <v>662</v>
      </c>
      <c r="I2042" s="822" t="s">
        <v>2778</v>
      </c>
      <c r="J2042" s="822" t="s">
        <v>2776</v>
      </c>
      <c r="K2042" s="822" t="s">
        <v>2779</v>
      </c>
      <c r="L2042" s="825">
        <v>11.48</v>
      </c>
      <c r="M2042" s="825">
        <v>57.4</v>
      </c>
      <c r="N2042" s="822">
        <v>5</v>
      </c>
      <c r="O2042" s="826">
        <v>2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21</v>
      </c>
      <c r="B2043" s="822" t="s">
        <v>3465</v>
      </c>
      <c r="C2043" s="822" t="s">
        <v>3471</v>
      </c>
      <c r="D2043" s="823" t="s">
        <v>6113</v>
      </c>
      <c r="E2043" s="824" t="s">
        <v>3494</v>
      </c>
      <c r="F2043" s="822" t="s">
        <v>3466</v>
      </c>
      <c r="G2043" s="822" t="s">
        <v>4026</v>
      </c>
      <c r="H2043" s="822" t="s">
        <v>662</v>
      </c>
      <c r="I2043" s="822" t="s">
        <v>2780</v>
      </c>
      <c r="J2043" s="822" t="s">
        <v>2776</v>
      </c>
      <c r="K2043" s="822" t="s">
        <v>2781</v>
      </c>
      <c r="L2043" s="825">
        <v>34.47</v>
      </c>
      <c r="M2043" s="825">
        <v>34.47</v>
      </c>
      <c r="N2043" s="822">
        <v>1</v>
      </c>
      <c r="O2043" s="826">
        <v>0.5</v>
      </c>
      <c r="P2043" s="825">
        <v>34.47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21</v>
      </c>
      <c r="B2044" s="822" t="s">
        <v>3465</v>
      </c>
      <c r="C2044" s="822" t="s">
        <v>3471</v>
      </c>
      <c r="D2044" s="823" t="s">
        <v>6113</v>
      </c>
      <c r="E2044" s="824" t="s">
        <v>3494</v>
      </c>
      <c r="F2044" s="822" t="s">
        <v>3466</v>
      </c>
      <c r="G2044" s="822" t="s">
        <v>5326</v>
      </c>
      <c r="H2044" s="822" t="s">
        <v>329</v>
      </c>
      <c r="I2044" s="822" t="s">
        <v>5327</v>
      </c>
      <c r="J2044" s="822" t="s">
        <v>5328</v>
      </c>
      <c r="K2044" s="822" t="s">
        <v>5329</v>
      </c>
      <c r="L2044" s="825">
        <v>308.69</v>
      </c>
      <c r="M2044" s="825">
        <v>308.69</v>
      </c>
      <c r="N2044" s="822">
        <v>1</v>
      </c>
      <c r="O2044" s="826">
        <v>1</v>
      </c>
      <c r="P2044" s="825">
        <v>308.69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21</v>
      </c>
      <c r="B2045" s="822" t="s">
        <v>3465</v>
      </c>
      <c r="C2045" s="822" t="s">
        <v>3471</v>
      </c>
      <c r="D2045" s="823" t="s">
        <v>6113</v>
      </c>
      <c r="E2045" s="824" t="s">
        <v>3494</v>
      </c>
      <c r="F2045" s="822" t="s">
        <v>3466</v>
      </c>
      <c r="G2045" s="822" t="s">
        <v>4036</v>
      </c>
      <c r="H2045" s="822" t="s">
        <v>329</v>
      </c>
      <c r="I2045" s="822" t="s">
        <v>4039</v>
      </c>
      <c r="J2045" s="822" t="s">
        <v>1482</v>
      </c>
      <c r="K2045" s="822" t="s">
        <v>4040</v>
      </c>
      <c r="L2045" s="825">
        <v>181.04</v>
      </c>
      <c r="M2045" s="825">
        <v>543.12</v>
      </c>
      <c r="N2045" s="822">
        <v>3</v>
      </c>
      <c r="O2045" s="826">
        <v>2.5</v>
      </c>
      <c r="P2045" s="825">
        <v>181.04</v>
      </c>
      <c r="Q2045" s="827">
        <v>0.33333333333333331</v>
      </c>
      <c r="R2045" s="822">
        <v>1</v>
      </c>
      <c r="S2045" s="827">
        <v>0.33333333333333331</v>
      </c>
      <c r="T2045" s="826">
        <v>1</v>
      </c>
      <c r="U2045" s="828">
        <v>0.4</v>
      </c>
    </row>
    <row r="2046" spans="1:21" ht="14.45" customHeight="1" x14ac:dyDescent="0.2">
      <c r="A2046" s="821">
        <v>21</v>
      </c>
      <c r="B2046" s="822" t="s">
        <v>3465</v>
      </c>
      <c r="C2046" s="822" t="s">
        <v>3471</v>
      </c>
      <c r="D2046" s="823" t="s">
        <v>6113</v>
      </c>
      <c r="E2046" s="824" t="s">
        <v>3494</v>
      </c>
      <c r="F2046" s="822" t="s">
        <v>3466</v>
      </c>
      <c r="G2046" s="822" t="s">
        <v>5004</v>
      </c>
      <c r="H2046" s="822" t="s">
        <v>662</v>
      </c>
      <c r="I2046" s="822" t="s">
        <v>5330</v>
      </c>
      <c r="J2046" s="822" t="s">
        <v>1599</v>
      </c>
      <c r="K2046" s="822" t="s">
        <v>1600</v>
      </c>
      <c r="L2046" s="825">
        <v>63.75</v>
      </c>
      <c r="M2046" s="825">
        <v>127.5</v>
      </c>
      <c r="N2046" s="822">
        <v>2</v>
      </c>
      <c r="O2046" s="826">
        <v>1.5</v>
      </c>
      <c r="P2046" s="825">
        <v>127.5</v>
      </c>
      <c r="Q2046" s="827">
        <v>1</v>
      </c>
      <c r="R2046" s="822">
        <v>2</v>
      </c>
      <c r="S2046" s="827">
        <v>1</v>
      </c>
      <c r="T2046" s="826">
        <v>1.5</v>
      </c>
      <c r="U2046" s="828">
        <v>1</v>
      </c>
    </row>
    <row r="2047" spans="1:21" ht="14.45" customHeight="1" x14ac:dyDescent="0.2">
      <c r="A2047" s="821">
        <v>21</v>
      </c>
      <c r="B2047" s="822" t="s">
        <v>3465</v>
      </c>
      <c r="C2047" s="822" t="s">
        <v>3471</v>
      </c>
      <c r="D2047" s="823" t="s">
        <v>6113</v>
      </c>
      <c r="E2047" s="824" t="s">
        <v>3494</v>
      </c>
      <c r="F2047" s="822" t="s">
        <v>3466</v>
      </c>
      <c r="G2047" s="822" t="s">
        <v>4044</v>
      </c>
      <c r="H2047" s="822" t="s">
        <v>329</v>
      </c>
      <c r="I2047" s="822" t="s">
        <v>5331</v>
      </c>
      <c r="J2047" s="822" t="s">
        <v>1197</v>
      </c>
      <c r="K2047" s="822" t="s">
        <v>731</v>
      </c>
      <c r="L2047" s="825">
        <v>0</v>
      </c>
      <c r="M2047" s="825">
        <v>0</v>
      </c>
      <c r="N2047" s="822">
        <v>1</v>
      </c>
      <c r="O2047" s="826">
        <v>1</v>
      </c>
      <c r="P2047" s="825"/>
      <c r="Q2047" s="827"/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21</v>
      </c>
      <c r="B2048" s="822" t="s">
        <v>3465</v>
      </c>
      <c r="C2048" s="822" t="s">
        <v>3471</v>
      </c>
      <c r="D2048" s="823" t="s">
        <v>6113</v>
      </c>
      <c r="E2048" s="824" t="s">
        <v>3494</v>
      </c>
      <c r="F2048" s="822" t="s">
        <v>3466</v>
      </c>
      <c r="G2048" s="822" t="s">
        <v>4044</v>
      </c>
      <c r="H2048" s="822" t="s">
        <v>329</v>
      </c>
      <c r="I2048" s="822" t="s">
        <v>4045</v>
      </c>
      <c r="J2048" s="822" t="s">
        <v>1197</v>
      </c>
      <c r="K2048" s="822" t="s">
        <v>4046</v>
      </c>
      <c r="L2048" s="825">
        <v>0</v>
      </c>
      <c r="M2048" s="825">
        <v>0</v>
      </c>
      <c r="N2048" s="822">
        <v>1</v>
      </c>
      <c r="O2048" s="826">
        <v>0.5</v>
      </c>
      <c r="P2048" s="825"/>
      <c r="Q2048" s="827"/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21</v>
      </c>
      <c r="B2049" s="822" t="s">
        <v>3465</v>
      </c>
      <c r="C2049" s="822" t="s">
        <v>3471</v>
      </c>
      <c r="D2049" s="823" t="s">
        <v>6113</v>
      </c>
      <c r="E2049" s="824" t="s">
        <v>3494</v>
      </c>
      <c r="F2049" s="822" t="s">
        <v>3466</v>
      </c>
      <c r="G2049" s="822" t="s">
        <v>4925</v>
      </c>
      <c r="H2049" s="822" t="s">
        <v>329</v>
      </c>
      <c r="I2049" s="822" t="s">
        <v>5332</v>
      </c>
      <c r="J2049" s="822" t="s">
        <v>5333</v>
      </c>
      <c r="K2049" s="822" t="s">
        <v>3710</v>
      </c>
      <c r="L2049" s="825">
        <v>45.95</v>
      </c>
      <c r="M2049" s="825">
        <v>45.95</v>
      </c>
      <c r="N2049" s="822">
        <v>1</v>
      </c>
      <c r="O2049" s="826">
        <v>0.5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21</v>
      </c>
      <c r="B2050" s="822" t="s">
        <v>3465</v>
      </c>
      <c r="C2050" s="822" t="s">
        <v>3471</v>
      </c>
      <c r="D2050" s="823" t="s">
        <v>6113</v>
      </c>
      <c r="E2050" s="824" t="s">
        <v>3494</v>
      </c>
      <c r="F2050" s="822" t="s">
        <v>3466</v>
      </c>
      <c r="G2050" s="822" t="s">
        <v>4925</v>
      </c>
      <c r="H2050" s="822" t="s">
        <v>329</v>
      </c>
      <c r="I2050" s="822" t="s">
        <v>5334</v>
      </c>
      <c r="J2050" s="822" t="s">
        <v>5335</v>
      </c>
      <c r="K2050" s="822" t="s">
        <v>3710</v>
      </c>
      <c r="L2050" s="825">
        <v>45.95</v>
      </c>
      <c r="M2050" s="825">
        <v>45.95</v>
      </c>
      <c r="N2050" s="822">
        <v>1</v>
      </c>
      <c r="O2050" s="826">
        <v>1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21</v>
      </c>
      <c r="B2051" s="822" t="s">
        <v>3465</v>
      </c>
      <c r="C2051" s="822" t="s">
        <v>3471</v>
      </c>
      <c r="D2051" s="823" t="s">
        <v>6113</v>
      </c>
      <c r="E2051" s="824" t="s">
        <v>3494</v>
      </c>
      <c r="F2051" s="822" t="s">
        <v>3466</v>
      </c>
      <c r="G2051" s="822" t="s">
        <v>4465</v>
      </c>
      <c r="H2051" s="822" t="s">
        <v>329</v>
      </c>
      <c r="I2051" s="822" t="s">
        <v>4466</v>
      </c>
      <c r="J2051" s="822" t="s">
        <v>1507</v>
      </c>
      <c r="K2051" s="822" t="s">
        <v>4467</v>
      </c>
      <c r="L2051" s="825">
        <v>73.09</v>
      </c>
      <c r="M2051" s="825">
        <v>73.09</v>
      </c>
      <c r="N2051" s="822">
        <v>1</v>
      </c>
      <c r="O2051" s="826">
        <v>0.5</v>
      </c>
      <c r="P2051" s="825">
        <v>73.09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21</v>
      </c>
      <c r="B2052" s="822" t="s">
        <v>3465</v>
      </c>
      <c r="C2052" s="822" t="s">
        <v>3471</v>
      </c>
      <c r="D2052" s="823" t="s">
        <v>6113</v>
      </c>
      <c r="E2052" s="824" t="s">
        <v>3494</v>
      </c>
      <c r="F2052" s="822" t="s">
        <v>3466</v>
      </c>
      <c r="G2052" s="822" t="s">
        <v>3578</v>
      </c>
      <c r="H2052" s="822" t="s">
        <v>662</v>
      </c>
      <c r="I2052" s="822" t="s">
        <v>3032</v>
      </c>
      <c r="J2052" s="822" t="s">
        <v>1338</v>
      </c>
      <c r="K2052" s="822" t="s">
        <v>1340</v>
      </c>
      <c r="L2052" s="825">
        <v>0</v>
      </c>
      <c r="M2052" s="825">
        <v>0</v>
      </c>
      <c r="N2052" s="822">
        <v>26</v>
      </c>
      <c r="O2052" s="826">
        <v>6</v>
      </c>
      <c r="P2052" s="825">
        <v>0</v>
      </c>
      <c r="Q2052" s="827"/>
      <c r="R2052" s="822">
        <v>14</v>
      </c>
      <c r="S2052" s="827">
        <v>0.53846153846153844</v>
      </c>
      <c r="T2052" s="826">
        <v>3.5</v>
      </c>
      <c r="U2052" s="828">
        <v>0.58333333333333337</v>
      </c>
    </row>
    <row r="2053" spans="1:21" ht="14.45" customHeight="1" x14ac:dyDescent="0.2">
      <c r="A2053" s="821">
        <v>21</v>
      </c>
      <c r="B2053" s="822" t="s">
        <v>3465</v>
      </c>
      <c r="C2053" s="822" t="s">
        <v>3471</v>
      </c>
      <c r="D2053" s="823" t="s">
        <v>6113</v>
      </c>
      <c r="E2053" s="824" t="s">
        <v>3494</v>
      </c>
      <c r="F2053" s="822" t="s">
        <v>3466</v>
      </c>
      <c r="G2053" s="822" t="s">
        <v>4050</v>
      </c>
      <c r="H2053" s="822" t="s">
        <v>329</v>
      </c>
      <c r="I2053" s="822" t="s">
        <v>4051</v>
      </c>
      <c r="J2053" s="822" t="s">
        <v>1601</v>
      </c>
      <c r="K2053" s="822" t="s">
        <v>4052</v>
      </c>
      <c r="L2053" s="825">
        <v>130.57</v>
      </c>
      <c r="M2053" s="825">
        <v>261.14</v>
      </c>
      <c r="N2053" s="822">
        <v>2</v>
      </c>
      <c r="O2053" s="826">
        <v>1</v>
      </c>
      <c r="P2053" s="825">
        <v>261.14</v>
      </c>
      <c r="Q2053" s="827">
        <v>1</v>
      </c>
      <c r="R2053" s="822">
        <v>2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21</v>
      </c>
      <c r="B2054" s="822" t="s">
        <v>3465</v>
      </c>
      <c r="C2054" s="822" t="s">
        <v>3471</v>
      </c>
      <c r="D2054" s="823" t="s">
        <v>6113</v>
      </c>
      <c r="E2054" s="824" t="s">
        <v>3494</v>
      </c>
      <c r="F2054" s="822" t="s">
        <v>3466</v>
      </c>
      <c r="G2054" s="822" t="s">
        <v>4050</v>
      </c>
      <c r="H2054" s="822" t="s">
        <v>329</v>
      </c>
      <c r="I2054" s="822" t="s">
        <v>4051</v>
      </c>
      <c r="J2054" s="822" t="s">
        <v>1601</v>
      </c>
      <c r="K2054" s="822" t="s">
        <v>4052</v>
      </c>
      <c r="L2054" s="825">
        <v>169.24</v>
      </c>
      <c r="M2054" s="825">
        <v>338.48</v>
      </c>
      <c r="N2054" s="822">
        <v>2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21</v>
      </c>
      <c r="B2055" s="822" t="s">
        <v>3465</v>
      </c>
      <c r="C2055" s="822" t="s">
        <v>3471</v>
      </c>
      <c r="D2055" s="823" t="s">
        <v>6113</v>
      </c>
      <c r="E2055" s="824" t="s">
        <v>3494</v>
      </c>
      <c r="F2055" s="822" t="s">
        <v>3466</v>
      </c>
      <c r="G2055" s="822" t="s">
        <v>4050</v>
      </c>
      <c r="H2055" s="822" t="s">
        <v>329</v>
      </c>
      <c r="I2055" s="822" t="s">
        <v>4053</v>
      </c>
      <c r="J2055" s="822" t="s">
        <v>1601</v>
      </c>
      <c r="K2055" s="822" t="s">
        <v>4054</v>
      </c>
      <c r="L2055" s="825">
        <v>33.85</v>
      </c>
      <c r="M2055" s="825">
        <v>33.85</v>
      </c>
      <c r="N2055" s="822">
        <v>1</v>
      </c>
      <c r="O2055" s="826">
        <v>0.5</v>
      </c>
      <c r="P2055" s="825"/>
      <c r="Q2055" s="827">
        <v>0</v>
      </c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21</v>
      </c>
      <c r="B2056" s="822" t="s">
        <v>3465</v>
      </c>
      <c r="C2056" s="822" t="s">
        <v>3471</v>
      </c>
      <c r="D2056" s="823" t="s">
        <v>6113</v>
      </c>
      <c r="E2056" s="824" t="s">
        <v>3494</v>
      </c>
      <c r="F2056" s="822" t="s">
        <v>3466</v>
      </c>
      <c r="G2056" s="822" t="s">
        <v>4057</v>
      </c>
      <c r="H2056" s="822" t="s">
        <v>329</v>
      </c>
      <c r="I2056" s="822" t="s">
        <v>4058</v>
      </c>
      <c r="J2056" s="822" t="s">
        <v>773</v>
      </c>
      <c r="K2056" s="822" t="s">
        <v>774</v>
      </c>
      <c r="L2056" s="825">
        <v>59.56</v>
      </c>
      <c r="M2056" s="825">
        <v>178.68</v>
      </c>
      <c r="N2056" s="822">
        <v>3</v>
      </c>
      <c r="O2056" s="826">
        <v>3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21</v>
      </c>
      <c r="B2057" s="822" t="s">
        <v>3465</v>
      </c>
      <c r="C2057" s="822" t="s">
        <v>3471</v>
      </c>
      <c r="D2057" s="823" t="s">
        <v>6113</v>
      </c>
      <c r="E2057" s="824" t="s">
        <v>3494</v>
      </c>
      <c r="F2057" s="822" t="s">
        <v>3466</v>
      </c>
      <c r="G2057" s="822" t="s">
        <v>5336</v>
      </c>
      <c r="H2057" s="822" t="s">
        <v>329</v>
      </c>
      <c r="I2057" s="822" t="s">
        <v>5337</v>
      </c>
      <c r="J2057" s="822" t="s">
        <v>5338</v>
      </c>
      <c r="K2057" s="822" t="s">
        <v>5339</v>
      </c>
      <c r="L2057" s="825">
        <v>60.39</v>
      </c>
      <c r="M2057" s="825">
        <v>120.78</v>
      </c>
      <c r="N2057" s="822">
        <v>2</v>
      </c>
      <c r="O2057" s="826">
        <v>0.5</v>
      </c>
      <c r="P2057" s="825">
        <v>120.78</v>
      </c>
      <c r="Q2057" s="827">
        <v>1</v>
      </c>
      <c r="R2057" s="822">
        <v>2</v>
      </c>
      <c r="S2057" s="827">
        <v>1</v>
      </c>
      <c r="T2057" s="826">
        <v>0.5</v>
      </c>
      <c r="U2057" s="828">
        <v>1</v>
      </c>
    </row>
    <row r="2058" spans="1:21" ht="14.45" customHeight="1" x14ac:dyDescent="0.2">
      <c r="A2058" s="821">
        <v>21</v>
      </c>
      <c r="B2058" s="822" t="s">
        <v>3465</v>
      </c>
      <c r="C2058" s="822" t="s">
        <v>3471</v>
      </c>
      <c r="D2058" s="823" t="s">
        <v>6113</v>
      </c>
      <c r="E2058" s="824" t="s">
        <v>3494</v>
      </c>
      <c r="F2058" s="822" t="s">
        <v>3466</v>
      </c>
      <c r="G2058" s="822" t="s">
        <v>4060</v>
      </c>
      <c r="H2058" s="822" t="s">
        <v>662</v>
      </c>
      <c r="I2058" s="822" t="s">
        <v>4061</v>
      </c>
      <c r="J2058" s="822" t="s">
        <v>4062</v>
      </c>
      <c r="K2058" s="822" t="s">
        <v>768</v>
      </c>
      <c r="L2058" s="825">
        <v>502.31</v>
      </c>
      <c r="M2058" s="825">
        <v>56761.030000000057</v>
      </c>
      <c r="N2058" s="822">
        <v>113</v>
      </c>
      <c r="O2058" s="826">
        <v>106.5</v>
      </c>
      <c r="P2058" s="825">
        <v>31143.220000000034</v>
      </c>
      <c r="Q2058" s="827">
        <v>0.54867256637168149</v>
      </c>
      <c r="R2058" s="822">
        <v>62</v>
      </c>
      <c r="S2058" s="827">
        <v>0.54867256637168138</v>
      </c>
      <c r="T2058" s="826">
        <v>58</v>
      </c>
      <c r="U2058" s="828">
        <v>0.54460093896713613</v>
      </c>
    </row>
    <row r="2059" spans="1:21" ht="14.45" customHeight="1" x14ac:dyDescent="0.2">
      <c r="A2059" s="821">
        <v>21</v>
      </c>
      <c r="B2059" s="822" t="s">
        <v>3465</v>
      </c>
      <c r="C2059" s="822" t="s">
        <v>3471</v>
      </c>
      <c r="D2059" s="823" t="s">
        <v>6113</v>
      </c>
      <c r="E2059" s="824" t="s">
        <v>3494</v>
      </c>
      <c r="F2059" s="822" t="s">
        <v>3466</v>
      </c>
      <c r="G2059" s="822" t="s">
        <v>4069</v>
      </c>
      <c r="H2059" s="822" t="s">
        <v>662</v>
      </c>
      <c r="I2059" s="822" t="s">
        <v>4070</v>
      </c>
      <c r="J2059" s="822" t="s">
        <v>4071</v>
      </c>
      <c r="K2059" s="822" t="s">
        <v>4072</v>
      </c>
      <c r="L2059" s="825">
        <v>4017.02</v>
      </c>
      <c r="M2059" s="825">
        <v>52221.259999999995</v>
      </c>
      <c r="N2059" s="822">
        <v>13</v>
      </c>
      <c r="O2059" s="826">
        <v>3.5</v>
      </c>
      <c r="P2059" s="825">
        <v>52221.259999999995</v>
      </c>
      <c r="Q2059" s="827">
        <v>1</v>
      </c>
      <c r="R2059" s="822">
        <v>13</v>
      </c>
      <c r="S2059" s="827">
        <v>1</v>
      </c>
      <c r="T2059" s="826">
        <v>3.5</v>
      </c>
      <c r="U2059" s="828">
        <v>1</v>
      </c>
    </row>
    <row r="2060" spans="1:21" ht="14.45" customHeight="1" x14ac:dyDescent="0.2">
      <c r="A2060" s="821">
        <v>21</v>
      </c>
      <c r="B2060" s="822" t="s">
        <v>3465</v>
      </c>
      <c r="C2060" s="822" t="s">
        <v>3471</v>
      </c>
      <c r="D2060" s="823" t="s">
        <v>6113</v>
      </c>
      <c r="E2060" s="824" t="s">
        <v>3494</v>
      </c>
      <c r="F2060" s="822" t="s">
        <v>3466</v>
      </c>
      <c r="G2060" s="822" t="s">
        <v>4069</v>
      </c>
      <c r="H2060" s="822" t="s">
        <v>662</v>
      </c>
      <c r="I2060" s="822" t="s">
        <v>4073</v>
      </c>
      <c r="J2060" s="822" t="s">
        <v>4071</v>
      </c>
      <c r="K2060" s="822" t="s">
        <v>4074</v>
      </c>
      <c r="L2060" s="825">
        <v>5623.83</v>
      </c>
      <c r="M2060" s="825">
        <v>5623.83</v>
      </c>
      <c r="N2060" s="822">
        <v>1</v>
      </c>
      <c r="O2060" s="826">
        <v>0.5</v>
      </c>
      <c r="P2060" s="825">
        <v>5623.83</v>
      </c>
      <c r="Q2060" s="827">
        <v>1</v>
      </c>
      <c r="R2060" s="822">
        <v>1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21</v>
      </c>
      <c r="B2061" s="822" t="s">
        <v>3465</v>
      </c>
      <c r="C2061" s="822" t="s">
        <v>3471</v>
      </c>
      <c r="D2061" s="823" t="s">
        <v>6113</v>
      </c>
      <c r="E2061" s="824" t="s">
        <v>3494</v>
      </c>
      <c r="F2061" s="822" t="s">
        <v>3466</v>
      </c>
      <c r="G2061" s="822" t="s">
        <v>4069</v>
      </c>
      <c r="H2061" s="822" t="s">
        <v>662</v>
      </c>
      <c r="I2061" s="822" t="s">
        <v>4075</v>
      </c>
      <c r="J2061" s="822" t="s">
        <v>4071</v>
      </c>
      <c r="K2061" s="822" t="s">
        <v>4076</v>
      </c>
      <c r="L2061" s="825">
        <v>803.4</v>
      </c>
      <c r="M2061" s="825">
        <v>12051</v>
      </c>
      <c r="N2061" s="822">
        <v>15</v>
      </c>
      <c r="O2061" s="826">
        <v>1.5</v>
      </c>
      <c r="P2061" s="825">
        <v>12051</v>
      </c>
      <c r="Q2061" s="827">
        <v>1</v>
      </c>
      <c r="R2061" s="822">
        <v>15</v>
      </c>
      <c r="S2061" s="827">
        <v>1</v>
      </c>
      <c r="T2061" s="826">
        <v>1.5</v>
      </c>
      <c r="U2061" s="828">
        <v>1</v>
      </c>
    </row>
    <row r="2062" spans="1:21" ht="14.45" customHeight="1" x14ac:dyDescent="0.2">
      <c r="A2062" s="821">
        <v>21</v>
      </c>
      <c r="B2062" s="822" t="s">
        <v>3465</v>
      </c>
      <c r="C2062" s="822" t="s">
        <v>3471</v>
      </c>
      <c r="D2062" s="823" t="s">
        <v>6113</v>
      </c>
      <c r="E2062" s="824" t="s">
        <v>3494</v>
      </c>
      <c r="F2062" s="822" t="s">
        <v>3466</v>
      </c>
      <c r="G2062" s="822" t="s">
        <v>5340</v>
      </c>
      <c r="H2062" s="822" t="s">
        <v>329</v>
      </c>
      <c r="I2062" s="822" t="s">
        <v>5341</v>
      </c>
      <c r="J2062" s="822" t="s">
        <v>5342</v>
      </c>
      <c r="K2062" s="822" t="s">
        <v>5343</v>
      </c>
      <c r="L2062" s="825">
        <v>180.76</v>
      </c>
      <c r="M2062" s="825">
        <v>1446.08</v>
      </c>
      <c r="N2062" s="822">
        <v>8</v>
      </c>
      <c r="O2062" s="826">
        <v>1</v>
      </c>
      <c r="P2062" s="825">
        <v>1446.08</v>
      </c>
      <c r="Q2062" s="827">
        <v>1</v>
      </c>
      <c r="R2062" s="822">
        <v>8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21</v>
      </c>
      <c r="B2063" s="822" t="s">
        <v>3465</v>
      </c>
      <c r="C2063" s="822" t="s">
        <v>3471</v>
      </c>
      <c r="D2063" s="823" t="s">
        <v>6113</v>
      </c>
      <c r="E2063" s="824" t="s">
        <v>3494</v>
      </c>
      <c r="F2063" s="822" t="s">
        <v>3466</v>
      </c>
      <c r="G2063" s="822" t="s">
        <v>4081</v>
      </c>
      <c r="H2063" s="822" t="s">
        <v>329</v>
      </c>
      <c r="I2063" s="822" t="s">
        <v>4082</v>
      </c>
      <c r="J2063" s="822" t="s">
        <v>1535</v>
      </c>
      <c r="K2063" s="822" t="s">
        <v>4083</v>
      </c>
      <c r="L2063" s="825">
        <v>98.2</v>
      </c>
      <c r="M2063" s="825">
        <v>196.4</v>
      </c>
      <c r="N2063" s="822">
        <v>2</v>
      </c>
      <c r="O2063" s="826">
        <v>1.5</v>
      </c>
      <c r="P2063" s="825">
        <v>196.4</v>
      </c>
      <c r="Q2063" s="827">
        <v>1</v>
      </c>
      <c r="R2063" s="822">
        <v>2</v>
      </c>
      <c r="S2063" s="827">
        <v>1</v>
      </c>
      <c r="T2063" s="826">
        <v>1.5</v>
      </c>
      <c r="U2063" s="828">
        <v>1</v>
      </c>
    </row>
    <row r="2064" spans="1:21" ht="14.45" customHeight="1" x14ac:dyDescent="0.2">
      <c r="A2064" s="821">
        <v>21</v>
      </c>
      <c r="B2064" s="822" t="s">
        <v>3465</v>
      </c>
      <c r="C2064" s="822" t="s">
        <v>3471</v>
      </c>
      <c r="D2064" s="823" t="s">
        <v>6113</v>
      </c>
      <c r="E2064" s="824" t="s">
        <v>3494</v>
      </c>
      <c r="F2064" s="822" t="s">
        <v>3466</v>
      </c>
      <c r="G2064" s="822" t="s">
        <v>5344</v>
      </c>
      <c r="H2064" s="822" t="s">
        <v>329</v>
      </c>
      <c r="I2064" s="822" t="s">
        <v>5345</v>
      </c>
      <c r="J2064" s="822" t="s">
        <v>5346</v>
      </c>
      <c r="K2064" s="822" t="s">
        <v>2695</v>
      </c>
      <c r="L2064" s="825">
        <v>38.56</v>
      </c>
      <c r="M2064" s="825">
        <v>38.56</v>
      </c>
      <c r="N2064" s="822">
        <v>1</v>
      </c>
      <c r="O2064" s="826">
        <v>0.5</v>
      </c>
      <c r="P2064" s="825">
        <v>38.56</v>
      </c>
      <c r="Q2064" s="827">
        <v>1</v>
      </c>
      <c r="R2064" s="822">
        <v>1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21</v>
      </c>
      <c r="B2065" s="822" t="s">
        <v>3465</v>
      </c>
      <c r="C2065" s="822" t="s">
        <v>3471</v>
      </c>
      <c r="D2065" s="823" t="s">
        <v>6113</v>
      </c>
      <c r="E2065" s="824" t="s">
        <v>3494</v>
      </c>
      <c r="F2065" s="822" t="s">
        <v>3466</v>
      </c>
      <c r="G2065" s="822" t="s">
        <v>4111</v>
      </c>
      <c r="H2065" s="822" t="s">
        <v>329</v>
      </c>
      <c r="I2065" s="822" t="s">
        <v>4112</v>
      </c>
      <c r="J2065" s="822" t="s">
        <v>797</v>
      </c>
      <c r="K2065" s="822" t="s">
        <v>798</v>
      </c>
      <c r="L2065" s="825">
        <v>311.02</v>
      </c>
      <c r="M2065" s="825">
        <v>1866.12</v>
      </c>
      <c r="N2065" s="822">
        <v>6</v>
      </c>
      <c r="O2065" s="826">
        <v>3.5</v>
      </c>
      <c r="P2065" s="825">
        <v>1244.08</v>
      </c>
      <c r="Q2065" s="827">
        <v>0.66666666666666663</v>
      </c>
      <c r="R2065" s="822">
        <v>4</v>
      </c>
      <c r="S2065" s="827">
        <v>0.66666666666666663</v>
      </c>
      <c r="T2065" s="826">
        <v>2.5</v>
      </c>
      <c r="U2065" s="828">
        <v>0.7142857142857143</v>
      </c>
    </row>
    <row r="2066" spans="1:21" ht="14.45" customHeight="1" x14ac:dyDescent="0.2">
      <c r="A2066" s="821">
        <v>21</v>
      </c>
      <c r="B2066" s="822" t="s">
        <v>3465</v>
      </c>
      <c r="C2066" s="822" t="s">
        <v>3471</v>
      </c>
      <c r="D2066" s="823" t="s">
        <v>6113</v>
      </c>
      <c r="E2066" s="824" t="s">
        <v>3494</v>
      </c>
      <c r="F2066" s="822" t="s">
        <v>3466</v>
      </c>
      <c r="G2066" s="822" t="s">
        <v>4111</v>
      </c>
      <c r="H2066" s="822" t="s">
        <v>329</v>
      </c>
      <c r="I2066" s="822" t="s">
        <v>4113</v>
      </c>
      <c r="J2066" s="822" t="s">
        <v>4114</v>
      </c>
      <c r="K2066" s="822" t="s">
        <v>4115</v>
      </c>
      <c r="L2066" s="825">
        <v>177.92</v>
      </c>
      <c r="M2066" s="825">
        <v>32025.600000000006</v>
      </c>
      <c r="N2066" s="822">
        <v>180</v>
      </c>
      <c r="O2066" s="826">
        <v>52</v>
      </c>
      <c r="P2066" s="825">
        <v>20816.640000000003</v>
      </c>
      <c r="Q2066" s="827">
        <v>0.65</v>
      </c>
      <c r="R2066" s="822">
        <v>117</v>
      </c>
      <c r="S2066" s="827">
        <v>0.65</v>
      </c>
      <c r="T2066" s="826">
        <v>32.5</v>
      </c>
      <c r="U2066" s="828">
        <v>0.625</v>
      </c>
    </row>
    <row r="2067" spans="1:21" ht="14.45" customHeight="1" x14ac:dyDescent="0.2">
      <c r="A2067" s="821">
        <v>21</v>
      </c>
      <c r="B2067" s="822" t="s">
        <v>3465</v>
      </c>
      <c r="C2067" s="822" t="s">
        <v>3471</v>
      </c>
      <c r="D2067" s="823" t="s">
        <v>6113</v>
      </c>
      <c r="E2067" s="824" t="s">
        <v>3494</v>
      </c>
      <c r="F2067" s="822" t="s">
        <v>3466</v>
      </c>
      <c r="G2067" s="822" t="s">
        <v>4111</v>
      </c>
      <c r="H2067" s="822" t="s">
        <v>329</v>
      </c>
      <c r="I2067" s="822" t="s">
        <v>4116</v>
      </c>
      <c r="J2067" s="822" t="s">
        <v>4114</v>
      </c>
      <c r="K2067" s="822" t="s">
        <v>4117</v>
      </c>
      <c r="L2067" s="825">
        <v>387.73</v>
      </c>
      <c r="M2067" s="825">
        <v>75219.619999999952</v>
      </c>
      <c r="N2067" s="822">
        <v>194</v>
      </c>
      <c r="O2067" s="826">
        <v>58</v>
      </c>
      <c r="P2067" s="825">
        <v>48853.979999999974</v>
      </c>
      <c r="Q2067" s="827">
        <v>0.64948453608247425</v>
      </c>
      <c r="R2067" s="822">
        <v>126</v>
      </c>
      <c r="S2067" s="827">
        <v>0.64948453608247425</v>
      </c>
      <c r="T2067" s="826">
        <v>39</v>
      </c>
      <c r="U2067" s="828">
        <v>0.67241379310344829</v>
      </c>
    </row>
    <row r="2068" spans="1:21" ht="14.45" customHeight="1" x14ac:dyDescent="0.2">
      <c r="A2068" s="821">
        <v>21</v>
      </c>
      <c r="B2068" s="822" t="s">
        <v>3465</v>
      </c>
      <c r="C2068" s="822" t="s">
        <v>3471</v>
      </c>
      <c r="D2068" s="823" t="s">
        <v>6113</v>
      </c>
      <c r="E2068" s="824" t="s">
        <v>3494</v>
      </c>
      <c r="F2068" s="822" t="s">
        <v>3466</v>
      </c>
      <c r="G2068" s="822" t="s">
        <v>4111</v>
      </c>
      <c r="H2068" s="822" t="s">
        <v>329</v>
      </c>
      <c r="I2068" s="822" t="s">
        <v>4118</v>
      </c>
      <c r="J2068" s="822" t="s">
        <v>4119</v>
      </c>
      <c r="K2068" s="822" t="s">
        <v>4115</v>
      </c>
      <c r="L2068" s="825">
        <v>177.92</v>
      </c>
      <c r="M2068" s="825">
        <v>355.84</v>
      </c>
      <c r="N2068" s="822">
        <v>2</v>
      </c>
      <c r="O2068" s="826">
        <v>0.5</v>
      </c>
      <c r="P2068" s="825">
        <v>355.84</v>
      </c>
      <c r="Q2068" s="827">
        <v>1</v>
      </c>
      <c r="R2068" s="822">
        <v>2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21</v>
      </c>
      <c r="B2069" s="822" t="s">
        <v>3465</v>
      </c>
      <c r="C2069" s="822" t="s">
        <v>3471</v>
      </c>
      <c r="D2069" s="823" t="s">
        <v>6113</v>
      </c>
      <c r="E2069" s="824" t="s">
        <v>3494</v>
      </c>
      <c r="F2069" s="822" t="s">
        <v>3466</v>
      </c>
      <c r="G2069" s="822" t="s">
        <v>4111</v>
      </c>
      <c r="H2069" s="822" t="s">
        <v>329</v>
      </c>
      <c r="I2069" s="822" t="s">
        <v>4124</v>
      </c>
      <c r="J2069" s="822" t="s">
        <v>797</v>
      </c>
      <c r="K2069" s="822" t="s">
        <v>798</v>
      </c>
      <c r="L2069" s="825">
        <v>311.02</v>
      </c>
      <c r="M2069" s="825">
        <v>1555.1</v>
      </c>
      <c r="N2069" s="822">
        <v>5</v>
      </c>
      <c r="O2069" s="826">
        <v>2</v>
      </c>
      <c r="P2069" s="825">
        <v>1244.08</v>
      </c>
      <c r="Q2069" s="827">
        <v>0.8</v>
      </c>
      <c r="R2069" s="822">
        <v>4</v>
      </c>
      <c r="S2069" s="827">
        <v>0.8</v>
      </c>
      <c r="T2069" s="826">
        <v>1.5</v>
      </c>
      <c r="U2069" s="828">
        <v>0.75</v>
      </c>
    </row>
    <row r="2070" spans="1:21" ht="14.45" customHeight="1" x14ac:dyDescent="0.2">
      <c r="A2070" s="821">
        <v>21</v>
      </c>
      <c r="B2070" s="822" t="s">
        <v>3465</v>
      </c>
      <c r="C2070" s="822" t="s">
        <v>3471</v>
      </c>
      <c r="D2070" s="823" t="s">
        <v>6113</v>
      </c>
      <c r="E2070" s="824" t="s">
        <v>3494</v>
      </c>
      <c r="F2070" s="822" t="s">
        <v>3466</v>
      </c>
      <c r="G2070" s="822" t="s">
        <v>4111</v>
      </c>
      <c r="H2070" s="822" t="s">
        <v>329</v>
      </c>
      <c r="I2070" s="822" t="s">
        <v>4125</v>
      </c>
      <c r="J2070" s="822" t="s">
        <v>797</v>
      </c>
      <c r="K2070" s="822" t="s">
        <v>799</v>
      </c>
      <c r="L2070" s="825">
        <v>477.11</v>
      </c>
      <c r="M2070" s="825">
        <v>1908.44</v>
      </c>
      <c r="N2070" s="822">
        <v>4</v>
      </c>
      <c r="O2070" s="826">
        <v>3.5</v>
      </c>
      <c r="P2070" s="825">
        <v>1431.33</v>
      </c>
      <c r="Q2070" s="827">
        <v>0.74999999999999989</v>
      </c>
      <c r="R2070" s="822">
        <v>3</v>
      </c>
      <c r="S2070" s="827">
        <v>0.75</v>
      </c>
      <c r="T2070" s="826">
        <v>2.5</v>
      </c>
      <c r="U2070" s="828">
        <v>0.7142857142857143</v>
      </c>
    </row>
    <row r="2071" spans="1:21" ht="14.45" customHeight="1" x14ac:dyDescent="0.2">
      <c r="A2071" s="821">
        <v>21</v>
      </c>
      <c r="B2071" s="822" t="s">
        <v>3465</v>
      </c>
      <c r="C2071" s="822" t="s">
        <v>3471</v>
      </c>
      <c r="D2071" s="823" t="s">
        <v>6113</v>
      </c>
      <c r="E2071" s="824" t="s">
        <v>3494</v>
      </c>
      <c r="F2071" s="822" t="s">
        <v>3466</v>
      </c>
      <c r="G2071" s="822" t="s">
        <v>4126</v>
      </c>
      <c r="H2071" s="822" t="s">
        <v>329</v>
      </c>
      <c r="I2071" s="822" t="s">
        <v>4131</v>
      </c>
      <c r="J2071" s="822" t="s">
        <v>4130</v>
      </c>
      <c r="K2071" s="822" t="s">
        <v>3087</v>
      </c>
      <c r="L2071" s="825">
        <v>0</v>
      </c>
      <c r="M2071" s="825">
        <v>0</v>
      </c>
      <c r="N2071" s="822">
        <v>1</v>
      </c>
      <c r="O2071" s="826">
        <v>0.5</v>
      </c>
      <c r="P2071" s="825">
        <v>0</v>
      </c>
      <c r="Q2071" s="827"/>
      <c r="R2071" s="822">
        <v>1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21</v>
      </c>
      <c r="B2072" s="822" t="s">
        <v>3465</v>
      </c>
      <c r="C2072" s="822" t="s">
        <v>3471</v>
      </c>
      <c r="D2072" s="823" t="s">
        <v>6113</v>
      </c>
      <c r="E2072" s="824" t="s">
        <v>3494</v>
      </c>
      <c r="F2072" s="822" t="s">
        <v>3466</v>
      </c>
      <c r="G2072" s="822" t="s">
        <v>4126</v>
      </c>
      <c r="H2072" s="822" t="s">
        <v>662</v>
      </c>
      <c r="I2072" s="822" t="s">
        <v>3315</v>
      </c>
      <c r="J2072" s="822" t="s">
        <v>1635</v>
      </c>
      <c r="K2072" s="822" t="s">
        <v>3316</v>
      </c>
      <c r="L2072" s="825">
        <v>0</v>
      </c>
      <c r="M2072" s="825">
        <v>0</v>
      </c>
      <c r="N2072" s="822">
        <v>14</v>
      </c>
      <c r="O2072" s="826">
        <v>8</v>
      </c>
      <c r="P2072" s="825">
        <v>0</v>
      </c>
      <c r="Q2072" s="827"/>
      <c r="R2072" s="822">
        <v>5</v>
      </c>
      <c r="S2072" s="827">
        <v>0.35714285714285715</v>
      </c>
      <c r="T2072" s="826">
        <v>3</v>
      </c>
      <c r="U2072" s="828">
        <v>0.375</v>
      </c>
    </row>
    <row r="2073" spans="1:21" ht="14.45" customHeight="1" x14ac:dyDescent="0.2">
      <c r="A2073" s="821">
        <v>21</v>
      </c>
      <c r="B2073" s="822" t="s">
        <v>3465</v>
      </c>
      <c r="C2073" s="822" t="s">
        <v>3471</v>
      </c>
      <c r="D2073" s="823" t="s">
        <v>6113</v>
      </c>
      <c r="E2073" s="824" t="s">
        <v>3494</v>
      </c>
      <c r="F2073" s="822" t="s">
        <v>3466</v>
      </c>
      <c r="G2073" s="822" t="s">
        <v>4126</v>
      </c>
      <c r="H2073" s="822" t="s">
        <v>662</v>
      </c>
      <c r="I2073" s="822" t="s">
        <v>3086</v>
      </c>
      <c r="J2073" s="822" t="s">
        <v>1635</v>
      </c>
      <c r="K2073" s="822" t="s">
        <v>3087</v>
      </c>
      <c r="L2073" s="825">
        <v>0</v>
      </c>
      <c r="M2073" s="825">
        <v>0</v>
      </c>
      <c r="N2073" s="822">
        <v>1</v>
      </c>
      <c r="O2073" s="826">
        <v>0.5</v>
      </c>
      <c r="P2073" s="825"/>
      <c r="Q2073" s="827"/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21</v>
      </c>
      <c r="B2074" s="822" t="s">
        <v>3465</v>
      </c>
      <c r="C2074" s="822" t="s">
        <v>3471</v>
      </c>
      <c r="D2074" s="823" t="s">
        <v>6113</v>
      </c>
      <c r="E2074" s="824" t="s">
        <v>3494</v>
      </c>
      <c r="F2074" s="822" t="s">
        <v>3466</v>
      </c>
      <c r="G2074" s="822" t="s">
        <v>4126</v>
      </c>
      <c r="H2074" s="822" t="s">
        <v>329</v>
      </c>
      <c r="I2074" s="822" t="s">
        <v>5347</v>
      </c>
      <c r="J2074" s="822" t="s">
        <v>4137</v>
      </c>
      <c r="K2074" s="822" t="s">
        <v>3710</v>
      </c>
      <c r="L2074" s="825">
        <v>0</v>
      </c>
      <c r="M2074" s="825">
        <v>0</v>
      </c>
      <c r="N2074" s="822">
        <v>1</v>
      </c>
      <c r="O2074" s="826">
        <v>1</v>
      </c>
      <c r="P2074" s="825">
        <v>0</v>
      </c>
      <c r="Q2074" s="827"/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21</v>
      </c>
      <c r="B2075" s="822" t="s">
        <v>3465</v>
      </c>
      <c r="C2075" s="822" t="s">
        <v>3471</v>
      </c>
      <c r="D2075" s="823" t="s">
        <v>6113</v>
      </c>
      <c r="E2075" s="824" t="s">
        <v>3494</v>
      </c>
      <c r="F2075" s="822" t="s">
        <v>3466</v>
      </c>
      <c r="G2075" s="822" t="s">
        <v>5348</v>
      </c>
      <c r="H2075" s="822" t="s">
        <v>329</v>
      </c>
      <c r="I2075" s="822" t="s">
        <v>5349</v>
      </c>
      <c r="J2075" s="822" t="s">
        <v>5350</v>
      </c>
      <c r="K2075" s="822" t="s">
        <v>5351</v>
      </c>
      <c r="L2075" s="825">
        <v>69.28</v>
      </c>
      <c r="M2075" s="825">
        <v>69.28</v>
      </c>
      <c r="N2075" s="822">
        <v>1</v>
      </c>
      <c r="O2075" s="826">
        <v>0.5</v>
      </c>
      <c r="P2075" s="825">
        <v>69.28</v>
      </c>
      <c r="Q2075" s="827">
        <v>1</v>
      </c>
      <c r="R2075" s="822">
        <v>1</v>
      </c>
      <c r="S2075" s="827">
        <v>1</v>
      </c>
      <c r="T2075" s="826">
        <v>0.5</v>
      </c>
      <c r="U2075" s="828">
        <v>1</v>
      </c>
    </row>
    <row r="2076" spans="1:21" ht="14.45" customHeight="1" x14ac:dyDescent="0.2">
      <c r="A2076" s="821">
        <v>21</v>
      </c>
      <c r="B2076" s="822" t="s">
        <v>3465</v>
      </c>
      <c r="C2076" s="822" t="s">
        <v>3471</v>
      </c>
      <c r="D2076" s="823" t="s">
        <v>6113</v>
      </c>
      <c r="E2076" s="824" t="s">
        <v>3494</v>
      </c>
      <c r="F2076" s="822" t="s">
        <v>3466</v>
      </c>
      <c r="G2076" s="822" t="s">
        <v>5124</v>
      </c>
      <c r="H2076" s="822" t="s">
        <v>662</v>
      </c>
      <c r="I2076" s="822" t="s">
        <v>3132</v>
      </c>
      <c r="J2076" s="822" t="s">
        <v>3133</v>
      </c>
      <c r="K2076" s="822" t="s">
        <v>3134</v>
      </c>
      <c r="L2076" s="825">
        <v>600.38</v>
      </c>
      <c r="M2076" s="825">
        <v>600.38</v>
      </c>
      <c r="N2076" s="822">
        <v>1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21</v>
      </c>
      <c r="B2077" s="822" t="s">
        <v>3465</v>
      </c>
      <c r="C2077" s="822" t="s">
        <v>3471</v>
      </c>
      <c r="D2077" s="823" t="s">
        <v>6113</v>
      </c>
      <c r="E2077" s="824" t="s">
        <v>3494</v>
      </c>
      <c r="F2077" s="822" t="s">
        <v>3466</v>
      </c>
      <c r="G2077" s="822" t="s">
        <v>4145</v>
      </c>
      <c r="H2077" s="822" t="s">
        <v>662</v>
      </c>
      <c r="I2077" s="822" t="s">
        <v>4146</v>
      </c>
      <c r="J2077" s="822" t="s">
        <v>3389</v>
      </c>
      <c r="K2077" s="822" t="s">
        <v>4147</v>
      </c>
      <c r="L2077" s="825">
        <v>11977.01</v>
      </c>
      <c r="M2077" s="825">
        <v>71862.06</v>
      </c>
      <c r="N2077" s="822">
        <v>6</v>
      </c>
      <c r="O2077" s="826">
        <v>3.5</v>
      </c>
      <c r="P2077" s="825">
        <v>71862.06</v>
      </c>
      <c r="Q2077" s="827">
        <v>1</v>
      </c>
      <c r="R2077" s="822">
        <v>6</v>
      </c>
      <c r="S2077" s="827">
        <v>1</v>
      </c>
      <c r="T2077" s="826">
        <v>3.5</v>
      </c>
      <c r="U2077" s="828">
        <v>1</v>
      </c>
    </row>
    <row r="2078" spans="1:21" ht="14.45" customHeight="1" x14ac:dyDescent="0.2">
      <c r="A2078" s="821">
        <v>21</v>
      </c>
      <c r="B2078" s="822" t="s">
        <v>3465</v>
      </c>
      <c r="C2078" s="822" t="s">
        <v>3471</v>
      </c>
      <c r="D2078" s="823" t="s">
        <v>6113</v>
      </c>
      <c r="E2078" s="824" t="s">
        <v>3494</v>
      </c>
      <c r="F2078" s="822" t="s">
        <v>3466</v>
      </c>
      <c r="G2078" s="822" t="s">
        <v>4512</v>
      </c>
      <c r="H2078" s="822" t="s">
        <v>329</v>
      </c>
      <c r="I2078" s="822" t="s">
        <v>5352</v>
      </c>
      <c r="J2078" s="822" t="s">
        <v>4514</v>
      </c>
      <c r="K2078" s="822" t="s">
        <v>5353</v>
      </c>
      <c r="L2078" s="825">
        <v>654.95000000000005</v>
      </c>
      <c r="M2078" s="825">
        <v>654.95000000000005</v>
      </c>
      <c r="N2078" s="822">
        <v>1</v>
      </c>
      <c r="O2078" s="826">
        <v>0.5</v>
      </c>
      <c r="P2078" s="825">
        <v>654.95000000000005</v>
      </c>
      <c r="Q2078" s="827">
        <v>1</v>
      </c>
      <c r="R2078" s="822">
        <v>1</v>
      </c>
      <c r="S2078" s="827">
        <v>1</v>
      </c>
      <c r="T2078" s="826">
        <v>0.5</v>
      </c>
      <c r="U2078" s="828">
        <v>1</v>
      </c>
    </row>
    <row r="2079" spans="1:21" ht="14.45" customHeight="1" x14ac:dyDescent="0.2">
      <c r="A2079" s="821">
        <v>21</v>
      </c>
      <c r="B2079" s="822" t="s">
        <v>3465</v>
      </c>
      <c r="C2079" s="822" t="s">
        <v>3471</v>
      </c>
      <c r="D2079" s="823" t="s">
        <v>6113</v>
      </c>
      <c r="E2079" s="824" t="s">
        <v>3494</v>
      </c>
      <c r="F2079" s="822" t="s">
        <v>3466</v>
      </c>
      <c r="G2079" s="822" t="s">
        <v>4512</v>
      </c>
      <c r="H2079" s="822" t="s">
        <v>329</v>
      </c>
      <c r="I2079" s="822" t="s">
        <v>5015</v>
      </c>
      <c r="J2079" s="822" t="s">
        <v>4514</v>
      </c>
      <c r="K2079" s="822" t="s">
        <v>5016</v>
      </c>
      <c r="L2079" s="825">
        <v>544.38</v>
      </c>
      <c r="M2079" s="825">
        <v>544.38</v>
      </c>
      <c r="N2079" s="822">
        <v>1</v>
      </c>
      <c r="O2079" s="826">
        <v>1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21</v>
      </c>
      <c r="B2080" s="822" t="s">
        <v>3465</v>
      </c>
      <c r="C2080" s="822" t="s">
        <v>3471</v>
      </c>
      <c r="D2080" s="823" t="s">
        <v>6113</v>
      </c>
      <c r="E2080" s="824" t="s">
        <v>3494</v>
      </c>
      <c r="F2080" s="822" t="s">
        <v>3466</v>
      </c>
      <c r="G2080" s="822" t="s">
        <v>4148</v>
      </c>
      <c r="H2080" s="822" t="s">
        <v>662</v>
      </c>
      <c r="I2080" s="822" t="s">
        <v>4151</v>
      </c>
      <c r="J2080" s="822" t="s">
        <v>1167</v>
      </c>
      <c r="K2080" s="822" t="s">
        <v>4152</v>
      </c>
      <c r="L2080" s="825">
        <v>414.07</v>
      </c>
      <c r="M2080" s="825">
        <v>414.07</v>
      </c>
      <c r="N2080" s="822">
        <v>1</v>
      </c>
      <c r="O2080" s="826">
        <v>1</v>
      </c>
      <c r="P2080" s="825">
        <v>414.07</v>
      </c>
      <c r="Q2080" s="827">
        <v>1</v>
      </c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21</v>
      </c>
      <c r="B2081" s="822" t="s">
        <v>3465</v>
      </c>
      <c r="C2081" s="822" t="s">
        <v>3471</v>
      </c>
      <c r="D2081" s="823" t="s">
        <v>6113</v>
      </c>
      <c r="E2081" s="824" t="s">
        <v>3494</v>
      </c>
      <c r="F2081" s="822" t="s">
        <v>3466</v>
      </c>
      <c r="G2081" s="822" t="s">
        <v>4148</v>
      </c>
      <c r="H2081" s="822" t="s">
        <v>329</v>
      </c>
      <c r="I2081" s="822" t="s">
        <v>4153</v>
      </c>
      <c r="J2081" s="822" t="s">
        <v>4154</v>
      </c>
      <c r="K2081" s="822" t="s">
        <v>4155</v>
      </c>
      <c r="L2081" s="825">
        <v>414.07</v>
      </c>
      <c r="M2081" s="825">
        <v>828.14</v>
      </c>
      <c r="N2081" s="822">
        <v>2</v>
      </c>
      <c r="O2081" s="826">
        <v>0.5</v>
      </c>
      <c r="P2081" s="825">
        <v>828.14</v>
      </c>
      <c r="Q2081" s="827">
        <v>1</v>
      </c>
      <c r="R2081" s="822">
        <v>2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21</v>
      </c>
      <c r="B2082" s="822" t="s">
        <v>3465</v>
      </c>
      <c r="C2082" s="822" t="s">
        <v>3471</v>
      </c>
      <c r="D2082" s="823" t="s">
        <v>6113</v>
      </c>
      <c r="E2082" s="824" t="s">
        <v>3494</v>
      </c>
      <c r="F2082" s="822" t="s">
        <v>3466</v>
      </c>
      <c r="G2082" s="822" t="s">
        <v>4148</v>
      </c>
      <c r="H2082" s="822" t="s">
        <v>329</v>
      </c>
      <c r="I2082" s="822" t="s">
        <v>4516</v>
      </c>
      <c r="J2082" s="822" t="s">
        <v>4154</v>
      </c>
      <c r="K2082" s="822" t="s">
        <v>4517</v>
      </c>
      <c r="L2082" s="825">
        <v>165.63</v>
      </c>
      <c r="M2082" s="825">
        <v>165.63</v>
      </c>
      <c r="N2082" s="822">
        <v>1</v>
      </c>
      <c r="O2082" s="826">
        <v>1</v>
      </c>
      <c r="P2082" s="825">
        <v>165.63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21</v>
      </c>
      <c r="B2083" s="822" t="s">
        <v>3465</v>
      </c>
      <c r="C2083" s="822" t="s">
        <v>3471</v>
      </c>
      <c r="D2083" s="823" t="s">
        <v>6113</v>
      </c>
      <c r="E2083" s="824" t="s">
        <v>3494</v>
      </c>
      <c r="F2083" s="822" t="s">
        <v>3466</v>
      </c>
      <c r="G2083" s="822" t="s">
        <v>4518</v>
      </c>
      <c r="H2083" s="822" t="s">
        <v>329</v>
      </c>
      <c r="I2083" s="822" t="s">
        <v>5354</v>
      </c>
      <c r="J2083" s="822" t="s">
        <v>4520</v>
      </c>
      <c r="K2083" s="822" t="s">
        <v>5355</v>
      </c>
      <c r="L2083" s="825">
        <v>0</v>
      </c>
      <c r="M2083" s="825">
        <v>0</v>
      </c>
      <c r="N2083" s="822">
        <v>1</v>
      </c>
      <c r="O2083" s="826">
        <v>0.5</v>
      </c>
      <c r="P2083" s="825"/>
      <c r="Q2083" s="827"/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21</v>
      </c>
      <c r="B2084" s="822" t="s">
        <v>3465</v>
      </c>
      <c r="C2084" s="822" t="s">
        <v>3471</v>
      </c>
      <c r="D2084" s="823" t="s">
        <v>6113</v>
      </c>
      <c r="E2084" s="824" t="s">
        <v>3494</v>
      </c>
      <c r="F2084" s="822" t="s">
        <v>3466</v>
      </c>
      <c r="G2084" s="822" t="s">
        <v>3561</v>
      </c>
      <c r="H2084" s="822" t="s">
        <v>662</v>
      </c>
      <c r="I2084" s="822" t="s">
        <v>5356</v>
      </c>
      <c r="J2084" s="822" t="s">
        <v>4157</v>
      </c>
      <c r="K2084" s="822" t="s">
        <v>5357</v>
      </c>
      <c r="L2084" s="825">
        <v>50.32</v>
      </c>
      <c r="M2084" s="825">
        <v>50.32</v>
      </c>
      <c r="N2084" s="822">
        <v>1</v>
      </c>
      <c r="O2084" s="826">
        <v>0.5</v>
      </c>
      <c r="P2084" s="825">
        <v>50.32</v>
      </c>
      <c r="Q2084" s="827">
        <v>1</v>
      </c>
      <c r="R2084" s="822">
        <v>1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21</v>
      </c>
      <c r="B2085" s="822" t="s">
        <v>3465</v>
      </c>
      <c r="C2085" s="822" t="s">
        <v>3471</v>
      </c>
      <c r="D2085" s="823" t="s">
        <v>6113</v>
      </c>
      <c r="E2085" s="824" t="s">
        <v>3494</v>
      </c>
      <c r="F2085" s="822" t="s">
        <v>3466</v>
      </c>
      <c r="G2085" s="822" t="s">
        <v>3561</v>
      </c>
      <c r="H2085" s="822" t="s">
        <v>662</v>
      </c>
      <c r="I2085" s="822" t="s">
        <v>4161</v>
      </c>
      <c r="J2085" s="822" t="s">
        <v>4157</v>
      </c>
      <c r="K2085" s="822" t="s">
        <v>4162</v>
      </c>
      <c r="L2085" s="825">
        <v>150.94</v>
      </c>
      <c r="M2085" s="825">
        <v>1056.58</v>
      </c>
      <c r="N2085" s="822">
        <v>7</v>
      </c>
      <c r="O2085" s="826">
        <v>3</v>
      </c>
      <c r="P2085" s="825">
        <v>452.82</v>
      </c>
      <c r="Q2085" s="827">
        <v>0.4285714285714286</v>
      </c>
      <c r="R2085" s="822">
        <v>3</v>
      </c>
      <c r="S2085" s="827">
        <v>0.42857142857142855</v>
      </c>
      <c r="T2085" s="826">
        <v>1</v>
      </c>
      <c r="U2085" s="828">
        <v>0.33333333333333331</v>
      </c>
    </row>
    <row r="2086" spans="1:21" ht="14.45" customHeight="1" x14ac:dyDescent="0.2">
      <c r="A2086" s="821">
        <v>21</v>
      </c>
      <c r="B2086" s="822" t="s">
        <v>3465</v>
      </c>
      <c r="C2086" s="822" t="s">
        <v>3471</v>
      </c>
      <c r="D2086" s="823" t="s">
        <v>6113</v>
      </c>
      <c r="E2086" s="824" t="s">
        <v>3494</v>
      </c>
      <c r="F2086" s="822" t="s">
        <v>3466</v>
      </c>
      <c r="G2086" s="822" t="s">
        <v>3561</v>
      </c>
      <c r="H2086" s="822" t="s">
        <v>329</v>
      </c>
      <c r="I2086" s="822" t="s">
        <v>3562</v>
      </c>
      <c r="J2086" s="822" t="s">
        <v>1624</v>
      </c>
      <c r="K2086" s="822" t="s">
        <v>1626</v>
      </c>
      <c r="L2086" s="825">
        <v>50.32</v>
      </c>
      <c r="M2086" s="825">
        <v>2415.36</v>
      </c>
      <c r="N2086" s="822">
        <v>48</v>
      </c>
      <c r="O2086" s="826">
        <v>14.5</v>
      </c>
      <c r="P2086" s="825">
        <v>1358.64</v>
      </c>
      <c r="Q2086" s="827">
        <v>0.5625</v>
      </c>
      <c r="R2086" s="822">
        <v>27</v>
      </c>
      <c r="S2086" s="827">
        <v>0.5625</v>
      </c>
      <c r="T2086" s="826">
        <v>8.5</v>
      </c>
      <c r="U2086" s="828">
        <v>0.58620689655172409</v>
      </c>
    </row>
    <row r="2087" spans="1:21" ht="14.45" customHeight="1" x14ac:dyDescent="0.2">
      <c r="A2087" s="821">
        <v>21</v>
      </c>
      <c r="B2087" s="822" t="s">
        <v>3465</v>
      </c>
      <c r="C2087" s="822" t="s">
        <v>3471</v>
      </c>
      <c r="D2087" s="823" t="s">
        <v>6113</v>
      </c>
      <c r="E2087" s="824" t="s">
        <v>3494</v>
      </c>
      <c r="F2087" s="822" t="s">
        <v>3466</v>
      </c>
      <c r="G2087" s="822" t="s">
        <v>3564</v>
      </c>
      <c r="H2087" s="822" t="s">
        <v>329</v>
      </c>
      <c r="I2087" s="822" t="s">
        <v>3565</v>
      </c>
      <c r="J2087" s="822" t="s">
        <v>693</v>
      </c>
      <c r="K2087" s="822" t="s">
        <v>3566</v>
      </c>
      <c r="L2087" s="825">
        <v>2086.5500000000002</v>
      </c>
      <c r="M2087" s="825">
        <v>41731</v>
      </c>
      <c r="N2087" s="822">
        <v>20</v>
      </c>
      <c r="O2087" s="826">
        <v>7</v>
      </c>
      <c r="P2087" s="825">
        <v>41731</v>
      </c>
      <c r="Q2087" s="827">
        <v>1</v>
      </c>
      <c r="R2087" s="822">
        <v>20</v>
      </c>
      <c r="S2087" s="827">
        <v>1</v>
      </c>
      <c r="T2087" s="826">
        <v>7</v>
      </c>
      <c r="U2087" s="828">
        <v>1</v>
      </c>
    </row>
    <row r="2088" spans="1:21" ht="14.45" customHeight="1" x14ac:dyDescent="0.2">
      <c r="A2088" s="821">
        <v>21</v>
      </c>
      <c r="B2088" s="822" t="s">
        <v>3465</v>
      </c>
      <c r="C2088" s="822" t="s">
        <v>3471</v>
      </c>
      <c r="D2088" s="823" t="s">
        <v>6113</v>
      </c>
      <c r="E2088" s="824" t="s">
        <v>3494</v>
      </c>
      <c r="F2088" s="822" t="s">
        <v>3466</v>
      </c>
      <c r="G2088" s="822" t="s">
        <v>4169</v>
      </c>
      <c r="H2088" s="822" t="s">
        <v>662</v>
      </c>
      <c r="I2088" s="822" t="s">
        <v>2870</v>
      </c>
      <c r="J2088" s="822" t="s">
        <v>1722</v>
      </c>
      <c r="K2088" s="822" t="s">
        <v>2871</v>
      </c>
      <c r="L2088" s="825">
        <v>154.36000000000001</v>
      </c>
      <c r="M2088" s="825">
        <v>154.36000000000001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21</v>
      </c>
      <c r="B2089" s="822" t="s">
        <v>3465</v>
      </c>
      <c r="C2089" s="822" t="s">
        <v>3471</v>
      </c>
      <c r="D2089" s="823" t="s">
        <v>6113</v>
      </c>
      <c r="E2089" s="824" t="s">
        <v>3494</v>
      </c>
      <c r="F2089" s="822" t="s">
        <v>3466</v>
      </c>
      <c r="G2089" s="822" t="s">
        <v>4172</v>
      </c>
      <c r="H2089" s="822" t="s">
        <v>329</v>
      </c>
      <c r="I2089" s="822" t="s">
        <v>4882</v>
      </c>
      <c r="J2089" s="822" t="s">
        <v>4883</v>
      </c>
      <c r="K2089" s="822" t="s">
        <v>4884</v>
      </c>
      <c r="L2089" s="825">
        <v>240.7</v>
      </c>
      <c r="M2089" s="825">
        <v>1203.5</v>
      </c>
      <c r="N2089" s="822">
        <v>5</v>
      </c>
      <c r="O2089" s="826">
        <v>1.5</v>
      </c>
      <c r="P2089" s="825">
        <v>1203.5</v>
      </c>
      <c r="Q2089" s="827">
        <v>1</v>
      </c>
      <c r="R2089" s="822">
        <v>5</v>
      </c>
      <c r="S2089" s="827">
        <v>1</v>
      </c>
      <c r="T2089" s="826">
        <v>1.5</v>
      </c>
      <c r="U2089" s="828">
        <v>1</v>
      </c>
    </row>
    <row r="2090" spans="1:21" ht="14.45" customHeight="1" x14ac:dyDescent="0.2">
      <c r="A2090" s="821">
        <v>21</v>
      </c>
      <c r="B2090" s="822" t="s">
        <v>3465</v>
      </c>
      <c r="C2090" s="822" t="s">
        <v>3471</v>
      </c>
      <c r="D2090" s="823" t="s">
        <v>6113</v>
      </c>
      <c r="E2090" s="824" t="s">
        <v>3494</v>
      </c>
      <c r="F2090" s="822" t="s">
        <v>3466</v>
      </c>
      <c r="G2090" s="822" t="s">
        <v>4172</v>
      </c>
      <c r="H2090" s="822" t="s">
        <v>329</v>
      </c>
      <c r="I2090" s="822" t="s">
        <v>4173</v>
      </c>
      <c r="J2090" s="822" t="s">
        <v>4174</v>
      </c>
      <c r="K2090" s="822" t="s">
        <v>1193</v>
      </c>
      <c r="L2090" s="825">
        <v>374.79</v>
      </c>
      <c r="M2090" s="825">
        <v>374.79</v>
      </c>
      <c r="N2090" s="822">
        <v>1</v>
      </c>
      <c r="O2090" s="826">
        <v>0.5</v>
      </c>
      <c r="P2090" s="825">
        <v>374.79</v>
      </c>
      <c r="Q2090" s="827">
        <v>1</v>
      </c>
      <c r="R2090" s="822">
        <v>1</v>
      </c>
      <c r="S2090" s="827">
        <v>1</v>
      </c>
      <c r="T2090" s="826">
        <v>0.5</v>
      </c>
      <c r="U2090" s="828">
        <v>1</v>
      </c>
    </row>
    <row r="2091" spans="1:21" ht="14.45" customHeight="1" x14ac:dyDescent="0.2">
      <c r="A2091" s="821">
        <v>21</v>
      </c>
      <c r="B2091" s="822" t="s">
        <v>3465</v>
      </c>
      <c r="C2091" s="822" t="s">
        <v>3471</v>
      </c>
      <c r="D2091" s="823" t="s">
        <v>6113</v>
      </c>
      <c r="E2091" s="824" t="s">
        <v>3494</v>
      </c>
      <c r="F2091" s="822" t="s">
        <v>3466</v>
      </c>
      <c r="G2091" s="822" t="s">
        <v>4172</v>
      </c>
      <c r="H2091" s="822" t="s">
        <v>329</v>
      </c>
      <c r="I2091" s="822" t="s">
        <v>4526</v>
      </c>
      <c r="J2091" s="822" t="s">
        <v>4174</v>
      </c>
      <c r="K2091" s="822" t="s">
        <v>4527</v>
      </c>
      <c r="L2091" s="825">
        <v>239.96</v>
      </c>
      <c r="M2091" s="825">
        <v>239.96</v>
      </c>
      <c r="N2091" s="822">
        <v>1</v>
      </c>
      <c r="O2091" s="826">
        <v>0.5</v>
      </c>
      <c r="P2091" s="825">
        <v>239.96</v>
      </c>
      <c r="Q2091" s="827">
        <v>1</v>
      </c>
      <c r="R2091" s="822">
        <v>1</v>
      </c>
      <c r="S2091" s="827">
        <v>1</v>
      </c>
      <c r="T2091" s="826">
        <v>0.5</v>
      </c>
      <c r="U2091" s="828">
        <v>1</v>
      </c>
    </row>
    <row r="2092" spans="1:21" ht="14.45" customHeight="1" x14ac:dyDescent="0.2">
      <c r="A2092" s="821">
        <v>21</v>
      </c>
      <c r="B2092" s="822" t="s">
        <v>3465</v>
      </c>
      <c r="C2092" s="822" t="s">
        <v>3471</v>
      </c>
      <c r="D2092" s="823" t="s">
        <v>6113</v>
      </c>
      <c r="E2092" s="824" t="s">
        <v>3494</v>
      </c>
      <c r="F2092" s="822" t="s">
        <v>3466</v>
      </c>
      <c r="G2092" s="822" t="s">
        <v>4175</v>
      </c>
      <c r="H2092" s="822" t="s">
        <v>662</v>
      </c>
      <c r="I2092" s="822" t="s">
        <v>4184</v>
      </c>
      <c r="J2092" s="822" t="s">
        <v>4182</v>
      </c>
      <c r="K2092" s="822" t="s">
        <v>4185</v>
      </c>
      <c r="L2092" s="825">
        <v>775.17</v>
      </c>
      <c r="M2092" s="825">
        <v>775.17</v>
      </c>
      <c r="N2092" s="822">
        <v>1</v>
      </c>
      <c r="O2092" s="826">
        <v>1</v>
      </c>
      <c r="P2092" s="825">
        <v>775.17</v>
      </c>
      <c r="Q2092" s="827">
        <v>1</v>
      </c>
      <c r="R2092" s="822">
        <v>1</v>
      </c>
      <c r="S2092" s="827">
        <v>1</v>
      </c>
      <c r="T2092" s="826">
        <v>1</v>
      </c>
      <c r="U2092" s="828">
        <v>1</v>
      </c>
    </row>
    <row r="2093" spans="1:21" ht="14.45" customHeight="1" x14ac:dyDescent="0.2">
      <c r="A2093" s="821">
        <v>21</v>
      </c>
      <c r="B2093" s="822" t="s">
        <v>3465</v>
      </c>
      <c r="C2093" s="822" t="s">
        <v>3471</v>
      </c>
      <c r="D2093" s="823" t="s">
        <v>6113</v>
      </c>
      <c r="E2093" s="824" t="s">
        <v>3494</v>
      </c>
      <c r="F2093" s="822" t="s">
        <v>3466</v>
      </c>
      <c r="G2093" s="822" t="s">
        <v>3549</v>
      </c>
      <c r="H2093" s="822" t="s">
        <v>662</v>
      </c>
      <c r="I2093" s="822" t="s">
        <v>2852</v>
      </c>
      <c r="J2093" s="822" t="s">
        <v>2848</v>
      </c>
      <c r="K2093" s="822" t="s">
        <v>2853</v>
      </c>
      <c r="L2093" s="825">
        <v>84.18</v>
      </c>
      <c r="M2093" s="825">
        <v>168.36</v>
      </c>
      <c r="N2093" s="822">
        <v>2</v>
      </c>
      <c r="O2093" s="826">
        <v>1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21</v>
      </c>
      <c r="B2094" s="822" t="s">
        <v>3465</v>
      </c>
      <c r="C2094" s="822" t="s">
        <v>3471</v>
      </c>
      <c r="D2094" s="823" t="s">
        <v>6113</v>
      </c>
      <c r="E2094" s="824" t="s">
        <v>3494</v>
      </c>
      <c r="F2094" s="822" t="s">
        <v>3466</v>
      </c>
      <c r="G2094" s="822" t="s">
        <v>3549</v>
      </c>
      <c r="H2094" s="822" t="s">
        <v>662</v>
      </c>
      <c r="I2094" s="822" t="s">
        <v>3245</v>
      </c>
      <c r="J2094" s="822" t="s">
        <v>1925</v>
      </c>
      <c r="K2094" s="822" t="s">
        <v>1926</v>
      </c>
      <c r="L2094" s="825">
        <v>84.18</v>
      </c>
      <c r="M2094" s="825">
        <v>84.18</v>
      </c>
      <c r="N2094" s="822">
        <v>1</v>
      </c>
      <c r="O2094" s="826">
        <v>0.5</v>
      </c>
      <c r="P2094" s="825">
        <v>84.18</v>
      </c>
      <c r="Q2094" s="827">
        <v>1</v>
      </c>
      <c r="R2094" s="822">
        <v>1</v>
      </c>
      <c r="S2094" s="827">
        <v>1</v>
      </c>
      <c r="T2094" s="826">
        <v>0.5</v>
      </c>
      <c r="U2094" s="828">
        <v>1</v>
      </c>
    </row>
    <row r="2095" spans="1:21" ht="14.45" customHeight="1" x14ac:dyDescent="0.2">
      <c r="A2095" s="821">
        <v>21</v>
      </c>
      <c r="B2095" s="822" t="s">
        <v>3465</v>
      </c>
      <c r="C2095" s="822" t="s">
        <v>3471</v>
      </c>
      <c r="D2095" s="823" t="s">
        <v>6113</v>
      </c>
      <c r="E2095" s="824" t="s">
        <v>3494</v>
      </c>
      <c r="F2095" s="822" t="s">
        <v>3466</v>
      </c>
      <c r="G2095" s="822" t="s">
        <v>3549</v>
      </c>
      <c r="H2095" s="822" t="s">
        <v>662</v>
      </c>
      <c r="I2095" s="822" t="s">
        <v>4533</v>
      </c>
      <c r="J2095" s="822" t="s">
        <v>1925</v>
      </c>
      <c r="K2095" s="822" t="s">
        <v>4534</v>
      </c>
      <c r="L2095" s="825">
        <v>105.23</v>
      </c>
      <c r="M2095" s="825">
        <v>105.23</v>
      </c>
      <c r="N2095" s="822">
        <v>1</v>
      </c>
      <c r="O2095" s="826">
        <v>1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21</v>
      </c>
      <c r="B2096" s="822" t="s">
        <v>3465</v>
      </c>
      <c r="C2096" s="822" t="s">
        <v>3471</v>
      </c>
      <c r="D2096" s="823" t="s">
        <v>6113</v>
      </c>
      <c r="E2096" s="824" t="s">
        <v>3494</v>
      </c>
      <c r="F2096" s="822" t="s">
        <v>3466</v>
      </c>
      <c r="G2096" s="822" t="s">
        <v>3549</v>
      </c>
      <c r="H2096" s="822" t="s">
        <v>662</v>
      </c>
      <c r="I2096" s="822" t="s">
        <v>3550</v>
      </c>
      <c r="J2096" s="822" t="s">
        <v>1925</v>
      </c>
      <c r="K2096" s="822" t="s">
        <v>3551</v>
      </c>
      <c r="L2096" s="825">
        <v>63.14</v>
      </c>
      <c r="M2096" s="825">
        <v>126.28</v>
      </c>
      <c r="N2096" s="822">
        <v>2</v>
      </c>
      <c r="O2096" s="826">
        <v>1</v>
      </c>
      <c r="P2096" s="825">
        <v>63.14</v>
      </c>
      <c r="Q2096" s="827">
        <v>0.5</v>
      </c>
      <c r="R2096" s="822">
        <v>1</v>
      </c>
      <c r="S2096" s="827">
        <v>0.5</v>
      </c>
      <c r="T2096" s="826">
        <v>0.5</v>
      </c>
      <c r="U2096" s="828">
        <v>0.5</v>
      </c>
    </row>
    <row r="2097" spans="1:21" ht="14.45" customHeight="1" x14ac:dyDescent="0.2">
      <c r="A2097" s="821">
        <v>21</v>
      </c>
      <c r="B2097" s="822" t="s">
        <v>3465</v>
      </c>
      <c r="C2097" s="822" t="s">
        <v>3471</v>
      </c>
      <c r="D2097" s="823" t="s">
        <v>6113</v>
      </c>
      <c r="E2097" s="824" t="s">
        <v>3494</v>
      </c>
      <c r="F2097" s="822" t="s">
        <v>3466</v>
      </c>
      <c r="G2097" s="822" t="s">
        <v>3549</v>
      </c>
      <c r="H2097" s="822" t="s">
        <v>662</v>
      </c>
      <c r="I2097" s="822" t="s">
        <v>2854</v>
      </c>
      <c r="J2097" s="822" t="s">
        <v>1925</v>
      </c>
      <c r="K2097" s="822" t="s">
        <v>2855</v>
      </c>
      <c r="L2097" s="825">
        <v>49.08</v>
      </c>
      <c r="M2097" s="825">
        <v>49.08</v>
      </c>
      <c r="N2097" s="822">
        <v>1</v>
      </c>
      <c r="O2097" s="826">
        <v>0.5</v>
      </c>
      <c r="P2097" s="825">
        <v>49.08</v>
      </c>
      <c r="Q2097" s="827">
        <v>1</v>
      </c>
      <c r="R2097" s="822">
        <v>1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21</v>
      </c>
      <c r="B2098" s="822" t="s">
        <v>3465</v>
      </c>
      <c r="C2098" s="822" t="s">
        <v>3471</v>
      </c>
      <c r="D2098" s="823" t="s">
        <v>6113</v>
      </c>
      <c r="E2098" s="824" t="s">
        <v>3494</v>
      </c>
      <c r="F2098" s="822" t="s">
        <v>3466</v>
      </c>
      <c r="G2098" s="822" t="s">
        <v>3549</v>
      </c>
      <c r="H2098" s="822" t="s">
        <v>662</v>
      </c>
      <c r="I2098" s="822" t="s">
        <v>4186</v>
      </c>
      <c r="J2098" s="822" t="s">
        <v>1925</v>
      </c>
      <c r="K2098" s="822" t="s">
        <v>4187</v>
      </c>
      <c r="L2098" s="825">
        <v>126.27</v>
      </c>
      <c r="M2098" s="825">
        <v>252.54</v>
      </c>
      <c r="N2098" s="822">
        <v>2</v>
      </c>
      <c r="O2098" s="826">
        <v>1.5</v>
      </c>
      <c r="P2098" s="825">
        <v>126.27</v>
      </c>
      <c r="Q2098" s="827">
        <v>0.5</v>
      </c>
      <c r="R2098" s="822">
        <v>1</v>
      </c>
      <c r="S2098" s="827">
        <v>0.5</v>
      </c>
      <c r="T2098" s="826">
        <v>0.5</v>
      </c>
      <c r="U2098" s="828">
        <v>0.33333333333333331</v>
      </c>
    </row>
    <row r="2099" spans="1:21" ht="14.45" customHeight="1" x14ac:dyDescent="0.2">
      <c r="A2099" s="821">
        <v>21</v>
      </c>
      <c r="B2099" s="822" t="s">
        <v>3465</v>
      </c>
      <c r="C2099" s="822" t="s">
        <v>3471</v>
      </c>
      <c r="D2099" s="823" t="s">
        <v>6113</v>
      </c>
      <c r="E2099" s="824" t="s">
        <v>3494</v>
      </c>
      <c r="F2099" s="822" t="s">
        <v>3466</v>
      </c>
      <c r="G2099" s="822" t="s">
        <v>3549</v>
      </c>
      <c r="H2099" s="822" t="s">
        <v>662</v>
      </c>
      <c r="I2099" s="822" t="s">
        <v>5358</v>
      </c>
      <c r="J2099" s="822" t="s">
        <v>1925</v>
      </c>
      <c r="K2099" s="822" t="s">
        <v>5359</v>
      </c>
      <c r="L2099" s="825">
        <v>168.36</v>
      </c>
      <c r="M2099" s="825">
        <v>168.36</v>
      </c>
      <c r="N2099" s="822">
        <v>1</v>
      </c>
      <c r="O2099" s="826">
        <v>0.5</v>
      </c>
      <c r="P2099" s="825">
        <v>168.36</v>
      </c>
      <c r="Q2099" s="827">
        <v>1</v>
      </c>
      <c r="R2099" s="822">
        <v>1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21</v>
      </c>
      <c r="B2100" s="822" t="s">
        <v>3465</v>
      </c>
      <c r="C2100" s="822" t="s">
        <v>3471</v>
      </c>
      <c r="D2100" s="823" t="s">
        <v>6113</v>
      </c>
      <c r="E2100" s="824" t="s">
        <v>3494</v>
      </c>
      <c r="F2100" s="822" t="s">
        <v>3466</v>
      </c>
      <c r="G2100" s="822" t="s">
        <v>4748</v>
      </c>
      <c r="H2100" s="822" t="s">
        <v>329</v>
      </c>
      <c r="I2100" s="822" t="s">
        <v>4749</v>
      </c>
      <c r="J2100" s="822" t="s">
        <v>4750</v>
      </c>
      <c r="K2100" s="822" t="s">
        <v>4751</v>
      </c>
      <c r="L2100" s="825">
        <v>248.55</v>
      </c>
      <c r="M2100" s="825">
        <v>1242.75</v>
      </c>
      <c r="N2100" s="822">
        <v>5</v>
      </c>
      <c r="O2100" s="826">
        <v>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21</v>
      </c>
      <c r="B2101" s="822" t="s">
        <v>3465</v>
      </c>
      <c r="C2101" s="822" t="s">
        <v>3471</v>
      </c>
      <c r="D2101" s="823" t="s">
        <v>6113</v>
      </c>
      <c r="E2101" s="824" t="s">
        <v>3494</v>
      </c>
      <c r="F2101" s="822" t="s">
        <v>3466</v>
      </c>
      <c r="G2101" s="822" t="s">
        <v>4192</v>
      </c>
      <c r="H2101" s="822" t="s">
        <v>329</v>
      </c>
      <c r="I2101" s="822" t="s">
        <v>4193</v>
      </c>
      <c r="J2101" s="822" t="s">
        <v>989</v>
      </c>
      <c r="K2101" s="822" t="s">
        <v>4194</v>
      </c>
      <c r="L2101" s="825">
        <v>79.069999999999993</v>
      </c>
      <c r="M2101" s="825">
        <v>237.20999999999998</v>
      </c>
      <c r="N2101" s="822">
        <v>3</v>
      </c>
      <c r="O2101" s="826">
        <v>2</v>
      </c>
      <c r="P2101" s="825">
        <v>158.13999999999999</v>
      </c>
      <c r="Q2101" s="827">
        <v>0.66666666666666663</v>
      </c>
      <c r="R2101" s="822">
        <v>2</v>
      </c>
      <c r="S2101" s="827">
        <v>0.66666666666666663</v>
      </c>
      <c r="T2101" s="826">
        <v>1.5</v>
      </c>
      <c r="U2101" s="828">
        <v>0.75</v>
      </c>
    </row>
    <row r="2102" spans="1:21" ht="14.45" customHeight="1" x14ac:dyDescent="0.2">
      <c r="A2102" s="821">
        <v>21</v>
      </c>
      <c r="B2102" s="822" t="s">
        <v>3465</v>
      </c>
      <c r="C2102" s="822" t="s">
        <v>3471</v>
      </c>
      <c r="D2102" s="823" t="s">
        <v>6113</v>
      </c>
      <c r="E2102" s="824" t="s">
        <v>3494</v>
      </c>
      <c r="F2102" s="822" t="s">
        <v>3466</v>
      </c>
      <c r="G2102" s="822" t="s">
        <v>4192</v>
      </c>
      <c r="H2102" s="822" t="s">
        <v>329</v>
      </c>
      <c r="I2102" s="822" t="s">
        <v>4195</v>
      </c>
      <c r="J2102" s="822" t="s">
        <v>989</v>
      </c>
      <c r="K2102" s="822" t="s">
        <v>4194</v>
      </c>
      <c r="L2102" s="825">
        <v>79.069999999999993</v>
      </c>
      <c r="M2102" s="825">
        <v>395.34999999999997</v>
      </c>
      <c r="N2102" s="822">
        <v>5</v>
      </c>
      <c r="O2102" s="826">
        <v>3</v>
      </c>
      <c r="P2102" s="825">
        <v>395.34999999999997</v>
      </c>
      <c r="Q2102" s="827">
        <v>1</v>
      </c>
      <c r="R2102" s="822">
        <v>5</v>
      </c>
      <c r="S2102" s="827">
        <v>1</v>
      </c>
      <c r="T2102" s="826">
        <v>3</v>
      </c>
      <c r="U2102" s="828">
        <v>1</v>
      </c>
    </row>
    <row r="2103" spans="1:21" ht="14.45" customHeight="1" x14ac:dyDescent="0.2">
      <c r="A2103" s="821">
        <v>21</v>
      </c>
      <c r="B2103" s="822" t="s">
        <v>3465</v>
      </c>
      <c r="C2103" s="822" t="s">
        <v>3471</v>
      </c>
      <c r="D2103" s="823" t="s">
        <v>6113</v>
      </c>
      <c r="E2103" s="824" t="s">
        <v>3494</v>
      </c>
      <c r="F2103" s="822" t="s">
        <v>3466</v>
      </c>
      <c r="G2103" s="822" t="s">
        <v>3552</v>
      </c>
      <c r="H2103" s="822" t="s">
        <v>329</v>
      </c>
      <c r="I2103" s="822" t="s">
        <v>4201</v>
      </c>
      <c r="J2103" s="822" t="s">
        <v>2232</v>
      </c>
      <c r="K2103" s="822" t="s">
        <v>2233</v>
      </c>
      <c r="L2103" s="825">
        <v>233.96</v>
      </c>
      <c r="M2103" s="825">
        <v>233.96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21</v>
      </c>
      <c r="B2104" s="822" t="s">
        <v>3465</v>
      </c>
      <c r="C2104" s="822" t="s">
        <v>3471</v>
      </c>
      <c r="D2104" s="823" t="s">
        <v>6113</v>
      </c>
      <c r="E2104" s="824" t="s">
        <v>3494</v>
      </c>
      <c r="F2104" s="822" t="s">
        <v>3466</v>
      </c>
      <c r="G2104" s="822" t="s">
        <v>3553</v>
      </c>
      <c r="H2104" s="822" t="s">
        <v>329</v>
      </c>
      <c r="I2104" s="822" t="s">
        <v>3554</v>
      </c>
      <c r="J2104" s="822" t="s">
        <v>1244</v>
      </c>
      <c r="K2104" s="822" t="s">
        <v>1245</v>
      </c>
      <c r="L2104" s="825">
        <v>121.92</v>
      </c>
      <c r="M2104" s="825">
        <v>18288.000000000007</v>
      </c>
      <c r="N2104" s="822">
        <v>150</v>
      </c>
      <c r="O2104" s="826">
        <v>43.5</v>
      </c>
      <c r="P2104" s="825">
        <v>11582.400000000005</v>
      </c>
      <c r="Q2104" s="827">
        <v>0.63333333333333341</v>
      </c>
      <c r="R2104" s="822">
        <v>95</v>
      </c>
      <c r="S2104" s="827">
        <v>0.6333333333333333</v>
      </c>
      <c r="T2104" s="826">
        <v>25.5</v>
      </c>
      <c r="U2104" s="828">
        <v>0.58620689655172409</v>
      </c>
    </row>
    <row r="2105" spans="1:21" ht="14.45" customHeight="1" x14ac:dyDescent="0.2">
      <c r="A2105" s="821">
        <v>21</v>
      </c>
      <c r="B2105" s="822" t="s">
        <v>3465</v>
      </c>
      <c r="C2105" s="822" t="s">
        <v>3471</v>
      </c>
      <c r="D2105" s="823" t="s">
        <v>6113</v>
      </c>
      <c r="E2105" s="824" t="s">
        <v>3494</v>
      </c>
      <c r="F2105" s="822" t="s">
        <v>3466</v>
      </c>
      <c r="G2105" s="822" t="s">
        <v>5360</v>
      </c>
      <c r="H2105" s="822" t="s">
        <v>329</v>
      </c>
      <c r="I2105" s="822" t="s">
        <v>5361</v>
      </c>
      <c r="J2105" s="822" t="s">
        <v>5362</v>
      </c>
      <c r="K2105" s="822" t="s">
        <v>3680</v>
      </c>
      <c r="L2105" s="825">
        <v>0</v>
      </c>
      <c r="M2105" s="825">
        <v>0</v>
      </c>
      <c r="N2105" s="822">
        <v>1</v>
      </c>
      <c r="O2105" s="826">
        <v>0.5</v>
      </c>
      <c r="P2105" s="825">
        <v>0</v>
      </c>
      <c r="Q2105" s="827"/>
      <c r="R2105" s="822">
        <v>1</v>
      </c>
      <c r="S2105" s="827">
        <v>1</v>
      </c>
      <c r="T2105" s="826">
        <v>0.5</v>
      </c>
      <c r="U2105" s="828">
        <v>1</v>
      </c>
    </row>
    <row r="2106" spans="1:21" ht="14.45" customHeight="1" x14ac:dyDescent="0.2">
      <c r="A2106" s="821">
        <v>21</v>
      </c>
      <c r="B2106" s="822" t="s">
        <v>3465</v>
      </c>
      <c r="C2106" s="822" t="s">
        <v>3471</v>
      </c>
      <c r="D2106" s="823" t="s">
        <v>6113</v>
      </c>
      <c r="E2106" s="824" t="s">
        <v>3494</v>
      </c>
      <c r="F2106" s="822" t="s">
        <v>3467</v>
      </c>
      <c r="G2106" s="822" t="s">
        <v>3555</v>
      </c>
      <c r="H2106" s="822" t="s">
        <v>329</v>
      </c>
      <c r="I2106" s="822" t="s">
        <v>4541</v>
      </c>
      <c r="J2106" s="822" t="s">
        <v>3557</v>
      </c>
      <c r="K2106" s="822"/>
      <c r="L2106" s="825">
        <v>0</v>
      </c>
      <c r="M2106" s="825">
        <v>0</v>
      </c>
      <c r="N2106" s="822">
        <v>2</v>
      </c>
      <c r="O2106" s="826">
        <v>2</v>
      </c>
      <c r="P2106" s="825">
        <v>0</v>
      </c>
      <c r="Q2106" s="827"/>
      <c r="R2106" s="822">
        <v>2</v>
      </c>
      <c r="S2106" s="827">
        <v>1</v>
      </c>
      <c r="T2106" s="826">
        <v>2</v>
      </c>
      <c r="U2106" s="828">
        <v>1</v>
      </c>
    </row>
    <row r="2107" spans="1:21" ht="14.45" customHeight="1" x14ac:dyDescent="0.2">
      <c r="A2107" s="821">
        <v>21</v>
      </c>
      <c r="B2107" s="822" t="s">
        <v>3465</v>
      </c>
      <c r="C2107" s="822" t="s">
        <v>3471</v>
      </c>
      <c r="D2107" s="823" t="s">
        <v>6113</v>
      </c>
      <c r="E2107" s="824" t="s">
        <v>3494</v>
      </c>
      <c r="F2107" s="822" t="s">
        <v>3467</v>
      </c>
      <c r="G2107" s="822" t="s">
        <v>3555</v>
      </c>
      <c r="H2107" s="822" t="s">
        <v>329</v>
      </c>
      <c r="I2107" s="822" t="s">
        <v>4207</v>
      </c>
      <c r="J2107" s="822" t="s">
        <v>3557</v>
      </c>
      <c r="K2107" s="822"/>
      <c r="L2107" s="825">
        <v>0</v>
      </c>
      <c r="M2107" s="825">
        <v>0</v>
      </c>
      <c r="N2107" s="822">
        <v>2</v>
      </c>
      <c r="O2107" s="826">
        <v>2</v>
      </c>
      <c r="P2107" s="825"/>
      <c r="Q2107" s="827"/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21</v>
      </c>
      <c r="B2108" s="822" t="s">
        <v>3465</v>
      </c>
      <c r="C2108" s="822" t="s">
        <v>3471</v>
      </c>
      <c r="D2108" s="823" t="s">
        <v>6113</v>
      </c>
      <c r="E2108" s="824" t="s">
        <v>3494</v>
      </c>
      <c r="F2108" s="822" t="s">
        <v>3467</v>
      </c>
      <c r="G2108" s="822" t="s">
        <v>3555</v>
      </c>
      <c r="H2108" s="822" t="s">
        <v>329</v>
      </c>
      <c r="I2108" s="822" t="s">
        <v>3920</v>
      </c>
      <c r="J2108" s="822" t="s">
        <v>3557</v>
      </c>
      <c r="K2108" s="822"/>
      <c r="L2108" s="825">
        <v>219.25</v>
      </c>
      <c r="M2108" s="825">
        <v>657.75</v>
      </c>
      <c r="N2108" s="822">
        <v>3</v>
      </c>
      <c r="O2108" s="826">
        <v>0.5</v>
      </c>
      <c r="P2108" s="825">
        <v>657.75</v>
      </c>
      <c r="Q2108" s="827">
        <v>1</v>
      </c>
      <c r="R2108" s="822">
        <v>3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21</v>
      </c>
      <c r="B2109" s="822" t="s">
        <v>3465</v>
      </c>
      <c r="C2109" s="822" t="s">
        <v>3471</v>
      </c>
      <c r="D2109" s="823" t="s">
        <v>6113</v>
      </c>
      <c r="E2109" s="824" t="s">
        <v>3494</v>
      </c>
      <c r="F2109" s="822" t="s">
        <v>3467</v>
      </c>
      <c r="G2109" s="822" t="s">
        <v>3555</v>
      </c>
      <c r="H2109" s="822" t="s">
        <v>329</v>
      </c>
      <c r="I2109" s="822" t="s">
        <v>5363</v>
      </c>
      <c r="J2109" s="822" t="s">
        <v>3557</v>
      </c>
      <c r="K2109" s="822"/>
      <c r="L2109" s="825">
        <v>0</v>
      </c>
      <c r="M2109" s="825">
        <v>0</v>
      </c>
      <c r="N2109" s="822">
        <v>1</v>
      </c>
      <c r="O2109" s="826">
        <v>1</v>
      </c>
      <c r="P2109" s="825">
        <v>0</v>
      </c>
      <c r="Q2109" s="827"/>
      <c r="R2109" s="822">
        <v>1</v>
      </c>
      <c r="S2109" s="827">
        <v>1</v>
      </c>
      <c r="T2109" s="826">
        <v>1</v>
      </c>
      <c r="U2109" s="828">
        <v>1</v>
      </c>
    </row>
    <row r="2110" spans="1:21" ht="14.45" customHeight="1" x14ac:dyDescent="0.2">
      <c r="A2110" s="821">
        <v>21</v>
      </c>
      <c r="B2110" s="822" t="s">
        <v>3465</v>
      </c>
      <c r="C2110" s="822" t="s">
        <v>3471</v>
      </c>
      <c r="D2110" s="823" t="s">
        <v>6113</v>
      </c>
      <c r="E2110" s="824" t="s">
        <v>3494</v>
      </c>
      <c r="F2110" s="822" t="s">
        <v>3468</v>
      </c>
      <c r="G2110" s="822" t="s">
        <v>4237</v>
      </c>
      <c r="H2110" s="822" t="s">
        <v>329</v>
      </c>
      <c r="I2110" s="822" t="s">
        <v>5364</v>
      </c>
      <c r="J2110" s="822" t="s">
        <v>5365</v>
      </c>
      <c r="K2110" s="822" t="s">
        <v>5366</v>
      </c>
      <c r="L2110" s="825">
        <v>279.45</v>
      </c>
      <c r="M2110" s="825">
        <v>279.45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21</v>
      </c>
      <c r="B2111" s="822" t="s">
        <v>3465</v>
      </c>
      <c r="C2111" s="822" t="s">
        <v>3471</v>
      </c>
      <c r="D2111" s="823" t="s">
        <v>6113</v>
      </c>
      <c r="E2111" s="824" t="s">
        <v>3494</v>
      </c>
      <c r="F2111" s="822" t="s">
        <v>3468</v>
      </c>
      <c r="G2111" s="822" t="s">
        <v>3590</v>
      </c>
      <c r="H2111" s="822" t="s">
        <v>329</v>
      </c>
      <c r="I2111" s="822" t="s">
        <v>4212</v>
      </c>
      <c r="J2111" s="822" t="s">
        <v>4213</v>
      </c>
      <c r="K2111" s="822" t="s">
        <v>4214</v>
      </c>
      <c r="L2111" s="825">
        <v>2029.75</v>
      </c>
      <c r="M2111" s="825">
        <v>30446.25</v>
      </c>
      <c r="N2111" s="822">
        <v>15</v>
      </c>
      <c r="O2111" s="826">
        <v>15</v>
      </c>
      <c r="P2111" s="825">
        <v>10148.75</v>
      </c>
      <c r="Q2111" s="827">
        <v>0.33333333333333331</v>
      </c>
      <c r="R2111" s="822">
        <v>5</v>
      </c>
      <c r="S2111" s="827">
        <v>0.33333333333333331</v>
      </c>
      <c r="T2111" s="826">
        <v>5</v>
      </c>
      <c r="U2111" s="828">
        <v>0.33333333333333331</v>
      </c>
    </row>
    <row r="2112" spans="1:21" ht="14.45" customHeight="1" x14ac:dyDescent="0.2">
      <c r="A2112" s="821">
        <v>21</v>
      </c>
      <c r="B2112" s="822" t="s">
        <v>3465</v>
      </c>
      <c r="C2112" s="822" t="s">
        <v>3471</v>
      </c>
      <c r="D2112" s="823" t="s">
        <v>6113</v>
      </c>
      <c r="E2112" s="824" t="s">
        <v>3494</v>
      </c>
      <c r="F2112" s="822" t="s">
        <v>3468</v>
      </c>
      <c r="G2112" s="822" t="s">
        <v>3590</v>
      </c>
      <c r="H2112" s="822" t="s">
        <v>329</v>
      </c>
      <c r="I2112" s="822" t="s">
        <v>5367</v>
      </c>
      <c r="J2112" s="822" t="s">
        <v>5368</v>
      </c>
      <c r="K2112" s="822" t="s">
        <v>5369</v>
      </c>
      <c r="L2112" s="825">
        <v>2695.31</v>
      </c>
      <c r="M2112" s="825">
        <v>2695.31</v>
      </c>
      <c r="N2112" s="822">
        <v>1</v>
      </c>
      <c r="O2112" s="826">
        <v>1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21</v>
      </c>
      <c r="B2113" s="822" t="s">
        <v>3465</v>
      </c>
      <c r="C2113" s="822" t="s">
        <v>3471</v>
      </c>
      <c r="D2113" s="823" t="s">
        <v>6113</v>
      </c>
      <c r="E2113" s="824" t="s">
        <v>3519</v>
      </c>
      <c r="F2113" s="822" t="s">
        <v>3466</v>
      </c>
      <c r="G2113" s="822" t="s">
        <v>3641</v>
      </c>
      <c r="H2113" s="822" t="s">
        <v>329</v>
      </c>
      <c r="I2113" s="822" t="s">
        <v>3645</v>
      </c>
      <c r="J2113" s="822" t="s">
        <v>3643</v>
      </c>
      <c r="K2113" s="822" t="s">
        <v>3646</v>
      </c>
      <c r="L2113" s="825">
        <v>70.48</v>
      </c>
      <c r="M2113" s="825">
        <v>70.48</v>
      </c>
      <c r="N2113" s="822">
        <v>1</v>
      </c>
      <c r="O2113" s="826">
        <v>0.5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21</v>
      </c>
      <c r="B2114" s="822" t="s">
        <v>3465</v>
      </c>
      <c r="C2114" s="822" t="s">
        <v>3471</v>
      </c>
      <c r="D2114" s="823" t="s">
        <v>6113</v>
      </c>
      <c r="E2114" s="824" t="s">
        <v>3519</v>
      </c>
      <c r="F2114" s="822" t="s">
        <v>3466</v>
      </c>
      <c r="G2114" s="822" t="s">
        <v>3647</v>
      </c>
      <c r="H2114" s="822" t="s">
        <v>662</v>
      </c>
      <c r="I2114" s="822" t="s">
        <v>2999</v>
      </c>
      <c r="J2114" s="822" t="s">
        <v>701</v>
      </c>
      <c r="K2114" s="822" t="s">
        <v>702</v>
      </c>
      <c r="L2114" s="825">
        <v>72.55</v>
      </c>
      <c r="M2114" s="825">
        <v>362.75</v>
      </c>
      <c r="N2114" s="822">
        <v>5</v>
      </c>
      <c r="O2114" s="826">
        <v>4.5</v>
      </c>
      <c r="P2114" s="825">
        <v>217.64999999999998</v>
      </c>
      <c r="Q2114" s="827">
        <v>0.6</v>
      </c>
      <c r="R2114" s="822">
        <v>3</v>
      </c>
      <c r="S2114" s="827">
        <v>0.6</v>
      </c>
      <c r="T2114" s="826">
        <v>2.5</v>
      </c>
      <c r="U2114" s="828">
        <v>0.55555555555555558</v>
      </c>
    </row>
    <row r="2115" spans="1:21" ht="14.45" customHeight="1" x14ac:dyDescent="0.2">
      <c r="A2115" s="821">
        <v>21</v>
      </c>
      <c r="B2115" s="822" t="s">
        <v>3465</v>
      </c>
      <c r="C2115" s="822" t="s">
        <v>3471</v>
      </c>
      <c r="D2115" s="823" t="s">
        <v>6113</v>
      </c>
      <c r="E2115" s="824" t="s">
        <v>3519</v>
      </c>
      <c r="F2115" s="822" t="s">
        <v>3466</v>
      </c>
      <c r="G2115" s="822" t="s">
        <v>3656</v>
      </c>
      <c r="H2115" s="822" t="s">
        <v>662</v>
      </c>
      <c r="I2115" s="822" t="s">
        <v>3083</v>
      </c>
      <c r="J2115" s="822" t="s">
        <v>3079</v>
      </c>
      <c r="K2115" s="822" t="s">
        <v>3084</v>
      </c>
      <c r="L2115" s="825">
        <v>11.71</v>
      </c>
      <c r="M2115" s="825">
        <v>11.71</v>
      </c>
      <c r="N2115" s="822">
        <v>1</v>
      </c>
      <c r="O2115" s="826">
        <v>1</v>
      </c>
      <c r="P2115" s="825">
        <v>11.71</v>
      </c>
      <c r="Q2115" s="827">
        <v>1</v>
      </c>
      <c r="R2115" s="822">
        <v>1</v>
      </c>
      <c r="S2115" s="827">
        <v>1</v>
      </c>
      <c r="T2115" s="826">
        <v>1</v>
      </c>
      <c r="U2115" s="828">
        <v>1</v>
      </c>
    </row>
    <row r="2116" spans="1:21" ht="14.45" customHeight="1" x14ac:dyDescent="0.2">
      <c r="A2116" s="821">
        <v>21</v>
      </c>
      <c r="B2116" s="822" t="s">
        <v>3465</v>
      </c>
      <c r="C2116" s="822" t="s">
        <v>3471</v>
      </c>
      <c r="D2116" s="823" t="s">
        <v>6113</v>
      </c>
      <c r="E2116" s="824" t="s">
        <v>3519</v>
      </c>
      <c r="F2116" s="822" t="s">
        <v>3466</v>
      </c>
      <c r="G2116" s="822" t="s">
        <v>3657</v>
      </c>
      <c r="H2116" s="822" t="s">
        <v>662</v>
      </c>
      <c r="I2116" s="822" t="s">
        <v>2764</v>
      </c>
      <c r="J2116" s="822" t="s">
        <v>2765</v>
      </c>
      <c r="K2116" s="822" t="s">
        <v>2766</v>
      </c>
      <c r="L2116" s="825">
        <v>93.27</v>
      </c>
      <c r="M2116" s="825">
        <v>186.54</v>
      </c>
      <c r="N2116" s="822">
        <v>2</v>
      </c>
      <c r="O2116" s="826">
        <v>1.5</v>
      </c>
      <c r="P2116" s="825">
        <v>93.27</v>
      </c>
      <c r="Q2116" s="827">
        <v>0.5</v>
      </c>
      <c r="R2116" s="822">
        <v>1</v>
      </c>
      <c r="S2116" s="827">
        <v>0.5</v>
      </c>
      <c r="T2116" s="826">
        <v>0.5</v>
      </c>
      <c r="U2116" s="828">
        <v>0.33333333333333331</v>
      </c>
    </row>
    <row r="2117" spans="1:21" ht="14.45" customHeight="1" x14ac:dyDescent="0.2">
      <c r="A2117" s="821">
        <v>21</v>
      </c>
      <c r="B2117" s="822" t="s">
        <v>3465</v>
      </c>
      <c r="C2117" s="822" t="s">
        <v>3471</v>
      </c>
      <c r="D2117" s="823" t="s">
        <v>6113</v>
      </c>
      <c r="E2117" s="824" t="s">
        <v>3519</v>
      </c>
      <c r="F2117" s="822" t="s">
        <v>3466</v>
      </c>
      <c r="G2117" s="822" t="s">
        <v>3657</v>
      </c>
      <c r="H2117" s="822" t="s">
        <v>662</v>
      </c>
      <c r="I2117" s="822" t="s">
        <v>2767</v>
      </c>
      <c r="J2117" s="822" t="s">
        <v>2765</v>
      </c>
      <c r="K2117" s="822" t="s">
        <v>2768</v>
      </c>
      <c r="L2117" s="825">
        <v>31.09</v>
      </c>
      <c r="M2117" s="825">
        <v>31.09</v>
      </c>
      <c r="N2117" s="822">
        <v>1</v>
      </c>
      <c r="O2117" s="826">
        <v>1</v>
      </c>
      <c r="P2117" s="825">
        <v>31.09</v>
      </c>
      <c r="Q2117" s="827">
        <v>1</v>
      </c>
      <c r="R2117" s="822">
        <v>1</v>
      </c>
      <c r="S2117" s="827">
        <v>1</v>
      </c>
      <c r="T2117" s="826">
        <v>1</v>
      </c>
      <c r="U2117" s="828">
        <v>1</v>
      </c>
    </row>
    <row r="2118" spans="1:21" ht="14.45" customHeight="1" x14ac:dyDescent="0.2">
      <c r="A2118" s="821">
        <v>21</v>
      </c>
      <c r="B2118" s="822" t="s">
        <v>3465</v>
      </c>
      <c r="C2118" s="822" t="s">
        <v>3471</v>
      </c>
      <c r="D2118" s="823" t="s">
        <v>6113</v>
      </c>
      <c r="E2118" s="824" t="s">
        <v>3519</v>
      </c>
      <c r="F2118" s="822" t="s">
        <v>3466</v>
      </c>
      <c r="G2118" s="822" t="s">
        <v>4277</v>
      </c>
      <c r="H2118" s="822" t="s">
        <v>329</v>
      </c>
      <c r="I2118" s="822" t="s">
        <v>5370</v>
      </c>
      <c r="J2118" s="822" t="s">
        <v>5371</v>
      </c>
      <c r="K2118" s="822" t="s">
        <v>5372</v>
      </c>
      <c r="L2118" s="825">
        <v>46.03</v>
      </c>
      <c r="M2118" s="825">
        <v>276.18</v>
      </c>
      <c r="N2118" s="822">
        <v>6</v>
      </c>
      <c r="O2118" s="826">
        <v>2.5</v>
      </c>
      <c r="P2118" s="825">
        <v>276.18</v>
      </c>
      <c r="Q2118" s="827">
        <v>1</v>
      </c>
      <c r="R2118" s="822">
        <v>6</v>
      </c>
      <c r="S2118" s="827">
        <v>1</v>
      </c>
      <c r="T2118" s="826">
        <v>2.5</v>
      </c>
      <c r="U2118" s="828">
        <v>1</v>
      </c>
    </row>
    <row r="2119" spans="1:21" ht="14.45" customHeight="1" x14ac:dyDescent="0.2">
      <c r="A2119" s="821">
        <v>21</v>
      </c>
      <c r="B2119" s="822" t="s">
        <v>3465</v>
      </c>
      <c r="C2119" s="822" t="s">
        <v>3471</v>
      </c>
      <c r="D2119" s="823" t="s">
        <v>6113</v>
      </c>
      <c r="E2119" s="824" t="s">
        <v>3519</v>
      </c>
      <c r="F2119" s="822" t="s">
        <v>3466</v>
      </c>
      <c r="G2119" s="822" t="s">
        <v>3703</v>
      </c>
      <c r="H2119" s="822" t="s">
        <v>662</v>
      </c>
      <c r="I2119" s="822" t="s">
        <v>2760</v>
      </c>
      <c r="J2119" s="822" t="s">
        <v>1847</v>
      </c>
      <c r="K2119" s="822" t="s">
        <v>778</v>
      </c>
      <c r="L2119" s="825">
        <v>35.11</v>
      </c>
      <c r="M2119" s="825">
        <v>35.11</v>
      </c>
      <c r="N2119" s="822">
        <v>1</v>
      </c>
      <c r="O2119" s="826">
        <v>1</v>
      </c>
      <c r="P2119" s="825">
        <v>35.11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21</v>
      </c>
      <c r="B2120" s="822" t="s">
        <v>3465</v>
      </c>
      <c r="C2120" s="822" t="s">
        <v>3471</v>
      </c>
      <c r="D2120" s="823" t="s">
        <v>6113</v>
      </c>
      <c r="E2120" s="824" t="s">
        <v>3519</v>
      </c>
      <c r="F2120" s="822" t="s">
        <v>3466</v>
      </c>
      <c r="G2120" s="822" t="s">
        <v>3712</v>
      </c>
      <c r="H2120" s="822" t="s">
        <v>329</v>
      </c>
      <c r="I2120" s="822" t="s">
        <v>3713</v>
      </c>
      <c r="J2120" s="822" t="s">
        <v>3714</v>
      </c>
      <c r="K2120" s="822" t="s">
        <v>3715</v>
      </c>
      <c r="L2120" s="825">
        <v>0</v>
      </c>
      <c r="M2120" s="825">
        <v>0</v>
      </c>
      <c r="N2120" s="822">
        <v>1</v>
      </c>
      <c r="O2120" s="826">
        <v>1</v>
      </c>
      <c r="P2120" s="825">
        <v>0</v>
      </c>
      <c r="Q2120" s="827"/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21</v>
      </c>
      <c r="B2121" s="822" t="s">
        <v>3465</v>
      </c>
      <c r="C2121" s="822" t="s">
        <v>3471</v>
      </c>
      <c r="D2121" s="823" t="s">
        <v>6113</v>
      </c>
      <c r="E2121" s="824" t="s">
        <v>3519</v>
      </c>
      <c r="F2121" s="822" t="s">
        <v>3466</v>
      </c>
      <c r="G2121" s="822" t="s">
        <v>3712</v>
      </c>
      <c r="H2121" s="822" t="s">
        <v>329</v>
      </c>
      <c r="I2121" s="822" t="s">
        <v>3716</v>
      </c>
      <c r="J2121" s="822" t="s">
        <v>3714</v>
      </c>
      <c r="K2121" s="822" t="s">
        <v>1212</v>
      </c>
      <c r="L2121" s="825">
        <v>0</v>
      </c>
      <c r="M2121" s="825">
        <v>0</v>
      </c>
      <c r="N2121" s="822">
        <v>1</v>
      </c>
      <c r="O2121" s="826">
        <v>1</v>
      </c>
      <c r="P2121" s="825"/>
      <c r="Q2121" s="827"/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21</v>
      </c>
      <c r="B2122" s="822" t="s">
        <v>3465</v>
      </c>
      <c r="C2122" s="822" t="s">
        <v>3471</v>
      </c>
      <c r="D2122" s="823" t="s">
        <v>6113</v>
      </c>
      <c r="E2122" s="824" t="s">
        <v>3519</v>
      </c>
      <c r="F2122" s="822" t="s">
        <v>3466</v>
      </c>
      <c r="G2122" s="822" t="s">
        <v>3717</v>
      </c>
      <c r="H2122" s="822" t="s">
        <v>329</v>
      </c>
      <c r="I2122" s="822" t="s">
        <v>4556</v>
      </c>
      <c r="J2122" s="822" t="s">
        <v>4557</v>
      </c>
      <c r="K2122" s="822" t="s">
        <v>4558</v>
      </c>
      <c r="L2122" s="825">
        <v>42.1</v>
      </c>
      <c r="M2122" s="825">
        <v>42.1</v>
      </c>
      <c r="N2122" s="822">
        <v>1</v>
      </c>
      <c r="O2122" s="826">
        <v>0.5</v>
      </c>
      <c r="P2122" s="825">
        <v>42.1</v>
      </c>
      <c r="Q2122" s="827">
        <v>1</v>
      </c>
      <c r="R2122" s="822">
        <v>1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21</v>
      </c>
      <c r="B2123" s="822" t="s">
        <v>3465</v>
      </c>
      <c r="C2123" s="822" t="s">
        <v>3471</v>
      </c>
      <c r="D2123" s="823" t="s">
        <v>6113</v>
      </c>
      <c r="E2123" s="824" t="s">
        <v>3519</v>
      </c>
      <c r="F2123" s="822" t="s">
        <v>3466</v>
      </c>
      <c r="G2123" s="822" t="s">
        <v>3744</v>
      </c>
      <c r="H2123" s="822" t="s">
        <v>329</v>
      </c>
      <c r="I2123" s="822" t="s">
        <v>4958</v>
      </c>
      <c r="J2123" s="822" t="s">
        <v>4956</v>
      </c>
      <c r="K2123" s="822" t="s">
        <v>3747</v>
      </c>
      <c r="L2123" s="825">
        <v>117.47</v>
      </c>
      <c r="M2123" s="825">
        <v>117.47</v>
      </c>
      <c r="N2123" s="822">
        <v>1</v>
      </c>
      <c r="O2123" s="826">
        <v>0.5</v>
      </c>
      <c r="P2123" s="825">
        <v>117.47</v>
      </c>
      <c r="Q2123" s="827">
        <v>1</v>
      </c>
      <c r="R2123" s="822">
        <v>1</v>
      </c>
      <c r="S2123" s="827">
        <v>1</v>
      </c>
      <c r="T2123" s="826">
        <v>0.5</v>
      </c>
      <c r="U2123" s="828">
        <v>1</v>
      </c>
    </row>
    <row r="2124" spans="1:21" ht="14.45" customHeight="1" x14ac:dyDescent="0.2">
      <c r="A2124" s="821">
        <v>21</v>
      </c>
      <c r="B2124" s="822" t="s">
        <v>3465</v>
      </c>
      <c r="C2124" s="822" t="s">
        <v>3471</v>
      </c>
      <c r="D2124" s="823" t="s">
        <v>6113</v>
      </c>
      <c r="E2124" s="824" t="s">
        <v>3519</v>
      </c>
      <c r="F2124" s="822" t="s">
        <v>3466</v>
      </c>
      <c r="G2124" s="822" t="s">
        <v>3751</v>
      </c>
      <c r="H2124" s="822" t="s">
        <v>329</v>
      </c>
      <c r="I2124" s="822" t="s">
        <v>5281</v>
      </c>
      <c r="J2124" s="822" t="s">
        <v>874</v>
      </c>
      <c r="K2124" s="822" t="s">
        <v>5282</v>
      </c>
      <c r="L2124" s="825">
        <v>273.33</v>
      </c>
      <c r="M2124" s="825">
        <v>273.33</v>
      </c>
      <c r="N2124" s="822">
        <v>1</v>
      </c>
      <c r="O2124" s="826">
        <v>1</v>
      </c>
      <c r="P2124" s="825">
        <v>273.33</v>
      </c>
      <c r="Q2124" s="827">
        <v>1</v>
      </c>
      <c r="R2124" s="822">
        <v>1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21</v>
      </c>
      <c r="B2125" s="822" t="s">
        <v>3465</v>
      </c>
      <c r="C2125" s="822" t="s">
        <v>3471</v>
      </c>
      <c r="D2125" s="823" t="s">
        <v>6113</v>
      </c>
      <c r="E2125" s="824" t="s">
        <v>3519</v>
      </c>
      <c r="F2125" s="822" t="s">
        <v>3466</v>
      </c>
      <c r="G2125" s="822" t="s">
        <v>3782</v>
      </c>
      <c r="H2125" s="822" t="s">
        <v>329</v>
      </c>
      <c r="I2125" s="822" t="s">
        <v>3783</v>
      </c>
      <c r="J2125" s="822" t="s">
        <v>3784</v>
      </c>
      <c r="K2125" s="822" t="s">
        <v>3785</v>
      </c>
      <c r="L2125" s="825">
        <v>219.25</v>
      </c>
      <c r="M2125" s="825">
        <v>657.75</v>
      </c>
      <c r="N2125" s="822">
        <v>3</v>
      </c>
      <c r="O2125" s="826">
        <v>1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21</v>
      </c>
      <c r="B2126" s="822" t="s">
        <v>3465</v>
      </c>
      <c r="C2126" s="822" t="s">
        <v>3471</v>
      </c>
      <c r="D2126" s="823" t="s">
        <v>6113</v>
      </c>
      <c r="E2126" s="824" t="s">
        <v>3519</v>
      </c>
      <c r="F2126" s="822" t="s">
        <v>3466</v>
      </c>
      <c r="G2126" s="822" t="s">
        <v>3540</v>
      </c>
      <c r="H2126" s="822" t="s">
        <v>662</v>
      </c>
      <c r="I2126" s="822" t="s">
        <v>3541</v>
      </c>
      <c r="J2126" s="822" t="s">
        <v>3542</v>
      </c>
      <c r="K2126" s="822" t="s">
        <v>3543</v>
      </c>
      <c r="L2126" s="825">
        <v>325.2</v>
      </c>
      <c r="M2126" s="825">
        <v>1951.1999999999998</v>
      </c>
      <c r="N2126" s="822">
        <v>6</v>
      </c>
      <c r="O2126" s="826">
        <v>2</v>
      </c>
      <c r="P2126" s="825">
        <v>1951.1999999999998</v>
      </c>
      <c r="Q2126" s="827">
        <v>1</v>
      </c>
      <c r="R2126" s="822">
        <v>6</v>
      </c>
      <c r="S2126" s="827">
        <v>1</v>
      </c>
      <c r="T2126" s="826">
        <v>2</v>
      </c>
      <c r="U2126" s="828">
        <v>1</v>
      </c>
    </row>
    <row r="2127" spans="1:21" ht="14.45" customHeight="1" x14ac:dyDescent="0.2">
      <c r="A2127" s="821">
        <v>21</v>
      </c>
      <c r="B2127" s="822" t="s">
        <v>3465</v>
      </c>
      <c r="C2127" s="822" t="s">
        <v>3471</v>
      </c>
      <c r="D2127" s="823" t="s">
        <v>6113</v>
      </c>
      <c r="E2127" s="824" t="s">
        <v>3519</v>
      </c>
      <c r="F2127" s="822" t="s">
        <v>3466</v>
      </c>
      <c r="G2127" s="822" t="s">
        <v>3548</v>
      </c>
      <c r="H2127" s="822" t="s">
        <v>662</v>
      </c>
      <c r="I2127" s="822" t="s">
        <v>2738</v>
      </c>
      <c r="J2127" s="822" t="s">
        <v>2739</v>
      </c>
      <c r="K2127" s="822" t="s">
        <v>2740</v>
      </c>
      <c r="L2127" s="825">
        <v>42.51</v>
      </c>
      <c r="M2127" s="825">
        <v>85.02</v>
      </c>
      <c r="N2127" s="822">
        <v>2</v>
      </c>
      <c r="O2127" s="826">
        <v>1</v>
      </c>
      <c r="P2127" s="825">
        <v>85.02</v>
      </c>
      <c r="Q2127" s="827">
        <v>1</v>
      </c>
      <c r="R2127" s="822">
        <v>2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21</v>
      </c>
      <c r="B2128" s="822" t="s">
        <v>3465</v>
      </c>
      <c r="C2128" s="822" t="s">
        <v>3471</v>
      </c>
      <c r="D2128" s="823" t="s">
        <v>6113</v>
      </c>
      <c r="E2128" s="824" t="s">
        <v>3519</v>
      </c>
      <c r="F2128" s="822" t="s">
        <v>3466</v>
      </c>
      <c r="G2128" s="822" t="s">
        <v>3548</v>
      </c>
      <c r="H2128" s="822" t="s">
        <v>662</v>
      </c>
      <c r="I2128" s="822" t="s">
        <v>4342</v>
      </c>
      <c r="J2128" s="822" t="s">
        <v>2739</v>
      </c>
      <c r="K2128" s="822" t="s">
        <v>4343</v>
      </c>
      <c r="L2128" s="825">
        <v>85.02</v>
      </c>
      <c r="M2128" s="825">
        <v>85.02</v>
      </c>
      <c r="N2128" s="822">
        <v>1</v>
      </c>
      <c r="O2128" s="826">
        <v>0.5</v>
      </c>
      <c r="P2128" s="825">
        <v>85.02</v>
      </c>
      <c r="Q2128" s="827">
        <v>1</v>
      </c>
      <c r="R2128" s="822">
        <v>1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21</v>
      </c>
      <c r="B2129" s="822" t="s">
        <v>3465</v>
      </c>
      <c r="C2129" s="822" t="s">
        <v>3471</v>
      </c>
      <c r="D2129" s="823" t="s">
        <v>6113</v>
      </c>
      <c r="E2129" s="824" t="s">
        <v>3519</v>
      </c>
      <c r="F2129" s="822" t="s">
        <v>3466</v>
      </c>
      <c r="G2129" s="822" t="s">
        <v>3818</v>
      </c>
      <c r="H2129" s="822" t="s">
        <v>329</v>
      </c>
      <c r="I2129" s="822" t="s">
        <v>3819</v>
      </c>
      <c r="J2129" s="822" t="s">
        <v>3820</v>
      </c>
      <c r="K2129" s="822" t="s">
        <v>3821</v>
      </c>
      <c r="L2129" s="825">
        <v>140.72</v>
      </c>
      <c r="M2129" s="825">
        <v>1688.6399999999999</v>
      </c>
      <c r="N2129" s="822">
        <v>12</v>
      </c>
      <c r="O2129" s="826">
        <v>0.5</v>
      </c>
      <c r="P2129" s="825">
        <v>1688.6399999999999</v>
      </c>
      <c r="Q2129" s="827">
        <v>1</v>
      </c>
      <c r="R2129" s="822">
        <v>12</v>
      </c>
      <c r="S2129" s="827">
        <v>1</v>
      </c>
      <c r="T2129" s="826">
        <v>0.5</v>
      </c>
      <c r="U2129" s="828">
        <v>1</v>
      </c>
    </row>
    <row r="2130" spans="1:21" ht="14.45" customHeight="1" x14ac:dyDescent="0.2">
      <c r="A2130" s="821">
        <v>21</v>
      </c>
      <c r="B2130" s="822" t="s">
        <v>3465</v>
      </c>
      <c r="C2130" s="822" t="s">
        <v>3471</v>
      </c>
      <c r="D2130" s="823" t="s">
        <v>6113</v>
      </c>
      <c r="E2130" s="824" t="s">
        <v>3519</v>
      </c>
      <c r="F2130" s="822" t="s">
        <v>3466</v>
      </c>
      <c r="G2130" s="822" t="s">
        <v>3825</v>
      </c>
      <c r="H2130" s="822" t="s">
        <v>329</v>
      </c>
      <c r="I2130" s="822" t="s">
        <v>3828</v>
      </c>
      <c r="J2130" s="822" t="s">
        <v>1158</v>
      </c>
      <c r="K2130" s="822" t="s">
        <v>3829</v>
      </c>
      <c r="L2130" s="825">
        <v>59.33</v>
      </c>
      <c r="M2130" s="825">
        <v>59.33</v>
      </c>
      <c r="N2130" s="822">
        <v>1</v>
      </c>
      <c r="O2130" s="826">
        <v>1</v>
      </c>
      <c r="P2130" s="825">
        <v>59.33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21</v>
      </c>
      <c r="B2131" s="822" t="s">
        <v>3465</v>
      </c>
      <c r="C2131" s="822" t="s">
        <v>3471</v>
      </c>
      <c r="D2131" s="823" t="s">
        <v>6113</v>
      </c>
      <c r="E2131" s="824" t="s">
        <v>3519</v>
      </c>
      <c r="F2131" s="822" t="s">
        <v>3466</v>
      </c>
      <c r="G2131" s="822" t="s">
        <v>3846</v>
      </c>
      <c r="H2131" s="822" t="s">
        <v>329</v>
      </c>
      <c r="I2131" s="822" t="s">
        <v>4975</v>
      </c>
      <c r="J2131" s="822" t="s">
        <v>4976</v>
      </c>
      <c r="K2131" s="822" t="s">
        <v>4977</v>
      </c>
      <c r="L2131" s="825">
        <v>89.91</v>
      </c>
      <c r="M2131" s="825">
        <v>89.91</v>
      </c>
      <c r="N2131" s="822">
        <v>1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21</v>
      </c>
      <c r="B2132" s="822" t="s">
        <v>3465</v>
      </c>
      <c r="C2132" s="822" t="s">
        <v>3471</v>
      </c>
      <c r="D2132" s="823" t="s">
        <v>6113</v>
      </c>
      <c r="E2132" s="824" t="s">
        <v>3519</v>
      </c>
      <c r="F2132" s="822" t="s">
        <v>3466</v>
      </c>
      <c r="G2132" s="822" t="s">
        <v>3852</v>
      </c>
      <c r="H2132" s="822" t="s">
        <v>329</v>
      </c>
      <c r="I2132" s="822" t="s">
        <v>3853</v>
      </c>
      <c r="J2132" s="822" t="s">
        <v>900</v>
      </c>
      <c r="K2132" s="822" t="s">
        <v>3854</v>
      </c>
      <c r="L2132" s="825">
        <v>25.53</v>
      </c>
      <c r="M2132" s="825">
        <v>25.53</v>
      </c>
      <c r="N2132" s="822">
        <v>1</v>
      </c>
      <c r="O2132" s="826">
        <v>0.5</v>
      </c>
      <c r="P2132" s="825">
        <v>25.53</v>
      </c>
      <c r="Q2132" s="827">
        <v>1</v>
      </c>
      <c r="R2132" s="822">
        <v>1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21</v>
      </c>
      <c r="B2133" s="822" t="s">
        <v>3465</v>
      </c>
      <c r="C2133" s="822" t="s">
        <v>3471</v>
      </c>
      <c r="D2133" s="823" t="s">
        <v>6113</v>
      </c>
      <c r="E2133" s="824" t="s">
        <v>3519</v>
      </c>
      <c r="F2133" s="822" t="s">
        <v>3466</v>
      </c>
      <c r="G2133" s="822" t="s">
        <v>3857</v>
      </c>
      <c r="H2133" s="822" t="s">
        <v>662</v>
      </c>
      <c r="I2133" s="822" t="s">
        <v>3858</v>
      </c>
      <c r="J2133" s="822" t="s">
        <v>3859</v>
      </c>
      <c r="K2133" s="822" t="s">
        <v>3860</v>
      </c>
      <c r="L2133" s="825">
        <v>1651.16</v>
      </c>
      <c r="M2133" s="825">
        <v>3302.32</v>
      </c>
      <c r="N2133" s="822">
        <v>2</v>
      </c>
      <c r="O2133" s="826">
        <v>1</v>
      </c>
      <c r="P2133" s="825">
        <v>3302.32</v>
      </c>
      <c r="Q2133" s="827">
        <v>1</v>
      </c>
      <c r="R2133" s="822">
        <v>2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21</v>
      </c>
      <c r="B2134" s="822" t="s">
        <v>3465</v>
      </c>
      <c r="C2134" s="822" t="s">
        <v>3471</v>
      </c>
      <c r="D2134" s="823" t="s">
        <v>6113</v>
      </c>
      <c r="E2134" s="824" t="s">
        <v>3519</v>
      </c>
      <c r="F2134" s="822" t="s">
        <v>3466</v>
      </c>
      <c r="G2134" s="822" t="s">
        <v>3567</v>
      </c>
      <c r="H2134" s="822" t="s">
        <v>329</v>
      </c>
      <c r="I2134" s="822" t="s">
        <v>3568</v>
      </c>
      <c r="J2134" s="822" t="s">
        <v>984</v>
      </c>
      <c r="K2134" s="822" t="s">
        <v>1340</v>
      </c>
      <c r="L2134" s="825">
        <v>163.54</v>
      </c>
      <c r="M2134" s="825">
        <v>1144.78</v>
      </c>
      <c r="N2134" s="822">
        <v>7</v>
      </c>
      <c r="O2134" s="826">
        <v>2.5</v>
      </c>
      <c r="P2134" s="825">
        <v>654.16</v>
      </c>
      <c r="Q2134" s="827">
        <v>0.5714285714285714</v>
      </c>
      <c r="R2134" s="822">
        <v>4</v>
      </c>
      <c r="S2134" s="827">
        <v>0.5714285714285714</v>
      </c>
      <c r="T2134" s="826">
        <v>1.5</v>
      </c>
      <c r="U2134" s="828">
        <v>0.6</v>
      </c>
    </row>
    <row r="2135" spans="1:21" ht="14.45" customHeight="1" x14ac:dyDescent="0.2">
      <c r="A2135" s="821">
        <v>21</v>
      </c>
      <c r="B2135" s="822" t="s">
        <v>3465</v>
      </c>
      <c r="C2135" s="822" t="s">
        <v>3471</v>
      </c>
      <c r="D2135" s="823" t="s">
        <v>6113</v>
      </c>
      <c r="E2135" s="824" t="s">
        <v>3519</v>
      </c>
      <c r="F2135" s="822" t="s">
        <v>3466</v>
      </c>
      <c r="G2135" s="822" t="s">
        <v>3919</v>
      </c>
      <c r="H2135" s="822" t="s">
        <v>662</v>
      </c>
      <c r="I2135" s="822" t="s">
        <v>3920</v>
      </c>
      <c r="J2135" s="822" t="s">
        <v>3921</v>
      </c>
      <c r="K2135" s="822" t="s">
        <v>776</v>
      </c>
      <c r="L2135" s="825">
        <v>219.25</v>
      </c>
      <c r="M2135" s="825">
        <v>1973.25</v>
      </c>
      <c r="N2135" s="822">
        <v>9</v>
      </c>
      <c r="O2135" s="826">
        <v>2.5</v>
      </c>
      <c r="P2135" s="825">
        <v>1315.5</v>
      </c>
      <c r="Q2135" s="827">
        <v>0.66666666666666663</v>
      </c>
      <c r="R2135" s="822">
        <v>6</v>
      </c>
      <c r="S2135" s="827">
        <v>0.66666666666666663</v>
      </c>
      <c r="T2135" s="826">
        <v>1.5</v>
      </c>
      <c r="U2135" s="828">
        <v>0.6</v>
      </c>
    </row>
    <row r="2136" spans="1:21" ht="14.45" customHeight="1" x14ac:dyDescent="0.2">
      <c r="A2136" s="821">
        <v>21</v>
      </c>
      <c r="B2136" s="822" t="s">
        <v>3465</v>
      </c>
      <c r="C2136" s="822" t="s">
        <v>3471</v>
      </c>
      <c r="D2136" s="823" t="s">
        <v>6113</v>
      </c>
      <c r="E2136" s="824" t="s">
        <v>3519</v>
      </c>
      <c r="F2136" s="822" t="s">
        <v>3466</v>
      </c>
      <c r="G2136" s="822" t="s">
        <v>3530</v>
      </c>
      <c r="H2136" s="822" t="s">
        <v>329</v>
      </c>
      <c r="I2136" s="822" t="s">
        <v>3531</v>
      </c>
      <c r="J2136" s="822" t="s">
        <v>862</v>
      </c>
      <c r="K2136" s="822" t="s">
        <v>3532</v>
      </c>
      <c r="L2136" s="825">
        <v>53.57</v>
      </c>
      <c r="M2136" s="825">
        <v>107.14</v>
      </c>
      <c r="N2136" s="822">
        <v>2</v>
      </c>
      <c r="O2136" s="826">
        <v>1</v>
      </c>
      <c r="P2136" s="825">
        <v>107.14</v>
      </c>
      <c r="Q2136" s="827">
        <v>1</v>
      </c>
      <c r="R2136" s="822">
        <v>2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21</v>
      </c>
      <c r="B2137" s="822" t="s">
        <v>3465</v>
      </c>
      <c r="C2137" s="822" t="s">
        <v>3471</v>
      </c>
      <c r="D2137" s="823" t="s">
        <v>6113</v>
      </c>
      <c r="E2137" s="824" t="s">
        <v>3519</v>
      </c>
      <c r="F2137" s="822" t="s">
        <v>3466</v>
      </c>
      <c r="G2137" s="822" t="s">
        <v>3533</v>
      </c>
      <c r="H2137" s="822" t="s">
        <v>662</v>
      </c>
      <c r="I2137" s="822" t="s">
        <v>2703</v>
      </c>
      <c r="J2137" s="822" t="s">
        <v>1021</v>
      </c>
      <c r="K2137" s="822" t="s">
        <v>2704</v>
      </c>
      <c r="L2137" s="825">
        <v>1385.62</v>
      </c>
      <c r="M2137" s="825">
        <v>15241.82</v>
      </c>
      <c r="N2137" s="822">
        <v>11</v>
      </c>
      <c r="O2137" s="826">
        <v>2.5</v>
      </c>
      <c r="P2137" s="825">
        <v>15241.82</v>
      </c>
      <c r="Q2137" s="827">
        <v>1</v>
      </c>
      <c r="R2137" s="822">
        <v>11</v>
      </c>
      <c r="S2137" s="827">
        <v>1</v>
      </c>
      <c r="T2137" s="826">
        <v>2.5</v>
      </c>
      <c r="U2137" s="828">
        <v>1</v>
      </c>
    </row>
    <row r="2138" spans="1:21" ht="14.45" customHeight="1" x14ac:dyDescent="0.2">
      <c r="A2138" s="821">
        <v>21</v>
      </c>
      <c r="B2138" s="822" t="s">
        <v>3465</v>
      </c>
      <c r="C2138" s="822" t="s">
        <v>3471</v>
      </c>
      <c r="D2138" s="823" t="s">
        <v>6113</v>
      </c>
      <c r="E2138" s="824" t="s">
        <v>3519</v>
      </c>
      <c r="F2138" s="822" t="s">
        <v>3466</v>
      </c>
      <c r="G2138" s="822" t="s">
        <v>3533</v>
      </c>
      <c r="H2138" s="822" t="s">
        <v>662</v>
      </c>
      <c r="I2138" s="822" t="s">
        <v>2709</v>
      </c>
      <c r="J2138" s="822" t="s">
        <v>1016</v>
      </c>
      <c r="K2138" s="822" t="s">
        <v>1017</v>
      </c>
      <c r="L2138" s="825">
        <v>923.75</v>
      </c>
      <c r="M2138" s="825">
        <v>6466.25</v>
      </c>
      <c r="N2138" s="822">
        <v>7</v>
      </c>
      <c r="O2138" s="826">
        <v>1</v>
      </c>
      <c r="P2138" s="825">
        <v>6466.25</v>
      </c>
      <c r="Q2138" s="827">
        <v>1</v>
      </c>
      <c r="R2138" s="822">
        <v>7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21</v>
      </c>
      <c r="B2139" s="822" t="s">
        <v>3465</v>
      </c>
      <c r="C2139" s="822" t="s">
        <v>3471</v>
      </c>
      <c r="D2139" s="823" t="s">
        <v>6113</v>
      </c>
      <c r="E2139" s="824" t="s">
        <v>3519</v>
      </c>
      <c r="F2139" s="822" t="s">
        <v>3466</v>
      </c>
      <c r="G2139" s="822" t="s">
        <v>3964</v>
      </c>
      <c r="H2139" s="822" t="s">
        <v>329</v>
      </c>
      <c r="I2139" s="822" t="s">
        <v>3968</v>
      </c>
      <c r="J2139" s="822" t="s">
        <v>1329</v>
      </c>
      <c r="K2139" s="822" t="s">
        <v>3969</v>
      </c>
      <c r="L2139" s="825">
        <v>35.25</v>
      </c>
      <c r="M2139" s="825">
        <v>70.5</v>
      </c>
      <c r="N2139" s="822">
        <v>2</v>
      </c>
      <c r="O2139" s="826">
        <v>0.5</v>
      </c>
      <c r="P2139" s="825">
        <v>70.5</v>
      </c>
      <c r="Q2139" s="827">
        <v>1</v>
      </c>
      <c r="R2139" s="822">
        <v>2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21</v>
      </c>
      <c r="B2140" s="822" t="s">
        <v>3465</v>
      </c>
      <c r="C2140" s="822" t="s">
        <v>3471</v>
      </c>
      <c r="D2140" s="823" t="s">
        <v>6113</v>
      </c>
      <c r="E2140" s="824" t="s">
        <v>3519</v>
      </c>
      <c r="F2140" s="822" t="s">
        <v>3466</v>
      </c>
      <c r="G2140" s="822" t="s">
        <v>4416</v>
      </c>
      <c r="H2140" s="822" t="s">
        <v>329</v>
      </c>
      <c r="I2140" s="822" t="s">
        <v>4417</v>
      </c>
      <c r="J2140" s="822" t="s">
        <v>4418</v>
      </c>
      <c r="K2140" s="822" t="s">
        <v>4419</v>
      </c>
      <c r="L2140" s="825">
        <v>168.9</v>
      </c>
      <c r="M2140" s="825">
        <v>168.9</v>
      </c>
      <c r="N2140" s="822">
        <v>1</v>
      </c>
      <c r="O2140" s="826">
        <v>0.5</v>
      </c>
      <c r="P2140" s="825">
        <v>168.9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21</v>
      </c>
      <c r="B2141" s="822" t="s">
        <v>3465</v>
      </c>
      <c r="C2141" s="822" t="s">
        <v>3471</v>
      </c>
      <c r="D2141" s="823" t="s">
        <v>6113</v>
      </c>
      <c r="E2141" s="824" t="s">
        <v>3519</v>
      </c>
      <c r="F2141" s="822" t="s">
        <v>3466</v>
      </c>
      <c r="G2141" s="822" t="s">
        <v>3970</v>
      </c>
      <c r="H2141" s="822" t="s">
        <v>329</v>
      </c>
      <c r="I2141" s="822" t="s">
        <v>3974</v>
      </c>
      <c r="J2141" s="822" t="s">
        <v>3972</v>
      </c>
      <c r="K2141" s="822" t="s">
        <v>3975</v>
      </c>
      <c r="L2141" s="825">
        <v>87.98</v>
      </c>
      <c r="M2141" s="825">
        <v>263.94</v>
      </c>
      <c r="N2141" s="822">
        <v>3</v>
      </c>
      <c r="O2141" s="826">
        <v>2</v>
      </c>
      <c r="P2141" s="825">
        <v>87.98</v>
      </c>
      <c r="Q2141" s="827">
        <v>0.33333333333333337</v>
      </c>
      <c r="R2141" s="822">
        <v>1</v>
      </c>
      <c r="S2141" s="827">
        <v>0.33333333333333331</v>
      </c>
      <c r="T2141" s="826">
        <v>0.5</v>
      </c>
      <c r="U2141" s="828">
        <v>0.25</v>
      </c>
    </row>
    <row r="2142" spans="1:21" ht="14.45" customHeight="1" x14ac:dyDescent="0.2">
      <c r="A2142" s="821">
        <v>21</v>
      </c>
      <c r="B2142" s="822" t="s">
        <v>3465</v>
      </c>
      <c r="C2142" s="822" t="s">
        <v>3471</v>
      </c>
      <c r="D2142" s="823" t="s">
        <v>6113</v>
      </c>
      <c r="E2142" s="824" t="s">
        <v>3519</v>
      </c>
      <c r="F2142" s="822" t="s">
        <v>3466</v>
      </c>
      <c r="G2142" s="822" t="s">
        <v>3534</v>
      </c>
      <c r="H2142" s="822" t="s">
        <v>329</v>
      </c>
      <c r="I2142" s="822" t="s">
        <v>3535</v>
      </c>
      <c r="J2142" s="822" t="s">
        <v>1343</v>
      </c>
      <c r="K2142" s="822" t="s">
        <v>1344</v>
      </c>
      <c r="L2142" s="825">
        <v>453.18</v>
      </c>
      <c r="M2142" s="825">
        <v>906.36</v>
      </c>
      <c r="N2142" s="822">
        <v>2</v>
      </c>
      <c r="O2142" s="826">
        <v>1</v>
      </c>
      <c r="P2142" s="825">
        <v>906.36</v>
      </c>
      <c r="Q2142" s="827">
        <v>1</v>
      </c>
      <c r="R2142" s="822">
        <v>2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21</v>
      </c>
      <c r="B2143" s="822" t="s">
        <v>3465</v>
      </c>
      <c r="C2143" s="822" t="s">
        <v>3471</v>
      </c>
      <c r="D2143" s="823" t="s">
        <v>6113</v>
      </c>
      <c r="E2143" s="824" t="s">
        <v>3519</v>
      </c>
      <c r="F2143" s="822" t="s">
        <v>3466</v>
      </c>
      <c r="G2143" s="822" t="s">
        <v>3547</v>
      </c>
      <c r="H2143" s="822" t="s">
        <v>662</v>
      </c>
      <c r="I2143" s="822" t="s">
        <v>3012</v>
      </c>
      <c r="J2143" s="822" t="s">
        <v>1373</v>
      </c>
      <c r="K2143" s="822" t="s">
        <v>1374</v>
      </c>
      <c r="L2143" s="825">
        <v>1019.46</v>
      </c>
      <c r="M2143" s="825">
        <v>5097.3</v>
      </c>
      <c r="N2143" s="822">
        <v>5</v>
      </c>
      <c r="O2143" s="826">
        <v>1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21</v>
      </c>
      <c r="B2144" s="822" t="s">
        <v>3465</v>
      </c>
      <c r="C2144" s="822" t="s">
        <v>3471</v>
      </c>
      <c r="D2144" s="823" t="s">
        <v>6113</v>
      </c>
      <c r="E2144" s="824" t="s">
        <v>3519</v>
      </c>
      <c r="F2144" s="822" t="s">
        <v>3466</v>
      </c>
      <c r="G2144" s="822" t="s">
        <v>3563</v>
      </c>
      <c r="H2144" s="822" t="s">
        <v>662</v>
      </c>
      <c r="I2144" s="822" t="s">
        <v>3179</v>
      </c>
      <c r="J2144" s="822" t="s">
        <v>841</v>
      </c>
      <c r="K2144" s="822" t="s">
        <v>3180</v>
      </c>
      <c r="L2144" s="825">
        <v>48.89</v>
      </c>
      <c r="M2144" s="825">
        <v>391.12</v>
      </c>
      <c r="N2144" s="822">
        <v>8</v>
      </c>
      <c r="O2144" s="826">
        <v>6.5</v>
      </c>
      <c r="P2144" s="825">
        <v>244.45</v>
      </c>
      <c r="Q2144" s="827">
        <v>0.625</v>
      </c>
      <c r="R2144" s="822">
        <v>5</v>
      </c>
      <c r="S2144" s="827">
        <v>0.625</v>
      </c>
      <c r="T2144" s="826">
        <v>4</v>
      </c>
      <c r="U2144" s="828">
        <v>0.61538461538461542</v>
      </c>
    </row>
    <row r="2145" spans="1:21" ht="14.45" customHeight="1" x14ac:dyDescent="0.2">
      <c r="A2145" s="821">
        <v>21</v>
      </c>
      <c r="B2145" s="822" t="s">
        <v>3465</v>
      </c>
      <c r="C2145" s="822" t="s">
        <v>3471</v>
      </c>
      <c r="D2145" s="823" t="s">
        <v>6113</v>
      </c>
      <c r="E2145" s="824" t="s">
        <v>3519</v>
      </c>
      <c r="F2145" s="822" t="s">
        <v>3466</v>
      </c>
      <c r="G2145" s="822" t="s">
        <v>3563</v>
      </c>
      <c r="H2145" s="822" t="s">
        <v>329</v>
      </c>
      <c r="I2145" s="822" t="s">
        <v>3569</v>
      </c>
      <c r="J2145" s="822" t="s">
        <v>841</v>
      </c>
      <c r="K2145" s="822" t="s">
        <v>842</v>
      </c>
      <c r="L2145" s="825">
        <v>97.76</v>
      </c>
      <c r="M2145" s="825">
        <v>195.52</v>
      </c>
      <c r="N2145" s="822">
        <v>2</v>
      </c>
      <c r="O2145" s="826">
        <v>1.5</v>
      </c>
      <c r="P2145" s="825">
        <v>97.76</v>
      </c>
      <c r="Q2145" s="827">
        <v>0.5</v>
      </c>
      <c r="R2145" s="822">
        <v>1</v>
      </c>
      <c r="S2145" s="827">
        <v>0.5</v>
      </c>
      <c r="T2145" s="826">
        <v>1</v>
      </c>
      <c r="U2145" s="828">
        <v>0.66666666666666663</v>
      </c>
    </row>
    <row r="2146" spans="1:21" ht="14.45" customHeight="1" x14ac:dyDescent="0.2">
      <c r="A2146" s="821">
        <v>21</v>
      </c>
      <c r="B2146" s="822" t="s">
        <v>3465</v>
      </c>
      <c r="C2146" s="822" t="s">
        <v>3471</v>
      </c>
      <c r="D2146" s="823" t="s">
        <v>6113</v>
      </c>
      <c r="E2146" s="824" t="s">
        <v>3519</v>
      </c>
      <c r="F2146" s="822" t="s">
        <v>3466</v>
      </c>
      <c r="G2146" s="822" t="s">
        <v>3570</v>
      </c>
      <c r="H2146" s="822" t="s">
        <v>329</v>
      </c>
      <c r="I2146" s="822" t="s">
        <v>3571</v>
      </c>
      <c r="J2146" s="822" t="s">
        <v>695</v>
      </c>
      <c r="K2146" s="822" t="s">
        <v>3572</v>
      </c>
      <c r="L2146" s="825">
        <v>127.91</v>
      </c>
      <c r="M2146" s="825">
        <v>127.91</v>
      </c>
      <c r="N2146" s="822">
        <v>1</v>
      </c>
      <c r="O2146" s="826">
        <v>0.5</v>
      </c>
      <c r="P2146" s="825">
        <v>127.91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21</v>
      </c>
      <c r="B2147" s="822" t="s">
        <v>3465</v>
      </c>
      <c r="C2147" s="822" t="s">
        <v>3471</v>
      </c>
      <c r="D2147" s="823" t="s">
        <v>6113</v>
      </c>
      <c r="E2147" s="824" t="s">
        <v>3519</v>
      </c>
      <c r="F2147" s="822" t="s">
        <v>3466</v>
      </c>
      <c r="G2147" s="822" t="s">
        <v>3570</v>
      </c>
      <c r="H2147" s="822" t="s">
        <v>329</v>
      </c>
      <c r="I2147" s="822" t="s">
        <v>4571</v>
      </c>
      <c r="J2147" s="822" t="s">
        <v>4572</v>
      </c>
      <c r="K2147" s="822" t="s">
        <v>4573</v>
      </c>
      <c r="L2147" s="825">
        <v>107.37</v>
      </c>
      <c r="M2147" s="825">
        <v>107.37</v>
      </c>
      <c r="N2147" s="822">
        <v>1</v>
      </c>
      <c r="O2147" s="826">
        <v>0.5</v>
      </c>
      <c r="P2147" s="825">
        <v>107.37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21</v>
      </c>
      <c r="B2148" s="822" t="s">
        <v>3465</v>
      </c>
      <c r="C2148" s="822" t="s">
        <v>3471</v>
      </c>
      <c r="D2148" s="823" t="s">
        <v>6113</v>
      </c>
      <c r="E2148" s="824" t="s">
        <v>3519</v>
      </c>
      <c r="F2148" s="822" t="s">
        <v>3466</v>
      </c>
      <c r="G2148" s="822" t="s">
        <v>4006</v>
      </c>
      <c r="H2148" s="822" t="s">
        <v>662</v>
      </c>
      <c r="I2148" s="822" t="s">
        <v>2841</v>
      </c>
      <c r="J2148" s="822" t="s">
        <v>2842</v>
      </c>
      <c r="K2148" s="822" t="s">
        <v>2843</v>
      </c>
      <c r="L2148" s="825">
        <v>21.92</v>
      </c>
      <c r="M2148" s="825">
        <v>328.80000000000007</v>
      </c>
      <c r="N2148" s="822">
        <v>15</v>
      </c>
      <c r="O2148" s="826">
        <v>7</v>
      </c>
      <c r="P2148" s="825">
        <v>328.80000000000007</v>
      </c>
      <c r="Q2148" s="827">
        <v>1</v>
      </c>
      <c r="R2148" s="822">
        <v>15</v>
      </c>
      <c r="S2148" s="827">
        <v>1</v>
      </c>
      <c r="T2148" s="826">
        <v>7</v>
      </c>
      <c r="U2148" s="828">
        <v>1</v>
      </c>
    </row>
    <row r="2149" spans="1:21" ht="14.45" customHeight="1" x14ac:dyDescent="0.2">
      <c r="A2149" s="821">
        <v>21</v>
      </c>
      <c r="B2149" s="822" t="s">
        <v>3465</v>
      </c>
      <c r="C2149" s="822" t="s">
        <v>3471</v>
      </c>
      <c r="D2149" s="823" t="s">
        <v>6113</v>
      </c>
      <c r="E2149" s="824" t="s">
        <v>3519</v>
      </c>
      <c r="F2149" s="822" t="s">
        <v>3466</v>
      </c>
      <c r="G2149" s="822" t="s">
        <v>4006</v>
      </c>
      <c r="H2149" s="822" t="s">
        <v>662</v>
      </c>
      <c r="I2149" s="822" t="s">
        <v>2844</v>
      </c>
      <c r="J2149" s="822" t="s">
        <v>2842</v>
      </c>
      <c r="K2149" s="822" t="s">
        <v>2845</v>
      </c>
      <c r="L2149" s="825">
        <v>87.67</v>
      </c>
      <c r="M2149" s="825">
        <v>175.34</v>
      </c>
      <c r="N2149" s="822">
        <v>2</v>
      </c>
      <c r="O2149" s="826">
        <v>1.5</v>
      </c>
      <c r="P2149" s="825">
        <v>175.34</v>
      </c>
      <c r="Q2149" s="827">
        <v>1</v>
      </c>
      <c r="R2149" s="822">
        <v>2</v>
      </c>
      <c r="S2149" s="827">
        <v>1</v>
      </c>
      <c r="T2149" s="826">
        <v>1.5</v>
      </c>
      <c r="U2149" s="828">
        <v>1</v>
      </c>
    </row>
    <row r="2150" spans="1:21" ht="14.45" customHeight="1" x14ac:dyDescent="0.2">
      <c r="A2150" s="821">
        <v>21</v>
      </c>
      <c r="B2150" s="822" t="s">
        <v>3465</v>
      </c>
      <c r="C2150" s="822" t="s">
        <v>3471</v>
      </c>
      <c r="D2150" s="823" t="s">
        <v>6113</v>
      </c>
      <c r="E2150" s="824" t="s">
        <v>3519</v>
      </c>
      <c r="F2150" s="822" t="s">
        <v>3466</v>
      </c>
      <c r="G2150" s="822" t="s">
        <v>4006</v>
      </c>
      <c r="H2150" s="822" t="s">
        <v>662</v>
      </c>
      <c r="I2150" s="822" t="s">
        <v>4713</v>
      </c>
      <c r="J2150" s="822" t="s">
        <v>4008</v>
      </c>
      <c r="K2150" s="822" t="s">
        <v>3532</v>
      </c>
      <c r="L2150" s="825">
        <v>87.67</v>
      </c>
      <c r="M2150" s="825">
        <v>175.34</v>
      </c>
      <c r="N2150" s="822">
        <v>2</v>
      </c>
      <c r="O2150" s="826">
        <v>2</v>
      </c>
      <c r="P2150" s="825">
        <v>87.67</v>
      </c>
      <c r="Q2150" s="827">
        <v>0.5</v>
      </c>
      <c r="R2150" s="822">
        <v>1</v>
      </c>
      <c r="S2150" s="827">
        <v>0.5</v>
      </c>
      <c r="T2150" s="826">
        <v>1</v>
      </c>
      <c r="U2150" s="828">
        <v>0.5</v>
      </c>
    </row>
    <row r="2151" spans="1:21" ht="14.45" customHeight="1" x14ac:dyDescent="0.2">
      <c r="A2151" s="821">
        <v>21</v>
      </c>
      <c r="B2151" s="822" t="s">
        <v>3465</v>
      </c>
      <c r="C2151" s="822" t="s">
        <v>3471</v>
      </c>
      <c r="D2151" s="823" t="s">
        <v>6113</v>
      </c>
      <c r="E2151" s="824" t="s">
        <v>3519</v>
      </c>
      <c r="F2151" s="822" t="s">
        <v>3466</v>
      </c>
      <c r="G2151" s="822" t="s">
        <v>5373</v>
      </c>
      <c r="H2151" s="822" t="s">
        <v>329</v>
      </c>
      <c r="I2151" s="822" t="s">
        <v>5374</v>
      </c>
      <c r="J2151" s="822" t="s">
        <v>5375</v>
      </c>
      <c r="K2151" s="822" t="s">
        <v>5376</v>
      </c>
      <c r="L2151" s="825">
        <v>130.85</v>
      </c>
      <c r="M2151" s="825">
        <v>130.85</v>
      </c>
      <c r="N2151" s="822">
        <v>1</v>
      </c>
      <c r="O2151" s="826">
        <v>0.5</v>
      </c>
      <c r="P2151" s="825">
        <v>130.85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21</v>
      </c>
      <c r="B2152" s="822" t="s">
        <v>3465</v>
      </c>
      <c r="C2152" s="822" t="s">
        <v>3471</v>
      </c>
      <c r="D2152" s="823" t="s">
        <v>6113</v>
      </c>
      <c r="E2152" s="824" t="s">
        <v>3519</v>
      </c>
      <c r="F2152" s="822" t="s">
        <v>3466</v>
      </c>
      <c r="G2152" s="822" t="s">
        <v>5377</v>
      </c>
      <c r="H2152" s="822" t="s">
        <v>329</v>
      </c>
      <c r="I2152" s="822" t="s">
        <v>5378</v>
      </c>
      <c r="J2152" s="822" t="s">
        <v>5379</v>
      </c>
      <c r="K2152" s="822" t="s">
        <v>5380</v>
      </c>
      <c r="L2152" s="825">
        <v>42.47</v>
      </c>
      <c r="M2152" s="825">
        <v>84.94</v>
      </c>
      <c r="N2152" s="822">
        <v>2</v>
      </c>
      <c r="O2152" s="826">
        <v>1</v>
      </c>
      <c r="P2152" s="825">
        <v>84.94</v>
      </c>
      <c r="Q2152" s="827">
        <v>1</v>
      </c>
      <c r="R2152" s="822">
        <v>2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21</v>
      </c>
      <c r="B2153" s="822" t="s">
        <v>3465</v>
      </c>
      <c r="C2153" s="822" t="s">
        <v>3471</v>
      </c>
      <c r="D2153" s="823" t="s">
        <v>6113</v>
      </c>
      <c r="E2153" s="824" t="s">
        <v>3519</v>
      </c>
      <c r="F2153" s="822" t="s">
        <v>3466</v>
      </c>
      <c r="G2153" s="822" t="s">
        <v>4060</v>
      </c>
      <c r="H2153" s="822" t="s">
        <v>662</v>
      </c>
      <c r="I2153" s="822" t="s">
        <v>4061</v>
      </c>
      <c r="J2153" s="822" t="s">
        <v>4062</v>
      </c>
      <c r="K2153" s="822" t="s">
        <v>768</v>
      </c>
      <c r="L2153" s="825">
        <v>502.31</v>
      </c>
      <c r="M2153" s="825">
        <v>502.31</v>
      </c>
      <c r="N2153" s="822">
        <v>1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21</v>
      </c>
      <c r="B2154" s="822" t="s">
        <v>3465</v>
      </c>
      <c r="C2154" s="822" t="s">
        <v>3471</v>
      </c>
      <c r="D2154" s="823" t="s">
        <v>6113</v>
      </c>
      <c r="E2154" s="824" t="s">
        <v>3519</v>
      </c>
      <c r="F2154" s="822" t="s">
        <v>3466</v>
      </c>
      <c r="G2154" s="822" t="s">
        <v>4111</v>
      </c>
      <c r="H2154" s="822" t="s">
        <v>329</v>
      </c>
      <c r="I2154" s="822" t="s">
        <v>4112</v>
      </c>
      <c r="J2154" s="822" t="s">
        <v>797</v>
      </c>
      <c r="K2154" s="822" t="s">
        <v>798</v>
      </c>
      <c r="L2154" s="825">
        <v>311.02</v>
      </c>
      <c r="M2154" s="825">
        <v>311.02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21</v>
      </c>
      <c r="B2155" s="822" t="s">
        <v>3465</v>
      </c>
      <c r="C2155" s="822" t="s">
        <v>3471</v>
      </c>
      <c r="D2155" s="823" t="s">
        <v>6113</v>
      </c>
      <c r="E2155" s="824" t="s">
        <v>3519</v>
      </c>
      <c r="F2155" s="822" t="s">
        <v>3466</v>
      </c>
      <c r="G2155" s="822" t="s">
        <v>4111</v>
      </c>
      <c r="H2155" s="822" t="s">
        <v>329</v>
      </c>
      <c r="I2155" s="822" t="s">
        <v>4113</v>
      </c>
      <c r="J2155" s="822" t="s">
        <v>4114</v>
      </c>
      <c r="K2155" s="822" t="s">
        <v>4115</v>
      </c>
      <c r="L2155" s="825">
        <v>177.92</v>
      </c>
      <c r="M2155" s="825">
        <v>355.84</v>
      </c>
      <c r="N2155" s="822">
        <v>2</v>
      </c>
      <c r="O2155" s="826">
        <v>1.5</v>
      </c>
      <c r="P2155" s="825">
        <v>355.84</v>
      </c>
      <c r="Q2155" s="827">
        <v>1</v>
      </c>
      <c r="R2155" s="822">
        <v>2</v>
      </c>
      <c r="S2155" s="827">
        <v>1</v>
      </c>
      <c r="T2155" s="826">
        <v>1.5</v>
      </c>
      <c r="U2155" s="828">
        <v>1</v>
      </c>
    </row>
    <row r="2156" spans="1:21" ht="14.45" customHeight="1" x14ac:dyDescent="0.2">
      <c r="A2156" s="821">
        <v>21</v>
      </c>
      <c r="B2156" s="822" t="s">
        <v>3465</v>
      </c>
      <c r="C2156" s="822" t="s">
        <v>3471</v>
      </c>
      <c r="D2156" s="823" t="s">
        <v>6113</v>
      </c>
      <c r="E2156" s="824" t="s">
        <v>3519</v>
      </c>
      <c r="F2156" s="822" t="s">
        <v>3466</v>
      </c>
      <c r="G2156" s="822" t="s">
        <v>4111</v>
      </c>
      <c r="H2156" s="822" t="s">
        <v>329</v>
      </c>
      <c r="I2156" s="822" t="s">
        <v>4123</v>
      </c>
      <c r="J2156" s="822" t="s">
        <v>797</v>
      </c>
      <c r="K2156" s="822" t="s">
        <v>799</v>
      </c>
      <c r="L2156" s="825">
        <v>477.11</v>
      </c>
      <c r="M2156" s="825">
        <v>477.11</v>
      </c>
      <c r="N2156" s="822">
        <v>1</v>
      </c>
      <c r="O2156" s="826">
        <v>1</v>
      </c>
      <c r="P2156" s="825">
        <v>477.11</v>
      </c>
      <c r="Q2156" s="827">
        <v>1</v>
      </c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21</v>
      </c>
      <c r="B2157" s="822" t="s">
        <v>3465</v>
      </c>
      <c r="C2157" s="822" t="s">
        <v>3471</v>
      </c>
      <c r="D2157" s="823" t="s">
        <v>6113</v>
      </c>
      <c r="E2157" s="824" t="s">
        <v>3519</v>
      </c>
      <c r="F2157" s="822" t="s">
        <v>3466</v>
      </c>
      <c r="G2157" s="822" t="s">
        <v>4126</v>
      </c>
      <c r="H2157" s="822" t="s">
        <v>662</v>
      </c>
      <c r="I2157" s="822" t="s">
        <v>3086</v>
      </c>
      <c r="J2157" s="822" t="s">
        <v>1635</v>
      </c>
      <c r="K2157" s="822" t="s">
        <v>3087</v>
      </c>
      <c r="L2157" s="825">
        <v>0</v>
      </c>
      <c r="M2157" s="825">
        <v>0</v>
      </c>
      <c r="N2157" s="822">
        <v>2</v>
      </c>
      <c r="O2157" s="826">
        <v>1</v>
      </c>
      <c r="P2157" s="825">
        <v>0</v>
      </c>
      <c r="Q2157" s="827"/>
      <c r="R2157" s="822">
        <v>2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21</v>
      </c>
      <c r="B2158" s="822" t="s">
        <v>3465</v>
      </c>
      <c r="C2158" s="822" t="s">
        <v>3471</v>
      </c>
      <c r="D2158" s="823" t="s">
        <v>6113</v>
      </c>
      <c r="E2158" s="824" t="s">
        <v>3519</v>
      </c>
      <c r="F2158" s="822" t="s">
        <v>3466</v>
      </c>
      <c r="G2158" s="822" t="s">
        <v>3561</v>
      </c>
      <c r="H2158" s="822" t="s">
        <v>329</v>
      </c>
      <c r="I2158" s="822" t="s">
        <v>3562</v>
      </c>
      <c r="J2158" s="822" t="s">
        <v>1624</v>
      </c>
      <c r="K2158" s="822" t="s">
        <v>1626</v>
      </c>
      <c r="L2158" s="825">
        <v>50.32</v>
      </c>
      <c r="M2158" s="825">
        <v>100.64</v>
      </c>
      <c r="N2158" s="822">
        <v>2</v>
      </c>
      <c r="O2158" s="826">
        <v>1</v>
      </c>
      <c r="P2158" s="825">
        <v>100.64</v>
      </c>
      <c r="Q2158" s="827">
        <v>1</v>
      </c>
      <c r="R2158" s="822">
        <v>2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21</v>
      </c>
      <c r="B2159" s="822" t="s">
        <v>3465</v>
      </c>
      <c r="C2159" s="822" t="s">
        <v>3471</v>
      </c>
      <c r="D2159" s="823" t="s">
        <v>6113</v>
      </c>
      <c r="E2159" s="824" t="s">
        <v>3519</v>
      </c>
      <c r="F2159" s="822" t="s">
        <v>3466</v>
      </c>
      <c r="G2159" s="822" t="s">
        <v>3561</v>
      </c>
      <c r="H2159" s="822" t="s">
        <v>329</v>
      </c>
      <c r="I2159" s="822" t="s">
        <v>4521</v>
      </c>
      <c r="J2159" s="822" t="s">
        <v>4522</v>
      </c>
      <c r="K2159" s="822" t="s">
        <v>4523</v>
      </c>
      <c r="L2159" s="825">
        <v>99.94</v>
      </c>
      <c r="M2159" s="825">
        <v>399.76</v>
      </c>
      <c r="N2159" s="822">
        <v>4</v>
      </c>
      <c r="O2159" s="826">
        <v>2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21</v>
      </c>
      <c r="B2160" s="822" t="s">
        <v>3465</v>
      </c>
      <c r="C2160" s="822" t="s">
        <v>3471</v>
      </c>
      <c r="D2160" s="823" t="s">
        <v>6113</v>
      </c>
      <c r="E2160" s="824" t="s">
        <v>3519</v>
      </c>
      <c r="F2160" s="822" t="s">
        <v>3466</v>
      </c>
      <c r="G2160" s="822" t="s">
        <v>4169</v>
      </c>
      <c r="H2160" s="822" t="s">
        <v>662</v>
      </c>
      <c r="I2160" s="822" t="s">
        <v>2870</v>
      </c>
      <c r="J2160" s="822" t="s">
        <v>1722</v>
      </c>
      <c r="K2160" s="822" t="s">
        <v>2871</v>
      </c>
      <c r="L2160" s="825">
        <v>154.36000000000001</v>
      </c>
      <c r="M2160" s="825">
        <v>463.08000000000004</v>
      </c>
      <c r="N2160" s="822">
        <v>3</v>
      </c>
      <c r="O2160" s="826">
        <v>3</v>
      </c>
      <c r="P2160" s="825">
        <v>308.72000000000003</v>
      </c>
      <c r="Q2160" s="827">
        <v>0.66666666666666663</v>
      </c>
      <c r="R2160" s="822">
        <v>2</v>
      </c>
      <c r="S2160" s="827">
        <v>0.66666666666666663</v>
      </c>
      <c r="T2160" s="826">
        <v>2</v>
      </c>
      <c r="U2160" s="828">
        <v>0.66666666666666663</v>
      </c>
    </row>
    <row r="2161" spans="1:21" ht="14.45" customHeight="1" x14ac:dyDescent="0.2">
      <c r="A2161" s="821">
        <v>21</v>
      </c>
      <c r="B2161" s="822" t="s">
        <v>3465</v>
      </c>
      <c r="C2161" s="822" t="s">
        <v>3471</v>
      </c>
      <c r="D2161" s="823" t="s">
        <v>6113</v>
      </c>
      <c r="E2161" s="824" t="s">
        <v>3519</v>
      </c>
      <c r="F2161" s="822" t="s">
        <v>3466</v>
      </c>
      <c r="G2161" s="822" t="s">
        <v>4169</v>
      </c>
      <c r="H2161" s="822" t="s">
        <v>329</v>
      </c>
      <c r="I2161" s="822" t="s">
        <v>4170</v>
      </c>
      <c r="J2161" s="822" t="s">
        <v>1722</v>
      </c>
      <c r="K2161" s="822" t="s">
        <v>4171</v>
      </c>
      <c r="L2161" s="825">
        <v>225.06</v>
      </c>
      <c r="M2161" s="825">
        <v>225.06</v>
      </c>
      <c r="N2161" s="822">
        <v>1</v>
      </c>
      <c r="O2161" s="826">
        <v>1</v>
      </c>
      <c r="P2161" s="825">
        <v>225.06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21</v>
      </c>
      <c r="B2162" s="822" t="s">
        <v>3465</v>
      </c>
      <c r="C2162" s="822" t="s">
        <v>3471</v>
      </c>
      <c r="D2162" s="823" t="s">
        <v>6113</v>
      </c>
      <c r="E2162" s="824" t="s">
        <v>3519</v>
      </c>
      <c r="F2162" s="822" t="s">
        <v>3466</v>
      </c>
      <c r="G2162" s="822" t="s">
        <v>3549</v>
      </c>
      <c r="H2162" s="822" t="s">
        <v>662</v>
      </c>
      <c r="I2162" s="822" t="s">
        <v>2847</v>
      </c>
      <c r="J2162" s="822" t="s">
        <v>2848</v>
      </c>
      <c r="K2162" s="822" t="s">
        <v>2849</v>
      </c>
      <c r="L2162" s="825">
        <v>105.23</v>
      </c>
      <c r="M2162" s="825">
        <v>105.23</v>
      </c>
      <c r="N2162" s="822">
        <v>1</v>
      </c>
      <c r="O2162" s="826">
        <v>0.5</v>
      </c>
      <c r="P2162" s="825">
        <v>105.23</v>
      </c>
      <c r="Q2162" s="827">
        <v>1</v>
      </c>
      <c r="R2162" s="822">
        <v>1</v>
      </c>
      <c r="S2162" s="827">
        <v>1</v>
      </c>
      <c r="T2162" s="826">
        <v>0.5</v>
      </c>
      <c r="U2162" s="828">
        <v>1</v>
      </c>
    </row>
    <row r="2163" spans="1:21" ht="14.45" customHeight="1" x14ac:dyDescent="0.2">
      <c r="A2163" s="821">
        <v>21</v>
      </c>
      <c r="B2163" s="822" t="s">
        <v>3465</v>
      </c>
      <c r="C2163" s="822" t="s">
        <v>3471</v>
      </c>
      <c r="D2163" s="823" t="s">
        <v>6113</v>
      </c>
      <c r="E2163" s="824" t="s">
        <v>3519</v>
      </c>
      <c r="F2163" s="822" t="s">
        <v>3466</v>
      </c>
      <c r="G2163" s="822" t="s">
        <v>3549</v>
      </c>
      <c r="H2163" s="822" t="s">
        <v>662</v>
      </c>
      <c r="I2163" s="822" t="s">
        <v>5021</v>
      </c>
      <c r="J2163" s="822" t="s">
        <v>2848</v>
      </c>
      <c r="K2163" s="822" t="s">
        <v>5022</v>
      </c>
      <c r="L2163" s="825">
        <v>126.27</v>
      </c>
      <c r="M2163" s="825">
        <v>126.27</v>
      </c>
      <c r="N2163" s="822">
        <v>1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21</v>
      </c>
      <c r="B2164" s="822" t="s">
        <v>3465</v>
      </c>
      <c r="C2164" s="822" t="s">
        <v>3471</v>
      </c>
      <c r="D2164" s="823" t="s">
        <v>6113</v>
      </c>
      <c r="E2164" s="824" t="s">
        <v>3519</v>
      </c>
      <c r="F2164" s="822" t="s">
        <v>3466</v>
      </c>
      <c r="G2164" s="822" t="s">
        <v>3549</v>
      </c>
      <c r="H2164" s="822" t="s">
        <v>662</v>
      </c>
      <c r="I2164" s="822" t="s">
        <v>2850</v>
      </c>
      <c r="J2164" s="822" t="s">
        <v>2848</v>
      </c>
      <c r="K2164" s="822" t="s">
        <v>2851</v>
      </c>
      <c r="L2164" s="825">
        <v>49.08</v>
      </c>
      <c r="M2164" s="825">
        <v>49.08</v>
      </c>
      <c r="N2164" s="822">
        <v>1</v>
      </c>
      <c r="O2164" s="826">
        <v>0.5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21</v>
      </c>
      <c r="B2165" s="822" t="s">
        <v>3465</v>
      </c>
      <c r="C2165" s="822" t="s">
        <v>3471</v>
      </c>
      <c r="D2165" s="823" t="s">
        <v>6113</v>
      </c>
      <c r="E2165" s="824" t="s">
        <v>3519</v>
      </c>
      <c r="F2165" s="822" t="s">
        <v>3466</v>
      </c>
      <c r="G2165" s="822" t="s">
        <v>3549</v>
      </c>
      <c r="H2165" s="822" t="s">
        <v>662</v>
      </c>
      <c r="I2165" s="822" t="s">
        <v>3245</v>
      </c>
      <c r="J2165" s="822" t="s">
        <v>1925</v>
      </c>
      <c r="K2165" s="822" t="s">
        <v>1926</v>
      </c>
      <c r="L2165" s="825">
        <v>84.18</v>
      </c>
      <c r="M2165" s="825">
        <v>168.36</v>
      </c>
      <c r="N2165" s="822">
        <v>2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21</v>
      </c>
      <c r="B2166" s="822" t="s">
        <v>3465</v>
      </c>
      <c r="C2166" s="822" t="s">
        <v>3471</v>
      </c>
      <c r="D2166" s="823" t="s">
        <v>6113</v>
      </c>
      <c r="E2166" s="824" t="s">
        <v>3519</v>
      </c>
      <c r="F2166" s="822" t="s">
        <v>3466</v>
      </c>
      <c r="G2166" s="822" t="s">
        <v>3549</v>
      </c>
      <c r="H2166" s="822" t="s">
        <v>662</v>
      </c>
      <c r="I2166" s="822" t="s">
        <v>4533</v>
      </c>
      <c r="J2166" s="822" t="s">
        <v>1925</v>
      </c>
      <c r="K2166" s="822" t="s">
        <v>4534</v>
      </c>
      <c r="L2166" s="825">
        <v>105.23</v>
      </c>
      <c r="M2166" s="825">
        <v>105.23</v>
      </c>
      <c r="N2166" s="822">
        <v>1</v>
      </c>
      <c r="O2166" s="826">
        <v>0.5</v>
      </c>
      <c r="P2166" s="825">
        <v>105.23</v>
      </c>
      <c r="Q2166" s="827">
        <v>1</v>
      </c>
      <c r="R2166" s="822">
        <v>1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21</v>
      </c>
      <c r="B2167" s="822" t="s">
        <v>3465</v>
      </c>
      <c r="C2167" s="822" t="s">
        <v>3471</v>
      </c>
      <c r="D2167" s="823" t="s">
        <v>6113</v>
      </c>
      <c r="E2167" s="824" t="s">
        <v>3519</v>
      </c>
      <c r="F2167" s="822" t="s">
        <v>3466</v>
      </c>
      <c r="G2167" s="822" t="s">
        <v>3549</v>
      </c>
      <c r="H2167" s="822" t="s">
        <v>662</v>
      </c>
      <c r="I2167" s="822" t="s">
        <v>2854</v>
      </c>
      <c r="J2167" s="822" t="s">
        <v>1925</v>
      </c>
      <c r="K2167" s="822" t="s">
        <v>2855</v>
      </c>
      <c r="L2167" s="825">
        <v>49.08</v>
      </c>
      <c r="M2167" s="825">
        <v>98.16</v>
      </c>
      <c r="N2167" s="822">
        <v>2</v>
      </c>
      <c r="O2167" s="826">
        <v>2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21</v>
      </c>
      <c r="B2168" s="822" t="s">
        <v>3465</v>
      </c>
      <c r="C2168" s="822" t="s">
        <v>3471</v>
      </c>
      <c r="D2168" s="823" t="s">
        <v>6113</v>
      </c>
      <c r="E2168" s="824" t="s">
        <v>3519</v>
      </c>
      <c r="F2168" s="822" t="s">
        <v>3466</v>
      </c>
      <c r="G2168" s="822" t="s">
        <v>3552</v>
      </c>
      <c r="H2168" s="822" t="s">
        <v>662</v>
      </c>
      <c r="I2168" s="822" t="s">
        <v>3352</v>
      </c>
      <c r="J2168" s="822" t="s">
        <v>3353</v>
      </c>
      <c r="K2168" s="822" t="s">
        <v>2231</v>
      </c>
      <c r="L2168" s="825">
        <v>233.96</v>
      </c>
      <c r="M2168" s="825">
        <v>467.92</v>
      </c>
      <c r="N2168" s="822">
        <v>2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21</v>
      </c>
      <c r="B2169" s="822" t="s">
        <v>3465</v>
      </c>
      <c r="C2169" s="822" t="s">
        <v>3471</v>
      </c>
      <c r="D2169" s="823" t="s">
        <v>6113</v>
      </c>
      <c r="E2169" s="824" t="s">
        <v>3519</v>
      </c>
      <c r="F2169" s="822" t="s">
        <v>3466</v>
      </c>
      <c r="G2169" s="822" t="s">
        <v>3552</v>
      </c>
      <c r="H2169" s="822" t="s">
        <v>329</v>
      </c>
      <c r="I2169" s="822" t="s">
        <v>5030</v>
      </c>
      <c r="J2169" s="822" t="s">
        <v>1673</v>
      </c>
      <c r="K2169" s="822" t="s">
        <v>1672</v>
      </c>
      <c r="L2169" s="825">
        <v>87.82</v>
      </c>
      <c r="M2169" s="825">
        <v>175.64</v>
      </c>
      <c r="N2169" s="822">
        <v>2</v>
      </c>
      <c r="O2169" s="826">
        <v>1</v>
      </c>
      <c r="P2169" s="825">
        <v>175.64</v>
      </c>
      <c r="Q2169" s="827">
        <v>1</v>
      </c>
      <c r="R2169" s="822">
        <v>2</v>
      </c>
      <c r="S2169" s="827">
        <v>1</v>
      </c>
      <c r="T2169" s="826">
        <v>1</v>
      </c>
      <c r="U2169" s="828">
        <v>1</v>
      </c>
    </row>
    <row r="2170" spans="1:21" ht="14.45" customHeight="1" x14ac:dyDescent="0.2">
      <c r="A2170" s="821">
        <v>21</v>
      </c>
      <c r="B2170" s="822" t="s">
        <v>3465</v>
      </c>
      <c r="C2170" s="822" t="s">
        <v>3471</v>
      </c>
      <c r="D2170" s="823" t="s">
        <v>6113</v>
      </c>
      <c r="E2170" s="824" t="s">
        <v>3519</v>
      </c>
      <c r="F2170" s="822" t="s">
        <v>3466</v>
      </c>
      <c r="G2170" s="822" t="s">
        <v>3552</v>
      </c>
      <c r="H2170" s="822" t="s">
        <v>329</v>
      </c>
      <c r="I2170" s="822" t="s">
        <v>4201</v>
      </c>
      <c r="J2170" s="822" t="s">
        <v>2232</v>
      </c>
      <c r="K2170" s="822" t="s">
        <v>2233</v>
      </c>
      <c r="L2170" s="825">
        <v>233.96</v>
      </c>
      <c r="M2170" s="825">
        <v>467.92</v>
      </c>
      <c r="N2170" s="822">
        <v>2</v>
      </c>
      <c r="O2170" s="826">
        <v>1</v>
      </c>
      <c r="P2170" s="825"/>
      <c r="Q2170" s="827">
        <v>0</v>
      </c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21</v>
      </c>
      <c r="B2171" s="822" t="s">
        <v>3465</v>
      </c>
      <c r="C2171" s="822" t="s">
        <v>3471</v>
      </c>
      <c r="D2171" s="823" t="s">
        <v>6113</v>
      </c>
      <c r="E2171" s="824" t="s">
        <v>3519</v>
      </c>
      <c r="F2171" s="822" t="s">
        <v>3466</v>
      </c>
      <c r="G2171" s="822" t="s">
        <v>3553</v>
      </c>
      <c r="H2171" s="822" t="s">
        <v>329</v>
      </c>
      <c r="I2171" s="822" t="s">
        <v>3554</v>
      </c>
      <c r="J2171" s="822" t="s">
        <v>1244</v>
      </c>
      <c r="K2171" s="822" t="s">
        <v>1245</v>
      </c>
      <c r="L2171" s="825">
        <v>121.92</v>
      </c>
      <c r="M2171" s="825">
        <v>1463.04</v>
      </c>
      <c r="N2171" s="822">
        <v>12</v>
      </c>
      <c r="O2171" s="826">
        <v>4.5</v>
      </c>
      <c r="P2171" s="825">
        <v>731.52</v>
      </c>
      <c r="Q2171" s="827">
        <v>0.5</v>
      </c>
      <c r="R2171" s="822">
        <v>6</v>
      </c>
      <c r="S2171" s="827">
        <v>0.5</v>
      </c>
      <c r="T2171" s="826">
        <v>1.5</v>
      </c>
      <c r="U2171" s="828">
        <v>0.33333333333333331</v>
      </c>
    </row>
    <row r="2172" spans="1:21" ht="14.45" customHeight="1" x14ac:dyDescent="0.2">
      <c r="A2172" s="821">
        <v>21</v>
      </c>
      <c r="B2172" s="822" t="s">
        <v>3465</v>
      </c>
      <c r="C2172" s="822" t="s">
        <v>3471</v>
      </c>
      <c r="D2172" s="823" t="s">
        <v>6113</v>
      </c>
      <c r="E2172" s="824" t="s">
        <v>3519</v>
      </c>
      <c r="F2172" s="822" t="s">
        <v>3467</v>
      </c>
      <c r="G2172" s="822" t="s">
        <v>3555</v>
      </c>
      <c r="H2172" s="822" t="s">
        <v>329</v>
      </c>
      <c r="I2172" s="822" t="s">
        <v>4207</v>
      </c>
      <c r="J2172" s="822" t="s">
        <v>3557</v>
      </c>
      <c r="K2172" s="822"/>
      <c r="L2172" s="825">
        <v>0</v>
      </c>
      <c r="M2172" s="825">
        <v>0</v>
      </c>
      <c r="N2172" s="822">
        <v>4</v>
      </c>
      <c r="O2172" s="826">
        <v>4</v>
      </c>
      <c r="P2172" s="825">
        <v>0</v>
      </c>
      <c r="Q2172" s="827"/>
      <c r="R2172" s="822">
        <v>4</v>
      </c>
      <c r="S2172" s="827">
        <v>1</v>
      </c>
      <c r="T2172" s="826">
        <v>4</v>
      </c>
      <c r="U2172" s="828">
        <v>1</v>
      </c>
    </row>
    <row r="2173" spans="1:21" ht="14.45" customHeight="1" x14ac:dyDescent="0.2">
      <c r="A2173" s="821">
        <v>21</v>
      </c>
      <c r="B2173" s="822" t="s">
        <v>3465</v>
      </c>
      <c r="C2173" s="822" t="s">
        <v>3471</v>
      </c>
      <c r="D2173" s="823" t="s">
        <v>6113</v>
      </c>
      <c r="E2173" s="824" t="s">
        <v>3519</v>
      </c>
      <c r="F2173" s="822" t="s">
        <v>3467</v>
      </c>
      <c r="G2173" s="822" t="s">
        <v>3555</v>
      </c>
      <c r="H2173" s="822" t="s">
        <v>329</v>
      </c>
      <c r="I2173" s="822" t="s">
        <v>5381</v>
      </c>
      <c r="J2173" s="822" t="s">
        <v>3557</v>
      </c>
      <c r="K2173" s="822"/>
      <c r="L2173" s="825">
        <v>0</v>
      </c>
      <c r="M2173" s="825">
        <v>0</v>
      </c>
      <c r="N2173" s="822">
        <v>1</v>
      </c>
      <c r="O2173" s="826">
        <v>1</v>
      </c>
      <c r="P2173" s="825">
        <v>0</v>
      </c>
      <c r="Q2173" s="827"/>
      <c r="R2173" s="822">
        <v>1</v>
      </c>
      <c r="S2173" s="827">
        <v>1</v>
      </c>
      <c r="T2173" s="826">
        <v>1</v>
      </c>
      <c r="U2173" s="828">
        <v>1</v>
      </c>
    </row>
    <row r="2174" spans="1:21" ht="14.45" customHeight="1" x14ac:dyDescent="0.2">
      <c r="A2174" s="821">
        <v>21</v>
      </c>
      <c r="B2174" s="822" t="s">
        <v>3465</v>
      </c>
      <c r="C2174" s="822" t="s">
        <v>3471</v>
      </c>
      <c r="D2174" s="823" t="s">
        <v>6113</v>
      </c>
      <c r="E2174" s="824" t="s">
        <v>3521</v>
      </c>
      <c r="F2174" s="822" t="s">
        <v>3466</v>
      </c>
      <c r="G2174" s="822" t="s">
        <v>3641</v>
      </c>
      <c r="H2174" s="822" t="s">
        <v>329</v>
      </c>
      <c r="I2174" s="822" t="s">
        <v>3642</v>
      </c>
      <c r="J2174" s="822" t="s">
        <v>3643</v>
      </c>
      <c r="K2174" s="822" t="s">
        <v>3644</v>
      </c>
      <c r="L2174" s="825">
        <v>23.49</v>
      </c>
      <c r="M2174" s="825">
        <v>70.47</v>
      </c>
      <c r="N2174" s="822">
        <v>3</v>
      </c>
      <c r="O2174" s="826">
        <v>0.5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21</v>
      </c>
      <c r="B2175" s="822" t="s">
        <v>3465</v>
      </c>
      <c r="C2175" s="822" t="s">
        <v>3471</v>
      </c>
      <c r="D2175" s="823" t="s">
        <v>6113</v>
      </c>
      <c r="E2175" s="824" t="s">
        <v>3521</v>
      </c>
      <c r="F2175" s="822" t="s">
        <v>3466</v>
      </c>
      <c r="G2175" s="822" t="s">
        <v>3641</v>
      </c>
      <c r="H2175" s="822" t="s">
        <v>329</v>
      </c>
      <c r="I2175" s="822" t="s">
        <v>3645</v>
      </c>
      <c r="J2175" s="822" t="s">
        <v>3643</v>
      </c>
      <c r="K2175" s="822" t="s">
        <v>3646</v>
      </c>
      <c r="L2175" s="825">
        <v>70.48</v>
      </c>
      <c r="M2175" s="825">
        <v>2396.3200000000002</v>
      </c>
      <c r="N2175" s="822">
        <v>34</v>
      </c>
      <c r="O2175" s="826">
        <v>21.5</v>
      </c>
      <c r="P2175" s="825">
        <v>1339.1200000000001</v>
      </c>
      <c r="Q2175" s="827">
        <v>0.55882352941176472</v>
      </c>
      <c r="R2175" s="822">
        <v>19</v>
      </c>
      <c r="S2175" s="827">
        <v>0.55882352941176472</v>
      </c>
      <c r="T2175" s="826">
        <v>13</v>
      </c>
      <c r="U2175" s="828">
        <v>0.60465116279069764</v>
      </c>
    </row>
    <row r="2176" spans="1:21" ht="14.45" customHeight="1" x14ac:dyDescent="0.2">
      <c r="A2176" s="821">
        <v>21</v>
      </c>
      <c r="B2176" s="822" t="s">
        <v>3465</v>
      </c>
      <c r="C2176" s="822" t="s">
        <v>3471</v>
      </c>
      <c r="D2176" s="823" t="s">
        <v>6113</v>
      </c>
      <c r="E2176" s="824" t="s">
        <v>3521</v>
      </c>
      <c r="F2176" s="822" t="s">
        <v>3466</v>
      </c>
      <c r="G2176" s="822" t="s">
        <v>3641</v>
      </c>
      <c r="H2176" s="822" t="s">
        <v>329</v>
      </c>
      <c r="I2176" s="822" t="s">
        <v>4647</v>
      </c>
      <c r="J2176" s="822" t="s">
        <v>3643</v>
      </c>
      <c r="K2176" s="822" t="s">
        <v>3646</v>
      </c>
      <c r="L2176" s="825">
        <v>70.48</v>
      </c>
      <c r="M2176" s="825">
        <v>634.32000000000005</v>
      </c>
      <c r="N2176" s="822">
        <v>9</v>
      </c>
      <c r="O2176" s="826">
        <v>5.5</v>
      </c>
      <c r="P2176" s="825">
        <v>352.40000000000003</v>
      </c>
      <c r="Q2176" s="827">
        <v>0.55555555555555558</v>
      </c>
      <c r="R2176" s="822">
        <v>5</v>
      </c>
      <c r="S2176" s="827">
        <v>0.55555555555555558</v>
      </c>
      <c r="T2176" s="826">
        <v>2.5</v>
      </c>
      <c r="U2176" s="828">
        <v>0.45454545454545453</v>
      </c>
    </row>
    <row r="2177" spans="1:21" ht="14.45" customHeight="1" x14ac:dyDescent="0.2">
      <c r="A2177" s="821">
        <v>21</v>
      </c>
      <c r="B2177" s="822" t="s">
        <v>3465</v>
      </c>
      <c r="C2177" s="822" t="s">
        <v>3471</v>
      </c>
      <c r="D2177" s="823" t="s">
        <v>6113</v>
      </c>
      <c r="E2177" s="824" t="s">
        <v>3521</v>
      </c>
      <c r="F2177" s="822" t="s">
        <v>3466</v>
      </c>
      <c r="G2177" s="822" t="s">
        <v>4891</v>
      </c>
      <c r="H2177" s="822" t="s">
        <v>329</v>
      </c>
      <c r="I2177" s="822" t="s">
        <v>4936</v>
      </c>
      <c r="J2177" s="822" t="s">
        <v>1639</v>
      </c>
      <c r="K2177" s="822" t="s">
        <v>4937</v>
      </c>
      <c r="L2177" s="825">
        <v>615.15</v>
      </c>
      <c r="M2177" s="825">
        <v>1845.4499999999998</v>
      </c>
      <c r="N2177" s="822">
        <v>3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21</v>
      </c>
      <c r="B2178" s="822" t="s">
        <v>3465</v>
      </c>
      <c r="C2178" s="822" t="s">
        <v>3471</v>
      </c>
      <c r="D2178" s="823" t="s">
        <v>6113</v>
      </c>
      <c r="E2178" s="824" t="s">
        <v>3521</v>
      </c>
      <c r="F2178" s="822" t="s">
        <v>3466</v>
      </c>
      <c r="G2178" s="822" t="s">
        <v>4891</v>
      </c>
      <c r="H2178" s="822" t="s">
        <v>662</v>
      </c>
      <c r="I2178" s="822" t="s">
        <v>5382</v>
      </c>
      <c r="J2178" s="822" t="s">
        <v>1639</v>
      </c>
      <c r="K2178" s="822" t="s">
        <v>4937</v>
      </c>
      <c r="L2178" s="825">
        <v>615.15</v>
      </c>
      <c r="M2178" s="825">
        <v>1845.4499999999998</v>
      </c>
      <c r="N2178" s="822">
        <v>3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21</v>
      </c>
      <c r="B2179" s="822" t="s">
        <v>3465</v>
      </c>
      <c r="C2179" s="822" t="s">
        <v>3471</v>
      </c>
      <c r="D2179" s="823" t="s">
        <v>6113</v>
      </c>
      <c r="E2179" s="824" t="s">
        <v>3521</v>
      </c>
      <c r="F2179" s="822" t="s">
        <v>3466</v>
      </c>
      <c r="G2179" s="822" t="s">
        <v>3647</v>
      </c>
      <c r="H2179" s="822" t="s">
        <v>329</v>
      </c>
      <c r="I2179" s="822" t="s">
        <v>4257</v>
      </c>
      <c r="J2179" s="822" t="s">
        <v>3651</v>
      </c>
      <c r="K2179" s="822" t="s">
        <v>4258</v>
      </c>
      <c r="L2179" s="825">
        <v>121.75</v>
      </c>
      <c r="M2179" s="825">
        <v>121.75</v>
      </c>
      <c r="N2179" s="822">
        <v>1</v>
      </c>
      <c r="O2179" s="826">
        <v>0.5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21</v>
      </c>
      <c r="B2180" s="822" t="s">
        <v>3465</v>
      </c>
      <c r="C2180" s="822" t="s">
        <v>3471</v>
      </c>
      <c r="D2180" s="823" t="s">
        <v>6113</v>
      </c>
      <c r="E2180" s="824" t="s">
        <v>3521</v>
      </c>
      <c r="F2180" s="822" t="s">
        <v>3466</v>
      </c>
      <c r="G2180" s="822" t="s">
        <v>3647</v>
      </c>
      <c r="H2180" s="822" t="s">
        <v>662</v>
      </c>
      <c r="I2180" s="822" t="s">
        <v>2999</v>
      </c>
      <c r="J2180" s="822" t="s">
        <v>701</v>
      </c>
      <c r="K2180" s="822" t="s">
        <v>702</v>
      </c>
      <c r="L2180" s="825">
        <v>72.55</v>
      </c>
      <c r="M2180" s="825">
        <v>1668.6499999999996</v>
      </c>
      <c r="N2180" s="822">
        <v>23</v>
      </c>
      <c r="O2180" s="826">
        <v>18.5</v>
      </c>
      <c r="P2180" s="825">
        <v>1015.6999999999997</v>
      </c>
      <c r="Q2180" s="827">
        <v>0.60869565217391297</v>
      </c>
      <c r="R2180" s="822">
        <v>14</v>
      </c>
      <c r="S2180" s="827">
        <v>0.60869565217391308</v>
      </c>
      <c r="T2180" s="826">
        <v>10.5</v>
      </c>
      <c r="U2180" s="828">
        <v>0.56756756756756754</v>
      </c>
    </row>
    <row r="2181" spans="1:21" ht="14.45" customHeight="1" x14ac:dyDescent="0.2">
      <c r="A2181" s="821">
        <v>21</v>
      </c>
      <c r="B2181" s="822" t="s">
        <v>3465</v>
      </c>
      <c r="C2181" s="822" t="s">
        <v>3471</v>
      </c>
      <c r="D2181" s="823" t="s">
        <v>6113</v>
      </c>
      <c r="E2181" s="824" t="s">
        <v>3521</v>
      </c>
      <c r="F2181" s="822" t="s">
        <v>3466</v>
      </c>
      <c r="G2181" s="822" t="s">
        <v>3647</v>
      </c>
      <c r="H2181" s="822" t="s">
        <v>662</v>
      </c>
      <c r="I2181" s="822" t="s">
        <v>2998</v>
      </c>
      <c r="J2181" s="822" t="s">
        <v>701</v>
      </c>
      <c r="K2181" s="822" t="s">
        <v>703</v>
      </c>
      <c r="L2181" s="825">
        <v>21.76</v>
      </c>
      <c r="M2181" s="825">
        <v>261.12</v>
      </c>
      <c r="N2181" s="822">
        <v>12</v>
      </c>
      <c r="O2181" s="826">
        <v>5</v>
      </c>
      <c r="P2181" s="825">
        <v>152.32000000000002</v>
      </c>
      <c r="Q2181" s="827">
        <v>0.58333333333333337</v>
      </c>
      <c r="R2181" s="822">
        <v>7</v>
      </c>
      <c r="S2181" s="827">
        <v>0.58333333333333337</v>
      </c>
      <c r="T2181" s="826">
        <v>3</v>
      </c>
      <c r="U2181" s="828">
        <v>0.6</v>
      </c>
    </row>
    <row r="2182" spans="1:21" ht="14.45" customHeight="1" x14ac:dyDescent="0.2">
      <c r="A2182" s="821">
        <v>21</v>
      </c>
      <c r="B2182" s="822" t="s">
        <v>3465</v>
      </c>
      <c r="C2182" s="822" t="s">
        <v>3471</v>
      </c>
      <c r="D2182" s="823" t="s">
        <v>6113</v>
      </c>
      <c r="E2182" s="824" t="s">
        <v>3521</v>
      </c>
      <c r="F2182" s="822" t="s">
        <v>3466</v>
      </c>
      <c r="G2182" s="822" t="s">
        <v>3647</v>
      </c>
      <c r="H2182" s="822" t="s">
        <v>662</v>
      </c>
      <c r="I2182" s="822" t="s">
        <v>3000</v>
      </c>
      <c r="J2182" s="822" t="s">
        <v>701</v>
      </c>
      <c r="K2182" s="822" t="s">
        <v>698</v>
      </c>
      <c r="L2182" s="825">
        <v>65.28</v>
      </c>
      <c r="M2182" s="825">
        <v>391.68</v>
      </c>
      <c r="N2182" s="822">
        <v>6</v>
      </c>
      <c r="O2182" s="826">
        <v>2.5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3465</v>
      </c>
      <c r="C2183" s="822" t="s">
        <v>3471</v>
      </c>
      <c r="D2183" s="823" t="s">
        <v>6113</v>
      </c>
      <c r="E2183" s="824" t="s">
        <v>3521</v>
      </c>
      <c r="F2183" s="822" t="s">
        <v>3466</v>
      </c>
      <c r="G2183" s="822" t="s">
        <v>3656</v>
      </c>
      <c r="H2183" s="822" t="s">
        <v>662</v>
      </c>
      <c r="I2183" s="822" t="s">
        <v>3078</v>
      </c>
      <c r="J2183" s="822" t="s">
        <v>3079</v>
      </c>
      <c r="K2183" s="822" t="s">
        <v>3080</v>
      </c>
      <c r="L2183" s="825">
        <v>23.4</v>
      </c>
      <c r="M2183" s="825">
        <v>46.8</v>
      </c>
      <c r="N2183" s="822">
        <v>2</v>
      </c>
      <c r="O2183" s="826">
        <v>1.5</v>
      </c>
      <c r="P2183" s="825">
        <v>23.4</v>
      </c>
      <c r="Q2183" s="827">
        <v>0.5</v>
      </c>
      <c r="R2183" s="822">
        <v>1</v>
      </c>
      <c r="S2183" s="827">
        <v>0.5</v>
      </c>
      <c r="T2183" s="826">
        <v>0.5</v>
      </c>
      <c r="U2183" s="828">
        <v>0.33333333333333331</v>
      </c>
    </row>
    <row r="2184" spans="1:21" ht="14.45" customHeight="1" x14ac:dyDescent="0.2">
      <c r="A2184" s="821">
        <v>21</v>
      </c>
      <c r="B2184" s="822" t="s">
        <v>3465</v>
      </c>
      <c r="C2184" s="822" t="s">
        <v>3471</v>
      </c>
      <c r="D2184" s="823" t="s">
        <v>6113</v>
      </c>
      <c r="E2184" s="824" t="s">
        <v>3521</v>
      </c>
      <c r="F2184" s="822" t="s">
        <v>3466</v>
      </c>
      <c r="G2184" s="822" t="s">
        <v>3656</v>
      </c>
      <c r="H2184" s="822" t="s">
        <v>662</v>
      </c>
      <c r="I2184" s="822" t="s">
        <v>3083</v>
      </c>
      <c r="J2184" s="822" t="s">
        <v>3079</v>
      </c>
      <c r="K2184" s="822" t="s">
        <v>3084</v>
      </c>
      <c r="L2184" s="825">
        <v>11.71</v>
      </c>
      <c r="M2184" s="825">
        <v>187.36</v>
      </c>
      <c r="N2184" s="822">
        <v>16</v>
      </c>
      <c r="O2184" s="826">
        <v>7</v>
      </c>
      <c r="P2184" s="825">
        <v>163.94</v>
      </c>
      <c r="Q2184" s="827">
        <v>0.87499999999999989</v>
      </c>
      <c r="R2184" s="822">
        <v>14</v>
      </c>
      <c r="S2184" s="827">
        <v>0.875</v>
      </c>
      <c r="T2184" s="826">
        <v>5.5</v>
      </c>
      <c r="U2184" s="828">
        <v>0.7857142857142857</v>
      </c>
    </row>
    <row r="2185" spans="1:21" ht="14.45" customHeight="1" x14ac:dyDescent="0.2">
      <c r="A2185" s="821">
        <v>21</v>
      </c>
      <c r="B2185" s="822" t="s">
        <v>3465</v>
      </c>
      <c r="C2185" s="822" t="s">
        <v>3471</v>
      </c>
      <c r="D2185" s="823" t="s">
        <v>6113</v>
      </c>
      <c r="E2185" s="824" t="s">
        <v>3521</v>
      </c>
      <c r="F2185" s="822" t="s">
        <v>3466</v>
      </c>
      <c r="G2185" s="822" t="s">
        <v>3657</v>
      </c>
      <c r="H2185" s="822" t="s">
        <v>662</v>
      </c>
      <c r="I2185" s="822" t="s">
        <v>2764</v>
      </c>
      <c r="J2185" s="822" t="s">
        <v>2765</v>
      </c>
      <c r="K2185" s="822" t="s">
        <v>2766</v>
      </c>
      <c r="L2185" s="825">
        <v>93.27</v>
      </c>
      <c r="M2185" s="825">
        <v>93.27</v>
      </c>
      <c r="N2185" s="822">
        <v>1</v>
      </c>
      <c r="O2185" s="826">
        <v>0.5</v>
      </c>
      <c r="P2185" s="825">
        <v>93.27</v>
      </c>
      <c r="Q2185" s="827">
        <v>1</v>
      </c>
      <c r="R2185" s="822">
        <v>1</v>
      </c>
      <c r="S2185" s="827">
        <v>1</v>
      </c>
      <c r="T2185" s="826">
        <v>0.5</v>
      </c>
      <c r="U2185" s="828">
        <v>1</v>
      </c>
    </row>
    <row r="2186" spans="1:21" ht="14.45" customHeight="1" x14ac:dyDescent="0.2">
      <c r="A2186" s="821">
        <v>21</v>
      </c>
      <c r="B2186" s="822" t="s">
        <v>3465</v>
      </c>
      <c r="C2186" s="822" t="s">
        <v>3471</v>
      </c>
      <c r="D2186" s="823" t="s">
        <v>6113</v>
      </c>
      <c r="E2186" s="824" t="s">
        <v>3521</v>
      </c>
      <c r="F2186" s="822" t="s">
        <v>3466</v>
      </c>
      <c r="G2186" s="822" t="s">
        <v>3657</v>
      </c>
      <c r="H2186" s="822" t="s">
        <v>662</v>
      </c>
      <c r="I2186" s="822" t="s">
        <v>5383</v>
      </c>
      <c r="J2186" s="822" t="s">
        <v>2765</v>
      </c>
      <c r="K2186" s="822" t="s">
        <v>5384</v>
      </c>
      <c r="L2186" s="825">
        <v>186.55</v>
      </c>
      <c r="M2186" s="825">
        <v>186.55</v>
      </c>
      <c r="N2186" s="822">
        <v>1</v>
      </c>
      <c r="O2186" s="826">
        <v>0.5</v>
      </c>
      <c r="P2186" s="825">
        <v>186.55</v>
      </c>
      <c r="Q2186" s="827">
        <v>1</v>
      </c>
      <c r="R2186" s="822">
        <v>1</v>
      </c>
      <c r="S2186" s="827">
        <v>1</v>
      </c>
      <c r="T2186" s="826">
        <v>0.5</v>
      </c>
      <c r="U2186" s="828">
        <v>1</v>
      </c>
    </row>
    <row r="2187" spans="1:21" ht="14.45" customHeight="1" x14ac:dyDescent="0.2">
      <c r="A2187" s="821">
        <v>21</v>
      </c>
      <c r="B2187" s="822" t="s">
        <v>3465</v>
      </c>
      <c r="C2187" s="822" t="s">
        <v>3471</v>
      </c>
      <c r="D2187" s="823" t="s">
        <v>6113</v>
      </c>
      <c r="E2187" s="824" t="s">
        <v>3521</v>
      </c>
      <c r="F2187" s="822" t="s">
        <v>3466</v>
      </c>
      <c r="G2187" s="822" t="s">
        <v>5385</v>
      </c>
      <c r="H2187" s="822" t="s">
        <v>329</v>
      </c>
      <c r="I2187" s="822" t="s">
        <v>5386</v>
      </c>
      <c r="J2187" s="822" t="s">
        <v>5387</v>
      </c>
      <c r="K2187" s="822" t="s">
        <v>5388</v>
      </c>
      <c r="L2187" s="825">
        <v>57.76</v>
      </c>
      <c r="M2187" s="825">
        <v>57.76</v>
      </c>
      <c r="N2187" s="822">
        <v>1</v>
      </c>
      <c r="O2187" s="826">
        <v>0.5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21</v>
      </c>
      <c r="B2188" s="822" t="s">
        <v>3465</v>
      </c>
      <c r="C2188" s="822" t="s">
        <v>3471</v>
      </c>
      <c r="D2188" s="823" t="s">
        <v>6113</v>
      </c>
      <c r="E2188" s="824" t="s">
        <v>3521</v>
      </c>
      <c r="F2188" s="822" t="s">
        <v>3466</v>
      </c>
      <c r="G2188" s="822" t="s">
        <v>3678</v>
      </c>
      <c r="H2188" s="822" t="s">
        <v>662</v>
      </c>
      <c r="I2188" s="822" t="s">
        <v>5389</v>
      </c>
      <c r="J2188" s="822" t="s">
        <v>3209</v>
      </c>
      <c r="K2188" s="822" t="s">
        <v>3653</v>
      </c>
      <c r="L2188" s="825">
        <v>109.95</v>
      </c>
      <c r="M2188" s="825">
        <v>109.95</v>
      </c>
      <c r="N2188" s="822">
        <v>1</v>
      </c>
      <c r="O2188" s="826">
        <v>1</v>
      </c>
      <c r="P2188" s="825"/>
      <c r="Q2188" s="827">
        <v>0</v>
      </c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21</v>
      </c>
      <c r="B2189" s="822" t="s">
        <v>3465</v>
      </c>
      <c r="C2189" s="822" t="s">
        <v>3471</v>
      </c>
      <c r="D2189" s="823" t="s">
        <v>6113</v>
      </c>
      <c r="E2189" s="824" t="s">
        <v>3521</v>
      </c>
      <c r="F2189" s="822" t="s">
        <v>3466</v>
      </c>
      <c r="G2189" s="822" t="s">
        <v>4555</v>
      </c>
      <c r="H2189" s="822" t="s">
        <v>329</v>
      </c>
      <c r="I2189" s="822" t="s">
        <v>5390</v>
      </c>
      <c r="J2189" s="822" t="s">
        <v>5391</v>
      </c>
      <c r="K2189" s="822" t="s">
        <v>5392</v>
      </c>
      <c r="L2189" s="825">
        <v>36.44</v>
      </c>
      <c r="M2189" s="825">
        <v>36.44</v>
      </c>
      <c r="N2189" s="822">
        <v>1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21</v>
      </c>
      <c r="B2190" s="822" t="s">
        <v>3465</v>
      </c>
      <c r="C2190" s="822" t="s">
        <v>3471</v>
      </c>
      <c r="D2190" s="823" t="s">
        <v>6113</v>
      </c>
      <c r="E2190" s="824" t="s">
        <v>3521</v>
      </c>
      <c r="F2190" s="822" t="s">
        <v>3466</v>
      </c>
      <c r="G2190" s="822" t="s">
        <v>3688</v>
      </c>
      <c r="H2190" s="822" t="s">
        <v>662</v>
      </c>
      <c r="I2190" s="822" t="s">
        <v>3119</v>
      </c>
      <c r="J2190" s="822" t="s">
        <v>3120</v>
      </c>
      <c r="K2190" s="822" t="s">
        <v>3121</v>
      </c>
      <c r="L2190" s="825">
        <v>103.8</v>
      </c>
      <c r="M2190" s="825">
        <v>207.6</v>
      </c>
      <c r="N2190" s="822">
        <v>2</v>
      </c>
      <c r="O2190" s="826">
        <v>0.5</v>
      </c>
      <c r="P2190" s="825">
        <v>207.6</v>
      </c>
      <c r="Q2190" s="827">
        <v>1</v>
      </c>
      <c r="R2190" s="822">
        <v>2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21</v>
      </c>
      <c r="B2191" s="822" t="s">
        <v>3465</v>
      </c>
      <c r="C2191" s="822" t="s">
        <v>3471</v>
      </c>
      <c r="D2191" s="823" t="s">
        <v>6113</v>
      </c>
      <c r="E2191" s="824" t="s">
        <v>3521</v>
      </c>
      <c r="F2191" s="822" t="s">
        <v>3466</v>
      </c>
      <c r="G2191" s="822" t="s">
        <v>4277</v>
      </c>
      <c r="H2191" s="822" t="s">
        <v>329</v>
      </c>
      <c r="I2191" s="822" t="s">
        <v>5393</v>
      </c>
      <c r="J2191" s="822" t="s">
        <v>4279</v>
      </c>
      <c r="K2191" s="822" t="s">
        <v>5372</v>
      </c>
      <c r="L2191" s="825">
        <v>46.03</v>
      </c>
      <c r="M2191" s="825">
        <v>46.03</v>
      </c>
      <c r="N2191" s="822">
        <v>1</v>
      </c>
      <c r="O2191" s="826">
        <v>1</v>
      </c>
      <c r="P2191" s="825">
        <v>46.03</v>
      </c>
      <c r="Q2191" s="827">
        <v>1</v>
      </c>
      <c r="R2191" s="822">
        <v>1</v>
      </c>
      <c r="S2191" s="827">
        <v>1</v>
      </c>
      <c r="T2191" s="826">
        <v>1</v>
      </c>
      <c r="U2191" s="828">
        <v>1</v>
      </c>
    </row>
    <row r="2192" spans="1:21" ht="14.45" customHeight="1" x14ac:dyDescent="0.2">
      <c r="A2192" s="821">
        <v>21</v>
      </c>
      <c r="B2192" s="822" t="s">
        <v>3465</v>
      </c>
      <c r="C2192" s="822" t="s">
        <v>3471</v>
      </c>
      <c r="D2192" s="823" t="s">
        <v>6113</v>
      </c>
      <c r="E2192" s="824" t="s">
        <v>3521</v>
      </c>
      <c r="F2192" s="822" t="s">
        <v>3466</v>
      </c>
      <c r="G2192" s="822" t="s">
        <v>3691</v>
      </c>
      <c r="H2192" s="822" t="s">
        <v>329</v>
      </c>
      <c r="I2192" s="822" t="s">
        <v>3692</v>
      </c>
      <c r="J2192" s="822" t="s">
        <v>3693</v>
      </c>
      <c r="K2192" s="822" t="s">
        <v>3694</v>
      </c>
      <c r="L2192" s="825">
        <v>80.19</v>
      </c>
      <c r="M2192" s="825">
        <v>561.32999999999993</v>
      </c>
      <c r="N2192" s="822">
        <v>7</v>
      </c>
      <c r="O2192" s="826">
        <v>2.5</v>
      </c>
      <c r="P2192" s="825">
        <v>481.14</v>
      </c>
      <c r="Q2192" s="827">
        <v>0.85714285714285721</v>
      </c>
      <c r="R2192" s="822">
        <v>6</v>
      </c>
      <c r="S2192" s="827">
        <v>0.8571428571428571</v>
      </c>
      <c r="T2192" s="826">
        <v>2</v>
      </c>
      <c r="U2192" s="828">
        <v>0.8</v>
      </c>
    </row>
    <row r="2193" spans="1:21" ht="14.45" customHeight="1" x14ac:dyDescent="0.2">
      <c r="A2193" s="821">
        <v>21</v>
      </c>
      <c r="B2193" s="822" t="s">
        <v>3465</v>
      </c>
      <c r="C2193" s="822" t="s">
        <v>3471</v>
      </c>
      <c r="D2193" s="823" t="s">
        <v>6113</v>
      </c>
      <c r="E2193" s="824" t="s">
        <v>3521</v>
      </c>
      <c r="F2193" s="822" t="s">
        <v>3466</v>
      </c>
      <c r="G2193" s="822" t="s">
        <v>3699</v>
      </c>
      <c r="H2193" s="822" t="s">
        <v>329</v>
      </c>
      <c r="I2193" s="822" t="s">
        <v>3700</v>
      </c>
      <c r="J2193" s="822" t="s">
        <v>3278</v>
      </c>
      <c r="K2193" s="822" t="s">
        <v>3101</v>
      </c>
      <c r="L2193" s="825">
        <v>206.88</v>
      </c>
      <c r="M2193" s="825">
        <v>206.88</v>
      </c>
      <c r="N2193" s="822">
        <v>1</v>
      </c>
      <c r="O2193" s="826">
        <v>1</v>
      </c>
      <c r="P2193" s="825">
        <v>206.88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21</v>
      </c>
      <c r="B2194" s="822" t="s">
        <v>3465</v>
      </c>
      <c r="C2194" s="822" t="s">
        <v>3471</v>
      </c>
      <c r="D2194" s="823" t="s">
        <v>6113</v>
      </c>
      <c r="E2194" s="824" t="s">
        <v>3521</v>
      </c>
      <c r="F2194" s="822" t="s">
        <v>3466</v>
      </c>
      <c r="G2194" s="822" t="s">
        <v>3703</v>
      </c>
      <c r="H2194" s="822" t="s">
        <v>329</v>
      </c>
      <c r="I2194" s="822" t="s">
        <v>4285</v>
      </c>
      <c r="J2194" s="822" t="s">
        <v>4286</v>
      </c>
      <c r="K2194" s="822" t="s">
        <v>1989</v>
      </c>
      <c r="L2194" s="825">
        <v>16.38</v>
      </c>
      <c r="M2194" s="825">
        <v>65.52</v>
      </c>
      <c r="N2194" s="822">
        <v>4</v>
      </c>
      <c r="O2194" s="826">
        <v>1</v>
      </c>
      <c r="P2194" s="825">
        <v>65.52</v>
      </c>
      <c r="Q2194" s="827">
        <v>1</v>
      </c>
      <c r="R2194" s="822">
        <v>4</v>
      </c>
      <c r="S2194" s="827">
        <v>1</v>
      </c>
      <c r="T2194" s="826">
        <v>1</v>
      </c>
      <c r="U2194" s="828">
        <v>1</v>
      </c>
    </row>
    <row r="2195" spans="1:21" ht="14.45" customHeight="1" x14ac:dyDescent="0.2">
      <c r="A2195" s="821">
        <v>21</v>
      </c>
      <c r="B2195" s="822" t="s">
        <v>3465</v>
      </c>
      <c r="C2195" s="822" t="s">
        <v>3471</v>
      </c>
      <c r="D2195" s="823" t="s">
        <v>6113</v>
      </c>
      <c r="E2195" s="824" t="s">
        <v>3521</v>
      </c>
      <c r="F2195" s="822" t="s">
        <v>3466</v>
      </c>
      <c r="G2195" s="822" t="s">
        <v>3703</v>
      </c>
      <c r="H2195" s="822" t="s">
        <v>329</v>
      </c>
      <c r="I2195" s="822" t="s">
        <v>5394</v>
      </c>
      <c r="J2195" s="822" t="s">
        <v>4286</v>
      </c>
      <c r="K2195" s="822" t="s">
        <v>3074</v>
      </c>
      <c r="L2195" s="825">
        <v>32.76</v>
      </c>
      <c r="M2195" s="825">
        <v>65.52</v>
      </c>
      <c r="N2195" s="822">
        <v>2</v>
      </c>
      <c r="O2195" s="826">
        <v>0.5</v>
      </c>
      <c r="P2195" s="825">
        <v>65.52</v>
      </c>
      <c r="Q2195" s="827">
        <v>1</v>
      </c>
      <c r="R2195" s="822">
        <v>2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21</v>
      </c>
      <c r="B2196" s="822" t="s">
        <v>3465</v>
      </c>
      <c r="C2196" s="822" t="s">
        <v>3471</v>
      </c>
      <c r="D2196" s="823" t="s">
        <v>6113</v>
      </c>
      <c r="E2196" s="824" t="s">
        <v>3521</v>
      </c>
      <c r="F2196" s="822" t="s">
        <v>3466</v>
      </c>
      <c r="G2196" s="822" t="s">
        <v>3703</v>
      </c>
      <c r="H2196" s="822" t="s">
        <v>662</v>
      </c>
      <c r="I2196" s="822" t="s">
        <v>5395</v>
      </c>
      <c r="J2196" s="822" t="s">
        <v>1847</v>
      </c>
      <c r="K2196" s="822" t="s">
        <v>838</v>
      </c>
      <c r="L2196" s="825">
        <v>117.03</v>
      </c>
      <c r="M2196" s="825">
        <v>234.06</v>
      </c>
      <c r="N2196" s="822">
        <v>2</v>
      </c>
      <c r="O2196" s="826">
        <v>1</v>
      </c>
      <c r="P2196" s="825">
        <v>117.03</v>
      </c>
      <c r="Q2196" s="827">
        <v>0.5</v>
      </c>
      <c r="R2196" s="822">
        <v>1</v>
      </c>
      <c r="S2196" s="827">
        <v>0.5</v>
      </c>
      <c r="T2196" s="826">
        <v>0.5</v>
      </c>
      <c r="U2196" s="828">
        <v>0.5</v>
      </c>
    </row>
    <row r="2197" spans="1:21" ht="14.45" customHeight="1" x14ac:dyDescent="0.2">
      <c r="A2197" s="821">
        <v>21</v>
      </c>
      <c r="B2197" s="822" t="s">
        <v>3465</v>
      </c>
      <c r="C2197" s="822" t="s">
        <v>3471</v>
      </c>
      <c r="D2197" s="823" t="s">
        <v>6113</v>
      </c>
      <c r="E2197" s="824" t="s">
        <v>3521</v>
      </c>
      <c r="F2197" s="822" t="s">
        <v>3466</v>
      </c>
      <c r="G2197" s="822" t="s">
        <v>3712</v>
      </c>
      <c r="H2197" s="822" t="s">
        <v>329</v>
      </c>
      <c r="I2197" s="822" t="s">
        <v>3713</v>
      </c>
      <c r="J2197" s="822" t="s">
        <v>3714</v>
      </c>
      <c r="K2197" s="822" t="s">
        <v>3715</v>
      </c>
      <c r="L2197" s="825">
        <v>0</v>
      </c>
      <c r="M2197" s="825">
        <v>0</v>
      </c>
      <c r="N2197" s="822">
        <v>9</v>
      </c>
      <c r="O2197" s="826">
        <v>3</v>
      </c>
      <c r="P2197" s="825">
        <v>0</v>
      </c>
      <c r="Q2197" s="827"/>
      <c r="R2197" s="822">
        <v>7</v>
      </c>
      <c r="S2197" s="827">
        <v>0.77777777777777779</v>
      </c>
      <c r="T2197" s="826">
        <v>2.5</v>
      </c>
      <c r="U2197" s="828">
        <v>0.83333333333333337</v>
      </c>
    </row>
    <row r="2198" spans="1:21" ht="14.45" customHeight="1" x14ac:dyDescent="0.2">
      <c r="A2198" s="821">
        <v>21</v>
      </c>
      <c r="B2198" s="822" t="s">
        <v>3465</v>
      </c>
      <c r="C2198" s="822" t="s">
        <v>3471</v>
      </c>
      <c r="D2198" s="823" t="s">
        <v>6113</v>
      </c>
      <c r="E2198" s="824" t="s">
        <v>3521</v>
      </c>
      <c r="F2198" s="822" t="s">
        <v>3466</v>
      </c>
      <c r="G2198" s="822" t="s">
        <v>3712</v>
      </c>
      <c r="H2198" s="822" t="s">
        <v>329</v>
      </c>
      <c r="I2198" s="822" t="s">
        <v>3716</v>
      </c>
      <c r="J2198" s="822" t="s">
        <v>3714</v>
      </c>
      <c r="K2198" s="822" t="s">
        <v>1212</v>
      </c>
      <c r="L2198" s="825">
        <v>0</v>
      </c>
      <c r="M2198" s="825">
        <v>0</v>
      </c>
      <c r="N2198" s="822">
        <v>8</v>
      </c>
      <c r="O2198" s="826">
        <v>3.5</v>
      </c>
      <c r="P2198" s="825">
        <v>0</v>
      </c>
      <c r="Q2198" s="827"/>
      <c r="R2198" s="822">
        <v>2</v>
      </c>
      <c r="S2198" s="827">
        <v>0.25</v>
      </c>
      <c r="T2198" s="826">
        <v>0.5</v>
      </c>
      <c r="U2198" s="828">
        <v>0.14285714285714285</v>
      </c>
    </row>
    <row r="2199" spans="1:21" ht="14.45" customHeight="1" x14ac:dyDescent="0.2">
      <c r="A2199" s="821">
        <v>21</v>
      </c>
      <c r="B2199" s="822" t="s">
        <v>3465</v>
      </c>
      <c r="C2199" s="822" t="s">
        <v>3471</v>
      </c>
      <c r="D2199" s="823" t="s">
        <v>6113</v>
      </c>
      <c r="E2199" s="824" t="s">
        <v>3521</v>
      </c>
      <c r="F2199" s="822" t="s">
        <v>3466</v>
      </c>
      <c r="G2199" s="822" t="s">
        <v>4653</v>
      </c>
      <c r="H2199" s="822" t="s">
        <v>329</v>
      </c>
      <c r="I2199" s="822" t="s">
        <v>5396</v>
      </c>
      <c r="J2199" s="822" t="s">
        <v>5397</v>
      </c>
      <c r="K2199" s="822" t="s">
        <v>5398</v>
      </c>
      <c r="L2199" s="825">
        <v>188.46</v>
      </c>
      <c r="M2199" s="825">
        <v>188.46</v>
      </c>
      <c r="N2199" s="822">
        <v>1</v>
      </c>
      <c r="O2199" s="826">
        <v>0.5</v>
      </c>
      <c r="P2199" s="825">
        <v>188.46</v>
      </c>
      <c r="Q2199" s="827">
        <v>1</v>
      </c>
      <c r="R2199" s="822">
        <v>1</v>
      </c>
      <c r="S2199" s="827">
        <v>1</v>
      </c>
      <c r="T2199" s="826">
        <v>0.5</v>
      </c>
      <c r="U2199" s="828">
        <v>1</v>
      </c>
    </row>
    <row r="2200" spans="1:21" ht="14.45" customHeight="1" x14ac:dyDescent="0.2">
      <c r="A2200" s="821">
        <v>21</v>
      </c>
      <c r="B2200" s="822" t="s">
        <v>3465</v>
      </c>
      <c r="C2200" s="822" t="s">
        <v>3471</v>
      </c>
      <c r="D2200" s="823" t="s">
        <v>6113</v>
      </c>
      <c r="E2200" s="824" t="s">
        <v>3521</v>
      </c>
      <c r="F2200" s="822" t="s">
        <v>3466</v>
      </c>
      <c r="G2200" s="822" t="s">
        <v>3717</v>
      </c>
      <c r="H2200" s="822" t="s">
        <v>329</v>
      </c>
      <c r="I2200" s="822" t="s">
        <v>3718</v>
      </c>
      <c r="J2200" s="822" t="s">
        <v>1621</v>
      </c>
      <c r="K2200" s="822" t="s">
        <v>1622</v>
      </c>
      <c r="L2200" s="825">
        <v>235.78</v>
      </c>
      <c r="M2200" s="825">
        <v>471.56</v>
      </c>
      <c r="N2200" s="822">
        <v>2</v>
      </c>
      <c r="O2200" s="826">
        <v>0.5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21</v>
      </c>
      <c r="B2201" s="822" t="s">
        <v>3465</v>
      </c>
      <c r="C2201" s="822" t="s">
        <v>3471</v>
      </c>
      <c r="D2201" s="823" t="s">
        <v>6113</v>
      </c>
      <c r="E2201" s="824" t="s">
        <v>3521</v>
      </c>
      <c r="F2201" s="822" t="s">
        <v>3466</v>
      </c>
      <c r="G2201" s="822" t="s">
        <v>3719</v>
      </c>
      <c r="H2201" s="822" t="s">
        <v>662</v>
      </c>
      <c r="I2201" s="822" t="s">
        <v>3340</v>
      </c>
      <c r="J2201" s="822" t="s">
        <v>1629</v>
      </c>
      <c r="K2201" s="822" t="s">
        <v>3341</v>
      </c>
      <c r="L2201" s="825">
        <v>117.55</v>
      </c>
      <c r="M2201" s="825">
        <v>117.55</v>
      </c>
      <c r="N2201" s="822">
        <v>1</v>
      </c>
      <c r="O2201" s="826">
        <v>0.5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21</v>
      </c>
      <c r="B2202" s="822" t="s">
        <v>3465</v>
      </c>
      <c r="C2202" s="822" t="s">
        <v>3471</v>
      </c>
      <c r="D2202" s="823" t="s">
        <v>6113</v>
      </c>
      <c r="E2202" s="824" t="s">
        <v>3521</v>
      </c>
      <c r="F2202" s="822" t="s">
        <v>3466</v>
      </c>
      <c r="G2202" s="822" t="s">
        <v>4942</v>
      </c>
      <c r="H2202" s="822" t="s">
        <v>329</v>
      </c>
      <c r="I2202" s="822" t="s">
        <v>4943</v>
      </c>
      <c r="J2202" s="822" t="s">
        <v>4944</v>
      </c>
      <c r="K2202" s="822" t="s">
        <v>4945</v>
      </c>
      <c r="L2202" s="825">
        <v>0</v>
      </c>
      <c r="M2202" s="825">
        <v>0</v>
      </c>
      <c r="N2202" s="822">
        <v>1</v>
      </c>
      <c r="O2202" s="826">
        <v>0.5</v>
      </c>
      <c r="P2202" s="825">
        <v>0</v>
      </c>
      <c r="Q2202" s="827"/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21</v>
      </c>
      <c r="B2203" s="822" t="s">
        <v>3465</v>
      </c>
      <c r="C2203" s="822" t="s">
        <v>3471</v>
      </c>
      <c r="D2203" s="823" t="s">
        <v>6113</v>
      </c>
      <c r="E2203" s="824" t="s">
        <v>3521</v>
      </c>
      <c r="F2203" s="822" t="s">
        <v>3466</v>
      </c>
      <c r="G2203" s="822" t="s">
        <v>4942</v>
      </c>
      <c r="H2203" s="822" t="s">
        <v>329</v>
      </c>
      <c r="I2203" s="822" t="s">
        <v>5399</v>
      </c>
      <c r="J2203" s="822" t="s">
        <v>4944</v>
      </c>
      <c r="K2203" s="822" t="s">
        <v>5400</v>
      </c>
      <c r="L2203" s="825">
        <v>0</v>
      </c>
      <c r="M2203" s="825">
        <v>0</v>
      </c>
      <c r="N2203" s="822">
        <v>1</v>
      </c>
      <c r="O2203" s="826">
        <v>0.5</v>
      </c>
      <c r="P2203" s="825">
        <v>0</v>
      </c>
      <c r="Q2203" s="827"/>
      <c r="R2203" s="822">
        <v>1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21</v>
      </c>
      <c r="B2204" s="822" t="s">
        <v>3465</v>
      </c>
      <c r="C2204" s="822" t="s">
        <v>3471</v>
      </c>
      <c r="D2204" s="823" t="s">
        <v>6113</v>
      </c>
      <c r="E2204" s="824" t="s">
        <v>3521</v>
      </c>
      <c r="F2204" s="822" t="s">
        <v>3466</v>
      </c>
      <c r="G2204" s="822" t="s">
        <v>3731</v>
      </c>
      <c r="H2204" s="822" t="s">
        <v>329</v>
      </c>
      <c r="I2204" s="822" t="s">
        <v>3732</v>
      </c>
      <c r="J2204" s="822" t="s">
        <v>1870</v>
      </c>
      <c r="K2204" s="822" t="s">
        <v>1871</v>
      </c>
      <c r="L2204" s="825">
        <v>264</v>
      </c>
      <c r="M2204" s="825">
        <v>528</v>
      </c>
      <c r="N2204" s="822">
        <v>2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21</v>
      </c>
      <c r="B2205" s="822" t="s">
        <v>3465</v>
      </c>
      <c r="C2205" s="822" t="s">
        <v>3471</v>
      </c>
      <c r="D2205" s="823" t="s">
        <v>6113</v>
      </c>
      <c r="E2205" s="824" t="s">
        <v>3521</v>
      </c>
      <c r="F2205" s="822" t="s">
        <v>3466</v>
      </c>
      <c r="G2205" s="822" t="s">
        <v>3731</v>
      </c>
      <c r="H2205" s="822" t="s">
        <v>662</v>
      </c>
      <c r="I2205" s="822" t="s">
        <v>3089</v>
      </c>
      <c r="J2205" s="822" t="s">
        <v>1870</v>
      </c>
      <c r="K2205" s="822" t="s">
        <v>824</v>
      </c>
      <c r="L2205" s="825">
        <v>65.989999999999995</v>
      </c>
      <c r="M2205" s="825">
        <v>131.97999999999999</v>
      </c>
      <c r="N2205" s="822">
        <v>2</v>
      </c>
      <c r="O2205" s="826">
        <v>1.5</v>
      </c>
      <c r="P2205" s="825">
        <v>65.989999999999995</v>
      </c>
      <c r="Q2205" s="827">
        <v>0.5</v>
      </c>
      <c r="R2205" s="822">
        <v>1</v>
      </c>
      <c r="S2205" s="827">
        <v>0.5</v>
      </c>
      <c r="T2205" s="826">
        <v>0.5</v>
      </c>
      <c r="U2205" s="828">
        <v>0.33333333333333331</v>
      </c>
    </row>
    <row r="2206" spans="1:21" ht="14.45" customHeight="1" x14ac:dyDescent="0.2">
      <c r="A2206" s="821">
        <v>21</v>
      </c>
      <c r="B2206" s="822" t="s">
        <v>3465</v>
      </c>
      <c r="C2206" s="822" t="s">
        <v>3471</v>
      </c>
      <c r="D2206" s="823" t="s">
        <v>6113</v>
      </c>
      <c r="E2206" s="824" t="s">
        <v>3521</v>
      </c>
      <c r="F2206" s="822" t="s">
        <v>3466</v>
      </c>
      <c r="G2206" s="822" t="s">
        <v>3731</v>
      </c>
      <c r="H2206" s="822" t="s">
        <v>662</v>
      </c>
      <c r="I2206" s="822" t="s">
        <v>3090</v>
      </c>
      <c r="J2206" s="822" t="s">
        <v>1870</v>
      </c>
      <c r="K2206" s="822" t="s">
        <v>826</v>
      </c>
      <c r="L2206" s="825">
        <v>132</v>
      </c>
      <c r="M2206" s="825">
        <v>264</v>
      </c>
      <c r="N2206" s="822">
        <v>2</v>
      </c>
      <c r="O2206" s="826">
        <v>1</v>
      </c>
      <c r="P2206" s="825">
        <v>132</v>
      </c>
      <c r="Q2206" s="827">
        <v>0.5</v>
      </c>
      <c r="R2206" s="822">
        <v>1</v>
      </c>
      <c r="S2206" s="827">
        <v>0.5</v>
      </c>
      <c r="T2206" s="826">
        <v>0.5</v>
      </c>
      <c r="U2206" s="828">
        <v>0.5</v>
      </c>
    </row>
    <row r="2207" spans="1:21" ht="14.45" customHeight="1" x14ac:dyDescent="0.2">
      <c r="A2207" s="821">
        <v>21</v>
      </c>
      <c r="B2207" s="822" t="s">
        <v>3465</v>
      </c>
      <c r="C2207" s="822" t="s">
        <v>3471</v>
      </c>
      <c r="D2207" s="823" t="s">
        <v>6113</v>
      </c>
      <c r="E2207" s="824" t="s">
        <v>3521</v>
      </c>
      <c r="F2207" s="822" t="s">
        <v>3466</v>
      </c>
      <c r="G2207" s="822" t="s">
        <v>3731</v>
      </c>
      <c r="H2207" s="822" t="s">
        <v>662</v>
      </c>
      <c r="I2207" s="822" t="s">
        <v>3733</v>
      </c>
      <c r="J2207" s="822" t="s">
        <v>1870</v>
      </c>
      <c r="K2207" s="822" t="s">
        <v>3341</v>
      </c>
      <c r="L2207" s="825">
        <v>131.97999999999999</v>
      </c>
      <c r="M2207" s="825">
        <v>1055.8399999999999</v>
      </c>
      <c r="N2207" s="822">
        <v>8</v>
      </c>
      <c r="O2207" s="826">
        <v>6</v>
      </c>
      <c r="P2207" s="825">
        <v>527.91999999999996</v>
      </c>
      <c r="Q2207" s="827">
        <v>0.5</v>
      </c>
      <c r="R2207" s="822">
        <v>4</v>
      </c>
      <c r="S2207" s="827">
        <v>0.5</v>
      </c>
      <c r="T2207" s="826">
        <v>2.5</v>
      </c>
      <c r="U2207" s="828">
        <v>0.41666666666666669</v>
      </c>
    </row>
    <row r="2208" spans="1:21" ht="14.45" customHeight="1" x14ac:dyDescent="0.2">
      <c r="A2208" s="821">
        <v>21</v>
      </c>
      <c r="B2208" s="822" t="s">
        <v>3465</v>
      </c>
      <c r="C2208" s="822" t="s">
        <v>3471</v>
      </c>
      <c r="D2208" s="823" t="s">
        <v>6113</v>
      </c>
      <c r="E2208" s="824" t="s">
        <v>3521</v>
      </c>
      <c r="F2208" s="822" t="s">
        <v>3466</v>
      </c>
      <c r="G2208" s="822" t="s">
        <v>3736</v>
      </c>
      <c r="H2208" s="822" t="s">
        <v>329</v>
      </c>
      <c r="I2208" s="822" t="s">
        <v>5401</v>
      </c>
      <c r="J2208" s="822" t="s">
        <v>4296</v>
      </c>
      <c r="K2208" s="822" t="s">
        <v>5402</v>
      </c>
      <c r="L2208" s="825">
        <v>29.39</v>
      </c>
      <c r="M2208" s="825">
        <v>58.78</v>
      </c>
      <c r="N2208" s="822">
        <v>2</v>
      </c>
      <c r="O2208" s="826">
        <v>0.5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21</v>
      </c>
      <c r="B2209" s="822" t="s">
        <v>3465</v>
      </c>
      <c r="C2209" s="822" t="s">
        <v>3471</v>
      </c>
      <c r="D2209" s="823" t="s">
        <v>6113</v>
      </c>
      <c r="E2209" s="824" t="s">
        <v>3521</v>
      </c>
      <c r="F2209" s="822" t="s">
        <v>3466</v>
      </c>
      <c r="G2209" s="822" t="s">
        <v>3579</v>
      </c>
      <c r="H2209" s="822" t="s">
        <v>329</v>
      </c>
      <c r="I2209" s="822" t="s">
        <v>3739</v>
      </c>
      <c r="J2209" s="822" t="s">
        <v>1011</v>
      </c>
      <c r="K2209" s="822" t="s">
        <v>1012</v>
      </c>
      <c r="L2209" s="825">
        <v>236.03</v>
      </c>
      <c r="M2209" s="825">
        <v>1652.21</v>
      </c>
      <c r="N2209" s="822">
        <v>7</v>
      </c>
      <c r="O2209" s="826">
        <v>2.5</v>
      </c>
      <c r="P2209" s="825">
        <v>944.12</v>
      </c>
      <c r="Q2209" s="827">
        <v>0.5714285714285714</v>
      </c>
      <c r="R2209" s="822">
        <v>4</v>
      </c>
      <c r="S2209" s="827">
        <v>0.5714285714285714</v>
      </c>
      <c r="T2209" s="826">
        <v>1.5</v>
      </c>
      <c r="U2209" s="828">
        <v>0.6</v>
      </c>
    </row>
    <row r="2210" spans="1:21" ht="14.45" customHeight="1" x14ac:dyDescent="0.2">
      <c r="A2210" s="821">
        <v>21</v>
      </c>
      <c r="B2210" s="822" t="s">
        <v>3465</v>
      </c>
      <c r="C2210" s="822" t="s">
        <v>3471</v>
      </c>
      <c r="D2210" s="823" t="s">
        <v>6113</v>
      </c>
      <c r="E2210" s="824" t="s">
        <v>3521</v>
      </c>
      <c r="F2210" s="822" t="s">
        <v>3466</v>
      </c>
      <c r="G2210" s="822" t="s">
        <v>3579</v>
      </c>
      <c r="H2210" s="822" t="s">
        <v>329</v>
      </c>
      <c r="I2210" s="822" t="s">
        <v>3740</v>
      </c>
      <c r="J2210" s="822" t="s">
        <v>1011</v>
      </c>
      <c r="K2210" s="822" t="s">
        <v>1013</v>
      </c>
      <c r="L2210" s="825">
        <v>354.04</v>
      </c>
      <c r="M2210" s="825">
        <v>354.04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21</v>
      </c>
      <c r="B2211" s="822" t="s">
        <v>3465</v>
      </c>
      <c r="C2211" s="822" t="s">
        <v>3471</v>
      </c>
      <c r="D2211" s="823" t="s">
        <v>6113</v>
      </c>
      <c r="E2211" s="824" t="s">
        <v>3521</v>
      </c>
      <c r="F2211" s="822" t="s">
        <v>3466</v>
      </c>
      <c r="G2211" s="822" t="s">
        <v>3579</v>
      </c>
      <c r="H2211" s="822" t="s">
        <v>329</v>
      </c>
      <c r="I2211" s="822" t="s">
        <v>3741</v>
      </c>
      <c r="J2211" s="822" t="s">
        <v>3581</v>
      </c>
      <c r="K2211" s="822" t="s">
        <v>1012</v>
      </c>
      <c r="L2211" s="825">
        <v>236.03</v>
      </c>
      <c r="M2211" s="825">
        <v>5192.66</v>
      </c>
      <c r="N2211" s="822">
        <v>22</v>
      </c>
      <c r="O2211" s="826">
        <v>6.5</v>
      </c>
      <c r="P2211" s="825">
        <v>3540.4500000000003</v>
      </c>
      <c r="Q2211" s="827">
        <v>0.68181818181818188</v>
      </c>
      <c r="R2211" s="822">
        <v>15</v>
      </c>
      <c r="S2211" s="827">
        <v>0.68181818181818177</v>
      </c>
      <c r="T2211" s="826">
        <v>4</v>
      </c>
      <c r="U2211" s="828">
        <v>0.61538461538461542</v>
      </c>
    </row>
    <row r="2212" spans="1:21" ht="14.45" customHeight="1" x14ac:dyDescent="0.2">
      <c r="A2212" s="821">
        <v>21</v>
      </c>
      <c r="B2212" s="822" t="s">
        <v>3465</v>
      </c>
      <c r="C2212" s="822" t="s">
        <v>3471</v>
      </c>
      <c r="D2212" s="823" t="s">
        <v>6113</v>
      </c>
      <c r="E2212" s="824" t="s">
        <v>3521</v>
      </c>
      <c r="F2212" s="822" t="s">
        <v>3466</v>
      </c>
      <c r="G2212" s="822" t="s">
        <v>4297</v>
      </c>
      <c r="H2212" s="822" t="s">
        <v>329</v>
      </c>
      <c r="I2212" s="822" t="s">
        <v>4946</v>
      </c>
      <c r="J2212" s="822" t="s">
        <v>1252</v>
      </c>
      <c r="K2212" s="822" t="s">
        <v>2313</v>
      </c>
      <c r="L2212" s="825">
        <v>52.78</v>
      </c>
      <c r="M2212" s="825">
        <v>52.78</v>
      </c>
      <c r="N2212" s="822">
        <v>1</v>
      </c>
      <c r="O2212" s="826">
        <v>0.5</v>
      </c>
      <c r="P2212" s="825">
        <v>52.78</v>
      </c>
      <c r="Q2212" s="827">
        <v>1</v>
      </c>
      <c r="R2212" s="822">
        <v>1</v>
      </c>
      <c r="S2212" s="827">
        <v>1</v>
      </c>
      <c r="T2212" s="826">
        <v>0.5</v>
      </c>
      <c r="U2212" s="828">
        <v>1</v>
      </c>
    </row>
    <row r="2213" spans="1:21" ht="14.45" customHeight="1" x14ac:dyDescent="0.2">
      <c r="A2213" s="821">
        <v>21</v>
      </c>
      <c r="B2213" s="822" t="s">
        <v>3465</v>
      </c>
      <c r="C2213" s="822" t="s">
        <v>3471</v>
      </c>
      <c r="D2213" s="823" t="s">
        <v>6113</v>
      </c>
      <c r="E2213" s="824" t="s">
        <v>3521</v>
      </c>
      <c r="F2213" s="822" t="s">
        <v>3466</v>
      </c>
      <c r="G2213" s="822" t="s">
        <v>4297</v>
      </c>
      <c r="H2213" s="822" t="s">
        <v>329</v>
      </c>
      <c r="I2213" s="822" t="s">
        <v>4298</v>
      </c>
      <c r="J2213" s="822" t="s">
        <v>1252</v>
      </c>
      <c r="K2213" s="822" t="s">
        <v>1253</v>
      </c>
      <c r="L2213" s="825">
        <v>52.78</v>
      </c>
      <c r="M2213" s="825">
        <v>316.68</v>
      </c>
      <c r="N2213" s="822">
        <v>6</v>
      </c>
      <c r="O2213" s="826">
        <v>1</v>
      </c>
      <c r="P2213" s="825">
        <v>158.34</v>
      </c>
      <c r="Q2213" s="827">
        <v>0.5</v>
      </c>
      <c r="R2213" s="822">
        <v>3</v>
      </c>
      <c r="S2213" s="827">
        <v>0.5</v>
      </c>
      <c r="T2213" s="826">
        <v>0.5</v>
      </c>
      <c r="U2213" s="828">
        <v>0.5</v>
      </c>
    </row>
    <row r="2214" spans="1:21" ht="14.45" customHeight="1" x14ac:dyDescent="0.2">
      <c r="A2214" s="821">
        <v>21</v>
      </c>
      <c r="B2214" s="822" t="s">
        <v>3465</v>
      </c>
      <c r="C2214" s="822" t="s">
        <v>3471</v>
      </c>
      <c r="D2214" s="823" t="s">
        <v>6113</v>
      </c>
      <c r="E2214" s="824" t="s">
        <v>3521</v>
      </c>
      <c r="F2214" s="822" t="s">
        <v>3466</v>
      </c>
      <c r="G2214" s="822" t="s">
        <v>3742</v>
      </c>
      <c r="H2214" s="822" t="s">
        <v>329</v>
      </c>
      <c r="I2214" s="822" t="s">
        <v>3743</v>
      </c>
      <c r="J2214" s="822" t="s">
        <v>879</v>
      </c>
      <c r="K2214" s="822" t="s">
        <v>2843</v>
      </c>
      <c r="L2214" s="825">
        <v>46.81</v>
      </c>
      <c r="M2214" s="825">
        <v>93.62</v>
      </c>
      <c r="N2214" s="822">
        <v>2</v>
      </c>
      <c r="O2214" s="826">
        <v>0.5</v>
      </c>
      <c r="P2214" s="825">
        <v>93.62</v>
      </c>
      <c r="Q2214" s="827">
        <v>1</v>
      </c>
      <c r="R2214" s="822">
        <v>2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21</v>
      </c>
      <c r="B2215" s="822" t="s">
        <v>3465</v>
      </c>
      <c r="C2215" s="822" t="s">
        <v>3471</v>
      </c>
      <c r="D2215" s="823" t="s">
        <v>6113</v>
      </c>
      <c r="E2215" s="824" t="s">
        <v>3521</v>
      </c>
      <c r="F2215" s="822" t="s">
        <v>3466</v>
      </c>
      <c r="G2215" s="822" t="s">
        <v>3744</v>
      </c>
      <c r="H2215" s="822" t="s">
        <v>329</v>
      </c>
      <c r="I2215" s="822" t="s">
        <v>5403</v>
      </c>
      <c r="J2215" s="822" t="s">
        <v>5404</v>
      </c>
      <c r="K2215" s="822" t="s">
        <v>5405</v>
      </c>
      <c r="L2215" s="825">
        <v>234.94</v>
      </c>
      <c r="M2215" s="825">
        <v>234.94</v>
      </c>
      <c r="N2215" s="822">
        <v>1</v>
      </c>
      <c r="O2215" s="826">
        <v>1</v>
      </c>
      <c r="P2215" s="825">
        <v>234.94</v>
      </c>
      <c r="Q2215" s="827">
        <v>1</v>
      </c>
      <c r="R2215" s="822">
        <v>1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21</v>
      </c>
      <c r="B2216" s="822" t="s">
        <v>3465</v>
      </c>
      <c r="C2216" s="822" t="s">
        <v>3471</v>
      </c>
      <c r="D2216" s="823" t="s">
        <v>6113</v>
      </c>
      <c r="E2216" s="824" t="s">
        <v>3521</v>
      </c>
      <c r="F2216" s="822" t="s">
        <v>3466</v>
      </c>
      <c r="G2216" s="822" t="s">
        <v>3744</v>
      </c>
      <c r="H2216" s="822" t="s">
        <v>329</v>
      </c>
      <c r="I2216" s="822" t="s">
        <v>4814</v>
      </c>
      <c r="J2216" s="822" t="s">
        <v>4815</v>
      </c>
      <c r="K2216" s="822" t="s">
        <v>4816</v>
      </c>
      <c r="L2216" s="825">
        <v>39.020000000000003</v>
      </c>
      <c r="M2216" s="825">
        <v>39.020000000000003</v>
      </c>
      <c r="N2216" s="822">
        <v>1</v>
      </c>
      <c r="O2216" s="826">
        <v>0.5</v>
      </c>
      <c r="P2216" s="825">
        <v>39.020000000000003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21</v>
      </c>
      <c r="B2217" s="822" t="s">
        <v>3465</v>
      </c>
      <c r="C2217" s="822" t="s">
        <v>3471</v>
      </c>
      <c r="D2217" s="823" t="s">
        <v>6113</v>
      </c>
      <c r="E2217" s="824" t="s">
        <v>3521</v>
      </c>
      <c r="F2217" s="822" t="s">
        <v>3466</v>
      </c>
      <c r="G2217" s="822" t="s">
        <v>3751</v>
      </c>
      <c r="H2217" s="822" t="s">
        <v>329</v>
      </c>
      <c r="I2217" s="822" t="s">
        <v>3752</v>
      </c>
      <c r="J2217" s="822" t="s">
        <v>874</v>
      </c>
      <c r="K2217" s="822" t="s">
        <v>3753</v>
      </c>
      <c r="L2217" s="825">
        <v>91.11</v>
      </c>
      <c r="M2217" s="825">
        <v>911.1</v>
      </c>
      <c r="N2217" s="822">
        <v>10</v>
      </c>
      <c r="O2217" s="826">
        <v>3.5</v>
      </c>
      <c r="P2217" s="825">
        <v>911.1</v>
      </c>
      <c r="Q2217" s="827">
        <v>1</v>
      </c>
      <c r="R2217" s="822">
        <v>10</v>
      </c>
      <c r="S2217" s="827">
        <v>1</v>
      </c>
      <c r="T2217" s="826">
        <v>3.5</v>
      </c>
      <c r="U2217" s="828">
        <v>1</v>
      </c>
    </row>
    <row r="2218" spans="1:21" ht="14.45" customHeight="1" x14ac:dyDescent="0.2">
      <c r="A2218" s="821">
        <v>21</v>
      </c>
      <c r="B2218" s="822" t="s">
        <v>3465</v>
      </c>
      <c r="C2218" s="822" t="s">
        <v>3471</v>
      </c>
      <c r="D2218" s="823" t="s">
        <v>6113</v>
      </c>
      <c r="E2218" s="824" t="s">
        <v>3521</v>
      </c>
      <c r="F2218" s="822" t="s">
        <v>3466</v>
      </c>
      <c r="G2218" s="822" t="s">
        <v>3758</v>
      </c>
      <c r="H2218" s="822" t="s">
        <v>329</v>
      </c>
      <c r="I2218" s="822" t="s">
        <v>3759</v>
      </c>
      <c r="J2218" s="822" t="s">
        <v>1427</v>
      </c>
      <c r="K2218" s="822" t="s">
        <v>3760</v>
      </c>
      <c r="L2218" s="825">
        <v>29.13</v>
      </c>
      <c r="M2218" s="825">
        <v>262.17</v>
      </c>
      <c r="N2218" s="822">
        <v>9</v>
      </c>
      <c r="O2218" s="826">
        <v>3.5</v>
      </c>
      <c r="P2218" s="825">
        <v>233.04</v>
      </c>
      <c r="Q2218" s="827">
        <v>0.88888888888888884</v>
      </c>
      <c r="R2218" s="822">
        <v>8</v>
      </c>
      <c r="S2218" s="827">
        <v>0.88888888888888884</v>
      </c>
      <c r="T2218" s="826">
        <v>3</v>
      </c>
      <c r="U2218" s="828">
        <v>0.8571428571428571</v>
      </c>
    </row>
    <row r="2219" spans="1:21" ht="14.45" customHeight="1" x14ac:dyDescent="0.2">
      <c r="A2219" s="821">
        <v>21</v>
      </c>
      <c r="B2219" s="822" t="s">
        <v>3465</v>
      </c>
      <c r="C2219" s="822" t="s">
        <v>3471</v>
      </c>
      <c r="D2219" s="823" t="s">
        <v>6113</v>
      </c>
      <c r="E2219" s="824" t="s">
        <v>3521</v>
      </c>
      <c r="F2219" s="822" t="s">
        <v>3466</v>
      </c>
      <c r="G2219" s="822" t="s">
        <v>4316</v>
      </c>
      <c r="H2219" s="822" t="s">
        <v>662</v>
      </c>
      <c r="I2219" s="822" t="s">
        <v>2698</v>
      </c>
      <c r="J2219" s="822" t="s">
        <v>2699</v>
      </c>
      <c r="K2219" s="822" t="s">
        <v>1127</v>
      </c>
      <c r="L2219" s="825">
        <v>664.1</v>
      </c>
      <c r="M2219" s="825">
        <v>664.1</v>
      </c>
      <c r="N2219" s="822">
        <v>1</v>
      </c>
      <c r="O2219" s="826">
        <v>0.5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21</v>
      </c>
      <c r="B2220" s="822" t="s">
        <v>3465</v>
      </c>
      <c r="C2220" s="822" t="s">
        <v>3471</v>
      </c>
      <c r="D2220" s="823" t="s">
        <v>6113</v>
      </c>
      <c r="E2220" s="824" t="s">
        <v>3521</v>
      </c>
      <c r="F2220" s="822" t="s">
        <v>3466</v>
      </c>
      <c r="G2220" s="822" t="s">
        <v>4316</v>
      </c>
      <c r="H2220" s="822" t="s">
        <v>662</v>
      </c>
      <c r="I2220" s="822" t="s">
        <v>3196</v>
      </c>
      <c r="J2220" s="822" t="s">
        <v>2699</v>
      </c>
      <c r="K2220" s="822" t="s">
        <v>1993</v>
      </c>
      <c r="L2220" s="825">
        <v>530.66</v>
      </c>
      <c r="M2220" s="825">
        <v>1061.32</v>
      </c>
      <c r="N2220" s="822">
        <v>2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21</v>
      </c>
      <c r="B2221" s="822" t="s">
        <v>3465</v>
      </c>
      <c r="C2221" s="822" t="s">
        <v>3471</v>
      </c>
      <c r="D2221" s="823" t="s">
        <v>6113</v>
      </c>
      <c r="E2221" s="824" t="s">
        <v>3521</v>
      </c>
      <c r="F2221" s="822" t="s">
        <v>3466</v>
      </c>
      <c r="G2221" s="822" t="s">
        <v>3773</v>
      </c>
      <c r="H2221" s="822" t="s">
        <v>329</v>
      </c>
      <c r="I2221" s="822" t="s">
        <v>3774</v>
      </c>
      <c r="J2221" s="822" t="s">
        <v>3775</v>
      </c>
      <c r="K2221" s="822" t="s">
        <v>3776</v>
      </c>
      <c r="L2221" s="825">
        <v>431.18</v>
      </c>
      <c r="M2221" s="825">
        <v>431.18</v>
      </c>
      <c r="N2221" s="822">
        <v>1</v>
      </c>
      <c r="O2221" s="826">
        <v>0.5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21</v>
      </c>
      <c r="B2222" s="822" t="s">
        <v>3465</v>
      </c>
      <c r="C2222" s="822" t="s">
        <v>3471</v>
      </c>
      <c r="D2222" s="823" t="s">
        <v>6113</v>
      </c>
      <c r="E2222" s="824" t="s">
        <v>3521</v>
      </c>
      <c r="F2222" s="822" t="s">
        <v>3466</v>
      </c>
      <c r="G2222" s="822" t="s">
        <v>3558</v>
      </c>
      <c r="H2222" s="822" t="s">
        <v>329</v>
      </c>
      <c r="I2222" s="822" t="s">
        <v>3559</v>
      </c>
      <c r="J2222" s="822" t="s">
        <v>890</v>
      </c>
      <c r="K2222" s="822" t="s">
        <v>3560</v>
      </c>
      <c r="L2222" s="825">
        <v>0</v>
      </c>
      <c r="M2222" s="825">
        <v>0</v>
      </c>
      <c r="N2222" s="822">
        <v>3</v>
      </c>
      <c r="O2222" s="826">
        <v>1.5</v>
      </c>
      <c r="P2222" s="825">
        <v>0</v>
      </c>
      <c r="Q2222" s="827"/>
      <c r="R2222" s="822">
        <v>1</v>
      </c>
      <c r="S2222" s="827">
        <v>0.33333333333333331</v>
      </c>
      <c r="T2222" s="826">
        <v>0.5</v>
      </c>
      <c r="U2222" s="828">
        <v>0.33333333333333331</v>
      </c>
    </row>
    <row r="2223" spans="1:21" ht="14.45" customHeight="1" x14ac:dyDescent="0.2">
      <c r="A2223" s="821">
        <v>21</v>
      </c>
      <c r="B2223" s="822" t="s">
        <v>3465</v>
      </c>
      <c r="C2223" s="822" t="s">
        <v>3471</v>
      </c>
      <c r="D2223" s="823" t="s">
        <v>6113</v>
      </c>
      <c r="E2223" s="824" t="s">
        <v>3521</v>
      </c>
      <c r="F2223" s="822" t="s">
        <v>3466</v>
      </c>
      <c r="G2223" s="822" t="s">
        <v>5406</v>
      </c>
      <c r="H2223" s="822" t="s">
        <v>329</v>
      </c>
      <c r="I2223" s="822" t="s">
        <v>5407</v>
      </c>
      <c r="J2223" s="822" t="s">
        <v>5408</v>
      </c>
      <c r="K2223" s="822" t="s">
        <v>3735</v>
      </c>
      <c r="L2223" s="825">
        <v>138.76</v>
      </c>
      <c r="M2223" s="825">
        <v>138.76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21</v>
      </c>
      <c r="B2224" s="822" t="s">
        <v>3465</v>
      </c>
      <c r="C2224" s="822" t="s">
        <v>3471</v>
      </c>
      <c r="D2224" s="823" t="s">
        <v>6113</v>
      </c>
      <c r="E2224" s="824" t="s">
        <v>3521</v>
      </c>
      <c r="F2224" s="822" t="s">
        <v>3466</v>
      </c>
      <c r="G2224" s="822" t="s">
        <v>3540</v>
      </c>
      <c r="H2224" s="822" t="s">
        <v>662</v>
      </c>
      <c r="I2224" s="822" t="s">
        <v>3014</v>
      </c>
      <c r="J2224" s="822" t="s">
        <v>3015</v>
      </c>
      <c r="K2224" s="822" t="s">
        <v>3016</v>
      </c>
      <c r="L2224" s="825">
        <v>5322.08</v>
      </c>
      <c r="M2224" s="825">
        <v>58542.879999999997</v>
      </c>
      <c r="N2224" s="822">
        <v>11</v>
      </c>
      <c r="O2224" s="826">
        <v>4</v>
      </c>
      <c r="P2224" s="825">
        <v>58542.879999999997</v>
      </c>
      <c r="Q2224" s="827">
        <v>1</v>
      </c>
      <c r="R2224" s="822">
        <v>11</v>
      </c>
      <c r="S2224" s="827">
        <v>1</v>
      </c>
      <c r="T2224" s="826">
        <v>4</v>
      </c>
      <c r="U2224" s="828">
        <v>1</v>
      </c>
    </row>
    <row r="2225" spans="1:21" ht="14.45" customHeight="1" x14ac:dyDescent="0.2">
      <c r="A2225" s="821">
        <v>21</v>
      </c>
      <c r="B2225" s="822" t="s">
        <v>3465</v>
      </c>
      <c r="C2225" s="822" t="s">
        <v>3471</v>
      </c>
      <c r="D2225" s="823" t="s">
        <v>6113</v>
      </c>
      <c r="E2225" s="824" t="s">
        <v>3521</v>
      </c>
      <c r="F2225" s="822" t="s">
        <v>3466</v>
      </c>
      <c r="G2225" s="822" t="s">
        <v>3540</v>
      </c>
      <c r="H2225" s="822" t="s">
        <v>662</v>
      </c>
      <c r="I2225" s="822" t="s">
        <v>3017</v>
      </c>
      <c r="J2225" s="822" t="s">
        <v>3018</v>
      </c>
      <c r="K2225" s="822" t="s">
        <v>3019</v>
      </c>
      <c r="L2225" s="825">
        <v>1300.79</v>
      </c>
      <c r="M2225" s="825">
        <v>10406.32</v>
      </c>
      <c r="N2225" s="822">
        <v>8</v>
      </c>
      <c r="O2225" s="826">
        <v>2</v>
      </c>
      <c r="P2225" s="825">
        <v>10406.32</v>
      </c>
      <c r="Q2225" s="827">
        <v>1</v>
      </c>
      <c r="R2225" s="822">
        <v>8</v>
      </c>
      <c r="S2225" s="827">
        <v>1</v>
      </c>
      <c r="T2225" s="826">
        <v>2</v>
      </c>
      <c r="U2225" s="828">
        <v>1</v>
      </c>
    </row>
    <row r="2226" spans="1:21" ht="14.45" customHeight="1" x14ac:dyDescent="0.2">
      <c r="A2226" s="821">
        <v>21</v>
      </c>
      <c r="B2226" s="822" t="s">
        <v>3465</v>
      </c>
      <c r="C2226" s="822" t="s">
        <v>3471</v>
      </c>
      <c r="D2226" s="823" t="s">
        <v>6113</v>
      </c>
      <c r="E2226" s="824" t="s">
        <v>3521</v>
      </c>
      <c r="F2226" s="822" t="s">
        <v>3466</v>
      </c>
      <c r="G2226" s="822" t="s">
        <v>3540</v>
      </c>
      <c r="H2226" s="822" t="s">
        <v>662</v>
      </c>
      <c r="I2226" s="822" t="s">
        <v>3020</v>
      </c>
      <c r="J2226" s="822" t="s">
        <v>3018</v>
      </c>
      <c r="K2226" s="822" t="s">
        <v>3021</v>
      </c>
      <c r="L2226" s="825">
        <v>975.59</v>
      </c>
      <c r="M2226" s="825">
        <v>1951.18</v>
      </c>
      <c r="N2226" s="822">
        <v>2</v>
      </c>
      <c r="O2226" s="826">
        <v>1</v>
      </c>
      <c r="P2226" s="825">
        <v>1951.18</v>
      </c>
      <c r="Q2226" s="827">
        <v>1</v>
      </c>
      <c r="R2226" s="822">
        <v>2</v>
      </c>
      <c r="S2226" s="827">
        <v>1</v>
      </c>
      <c r="T2226" s="826">
        <v>1</v>
      </c>
      <c r="U2226" s="828">
        <v>1</v>
      </c>
    </row>
    <row r="2227" spans="1:21" ht="14.45" customHeight="1" x14ac:dyDescent="0.2">
      <c r="A2227" s="821">
        <v>21</v>
      </c>
      <c r="B2227" s="822" t="s">
        <v>3465</v>
      </c>
      <c r="C2227" s="822" t="s">
        <v>3471</v>
      </c>
      <c r="D2227" s="823" t="s">
        <v>6113</v>
      </c>
      <c r="E2227" s="824" t="s">
        <v>3521</v>
      </c>
      <c r="F2227" s="822" t="s">
        <v>3466</v>
      </c>
      <c r="G2227" s="822" t="s">
        <v>3540</v>
      </c>
      <c r="H2227" s="822" t="s">
        <v>662</v>
      </c>
      <c r="I2227" s="822" t="s">
        <v>3022</v>
      </c>
      <c r="J2227" s="822" t="s">
        <v>3018</v>
      </c>
      <c r="K2227" s="822" t="s">
        <v>3023</v>
      </c>
      <c r="L2227" s="825">
        <v>325.2</v>
      </c>
      <c r="M2227" s="825">
        <v>4552.7999999999993</v>
      </c>
      <c r="N2227" s="822">
        <v>14</v>
      </c>
      <c r="O2227" s="826">
        <v>5</v>
      </c>
      <c r="P2227" s="825">
        <v>3251.9999999999995</v>
      </c>
      <c r="Q2227" s="827">
        <v>0.7142857142857143</v>
      </c>
      <c r="R2227" s="822">
        <v>10</v>
      </c>
      <c r="S2227" s="827">
        <v>0.7142857142857143</v>
      </c>
      <c r="T2227" s="826">
        <v>3</v>
      </c>
      <c r="U2227" s="828">
        <v>0.6</v>
      </c>
    </row>
    <row r="2228" spans="1:21" ht="14.45" customHeight="1" x14ac:dyDescent="0.2">
      <c r="A2228" s="821">
        <v>21</v>
      </c>
      <c r="B2228" s="822" t="s">
        <v>3465</v>
      </c>
      <c r="C2228" s="822" t="s">
        <v>3471</v>
      </c>
      <c r="D2228" s="823" t="s">
        <v>6113</v>
      </c>
      <c r="E2228" s="824" t="s">
        <v>3521</v>
      </c>
      <c r="F2228" s="822" t="s">
        <v>3466</v>
      </c>
      <c r="G2228" s="822" t="s">
        <v>3540</v>
      </c>
      <c r="H2228" s="822" t="s">
        <v>662</v>
      </c>
      <c r="I2228" s="822" t="s">
        <v>3024</v>
      </c>
      <c r="J2228" s="822" t="s">
        <v>3018</v>
      </c>
      <c r="K2228" s="822" t="s">
        <v>3025</v>
      </c>
      <c r="L2228" s="825">
        <v>650.4</v>
      </c>
      <c r="M2228" s="825">
        <v>3252</v>
      </c>
      <c r="N2228" s="822">
        <v>5</v>
      </c>
      <c r="O2228" s="826">
        <v>1</v>
      </c>
      <c r="P2228" s="825">
        <v>3252</v>
      </c>
      <c r="Q2228" s="827">
        <v>1</v>
      </c>
      <c r="R2228" s="822">
        <v>5</v>
      </c>
      <c r="S2228" s="827">
        <v>1</v>
      </c>
      <c r="T2228" s="826">
        <v>1</v>
      </c>
      <c r="U2228" s="828">
        <v>1</v>
      </c>
    </row>
    <row r="2229" spans="1:21" ht="14.45" customHeight="1" x14ac:dyDescent="0.2">
      <c r="A2229" s="821">
        <v>21</v>
      </c>
      <c r="B2229" s="822" t="s">
        <v>3465</v>
      </c>
      <c r="C2229" s="822" t="s">
        <v>3471</v>
      </c>
      <c r="D2229" s="823" t="s">
        <v>6113</v>
      </c>
      <c r="E2229" s="824" t="s">
        <v>3521</v>
      </c>
      <c r="F2229" s="822" t="s">
        <v>3466</v>
      </c>
      <c r="G2229" s="822" t="s">
        <v>3540</v>
      </c>
      <c r="H2229" s="822" t="s">
        <v>662</v>
      </c>
      <c r="I2229" s="822" t="s">
        <v>4332</v>
      </c>
      <c r="J2229" s="822" t="s">
        <v>3787</v>
      </c>
      <c r="K2229" s="822" t="s">
        <v>3543</v>
      </c>
      <c r="L2229" s="825">
        <v>325.2</v>
      </c>
      <c r="M2229" s="825">
        <v>1300.8</v>
      </c>
      <c r="N2229" s="822">
        <v>4</v>
      </c>
      <c r="O2229" s="826">
        <v>2</v>
      </c>
      <c r="P2229" s="825">
        <v>1300.8</v>
      </c>
      <c r="Q2229" s="827">
        <v>1</v>
      </c>
      <c r="R2229" s="822">
        <v>4</v>
      </c>
      <c r="S2229" s="827">
        <v>1</v>
      </c>
      <c r="T2229" s="826">
        <v>2</v>
      </c>
      <c r="U2229" s="828">
        <v>1</v>
      </c>
    </row>
    <row r="2230" spans="1:21" ht="14.45" customHeight="1" x14ac:dyDescent="0.2">
      <c r="A2230" s="821">
        <v>21</v>
      </c>
      <c r="B2230" s="822" t="s">
        <v>3465</v>
      </c>
      <c r="C2230" s="822" t="s">
        <v>3471</v>
      </c>
      <c r="D2230" s="823" t="s">
        <v>6113</v>
      </c>
      <c r="E2230" s="824" t="s">
        <v>3521</v>
      </c>
      <c r="F2230" s="822" t="s">
        <v>3466</v>
      </c>
      <c r="G2230" s="822" t="s">
        <v>3540</v>
      </c>
      <c r="H2230" s="822" t="s">
        <v>662</v>
      </c>
      <c r="I2230" s="822" t="s">
        <v>3541</v>
      </c>
      <c r="J2230" s="822" t="s">
        <v>3542</v>
      </c>
      <c r="K2230" s="822" t="s">
        <v>3543</v>
      </c>
      <c r="L2230" s="825">
        <v>325.2</v>
      </c>
      <c r="M2230" s="825">
        <v>4878</v>
      </c>
      <c r="N2230" s="822">
        <v>15</v>
      </c>
      <c r="O2230" s="826">
        <v>5</v>
      </c>
      <c r="P2230" s="825">
        <v>2926.8</v>
      </c>
      <c r="Q2230" s="827">
        <v>0.60000000000000009</v>
      </c>
      <c r="R2230" s="822">
        <v>9</v>
      </c>
      <c r="S2230" s="827">
        <v>0.6</v>
      </c>
      <c r="T2230" s="826">
        <v>3</v>
      </c>
      <c r="U2230" s="828">
        <v>0.6</v>
      </c>
    </row>
    <row r="2231" spans="1:21" ht="14.45" customHeight="1" x14ac:dyDescent="0.2">
      <c r="A2231" s="821">
        <v>21</v>
      </c>
      <c r="B2231" s="822" t="s">
        <v>3465</v>
      </c>
      <c r="C2231" s="822" t="s">
        <v>3471</v>
      </c>
      <c r="D2231" s="823" t="s">
        <v>6113</v>
      </c>
      <c r="E2231" s="824" t="s">
        <v>3521</v>
      </c>
      <c r="F2231" s="822" t="s">
        <v>3466</v>
      </c>
      <c r="G2231" s="822" t="s">
        <v>3540</v>
      </c>
      <c r="H2231" s="822" t="s">
        <v>662</v>
      </c>
      <c r="I2231" s="822" t="s">
        <v>3791</v>
      </c>
      <c r="J2231" s="822" t="s">
        <v>3542</v>
      </c>
      <c r="K2231" s="822" t="s">
        <v>3788</v>
      </c>
      <c r="L2231" s="825">
        <v>650.4</v>
      </c>
      <c r="M2231" s="825">
        <v>11056.8</v>
      </c>
      <c r="N2231" s="822">
        <v>17</v>
      </c>
      <c r="O2231" s="826">
        <v>5</v>
      </c>
      <c r="P2231" s="825">
        <v>11056.8</v>
      </c>
      <c r="Q2231" s="827">
        <v>1</v>
      </c>
      <c r="R2231" s="822">
        <v>17</v>
      </c>
      <c r="S2231" s="827">
        <v>1</v>
      </c>
      <c r="T2231" s="826">
        <v>5</v>
      </c>
      <c r="U2231" s="828">
        <v>1</v>
      </c>
    </row>
    <row r="2232" spans="1:21" ht="14.45" customHeight="1" x14ac:dyDescent="0.2">
      <c r="A2232" s="821">
        <v>21</v>
      </c>
      <c r="B2232" s="822" t="s">
        <v>3465</v>
      </c>
      <c r="C2232" s="822" t="s">
        <v>3471</v>
      </c>
      <c r="D2232" s="823" t="s">
        <v>6113</v>
      </c>
      <c r="E2232" s="824" t="s">
        <v>3521</v>
      </c>
      <c r="F2232" s="822" t="s">
        <v>3466</v>
      </c>
      <c r="G2232" s="822" t="s">
        <v>3540</v>
      </c>
      <c r="H2232" s="822" t="s">
        <v>662</v>
      </c>
      <c r="I2232" s="822" t="s">
        <v>3794</v>
      </c>
      <c r="J2232" s="822" t="s">
        <v>3542</v>
      </c>
      <c r="K2232" s="822" t="s">
        <v>3795</v>
      </c>
      <c r="L2232" s="825">
        <v>162.61000000000001</v>
      </c>
      <c r="M2232" s="825">
        <v>1138.27</v>
      </c>
      <c r="N2232" s="822">
        <v>7</v>
      </c>
      <c r="O2232" s="826">
        <v>3</v>
      </c>
      <c r="P2232" s="825">
        <v>1138.27</v>
      </c>
      <c r="Q2232" s="827">
        <v>1</v>
      </c>
      <c r="R2232" s="822">
        <v>7</v>
      </c>
      <c r="S2232" s="827">
        <v>1</v>
      </c>
      <c r="T2232" s="826">
        <v>3</v>
      </c>
      <c r="U2232" s="828">
        <v>1</v>
      </c>
    </row>
    <row r="2233" spans="1:21" ht="14.45" customHeight="1" x14ac:dyDescent="0.2">
      <c r="A2233" s="821">
        <v>21</v>
      </c>
      <c r="B2233" s="822" t="s">
        <v>3465</v>
      </c>
      <c r="C2233" s="822" t="s">
        <v>3471</v>
      </c>
      <c r="D2233" s="823" t="s">
        <v>6113</v>
      </c>
      <c r="E2233" s="824" t="s">
        <v>3521</v>
      </c>
      <c r="F2233" s="822" t="s">
        <v>3466</v>
      </c>
      <c r="G2233" s="822" t="s">
        <v>3804</v>
      </c>
      <c r="H2233" s="822" t="s">
        <v>662</v>
      </c>
      <c r="I2233" s="822" t="s">
        <v>2937</v>
      </c>
      <c r="J2233" s="822" t="s">
        <v>2938</v>
      </c>
      <c r="K2233" s="822" t="s">
        <v>2939</v>
      </c>
      <c r="L2233" s="825">
        <v>1392.47</v>
      </c>
      <c r="M2233" s="825">
        <v>4177.41</v>
      </c>
      <c r="N2233" s="822">
        <v>3</v>
      </c>
      <c r="O2233" s="826">
        <v>2</v>
      </c>
      <c r="P2233" s="825">
        <v>2784.94</v>
      </c>
      <c r="Q2233" s="827">
        <v>0.66666666666666674</v>
      </c>
      <c r="R2233" s="822">
        <v>2</v>
      </c>
      <c r="S2233" s="827">
        <v>0.66666666666666663</v>
      </c>
      <c r="T2233" s="826">
        <v>1.5</v>
      </c>
      <c r="U2233" s="828">
        <v>0.75</v>
      </c>
    </row>
    <row r="2234" spans="1:21" ht="14.45" customHeight="1" x14ac:dyDescent="0.2">
      <c r="A2234" s="821">
        <v>21</v>
      </c>
      <c r="B2234" s="822" t="s">
        <v>3465</v>
      </c>
      <c r="C2234" s="822" t="s">
        <v>3471</v>
      </c>
      <c r="D2234" s="823" t="s">
        <v>6113</v>
      </c>
      <c r="E2234" s="824" t="s">
        <v>3521</v>
      </c>
      <c r="F2234" s="822" t="s">
        <v>3466</v>
      </c>
      <c r="G2234" s="822" t="s">
        <v>5409</v>
      </c>
      <c r="H2234" s="822" t="s">
        <v>329</v>
      </c>
      <c r="I2234" s="822" t="s">
        <v>5410</v>
      </c>
      <c r="J2234" s="822" t="s">
        <v>5411</v>
      </c>
      <c r="K2234" s="822" t="s">
        <v>5412</v>
      </c>
      <c r="L2234" s="825">
        <v>386.89</v>
      </c>
      <c r="M2234" s="825">
        <v>773.78</v>
      </c>
      <c r="N2234" s="822">
        <v>2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21</v>
      </c>
      <c r="B2235" s="822" t="s">
        <v>3465</v>
      </c>
      <c r="C2235" s="822" t="s">
        <v>3471</v>
      </c>
      <c r="D2235" s="823" t="s">
        <v>6113</v>
      </c>
      <c r="E2235" s="824" t="s">
        <v>3521</v>
      </c>
      <c r="F2235" s="822" t="s">
        <v>3466</v>
      </c>
      <c r="G2235" s="822" t="s">
        <v>5413</v>
      </c>
      <c r="H2235" s="822" t="s">
        <v>662</v>
      </c>
      <c r="I2235" s="822" t="s">
        <v>3222</v>
      </c>
      <c r="J2235" s="822" t="s">
        <v>3223</v>
      </c>
      <c r="K2235" s="822" t="s">
        <v>2067</v>
      </c>
      <c r="L2235" s="825">
        <v>32.159999999999997</v>
      </c>
      <c r="M2235" s="825">
        <v>96.47999999999999</v>
      </c>
      <c r="N2235" s="822">
        <v>3</v>
      </c>
      <c r="O2235" s="826">
        <v>0.5</v>
      </c>
      <c r="P2235" s="825">
        <v>96.47999999999999</v>
      </c>
      <c r="Q2235" s="827">
        <v>1</v>
      </c>
      <c r="R2235" s="822">
        <v>3</v>
      </c>
      <c r="S2235" s="827">
        <v>1</v>
      </c>
      <c r="T2235" s="826">
        <v>0.5</v>
      </c>
      <c r="U2235" s="828">
        <v>1</v>
      </c>
    </row>
    <row r="2236" spans="1:21" ht="14.45" customHeight="1" x14ac:dyDescent="0.2">
      <c r="A2236" s="821">
        <v>21</v>
      </c>
      <c r="B2236" s="822" t="s">
        <v>3465</v>
      </c>
      <c r="C2236" s="822" t="s">
        <v>3471</v>
      </c>
      <c r="D2236" s="823" t="s">
        <v>6113</v>
      </c>
      <c r="E2236" s="824" t="s">
        <v>3521</v>
      </c>
      <c r="F2236" s="822" t="s">
        <v>3466</v>
      </c>
      <c r="G2236" s="822" t="s">
        <v>3548</v>
      </c>
      <c r="H2236" s="822" t="s">
        <v>662</v>
      </c>
      <c r="I2236" s="822" t="s">
        <v>2738</v>
      </c>
      <c r="J2236" s="822" t="s">
        <v>2739</v>
      </c>
      <c r="K2236" s="822" t="s">
        <v>2740</v>
      </c>
      <c r="L2236" s="825">
        <v>42.51</v>
      </c>
      <c r="M2236" s="825">
        <v>170.04</v>
      </c>
      <c r="N2236" s="822">
        <v>4</v>
      </c>
      <c r="O2236" s="826">
        <v>1.5</v>
      </c>
      <c r="P2236" s="825">
        <v>170.04</v>
      </c>
      <c r="Q2236" s="827">
        <v>1</v>
      </c>
      <c r="R2236" s="822">
        <v>4</v>
      </c>
      <c r="S2236" s="827">
        <v>1</v>
      </c>
      <c r="T2236" s="826">
        <v>1.5</v>
      </c>
      <c r="U2236" s="828">
        <v>1</v>
      </c>
    </row>
    <row r="2237" spans="1:21" ht="14.45" customHeight="1" x14ac:dyDescent="0.2">
      <c r="A2237" s="821">
        <v>21</v>
      </c>
      <c r="B2237" s="822" t="s">
        <v>3465</v>
      </c>
      <c r="C2237" s="822" t="s">
        <v>3471</v>
      </c>
      <c r="D2237" s="823" t="s">
        <v>6113</v>
      </c>
      <c r="E2237" s="824" t="s">
        <v>3521</v>
      </c>
      <c r="F2237" s="822" t="s">
        <v>3466</v>
      </c>
      <c r="G2237" s="822" t="s">
        <v>3548</v>
      </c>
      <c r="H2237" s="822" t="s">
        <v>662</v>
      </c>
      <c r="I2237" s="822" t="s">
        <v>4342</v>
      </c>
      <c r="J2237" s="822" t="s">
        <v>2739</v>
      </c>
      <c r="K2237" s="822" t="s">
        <v>4343</v>
      </c>
      <c r="L2237" s="825">
        <v>85.02</v>
      </c>
      <c r="M2237" s="825">
        <v>850.2</v>
      </c>
      <c r="N2237" s="822">
        <v>10</v>
      </c>
      <c r="O2237" s="826">
        <v>5.5</v>
      </c>
      <c r="P2237" s="825">
        <v>595.14</v>
      </c>
      <c r="Q2237" s="827">
        <v>0.7</v>
      </c>
      <c r="R2237" s="822">
        <v>7</v>
      </c>
      <c r="S2237" s="827">
        <v>0.7</v>
      </c>
      <c r="T2237" s="826">
        <v>3.5</v>
      </c>
      <c r="U2237" s="828">
        <v>0.63636363636363635</v>
      </c>
    </row>
    <row r="2238" spans="1:21" ht="14.45" customHeight="1" x14ac:dyDescent="0.2">
      <c r="A2238" s="821">
        <v>21</v>
      </c>
      <c r="B2238" s="822" t="s">
        <v>3465</v>
      </c>
      <c r="C2238" s="822" t="s">
        <v>3471</v>
      </c>
      <c r="D2238" s="823" t="s">
        <v>6113</v>
      </c>
      <c r="E2238" s="824" t="s">
        <v>3521</v>
      </c>
      <c r="F2238" s="822" t="s">
        <v>3466</v>
      </c>
      <c r="G2238" s="822" t="s">
        <v>3548</v>
      </c>
      <c r="H2238" s="822" t="s">
        <v>329</v>
      </c>
      <c r="I2238" s="822" t="s">
        <v>3807</v>
      </c>
      <c r="J2238" s="822" t="s">
        <v>3808</v>
      </c>
      <c r="K2238" s="822" t="s">
        <v>2740</v>
      </c>
      <c r="L2238" s="825">
        <v>42.51</v>
      </c>
      <c r="M2238" s="825">
        <v>42.51</v>
      </c>
      <c r="N2238" s="822">
        <v>1</v>
      </c>
      <c r="O2238" s="826">
        <v>0.5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21</v>
      </c>
      <c r="B2239" s="822" t="s">
        <v>3465</v>
      </c>
      <c r="C2239" s="822" t="s">
        <v>3471</v>
      </c>
      <c r="D2239" s="823" t="s">
        <v>6113</v>
      </c>
      <c r="E2239" s="824" t="s">
        <v>3521</v>
      </c>
      <c r="F2239" s="822" t="s">
        <v>3466</v>
      </c>
      <c r="G2239" s="822" t="s">
        <v>3811</v>
      </c>
      <c r="H2239" s="822" t="s">
        <v>662</v>
      </c>
      <c r="I2239" s="822" t="s">
        <v>3056</v>
      </c>
      <c r="J2239" s="822" t="s">
        <v>3054</v>
      </c>
      <c r="K2239" s="822" t="s">
        <v>3057</v>
      </c>
      <c r="L2239" s="825">
        <v>169.73</v>
      </c>
      <c r="M2239" s="825">
        <v>1018.3799999999999</v>
      </c>
      <c r="N2239" s="822">
        <v>6</v>
      </c>
      <c r="O2239" s="826">
        <v>2</v>
      </c>
      <c r="P2239" s="825">
        <v>339.46</v>
      </c>
      <c r="Q2239" s="827">
        <v>0.33333333333333337</v>
      </c>
      <c r="R2239" s="822">
        <v>2</v>
      </c>
      <c r="S2239" s="827">
        <v>0.33333333333333331</v>
      </c>
      <c r="T2239" s="826">
        <v>1</v>
      </c>
      <c r="U2239" s="828">
        <v>0.5</v>
      </c>
    </row>
    <row r="2240" spans="1:21" ht="14.45" customHeight="1" x14ac:dyDescent="0.2">
      <c r="A2240" s="821">
        <v>21</v>
      </c>
      <c r="B2240" s="822" t="s">
        <v>3465</v>
      </c>
      <c r="C2240" s="822" t="s">
        <v>3471</v>
      </c>
      <c r="D2240" s="823" t="s">
        <v>6113</v>
      </c>
      <c r="E2240" s="824" t="s">
        <v>3521</v>
      </c>
      <c r="F2240" s="822" t="s">
        <v>3466</v>
      </c>
      <c r="G2240" s="822" t="s">
        <v>3811</v>
      </c>
      <c r="H2240" s="822" t="s">
        <v>662</v>
      </c>
      <c r="I2240" s="822" t="s">
        <v>3058</v>
      </c>
      <c r="J2240" s="822" t="s">
        <v>3054</v>
      </c>
      <c r="K2240" s="822" t="s">
        <v>1952</v>
      </c>
      <c r="L2240" s="825">
        <v>339.47</v>
      </c>
      <c r="M2240" s="825">
        <v>4073.6400000000003</v>
      </c>
      <c r="N2240" s="822">
        <v>12</v>
      </c>
      <c r="O2240" s="826">
        <v>8</v>
      </c>
      <c r="P2240" s="825">
        <v>2715.76</v>
      </c>
      <c r="Q2240" s="827">
        <v>0.66666666666666663</v>
      </c>
      <c r="R2240" s="822">
        <v>8</v>
      </c>
      <c r="S2240" s="827">
        <v>0.66666666666666663</v>
      </c>
      <c r="T2240" s="826">
        <v>5.5</v>
      </c>
      <c r="U2240" s="828">
        <v>0.6875</v>
      </c>
    </row>
    <row r="2241" spans="1:21" ht="14.45" customHeight="1" x14ac:dyDescent="0.2">
      <c r="A2241" s="821">
        <v>21</v>
      </c>
      <c r="B2241" s="822" t="s">
        <v>3465</v>
      </c>
      <c r="C2241" s="822" t="s">
        <v>3471</v>
      </c>
      <c r="D2241" s="823" t="s">
        <v>6113</v>
      </c>
      <c r="E2241" s="824" t="s">
        <v>3521</v>
      </c>
      <c r="F2241" s="822" t="s">
        <v>3466</v>
      </c>
      <c r="G2241" s="822" t="s">
        <v>3814</v>
      </c>
      <c r="H2241" s="822" t="s">
        <v>329</v>
      </c>
      <c r="I2241" s="822" t="s">
        <v>3815</v>
      </c>
      <c r="J2241" s="822" t="s">
        <v>3816</v>
      </c>
      <c r="K2241" s="822" t="s">
        <v>3817</v>
      </c>
      <c r="L2241" s="825">
        <v>84.39</v>
      </c>
      <c r="M2241" s="825">
        <v>168.78</v>
      </c>
      <c r="N2241" s="822">
        <v>2</v>
      </c>
      <c r="O2241" s="826">
        <v>0.5</v>
      </c>
      <c r="P2241" s="825">
        <v>168.78</v>
      </c>
      <c r="Q2241" s="827">
        <v>1</v>
      </c>
      <c r="R2241" s="822">
        <v>2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21</v>
      </c>
      <c r="B2242" s="822" t="s">
        <v>3465</v>
      </c>
      <c r="C2242" s="822" t="s">
        <v>3471</v>
      </c>
      <c r="D2242" s="823" t="s">
        <v>6113</v>
      </c>
      <c r="E2242" s="824" t="s">
        <v>3521</v>
      </c>
      <c r="F2242" s="822" t="s">
        <v>3466</v>
      </c>
      <c r="G2242" s="822" t="s">
        <v>3818</v>
      </c>
      <c r="H2242" s="822" t="s">
        <v>329</v>
      </c>
      <c r="I2242" s="822" t="s">
        <v>3819</v>
      </c>
      <c r="J2242" s="822" t="s">
        <v>3820</v>
      </c>
      <c r="K2242" s="822" t="s">
        <v>3821</v>
      </c>
      <c r="L2242" s="825">
        <v>140.72</v>
      </c>
      <c r="M2242" s="825">
        <v>18997.2</v>
      </c>
      <c r="N2242" s="822">
        <v>135</v>
      </c>
      <c r="O2242" s="826">
        <v>16.5</v>
      </c>
      <c r="P2242" s="825">
        <v>11257.600000000002</v>
      </c>
      <c r="Q2242" s="827">
        <v>0.59259259259259267</v>
      </c>
      <c r="R2242" s="822">
        <v>80</v>
      </c>
      <c r="S2242" s="827">
        <v>0.59259259259259256</v>
      </c>
      <c r="T2242" s="826">
        <v>9.5</v>
      </c>
      <c r="U2242" s="828">
        <v>0.5757575757575758</v>
      </c>
    </row>
    <row r="2243" spans="1:21" ht="14.45" customHeight="1" x14ac:dyDescent="0.2">
      <c r="A2243" s="821">
        <v>21</v>
      </c>
      <c r="B2243" s="822" t="s">
        <v>3465</v>
      </c>
      <c r="C2243" s="822" t="s">
        <v>3471</v>
      </c>
      <c r="D2243" s="823" t="s">
        <v>6113</v>
      </c>
      <c r="E2243" s="824" t="s">
        <v>3521</v>
      </c>
      <c r="F2243" s="822" t="s">
        <v>3466</v>
      </c>
      <c r="G2243" s="822" t="s">
        <v>4349</v>
      </c>
      <c r="H2243" s="822" t="s">
        <v>329</v>
      </c>
      <c r="I2243" s="822" t="s">
        <v>4350</v>
      </c>
      <c r="J2243" s="822" t="s">
        <v>4351</v>
      </c>
      <c r="K2243" s="822" t="s">
        <v>4352</v>
      </c>
      <c r="L2243" s="825">
        <v>119.37</v>
      </c>
      <c r="M2243" s="825">
        <v>119.37</v>
      </c>
      <c r="N2243" s="822">
        <v>1</v>
      </c>
      <c r="O2243" s="826">
        <v>0.5</v>
      </c>
      <c r="P2243" s="825">
        <v>119.37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21</v>
      </c>
      <c r="B2244" s="822" t="s">
        <v>3465</v>
      </c>
      <c r="C2244" s="822" t="s">
        <v>3471</v>
      </c>
      <c r="D2244" s="823" t="s">
        <v>6113</v>
      </c>
      <c r="E2244" s="824" t="s">
        <v>3521</v>
      </c>
      <c r="F2244" s="822" t="s">
        <v>3466</v>
      </c>
      <c r="G2244" s="822" t="s">
        <v>4349</v>
      </c>
      <c r="H2244" s="822" t="s">
        <v>329</v>
      </c>
      <c r="I2244" s="822" t="s">
        <v>5414</v>
      </c>
      <c r="J2244" s="822" t="s">
        <v>1406</v>
      </c>
      <c r="K2244" s="822" t="s">
        <v>1407</v>
      </c>
      <c r="L2244" s="825">
        <v>0</v>
      </c>
      <c r="M2244" s="825">
        <v>0</v>
      </c>
      <c r="N2244" s="822">
        <v>4</v>
      </c>
      <c r="O2244" s="826">
        <v>1.5</v>
      </c>
      <c r="P2244" s="825"/>
      <c r="Q2244" s="827"/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21</v>
      </c>
      <c r="B2245" s="822" t="s">
        <v>3465</v>
      </c>
      <c r="C2245" s="822" t="s">
        <v>3471</v>
      </c>
      <c r="D2245" s="823" t="s">
        <v>6113</v>
      </c>
      <c r="E2245" s="824" t="s">
        <v>3521</v>
      </c>
      <c r="F2245" s="822" t="s">
        <v>3466</v>
      </c>
      <c r="G2245" s="822" t="s">
        <v>4971</v>
      </c>
      <c r="H2245" s="822" t="s">
        <v>329</v>
      </c>
      <c r="I2245" s="822" t="s">
        <v>5415</v>
      </c>
      <c r="J2245" s="822" t="s">
        <v>5416</v>
      </c>
      <c r="K2245" s="822" t="s">
        <v>5417</v>
      </c>
      <c r="L2245" s="825">
        <v>0</v>
      </c>
      <c r="M2245" s="825">
        <v>0</v>
      </c>
      <c r="N2245" s="822">
        <v>1</v>
      </c>
      <c r="O2245" s="826">
        <v>0.5</v>
      </c>
      <c r="P2245" s="825">
        <v>0</v>
      </c>
      <c r="Q2245" s="827"/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21</v>
      </c>
      <c r="B2246" s="822" t="s">
        <v>3465</v>
      </c>
      <c r="C2246" s="822" t="s">
        <v>3471</v>
      </c>
      <c r="D2246" s="823" t="s">
        <v>6113</v>
      </c>
      <c r="E2246" s="824" t="s">
        <v>3521</v>
      </c>
      <c r="F2246" s="822" t="s">
        <v>3466</v>
      </c>
      <c r="G2246" s="822" t="s">
        <v>3825</v>
      </c>
      <c r="H2246" s="822" t="s">
        <v>329</v>
      </c>
      <c r="I2246" s="822" t="s">
        <v>3826</v>
      </c>
      <c r="J2246" s="822" t="s">
        <v>1154</v>
      </c>
      <c r="K2246" s="822" t="s">
        <v>3827</v>
      </c>
      <c r="L2246" s="825">
        <v>98.89</v>
      </c>
      <c r="M2246" s="825">
        <v>1483.35</v>
      </c>
      <c r="N2246" s="822">
        <v>15</v>
      </c>
      <c r="O2246" s="826">
        <v>10.5</v>
      </c>
      <c r="P2246" s="825">
        <v>692.23</v>
      </c>
      <c r="Q2246" s="827">
        <v>0.46666666666666673</v>
      </c>
      <c r="R2246" s="822">
        <v>7</v>
      </c>
      <c r="S2246" s="827">
        <v>0.46666666666666667</v>
      </c>
      <c r="T2246" s="826">
        <v>4.5</v>
      </c>
      <c r="U2246" s="828">
        <v>0.42857142857142855</v>
      </c>
    </row>
    <row r="2247" spans="1:21" ht="14.45" customHeight="1" x14ac:dyDescent="0.2">
      <c r="A2247" s="821">
        <v>21</v>
      </c>
      <c r="B2247" s="822" t="s">
        <v>3465</v>
      </c>
      <c r="C2247" s="822" t="s">
        <v>3471</v>
      </c>
      <c r="D2247" s="823" t="s">
        <v>6113</v>
      </c>
      <c r="E2247" s="824" t="s">
        <v>3521</v>
      </c>
      <c r="F2247" s="822" t="s">
        <v>3466</v>
      </c>
      <c r="G2247" s="822" t="s">
        <v>3825</v>
      </c>
      <c r="H2247" s="822" t="s">
        <v>329</v>
      </c>
      <c r="I2247" s="822" t="s">
        <v>3828</v>
      </c>
      <c r="J2247" s="822" t="s">
        <v>1158</v>
      </c>
      <c r="K2247" s="822" t="s">
        <v>3829</v>
      </c>
      <c r="L2247" s="825">
        <v>59.33</v>
      </c>
      <c r="M2247" s="825">
        <v>3500.4699999999993</v>
      </c>
      <c r="N2247" s="822">
        <v>59</v>
      </c>
      <c r="O2247" s="826">
        <v>25.5</v>
      </c>
      <c r="P2247" s="825">
        <v>2373.1999999999998</v>
      </c>
      <c r="Q2247" s="827">
        <v>0.67796610169491534</v>
      </c>
      <c r="R2247" s="822">
        <v>40</v>
      </c>
      <c r="S2247" s="827">
        <v>0.67796610169491522</v>
      </c>
      <c r="T2247" s="826">
        <v>15</v>
      </c>
      <c r="U2247" s="828">
        <v>0.58823529411764708</v>
      </c>
    </row>
    <row r="2248" spans="1:21" ht="14.45" customHeight="1" x14ac:dyDescent="0.2">
      <c r="A2248" s="821">
        <v>21</v>
      </c>
      <c r="B2248" s="822" t="s">
        <v>3465</v>
      </c>
      <c r="C2248" s="822" t="s">
        <v>3471</v>
      </c>
      <c r="D2248" s="823" t="s">
        <v>6113</v>
      </c>
      <c r="E2248" s="824" t="s">
        <v>3521</v>
      </c>
      <c r="F2248" s="822" t="s">
        <v>3466</v>
      </c>
      <c r="G2248" s="822" t="s">
        <v>3830</v>
      </c>
      <c r="H2248" s="822" t="s">
        <v>329</v>
      </c>
      <c r="I2248" s="822" t="s">
        <v>4353</v>
      </c>
      <c r="J2248" s="822" t="s">
        <v>1608</v>
      </c>
      <c r="K2248" s="822" t="s">
        <v>1609</v>
      </c>
      <c r="L2248" s="825">
        <v>49.04</v>
      </c>
      <c r="M2248" s="825">
        <v>147.12</v>
      </c>
      <c r="N2248" s="822">
        <v>3</v>
      </c>
      <c r="O2248" s="826">
        <v>2</v>
      </c>
      <c r="P2248" s="825">
        <v>98.08</v>
      </c>
      <c r="Q2248" s="827">
        <v>0.66666666666666663</v>
      </c>
      <c r="R2248" s="822">
        <v>2</v>
      </c>
      <c r="S2248" s="827">
        <v>0.66666666666666663</v>
      </c>
      <c r="T2248" s="826">
        <v>1.5</v>
      </c>
      <c r="U2248" s="828">
        <v>0.75</v>
      </c>
    </row>
    <row r="2249" spans="1:21" ht="14.45" customHeight="1" x14ac:dyDescent="0.2">
      <c r="A2249" s="821">
        <v>21</v>
      </c>
      <c r="B2249" s="822" t="s">
        <v>3465</v>
      </c>
      <c r="C2249" s="822" t="s">
        <v>3471</v>
      </c>
      <c r="D2249" s="823" t="s">
        <v>6113</v>
      </c>
      <c r="E2249" s="824" t="s">
        <v>3521</v>
      </c>
      <c r="F2249" s="822" t="s">
        <v>3466</v>
      </c>
      <c r="G2249" s="822" t="s">
        <v>3833</v>
      </c>
      <c r="H2249" s="822" t="s">
        <v>329</v>
      </c>
      <c r="I2249" s="822" t="s">
        <v>3836</v>
      </c>
      <c r="J2249" s="822" t="s">
        <v>1097</v>
      </c>
      <c r="K2249" s="822" t="s">
        <v>1100</v>
      </c>
      <c r="L2249" s="825">
        <v>0</v>
      </c>
      <c r="M2249" s="825">
        <v>0</v>
      </c>
      <c r="N2249" s="822">
        <v>2</v>
      </c>
      <c r="O2249" s="826">
        <v>0.5</v>
      </c>
      <c r="P2249" s="825"/>
      <c r="Q2249" s="827"/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21</v>
      </c>
      <c r="B2250" s="822" t="s">
        <v>3465</v>
      </c>
      <c r="C2250" s="822" t="s">
        <v>3471</v>
      </c>
      <c r="D2250" s="823" t="s">
        <v>6113</v>
      </c>
      <c r="E2250" s="824" t="s">
        <v>3521</v>
      </c>
      <c r="F2250" s="822" t="s">
        <v>3466</v>
      </c>
      <c r="G2250" s="822" t="s">
        <v>3841</v>
      </c>
      <c r="H2250" s="822" t="s">
        <v>329</v>
      </c>
      <c r="I2250" s="822" t="s">
        <v>5097</v>
      </c>
      <c r="J2250" s="822" t="s">
        <v>3843</v>
      </c>
      <c r="K2250" s="822" t="s">
        <v>5098</v>
      </c>
      <c r="L2250" s="825">
        <v>45.89</v>
      </c>
      <c r="M2250" s="825">
        <v>45.89</v>
      </c>
      <c r="N2250" s="822">
        <v>1</v>
      </c>
      <c r="O2250" s="826">
        <v>1</v>
      </c>
      <c r="P2250" s="825">
        <v>45.89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21</v>
      </c>
      <c r="B2251" s="822" t="s">
        <v>3465</v>
      </c>
      <c r="C2251" s="822" t="s">
        <v>3471</v>
      </c>
      <c r="D2251" s="823" t="s">
        <v>6113</v>
      </c>
      <c r="E2251" s="824" t="s">
        <v>3521</v>
      </c>
      <c r="F2251" s="822" t="s">
        <v>3466</v>
      </c>
      <c r="G2251" s="822" t="s">
        <v>3841</v>
      </c>
      <c r="H2251" s="822" t="s">
        <v>329</v>
      </c>
      <c r="I2251" s="822" t="s">
        <v>3842</v>
      </c>
      <c r="J2251" s="822" t="s">
        <v>3843</v>
      </c>
      <c r="K2251" s="822" t="s">
        <v>3844</v>
      </c>
      <c r="L2251" s="825">
        <v>91.78</v>
      </c>
      <c r="M2251" s="825">
        <v>642.46</v>
      </c>
      <c r="N2251" s="822">
        <v>7</v>
      </c>
      <c r="O2251" s="826">
        <v>3</v>
      </c>
      <c r="P2251" s="825">
        <v>183.56</v>
      </c>
      <c r="Q2251" s="827">
        <v>0.2857142857142857</v>
      </c>
      <c r="R2251" s="822">
        <v>2</v>
      </c>
      <c r="S2251" s="827">
        <v>0.2857142857142857</v>
      </c>
      <c r="T2251" s="826">
        <v>0.5</v>
      </c>
      <c r="U2251" s="828">
        <v>0.16666666666666666</v>
      </c>
    </row>
    <row r="2252" spans="1:21" ht="14.45" customHeight="1" x14ac:dyDescent="0.2">
      <c r="A2252" s="821">
        <v>21</v>
      </c>
      <c r="B2252" s="822" t="s">
        <v>3465</v>
      </c>
      <c r="C2252" s="822" t="s">
        <v>3471</v>
      </c>
      <c r="D2252" s="823" t="s">
        <v>6113</v>
      </c>
      <c r="E2252" s="824" t="s">
        <v>3521</v>
      </c>
      <c r="F2252" s="822" t="s">
        <v>3466</v>
      </c>
      <c r="G2252" s="822" t="s">
        <v>3845</v>
      </c>
      <c r="H2252" s="822" t="s">
        <v>662</v>
      </c>
      <c r="I2252" s="822" t="s">
        <v>3263</v>
      </c>
      <c r="J2252" s="822" t="s">
        <v>1143</v>
      </c>
      <c r="K2252" s="822" t="s">
        <v>3264</v>
      </c>
      <c r="L2252" s="825">
        <v>773.45</v>
      </c>
      <c r="M2252" s="825">
        <v>773.45</v>
      </c>
      <c r="N2252" s="822">
        <v>1</v>
      </c>
      <c r="O2252" s="826">
        <v>1</v>
      </c>
      <c r="P2252" s="825">
        <v>773.45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21</v>
      </c>
      <c r="B2253" s="822" t="s">
        <v>3465</v>
      </c>
      <c r="C2253" s="822" t="s">
        <v>3471</v>
      </c>
      <c r="D2253" s="823" t="s">
        <v>6113</v>
      </c>
      <c r="E2253" s="824" t="s">
        <v>3521</v>
      </c>
      <c r="F2253" s="822" t="s">
        <v>3466</v>
      </c>
      <c r="G2253" s="822" t="s">
        <v>3846</v>
      </c>
      <c r="H2253" s="822" t="s">
        <v>329</v>
      </c>
      <c r="I2253" s="822" t="s">
        <v>3847</v>
      </c>
      <c r="J2253" s="822" t="s">
        <v>1761</v>
      </c>
      <c r="K2253" s="822" t="s">
        <v>3848</v>
      </c>
      <c r="L2253" s="825">
        <v>42.14</v>
      </c>
      <c r="M2253" s="825">
        <v>42.14</v>
      </c>
      <c r="N2253" s="822">
        <v>1</v>
      </c>
      <c r="O2253" s="826">
        <v>1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21</v>
      </c>
      <c r="B2254" s="822" t="s">
        <v>3465</v>
      </c>
      <c r="C2254" s="822" t="s">
        <v>3471</v>
      </c>
      <c r="D2254" s="823" t="s">
        <v>6113</v>
      </c>
      <c r="E2254" s="824" t="s">
        <v>3521</v>
      </c>
      <c r="F2254" s="822" t="s">
        <v>3466</v>
      </c>
      <c r="G2254" s="822" t="s">
        <v>3852</v>
      </c>
      <c r="H2254" s="822" t="s">
        <v>329</v>
      </c>
      <c r="I2254" s="822" t="s">
        <v>3853</v>
      </c>
      <c r="J2254" s="822" t="s">
        <v>900</v>
      </c>
      <c r="K2254" s="822" t="s">
        <v>3854</v>
      </c>
      <c r="L2254" s="825">
        <v>25.53</v>
      </c>
      <c r="M2254" s="825">
        <v>204.24</v>
      </c>
      <c r="N2254" s="822">
        <v>8</v>
      </c>
      <c r="O2254" s="826">
        <v>4</v>
      </c>
      <c r="P2254" s="825">
        <v>153.18</v>
      </c>
      <c r="Q2254" s="827">
        <v>0.75</v>
      </c>
      <c r="R2254" s="822">
        <v>6</v>
      </c>
      <c r="S2254" s="827">
        <v>0.75</v>
      </c>
      <c r="T2254" s="826">
        <v>2.5</v>
      </c>
      <c r="U2254" s="828">
        <v>0.625</v>
      </c>
    </row>
    <row r="2255" spans="1:21" ht="14.45" customHeight="1" x14ac:dyDescent="0.2">
      <c r="A2255" s="821">
        <v>21</v>
      </c>
      <c r="B2255" s="822" t="s">
        <v>3465</v>
      </c>
      <c r="C2255" s="822" t="s">
        <v>3471</v>
      </c>
      <c r="D2255" s="823" t="s">
        <v>6113</v>
      </c>
      <c r="E2255" s="824" t="s">
        <v>3521</v>
      </c>
      <c r="F2255" s="822" t="s">
        <v>3466</v>
      </c>
      <c r="G2255" s="822" t="s">
        <v>3855</v>
      </c>
      <c r="H2255" s="822" t="s">
        <v>329</v>
      </c>
      <c r="I2255" s="822" t="s">
        <v>5418</v>
      </c>
      <c r="J2255" s="822" t="s">
        <v>1364</v>
      </c>
      <c r="K2255" s="822" t="s">
        <v>1366</v>
      </c>
      <c r="L2255" s="825">
        <v>0</v>
      </c>
      <c r="M2255" s="825">
        <v>0</v>
      </c>
      <c r="N2255" s="822">
        <v>1</v>
      </c>
      <c r="O2255" s="826">
        <v>0.5</v>
      </c>
      <c r="P2255" s="825"/>
      <c r="Q2255" s="827"/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21</v>
      </c>
      <c r="B2256" s="822" t="s">
        <v>3465</v>
      </c>
      <c r="C2256" s="822" t="s">
        <v>3471</v>
      </c>
      <c r="D2256" s="823" t="s">
        <v>6113</v>
      </c>
      <c r="E2256" s="824" t="s">
        <v>3521</v>
      </c>
      <c r="F2256" s="822" t="s">
        <v>3466</v>
      </c>
      <c r="G2256" s="822" t="s">
        <v>3857</v>
      </c>
      <c r="H2256" s="822" t="s">
        <v>662</v>
      </c>
      <c r="I2256" s="822" t="s">
        <v>3858</v>
      </c>
      <c r="J2256" s="822" t="s">
        <v>3859</v>
      </c>
      <c r="K2256" s="822" t="s">
        <v>3860</v>
      </c>
      <c r="L2256" s="825">
        <v>1651.16</v>
      </c>
      <c r="M2256" s="825">
        <v>24767.4</v>
      </c>
      <c r="N2256" s="822">
        <v>15</v>
      </c>
      <c r="O2256" s="826">
        <v>10</v>
      </c>
      <c r="P2256" s="825">
        <v>23116.240000000002</v>
      </c>
      <c r="Q2256" s="827">
        <v>0.93333333333333335</v>
      </c>
      <c r="R2256" s="822">
        <v>14</v>
      </c>
      <c r="S2256" s="827">
        <v>0.93333333333333335</v>
      </c>
      <c r="T2256" s="826">
        <v>9</v>
      </c>
      <c r="U2256" s="828">
        <v>0.9</v>
      </c>
    </row>
    <row r="2257" spans="1:21" ht="14.45" customHeight="1" x14ac:dyDescent="0.2">
      <c r="A2257" s="821">
        <v>21</v>
      </c>
      <c r="B2257" s="822" t="s">
        <v>3465</v>
      </c>
      <c r="C2257" s="822" t="s">
        <v>3471</v>
      </c>
      <c r="D2257" s="823" t="s">
        <v>6113</v>
      </c>
      <c r="E2257" s="824" t="s">
        <v>3521</v>
      </c>
      <c r="F2257" s="822" t="s">
        <v>3466</v>
      </c>
      <c r="G2257" s="822" t="s">
        <v>3857</v>
      </c>
      <c r="H2257" s="822" t="s">
        <v>662</v>
      </c>
      <c r="I2257" s="822" t="s">
        <v>4367</v>
      </c>
      <c r="J2257" s="822" t="s">
        <v>3859</v>
      </c>
      <c r="K2257" s="822" t="s">
        <v>4368</v>
      </c>
      <c r="L2257" s="825">
        <v>247.67</v>
      </c>
      <c r="M2257" s="825">
        <v>495.34</v>
      </c>
      <c r="N2257" s="822">
        <v>2</v>
      </c>
      <c r="O2257" s="826">
        <v>0.5</v>
      </c>
      <c r="P2257" s="825">
        <v>495.34</v>
      </c>
      <c r="Q2257" s="827">
        <v>1</v>
      </c>
      <c r="R2257" s="822">
        <v>2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21</v>
      </c>
      <c r="B2258" s="822" t="s">
        <v>3465</v>
      </c>
      <c r="C2258" s="822" t="s">
        <v>3471</v>
      </c>
      <c r="D2258" s="823" t="s">
        <v>6113</v>
      </c>
      <c r="E2258" s="824" t="s">
        <v>3521</v>
      </c>
      <c r="F2258" s="822" t="s">
        <v>3466</v>
      </c>
      <c r="G2258" s="822" t="s">
        <v>3861</v>
      </c>
      <c r="H2258" s="822" t="s">
        <v>329</v>
      </c>
      <c r="I2258" s="822" t="s">
        <v>3862</v>
      </c>
      <c r="J2258" s="822" t="s">
        <v>3863</v>
      </c>
      <c r="K2258" s="822" t="s">
        <v>1622</v>
      </c>
      <c r="L2258" s="825">
        <v>78.48</v>
      </c>
      <c r="M2258" s="825">
        <v>156.96</v>
      </c>
      <c r="N2258" s="822">
        <v>2</v>
      </c>
      <c r="O2258" s="826">
        <v>0.5</v>
      </c>
      <c r="P2258" s="825">
        <v>156.96</v>
      </c>
      <c r="Q2258" s="827">
        <v>1</v>
      </c>
      <c r="R2258" s="822">
        <v>2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21</v>
      </c>
      <c r="B2259" s="822" t="s">
        <v>3465</v>
      </c>
      <c r="C2259" s="822" t="s">
        <v>3471</v>
      </c>
      <c r="D2259" s="823" t="s">
        <v>6113</v>
      </c>
      <c r="E2259" s="824" t="s">
        <v>3521</v>
      </c>
      <c r="F2259" s="822" t="s">
        <v>3466</v>
      </c>
      <c r="G2259" s="822" t="s">
        <v>4911</v>
      </c>
      <c r="H2259" s="822" t="s">
        <v>329</v>
      </c>
      <c r="I2259" s="822" t="s">
        <v>5247</v>
      </c>
      <c r="J2259" s="822" t="s">
        <v>4913</v>
      </c>
      <c r="K2259" s="822" t="s">
        <v>5248</v>
      </c>
      <c r="L2259" s="825">
        <v>24.37</v>
      </c>
      <c r="M2259" s="825">
        <v>24.37</v>
      </c>
      <c r="N2259" s="822">
        <v>1</v>
      </c>
      <c r="O2259" s="826">
        <v>1</v>
      </c>
      <c r="P2259" s="825">
        <v>24.37</v>
      </c>
      <c r="Q2259" s="827">
        <v>1</v>
      </c>
      <c r="R2259" s="822">
        <v>1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21</v>
      </c>
      <c r="B2260" s="822" t="s">
        <v>3465</v>
      </c>
      <c r="C2260" s="822" t="s">
        <v>3471</v>
      </c>
      <c r="D2260" s="823" t="s">
        <v>6113</v>
      </c>
      <c r="E2260" s="824" t="s">
        <v>3521</v>
      </c>
      <c r="F2260" s="822" t="s">
        <v>3466</v>
      </c>
      <c r="G2260" s="822" t="s">
        <v>3869</v>
      </c>
      <c r="H2260" s="822" t="s">
        <v>329</v>
      </c>
      <c r="I2260" s="822" t="s">
        <v>5419</v>
      </c>
      <c r="J2260" s="822" t="s">
        <v>4678</v>
      </c>
      <c r="K2260" s="822" t="s">
        <v>5420</v>
      </c>
      <c r="L2260" s="825">
        <v>0</v>
      </c>
      <c r="M2260" s="825">
        <v>0</v>
      </c>
      <c r="N2260" s="822">
        <v>1</v>
      </c>
      <c r="O2260" s="826">
        <v>0.5</v>
      </c>
      <c r="P2260" s="825">
        <v>0</v>
      </c>
      <c r="Q2260" s="827"/>
      <c r="R2260" s="822">
        <v>1</v>
      </c>
      <c r="S2260" s="827">
        <v>1</v>
      </c>
      <c r="T2260" s="826">
        <v>0.5</v>
      </c>
      <c r="U2260" s="828">
        <v>1</v>
      </c>
    </row>
    <row r="2261" spans="1:21" ht="14.45" customHeight="1" x14ac:dyDescent="0.2">
      <c r="A2261" s="821">
        <v>21</v>
      </c>
      <c r="B2261" s="822" t="s">
        <v>3465</v>
      </c>
      <c r="C2261" s="822" t="s">
        <v>3471</v>
      </c>
      <c r="D2261" s="823" t="s">
        <v>6113</v>
      </c>
      <c r="E2261" s="824" t="s">
        <v>3521</v>
      </c>
      <c r="F2261" s="822" t="s">
        <v>3466</v>
      </c>
      <c r="G2261" s="822" t="s">
        <v>3873</v>
      </c>
      <c r="H2261" s="822" t="s">
        <v>329</v>
      </c>
      <c r="I2261" s="822" t="s">
        <v>3874</v>
      </c>
      <c r="J2261" s="822" t="s">
        <v>833</v>
      </c>
      <c r="K2261" s="822" t="s">
        <v>834</v>
      </c>
      <c r="L2261" s="825">
        <v>38.5</v>
      </c>
      <c r="M2261" s="825">
        <v>192.5</v>
      </c>
      <c r="N2261" s="822">
        <v>5</v>
      </c>
      <c r="O2261" s="826">
        <v>1.5</v>
      </c>
      <c r="P2261" s="825">
        <v>77</v>
      </c>
      <c r="Q2261" s="827">
        <v>0.4</v>
      </c>
      <c r="R2261" s="822">
        <v>2</v>
      </c>
      <c r="S2261" s="827">
        <v>0.4</v>
      </c>
      <c r="T2261" s="826">
        <v>1</v>
      </c>
      <c r="U2261" s="828">
        <v>0.66666666666666663</v>
      </c>
    </row>
    <row r="2262" spans="1:21" ht="14.45" customHeight="1" x14ac:dyDescent="0.2">
      <c r="A2262" s="821">
        <v>21</v>
      </c>
      <c r="B2262" s="822" t="s">
        <v>3465</v>
      </c>
      <c r="C2262" s="822" t="s">
        <v>3471</v>
      </c>
      <c r="D2262" s="823" t="s">
        <v>6113</v>
      </c>
      <c r="E2262" s="824" t="s">
        <v>3521</v>
      </c>
      <c r="F2262" s="822" t="s">
        <v>3466</v>
      </c>
      <c r="G2262" s="822" t="s">
        <v>3873</v>
      </c>
      <c r="H2262" s="822" t="s">
        <v>329</v>
      </c>
      <c r="I2262" s="822" t="s">
        <v>3875</v>
      </c>
      <c r="J2262" s="822" t="s">
        <v>833</v>
      </c>
      <c r="K2262" s="822" t="s">
        <v>3876</v>
      </c>
      <c r="L2262" s="825">
        <v>73.989999999999995</v>
      </c>
      <c r="M2262" s="825">
        <v>591.91999999999996</v>
      </c>
      <c r="N2262" s="822">
        <v>8</v>
      </c>
      <c r="O2262" s="826">
        <v>2.5</v>
      </c>
      <c r="P2262" s="825">
        <v>443.93999999999994</v>
      </c>
      <c r="Q2262" s="827">
        <v>0.75</v>
      </c>
      <c r="R2262" s="822">
        <v>6</v>
      </c>
      <c r="S2262" s="827">
        <v>0.75</v>
      </c>
      <c r="T2262" s="826">
        <v>2</v>
      </c>
      <c r="U2262" s="828">
        <v>0.8</v>
      </c>
    </row>
    <row r="2263" spans="1:21" ht="14.45" customHeight="1" x14ac:dyDescent="0.2">
      <c r="A2263" s="821">
        <v>21</v>
      </c>
      <c r="B2263" s="822" t="s">
        <v>3465</v>
      </c>
      <c r="C2263" s="822" t="s">
        <v>3471</v>
      </c>
      <c r="D2263" s="823" t="s">
        <v>6113</v>
      </c>
      <c r="E2263" s="824" t="s">
        <v>3521</v>
      </c>
      <c r="F2263" s="822" t="s">
        <v>3466</v>
      </c>
      <c r="G2263" s="822" t="s">
        <v>3900</v>
      </c>
      <c r="H2263" s="822" t="s">
        <v>329</v>
      </c>
      <c r="I2263" s="822" t="s">
        <v>3901</v>
      </c>
      <c r="J2263" s="822" t="s">
        <v>673</v>
      </c>
      <c r="K2263" s="822" t="s">
        <v>3902</v>
      </c>
      <c r="L2263" s="825">
        <v>73.150000000000006</v>
      </c>
      <c r="M2263" s="825">
        <v>146.30000000000001</v>
      </c>
      <c r="N2263" s="822">
        <v>2</v>
      </c>
      <c r="O2263" s="826">
        <v>1</v>
      </c>
      <c r="P2263" s="825">
        <v>146.30000000000001</v>
      </c>
      <c r="Q2263" s="827">
        <v>1</v>
      </c>
      <c r="R2263" s="822">
        <v>2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21</v>
      </c>
      <c r="B2264" s="822" t="s">
        <v>3465</v>
      </c>
      <c r="C2264" s="822" t="s">
        <v>3471</v>
      </c>
      <c r="D2264" s="823" t="s">
        <v>6113</v>
      </c>
      <c r="E2264" s="824" t="s">
        <v>3521</v>
      </c>
      <c r="F2264" s="822" t="s">
        <v>3466</v>
      </c>
      <c r="G2264" s="822" t="s">
        <v>3900</v>
      </c>
      <c r="H2264" s="822" t="s">
        <v>329</v>
      </c>
      <c r="I2264" s="822" t="s">
        <v>3903</v>
      </c>
      <c r="J2264" s="822" t="s">
        <v>673</v>
      </c>
      <c r="K2264" s="822" t="s">
        <v>674</v>
      </c>
      <c r="L2264" s="825">
        <v>109.72</v>
      </c>
      <c r="M2264" s="825">
        <v>329.15999999999997</v>
      </c>
      <c r="N2264" s="822">
        <v>3</v>
      </c>
      <c r="O2264" s="826">
        <v>2</v>
      </c>
      <c r="P2264" s="825">
        <v>219.44</v>
      </c>
      <c r="Q2264" s="827">
        <v>0.66666666666666674</v>
      </c>
      <c r="R2264" s="822">
        <v>2</v>
      </c>
      <c r="S2264" s="827">
        <v>0.66666666666666663</v>
      </c>
      <c r="T2264" s="826">
        <v>1</v>
      </c>
      <c r="U2264" s="828">
        <v>0.5</v>
      </c>
    </row>
    <row r="2265" spans="1:21" ht="14.45" customHeight="1" x14ac:dyDescent="0.2">
      <c r="A2265" s="821">
        <v>21</v>
      </c>
      <c r="B2265" s="822" t="s">
        <v>3465</v>
      </c>
      <c r="C2265" s="822" t="s">
        <v>3471</v>
      </c>
      <c r="D2265" s="823" t="s">
        <v>6113</v>
      </c>
      <c r="E2265" s="824" t="s">
        <v>3521</v>
      </c>
      <c r="F2265" s="822" t="s">
        <v>3466</v>
      </c>
      <c r="G2265" s="822" t="s">
        <v>3567</v>
      </c>
      <c r="H2265" s="822" t="s">
        <v>329</v>
      </c>
      <c r="I2265" s="822" t="s">
        <v>3568</v>
      </c>
      <c r="J2265" s="822" t="s">
        <v>984</v>
      </c>
      <c r="K2265" s="822" t="s">
        <v>1340</v>
      </c>
      <c r="L2265" s="825">
        <v>163.54</v>
      </c>
      <c r="M2265" s="825">
        <v>2289.56</v>
      </c>
      <c r="N2265" s="822">
        <v>14</v>
      </c>
      <c r="O2265" s="826">
        <v>3.5</v>
      </c>
      <c r="P2265" s="825">
        <v>1798.94</v>
      </c>
      <c r="Q2265" s="827">
        <v>0.78571428571428581</v>
      </c>
      <c r="R2265" s="822">
        <v>11</v>
      </c>
      <c r="S2265" s="827">
        <v>0.7857142857142857</v>
      </c>
      <c r="T2265" s="826">
        <v>2.5</v>
      </c>
      <c r="U2265" s="828">
        <v>0.7142857142857143</v>
      </c>
    </row>
    <row r="2266" spans="1:21" ht="14.45" customHeight="1" x14ac:dyDescent="0.2">
      <c r="A2266" s="821">
        <v>21</v>
      </c>
      <c r="B2266" s="822" t="s">
        <v>3465</v>
      </c>
      <c r="C2266" s="822" t="s">
        <v>3471</v>
      </c>
      <c r="D2266" s="823" t="s">
        <v>6113</v>
      </c>
      <c r="E2266" s="824" t="s">
        <v>3521</v>
      </c>
      <c r="F2266" s="822" t="s">
        <v>3466</v>
      </c>
      <c r="G2266" s="822" t="s">
        <v>3567</v>
      </c>
      <c r="H2266" s="822" t="s">
        <v>329</v>
      </c>
      <c r="I2266" s="822" t="s">
        <v>3904</v>
      </c>
      <c r="J2266" s="822" t="s">
        <v>984</v>
      </c>
      <c r="K2266" s="822" t="s">
        <v>1340</v>
      </c>
      <c r="L2266" s="825">
        <v>163.54</v>
      </c>
      <c r="M2266" s="825">
        <v>654.16</v>
      </c>
      <c r="N2266" s="822">
        <v>4</v>
      </c>
      <c r="O2266" s="826">
        <v>0.5</v>
      </c>
      <c r="P2266" s="825">
        <v>654.16</v>
      </c>
      <c r="Q2266" s="827">
        <v>1</v>
      </c>
      <c r="R2266" s="822">
        <v>4</v>
      </c>
      <c r="S2266" s="827">
        <v>1</v>
      </c>
      <c r="T2266" s="826">
        <v>0.5</v>
      </c>
      <c r="U2266" s="828">
        <v>1</v>
      </c>
    </row>
    <row r="2267" spans="1:21" ht="14.45" customHeight="1" x14ac:dyDescent="0.2">
      <c r="A2267" s="821">
        <v>21</v>
      </c>
      <c r="B2267" s="822" t="s">
        <v>3465</v>
      </c>
      <c r="C2267" s="822" t="s">
        <v>3471</v>
      </c>
      <c r="D2267" s="823" t="s">
        <v>6113</v>
      </c>
      <c r="E2267" s="824" t="s">
        <v>3521</v>
      </c>
      <c r="F2267" s="822" t="s">
        <v>3466</v>
      </c>
      <c r="G2267" s="822" t="s">
        <v>3919</v>
      </c>
      <c r="H2267" s="822" t="s">
        <v>662</v>
      </c>
      <c r="I2267" s="822" t="s">
        <v>3920</v>
      </c>
      <c r="J2267" s="822" t="s">
        <v>3921</v>
      </c>
      <c r="K2267" s="822" t="s">
        <v>776</v>
      </c>
      <c r="L2267" s="825">
        <v>219.25</v>
      </c>
      <c r="M2267" s="825">
        <v>6577.5</v>
      </c>
      <c r="N2267" s="822">
        <v>30</v>
      </c>
      <c r="O2267" s="826">
        <v>8.5</v>
      </c>
      <c r="P2267" s="825">
        <v>3946.5</v>
      </c>
      <c r="Q2267" s="827">
        <v>0.6</v>
      </c>
      <c r="R2267" s="822">
        <v>18</v>
      </c>
      <c r="S2267" s="827">
        <v>0.6</v>
      </c>
      <c r="T2267" s="826">
        <v>5.5</v>
      </c>
      <c r="U2267" s="828">
        <v>0.6470588235294118</v>
      </c>
    </row>
    <row r="2268" spans="1:21" ht="14.45" customHeight="1" x14ac:dyDescent="0.2">
      <c r="A2268" s="821">
        <v>21</v>
      </c>
      <c r="B2268" s="822" t="s">
        <v>3465</v>
      </c>
      <c r="C2268" s="822" t="s">
        <v>3471</v>
      </c>
      <c r="D2268" s="823" t="s">
        <v>6113</v>
      </c>
      <c r="E2268" s="824" t="s">
        <v>3521</v>
      </c>
      <c r="F2268" s="822" t="s">
        <v>3466</v>
      </c>
      <c r="G2268" s="822" t="s">
        <v>3923</v>
      </c>
      <c r="H2268" s="822" t="s">
        <v>329</v>
      </c>
      <c r="I2268" s="822" t="s">
        <v>4827</v>
      </c>
      <c r="J2268" s="822" t="s">
        <v>3925</v>
      </c>
      <c r="K2268" s="822" t="s">
        <v>4828</v>
      </c>
      <c r="L2268" s="825">
        <v>176.32</v>
      </c>
      <c r="M2268" s="825">
        <v>881.59999999999991</v>
      </c>
      <c r="N2268" s="822">
        <v>5</v>
      </c>
      <c r="O2268" s="826">
        <v>3.5</v>
      </c>
      <c r="P2268" s="825">
        <v>705.28</v>
      </c>
      <c r="Q2268" s="827">
        <v>0.8</v>
      </c>
      <c r="R2268" s="822">
        <v>4</v>
      </c>
      <c r="S2268" s="827">
        <v>0.8</v>
      </c>
      <c r="T2268" s="826">
        <v>2.5</v>
      </c>
      <c r="U2268" s="828">
        <v>0.7142857142857143</v>
      </c>
    </row>
    <row r="2269" spans="1:21" ht="14.45" customHeight="1" x14ac:dyDescent="0.2">
      <c r="A2269" s="821">
        <v>21</v>
      </c>
      <c r="B2269" s="822" t="s">
        <v>3465</v>
      </c>
      <c r="C2269" s="822" t="s">
        <v>3471</v>
      </c>
      <c r="D2269" s="823" t="s">
        <v>6113</v>
      </c>
      <c r="E2269" s="824" t="s">
        <v>3521</v>
      </c>
      <c r="F2269" s="822" t="s">
        <v>3466</v>
      </c>
      <c r="G2269" s="822" t="s">
        <v>3923</v>
      </c>
      <c r="H2269" s="822" t="s">
        <v>329</v>
      </c>
      <c r="I2269" s="822" t="s">
        <v>5421</v>
      </c>
      <c r="J2269" s="822" t="s">
        <v>5422</v>
      </c>
      <c r="K2269" s="822" t="s">
        <v>3706</v>
      </c>
      <c r="L2269" s="825">
        <v>176.32</v>
      </c>
      <c r="M2269" s="825">
        <v>352.64</v>
      </c>
      <c r="N2269" s="822">
        <v>2</v>
      </c>
      <c r="O2269" s="826">
        <v>2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21</v>
      </c>
      <c r="B2270" s="822" t="s">
        <v>3465</v>
      </c>
      <c r="C2270" s="822" t="s">
        <v>3471</v>
      </c>
      <c r="D2270" s="823" t="s">
        <v>6113</v>
      </c>
      <c r="E2270" s="824" t="s">
        <v>3521</v>
      </c>
      <c r="F2270" s="822" t="s">
        <v>3466</v>
      </c>
      <c r="G2270" s="822" t="s">
        <v>3930</v>
      </c>
      <c r="H2270" s="822" t="s">
        <v>662</v>
      </c>
      <c r="I2270" s="822" t="s">
        <v>5423</v>
      </c>
      <c r="J2270" s="822" t="s">
        <v>2801</v>
      </c>
      <c r="K2270" s="822" t="s">
        <v>5424</v>
      </c>
      <c r="L2270" s="825">
        <v>118.65</v>
      </c>
      <c r="M2270" s="825">
        <v>118.65</v>
      </c>
      <c r="N2270" s="822">
        <v>1</v>
      </c>
      <c r="O2270" s="826">
        <v>1</v>
      </c>
      <c r="P2270" s="825"/>
      <c r="Q2270" s="827">
        <v>0</v>
      </c>
      <c r="R2270" s="822"/>
      <c r="S2270" s="827">
        <v>0</v>
      </c>
      <c r="T2270" s="826"/>
      <c r="U2270" s="828">
        <v>0</v>
      </c>
    </row>
    <row r="2271" spans="1:21" ht="14.45" customHeight="1" x14ac:dyDescent="0.2">
      <c r="A2271" s="821">
        <v>21</v>
      </c>
      <c r="B2271" s="822" t="s">
        <v>3465</v>
      </c>
      <c r="C2271" s="822" t="s">
        <v>3471</v>
      </c>
      <c r="D2271" s="823" t="s">
        <v>6113</v>
      </c>
      <c r="E2271" s="824" t="s">
        <v>3521</v>
      </c>
      <c r="F2271" s="822" t="s">
        <v>3466</v>
      </c>
      <c r="G2271" s="822" t="s">
        <v>3939</v>
      </c>
      <c r="H2271" s="822" t="s">
        <v>329</v>
      </c>
      <c r="I2271" s="822" t="s">
        <v>3940</v>
      </c>
      <c r="J2271" s="822" t="s">
        <v>3941</v>
      </c>
      <c r="K2271" s="822" t="s">
        <v>3942</v>
      </c>
      <c r="L2271" s="825">
        <v>727.03</v>
      </c>
      <c r="M2271" s="825">
        <v>727.03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21</v>
      </c>
      <c r="B2272" s="822" t="s">
        <v>3465</v>
      </c>
      <c r="C2272" s="822" t="s">
        <v>3471</v>
      </c>
      <c r="D2272" s="823" t="s">
        <v>6113</v>
      </c>
      <c r="E2272" s="824" t="s">
        <v>3521</v>
      </c>
      <c r="F2272" s="822" t="s">
        <v>3466</v>
      </c>
      <c r="G2272" s="822" t="s">
        <v>4244</v>
      </c>
      <c r="H2272" s="822" t="s">
        <v>329</v>
      </c>
      <c r="I2272" s="822" t="s">
        <v>4245</v>
      </c>
      <c r="J2272" s="822" t="s">
        <v>4246</v>
      </c>
      <c r="K2272" s="822" t="s">
        <v>4247</v>
      </c>
      <c r="L2272" s="825">
        <v>140.44</v>
      </c>
      <c r="M2272" s="825">
        <v>280.88</v>
      </c>
      <c r="N2272" s="822">
        <v>2</v>
      </c>
      <c r="O2272" s="826">
        <v>1</v>
      </c>
      <c r="P2272" s="825">
        <v>280.88</v>
      </c>
      <c r="Q2272" s="827">
        <v>1</v>
      </c>
      <c r="R2272" s="822">
        <v>2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21</v>
      </c>
      <c r="B2273" s="822" t="s">
        <v>3465</v>
      </c>
      <c r="C2273" s="822" t="s">
        <v>3471</v>
      </c>
      <c r="D2273" s="823" t="s">
        <v>6113</v>
      </c>
      <c r="E2273" s="824" t="s">
        <v>3521</v>
      </c>
      <c r="F2273" s="822" t="s">
        <v>3466</v>
      </c>
      <c r="G2273" s="822" t="s">
        <v>4244</v>
      </c>
      <c r="H2273" s="822" t="s">
        <v>329</v>
      </c>
      <c r="I2273" s="822" t="s">
        <v>5175</v>
      </c>
      <c r="J2273" s="822" t="s">
        <v>2038</v>
      </c>
      <c r="K2273" s="822" t="s">
        <v>2039</v>
      </c>
      <c r="L2273" s="825">
        <v>54.18</v>
      </c>
      <c r="M2273" s="825">
        <v>54.18</v>
      </c>
      <c r="N2273" s="822">
        <v>1</v>
      </c>
      <c r="O2273" s="826">
        <v>1</v>
      </c>
      <c r="P2273" s="825">
        <v>54.18</v>
      </c>
      <c r="Q2273" s="827">
        <v>1</v>
      </c>
      <c r="R2273" s="822">
        <v>1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21</v>
      </c>
      <c r="B2274" s="822" t="s">
        <v>3465</v>
      </c>
      <c r="C2274" s="822" t="s">
        <v>3471</v>
      </c>
      <c r="D2274" s="823" t="s">
        <v>6113</v>
      </c>
      <c r="E2274" s="824" t="s">
        <v>3521</v>
      </c>
      <c r="F2274" s="822" t="s">
        <v>3466</v>
      </c>
      <c r="G2274" s="822" t="s">
        <v>4244</v>
      </c>
      <c r="H2274" s="822" t="s">
        <v>329</v>
      </c>
      <c r="I2274" s="822" t="s">
        <v>4690</v>
      </c>
      <c r="J2274" s="822" t="s">
        <v>4691</v>
      </c>
      <c r="K2274" s="822" t="s">
        <v>4692</v>
      </c>
      <c r="L2274" s="825">
        <v>0</v>
      </c>
      <c r="M2274" s="825">
        <v>0</v>
      </c>
      <c r="N2274" s="822">
        <v>2</v>
      </c>
      <c r="O2274" s="826">
        <v>0.5</v>
      </c>
      <c r="P2274" s="825"/>
      <c r="Q2274" s="827"/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21</v>
      </c>
      <c r="B2275" s="822" t="s">
        <v>3465</v>
      </c>
      <c r="C2275" s="822" t="s">
        <v>3471</v>
      </c>
      <c r="D2275" s="823" t="s">
        <v>6113</v>
      </c>
      <c r="E2275" s="824" t="s">
        <v>3521</v>
      </c>
      <c r="F2275" s="822" t="s">
        <v>3466</v>
      </c>
      <c r="G2275" s="822" t="s">
        <v>4244</v>
      </c>
      <c r="H2275" s="822" t="s">
        <v>329</v>
      </c>
      <c r="I2275" s="822" t="s">
        <v>4693</v>
      </c>
      <c r="J2275" s="822" t="s">
        <v>4691</v>
      </c>
      <c r="K2275" s="822" t="s">
        <v>4692</v>
      </c>
      <c r="L2275" s="825">
        <v>0</v>
      </c>
      <c r="M2275" s="825">
        <v>0</v>
      </c>
      <c r="N2275" s="822">
        <v>1</v>
      </c>
      <c r="O2275" s="826">
        <v>0.5</v>
      </c>
      <c r="P2275" s="825">
        <v>0</v>
      </c>
      <c r="Q2275" s="827"/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21</v>
      </c>
      <c r="B2276" s="822" t="s">
        <v>3465</v>
      </c>
      <c r="C2276" s="822" t="s">
        <v>3471</v>
      </c>
      <c r="D2276" s="823" t="s">
        <v>6113</v>
      </c>
      <c r="E2276" s="824" t="s">
        <v>3521</v>
      </c>
      <c r="F2276" s="822" t="s">
        <v>3466</v>
      </c>
      <c r="G2276" s="822" t="s">
        <v>3530</v>
      </c>
      <c r="H2276" s="822" t="s">
        <v>329</v>
      </c>
      <c r="I2276" s="822" t="s">
        <v>3531</v>
      </c>
      <c r="J2276" s="822" t="s">
        <v>862</v>
      </c>
      <c r="K2276" s="822" t="s">
        <v>3532</v>
      </c>
      <c r="L2276" s="825">
        <v>53.57</v>
      </c>
      <c r="M2276" s="825">
        <v>1607.1000000000004</v>
      </c>
      <c r="N2276" s="822">
        <v>30</v>
      </c>
      <c r="O2276" s="826">
        <v>16</v>
      </c>
      <c r="P2276" s="825">
        <v>964.2600000000001</v>
      </c>
      <c r="Q2276" s="827">
        <v>0.6</v>
      </c>
      <c r="R2276" s="822">
        <v>18</v>
      </c>
      <c r="S2276" s="827">
        <v>0.6</v>
      </c>
      <c r="T2276" s="826">
        <v>9.5</v>
      </c>
      <c r="U2276" s="828">
        <v>0.59375</v>
      </c>
    </row>
    <row r="2277" spans="1:21" ht="14.45" customHeight="1" x14ac:dyDescent="0.2">
      <c r="A2277" s="821">
        <v>21</v>
      </c>
      <c r="B2277" s="822" t="s">
        <v>3465</v>
      </c>
      <c r="C2277" s="822" t="s">
        <v>3471</v>
      </c>
      <c r="D2277" s="823" t="s">
        <v>6113</v>
      </c>
      <c r="E2277" s="824" t="s">
        <v>3521</v>
      </c>
      <c r="F2277" s="822" t="s">
        <v>3466</v>
      </c>
      <c r="G2277" s="822" t="s">
        <v>4406</v>
      </c>
      <c r="H2277" s="822" t="s">
        <v>662</v>
      </c>
      <c r="I2277" s="822" t="s">
        <v>2749</v>
      </c>
      <c r="J2277" s="822" t="s">
        <v>757</v>
      </c>
      <c r="K2277" s="822" t="s">
        <v>759</v>
      </c>
      <c r="L2277" s="825">
        <v>117.03</v>
      </c>
      <c r="M2277" s="825">
        <v>117.03</v>
      </c>
      <c r="N2277" s="822">
        <v>1</v>
      </c>
      <c r="O2277" s="826">
        <v>0.5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21</v>
      </c>
      <c r="B2278" s="822" t="s">
        <v>3465</v>
      </c>
      <c r="C2278" s="822" t="s">
        <v>3471</v>
      </c>
      <c r="D2278" s="823" t="s">
        <v>6113</v>
      </c>
      <c r="E2278" s="824" t="s">
        <v>3521</v>
      </c>
      <c r="F2278" s="822" t="s">
        <v>3466</v>
      </c>
      <c r="G2278" s="822" t="s">
        <v>4406</v>
      </c>
      <c r="H2278" s="822" t="s">
        <v>662</v>
      </c>
      <c r="I2278" s="822" t="s">
        <v>2752</v>
      </c>
      <c r="J2278" s="822" t="s">
        <v>757</v>
      </c>
      <c r="K2278" s="822" t="s">
        <v>758</v>
      </c>
      <c r="L2278" s="825">
        <v>38.04</v>
      </c>
      <c r="M2278" s="825">
        <v>38.04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21</v>
      </c>
      <c r="B2279" s="822" t="s">
        <v>3465</v>
      </c>
      <c r="C2279" s="822" t="s">
        <v>3471</v>
      </c>
      <c r="D2279" s="823" t="s">
        <v>6113</v>
      </c>
      <c r="E2279" s="824" t="s">
        <v>3521</v>
      </c>
      <c r="F2279" s="822" t="s">
        <v>3466</v>
      </c>
      <c r="G2279" s="822" t="s">
        <v>5312</v>
      </c>
      <c r="H2279" s="822" t="s">
        <v>329</v>
      </c>
      <c r="I2279" s="822" t="s">
        <v>5425</v>
      </c>
      <c r="J2279" s="822" t="s">
        <v>5314</v>
      </c>
      <c r="K2279" s="822" t="s">
        <v>5426</v>
      </c>
      <c r="L2279" s="825">
        <v>0</v>
      </c>
      <c r="M2279" s="825">
        <v>0</v>
      </c>
      <c r="N2279" s="822">
        <v>1</v>
      </c>
      <c r="O2279" s="826">
        <v>1</v>
      </c>
      <c r="P2279" s="825"/>
      <c r="Q2279" s="827"/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21</v>
      </c>
      <c r="B2280" s="822" t="s">
        <v>3465</v>
      </c>
      <c r="C2280" s="822" t="s">
        <v>3471</v>
      </c>
      <c r="D2280" s="823" t="s">
        <v>6113</v>
      </c>
      <c r="E2280" s="824" t="s">
        <v>3521</v>
      </c>
      <c r="F2280" s="822" t="s">
        <v>3466</v>
      </c>
      <c r="G2280" s="822" t="s">
        <v>3957</v>
      </c>
      <c r="H2280" s="822" t="s">
        <v>329</v>
      </c>
      <c r="I2280" s="822" t="s">
        <v>3958</v>
      </c>
      <c r="J2280" s="822" t="s">
        <v>1278</v>
      </c>
      <c r="K2280" s="822" t="s">
        <v>1280</v>
      </c>
      <c r="L2280" s="825">
        <v>80.53</v>
      </c>
      <c r="M2280" s="825">
        <v>644.24</v>
      </c>
      <c r="N2280" s="822">
        <v>8</v>
      </c>
      <c r="O2280" s="826">
        <v>2.5</v>
      </c>
      <c r="P2280" s="825">
        <v>402.65</v>
      </c>
      <c r="Q2280" s="827">
        <v>0.625</v>
      </c>
      <c r="R2280" s="822">
        <v>5</v>
      </c>
      <c r="S2280" s="827">
        <v>0.625</v>
      </c>
      <c r="T2280" s="826">
        <v>1.5</v>
      </c>
      <c r="U2280" s="828">
        <v>0.6</v>
      </c>
    </row>
    <row r="2281" spans="1:21" ht="14.45" customHeight="1" x14ac:dyDescent="0.2">
      <c r="A2281" s="821">
        <v>21</v>
      </c>
      <c r="B2281" s="822" t="s">
        <v>3465</v>
      </c>
      <c r="C2281" s="822" t="s">
        <v>3471</v>
      </c>
      <c r="D2281" s="823" t="s">
        <v>6113</v>
      </c>
      <c r="E2281" s="824" t="s">
        <v>3521</v>
      </c>
      <c r="F2281" s="822" t="s">
        <v>3466</v>
      </c>
      <c r="G2281" s="822" t="s">
        <v>3544</v>
      </c>
      <c r="H2281" s="822" t="s">
        <v>329</v>
      </c>
      <c r="I2281" s="822" t="s">
        <v>3961</v>
      </c>
      <c r="J2281" s="822" t="s">
        <v>1286</v>
      </c>
      <c r="K2281" s="822" t="s">
        <v>1289</v>
      </c>
      <c r="L2281" s="825">
        <v>60.1</v>
      </c>
      <c r="M2281" s="825">
        <v>120.2</v>
      </c>
      <c r="N2281" s="822">
        <v>2</v>
      </c>
      <c r="O2281" s="826">
        <v>1</v>
      </c>
      <c r="P2281" s="825">
        <v>120.2</v>
      </c>
      <c r="Q2281" s="827">
        <v>1</v>
      </c>
      <c r="R2281" s="822">
        <v>2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21</v>
      </c>
      <c r="B2282" s="822" t="s">
        <v>3465</v>
      </c>
      <c r="C2282" s="822" t="s">
        <v>3471</v>
      </c>
      <c r="D2282" s="823" t="s">
        <v>6113</v>
      </c>
      <c r="E2282" s="824" t="s">
        <v>3521</v>
      </c>
      <c r="F2282" s="822" t="s">
        <v>3466</v>
      </c>
      <c r="G2282" s="822" t="s">
        <v>5427</v>
      </c>
      <c r="H2282" s="822" t="s">
        <v>662</v>
      </c>
      <c r="I2282" s="822" t="s">
        <v>5428</v>
      </c>
      <c r="J2282" s="822" t="s">
        <v>2731</v>
      </c>
      <c r="K2282" s="822" t="s">
        <v>5429</v>
      </c>
      <c r="L2282" s="825">
        <v>105.44</v>
      </c>
      <c r="M2282" s="825">
        <v>210.88</v>
      </c>
      <c r="N2282" s="822">
        <v>2</v>
      </c>
      <c r="O2282" s="826">
        <v>0.5</v>
      </c>
      <c r="P2282" s="825">
        <v>210.88</v>
      </c>
      <c r="Q2282" s="827">
        <v>1</v>
      </c>
      <c r="R2282" s="822">
        <v>2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21</v>
      </c>
      <c r="B2283" s="822" t="s">
        <v>3465</v>
      </c>
      <c r="C2283" s="822" t="s">
        <v>3471</v>
      </c>
      <c r="D2283" s="823" t="s">
        <v>6113</v>
      </c>
      <c r="E2283" s="824" t="s">
        <v>3521</v>
      </c>
      <c r="F2283" s="822" t="s">
        <v>3466</v>
      </c>
      <c r="G2283" s="822" t="s">
        <v>3533</v>
      </c>
      <c r="H2283" s="822" t="s">
        <v>662</v>
      </c>
      <c r="I2283" s="822" t="s">
        <v>2707</v>
      </c>
      <c r="J2283" s="822" t="s">
        <v>1021</v>
      </c>
      <c r="K2283" s="822" t="s">
        <v>2708</v>
      </c>
      <c r="L2283" s="825">
        <v>2309.36</v>
      </c>
      <c r="M2283" s="825">
        <v>64662.080000000002</v>
      </c>
      <c r="N2283" s="822">
        <v>28</v>
      </c>
      <c r="O2283" s="826">
        <v>6</v>
      </c>
      <c r="P2283" s="825">
        <v>50805.920000000006</v>
      </c>
      <c r="Q2283" s="827">
        <v>0.78571428571428581</v>
      </c>
      <c r="R2283" s="822">
        <v>22</v>
      </c>
      <c r="S2283" s="827">
        <v>0.7857142857142857</v>
      </c>
      <c r="T2283" s="826">
        <v>5</v>
      </c>
      <c r="U2283" s="828">
        <v>0.83333333333333337</v>
      </c>
    </row>
    <row r="2284" spans="1:21" ht="14.45" customHeight="1" x14ac:dyDescent="0.2">
      <c r="A2284" s="821">
        <v>21</v>
      </c>
      <c r="B2284" s="822" t="s">
        <v>3465</v>
      </c>
      <c r="C2284" s="822" t="s">
        <v>3471</v>
      </c>
      <c r="D2284" s="823" t="s">
        <v>6113</v>
      </c>
      <c r="E2284" s="824" t="s">
        <v>3521</v>
      </c>
      <c r="F2284" s="822" t="s">
        <v>3466</v>
      </c>
      <c r="G2284" s="822" t="s">
        <v>3533</v>
      </c>
      <c r="H2284" s="822" t="s">
        <v>662</v>
      </c>
      <c r="I2284" s="822" t="s">
        <v>2707</v>
      </c>
      <c r="J2284" s="822" t="s">
        <v>1021</v>
      </c>
      <c r="K2284" s="822" t="s">
        <v>2708</v>
      </c>
      <c r="L2284" s="825">
        <v>2309.37</v>
      </c>
      <c r="M2284" s="825">
        <v>6928.11</v>
      </c>
      <c r="N2284" s="822">
        <v>3</v>
      </c>
      <c r="O2284" s="826">
        <v>1</v>
      </c>
      <c r="P2284" s="825">
        <v>6928.11</v>
      </c>
      <c r="Q2284" s="827">
        <v>1</v>
      </c>
      <c r="R2284" s="822">
        <v>3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21</v>
      </c>
      <c r="B2285" s="822" t="s">
        <v>3465</v>
      </c>
      <c r="C2285" s="822" t="s">
        <v>3471</v>
      </c>
      <c r="D2285" s="823" t="s">
        <v>6113</v>
      </c>
      <c r="E2285" s="824" t="s">
        <v>3521</v>
      </c>
      <c r="F2285" s="822" t="s">
        <v>3466</v>
      </c>
      <c r="G2285" s="822" t="s">
        <v>3533</v>
      </c>
      <c r="H2285" s="822" t="s">
        <v>662</v>
      </c>
      <c r="I2285" s="822" t="s">
        <v>2703</v>
      </c>
      <c r="J2285" s="822" t="s">
        <v>1021</v>
      </c>
      <c r="K2285" s="822" t="s">
        <v>2704</v>
      </c>
      <c r="L2285" s="825">
        <v>1385.62</v>
      </c>
      <c r="M2285" s="825">
        <v>12470.579999999998</v>
      </c>
      <c r="N2285" s="822">
        <v>9</v>
      </c>
      <c r="O2285" s="826">
        <v>1.5</v>
      </c>
      <c r="P2285" s="825">
        <v>12470.579999999998</v>
      </c>
      <c r="Q2285" s="827">
        <v>1</v>
      </c>
      <c r="R2285" s="822">
        <v>9</v>
      </c>
      <c r="S2285" s="827">
        <v>1</v>
      </c>
      <c r="T2285" s="826">
        <v>1.5</v>
      </c>
      <c r="U2285" s="828">
        <v>1</v>
      </c>
    </row>
    <row r="2286" spans="1:21" ht="14.45" customHeight="1" x14ac:dyDescent="0.2">
      <c r="A2286" s="821">
        <v>21</v>
      </c>
      <c r="B2286" s="822" t="s">
        <v>3465</v>
      </c>
      <c r="C2286" s="822" t="s">
        <v>3471</v>
      </c>
      <c r="D2286" s="823" t="s">
        <v>6113</v>
      </c>
      <c r="E2286" s="824" t="s">
        <v>3521</v>
      </c>
      <c r="F2286" s="822" t="s">
        <v>3466</v>
      </c>
      <c r="G2286" s="822" t="s">
        <v>3533</v>
      </c>
      <c r="H2286" s="822" t="s">
        <v>662</v>
      </c>
      <c r="I2286" s="822" t="s">
        <v>2714</v>
      </c>
      <c r="J2286" s="822" t="s">
        <v>1016</v>
      </c>
      <c r="K2286" s="822" t="s">
        <v>1018</v>
      </c>
      <c r="L2286" s="825">
        <v>490.89</v>
      </c>
      <c r="M2286" s="825">
        <v>1472.67</v>
      </c>
      <c r="N2286" s="822">
        <v>3</v>
      </c>
      <c r="O2286" s="826">
        <v>1.5</v>
      </c>
      <c r="P2286" s="825">
        <v>490.89</v>
      </c>
      <c r="Q2286" s="827">
        <v>0.33333333333333331</v>
      </c>
      <c r="R2286" s="822">
        <v>1</v>
      </c>
      <c r="S2286" s="827">
        <v>0.33333333333333331</v>
      </c>
      <c r="T2286" s="826">
        <v>0.5</v>
      </c>
      <c r="U2286" s="828">
        <v>0.33333333333333331</v>
      </c>
    </row>
    <row r="2287" spans="1:21" ht="14.45" customHeight="1" x14ac:dyDescent="0.2">
      <c r="A2287" s="821">
        <v>21</v>
      </c>
      <c r="B2287" s="822" t="s">
        <v>3465</v>
      </c>
      <c r="C2287" s="822" t="s">
        <v>3471</v>
      </c>
      <c r="D2287" s="823" t="s">
        <v>6113</v>
      </c>
      <c r="E2287" s="824" t="s">
        <v>3521</v>
      </c>
      <c r="F2287" s="822" t="s">
        <v>3466</v>
      </c>
      <c r="G2287" s="822" t="s">
        <v>3533</v>
      </c>
      <c r="H2287" s="822" t="s">
        <v>662</v>
      </c>
      <c r="I2287" s="822" t="s">
        <v>2714</v>
      </c>
      <c r="J2287" s="822" t="s">
        <v>1016</v>
      </c>
      <c r="K2287" s="822" t="s">
        <v>1018</v>
      </c>
      <c r="L2287" s="825">
        <v>422.33</v>
      </c>
      <c r="M2287" s="825">
        <v>2956.31</v>
      </c>
      <c r="N2287" s="822">
        <v>7</v>
      </c>
      <c r="O2287" s="826">
        <v>2.5</v>
      </c>
      <c r="P2287" s="825">
        <v>422.33</v>
      </c>
      <c r="Q2287" s="827">
        <v>0.14285714285714285</v>
      </c>
      <c r="R2287" s="822">
        <v>1</v>
      </c>
      <c r="S2287" s="827">
        <v>0.14285714285714285</v>
      </c>
      <c r="T2287" s="826">
        <v>1</v>
      </c>
      <c r="U2287" s="828">
        <v>0.4</v>
      </c>
    </row>
    <row r="2288" spans="1:21" ht="14.45" customHeight="1" x14ac:dyDescent="0.2">
      <c r="A2288" s="821">
        <v>21</v>
      </c>
      <c r="B2288" s="822" t="s">
        <v>3465</v>
      </c>
      <c r="C2288" s="822" t="s">
        <v>3471</v>
      </c>
      <c r="D2288" s="823" t="s">
        <v>6113</v>
      </c>
      <c r="E2288" s="824" t="s">
        <v>3521</v>
      </c>
      <c r="F2288" s="822" t="s">
        <v>3466</v>
      </c>
      <c r="G2288" s="822" t="s">
        <v>3533</v>
      </c>
      <c r="H2288" s="822" t="s">
        <v>662</v>
      </c>
      <c r="I2288" s="822" t="s">
        <v>2705</v>
      </c>
      <c r="J2288" s="822" t="s">
        <v>1021</v>
      </c>
      <c r="K2288" s="822" t="s">
        <v>2706</v>
      </c>
      <c r="L2288" s="825">
        <v>1847.49</v>
      </c>
      <c r="M2288" s="825">
        <v>20322.39</v>
      </c>
      <c r="N2288" s="822">
        <v>11</v>
      </c>
      <c r="O2288" s="826">
        <v>2</v>
      </c>
      <c r="P2288" s="825">
        <v>20322.39</v>
      </c>
      <c r="Q2288" s="827">
        <v>1</v>
      </c>
      <c r="R2288" s="822">
        <v>11</v>
      </c>
      <c r="S2288" s="827">
        <v>1</v>
      </c>
      <c r="T2288" s="826">
        <v>2</v>
      </c>
      <c r="U2288" s="828">
        <v>1</v>
      </c>
    </row>
    <row r="2289" spans="1:21" ht="14.45" customHeight="1" x14ac:dyDescent="0.2">
      <c r="A2289" s="821">
        <v>21</v>
      </c>
      <c r="B2289" s="822" t="s">
        <v>3465</v>
      </c>
      <c r="C2289" s="822" t="s">
        <v>3471</v>
      </c>
      <c r="D2289" s="823" t="s">
        <v>6113</v>
      </c>
      <c r="E2289" s="824" t="s">
        <v>3521</v>
      </c>
      <c r="F2289" s="822" t="s">
        <v>3466</v>
      </c>
      <c r="G2289" s="822" t="s">
        <v>3533</v>
      </c>
      <c r="H2289" s="822" t="s">
        <v>662</v>
      </c>
      <c r="I2289" s="822" t="s">
        <v>2709</v>
      </c>
      <c r="J2289" s="822" t="s">
        <v>1016</v>
      </c>
      <c r="K2289" s="822" t="s">
        <v>1017</v>
      </c>
      <c r="L2289" s="825">
        <v>923.74</v>
      </c>
      <c r="M2289" s="825">
        <v>11084.880000000001</v>
      </c>
      <c r="N2289" s="822">
        <v>12</v>
      </c>
      <c r="O2289" s="826">
        <v>2.5</v>
      </c>
      <c r="P2289" s="825">
        <v>11084.880000000001</v>
      </c>
      <c r="Q2289" s="827">
        <v>1</v>
      </c>
      <c r="R2289" s="822">
        <v>12</v>
      </c>
      <c r="S2289" s="827">
        <v>1</v>
      </c>
      <c r="T2289" s="826">
        <v>2.5</v>
      </c>
      <c r="U2289" s="828">
        <v>1</v>
      </c>
    </row>
    <row r="2290" spans="1:21" ht="14.45" customHeight="1" x14ac:dyDescent="0.2">
      <c r="A2290" s="821">
        <v>21</v>
      </c>
      <c r="B2290" s="822" t="s">
        <v>3465</v>
      </c>
      <c r="C2290" s="822" t="s">
        <v>3471</v>
      </c>
      <c r="D2290" s="823" t="s">
        <v>6113</v>
      </c>
      <c r="E2290" s="824" t="s">
        <v>3521</v>
      </c>
      <c r="F2290" s="822" t="s">
        <v>3466</v>
      </c>
      <c r="G2290" s="822" t="s">
        <v>3533</v>
      </c>
      <c r="H2290" s="822" t="s">
        <v>662</v>
      </c>
      <c r="I2290" s="822" t="s">
        <v>2709</v>
      </c>
      <c r="J2290" s="822" t="s">
        <v>1016</v>
      </c>
      <c r="K2290" s="822" t="s">
        <v>1017</v>
      </c>
      <c r="L2290" s="825">
        <v>923.75</v>
      </c>
      <c r="M2290" s="825">
        <v>5542.5</v>
      </c>
      <c r="N2290" s="822">
        <v>6</v>
      </c>
      <c r="O2290" s="826">
        <v>1.5</v>
      </c>
      <c r="P2290" s="825">
        <v>5542.5</v>
      </c>
      <c r="Q2290" s="827">
        <v>1</v>
      </c>
      <c r="R2290" s="822">
        <v>6</v>
      </c>
      <c r="S2290" s="827">
        <v>1</v>
      </c>
      <c r="T2290" s="826">
        <v>1.5</v>
      </c>
      <c r="U2290" s="828">
        <v>1</v>
      </c>
    </row>
    <row r="2291" spans="1:21" ht="14.45" customHeight="1" x14ac:dyDescent="0.2">
      <c r="A2291" s="821">
        <v>21</v>
      </c>
      <c r="B2291" s="822" t="s">
        <v>3465</v>
      </c>
      <c r="C2291" s="822" t="s">
        <v>3471</v>
      </c>
      <c r="D2291" s="823" t="s">
        <v>6113</v>
      </c>
      <c r="E2291" s="824" t="s">
        <v>3521</v>
      </c>
      <c r="F2291" s="822" t="s">
        <v>3466</v>
      </c>
      <c r="G2291" s="822" t="s">
        <v>4834</v>
      </c>
      <c r="H2291" s="822" t="s">
        <v>329</v>
      </c>
      <c r="I2291" s="822" t="s">
        <v>5430</v>
      </c>
      <c r="J2291" s="822" t="s">
        <v>1304</v>
      </c>
      <c r="K2291" s="822" t="s">
        <v>5431</v>
      </c>
      <c r="L2291" s="825">
        <v>0</v>
      </c>
      <c r="M2291" s="825">
        <v>0</v>
      </c>
      <c r="N2291" s="822">
        <v>4</v>
      </c>
      <c r="O2291" s="826">
        <v>3.5</v>
      </c>
      <c r="P2291" s="825">
        <v>0</v>
      </c>
      <c r="Q2291" s="827"/>
      <c r="R2291" s="822">
        <v>2</v>
      </c>
      <c r="S2291" s="827">
        <v>0.5</v>
      </c>
      <c r="T2291" s="826">
        <v>1.5</v>
      </c>
      <c r="U2291" s="828">
        <v>0.42857142857142855</v>
      </c>
    </row>
    <row r="2292" spans="1:21" ht="14.45" customHeight="1" x14ac:dyDescent="0.2">
      <c r="A2292" s="821">
        <v>21</v>
      </c>
      <c r="B2292" s="822" t="s">
        <v>3465</v>
      </c>
      <c r="C2292" s="822" t="s">
        <v>3471</v>
      </c>
      <c r="D2292" s="823" t="s">
        <v>6113</v>
      </c>
      <c r="E2292" s="824" t="s">
        <v>3521</v>
      </c>
      <c r="F2292" s="822" t="s">
        <v>3466</v>
      </c>
      <c r="G2292" s="822" t="s">
        <v>4834</v>
      </c>
      <c r="H2292" s="822" t="s">
        <v>329</v>
      </c>
      <c r="I2292" s="822" t="s">
        <v>5432</v>
      </c>
      <c r="J2292" s="822" t="s">
        <v>1304</v>
      </c>
      <c r="K2292" s="822" t="s">
        <v>1305</v>
      </c>
      <c r="L2292" s="825">
        <v>46.99</v>
      </c>
      <c r="M2292" s="825">
        <v>187.96</v>
      </c>
      <c r="N2292" s="822">
        <v>4</v>
      </c>
      <c r="O2292" s="826">
        <v>2.5</v>
      </c>
      <c r="P2292" s="825">
        <v>93.98</v>
      </c>
      <c r="Q2292" s="827">
        <v>0.5</v>
      </c>
      <c r="R2292" s="822">
        <v>2</v>
      </c>
      <c r="S2292" s="827">
        <v>0.5</v>
      </c>
      <c r="T2292" s="826">
        <v>0.5</v>
      </c>
      <c r="U2292" s="828">
        <v>0.2</v>
      </c>
    </row>
    <row r="2293" spans="1:21" ht="14.45" customHeight="1" x14ac:dyDescent="0.2">
      <c r="A2293" s="821">
        <v>21</v>
      </c>
      <c r="B2293" s="822" t="s">
        <v>3465</v>
      </c>
      <c r="C2293" s="822" t="s">
        <v>3471</v>
      </c>
      <c r="D2293" s="823" t="s">
        <v>6113</v>
      </c>
      <c r="E2293" s="824" t="s">
        <v>3521</v>
      </c>
      <c r="F2293" s="822" t="s">
        <v>3466</v>
      </c>
      <c r="G2293" s="822" t="s">
        <v>4834</v>
      </c>
      <c r="H2293" s="822" t="s">
        <v>329</v>
      </c>
      <c r="I2293" s="822" t="s">
        <v>4835</v>
      </c>
      <c r="J2293" s="822" t="s">
        <v>1304</v>
      </c>
      <c r="K2293" s="822" t="s">
        <v>4836</v>
      </c>
      <c r="L2293" s="825">
        <v>117.47</v>
      </c>
      <c r="M2293" s="825">
        <v>117.47</v>
      </c>
      <c r="N2293" s="822">
        <v>1</v>
      </c>
      <c r="O2293" s="826">
        <v>0.5</v>
      </c>
      <c r="P2293" s="825"/>
      <c r="Q2293" s="827">
        <v>0</v>
      </c>
      <c r="R2293" s="822"/>
      <c r="S2293" s="827">
        <v>0</v>
      </c>
      <c r="T2293" s="826"/>
      <c r="U2293" s="828">
        <v>0</v>
      </c>
    </row>
    <row r="2294" spans="1:21" ht="14.45" customHeight="1" x14ac:dyDescent="0.2">
      <c r="A2294" s="821">
        <v>21</v>
      </c>
      <c r="B2294" s="822" t="s">
        <v>3465</v>
      </c>
      <c r="C2294" s="822" t="s">
        <v>3471</v>
      </c>
      <c r="D2294" s="823" t="s">
        <v>6113</v>
      </c>
      <c r="E2294" s="824" t="s">
        <v>3521</v>
      </c>
      <c r="F2294" s="822" t="s">
        <v>3466</v>
      </c>
      <c r="G2294" s="822" t="s">
        <v>3964</v>
      </c>
      <c r="H2294" s="822" t="s">
        <v>329</v>
      </c>
      <c r="I2294" s="822" t="s">
        <v>3965</v>
      </c>
      <c r="J2294" s="822" t="s">
        <v>742</v>
      </c>
      <c r="K2294" s="822" t="s">
        <v>703</v>
      </c>
      <c r="L2294" s="825">
        <v>35.25</v>
      </c>
      <c r="M2294" s="825">
        <v>70.5</v>
      </c>
      <c r="N2294" s="822">
        <v>2</v>
      </c>
      <c r="O2294" s="826">
        <v>0.5</v>
      </c>
      <c r="P2294" s="825">
        <v>70.5</v>
      </c>
      <c r="Q2294" s="827">
        <v>1</v>
      </c>
      <c r="R2294" s="822">
        <v>2</v>
      </c>
      <c r="S2294" s="827">
        <v>1</v>
      </c>
      <c r="T2294" s="826">
        <v>0.5</v>
      </c>
      <c r="U2294" s="828">
        <v>1</v>
      </c>
    </row>
    <row r="2295" spans="1:21" ht="14.45" customHeight="1" x14ac:dyDescent="0.2">
      <c r="A2295" s="821">
        <v>21</v>
      </c>
      <c r="B2295" s="822" t="s">
        <v>3465</v>
      </c>
      <c r="C2295" s="822" t="s">
        <v>3471</v>
      </c>
      <c r="D2295" s="823" t="s">
        <v>6113</v>
      </c>
      <c r="E2295" s="824" t="s">
        <v>3521</v>
      </c>
      <c r="F2295" s="822" t="s">
        <v>3466</v>
      </c>
      <c r="G2295" s="822" t="s">
        <v>3964</v>
      </c>
      <c r="H2295" s="822" t="s">
        <v>329</v>
      </c>
      <c r="I2295" s="822" t="s">
        <v>3966</v>
      </c>
      <c r="J2295" s="822" t="s">
        <v>742</v>
      </c>
      <c r="K2295" s="822" t="s">
        <v>3967</v>
      </c>
      <c r="L2295" s="825">
        <v>35.25</v>
      </c>
      <c r="M2295" s="825">
        <v>35.25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21</v>
      </c>
      <c r="B2296" s="822" t="s">
        <v>3465</v>
      </c>
      <c r="C2296" s="822" t="s">
        <v>3471</v>
      </c>
      <c r="D2296" s="823" t="s">
        <v>6113</v>
      </c>
      <c r="E2296" s="824" t="s">
        <v>3521</v>
      </c>
      <c r="F2296" s="822" t="s">
        <v>3466</v>
      </c>
      <c r="G2296" s="822" t="s">
        <v>3964</v>
      </c>
      <c r="H2296" s="822" t="s">
        <v>329</v>
      </c>
      <c r="I2296" s="822" t="s">
        <v>3968</v>
      </c>
      <c r="J2296" s="822" t="s">
        <v>1329</v>
      </c>
      <c r="K2296" s="822" t="s">
        <v>3969</v>
      </c>
      <c r="L2296" s="825">
        <v>35.25</v>
      </c>
      <c r="M2296" s="825">
        <v>352.5</v>
      </c>
      <c r="N2296" s="822">
        <v>10</v>
      </c>
      <c r="O2296" s="826">
        <v>4.5</v>
      </c>
      <c r="P2296" s="825">
        <v>211.5</v>
      </c>
      <c r="Q2296" s="827">
        <v>0.6</v>
      </c>
      <c r="R2296" s="822">
        <v>6</v>
      </c>
      <c r="S2296" s="827">
        <v>0.6</v>
      </c>
      <c r="T2296" s="826">
        <v>2</v>
      </c>
      <c r="U2296" s="828">
        <v>0.44444444444444442</v>
      </c>
    </row>
    <row r="2297" spans="1:21" ht="14.45" customHeight="1" x14ac:dyDescent="0.2">
      <c r="A2297" s="821">
        <v>21</v>
      </c>
      <c r="B2297" s="822" t="s">
        <v>3465</v>
      </c>
      <c r="C2297" s="822" t="s">
        <v>3471</v>
      </c>
      <c r="D2297" s="823" t="s">
        <v>6113</v>
      </c>
      <c r="E2297" s="824" t="s">
        <v>3521</v>
      </c>
      <c r="F2297" s="822" t="s">
        <v>3466</v>
      </c>
      <c r="G2297" s="822" t="s">
        <v>3970</v>
      </c>
      <c r="H2297" s="822" t="s">
        <v>329</v>
      </c>
      <c r="I2297" s="822" t="s">
        <v>3974</v>
      </c>
      <c r="J2297" s="822" t="s">
        <v>3972</v>
      </c>
      <c r="K2297" s="822" t="s">
        <v>3975</v>
      </c>
      <c r="L2297" s="825">
        <v>87.98</v>
      </c>
      <c r="M2297" s="825">
        <v>527.88</v>
      </c>
      <c r="N2297" s="822">
        <v>6</v>
      </c>
      <c r="O2297" s="826">
        <v>3.5</v>
      </c>
      <c r="P2297" s="825">
        <v>439.90000000000003</v>
      </c>
      <c r="Q2297" s="827">
        <v>0.83333333333333337</v>
      </c>
      <c r="R2297" s="822">
        <v>5</v>
      </c>
      <c r="S2297" s="827">
        <v>0.83333333333333337</v>
      </c>
      <c r="T2297" s="826">
        <v>3</v>
      </c>
      <c r="U2297" s="828">
        <v>0.8571428571428571</v>
      </c>
    </row>
    <row r="2298" spans="1:21" ht="14.45" customHeight="1" x14ac:dyDescent="0.2">
      <c r="A2298" s="821">
        <v>21</v>
      </c>
      <c r="B2298" s="822" t="s">
        <v>3465</v>
      </c>
      <c r="C2298" s="822" t="s">
        <v>3471</v>
      </c>
      <c r="D2298" s="823" t="s">
        <v>6113</v>
      </c>
      <c r="E2298" s="824" t="s">
        <v>3521</v>
      </c>
      <c r="F2298" s="822" t="s">
        <v>3466</v>
      </c>
      <c r="G2298" s="822" t="s">
        <v>3970</v>
      </c>
      <c r="H2298" s="822" t="s">
        <v>329</v>
      </c>
      <c r="I2298" s="822" t="s">
        <v>4424</v>
      </c>
      <c r="J2298" s="822" t="s">
        <v>3972</v>
      </c>
      <c r="K2298" s="822" t="s">
        <v>3975</v>
      </c>
      <c r="L2298" s="825">
        <v>87.98</v>
      </c>
      <c r="M2298" s="825">
        <v>175.96</v>
      </c>
      <c r="N2298" s="822">
        <v>2</v>
      </c>
      <c r="O2298" s="826">
        <v>1</v>
      </c>
      <c r="P2298" s="825">
        <v>175.96</v>
      </c>
      <c r="Q2298" s="827">
        <v>1</v>
      </c>
      <c r="R2298" s="822">
        <v>2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21</v>
      </c>
      <c r="B2299" s="822" t="s">
        <v>3465</v>
      </c>
      <c r="C2299" s="822" t="s">
        <v>3471</v>
      </c>
      <c r="D2299" s="823" t="s">
        <v>6113</v>
      </c>
      <c r="E2299" s="824" t="s">
        <v>3521</v>
      </c>
      <c r="F2299" s="822" t="s">
        <v>3466</v>
      </c>
      <c r="G2299" s="822" t="s">
        <v>3970</v>
      </c>
      <c r="H2299" s="822" t="s">
        <v>329</v>
      </c>
      <c r="I2299" s="822" t="s">
        <v>3976</v>
      </c>
      <c r="J2299" s="822" t="s">
        <v>3977</v>
      </c>
      <c r="K2299" s="822" t="s">
        <v>3978</v>
      </c>
      <c r="L2299" s="825">
        <v>97.76</v>
      </c>
      <c r="M2299" s="825">
        <v>195.52</v>
      </c>
      <c r="N2299" s="822">
        <v>2</v>
      </c>
      <c r="O2299" s="826">
        <v>1</v>
      </c>
      <c r="P2299" s="825">
        <v>195.52</v>
      </c>
      <c r="Q2299" s="827">
        <v>1</v>
      </c>
      <c r="R2299" s="822">
        <v>2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21</v>
      </c>
      <c r="B2300" s="822" t="s">
        <v>3465</v>
      </c>
      <c r="C2300" s="822" t="s">
        <v>3471</v>
      </c>
      <c r="D2300" s="823" t="s">
        <v>6113</v>
      </c>
      <c r="E2300" s="824" t="s">
        <v>3521</v>
      </c>
      <c r="F2300" s="822" t="s">
        <v>3466</v>
      </c>
      <c r="G2300" s="822" t="s">
        <v>3970</v>
      </c>
      <c r="H2300" s="822" t="s">
        <v>329</v>
      </c>
      <c r="I2300" s="822" t="s">
        <v>4427</v>
      </c>
      <c r="J2300" s="822" t="s">
        <v>4428</v>
      </c>
      <c r="K2300" s="822" t="s">
        <v>3978</v>
      </c>
      <c r="L2300" s="825">
        <v>97.76</v>
      </c>
      <c r="M2300" s="825">
        <v>97.76</v>
      </c>
      <c r="N2300" s="822">
        <v>1</v>
      </c>
      <c r="O2300" s="826">
        <v>0.5</v>
      </c>
      <c r="P2300" s="825">
        <v>97.76</v>
      </c>
      <c r="Q2300" s="827">
        <v>1</v>
      </c>
      <c r="R2300" s="822">
        <v>1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21</v>
      </c>
      <c r="B2301" s="822" t="s">
        <v>3465</v>
      </c>
      <c r="C2301" s="822" t="s">
        <v>3471</v>
      </c>
      <c r="D2301" s="823" t="s">
        <v>6113</v>
      </c>
      <c r="E2301" s="824" t="s">
        <v>3521</v>
      </c>
      <c r="F2301" s="822" t="s">
        <v>3466</v>
      </c>
      <c r="G2301" s="822" t="s">
        <v>3534</v>
      </c>
      <c r="H2301" s="822" t="s">
        <v>329</v>
      </c>
      <c r="I2301" s="822" t="s">
        <v>3983</v>
      </c>
      <c r="J2301" s="822" t="s">
        <v>1343</v>
      </c>
      <c r="K2301" s="822" t="s">
        <v>1344</v>
      </c>
      <c r="L2301" s="825">
        <v>453.18</v>
      </c>
      <c r="M2301" s="825">
        <v>453.18</v>
      </c>
      <c r="N2301" s="822">
        <v>1</v>
      </c>
      <c r="O2301" s="826">
        <v>0.5</v>
      </c>
      <c r="P2301" s="825">
        <v>453.18</v>
      </c>
      <c r="Q2301" s="827">
        <v>1</v>
      </c>
      <c r="R2301" s="822">
        <v>1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21</v>
      </c>
      <c r="B2302" s="822" t="s">
        <v>3465</v>
      </c>
      <c r="C2302" s="822" t="s">
        <v>3471</v>
      </c>
      <c r="D2302" s="823" t="s">
        <v>6113</v>
      </c>
      <c r="E2302" s="824" t="s">
        <v>3521</v>
      </c>
      <c r="F2302" s="822" t="s">
        <v>3466</v>
      </c>
      <c r="G2302" s="822" t="s">
        <v>3534</v>
      </c>
      <c r="H2302" s="822" t="s">
        <v>329</v>
      </c>
      <c r="I2302" s="822" t="s">
        <v>3535</v>
      </c>
      <c r="J2302" s="822" t="s">
        <v>1343</v>
      </c>
      <c r="K2302" s="822" t="s">
        <v>1344</v>
      </c>
      <c r="L2302" s="825">
        <v>453.18</v>
      </c>
      <c r="M2302" s="825">
        <v>22659</v>
      </c>
      <c r="N2302" s="822">
        <v>50</v>
      </c>
      <c r="O2302" s="826">
        <v>21.5</v>
      </c>
      <c r="P2302" s="825">
        <v>14954.940000000002</v>
      </c>
      <c r="Q2302" s="827">
        <v>0.66000000000000014</v>
      </c>
      <c r="R2302" s="822">
        <v>33</v>
      </c>
      <c r="S2302" s="827">
        <v>0.66</v>
      </c>
      <c r="T2302" s="826">
        <v>13.5</v>
      </c>
      <c r="U2302" s="828">
        <v>0.62790697674418605</v>
      </c>
    </row>
    <row r="2303" spans="1:21" ht="14.45" customHeight="1" x14ac:dyDescent="0.2">
      <c r="A2303" s="821">
        <v>21</v>
      </c>
      <c r="B2303" s="822" t="s">
        <v>3465</v>
      </c>
      <c r="C2303" s="822" t="s">
        <v>3471</v>
      </c>
      <c r="D2303" s="823" t="s">
        <v>6113</v>
      </c>
      <c r="E2303" s="824" t="s">
        <v>3521</v>
      </c>
      <c r="F2303" s="822" t="s">
        <v>3466</v>
      </c>
      <c r="G2303" s="822" t="s">
        <v>4431</v>
      </c>
      <c r="H2303" s="822" t="s">
        <v>329</v>
      </c>
      <c r="I2303" s="822" t="s">
        <v>4432</v>
      </c>
      <c r="J2303" s="822" t="s">
        <v>4433</v>
      </c>
      <c r="K2303" s="822" t="s">
        <v>3821</v>
      </c>
      <c r="L2303" s="825">
        <v>46.81</v>
      </c>
      <c r="M2303" s="825">
        <v>140.43</v>
      </c>
      <c r="N2303" s="822">
        <v>3</v>
      </c>
      <c r="O2303" s="826">
        <v>1</v>
      </c>
      <c r="P2303" s="825">
        <v>140.43</v>
      </c>
      <c r="Q2303" s="827">
        <v>1</v>
      </c>
      <c r="R2303" s="822">
        <v>3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21</v>
      </c>
      <c r="B2304" s="822" t="s">
        <v>3465</v>
      </c>
      <c r="C2304" s="822" t="s">
        <v>3471</v>
      </c>
      <c r="D2304" s="823" t="s">
        <v>6113</v>
      </c>
      <c r="E2304" s="824" t="s">
        <v>3521</v>
      </c>
      <c r="F2304" s="822" t="s">
        <v>3466</v>
      </c>
      <c r="G2304" s="822" t="s">
        <v>3547</v>
      </c>
      <c r="H2304" s="822" t="s">
        <v>662</v>
      </c>
      <c r="I2304" s="822" t="s">
        <v>3010</v>
      </c>
      <c r="J2304" s="822" t="s">
        <v>1373</v>
      </c>
      <c r="K2304" s="822" t="s">
        <v>1376</v>
      </c>
      <c r="L2304" s="825">
        <v>355.79</v>
      </c>
      <c r="M2304" s="825">
        <v>3557.9000000000005</v>
      </c>
      <c r="N2304" s="822">
        <v>10</v>
      </c>
      <c r="O2304" s="826">
        <v>5</v>
      </c>
      <c r="P2304" s="825">
        <v>3557.9000000000005</v>
      </c>
      <c r="Q2304" s="827">
        <v>1</v>
      </c>
      <c r="R2304" s="822">
        <v>10</v>
      </c>
      <c r="S2304" s="827">
        <v>1</v>
      </c>
      <c r="T2304" s="826">
        <v>5</v>
      </c>
      <c r="U2304" s="828">
        <v>1</v>
      </c>
    </row>
    <row r="2305" spans="1:21" ht="14.45" customHeight="1" x14ac:dyDescent="0.2">
      <c r="A2305" s="821">
        <v>21</v>
      </c>
      <c r="B2305" s="822" t="s">
        <v>3465</v>
      </c>
      <c r="C2305" s="822" t="s">
        <v>3471</v>
      </c>
      <c r="D2305" s="823" t="s">
        <v>6113</v>
      </c>
      <c r="E2305" s="824" t="s">
        <v>3521</v>
      </c>
      <c r="F2305" s="822" t="s">
        <v>3466</v>
      </c>
      <c r="G2305" s="822" t="s">
        <v>3547</v>
      </c>
      <c r="H2305" s="822" t="s">
        <v>662</v>
      </c>
      <c r="I2305" s="822" t="s">
        <v>3011</v>
      </c>
      <c r="J2305" s="822" t="s">
        <v>1373</v>
      </c>
      <c r="K2305" s="822" t="s">
        <v>1375</v>
      </c>
      <c r="L2305" s="825">
        <v>552.64</v>
      </c>
      <c r="M2305" s="825">
        <v>2210.56</v>
      </c>
      <c r="N2305" s="822">
        <v>4</v>
      </c>
      <c r="O2305" s="826">
        <v>2</v>
      </c>
      <c r="P2305" s="825">
        <v>2210.56</v>
      </c>
      <c r="Q2305" s="827">
        <v>1</v>
      </c>
      <c r="R2305" s="822">
        <v>4</v>
      </c>
      <c r="S2305" s="827">
        <v>1</v>
      </c>
      <c r="T2305" s="826">
        <v>2</v>
      </c>
      <c r="U2305" s="828">
        <v>1</v>
      </c>
    </row>
    <row r="2306" spans="1:21" ht="14.45" customHeight="1" x14ac:dyDescent="0.2">
      <c r="A2306" s="821">
        <v>21</v>
      </c>
      <c r="B2306" s="822" t="s">
        <v>3465</v>
      </c>
      <c r="C2306" s="822" t="s">
        <v>3471</v>
      </c>
      <c r="D2306" s="823" t="s">
        <v>6113</v>
      </c>
      <c r="E2306" s="824" t="s">
        <v>3521</v>
      </c>
      <c r="F2306" s="822" t="s">
        <v>3466</v>
      </c>
      <c r="G2306" s="822" t="s">
        <v>3547</v>
      </c>
      <c r="H2306" s="822" t="s">
        <v>662</v>
      </c>
      <c r="I2306" s="822" t="s">
        <v>3012</v>
      </c>
      <c r="J2306" s="822" t="s">
        <v>1373</v>
      </c>
      <c r="K2306" s="822" t="s">
        <v>1374</v>
      </c>
      <c r="L2306" s="825">
        <v>1019.46</v>
      </c>
      <c r="M2306" s="825">
        <v>18350.28</v>
      </c>
      <c r="N2306" s="822">
        <v>18</v>
      </c>
      <c r="O2306" s="826">
        <v>5</v>
      </c>
      <c r="P2306" s="825">
        <v>18350.28</v>
      </c>
      <c r="Q2306" s="827">
        <v>1</v>
      </c>
      <c r="R2306" s="822">
        <v>18</v>
      </c>
      <c r="S2306" s="827">
        <v>1</v>
      </c>
      <c r="T2306" s="826">
        <v>5</v>
      </c>
      <c r="U2306" s="828">
        <v>1</v>
      </c>
    </row>
    <row r="2307" spans="1:21" ht="14.45" customHeight="1" x14ac:dyDescent="0.2">
      <c r="A2307" s="821">
        <v>21</v>
      </c>
      <c r="B2307" s="822" t="s">
        <v>3465</v>
      </c>
      <c r="C2307" s="822" t="s">
        <v>3471</v>
      </c>
      <c r="D2307" s="823" t="s">
        <v>6113</v>
      </c>
      <c r="E2307" s="824" t="s">
        <v>3521</v>
      </c>
      <c r="F2307" s="822" t="s">
        <v>3466</v>
      </c>
      <c r="G2307" s="822" t="s">
        <v>3563</v>
      </c>
      <c r="H2307" s="822" t="s">
        <v>329</v>
      </c>
      <c r="I2307" s="822" t="s">
        <v>4438</v>
      </c>
      <c r="J2307" s="822" t="s">
        <v>4437</v>
      </c>
      <c r="K2307" s="822" t="s">
        <v>4439</v>
      </c>
      <c r="L2307" s="825">
        <v>82.12</v>
      </c>
      <c r="M2307" s="825">
        <v>82.12</v>
      </c>
      <c r="N2307" s="822">
        <v>1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21</v>
      </c>
      <c r="B2308" s="822" t="s">
        <v>3465</v>
      </c>
      <c r="C2308" s="822" t="s">
        <v>3471</v>
      </c>
      <c r="D2308" s="823" t="s">
        <v>6113</v>
      </c>
      <c r="E2308" s="824" t="s">
        <v>3521</v>
      </c>
      <c r="F2308" s="822" t="s">
        <v>3466</v>
      </c>
      <c r="G2308" s="822" t="s">
        <v>3563</v>
      </c>
      <c r="H2308" s="822" t="s">
        <v>329</v>
      </c>
      <c r="I2308" s="822" t="s">
        <v>3991</v>
      </c>
      <c r="J2308" s="822" t="s">
        <v>841</v>
      </c>
      <c r="K2308" s="822" t="s">
        <v>3992</v>
      </c>
      <c r="L2308" s="825">
        <v>27.37</v>
      </c>
      <c r="M2308" s="825">
        <v>109.48</v>
      </c>
      <c r="N2308" s="822">
        <v>4</v>
      </c>
      <c r="O2308" s="826">
        <v>2</v>
      </c>
      <c r="P2308" s="825">
        <v>27.37</v>
      </c>
      <c r="Q2308" s="827">
        <v>0.25</v>
      </c>
      <c r="R2308" s="822">
        <v>1</v>
      </c>
      <c r="S2308" s="827">
        <v>0.25</v>
      </c>
      <c r="T2308" s="826">
        <v>0.5</v>
      </c>
      <c r="U2308" s="828">
        <v>0.25</v>
      </c>
    </row>
    <row r="2309" spans="1:21" ht="14.45" customHeight="1" x14ac:dyDescent="0.2">
      <c r="A2309" s="821">
        <v>21</v>
      </c>
      <c r="B2309" s="822" t="s">
        <v>3465</v>
      </c>
      <c r="C2309" s="822" t="s">
        <v>3471</v>
      </c>
      <c r="D2309" s="823" t="s">
        <v>6113</v>
      </c>
      <c r="E2309" s="824" t="s">
        <v>3521</v>
      </c>
      <c r="F2309" s="822" t="s">
        <v>3466</v>
      </c>
      <c r="G2309" s="822" t="s">
        <v>3563</v>
      </c>
      <c r="H2309" s="822" t="s">
        <v>662</v>
      </c>
      <c r="I2309" s="822" t="s">
        <v>3179</v>
      </c>
      <c r="J2309" s="822" t="s">
        <v>841</v>
      </c>
      <c r="K2309" s="822" t="s">
        <v>3180</v>
      </c>
      <c r="L2309" s="825">
        <v>48.89</v>
      </c>
      <c r="M2309" s="825">
        <v>440.01</v>
      </c>
      <c r="N2309" s="822">
        <v>9</v>
      </c>
      <c r="O2309" s="826">
        <v>7</v>
      </c>
      <c r="P2309" s="825">
        <v>293.33999999999997</v>
      </c>
      <c r="Q2309" s="827">
        <v>0.66666666666666663</v>
      </c>
      <c r="R2309" s="822">
        <v>6</v>
      </c>
      <c r="S2309" s="827">
        <v>0.66666666666666663</v>
      </c>
      <c r="T2309" s="826">
        <v>4.5</v>
      </c>
      <c r="U2309" s="828">
        <v>0.6428571428571429</v>
      </c>
    </row>
    <row r="2310" spans="1:21" ht="14.45" customHeight="1" x14ac:dyDescent="0.2">
      <c r="A2310" s="821">
        <v>21</v>
      </c>
      <c r="B2310" s="822" t="s">
        <v>3465</v>
      </c>
      <c r="C2310" s="822" t="s">
        <v>3471</v>
      </c>
      <c r="D2310" s="823" t="s">
        <v>6113</v>
      </c>
      <c r="E2310" s="824" t="s">
        <v>3521</v>
      </c>
      <c r="F2310" s="822" t="s">
        <v>3466</v>
      </c>
      <c r="G2310" s="822" t="s">
        <v>3563</v>
      </c>
      <c r="H2310" s="822" t="s">
        <v>329</v>
      </c>
      <c r="I2310" s="822" t="s">
        <v>3569</v>
      </c>
      <c r="J2310" s="822" t="s">
        <v>841</v>
      </c>
      <c r="K2310" s="822" t="s">
        <v>842</v>
      </c>
      <c r="L2310" s="825">
        <v>97.76</v>
      </c>
      <c r="M2310" s="825">
        <v>2835.04</v>
      </c>
      <c r="N2310" s="822">
        <v>29</v>
      </c>
      <c r="O2310" s="826">
        <v>17.5</v>
      </c>
      <c r="P2310" s="825">
        <v>1661.92</v>
      </c>
      <c r="Q2310" s="827">
        <v>0.5862068965517242</v>
      </c>
      <c r="R2310" s="822">
        <v>17</v>
      </c>
      <c r="S2310" s="827">
        <v>0.58620689655172409</v>
      </c>
      <c r="T2310" s="826">
        <v>9</v>
      </c>
      <c r="U2310" s="828">
        <v>0.51428571428571423</v>
      </c>
    </row>
    <row r="2311" spans="1:21" ht="14.45" customHeight="1" x14ac:dyDescent="0.2">
      <c r="A2311" s="821">
        <v>21</v>
      </c>
      <c r="B2311" s="822" t="s">
        <v>3465</v>
      </c>
      <c r="C2311" s="822" t="s">
        <v>3471</v>
      </c>
      <c r="D2311" s="823" t="s">
        <v>6113</v>
      </c>
      <c r="E2311" s="824" t="s">
        <v>3521</v>
      </c>
      <c r="F2311" s="822" t="s">
        <v>3466</v>
      </c>
      <c r="G2311" s="822" t="s">
        <v>3563</v>
      </c>
      <c r="H2311" s="822" t="s">
        <v>662</v>
      </c>
      <c r="I2311" s="822" t="s">
        <v>2649</v>
      </c>
      <c r="J2311" s="822" t="s">
        <v>841</v>
      </c>
      <c r="K2311" s="822" t="s">
        <v>2650</v>
      </c>
      <c r="L2311" s="825">
        <v>13.68</v>
      </c>
      <c r="M2311" s="825">
        <v>13.68</v>
      </c>
      <c r="N2311" s="822">
        <v>1</v>
      </c>
      <c r="O2311" s="826">
        <v>0.5</v>
      </c>
      <c r="P2311" s="825">
        <v>13.68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21</v>
      </c>
      <c r="B2312" s="822" t="s">
        <v>3465</v>
      </c>
      <c r="C2312" s="822" t="s">
        <v>3471</v>
      </c>
      <c r="D2312" s="823" t="s">
        <v>6113</v>
      </c>
      <c r="E2312" s="824" t="s">
        <v>3521</v>
      </c>
      <c r="F2312" s="822" t="s">
        <v>3466</v>
      </c>
      <c r="G2312" s="822" t="s">
        <v>3563</v>
      </c>
      <c r="H2312" s="822" t="s">
        <v>662</v>
      </c>
      <c r="I2312" s="822" t="s">
        <v>2647</v>
      </c>
      <c r="J2312" s="822" t="s">
        <v>841</v>
      </c>
      <c r="K2312" s="822" t="s">
        <v>2648</v>
      </c>
      <c r="L2312" s="825">
        <v>81.94</v>
      </c>
      <c r="M2312" s="825">
        <v>81.94</v>
      </c>
      <c r="N2312" s="822">
        <v>1</v>
      </c>
      <c r="O2312" s="826">
        <v>0.5</v>
      </c>
      <c r="P2312" s="825">
        <v>81.94</v>
      </c>
      <c r="Q2312" s="827">
        <v>1</v>
      </c>
      <c r="R2312" s="822">
        <v>1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21</v>
      </c>
      <c r="B2313" s="822" t="s">
        <v>3465</v>
      </c>
      <c r="C2313" s="822" t="s">
        <v>3471</v>
      </c>
      <c r="D2313" s="823" t="s">
        <v>6113</v>
      </c>
      <c r="E2313" s="824" t="s">
        <v>3521</v>
      </c>
      <c r="F2313" s="822" t="s">
        <v>3466</v>
      </c>
      <c r="G2313" s="822" t="s">
        <v>4446</v>
      </c>
      <c r="H2313" s="822" t="s">
        <v>662</v>
      </c>
      <c r="I2313" s="822" t="s">
        <v>2772</v>
      </c>
      <c r="J2313" s="822" t="s">
        <v>1423</v>
      </c>
      <c r="K2313" s="822" t="s">
        <v>2773</v>
      </c>
      <c r="L2313" s="825">
        <v>103.4</v>
      </c>
      <c r="M2313" s="825">
        <v>206.8</v>
      </c>
      <c r="N2313" s="822">
        <v>2</v>
      </c>
      <c r="O2313" s="826">
        <v>1.5</v>
      </c>
      <c r="P2313" s="825">
        <v>103.4</v>
      </c>
      <c r="Q2313" s="827">
        <v>0.5</v>
      </c>
      <c r="R2313" s="822">
        <v>1</v>
      </c>
      <c r="S2313" s="827">
        <v>0.5</v>
      </c>
      <c r="T2313" s="826">
        <v>1</v>
      </c>
      <c r="U2313" s="828">
        <v>0.66666666666666663</v>
      </c>
    </row>
    <row r="2314" spans="1:21" ht="14.45" customHeight="1" x14ac:dyDescent="0.2">
      <c r="A2314" s="821">
        <v>21</v>
      </c>
      <c r="B2314" s="822" t="s">
        <v>3465</v>
      </c>
      <c r="C2314" s="822" t="s">
        <v>3471</v>
      </c>
      <c r="D2314" s="823" t="s">
        <v>6113</v>
      </c>
      <c r="E2314" s="824" t="s">
        <v>3521</v>
      </c>
      <c r="F2314" s="822" t="s">
        <v>3466</v>
      </c>
      <c r="G2314" s="822" t="s">
        <v>3577</v>
      </c>
      <c r="H2314" s="822" t="s">
        <v>662</v>
      </c>
      <c r="I2314" s="822" t="s">
        <v>5433</v>
      </c>
      <c r="J2314" s="822" t="s">
        <v>2784</v>
      </c>
      <c r="K2314" s="822" t="s">
        <v>5434</v>
      </c>
      <c r="L2314" s="825">
        <v>511.28</v>
      </c>
      <c r="M2314" s="825">
        <v>511.28</v>
      </c>
      <c r="N2314" s="822">
        <v>1</v>
      </c>
      <c r="O2314" s="826">
        <v>1</v>
      </c>
      <c r="P2314" s="825">
        <v>511.28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21</v>
      </c>
      <c r="B2315" s="822" t="s">
        <v>3465</v>
      </c>
      <c r="C2315" s="822" t="s">
        <v>3471</v>
      </c>
      <c r="D2315" s="823" t="s">
        <v>6113</v>
      </c>
      <c r="E2315" s="824" t="s">
        <v>3521</v>
      </c>
      <c r="F2315" s="822" t="s">
        <v>3466</v>
      </c>
      <c r="G2315" s="822" t="s">
        <v>4000</v>
      </c>
      <c r="H2315" s="822" t="s">
        <v>329</v>
      </c>
      <c r="I2315" s="822" t="s">
        <v>5435</v>
      </c>
      <c r="J2315" s="822" t="s">
        <v>4002</v>
      </c>
      <c r="K2315" s="822" t="s">
        <v>5436</v>
      </c>
      <c r="L2315" s="825">
        <v>72.88</v>
      </c>
      <c r="M2315" s="825">
        <v>72.88</v>
      </c>
      <c r="N2315" s="822">
        <v>1</v>
      </c>
      <c r="O2315" s="826">
        <v>1</v>
      </c>
      <c r="P2315" s="825">
        <v>72.88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21</v>
      </c>
      <c r="B2316" s="822" t="s">
        <v>3465</v>
      </c>
      <c r="C2316" s="822" t="s">
        <v>3471</v>
      </c>
      <c r="D2316" s="823" t="s">
        <v>6113</v>
      </c>
      <c r="E2316" s="824" t="s">
        <v>3521</v>
      </c>
      <c r="F2316" s="822" t="s">
        <v>3466</v>
      </c>
      <c r="G2316" s="822" t="s">
        <v>4000</v>
      </c>
      <c r="H2316" s="822" t="s">
        <v>329</v>
      </c>
      <c r="I2316" s="822" t="s">
        <v>4004</v>
      </c>
      <c r="J2316" s="822" t="s">
        <v>4002</v>
      </c>
      <c r="K2316" s="822" t="s">
        <v>4005</v>
      </c>
      <c r="L2316" s="825">
        <v>437.23</v>
      </c>
      <c r="M2316" s="825">
        <v>437.23</v>
      </c>
      <c r="N2316" s="822">
        <v>1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21</v>
      </c>
      <c r="B2317" s="822" t="s">
        <v>3465</v>
      </c>
      <c r="C2317" s="822" t="s">
        <v>3471</v>
      </c>
      <c r="D2317" s="823" t="s">
        <v>6113</v>
      </c>
      <c r="E2317" s="824" t="s">
        <v>3521</v>
      </c>
      <c r="F2317" s="822" t="s">
        <v>3466</v>
      </c>
      <c r="G2317" s="822" t="s">
        <v>3570</v>
      </c>
      <c r="H2317" s="822" t="s">
        <v>329</v>
      </c>
      <c r="I2317" s="822" t="s">
        <v>3571</v>
      </c>
      <c r="J2317" s="822" t="s">
        <v>695</v>
      </c>
      <c r="K2317" s="822" t="s">
        <v>3572</v>
      </c>
      <c r="L2317" s="825">
        <v>127.91</v>
      </c>
      <c r="M2317" s="825">
        <v>1918.6499999999999</v>
      </c>
      <c r="N2317" s="822">
        <v>15</v>
      </c>
      <c r="O2317" s="826">
        <v>8</v>
      </c>
      <c r="P2317" s="825">
        <v>1279.0999999999999</v>
      </c>
      <c r="Q2317" s="827">
        <v>0.66666666666666663</v>
      </c>
      <c r="R2317" s="822">
        <v>10</v>
      </c>
      <c r="S2317" s="827">
        <v>0.66666666666666663</v>
      </c>
      <c r="T2317" s="826">
        <v>6</v>
      </c>
      <c r="U2317" s="828">
        <v>0.75</v>
      </c>
    </row>
    <row r="2318" spans="1:21" ht="14.45" customHeight="1" x14ac:dyDescent="0.2">
      <c r="A2318" s="821">
        <v>21</v>
      </c>
      <c r="B2318" s="822" t="s">
        <v>3465</v>
      </c>
      <c r="C2318" s="822" t="s">
        <v>3471</v>
      </c>
      <c r="D2318" s="823" t="s">
        <v>6113</v>
      </c>
      <c r="E2318" s="824" t="s">
        <v>3521</v>
      </c>
      <c r="F2318" s="822" t="s">
        <v>3466</v>
      </c>
      <c r="G2318" s="822" t="s">
        <v>3570</v>
      </c>
      <c r="H2318" s="822" t="s">
        <v>329</v>
      </c>
      <c r="I2318" s="822" t="s">
        <v>4571</v>
      </c>
      <c r="J2318" s="822" t="s">
        <v>4572</v>
      </c>
      <c r="K2318" s="822" t="s">
        <v>4573</v>
      </c>
      <c r="L2318" s="825">
        <v>107.37</v>
      </c>
      <c r="M2318" s="825">
        <v>214.74</v>
      </c>
      <c r="N2318" s="822">
        <v>2</v>
      </c>
      <c r="O2318" s="826">
        <v>0.5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21</v>
      </c>
      <c r="B2319" s="822" t="s">
        <v>3465</v>
      </c>
      <c r="C2319" s="822" t="s">
        <v>3471</v>
      </c>
      <c r="D2319" s="823" t="s">
        <v>6113</v>
      </c>
      <c r="E2319" s="824" t="s">
        <v>3521</v>
      </c>
      <c r="F2319" s="822" t="s">
        <v>3466</v>
      </c>
      <c r="G2319" s="822" t="s">
        <v>4447</v>
      </c>
      <c r="H2319" s="822" t="s">
        <v>329</v>
      </c>
      <c r="I2319" s="822" t="s">
        <v>4448</v>
      </c>
      <c r="J2319" s="822" t="s">
        <v>1980</v>
      </c>
      <c r="K2319" s="822" t="s">
        <v>1981</v>
      </c>
      <c r="L2319" s="825">
        <v>79.099999999999994</v>
      </c>
      <c r="M2319" s="825">
        <v>395.5</v>
      </c>
      <c r="N2319" s="822">
        <v>5</v>
      </c>
      <c r="O2319" s="826">
        <v>3</v>
      </c>
      <c r="P2319" s="825">
        <v>237.29999999999998</v>
      </c>
      <c r="Q2319" s="827">
        <v>0.6</v>
      </c>
      <c r="R2319" s="822">
        <v>3</v>
      </c>
      <c r="S2319" s="827">
        <v>0.6</v>
      </c>
      <c r="T2319" s="826">
        <v>1</v>
      </c>
      <c r="U2319" s="828">
        <v>0.33333333333333331</v>
      </c>
    </row>
    <row r="2320" spans="1:21" ht="14.45" customHeight="1" x14ac:dyDescent="0.2">
      <c r="A2320" s="821">
        <v>21</v>
      </c>
      <c r="B2320" s="822" t="s">
        <v>3465</v>
      </c>
      <c r="C2320" s="822" t="s">
        <v>3471</v>
      </c>
      <c r="D2320" s="823" t="s">
        <v>6113</v>
      </c>
      <c r="E2320" s="824" t="s">
        <v>3521</v>
      </c>
      <c r="F2320" s="822" t="s">
        <v>3466</v>
      </c>
      <c r="G2320" s="822" t="s">
        <v>4006</v>
      </c>
      <c r="H2320" s="822" t="s">
        <v>662</v>
      </c>
      <c r="I2320" s="822" t="s">
        <v>2841</v>
      </c>
      <c r="J2320" s="822" t="s">
        <v>2842</v>
      </c>
      <c r="K2320" s="822" t="s">
        <v>2843</v>
      </c>
      <c r="L2320" s="825">
        <v>21.92</v>
      </c>
      <c r="M2320" s="825">
        <v>2937.2799999999997</v>
      </c>
      <c r="N2320" s="822">
        <v>134</v>
      </c>
      <c r="O2320" s="826">
        <v>39.5</v>
      </c>
      <c r="P2320" s="825">
        <v>1994.7199999999996</v>
      </c>
      <c r="Q2320" s="827">
        <v>0.67910447761194026</v>
      </c>
      <c r="R2320" s="822">
        <v>91</v>
      </c>
      <c r="S2320" s="827">
        <v>0.67910447761194026</v>
      </c>
      <c r="T2320" s="826">
        <v>27</v>
      </c>
      <c r="U2320" s="828">
        <v>0.68354430379746833</v>
      </c>
    </row>
    <row r="2321" spans="1:21" ht="14.45" customHeight="1" x14ac:dyDescent="0.2">
      <c r="A2321" s="821">
        <v>21</v>
      </c>
      <c r="B2321" s="822" t="s">
        <v>3465</v>
      </c>
      <c r="C2321" s="822" t="s">
        <v>3471</v>
      </c>
      <c r="D2321" s="823" t="s">
        <v>6113</v>
      </c>
      <c r="E2321" s="824" t="s">
        <v>3521</v>
      </c>
      <c r="F2321" s="822" t="s">
        <v>3466</v>
      </c>
      <c r="G2321" s="822" t="s">
        <v>4006</v>
      </c>
      <c r="H2321" s="822" t="s">
        <v>662</v>
      </c>
      <c r="I2321" s="822" t="s">
        <v>2844</v>
      </c>
      <c r="J2321" s="822" t="s">
        <v>2842</v>
      </c>
      <c r="K2321" s="822" t="s">
        <v>2845</v>
      </c>
      <c r="L2321" s="825">
        <v>87.67</v>
      </c>
      <c r="M2321" s="825">
        <v>1052.04</v>
      </c>
      <c r="N2321" s="822">
        <v>12</v>
      </c>
      <c r="O2321" s="826">
        <v>2.5</v>
      </c>
      <c r="P2321" s="825">
        <v>876.7</v>
      </c>
      <c r="Q2321" s="827">
        <v>0.83333333333333337</v>
      </c>
      <c r="R2321" s="822">
        <v>10</v>
      </c>
      <c r="S2321" s="827">
        <v>0.83333333333333337</v>
      </c>
      <c r="T2321" s="826">
        <v>2</v>
      </c>
      <c r="U2321" s="828">
        <v>0.8</v>
      </c>
    </row>
    <row r="2322" spans="1:21" ht="14.45" customHeight="1" x14ac:dyDescent="0.2">
      <c r="A2322" s="821">
        <v>21</v>
      </c>
      <c r="B2322" s="822" t="s">
        <v>3465</v>
      </c>
      <c r="C2322" s="822" t="s">
        <v>3471</v>
      </c>
      <c r="D2322" s="823" t="s">
        <v>6113</v>
      </c>
      <c r="E2322" s="824" t="s">
        <v>3521</v>
      </c>
      <c r="F2322" s="822" t="s">
        <v>3466</v>
      </c>
      <c r="G2322" s="822" t="s">
        <v>4006</v>
      </c>
      <c r="H2322" s="822" t="s">
        <v>329</v>
      </c>
      <c r="I2322" s="822" t="s">
        <v>4449</v>
      </c>
      <c r="J2322" s="822" t="s">
        <v>4008</v>
      </c>
      <c r="K2322" s="822" t="s">
        <v>2843</v>
      </c>
      <c r="L2322" s="825">
        <v>21.92</v>
      </c>
      <c r="M2322" s="825">
        <v>350.72</v>
      </c>
      <c r="N2322" s="822">
        <v>16</v>
      </c>
      <c r="O2322" s="826">
        <v>5.5</v>
      </c>
      <c r="P2322" s="825">
        <v>350.72</v>
      </c>
      <c r="Q2322" s="827">
        <v>1</v>
      </c>
      <c r="R2322" s="822">
        <v>16</v>
      </c>
      <c r="S2322" s="827">
        <v>1</v>
      </c>
      <c r="T2322" s="826">
        <v>5.5</v>
      </c>
      <c r="U2322" s="828">
        <v>1</v>
      </c>
    </row>
    <row r="2323" spans="1:21" ht="14.45" customHeight="1" x14ac:dyDescent="0.2">
      <c r="A2323" s="821">
        <v>21</v>
      </c>
      <c r="B2323" s="822" t="s">
        <v>3465</v>
      </c>
      <c r="C2323" s="822" t="s">
        <v>3471</v>
      </c>
      <c r="D2323" s="823" t="s">
        <v>6113</v>
      </c>
      <c r="E2323" s="824" t="s">
        <v>3521</v>
      </c>
      <c r="F2323" s="822" t="s">
        <v>3466</v>
      </c>
      <c r="G2323" s="822" t="s">
        <v>4010</v>
      </c>
      <c r="H2323" s="822" t="s">
        <v>329</v>
      </c>
      <c r="I2323" s="822" t="s">
        <v>3300</v>
      </c>
      <c r="J2323" s="822" t="s">
        <v>1416</v>
      </c>
      <c r="K2323" s="822" t="s">
        <v>2121</v>
      </c>
      <c r="L2323" s="825">
        <v>1286.6199999999999</v>
      </c>
      <c r="M2323" s="825">
        <v>2573.2399999999998</v>
      </c>
      <c r="N2323" s="822">
        <v>2</v>
      </c>
      <c r="O2323" s="826">
        <v>0.5</v>
      </c>
      <c r="P2323" s="825">
        <v>2573.2399999999998</v>
      </c>
      <c r="Q2323" s="827">
        <v>1</v>
      </c>
      <c r="R2323" s="822">
        <v>2</v>
      </c>
      <c r="S2323" s="827">
        <v>1</v>
      </c>
      <c r="T2323" s="826">
        <v>0.5</v>
      </c>
      <c r="U2323" s="828">
        <v>1</v>
      </c>
    </row>
    <row r="2324" spans="1:21" ht="14.45" customHeight="1" x14ac:dyDescent="0.2">
      <c r="A2324" s="821">
        <v>21</v>
      </c>
      <c r="B2324" s="822" t="s">
        <v>3465</v>
      </c>
      <c r="C2324" s="822" t="s">
        <v>3471</v>
      </c>
      <c r="D2324" s="823" t="s">
        <v>6113</v>
      </c>
      <c r="E2324" s="824" t="s">
        <v>3521</v>
      </c>
      <c r="F2324" s="822" t="s">
        <v>3466</v>
      </c>
      <c r="G2324" s="822" t="s">
        <v>5377</v>
      </c>
      <c r="H2324" s="822" t="s">
        <v>329</v>
      </c>
      <c r="I2324" s="822" t="s">
        <v>5437</v>
      </c>
      <c r="J2324" s="822" t="s">
        <v>5379</v>
      </c>
      <c r="K2324" s="822" t="s">
        <v>5380</v>
      </c>
      <c r="L2324" s="825">
        <v>42.47</v>
      </c>
      <c r="M2324" s="825">
        <v>42.47</v>
      </c>
      <c r="N2324" s="822">
        <v>1</v>
      </c>
      <c r="O2324" s="826">
        <v>1</v>
      </c>
      <c r="P2324" s="825">
        <v>42.47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21</v>
      </c>
      <c r="B2325" s="822" t="s">
        <v>3465</v>
      </c>
      <c r="C2325" s="822" t="s">
        <v>3471</v>
      </c>
      <c r="D2325" s="823" t="s">
        <v>6113</v>
      </c>
      <c r="E2325" s="824" t="s">
        <v>3521</v>
      </c>
      <c r="F2325" s="822" t="s">
        <v>3466</v>
      </c>
      <c r="G2325" s="822" t="s">
        <v>5110</v>
      </c>
      <c r="H2325" s="822" t="s">
        <v>662</v>
      </c>
      <c r="I2325" s="822" t="s">
        <v>3099</v>
      </c>
      <c r="J2325" s="822" t="s">
        <v>3100</v>
      </c>
      <c r="K2325" s="822" t="s">
        <v>3101</v>
      </c>
      <c r="L2325" s="825">
        <v>122.96</v>
      </c>
      <c r="M2325" s="825">
        <v>860.72</v>
      </c>
      <c r="N2325" s="822">
        <v>7</v>
      </c>
      <c r="O2325" s="826">
        <v>2.5</v>
      </c>
      <c r="P2325" s="825">
        <v>737.76</v>
      </c>
      <c r="Q2325" s="827">
        <v>0.8571428571428571</v>
      </c>
      <c r="R2325" s="822">
        <v>6</v>
      </c>
      <c r="S2325" s="827">
        <v>0.8571428571428571</v>
      </c>
      <c r="T2325" s="826">
        <v>2</v>
      </c>
      <c r="U2325" s="828">
        <v>0.8</v>
      </c>
    </row>
    <row r="2326" spans="1:21" ht="14.45" customHeight="1" x14ac:dyDescent="0.2">
      <c r="A2326" s="821">
        <v>21</v>
      </c>
      <c r="B2326" s="822" t="s">
        <v>3465</v>
      </c>
      <c r="C2326" s="822" t="s">
        <v>3471</v>
      </c>
      <c r="D2326" s="823" t="s">
        <v>6113</v>
      </c>
      <c r="E2326" s="824" t="s">
        <v>3521</v>
      </c>
      <c r="F2326" s="822" t="s">
        <v>3466</v>
      </c>
      <c r="G2326" s="822" t="s">
        <v>4465</v>
      </c>
      <c r="H2326" s="822" t="s">
        <v>329</v>
      </c>
      <c r="I2326" s="822" t="s">
        <v>5438</v>
      </c>
      <c r="J2326" s="822" t="s">
        <v>1507</v>
      </c>
      <c r="K2326" s="822" t="s">
        <v>5439</v>
      </c>
      <c r="L2326" s="825">
        <v>243.64</v>
      </c>
      <c r="M2326" s="825">
        <v>243.64</v>
      </c>
      <c r="N2326" s="822">
        <v>1</v>
      </c>
      <c r="O2326" s="826">
        <v>0.5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21</v>
      </c>
      <c r="B2327" s="822" t="s">
        <v>3465</v>
      </c>
      <c r="C2327" s="822" t="s">
        <v>3471</v>
      </c>
      <c r="D2327" s="823" t="s">
        <v>6113</v>
      </c>
      <c r="E2327" s="824" t="s">
        <v>3521</v>
      </c>
      <c r="F2327" s="822" t="s">
        <v>3466</v>
      </c>
      <c r="G2327" s="822" t="s">
        <v>4468</v>
      </c>
      <c r="H2327" s="822" t="s">
        <v>329</v>
      </c>
      <c r="I2327" s="822" t="s">
        <v>5178</v>
      </c>
      <c r="J2327" s="822" t="s">
        <v>2206</v>
      </c>
      <c r="K2327" s="822" t="s">
        <v>5179</v>
      </c>
      <c r="L2327" s="825">
        <v>140.97</v>
      </c>
      <c r="M2327" s="825">
        <v>140.97</v>
      </c>
      <c r="N2327" s="822">
        <v>1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21</v>
      </c>
      <c r="B2328" s="822" t="s">
        <v>3465</v>
      </c>
      <c r="C2328" s="822" t="s">
        <v>3471</v>
      </c>
      <c r="D2328" s="823" t="s">
        <v>6113</v>
      </c>
      <c r="E2328" s="824" t="s">
        <v>3521</v>
      </c>
      <c r="F2328" s="822" t="s">
        <v>3466</v>
      </c>
      <c r="G2328" s="822" t="s">
        <v>3578</v>
      </c>
      <c r="H2328" s="822" t="s">
        <v>662</v>
      </c>
      <c r="I2328" s="822" t="s">
        <v>3032</v>
      </c>
      <c r="J2328" s="822" t="s">
        <v>1338</v>
      </c>
      <c r="K2328" s="822" t="s">
        <v>1340</v>
      </c>
      <c r="L2328" s="825">
        <v>0</v>
      </c>
      <c r="M2328" s="825">
        <v>0</v>
      </c>
      <c r="N2328" s="822">
        <v>51</v>
      </c>
      <c r="O2328" s="826">
        <v>16</v>
      </c>
      <c r="P2328" s="825">
        <v>0</v>
      </c>
      <c r="Q2328" s="827"/>
      <c r="R2328" s="822">
        <v>11</v>
      </c>
      <c r="S2328" s="827">
        <v>0.21568627450980393</v>
      </c>
      <c r="T2328" s="826">
        <v>2.5</v>
      </c>
      <c r="U2328" s="828">
        <v>0.15625</v>
      </c>
    </row>
    <row r="2329" spans="1:21" ht="14.45" customHeight="1" x14ac:dyDescent="0.2">
      <c r="A2329" s="821">
        <v>21</v>
      </c>
      <c r="B2329" s="822" t="s">
        <v>3465</v>
      </c>
      <c r="C2329" s="822" t="s">
        <v>3471</v>
      </c>
      <c r="D2329" s="823" t="s">
        <v>6113</v>
      </c>
      <c r="E2329" s="824" t="s">
        <v>3521</v>
      </c>
      <c r="F2329" s="822" t="s">
        <v>3466</v>
      </c>
      <c r="G2329" s="822" t="s">
        <v>4050</v>
      </c>
      <c r="H2329" s="822" t="s">
        <v>329</v>
      </c>
      <c r="I2329" s="822" t="s">
        <v>4053</v>
      </c>
      <c r="J2329" s="822" t="s">
        <v>1601</v>
      </c>
      <c r="K2329" s="822" t="s">
        <v>4054</v>
      </c>
      <c r="L2329" s="825">
        <v>33.85</v>
      </c>
      <c r="M2329" s="825">
        <v>67.7</v>
      </c>
      <c r="N2329" s="822">
        <v>2</v>
      </c>
      <c r="O2329" s="826">
        <v>0.5</v>
      </c>
      <c r="P2329" s="825">
        <v>67.7</v>
      </c>
      <c r="Q2329" s="827">
        <v>1</v>
      </c>
      <c r="R2329" s="822">
        <v>2</v>
      </c>
      <c r="S2329" s="827">
        <v>1</v>
      </c>
      <c r="T2329" s="826">
        <v>0.5</v>
      </c>
      <c r="U2329" s="828">
        <v>1</v>
      </c>
    </row>
    <row r="2330" spans="1:21" ht="14.45" customHeight="1" x14ac:dyDescent="0.2">
      <c r="A2330" s="821">
        <v>21</v>
      </c>
      <c r="B2330" s="822" t="s">
        <v>3465</v>
      </c>
      <c r="C2330" s="822" t="s">
        <v>3471</v>
      </c>
      <c r="D2330" s="823" t="s">
        <v>6113</v>
      </c>
      <c r="E2330" s="824" t="s">
        <v>3521</v>
      </c>
      <c r="F2330" s="822" t="s">
        <v>3466</v>
      </c>
      <c r="G2330" s="822" t="s">
        <v>4057</v>
      </c>
      <c r="H2330" s="822" t="s">
        <v>329</v>
      </c>
      <c r="I2330" s="822" t="s">
        <v>5440</v>
      </c>
      <c r="J2330" s="822" t="s">
        <v>773</v>
      </c>
      <c r="K2330" s="822" t="s">
        <v>5441</v>
      </c>
      <c r="L2330" s="825">
        <v>24.05</v>
      </c>
      <c r="M2330" s="825">
        <v>48.1</v>
      </c>
      <c r="N2330" s="822">
        <v>2</v>
      </c>
      <c r="O2330" s="826">
        <v>0.5</v>
      </c>
      <c r="P2330" s="825">
        <v>48.1</v>
      </c>
      <c r="Q2330" s="827">
        <v>1</v>
      </c>
      <c r="R2330" s="822">
        <v>2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21</v>
      </c>
      <c r="B2331" s="822" t="s">
        <v>3465</v>
      </c>
      <c r="C2331" s="822" t="s">
        <v>3471</v>
      </c>
      <c r="D2331" s="823" t="s">
        <v>6113</v>
      </c>
      <c r="E2331" s="824" t="s">
        <v>3521</v>
      </c>
      <c r="F2331" s="822" t="s">
        <v>3466</v>
      </c>
      <c r="G2331" s="822" t="s">
        <v>4057</v>
      </c>
      <c r="H2331" s="822" t="s">
        <v>329</v>
      </c>
      <c r="I2331" s="822" t="s">
        <v>4058</v>
      </c>
      <c r="J2331" s="822" t="s">
        <v>773</v>
      </c>
      <c r="K2331" s="822" t="s">
        <v>774</v>
      </c>
      <c r="L2331" s="825">
        <v>59.56</v>
      </c>
      <c r="M2331" s="825">
        <v>1131.6400000000001</v>
      </c>
      <c r="N2331" s="822">
        <v>19</v>
      </c>
      <c r="O2331" s="826">
        <v>7.5</v>
      </c>
      <c r="P2331" s="825">
        <v>952.96</v>
      </c>
      <c r="Q2331" s="827">
        <v>0.84210526315789469</v>
      </c>
      <c r="R2331" s="822">
        <v>16</v>
      </c>
      <c r="S2331" s="827">
        <v>0.84210526315789469</v>
      </c>
      <c r="T2331" s="826">
        <v>5.5</v>
      </c>
      <c r="U2331" s="828">
        <v>0.73333333333333328</v>
      </c>
    </row>
    <row r="2332" spans="1:21" ht="14.45" customHeight="1" x14ac:dyDescent="0.2">
      <c r="A2332" s="821">
        <v>21</v>
      </c>
      <c r="B2332" s="822" t="s">
        <v>3465</v>
      </c>
      <c r="C2332" s="822" t="s">
        <v>3471</v>
      </c>
      <c r="D2332" s="823" t="s">
        <v>6113</v>
      </c>
      <c r="E2332" s="824" t="s">
        <v>3521</v>
      </c>
      <c r="F2332" s="822" t="s">
        <v>3466</v>
      </c>
      <c r="G2332" s="822" t="s">
        <v>4063</v>
      </c>
      <c r="H2332" s="822" t="s">
        <v>662</v>
      </c>
      <c r="I2332" s="822" t="s">
        <v>2826</v>
      </c>
      <c r="J2332" s="822" t="s">
        <v>1006</v>
      </c>
      <c r="K2332" s="822" t="s">
        <v>2827</v>
      </c>
      <c r="L2332" s="825">
        <v>44.86</v>
      </c>
      <c r="M2332" s="825">
        <v>89.72</v>
      </c>
      <c r="N2332" s="822">
        <v>2</v>
      </c>
      <c r="O2332" s="826">
        <v>0.5</v>
      </c>
      <c r="P2332" s="825">
        <v>89.72</v>
      </c>
      <c r="Q2332" s="827">
        <v>1</v>
      </c>
      <c r="R2332" s="822">
        <v>2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21</v>
      </c>
      <c r="B2333" s="822" t="s">
        <v>3465</v>
      </c>
      <c r="C2333" s="822" t="s">
        <v>3471</v>
      </c>
      <c r="D2333" s="823" t="s">
        <v>6113</v>
      </c>
      <c r="E2333" s="824" t="s">
        <v>3521</v>
      </c>
      <c r="F2333" s="822" t="s">
        <v>3466</v>
      </c>
      <c r="G2333" s="822" t="s">
        <v>4081</v>
      </c>
      <c r="H2333" s="822" t="s">
        <v>329</v>
      </c>
      <c r="I2333" s="822" t="s">
        <v>4082</v>
      </c>
      <c r="J2333" s="822" t="s">
        <v>1535</v>
      </c>
      <c r="K2333" s="822" t="s">
        <v>4083</v>
      </c>
      <c r="L2333" s="825">
        <v>98.2</v>
      </c>
      <c r="M2333" s="825">
        <v>98.2</v>
      </c>
      <c r="N2333" s="822">
        <v>1</v>
      </c>
      <c r="O2333" s="826">
        <v>1</v>
      </c>
      <c r="P2333" s="825">
        <v>98.2</v>
      </c>
      <c r="Q2333" s="827">
        <v>1</v>
      </c>
      <c r="R2333" s="822">
        <v>1</v>
      </c>
      <c r="S2333" s="827">
        <v>1</v>
      </c>
      <c r="T2333" s="826">
        <v>1</v>
      </c>
      <c r="U2333" s="828">
        <v>1</v>
      </c>
    </row>
    <row r="2334" spans="1:21" ht="14.45" customHeight="1" x14ac:dyDescent="0.2">
      <c r="A2334" s="821">
        <v>21</v>
      </c>
      <c r="B2334" s="822" t="s">
        <v>3465</v>
      </c>
      <c r="C2334" s="822" t="s">
        <v>3471</v>
      </c>
      <c r="D2334" s="823" t="s">
        <v>6113</v>
      </c>
      <c r="E2334" s="824" t="s">
        <v>3521</v>
      </c>
      <c r="F2334" s="822" t="s">
        <v>3466</v>
      </c>
      <c r="G2334" s="822" t="s">
        <v>4086</v>
      </c>
      <c r="H2334" s="822" t="s">
        <v>329</v>
      </c>
      <c r="I2334" s="822" t="s">
        <v>4087</v>
      </c>
      <c r="J2334" s="822" t="s">
        <v>1530</v>
      </c>
      <c r="K2334" s="822" t="s">
        <v>3653</v>
      </c>
      <c r="L2334" s="825">
        <v>137.88</v>
      </c>
      <c r="M2334" s="825">
        <v>137.88</v>
      </c>
      <c r="N2334" s="822">
        <v>1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21</v>
      </c>
      <c r="B2335" s="822" t="s">
        <v>3465</v>
      </c>
      <c r="C2335" s="822" t="s">
        <v>3471</v>
      </c>
      <c r="D2335" s="823" t="s">
        <v>6113</v>
      </c>
      <c r="E2335" s="824" t="s">
        <v>3521</v>
      </c>
      <c r="F2335" s="822" t="s">
        <v>3466</v>
      </c>
      <c r="G2335" s="822" t="s">
        <v>5186</v>
      </c>
      <c r="H2335" s="822" t="s">
        <v>329</v>
      </c>
      <c r="I2335" s="822" t="s">
        <v>5187</v>
      </c>
      <c r="J2335" s="822" t="s">
        <v>1788</v>
      </c>
      <c r="K2335" s="822" t="s">
        <v>1792</v>
      </c>
      <c r="L2335" s="825">
        <v>61.97</v>
      </c>
      <c r="M2335" s="825">
        <v>123.94</v>
      </c>
      <c r="N2335" s="822">
        <v>2</v>
      </c>
      <c r="O2335" s="826">
        <v>0.5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21</v>
      </c>
      <c r="B2336" s="822" t="s">
        <v>3465</v>
      </c>
      <c r="C2336" s="822" t="s">
        <v>3471</v>
      </c>
      <c r="D2336" s="823" t="s">
        <v>6113</v>
      </c>
      <c r="E2336" s="824" t="s">
        <v>3521</v>
      </c>
      <c r="F2336" s="822" t="s">
        <v>3466</v>
      </c>
      <c r="G2336" s="822" t="s">
        <v>3573</v>
      </c>
      <c r="H2336" s="822" t="s">
        <v>329</v>
      </c>
      <c r="I2336" s="822" t="s">
        <v>4092</v>
      </c>
      <c r="J2336" s="822" t="s">
        <v>4093</v>
      </c>
      <c r="K2336" s="822" t="s">
        <v>4094</v>
      </c>
      <c r="L2336" s="825">
        <v>33.4</v>
      </c>
      <c r="M2336" s="825">
        <v>400.79999999999995</v>
      </c>
      <c r="N2336" s="822">
        <v>12</v>
      </c>
      <c r="O2336" s="826">
        <v>6</v>
      </c>
      <c r="P2336" s="825">
        <v>367.4</v>
      </c>
      <c r="Q2336" s="827">
        <v>0.91666666666666674</v>
      </c>
      <c r="R2336" s="822">
        <v>11</v>
      </c>
      <c r="S2336" s="827">
        <v>0.91666666666666663</v>
      </c>
      <c r="T2336" s="826">
        <v>5</v>
      </c>
      <c r="U2336" s="828">
        <v>0.83333333333333337</v>
      </c>
    </row>
    <row r="2337" spans="1:21" ht="14.45" customHeight="1" x14ac:dyDescent="0.2">
      <c r="A2337" s="821">
        <v>21</v>
      </c>
      <c r="B2337" s="822" t="s">
        <v>3465</v>
      </c>
      <c r="C2337" s="822" t="s">
        <v>3471</v>
      </c>
      <c r="D2337" s="823" t="s">
        <v>6113</v>
      </c>
      <c r="E2337" s="824" t="s">
        <v>3521</v>
      </c>
      <c r="F2337" s="822" t="s">
        <v>3466</v>
      </c>
      <c r="G2337" s="822" t="s">
        <v>3573</v>
      </c>
      <c r="H2337" s="822" t="s">
        <v>329</v>
      </c>
      <c r="I2337" s="822" t="s">
        <v>5117</v>
      </c>
      <c r="J2337" s="822" t="s">
        <v>4093</v>
      </c>
      <c r="K2337" s="822" t="s">
        <v>5118</v>
      </c>
      <c r="L2337" s="825">
        <v>33.4</v>
      </c>
      <c r="M2337" s="825">
        <v>33.4</v>
      </c>
      <c r="N2337" s="822">
        <v>1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21</v>
      </c>
      <c r="B2338" s="822" t="s">
        <v>3465</v>
      </c>
      <c r="C2338" s="822" t="s">
        <v>3471</v>
      </c>
      <c r="D2338" s="823" t="s">
        <v>6113</v>
      </c>
      <c r="E2338" s="824" t="s">
        <v>3521</v>
      </c>
      <c r="F2338" s="822" t="s">
        <v>3466</v>
      </c>
      <c r="G2338" s="822" t="s">
        <v>3573</v>
      </c>
      <c r="H2338" s="822" t="s">
        <v>329</v>
      </c>
      <c r="I2338" s="822" t="s">
        <v>4103</v>
      </c>
      <c r="J2338" s="822" t="s">
        <v>1548</v>
      </c>
      <c r="K2338" s="822" t="s">
        <v>4094</v>
      </c>
      <c r="L2338" s="825">
        <v>33.4</v>
      </c>
      <c r="M2338" s="825">
        <v>33.4</v>
      </c>
      <c r="N2338" s="822">
        <v>1</v>
      </c>
      <c r="O2338" s="826">
        <v>0.5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21</v>
      </c>
      <c r="B2339" s="822" t="s">
        <v>3465</v>
      </c>
      <c r="C2339" s="822" t="s">
        <v>3471</v>
      </c>
      <c r="D2339" s="823" t="s">
        <v>6113</v>
      </c>
      <c r="E2339" s="824" t="s">
        <v>3521</v>
      </c>
      <c r="F2339" s="822" t="s">
        <v>3466</v>
      </c>
      <c r="G2339" s="822" t="s">
        <v>4106</v>
      </c>
      <c r="H2339" s="822" t="s">
        <v>329</v>
      </c>
      <c r="I2339" s="822" t="s">
        <v>4107</v>
      </c>
      <c r="J2339" s="822" t="s">
        <v>1572</v>
      </c>
      <c r="K2339" s="822" t="s">
        <v>4108</v>
      </c>
      <c r="L2339" s="825">
        <v>264</v>
      </c>
      <c r="M2339" s="825">
        <v>264</v>
      </c>
      <c r="N2339" s="822">
        <v>1</v>
      </c>
      <c r="O2339" s="826">
        <v>0.5</v>
      </c>
      <c r="P2339" s="825">
        <v>264</v>
      </c>
      <c r="Q2339" s="827">
        <v>1</v>
      </c>
      <c r="R2339" s="822">
        <v>1</v>
      </c>
      <c r="S2339" s="827">
        <v>1</v>
      </c>
      <c r="T2339" s="826">
        <v>0.5</v>
      </c>
      <c r="U2339" s="828">
        <v>1</v>
      </c>
    </row>
    <row r="2340" spans="1:21" ht="14.45" customHeight="1" x14ac:dyDescent="0.2">
      <c r="A2340" s="821">
        <v>21</v>
      </c>
      <c r="B2340" s="822" t="s">
        <v>3465</v>
      </c>
      <c r="C2340" s="822" t="s">
        <v>3471</v>
      </c>
      <c r="D2340" s="823" t="s">
        <v>6113</v>
      </c>
      <c r="E2340" s="824" t="s">
        <v>3521</v>
      </c>
      <c r="F2340" s="822" t="s">
        <v>3466</v>
      </c>
      <c r="G2340" s="822" t="s">
        <v>5442</v>
      </c>
      <c r="H2340" s="822" t="s">
        <v>329</v>
      </c>
      <c r="I2340" s="822" t="s">
        <v>5443</v>
      </c>
      <c r="J2340" s="822" t="s">
        <v>5444</v>
      </c>
      <c r="K2340" s="822" t="s">
        <v>5445</v>
      </c>
      <c r="L2340" s="825">
        <v>33.18</v>
      </c>
      <c r="M2340" s="825">
        <v>33.18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21</v>
      </c>
      <c r="B2341" s="822" t="s">
        <v>3465</v>
      </c>
      <c r="C2341" s="822" t="s">
        <v>3471</v>
      </c>
      <c r="D2341" s="823" t="s">
        <v>6113</v>
      </c>
      <c r="E2341" s="824" t="s">
        <v>3521</v>
      </c>
      <c r="F2341" s="822" t="s">
        <v>3466</v>
      </c>
      <c r="G2341" s="822" t="s">
        <v>5446</v>
      </c>
      <c r="H2341" s="822" t="s">
        <v>329</v>
      </c>
      <c r="I2341" s="822" t="s">
        <v>5447</v>
      </c>
      <c r="J2341" s="822" t="s">
        <v>5448</v>
      </c>
      <c r="K2341" s="822" t="s">
        <v>5449</v>
      </c>
      <c r="L2341" s="825">
        <v>124.3</v>
      </c>
      <c r="M2341" s="825">
        <v>621.5</v>
      </c>
      <c r="N2341" s="822">
        <v>5</v>
      </c>
      <c r="O2341" s="826">
        <v>2</v>
      </c>
      <c r="P2341" s="825">
        <v>621.5</v>
      </c>
      <c r="Q2341" s="827">
        <v>1</v>
      </c>
      <c r="R2341" s="822">
        <v>5</v>
      </c>
      <c r="S2341" s="827">
        <v>1</v>
      </c>
      <c r="T2341" s="826">
        <v>2</v>
      </c>
      <c r="U2341" s="828">
        <v>1</v>
      </c>
    </row>
    <row r="2342" spans="1:21" ht="14.45" customHeight="1" x14ac:dyDescent="0.2">
      <c r="A2342" s="821">
        <v>21</v>
      </c>
      <c r="B2342" s="822" t="s">
        <v>3465</v>
      </c>
      <c r="C2342" s="822" t="s">
        <v>3471</v>
      </c>
      <c r="D2342" s="823" t="s">
        <v>6113</v>
      </c>
      <c r="E2342" s="824" t="s">
        <v>3521</v>
      </c>
      <c r="F2342" s="822" t="s">
        <v>3466</v>
      </c>
      <c r="G2342" s="822" t="s">
        <v>5446</v>
      </c>
      <c r="H2342" s="822" t="s">
        <v>329</v>
      </c>
      <c r="I2342" s="822" t="s">
        <v>5450</v>
      </c>
      <c r="J2342" s="822" t="s">
        <v>5448</v>
      </c>
      <c r="K2342" s="822" t="s">
        <v>5451</v>
      </c>
      <c r="L2342" s="825">
        <v>372.89</v>
      </c>
      <c r="M2342" s="825">
        <v>372.89</v>
      </c>
      <c r="N2342" s="822">
        <v>1</v>
      </c>
      <c r="O2342" s="826">
        <v>1</v>
      </c>
      <c r="P2342" s="825">
        <v>372.89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21</v>
      </c>
      <c r="B2343" s="822" t="s">
        <v>3465</v>
      </c>
      <c r="C2343" s="822" t="s">
        <v>3471</v>
      </c>
      <c r="D2343" s="823" t="s">
        <v>6113</v>
      </c>
      <c r="E2343" s="824" t="s">
        <v>3521</v>
      </c>
      <c r="F2343" s="822" t="s">
        <v>3466</v>
      </c>
      <c r="G2343" s="822" t="s">
        <v>4111</v>
      </c>
      <c r="H2343" s="822" t="s">
        <v>329</v>
      </c>
      <c r="I2343" s="822" t="s">
        <v>4112</v>
      </c>
      <c r="J2343" s="822" t="s">
        <v>797</v>
      </c>
      <c r="K2343" s="822" t="s">
        <v>798</v>
      </c>
      <c r="L2343" s="825">
        <v>311.02</v>
      </c>
      <c r="M2343" s="825">
        <v>1866.12</v>
      </c>
      <c r="N2343" s="822">
        <v>6</v>
      </c>
      <c r="O2343" s="826">
        <v>4.5</v>
      </c>
      <c r="P2343" s="825">
        <v>1555.1</v>
      </c>
      <c r="Q2343" s="827">
        <v>0.83333333333333337</v>
      </c>
      <c r="R2343" s="822">
        <v>5</v>
      </c>
      <c r="S2343" s="827">
        <v>0.83333333333333337</v>
      </c>
      <c r="T2343" s="826">
        <v>4</v>
      </c>
      <c r="U2343" s="828">
        <v>0.88888888888888884</v>
      </c>
    </row>
    <row r="2344" spans="1:21" ht="14.45" customHeight="1" x14ac:dyDescent="0.2">
      <c r="A2344" s="821">
        <v>21</v>
      </c>
      <c r="B2344" s="822" t="s">
        <v>3465</v>
      </c>
      <c r="C2344" s="822" t="s">
        <v>3471</v>
      </c>
      <c r="D2344" s="823" t="s">
        <v>6113</v>
      </c>
      <c r="E2344" s="824" t="s">
        <v>3521</v>
      </c>
      <c r="F2344" s="822" t="s">
        <v>3466</v>
      </c>
      <c r="G2344" s="822" t="s">
        <v>4111</v>
      </c>
      <c r="H2344" s="822" t="s">
        <v>329</v>
      </c>
      <c r="I2344" s="822" t="s">
        <v>4113</v>
      </c>
      <c r="J2344" s="822" t="s">
        <v>4114</v>
      </c>
      <c r="K2344" s="822" t="s">
        <v>4115</v>
      </c>
      <c r="L2344" s="825">
        <v>177.92</v>
      </c>
      <c r="M2344" s="825">
        <v>7472.6400000000012</v>
      </c>
      <c r="N2344" s="822">
        <v>42</v>
      </c>
      <c r="O2344" s="826">
        <v>20.5</v>
      </c>
      <c r="P2344" s="825">
        <v>3558.4000000000005</v>
      </c>
      <c r="Q2344" s="827">
        <v>0.47619047619047616</v>
      </c>
      <c r="R2344" s="822">
        <v>20</v>
      </c>
      <c r="S2344" s="827">
        <v>0.47619047619047616</v>
      </c>
      <c r="T2344" s="826">
        <v>9.5</v>
      </c>
      <c r="U2344" s="828">
        <v>0.46341463414634149</v>
      </c>
    </row>
    <row r="2345" spans="1:21" ht="14.45" customHeight="1" x14ac:dyDescent="0.2">
      <c r="A2345" s="821">
        <v>21</v>
      </c>
      <c r="B2345" s="822" t="s">
        <v>3465</v>
      </c>
      <c r="C2345" s="822" t="s">
        <v>3471</v>
      </c>
      <c r="D2345" s="823" t="s">
        <v>6113</v>
      </c>
      <c r="E2345" s="824" t="s">
        <v>3521</v>
      </c>
      <c r="F2345" s="822" t="s">
        <v>3466</v>
      </c>
      <c r="G2345" s="822" t="s">
        <v>4111</v>
      </c>
      <c r="H2345" s="822" t="s">
        <v>329</v>
      </c>
      <c r="I2345" s="822" t="s">
        <v>4729</v>
      </c>
      <c r="J2345" s="822" t="s">
        <v>797</v>
      </c>
      <c r="K2345" s="822" t="s">
        <v>4730</v>
      </c>
      <c r="L2345" s="825">
        <v>318.07</v>
      </c>
      <c r="M2345" s="825">
        <v>636.14</v>
      </c>
      <c r="N2345" s="822">
        <v>2</v>
      </c>
      <c r="O2345" s="826">
        <v>0.5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21</v>
      </c>
      <c r="B2346" s="822" t="s">
        <v>3465</v>
      </c>
      <c r="C2346" s="822" t="s">
        <v>3471</v>
      </c>
      <c r="D2346" s="823" t="s">
        <v>6113</v>
      </c>
      <c r="E2346" s="824" t="s">
        <v>3521</v>
      </c>
      <c r="F2346" s="822" t="s">
        <v>3466</v>
      </c>
      <c r="G2346" s="822" t="s">
        <v>4111</v>
      </c>
      <c r="H2346" s="822" t="s">
        <v>329</v>
      </c>
      <c r="I2346" s="822" t="s">
        <v>4123</v>
      </c>
      <c r="J2346" s="822" t="s">
        <v>797</v>
      </c>
      <c r="K2346" s="822" t="s">
        <v>799</v>
      </c>
      <c r="L2346" s="825">
        <v>477.11</v>
      </c>
      <c r="M2346" s="825">
        <v>1431.33</v>
      </c>
      <c r="N2346" s="822">
        <v>3</v>
      </c>
      <c r="O2346" s="826">
        <v>2</v>
      </c>
      <c r="P2346" s="825">
        <v>477.11</v>
      </c>
      <c r="Q2346" s="827">
        <v>0.33333333333333337</v>
      </c>
      <c r="R2346" s="822">
        <v>1</v>
      </c>
      <c r="S2346" s="827">
        <v>0.33333333333333331</v>
      </c>
      <c r="T2346" s="826">
        <v>1</v>
      </c>
      <c r="U2346" s="828">
        <v>0.5</v>
      </c>
    </row>
    <row r="2347" spans="1:21" ht="14.45" customHeight="1" x14ac:dyDescent="0.2">
      <c r="A2347" s="821">
        <v>21</v>
      </c>
      <c r="B2347" s="822" t="s">
        <v>3465</v>
      </c>
      <c r="C2347" s="822" t="s">
        <v>3471</v>
      </c>
      <c r="D2347" s="823" t="s">
        <v>6113</v>
      </c>
      <c r="E2347" s="824" t="s">
        <v>3521</v>
      </c>
      <c r="F2347" s="822" t="s">
        <v>3466</v>
      </c>
      <c r="G2347" s="822" t="s">
        <v>4111</v>
      </c>
      <c r="H2347" s="822" t="s">
        <v>329</v>
      </c>
      <c r="I2347" s="822" t="s">
        <v>4124</v>
      </c>
      <c r="J2347" s="822" t="s">
        <v>797</v>
      </c>
      <c r="K2347" s="822" t="s">
        <v>798</v>
      </c>
      <c r="L2347" s="825">
        <v>311.02</v>
      </c>
      <c r="M2347" s="825">
        <v>933.06</v>
      </c>
      <c r="N2347" s="822">
        <v>3</v>
      </c>
      <c r="O2347" s="826">
        <v>2</v>
      </c>
      <c r="P2347" s="825">
        <v>311.02</v>
      </c>
      <c r="Q2347" s="827">
        <v>0.33333333333333331</v>
      </c>
      <c r="R2347" s="822">
        <v>1</v>
      </c>
      <c r="S2347" s="827">
        <v>0.33333333333333331</v>
      </c>
      <c r="T2347" s="826">
        <v>0.5</v>
      </c>
      <c r="U2347" s="828">
        <v>0.25</v>
      </c>
    </row>
    <row r="2348" spans="1:21" ht="14.45" customHeight="1" x14ac:dyDescent="0.2">
      <c r="A2348" s="821">
        <v>21</v>
      </c>
      <c r="B2348" s="822" t="s">
        <v>3465</v>
      </c>
      <c r="C2348" s="822" t="s">
        <v>3471</v>
      </c>
      <c r="D2348" s="823" t="s">
        <v>6113</v>
      </c>
      <c r="E2348" s="824" t="s">
        <v>3521</v>
      </c>
      <c r="F2348" s="822" t="s">
        <v>3466</v>
      </c>
      <c r="G2348" s="822" t="s">
        <v>4126</v>
      </c>
      <c r="H2348" s="822" t="s">
        <v>329</v>
      </c>
      <c r="I2348" s="822" t="s">
        <v>4129</v>
      </c>
      <c r="J2348" s="822" t="s">
        <v>4130</v>
      </c>
      <c r="K2348" s="822" t="s">
        <v>3710</v>
      </c>
      <c r="L2348" s="825">
        <v>0</v>
      </c>
      <c r="M2348" s="825">
        <v>0</v>
      </c>
      <c r="N2348" s="822">
        <v>2</v>
      </c>
      <c r="O2348" s="826">
        <v>1.5</v>
      </c>
      <c r="P2348" s="825"/>
      <c r="Q2348" s="827"/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21</v>
      </c>
      <c r="B2349" s="822" t="s">
        <v>3465</v>
      </c>
      <c r="C2349" s="822" t="s">
        <v>3471</v>
      </c>
      <c r="D2349" s="823" t="s">
        <v>6113</v>
      </c>
      <c r="E2349" s="824" t="s">
        <v>3521</v>
      </c>
      <c r="F2349" s="822" t="s">
        <v>3466</v>
      </c>
      <c r="G2349" s="822" t="s">
        <v>4126</v>
      </c>
      <c r="H2349" s="822" t="s">
        <v>329</v>
      </c>
      <c r="I2349" s="822" t="s">
        <v>4131</v>
      </c>
      <c r="J2349" s="822" t="s">
        <v>4130</v>
      </c>
      <c r="K2349" s="822" t="s">
        <v>3087</v>
      </c>
      <c r="L2349" s="825">
        <v>0</v>
      </c>
      <c r="M2349" s="825">
        <v>0</v>
      </c>
      <c r="N2349" s="822">
        <v>2</v>
      </c>
      <c r="O2349" s="826">
        <v>1.5</v>
      </c>
      <c r="P2349" s="825">
        <v>0</v>
      </c>
      <c r="Q2349" s="827"/>
      <c r="R2349" s="822">
        <v>1</v>
      </c>
      <c r="S2349" s="827">
        <v>0.5</v>
      </c>
      <c r="T2349" s="826">
        <v>0.5</v>
      </c>
      <c r="U2349" s="828">
        <v>0.33333333333333331</v>
      </c>
    </row>
    <row r="2350" spans="1:21" ht="14.45" customHeight="1" x14ac:dyDescent="0.2">
      <c r="A2350" s="821">
        <v>21</v>
      </c>
      <c r="B2350" s="822" t="s">
        <v>3465</v>
      </c>
      <c r="C2350" s="822" t="s">
        <v>3471</v>
      </c>
      <c r="D2350" s="823" t="s">
        <v>6113</v>
      </c>
      <c r="E2350" s="824" t="s">
        <v>3521</v>
      </c>
      <c r="F2350" s="822" t="s">
        <v>3466</v>
      </c>
      <c r="G2350" s="822" t="s">
        <v>4126</v>
      </c>
      <c r="H2350" s="822" t="s">
        <v>662</v>
      </c>
      <c r="I2350" s="822" t="s">
        <v>3315</v>
      </c>
      <c r="J2350" s="822" t="s">
        <v>1635</v>
      </c>
      <c r="K2350" s="822" t="s">
        <v>3316</v>
      </c>
      <c r="L2350" s="825">
        <v>0</v>
      </c>
      <c r="M2350" s="825">
        <v>0</v>
      </c>
      <c r="N2350" s="822">
        <v>8</v>
      </c>
      <c r="O2350" s="826">
        <v>5</v>
      </c>
      <c r="P2350" s="825">
        <v>0</v>
      </c>
      <c r="Q2350" s="827"/>
      <c r="R2350" s="822">
        <v>4</v>
      </c>
      <c r="S2350" s="827">
        <v>0.5</v>
      </c>
      <c r="T2350" s="826">
        <v>3</v>
      </c>
      <c r="U2350" s="828">
        <v>0.6</v>
      </c>
    </row>
    <row r="2351" spans="1:21" ht="14.45" customHeight="1" x14ac:dyDescent="0.2">
      <c r="A2351" s="821">
        <v>21</v>
      </c>
      <c r="B2351" s="822" t="s">
        <v>3465</v>
      </c>
      <c r="C2351" s="822" t="s">
        <v>3471</v>
      </c>
      <c r="D2351" s="823" t="s">
        <v>6113</v>
      </c>
      <c r="E2351" s="824" t="s">
        <v>3521</v>
      </c>
      <c r="F2351" s="822" t="s">
        <v>3466</v>
      </c>
      <c r="G2351" s="822" t="s">
        <v>5452</v>
      </c>
      <c r="H2351" s="822" t="s">
        <v>329</v>
      </c>
      <c r="I2351" s="822" t="s">
        <v>5453</v>
      </c>
      <c r="J2351" s="822" t="s">
        <v>5454</v>
      </c>
      <c r="K2351" s="822" t="s">
        <v>3264</v>
      </c>
      <c r="L2351" s="825">
        <v>16217.93</v>
      </c>
      <c r="M2351" s="825">
        <v>145961.37</v>
      </c>
      <c r="N2351" s="822">
        <v>9</v>
      </c>
      <c r="O2351" s="826">
        <v>2.5</v>
      </c>
      <c r="P2351" s="825">
        <v>145961.37</v>
      </c>
      <c r="Q2351" s="827">
        <v>1</v>
      </c>
      <c r="R2351" s="822">
        <v>9</v>
      </c>
      <c r="S2351" s="827">
        <v>1</v>
      </c>
      <c r="T2351" s="826">
        <v>2.5</v>
      </c>
      <c r="U2351" s="828">
        <v>1</v>
      </c>
    </row>
    <row r="2352" spans="1:21" ht="14.45" customHeight="1" x14ac:dyDescent="0.2">
      <c r="A2352" s="821">
        <v>21</v>
      </c>
      <c r="B2352" s="822" t="s">
        <v>3465</v>
      </c>
      <c r="C2352" s="822" t="s">
        <v>3471</v>
      </c>
      <c r="D2352" s="823" t="s">
        <v>6113</v>
      </c>
      <c r="E2352" s="824" t="s">
        <v>3521</v>
      </c>
      <c r="F2352" s="822" t="s">
        <v>3466</v>
      </c>
      <c r="G2352" s="822" t="s">
        <v>4512</v>
      </c>
      <c r="H2352" s="822" t="s">
        <v>329</v>
      </c>
      <c r="I2352" s="822" t="s">
        <v>5352</v>
      </c>
      <c r="J2352" s="822" t="s">
        <v>4514</v>
      </c>
      <c r="K2352" s="822" t="s">
        <v>5353</v>
      </c>
      <c r="L2352" s="825">
        <v>654.95000000000005</v>
      </c>
      <c r="M2352" s="825">
        <v>654.95000000000005</v>
      </c>
      <c r="N2352" s="822">
        <v>1</v>
      </c>
      <c r="O2352" s="826">
        <v>0.5</v>
      </c>
      <c r="P2352" s="825"/>
      <c r="Q2352" s="827">
        <v>0</v>
      </c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21</v>
      </c>
      <c r="B2353" s="822" t="s">
        <v>3465</v>
      </c>
      <c r="C2353" s="822" t="s">
        <v>3471</v>
      </c>
      <c r="D2353" s="823" t="s">
        <v>6113</v>
      </c>
      <c r="E2353" s="824" t="s">
        <v>3521</v>
      </c>
      <c r="F2353" s="822" t="s">
        <v>3466</v>
      </c>
      <c r="G2353" s="822" t="s">
        <v>5455</v>
      </c>
      <c r="H2353" s="822" t="s">
        <v>329</v>
      </c>
      <c r="I2353" s="822" t="s">
        <v>5456</v>
      </c>
      <c r="J2353" s="822" t="s">
        <v>5457</v>
      </c>
      <c r="K2353" s="822" t="s">
        <v>5458</v>
      </c>
      <c r="L2353" s="825">
        <v>0</v>
      </c>
      <c r="M2353" s="825">
        <v>0</v>
      </c>
      <c r="N2353" s="822">
        <v>1</v>
      </c>
      <c r="O2353" s="826">
        <v>0.5</v>
      </c>
      <c r="P2353" s="825"/>
      <c r="Q2353" s="827"/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21</v>
      </c>
      <c r="B2354" s="822" t="s">
        <v>3465</v>
      </c>
      <c r="C2354" s="822" t="s">
        <v>3471</v>
      </c>
      <c r="D2354" s="823" t="s">
        <v>6113</v>
      </c>
      <c r="E2354" s="824" t="s">
        <v>3521</v>
      </c>
      <c r="F2354" s="822" t="s">
        <v>3466</v>
      </c>
      <c r="G2354" s="822" t="s">
        <v>4148</v>
      </c>
      <c r="H2354" s="822" t="s">
        <v>662</v>
      </c>
      <c r="I2354" s="822" t="s">
        <v>4149</v>
      </c>
      <c r="J2354" s="822" t="s">
        <v>1167</v>
      </c>
      <c r="K2354" s="822" t="s">
        <v>4150</v>
      </c>
      <c r="L2354" s="825">
        <v>165.63</v>
      </c>
      <c r="M2354" s="825">
        <v>165.63</v>
      </c>
      <c r="N2354" s="822">
        <v>1</v>
      </c>
      <c r="O2354" s="826">
        <v>1</v>
      </c>
      <c r="P2354" s="825">
        <v>165.63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21</v>
      </c>
      <c r="B2355" s="822" t="s">
        <v>3465</v>
      </c>
      <c r="C2355" s="822" t="s">
        <v>3471</v>
      </c>
      <c r="D2355" s="823" t="s">
        <v>6113</v>
      </c>
      <c r="E2355" s="824" t="s">
        <v>3521</v>
      </c>
      <c r="F2355" s="822" t="s">
        <v>3466</v>
      </c>
      <c r="G2355" s="822" t="s">
        <v>4148</v>
      </c>
      <c r="H2355" s="822" t="s">
        <v>662</v>
      </c>
      <c r="I2355" s="822" t="s">
        <v>4151</v>
      </c>
      <c r="J2355" s="822" t="s">
        <v>1167</v>
      </c>
      <c r="K2355" s="822" t="s">
        <v>4152</v>
      </c>
      <c r="L2355" s="825">
        <v>414.07</v>
      </c>
      <c r="M2355" s="825">
        <v>1656.28</v>
      </c>
      <c r="N2355" s="822">
        <v>4</v>
      </c>
      <c r="O2355" s="826">
        <v>3</v>
      </c>
      <c r="P2355" s="825">
        <v>414.07</v>
      </c>
      <c r="Q2355" s="827">
        <v>0.25</v>
      </c>
      <c r="R2355" s="822">
        <v>1</v>
      </c>
      <c r="S2355" s="827">
        <v>0.25</v>
      </c>
      <c r="T2355" s="826">
        <v>1</v>
      </c>
      <c r="U2355" s="828">
        <v>0.33333333333333331</v>
      </c>
    </row>
    <row r="2356" spans="1:21" ht="14.45" customHeight="1" x14ac:dyDescent="0.2">
      <c r="A2356" s="821">
        <v>21</v>
      </c>
      <c r="B2356" s="822" t="s">
        <v>3465</v>
      </c>
      <c r="C2356" s="822" t="s">
        <v>3471</v>
      </c>
      <c r="D2356" s="823" t="s">
        <v>6113</v>
      </c>
      <c r="E2356" s="824" t="s">
        <v>3521</v>
      </c>
      <c r="F2356" s="822" t="s">
        <v>3466</v>
      </c>
      <c r="G2356" s="822" t="s">
        <v>5459</v>
      </c>
      <c r="H2356" s="822" t="s">
        <v>329</v>
      </c>
      <c r="I2356" s="822" t="s">
        <v>5460</v>
      </c>
      <c r="J2356" s="822" t="s">
        <v>5461</v>
      </c>
      <c r="K2356" s="822" t="s">
        <v>3776</v>
      </c>
      <c r="L2356" s="825">
        <v>3823.44</v>
      </c>
      <c r="M2356" s="825">
        <v>3823.44</v>
      </c>
      <c r="N2356" s="822">
        <v>1</v>
      </c>
      <c r="O2356" s="826">
        <v>1</v>
      </c>
      <c r="P2356" s="825">
        <v>3823.44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21</v>
      </c>
      <c r="B2357" s="822" t="s">
        <v>3465</v>
      </c>
      <c r="C2357" s="822" t="s">
        <v>3471</v>
      </c>
      <c r="D2357" s="823" t="s">
        <v>6113</v>
      </c>
      <c r="E2357" s="824" t="s">
        <v>3521</v>
      </c>
      <c r="F2357" s="822" t="s">
        <v>3466</v>
      </c>
      <c r="G2357" s="822" t="s">
        <v>3561</v>
      </c>
      <c r="H2357" s="822" t="s">
        <v>329</v>
      </c>
      <c r="I2357" s="822" t="s">
        <v>4156</v>
      </c>
      <c r="J2357" s="822" t="s">
        <v>4157</v>
      </c>
      <c r="K2357" s="822" t="s">
        <v>4158</v>
      </c>
      <c r="L2357" s="825">
        <v>99.94</v>
      </c>
      <c r="M2357" s="825">
        <v>99.94</v>
      </c>
      <c r="N2357" s="822">
        <v>1</v>
      </c>
      <c r="O2357" s="826">
        <v>1</v>
      </c>
      <c r="P2357" s="825">
        <v>99.94</v>
      </c>
      <c r="Q2357" s="827">
        <v>1</v>
      </c>
      <c r="R2357" s="822">
        <v>1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21</v>
      </c>
      <c r="B2358" s="822" t="s">
        <v>3465</v>
      </c>
      <c r="C2358" s="822" t="s">
        <v>3471</v>
      </c>
      <c r="D2358" s="823" t="s">
        <v>6113</v>
      </c>
      <c r="E2358" s="824" t="s">
        <v>3521</v>
      </c>
      <c r="F2358" s="822" t="s">
        <v>3466</v>
      </c>
      <c r="G2358" s="822" t="s">
        <v>3561</v>
      </c>
      <c r="H2358" s="822" t="s">
        <v>329</v>
      </c>
      <c r="I2358" s="822" t="s">
        <v>4159</v>
      </c>
      <c r="J2358" s="822" t="s">
        <v>4157</v>
      </c>
      <c r="K2358" s="822" t="s">
        <v>4160</v>
      </c>
      <c r="L2358" s="825">
        <v>299.83999999999997</v>
      </c>
      <c r="M2358" s="825">
        <v>8695.36</v>
      </c>
      <c r="N2358" s="822">
        <v>29</v>
      </c>
      <c r="O2358" s="826">
        <v>17.5</v>
      </c>
      <c r="P2358" s="825">
        <v>5097.2800000000007</v>
      </c>
      <c r="Q2358" s="827">
        <v>0.5862068965517242</v>
      </c>
      <c r="R2358" s="822">
        <v>17</v>
      </c>
      <c r="S2358" s="827">
        <v>0.58620689655172409</v>
      </c>
      <c r="T2358" s="826">
        <v>10.5</v>
      </c>
      <c r="U2358" s="828">
        <v>0.6</v>
      </c>
    </row>
    <row r="2359" spans="1:21" ht="14.45" customHeight="1" x14ac:dyDescent="0.2">
      <c r="A2359" s="821">
        <v>21</v>
      </c>
      <c r="B2359" s="822" t="s">
        <v>3465</v>
      </c>
      <c r="C2359" s="822" t="s">
        <v>3471</v>
      </c>
      <c r="D2359" s="823" t="s">
        <v>6113</v>
      </c>
      <c r="E2359" s="824" t="s">
        <v>3521</v>
      </c>
      <c r="F2359" s="822" t="s">
        <v>3466</v>
      </c>
      <c r="G2359" s="822" t="s">
        <v>3561</v>
      </c>
      <c r="H2359" s="822" t="s">
        <v>329</v>
      </c>
      <c r="I2359" s="822" t="s">
        <v>3562</v>
      </c>
      <c r="J2359" s="822" t="s">
        <v>1624</v>
      </c>
      <c r="K2359" s="822" t="s">
        <v>1626</v>
      </c>
      <c r="L2359" s="825">
        <v>50.32</v>
      </c>
      <c r="M2359" s="825">
        <v>402.56</v>
      </c>
      <c r="N2359" s="822">
        <v>8</v>
      </c>
      <c r="O2359" s="826">
        <v>3</v>
      </c>
      <c r="P2359" s="825">
        <v>352.24</v>
      </c>
      <c r="Q2359" s="827">
        <v>0.875</v>
      </c>
      <c r="R2359" s="822">
        <v>7</v>
      </c>
      <c r="S2359" s="827">
        <v>0.875</v>
      </c>
      <c r="T2359" s="826">
        <v>2.5</v>
      </c>
      <c r="U2359" s="828">
        <v>0.83333333333333337</v>
      </c>
    </row>
    <row r="2360" spans="1:21" ht="14.45" customHeight="1" x14ac:dyDescent="0.2">
      <c r="A2360" s="821">
        <v>21</v>
      </c>
      <c r="B2360" s="822" t="s">
        <v>3465</v>
      </c>
      <c r="C2360" s="822" t="s">
        <v>3471</v>
      </c>
      <c r="D2360" s="823" t="s">
        <v>6113</v>
      </c>
      <c r="E2360" s="824" t="s">
        <v>3521</v>
      </c>
      <c r="F2360" s="822" t="s">
        <v>3466</v>
      </c>
      <c r="G2360" s="822" t="s">
        <v>3561</v>
      </c>
      <c r="H2360" s="822" t="s">
        <v>329</v>
      </c>
      <c r="I2360" s="822" t="s">
        <v>4521</v>
      </c>
      <c r="J2360" s="822" t="s">
        <v>4522</v>
      </c>
      <c r="K2360" s="822" t="s">
        <v>4523</v>
      </c>
      <c r="L2360" s="825">
        <v>99.94</v>
      </c>
      <c r="M2360" s="825">
        <v>499.7</v>
      </c>
      <c r="N2360" s="822">
        <v>5</v>
      </c>
      <c r="O2360" s="826">
        <v>2.5</v>
      </c>
      <c r="P2360" s="825">
        <v>299.82</v>
      </c>
      <c r="Q2360" s="827">
        <v>0.6</v>
      </c>
      <c r="R2360" s="822">
        <v>3</v>
      </c>
      <c r="S2360" s="827">
        <v>0.6</v>
      </c>
      <c r="T2360" s="826">
        <v>1</v>
      </c>
      <c r="U2360" s="828">
        <v>0.4</v>
      </c>
    </row>
    <row r="2361" spans="1:21" ht="14.45" customHeight="1" x14ac:dyDescent="0.2">
      <c r="A2361" s="821">
        <v>21</v>
      </c>
      <c r="B2361" s="822" t="s">
        <v>3465</v>
      </c>
      <c r="C2361" s="822" t="s">
        <v>3471</v>
      </c>
      <c r="D2361" s="823" t="s">
        <v>6113</v>
      </c>
      <c r="E2361" s="824" t="s">
        <v>3521</v>
      </c>
      <c r="F2361" s="822" t="s">
        <v>3466</v>
      </c>
      <c r="G2361" s="822" t="s">
        <v>3561</v>
      </c>
      <c r="H2361" s="822" t="s">
        <v>329</v>
      </c>
      <c r="I2361" s="822" t="s">
        <v>4736</v>
      </c>
      <c r="J2361" s="822" t="s">
        <v>1624</v>
      </c>
      <c r="K2361" s="822" t="s">
        <v>4737</v>
      </c>
      <c r="L2361" s="825">
        <v>33.549999999999997</v>
      </c>
      <c r="M2361" s="825">
        <v>167.75</v>
      </c>
      <c r="N2361" s="822">
        <v>5</v>
      </c>
      <c r="O2361" s="826">
        <v>1.5</v>
      </c>
      <c r="P2361" s="825">
        <v>167.75</v>
      </c>
      <c r="Q2361" s="827">
        <v>1</v>
      </c>
      <c r="R2361" s="822">
        <v>5</v>
      </c>
      <c r="S2361" s="827">
        <v>1</v>
      </c>
      <c r="T2361" s="826">
        <v>1.5</v>
      </c>
      <c r="U2361" s="828">
        <v>1</v>
      </c>
    </row>
    <row r="2362" spans="1:21" ht="14.45" customHeight="1" x14ac:dyDescent="0.2">
      <c r="A2362" s="821">
        <v>21</v>
      </c>
      <c r="B2362" s="822" t="s">
        <v>3465</v>
      </c>
      <c r="C2362" s="822" t="s">
        <v>3471</v>
      </c>
      <c r="D2362" s="823" t="s">
        <v>6113</v>
      </c>
      <c r="E2362" s="824" t="s">
        <v>3521</v>
      </c>
      <c r="F2362" s="822" t="s">
        <v>3466</v>
      </c>
      <c r="G2362" s="822" t="s">
        <v>3564</v>
      </c>
      <c r="H2362" s="822" t="s">
        <v>329</v>
      </c>
      <c r="I2362" s="822" t="s">
        <v>3565</v>
      </c>
      <c r="J2362" s="822" t="s">
        <v>693</v>
      </c>
      <c r="K2362" s="822" t="s">
        <v>3566</v>
      </c>
      <c r="L2362" s="825">
        <v>2086.5500000000002</v>
      </c>
      <c r="M2362" s="825">
        <v>104327.50000000006</v>
      </c>
      <c r="N2362" s="822">
        <v>50</v>
      </c>
      <c r="O2362" s="826">
        <v>31.5</v>
      </c>
      <c r="P2362" s="825">
        <v>83462.000000000058</v>
      </c>
      <c r="Q2362" s="827">
        <v>0.80000000000000016</v>
      </c>
      <c r="R2362" s="822">
        <v>40</v>
      </c>
      <c r="S2362" s="827">
        <v>0.8</v>
      </c>
      <c r="T2362" s="826">
        <v>25.5</v>
      </c>
      <c r="U2362" s="828">
        <v>0.80952380952380953</v>
      </c>
    </row>
    <row r="2363" spans="1:21" ht="14.45" customHeight="1" x14ac:dyDescent="0.2">
      <c r="A2363" s="821">
        <v>21</v>
      </c>
      <c r="B2363" s="822" t="s">
        <v>3465</v>
      </c>
      <c r="C2363" s="822" t="s">
        <v>3471</v>
      </c>
      <c r="D2363" s="823" t="s">
        <v>6113</v>
      </c>
      <c r="E2363" s="824" t="s">
        <v>3521</v>
      </c>
      <c r="F2363" s="822" t="s">
        <v>3466</v>
      </c>
      <c r="G2363" s="822" t="s">
        <v>4169</v>
      </c>
      <c r="H2363" s="822" t="s">
        <v>662</v>
      </c>
      <c r="I2363" s="822" t="s">
        <v>2872</v>
      </c>
      <c r="J2363" s="822" t="s">
        <v>2873</v>
      </c>
      <c r="K2363" s="822" t="s">
        <v>2874</v>
      </c>
      <c r="L2363" s="825">
        <v>149.52000000000001</v>
      </c>
      <c r="M2363" s="825">
        <v>897.12</v>
      </c>
      <c r="N2363" s="822">
        <v>6</v>
      </c>
      <c r="O2363" s="826">
        <v>3</v>
      </c>
      <c r="P2363" s="825">
        <v>747.6</v>
      </c>
      <c r="Q2363" s="827">
        <v>0.83333333333333337</v>
      </c>
      <c r="R2363" s="822">
        <v>5</v>
      </c>
      <c r="S2363" s="827">
        <v>0.83333333333333337</v>
      </c>
      <c r="T2363" s="826">
        <v>2</v>
      </c>
      <c r="U2363" s="828">
        <v>0.66666666666666663</v>
      </c>
    </row>
    <row r="2364" spans="1:21" ht="14.45" customHeight="1" x14ac:dyDescent="0.2">
      <c r="A2364" s="821">
        <v>21</v>
      </c>
      <c r="B2364" s="822" t="s">
        <v>3465</v>
      </c>
      <c r="C2364" s="822" t="s">
        <v>3471</v>
      </c>
      <c r="D2364" s="823" t="s">
        <v>6113</v>
      </c>
      <c r="E2364" s="824" t="s">
        <v>3521</v>
      </c>
      <c r="F2364" s="822" t="s">
        <v>3466</v>
      </c>
      <c r="G2364" s="822" t="s">
        <v>4172</v>
      </c>
      <c r="H2364" s="822" t="s">
        <v>329</v>
      </c>
      <c r="I2364" s="822" t="s">
        <v>4173</v>
      </c>
      <c r="J2364" s="822" t="s">
        <v>4174</v>
      </c>
      <c r="K2364" s="822" t="s">
        <v>1193</v>
      </c>
      <c r="L2364" s="825">
        <v>374.79</v>
      </c>
      <c r="M2364" s="825">
        <v>3747.9</v>
      </c>
      <c r="N2364" s="822">
        <v>10</v>
      </c>
      <c r="O2364" s="826">
        <v>6</v>
      </c>
      <c r="P2364" s="825">
        <v>1873.95</v>
      </c>
      <c r="Q2364" s="827">
        <v>0.5</v>
      </c>
      <c r="R2364" s="822">
        <v>5</v>
      </c>
      <c r="S2364" s="827">
        <v>0.5</v>
      </c>
      <c r="T2364" s="826">
        <v>3.5</v>
      </c>
      <c r="U2364" s="828">
        <v>0.58333333333333337</v>
      </c>
    </row>
    <row r="2365" spans="1:21" ht="14.45" customHeight="1" x14ac:dyDescent="0.2">
      <c r="A2365" s="821">
        <v>21</v>
      </c>
      <c r="B2365" s="822" t="s">
        <v>3465</v>
      </c>
      <c r="C2365" s="822" t="s">
        <v>3471</v>
      </c>
      <c r="D2365" s="823" t="s">
        <v>6113</v>
      </c>
      <c r="E2365" s="824" t="s">
        <v>3521</v>
      </c>
      <c r="F2365" s="822" t="s">
        <v>3466</v>
      </c>
      <c r="G2365" s="822" t="s">
        <v>4175</v>
      </c>
      <c r="H2365" s="822" t="s">
        <v>329</v>
      </c>
      <c r="I2365" s="822" t="s">
        <v>4528</v>
      </c>
      <c r="J2365" s="822" t="s">
        <v>4177</v>
      </c>
      <c r="K2365" s="822" t="s">
        <v>4185</v>
      </c>
      <c r="L2365" s="825">
        <v>775.17</v>
      </c>
      <c r="M2365" s="825">
        <v>5426.19</v>
      </c>
      <c r="N2365" s="822">
        <v>7</v>
      </c>
      <c r="O2365" s="826">
        <v>3</v>
      </c>
      <c r="P2365" s="825">
        <v>5426.19</v>
      </c>
      <c r="Q2365" s="827">
        <v>1</v>
      </c>
      <c r="R2365" s="822">
        <v>7</v>
      </c>
      <c r="S2365" s="827">
        <v>1</v>
      </c>
      <c r="T2365" s="826">
        <v>3</v>
      </c>
      <c r="U2365" s="828">
        <v>1</v>
      </c>
    </row>
    <row r="2366" spans="1:21" ht="14.45" customHeight="1" x14ac:dyDescent="0.2">
      <c r="A2366" s="821">
        <v>21</v>
      </c>
      <c r="B2366" s="822" t="s">
        <v>3465</v>
      </c>
      <c r="C2366" s="822" t="s">
        <v>3471</v>
      </c>
      <c r="D2366" s="823" t="s">
        <v>6113</v>
      </c>
      <c r="E2366" s="824" t="s">
        <v>3521</v>
      </c>
      <c r="F2366" s="822" t="s">
        <v>3466</v>
      </c>
      <c r="G2366" s="822" t="s">
        <v>4175</v>
      </c>
      <c r="H2366" s="822" t="s">
        <v>329</v>
      </c>
      <c r="I2366" s="822" t="s">
        <v>4176</v>
      </c>
      <c r="J2366" s="822" t="s">
        <v>4177</v>
      </c>
      <c r="K2366" s="822" t="s">
        <v>4178</v>
      </c>
      <c r="L2366" s="825">
        <v>1391.97</v>
      </c>
      <c r="M2366" s="825">
        <v>6959.85</v>
      </c>
      <c r="N2366" s="822">
        <v>5</v>
      </c>
      <c r="O2366" s="826">
        <v>2</v>
      </c>
      <c r="P2366" s="825">
        <v>6959.85</v>
      </c>
      <c r="Q2366" s="827">
        <v>1</v>
      </c>
      <c r="R2366" s="822">
        <v>5</v>
      </c>
      <c r="S2366" s="827">
        <v>1</v>
      </c>
      <c r="T2366" s="826">
        <v>2</v>
      </c>
      <c r="U2366" s="828">
        <v>1</v>
      </c>
    </row>
    <row r="2367" spans="1:21" ht="14.45" customHeight="1" x14ac:dyDescent="0.2">
      <c r="A2367" s="821">
        <v>21</v>
      </c>
      <c r="B2367" s="822" t="s">
        <v>3465</v>
      </c>
      <c r="C2367" s="822" t="s">
        <v>3471</v>
      </c>
      <c r="D2367" s="823" t="s">
        <v>6113</v>
      </c>
      <c r="E2367" s="824" t="s">
        <v>3521</v>
      </c>
      <c r="F2367" s="822" t="s">
        <v>3466</v>
      </c>
      <c r="G2367" s="822" t="s">
        <v>3549</v>
      </c>
      <c r="H2367" s="822" t="s">
        <v>662</v>
      </c>
      <c r="I2367" s="822" t="s">
        <v>5021</v>
      </c>
      <c r="J2367" s="822" t="s">
        <v>2848</v>
      </c>
      <c r="K2367" s="822" t="s">
        <v>5022</v>
      </c>
      <c r="L2367" s="825">
        <v>126.27</v>
      </c>
      <c r="M2367" s="825">
        <v>252.54</v>
      </c>
      <c r="N2367" s="822">
        <v>2</v>
      </c>
      <c r="O2367" s="826">
        <v>1.5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21</v>
      </c>
      <c r="B2368" s="822" t="s">
        <v>3465</v>
      </c>
      <c r="C2368" s="822" t="s">
        <v>3471</v>
      </c>
      <c r="D2368" s="823" t="s">
        <v>6113</v>
      </c>
      <c r="E2368" s="824" t="s">
        <v>3521</v>
      </c>
      <c r="F2368" s="822" t="s">
        <v>3466</v>
      </c>
      <c r="G2368" s="822" t="s">
        <v>3549</v>
      </c>
      <c r="H2368" s="822" t="s">
        <v>662</v>
      </c>
      <c r="I2368" s="822" t="s">
        <v>3243</v>
      </c>
      <c r="J2368" s="822" t="s">
        <v>2848</v>
      </c>
      <c r="K2368" s="822" t="s">
        <v>3244</v>
      </c>
      <c r="L2368" s="825">
        <v>63.14</v>
      </c>
      <c r="M2368" s="825">
        <v>63.14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21</v>
      </c>
      <c r="B2369" s="822" t="s">
        <v>3465</v>
      </c>
      <c r="C2369" s="822" t="s">
        <v>3471</v>
      </c>
      <c r="D2369" s="823" t="s">
        <v>6113</v>
      </c>
      <c r="E2369" s="824" t="s">
        <v>3521</v>
      </c>
      <c r="F2369" s="822" t="s">
        <v>3466</v>
      </c>
      <c r="G2369" s="822" t="s">
        <v>3549</v>
      </c>
      <c r="H2369" s="822" t="s">
        <v>662</v>
      </c>
      <c r="I2369" s="822" t="s">
        <v>2852</v>
      </c>
      <c r="J2369" s="822" t="s">
        <v>2848</v>
      </c>
      <c r="K2369" s="822" t="s">
        <v>2853</v>
      </c>
      <c r="L2369" s="825">
        <v>84.18</v>
      </c>
      <c r="M2369" s="825">
        <v>84.18</v>
      </c>
      <c r="N2369" s="822">
        <v>1</v>
      </c>
      <c r="O2369" s="826">
        <v>1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21</v>
      </c>
      <c r="B2370" s="822" t="s">
        <v>3465</v>
      </c>
      <c r="C2370" s="822" t="s">
        <v>3471</v>
      </c>
      <c r="D2370" s="823" t="s">
        <v>6113</v>
      </c>
      <c r="E2370" s="824" t="s">
        <v>3521</v>
      </c>
      <c r="F2370" s="822" t="s">
        <v>3466</v>
      </c>
      <c r="G2370" s="822" t="s">
        <v>3549</v>
      </c>
      <c r="H2370" s="822" t="s">
        <v>329</v>
      </c>
      <c r="I2370" s="822" t="s">
        <v>5462</v>
      </c>
      <c r="J2370" s="822" t="s">
        <v>1925</v>
      </c>
      <c r="K2370" s="822" t="s">
        <v>2855</v>
      </c>
      <c r="L2370" s="825">
        <v>49.08</v>
      </c>
      <c r="M2370" s="825">
        <v>49.08</v>
      </c>
      <c r="N2370" s="822">
        <v>1</v>
      </c>
      <c r="O2370" s="826">
        <v>0.5</v>
      </c>
      <c r="P2370" s="825">
        <v>49.08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21</v>
      </c>
      <c r="B2371" s="822" t="s">
        <v>3465</v>
      </c>
      <c r="C2371" s="822" t="s">
        <v>3471</v>
      </c>
      <c r="D2371" s="823" t="s">
        <v>6113</v>
      </c>
      <c r="E2371" s="824" t="s">
        <v>3521</v>
      </c>
      <c r="F2371" s="822" t="s">
        <v>3466</v>
      </c>
      <c r="G2371" s="822" t="s">
        <v>3549</v>
      </c>
      <c r="H2371" s="822" t="s">
        <v>662</v>
      </c>
      <c r="I2371" s="822" t="s">
        <v>2850</v>
      </c>
      <c r="J2371" s="822" t="s">
        <v>2848</v>
      </c>
      <c r="K2371" s="822" t="s">
        <v>2851</v>
      </c>
      <c r="L2371" s="825">
        <v>49.08</v>
      </c>
      <c r="M2371" s="825">
        <v>196.32</v>
      </c>
      <c r="N2371" s="822">
        <v>4</v>
      </c>
      <c r="O2371" s="826">
        <v>2.5</v>
      </c>
      <c r="P2371" s="825">
        <v>98.16</v>
      </c>
      <c r="Q2371" s="827">
        <v>0.5</v>
      </c>
      <c r="R2371" s="822">
        <v>2</v>
      </c>
      <c r="S2371" s="827">
        <v>0.5</v>
      </c>
      <c r="T2371" s="826">
        <v>1</v>
      </c>
      <c r="U2371" s="828">
        <v>0.4</v>
      </c>
    </row>
    <row r="2372" spans="1:21" ht="14.45" customHeight="1" x14ac:dyDescent="0.2">
      <c r="A2372" s="821">
        <v>21</v>
      </c>
      <c r="B2372" s="822" t="s">
        <v>3465</v>
      </c>
      <c r="C2372" s="822" t="s">
        <v>3471</v>
      </c>
      <c r="D2372" s="823" t="s">
        <v>6113</v>
      </c>
      <c r="E2372" s="824" t="s">
        <v>3521</v>
      </c>
      <c r="F2372" s="822" t="s">
        <v>3466</v>
      </c>
      <c r="G2372" s="822" t="s">
        <v>3549</v>
      </c>
      <c r="H2372" s="822" t="s">
        <v>662</v>
      </c>
      <c r="I2372" s="822" t="s">
        <v>3245</v>
      </c>
      <c r="J2372" s="822" t="s">
        <v>1925</v>
      </c>
      <c r="K2372" s="822" t="s">
        <v>1926</v>
      </c>
      <c r="L2372" s="825">
        <v>84.18</v>
      </c>
      <c r="M2372" s="825">
        <v>757.62000000000012</v>
      </c>
      <c r="N2372" s="822">
        <v>9</v>
      </c>
      <c r="O2372" s="826">
        <v>6.5</v>
      </c>
      <c r="P2372" s="825">
        <v>505.08000000000004</v>
      </c>
      <c r="Q2372" s="827">
        <v>0.66666666666666663</v>
      </c>
      <c r="R2372" s="822">
        <v>6</v>
      </c>
      <c r="S2372" s="827">
        <v>0.66666666666666663</v>
      </c>
      <c r="T2372" s="826">
        <v>4</v>
      </c>
      <c r="U2372" s="828">
        <v>0.61538461538461542</v>
      </c>
    </row>
    <row r="2373" spans="1:21" ht="14.45" customHeight="1" x14ac:dyDescent="0.2">
      <c r="A2373" s="821">
        <v>21</v>
      </c>
      <c r="B2373" s="822" t="s">
        <v>3465</v>
      </c>
      <c r="C2373" s="822" t="s">
        <v>3471</v>
      </c>
      <c r="D2373" s="823" t="s">
        <v>6113</v>
      </c>
      <c r="E2373" s="824" t="s">
        <v>3521</v>
      </c>
      <c r="F2373" s="822" t="s">
        <v>3466</v>
      </c>
      <c r="G2373" s="822" t="s">
        <v>3549</v>
      </c>
      <c r="H2373" s="822" t="s">
        <v>662</v>
      </c>
      <c r="I2373" s="822" t="s">
        <v>4533</v>
      </c>
      <c r="J2373" s="822" t="s">
        <v>1925</v>
      </c>
      <c r="K2373" s="822" t="s">
        <v>4534</v>
      </c>
      <c r="L2373" s="825">
        <v>105.23</v>
      </c>
      <c r="M2373" s="825">
        <v>631.38</v>
      </c>
      <c r="N2373" s="822">
        <v>6</v>
      </c>
      <c r="O2373" s="826">
        <v>3.5</v>
      </c>
      <c r="P2373" s="825">
        <v>526.15</v>
      </c>
      <c r="Q2373" s="827">
        <v>0.83333333333333326</v>
      </c>
      <c r="R2373" s="822">
        <v>5</v>
      </c>
      <c r="S2373" s="827">
        <v>0.83333333333333337</v>
      </c>
      <c r="T2373" s="826">
        <v>2.5</v>
      </c>
      <c r="U2373" s="828">
        <v>0.7142857142857143</v>
      </c>
    </row>
    <row r="2374" spans="1:21" ht="14.45" customHeight="1" x14ac:dyDescent="0.2">
      <c r="A2374" s="821">
        <v>21</v>
      </c>
      <c r="B2374" s="822" t="s">
        <v>3465</v>
      </c>
      <c r="C2374" s="822" t="s">
        <v>3471</v>
      </c>
      <c r="D2374" s="823" t="s">
        <v>6113</v>
      </c>
      <c r="E2374" s="824" t="s">
        <v>3521</v>
      </c>
      <c r="F2374" s="822" t="s">
        <v>3466</v>
      </c>
      <c r="G2374" s="822" t="s">
        <v>3549</v>
      </c>
      <c r="H2374" s="822" t="s">
        <v>662</v>
      </c>
      <c r="I2374" s="822" t="s">
        <v>3550</v>
      </c>
      <c r="J2374" s="822" t="s">
        <v>1925</v>
      </c>
      <c r="K2374" s="822" t="s">
        <v>3551</v>
      </c>
      <c r="L2374" s="825">
        <v>63.14</v>
      </c>
      <c r="M2374" s="825">
        <v>252.56</v>
      </c>
      <c r="N2374" s="822">
        <v>4</v>
      </c>
      <c r="O2374" s="826">
        <v>3</v>
      </c>
      <c r="P2374" s="825">
        <v>126.28</v>
      </c>
      <c r="Q2374" s="827">
        <v>0.5</v>
      </c>
      <c r="R2374" s="822">
        <v>2</v>
      </c>
      <c r="S2374" s="827">
        <v>0.5</v>
      </c>
      <c r="T2374" s="826">
        <v>1.5</v>
      </c>
      <c r="U2374" s="828">
        <v>0.5</v>
      </c>
    </row>
    <row r="2375" spans="1:21" ht="14.45" customHeight="1" x14ac:dyDescent="0.2">
      <c r="A2375" s="821">
        <v>21</v>
      </c>
      <c r="B2375" s="822" t="s">
        <v>3465</v>
      </c>
      <c r="C2375" s="822" t="s">
        <v>3471</v>
      </c>
      <c r="D2375" s="823" t="s">
        <v>6113</v>
      </c>
      <c r="E2375" s="824" t="s">
        <v>3521</v>
      </c>
      <c r="F2375" s="822" t="s">
        <v>3466</v>
      </c>
      <c r="G2375" s="822" t="s">
        <v>3549</v>
      </c>
      <c r="H2375" s="822" t="s">
        <v>662</v>
      </c>
      <c r="I2375" s="822" t="s">
        <v>2854</v>
      </c>
      <c r="J2375" s="822" t="s">
        <v>1925</v>
      </c>
      <c r="K2375" s="822" t="s">
        <v>2855</v>
      </c>
      <c r="L2375" s="825">
        <v>49.08</v>
      </c>
      <c r="M2375" s="825">
        <v>834.3599999999999</v>
      </c>
      <c r="N2375" s="822">
        <v>17</v>
      </c>
      <c r="O2375" s="826">
        <v>13.5</v>
      </c>
      <c r="P2375" s="825">
        <v>539.87999999999988</v>
      </c>
      <c r="Q2375" s="827">
        <v>0.64705882352941169</v>
      </c>
      <c r="R2375" s="822">
        <v>11</v>
      </c>
      <c r="S2375" s="827">
        <v>0.6470588235294118</v>
      </c>
      <c r="T2375" s="826">
        <v>9</v>
      </c>
      <c r="U2375" s="828">
        <v>0.66666666666666663</v>
      </c>
    </row>
    <row r="2376" spans="1:21" ht="14.45" customHeight="1" x14ac:dyDescent="0.2">
      <c r="A2376" s="821">
        <v>21</v>
      </c>
      <c r="B2376" s="822" t="s">
        <v>3465</v>
      </c>
      <c r="C2376" s="822" t="s">
        <v>3471</v>
      </c>
      <c r="D2376" s="823" t="s">
        <v>6113</v>
      </c>
      <c r="E2376" s="824" t="s">
        <v>3521</v>
      </c>
      <c r="F2376" s="822" t="s">
        <v>3466</v>
      </c>
      <c r="G2376" s="822" t="s">
        <v>3549</v>
      </c>
      <c r="H2376" s="822" t="s">
        <v>662</v>
      </c>
      <c r="I2376" s="822" t="s">
        <v>4186</v>
      </c>
      <c r="J2376" s="822" t="s">
        <v>1925</v>
      </c>
      <c r="K2376" s="822" t="s">
        <v>4187</v>
      </c>
      <c r="L2376" s="825">
        <v>126.27</v>
      </c>
      <c r="M2376" s="825">
        <v>505.08</v>
      </c>
      <c r="N2376" s="822">
        <v>4</v>
      </c>
      <c r="O2376" s="826">
        <v>3.5</v>
      </c>
      <c r="P2376" s="825">
        <v>126.27</v>
      </c>
      <c r="Q2376" s="827">
        <v>0.25</v>
      </c>
      <c r="R2376" s="822">
        <v>1</v>
      </c>
      <c r="S2376" s="827">
        <v>0.25</v>
      </c>
      <c r="T2376" s="826">
        <v>1</v>
      </c>
      <c r="U2376" s="828">
        <v>0.2857142857142857</v>
      </c>
    </row>
    <row r="2377" spans="1:21" ht="14.45" customHeight="1" x14ac:dyDescent="0.2">
      <c r="A2377" s="821">
        <v>21</v>
      </c>
      <c r="B2377" s="822" t="s">
        <v>3465</v>
      </c>
      <c r="C2377" s="822" t="s">
        <v>3471</v>
      </c>
      <c r="D2377" s="823" t="s">
        <v>6113</v>
      </c>
      <c r="E2377" s="824" t="s">
        <v>3521</v>
      </c>
      <c r="F2377" s="822" t="s">
        <v>3466</v>
      </c>
      <c r="G2377" s="822" t="s">
        <v>4188</v>
      </c>
      <c r="H2377" s="822" t="s">
        <v>329</v>
      </c>
      <c r="I2377" s="822" t="s">
        <v>4746</v>
      </c>
      <c r="J2377" s="822" t="s">
        <v>4190</v>
      </c>
      <c r="K2377" s="822" t="s">
        <v>4747</v>
      </c>
      <c r="L2377" s="825">
        <v>0</v>
      </c>
      <c r="M2377" s="825">
        <v>0</v>
      </c>
      <c r="N2377" s="822">
        <v>2</v>
      </c>
      <c r="O2377" s="826">
        <v>0.5</v>
      </c>
      <c r="P2377" s="825">
        <v>0</v>
      </c>
      <c r="Q2377" s="827"/>
      <c r="R2377" s="822">
        <v>2</v>
      </c>
      <c r="S2377" s="827">
        <v>1</v>
      </c>
      <c r="T2377" s="826">
        <v>0.5</v>
      </c>
      <c r="U2377" s="828">
        <v>1</v>
      </c>
    </row>
    <row r="2378" spans="1:21" ht="14.45" customHeight="1" x14ac:dyDescent="0.2">
      <c r="A2378" s="821">
        <v>21</v>
      </c>
      <c r="B2378" s="822" t="s">
        <v>3465</v>
      </c>
      <c r="C2378" s="822" t="s">
        <v>3471</v>
      </c>
      <c r="D2378" s="823" t="s">
        <v>6113</v>
      </c>
      <c r="E2378" s="824" t="s">
        <v>3521</v>
      </c>
      <c r="F2378" s="822" t="s">
        <v>3466</v>
      </c>
      <c r="G2378" s="822" t="s">
        <v>4188</v>
      </c>
      <c r="H2378" s="822" t="s">
        <v>329</v>
      </c>
      <c r="I2378" s="822" t="s">
        <v>4189</v>
      </c>
      <c r="J2378" s="822" t="s">
        <v>4190</v>
      </c>
      <c r="K2378" s="822" t="s">
        <v>4191</v>
      </c>
      <c r="L2378" s="825">
        <v>0</v>
      </c>
      <c r="M2378" s="825">
        <v>0</v>
      </c>
      <c r="N2378" s="822">
        <v>1</v>
      </c>
      <c r="O2378" s="826">
        <v>0.5</v>
      </c>
      <c r="P2378" s="825">
        <v>0</v>
      </c>
      <c r="Q2378" s="827"/>
      <c r="R2378" s="822">
        <v>1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21</v>
      </c>
      <c r="B2379" s="822" t="s">
        <v>3465</v>
      </c>
      <c r="C2379" s="822" t="s">
        <v>3471</v>
      </c>
      <c r="D2379" s="823" t="s">
        <v>6113</v>
      </c>
      <c r="E2379" s="824" t="s">
        <v>3521</v>
      </c>
      <c r="F2379" s="822" t="s">
        <v>3466</v>
      </c>
      <c r="G2379" s="822" t="s">
        <v>4748</v>
      </c>
      <c r="H2379" s="822" t="s">
        <v>329</v>
      </c>
      <c r="I2379" s="822" t="s">
        <v>4749</v>
      </c>
      <c r="J2379" s="822" t="s">
        <v>4750</v>
      </c>
      <c r="K2379" s="822" t="s">
        <v>4751</v>
      </c>
      <c r="L2379" s="825">
        <v>248.55</v>
      </c>
      <c r="M2379" s="825">
        <v>248.55</v>
      </c>
      <c r="N2379" s="822">
        <v>1</v>
      </c>
      <c r="O2379" s="826">
        <v>1</v>
      </c>
      <c r="P2379" s="825">
        <v>248.55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21</v>
      </c>
      <c r="B2380" s="822" t="s">
        <v>3465</v>
      </c>
      <c r="C2380" s="822" t="s">
        <v>3471</v>
      </c>
      <c r="D2380" s="823" t="s">
        <v>6113</v>
      </c>
      <c r="E2380" s="824" t="s">
        <v>3521</v>
      </c>
      <c r="F2380" s="822" t="s">
        <v>3466</v>
      </c>
      <c r="G2380" s="822" t="s">
        <v>4192</v>
      </c>
      <c r="H2380" s="822" t="s">
        <v>329</v>
      </c>
      <c r="I2380" s="822" t="s">
        <v>4195</v>
      </c>
      <c r="J2380" s="822" t="s">
        <v>989</v>
      </c>
      <c r="K2380" s="822" t="s">
        <v>4194</v>
      </c>
      <c r="L2380" s="825">
        <v>79.069999999999993</v>
      </c>
      <c r="M2380" s="825">
        <v>79.069999999999993</v>
      </c>
      <c r="N2380" s="822">
        <v>1</v>
      </c>
      <c r="O2380" s="826">
        <v>1</v>
      </c>
      <c r="P2380" s="825">
        <v>79.069999999999993</v>
      </c>
      <c r="Q2380" s="827">
        <v>1</v>
      </c>
      <c r="R2380" s="822">
        <v>1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21</v>
      </c>
      <c r="B2381" s="822" t="s">
        <v>3465</v>
      </c>
      <c r="C2381" s="822" t="s">
        <v>3471</v>
      </c>
      <c r="D2381" s="823" t="s">
        <v>6113</v>
      </c>
      <c r="E2381" s="824" t="s">
        <v>3521</v>
      </c>
      <c r="F2381" s="822" t="s">
        <v>3466</v>
      </c>
      <c r="G2381" s="822" t="s">
        <v>3552</v>
      </c>
      <c r="H2381" s="822" t="s">
        <v>662</v>
      </c>
      <c r="I2381" s="822" t="s">
        <v>5463</v>
      </c>
      <c r="J2381" s="822" t="s">
        <v>1694</v>
      </c>
      <c r="K2381" s="822" t="s">
        <v>1700</v>
      </c>
      <c r="L2381" s="825">
        <v>59.72</v>
      </c>
      <c r="M2381" s="825">
        <v>597.20000000000005</v>
      </c>
      <c r="N2381" s="822">
        <v>10</v>
      </c>
      <c r="O2381" s="826">
        <v>2</v>
      </c>
      <c r="P2381" s="825">
        <v>597.20000000000005</v>
      </c>
      <c r="Q2381" s="827">
        <v>1</v>
      </c>
      <c r="R2381" s="822">
        <v>10</v>
      </c>
      <c r="S2381" s="827">
        <v>1</v>
      </c>
      <c r="T2381" s="826">
        <v>2</v>
      </c>
      <c r="U2381" s="828">
        <v>1</v>
      </c>
    </row>
    <row r="2382" spans="1:21" ht="14.45" customHeight="1" x14ac:dyDescent="0.2">
      <c r="A2382" s="821">
        <v>21</v>
      </c>
      <c r="B2382" s="822" t="s">
        <v>3465</v>
      </c>
      <c r="C2382" s="822" t="s">
        <v>3471</v>
      </c>
      <c r="D2382" s="823" t="s">
        <v>6113</v>
      </c>
      <c r="E2382" s="824" t="s">
        <v>3521</v>
      </c>
      <c r="F2382" s="822" t="s">
        <v>3466</v>
      </c>
      <c r="G2382" s="822" t="s">
        <v>3552</v>
      </c>
      <c r="H2382" s="822" t="s">
        <v>662</v>
      </c>
      <c r="I2382" s="822" t="s">
        <v>3165</v>
      </c>
      <c r="J2382" s="822" t="s">
        <v>3166</v>
      </c>
      <c r="K2382" s="822" t="s">
        <v>3162</v>
      </c>
      <c r="L2382" s="825">
        <v>119.77</v>
      </c>
      <c r="M2382" s="825">
        <v>718.62</v>
      </c>
      <c r="N2382" s="822">
        <v>6</v>
      </c>
      <c r="O2382" s="826">
        <v>1.5</v>
      </c>
      <c r="P2382" s="825">
        <v>718.62</v>
      </c>
      <c r="Q2382" s="827">
        <v>1</v>
      </c>
      <c r="R2382" s="822">
        <v>6</v>
      </c>
      <c r="S2382" s="827">
        <v>1</v>
      </c>
      <c r="T2382" s="826">
        <v>1.5</v>
      </c>
      <c r="U2382" s="828">
        <v>1</v>
      </c>
    </row>
    <row r="2383" spans="1:21" ht="14.45" customHeight="1" x14ac:dyDescent="0.2">
      <c r="A2383" s="821">
        <v>21</v>
      </c>
      <c r="B2383" s="822" t="s">
        <v>3465</v>
      </c>
      <c r="C2383" s="822" t="s">
        <v>3471</v>
      </c>
      <c r="D2383" s="823" t="s">
        <v>6113</v>
      </c>
      <c r="E2383" s="824" t="s">
        <v>3521</v>
      </c>
      <c r="F2383" s="822" t="s">
        <v>3466</v>
      </c>
      <c r="G2383" s="822" t="s">
        <v>3552</v>
      </c>
      <c r="H2383" s="822" t="s">
        <v>662</v>
      </c>
      <c r="I2383" s="822" t="s">
        <v>3164</v>
      </c>
      <c r="J2383" s="822" t="s">
        <v>1689</v>
      </c>
      <c r="K2383" s="822" t="s">
        <v>3162</v>
      </c>
      <c r="L2383" s="825">
        <v>119.77</v>
      </c>
      <c r="M2383" s="825">
        <v>718.62</v>
      </c>
      <c r="N2383" s="822">
        <v>6</v>
      </c>
      <c r="O2383" s="826">
        <v>1.5</v>
      </c>
      <c r="P2383" s="825">
        <v>718.62</v>
      </c>
      <c r="Q2383" s="827">
        <v>1</v>
      </c>
      <c r="R2383" s="822">
        <v>6</v>
      </c>
      <c r="S2383" s="827">
        <v>1</v>
      </c>
      <c r="T2383" s="826">
        <v>1.5</v>
      </c>
      <c r="U2383" s="828">
        <v>1</v>
      </c>
    </row>
    <row r="2384" spans="1:21" ht="14.45" customHeight="1" x14ac:dyDescent="0.2">
      <c r="A2384" s="821">
        <v>21</v>
      </c>
      <c r="B2384" s="822" t="s">
        <v>3465</v>
      </c>
      <c r="C2384" s="822" t="s">
        <v>3471</v>
      </c>
      <c r="D2384" s="823" t="s">
        <v>6113</v>
      </c>
      <c r="E2384" s="824" t="s">
        <v>3521</v>
      </c>
      <c r="F2384" s="822" t="s">
        <v>3466</v>
      </c>
      <c r="G2384" s="822" t="s">
        <v>3552</v>
      </c>
      <c r="H2384" s="822" t="s">
        <v>662</v>
      </c>
      <c r="I2384" s="822" t="s">
        <v>3161</v>
      </c>
      <c r="J2384" s="822" t="s">
        <v>1687</v>
      </c>
      <c r="K2384" s="822" t="s">
        <v>3162</v>
      </c>
      <c r="L2384" s="825">
        <v>119.77</v>
      </c>
      <c r="M2384" s="825">
        <v>718.62</v>
      </c>
      <c r="N2384" s="822">
        <v>6</v>
      </c>
      <c r="O2384" s="826">
        <v>1.5</v>
      </c>
      <c r="P2384" s="825">
        <v>718.62</v>
      </c>
      <c r="Q2384" s="827">
        <v>1</v>
      </c>
      <c r="R2384" s="822">
        <v>6</v>
      </c>
      <c r="S2384" s="827">
        <v>1</v>
      </c>
      <c r="T2384" s="826">
        <v>1.5</v>
      </c>
      <c r="U2384" s="828">
        <v>1</v>
      </c>
    </row>
    <row r="2385" spans="1:21" ht="14.45" customHeight="1" x14ac:dyDescent="0.2">
      <c r="A2385" s="821">
        <v>21</v>
      </c>
      <c r="B2385" s="822" t="s">
        <v>3465</v>
      </c>
      <c r="C2385" s="822" t="s">
        <v>3471</v>
      </c>
      <c r="D2385" s="823" t="s">
        <v>6113</v>
      </c>
      <c r="E2385" s="824" t="s">
        <v>3521</v>
      </c>
      <c r="F2385" s="822" t="s">
        <v>3466</v>
      </c>
      <c r="G2385" s="822" t="s">
        <v>3552</v>
      </c>
      <c r="H2385" s="822" t="s">
        <v>662</v>
      </c>
      <c r="I2385" s="822" t="s">
        <v>3163</v>
      </c>
      <c r="J2385" s="822" t="s">
        <v>1692</v>
      </c>
      <c r="K2385" s="822" t="s">
        <v>3162</v>
      </c>
      <c r="L2385" s="825">
        <v>119.77</v>
      </c>
      <c r="M2385" s="825">
        <v>718.62</v>
      </c>
      <c r="N2385" s="822">
        <v>6</v>
      </c>
      <c r="O2385" s="826">
        <v>1.5</v>
      </c>
      <c r="P2385" s="825">
        <v>718.62</v>
      </c>
      <c r="Q2385" s="827">
        <v>1</v>
      </c>
      <c r="R2385" s="822">
        <v>6</v>
      </c>
      <c r="S2385" s="827">
        <v>1</v>
      </c>
      <c r="T2385" s="826">
        <v>1.5</v>
      </c>
      <c r="U2385" s="828">
        <v>1</v>
      </c>
    </row>
    <row r="2386" spans="1:21" ht="14.45" customHeight="1" x14ac:dyDescent="0.2">
      <c r="A2386" s="821">
        <v>21</v>
      </c>
      <c r="B2386" s="822" t="s">
        <v>3465</v>
      </c>
      <c r="C2386" s="822" t="s">
        <v>3471</v>
      </c>
      <c r="D2386" s="823" t="s">
        <v>6113</v>
      </c>
      <c r="E2386" s="824" t="s">
        <v>3521</v>
      </c>
      <c r="F2386" s="822" t="s">
        <v>3466</v>
      </c>
      <c r="G2386" s="822" t="s">
        <v>3552</v>
      </c>
      <c r="H2386" s="822" t="s">
        <v>662</v>
      </c>
      <c r="I2386" s="822" t="s">
        <v>3352</v>
      </c>
      <c r="J2386" s="822" t="s">
        <v>3353</v>
      </c>
      <c r="K2386" s="822" t="s">
        <v>2231</v>
      </c>
      <c r="L2386" s="825">
        <v>233.96</v>
      </c>
      <c r="M2386" s="825">
        <v>23162.04</v>
      </c>
      <c r="N2386" s="822">
        <v>99</v>
      </c>
      <c r="O2386" s="826">
        <v>15.5</v>
      </c>
      <c r="P2386" s="825">
        <v>16845.12</v>
      </c>
      <c r="Q2386" s="827">
        <v>0.72727272727272718</v>
      </c>
      <c r="R2386" s="822">
        <v>72</v>
      </c>
      <c r="S2386" s="827">
        <v>0.72727272727272729</v>
      </c>
      <c r="T2386" s="826">
        <v>10.5</v>
      </c>
      <c r="U2386" s="828">
        <v>0.67741935483870963</v>
      </c>
    </row>
    <row r="2387" spans="1:21" ht="14.45" customHeight="1" x14ac:dyDescent="0.2">
      <c r="A2387" s="821">
        <v>21</v>
      </c>
      <c r="B2387" s="822" t="s">
        <v>3465</v>
      </c>
      <c r="C2387" s="822" t="s">
        <v>3471</v>
      </c>
      <c r="D2387" s="823" t="s">
        <v>6113</v>
      </c>
      <c r="E2387" s="824" t="s">
        <v>3521</v>
      </c>
      <c r="F2387" s="822" t="s">
        <v>3466</v>
      </c>
      <c r="G2387" s="822" t="s">
        <v>3552</v>
      </c>
      <c r="H2387" s="822" t="s">
        <v>662</v>
      </c>
      <c r="I2387" s="822" t="s">
        <v>3150</v>
      </c>
      <c r="J2387" s="822" t="s">
        <v>1694</v>
      </c>
      <c r="K2387" s="822" t="s">
        <v>1672</v>
      </c>
      <c r="L2387" s="825">
        <v>238.89</v>
      </c>
      <c r="M2387" s="825">
        <v>1194.4499999999998</v>
      </c>
      <c r="N2387" s="822">
        <v>5</v>
      </c>
      <c r="O2387" s="826">
        <v>1</v>
      </c>
      <c r="P2387" s="825">
        <v>1194.4499999999998</v>
      </c>
      <c r="Q2387" s="827">
        <v>1</v>
      </c>
      <c r="R2387" s="822">
        <v>5</v>
      </c>
      <c r="S2387" s="827">
        <v>1</v>
      </c>
      <c r="T2387" s="826">
        <v>1</v>
      </c>
      <c r="U2387" s="828">
        <v>1</v>
      </c>
    </row>
    <row r="2388" spans="1:21" ht="14.45" customHeight="1" x14ac:dyDescent="0.2">
      <c r="A2388" s="821">
        <v>21</v>
      </c>
      <c r="B2388" s="822" t="s">
        <v>3465</v>
      </c>
      <c r="C2388" s="822" t="s">
        <v>3471</v>
      </c>
      <c r="D2388" s="823" t="s">
        <v>6113</v>
      </c>
      <c r="E2388" s="824" t="s">
        <v>3521</v>
      </c>
      <c r="F2388" s="822" t="s">
        <v>3466</v>
      </c>
      <c r="G2388" s="822" t="s">
        <v>3553</v>
      </c>
      <c r="H2388" s="822" t="s">
        <v>329</v>
      </c>
      <c r="I2388" s="822" t="s">
        <v>3554</v>
      </c>
      <c r="J2388" s="822" t="s">
        <v>1244</v>
      </c>
      <c r="K2388" s="822" t="s">
        <v>1245</v>
      </c>
      <c r="L2388" s="825">
        <v>121.92</v>
      </c>
      <c r="M2388" s="825">
        <v>10972.800000000003</v>
      </c>
      <c r="N2388" s="822">
        <v>90</v>
      </c>
      <c r="O2388" s="826">
        <v>39.5</v>
      </c>
      <c r="P2388" s="825">
        <v>7559.0400000000027</v>
      </c>
      <c r="Q2388" s="827">
        <v>0.68888888888888899</v>
      </c>
      <c r="R2388" s="822">
        <v>62</v>
      </c>
      <c r="S2388" s="827">
        <v>0.68888888888888888</v>
      </c>
      <c r="T2388" s="826">
        <v>23.5</v>
      </c>
      <c r="U2388" s="828">
        <v>0.59493670886075944</v>
      </c>
    </row>
    <row r="2389" spans="1:21" ht="14.45" customHeight="1" x14ac:dyDescent="0.2">
      <c r="A2389" s="821">
        <v>21</v>
      </c>
      <c r="B2389" s="822" t="s">
        <v>3465</v>
      </c>
      <c r="C2389" s="822" t="s">
        <v>3471</v>
      </c>
      <c r="D2389" s="823" t="s">
        <v>6113</v>
      </c>
      <c r="E2389" s="824" t="s">
        <v>3521</v>
      </c>
      <c r="F2389" s="822" t="s">
        <v>3466</v>
      </c>
      <c r="G2389" s="822" t="s">
        <v>3553</v>
      </c>
      <c r="H2389" s="822" t="s">
        <v>329</v>
      </c>
      <c r="I2389" s="822" t="s">
        <v>4202</v>
      </c>
      <c r="J2389" s="822" t="s">
        <v>1244</v>
      </c>
      <c r="K2389" s="822" t="s">
        <v>1245</v>
      </c>
      <c r="L2389" s="825">
        <v>121.92</v>
      </c>
      <c r="M2389" s="825">
        <v>609.6</v>
      </c>
      <c r="N2389" s="822">
        <v>5</v>
      </c>
      <c r="O2389" s="826">
        <v>2</v>
      </c>
      <c r="P2389" s="825">
        <v>243.84</v>
      </c>
      <c r="Q2389" s="827">
        <v>0.39999999999999997</v>
      </c>
      <c r="R2389" s="822">
        <v>2</v>
      </c>
      <c r="S2389" s="827">
        <v>0.4</v>
      </c>
      <c r="T2389" s="826">
        <v>1</v>
      </c>
      <c r="U2389" s="828">
        <v>0.5</v>
      </c>
    </row>
    <row r="2390" spans="1:21" ht="14.45" customHeight="1" x14ac:dyDescent="0.2">
      <c r="A2390" s="821">
        <v>21</v>
      </c>
      <c r="B2390" s="822" t="s">
        <v>3465</v>
      </c>
      <c r="C2390" s="822" t="s">
        <v>3471</v>
      </c>
      <c r="D2390" s="823" t="s">
        <v>6113</v>
      </c>
      <c r="E2390" s="824" t="s">
        <v>3521</v>
      </c>
      <c r="F2390" s="822" t="s">
        <v>3466</v>
      </c>
      <c r="G2390" s="822" t="s">
        <v>4205</v>
      </c>
      <c r="H2390" s="822" t="s">
        <v>329</v>
      </c>
      <c r="I2390" s="822" t="s">
        <v>4535</v>
      </c>
      <c r="J2390" s="822" t="s">
        <v>1290</v>
      </c>
      <c r="K2390" s="822" t="s">
        <v>3785</v>
      </c>
      <c r="L2390" s="825">
        <v>1933.92</v>
      </c>
      <c r="M2390" s="825">
        <v>3867.84</v>
      </c>
      <c r="N2390" s="822">
        <v>2</v>
      </c>
      <c r="O2390" s="826">
        <v>1.5</v>
      </c>
      <c r="P2390" s="825">
        <v>3867.84</v>
      </c>
      <c r="Q2390" s="827">
        <v>1</v>
      </c>
      <c r="R2390" s="822">
        <v>2</v>
      </c>
      <c r="S2390" s="827">
        <v>1</v>
      </c>
      <c r="T2390" s="826">
        <v>1.5</v>
      </c>
      <c r="U2390" s="828">
        <v>1</v>
      </c>
    </row>
    <row r="2391" spans="1:21" ht="14.45" customHeight="1" x14ac:dyDescent="0.2">
      <c r="A2391" s="821">
        <v>21</v>
      </c>
      <c r="B2391" s="822" t="s">
        <v>3465</v>
      </c>
      <c r="C2391" s="822" t="s">
        <v>3471</v>
      </c>
      <c r="D2391" s="823" t="s">
        <v>6113</v>
      </c>
      <c r="E2391" s="824" t="s">
        <v>3521</v>
      </c>
      <c r="F2391" s="822" t="s">
        <v>3466</v>
      </c>
      <c r="G2391" s="822" t="s">
        <v>4205</v>
      </c>
      <c r="H2391" s="822" t="s">
        <v>329</v>
      </c>
      <c r="I2391" s="822" t="s">
        <v>5464</v>
      </c>
      <c r="J2391" s="822" t="s">
        <v>1290</v>
      </c>
      <c r="K2391" s="822" t="s">
        <v>5465</v>
      </c>
      <c r="L2391" s="825">
        <v>5801.76</v>
      </c>
      <c r="M2391" s="825">
        <v>17405.28</v>
      </c>
      <c r="N2391" s="822">
        <v>3</v>
      </c>
      <c r="O2391" s="826">
        <v>2.5</v>
      </c>
      <c r="P2391" s="825">
        <v>11603.52</v>
      </c>
      <c r="Q2391" s="827">
        <v>0.66666666666666674</v>
      </c>
      <c r="R2391" s="822">
        <v>2</v>
      </c>
      <c r="S2391" s="827">
        <v>0.66666666666666663</v>
      </c>
      <c r="T2391" s="826">
        <v>1.5</v>
      </c>
      <c r="U2391" s="828">
        <v>0.6</v>
      </c>
    </row>
    <row r="2392" spans="1:21" ht="14.45" customHeight="1" x14ac:dyDescent="0.2">
      <c r="A2392" s="821">
        <v>21</v>
      </c>
      <c r="B2392" s="822" t="s">
        <v>3465</v>
      </c>
      <c r="C2392" s="822" t="s">
        <v>3471</v>
      </c>
      <c r="D2392" s="823" t="s">
        <v>6113</v>
      </c>
      <c r="E2392" s="824" t="s">
        <v>3521</v>
      </c>
      <c r="F2392" s="822" t="s">
        <v>3466</v>
      </c>
      <c r="G2392" s="822" t="s">
        <v>4536</v>
      </c>
      <c r="H2392" s="822" t="s">
        <v>662</v>
      </c>
      <c r="I2392" s="822" t="s">
        <v>2671</v>
      </c>
      <c r="J2392" s="822" t="s">
        <v>1436</v>
      </c>
      <c r="K2392" s="822" t="s">
        <v>2672</v>
      </c>
      <c r="L2392" s="825">
        <v>0</v>
      </c>
      <c r="M2392" s="825">
        <v>0</v>
      </c>
      <c r="N2392" s="822">
        <v>5</v>
      </c>
      <c r="O2392" s="826">
        <v>2</v>
      </c>
      <c r="P2392" s="825">
        <v>0</v>
      </c>
      <c r="Q2392" s="827"/>
      <c r="R2392" s="822">
        <v>4</v>
      </c>
      <c r="S2392" s="827">
        <v>0.8</v>
      </c>
      <c r="T2392" s="826">
        <v>1</v>
      </c>
      <c r="U2392" s="828">
        <v>0.5</v>
      </c>
    </row>
    <row r="2393" spans="1:21" ht="14.45" customHeight="1" x14ac:dyDescent="0.2">
      <c r="A2393" s="821">
        <v>21</v>
      </c>
      <c r="B2393" s="822" t="s">
        <v>3465</v>
      </c>
      <c r="C2393" s="822" t="s">
        <v>3471</v>
      </c>
      <c r="D2393" s="823" t="s">
        <v>6113</v>
      </c>
      <c r="E2393" s="824" t="s">
        <v>3521</v>
      </c>
      <c r="F2393" s="822" t="s">
        <v>3467</v>
      </c>
      <c r="G2393" s="822" t="s">
        <v>3555</v>
      </c>
      <c r="H2393" s="822" t="s">
        <v>329</v>
      </c>
      <c r="I2393" s="822" t="s">
        <v>4207</v>
      </c>
      <c r="J2393" s="822" t="s">
        <v>3557</v>
      </c>
      <c r="K2393" s="822"/>
      <c r="L2393" s="825">
        <v>0</v>
      </c>
      <c r="M2393" s="825">
        <v>0</v>
      </c>
      <c r="N2393" s="822">
        <v>9</v>
      </c>
      <c r="O2393" s="826">
        <v>9</v>
      </c>
      <c r="P2393" s="825">
        <v>0</v>
      </c>
      <c r="Q2393" s="827"/>
      <c r="R2393" s="822">
        <v>7</v>
      </c>
      <c r="S2393" s="827">
        <v>0.77777777777777779</v>
      </c>
      <c r="T2393" s="826">
        <v>7</v>
      </c>
      <c r="U2393" s="828">
        <v>0.77777777777777779</v>
      </c>
    </row>
    <row r="2394" spans="1:21" ht="14.45" customHeight="1" x14ac:dyDescent="0.2">
      <c r="A2394" s="821">
        <v>21</v>
      </c>
      <c r="B2394" s="822" t="s">
        <v>3465</v>
      </c>
      <c r="C2394" s="822" t="s">
        <v>3471</v>
      </c>
      <c r="D2394" s="823" t="s">
        <v>6113</v>
      </c>
      <c r="E2394" s="824" t="s">
        <v>3521</v>
      </c>
      <c r="F2394" s="822" t="s">
        <v>3467</v>
      </c>
      <c r="G2394" s="822" t="s">
        <v>3555</v>
      </c>
      <c r="H2394" s="822" t="s">
        <v>329</v>
      </c>
      <c r="I2394" s="822" t="s">
        <v>5466</v>
      </c>
      <c r="J2394" s="822" t="s">
        <v>3557</v>
      </c>
      <c r="K2394" s="822"/>
      <c r="L2394" s="825">
        <v>0</v>
      </c>
      <c r="M2394" s="825">
        <v>0</v>
      </c>
      <c r="N2394" s="822">
        <v>2</v>
      </c>
      <c r="O2394" s="826">
        <v>2</v>
      </c>
      <c r="P2394" s="825">
        <v>0</v>
      </c>
      <c r="Q2394" s="827"/>
      <c r="R2394" s="822">
        <v>2</v>
      </c>
      <c r="S2394" s="827">
        <v>1</v>
      </c>
      <c r="T2394" s="826">
        <v>2</v>
      </c>
      <c r="U2394" s="828">
        <v>1</v>
      </c>
    </row>
    <row r="2395" spans="1:21" ht="14.45" customHeight="1" x14ac:dyDescent="0.2">
      <c r="A2395" s="821">
        <v>21</v>
      </c>
      <c r="B2395" s="822" t="s">
        <v>3465</v>
      </c>
      <c r="C2395" s="822" t="s">
        <v>3471</v>
      </c>
      <c r="D2395" s="823" t="s">
        <v>6113</v>
      </c>
      <c r="E2395" s="824" t="s">
        <v>3521</v>
      </c>
      <c r="F2395" s="822" t="s">
        <v>3467</v>
      </c>
      <c r="G2395" s="822" t="s">
        <v>3555</v>
      </c>
      <c r="H2395" s="822" t="s">
        <v>329</v>
      </c>
      <c r="I2395" s="822" t="s">
        <v>5467</v>
      </c>
      <c r="J2395" s="822" t="s">
        <v>3557</v>
      </c>
      <c r="K2395" s="822"/>
      <c r="L2395" s="825">
        <v>0</v>
      </c>
      <c r="M2395" s="825">
        <v>0</v>
      </c>
      <c r="N2395" s="822">
        <v>1</v>
      </c>
      <c r="O2395" s="826">
        <v>1</v>
      </c>
      <c r="P2395" s="825">
        <v>0</v>
      </c>
      <c r="Q2395" s="827"/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21</v>
      </c>
      <c r="B2396" s="822" t="s">
        <v>3465</v>
      </c>
      <c r="C2396" s="822" t="s">
        <v>3471</v>
      </c>
      <c r="D2396" s="823" t="s">
        <v>6113</v>
      </c>
      <c r="E2396" s="824" t="s">
        <v>3521</v>
      </c>
      <c r="F2396" s="822" t="s">
        <v>3467</v>
      </c>
      <c r="G2396" s="822" t="s">
        <v>3555</v>
      </c>
      <c r="H2396" s="822" t="s">
        <v>329</v>
      </c>
      <c r="I2396" s="822" t="s">
        <v>3819</v>
      </c>
      <c r="J2396" s="822" t="s">
        <v>3557</v>
      </c>
      <c r="K2396" s="822"/>
      <c r="L2396" s="825">
        <v>140.72</v>
      </c>
      <c r="M2396" s="825">
        <v>844.31999999999994</v>
      </c>
      <c r="N2396" s="822">
        <v>6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21</v>
      </c>
      <c r="B2397" s="822" t="s">
        <v>3465</v>
      </c>
      <c r="C2397" s="822" t="s">
        <v>3471</v>
      </c>
      <c r="D2397" s="823" t="s">
        <v>6113</v>
      </c>
      <c r="E2397" s="824" t="s">
        <v>3521</v>
      </c>
      <c r="F2397" s="822" t="s">
        <v>3467</v>
      </c>
      <c r="G2397" s="822" t="s">
        <v>3555</v>
      </c>
      <c r="H2397" s="822" t="s">
        <v>329</v>
      </c>
      <c r="I2397" s="822" t="s">
        <v>5468</v>
      </c>
      <c r="J2397" s="822" t="s">
        <v>3557</v>
      </c>
      <c r="K2397" s="822"/>
      <c r="L2397" s="825">
        <v>0</v>
      </c>
      <c r="M2397" s="825">
        <v>0</v>
      </c>
      <c r="N2397" s="822">
        <v>1</v>
      </c>
      <c r="O2397" s="826">
        <v>1</v>
      </c>
      <c r="P2397" s="825">
        <v>0</v>
      </c>
      <c r="Q2397" s="827"/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21</v>
      </c>
      <c r="B2398" s="822" t="s">
        <v>3465</v>
      </c>
      <c r="C2398" s="822" t="s">
        <v>3471</v>
      </c>
      <c r="D2398" s="823" t="s">
        <v>6113</v>
      </c>
      <c r="E2398" s="824" t="s">
        <v>3521</v>
      </c>
      <c r="F2398" s="822" t="s">
        <v>3467</v>
      </c>
      <c r="G2398" s="822" t="s">
        <v>3555</v>
      </c>
      <c r="H2398" s="822" t="s">
        <v>329</v>
      </c>
      <c r="I2398" s="822" t="s">
        <v>5469</v>
      </c>
      <c r="J2398" s="822" t="s">
        <v>3557</v>
      </c>
      <c r="K2398" s="822"/>
      <c r="L2398" s="825">
        <v>0</v>
      </c>
      <c r="M2398" s="825">
        <v>0</v>
      </c>
      <c r="N2398" s="822">
        <v>1</v>
      </c>
      <c r="O2398" s="826">
        <v>1</v>
      </c>
      <c r="P2398" s="825"/>
      <c r="Q2398" s="827"/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21</v>
      </c>
      <c r="B2399" s="822" t="s">
        <v>3465</v>
      </c>
      <c r="C2399" s="822" t="s">
        <v>3471</v>
      </c>
      <c r="D2399" s="823" t="s">
        <v>6113</v>
      </c>
      <c r="E2399" s="824" t="s">
        <v>3521</v>
      </c>
      <c r="F2399" s="822" t="s">
        <v>3467</v>
      </c>
      <c r="G2399" s="822" t="s">
        <v>3555</v>
      </c>
      <c r="H2399" s="822" t="s">
        <v>329</v>
      </c>
      <c r="I2399" s="822" t="s">
        <v>5470</v>
      </c>
      <c r="J2399" s="822" t="s">
        <v>3557</v>
      </c>
      <c r="K2399" s="822"/>
      <c r="L2399" s="825">
        <v>0</v>
      </c>
      <c r="M2399" s="825">
        <v>0</v>
      </c>
      <c r="N2399" s="822">
        <v>2</v>
      </c>
      <c r="O2399" s="826">
        <v>2</v>
      </c>
      <c r="P2399" s="825">
        <v>0</v>
      </c>
      <c r="Q2399" s="827"/>
      <c r="R2399" s="822">
        <v>1</v>
      </c>
      <c r="S2399" s="827">
        <v>0.5</v>
      </c>
      <c r="T2399" s="826">
        <v>1</v>
      </c>
      <c r="U2399" s="828">
        <v>0.5</v>
      </c>
    </row>
    <row r="2400" spans="1:21" ht="14.45" customHeight="1" x14ac:dyDescent="0.2">
      <c r="A2400" s="821">
        <v>21</v>
      </c>
      <c r="B2400" s="822" t="s">
        <v>3465</v>
      </c>
      <c r="C2400" s="822" t="s">
        <v>3471</v>
      </c>
      <c r="D2400" s="823" t="s">
        <v>6113</v>
      </c>
      <c r="E2400" s="824" t="s">
        <v>3521</v>
      </c>
      <c r="F2400" s="822" t="s">
        <v>3467</v>
      </c>
      <c r="G2400" s="822" t="s">
        <v>3555</v>
      </c>
      <c r="H2400" s="822" t="s">
        <v>329</v>
      </c>
      <c r="I2400" s="822" t="s">
        <v>5471</v>
      </c>
      <c r="J2400" s="822" t="s">
        <v>3557</v>
      </c>
      <c r="K2400" s="822"/>
      <c r="L2400" s="825">
        <v>0</v>
      </c>
      <c r="M2400" s="825">
        <v>0</v>
      </c>
      <c r="N2400" s="822">
        <v>1</v>
      </c>
      <c r="O2400" s="826">
        <v>1</v>
      </c>
      <c r="P2400" s="825"/>
      <c r="Q2400" s="827"/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21</v>
      </c>
      <c r="B2401" s="822" t="s">
        <v>3465</v>
      </c>
      <c r="C2401" s="822" t="s">
        <v>3471</v>
      </c>
      <c r="D2401" s="823" t="s">
        <v>6113</v>
      </c>
      <c r="E2401" s="824" t="s">
        <v>3521</v>
      </c>
      <c r="F2401" s="822" t="s">
        <v>3467</v>
      </c>
      <c r="G2401" s="822" t="s">
        <v>3555</v>
      </c>
      <c r="H2401" s="822" t="s">
        <v>329</v>
      </c>
      <c r="I2401" s="822" t="s">
        <v>5472</v>
      </c>
      <c r="J2401" s="822" t="s">
        <v>3557</v>
      </c>
      <c r="K2401" s="822"/>
      <c r="L2401" s="825">
        <v>0</v>
      </c>
      <c r="M2401" s="825">
        <v>0</v>
      </c>
      <c r="N2401" s="822">
        <v>2</v>
      </c>
      <c r="O2401" s="826">
        <v>2</v>
      </c>
      <c r="P2401" s="825"/>
      <c r="Q2401" s="827"/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21</v>
      </c>
      <c r="B2402" s="822" t="s">
        <v>3465</v>
      </c>
      <c r="C2402" s="822" t="s">
        <v>3471</v>
      </c>
      <c r="D2402" s="823" t="s">
        <v>6113</v>
      </c>
      <c r="E2402" s="824" t="s">
        <v>3521</v>
      </c>
      <c r="F2402" s="822" t="s">
        <v>3467</v>
      </c>
      <c r="G2402" s="822" t="s">
        <v>3555</v>
      </c>
      <c r="H2402" s="822" t="s">
        <v>329</v>
      </c>
      <c r="I2402" s="822" t="s">
        <v>5473</v>
      </c>
      <c r="J2402" s="822" t="s">
        <v>3557</v>
      </c>
      <c r="K2402" s="822"/>
      <c r="L2402" s="825">
        <v>0</v>
      </c>
      <c r="M2402" s="825">
        <v>0</v>
      </c>
      <c r="N2402" s="822">
        <v>1</v>
      </c>
      <c r="O2402" s="826">
        <v>1</v>
      </c>
      <c r="P2402" s="825">
        <v>0</v>
      </c>
      <c r="Q2402" s="827"/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21</v>
      </c>
      <c r="B2403" s="822" t="s">
        <v>3465</v>
      </c>
      <c r="C2403" s="822" t="s">
        <v>3471</v>
      </c>
      <c r="D2403" s="823" t="s">
        <v>6113</v>
      </c>
      <c r="E2403" s="824" t="s">
        <v>3521</v>
      </c>
      <c r="F2403" s="822" t="s">
        <v>3467</v>
      </c>
      <c r="G2403" s="822" t="s">
        <v>3555</v>
      </c>
      <c r="H2403" s="822" t="s">
        <v>329</v>
      </c>
      <c r="I2403" s="822" t="s">
        <v>5474</v>
      </c>
      <c r="J2403" s="822" t="s">
        <v>3557</v>
      </c>
      <c r="K2403" s="822"/>
      <c r="L2403" s="825">
        <v>0</v>
      </c>
      <c r="M2403" s="825">
        <v>0</v>
      </c>
      <c r="N2403" s="822">
        <v>5</v>
      </c>
      <c r="O2403" s="826">
        <v>5</v>
      </c>
      <c r="P2403" s="825">
        <v>0</v>
      </c>
      <c r="Q2403" s="827"/>
      <c r="R2403" s="822">
        <v>4</v>
      </c>
      <c r="S2403" s="827">
        <v>0.8</v>
      </c>
      <c r="T2403" s="826">
        <v>4</v>
      </c>
      <c r="U2403" s="828">
        <v>0.8</v>
      </c>
    </row>
    <row r="2404" spans="1:21" ht="14.45" customHeight="1" x14ac:dyDescent="0.2">
      <c r="A2404" s="821">
        <v>21</v>
      </c>
      <c r="B2404" s="822" t="s">
        <v>3465</v>
      </c>
      <c r="C2404" s="822" t="s">
        <v>3471</v>
      </c>
      <c r="D2404" s="823" t="s">
        <v>6113</v>
      </c>
      <c r="E2404" s="824" t="s">
        <v>3516</v>
      </c>
      <c r="F2404" s="822" t="s">
        <v>3466</v>
      </c>
      <c r="G2404" s="822" t="s">
        <v>3641</v>
      </c>
      <c r="H2404" s="822" t="s">
        <v>329</v>
      </c>
      <c r="I2404" s="822" t="s">
        <v>3645</v>
      </c>
      <c r="J2404" s="822" t="s">
        <v>3643</v>
      </c>
      <c r="K2404" s="822" t="s">
        <v>3646</v>
      </c>
      <c r="L2404" s="825">
        <v>70.48</v>
      </c>
      <c r="M2404" s="825">
        <v>493.36</v>
      </c>
      <c r="N2404" s="822">
        <v>7</v>
      </c>
      <c r="O2404" s="826">
        <v>4</v>
      </c>
      <c r="P2404" s="825">
        <v>352.40000000000003</v>
      </c>
      <c r="Q2404" s="827">
        <v>0.7142857142857143</v>
      </c>
      <c r="R2404" s="822">
        <v>5</v>
      </c>
      <c r="S2404" s="827">
        <v>0.7142857142857143</v>
      </c>
      <c r="T2404" s="826">
        <v>2.5</v>
      </c>
      <c r="U2404" s="828">
        <v>0.625</v>
      </c>
    </row>
    <row r="2405" spans="1:21" ht="14.45" customHeight="1" x14ac:dyDescent="0.2">
      <c r="A2405" s="821">
        <v>21</v>
      </c>
      <c r="B2405" s="822" t="s">
        <v>3465</v>
      </c>
      <c r="C2405" s="822" t="s">
        <v>3471</v>
      </c>
      <c r="D2405" s="823" t="s">
        <v>6113</v>
      </c>
      <c r="E2405" s="824" t="s">
        <v>3516</v>
      </c>
      <c r="F2405" s="822" t="s">
        <v>3466</v>
      </c>
      <c r="G2405" s="822" t="s">
        <v>3641</v>
      </c>
      <c r="H2405" s="822" t="s">
        <v>329</v>
      </c>
      <c r="I2405" s="822" t="s">
        <v>4647</v>
      </c>
      <c r="J2405" s="822" t="s">
        <v>3643</v>
      </c>
      <c r="K2405" s="822" t="s">
        <v>3646</v>
      </c>
      <c r="L2405" s="825">
        <v>70.48</v>
      </c>
      <c r="M2405" s="825">
        <v>140.96</v>
      </c>
      <c r="N2405" s="822">
        <v>2</v>
      </c>
      <c r="O2405" s="826">
        <v>0.5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21</v>
      </c>
      <c r="B2406" s="822" t="s">
        <v>3465</v>
      </c>
      <c r="C2406" s="822" t="s">
        <v>3471</v>
      </c>
      <c r="D2406" s="823" t="s">
        <v>6113</v>
      </c>
      <c r="E2406" s="824" t="s">
        <v>3516</v>
      </c>
      <c r="F2406" s="822" t="s">
        <v>3466</v>
      </c>
      <c r="G2406" s="822" t="s">
        <v>3647</v>
      </c>
      <c r="H2406" s="822" t="s">
        <v>662</v>
      </c>
      <c r="I2406" s="822" t="s">
        <v>2999</v>
      </c>
      <c r="J2406" s="822" t="s">
        <v>701</v>
      </c>
      <c r="K2406" s="822" t="s">
        <v>702</v>
      </c>
      <c r="L2406" s="825">
        <v>72.55</v>
      </c>
      <c r="M2406" s="825">
        <v>362.75</v>
      </c>
      <c r="N2406" s="822">
        <v>5</v>
      </c>
      <c r="O2406" s="826">
        <v>3.5</v>
      </c>
      <c r="P2406" s="825">
        <v>290.2</v>
      </c>
      <c r="Q2406" s="827">
        <v>0.79999999999999993</v>
      </c>
      <c r="R2406" s="822">
        <v>4</v>
      </c>
      <c r="S2406" s="827">
        <v>0.8</v>
      </c>
      <c r="T2406" s="826">
        <v>2.5</v>
      </c>
      <c r="U2406" s="828">
        <v>0.7142857142857143</v>
      </c>
    </row>
    <row r="2407" spans="1:21" ht="14.45" customHeight="1" x14ac:dyDescent="0.2">
      <c r="A2407" s="821">
        <v>21</v>
      </c>
      <c r="B2407" s="822" t="s">
        <v>3465</v>
      </c>
      <c r="C2407" s="822" t="s">
        <v>3471</v>
      </c>
      <c r="D2407" s="823" t="s">
        <v>6113</v>
      </c>
      <c r="E2407" s="824" t="s">
        <v>3516</v>
      </c>
      <c r="F2407" s="822" t="s">
        <v>3466</v>
      </c>
      <c r="G2407" s="822" t="s">
        <v>3647</v>
      </c>
      <c r="H2407" s="822" t="s">
        <v>662</v>
      </c>
      <c r="I2407" s="822" t="s">
        <v>2998</v>
      </c>
      <c r="J2407" s="822" t="s">
        <v>701</v>
      </c>
      <c r="K2407" s="822" t="s">
        <v>703</v>
      </c>
      <c r="L2407" s="825">
        <v>21.76</v>
      </c>
      <c r="M2407" s="825">
        <v>65.28</v>
      </c>
      <c r="N2407" s="822">
        <v>3</v>
      </c>
      <c r="O2407" s="826">
        <v>2</v>
      </c>
      <c r="P2407" s="825">
        <v>21.76</v>
      </c>
      <c r="Q2407" s="827">
        <v>0.33333333333333337</v>
      </c>
      <c r="R2407" s="822">
        <v>1</v>
      </c>
      <c r="S2407" s="827">
        <v>0.33333333333333331</v>
      </c>
      <c r="T2407" s="826">
        <v>0.5</v>
      </c>
      <c r="U2407" s="828">
        <v>0.25</v>
      </c>
    </row>
    <row r="2408" spans="1:21" ht="14.45" customHeight="1" x14ac:dyDescent="0.2">
      <c r="A2408" s="821">
        <v>21</v>
      </c>
      <c r="B2408" s="822" t="s">
        <v>3465</v>
      </c>
      <c r="C2408" s="822" t="s">
        <v>3471</v>
      </c>
      <c r="D2408" s="823" t="s">
        <v>6113</v>
      </c>
      <c r="E2408" s="824" t="s">
        <v>3516</v>
      </c>
      <c r="F2408" s="822" t="s">
        <v>3466</v>
      </c>
      <c r="G2408" s="822" t="s">
        <v>3647</v>
      </c>
      <c r="H2408" s="822" t="s">
        <v>662</v>
      </c>
      <c r="I2408" s="822" t="s">
        <v>3000</v>
      </c>
      <c r="J2408" s="822" t="s">
        <v>701</v>
      </c>
      <c r="K2408" s="822" t="s">
        <v>698</v>
      </c>
      <c r="L2408" s="825">
        <v>65.28</v>
      </c>
      <c r="M2408" s="825">
        <v>261.12</v>
      </c>
      <c r="N2408" s="822">
        <v>4</v>
      </c>
      <c r="O2408" s="826">
        <v>2</v>
      </c>
      <c r="P2408" s="825">
        <v>65.28</v>
      </c>
      <c r="Q2408" s="827">
        <v>0.25</v>
      </c>
      <c r="R2408" s="822">
        <v>1</v>
      </c>
      <c r="S2408" s="827">
        <v>0.25</v>
      </c>
      <c r="T2408" s="826">
        <v>0.5</v>
      </c>
      <c r="U2408" s="828">
        <v>0.25</v>
      </c>
    </row>
    <row r="2409" spans="1:21" ht="14.45" customHeight="1" x14ac:dyDescent="0.2">
      <c r="A2409" s="821">
        <v>21</v>
      </c>
      <c r="B2409" s="822" t="s">
        <v>3465</v>
      </c>
      <c r="C2409" s="822" t="s">
        <v>3471</v>
      </c>
      <c r="D2409" s="823" t="s">
        <v>6113</v>
      </c>
      <c r="E2409" s="824" t="s">
        <v>3516</v>
      </c>
      <c r="F2409" s="822" t="s">
        <v>3466</v>
      </c>
      <c r="G2409" s="822" t="s">
        <v>3647</v>
      </c>
      <c r="H2409" s="822" t="s">
        <v>329</v>
      </c>
      <c r="I2409" s="822" t="s">
        <v>5154</v>
      </c>
      <c r="J2409" s="822" t="s">
        <v>697</v>
      </c>
      <c r="K2409" s="822" t="s">
        <v>702</v>
      </c>
      <c r="L2409" s="825">
        <v>72.55</v>
      </c>
      <c r="M2409" s="825">
        <v>72.55</v>
      </c>
      <c r="N2409" s="822">
        <v>1</v>
      </c>
      <c r="O2409" s="826">
        <v>0.5</v>
      </c>
      <c r="P2409" s="825">
        <v>72.55</v>
      </c>
      <c r="Q2409" s="827">
        <v>1</v>
      </c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21</v>
      </c>
      <c r="B2410" s="822" t="s">
        <v>3465</v>
      </c>
      <c r="C2410" s="822" t="s">
        <v>3471</v>
      </c>
      <c r="D2410" s="823" t="s">
        <v>6113</v>
      </c>
      <c r="E2410" s="824" t="s">
        <v>3516</v>
      </c>
      <c r="F2410" s="822" t="s">
        <v>3466</v>
      </c>
      <c r="G2410" s="822" t="s">
        <v>3656</v>
      </c>
      <c r="H2410" s="822" t="s">
        <v>662</v>
      </c>
      <c r="I2410" s="822" t="s">
        <v>3078</v>
      </c>
      <c r="J2410" s="822" t="s">
        <v>3079</v>
      </c>
      <c r="K2410" s="822" t="s">
        <v>3080</v>
      </c>
      <c r="L2410" s="825">
        <v>23.4</v>
      </c>
      <c r="M2410" s="825">
        <v>23.4</v>
      </c>
      <c r="N2410" s="822">
        <v>1</v>
      </c>
      <c r="O2410" s="826">
        <v>0.5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21</v>
      </c>
      <c r="B2411" s="822" t="s">
        <v>3465</v>
      </c>
      <c r="C2411" s="822" t="s">
        <v>3471</v>
      </c>
      <c r="D2411" s="823" t="s">
        <v>6113</v>
      </c>
      <c r="E2411" s="824" t="s">
        <v>3516</v>
      </c>
      <c r="F2411" s="822" t="s">
        <v>3466</v>
      </c>
      <c r="G2411" s="822" t="s">
        <v>3656</v>
      </c>
      <c r="H2411" s="822" t="s">
        <v>662</v>
      </c>
      <c r="I2411" s="822" t="s">
        <v>3083</v>
      </c>
      <c r="J2411" s="822" t="s">
        <v>3079</v>
      </c>
      <c r="K2411" s="822" t="s">
        <v>3084</v>
      </c>
      <c r="L2411" s="825">
        <v>11.71</v>
      </c>
      <c r="M2411" s="825">
        <v>46.84</v>
      </c>
      <c r="N2411" s="822">
        <v>4</v>
      </c>
      <c r="O2411" s="826">
        <v>2.5</v>
      </c>
      <c r="P2411" s="825"/>
      <c r="Q2411" s="827">
        <v>0</v>
      </c>
      <c r="R2411" s="822"/>
      <c r="S2411" s="827">
        <v>0</v>
      </c>
      <c r="T2411" s="826"/>
      <c r="U2411" s="828">
        <v>0</v>
      </c>
    </row>
    <row r="2412" spans="1:21" ht="14.45" customHeight="1" x14ac:dyDescent="0.2">
      <c r="A2412" s="821">
        <v>21</v>
      </c>
      <c r="B2412" s="822" t="s">
        <v>3465</v>
      </c>
      <c r="C2412" s="822" t="s">
        <v>3471</v>
      </c>
      <c r="D2412" s="823" t="s">
        <v>6113</v>
      </c>
      <c r="E2412" s="824" t="s">
        <v>3516</v>
      </c>
      <c r="F2412" s="822" t="s">
        <v>3466</v>
      </c>
      <c r="G2412" s="822" t="s">
        <v>3657</v>
      </c>
      <c r="H2412" s="822" t="s">
        <v>662</v>
      </c>
      <c r="I2412" s="822" t="s">
        <v>2767</v>
      </c>
      <c r="J2412" s="822" t="s">
        <v>2765</v>
      </c>
      <c r="K2412" s="822" t="s">
        <v>2768</v>
      </c>
      <c r="L2412" s="825">
        <v>31.09</v>
      </c>
      <c r="M2412" s="825">
        <v>62.18</v>
      </c>
      <c r="N2412" s="822">
        <v>2</v>
      </c>
      <c r="O2412" s="826">
        <v>1.5</v>
      </c>
      <c r="P2412" s="825">
        <v>62.18</v>
      </c>
      <c r="Q2412" s="827">
        <v>1</v>
      </c>
      <c r="R2412" s="822">
        <v>2</v>
      </c>
      <c r="S2412" s="827">
        <v>1</v>
      </c>
      <c r="T2412" s="826">
        <v>1.5</v>
      </c>
      <c r="U2412" s="828">
        <v>1</v>
      </c>
    </row>
    <row r="2413" spans="1:21" ht="14.45" customHeight="1" x14ac:dyDescent="0.2">
      <c r="A2413" s="821">
        <v>21</v>
      </c>
      <c r="B2413" s="822" t="s">
        <v>3465</v>
      </c>
      <c r="C2413" s="822" t="s">
        <v>3471</v>
      </c>
      <c r="D2413" s="823" t="s">
        <v>6113</v>
      </c>
      <c r="E2413" s="824" t="s">
        <v>3516</v>
      </c>
      <c r="F2413" s="822" t="s">
        <v>3466</v>
      </c>
      <c r="G2413" s="822" t="s">
        <v>3662</v>
      </c>
      <c r="H2413" s="822" t="s">
        <v>329</v>
      </c>
      <c r="I2413" s="822" t="s">
        <v>4266</v>
      </c>
      <c r="J2413" s="822" t="s">
        <v>4267</v>
      </c>
      <c r="K2413" s="822" t="s">
        <v>3667</v>
      </c>
      <c r="L2413" s="825">
        <v>219.25</v>
      </c>
      <c r="M2413" s="825">
        <v>219.25</v>
      </c>
      <c r="N2413" s="822">
        <v>1</v>
      </c>
      <c r="O2413" s="826">
        <v>1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21</v>
      </c>
      <c r="B2414" s="822" t="s">
        <v>3465</v>
      </c>
      <c r="C2414" s="822" t="s">
        <v>3471</v>
      </c>
      <c r="D2414" s="823" t="s">
        <v>6113</v>
      </c>
      <c r="E2414" s="824" t="s">
        <v>3516</v>
      </c>
      <c r="F2414" s="822" t="s">
        <v>3466</v>
      </c>
      <c r="G2414" s="822" t="s">
        <v>3674</v>
      </c>
      <c r="H2414" s="822" t="s">
        <v>662</v>
      </c>
      <c r="I2414" s="822" t="s">
        <v>3675</v>
      </c>
      <c r="J2414" s="822" t="s">
        <v>3676</v>
      </c>
      <c r="K2414" s="822" t="s">
        <v>3677</v>
      </c>
      <c r="L2414" s="825">
        <v>1091.07</v>
      </c>
      <c r="M2414" s="825">
        <v>2182.14</v>
      </c>
      <c r="N2414" s="822">
        <v>2</v>
      </c>
      <c r="O2414" s="826">
        <v>1.5</v>
      </c>
      <c r="P2414" s="825">
        <v>1091.07</v>
      </c>
      <c r="Q2414" s="827">
        <v>0.5</v>
      </c>
      <c r="R2414" s="822">
        <v>1</v>
      </c>
      <c r="S2414" s="827">
        <v>0.5</v>
      </c>
      <c r="T2414" s="826">
        <v>0.5</v>
      </c>
      <c r="U2414" s="828">
        <v>0.33333333333333331</v>
      </c>
    </row>
    <row r="2415" spans="1:21" ht="14.45" customHeight="1" x14ac:dyDescent="0.2">
      <c r="A2415" s="821">
        <v>21</v>
      </c>
      <c r="B2415" s="822" t="s">
        <v>3465</v>
      </c>
      <c r="C2415" s="822" t="s">
        <v>3471</v>
      </c>
      <c r="D2415" s="823" t="s">
        <v>6113</v>
      </c>
      <c r="E2415" s="824" t="s">
        <v>3516</v>
      </c>
      <c r="F2415" s="822" t="s">
        <v>3466</v>
      </c>
      <c r="G2415" s="822" t="s">
        <v>3678</v>
      </c>
      <c r="H2415" s="822" t="s">
        <v>662</v>
      </c>
      <c r="I2415" s="822" t="s">
        <v>3208</v>
      </c>
      <c r="J2415" s="822" t="s">
        <v>3209</v>
      </c>
      <c r="K2415" s="822" t="s">
        <v>3210</v>
      </c>
      <c r="L2415" s="825">
        <v>32.99</v>
      </c>
      <c r="M2415" s="825">
        <v>32.99</v>
      </c>
      <c r="N2415" s="822">
        <v>1</v>
      </c>
      <c r="O2415" s="826">
        <v>0.5</v>
      </c>
      <c r="P2415" s="825"/>
      <c r="Q2415" s="827">
        <v>0</v>
      </c>
      <c r="R2415" s="822"/>
      <c r="S2415" s="827">
        <v>0</v>
      </c>
      <c r="T2415" s="826"/>
      <c r="U2415" s="828">
        <v>0</v>
      </c>
    </row>
    <row r="2416" spans="1:21" ht="14.45" customHeight="1" x14ac:dyDescent="0.2">
      <c r="A2416" s="821">
        <v>21</v>
      </c>
      <c r="B2416" s="822" t="s">
        <v>3465</v>
      </c>
      <c r="C2416" s="822" t="s">
        <v>3471</v>
      </c>
      <c r="D2416" s="823" t="s">
        <v>6113</v>
      </c>
      <c r="E2416" s="824" t="s">
        <v>3516</v>
      </c>
      <c r="F2416" s="822" t="s">
        <v>3466</v>
      </c>
      <c r="G2416" s="822" t="s">
        <v>3688</v>
      </c>
      <c r="H2416" s="822" t="s">
        <v>662</v>
      </c>
      <c r="I2416" s="822" t="s">
        <v>4648</v>
      </c>
      <c r="J2416" s="822" t="s">
        <v>4649</v>
      </c>
      <c r="K2416" s="822" t="s">
        <v>4650</v>
      </c>
      <c r="L2416" s="825">
        <v>86.5</v>
      </c>
      <c r="M2416" s="825">
        <v>86.5</v>
      </c>
      <c r="N2416" s="822">
        <v>1</v>
      </c>
      <c r="O2416" s="826">
        <v>0.5</v>
      </c>
      <c r="P2416" s="825">
        <v>86.5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21</v>
      </c>
      <c r="B2417" s="822" t="s">
        <v>3465</v>
      </c>
      <c r="C2417" s="822" t="s">
        <v>3471</v>
      </c>
      <c r="D2417" s="823" t="s">
        <v>6113</v>
      </c>
      <c r="E2417" s="824" t="s">
        <v>3516</v>
      </c>
      <c r="F2417" s="822" t="s">
        <v>3466</v>
      </c>
      <c r="G2417" s="822" t="s">
        <v>3688</v>
      </c>
      <c r="H2417" s="822" t="s">
        <v>662</v>
      </c>
      <c r="I2417" s="822" t="s">
        <v>3119</v>
      </c>
      <c r="J2417" s="822" t="s">
        <v>3120</v>
      </c>
      <c r="K2417" s="822" t="s">
        <v>3121</v>
      </c>
      <c r="L2417" s="825">
        <v>103.8</v>
      </c>
      <c r="M2417" s="825">
        <v>103.8</v>
      </c>
      <c r="N2417" s="822">
        <v>1</v>
      </c>
      <c r="O2417" s="826">
        <v>0.5</v>
      </c>
      <c r="P2417" s="825">
        <v>103.8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21</v>
      </c>
      <c r="B2418" s="822" t="s">
        <v>3465</v>
      </c>
      <c r="C2418" s="822" t="s">
        <v>3471</v>
      </c>
      <c r="D2418" s="823" t="s">
        <v>6113</v>
      </c>
      <c r="E2418" s="824" t="s">
        <v>3516</v>
      </c>
      <c r="F2418" s="822" t="s">
        <v>3466</v>
      </c>
      <c r="G2418" s="822" t="s">
        <v>3691</v>
      </c>
      <c r="H2418" s="822" t="s">
        <v>329</v>
      </c>
      <c r="I2418" s="822" t="s">
        <v>3692</v>
      </c>
      <c r="J2418" s="822" t="s">
        <v>3693</v>
      </c>
      <c r="K2418" s="822" t="s">
        <v>3694</v>
      </c>
      <c r="L2418" s="825">
        <v>80.19</v>
      </c>
      <c r="M2418" s="825">
        <v>160.38</v>
      </c>
      <c r="N2418" s="822">
        <v>2</v>
      </c>
      <c r="O2418" s="826">
        <v>1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21</v>
      </c>
      <c r="B2419" s="822" t="s">
        <v>3465</v>
      </c>
      <c r="C2419" s="822" t="s">
        <v>3471</v>
      </c>
      <c r="D2419" s="823" t="s">
        <v>6113</v>
      </c>
      <c r="E2419" s="824" t="s">
        <v>3516</v>
      </c>
      <c r="F2419" s="822" t="s">
        <v>3466</v>
      </c>
      <c r="G2419" s="822" t="s">
        <v>3701</v>
      </c>
      <c r="H2419" s="822" t="s">
        <v>329</v>
      </c>
      <c r="I2419" s="822" t="s">
        <v>5206</v>
      </c>
      <c r="J2419" s="822" t="s">
        <v>2204</v>
      </c>
      <c r="K2419" s="822" t="s">
        <v>5207</v>
      </c>
      <c r="L2419" s="825">
        <v>97.96</v>
      </c>
      <c r="M2419" s="825">
        <v>293.88</v>
      </c>
      <c r="N2419" s="822">
        <v>3</v>
      </c>
      <c r="O2419" s="826">
        <v>2</v>
      </c>
      <c r="P2419" s="825">
        <v>293.88</v>
      </c>
      <c r="Q2419" s="827">
        <v>1</v>
      </c>
      <c r="R2419" s="822">
        <v>3</v>
      </c>
      <c r="S2419" s="827">
        <v>1</v>
      </c>
      <c r="T2419" s="826">
        <v>2</v>
      </c>
      <c r="U2419" s="828">
        <v>1</v>
      </c>
    </row>
    <row r="2420" spans="1:21" ht="14.45" customHeight="1" x14ac:dyDescent="0.2">
      <c r="A2420" s="821">
        <v>21</v>
      </c>
      <c r="B2420" s="822" t="s">
        <v>3465</v>
      </c>
      <c r="C2420" s="822" t="s">
        <v>3471</v>
      </c>
      <c r="D2420" s="823" t="s">
        <v>6113</v>
      </c>
      <c r="E2420" s="824" t="s">
        <v>3516</v>
      </c>
      <c r="F2420" s="822" t="s">
        <v>3466</v>
      </c>
      <c r="G2420" s="822" t="s">
        <v>3701</v>
      </c>
      <c r="H2420" s="822" t="s">
        <v>329</v>
      </c>
      <c r="I2420" s="822" t="s">
        <v>5475</v>
      </c>
      <c r="J2420" s="822" t="s">
        <v>2204</v>
      </c>
      <c r="K2420" s="822" t="s">
        <v>2205</v>
      </c>
      <c r="L2420" s="825">
        <v>29.39</v>
      </c>
      <c r="M2420" s="825">
        <v>88.17</v>
      </c>
      <c r="N2420" s="822">
        <v>3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21</v>
      </c>
      <c r="B2421" s="822" t="s">
        <v>3465</v>
      </c>
      <c r="C2421" s="822" t="s">
        <v>3471</v>
      </c>
      <c r="D2421" s="823" t="s">
        <v>6113</v>
      </c>
      <c r="E2421" s="824" t="s">
        <v>3516</v>
      </c>
      <c r="F2421" s="822" t="s">
        <v>3466</v>
      </c>
      <c r="G2421" s="822" t="s">
        <v>3703</v>
      </c>
      <c r="H2421" s="822" t="s">
        <v>329</v>
      </c>
      <c r="I2421" s="822" t="s">
        <v>5476</v>
      </c>
      <c r="J2421" s="822" t="s">
        <v>4809</v>
      </c>
      <c r="K2421" s="822" t="s">
        <v>778</v>
      </c>
      <c r="L2421" s="825">
        <v>35.11</v>
      </c>
      <c r="M2421" s="825">
        <v>70.22</v>
      </c>
      <c r="N2421" s="822">
        <v>2</v>
      </c>
      <c r="O2421" s="826">
        <v>0.5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21</v>
      </c>
      <c r="B2422" s="822" t="s">
        <v>3465</v>
      </c>
      <c r="C2422" s="822" t="s">
        <v>3471</v>
      </c>
      <c r="D2422" s="823" t="s">
        <v>6113</v>
      </c>
      <c r="E2422" s="824" t="s">
        <v>3516</v>
      </c>
      <c r="F2422" s="822" t="s">
        <v>3466</v>
      </c>
      <c r="G2422" s="822" t="s">
        <v>3712</v>
      </c>
      <c r="H2422" s="822" t="s">
        <v>329</v>
      </c>
      <c r="I2422" s="822" t="s">
        <v>3713</v>
      </c>
      <c r="J2422" s="822" t="s">
        <v>3714</v>
      </c>
      <c r="K2422" s="822" t="s">
        <v>3715</v>
      </c>
      <c r="L2422" s="825">
        <v>0</v>
      </c>
      <c r="M2422" s="825">
        <v>0</v>
      </c>
      <c r="N2422" s="822">
        <v>3</v>
      </c>
      <c r="O2422" s="826">
        <v>2</v>
      </c>
      <c r="P2422" s="825">
        <v>0</v>
      </c>
      <c r="Q2422" s="827"/>
      <c r="R2422" s="822">
        <v>2</v>
      </c>
      <c r="S2422" s="827">
        <v>0.66666666666666663</v>
      </c>
      <c r="T2422" s="826">
        <v>1.5</v>
      </c>
      <c r="U2422" s="828">
        <v>0.75</v>
      </c>
    </row>
    <row r="2423" spans="1:21" ht="14.45" customHeight="1" x14ac:dyDescent="0.2">
      <c r="A2423" s="821">
        <v>21</v>
      </c>
      <c r="B2423" s="822" t="s">
        <v>3465</v>
      </c>
      <c r="C2423" s="822" t="s">
        <v>3471</v>
      </c>
      <c r="D2423" s="823" t="s">
        <v>6113</v>
      </c>
      <c r="E2423" s="824" t="s">
        <v>3516</v>
      </c>
      <c r="F2423" s="822" t="s">
        <v>3466</v>
      </c>
      <c r="G2423" s="822" t="s">
        <v>3712</v>
      </c>
      <c r="H2423" s="822" t="s">
        <v>329</v>
      </c>
      <c r="I2423" s="822" t="s">
        <v>5157</v>
      </c>
      <c r="J2423" s="822" t="s">
        <v>3714</v>
      </c>
      <c r="K2423" s="822" t="s">
        <v>5158</v>
      </c>
      <c r="L2423" s="825">
        <v>0</v>
      </c>
      <c r="M2423" s="825">
        <v>0</v>
      </c>
      <c r="N2423" s="822">
        <v>1</v>
      </c>
      <c r="O2423" s="826">
        <v>0.5</v>
      </c>
      <c r="P2423" s="825">
        <v>0</v>
      </c>
      <c r="Q2423" s="827"/>
      <c r="R2423" s="822">
        <v>1</v>
      </c>
      <c r="S2423" s="827">
        <v>1</v>
      </c>
      <c r="T2423" s="826">
        <v>0.5</v>
      </c>
      <c r="U2423" s="828">
        <v>1</v>
      </c>
    </row>
    <row r="2424" spans="1:21" ht="14.45" customHeight="1" x14ac:dyDescent="0.2">
      <c r="A2424" s="821">
        <v>21</v>
      </c>
      <c r="B2424" s="822" t="s">
        <v>3465</v>
      </c>
      <c r="C2424" s="822" t="s">
        <v>3471</v>
      </c>
      <c r="D2424" s="823" t="s">
        <v>6113</v>
      </c>
      <c r="E2424" s="824" t="s">
        <v>3516</v>
      </c>
      <c r="F2424" s="822" t="s">
        <v>3466</v>
      </c>
      <c r="G2424" s="822" t="s">
        <v>3719</v>
      </c>
      <c r="H2424" s="822" t="s">
        <v>662</v>
      </c>
      <c r="I2424" s="822" t="s">
        <v>4655</v>
      </c>
      <c r="J2424" s="822" t="s">
        <v>1629</v>
      </c>
      <c r="K2424" s="822" t="s">
        <v>4656</v>
      </c>
      <c r="L2424" s="825">
        <v>0</v>
      </c>
      <c r="M2424" s="825">
        <v>0</v>
      </c>
      <c r="N2424" s="822">
        <v>1</v>
      </c>
      <c r="O2424" s="826">
        <v>1</v>
      </c>
      <c r="P2424" s="825"/>
      <c r="Q2424" s="827"/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21</v>
      </c>
      <c r="B2425" s="822" t="s">
        <v>3465</v>
      </c>
      <c r="C2425" s="822" t="s">
        <v>3471</v>
      </c>
      <c r="D2425" s="823" t="s">
        <v>6113</v>
      </c>
      <c r="E2425" s="824" t="s">
        <v>3516</v>
      </c>
      <c r="F2425" s="822" t="s">
        <v>3466</v>
      </c>
      <c r="G2425" s="822" t="s">
        <v>3719</v>
      </c>
      <c r="H2425" s="822" t="s">
        <v>662</v>
      </c>
      <c r="I2425" s="822" t="s">
        <v>3141</v>
      </c>
      <c r="J2425" s="822" t="s">
        <v>1629</v>
      </c>
      <c r="K2425" s="822" t="s">
        <v>824</v>
      </c>
      <c r="L2425" s="825">
        <v>58.77</v>
      </c>
      <c r="M2425" s="825">
        <v>58.77</v>
      </c>
      <c r="N2425" s="822">
        <v>1</v>
      </c>
      <c r="O2425" s="826">
        <v>0.5</v>
      </c>
      <c r="P2425" s="825">
        <v>58.77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21</v>
      </c>
      <c r="B2426" s="822" t="s">
        <v>3465</v>
      </c>
      <c r="C2426" s="822" t="s">
        <v>3471</v>
      </c>
      <c r="D2426" s="823" t="s">
        <v>6113</v>
      </c>
      <c r="E2426" s="824" t="s">
        <v>3516</v>
      </c>
      <c r="F2426" s="822" t="s">
        <v>3466</v>
      </c>
      <c r="G2426" s="822" t="s">
        <v>3727</v>
      </c>
      <c r="H2426" s="822" t="s">
        <v>329</v>
      </c>
      <c r="I2426" s="822" t="s">
        <v>3728</v>
      </c>
      <c r="J2426" s="822" t="s">
        <v>3729</v>
      </c>
      <c r="K2426" s="822" t="s">
        <v>2881</v>
      </c>
      <c r="L2426" s="825">
        <v>78.33</v>
      </c>
      <c r="M2426" s="825">
        <v>234.99</v>
      </c>
      <c r="N2426" s="822">
        <v>3</v>
      </c>
      <c r="O2426" s="826">
        <v>2</v>
      </c>
      <c r="P2426" s="825">
        <v>78.33</v>
      </c>
      <c r="Q2426" s="827">
        <v>0.33333333333333331</v>
      </c>
      <c r="R2426" s="822">
        <v>1</v>
      </c>
      <c r="S2426" s="827">
        <v>0.33333333333333331</v>
      </c>
      <c r="T2426" s="826">
        <v>0.5</v>
      </c>
      <c r="U2426" s="828">
        <v>0.25</v>
      </c>
    </row>
    <row r="2427" spans="1:21" ht="14.45" customHeight="1" x14ac:dyDescent="0.2">
      <c r="A2427" s="821">
        <v>21</v>
      </c>
      <c r="B2427" s="822" t="s">
        <v>3465</v>
      </c>
      <c r="C2427" s="822" t="s">
        <v>3471</v>
      </c>
      <c r="D2427" s="823" t="s">
        <v>6113</v>
      </c>
      <c r="E2427" s="824" t="s">
        <v>3516</v>
      </c>
      <c r="F2427" s="822" t="s">
        <v>3466</v>
      </c>
      <c r="G2427" s="822" t="s">
        <v>3727</v>
      </c>
      <c r="H2427" s="822" t="s">
        <v>329</v>
      </c>
      <c r="I2427" s="822" t="s">
        <v>3730</v>
      </c>
      <c r="J2427" s="822" t="s">
        <v>3729</v>
      </c>
      <c r="K2427" s="822" t="s">
        <v>2881</v>
      </c>
      <c r="L2427" s="825">
        <v>78.33</v>
      </c>
      <c r="M2427" s="825">
        <v>78.33</v>
      </c>
      <c r="N2427" s="822">
        <v>1</v>
      </c>
      <c r="O2427" s="826">
        <v>1</v>
      </c>
      <c r="P2427" s="825">
        <v>78.33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21</v>
      </c>
      <c r="B2428" s="822" t="s">
        <v>3465</v>
      </c>
      <c r="C2428" s="822" t="s">
        <v>3471</v>
      </c>
      <c r="D2428" s="823" t="s">
        <v>6113</v>
      </c>
      <c r="E2428" s="824" t="s">
        <v>3516</v>
      </c>
      <c r="F2428" s="822" t="s">
        <v>3466</v>
      </c>
      <c r="G2428" s="822" t="s">
        <v>3731</v>
      </c>
      <c r="H2428" s="822" t="s">
        <v>329</v>
      </c>
      <c r="I2428" s="822" t="s">
        <v>5477</v>
      </c>
      <c r="J2428" s="822" t="s">
        <v>1870</v>
      </c>
      <c r="K2428" s="822" t="s">
        <v>1871</v>
      </c>
      <c r="L2428" s="825">
        <v>264</v>
      </c>
      <c r="M2428" s="825">
        <v>264</v>
      </c>
      <c r="N2428" s="822">
        <v>1</v>
      </c>
      <c r="O2428" s="826">
        <v>0.5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21</v>
      </c>
      <c r="B2429" s="822" t="s">
        <v>3465</v>
      </c>
      <c r="C2429" s="822" t="s">
        <v>3471</v>
      </c>
      <c r="D2429" s="823" t="s">
        <v>6113</v>
      </c>
      <c r="E2429" s="824" t="s">
        <v>3516</v>
      </c>
      <c r="F2429" s="822" t="s">
        <v>3466</v>
      </c>
      <c r="G2429" s="822" t="s">
        <v>3731</v>
      </c>
      <c r="H2429" s="822" t="s">
        <v>662</v>
      </c>
      <c r="I2429" s="822" t="s">
        <v>3089</v>
      </c>
      <c r="J2429" s="822" t="s">
        <v>1870</v>
      </c>
      <c r="K2429" s="822" t="s">
        <v>824</v>
      </c>
      <c r="L2429" s="825">
        <v>65.989999999999995</v>
      </c>
      <c r="M2429" s="825">
        <v>65.989999999999995</v>
      </c>
      <c r="N2429" s="822">
        <v>1</v>
      </c>
      <c r="O2429" s="826">
        <v>0.5</v>
      </c>
      <c r="P2429" s="825">
        <v>65.989999999999995</v>
      </c>
      <c r="Q2429" s="827">
        <v>1</v>
      </c>
      <c r="R2429" s="822">
        <v>1</v>
      </c>
      <c r="S2429" s="827">
        <v>1</v>
      </c>
      <c r="T2429" s="826">
        <v>0.5</v>
      </c>
      <c r="U2429" s="828">
        <v>1</v>
      </c>
    </row>
    <row r="2430" spans="1:21" ht="14.45" customHeight="1" x14ac:dyDescent="0.2">
      <c r="A2430" s="821">
        <v>21</v>
      </c>
      <c r="B2430" s="822" t="s">
        <v>3465</v>
      </c>
      <c r="C2430" s="822" t="s">
        <v>3471</v>
      </c>
      <c r="D2430" s="823" t="s">
        <v>6113</v>
      </c>
      <c r="E2430" s="824" t="s">
        <v>3516</v>
      </c>
      <c r="F2430" s="822" t="s">
        <v>3466</v>
      </c>
      <c r="G2430" s="822" t="s">
        <v>3731</v>
      </c>
      <c r="H2430" s="822" t="s">
        <v>662</v>
      </c>
      <c r="I2430" s="822" t="s">
        <v>3733</v>
      </c>
      <c r="J2430" s="822" t="s">
        <v>1870</v>
      </c>
      <c r="K2430" s="822" t="s">
        <v>3341</v>
      </c>
      <c r="L2430" s="825">
        <v>131.97999999999999</v>
      </c>
      <c r="M2430" s="825">
        <v>131.97999999999999</v>
      </c>
      <c r="N2430" s="822">
        <v>1</v>
      </c>
      <c r="O2430" s="826">
        <v>0.5</v>
      </c>
      <c r="P2430" s="825">
        <v>131.97999999999999</v>
      </c>
      <c r="Q2430" s="827">
        <v>1</v>
      </c>
      <c r="R2430" s="822">
        <v>1</v>
      </c>
      <c r="S2430" s="827">
        <v>1</v>
      </c>
      <c r="T2430" s="826">
        <v>0.5</v>
      </c>
      <c r="U2430" s="828">
        <v>1</v>
      </c>
    </row>
    <row r="2431" spans="1:21" ht="14.45" customHeight="1" x14ac:dyDescent="0.2">
      <c r="A2431" s="821">
        <v>21</v>
      </c>
      <c r="B2431" s="822" t="s">
        <v>3465</v>
      </c>
      <c r="C2431" s="822" t="s">
        <v>3471</v>
      </c>
      <c r="D2431" s="823" t="s">
        <v>6113</v>
      </c>
      <c r="E2431" s="824" t="s">
        <v>3516</v>
      </c>
      <c r="F2431" s="822" t="s">
        <v>3466</v>
      </c>
      <c r="G2431" s="822" t="s">
        <v>3579</v>
      </c>
      <c r="H2431" s="822" t="s">
        <v>329</v>
      </c>
      <c r="I2431" s="822" t="s">
        <v>3740</v>
      </c>
      <c r="J2431" s="822" t="s">
        <v>1011</v>
      </c>
      <c r="K2431" s="822" t="s">
        <v>1013</v>
      </c>
      <c r="L2431" s="825">
        <v>354.04</v>
      </c>
      <c r="M2431" s="825">
        <v>14161.600000000002</v>
      </c>
      <c r="N2431" s="822">
        <v>40</v>
      </c>
      <c r="O2431" s="826">
        <v>6.5</v>
      </c>
      <c r="P2431" s="825">
        <v>9559.0800000000017</v>
      </c>
      <c r="Q2431" s="827">
        <v>0.67500000000000004</v>
      </c>
      <c r="R2431" s="822">
        <v>27</v>
      </c>
      <c r="S2431" s="827">
        <v>0.67500000000000004</v>
      </c>
      <c r="T2431" s="826">
        <v>3.5</v>
      </c>
      <c r="U2431" s="828">
        <v>0.53846153846153844</v>
      </c>
    </row>
    <row r="2432" spans="1:21" ht="14.45" customHeight="1" x14ac:dyDescent="0.2">
      <c r="A2432" s="821">
        <v>21</v>
      </c>
      <c r="B2432" s="822" t="s">
        <v>3465</v>
      </c>
      <c r="C2432" s="822" t="s">
        <v>3471</v>
      </c>
      <c r="D2432" s="823" t="s">
        <v>6113</v>
      </c>
      <c r="E2432" s="824" t="s">
        <v>3516</v>
      </c>
      <c r="F2432" s="822" t="s">
        <v>3466</v>
      </c>
      <c r="G2432" s="822" t="s">
        <v>3579</v>
      </c>
      <c r="H2432" s="822" t="s">
        <v>329</v>
      </c>
      <c r="I2432" s="822" t="s">
        <v>3580</v>
      </c>
      <c r="J2432" s="822" t="s">
        <v>3581</v>
      </c>
      <c r="K2432" s="822" t="s">
        <v>1013</v>
      </c>
      <c r="L2432" s="825">
        <v>354.04</v>
      </c>
      <c r="M2432" s="825">
        <v>1416.16</v>
      </c>
      <c r="N2432" s="822">
        <v>4</v>
      </c>
      <c r="O2432" s="826">
        <v>0.5</v>
      </c>
      <c r="P2432" s="825">
        <v>1416.16</v>
      </c>
      <c r="Q2432" s="827">
        <v>1</v>
      </c>
      <c r="R2432" s="822">
        <v>4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21</v>
      </c>
      <c r="B2433" s="822" t="s">
        <v>3465</v>
      </c>
      <c r="C2433" s="822" t="s">
        <v>3471</v>
      </c>
      <c r="D2433" s="823" t="s">
        <v>6113</v>
      </c>
      <c r="E2433" s="824" t="s">
        <v>3516</v>
      </c>
      <c r="F2433" s="822" t="s">
        <v>3466</v>
      </c>
      <c r="G2433" s="822" t="s">
        <v>3579</v>
      </c>
      <c r="H2433" s="822" t="s">
        <v>329</v>
      </c>
      <c r="I2433" s="822" t="s">
        <v>5478</v>
      </c>
      <c r="J2433" s="822" t="s">
        <v>5479</v>
      </c>
      <c r="K2433" s="822" t="s">
        <v>5480</v>
      </c>
      <c r="L2433" s="825">
        <v>425.11</v>
      </c>
      <c r="M2433" s="825">
        <v>850.22</v>
      </c>
      <c r="N2433" s="822">
        <v>2</v>
      </c>
      <c r="O2433" s="826">
        <v>0.5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21</v>
      </c>
      <c r="B2434" s="822" t="s">
        <v>3465</v>
      </c>
      <c r="C2434" s="822" t="s">
        <v>3471</v>
      </c>
      <c r="D2434" s="823" t="s">
        <v>6113</v>
      </c>
      <c r="E2434" s="824" t="s">
        <v>3516</v>
      </c>
      <c r="F2434" s="822" t="s">
        <v>3466</v>
      </c>
      <c r="G2434" s="822" t="s">
        <v>3742</v>
      </c>
      <c r="H2434" s="822" t="s">
        <v>329</v>
      </c>
      <c r="I2434" s="822" t="s">
        <v>5481</v>
      </c>
      <c r="J2434" s="822" t="s">
        <v>5482</v>
      </c>
      <c r="K2434" s="822" t="s">
        <v>5483</v>
      </c>
      <c r="L2434" s="825">
        <v>80.760000000000005</v>
      </c>
      <c r="M2434" s="825">
        <v>242.28000000000003</v>
      </c>
      <c r="N2434" s="822">
        <v>3</v>
      </c>
      <c r="O2434" s="826">
        <v>1</v>
      </c>
      <c r="P2434" s="825">
        <v>242.28000000000003</v>
      </c>
      <c r="Q2434" s="827">
        <v>1</v>
      </c>
      <c r="R2434" s="822">
        <v>3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21</v>
      </c>
      <c r="B2435" s="822" t="s">
        <v>3465</v>
      </c>
      <c r="C2435" s="822" t="s">
        <v>3471</v>
      </c>
      <c r="D2435" s="823" t="s">
        <v>6113</v>
      </c>
      <c r="E2435" s="824" t="s">
        <v>3516</v>
      </c>
      <c r="F2435" s="822" t="s">
        <v>3466</v>
      </c>
      <c r="G2435" s="822" t="s">
        <v>3742</v>
      </c>
      <c r="H2435" s="822" t="s">
        <v>329</v>
      </c>
      <c r="I2435" s="822" t="s">
        <v>3743</v>
      </c>
      <c r="J2435" s="822" t="s">
        <v>879</v>
      </c>
      <c r="K2435" s="822" t="s">
        <v>2843</v>
      </c>
      <c r="L2435" s="825">
        <v>46.81</v>
      </c>
      <c r="M2435" s="825">
        <v>46.81</v>
      </c>
      <c r="N2435" s="822">
        <v>1</v>
      </c>
      <c r="O2435" s="826">
        <v>0.5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21</v>
      </c>
      <c r="B2436" s="822" t="s">
        <v>3465</v>
      </c>
      <c r="C2436" s="822" t="s">
        <v>3471</v>
      </c>
      <c r="D2436" s="823" t="s">
        <v>6113</v>
      </c>
      <c r="E2436" s="824" t="s">
        <v>3516</v>
      </c>
      <c r="F2436" s="822" t="s">
        <v>3466</v>
      </c>
      <c r="G2436" s="822" t="s">
        <v>3751</v>
      </c>
      <c r="H2436" s="822" t="s">
        <v>329</v>
      </c>
      <c r="I2436" s="822" t="s">
        <v>3752</v>
      </c>
      <c r="J2436" s="822" t="s">
        <v>874</v>
      </c>
      <c r="K2436" s="822" t="s">
        <v>3753</v>
      </c>
      <c r="L2436" s="825">
        <v>91.11</v>
      </c>
      <c r="M2436" s="825">
        <v>91.11</v>
      </c>
      <c r="N2436" s="822">
        <v>1</v>
      </c>
      <c r="O2436" s="826">
        <v>0.5</v>
      </c>
      <c r="P2436" s="825">
        <v>91.11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21</v>
      </c>
      <c r="B2437" s="822" t="s">
        <v>3465</v>
      </c>
      <c r="C2437" s="822" t="s">
        <v>3471</v>
      </c>
      <c r="D2437" s="823" t="s">
        <v>6113</v>
      </c>
      <c r="E2437" s="824" t="s">
        <v>3516</v>
      </c>
      <c r="F2437" s="822" t="s">
        <v>3466</v>
      </c>
      <c r="G2437" s="822" t="s">
        <v>3758</v>
      </c>
      <c r="H2437" s="822" t="s">
        <v>329</v>
      </c>
      <c r="I2437" s="822" t="s">
        <v>3759</v>
      </c>
      <c r="J2437" s="822" t="s">
        <v>1427</v>
      </c>
      <c r="K2437" s="822" t="s">
        <v>3760</v>
      </c>
      <c r="L2437" s="825">
        <v>29.13</v>
      </c>
      <c r="M2437" s="825">
        <v>87.39</v>
      </c>
      <c r="N2437" s="822">
        <v>3</v>
      </c>
      <c r="O2437" s="826">
        <v>1.5</v>
      </c>
      <c r="P2437" s="825">
        <v>87.39</v>
      </c>
      <c r="Q2437" s="827">
        <v>1</v>
      </c>
      <c r="R2437" s="822">
        <v>3</v>
      </c>
      <c r="S2437" s="827">
        <v>1</v>
      </c>
      <c r="T2437" s="826">
        <v>1.5</v>
      </c>
      <c r="U2437" s="828">
        <v>1</v>
      </c>
    </row>
    <row r="2438" spans="1:21" ht="14.45" customHeight="1" x14ac:dyDescent="0.2">
      <c r="A2438" s="821">
        <v>21</v>
      </c>
      <c r="B2438" s="822" t="s">
        <v>3465</v>
      </c>
      <c r="C2438" s="822" t="s">
        <v>3471</v>
      </c>
      <c r="D2438" s="823" t="s">
        <v>6113</v>
      </c>
      <c r="E2438" s="824" t="s">
        <v>3516</v>
      </c>
      <c r="F2438" s="822" t="s">
        <v>3466</v>
      </c>
      <c r="G2438" s="822" t="s">
        <v>3761</v>
      </c>
      <c r="H2438" s="822" t="s">
        <v>329</v>
      </c>
      <c r="I2438" s="822" t="s">
        <v>3762</v>
      </c>
      <c r="J2438" s="822" t="s">
        <v>3763</v>
      </c>
      <c r="K2438" s="822" t="s">
        <v>3764</v>
      </c>
      <c r="L2438" s="825">
        <v>93.49</v>
      </c>
      <c r="M2438" s="825">
        <v>280.46999999999997</v>
      </c>
      <c r="N2438" s="822">
        <v>3</v>
      </c>
      <c r="O2438" s="826">
        <v>2</v>
      </c>
      <c r="P2438" s="825">
        <v>186.98</v>
      </c>
      <c r="Q2438" s="827">
        <v>0.66666666666666674</v>
      </c>
      <c r="R2438" s="822">
        <v>2</v>
      </c>
      <c r="S2438" s="827">
        <v>0.66666666666666663</v>
      </c>
      <c r="T2438" s="826">
        <v>1</v>
      </c>
      <c r="U2438" s="828">
        <v>0.5</v>
      </c>
    </row>
    <row r="2439" spans="1:21" ht="14.45" customHeight="1" x14ac:dyDescent="0.2">
      <c r="A2439" s="821">
        <v>21</v>
      </c>
      <c r="B2439" s="822" t="s">
        <v>3465</v>
      </c>
      <c r="C2439" s="822" t="s">
        <v>3471</v>
      </c>
      <c r="D2439" s="823" t="s">
        <v>6113</v>
      </c>
      <c r="E2439" s="824" t="s">
        <v>3516</v>
      </c>
      <c r="F2439" s="822" t="s">
        <v>3466</v>
      </c>
      <c r="G2439" s="822" t="s">
        <v>3761</v>
      </c>
      <c r="H2439" s="822" t="s">
        <v>329</v>
      </c>
      <c r="I2439" s="822" t="s">
        <v>3768</v>
      </c>
      <c r="J2439" s="822" t="s">
        <v>3769</v>
      </c>
      <c r="K2439" s="822" t="s">
        <v>3770</v>
      </c>
      <c r="L2439" s="825">
        <v>46.75</v>
      </c>
      <c r="M2439" s="825">
        <v>140.25</v>
      </c>
      <c r="N2439" s="822">
        <v>3</v>
      </c>
      <c r="O2439" s="826">
        <v>0.5</v>
      </c>
      <c r="P2439" s="825">
        <v>140.25</v>
      </c>
      <c r="Q2439" s="827">
        <v>1</v>
      </c>
      <c r="R2439" s="822">
        <v>3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21</v>
      </c>
      <c r="B2440" s="822" t="s">
        <v>3465</v>
      </c>
      <c r="C2440" s="822" t="s">
        <v>3471</v>
      </c>
      <c r="D2440" s="823" t="s">
        <v>6113</v>
      </c>
      <c r="E2440" s="824" t="s">
        <v>3516</v>
      </c>
      <c r="F2440" s="822" t="s">
        <v>3466</v>
      </c>
      <c r="G2440" s="822" t="s">
        <v>3761</v>
      </c>
      <c r="H2440" s="822" t="s">
        <v>329</v>
      </c>
      <c r="I2440" s="822" t="s">
        <v>3771</v>
      </c>
      <c r="J2440" s="822" t="s">
        <v>3763</v>
      </c>
      <c r="K2440" s="822" t="s">
        <v>3772</v>
      </c>
      <c r="L2440" s="825">
        <v>186.99</v>
      </c>
      <c r="M2440" s="825">
        <v>186.99</v>
      </c>
      <c r="N2440" s="822">
        <v>1</v>
      </c>
      <c r="O2440" s="826">
        <v>0.5</v>
      </c>
      <c r="P2440" s="825"/>
      <c r="Q2440" s="827">
        <v>0</v>
      </c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21</v>
      </c>
      <c r="B2441" s="822" t="s">
        <v>3465</v>
      </c>
      <c r="C2441" s="822" t="s">
        <v>3471</v>
      </c>
      <c r="D2441" s="823" t="s">
        <v>6113</v>
      </c>
      <c r="E2441" s="824" t="s">
        <v>3516</v>
      </c>
      <c r="F2441" s="822" t="s">
        <v>3466</v>
      </c>
      <c r="G2441" s="822" t="s">
        <v>3558</v>
      </c>
      <c r="H2441" s="822" t="s">
        <v>329</v>
      </c>
      <c r="I2441" s="822" t="s">
        <v>3559</v>
      </c>
      <c r="J2441" s="822" t="s">
        <v>890</v>
      </c>
      <c r="K2441" s="822" t="s">
        <v>3560</v>
      </c>
      <c r="L2441" s="825">
        <v>0</v>
      </c>
      <c r="M2441" s="825">
        <v>0</v>
      </c>
      <c r="N2441" s="822">
        <v>4</v>
      </c>
      <c r="O2441" s="826">
        <v>2</v>
      </c>
      <c r="P2441" s="825">
        <v>0</v>
      </c>
      <c r="Q2441" s="827"/>
      <c r="R2441" s="822">
        <v>2</v>
      </c>
      <c r="S2441" s="827">
        <v>0.5</v>
      </c>
      <c r="T2441" s="826">
        <v>1</v>
      </c>
      <c r="U2441" s="828">
        <v>0.5</v>
      </c>
    </row>
    <row r="2442" spans="1:21" ht="14.45" customHeight="1" x14ac:dyDescent="0.2">
      <c r="A2442" s="821">
        <v>21</v>
      </c>
      <c r="B2442" s="822" t="s">
        <v>3465</v>
      </c>
      <c r="C2442" s="822" t="s">
        <v>3471</v>
      </c>
      <c r="D2442" s="823" t="s">
        <v>6113</v>
      </c>
      <c r="E2442" s="824" t="s">
        <v>3516</v>
      </c>
      <c r="F2442" s="822" t="s">
        <v>3466</v>
      </c>
      <c r="G2442" s="822" t="s">
        <v>3540</v>
      </c>
      <c r="H2442" s="822" t="s">
        <v>662</v>
      </c>
      <c r="I2442" s="822" t="s">
        <v>3014</v>
      </c>
      <c r="J2442" s="822" t="s">
        <v>3015</v>
      </c>
      <c r="K2442" s="822" t="s">
        <v>3016</v>
      </c>
      <c r="L2442" s="825">
        <v>5322.08</v>
      </c>
      <c r="M2442" s="825">
        <v>42576.639999999999</v>
      </c>
      <c r="N2442" s="822">
        <v>8</v>
      </c>
      <c r="O2442" s="826">
        <v>3</v>
      </c>
      <c r="P2442" s="825">
        <v>42576.639999999999</v>
      </c>
      <c r="Q2442" s="827">
        <v>1</v>
      </c>
      <c r="R2442" s="822">
        <v>8</v>
      </c>
      <c r="S2442" s="827">
        <v>1</v>
      </c>
      <c r="T2442" s="826">
        <v>3</v>
      </c>
      <c r="U2442" s="828">
        <v>1</v>
      </c>
    </row>
    <row r="2443" spans="1:21" ht="14.45" customHeight="1" x14ac:dyDescent="0.2">
      <c r="A2443" s="821">
        <v>21</v>
      </c>
      <c r="B2443" s="822" t="s">
        <v>3465</v>
      </c>
      <c r="C2443" s="822" t="s">
        <v>3471</v>
      </c>
      <c r="D2443" s="823" t="s">
        <v>6113</v>
      </c>
      <c r="E2443" s="824" t="s">
        <v>3516</v>
      </c>
      <c r="F2443" s="822" t="s">
        <v>3466</v>
      </c>
      <c r="G2443" s="822" t="s">
        <v>3540</v>
      </c>
      <c r="H2443" s="822" t="s">
        <v>662</v>
      </c>
      <c r="I2443" s="822" t="s">
        <v>3789</v>
      </c>
      <c r="J2443" s="822" t="s">
        <v>3015</v>
      </c>
      <c r="K2443" s="822" t="s">
        <v>3790</v>
      </c>
      <c r="L2443" s="825">
        <v>5322.08</v>
      </c>
      <c r="M2443" s="825">
        <v>10644.16</v>
      </c>
      <c r="N2443" s="822">
        <v>2</v>
      </c>
      <c r="O2443" s="826">
        <v>1</v>
      </c>
      <c r="P2443" s="825">
        <v>10644.16</v>
      </c>
      <c r="Q2443" s="827">
        <v>1</v>
      </c>
      <c r="R2443" s="822">
        <v>2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21</v>
      </c>
      <c r="B2444" s="822" t="s">
        <v>3465</v>
      </c>
      <c r="C2444" s="822" t="s">
        <v>3471</v>
      </c>
      <c r="D2444" s="823" t="s">
        <v>6113</v>
      </c>
      <c r="E2444" s="824" t="s">
        <v>3516</v>
      </c>
      <c r="F2444" s="822" t="s">
        <v>3466</v>
      </c>
      <c r="G2444" s="822" t="s">
        <v>3540</v>
      </c>
      <c r="H2444" s="822" t="s">
        <v>662</v>
      </c>
      <c r="I2444" s="822" t="s">
        <v>3017</v>
      </c>
      <c r="J2444" s="822" t="s">
        <v>3018</v>
      </c>
      <c r="K2444" s="822" t="s">
        <v>3019</v>
      </c>
      <c r="L2444" s="825">
        <v>1300.79</v>
      </c>
      <c r="M2444" s="825">
        <v>5203.16</v>
      </c>
      <c r="N2444" s="822">
        <v>4</v>
      </c>
      <c r="O2444" s="826">
        <v>2</v>
      </c>
      <c r="P2444" s="825">
        <v>5203.16</v>
      </c>
      <c r="Q2444" s="827">
        <v>1</v>
      </c>
      <c r="R2444" s="822">
        <v>4</v>
      </c>
      <c r="S2444" s="827">
        <v>1</v>
      </c>
      <c r="T2444" s="826">
        <v>2</v>
      </c>
      <c r="U2444" s="828">
        <v>1</v>
      </c>
    </row>
    <row r="2445" spans="1:21" ht="14.45" customHeight="1" x14ac:dyDescent="0.2">
      <c r="A2445" s="821">
        <v>21</v>
      </c>
      <c r="B2445" s="822" t="s">
        <v>3465</v>
      </c>
      <c r="C2445" s="822" t="s">
        <v>3471</v>
      </c>
      <c r="D2445" s="823" t="s">
        <v>6113</v>
      </c>
      <c r="E2445" s="824" t="s">
        <v>3516</v>
      </c>
      <c r="F2445" s="822" t="s">
        <v>3466</v>
      </c>
      <c r="G2445" s="822" t="s">
        <v>3540</v>
      </c>
      <c r="H2445" s="822" t="s">
        <v>662</v>
      </c>
      <c r="I2445" s="822" t="s">
        <v>3020</v>
      </c>
      <c r="J2445" s="822" t="s">
        <v>3018</v>
      </c>
      <c r="K2445" s="822" t="s">
        <v>3021</v>
      </c>
      <c r="L2445" s="825">
        <v>975.59</v>
      </c>
      <c r="M2445" s="825">
        <v>975.59</v>
      </c>
      <c r="N2445" s="822">
        <v>1</v>
      </c>
      <c r="O2445" s="826">
        <v>1</v>
      </c>
      <c r="P2445" s="825">
        <v>975.59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21</v>
      </c>
      <c r="B2446" s="822" t="s">
        <v>3465</v>
      </c>
      <c r="C2446" s="822" t="s">
        <v>3471</v>
      </c>
      <c r="D2446" s="823" t="s">
        <v>6113</v>
      </c>
      <c r="E2446" s="824" t="s">
        <v>3516</v>
      </c>
      <c r="F2446" s="822" t="s">
        <v>3466</v>
      </c>
      <c r="G2446" s="822" t="s">
        <v>3540</v>
      </c>
      <c r="H2446" s="822" t="s">
        <v>662</v>
      </c>
      <c r="I2446" s="822" t="s">
        <v>3022</v>
      </c>
      <c r="J2446" s="822" t="s">
        <v>3018</v>
      </c>
      <c r="K2446" s="822" t="s">
        <v>3023</v>
      </c>
      <c r="L2446" s="825">
        <v>325.2</v>
      </c>
      <c r="M2446" s="825">
        <v>6178.8</v>
      </c>
      <c r="N2446" s="822">
        <v>19</v>
      </c>
      <c r="O2446" s="826">
        <v>8.5</v>
      </c>
      <c r="P2446" s="825">
        <v>4878</v>
      </c>
      <c r="Q2446" s="827">
        <v>0.78947368421052633</v>
      </c>
      <c r="R2446" s="822">
        <v>15</v>
      </c>
      <c r="S2446" s="827">
        <v>0.78947368421052633</v>
      </c>
      <c r="T2446" s="826">
        <v>7.5</v>
      </c>
      <c r="U2446" s="828">
        <v>0.88235294117647056</v>
      </c>
    </row>
    <row r="2447" spans="1:21" ht="14.45" customHeight="1" x14ac:dyDescent="0.2">
      <c r="A2447" s="821">
        <v>21</v>
      </c>
      <c r="B2447" s="822" t="s">
        <v>3465</v>
      </c>
      <c r="C2447" s="822" t="s">
        <v>3471</v>
      </c>
      <c r="D2447" s="823" t="s">
        <v>6113</v>
      </c>
      <c r="E2447" s="824" t="s">
        <v>3516</v>
      </c>
      <c r="F2447" s="822" t="s">
        <v>3466</v>
      </c>
      <c r="G2447" s="822" t="s">
        <v>3540</v>
      </c>
      <c r="H2447" s="822" t="s">
        <v>662</v>
      </c>
      <c r="I2447" s="822" t="s">
        <v>3024</v>
      </c>
      <c r="J2447" s="822" t="s">
        <v>3018</v>
      </c>
      <c r="K2447" s="822" t="s">
        <v>3025</v>
      </c>
      <c r="L2447" s="825">
        <v>650.4</v>
      </c>
      <c r="M2447" s="825">
        <v>7804.7999999999993</v>
      </c>
      <c r="N2447" s="822">
        <v>12</v>
      </c>
      <c r="O2447" s="826">
        <v>4</v>
      </c>
      <c r="P2447" s="825">
        <v>5203.2</v>
      </c>
      <c r="Q2447" s="827">
        <v>0.66666666666666674</v>
      </c>
      <c r="R2447" s="822">
        <v>8</v>
      </c>
      <c r="S2447" s="827">
        <v>0.66666666666666663</v>
      </c>
      <c r="T2447" s="826">
        <v>3</v>
      </c>
      <c r="U2447" s="828">
        <v>0.75</v>
      </c>
    </row>
    <row r="2448" spans="1:21" ht="14.45" customHeight="1" x14ac:dyDescent="0.2">
      <c r="A2448" s="821">
        <v>21</v>
      </c>
      <c r="B2448" s="822" t="s">
        <v>3465</v>
      </c>
      <c r="C2448" s="822" t="s">
        <v>3471</v>
      </c>
      <c r="D2448" s="823" t="s">
        <v>6113</v>
      </c>
      <c r="E2448" s="824" t="s">
        <v>3516</v>
      </c>
      <c r="F2448" s="822" t="s">
        <v>3466</v>
      </c>
      <c r="G2448" s="822" t="s">
        <v>3804</v>
      </c>
      <c r="H2448" s="822" t="s">
        <v>662</v>
      </c>
      <c r="I2448" s="822" t="s">
        <v>2937</v>
      </c>
      <c r="J2448" s="822" t="s">
        <v>2938</v>
      </c>
      <c r="K2448" s="822" t="s">
        <v>2939</v>
      </c>
      <c r="L2448" s="825">
        <v>1392.47</v>
      </c>
      <c r="M2448" s="825">
        <v>5569.88</v>
      </c>
      <c r="N2448" s="822">
        <v>4</v>
      </c>
      <c r="O2448" s="826">
        <v>3</v>
      </c>
      <c r="P2448" s="825">
        <v>1392.47</v>
      </c>
      <c r="Q2448" s="827">
        <v>0.25</v>
      </c>
      <c r="R2448" s="822">
        <v>1</v>
      </c>
      <c r="S2448" s="827">
        <v>0.25</v>
      </c>
      <c r="T2448" s="826">
        <v>1</v>
      </c>
      <c r="U2448" s="828">
        <v>0.33333333333333331</v>
      </c>
    </row>
    <row r="2449" spans="1:21" ht="14.45" customHeight="1" x14ac:dyDescent="0.2">
      <c r="A2449" s="821">
        <v>21</v>
      </c>
      <c r="B2449" s="822" t="s">
        <v>3465</v>
      </c>
      <c r="C2449" s="822" t="s">
        <v>3471</v>
      </c>
      <c r="D2449" s="823" t="s">
        <v>6113</v>
      </c>
      <c r="E2449" s="824" t="s">
        <v>3516</v>
      </c>
      <c r="F2449" s="822" t="s">
        <v>3466</v>
      </c>
      <c r="G2449" s="822" t="s">
        <v>3548</v>
      </c>
      <c r="H2449" s="822" t="s">
        <v>662</v>
      </c>
      <c r="I2449" s="822" t="s">
        <v>2738</v>
      </c>
      <c r="J2449" s="822" t="s">
        <v>2739</v>
      </c>
      <c r="K2449" s="822" t="s">
        <v>2740</v>
      </c>
      <c r="L2449" s="825">
        <v>42.51</v>
      </c>
      <c r="M2449" s="825">
        <v>212.55</v>
      </c>
      <c r="N2449" s="822">
        <v>5</v>
      </c>
      <c r="O2449" s="826">
        <v>3</v>
      </c>
      <c r="P2449" s="825">
        <v>85.02</v>
      </c>
      <c r="Q2449" s="827">
        <v>0.39999999999999997</v>
      </c>
      <c r="R2449" s="822">
        <v>2</v>
      </c>
      <c r="S2449" s="827">
        <v>0.4</v>
      </c>
      <c r="T2449" s="826">
        <v>1.5</v>
      </c>
      <c r="U2449" s="828">
        <v>0.5</v>
      </c>
    </row>
    <row r="2450" spans="1:21" ht="14.45" customHeight="1" x14ac:dyDescent="0.2">
      <c r="A2450" s="821">
        <v>21</v>
      </c>
      <c r="B2450" s="822" t="s">
        <v>3465</v>
      </c>
      <c r="C2450" s="822" t="s">
        <v>3471</v>
      </c>
      <c r="D2450" s="823" t="s">
        <v>6113</v>
      </c>
      <c r="E2450" s="824" t="s">
        <v>3516</v>
      </c>
      <c r="F2450" s="822" t="s">
        <v>3466</v>
      </c>
      <c r="G2450" s="822" t="s">
        <v>3548</v>
      </c>
      <c r="H2450" s="822" t="s">
        <v>662</v>
      </c>
      <c r="I2450" s="822" t="s">
        <v>4342</v>
      </c>
      <c r="J2450" s="822" t="s">
        <v>2739</v>
      </c>
      <c r="K2450" s="822" t="s">
        <v>4343</v>
      </c>
      <c r="L2450" s="825">
        <v>85.02</v>
      </c>
      <c r="M2450" s="825">
        <v>425.09999999999997</v>
      </c>
      <c r="N2450" s="822">
        <v>5</v>
      </c>
      <c r="O2450" s="826">
        <v>2.5</v>
      </c>
      <c r="P2450" s="825">
        <v>340.08</v>
      </c>
      <c r="Q2450" s="827">
        <v>0.8</v>
      </c>
      <c r="R2450" s="822">
        <v>4</v>
      </c>
      <c r="S2450" s="827">
        <v>0.8</v>
      </c>
      <c r="T2450" s="826">
        <v>2</v>
      </c>
      <c r="U2450" s="828">
        <v>0.8</v>
      </c>
    </row>
    <row r="2451" spans="1:21" ht="14.45" customHeight="1" x14ac:dyDescent="0.2">
      <c r="A2451" s="821">
        <v>21</v>
      </c>
      <c r="B2451" s="822" t="s">
        <v>3465</v>
      </c>
      <c r="C2451" s="822" t="s">
        <v>3471</v>
      </c>
      <c r="D2451" s="823" t="s">
        <v>6113</v>
      </c>
      <c r="E2451" s="824" t="s">
        <v>3516</v>
      </c>
      <c r="F2451" s="822" t="s">
        <v>3466</v>
      </c>
      <c r="G2451" s="822" t="s">
        <v>3548</v>
      </c>
      <c r="H2451" s="822" t="s">
        <v>662</v>
      </c>
      <c r="I2451" s="822" t="s">
        <v>5289</v>
      </c>
      <c r="J2451" s="822" t="s">
        <v>2739</v>
      </c>
      <c r="K2451" s="822" t="s">
        <v>5290</v>
      </c>
      <c r="L2451" s="825">
        <v>58.97</v>
      </c>
      <c r="M2451" s="825">
        <v>58.97</v>
      </c>
      <c r="N2451" s="822">
        <v>1</v>
      </c>
      <c r="O2451" s="826">
        <v>0.5</v>
      </c>
      <c r="P2451" s="825">
        <v>58.97</v>
      </c>
      <c r="Q2451" s="827">
        <v>1</v>
      </c>
      <c r="R2451" s="822">
        <v>1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21</v>
      </c>
      <c r="B2452" s="822" t="s">
        <v>3465</v>
      </c>
      <c r="C2452" s="822" t="s">
        <v>3471</v>
      </c>
      <c r="D2452" s="823" t="s">
        <v>6113</v>
      </c>
      <c r="E2452" s="824" t="s">
        <v>3516</v>
      </c>
      <c r="F2452" s="822" t="s">
        <v>3466</v>
      </c>
      <c r="G2452" s="822" t="s">
        <v>3811</v>
      </c>
      <c r="H2452" s="822" t="s">
        <v>662</v>
      </c>
      <c r="I2452" s="822" t="s">
        <v>3053</v>
      </c>
      <c r="J2452" s="822" t="s">
        <v>3054</v>
      </c>
      <c r="K2452" s="822" t="s">
        <v>3055</v>
      </c>
      <c r="L2452" s="825">
        <v>113.16</v>
      </c>
      <c r="M2452" s="825">
        <v>339.48</v>
      </c>
      <c r="N2452" s="822">
        <v>3</v>
      </c>
      <c r="O2452" s="826">
        <v>2</v>
      </c>
      <c r="P2452" s="825">
        <v>339.48</v>
      </c>
      <c r="Q2452" s="827">
        <v>1</v>
      </c>
      <c r="R2452" s="822">
        <v>3</v>
      </c>
      <c r="S2452" s="827">
        <v>1</v>
      </c>
      <c r="T2452" s="826">
        <v>2</v>
      </c>
      <c r="U2452" s="828">
        <v>1</v>
      </c>
    </row>
    <row r="2453" spans="1:21" ht="14.45" customHeight="1" x14ac:dyDescent="0.2">
      <c r="A2453" s="821">
        <v>21</v>
      </c>
      <c r="B2453" s="822" t="s">
        <v>3465</v>
      </c>
      <c r="C2453" s="822" t="s">
        <v>3471</v>
      </c>
      <c r="D2453" s="823" t="s">
        <v>6113</v>
      </c>
      <c r="E2453" s="824" t="s">
        <v>3516</v>
      </c>
      <c r="F2453" s="822" t="s">
        <v>3466</v>
      </c>
      <c r="G2453" s="822" t="s">
        <v>3811</v>
      </c>
      <c r="H2453" s="822" t="s">
        <v>662</v>
      </c>
      <c r="I2453" s="822" t="s">
        <v>3056</v>
      </c>
      <c r="J2453" s="822" t="s">
        <v>3054</v>
      </c>
      <c r="K2453" s="822" t="s">
        <v>3057</v>
      </c>
      <c r="L2453" s="825">
        <v>169.73</v>
      </c>
      <c r="M2453" s="825">
        <v>169.73</v>
      </c>
      <c r="N2453" s="822">
        <v>1</v>
      </c>
      <c r="O2453" s="826">
        <v>0.5</v>
      </c>
      <c r="P2453" s="825">
        <v>169.73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21</v>
      </c>
      <c r="B2454" s="822" t="s">
        <v>3465</v>
      </c>
      <c r="C2454" s="822" t="s">
        <v>3471</v>
      </c>
      <c r="D2454" s="823" t="s">
        <v>6113</v>
      </c>
      <c r="E2454" s="824" t="s">
        <v>3516</v>
      </c>
      <c r="F2454" s="822" t="s">
        <v>3466</v>
      </c>
      <c r="G2454" s="822" t="s">
        <v>3811</v>
      </c>
      <c r="H2454" s="822" t="s">
        <v>662</v>
      </c>
      <c r="I2454" s="822" t="s">
        <v>3058</v>
      </c>
      <c r="J2454" s="822" t="s">
        <v>3054</v>
      </c>
      <c r="K2454" s="822" t="s">
        <v>1952</v>
      </c>
      <c r="L2454" s="825">
        <v>339.47</v>
      </c>
      <c r="M2454" s="825">
        <v>2376.29</v>
      </c>
      <c r="N2454" s="822">
        <v>7</v>
      </c>
      <c r="O2454" s="826">
        <v>4</v>
      </c>
      <c r="P2454" s="825">
        <v>2036.8200000000002</v>
      </c>
      <c r="Q2454" s="827">
        <v>0.85714285714285721</v>
      </c>
      <c r="R2454" s="822">
        <v>6</v>
      </c>
      <c r="S2454" s="827">
        <v>0.8571428571428571</v>
      </c>
      <c r="T2454" s="826">
        <v>3.5</v>
      </c>
      <c r="U2454" s="828">
        <v>0.875</v>
      </c>
    </row>
    <row r="2455" spans="1:21" ht="14.45" customHeight="1" x14ac:dyDescent="0.2">
      <c r="A2455" s="821">
        <v>21</v>
      </c>
      <c r="B2455" s="822" t="s">
        <v>3465</v>
      </c>
      <c r="C2455" s="822" t="s">
        <v>3471</v>
      </c>
      <c r="D2455" s="823" t="s">
        <v>6113</v>
      </c>
      <c r="E2455" s="824" t="s">
        <v>3516</v>
      </c>
      <c r="F2455" s="822" t="s">
        <v>3466</v>
      </c>
      <c r="G2455" s="822" t="s">
        <v>1056</v>
      </c>
      <c r="H2455" s="822" t="s">
        <v>329</v>
      </c>
      <c r="I2455" s="822" t="s">
        <v>4346</v>
      </c>
      <c r="J2455" s="822" t="s">
        <v>4347</v>
      </c>
      <c r="K2455" s="822" t="s">
        <v>4348</v>
      </c>
      <c r="L2455" s="825">
        <v>13.73</v>
      </c>
      <c r="M2455" s="825">
        <v>13.73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21</v>
      </c>
      <c r="B2456" s="822" t="s">
        <v>3465</v>
      </c>
      <c r="C2456" s="822" t="s">
        <v>3471</v>
      </c>
      <c r="D2456" s="823" t="s">
        <v>6113</v>
      </c>
      <c r="E2456" s="824" t="s">
        <v>3516</v>
      </c>
      <c r="F2456" s="822" t="s">
        <v>3466</v>
      </c>
      <c r="G2456" s="822" t="s">
        <v>3818</v>
      </c>
      <c r="H2456" s="822" t="s">
        <v>329</v>
      </c>
      <c r="I2456" s="822" t="s">
        <v>3819</v>
      </c>
      <c r="J2456" s="822" t="s">
        <v>3820</v>
      </c>
      <c r="K2456" s="822" t="s">
        <v>3821</v>
      </c>
      <c r="L2456" s="825">
        <v>140.72</v>
      </c>
      <c r="M2456" s="825">
        <v>985.04</v>
      </c>
      <c r="N2456" s="822">
        <v>7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21</v>
      </c>
      <c r="B2457" s="822" t="s">
        <v>3465</v>
      </c>
      <c r="C2457" s="822" t="s">
        <v>3471</v>
      </c>
      <c r="D2457" s="823" t="s">
        <v>6113</v>
      </c>
      <c r="E2457" s="824" t="s">
        <v>3516</v>
      </c>
      <c r="F2457" s="822" t="s">
        <v>3466</v>
      </c>
      <c r="G2457" s="822" t="s">
        <v>4349</v>
      </c>
      <c r="H2457" s="822" t="s">
        <v>329</v>
      </c>
      <c r="I2457" s="822" t="s">
        <v>5414</v>
      </c>
      <c r="J2457" s="822" t="s">
        <v>1406</v>
      </c>
      <c r="K2457" s="822" t="s">
        <v>1407</v>
      </c>
      <c r="L2457" s="825">
        <v>0</v>
      </c>
      <c r="M2457" s="825">
        <v>0</v>
      </c>
      <c r="N2457" s="822">
        <v>2</v>
      </c>
      <c r="O2457" s="826">
        <v>1</v>
      </c>
      <c r="P2457" s="825">
        <v>0</v>
      </c>
      <c r="Q2457" s="827"/>
      <c r="R2457" s="822">
        <v>2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21</v>
      </c>
      <c r="B2458" s="822" t="s">
        <v>3465</v>
      </c>
      <c r="C2458" s="822" t="s">
        <v>3471</v>
      </c>
      <c r="D2458" s="823" t="s">
        <v>6113</v>
      </c>
      <c r="E2458" s="824" t="s">
        <v>3516</v>
      </c>
      <c r="F2458" s="822" t="s">
        <v>3466</v>
      </c>
      <c r="G2458" s="822" t="s">
        <v>3822</v>
      </c>
      <c r="H2458" s="822" t="s">
        <v>329</v>
      </c>
      <c r="I2458" s="822" t="s">
        <v>5484</v>
      </c>
      <c r="J2458" s="822" t="s">
        <v>1214</v>
      </c>
      <c r="K2458" s="822" t="s">
        <v>4968</v>
      </c>
      <c r="L2458" s="825">
        <v>79.64</v>
      </c>
      <c r="M2458" s="825">
        <v>79.64</v>
      </c>
      <c r="N2458" s="822">
        <v>1</v>
      </c>
      <c r="O2458" s="826">
        <v>0.5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21</v>
      </c>
      <c r="B2459" s="822" t="s">
        <v>3465</v>
      </c>
      <c r="C2459" s="822" t="s">
        <v>3471</v>
      </c>
      <c r="D2459" s="823" t="s">
        <v>6113</v>
      </c>
      <c r="E2459" s="824" t="s">
        <v>3516</v>
      </c>
      <c r="F2459" s="822" t="s">
        <v>3466</v>
      </c>
      <c r="G2459" s="822" t="s">
        <v>3825</v>
      </c>
      <c r="H2459" s="822" t="s">
        <v>329</v>
      </c>
      <c r="I2459" s="822" t="s">
        <v>3826</v>
      </c>
      <c r="J2459" s="822" t="s">
        <v>1154</v>
      </c>
      <c r="K2459" s="822" t="s">
        <v>3827</v>
      </c>
      <c r="L2459" s="825">
        <v>98.89</v>
      </c>
      <c r="M2459" s="825">
        <v>98.89</v>
      </c>
      <c r="N2459" s="822">
        <v>1</v>
      </c>
      <c r="O2459" s="826">
        <v>1</v>
      </c>
      <c r="P2459" s="825"/>
      <c r="Q2459" s="827">
        <v>0</v>
      </c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21</v>
      </c>
      <c r="B2460" s="822" t="s">
        <v>3465</v>
      </c>
      <c r="C2460" s="822" t="s">
        <v>3471</v>
      </c>
      <c r="D2460" s="823" t="s">
        <v>6113</v>
      </c>
      <c r="E2460" s="824" t="s">
        <v>3516</v>
      </c>
      <c r="F2460" s="822" t="s">
        <v>3466</v>
      </c>
      <c r="G2460" s="822" t="s">
        <v>3825</v>
      </c>
      <c r="H2460" s="822" t="s">
        <v>329</v>
      </c>
      <c r="I2460" s="822" t="s">
        <v>3828</v>
      </c>
      <c r="J2460" s="822" t="s">
        <v>1158</v>
      </c>
      <c r="K2460" s="822" t="s">
        <v>3829</v>
      </c>
      <c r="L2460" s="825">
        <v>59.33</v>
      </c>
      <c r="M2460" s="825">
        <v>177.99</v>
      </c>
      <c r="N2460" s="822">
        <v>3</v>
      </c>
      <c r="O2460" s="826">
        <v>2</v>
      </c>
      <c r="P2460" s="825">
        <v>118.66</v>
      </c>
      <c r="Q2460" s="827">
        <v>0.66666666666666663</v>
      </c>
      <c r="R2460" s="822">
        <v>2</v>
      </c>
      <c r="S2460" s="827">
        <v>0.66666666666666663</v>
      </c>
      <c r="T2460" s="826">
        <v>1.5</v>
      </c>
      <c r="U2460" s="828">
        <v>0.75</v>
      </c>
    </row>
    <row r="2461" spans="1:21" ht="14.45" customHeight="1" x14ac:dyDescent="0.2">
      <c r="A2461" s="821">
        <v>21</v>
      </c>
      <c r="B2461" s="822" t="s">
        <v>3465</v>
      </c>
      <c r="C2461" s="822" t="s">
        <v>3471</v>
      </c>
      <c r="D2461" s="823" t="s">
        <v>6113</v>
      </c>
      <c r="E2461" s="824" t="s">
        <v>3516</v>
      </c>
      <c r="F2461" s="822" t="s">
        <v>3466</v>
      </c>
      <c r="G2461" s="822" t="s">
        <v>3833</v>
      </c>
      <c r="H2461" s="822" t="s">
        <v>329</v>
      </c>
      <c r="I2461" s="822" t="s">
        <v>5485</v>
      </c>
      <c r="J2461" s="822" t="s">
        <v>4823</v>
      </c>
      <c r="K2461" s="822" t="s">
        <v>1111</v>
      </c>
      <c r="L2461" s="825">
        <v>0</v>
      </c>
      <c r="M2461" s="825">
        <v>0</v>
      </c>
      <c r="N2461" s="822">
        <v>1</v>
      </c>
      <c r="O2461" s="826">
        <v>1</v>
      </c>
      <c r="P2461" s="825"/>
      <c r="Q2461" s="827"/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21</v>
      </c>
      <c r="B2462" s="822" t="s">
        <v>3465</v>
      </c>
      <c r="C2462" s="822" t="s">
        <v>3471</v>
      </c>
      <c r="D2462" s="823" t="s">
        <v>6113</v>
      </c>
      <c r="E2462" s="824" t="s">
        <v>3516</v>
      </c>
      <c r="F2462" s="822" t="s">
        <v>3466</v>
      </c>
      <c r="G2462" s="822" t="s">
        <v>3841</v>
      </c>
      <c r="H2462" s="822" t="s">
        <v>329</v>
      </c>
      <c r="I2462" s="822" t="s">
        <v>3842</v>
      </c>
      <c r="J2462" s="822" t="s">
        <v>3843</v>
      </c>
      <c r="K2462" s="822" t="s">
        <v>3844</v>
      </c>
      <c r="L2462" s="825">
        <v>91.78</v>
      </c>
      <c r="M2462" s="825">
        <v>183.56</v>
      </c>
      <c r="N2462" s="822">
        <v>2</v>
      </c>
      <c r="O2462" s="826">
        <v>1.5</v>
      </c>
      <c r="P2462" s="825">
        <v>91.78</v>
      </c>
      <c r="Q2462" s="827">
        <v>0.5</v>
      </c>
      <c r="R2462" s="822">
        <v>1</v>
      </c>
      <c r="S2462" s="827">
        <v>0.5</v>
      </c>
      <c r="T2462" s="826">
        <v>0.5</v>
      </c>
      <c r="U2462" s="828">
        <v>0.33333333333333331</v>
      </c>
    </row>
    <row r="2463" spans="1:21" ht="14.45" customHeight="1" x14ac:dyDescent="0.2">
      <c r="A2463" s="821">
        <v>21</v>
      </c>
      <c r="B2463" s="822" t="s">
        <v>3465</v>
      </c>
      <c r="C2463" s="822" t="s">
        <v>3471</v>
      </c>
      <c r="D2463" s="823" t="s">
        <v>6113</v>
      </c>
      <c r="E2463" s="824" t="s">
        <v>3516</v>
      </c>
      <c r="F2463" s="822" t="s">
        <v>3466</v>
      </c>
      <c r="G2463" s="822" t="s">
        <v>3846</v>
      </c>
      <c r="H2463" s="822" t="s">
        <v>329</v>
      </c>
      <c r="I2463" s="822" t="s">
        <v>3847</v>
      </c>
      <c r="J2463" s="822" t="s">
        <v>1761</v>
      </c>
      <c r="K2463" s="822" t="s">
        <v>3848</v>
      </c>
      <c r="L2463" s="825">
        <v>42.14</v>
      </c>
      <c r="M2463" s="825">
        <v>84.28</v>
      </c>
      <c r="N2463" s="822">
        <v>2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21</v>
      </c>
      <c r="B2464" s="822" t="s">
        <v>3465</v>
      </c>
      <c r="C2464" s="822" t="s">
        <v>3471</v>
      </c>
      <c r="D2464" s="823" t="s">
        <v>6113</v>
      </c>
      <c r="E2464" s="824" t="s">
        <v>3516</v>
      </c>
      <c r="F2464" s="822" t="s">
        <v>3466</v>
      </c>
      <c r="G2464" s="822" t="s">
        <v>3846</v>
      </c>
      <c r="H2464" s="822" t="s">
        <v>329</v>
      </c>
      <c r="I2464" s="822" t="s">
        <v>3851</v>
      </c>
      <c r="J2464" s="822" t="s">
        <v>1761</v>
      </c>
      <c r="K2464" s="822" t="s">
        <v>3848</v>
      </c>
      <c r="L2464" s="825">
        <v>42.14</v>
      </c>
      <c r="M2464" s="825">
        <v>42.14</v>
      </c>
      <c r="N2464" s="822">
        <v>1</v>
      </c>
      <c r="O2464" s="826">
        <v>1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21</v>
      </c>
      <c r="B2465" s="822" t="s">
        <v>3465</v>
      </c>
      <c r="C2465" s="822" t="s">
        <v>3471</v>
      </c>
      <c r="D2465" s="823" t="s">
        <v>6113</v>
      </c>
      <c r="E2465" s="824" t="s">
        <v>3516</v>
      </c>
      <c r="F2465" s="822" t="s">
        <v>3466</v>
      </c>
      <c r="G2465" s="822" t="s">
        <v>3852</v>
      </c>
      <c r="H2465" s="822" t="s">
        <v>329</v>
      </c>
      <c r="I2465" s="822" t="s">
        <v>3853</v>
      </c>
      <c r="J2465" s="822" t="s">
        <v>900</v>
      </c>
      <c r="K2465" s="822" t="s">
        <v>3854</v>
      </c>
      <c r="L2465" s="825">
        <v>25.53</v>
      </c>
      <c r="M2465" s="825">
        <v>76.59</v>
      </c>
      <c r="N2465" s="822">
        <v>3</v>
      </c>
      <c r="O2465" s="826">
        <v>1</v>
      </c>
      <c r="P2465" s="825">
        <v>76.59</v>
      </c>
      <c r="Q2465" s="827">
        <v>1</v>
      </c>
      <c r="R2465" s="822">
        <v>3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21</v>
      </c>
      <c r="B2466" s="822" t="s">
        <v>3465</v>
      </c>
      <c r="C2466" s="822" t="s">
        <v>3471</v>
      </c>
      <c r="D2466" s="823" t="s">
        <v>6113</v>
      </c>
      <c r="E2466" s="824" t="s">
        <v>3516</v>
      </c>
      <c r="F2466" s="822" t="s">
        <v>3466</v>
      </c>
      <c r="G2466" s="822" t="s">
        <v>4363</v>
      </c>
      <c r="H2466" s="822" t="s">
        <v>329</v>
      </c>
      <c r="I2466" s="822" t="s">
        <v>4364</v>
      </c>
      <c r="J2466" s="822" t="s">
        <v>4365</v>
      </c>
      <c r="K2466" s="822" t="s">
        <v>4366</v>
      </c>
      <c r="L2466" s="825">
        <v>73.83</v>
      </c>
      <c r="M2466" s="825">
        <v>73.83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21</v>
      </c>
      <c r="B2467" s="822" t="s">
        <v>3465</v>
      </c>
      <c r="C2467" s="822" t="s">
        <v>3471</v>
      </c>
      <c r="D2467" s="823" t="s">
        <v>6113</v>
      </c>
      <c r="E2467" s="824" t="s">
        <v>3516</v>
      </c>
      <c r="F2467" s="822" t="s">
        <v>3466</v>
      </c>
      <c r="G2467" s="822" t="s">
        <v>5486</v>
      </c>
      <c r="H2467" s="822" t="s">
        <v>329</v>
      </c>
      <c r="I2467" s="822" t="s">
        <v>5487</v>
      </c>
      <c r="J2467" s="822" t="s">
        <v>5488</v>
      </c>
      <c r="K2467" s="822" t="s">
        <v>5489</v>
      </c>
      <c r="L2467" s="825">
        <v>8.7899999999999991</v>
      </c>
      <c r="M2467" s="825">
        <v>8.7899999999999991</v>
      </c>
      <c r="N2467" s="822">
        <v>1</v>
      </c>
      <c r="O2467" s="826">
        <v>0.5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21</v>
      </c>
      <c r="B2468" s="822" t="s">
        <v>3465</v>
      </c>
      <c r="C2468" s="822" t="s">
        <v>3471</v>
      </c>
      <c r="D2468" s="823" t="s">
        <v>6113</v>
      </c>
      <c r="E2468" s="824" t="s">
        <v>3516</v>
      </c>
      <c r="F2468" s="822" t="s">
        <v>3466</v>
      </c>
      <c r="G2468" s="822" t="s">
        <v>3873</v>
      </c>
      <c r="H2468" s="822" t="s">
        <v>329</v>
      </c>
      <c r="I2468" s="822" t="s">
        <v>3874</v>
      </c>
      <c r="J2468" s="822" t="s">
        <v>833</v>
      </c>
      <c r="K2468" s="822" t="s">
        <v>834</v>
      </c>
      <c r="L2468" s="825">
        <v>38.5</v>
      </c>
      <c r="M2468" s="825">
        <v>77</v>
      </c>
      <c r="N2468" s="822">
        <v>2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21</v>
      </c>
      <c r="B2469" s="822" t="s">
        <v>3465</v>
      </c>
      <c r="C2469" s="822" t="s">
        <v>3471</v>
      </c>
      <c r="D2469" s="823" t="s">
        <v>6113</v>
      </c>
      <c r="E2469" s="824" t="s">
        <v>3516</v>
      </c>
      <c r="F2469" s="822" t="s">
        <v>3466</v>
      </c>
      <c r="G2469" s="822" t="s">
        <v>3873</v>
      </c>
      <c r="H2469" s="822" t="s">
        <v>329</v>
      </c>
      <c r="I2469" s="822" t="s">
        <v>3875</v>
      </c>
      <c r="J2469" s="822" t="s">
        <v>833</v>
      </c>
      <c r="K2469" s="822" t="s">
        <v>3876</v>
      </c>
      <c r="L2469" s="825">
        <v>73.989999999999995</v>
      </c>
      <c r="M2469" s="825">
        <v>147.97999999999999</v>
      </c>
      <c r="N2469" s="822">
        <v>2</v>
      </c>
      <c r="O2469" s="826">
        <v>2</v>
      </c>
      <c r="P2469" s="825"/>
      <c r="Q2469" s="827">
        <v>0</v>
      </c>
      <c r="R2469" s="822"/>
      <c r="S2469" s="827">
        <v>0</v>
      </c>
      <c r="T2469" s="826"/>
      <c r="U2469" s="828">
        <v>0</v>
      </c>
    </row>
    <row r="2470" spans="1:21" ht="14.45" customHeight="1" x14ac:dyDescent="0.2">
      <c r="A2470" s="821">
        <v>21</v>
      </c>
      <c r="B2470" s="822" t="s">
        <v>3465</v>
      </c>
      <c r="C2470" s="822" t="s">
        <v>3471</v>
      </c>
      <c r="D2470" s="823" t="s">
        <v>6113</v>
      </c>
      <c r="E2470" s="824" t="s">
        <v>3516</v>
      </c>
      <c r="F2470" s="822" t="s">
        <v>3466</v>
      </c>
      <c r="G2470" s="822" t="s">
        <v>3873</v>
      </c>
      <c r="H2470" s="822" t="s">
        <v>329</v>
      </c>
      <c r="I2470" s="822" t="s">
        <v>3877</v>
      </c>
      <c r="J2470" s="822" t="s">
        <v>833</v>
      </c>
      <c r="K2470" s="822" t="s">
        <v>834</v>
      </c>
      <c r="L2470" s="825">
        <v>38.5</v>
      </c>
      <c r="M2470" s="825">
        <v>38.5</v>
      </c>
      <c r="N2470" s="822">
        <v>1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21</v>
      </c>
      <c r="B2471" s="822" t="s">
        <v>3465</v>
      </c>
      <c r="C2471" s="822" t="s">
        <v>3471</v>
      </c>
      <c r="D2471" s="823" t="s">
        <v>6113</v>
      </c>
      <c r="E2471" s="824" t="s">
        <v>3516</v>
      </c>
      <c r="F2471" s="822" t="s">
        <v>3466</v>
      </c>
      <c r="G2471" s="822" t="s">
        <v>3567</v>
      </c>
      <c r="H2471" s="822" t="s">
        <v>329</v>
      </c>
      <c r="I2471" s="822" t="s">
        <v>3568</v>
      </c>
      <c r="J2471" s="822" t="s">
        <v>984</v>
      </c>
      <c r="K2471" s="822" t="s">
        <v>1340</v>
      </c>
      <c r="L2471" s="825">
        <v>163.54</v>
      </c>
      <c r="M2471" s="825">
        <v>981.24</v>
      </c>
      <c r="N2471" s="822">
        <v>6</v>
      </c>
      <c r="O2471" s="826">
        <v>2</v>
      </c>
      <c r="P2471" s="825">
        <v>327.08</v>
      </c>
      <c r="Q2471" s="827">
        <v>0.33333333333333331</v>
      </c>
      <c r="R2471" s="822">
        <v>2</v>
      </c>
      <c r="S2471" s="827">
        <v>0.33333333333333331</v>
      </c>
      <c r="T2471" s="826">
        <v>0.5</v>
      </c>
      <c r="U2471" s="828">
        <v>0.25</v>
      </c>
    </row>
    <row r="2472" spans="1:21" ht="14.45" customHeight="1" x14ac:dyDescent="0.2">
      <c r="A2472" s="821">
        <v>21</v>
      </c>
      <c r="B2472" s="822" t="s">
        <v>3465</v>
      </c>
      <c r="C2472" s="822" t="s">
        <v>3471</v>
      </c>
      <c r="D2472" s="823" t="s">
        <v>6113</v>
      </c>
      <c r="E2472" s="824" t="s">
        <v>3516</v>
      </c>
      <c r="F2472" s="822" t="s">
        <v>3466</v>
      </c>
      <c r="G2472" s="822" t="s">
        <v>3567</v>
      </c>
      <c r="H2472" s="822" t="s">
        <v>329</v>
      </c>
      <c r="I2472" s="822" t="s">
        <v>3904</v>
      </c>
      <c r="J2472" s="822" t="s">
        <v>984</v>
      </c>
      <c r="K2472" s="822" t="s">
        <v>1340</v>
      </c>
      <c r="L2472" s="825">
        <v>163.54</v>
      </c>
      <c r="M2472" s="825">
        <v>654.16</v>
      </c>
      <c r="N2472" s="822">
        <v>4</v>
      </c>
      <c r="O2472" s="826">
        <v>1</v>
      </c>
      <c r="P2472" s="825">
        <v>327.08</v>
      </c>
      <c r="Q2472" s="827">
        <v>0.5</v>
      </c>
      <c r="R2472" s="822">
        <v>2</v>
      </c>
      <c r="S2472" s="827">
        <v>0.5</v>
      </c>
      <c r="T2472" s="826">
        <v>0.5</v>
      </c>
      <c r="U2472" s="828">
        <v>0.5</v>
      </c>
    </row>
    <row r="2473" spans="1:21" ht="14.45" customHeight="1" x14ac:dyDescent="0.2">
      <c r="A2473" s="821">
        <v>21</v>
      </c>
      <c r="B2473" s="822" t="s">
        <v>3465</v>
      </c>
      <c r="C2473" s="822" t="s">
        <v>3471</v>
      </c>
      <c r="D2473" s="823" t="s">
        <v>6113</v>
      </c>
      <c r="E2473" s="824" t="s">
        <v>3516</v>
      </c>
      <c r="F2473" s="822" t="s">
        <v>3466</v>
      </c>
      <c r="G2473" s="822" t="s">
        <v>3905</v>
      </c>
      <c r="H2473" s="822" t="s">
        <v>662</v>
      </c>
      <c r="I2473" s="822" t="s">
        <v>3906</v>
      </c>
      <c r="J2473" s="822" t="s">
        <v>1590</v>
      </c>
      <c r="K2473" s="822" t="s">
        <v>3907</v>
      </c>
      <c r="L2473" s="825">
        <v>760.22</v>
      </c>
      <c r="M2473" s="825">
        <v>1520.44</v>
      </c>
      <c r="N2473" s="822">
        <v>2</v>
      </c>
      <c r="O2473" s="826">
        <v>1.5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21</v>
      </c>
      <c r="B2474" s="822" t="s">
        <v>3465</v>
      </c>
      <c r="C2474" s="822" t="s">
        <v>3471</v>
      </c>
      <c r="D2474" s="823" t="s">
        <v>6113</v>
      </c>
      <c r="E2474" s="824" t="s">
        <v>3516</v>
      </c>
      <c r="F2474" s="822" t="s">
        <v>3466</v>
      </c>
      <c r="G2474" s="822" t="s">
        <v>3905</v>
      </c>
      <c r="H2474" s="822" t="s">
        <v>662</v>
      </c>
      <c r="I2474" s="822" t="s">
        <v>2663</v>
      </c>
      <c r="J2474" s="822" t="s">
        <v>1590</v>
      </c>
      <c r="K2474" s="822" t="s">
        <v>2664</v>
      </c>
      <c r="L2474" s="825">
        <v>0</v>
      </c>
      <c r="M2474" s="825">
        <v>0</v>
      </c>
      <c r="N2474" s="822">
        <v>2</v>
      </c>
      <c r="O2474" s="826">
        <v>1</v>
      </c>
      <c r="P2474" s="825">
        <v>0</v>
      </c>
      <c r="Q2474" s="827"/>
      <c r="R2474" s="822">
        <v>1</v>
      </c>
      <c r="S2474" s="827">
        <v>0.5</v>
      </c>
      <c r="T2474" s="826">
        <v>0.5</v>
      </c>
      <c r="U2474" s="828">
        <v>0.5</v>
      </c>
    </row>
    <row r="2475" spans="1:21" ht="14.45" customHeight="1" x14ac:dyDescent="0.2">
      <c r="A2475" s="821">
        <v>21</v>
      </c>
      <c r="B2475" s="822" t="s">
        <v>3465</v>
      </c>
      <c r="C2475" s="822" t="s">
        <v>3471</v>
      </c>
      <c r="D2475" s="823" t="s">
        <v>6113</v>
      </c>
      <c r="E2475" s="824" t="s">
        <v>3516</v>
      </c>
      <c r="F2475" s="822" t="s">
        <v>3466</v>
      </c>
      <c r="G2475" s="822" t="s">
        <v>3908</v>
      </c>
      <c r="H2475" s="822" t="s">
        <v>662</v>
      </c>
      <c r="I2475" s="822" t="s">
        <v>3047</v>
      </c>
      <c r="J2475" s="822" t="s">
        <v>3048</v>
      </c>
      <c r="K2475" s="822" t="s">
        <v>3049</v>
      </c>
      <c r="L2475" s="825">
        <v>366.31</v>
      </c>
      <c r="M2475" s="825">
        <v>366.31</v>
      </c>
      <c r="N2475" s="822">
        <v>1</v>
      </c>
      <c r="O2475" s="826">
        <v>0.5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21</v>
      </c>
      <c r="B2476" s="822" t="s">
        <v>3465</v>
      </c>
      <c r="C2476" s="822" t="s">
        <v>3471</v>
      </c>
      <c r="D2476" s="823" t="s">
        <v>6113</v>
      </c>
      <c r="E2476" s="824" t="s">
        <v>3516</v>
      </c>
      <c r="F2476" s="822" t="s">
        <v>3466</v>
      </c>
      <c r="G2476" s="822" t="s">
        <v>3582</v>
      </c>
      <c r="H2476" s="822" t="s">
        <v>662</v>
      </c>
      <c r="I2476" s="822" t="s">
        <v>3063</v>
      </c>
      <c r="J2476" s="822" t="s">
        <v>3061</v>
      </c>
      <c r="K2476" s="822" t="s">
        <v>3064</v>
      </c>
      <c r="L2476" s="825">
        <v>910.2</v>
      </c>
      <c r="M2476" s="825">
        <v>1820.4</v>
      </c>
      <c r="N2476" s="822">
        <v>2</v>
      </c>
      <c r="O2476" s="826">
        <v>1</v>
      </c>
      <c r="P2476" s="825"/>
      <c r="Q2476" s="827">
        <v>0</v>
      </c>
      <c r="R2476" s="822"/>
      <c r="S2476" s="827">
        <v>0</v>
      </c>
      <c r="T2476" s="826"/>
      <c r="U2476" s="828">
        <v>0</v>
      </c>
    </row>
    <row r="2477" spans="1:21" ht="14.45" customHeight="1" x14ac:dyDescent="0.2">
      <c r="A2477" s="821">
        <v>21</v>
      </c>
      <c r="B2477" s="822" t="s">
        <v>3465</v>
      </c>
      <c r="C2477" s="822" t="s">
        <v>3471</v>
      </c>
      <c r="D2477" s="823" t="s">
        <v>6113</v>
      </c>
      <c r="E2477" s="824" t="s">
        <v>3516</v>
      </c>
      <c r="F2477" s="822" t="s">
        <v>3466</v>
      </c>
      <c r="G2477" s="822" t="s">
        <v>3923</v>
      </c>
      <c r="H2477" s="822" t="s">
        <v>329</v>
      </c>
      <c r="I2477" s="822" t="s">
        <v>5490</v>
      </c>
      <c r="J2477" s="822" t="s">
        <v>4396</v>
      </c>
      <c r="K2477" s="822" t="s">
        <v>5491</v>
      </c>
      <c r="L2477" s="825">
        <v>176.32</v>
      </c>
      <c r="M2477" s="825">
        <v>176.32</v>
      </c>
      <c r="N2477" s="822">
        <v>1</v>
      </c>
      <c r="O2477" s="826">
        <v>1</v>
      </c>
      <c r="P2477" s="825">
        <v>176.32</v>
      </c>
      <c r="Q2477" s="827">
        <v>1</v>
      </c>
      <c r="R2477" s="822">
        <v>1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21</v>
      </c>
      <c r="B2478" s="822" t="s">
        <v>3465</v>
      </c>
      <c r="C2478" s="822" t="s">
        <v>3471</v>
      </c>
      <c r="D2478" s="823" t="s">
        <v>6113</v>
      </c>
      <c r="E2478" s="824" t="s">
        <v>3516</v>
      </c>
      <c r="F2478" s="822" t="s">
        <v>3466</v>
      </c>
      <c r="G2478" s="822" t="s">
        <v>5056</v>
      </c>
      <c r="H2478" s="822" t="s">
        <v>329</v>
      </c>
      <c r="I2478" s="822" t="s">
        <v>5057</v>
      </c>
      <c r="J2478" s="822" t="s">
        <v>5058</v>
      </c>
      <c r="K2478" s="822" t="s">
        <v>5059</v>
      </c>
      <c r="L2478" s="825">
        <v>1961.01</v>
      </c>
      <c r="M2478" s="825">
        <v>1961.01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21</v>
      </c>
      <c r="B2479" s="822" t="s">
        <v>3465</v>
      </c>
      <c r="C2479" s="822" t="s">
        <v>3471</v>
      </c>
      <c r="D2479" s="823" t="s">
        <v>6113</v>
      </c>
      <c r="E2479" s="824" t="s">
        <v>3516</v>
      </c>
      <c r="F2479" s="822" t="s">
        <v>3466</v>
      </c>
      <c r="G2479" s="822" t="s">
        <v>3930</v>
      </c>
      <c r="H2479" s="822" t="s">
        <v>662</v>
      </c>
      <c r="I2479" s="822" t="s">
        <v>2800</v>
      </c>
      <c r="J2479" s="822" t="s">
        <v>2801</v>
      </c>
      <c r="K2479" s="822" t="s">
        <v>2802</v>
      </c>
      <c r="L2479" s="825">
        <v>39.549999999999997</v>
      </c>
      <c r="M2479" s="825">
        <v>39.549999999999997</v>
      </c>
      <c r="N2479" s="822">
        <v>1</v>
      </c>
      <c r="O2479" s="826">
        <v>0.5</v>
      </c>
      <c r="P2479" s="825"/>
      <c r="Q2479" s="827">
        <v>0</v>
      </c>
      <c r="R2479" s="822"/>
      <c r="S2479" s="827">
        <v>0</v>
      </c>
      <c r="T2479" s="826"/>
      <c r="U2479" s="828">
        <v>0</v>
      </c>
    </row>
    <row r="2480" spans="1:21" ht="14.45" customHeight="1" x14ac:dyDescent="0.2">
      <c r="A2480" s="821">
        <v>21</v>
      </c>
      <c r="B2480" s="822" t="s">
        <v>3465</v>
      </c>
      <c r="C2480" s="822" t="s">
        <v>3471</v>
      </c>
      <c r="D2480" s="823" t="s">
        <v>6113</v>
      </c>
      <c r="E2480" s="824" t="s">
        <v>3516</v>
      </c>
      <c r="F2480" s="822" t="s">
        <v>3466</v>
      </c>
      <c r="G2480" s="822" t="s">
        <v>3934</v>
      </c>
      <c r="H2480" s="822" t="s">
        <v>329</v>
      </c>
      <c r="I2480" s="822" t="s">
        <v>3935</v>
      </c>
      <c r="J2480" s="822" t="s">
        <v>3936</v>
      </c>
      <c r="K2480" s="822" t="s">
        <v>3937</v>
      </c>
      <c r="L2480" s="825">
        <v>248.55</v>
      </c>
      <c r="M2480" s="825">
        <v>248.55</v>
      </c>
      <c r="N2480" s="822">
        <v>1</v>
      </c>
      <c r="O2480" s="826">
        <v>0.5</v>
      </c>
      <c r="P2480" s="825">
        <v>248.55</v>
      </c>
      <c r="Q2480" s="827">
        <v>1</v>
      </c>
      <c r="R2480" s="822">
        <v>1</v>
      </c>
      <c r="S2480" s="827">
        <v>1</v>
      </c>
      <c r="T2480" s="826">
        <v>0.5</v>
      </c>
      <c r="U2480" s="828">
        <v>1</v>
      </c>
    </row>
    <row r="2481" spans="1:21" ht="14.45" customHeight="1" x14ac:dyDescent="0.2">
      <c r="A2481" s="821">
        <v>21</v>
      </c>
      <c r="B2481" s="822" t="s">
        <v>3465</v>
      </c>
      <c r="C2481" s="822" t="s">
        <v>3471</v>
      </c>
      <c r="D2481" s="823" t="s">
        <v>6113</v>
      </c>
      <c r="E2481" s="824" t="s">
        <v>3516</v>
      </c>
      <c r="F2481" s="822" t="s">
        <v>3466</v>
      </c>
      <c r="G2481" s="822" t="s">
        <v>5492</v>
      </c>
      <c r="H2481" s="822" t="s">
        <v>329</v>
      </c>
      <c r="I2481" s="822" t="s">
        <v>5493</v>
      </c>
      <c r="J2481" s="822" t="s">
        <v>1292</v>
      </c>
      <c r="K2481" s="822" t="s">
        <v>1293</v>
      </c>
      <c r="L2481" s="825">
        <v>248.55</v>
      </c>
      <c r="M2481" s="825">
        <v>248.55</v>
      </c>
      <c r="N2481" s="822">
        <v>1</v>
      </c>
      <c r="O2481" s="826">
        <v>0.5</v>
      </c>
      <c r="P2481" s="825">
        <v>248.55</v>
      </c>
      <c r="Q2481" s="827">
        <v>1</v>
      </c>
      <c r="R2481" s="822">
        <v>1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21</v>
      </c>
      <c r="B2482" s="822" t="s">
        <v>3465</v>
      </c>
      <c r="C2482" s="822" t="s">
        <v>3471</v>
      </c>
      <c r="D2482" s="823" t="s">
        <v>6113</v>
      </c>
      <c r="E2482" s="824" t="s">
        <v>3516</v>
      </c>
      <c r="F2482" s="822" t="s">
        <v>3466</v>
      </c>
      <c r="G2482" s="822" t="s">
        <v>4403</v>
      </c>
      <c r="H2482" s="822" t="s">
        <v>329</v>
      </c>
      <c r="I2482" s="822" t="s">
        <v>4404</v>
      </c>
      <c r="J2482" s="822" t="s">
        <v>914</v>
      </c>
      <c r="K2482" s="822" t="s">
        <v>4405</v>
      </c>
      <c r="L2482" s="825">
        <v>38.56</v>
      </c>
      <c r="M2482" s="825">
        <v>77.12</v>
      </c>
      <c r="N2482" s="822">
        <v>2</v>
      </c>
      <c r="O2482" s="826">
        <v>0.5</v>
      </c>
      <c r="P2482" s="825">
        <v>77.12</v>
      </c>
      <c r="Q2482" s="827">
        <v>1</v>
      </c>
      <c r="R2482" s="822">
        <v>2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21</v>
      </c>
      <c r="B2483" s="822" t="s">
        <v>3465</v>
      </c>
      <c r="C2483" s="822" t="s">
        <v>3471</v>
      </c>
      <c r="D2483" s="823" t="s">
        <v>6113</v>
      </c>
      <c r="E2483" s="824" t="s">
        <v>3516</v>
      </c>
      <c r="F2483" s="822" t="s">
        <v>3466</v>
      </c>
      <c r="G2483" s="822" t="s">
        <v>3530</v>
      </c>
      <c r="H2483" s="822" t="s">
        <v>329</v>
      </c>
      <c r="I2483" s="822" t="s">
        <v>3531</v>
      </c>
      <c r="J2483" s="822" t="s">
        <v>862</v>
      </c>
      <c r="K2483" s="822" t="s">
        <v>3532</v>
      </c>
      <c r="L2483" s="825">
        <v>53.57</v>
      </c>
      <c r="M2483" s="825">
        <v>2035.660000000001</v>
      </c>
      <c r="N2483" s="822">
        <v>38</v>
      </c>
      <c r="O2483" s="826">
        <v>22.5</v>
      </c>
      <c r="P2483" s="825">
        <v>964.26000000000045</v>
      </c>
      <c r="Q2483" s="827">
        <v>0.47368421052631576</v>
      </c>
      <c r="R2483" s="822">
        <v>18</v>
      </c>
      <c r="S2483" s="827">
        <v>0.47368421052631576</v>
      </c>
      <c r="T2483" s="826">
        <v>10.5</v>
      </c>
      <c r="U2483" s="828">
        <v>0.46666666666666667</v>
      </c>
    </row>
    <row r="2484" spans="1:21" ht="14.45" customHeight="1" x14ac:dyDescent="0.2">
      <c r="A2484" s="821">
        <v>21</v>
      </c>
      <c r="B2484" s="822" t="s">
        <v>3465</v>
      </c>
      <c r="C2484" s="822" t="s">
        <v>3471</v>
      </c>
      <c r="D2484" s="823" t="s">
        <v>6113</v>
      </c>
      <c r="E2484" s="824" t="s">
        <v>3516</v>
      </c>
      <c r="F2484" s="822" t="s">
        <v>3466</v>
      </c>
      <c r="G2484" s="822" t="s">
        <v>4406</v>
      </c>
      <c r="H2484" s="822" t="s">
        <v>662</v>
      </c>
      <c r="I2484" s="822" t="s">
        <v>2750</v>
      </c>
      <c r="J2484" s="822" t="s">
        <v>757</v>
      </c>
      <c r="K2484" s="822" t="s">
        <v>2751</v>
      </c>
      <c r="L2484" s="825">
        <v>35.11</v>
      </c>
      <c r="M2484" s="825">
        <v>70.22</v>
      </c>
      <c r="N2484" s="822">
        <v>2</v>
      </c>
      <c r="O2484" s="826">
        <v>1.5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21</v>
      </c>
      <c r="B2485" s="822" t="s">
        <v>3465</v>
      </c>
      <c r="C2485" s="822" t="s">
        <v>3471</v>
      </c>
      <c r="D2485" s="823" t="s">
        <v>6113</v>
      </c>
      <c r="E2485" s="824" t="s">
        <v>3516</v>
      </c>
      <c r="F2485" s="822" t="s">
        <v>3466</v>
      </c>
      <c r="G2485" s="822" t="s">
        <v>4406</v>
      </c>
      <c r="H2485" s="822" t="s">
        <v>662</v>
      </c>
      <c r="I2485" s="822" t="s">
        <v>2748</v>
      </c>
      <c r="J2485" s="822" t="s">
        <v>755</v>
      </c>
      <c r="K2485" s="822" t="s">
        <v>756</v>
      </c>
      <c r="L2485" s="825">
        <v>70.23</v>
      </c>
      <c r="M2485" s="825">
        <v>70.23</v>
      </c>
      <c r="N2485" s="822">
        <v>1</v>
      </c>
      <c r="O2485" s="826">
        <v>0.5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21</v>
      </c>
      <c r="B2486" s="822" t="s">
        <v>3465</v>
      </c>
      <c r="C2486" s="822" t="s">
        <v>3471</v>
      </c>
      <c r="D2486" s="823" t="s">
        <v>6113</v>
      </c>
      <c r="E2486" s="824" t="s">
        <v>3516</v>
      </c>
      <c r="F2486" s="822" t="s">
        <v>3466</v>
      </c>
      <c r="G2486" s="822" t="s">
        <v>3957</v>
      </c>
      <c r="H2486" s="822" t="s">
        <v>329</v>
      </c>
      <c r="I2486" s="822" t="s">
        <v>3958</v>
      </c>
      <c r="J2486" s="822" t="s">
        <v>1278</v>
      </c>
      <c r="K2486" s="822" t="s">
        <v>1280</v>
      </c>
      <c r="L2486" s="825">
        <v>80.53</v>
      </c>
      <c r="M2486" s="825">
        <v>322.12</v>
      </c>
      <c r="N2486" s="822">
        <v>4</v>
      </c>
      <c r="O2486" s="826">
        <v>2.5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21</v>
      </c>
      <c r="B2487" s="822" t="s">
        <v>3465</v>
      </c>
      <c r="C2487" s="822" t="s">
        <v>3471</v>
      </c>
      <c r="D2487" s="823" t="s">
        <v>6113</v>
      </c>
      <c r="E2487" s="824" t="s">
        <v>3516</v>
      </c>
      <c r="F2487" s="822" t="s">
        <v>3466</v>
      </c>
      <c r="G2487" s="822" t="s">
        <v>3544</v>
      </c>
      <c r="H2487" s="822" t="s">
        <v>329</v>
      </c>
      <c r="I2487" s="822" t="s">
        <v>3961</v>
      </c>
      <c r="J2487" s="822" t="s">
        <v>1286</v>
      </c>
      <c r="K2487" s="822" t="s">
        <v>1289</v>
      </c>
      <c r="L2487" s="825">
        <v>60.1</v>
      </c>
      <c r="M2487" s="825">
        <v>360.6</v>
      </c>
      <c r="N2487" s="822">
        <v>6</v>
      </c>
      <c r="O2487" s="826">
        <v>2</v>
      </c>
      <c r="P2487" s="825">
        <v>120.2</v>
      </c>
      <c r="Q2487" s="827">
        <v>0.33333333333333331</v>
      </c>
      <c r="R2487" s="822">
        <v>2</v>
      </c>
      <c r="S2487" s="827">
        <v>0.33333333333333331</v>
      </c>
      <c r="T2487" s="826">
        <v>1</v>
      </c>
      <c r="U2487" s="828">
        <v>0.5</v>
      </c>
    </row>
    <row r="2488" spans="1:21" ht="14.45" customHeight="1" x14ac:dyDescent="0.2">
      <c r="A2488" s="821">
        <v>21</v>
      </c>
      <c r="B2488" s="822" t="s">
        <v>3465</v>
      </c>
      <c r="C2488" s="822" t="s">
        <v>3471</v>
      </c>
      <c r="D2488" s="823" t="s">
        <v>6113</v>
      </c>
      <c r="E2488" s="824" t="s">
        <v>3516</v>
      </c>
      <c r="F2488" s="822" t="s">
        <v>3466</v>
      </c>
      <c r="G2488" s="822" t="s">
        <v>3533</v>
      </c>
      <c r="H2488" s="822" t="s">
        <v>662</v>
      </c>
      <c r="I2488" s="822" t="s">
        <v>2707</v>
      </c>
      <c r="J2488" s="822" t="s">
        <v>1021</v>
      </c>
      <c r="K2488" s="822" t="s">
        <v>2708</v>
      </c>
      <c r="L2488" s="825">
        <v>2309.36</v>
      </c>
      <c r="M2488" s="825">
        <v>13856.16</v>
      </c>
      <c r="N2488" s="822">
        <v>6</v>
      </c>
      <c r="O2488" s="826">
        <v>1.5</v>
      </c>
      <c r="P2488" s="825">
        <v>13856.16</v>
      </c>
      <c r="Q2488" s="827">
        <v>1</v>
      </c>
      <c r="R2488" s="822">
        <v>6</v>
      </c>
      <c r="S2488" s="827">
        <v>1</v>
      </c>
      <c r="T2488" s="826">
        <v>1.5</v>
      </c>
      <c r="U2488" s="828">
        <v>1</v>
      </c>
    </row>
    <row r="2489" spans="1:21" ht="14.45" customHeight="1" x14ac:dyDescent="0.2">
      <c r="A2489" s="821">
        <v>21</v>
      </c>
      <c r="B2489" s="822" t="s">
        <v>3465</v>
      </c>
      <c r="C2489" s="822" t="s">
        <v>3471</v>
      </c>
      <c r="D2489" s="823" t="s">
        <v>6113</v>
      </c>
      <c r="E2489" s="824" t="s">
        <v>3516</v>
      </c>
      <c r="F2489" s="822" t="s">
        <v>3466</v>
      </c>
      <c r="G2489" s="822" t="s">
        <v>3533</v>
      </c>
      <c r="H2489" s="822" t="s">
        <v>662</v>
      </c>
      <c r="I2489" s="822" t="s">
        <v>2707</v>
      </c>
      <c r="J2489" s="822" t="s">
        <v>1021</v>
      </c>
      <c r="K2489" s="822" t="s">
        <v>2708</v>
      </c>
      <c r="L2489" s="825">
        <v>2309.37</v>
      </c>
      <c r="M2489" s="825">
        <v>4618.74</v>
      </c>
      <c r="N2489" s="822">
        <v>2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21</v>
      </c>
      <c r="B2490" s="822" t="s">
        <v>3465</v>
      </c>
      <c r="C2490" s="822" t="s">
        <v>3471</v>
      </c>
      <c r="D2490" s="823" t="s">
        <v>6113</v>
      </c>
      <c r="E2490" s="824" t="s">
        <v>3516</v>
      </c>
      <c r="F2490" s="822" t="s">
        <v>3466</v>
      </c>
      <c r="G2490" s="822" t="s">
        <v>3533</v>
      </c>
      <c r="H2490" s="822" t="s">
        <v>662</v>
      </c>
      <c r="I2490" s="822" t="s">
        <v>2703</v>
      </c>
      <c r="J2490" s="822" t="s">
        <v>1021</v>
      </c>
      <c r="K2490" s="822" t="s">
        <v>2704</v>
      </c>
      <c r="L2490" s="825">
        <v>1385.62</v>
      </c>
      <c r="M2490" s="825">
        <v>12470.579999999998</v>
      </c>
      <c r="N2490" s="822">
        <v>9</v>
      </c>
      <c r="O2490" s="826">
        <v>2</v>
      </c>
      <c r="P2490" s="825">
        <v>8313.7199999999993</v>
      </c>
      <c r="Q2490" s="827">
        <v>0.66666666666666674</v>
      </c>
      <c r="R2490" s="822">
        <v>6</v>
      </c>
      <c r="S2490" s="827">
        <v>0.66666666666666663</v>
      </c>
      <c r="T2490" s="826">
        <v>1.5</v>
      </c>
      <c r="U2490" s="828">
        <v>0.75</v>
      </c>
    </row>
    <row r="2491" spans="1:21" ht="14.45" customHeight="1" x14ac:dyDescent="0.2">
      <c r="A2491" s="821">
        <v>21</v>
      </c>
      <c r="B2491" s="822" t="s">
        <v>3465</v>
      </c>
      <c r="C2491" s="822" t="s">
        <v>3471</v>
      </c>
      <c r="D2491" s="823" t="s">
        <v>6113</v>
      </c>
      <c r="E2491" s="824" t="s">
        <v>3516</v>
      </c>
      <c r="F2491" s="822" t="s">
        <v>3466</v>
      </c>
      <c r="G2491" s="822" t="s">
        <v>3533</v>
      </c>
      <c r="H2491" s="822" t="s">
        <v>662</v>
      </c>
      <c r="I2491" s="822" t="s">
        <v>2710</v>
      </c>
      <c r="J2491" s="822" t="s">
        <v>1016</v>
      </c>
      <c r="K2491" s="822" t="s">
        <v>2711</v>
      </c>
      <c r="L2491" s="825">
        <v>736.33</v>
      </c>
      <c r="M2491" s="825">
        <v>2945.32</v>
      </c>
      <c r="N2491" s="822">
        <v>4</v>
      </c>
      <c r="O2491" s="826">
        <v>1</v>
      </c>
      <c r="P2491" s="825">
        <v>2208.9900000000002</v>
      </c>
      <c r="Q2491" s="827">
        <v>0.75</v>
      </c>
      <c r="R2491" s="822">
        <v>3</v>
      </c>
      <c r="S2491" s="827">
        <v>0.75</v>
      </c>
      <c r="T2491" s="826">
        <v>0.5</v>
      </c>
      <c r="U2491" s="828">
        <v>0.5</v>
      </c>
    </row>
    <row r="2492" spans="1:21" ht="14.45" customHeight="1" x14ac:dyDescent="0.2">
      <c r="A2492" s="821">
        <v>21</v>
      </c>
      <c r="B2492" s="822" t="s">
        <v>3465</v>
      </c>
      <c r="C2492" s="822" t="s">
        <v>3471</v>
      </c>
      <c r="D2492" s="823" t="s">
        <v>6113</v>
      </c>
      <c r="E2492" s="824" t="s">
        <v>3516</v>
      </c>
      <c r="F2492" s="822" t="s">
        <v>3466</v>
      </c>
      <c r="G2492" s="822" t="s">
        <v>3533</v>
      </c>
      <c r="H2492" s="822" t="s">
        <v>662</v>
      </c>
      <c r="I2492" s="822" t="s">
        <v>2710</v>
      </c>
      <c r="J2492" s="822" t="s">
        <v>1016</v>
      </c>
      <c r="K2492" s="822" t="s">
        <v>2711</v>
      </c>
      <c r="L2492" s="825">
        <v>633.49</v>
      </c>
      <c r="M2492" s="825">
        <v>6334.9</v>
      </c>
      <c r="N2492" s="822">
        <v>10</v>
      </c>
      <c r="O2492" s="826">
        <v>5.5</v>
      </c>
      <c r="P2492" s="825">
        <v>5067.92</v>
      </c>
      <c r="Q2492" s="827">
        <v>0.8</v>
      </c>
      <c r="R2492" s="822">
        <v>8</v>
      </c>
      <c r="S2492" s="827">
        <v>0.8</v>
      </c>
      <c r="T2492" s="826">
        <v>4.5</v>
      </c>
      <c r="U2492" s="828">
        <v>0.81818181818181823</v>
      </c>
    </row>
    <row r="2493" spans="1:21" ht="14.45" customHeight="1" x14ac:dyDescent="0.2">
      <c r="A2493" s="821">
        <v>21</v>
      </c>
      <c r="B2493" s="822" t="s">
        <v>3465</v>
      </c>
      <c r="C2493" s="822" t="s">
        <v>3471</v>
      </c>
      <c r="D2493" s="823" t="s">
        <v>6113</v>
      </c>
      <c r="E2493" s="824" t="s">
        <v>3516</v>
      </c>
      <c r="F2493" s="822" t="s">
        <v>3466</v>
      </c>
      <c r="G2493" s="822" t="s">
        <v>3533</v>
      </c>
      <c r="H2493" s="822" t="s">
        <v>662</v>
      </c>
      <c r="I2493" s="822" t="s">
        <v>2714</v>
      </c>
      <c r="J2493" s="822" t="s">
        <v>1016</v>
      </c>
      <c r="K2493" s="822" t="s">
        <v>1018</v>
      </c>
      <c r="L2493" s="825">
        <v>422.33</v>
      </c>
      <c r="M2493" s="825">
        <v>1266.99</v>
      </c>
      <c r="N2493" s="822">
        <v>3</v>
      </c>
      <c r="O2493" s="826">
        <v>1.5</v>
      </c>
      <c r="P2493" s="825">
        <v>844.66</v>
      </c>
      <c r="Q2493" s="827">
        <v>0.66666666666666663</v>
      </c>
      <c r="R2493" s="822">
        <v>2</v>
      </c>
      <c r="S2493" s="827">
        <v>0.66666666666666663</v>
      </c>
      <c r="T2493" s="826">
        <v>1</v>
      </c>
      <c r="U2493" s="828">
        <v>0.66666666666666663</v>
      </c>
    </row>
    <row r="2494" spans="1:21" ht="14.45" customHeight="1" x14ac:dyDescent="0.2">
      <c r="A2494" s="821">
        <v>21</v>
      </c>
      <c r="B2494" s="822" t="s">
        <v>3465</v>
      </c>
      <c r="C2494" s="822" t="s">
        <v>3471</v>
      </c>
      <c r="D2494" s="823" t="s">
        <v>6113</v>
      </c>
      <c r="E2494" s="824" t="s">
        <v>3516</v>
      </c>
      <c r="F2494" s="822" t="s">
        <v>3466</v>
      </c>
      <c r="G2494" s="822" t="s">
        <v>3533</v>
      </c>
      <c r="H2494" s="822" t="s">
        <v>662</v>
      </c>
      <c r="I2494" s="822" t="s">
        <v>2705</v>
      </c>
      <c r="J2494" s="822" t="s">
        <v>1021</v>
      </c>
      <c r="K2494" s="822" t="s">
        <v>2706</v>
      </c>
      <c r="L2494" s="825">
        <v>1847.49</v>
      </c>
      <c r="M2494" s="825">
        <v>18474.900000000001</v>
      </c>
      <c r="N2494" s="822">
        <v>10</v>
      </c>
      <c r="O2494" s="826">
        <v>3</v>
      </c>
      <c r="P2494" s="825">
        <v>16627.41</v>
      </c>
      <c r="Q2494" s="827">
        <v>0.89999999999999991</v>
      </c>
      <c r="R2494" s="822">
        <v>9</v>
      </c>
      <c r="S2494" s="827">
        <v>0.9</v>
      </c>
      <c r="T2494" s="826">
        <v>2</v>
      </c>
      <c r="U2494" s="828">
        <v>0.66666666666666663</v>
      </c>
    </row>
    <row r="2495" spans="1:21" ht="14.45" customHeight="1" x14ac:dyDescent="0.2">
      <c r="A2495" s="821">
        <v>21</v>
      </c>
      <c r="B2495" s="822" t="s">
        <v>3465</v>
      </c>
      <c r="C2495" s="822" t="s">
        <v>3471</v>
      </c>
      <c r="D2495" s="823" t="s">
        <v>6113</v>
      </c>
      <c r="E2495" s="824" t="s">
        <v>3516</v>
      </c>
      <c r="F2495" s="822" t="s">
        <v>3466</v>
      </c>
      <c r="G2495" s="822" t="s">
        <v>3533</v>
      </c>
      <c r="H2495" s="822" t="s">
        <v>662</v>
      </c>
      <c r="I2495" s="822" t="s">
        <v>2712</v>
      </c>
      <c r="J2495" s="822" t="s">
        <v>1016</v>
      </c>
      <c r="K2495" s="822" t="s">
        <v>2713</v>
      </c>
      <c r="L2495" s="825">
        <v>1154.68</v>
      </c>
      <c r="M2495" s="825">
        <v>2309.36</v>
      </c>
      <c r="N2495" s="822">
        <v>2</v>
      </c>
      <c r="O2495" s="826">
        <v>0.5</v>
      </c>
      <c r="P2495" s="825">
        <v>2309.36</v>
      </c>
      <c r="Q2495" s="827">
        <v>1</v>
      </c>
      <c r="R2495" s="822">
        <v>2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21</v>
      </c>
      <c r="B2496" s="822" t="s">
        <v>3465</v>
      </c>
      <c r="C2496" s="822" t="s">
        <v>3471</v>
      </c>
      <c r="D2496" s="823" t="s">
        <v>6113</v>
      </c>
      <c r="E2496" s="824" t="s">
        <v>3516</v>
      </c>
      <c r="F2496" s="822" t="s">
        <v>3466</v>
      </c>
      <c r="G2496" s="822" t="s">
        <v>3964</v>
      </c>
      <c r="H2496" s="822" t="s">
        <v>329</v>
      </c>
      <c r="I2496" s="822" t="s">
        <v>5494</v>
      </c>
      <c r="J2496" s="822" t="s">
        <v>742</v>
      </c>
      <c r="K2496" s="822" t="s">
        <v>5495</v>
      </c>
      <c r="L2496" s="825">
        <v>17.62</v>
      </c>
      <c r="M2496" s="825">
        <v>17.62</v>
      </c>
      <c r="N2496" s="822">
        <v>1</v>
      </c>
      <c r="O2496" s="826">
        <v>1</v>
      </c>
      <c r="P2496" s="825">
        <v>17.62</v>
      </c>
      <c r="Q2496" s="827">
        <v>1</v>
      </c>
      <c r="R2496" s="822">
        <v>1</v>
      </c>
      <c r="S2496" s="827">
        <v>1</v>
      </c>
      <c r="T2496" s="826">
        <v>1</v>
      </c>
      <c r="U2496" s="828">
        <v>1</v>
      </c>
    </row>
    <row r="2497" spans="1:21" ht="14.45" customHeight="1" x14ac:dyDescent="0.2">
      <c r="A2497" s="821">
        <v>21</v>
      </c>
      <c r="B2497" s="822" t="s">
        <v>3465</v>
      </c>
      <c r="C2497" s="822" t="s">
        <v>3471</v>
      </c>
      <c r="D2497" s="823" t="s">
        <v>6113</v>
      </c>
      <c r="E2497" s="824" t="s">
        <v>3516</v>
      </c>
      <c r="F2497" s="822" t="s">
        <v>3466</v>
      </c>
      <c r="G2497" s="822" t="s">
        <v>3970</v>
      </c>
      <c r="H2497" s="822" t="s">
        <v>329</v>
      </c>
      <c r="I2497" s="822" t="s">
        <v>3974</v>
      </c>
      <c r="J2497" s="822" t="s">
        <v>3972</v>
      </c>
      <c r="K2497" s="822" t="s">
        <v>3975</v>
      </c>
      <c r="L2497" s="825">
        <v>87.98</v>
      </c>
      <c r="M2497" s="825">
        <v>703.84</v>
      </c>
      <c r="N2497" s="822">
        <v>8</v>
      </c>
      <c r="O2497" s="826">
        <v>4.5</v>
      </c>
      <c r="P2497" s="825">
        <v>527.88</v>
      </c>
      <c r="Q2497" s="827">
        <v>0.75</v>
      </c>
      <c r="R2497" s="822">
        <v>6</v>
      </c>
      <c r="S2497" s="827">
        <v>0.75</v>
      </c>
      <c r="T2497" s="826">
        <v>3.5</v>
      </c>
      <c r="U2497" s="828">
        <v>0.77777777777777779</v>
      </c>
    </row>
    <row r="2498" spans="1:21" ht="14.45" customHeight="1" x14ac:dyDescent="0.2">
      <c r="A2498" s="821">
        <v>21</v>
      </c>
      <c r="B2498" s="822" t="s">
        <v>3465</v>
      </c>
      <c r="C2498" s="822" t="s">
        <v>3471</v>
      </c>
      <c r="D2498" s="823" t="s">
        <v>6113</v>
      </c>
      <c r="E2498" s="824" t="s">
        <v>3516</v>
      </c>
      <c r="F2498" s="822" t="s">
        <v>3466</v>
      </c>
      <c r="G2498" s="822" t="s">
        <v>3970</v>
      </c>
      <c r="H2498" s="822" t="s">
        <v>329</v>
      </c>
      <c r="I2498" s="822" t="s">
        <v>4424</v>
      </c>
      <c r="J2498" s="822" t="s">
        <v>3972</v>
      </c>
      <c r="K2498" s="822" t="s">
        <v>3975</v>
      </c>
      <c r="L2498" s="825">
        <v>87.98</v>
      </c>
      <c r="M2498" s="825">
        <v>87.98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21</v>
      </c>
      <c r="B2499" s="822" t="s">
        <v>3465</v>
      </c>
      <c r="C2499" s="822" t="s">
        <v>3471</v>
      </c>
      <c r="D2499" s="823" t="s">
        <v>6113</v>
      </c>
      <c r="E2499" s="824" t="s">
        <v>3516</v>
      </c>
      <c r="F2499" s="822" t="s">
        <v>3466</v>
      </c>
      <c r="G2499" s="822" t="s">
        <v>3970</v>
      </c>
      <c r="H2499" s="822" t="s">
        <v>329</v>
      </c>
      <c r="I2499" s="822" t="s">
        <v>4706</v>
      </c>
      <c r="J2499" s="822" t="s">
        <v>4428</v>
      </c>
      <c r="K2499" s="822" t="s">
        <v>2654</v>
      </c>
      <c r="L2499" s="825">
        <v>27.37</v>
      </c>
      <c r="M2499" s="825">
        <v>27.37</v>
      </c>
      <c r="N2499" s="822">
        <v>1</v>
      </c>
      <c r="O2499" s="826">
        <v>0.5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21</v>
      </c>
      <c r="B2500" s="822" t="s">
        <v>3465</v>
      </c>
      <c r="C2500" s="822" t="s">
        <v>3471</v>
      </c>
      <c r="D2500" s="823" t="s">
        <v>6113</v>
      </c>
      <c r="E2500" s="824" t="s">
        <v>3516</v>
      </c>
      <c r="F2500" s="822" t="s">
        <v>3466</v>
      </c>
      <c r="G2500" s="822" t="s">
        <v>3534</v>
      </c>
      <c r="H2500" s="822" t="s">
        <v>329</v>
      </c>
      <c r="I2500" s="822" t="s">
        <v>3983</v>
      </c>
      <c r="J2500" s="822" t="s">
        <v>1343</v>
      </c>
      <c r="K2500" s="822" t="s">
        <v>1344</v>
      </c>
      <c r="L2500" s="825">
        <v>453.18</v>
      </c>
      <c r="M2500" s="825">
        <v>1359.54</v>
      </c>
      <c r="N2500" s="822">
        <v>3</v>
      </c>
      <c r="O2500" s="826">
        <v>1.5</v>
      </c>
      <c r="P2500" s="825">
        <v>906.36</v>
      </c>
      <c r="Q2500" s="827">
        <v>0.66666666666666674</v>
      </c>
      <c r="R2500" s="822">
        <v>2</v>
      </c>
      <c r="S2500" s="827">
        <v>0.66666666666666663</v>
      </c>
      <c r="T2500" s="826">
        <v>1</v>
      </c>
      <c r="U2500" s="828">
        <v>0.66666666666666663</v>
      </c>
    </row>
    <row r="2501" spans="1:21" ht="14.45" customHeight="1" x14ac:dyDescent="0.2">
      <c r="A2501" s="821">
        <v>21</v>
      </c>
      <c r="B2501" s="822" t="s">
        <v>3465</v>
      </c>
      <c r="C2501" s="822" t="s">
        <v>3471</v>
      </c>
      <c r="D2501" s="823" t="s">
        <v>6113</v>
      </c>
      <c r="E2501" s="824" t="s">
        <v>3516</v>
      </c>
      <c r="F2501" s="822" t="s">
        <v>3466</v>
      </c>
      <c r="G2501" s="822" t="s">
        <v>3534</v>
      </c>
      <c r="H2501" s="822" t="s">
        <v>329</v>
      </c>
      <c r="I2501" s="822" t="s">
        <v>3535</v>
      </c>
      <c r="J2501" s="822" t="s">
        <v>1343</v>
      </c>
      <c r="K2501" s="822" t="s">
        <v>1344</v>
      </c>
      <c r="L2501" s="825">
        <v>453.18</v>
      </c>
      <c r="M2501" s="825">
        <v>14954.940000000002</v>
      </c>
      <c r="N2501" s="822">
        <v>33</v>
      </c>
      <c r="O2501" s="826">
        <v>15.5</v>
      </c>
      <c r="P2501" s="825">
        <v>6797.7000000000007</v>
      </c>
      <c r="Q2501" s="827">
        <v>0.45454545454545453</v>
      </c>
      <c r="R2501" s="822">
        <v>15</v>
      </c>
      <c r="S2501" s="827">
        <v>0.45454545454545453</v>
      </c>
      <c r="T2501" s="826">
        <v>7.5</v>
      </c>
      <c r="U2501" s="828">
        <v>0.4838709677419355</v>
      </c>
    </row>
    <row r="2502" spans="1:21" ht="14.45" customHeight="1" x14ac:dyDescent="0.2">
      <c r="A2502" s="821">
        <v>21</v>
      </c>
      <c r="B2502" s="822" t="s">
        <v>3465</v>
      </c>
      <c r="C2502" s="822" t="s">
        <v>3471</v>
      </c>
      <c r="D2502" s="823" t="s">
        <v>6113</v>
      </c>
      <c r="E2502" s="824" t="s">
        <v>3516</v>
      </c>
      <c r="F2502" s="822" t="s">
        <v>3466</v>
      </c>
      <c r="G2502" s="822" t="s">
        <v>3547</v>
      </c>
      <c r="H2502" s="822" t="s">
        <v>662</v>
      </c>
      <c r="I2502" s="822" t="s">
        <v>4434</v>
      </c>
      <c r="J2502" s="822" t="s">
        <v>1373</v>
      </c>
      <c r="K2502" s="822" t="s">
        <v>4435</v>
      </c>
      <c r="L2502" s="825">
        <v>2038.93</v>
      </c>
      <c r="M2502" s="825">
        <v>2038.93</v>
      </c>
      <c r="N2502" s="822">
        <v>1</v>
      </c>
      <c r="O2502" s="826">
        <v>1</v>
      </c>
      <c r="P2502" s="825">
        <v>2038.93</v>
      </c>
      <c r="Q2502" s="827">
        <v>1</v>
      </c>
      <c r="R2502" s="822">
        <v>1</v>
      </c>
      <c r="S2502" s="827">
        <v>1</v>
      </c>
      <c r="T2502" s="826">
        <v>1</v>
      </c>
      <c r="U2502" s="828">
        <v>1</v>
      </c>
    </row>
    <row r="2503" spans="1:21" ht="14.45" customHeight="1" x14ac:dyDescent="0.2">
      <c r="A2503" s="821">
        <v>21</v>
      </c>
      <c r="B2503" s="822" t="s">
        <v>3465</v>
      </c>
      <c r="C2503" s="822" t="s">
        <v>3471</v>
      </c>
      <c r="D2503" s="823" t="s">
        <v>6113</v>
      </c>
      <c r="E2503" s="824" t="s">
        <v>3516</v>
      </c>
      <c r="F2503" s="822" t="s">
        <v>3466</v>
      </c>
      <c r="G2503" s="822" t="s">
        <v>3547</v>
      </c>
      <c r="H2503" s="822" t="s">
        <v>662</v>
      </c>
      <c r="I2503" s="822" t="s">
        <v>3011</v>
      </c>
      <c r="J2503" s="822" t="s">
        <v>1373</v>
      </c>
      <c r="K2503" s="822" t="s">
        <v>1375</v>
      </c>
      <c r="L2503" s="825">
        <v>552.64</v>
      </c>
      <c r="M2503" s="825">
        <v>2210.56</v>
      </c>
      <c r="N2503" s="822">
        <v>4</v>
      </c>
      <c r="O2503" s="826">
        <v>2</v>
      </c>
      <c r="P2503" s="825">
        <v>1105.28</v>
      </c>
      <c r="Q2503" s="827">
        <v>0.5</v>
      </c>
      <c r="R2503" s="822">
        <v>2</v>
      </c>
      <c r="S2503" s="827">
        <v>0.5</v>
      </c>
      <c r="T2503" s="826">
        <v>1</v>
      </c>
      <c r="U2503" s="828">
        <v>0.5</v>
      </c>
    </row>
    <row r="2504" spans="1:21" ht="14.45" customHeight="1" x14ac:dyDescent="0.2">
      <c r="A2504" s="821">
        <v>21</v>
      </c>
      <c r="B2504" s="822" t="s">
        <v>3465</v>
      </c>
      <c r="C2504" s="822" t="s">
        <v>3471</v>
      </c>
      <c r="D2504" s="823" t="s">
        <v>6113</v>
      </c>
      <c r="E2504" s="824" t="s">
        <v>3516</v>
      </c>
      <c r="F2504" s="822" t="s">
        <v>3466</v>
      </c>
      <c r="G2504" s="822" t="s">
        <v>3547</v>
      </c>
      <c r="H2504" s="822" t="s">
        <v>662</v>
      </c>
      <c r="I2504" s="822" t="s">
        <v>3012</v>
      </c>
      <c r="J2504" s="822" t="s">
        <v>1373</v>
      </c>
      <c r="K2504" s="822" t="s">
        <v>1374</v>
      </c>
      <c r="L2504" s="825">
        <v>1019.46</v>
      </c>
      <c r="M2504" s="825">
        <v>3058.38</v>
      </c>
      <c r="N2504" s="822">
        <v>3</v>
      </c>
      <c r="O2504" s="826">
        <v>1</v>
      </c>
      <c r="P2504" s="825">
        <v>3058.38</v>
      </c>
      <c r="Q2504" s="827">
        <v>1</v>
      </c>
      <c r="R2504" s="822">
        <v>3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21</v>
      </c>
      <c r="B2505" s="822" t="s">
        <v>3465</v>
      </c>
      <c r="C2505" s="822" t="s">
        <v>3471</v>
      </c>
      <c r="D2505" s="823" t="s">
        <v>6113</v>
      </c>
      <c r="E2505" s="824" t="s">
        <v>3516</v>
      </c>
      <c r="F2505" s="822" t="s">
        <v>3466</v>
      </c>
      <c r="G2505" s="822" t="s">
        <v>3547</v>
      </c>
      <c r="H2505" s="822" t="s">
        <v>329</v>
      </c>
      <c r="I2505" s="822" t="s">
        <v>5258</v>
      </c>
      <c r="J2505" s="822" t="s">
        <v>5259</v>
      </c>
      <c r="K2505" s="822" t="s">
        <v>1376</v>
      </c>
      <c r="L2505" s="825">
        <v>355.79</v>
      </c>
      <c r="M2505" s="825">
        <v>355.79</v>
      </c>
      <c r="N2505" s="822">
        <v>1</v>
      </c>
      <c r="O2505" s="826">
        <v>1</v>
      </c>
      <c r="P2505" s="825">
        <v>355.79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21</v>
      </c>
      <c r="B2506" s="822" t="s">
        <v>3465</v>
      </c>
      <c r="C2506" s="822" t="s">
        <v>3471</v>
      </c>
      <c r="D2506" s="823" t="s">
        <v>6113</v>
      </c>
      <c r="E2506" s="824" t="s">
        <v>3516</v>
      </c>
      <c r="F2506" s="822" t="s">
        <v>3466</v>
      </c>
      <c r="G2506" s="822" t="s">
        <v>3987</v>
      </c>
      <c r="H2506" s="822" t="s">
        <v>329</v>
      </c>
      <c r="I2506" s="822" t="s">
        <v>3988</v>
      </c>
      <c r="J2506" s="822" t="s">
        <v>3989</v>
      </c>
      <c r="K2506" s="822" t="s">
        <v>3990</v>
      </c>
      <c r="L2506" s="825">
        <v>453.18</v>
      </c>
      <c r="M2506" s="825">
        <v>1359.54</v>
      </c>
      <c r="N2506" s="822">
        <v>3</v>
      </c>
      <c r="O2506" s="826">
        <v>3</v>
      </c>
      <c r="P2506" s="825">
        <v>453.18</v>
      </c>
      <c r="Q2506" s="827">
        <v>0.33333333333333337</v>
      </c>
      <c r="R2506" s="822">
        <v>1</v>
      </c>
      <c r="S2506" s="827">
        <v>0.33333333333333331</v>
      </c>
      <c r="T2506" s="826">
        <v>1</v>
      </c>
      <c r="U2506" s="828">
        <v>0.33333333333333331</v>
      </c>
    </row>
    <row r="2507" spans="1:21" ht="14.45" customHeight="1" x14ac:dyDescent="0.2">
      <c r="A2507" s="821">
        <v>21</v>
      </c>
      <c r="B2507" s="822" t="s">
        <v>3465</v>
      </c>
      <c r="C2507" s="822" t="s">
        <v>3471</v>
      </c>
      <c r="D2507" s="823" t="s">
        <v>6113</v>
      </c>
      <c r="E2507" s="824" t="s">
        <v>3516</v>
      </c>
      <c r="F2507" s="822" t="s">
        <v>3466</v>
      </c>
      <c r="G2507" s="822" t="s">
        <v>3563</v>
      </c>
      <c r="H2507" s="822" t="s">
        <v>329</v>
      </c>
      <c r="I2507" s="822" t="s">
        <v>3991</v>
      </c>
      <c r="J2507" s="822" t="s">
        <v>841</v>
      </c>
      <c r="K2507" s="822" t="s">
        <v>3992</v>
      </c>
      <c r="L2507" s="825">
        <v>27.37</v>
      </c>
      <c r="M2507" s="825">
        <v>136.85</v>
      </c>
      <c r="N2507" s="822">
        <v>5</v>
      </c>
      <c r="O2507" s="826">
        <v>3</v>
      </c>
      <c r="P2507" s="825">
        <v>82.11</v>
      </c>
      <c r="Q2507" s="827">
        <v>0.6</v>
      </c>
      <c r="R2507" s="822">
        <v>3</v>
      </c>
      <c r="S2507" s="827">
        <v>0.6</v>
      </c>
      <c r="T2507" s="826">
        <v>1.5</v>
      </c>
      <c r="U2507" s="828">
        <v>0.5</v>
      </c>
    </row>
    <row r="2508" spans="1:21" ht="14.45" customHeight="1" x14ac:dyDescent="0.2">
      <c r="A2508" s="821">
        <v>21</v>
      </c>
      <c r="B2508" s="822" t="s">
        <v>3465</v>
      </c>
      <c r="C2508" s="822" t="s">
        <v>3471</v>
      </c>
      <c r="D2508" s="823" t="s">
        <v>6113</v>
      </c>
      <c r="E2508" s="824" t="s">
        <v>3516</v>
      </c>
      <c r="F2508" s="822" t="s">
        <v>3466</v>
      </c>
      <c r="G2508" s="822" t="s">
        <v>3563</v>
      </c>
      <c r="H2508" s="822" t="s">
        <v>662</v>
      </c>
      <c r="I2508" s="822" t="s">
        <v>3179</v>
      </c>
      <c r="J2508" s="822" t="s">
        <v>841</v>
      </c>
      <c r="K2508" s="822" t="s">
        <v>3180</v>
      </c>
      <c r="L2508" s="825">
        <v>48.89</v>
      </c>
      <c r="M2508" s="825">
        <v>244.45000000000002</v>
      </c>
      <c r="N2508" s="822">
        <v>5</v>
      </c>
      <c r="O2508" s="826">
        <v>2.5</v>
      </c>
      <c r="P2508" s="825">
        <v>97.78</v>
      </c>
      <c r="Q2508" s="827">
        <v>0.39999999999999997</v>
      </c>
      <c r="R2508" s="822">
        <v>2</v>
      </c>
      <c r="S2508" s="827">
        <v>0.4</v>
      </c>
      <c r="T2508" s="826">
        <v>1</v>
      </c>
      <c r="U2508" s="828">
        <v>0.4</v>
      </c>
    </row>
    <row r="2509" spans="1:21" ht="14.45" customHeight="1" x14ac:dyDescent="0.2">
      <c r="A2509" s="821">
        <v>21</v>
      </c>
      <c r="B2509" s="822" t="s">
        <v>3465</v>
      </c>
      <c r="C2509" s="822" t="s">
        <v>3471</v>
      </c>
      <c r="D2509" s="823" t="s">
        <v>6113</v>
      </c>
      <c r="E2509" s="824" t="s">
        <v>3516</v>
      </c>
      <c r="F2509" s="822" t="s">
        <v>3466</v>
      </c>
      <c r="G2509" s="822" t="s">
        <v>3563</v>
      </c>
      <c r="H2509" s="822" t="s">
        <v>329</v>
      </c>
      <c r="I2509" s="822" t="s">
        <v>3569</v>
      </c>
      <c r="J2509" s="822" t="s">
        <v>841</v>
      </c>
      <c r="K2509" s="822" t="s">
        <v>842</v>
      </c>
      <c r="L2509" s="825">
        <v>97.76</v>
      </c>
      <c r="M2509" s="825">
        <v>1955.2000000000003</v>
      </c>
      <c r="N2509" s="822">
        <v>20</v>
      </c>
      <c r="O2509" s="826">
        <v>11</v>
      </c>
      <c r="P2509" s="825">
        <v>1075.3600000000001</v>
      </c>
      <c r="Q2509" s="827">
        <v>0.54999999999999993</v>
      </c>
      <c r="R2509" s="822">
        <v>11</v>
      </c>
      <c r="S2509" s="827">
        <v>0.55000000000000004</v>
      </c>
      <c r="T2509" s="826">
        <v>6.5</v>
      </c>
      <c r="U2509" s="828">
        <v>0.59090909090909094</v>
      </c>
    </row>
    <row r="2510" spans="1:21" ht="14.45" customHeight="1" x14ac:dyDescent="0.2">
      <c r="A2510" s="821">
        <v>21</v>
      </c>
      <c r="B2510" s="822" t="s">
        <v>3465</v>
      </c>
      <c r="C2510" s="822" t="s">
        <v>3471</v>
      </c>
      <c r="D2510" s="823" t="s">
        <v>6113</v>
      </c>
      <c r="E2510" s="824" t="s">
        <v>3516</v>
      </c>
      <c r="F2510" s="822" t="s">
        <v>3466</v>
      </c>
      <c r="G2510" s="822" t="s">
        <v>3563</v>
      </c>
      <c r="H2510" s="822" t="s">
        <v>662</v>
      </c>
      <c r="I2510" s="822" t="s">
        <v>2649</v>
      </c>
      <c r="J2510" s="822" t="s">
        <v>841</v>
      </c>
      <c r="K2510" s="822" t="s">
        <v>2650</v>
      </c>
      <c r="L2510" s="825">
        <v>13.68</v>
      </c>
      <c r="M2510" s="825">
        <v>41.04</v>
      </c>
      <c r="N2510" s="822">
        <v>3</v>
      </c>
      <c r="O2510" s="826">
        <v>1.5</v>
      </c>
      <c r="P2510" s="825">
        <v>13.68</v>
      </c>
      <c r="Q2510" s="827">
        <v>0.33333333333333331</v>
      </c>
      <c r="R2510" s="822">
        <v>1</v>
      </c>
      <c r="S2510" s="827">
        <v>0.33333333333333331</v>
      </c>
      <c r="T2510" s="826">
        <v>0.5</v>
      </c>
      <c r="U2510" s="828">
        <v>0.33333333333333331</v>
      </c>
    </row>
    <row r="2511" spans="1:21" ht="14.45" customHeight="1" x14ac:dyDescent="0.2">
      <c r="A2511" s="821">
        <v>21</v>
      </c>
      <c r="B2511" s="822" t="s">
        <v>3465</v>
      </c>
      <c r="C2511" s="822" t="s">
        <v>3471</v>
      </c>
      <c r="D2511" s="823" t="s">
        <v>6113</v>
      </c>
      <c r="E2511" s="824" t="s">
        <v>3516</v>
      </c>
      <c r="F2511" s="822" t="s">
        <v>3466</v>
      </c>
      <c r="G2511" s="822" t="s">
        <v>4446</v>
      </c>
      <c r="H2511" s="822" t="s">
        <v>662</v>
      </c>
      <c r="I2511" s="822" t="s">
        <v>2771</v>
      </c>
      <c r="J2511" s="822" t="s">
        <v>1423</v>
      </c>
      <c r="K2511" s="822" t="s">
        <v>778</v>
      </c>
      <c r="L2511" s="825">
        <v>34.47</v>
      </c>
      <c r="M2511" s="825">
        <v>34.47</v>
      </c>
      <c r="N2511" s="822">
        <v>1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21</v>
      </c>
      <c r="B2512" s="822" t="s">
        <v>3465</v>
      </c>
      <c r="C2512" s="822" t="s">
        <v>3471</v>
      </c>
      <c r="D2512" s="823" t="s">
        <v>6113</v>
      </c>
      <c r="E2512" s="824" t="s">
        <v>3516</v>
      </c>
      <c r="F2512" s="822" t="s">
        <v>3466</v>
      </c>
      <c r="G2512" s="822" t="s">
        <v>4000</v>
      </c>
      <c r="H2512" s="822" t="s">
        <v>329</v>
      </c>
      <c r="I2512" s="822" t="s">
        <v>5496</v>
      </c>
      <c r="J2512" s="822" t="s">
        <v>4002</v>
      </c>
      <c r="K2512" s="822" t="s">
        <v>5497</v>
      </c>
      <c r="L2512" s="825">
        <v>145.72999999999999</v>
      </c>
      <c r="M2512" s="825">
        <v>291.45999999999998</v>
      </c>
      <c r="N2512" s="822">
        <v>2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21</v>
      </c>
      <c r="B2513" s="822" t="s">
        <v>3465</v>
      </c>
      <c r="C2513" s="822" t="s">
        <v>3471</v>
      </c>
      <c r="D2513" s="823" t="s">
        <v>6113</v>
      </c>
      <c r="E2513" s="824" t="s">
        <v>3516</v>
      </c>
      <c r="F2513" s="822" t="s">
        <v>3466</v>
      </c>
      <c r="G2513" s="822" t="s">
        <v>3570</v>
      </c>
      <c r="H2513" s="822" t="s">
        <v>329</v>
      </c>
      <c r="I2513" s="822" t="s">
        <v>3571</v>
      </c>
      <c r="J2513" s="822" t="s">
        <v>695</v>
      </c>
      <c r="K2513" s="822" t="s">
        <v>3572</v>
      </c>
      <c r="L2513" s="825">
        <v>127.91</v>
      </c>
      <c r="M2513" s="825">
        <v>895.37</v>
      </c>
      <c r="N2513" s="822">
        <v>7</v>
      </c>
      <c r="O2513" s="826">
        <v>5</v>
      </c>
      <c r="P2513" s="825">
        <v>383.73</v>
      </c>
      <c r="Q2513" s="827">
        <v>0.4285714285714286</v>
      </c>
      <c r="R2513" s="822">
        <v>3</v>
      </c>
      <c r="S2513" s="827">
        <v>0.42857142857142855</v>
      </c>
      <c r="T2513" s="826">
        <v>2</v>
      </c>
      <c r="U2513" s="828">
        <v>0.4</v>
      </c>
    </row>
    <row r="2514" spans="1:21" ht="14.45" customHeight="1" x14ac:dyDescent="0.2">
      <c r="A2514" s="821">
        <v>21</v>
      </c>
      <c r="B2514" s="822" t="s">
        <v>3465</v>
      </c>
      <c r="C2514" s="822" t="s">
        <v>3471</v>
      </c>
      <c r="D2514" s="823" t="s">
        <v>6113</v>
      </c>
      <c r="E2514" s="824" t="s">
        <v>3516</v>
      </c>
      <c r="F2514" s="822" t="s">
        <v>3466</v>
      </c>
      <c r="G2514" s="822" t="s">
        <v>4006</v>
      </c>
      <c r="H2514" s="822" t="s">
        <v>662</v>
      </c>
      <c r="I2514" s="822" t="s">
        <v>2841</v>
      </c>
      <c r="J2514" s="822" t="s">
        <v>2842</v>
      </c>
      <c r="K2514" s="822" t="s">
        <v>2843</v>
      </c>
      <c r="L2514" s="825">
        <v>21.92</v>
      </c>
      <c r="M2514" s="825">
        <v>21.92</v>
      </c>
      <c r="N2514" s="822">
        <v>1</v>
      </c>
      <c r="O2514" s="826">
        <v>1</v>
      </c>
      <c r="P2514" s="825"/>
      <c r="Q2514" s="827">
        <v>0</v>
      </c>
      <c r="R2514" s="822"/>
      <c r="S2514" s="827">
        <v>0</v>
      </c>
      <c r="T2514" s="826"/>
      <c r="U2514" s="828">
        <v>0</v>
      </c>
    </row>
    <row r="2515" spans="1:21" ht="14.45" customHeight="1" x14ac:dyDescent="0.2">
      <c r="A2515" s="821">
        <v>21</v>
      </c>
      <c r="B2515" s="822" t="s">
        <v>3465</v>
      </c>
      <c r="C2515" s="822" t="s">
        <v>3471</v>
      </c>
      <c r="D2515" s="823" t="s">
        <v>6113</v>
      </c>
      <c r="E2515" s="824" t="s">
        <v>3516</v>
      </c>
      <c r="F2515" s="822" t="s">
        <v>3466</v>
      </c>
      <c r="G2515" s="822" t="s">
        <v>4006</v>
      </c>
      <c r="H2515" s="822" t="s">
        <v>662</v>
      </c>
      <c r="I2515" s="822" t="s">
        <v>2844</v>
      </c>
      <c r="J2515" s="822" t="s">
        <v>2842</v>
      </c>
      <c r="K2515" s="822" t="s">
        <v>2845</v>
      </c>
      <c r="L2515" s="825">
        <v>87.67</v>
      </c>
      <c r="M2515" s="825">
        <v>1052.04</v>
      </c>
      <c r="N2515" s="822">
        <v>12</v>
      </c>
      <c r="O2515" s="826">
        <v>1</v>
      </c>
      <c r="P2515" s="825">
        <v>175.34</v>
      </c>
      <c r="Q2515" s="827">
        <v>0.16666666666666669</v>
      </c>
      <c r="R2515" s="822">
        <v>2</v>
      </c>
      <c r="S2515" s="827">
        <v>0.16666666666666666</v>
      </c>
      <c r="T2515" s="826">
        <v>0.5</v>
      </c>
      <c r="U2515" s="828">
        <v>0.5</v>
      </c>
    </row>
    <row r="2516" spans="1:21" ht="14.45" customHeight="1" x14ac:dyDescent="0.2">
      <c r="A2516" s="821">
        <v>21</v>
      </c>
      <c r="B2516" s="822" t="s">
        <v>3465</v>
      </c>
      <c r="C2516" s="822" t="s">
        <v>3471</v>
      </c>
      <c r="D2516" s="823" t="s">
        <v>6113</v>
      </c>
      <c r="E2516" s="824" t="s">
        <v>3516</v>
      </c>
      <c r="F2516" s="822" t="s">
        <v>3466</v>
      </c>
      <c r="G2516" s="822" t="s">
        <v>4006</v>
      </c>
      <c r="H2516" s="822" t="s">
        <v>662</v>
      </c>
      <c r="I2516" s="822" t="s">
        <v>4713</v>
      </c>
      <c r="J2516" s="822" t="s">
        <v>4008</v>
      </c>
      <c r="K2516" s="822" t="s">
        <v>3532</v>
      </c>
      <c r="L2516" s="825">
        <v>87.67</v>
      </c>
      <c r="M2516" s="825">
        <v>87.67</v>
      </c>
      <c r="N2516" s="822">
        <v>1</v>
      </c>
      <c r="O2516" s="826">
        <v>0.5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21</v>
      </c>
      <c r="B2517" s="822" t="s">
        <v>3465</v>
      </c>
      <c r="C2517" s="822" t="s">
        <v>3471</v>
      </c>
      <c r="D2517" s="823" t="s">
        <v>6113</v>
      </c>
      <c r="E2517" s="824" t="s">
        <v>3516</v>
      </c>
      <c r="F2517" s="822" t="s">
        <v>3466</v>
      </c>
      <c r="G2517" s="822" t="s">
        <v>4010</v>
      </c>
      <c r="H2517" s="822" t="s">
        <v>329</v>
      </c>
      <c r="I2517" s="822" t="s">
        <v>5225</v>
      </c>
      <c r="J2517" s="822" t="s">
        <v>4451</v>
      </c>
      <c r="K2517" s="822" t="s">
        <v>5226</v>
      </c>
      <c r="L2517" s="825">
        <v>84.65</v>
      </c>
      <c r="M2517" s="825">
        <v>1185.1000000000001</v>
      </c>
      <c r="N2517" s="822">
        <v>14</v>
      </c>
      <c r="O2517" s="826">
        <v>4.5</v>
      </c>
      <c r="P2517" s="825">
        <v>1185.1000000000001</v>
      </c>
      <c r="Q2517" s="827">
        <v>1</v>
      </c>
      <c r="R2517" s="822">
        <v>14</v>
      </c>
      <c r="S2517" s="827">
        <v>1</v>
      </c>
      <c r="T2517" s="826">
        <v>4.5</v>
      </c>
      <c r="U2517" s="828">
        <v>1</v>
      </c>
    </row>
    <row r="2518" spans="1:21" ht="14.45" customHeight="1" x14ac:dyDescent="0.2">
      <c r="A2518" s="821">
        <v>21</v>
      </c>
      <c r="B2518" s="822" t="s">
        <v>3465</v>
      </c>
      <c r="C2518" s="822" t="s">
        <v>3471</v>
      </c>
      <c r="D2518" s="823" t="s">
        <v>6113</v>
      </c>
      <c r="E2518" s="824" t="s">
        <v>3516</v>
      </c>
      <c r="F2518" s="822" t="s">
        <v>3466</v>
      </c>
      <c r="G2518" s="822" t="s">
        <v>4010</v>
      </c>
      <c r="H2518" s="822" t="s">
        <v>329</v>
      </c>
      <c r="I2518" s="822" t="s">
        <v>4452</v>
      </c>
      <c r="J2518" s="822" t="s">
        <v>4451</v>
      </c>
      <c r="K2518" s="822" t="s">
        <v>4453</v>
      </c>
      <c r="L2518" s="825">
        <v>42.33</v>
      </c>
      <c r="M2518" s="825">
        <v>84.66</v>
      </c>
      <c r="N2518" s="822">
        <v>2</v>
      </c>
      <c r="O2518" s="826">
        <v>1</v>
      </c>
      <c r="P2518" s="825">
        <v>84.66</v>
      </c>
      <c r="Q2518" s="827">
        <v>1</v>
      </c>
      <c r="R2518" s="822">
        <v>2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21</v>
      </c>
      <c r="B2519" s="822" t="s">
        <v>3465</v>
      </c>
      <c r="C2519" s="822" t="s">
        <v>3471</v>
      </c>
      <c r="D2519" s="823" t="s">
        <v>6113</v>
      </c>
      <c r="E2519" s="824" t="s">
        <v>3516</v>
      </c>
      <c r="F2519" s="822" t="s">
        <v>3466</v>
      </c>
      <c r="G2519" s="822" t="s">
        <v>4923</v>
      </c>
      <c r="H2519" s="822" t="s">
        <v>662</v>
      </c>
      <c r="I2519" s="822" t="s">
        <v>4924</v>
      </c>
      <c r="J2519" s="822" t="s">
        <v>1460</v>
      </c>
      <c r="K2519" s="822" t="s">
        <v>1461</v>
      </c>
      <c r="L2519" s="825">
        <v>160.1</v>
      </c>
      <c r="M2519" s="825">
        <v>160.1</v>
      </c>
      <c r="N2519" s="822">
        <v>1</v>
      </c>
      <c r="O2519" s="826">
        <v>0.5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21</v>
      </c>
      <c r="B2520" s="822" t="s">
        <v>3465</v>
      </c>
      <c r="C2520" s="822" t="s">
        <v>3471</v>
      </c>
      <c r="D2520" s="823" t="s">
        <v>6113</v>
      </c>
      <c r="E2520" s="824" t="s">
        <v>3516</v>
      </c>
      <c r="F2520" s="822" t="s">
        <v>3466</v>
      </c>
      <c r="G2520" s="822" t="s">
        <v>4029</v>
      </c>
      <c r="H2520" s="822" t="s">
        <v>329</v>
      </c>
      <c r="I2520" s="822" t="s">
        <v>5498</v>
      </c>
      <c r="J2520" s="822" t="s">
        <v>5003</v>
      </c>
      <c r="K2520" s="822" t="s">
        <v>826</v>
      </c>
      <c r="L2520" s="825">
        <v>84.83</v>
      </c>
      <c r="M2520" s="825">
        <v>84.83</v>
      </c>
      <c r="N2520" s="822">
        <v>1</v>
      </c>
      <c r="O2520" s="826">
        <v>0.5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21</v>
      </c>
      <c r="B2521" s="822" t="s">
        <v>3465</v>
      </c>
      <c r="C2521" s="822" t="s">
        <v>3471</v>
      </c>
      <c r="D2521" s="823" t="s">
        <v>6113</v>
      </c>
      <c r="E2521" s="824" t="s">
        <v>3516</v>
      </c>
      <c r="F2521" s="822" t="s">
        <v>3466</v>
      </c>
      <c r="G2521" s="822" t="s">
        <v>5110</v>
      </c>
      <c r="H2521" s="822" t="s">
        <v>662</v>
      </c>
      <c r="I2521" s="822" t="s">
        <v>3102</v>
      </c>
      <c r="J2521" s="822" t="s">
        <v>3100</v>
      </c>
      <c r="K2521" s="822" t="s">
        <v>3103</v>
      </c>
      <c r="L2521" s="825">
        <v>245.91</v>
      </c>
      <c r="M2521" s="825">
        <v>737.73</v>
      </c>
      <c r="N2521" s="822">
        <v>3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21</v>
      </c>
      <c r="B2522" s="822" t="s">
        <v>3465</v>
      </c>
      <c r="C2522" s="822" t="s">
        <v>3471</v>
      </c>
      <c r="D2522" s="823" t="s">
        <v>6113</v>
      </c>
      <c r="E2522" s="824" t="s">
        <v>3516</v>
      </c>
      <c r="F2522" s="822" t="s">
        <v>3466</v>
      </c>
      <c r="G2522" s="822" t="s">
        <v>4044</v>
      </c>
      <c r="H2522" s="822" t="s">
        <v>329</v>
      </c>
      <c r="I2522" s="822" t="s">
        <v>5331</v>
      </c>
      <c r="J2522" s="822" t="s">
        <v>1197</v>
      </c>
      <c r="K2522" s="822" t="s">
        <v>731</v>
      </c>
      <c r="L2522" s="825">
        <v>0</v>
      </c>
      <c r="M2522" s="825">
        <v>0</v>
      </c>
      <c r="N2522" s="822">
        <v>1</v>
      </c>
      <c r="O2522" s="826">
        <v>0.5</v>
      </c>
      <c r="P2522" s="825">
        <v>0</v>
      </c>
      <c r="Q2522" s="827"/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21</v>
      </c>
      <c r="B2523" s="822" t="s">
        <v>3465</v>
      </c>
      <c r="C2523" s="822" t="s">
        <v>3471</v>
      </c>
      <c r="D2523" s="823" t="s">
        <v>6113</v>
      </c>
      <c r="E2523" s="824" t="s">
        <v>3516</v>
      </c>
      <c r="F2523" s="822" t="s">
        <v>3466</v>
      </c>
      <c r="G2523" s="822" t="s">
        <v>4044</v>
      </c>
      <c r="H2523" s="822" t="s">
        <v>329</v>
      </c>
      <c r="I2523" s="822" t="s">
        <v>4045</v>
      </c>
      <c r="J2523" s="822" t="s">
        <v>1197</v>
      </c>
      <c r="K2523" s="822" t="s">
        <v>4046</v>
      </c>
      <c r="L2523" s="825">
        <v>0</v>
      </c>
      <c r="M2523" s="825">
        <v>0</v>
      </c>
      <c r="N2523" s="822">
        <v>2</v>
      </c>
      <c r="O2523" s="826">
        <v>1.5</v>
      </c>
      <c r="P2523" s="825">
        <v>0</v>
      </c>
      <c r="Q2523" s="827"/>
      <c r="R2523" s="822">
        <v>1</v>
      </c>
      <c r="S2523" s="827">
        <v>0.5</v>
      </c>
      <c r="T2523" s="826">
        <v>0.5</v>
      </c>
      <c r="U2523" s="828">
        <v>0.33333333333333331</v>
      </c>
    </row>
    <row r="2524" spans="1:21" ht="14.45" customHeight="1" x14ac:dyDescent="0.2">
      <c r="A2524" s="821">
        <v>21</v>
      </c>
      <c r="B2524" s="822" t="s">
        <v>3465</v>
      </c>
      <c r="C2524" s="822" t="s">
        <v>3471</v>
      </c>
      <c r="D2524" s="823" t="s">
        <v>6113</v>
      </c>
      <c r="E2524" s="824" t="s">
        <v>3516</v>
      </c>
      <c r="F2524" s="822" t="s">
        <v>3466</v>
      </c>
      <c r="G2524" s="822" t="s">
        <v>3578</v>
      </c>
      <c r="H2524" s="822" t="s">
        <v>662</v>
      </c>
      <c r="I2524" s="822" t="s">
        <v>3032</v>
      </c>
      <c r="J2524" s="822" t="s">
        <v>1338</v>
      </c>
      <c r="K2524" s="822" t="s">
        <v>1340</v>
      </c>
      <c r="L2524" s="825">
        <v>0</v>
      </c>
      <c r="M2524" s="825">
        <v>0</v>
      </c>
      <c r="N2524" s="822">
        <v>27</v>
      </c>
      <c r="O2524" s="826">
        <v>13.5</v>
      </c>
      <c r="P2524" s="825">
        <v>0</v>
      </c>
      <c r="Q2524" s="827"/>
      <c r="R2524" s="822">
        <v>14</v>
      </c>
      <c r="S2524" s="827">
        <v>0.51851851851851849</v>
      </c>
      <c r="T2524" s="826">
        <v>8</v>
      </c>
      <c r="U2524" s="828">
        <v>0.59259259259259256</v>
      </c>
    </row>
    <row r="2525" spans="1:21" ht="14.45" customHeight="1" x14ac:dyDescent="0.2">
      <c r="A2525" s="821">
        <v>21</v>
      </c>
      <c r="B2525" s="822" t="s">
        <v>3465</v>
      </c>
      <c r="C2525" s="822" t="s">
        <v>3471</v>
      </c>
      <c r="D2525" s="823" t="s">
        <v>6113</v>
      </c>
      <c r="E2525" s="824" t="s">
        <v>3516</v>
      </c>
      <c r="F2525" s="822" t="s">
        <v>3466</v>
      </c>
      <c r="G2525" s="822" t="s">
        <v>4050</v>
      </c>
      <c r="H2525" s="822" t="s">
        <v>329</v>
      </c>
      <c r="I2525" s="822" t="s">
        <v>4051</v>
      </c>
      <c r="J2525" s="822" t="s">
        <v>1601</v>
      </c>
      <c r="K2525" s="822" t="s">
        <v>4052</v>
      </c>
      <c r="L2525" s="825">
        <v>169.24</v>
      </c>
      <c r="M2525" s="825">
        <v>507.72</v>
      </c>
      <c r="N2525" s="822">
        <v>3</v>
      </c>
      <c r="O2525" s="826">
        <v>1.5</v>
      </c>
      <c r="P2525" s="825">
        <v>169.24</v>
      </c>
      <c r="Q2525" s="827">
        <v>0.33333333333333331</v>
      </c>
      <c r="R2525" s="822">
        <v>1</v>
      </c>
      <c r="S2525" s="827">
        <v>0.33333333333333331</v>
      </c>
      <c r="T2525" s="826">
        <v>0.5</v>
      </c>
      <c r="U2525" s="828">
        <v>0.33333333333333331</v>
      </c>
    </row>
    <row r="2526" spans="1:21" ht="14.45" customHeight="1" x14ac:dyDescent="0.2">
      <c r="A2526" s="821">
        <v>21</v>
      </c>
      <c r="B2526" s="822" t="s">
        <v>3465</v>
      </c>
      <c r="C2526" s="822" t="s">
        <v>3471</v>
      </c>
      <c r="D2526" s="823" t="s">
        <v>6113</v>
      </c>
      <c r="E2526" s="824" t="s">
        <v>3516</v>
      </c>
      <c r="F2526" s="822" t="s">
        <v>3466</v>
      </c>
      <c r="G2526" s="822" t="s">
        <v>4050</v>
      </c>
      <c r="H2526" s="822" t="s">
        <v>329</v>
      </c>
      <c r="I2526" s="822" t="s">
        <v>4053</v>
      </c>
      <c r="J2526" s="822" t="s">
        <v>1601</v>
      </c>
      <c r="K2526" s="822" t="s">
        <v>4054</v>
      </c>
      <c r="L2526" s="825">
        <v>33.85</v>
      </c>
      <c r="M2526" s="825">
        <v>67.7</v>
      </c>
      <c r="N2526" s="822">
        <v>2</v>
      </c>
      <c r="O2526" s="826">
        <v>1</v>
      </c>
      <c r="P2526" s="825">
        <v>33.85</v>
      </c>
      <c r="Q2526" s="827">
        <v>0.5</v>
      </c>
      <c r="R2526" s="822">
        <v>1</v>
      </c>
      <c r="S2526" s="827">
        <v>0.5</v>
      </c>
      <c r="T2526" s="826">
        <v>0.5</v>
      </c>
      <c r="U2526" s="828">
        <v>0.5</v>
      </c>
    </row>
    <row r="2527" spans="1:21" ht="14.45" customHeight="1" x14ac:dyDescent="0.2">
      <c r="A2527" s="821">
        <v>21</v>
      </c>
      <c r="B2527" s="822" t="s">
        <v>3465</v>
      </c>
      <c r="C2527" s="822" t="s">
        <v>3471</v>
      </c>
      <c r="D2527" s="823" t="s">
        <v>6113</v>
      </c>
      <c r="E2527" s="824" t="s">
        <v>3516</v>
      </c>
      <c r="F2527" s="822" t="s">
        <v>3466</v>
      </c>
      <c r="G2527" s="822" t="s">
        <v>4057</v>
      </c>
      <c r="H2527" s="822" t="s">
        <v>329</v>
      </c>
      <c r="I2527" s="822" t="s">
        <v>5440</v>
      </c>
      <c r="J2527" s="822" t="s">
        <v>773</v>
      </c>
      <c r="K2527" s="822" t="s">
        <v>5441</v>
      </c>
      <c r="L2527" s="825">
        <v>24.05</v>
      </c>
      <c r="M2527" s="825">
        <v>24.05</v>
      </c>
      <c r="N2527" s="822">
        <v>1</v>
      </c>
      <c r="O2527" s="826">
        <v>1</v>
      </c>
      <c r="P2527" s="825"/>
      <c r="Q2527" s="827">
        <v>0</v>
      </c>
      <c r="R2527" s="822"/>
      <c r="S2527" s="827">
        <v>0</v>
      </c>
      <c r="T2527" s="826"/>
      <c r="U2527" s="828">
        <v>0</v>
      </c>
    </row>
    <row r="2528" spans="1:21" ht="14.45" customHeight="1" x14ac:dyDescent="0.2">
      <c r="A2528" s="821">
        <v>21</v>
      </c>
      <c r="B2528" s="822" t="s">
        <v>3465</v>
      </c>
      <c r="C2528" s="822" t="s">
        <v>3471</v>
      </c>
      <c r="D2528" s="823" t="s">
        <v>6113</v>
      </c>
      <c r="E2528" s="824" t="s">
        <v>3516</v>
      </c>
      <c r="F2528" s="822" t="s">
        <v>3466</v>
      </c>
      <c r="G2528" s="822" t="s">
        <v>4057</v>
      </c>
      <c r="H2528" s="822" t="s">
        <v>329</v>
      </c>
      <c r="I2528" s="822" t="s">
        <v>5005</v>
      </c>
      <c r="J2528" s="822" t="s">
        <v>2252</v>
      </c>
      <c r="K2528" s="822" t="s">
        <v>5006</v>
      </c>
      <c r="L2528" s="825">
        <v>66.88</v>
      </c>
      <c r="M2528" s="825">
        <v>66.88</v>
      </c>
      <c r="N2528" s="822">
        <v>1</v>
      </c>
      <c r="O2528" s="826">
        <v>1</v>
      </c>
      <c r="P2528" s="825">
        <v>66.88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21</v>
      </c>
      <c r="B2529" s="822" t="s">
        <v>3465</v>
      </c>
      <c r="C2529" s="822" t="s">
        <v>3471</v>
      </c>
      <c r="D2529" s="823" t="s">
        <v>6113</v>
      </c>
      <c r="E2529" s="824" t="s">
        <v>3516</v>
      </c>
      <c r="F2529" s="822" t="s">
        <v>3466</v>
      </c>
      <c r="G2529" s="822" t="s">
        <v>4057</v>
      </c>
      <c r="H2529" s="822" t="s">
        <v>329</v>
      </c>
      <c r="I2529" s="822" t="s">
        <v>4058</v>
      </c>
      <c r="J2529" s="822" t="s">
        <v>773</v>
      </c>
      <c r="K2529" s="822" t="s">
        <v>774</v>
      </c>
      <c r="L2529" s="825">
        <v>59.56</v>
      </c>
      <c r="M2529" s="825">
        <v>59.56</v>
      </c>
      <c r="N2529" s="822">
        <v>1</v>
      </c>
      <c r="O2529" s="826">
        <v>0.5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21</v>
      </c>
      <c r="B2530" s="822" t="s">
        <v>3465</v>
      </c>
      <c r="C2530" s="822" t="s">
        <v>3471</v>
      </c>
      <c r="D2530" s="823" t="s">
        <v>6113</v>
      </c>
      <c r="E2530" s="824" t="s">
        <v>3516</v>
      </c>
      <c r="F2530" s="822" t="s">
        <v>3466</v>
      </c>
      <c r="G2530" s="822" t="s">
        <v>4057</v>
      </c>
      <c r="H2530" s="822" t="s">
        <v>329</v>
      </c>
      <c r="I2530" s="822" t="s">
        <v>4059</v>
      </c>
      <c r="J2530" s="822" t="s">
        <v>773</v>
      </c>
      <c r="K2530" s="822" t="s">
        <v>774</v>
      </c>
      <c r="L2530" s="825">
        <v>59.56</v>
      </c>
      <c r="M2530" s="825">
        <v>476.48</v>
      </c>
      <c r="N2530" s="822">
        <v>8</v>
      </c>
      <c r="O2530" s="826">
        <v>4</v>
      </c>
      <c r="P2530" s="825">
        <v>59.56</v>
      </c>
      <c r="Q2530" s="827">
        <v>0.125</v>
      </c>
      <c r="R2530" s="822">
        <v>1</v>
      </c>
      <c r="S2530" s="827">
        <v>0.125</v>
      </c>
      <c r="T2530" s="826">
        <v>0.5</v>
      </c>
      <c r="U2530" s="828">
        <v>0.125</v>
      </c>
    </row>
    <row r="2531" spans="1:21" ht="14.45" customHeight="1" x14ac:dyDescent="0.2">
      <c r="A2531" s="821">
        <v>21</v>
      </c>
      <c r="B2531" s="822" t="s">
        <v>3465</v>
      </c>
      <c r="C2531" s="822" t="s">
        <v>3471</v>
      </c>
      <c r="D2531" s="823" t="s">
        <v>6113</v>
      </c>
      <c r="E2531" s="824" t="s">
        <v>3516</v>
      </c>
      <c r="F2531" s="822" t="s">
        <v>3466</v>
      </c>
      <c r="G2531" s="822" t="s">
        <v>4063</v>
      </c>
      <c r="H2531" s="822" t="s">
        <v>662</v>
      </c>
      <c r="I2531" s="822" t="s">
        <v>2826</v>
      </c>
      <c r="J2531" s="822" t="s">
        <v>1006</v>
      </c>
      <c r="K2531" s="822" t="s">
        <v>2827</v>
      </c>
      <c r="L2531" s="825">
        <v>44.86</v>
      </c>
      <c r="M2531" s="825">
        <v>44.86</v>
      </c>
      <c r="N2531" s="822">
        <v>1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21</v>
      </c>
      <c r="B2532" s="822" t="s">
        <v>3465</v>
      </c>
      <c r="C2532" s="822" t="s">
        <v>3471</v>
      </c>
      <c r="D2532" s="823" t="s">
        <v>6113</v>
      </c>
      <c r="E2532" s="824" t="s">
        <v>3516</v>
      </c>
      <c r="F2532" s="822" t="s">
        <v>3466</v>
      </c>
      <c r="G2532" s="822" t="s">
        <v>4086</v>
      </c>
      <c r="H2532" s="822" t="s">
        <v>329</v>
      </c>
      <c r="I2532" s="822" t="s">
        <v>4087</v>
      </c>
      <c r="J2532" s="822" t="s">
        <v>1530</v>
      </c>
      <c r="K2532" s="822" t="s">
        <v>3653</v>
      </c>
      <c r="L2532" s="825">
        <v>137.88</v>
      </c>
      <c r="M2532" s="825">
        <v>275.76</v>
      </c>
      <c r="N2532" s="822">
        <v>2</v>
      </c>
      <c r="O2532" s="826">
        <v>1.5</v>
      </c>
      <c r="P2532" s="825">
        <v>137.88</v>
      </c>
      <c r="Q2532" s="827">
        <v>0.5</v>
      </c>
      <c r="R2532" s="822">
        <v>1</v>
      </c>
      <c r="S2532" s="827">
        <v>0.5</v>
      </c>
      <c r="T2532" s="826">
        <v>0.5</v>
      </c>
      <c r="U2532" s="828">
        <v>0.33333333333333331</v>
      </c>
    </row>
    <row r="2533" spans="1:21" ht="14.45" customHeight="1" x14ac:dyDescent="0.2">
      <c r="A2533" s="821">
        <v>21</v>
      </c>
      <c r="B2533" s="822" t="s">
        <v>3465</v>
      </c>
      <c r="C2533" s="822" t="s">
        <v>3471</v>
      </c>
      <c r="D2533" s="823" t="s">
        <v>6113</v>
      </c>
      <c r="E2533" s="824" t="s">
        <v>3516</v>
      </c>
      <c r="F2533" s="822" t="s">
        <v>3466</v>
      </c>
      <c r="G2533" s="822" t="s">
        <v>3573</v>
      </c>
      <c r="H2533" s="822" t="s">
        <v>329</v>
      </c>
      <c r="I2533" s="822" t="s">
        <v>3574</v>
      </c>
      <c r="J2533" s="822" t="s">
        <v>3575</v>
      </c>
      <c r="K2533" s="822" t="s">
        <v>3576</v>
      </c>
      <c r="L2533" s="825">
        <v>100.17</v>
      </c>
      <c r="M2533" s="825">
        <v>100.17</v>
      </c>
      <c r="N2533" s="822">
        <v>1</v>
      </c>
      <c r="O2533" s="826">
        <v>1</v>
      </c>
      <c r="P2533" s="825">
        <v>100.17</v>
      </c>
      <c r="Q2533" s="827">
        <v>1</v>
      </c>
      <c r="R2533" s="822">
        <v>1</v>
      </c>
      <c r="S2533" s="827">
        <v>1</v>
      </c>
      <c r="T2533" s="826">
        <v>1</v>
      </c>
      <c r="U2533" s="828">
        <v>1</v>
      </c>
    </row>
    <row r="2534" spans="1:21" ht="14.45" customHeight="1" x14ac:dyDescent="0.2">
      <c r="A2534" s="821">
        <v>21</v>
      </c>
      <c r="B2534" s="822" t="s">
        <v>3465</v>
      </c>
      <c r="C2534" s="822" t="s">
        <v>3471</v>
      </c>
      <c r="D2534" s="823" t="s">
        <v>6113</v>
      </c>
      <c r="E2534" s="824" t="s">
        <v>3516</v>
      </c>
      <c r="F2534" s="822" t="s">
        <v>3466</v>
      </c>
      <c r="G2534" s="822" t="s">
        <v>3573</v>
      </c>
      <c r="H2534" s="822" t="s">
        <v>329</v>
      </c>
      <c r="I2534" s="822" t="s">
        <v>4101</v>
      </c>
      <c r="J2534" s="822" t="s">
        <v>1548</v>
      </c>
      <c r="K2534" s="822" t="s">
        <v>4102</v>
      </c>
      <c r="L2534" s="825">
        <v>33.4</v>
      </c>
      <c r="M2534" s="825">
        <v>33.4</v>
      </c>
      <c r="N2534" s="822">
        <v>1</v>
      </c>
      <c r="O2534" s="826">
        <v>0.5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21</v>
      </c>
      <c r="B2535" s="822" t="s">
        <v>3465</v>
      </c>
      <c r="C2535" s="822" t="s">
        <v>3471</v>
      </c>
      <c r="D2535" s="823" t="s">
        <v>6113</v>
      </c>
      <c r="E2535" s="824" t="s">
        <v>3516</v>
      </c>
      <c r="F2535" s="822" t="s">
        <v>3466</v>
      </c>
      <c r="G2535" s="822" t="s">
        <v>3573</v>
      </c>
      <c r="H2535" s="822" t="s">
        <v>329</v>
      </c>
      <c r="I2535" s="822" t="s">
        <v>4103</v>
      </c>
      <c r="J2535" s="822" t="s">
        <v>1548</v>
      </c>
      <c r="K2535" s="822" t="s">
        <v>4094</v>
      </c>
      <c r="L2535" s="825">
        <v>33.4</v>
      </c>
      <c r="M2535" s="825">
        <v>33.4</v>
      </c>
      <c r="N2535" s="822">
        <v>1</v>
      </c>
      <c r="O2535" s="826">
        <v>1</v>
      </c>
      <c r="P2535" s="825">
        <v>33.4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21</v>
      </c>
      <c r="B2536" s="822" t="s">
        <v>3465</v>
      </c>
      <c r="C2536" s="822" t="s">
        <v>3471</v>
      </c>
      <c r="D2536" s="823" t="s">
        <v>6113</v>
      </c>
      <c r="E2536" s="824" t="s">
        <v>3516</v>
      </c>
      <c r="F2536" s="822" t="s">
        <v>3466</v>
      </c>
      <c r="G2536" s="822" t="s">
        <v>3573</v>
      </c>
      <c r="H2536" s="822" t="s">
        <v>329</v>
      </c>
      <c r="I2536" s="822" t="s">
        <v>5499</v>
      </c>
      <c r="J2536" s="822" t="s">
        <v>5500</v>
      </c>
      <c r="K2536" s="822" t="s">
        <v>3576</v>
      </c>
      <c r="L2536" s="825">
        <v>100.17</v>
      </c>
      <c r="M2536" s="825">
        <v>200.34</v>
      </c>
      <c r="N2536" s="822">
        <v>2</v>
      </c>
      <c r="O2536" s="826">
        <v>0.5</v>
      </c>
      <c r="P2536" s="825">
        <v>200.34</v>
      </c>
      <c r="Q2536" s="827">
        <v>1</v>
      </c>
      <c r="R2536" s="822">
        <v>2</v>
      </c>
      <c r="S2536" s="827">
        <v>1</v>
      </c>
      <c r="T2536" s="826">
        <v>0.5</v>
      </c>
      <c r="U2536" s="828">
        <v>1</v>
      </c>
    </row>
    <row r="2537" spans="1:21" ht="14.45" customHeight="1" x14ac:dyDescent="0.2">
      <c r="A2537" s="821">
        <v>21</v>
      </c>
      <c r="B2537" s="822" t="s">
        <v>3465</v>
      </c>
      <c r="C2537" s="822" t="s">
        <v>3471</v>
      </c>
      <c r="D2537" s="823" t="s">
        <v>6113</v>
      </c>
      <c r="E2537" s="824" t="s">
        <v>3516</v>
      </c>
      <c r="F2537" s="822" t="s">
        <v>3466</v>
      </c>
      <c r="G2537" s="822" t="s">
        <v>3573</v>
      </c>
      <c r="H2537" s="822" t="s">
        <v>329</v>
      </c>
      <c r="I2537" s="822" t="s">
        <v>5501</v>
      </c>
      <c r="J2537" s="822" t="s">
        <v>5500</v>
      </c>
      <c r="K2537" s="822" t="s">
        <v>3576</v>
      </c>
      <c r="L2537" s="825">
        <v>100.17</v>
      </c>
      <c r="M2537" s="825">
        <v>200.34</v>
      </c>
      <c r="N2537" s="822">
        <v>2</v>
      </c>
      <c r="O2537" s="826">
        <v>1</v>
      </c>
      <c r="P2537" s="825">
        <v>200.34</v>
      </c>
      <c r="Q2537" s="827">
        <v>1</v>
      </c>
      <c r="R2537" s="822">
        <v>2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21</v>
      </c>
      <c r="B2538" s="822" t="s">
        <v>3465</v>
      </c>
      <c r="C2538" s="822" t="s">
        <v>3471</v>
      </c>
      <c r="D2538" s="823" t="s">
        <v>6113</v>
      </c>
      <c r="E2538" s="824" t="s">
        <v>3516</v>
      </c>
      <c r="F2538" s="822" t="s">
        <v>3466</v>
      </c>
      <c r="G2538" s="822" t="s">
        <v>4111</v>
      </c>
      <c r="H2538" s="822" t="s">
        <v>329</v>
      </c>
      <c r="I2538" s="822" t="s">
        <v>4112</v>
      </c>
      <c r="J2538" s="822" t="s">
        <v>797</v>
      </c>
      <c r="K2538" s="822" t="s">
        <v>798</v>
      </c>
      <c r="L2538" s="825">
        <v>311.02</v>
      </c>
      <c r="M2538" s="825">
        <v>311.02</v>
      </c>
      <c r="N2538" s="822">
        <v>1</v>
      </c>
      <c r="O2538" s="826">
        <v>0.5</v>
      </c>
      <c r="P2538" s="825">
        <v>311.02</v>
      </c>
      <c r="Q2538" s="827">
        <v>1</v>
      </c>
      <c r="R2538" s="822">
        <v>1</v>
      </c>
      <c r="S2538" s="827">
        <v>1</v>
      </c>
      <c r="T2538" s="826">
        <v>0.5</v>
      </c>
      <c r="U2538" s="828">
        <v>1</v>
      </c>
    </row>
    <row r="2539" spans="1:21" ht="14.45" customHeight="1" x14ac:dyDescent="0.2">
      <c r="A2539" s="821">
        <v>21</v>
      </c>
      <c r="B2539" s="822" t="s">
        <v>3465</v>
      </c>
      <c r="C2539" s="822" t="s">
        <v>3471</v>
      </c>
      <c r="D2539" s="823" t="s">
        <v>6113</v>
      </c>
      <c r="E2539" s="824" t="s">
        <v>3516</v>
      </c>
      <c r="F2539" s="822" t="s">
        <v>3466</v>
      </c>
      <c r="G2539" s="822" t="s">
        <v>4111</v>
      </c>
      <c r="H2539" s="822" t="s">
        <v>329</v>
      </c>
      <c r="I2539" s="822" t="s">
        <v>4727</v>
      </c>
      <c r="J2539" s="822" t="s">
        <v>788</v>
      </c>
      <c r="K2539" s="822" t="s">
        <v>4728</v>
      </c>
      <c r="L2539" s="825">
        <v>0</v>
      </c>
      <c r="M2539" s="825">
        <v>0</v>
      </c>
      <c r="N2539" s="822">
        <v>2</v>
      </c>
      <c r="O2539" s="826">
        <v>1</v>
      </c>
      <c r="P2539" s="825">
        <v>0</v>
      </c>
      <c r="Q2539" s="827"/>
      <c r="R2539" s="822">
        <v>1</v>
      </c>
      <c r="S2539" s="827">
        <v>0.5</v>
      </c>
      <c r="T2539" s="826">
        <v>0.5</v>
      </c>
      <c r="U2539" s="828">
        <v>0.5</v>
      </c>
    </row>
    <row r="2540" spans="1:21" ht="14.45" customHeight="1" x14ac:dyDescent="0.2">
      <c r="A2540" s="821">
        <v>21</v>
      </c>
      <c r="B2540" s="822" t="s">
        <v>3465</v>
      </c>
      <c r="C2540" s="822" t="s">
        <v>3471</v>
      </c>
      <c r="D2540" s="823" t="s">
        <v>6113</v>
      </c>
      <c r="E2540" s="824" t="s">
        <v>3516</v>
      </c>
      <c r="F2540" s="822" t="s">
        <v>3466</v>
      </c>
      <c r="G2540" s="822" t="s">
        <v>4126</v>
      </c>
      <c r="H2540" s="822" t="s">
        <v>662</v>
      </c>
      <c r="I2540" s="822" t="s">
        <v>3086</v>
      </c>
      <c r="J2540" s="822" t="s">
        <v>1635</v>
      </c>
      <c r="K2540" s="822" t="s">
        <v>3087</v>
      </c>
      <c r="L2540" s="825">
        <v>0</v>
      </c>
      <c r="M2540" s="825">
        <v>0</v>
      </c>
      <c r="N2540" s="822">
        <v>1</v>
      </c>
      <c r="O2540" s="826">
        <v>0.5</v>
      </c>
      <c r="P2540" s="825"/>
      <c r="Q2540" s="827"/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21</v>
      </c>
      <c r="B2541" s="822" t="s">
        <v>3465</v>
      </c>
      <c r="C2541" s="822" t="s">
        <v>3471</v>
      </c>
      <c r="D2541" s="823" t="s">
        <v>6113</v>
      </c>
      <c r="E2541" s="824" t="s">
        <v>3516</v>
      </c>
      <c r="F2541" s="822" t="s">
        <v>3466</v>
      </c>
      <c r="G2541" s="822" t="s">
        <v>4148</v>
      </c>
      <c r="H2541" s="822" t="s">
        <v>662</v>
      </c>
      <c r="I2541" s="822" t="s">
        <v>4149</v>
      </c>
      <c r="J2541" s="822" t="s">
        <v>1167</v>
      </c>
      <c r="K2541" s="822" t="s">
        <v>4150</v>
      </c>
      <c r="L2541" s="825">
        <v>165.63</v>
      </c>
      <c r="M2541" s="825">
        <v>165.63</v>
      </c>
      <c r="N2541" s="822">
        <v>1</v>
      </c>
      <c r="O2541" s="826">
        <v>1</v>
      </c>
      <c r="P2541" s="825"/>
      <c r="Q2541" s="827">
        <v>0</v>
      </c>
      <c r="R2541" s="822"/>
      <c r="S2541" s="827">
        <v>0</v>
      </c>
      <c r="T2541" s="826"/>
      <c r="U2541" s="828">
        <v>0</v>
      </c>
    </row>
    <row r="2542" spans="1:21" ht="14.45" customHeight="1" x14ac:dyDescent="0.2">
      <c r="A2542" s="821">
        <v>21</v>
      </c>
      <c r="B2542" s="822" t="s">
        <v>3465</v>
      </c>
      <c r="C2542" s="822" t="s">
        <v>3471</v>
      </c>
      <c r="D2542" s="823" t="s">
        <v>6113</v>
      </c>
      <c r="E2542" s="824" t="s">
        <v>3516</v>
      </c>
      <c r="F2542" s="822" t="s">
        <v>3466</v>
      </c>
      <c r="G2542" s="822" t="s">
        <v>5502</v>
      </c>
      <c r="H2542" s="822" t="s">
        <v>329</v>
      </c>
      <c r="I2542" s="822" t="s">
        <v>5503</v>
      </c>
      <c r="J2542" s="822" t="s">
        <v>5504</v>
      </c>
      <c r="K2542" s="822" t="s">
        <v>5505</v>
      </c>
      <c r="L2542" s="825">
        <v>75.819999999999993</v>
      </c>
      <c r="M2542" s="825">
        <v>75.819999999999993</v>
      </c>
      <c r="N2542" s="822">
        <v>1</v>
      </c>
      <c r="O2542" s="826">
        <v>1</v>
      </c>
      <c r="P2542" s="825">
        <v>75.819999999999993</v>
      </c>
      <c r="Q2542" s="827">
        <v>1</v>
      </c>
      <c r="R2542" s="822">
        <v>1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21</v>
      </c>
      <c r="B2543" s="822" t="s">
        <v>3465</v>
      </c>
      <c r="C2543" s="822" t="s">
        <v>3471</v>
      </c>
      <c r="D2543" s="823" t="s">
        <v>6113</v>
      </c>
      <c r="E2543" s="824" t="s">
        <v>3516</v>
      </c>
      <c r="F2543" s="822" t="s">
        <v>3466</v>
      </c>
      <c r="G2543" s="822" t="s">
        <v>3561</v>
      </c>
      <c r="H2543" s="822" t="s">
        <v>662</v>
      </c>
      <c r="I2543" s="822" t="s">
        <v>5356</v>
      </c>
      <c r="J2543" s="822" t="s">
        <v>4157</v>
      </c>
      <c r="K2543" s="822" t="s">
        <v>5357</v>
      </c>
      <c r="L2543" s="825">
        <v>50.32</v>
      </c>
      <c r="M2543" s="825">
        <v>100.64</v>
      </c>
      <c r="N2543" s="822">
        <v>2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21</v>
      </c>
      <c r="B2544" s="822" t="s">
        <v>3465</v>
      </c>
      <c r="C2544" s="822" t="s">
        <v>3471</v>
      </c>
      <c r="D2544" s="823" t="s">
        <v>6113</v>
      </c>
      <c r="E2544" s="824" t="s">
        <v>3516</v>
      </c>
      <c r="F2544" s="822" t="s">
        <v>3466</v>
      </c>
      <c r="G2544" s="822" t="s">
        <v>3561</v>
      </c>
      <c r="H2544" s="822" t="s">
        <v>329</v>
      </c>
      <c r="I2544" s="822" t="s">
        <v>3562</v>
      </c>
      <c r="J2544" s="822" t="s">
        <v>1624</v>
      </c>
      <c r="K2544" s="822" t="s">
        <v>1626</v>
      </c>
      <c r="L2544" s="825">
        <v>50.32</v>
      </c>
      <c r="M2544" s="825">
        <v>301.92</v>
      </c>
      <c r="N2544" s="822">
        <v>6</v>
      </c>
      <c r="O2544" s="826">
        <v>3.5</v>
      </c>
      <c r="P2544" s="825">
        <v>100.64</v>
      </c>
      <c r="Q2544" s="827">
        <v>0.33333333333333331</v>
      </c>
      <c r="R2544" s="822">
        <v>2</v>
      </c>
      <c r="S2544" s="827">
        <v>0.33333333333333331</v>
      </c>
      <c r="T2544" s="826">
        <v>1.5</v>
      </c>
      <c r="U2544" s="828">
        <v>0.42857142857142855</v>
      </c>
    </row>
    <row r="2545" spans="1:21" ht="14.45" customHeight="1" x14ac:dyDescent="0.2">
      <c r="A2545" s="821">
        <v>21</v>
      </c>
      <c r="B2545" s="822" t="s">
        <v>3465</v>
      </c>
      <c r="C2545" s="822" t="s">
        <v>3471</v>
      </c>
      <c r="D2545" s="823" t="s">
        <v>6113</v>
      </c>
      <c r="E2545" s="824" t="s">
        <v>3516</v>
      </c>
      <c r="F2545" s="822" t="s">
        <v>3466</v>
      </c>
      <c r="G2545" s="822" t="s">
        <v>3564</v>
      </c>
      <c r="H2545" s="822" t="s">
        <v>329</v>
      </c>
      <c r="I2545" s="822" t="s">
        <v>3565</v>
      </c>
      <c r="J2545" s="822" t="s">
        <v>693</v>
      </c>
      <c r="K2545" s="822" t="s">
        <v>3566</v>
      </c>
      <c r="L2545" s="825">
        <v>2086.5500000000002</v>
      </c>
      <c r="M2545" s="825">
        <v>100154.40000000002</v>
      </c>
      <c r="N2545" s="822">
        <v>48</v>
      </c>
      <c r="O2545" s="826">
        <v>34.5</v>
      </c>
      <c r="P2545" s="825">
        <v>64683.050000000017</v>
      </c>
      <c r="Q2545" s="827">
        <v>0.64583333333333337</v>
      </c>
      <c r="R2545" s="822">
        <v>31</v>
      </c>
      <c r="S2545" s="827">
        <v>0.64583333333333337</v>
      </c>
      <c r="T2545" s="826">
        <v>20.5</v>
      </c>
      <c r="U2545" s="828">
        <v>0.59420289855072461</v>
      </c>
    </row>
    <row r="2546" spans="1:21" ht="14.45" customHeight="1" x14ac:dyDescent="0.2">
      <c r="A2546" s="821">
        <v>21</v>
      </c>
      <c r="B2546" s="822" t="s">
        <v>3465</v>
      </c>
      <c r="C2546" s="822" t="s">
        <v>3471</v>
      </c>
      <c r="D2546" s="823" t="s">
        <v>6113</v>
      </c>
      <c r="E2546" s="824" t="s">
        <v>3516</v>
      </c>
      <c r="F2546" s="822" t="s">
        <v>3466</v>
      </c>
      <c r="G2546" s="822" t="s">
        <v>4169</v>
      </c>
      <c r="H2546" s="822" t="s">
        <v>662</v>
      </c>
      <c r="I2546" s="822" t="s">
        <v>2870</v>
      </c>
      <c r="J2546" s="822" t="s">
        <v>1722</v>
      </c>
      <c r="K2546" s="822" t="s">
        <v>2871</v>
      </c>
      <c r="L2546" s="825">
        <v>154.36000000000001</v>
      </c>
      <c r="M2546" s="825">
        <v>154.36000000000001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21</v>
      </c>
      <c r="B2547" s="822" t="s">
        <v>3465</v>
      </c>
      <c r="C2547" s="822" t="s">
        <v>3471</v>
      </c>
      <c r="D2547" s="823" t="s">
        <v>6113</v>
      </c>
      <c r="E2547" s="824" t="s">
        <v>3516</v>
      </c>
      <c r="F2547" s="822" t="s">
        <v>3466</v>
      </c>
      <c r="G2547" s="822" t="s">
        <v>4169</v>
      </c>
      <c r="H2547" s="822" t="s">
        <v>329</v>
      </c>
      <c r="I2547" s="822" t="s">
        <v>4170</v>
      </c>
      <c r="J2547" s="822" t="s">
        <v>1722</v>
      </c>
      <c r="K2547" s="822" t="s">
        <v>4171</v>
      </c>
      <c r="L2547" s="825">
        <v>225.06</v>
      </c>
      <c r="M2547" s="825">
        <v>450.12</v>
      </c>
      <c r="N2547" s="822">
        <v>2</v>
      </c>
      <c r="O2547" s="826">
        <v>1.5</v>
      </c>
      <c r="P2547" s="825">
        <v>225.06</v>
      </c>
      <c r="Q2547" s="827">
        <v>0.5</v>
      </c>
      <c r="R2547" s="822">
        <v>1</v>
      </c>
      <c r="S2547" s="827">
        <v>0.5</v>
      </c>
      <c r="T2547" s="826">
        <v>0.5</v>
      </c>
      <c r="U2547" s="828">
        <v>0.33333333333333331</v>
      </c>
    </row>
    <row r="2548" spans="1:21" ht="14.45" customHeight="1" x14ac:dyDescent="0.2">
      <c r="A2548" s="821">
        <v>21</v>
      </c>
      <c r="B2548" s="822" t="s">
        <v>3465</v>
      </c>
      <c r="C2548" s="822" t="s">
        <v>3471</v>
      </c>
      <c r="D2548" s="823" t="s">
        <v>6113</v>
      </c>
      <c r="E2548" s="824" t="s">
        <v>3516</v>
      </c>
      <c r="F2548" s="822" t="s">
        <v>3466</v>
      </c>
      <c r="G2548" s="822" t="s">
        <v>4172</v>
      </c>
      <c r="H2548" s="822" t="s">
        <v>329</v>
      </c>
      <c r="I2548" s="822" t="s">
        <v>4173</v>
      </c>
      <c r="J2548" s="822" t="s">
        <v>4174</v>
      </c>
      <c r="K2548" s="822" t="s">
        <v>1193</v>
      </c>
      <c r="L2548" s="825">
        <v>374.79</v>
      </c>
      <c r="M2548" s="825">
        <v>374.79</v>
      </c>
      <c r="N2548" s="822">
        <v>1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21</v>
      </c>
      <c r="B2549" s="822" t="s">
        <v>3465</v>
      </c>
      <c r="C2549" s="822" t="s">
        <v>3471</v>
      </c>
      <c r="D2549" s="823" t="s">
        <v>6113</v>
      </c>
      <c r="E2549" s="824" t="s">
        <v>3516</v>
      </c>
      <c r="F2549" s="822" t="s">
        <v>3466</v>
      </c>
      <c r="G2549" s="822" t="s">
        <v>4172</v>
      </c>
      <c r="H2549" s="822" t="s">
        <v>329</v>
      </c>
      <c r="I2549" s="822" t="s">
        <v>4931</v>
      </c>
      <c r="J2549" s="822" t="s">
        <v>4174</v>
      </c>
      <c r="K2549" s="822" t="s">
        <v>4932</v>
      </c>
      <c r="L2549" s="825">
        <v>1143.5999999999999</v>
      </c>
      <c r="M2549" s="825">
        <v>2287.1999999999998</v>
      </c>
      <c r="N2549" s="822">
        <v>2</v>
      </c>
      <c r="O2549" s="826">
        <v>1.5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21</v>
      </c>
      <c r="B2550" s="822" t="s">
        <v>3465</v>
      </c>
      <c r="C2550" s="822" t="s">
        <v>3471</v>
      </c>
      <c r="D2550" s="823" t="s">
        <v>6113</v>
      </c>
      <c r="E2550" s="824" t="s">
        <v>3516</v>
      </c>
      <c r="F2550" s="822" t="s">
        <v>3466</v>
      </c>
      <c r="G2550" s="822" t="s">
        <v>4172</v>
      </c>
      <c r="H2550" s="822" t="s">
        <v>329</v>
      </c>
      <c r="I2550" s="822" t="s">
        <v>5019</v>
      </c>
      <c r="J2550" s="822" t="s">
        <v>2105</v>
      </c>
      <c r="K2550" s="822" t="s">
        <v>5020</v>
      </c>
      <c r="L2550" s="825">
        <v>0</v>
      </c>
      <c r="M2550" s="825">
        <v>0</v>
      </c>
      <c r="N2550" s="822">
        <v>1</v>
      </c>
      <c r="O2550" s="826">
        <v>0.5</v>
      </c>
      <c r="P2550" s="825">
        <v>0</v>
      </c>
      <c r="Q2550" s="827"/>
      <c r="R2550" s="822">
        <v>1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21</v>
      </c>
      <c r="B2551" s="822" t="s">
        <v>3465</v>
      </c>
      <c r="C2551" s="822" t="s">
        <v>3471</v>
      </c>
      <c r="D2551" s="823" t="s">
        <v>6113</v>
      </c>
      <c r="E2551" s="824" t="s">
        <v>3516</v>
      </c>
      <c r="F2551" s="822" t="s">
        <v>3466</v>
      </c>
      <c r="G2551" s="822" t="s">
        <v>3549</v>
      </c>
      <c r="H2551" s="822" t="s">
        <v>662</v>
      </c>
      <c r="I2551" s="822" t="s">
        <v>3243</v>
      </c>
      <c r="J2551" s="822" t="s">
        <v>2848</v>
      </c>
      <c r="K2551" s="822" t="s">
        <v>3244</v>
      </c>
      <c r="L2551" s="825">
        <v>63.14</v>
      </c>
      <c r="M2551" s="825">
        <v>63.14</v>
      </c>
      <c r="N2551" s="822">
        <v>1</v>
      </c>
      <c r="O2551" s="826">
        <v>0.5</v>
      </c>
      <c r="P2551" s="825">
        <v>63.14</v>
      </c>
      <c r="Q2551" s="827">
        <v>1</v>
      </c>
      <c r="R2551" s="822">
        <v>1</v>
      </c>
      <c r="S2551" s="827">
        <v>1</v>
      </c>
      <c r="T2551" s="826">
        <v>0.5</v>
      </c>
      <c r="U2551" s="828">
        <v>1</v>
      </c>
    </row>
    <row r="2552" spans="1:21" ht="14.45" customHeight="1" x14ac:dyDescent="0.2">
      <c r="A2552" s="821">
        <v>21</v>
      </c>
      <c r="B2552" s="822" t="s">
        <v>3465</v>
      </c>
      <c r="C2552" s="822" t="s">
        <v>3471</v>
      </c>
      <c r="D2552" s="823" t="s">
        <v>6113</v>
      </c>
      <c r="E2552" s="824" t="s">
        <v>3516</v>
      </c>
      <c r="F2552" s="822" t="s">
        <v>3466</v>
      </c>
      <c r="G2552" s="822" t="s">
        <v>3549</v>
      </c>
      <c r="H2552" s="822" t="s">
        <v>662</v>
      </c>
      <c r="I2552" s="822" t="s">
        <v>2852</v>
      </c>
      <c r="J2552" s="822" t="s">
        <v>2848</v>
      </c>
      <c r="K2552" s="822" t="s">
        <v>2853</v>
      </c>
      <c r="L2552" s="825">
        <v>84.18</v>
      </c>
      <c r="M2552" s="825">
        <v>84.18</v>
      </c>
      <c r="N2552" s="822">
        <v>1</v>
      </c>
      <c r="O2552" s="826">
        <v>0.5</v>
      </c>
      <c r="P2552" s="825">
        <v>84.18</v>
      </c>
      <c r="Q2552" s="827">
        <v>1</v>
      </c>
      <c r="R2552" s="822">
        <v>1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21</v>
      </c>
      <c r="B2553" s="822" t="s">
        <v>3465</v>
      </c>
      <c r="C2553" s="822" t="s">
        <v>3471</v>
      </c>
      <c r="D2553" s="823" t="s">
        <v>6113</v>
      </c>
      <c r="E2553" s="824" t="s">
        <v>3516</v>
      </c>
      <c r="F2553" s="822" t="s">
        <v>3466</v>
      </c>
      <c r="G2553" s="822" t="s">
        <v>3549</v>
      </c>
      <c r="H2553" s="822" t="s">
        <v>662</v>
      </c>
      <c r="I2553" s="822" t="s">
        <v>2854</v>
      </c>
      <c r="J2553" s="822" t="s">
        <v>1925</v>
      </c>
      <c r="K2553" s="822" t="s">
        <v>2855</v>
      </c>
      <c r="L2553" s="825">
        <v>49.08</v>
      </c>
      <c r="M2553" s="825">
        <v>49.08</v>
      </c>
      <c r="N2553" s="822">
        <v>1</v>
      </c>
      <c r="O2553" s="826">
        <v>0.5</v>
      </c>
      <c r="P2553" s="825">
        <v>49.08</v>
      </c>
      <c r="Q2553" s="827">
        <v>1</v>
      </c>
      <c r="R2553" s="822">
        <v>1</v>
      </c>
      <c r="S2553" s="827">
        <v>1</v>
      </c>
      <c r="T2553" s="826">
        <v>0.5</v>
      </c>
      <c r="U2553" s="828">
        <v>1</v>
      </c>
    </row>
    <row r="2554" spans="1:21" ht="14.45" customHeight="1" x14ac:dyDescent="0.2">
      <c r="A2554" s="821">
        <v>21</v>
      </c>
      <c r="B2554" s="822" t="s">
        <v>3465</v>
      </c>
      <c r="C2554" s="822" t="s">
        <v>3471</v>
      </c>
      <c r="D2554" s="823" t="s">
        <v>6113</v>
      </c>
      <c r="E2554" s="824" t="s">
        <v>3516</v>
      </c>
      <c r="F2554" s="822" t="s">
        <v>3466</v>
      </c>
      <c r="G2554" s="822" t="s">
        <v>3549</v>
      </c>
      <c r="H2554" s="822" t="s">
        <v>662</v>
      </c>
      <c r="I2554" s="822" t="s">
        <v>4186</v>
      </c>
      <c r="J2554" s="822" t="s">
        <v>1925</v>
      </c>
      <c r="K2554" s="822" t="s">
        <v>4187</v>
      </c>
      <c r="L2554" s="825">
        <v>126.27</v>
      </c>
      <c r="M2554" s="825">
        <v>126.27</v>
      </c>
      <c r="N2554" s="822">
        <v>1</v>
      </c>
      <c r="O2554" s="826">
        <v>0.5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21</v>
      </c>
      <c r="B2555" s="822" t="s">
        <v>3465</v>
      </c>
      <c r="C2555" s="822" t="s">
        <v>3471</v>
      </c>
      <c r="D2555" s="823" t="s">
        <v>6113</v>
      </c>
      <c r="E2555" s="824" t="s">
        <v>3516</v>
      </c>
      <c r="F2555" s="822" t="s">
        <v>3466</v>
      </c>
      <c r="G2555" s="822" t="s">
        <v>3549</v>
      </c>
      <c r="H2555" s="822" t="s">
        <v>662</v>
      </c>
      <c r="I2555" s="822" t="s">
        <v>5506</v>
      </c>
      <c r="J2555" s="822" t="s">
        <v>1925</v>
      </c>
      <c r="K2555" s="822" t="s">
        <v>4744</v>
      </c>
      <c r="L2555" s="825">
        <v>94.28</v>
      </c>
      <c r="M2555" s="825">
        <v>94.28</v>
      </c>
      <c r="N2555" s="822">
        <v>1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21</v>
      </c>
      <c r="B2556" s="822" t="s">
        <v>3465</v>
      </c>
      <c r="C2556" s="822" t="s">
        <v>3471</v>
      </c>
      <c r="D2556" s="823" t="s">
        <v>6113</v>
      </c>
      <c r="E2556" s="824" t="s">
        <v>3516</v>
      </c>
      <c r="F2556" s="822" t="s">
        <v>3466</v>
      </c>
      <c r="G2556" s="822" t="s">
        <v>4192</v>
      </c>
      <c r="H2556" s="822" t="s">
        <v>329</v>
      </c>
      <c r="I2556" s="822" t="s">
        <v>4196</v>
      </c>
      <c r="J2556" s="822" t="s">
        <v>987</v>
      </c>
      <c r="K2556" s="822" t="s">
        <v>988</v>
      </c>
      <c r="L2556" s="825">
        <v>79.069999999999993</v>
      </c>
      <c r="M2556" s="825">
        <v>237.20999999999998</v>
      </c>
      <c r="N2556" s="822">
        <v>3</v>
      </c>
      <c r="O2556" s="826">
        <v>1.5</v>
      </c>
      <c r="P2556" s="825">
        <v>158.13999999999999</v>
      </c>
      <c r="Q2556" s="827">
        <v>0.66666666666666663</v>
      </c>
      <c r="R2556" s="822">
        <v>2</v>
      </c>
      <c r="S2556" s="827">
        <v>0.66666666666666663</v>
      </c>
      <c r="T2556" s="826">
        <v>1</v>
      </c>
      <c r="U2556" s="828">
        <v>0.66666666666666663</v>
      </c>
    </row>
    <row r="2557" spans="1:21" ht="14.45" customHeight="1" x14ac:dyDescent="0.2">
      <c r="A2557" s="821">
        <v>21</v>
      </c>
      <c r="B2557" s="822" t="s">
        <v>3465</v>
      </c>
      <c r="C2557" s="822" t="s">
        <v>3471</v>
      </c>
      <c r="D2557" s="823" t="s">
        <v>6113</v>
      </c>
      <c r="E2557" s="824" t="s">
        <v>3516</v>
      </c>
      <c r="F2557" s="822" t="s">
        <v>3466</v>
      </c>
      <c r="G2557" s="822" t="s">
        <v>3553</v>
      </c>
      <c r="H2557" s="822" t="s">
        <v>329</v>
      </c>
      <c r="I2557" s="822" t="s">
        <v>3554</v>
      </c>
      <c r="J2557" s="822" t="s">
        <v>1244</v>
      </c>
      <c r="K2557" s="822" t="s">
        <v>1245</v>
      </c>
      <c r="L2557" s="825">
        <v>121.92</v>
      </c>
      <c r="M2557" s="825">
        <v>609.6</v>
      </c>
      <c r="N2557" s="822">
        <v>5</v>
      </c>
      <c r="O2557" s="826">
        <v>4</v>
      </c>
      <c r="P2557" s="825">
        <v>121.92</v>
      </c>
      <c r="Q2557" s="827">
        <v>0.19999999999999998</v>
      </c>
      <c r="R2557" s="822">
        <v>1</v>
      </c>
      <c r="S2557" s="827">
        <v>0.2</v>
      </c>
      <c r="T2557" s="826">
        <v>1</v>
      </c>
      <c r="U2557" s="828">
        <v>0.25</v>
      </c>
    </row>
    <row r="2558" spans="1:21" ht="14.45" customHeight="1" x14ac:dyDescent="0.2">
      <c r="A2558" s="821">
        <v>21</v>
      </c>
      <c r="B2558" s="822" t="s">
        <v>3465</v>
      </c>
      <c r="C2558" s="822" t="s">
        <v>3471</v>
      </c>
      <c r="D2558" s="823" t="s">
        <v>6113</v>
      </c>
      <c r="E2558" s="824" t="s">
        <v>3516</v>
      </c>
      <c r="F2558" s="822" t="s">
        <v>3466</v>
      </c>
      <c r="G2558" s="822" t="s">
        <v>3553</v>
      </c>
      <c r="H2558" s="822" t="s">
        <v>329</v>
      </c>
      <c r="I2558" s="822" t="s">
        <v>4202</v>
      </c>
      <c r="J2558" s="822" t="s">
        <v>1244</v>
      </c>
      <c r="K2558" s="822" t="s">
        <v>1245</v>
      </c>
      <c r="L2558" s="825">
        <v>121.92</v>
      </c>
      <c r="M2558" s="825">
        <v>243.84</v>
      </c>
      <c r="N2558" s="822">
        <v>2</v>
      </c>
      <c r="O2558" s="826">
        <v>1.5</v>
      </c>
      <c r="P2558" s="825">
        <v>121.92</v>
      </c>
      <c r="Q2558" s="827">
        <v>0.5</v>
      </c>
      <c r="R2558" s="822">
        <v>1</v>
      </c>
      <c r="S2558" s="827">
        <v>0.5</v>
      </c>
      <c r="T2558" s="826">
        <v>0.5</v>
      </c>
      <c r="U2558" s="828">
        <v>0.33333333333333331</v>
      </c>
    </row>
    <row r="2559" spans="1:21" ht="14.45" customHeight="1" x14ac:dyDescent="0.2">
      <c r="A2559" s="821">
        <v>21</v>
      </c>
      <c r="B2559" s="822" t="s">
        <v>3465</v>
      </c>
      <c r="C2559" s="822" t="s">
        <v>3471</v>
      </c>
      <c r="D2559" s="823" t="s">
        <v>6113</v>
      </c>
      <c r="E2559" s="824" t="s">
        <v>3516</v>
      </c>
      <c r="F2559" s="822" t="s">
        <v>3466</v>
      </c>
      <c r="G2559" s="822" t="s">
        <v>4203</v>
      </c>
      <c r="H2559" s="822" t="s">
        <v>329</v>
      </c>
      <c r="I2559" s="822" t="s">
        <v>5507</v>
      </c>
      <c r="J2559" s="822" t="s">
        <v>1960</v>
      </c>
      <c r="K2559" s="822" t="s">
        <v>5508</v>
      </c>
      <c r="L2559" s="825">
        <v>0</v>
      </c>
      <c r="M2559" s="825">
        <v>0</v>
      </c>
      <c r="N2559" s="822">
        <v>1</v>
      </c>
      <c r="O2559" s="826">
        <v>0.5</v>
      </c>
      <c r="P2559" s="825">
        <v>0</v>
      </c>
      <c r="Q2559" s="827"/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21</v>
      </c>
      <c r="B2560" s="822" t="s">
        <v>3465</v>
      </c>
      <c r="C2560" s="822" t="s">
        <v>3471</v>
      </c>
      <c r="D2560" s="823" t="s">
        <v>6113</v>
      </c>
      <c r="E2560" s="824" t="s">
        <v>3516</v>
      </c>
      <c r="F2560" s="822" t="s">
        <v>3466</v>
      </c>
      <c r="G2560" s="822" t="s">
        <v>4203</v>
      </c>
      <c r="H2560" s="822" t="s">
        <v>329</v>
      </c>
      <c r="I2560" s="822" t="s">
        <v>4204</v>
      </c>
      <c r="J2560" s="822" t="s">
        <v>1960</v>
      </c>
      <c r="K2560" s="822" t="s">
        <v>1961</v>
      </c>
      <c r="L2560" s="825">
        <v>0</v>
      </c>
      <c r="M2560" s="825">
        <v>0</v>
      </c>
      <c r="N2560" s="822">
        <v>1</v>
      </c>
      <c r="O2560" s="826">
        <v>0.5</v>
      </c>
      <c r="P2560" s="825">
        <v>0</v>
      </c>
      <c r="Q2560" s="827"/>
      <c r="R2560" s="822">
        <v>1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21</v>
      </c>
      <c r="B2561" s="822" t="s">
        <v>3465</v>
      </c>
      <c r="C2561" s="822" t="s">
        <v>3471</v>
      </c>
      <c r="D2561" s="823" t="s">
        <v>6113</v>
      </c>
      <c r="E2561" s="824" t="s">
        <v>3516</v>
      </c>
      <c r="F2561" s="822" t="s">
        <v>3466</v>
      </c>
      <c r="G2561" s="822" t="s">
        <v>4205</v>
      </c>
      <c r="H2561" s="822" t="s">
        <v>329</v>
      </c>
      <c r="I2561" s="822" t="s">
        <v>4535</v>
      </c>
      <c r="J2561" s="822" t="s">
        <v>1290</v>
      </c>
      <c r="K2561" s="822" t="s">
        <v>3785</v>
      </c>
      <c r="L2561" s="825">
        <v>1933.92</v>
      </c>
      <c r="M2561" s="825">
        <v>1933.92</v>
      </c>
      <c r="N2561" s="822">
        <v>1</v>
      </c>
      <c r="O2561" s="826">
        <v>0.5</v>
      </c>
      <c r="P2561" s="825">
        <v>1933.92</v>
      </c>
      <c r="Q2561" s="827">
        <v>1</v>
      </c>
      <c r="R2561" s="822">
        <v>1</v>
      </c>
      <c r="S2561" s="827">
        <v>1</v>
      </c>
      <c r="T2561" s="826">
        <v>0.5</v>
      </c>
      <c r="U2561" s="828">
        <v>1</v>
      </c>
    </row>
    <row r="2562" spans="1:21" ht="14.45" customHeight="1" x14ac:dyDescent="0.2">
      <c r="A2562" s="821">
        <v>21</v>
      </c>
      <c r="B2562" s="822" t="s">
        <v>3465</v>
      </c>
      <c r="C2562" s="822" t="s">
        <v>3471</v>
      </c>
      <c r="D2562" s="823" t="s">
        <v>6113</v>
      </c>
      <c r="E2562" s="824" t="s">
        <v>3516</v>
      </c>
      <c r="F2562" s="822" t="s">
        <v>3467</v>
      </c>
      <c r="G2562" s="822" t="s">
        <v>3555</v>
      </c>
      <c r="H2562" s="822" t="s">
        <v>329</v>
      </c>
      <c r="I2562" s="822" t="s">
        <v>4207</v>
      </c>
      <c r="J2562" s="822" t="s">
        <v>3557</v>
      </c>
      <c r="K2562" s="822"/>
      <c r="L2562" s="825">
        <v>0</v>
      </c>
      <c r="M2562" s="825">
        <v>0</v>
      </c>
      <c r="N2562" s="822">
        <v>1</v>
      </c>
      <c r="O2562" s="826">
        <v>1</v>
      </c>
      <c r="P2562" s="825">
        <v>0</v>
      </c>
      <c r="Q2562" s="827"/>
      <c r="R2562" s="822">
        <v>1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21</v>
      </c>
      <c r="B2563" s="822" t="s">
        <v>3465</v>
      </c>
      <c r="C2563" s="822" t="s">
        <v>3471</v>
      </c>
      <c r="D2563" s="823" t="s">
        <v>6113</v>
      </c>
      <c r="E2563" s="824" t="s">
        <v>3516</v>
      </c>
      <c r="F2563" s="822" t="s">
        <v>3467</v>
      </c>
      <c r="G2563" s="822" t="s">
        <v>3555</v>
      </c>
      <c r="H2563" s="822" t="s">
        <v>329</v>
      </c>
      <c r="I2563" s="822" t="s">
        <v>4758</v>
      </c>
      <c r="J2563" s="822" t="s">
        <v>3557</v>
      </c>
      <c r="K2563" s="822"/>
      <c r="L2563" s="825">
        <v>0</v>
      </c>
      <c r="M2563" s="825">
        <v>0</v>
      </c>
      <c r="N2563" s="822">
        <v>1</v>
      </c>
      <c r="O2563" s="826">
        <v>1</v>
      </c>
      <c r="P2563" s="825"/>
      <c r="Q2563" s="827"/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21</v>
      </c>
      <c r="B2564" s="822" t="s">
        <v>3465</v>
      </c>
      <c r="C2564" s="822" t="s">
        <v>3471</v>
      </c>
      <c r="D2564" s="823" t="s">
        <v>6113</v>
      </c>
      <c r="E2564" s="824" t="s">
        <v>3498</v>
      </c>
      <c r="F2564" s="822" t="s">
        <v>3466</v>
      </c>
      <c r="G2564" s="822" t="s">
        <v>5509</v>
      </c>
      <c r="H2564" s="822" t="s">
        <v>329</v>
      </c>
      <c r="I2564" s="822" t="s">
        <v>5510</v>
      </c>
      <c r="J2564" s="822" t="s">
        <v>5511</v>
      </c>
      <c r="K2564" s="822" t="s">
        <v>1111</v>
      </c>
      <c r="L2564" s="825">
        <v>35.11</v>
      </c>
      <c r="M2564" s="825">
        <v>210.66</v>
      </c>
      <c r="N2564" s="822">
        <v>6</v>
      </c>
      <c r="O2564" s="826">
        <v>1.5</v>
      </c>
      <c r="P2564" s="825">
        <v>140.44</v>
      </c>
      <c r="Q2564" s="827">
        <v>0.66666666666666663</v>
      </c>
      <c r="R2564" s="822">
        <v>4</v>
      </c>
      <c r="S2564" s="827">
        <v>0.66666666666666663</v>
      </c>
      <c r="T2564" s="826">
        <v>1</v>
      </c>
      <c r="U2564" s="828">
        <v>0.66666666666666663</v>
      </c>
    </row>
    <row r="2565" spans="1:21" ht="14.45" customHeight="1" x14ac:dyDescent="0.2">
      <c r="A2565" s="821">
        <v>21</v>
      </c>
      <c r="B2565" s="822" t="s">
        <v>3465</v>
      </c>
      <c r="C2565" s="822" t="s">
        <v>3471</v>
      </c>
      <c r="D2565" s="823" t="s">
        <v>6113</v>
      </c>
      <c r="E2565" s="824" t="s">
        <v>3498</v>
      </c>
      <c r="F2565" s="822" t="s">
        <v>3466</v>
      </c>
      <c r="G2565" s="822" t="s">
        <v>3641</v>
      </c>
      <c r="H2565" s="822" t="s">
        <v>329</v>
      </c>
      <c r="I2565" s="822" t="s">
        <v>3645</v>
      </c>
      <c r="J2565" s="822" t="s">
        <v>3643</v>
      </c>
      <c r="K2565" s="822" t="s">
        <v>3646</v>
      </c>
      <c r="L2565" s="825">
        <v>70.48</v>
      </c>
      <c r="M2565" s="825">
        <v>493.36</v>
      </c>
      <c r="N2565" s="822">
        <v>7</v>
      </c>
      <c r="O2565" s="826">
        <v>2</v>
      </c>
      <c r="P2565" s="825">
        <v>140.96</v>
      </c>
      <c r="Q2565" s="827">
        <v>0.2857142857142857</v>
      </c>
      <c r="R2565" s="822">
        <v>2</v>
      </c>
      <c r="S2565" s="827">
        <v>0.2857142857142857</v>
      </c>
      <c r="T2565" s="826">
        <v>0.5</v>
      </c>
      <c r="U2565" s="828">
        <v>0.25</v>
      </c>
    </row>
    <row r="2566" spans="1:21" ht="14.45" customHeight="1" x14ac:dyDescent="0.2">
      <c r="A2566" s="821">
        <v>21</v>
      </c>
      <c r="B2566" s="822" t="s">
        <v>3465</v>
      </c>
      <c r="C2566" s="822" t="s">
        <v>3471</v>
      </c>
      <c r="D2566" s="823" t="s">
        <v>6113</v>
      </c>
      <c r="E2566" s="824" t="s">
        <v>3498</v>
      </c>
      <c r="F2566" s="822" t="s">
        <v>3466</v>
      </c>
      <c r="G2566" s="822" t="s">
        <v>4891</v>
      </c>
      <c r="H2566" s="822" t="s">
        <v>329</v>
      </c>
      <c r="I2566" s="822" t="s">
        <v>5512</v>
      </c>
      <c r="J2566" s="822" t="s">
        <v>3237</v>
      </c>
      <c r="K2566" s="822" t="s">
        <v>1644</v>
      </c>
      <c r="L2566" s="825">
        <v>329.56</v>
      </c>
      <c r="M2566" s="825">
        <v>659.12</v>
      </c>
      <c r="N2566" s="822">
        <v>2</v>
      </c>
      <c r="O2566" s="826">
        <v>1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21</v>
      </c>
      <c r="B2567" s="822" t="s">
        <v>3465</v>
      </c>
      <c r="C2567" s="822" t="s">
        <v>3471</v>
      </c>
      <c r="D2567" s="823" t="s">
        <v>6113</v>
      </c>
      <c r="E2567" s="824" t="s">
        <v>3498</v>
      </c>
      <c r="F2567" s="822" t="s">
        <v>3466</v>
      </c>
      <c r="G2567" s="822" t="s">
        <v>4891</v>
      </c>
      <c r="H2567" s="822" t="s">
        <v>662</v>
      </c>
      <c r="I2567" s="822" t="s">
        <v>2948</v>
      </c>
      <c r="J2567" s="822" t="s">
        <v>1639</v>
      </c>
      <c r="K2567" s="822" t="s">
        <v>1644</v>
      </c>
      <c r="L2567" s="825">
        <v>462.72</v>
      </c>
      <c r="M2567" s="825">
        <v>1388.16</v>
      </c>
      <c r="N2567" s="822">
        <v>3</v>
      </c>
      <c r="O2567" s="826">
        <v>1</v>
      </c>
      <c r="P2567" s="825">
        <v>1388.16</v>
      </c>
      <c r="Q2567" s="827">
        <v>1</v>
      </c>
      <c r="R2567" s="822">
        <v>3</v>
      </c>
      <c r="S2567" s="827">
        <v>1</v>
      </c>
      <c r="T2567" s="826">
        <v>1</v>
      </c>
      <c r="U2567" s="828">
        <v>1</v>
      </c>
    </row>
    <row r="2568" spans="1:21" ht="14.45" customHeight="1" x14ac:dyDescent="0.2">
      <c r="A2568" s="821">
        <v>21</v>
      </c>
      <c r="B2568" s="822" t="s">
        <v>3465</v>
      </c>
      <c r="C2568" s="822" t="s">
        <v>3471</v>
      </c>
      <c r="D2568" s="823" t="s">
        <v>6113</v>
      </c>
      <c r="E2568" s="824" t="s">
        <v>3498</v>
      </c>
      <c r="F2568" s="822" t="s">
        <v>3466</v>
      </c>
      <c r="G2568" s="822" t="s">
        <v>3647</v>
      </c>
      <c r="H2568" s="822" t="s">
        <v>662</v>
      </c>
      <c r="I2568" s="822" t="s">
        <v>2999</v>
      </c>
      <c r="J2568" s="822" t="s">
        <v>701</v>
      </c>
      <c r="K2568" s="822" t="s">
        <v>702</v>
      </c>
      <c r="L2568" s="825">
        <v>72.55</v>
      </c>
      <c r="M2568" s="825">
        <v>362.75</v>
      </c>
      <c r="N2568" s="822">
        <v>5</v>
      </c>
      <c r="O2568" s="826">
        <v>5</v>
      </c>
      <c r="P2568" s="825">
        <v>72.55</v>
      </c>
      <c r="Q2568" s="827">
        <v>0.19999999999999998</v>
      </c>
      <c r="R2568" s="822">
        <v>1</v>
      </c>
      <c r="S2568" s="827">
        <v>0.2</v>
      </c>
      <c r="T2568" s="826">
        <v>1</v>
      </c>
      <c r="U2568" s="828">
        <v>0.2</v>
      </c>
    </row>
    <row r="2569" spans="1:21" ht="14.45" customHeight="1" x14ac:dyDescent="0.2">
      <c r="A2569" s="821">
        <v>21</v>
      </c>
      <c r="B2569" s="822" t="s">
        <v>3465</v>
      </c>
      <c r="C2569" s="822" t="s">
        <v>3471</v>
      </c>
      <c r="D2569" s="823" t="s">
        <v>6113</v>
      </c>
      <c r="E2569" s="824" t="s">
        <v>3498</v>
      </c>
      <c r="F2569" s="822" t="s">
        <v>3466</v>
      </c>
      <c r="G2569" s="822" t="s">
        <v>3647</v>
      </c>
      <c r="H2569" s="822" t="s">
        <v>662</v>
      </c>
      <c r="I2569" s="822" t="s">
        <v>2998</v>
      </c>
      <c r="J2569" s="822" t="s">
        <v>701</v>
      </c>
      <c r="K2569" s="822" t="s">
        <v>703</v>
      </c>
      <c r="L2569" s="825">
        <v>21.76</v>
      </c>
      <c r="M2569" s="825">
        <v>65.28</v>
      </c>
      <c r="N2569" s="822">
        <v>3</v>
      </c>
      <c r="O2569" s="826">
        <v>2</v>
      </c>
      <c r="P2569" s="825">
        <v>65.28</v>
      </c>
      <c r="Q2569" s="827">
        <v>1</v>
      </c>
      <c r="R2569" s="822">
        <v>3</v>
      </c>
      <c r="S2569" s="827">
        <v>1</v>
      </c>
      <c r="T2569" s="826">
        <v>2</v>
      </c>
      <c r="U2569" s="828">
        <v>1</v>
      </c>
    </row>
    <row r="2570" spans="1:21" ht="14.45" customHeight="1" x14ac:dyDescent="0.2">
      <c r="A2570" s="821">
        <v>21</v>
      </c>
      <c r="B2570" s="822" t="s">
        <v>3465</v>
      </c>
      <c r="C2570" s="822" t="s">
        <v>3471</v>
      </c>
      <c r="D2570" s="823" t="s">
        <v>6113</v>
      </c>
      <c r="E2570" s="824" t="s">
        <v>3498</v>
      </c>
      <c r="F2570" s="822" t="s">
        <v>3466</v>
      </c>
      <c r="G2570" s="822" t="s">
        <v>3647</v>
      </c>
      <c r="H2570" s="822" t="s">
        <v>662</v>
      </c>
      <c r="I2570" s="822" t="s">
        <v>3000</v>
      </c>
      <c r="J2570" s="822" t="s">
        <v>701</v>
      </c>
      <c r="K2570" s="822" t="s">
        <v>698</v>
      </c>
      <c r="L2570" s="825">
        <v>65.28</v>
      </c>
      <c r="M2570" s="825">
        <v>1697.28</v>
      </c>
      <c r="N2570" s="822">
        <v>26</v>
      </c>
      <c r="O2570" s="826">
        <v>8.5</v>
      </c>
      <c r="P2570" s="825">
        <v>1044.48</v>
      </c>
      <c r="Q2570" s="827">
        <v>0.61538461538461542</v>
      </c>
      <c r="R2570" s="822">
        <v>16</v>
      </c>
      <c r="S2570" s="827">
        <v>0.61538461538461542</v>
      </c>
      <c r="T2570" s="826">
        <v>5</v>
      </c>
      <c r="U2570" s="828">
        <v>0.58823529411764708</v>
      </c>
    </row>
    <row r="2571" spans="1:21" ht="14.45" customHeight="1" x14ac:dyDescent="0.2">
      <c r="A2571" s="821">
        <v>21</v>
      </c>
      <c r="B2571" s="822" t="s">
        <v>3465</v>
      </c>
      <c r="C2571" s="822" t="s">
        <v>3471</v>
      </c>
      <c r="D2571" s="823" t="s">
        <v>6113</v>
      </c>
      <c r="E2571" s="824" t="s">
        <v>3498</v>
      </c>
      <c r="F2571" s="822" t="s">
        <v>3466</v>
      </c>
      <c r="G2571" s="822" t="s">
        <v>3656</v>
      </c>
      <c r="H2571" s="822" t="s">
        <v>662</v>
      </c>
      <c r="I2571" s="822" t="s">
        <v>3078</v>
      </c>
      <c r="J2571" s="822" t="s">
        <v>3079</v>
      </c>
      <c r="K2571" s="822" t="s">
        <v>3080</v>
      </c>
      <c r="L2571" s="825">
        <v>23.4</v>
      </c>
      <c r="M2571" s="825">
        <v>46.8</v>
      </c>
      <c r="N2571" s="822">
        <v>2</v>
      </c>
      <c r="O2571" s="826">
        <v>0.5</v>
      </c>
      <c r="P2571" s="825">
        <v>46.8</v>
      </c>
      <c r="Q2571" s="827">
        <v>1</v>
      </c>
      <c r="R2571" s="822">
        <v>2</v>
      </c>
      <c r="S2571" s="827">
        <v>1</v>
      </c>
      <c r="T2571" s="826">
        <v>0.5</v>
      </c>
      <c r="U2571" s="828">
        <v>1</v>
      </c>
    </row>
    <row r="2572" spans="1:21" ht="14.45" customHeight="1" x14ac:dyDescent="0.2">
      <c r="A2572" s="821">
        <v>21</v>
      </c>
      <c r="B2572" s="822" t="s">
        <v>3465</v>
      </c>
      <c r="C2572" s="822" t="s">
        <v>3471</v>
      </c>
      <c r="D2572" s="823" t="s">
        <v>6113</v>
      </c>
      <c r="E2572" s="824" t="s">
        <v>3498</v>
      </c>
      <c r="F2572" s="822" t="s">
        <v>3466</v>
      </c>
      <c r="G2572" s="822" t="s">
        <v>3656</v>
      </c>
      <c r="H2572" s="822" t="s">
        <v>662</v>
      </c>
      <c r="I2572" s="822" t="s">
        <v>3083</v>
      </c>
      <c r="J2572" s="822" t="s">
        <v>3079</v>
      </c>
      <c r="K2572" s="822" t="s">
        <v>3084</v>
      </c>
      <c r="L2572" s="825">
        <v>11.71</v>
      </c>
      <c r="M2572" s="825">
        <v>11.71</v>
      </c>
      <c r="N2572" s="822">
        <v>1</v>
      </c>
      <c r="O2572" s="826">
        <v>1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21</v>
      </c>
      <c r="B2573" s="822" t="s">
        <v>3465</v>
      </c>
      <c r="C2573" s="822" t="s">
        <v>3471</v>
      </c>
      <c r="D2573" s="823" t="s">
        <v>6113</v>
      </c>
      <c r="E2573" s="824" t="s">
        <v>3498</v>
      </c>
      <c r="F2573" s="822" t="s">
        <v>3466</v>
      </c>
      <c r="G2573" s="822" t="s">
        <v>3657</v>
      </c>
      <c r="H2573" s="822" t="s">
        <v>662</v>
      </c>
      <c r="I2573" s="822" t="s">
        <v>2767</v>
      </c>
      <c r="J2573" s="822" t="s">
        <v>2765</v>
      </c>
      <c r="K2573" s="822" t="s">
        <v>2768</v>
      </c>
      <c r="L2573" s="825">
        <v>31.09</v>
      </c>
      <c r="M2573" s="825">
        <v>310.89999999999998</v>
      </c>
      <c r="N2573" s="822">
        <v>10</v>
      </c>
      <c r="O2573" s="826">
        <v>3</v>
      </c>
      <c r="P2573" s="825">
        <v>310.89999999999998</v>
      </c>
      <c r="Q2573" s="827">
        <v>1</v>
      </c>
      <c r="R2573" s="822">
        <v>10</v>
      </c>
      <c r="S2573" s="827">
        <v>1</v>
      </c>
      <c r="T2573" s="826">
        <v>3</v>
      </c>
      <c r="U2573" s="828">
        <v>1</v>
      </c>
    </row>
    <row r="2574" spans="1:21" ht="14.45" customHeight="1" x14ac:dyDescent="0.2">
      <c r="A2574" s="821">
        <v>21</v>
      </c>
      <c r="B2574" s="822" t="s">
        <v>3465</v>
      </c>
      <c r="C2574" s="822" t="s">
        <v>3471</v>
      </c>
      <c r="D2574" s="823" t="s">
        <v>6113</v>
      </c>
      <c r="E2574" s="824" t="s">
        <v>3498</v>
      </c>
      <c r="F2574" s="822" t="s">
        <v>3466</v>
      </c>
      <c r="G2574" s="822" t="s">
        <v>3662</v>
      </c>
      <c r="H2574" s="822" t="s">
        <v>329</v>
      </c>
      <c r="I2574" s="822" t="s">
        <v>4266</v>
      </c>
      <c r="J2574" s="822" t="s">
        <v>4267</v>
      </c>
      <c r="K2574" s="822" t="s">
        <v>3667</v>
      </c>
      <c r="L2574" s="825">
        <v>219.25</v>
      </c>
      <c r="M2574" s="825">
        <v>657.75</v>
      </c>
      <c r="N2574" s="822">
        <v>3</v>
      </c>
      <c r="O2574" s="826">
        <v>0.5</v>
      </c>
      <c r="P2574" s="825">
        <v>657.75</v>
      </c>
      <c r="Q2574" s="827">
        <v>1</v>
      </c>
      <c r="R2574" s="822">
        <v>3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21</v>
      </c>
      <c r="B2575" s="822" t="s">
        <v>3465</v>
      </c>
      <c r="C2575" s="822" t="s">
        <v>3471</v>
      </c>
      <c r="D2575" s="823" t="s">
        <v>6113</v>
      </c>
      <c r="E2575" s="824" t="s">
        <v>3498</v>
      </c>
      <c r="F2575" s="822" t="s">
        <v>3466</v>
      </c>
      <c r="G2575" s="822" t="s">
        <v>3662</v>
      </c>
      <c r="H2575" s="822" t="s">
        <v>329</v>
      </c>
      <c r="I2575" s="822" t="s">
        <v>3668</v>
      </c>
      <c r="J2575" s="822" t="s">
        <v>3669</v>
      </c>
      <c r="K2575" s="822" t="s">
        <v>3667</v>
      </c>
      <c r="L2575" s="825">
        <v>219.25</v>
      </c>
      <c r="M2575" s="825">
        <v>657.75</v>
      </c>
      <c r="N2575" s="822">
        <v>3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21</v>
      </c>
      <c r="B2576" s="822" t="s">
        <v>3465</v>
      </c>
      <c r="C2576" s="822" t="s">
        <v>3471</v>
      </c>
      <c r="D2576" s="823" t="s">
        <v>6113</v>
      </c>
      <c r="E2576" s="824" t="s">
        <v>3498</v>
      </c>
      <c r="F2576" s="822" t="s">
        <v>3466</v>
      </c>
      <c r="G2576" s="822" t="s">
        <v>3583</v>
      </c>
      <c r="H2576" s="822" t="s">
        <v>329</v>
      </c>
      <c r="I2576" s="822" t="s">
        <v>5513</v>
      </c>
      <c r="J2576" s="822" t="s">
        <v>3684</v>
      </c>
      <c r="K2576" s="822" t="s">
        <v>3735</v>
      </c>
      <c r="L2576" s="825">
        <v>183.79</v>
      </c>
      <c r="M2576" s="825">
        <v>551.37</v>
      </c>
      <c r="N2576" s="822">
        <v>3</v>
      </c>
      <c r="O2576" s="826">
        <v>1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21</v>
      </c>
      <c r="B2577" s="822" t="s">
        <v>3465</v>
      </c>
      <c r="C2577" s="822" t="s">
        <v>3471</v>
      </c>
      <c r="D2577" s="823" t="s">
        <v>6113</v>
      </c>
      <c r="E2577" s="824" t="s">
        <v>3498</v>
      </c>
      <c r="F2577" s="822" t="s">
        <v>3466</v>
      </c>
      <c r="G2577" s="822" t="s">
        <v>3583</v>
      </c>
      <c r="H2577" s="822" t="s">
        <v>329</v>
      </c>
      <c r="I2577" s="822" t="s">
        <v>5042</v>
      </c>
      <c r="J2577" s="822" t="s">
        <v>3684</v>
      </c>
      <c r="K2577" s="822" t="s">
        <v>2389</v>
      </c>
      <c r="L2577" s="825">
        <v>84.83</v>
      </c>
      <c r="M2577" s="825">
        <v>254.49</v>
      </c>
      <c r="N2577" s="822">
        <v>3</v>
      </c>
      <c r="O2577" s="826">
        <v>0.5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21</v>
      </c>
      <c r="B2578" s="822" t="s">
        <v>3465</v>
      </c>
      <c r="C2578" s="822" t="s">
        <v>3471</v>
      </c>
      <c r="D2578" s="823" t="s">
        <v>6113</v>
      </c>
      <c r="E2578" s="824" t="s">
        <v>3498</v>
      </c>
      <c r="F2578" s="822" t="s">
        <v>3466</v>
      </c>
      <c r="G2578" s="822" t="s">
        <v>3583</v>
      </c>
      <c r="H2578" s="822" t="s">
        <v>329</v>
      </c>
      <c r="I2578" s="822" t="s">
        <v>5514</v>
      </c>
      <c r="J2578" s="822" t="s">
        <v>3684</v>
      </c>
      <c r="K2578" s="822" t="s">
        <v>5515</v>
      </c>
      <c r="L2578" s="825">
        <v>282.76</v>
      </c>
      <c r="M2578" s="825">
        <v>1413.8</v>
      </c>
      <c r="N2578" s="822">
        <v>5</v>
      </c>
      <c r="O2578" s="826">
        <v>2.5</v>
      </c>
      <c r="P2578" s="825">
        <v>565.52</v>
      </c>
      <c r="Q2578" s="827">
        <v>0.4</v>
      </c>
      <c r="R2578" s="822">
        <v>2</v>
      </c>
      <c r="S2578" s="827">
        <v>0.4</v>
      </c>
      <c r="T2578" s="826">
        <v>1</v>
      </c>
      <c r="U2578" s="828">
        <v>0.4</v>
      </c>
    </row>
    <row r="2579" spans="1:21" ht="14.45" customHeight="1" x14ac:dyDescent="0.2">
      <c r="A2579" s="821">
        <v>21</v>
      </c>
      <c r="B2579" s="822" t="s">
        <v>3465</v>
      </c>
      <c r="C2579" s="822" t="s">
        <v>3471</v>
      </c>
      <c r="D2579" s="823" t="s">
        <v>6113</v>
      </c>
      <c r="E2579" s="824" t="s">
        <v>3498</v>
      </c>
      <c r="F2579" s="822" t="s">
        <v>3466</v>
      </c>
      <c r="G2579" s="822" t="s">
        <v>3712</v>
      </c>
      <c r="H2579" s="822" t="s">
        <v>329</v>
      </c>
      <c r="I2579" s="822" t="s">
        <v>3713</v>
      </c>
      <c r="J2579" s="822" t="s">
        <v>3714</v>
      </c>
      <c r="K2579" s="822" t="s">
        <v>3715</v>
      </c>
      <c r="L2579" s="825">
        <v>0</v>
      </c>
      <c r="M2579" s="825">
        <v>0</v>
      </c>
      <c r="N2579" s="822">
        <v>3</v>
      </c>
      <c r="O2579" s="826">
        <v>1.5</v>
      </c>
      <c r="P2579" s="825">
        <v>0</v>
      </c>
      <c r="Q2579" s="827"/>
      <c r="R2579" s="822">
        <v>3</v>
      </c>
      <c r="S2579" s="827">
        <v>1</v>
      </c>
      <c r="T2579" s="826">
        <v>1.5</v>
      </c>
      <c r="U2579" s="828">
        <v>1</v>
      </c>
    </row>
    <row r="2580" spans="1:21" ht="14.45" customHeight="1" x14ac:dyDescent="0.2">
      <c r="A2580" s="821">
        <v>21</v>
      </c>
      <c r="B2580" s="822" t="s">
        <v>3465</v>
      </c>
      <c r="C2580" s="822" t="s">
        <v>3471</v>
      </c>
      <c r="D2580" s="823" t="s">
        <v>6113</v>
      </c>
      <c r="E2580" s="824" t="s">
        <v>3498</v>
      </c>
      <c r="F2580" s="822" t="s">
        <v>3466</v>
      </c>
      <c r="G2580" s="822" t="s">
        <v>5089</v>
      </c>
      <c r="H2580" s="822" t="s">
        <v>329</v>
      </c>
      <c r="I2580" s="822" t="s">
        <v>5090</v>
      </c>
      <c r="J2580" s="822" t="s">
        <v>5091</v>
      </c>
      <c r="K2580" s="822" t="s">
        <v>5092</v>
      </c>
      <c r="L2580" s="825">
        <v>0</v>
      </c>
      <c r="M2580" s="825">
        <v>0</v>
      </c>
      <c r="N2580" s="822">
        <v>1</v>
      </c>
      <c r="O2580" s="826">
        <v>0.5</v>
      </c>
      <c r="P2580" s="825">
        <v>0</v>
      </c>
      <c r="Q2580" s="827"/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21</v>
      </c>
      <c r="B2581" s="822" t="s">
        <v>3465</v>
      </c>
      <c r="C2581" s="822" t="s">
        <v>3471</v>
      </c>
      <c r="D2581" s="823" t="s">
        <v>6113</v>
      </c>
      <c r="E2581" s="824" t="s">
        <v>3498</v>
      </c>
      <c r="F2581" s="822" t="s">
        <v>3466</v>
      </c>
      <c r="G2581" s="822" t="s">
        <v>3719</v>
      </c>
      <c r="H2581" s="822" t="s">
        <v>662</v>
      </c>
      <c r="I2581" s="822" t="s">
        <v>3141</v>
      </c>
      <c r="J2581" s="822" t="s">
        <v>1629</v>
      </c>
      <c r="K2581" s="822" t="s">
        <v>824</v>
      </c>
      <c r="L2581" s="825">
        <v>58.77</v>
      </c>
      <c r="M2581" s="825">
        <v>176.31</v>
      </c>
      <c r="N2581" s="822">
        <v>3</v>
      </c>
      <c r="O2581" s="826">
        <v>1.5</v>
      </c>
      <c r="P2581" s="825">
        <v>117.54</v>
      </c>
      <c r="Q2581" s="827">
        <v>0.66666666666666674</v>
      </c>
      <c r="R2581" s="822">
        <v>2</v>
      </c>
      <c r="S2581" s="827">
        <v>0.66666666666666663</v>
      </c>
      <c r="T2581" s="826">
        <v>1</v>
      </c>
      <c r="U2581" s="828">
        <v>0.66666666666666663</v>
      </c>
    </row>
    <row r="2582" spans="1:21" ht="14.45" customHeight="1" x14ac:dyDescent="0.2">
      <c r="A2582" s="821">
        <v>21</v>
      </c>
      <c r="B2582" s="822" t="s">
        <v>3465</v>
      </c>
      <c r="C2582" s="822" t="s">
        <v>3471</v>
      </c>
      <c r="D2582" s="823" t="s">
        <v>6113</v>
      </c>
      <c r="E2582" s="824" t="s">
        <v>3498</v>
      </c>
      <c r="F2582" s="822" t="s">
        <v>3466</v>
      </c>
      <c r="G2582" s="822" t="s">
        <v>4942</v>
      </c>
      <c r="H2582" s="822" t="s">
        <v>329</v>
      </c>
      <c r="I2582" s="822" t="s">
        <v>4943</v>
      </c>
      <c r="J2582" s="822" t="s">
        <v>4944</v>
      </c>
      <c r="K2582" s="822" t="s">
        <v>4945</v>
      </c>
      <c r="L2582" s="825">
        <v>0</v>
      </c>
      <c r="M2582" s="825">
        <v>0</v>
      </c>
      <c r="N2582" s="822">
        <v>3</v>
      </c>
      <c r="O2582" s="826">
        <v>1.5</v>
      </c>
      <c r="P2582" s="825">
        <v>0</v>
      </c>
      <c r="Q2582" s="827"/>
      <c r="R2582" s="822">
        <v>3</v>
      </c>
      <c r="S2582" s="827">
        <v>1</v>
      </c>
      <c r="T2582" s="826">
        <v>1.5</v>
      </c>
      <c r="U2582" s="828">
        <v>1</v>
      </c>
    </row>
    <row r="2583" spans="1:21" ht="14.45" customHeight="1" x14ac:dyDescent="0.2">
      <c r="A2583" s="821">
        <v>21</v>
      </c>
      <c r="B2583" s="822" t="s">
        <v>3465</v>
      </c>
      <c r="C2583" s="822" t="s">
        <v>3471</v>
      </c>
      <c r="D2583" s="823" t="s">
        <v>6113</v>
      </c>
      <c r="E2583" s="824" t="s">
        <v>3498</v>
      </c>
      <c r="F2583" s="822" t="s">
        <v>3466</v>
      </c>
      <c r="G2583" s="822" t="s">
        <v>3727</v>
      </c>
      <c r="H2583" s="822" t="s">
        <v>662</v>
      </c>
      <c r="I2583" s="822" t="s">
        <v>2922</v>
      </c>
      <c r="J2583" s="822" t="s">
        <v>2920</v>
      </c>
      <c r="K2583" s="822" t="s">
        <v>2881</v>
      </c>
      <c r="L2583" s="825">
        <v>0</v>
      </c>
      <c r="M2583" s="825">
        <v>0</v>
      </c>
      <c r="N2583" s="822">
        <v>1</v>
      </c>
      <c r="O2583" s="826">
        <v>1</v>
      </c>
      <c r="P2583" s="825">
        <v>0</v>
      </c>
      <c r="Q2583" s="827"/>
      <c r="R2583" s="822">
        <v>1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21</v>
      </c>
      <c r="B2584" s="822" t="s">
        <v>3465</v>
      </c>
      <c r="C2584" s="822" t="s">
        <v>3471</v>
      </c>
      <c r="D2584" s="823" t="s">
        <v>6113</v>
      </c>
      <c r="E2584" s="824" t="s">
        <v>3498</v>
      </c>
      <c r="F2584" s="822" t="s">
        <v>3466</v>
      </c>
      <c r="G2584" s="822" t="s">
        <v>3579</v>
      </c>
      <c r="H2584" s="822" t="s">
        <v>329</v>
      </c>
      <c r="I2584" s="822" t="s">
        <v>3739</v>
      </c>
      <c r="J2584" s="822" t="s">
        <v>1011</v>
      </c>
      <c r="K2584" s="822" t="s">
        <v>1012</v>
      </c>
      <c r="L2584" s="825">
        <v>236.03</v>
      </c>
      <c r="M2584" s="825">
        <v>708.09</v>
      </c>
      <c r="N2584" s="822">
        <v>3</v>
      </c>
      <c r="O2584" s="826">
        <v>2</v>
      </c>
      <c r="P2584" s="825">
        <v>708.09</v>
      </c>
      <c r="Q2584" s="827">
        <v>1</v>
      </c>
      <c r="R2584" s="822">
        <v>3</v>
      </c>
      <c r="S2584" s="827">
        <v>1</v>
      </c>
      <c r="T2584" s="826">
        <v>2</v>
      </c>
      <c r="U2584" s="828">
        <v>1</v>
      </c>
    </row>
    <row r="2585" spans="1:21" ht="14.45" customHeight="1" x14ac:dyDescent="0.2">
      <c r="A2585" s="821">
        <v>21</v>
      </c>
      <c r="B2585" s="822" t="s">
        <v>3465</v>
      </c>
      <c r="C2585" s="822" t="s">
        <v>3471</v>
      </c>
      <c r="D2585" s="823" t="s">
        <v>6113</v>
      </c>
      <c r="E2585" s="824" t="s">
        <v>3498</v>
      </c>
      <c r="F2585" s="822" t="s">
        <v>3466</v>
      </c>
      <c r="G2585" s="822" t="s">
        <v>3579</v>
      </c>
      <c r="H2585" s="822" t="s">
        <v>329</v>
      </c>
      <c r="I2585" s="822" t="s">
        <v>3740</v>
      </c>
      <c r="J2585" s="822" t="s">
        <v>1011</v>
      </c>
      <c r="K2585" s="822" t="s">
        <v>1013</v>
      </c>
      <c r="L2585" s="825">
        <v>354.04</v>
      </c>
      <c r="M2585" s="825">
        <v>708.08</v>
      </c>
      <c r="N2585" s="822">
        <v>2</v>
      </c>
      <c r="O2585" s="826">
        <v>0.5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21</v>
      </c>
      <c r="B2586" s="822" t="s">
        <v>3465</v>
      </c>
      <c r="C2586" s="822" t="s">
        <v>3471</v>
      </c>
      <c r="D2586" s="823" t="s">
        <v>6113</v>
      </c>
      <c r="E2586" s="824" t="s">
        <v>3498</v>
      </c>
      <c r="F2586" s="822" t="s">
        <v>3466</v>
      </c>
      <c r="G2586" s="822" t="s">
        <v>3579</v>
      </c>
      <c r="H2586" s="822" t="s">
        <v>329</v>
      </c>
      <c r="I2586" s="822" t="s">
        <v>5516</v>
      </c>
      <c r="J2586" s="822" t="s">
        <v>5517</v>
      </c>
      <c r="K2586" s="822" t="s">
        <v>1012</v>
      </c>
      <c r="L2586" s="825">
        <v>236.03</v>
      </c>
      <c r="M2586" s="825">
        <v>236.03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21</v>
      </c>
      <c r="B2587" s="822" t="s">
        <v>3465</v>
      </c>
      <c r="C2587" s="822" t="s">
        <v>3471</v>
      </c>
      <c r="D2587" s="823" t="s">
        <v>6113</v>
      </c>
      <c r="E2587" s="824" t="s">
        <v>3498</v>
      </c>
      <c r="F2587" s="822" t="s">
        <v>3466</v>
      </c>
      <c r="G2587" s="822" t="s">
        <v>3579</v>
      </c>
      <c r="H2587" s="822" t="s">
        <v>329</v>
      </c>
      <c r="I2587" s="822" t="s">
        <v>3741</v>
      </c>
      <c r="J2587" s="822" t="s">
        <v>3581</v>
      </c>
      <c r="K2587" s="822" t="s">
        <v>1012</v>
      </c>
      <c r="L2587" s="825">
        <v>236.03</v>
      </c>
      <c r="M2587" s="825">
        <v>236.03</v>
      </c>
      <c r="N2587" s="822">
        <v>1</v>
      </c>
      <c r="O2587" s="826">
        <v>0.5</v>
      </c>
      <c r="P2587" s="825">
        <v>236.03</v>
      </c>
      <c r="Q2587" s="827">
        <v>1</v>
      </c>
      <c r="R2587" s="822">
        <v>1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21</v>
      </c>
      <c r="B2588" s="822" t="s">
        <v>3465</v>
      </c>
      <c r="C2588" s="822" t="s">
        <v>3471</v>
      </c>
      <c r="D2588" s="823" t="s">
        <v>6113</v>
      </c>
      <c r="E2588" s="824" t="s">
        <v>3498</v>
      </c>
      <c r="F2588" s="822" t="s">
        <v>3466</v>
      </c>
      <c r="G2588" s="822" t="s">
        <v>4810</v>
      </c>
      <c r="H2588" s="822" t="s">
        <v>329</v>
      </c>
      <c r="I2588" s="822" t="s">
        <v>4950</v>
      </c>
      <c r="J2588" s="822" t="s">
        <v>4812</v>
      </c>
      <c r="K2588" s="822" t="s">
        <v>4951</v>
      </c>
      <c r="L2588" s="825">
        <v>150.26</v>
      </c>
      <c r="M2588" s="825">
        <v>1051.82</v>
      </c>
      <c r="N2588" s="822">
        <v>7</v>
      </c>
      <c r="O2588" s="826">
        <v>2.5</v>
      </c>
      <c r="P2588" s="825">
        <v>150.26</v>
      </c>
      <c r="Q2588" s="827">
        <v>0.14285714285714285</v>
      </c>
      <c r="R2588" s="822">
        <v>1</v>
      </c>
      <c r="S2588" s="827">
        <v>0.14285714285714285</v>
      </c>
      <c r="T2588" s="826">
        <v>1</v>
      </c>
      <c r="U2588" s="828">
        <v>0.4</v>
      </c>
    </row>
    <row r="2589" spans="1:21" ht="14.45" customHeight="1" x14ac:dyDescent="0.2">
      <c r="A2589" s="821">
        <v>21</v>
      </c>
      <c r="B2589" s="822" t="s">
        <v>3465</v>
      </c>
      <c r="C2589" s="822" t="s">
        <v>3471</v>
      </c>
      <c r="D2589" s="823" t="s">
        <v>6113</v>
      </c>
      <c r="E2589" s="824" t="s">
        <v>3498</v>
      </c>
      <c r="F2589" s="822" t="s">
        <v>3466</v>
      </c>
      <c r="G2589" s="822" t="s">
        <v>3744</v>
      </c>
      <c r="H2589" s="822" t="s">
        <v>329</v>
      </c>
      <c r="I2589" s="822" t="s">
        <v>4300</v>
      </c>
      <c r="J2589" s="822" t="s">
        <v>888</v>
      </c>
      <c r="K2589" s="822" t="s">
        <v>4301</v>
      </c>
      <c r="L2589" s="825">
        <v>52.87</v>
      </c>
      <c r="M2589" s="825">
        <v>475.82999999999993</v>
      </c>
      <c r="N2589" s="822">
        <v>9</v>
      </c>
      <c r="O2589" s="826">
        <v>1.5</v>
      </c>
      <c r="P2589" s="825">
        <v>317.21999999999997</v>
      </c>
      <c r="Q2589" s="827">
        <v>0.66666666666666674</v>
      </c>
      <c r="R2589" s="822">
        <v>6</v>
      </c>
      <c r="S2589" s="827">
        <v>0.66666666666666663</v>
      </c>
      <c r="T2589" s="826">
        <v>1</v>
      </c>
      <c r="U2589" s="828">
        <v>0.66666666666666663</v>
      </c>
    </row>
    <row r="2590" spans="1:21" ht="14.45" customHeight="1" x14ac:dyDescent="0.2">
      <c r="A2590" s="821">
        <v>21</v>
      </c>
      <c r="B2590" s="822" t="s">
        <v>3465</v>
      </c>
      <c r="C2590" s="822" t="s">
        <v>3471</v>
      </c>
      <c r="D2590" s="823" t="s">
        <v>6113</v>
      </c>
      <c r="E2590" s="824" t="s">
        <v>3498</v>
      </c>
      <c r="F2590" s="822" t="s">
        <v>3466</v>
      </c>
      <c r="G2590" s="822" t="s">
        <v>3744</v>
      </c>
      <c r="H2590" s="822" t="s">
        <v>329</v>
      </c>
      <c r="I2590" s="822" t="s">
        <v>4955</v>
      </c>
      <c r="J2590" s="822" t="s">
        <v>4956</v>
      </c>
      <c r="K2590" s="822" t="s">
        <v>4957</v>
      </c>
      <c r="L2590" s="825">
        <v>58.74</v>
      </c>
      <c r="M2590" s="825">
        <v>176.22</v>
      </c>
      <c r="N2590" s="822">
        <v>3</v>
      </c>
      <c r="O2590" s="826">
        <v>2</v>
      </c>
      <c r="P2590" s="825">
        <v>58.74</v>
      </c>
      <c r="Q2590" s="827">
        <v>0.33333333333333337</v>
      </c>
      <c r="R2590" s="822">
        <v>1</v>
      </c>
      <c r="S2590" s="827">
        <v>0.33333333333333331</v>
      </c>
      <c r="T2590" s="826">
        <v>1</v>
      </c>
      <c r="U2590" s="828">
        <v>0.5</v>
      </c>
    </row>
    <row r="2591" spans="1:21" ht="14.45" customHeight="1" x14ac:dyDescent="0.2">
      <c r="A2591" s="821">
        <v>21</v>
      </c>
      <c r="B2591" s="822" t="s">
        <v>3465</v>
      </c>
      <c r="C2591" s="822" t="s">
        <v>3471</v>
      </c>
      <c r="D2591" s="823" t="s">
        <v>6113</v>
      </c>
      <c r="E2591" s="824" t="s">
        <v>3498</v>
      </c>
      <c r="F2591" s="822" t="s">
        <v>3466</v>
      </c>
      <c r="G2591" s="822" t="s">
        <v>4959</v>
      </c>
      <c r="H2591" s="822" t="s">
        <v>329</v>
      </c>
      <c r="I2591" s="822" t="s">
        <v>4960</v>
      </c>
      <c r="J2591" s="822" t="s">
        <v>997</v>
      </c>
      <c r="K2591" s="822" t="s">
        <v>4961</v>
      </c>
      <c r="L2591" s="825">
        <v>0</v>
      </c>
      <c r="M2591" s="825">
        <v>0</v>
      </c>
      <c r="N2591" s="822">
        <v>1</v>
      </c>
      <c r="O2591" s="826">
        <v>0.5</v>
      </c>
      <c r="P2591" s="825">
        <v>0</v>
      </c>
      <c r="Q2591" s="827"/>
      <c r="R2591" s="822">
        <v>1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21</v>
      </c>
      <c r="B2592" s="822" t="s">
        <v>3465</v>
      </c>
      <c r="C2592" s="822" t="s">
        <v>3471</v>
      </c>
      <c r="D2592" s="823" t="s">
        <v>6113</v>
      </c>
      <c r="E2592" s="824" t="s">
        <v>3498</v>
      </c>
      <c r="F2592" s="822" t="s">
        <v>3466</v>
      </c>
      <c r="G2592" s="822" t="s">
        <v>3751</v>
      </c>
      <c r="H2592" s="822" t="s">
        <v>329</v>
      </c>
      <c r="I2592" s="822" t="s">
        <v>3752</v>
      </c>
      <c r="J2592" s="822" t="s">
        <v>874</v>
      </c>
      <c r="K2592" s="822" t="s">
        <v>3753</v>
      </c>
      <c r="L2592" s="825">
        <v>91.11</v>
      </c>
      <c r="M2592" s="825">
        <v>455.54999999999995</v>
      </c>
      <c r="N2592" s="822">
        <v>5</v>
      </c>
      <c r="O2592" s="826">
        <v>2</v>
      </c>
      <c r="P2592" s="825">
        <v>273.33</v>
      </c>
      <c r="Q2592" s="827">
        <v>0.6</v>
      </c>
      <c r="R2592" s="822">
        <v>3</v>
      </c>
      <c r="S2592" s="827">
        <v>0.6</v>
      </c>
      <c r="T2592" s="826">
        <v>1</v>
      </c>
      <c r="U2592" s="828">
        <v>0.5</v>
      </c>
    </row>
    <row r="2593" spans="1:21" ht="14.45" customHeight="1" x14ac:dyDescent="0.2">
      <c r="A2593" s="821">
        <v>21</v>
      </c>
      <c r="B2593" s="822" t="s">
        <v>3465</v>
      </c>
      <c r="C2593" s="822" t="s">
        <v>3471</v>
      </c>
      <c r="D2593" s="823" t="s">
        <v>6113</v>
      </c>
      <c r="E2593" s="824" t="s">
        <v>3498</v>
      </c>
      <c r="F2593" s="822" t="s">
        <v>3466</v>
      </c>
      <c r="G2593" s="822" t="s">
        <v>3751</v>
      </c>
      <c r="H2593" s="822" t="s">
        <v>329</v>
      </c>
      <c r="I2593" s="822" t="s">
        <v>3757</v>
      </c>
      <c r="J2593" s="822" t="s">
        <v>874</v>
      </c>
      <c r="K2593" s="822" t="s">
        <v>1884</v>
      </c>
      <c r="L2593" s="825">
        <v>273.33</v>
      </c>
      <c r="M2593" s="825">
        <v>819.99</v>
      </c>
      <c r="N2593" s="822">
        <v>3</v>
      </c>
      <c r="O2593" s="826">
        <v>1.5</v>
      </c>
      <c r="P2593" s="825">
        <v>546.66</v>
      </c>
      <c r="Q2593" s="827">
        <v>0.66666666666666663</v>
      </c>
      <c r="R2593" s="822">
        <v>2</v>
      </c>
      <c r="S2593" s="827">
        <v>0.66666666666666663</v>
      </c>
      <c r="T2593" s="826">
        <v>1</v>
      </c>
      <c r="U2593" s="828">
        <v>0.66666666666666663</v>
      </c>
    </row>
    <row r="2594" spans="1:21" ht="14.45" customHeight="1" x14ac:dyDescent="0.2">
      <c r="A2594" s="821">
        <v>21</v>
      </c>
      <c r="B2594" s="822" t="s">
        <v>3465</v>
      </c>
      <c r="C2594" s="822" t="s">
        <v>3471</v>
      </c>
      <c r="D2594" s="823" t="s">
        <v>6113</v>
      </c>
      <c r="E2594" s="824" t="s">
        <v>3498</v>
      </c>
      <c r="F2594" s="822" t="s">
        <v>3466</v>
      </c>
      <c r="G2594" s="822" t="s">
        <v>3758</v>
      </c>
      <c r="H2594" s="822" t="s">
        <v>329</v>
      </c>
      <c r="I2594" s="822" t="s">
        <v>3759</v>
      </c>
      <c r="J2594" s="822" t="s">
        <v>1427</v>
      </c>
      <c r="K2594" s="822" t="s">
        <v>3760</v>
      </c>
      <c r="L2594" s="825">
        <v>29.13</v>
      </c>
      <c r="M2594" s="825">
        <v>262.17</v>
      </c>
      <c r="N2594" s="822">
        <v>9</v>
      </c>
      <c r="O2594" s="826">
        <v>2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21</v>
      </c>
      <c r="B2595" s="822" t="s">
        <v>3465</v>
      </c>
      <c r="C2595" s="822" t="s">
        <v>3471</v>
      </c>
      <c r="D2595" s="823" t="s">
        <v>6113</v>
      </c>
      <c r="E2595" s="824" t="s">
        <v>3498</v>
      </c>
      <c r="F2595" s="822" t="s">
        <v>3466</v>
      </c>
      <c r="G2595" s="822" t="s">
        <v>4316</v>
      </c>
      <c r="H2595" s="822" t="s">
        <v>329</v>
      </c>
      <c r="I2595" s="822" t="s">
        <v>4819</v>
      </c>
      <c r="J2595" s="822" t="s">
        <v>4818</v>
      </c>
      <c r="K2595" s="822" t="s">
        <v>1127</v>
      </c>
      <c r="L2595" s="825">
        <v>923.74</v>
      </c>
      <c r="M2595" s="825">
        <v>3694.96</v>
      </c>
      <c r="N2595" s="822">
        <v>4</v>
      </c>
      <c r="O2595" s="826">
        <v>0.5</v>
      </c>
      <c r="P2595" s="825">
        <v>3694.96</v>
      </c>
      <c r="Q2595" s="827">
        <v>1</v>
      </c>
      <c r="R2595" s="822">
        <v>4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21</v>
      </c>
      <c r="B2596" s="822" t="s">
        <v>3465</v>
      </c>
      <c r="C2596" s="822" t="s">
        <v>3471</v>
      </c>
      <c r="D2596" s="823" t="s">
        <v>6113</v>
      </c>
      <c r="E2596" s="824" t="s">
        <v>3498</v>
      </c>
      <c r="F2596" s="822" t="s">
        <v>3466</v>
      </c>
      <c r="G2596" s="822" t="s">
        <v>4316</v>
      </c>
      <c r="H2596" s="822" t="s">
        <v>329</v>
      </c>
      <c r="I2596" s="822" t="s">
        <v>5518</v>
      </c>
      <c r="J2596" s="822" t="s">
        <v>4818</v>
      </c>
      <c r="K2596" s="822" t="s">
        <v>5519</v>
      </c>
      <c r="L2596" s="825">
        <v>4618.72</v>
      </c>
      <c r="M2596" s="825">
        <v>13856.16</v>
      </c>
      <c r="N2596" s="822">
        <v>3</v>
      </c>
      <c r="O2596" s="826">
        <v>1</v>
      </c>
      <c r="P2596" s="825">
        <v>13856.16</v>
      </c>
      <c r="Q2596" s="827">
        <v>1</v>
      </c>
      <c r="R2596" s="822">
        <v>3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21</v>
      </c>
      <c r="B2597" s="822" t="s">
        <v>3465</v>
      </c>
      <c r="C2597" s="822" t="s">
        <v>3471</v>
      </c>
      <c r="D2597" s="823" t="s">
        <v>6113</v>
      </c>
      <c r="E2597" s="824" t="s">
        <v>3498</v>
      </c>
      <c r="F2597" s="822" t="s">
        <v>3466</v>
      </c>
      <c r="G2597" s="822" t="s">
        <v>3804</v>
      </c>
      <c r="H2597" s="822" t="s">
        <v>329</v>
      </c>
      <c r="I2597" s="822" t="s">
        <v>3805</v>
      </c>
      <c r="J2597" s="822" t="s">
        <v>3806</v>
      </c>
      <c r="K2597" s="822" t="s">
        <v>2939</v>
      </c>
      <c r="L2597" s="825">
        <v>1392.47</v>
      </c>
      <c r="M2597" s="825">
        <v>1392.47</v>
      </c>
      <c r="N2597" s="822">
        <v>1</v>
      </c>
      <c r="O2597" s="826">
        <v>0.5</v>
      </c>
      <c r="P2597" s="825">
        <v>1392.47</v>
      </c>
      <c r="Q2597" s="827">
        <v>1</v>
      </c>
      <c r="R2597" s="822">
        <v>1</v>
      </c>
      <c r="S2597" s="827">
        <v>1</v>
      </c>
      <c r="T2597" s="826">
        <v>0.5</v>
      </c>
      <c r="U2597" s="828">
        <v>1</v>
      </c>
    </row>
    <row r="2598" spans="1:21" ht="14.45" customHeight="1" x14ac:dyDescent="0.2">
      <c r="A2598" s="821">
        <v>21</v>
      </c>
      <c r="B2598" s="822" t="s">
        <v>3465</v>
      </c>
      <c r="C2598" s="822" t="s">
        <v>3471</v>
      </c>
      <c r="D2598" s="823" t="s">
        <v>6113</v>
      </c>
      <c r="E2598" s="824" t="s">
        <v>3498</v>
      </c>
      <c r="F2598" s="822" t="s">
        <v>3466</v>
      </c>
      <c r="G2598" s="822" t="s">
        <v>3548</v>
      </c>
      <c r="H2598" s="822" t="s">
        <v>329</v>
      </c>
      <c r="I2598" s="822" t="s">
        <v>3807</v>
      </c>
      <c r="J2598" s="822" t="s">
        <v>3808</v>
      </c>
      <c r="K2598" s="822" t="s">
        <v>2740</v>
      </c>
      <c r="L2598" s="825">
        <v>42.51</v>
      </c>
      <c r="M2598" s="825">
        <v>637.65</v>
      </c>
      <c r="N2598" s="822">
        <v>15</v>
      </c>
      <c r="O2598" s="826">
        <v>6.5</v>
      </c>
      <c r="P2598" s="825">
        <v>382.59</v>
      </c>
      <c r="Q2598" s="827">
        <v>0.6</v>
      </c>
      <c r="R2598" s="822">
        <v>9</v>
      </c>
      <c r="S2598" s="827">
        <v>0.6</v>
      </c>
      <c r="T2598" s="826">
        <v>4</v>
      </c>
      <c r="U2598" s="828">
        <v>0.61538461538461542</v>
      </c>
    </row>
    <row r="2599" spans="1:21" ht="14.45" customHeight="1" x14ac:dyDescent="0.2">
      <c r="A2599" s="821">
        <v>21</v>
      </c>
      <c r="B2599" s="822" t="s">
        <v>3465</v>
      </c>
      <c r="C2599" s="822" t="s">
        <v>3471</v>
      </c>
      <c r="D2599" s="823" t="s">
        <v>6113</v>
      </c>
      <c r="E2599" s="824" t="s">
        <v>3498</v>
      </c>
      <c r="F2599" s="822" t="s">
        <v>3466</v>
      </c>
      <c r="G2599" s="822" t="s">
        <v>3811</v>
      </c>
      <c r="H2599" s="822" t="s">
        <v>662</v>
      </c>
      <c r="I2599" s="822" t="s">
        <v>5293</v>
      </c>
      <c r="J2599" s="822" t="s">
        <v>3054</v>
      </c>
      <c r="K2599" s="822" t="s">
        <v>5294</v>
      </c>
      <c r="L2599" s="825">
        <v>339.47</v>
      </c>
      <c r="M2599" s="825">
        <v>4752.58</v>
      </c>
      <c r="N2599" s="822">
        <v>14</v>
      </c>
      <c r="O2599" s="826">
        <v>4.5</v>
      </c>
      <c r="P2599" s="825">
        <v>4752.58</v>
      </c>
      <c r="Q2599" s="827">
        <v>1</v>
      </c>
      <c r="R2599" s="822">
        <v>14</v>
      </c>
      <c r="S2599" s="827">
        <v>1</v>
      </c>
      <c r="T2599" s="826">
        <v>4.5</v>
      </c>
      <c r="U2599" s="828">
        <v>1</v>
      </c>
    </row>
    <row r="2600" spans="1:21" ht="14.45" customHeight="1" x14ac:dyDescent="0.2">
      <c r="A2600" s="821">
        <v>21</v>
      </c>
      <c r="B2600" s="822" t="s">
        <v>3465</v>
      </c>
      <c r="C2600" s="822" t="s">
        <v>3471</v>
      </c>
      <c r="D2600" s="823" t="s">
        <v>6113</v>
      </c>
      <c r="E2600" s="824" t="s">
        <v>3498</v>
      </c>
      <c r="F2600" s="822" t="s">
        <v>3466</v>
      </c>
      <c r="G2600" s="822" t="s">
        <v>3811</v>
      </c>
      <c r="H2600" s="822" t="s">
        <v>662</v>
      </c>
      <c r="I2600" s="822" t="s">
        <v>3053</v>
      </c>
      <c r="J2600" s="822" t="s">
        <v>3054</v>
      </c>
      <c r="K2600" s="822" t="s">
        <v>3055</v>
      </c>
      <c r="L2600" s="825">
        <v>113.16</v>
      </c>
      <c r="M2600" s="825">
        <v>339.48</v>
      </c>
      <c r="N2600" s="822">
        <v>3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21</v>
      </c>
      <c r="B2601" s="822" t="s">
        <v>3465</v>
      </c>
      <c r="C2601" s="822" t="s">
        <v>3471</v>
      </c>
      <c r="D2601" s="823" t="s">
        <v>6113</v>
      </c>
      <c r="E2601" s="824" t="s">
        <v>3498</v>
      </c>
      <c r="F2601" s="822" t="s">
        <v>3466</v>
      </c>
      <c r="G2601" s="822" t="s">
        <v>3811</v>
      </c>
      <c r="H2601" s="822" t="s">
        <v>662</v>
      </c>
      <c r="I2601" s="822" t="s">
        <v>3058</v>
      </c>
      <c r="J2601" s="822" t="s">
        <v>3054</v>
      </c>
      <c r="K2601" s="822" t="s">
        <v>1952</v>
      </c>
      <c r="L2601" s="825">
        <v>339.47</v>
      </c>
      <c r="M2601" s="825">
        <v>15955.090000000004</v>
      </c>
      <c r="N2601" s="822">
        <v>47</v>
      </c>
      <c r="O2601" s="826">
        <v>16.5</v>
      </c>
      <c r="P2601" s="825">
        <v>6110.4600000000009</v>
      </c>
      <c r="Q2601" s="827">
        <v>0.38297872340425526</v>
      </c>
      <c r="R2601" s="822">
        <v>18</v>
      </c>
      <c r="S2601" s="827">
        <v>0.38297872340425532</v>
      </c>
      <c r="T2601" s="826">
        <v>8.5</v>
      </c>
      <c r="U2601" s="828">
        <v>0.51515151515151514</v>
      </c>
    </row>
    <row r="2602" spans="1:21" ht="14.45" customHeight="1" x14ac:dyDescent="0.2">
      <c r="A2602" s="821">
        <v>21</v>
      </c>
      <c r="B2602" s="822" t="s">
        <v>3465</v>
      </c>
      <c r="C2602" s="822" t="s">
        <v>3471</v>
      </c>
      <c r="D2602" s="823" t="s">
        <v>6113</v>
      </c>
      <c r="E2602" s="824" t="s">
        <v>3498</v>
      </c>
      <c r="F2602" s="822" t="s">
        <v>3466</v>
      </c>
      <c r="G2602" s="822" t="s">
        <v>4904</v>
      </c>
      <c r="H2602" s="822" t="s">
        <v>329</v>
      </c>
      <c r="I2602" s="822" t="s">
        <v>4905</v>
      </c>
      <c r="J2602" s="822" t="s">
        <v>1491</v>
      </c>
      <c r="K2602" s="822" t="s">
        <v>1492</v>
      </c>
      <c r="L2602" s="825">
        <v>0</v>
      </c>
      <c r="M2602" s="825">
        <v>0</v>
      </c>
      <c r="N2602" s="822">
        <v>1</v>
      </c>
      <c r="O2602" s="826">
        <v>0.5</v>
      </c>
      <c r="P2602" s="825">
        <v>0</v>
      </c>
      <c r="Q2602" s="827"/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21</v>
      </c>
      <c r="B2603" s="822" t="s">
        <v>3465</v>
      </c>
      <c r="C2603" s="822" t="s">
        <v>3471</v>
      </c>
      <c r="D2603" s="823" t="s">
        <v>6113</v>
      </c>
      <c r="E2603" s="824" t="s">
        <v>3498</v>
      </c>
      <c r="F2603" s="822" t="s">
        <v>3466</v>
      </c>
      <c r="G2603" s="822" t="s">
        <v>3818</v>
      </c>
      <c r="H2603" s="822" t="s">
        <v>329</v>
      </c>
      <c r="I2603" s="822" t="s">
        <v>3819</v>
      </c>
      <c r="J2603" s="822" t="s">
        <v>3820</v>
      </c>
      <c r="K2603" s="822" t="s">
        <v>3821</v>
      </c>
      <c r="L2603" s="825">
        <v>140.72</v>
      </c>
      <c r="M2603" s="825">
        <v>422.15999999999997</v>
      </c>
      <c r="N2603" s="822">
        <v>3</v>
      </c>
      <c r="O2603" s="826">
        <v>1.5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21</v>
      </c>
      <c r="B2604" s="822" t="s">
        <v>3465</v>
      </c>
      <c r="C2604" s="822" t="s">
        <v>3471</v>
      </c>
      <c r="D2604" s="823" t="s">
        <v>6113</v>
      </c>
      <c r="E2604" s="824" t="s">
        <v>3498</v>
      </c>
      <c r="F2604" s="822" t="s">
        <v>3466</v>
      </c>
      <c r="G2604" s="822" t="s">
        <v>3825</v>
      </c>
      <c r="H2604" s="822" t="s">
        <v>329</v>
      </c>
      <c r="I2604" s="822" t="s">
        <v>3826</v>
      </c>
      <c r="J2604" s="822" t="s">
        <v>1154</v>
      </c>
      <c r="K2604" s="822" t="s">
        <v>3827</v>
      </c>
      <c r="L2604" s="825">
        <v>98.89</v>
      </c>
      <c r="M2604" s="825">
        <v>296.67</v>
      </c>
      <c r="N2604" s="822">
        <v>3</v>
      </c>
      <c r="O2604" s="826">
        <v>1.5</v>
      </c>
      <c r="P2604" s="825">
        <v>197.78</v>
      </c>
      <c r="Q2604" s="827">
        <v>0.66666666666666663</v>
      </c>
      <c r="R2604" s="822">
        <v>2</v>
      </c>
      <c r="S2604" s="827">
        <v>0.66666666666666663</v>
      </c>
      <c r="T2604" s="826">
        <v>1</v>
      </c>
      <c r="U2604" s="828">
        <v>0.66666666666666663</v>
      </c>
    </row>
    <row r="2605" spans="1:21" ht="14.45" customHeight="1" x14ac:dyDescent="0.2">
      <c r="A2605" s="821">
        <v>21</v>
      </c>
      <c r="B2605" s="822" t="s">
        <v>3465</v>
      </c>
      <c r="C2605" s="822" t="s">
        <v>3471</v>
      </c>
      <c r="D2605" s="823" t="s">
        <v>6113</v>
      </c>
      <c r="E2605" s="824" t="s">
        <v>3498</v>
      </c>
      <c r="F2605" s="822" t="s">
        <v>3466</v>
      </c>
      <c r="G2605" s="822" t="s">
        <v>3825</v>
      </c>
      <c r="H2605" s="822" t="s">
        <v>329</v>
      </c>
      <c r="I2605" s="822" t="s">
        <v>3828</v>
      </c>
      <c r="J2605" s="822" t="s">
        <v>1158</v>
      </c>
      <c r="K2605" s="822" t="s">
        <v>3829</v>
      </c>
      <c r="L2605" s="825">
        <v>59.33</v>
      </c>
      <c r="M2605" s="825">
        <v>296.64999999999998</v>
      </c>
      <c r="N2605" s="822">
        <v>5</v>
      </c>
      <c r="O2605" s="826">
        <v>2</v>
      </c>
      <c r="P2605" s="825">
        <v>237.32</v>
      </c>
      <c r="Q2605" s="827">
        <v>0.8</v>
      </c>
      <c r="R2605" s="822">
        <v>4</v>
      </c>
      <c r="S2605" s="827">
        <v>0.8</v>
      </c>
      <c r="T2605" s="826">
        <v>1.5</v>
      </c>
      <c r="U2605" s="828">
        <v>0.75</v>
      </c>
    </row>
    <row r="2606" spans="1:21" ht="14.45" customHeight="1" x14ac:dyDescent="0.2">
      <c r="A2606" s="821">
        <v>21</v>
      </c>
      <c r="B2606" s="822" t="s">
        <v>3465</v>
      </c>
      <c r="C2606" s="822" t="s">
        <v>3471</v>
      </c>
      <c r="D2606" s="823" t="s">
        <v>6113</v>
      </c>
      <c r="E2606" s="824" t="s">
        <v>3498</v>
      </c>
      <c r="F2606" s="822" t="s">
        <v>3466</v>
      </c>
      <c r="G2606" s="822" t="s">
        <v>3830</v>
      </c>
      <c r="H2606" s="822" t="s">
        <v>329</v>
      </c>
      <c r="I2606" s="822" t="s">
        <v>4353</v>
      </c>
      <c r="J2606" s="822" t="s">
        <v>1608</v>
      </c>
      <c r="K2606" s="822" t="s">
        <v>1609</v>
      </c>
      <c r="L2606" s="825">
        <v>49.04</v>
      </c>
      <c r="M2606" s="825">
        <v>98.08</v>
      </c>
      <c r="N2606" s="822">
        <v>2</v>
      </c>
      <c r="O2606" s="826">
        <v>1.5</v>
      </c>
      <c r="P2606" s="825">
        <v>49.04</v>
      </c>
      <c r="Q2606" s="827">
        <v>0.5</v>
      </c>
      <c r="R2606" s="822">
        <v>1</v>
      </c>
      <c r="S2606" s="827">
        <v>0.5</v>
      </c>
      <c r="T2606" s="826">
        <v>1</v>
      </c>
      <c r="U2606" s="828">
        <v>0.66666666666666663</v>
      </c>
    </row>
    <row r="2607" spans="1:21" ht="14.45" customHeight="1" x14ac:dyDescent="0.2">
      <c r="A2607" s="821">
        <v>21</v>
      </c>
      <c r="B2607" s="822" t="s">
        <v>3465</v>
      </c>
      <c r="C2607" s="822" t="s">
        <v>3471</v>
      </c>
      <c r="D2607" s="823" t="s">
        <v>6113</v>
      </c>
      <c r="E2607" s="824" t="s">
        <v>3498</v>
      </c>
      <c r="F2607" s="822" t="s">
        <v>3466</v>
      </c>
      <c r="G2607" s="822" t="s">
        <v>5520</v>
      </c>
      <c r="H2607" s="822" t="s">
        <v>329</v>
      </c>
      <c r="I2607" s="822" t="s">
        <v>5521</v>
      </c>
      <c r="J2607" s="822" t="s">
        <v>5522</v>
      </c>
      <c r="K2607" s="822" t="s">
        <v>5523</v>
      </c>
      <c r="L2607" s="825">
        <v>159.71</v>
      </c>
      <c r="M2607" s="825">
        <v>958.26</v>
      </c>
      <c r="N2607" s="822">
        <v>6</v>
      </c>
      <c r="O2607" s="826">
        <v>2</v>
      </c>
      <c r="P2607" s="825">
        <v>319.42</v>
      </c>
      <c r="Q2607" s="827">
        <v>0.33333333333333337</v>
      </c>
      <c r="R2607" s="822">
        <v>2</v>
      </c>
      <c r="S2607" s="827">
        <v>0.33333333333333331</v>
      </c>
      <c r="T2607" s="826">
        <v>0.5</v>
      </c>
      <c r="U2607" s="828">
        <v>0.25</v>
      </c>
    </row>
    <row r="2608" spans="1:21" ht="14.45" customHeight="1" x14ac:dyDescent="0.2">
      <c r="A2608" s="821">
        <v>21</v>
      </c>
      <c r="B2608" s="822" t="s">
        <v>3465</v>
      </c>
      <c r="C2608" s="822" t="s">
        <v>3471</v>
      </c>
      <c r="D2608" s="823" t="s">
        <v>6113</v>
      </c>
      <c r="E2608" s="824" t="s">
        <v>3498</v>
      </c>
      <c r="F2608" s="822" t="s">
        <v>3466</v>
      </c>
      <c r="G2608" s="822" t="s">
        <v>5520</v>
      </c>
      <c r="H2608" s="822" t="s">
        <v>329</v>
      </c>
      <c r="I2608" s="822" t="s">
        <v>5521</v>
      </c>
      <c r="J2608" s="822" t="s">
        <v>5522</v>
      </c>
      <c r="K2608" s="822" t="s">
        <v>5523</v>
      </c>
      <c r="L2608" s="825">
        <v>220.75</v>
      </c>
      <c r="M2608" s="825">
        <v>1766</v>
      </c>
      <c r="N2608" s="822">
        <v>8</v>
      </c>
      <c r="O2608" s="826">
        <v>2.5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21</v>
      </c>
      <c r="B2609" s="822" t="s">
        <v>3465</v>
      </c>
      <c r="C2609" s="822" t="s">
        <v>3471</v>
      </c>
      <c r="D2609" s="823" t="s">
        <v>6113</v>
      </c>
      <c r="E2609" s="824" t="s">
        <v>3498</v>
      </c>
      <c r="F2609" s="822" t="s">
        <v>3466</v>
      </c>
      <c r="G2609" s="822" t="s">
        <v>3833</v>
      </c>
      <c r="H2609" s="822" t="s">
        <v>329</v>
      </c>
      <c r="I2609" s="822" t="s">
        <v>5524</v>
      </c>
      <c r="J2609" s="822" t="s">
        <v>1097</v>
      </c>
      <c r="K2609" s="822" t="s">
        <v>5525</v>
      </c>
      <c r="L2609" s="825">
        <v>0</v>
      </c>
      <c r="M2609" s="825">
        <v>0</v>
      </c>
      <c r="N2609" s="822">
        <v>1</v>
      </c>
      <c r="O2609" s="826">
        <v>0.5</v>
      </c>
      <c r="P2609" s="825"/>
      <c r="Q2609" s="827"/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21</v>
      </c>
      <c r="B2610" s="822" t="s">
        <v>3465</v>
      </c>
      <c r="C2610" s="822" t="s">
        <v>3471</v>
      </c>
      <c r="D2610" s="823" t="s">
        <v>6113</v>
      </c>
      <c r="E2610" s="824" t="s">
        <v>3498</v>
      </c>
      <c r="F2610" s="822" t="s">
        <v>3466</v>
      </c>
      <c r="G2610" s="822" t="s">
        <v>5099</v>
      </c>
      <c r="H2610" s="822" t="s">
        <v>329</v>
      </c>
      <c r="I2610" s="822" t="s">
        <v>5100</v>
      </c>
      <c r="J2610" s="822" t="s">
        <v>5101</v>
      </c>
      <c r="K2610" s="822" t="s">
        <v>5102</v>
      </c>
      <c r="L2610" s="825">
        <v>3782.33</v>
      </c>
      <c r="M2610" s="825">
        <v>60517.279999999999</v>
      </c>
      <c r="N2610" s="822">
        <v>16</v>
      </c>
      <c r="O2610" s="826">
        <v>3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21</v>
      </c>
      <c r="B2611" s="822" t="s">
        <v>3465</v>
      </c>
      <c r="C2611" s="822" t="s">
        <v>3471</v>
      </c>
      <c r="D2611" s="823" t="s">
        <v>6113</v>
      </c>
      <c r="E2611" s="824" t="s">
        <v>3498</v>
      </c>
      <c r="F2611" s="822" t="s">
        <v>3466</v>
      </c>
      <c r="G2611" s="822" t="s">
        <v>3846</v>
      </c>
      <c r="H2611" s="822" t="s">
        <v>329</v>
      </c>
      <c r="I2611" s="822" t="s">
        <v>3847</v>
      </c>
      <c r="J2611" s="822" t="s">
        <v>1761</v>
      </c>
      <c r="K2611" s="822" t="s">
        <v>3848</v>
      </c>
      <c r="L2611" s="825">
        <v>42.14</v>
      </c>
      <c r="M2611" s="825">
        <v>126.42</v>
      </c>
      <c r="N2611" s="822">
        <v>3</v>
      </c>
      <c r="O2611" s="826">
        <v>1.5</v>
      </c>
      <c r="P2611" s="825">
        <v>84.28</v>
      </c>
      <c r="Q2611" s="827">
        <v>0.66666666666666663</v>
      </c>
      <c r="R2611" s="822">
        <v>2</v>
      </c>
      <c r="S2611" s="827">
        <v>0.66666666666666663</v>
      </c>
      <c r="T2611" s="826">
        <v>0.5</v>
      </c>
      <c r="U2611" s="828">
        <v>0.33333333333333331</v>
      </c>
    </row>
    <row r="2612" spans="1:21" ht="14.45" customHeight="1" x14ac:dyDescent="0.2">
      <c r="A2612" s="821">
        <v>21</v>
      </c>
      <c r="B2612" s="822" t="s">
        <v>3465</v>
      </c>
      <c r="C2612" s="822" t="s">
        <v>3471</v>
      </c>
      <c r="D2612" s="823" t="s">
        <v>6113</v>
      </c>
      <c r="E2612" s="824" t="s">
        <v>3498</v>
      </c>
      <c r="F2612" s="822" t="s">
        <v>3466</v>
      </c>
      <c r="G2612" s="822" t="s">
        <v>3852</v>
      </c>
      <c r="H2612" s="822" t="s">
        <v>329</v>
      </c>
      <c r="I2612" s="822" t="s">
        <v>3853</v>
      </c>
      <c r="J2612" s="822" t="s">
        <v>900</v>
      </c>
      <c r="K2612" s="822" t="s">
        <v>3854</v>
      </c>
      <c r="L2612" s="825">
        <v>25.53</v>
      </c>
      <c r="M2612" s="825">
        <v>25.53</v>
      </c>
      <c r="N2612" s="822">
        <v>1</v>
      </c>
      <c r="O2612" s="826">
        <v>0.5</v>
      </c>
      <c r="P2612" s="825">
        <v>25.53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21</v>
      </c>
      <c r="B2613" s="822" t="s">
        <v>3465</v>
      </c>
      <c r="C2613" s="822" t="s">
        <v>3471</v>
      </c>
      <c r="D2613" s="823" t="s">
        <v>6113</v>
      </c>
      <c r="E2613" s="824" t="s">
        <v>3498</v>
      </c>
      <c r="F2613" s="822" t="s">
        <v>3466</v>
      </c>
      <c r="G2613" s="822" t="s">
        <v>3857</v>
      </c>
      <c r="H2613" s="822" t="s">
        <v>662</v>
      </c>
      <c r="I2613" s="822" t="s">
        <v>3858</v>
      </c>
      <c r="J2613" s="822" t="s">
        <v>3859</v>
      </c>
      <c r="K2613" s="822" t="s">
        <v>3860</v>
      </c>
      <c r="L2613" s="825">
        <v>1651.16</v>
      </c>
      <c r="M2613" s="825">
        <v>33023.200000000004</v>
      </c>
      <c r="N2613" s="822">
        <v>20</v>
      </c>
      <c r="O2613" s="826">
        <v>17.5</v>
      </c>
      <c r="P2613" s="825">
        <v>31372.04</v>
      </c>
      <c r="Q2613" s="827">
        <v>0.95</v>
      </c>
      <c r="R2613" s="822">
        <v>19</v>
      </c>
      <c r="S2613" s="827">
        <v>0.95</v>
      </c>
      <c r="T2613" s="826">
        <v>16.5</v>
      </c>
      <c r="U2613" s="828">
        <v>0.94285714285714284</v>
      </c>
    </row>
    <row r="2614" spans="1:21" ht="14.45" customHeight="1" x14ac:dyDescent="0.2">
      <c r="A2614" s="821">
        <v>21</v>
      </c>
      <c r="B2614" s="822" t="s">
        <v>3465</v>
      </c>
      <c r="C2614" s="822" t="s">
        <v>3471</v>
      </c>
      <c r="D2614" s="823" t="s">
        <v>6113</v>
      </c>
      <c r="E2614" s="824" t="s">
        <v>3498</v>
      </c>
      <c r="F2614" s="822" t="s">
        <v>3466</v>
      </c>
      <c r="G2614" s="822" t="s">
        <v>3873</v>
      </c>
      <c r="H2614" s="822" t="s">
        <v>329</v>
      </c>
      <c r="I2614" s="822" t="s">
        <v>3875</v>
      </c>
      <c r="J2614" s="822" t="s">
        <v>833</v>
      </c>
      <c r="K2614" s="822" t="s">
        <v>3876</v>
      </c>
      <c r="L2614" s="825">
        <v>73.989999999999995</v>
      </c>
      <c r="M2614" s="825">
        <v>295.95999999999998</v>
      </c>
      <c r="N2614" s="822">
        <v>4</v>
      </c>
      <c r="O2614" s="826">
        <v>1.5</v>
      </c>
      <c r="P2614" s="825">
        <v>295.95999999999998</v>
      </c>
      <c r="Q2614" s="827">
        <v>1</v>
      </c>
      <c r="R2614" s="822">
        <v>4</v>
      </c>
      <c r="S2614" s="827">
        <v>1</v>
      </c>
      <c r="T2614" s="826">
        <v>1.5</v>
      </c>
      <c r="U2614" s="828">
        <v>1</v>
      </c>
    </row>
    <row r="2615" spans="1:21" ht="14.45" customHeight="1" x14ac:dyDescent="0.2">
      <c r="A2615" s="821">
        <v>21</v>
      </c>
      <c r="B2615" s="822" t="s">
        <v>3465</v>
      </c>
      <c r="C2615" s="822" t="s">
        <v>3471</v>
      </c>
      <c r="D2615" s="823" t="s">
        <v>6113</v>
      </c>
      <c r="E2615" s="824" t="s">
        <v>3498</v>
      </c>
      <c r="F2615" s="822" t="s">
        <v>3466</v>
      </c>
      <c r="G2615" s="822" t="s">
        <v>3882</v>
      </c>
      <c r="H2615" s="822" t="s">
        <v>329</v>
      </c>
      <c r="I2615" s="822" t="s">
        <v>5526</v>
      </c>
      <c r="J2615" s="822" t="s">
        <v>5527</v>
      </c>
      <c r="K2615" s="822" t="s">
        <v>5528</v>
      </c>
      <c r="L2615" s="825">
        <v>57.48</v>
      </c>
      <c r="M2615" s="825">
        <v>57.48</v>
      </c>
      <c r="N2615" s="822">
        <v>1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21</v>
      </c>
      <c r="B2616" s="822" t="s">
        <v>3465</v>
      </c>
      <c r="C2616" s="822" t="s">
        <v>3471</v>
      </c>
      <c r="D2616" s="823" t="s">
        <v>6113</v>
      </c>
      <c r="E2616" s="824" t="s">
        <v>3498</v>
      </c>
      <c r="F2616" s="822" t="s">
        <v>3466</v>
      </c>
      <c r="G2616" s="822" t="s">
        <v>3886</v>
      </c>
      <c r="H2616" s="822" t="s">
        <v>329</v>
      </c>
      <c r="I2616" s="822" t="s">
        <v>3892</v>
      </c>
      <c r="J2616" s="822" t="s">
        <v>715</v>
      </c>
      <c r="K2616" s="822" t="s">
        <v>3893</v>
      </c>
      <c r="L2616" s="825">
        <v>31.65</v>
      </c>
      <c r="M2616" s="825">
        <v>126.6</v>
      </c>
      <c r="N2616" s="822">
        <v>4</v>
      </c>
      <c r="O2616" s="826">
        <v>1</v>
      </c>
      <c r="P2616" s="825">
        <v>63.3</v>
      </c>
      <c r="Q2616" s="827">
        <v>0.5</v>
      </c>
      <c r="R2616" s="822">
        <v>2</v>
      </c>
      <c r="S2616" s="827">
        <v>0.5</v>
      </c>
      <c r="T2616" s="826">
        <v>0.5</v>
      </c>
      <c r="U2616" s="828">
        <v>0.5</v>
      </c>
    </row>
    <row r="2617" spans="1:21" ht="14.45" customHeight="1" x14ac:dyDescent="0.2">
      <c r="A2617" s="821">
        <v>21</v>
      </c>
      <c r="B2617" s="822" t="s">
        <v>3465</v>
      </c>
      <c r="C2617" s="822" t="s">
        <v>3471</v>
      </c>
      <c r="D2617" s="823" t="s">
        <v>6113</v>
      </c>
      <c r="E2617" s="824" t="s">
        <v>3498</v>
      </c>
      <c r="F2617" s="822" t="s">
        <v>3466</v>
      </c>
      <c r="G2617" s="822" t="s">
        <v>3895</v>
      </c>
      <c r="H2617" s="822" t="s">
        <v>329</v>
      </c>
      <c r="I2617" s="822" t="s">
        <v>5103</v>
      </c>
      <c r="J2617" s="822" t="s">
        <v>5104</v>
      </c>
      <c r="K2617" s="822" t="s">
        <v>3101</v>
      </c>
      <c r="L2617" s="825">
        <v>1523.6</v>
      </c>
      <c r="M2617" s="825">
        <v>18283.2</v>
      </c>
      <c r="N2617" s="822">
        <v>12</v>
      </c>
      <c r="O2617" s="826">
        <v>3</v>
      </c>
      <c r="P2617" s="825">
        <v>18283.2</v>
      </c>
      <c r="Q2617" s="827">
        <v>1</v>
      </c>
      <c r="R2617" s="822">
        <v>12</v>
      </c>
      <c r="S2617" s="827">
        <v>1</v>
      </c>
      <c r="T2617" s="826">
        <v>3</v>
      </c>
      <c r="U2617" s="828">
        <v>1</v>
      </c>
    </row>
    <row r="2618" spans="1:21" ht="14.45" customHeight="1" x14ac:dyDescent="0.2">
      <c r="A2618" s="821">
        <v>21</v>
      </c>
      <c r="B2618" s="822" t="s">
        <v>3465</v>
      </c>
      <c r="C2618" s="822" t="s">
        <v>3471</v>
      </c>
      <c r="D2618" s="823" t="s">
        <v>6113</v>
      </c>
      <c r="E2618" s="824" t="s">
        <v>3498</v>
      </c>
      <c r="F2618" s="822" t="s">
        <v>3466</v>
      </c>
      <c r="G2618" s="822" t="s">
        <v>3900</v>
      </c>
      <c r="H2618" s="822" t="s">
        <v>329</v>
      </c>
      <c r="I2618" s="822" t="s">
        <v>3901</v>
      </c>
      <c r="J2618" s="822" t="s">
        <v>673</v>
      </c>
      <c r="K2618" s="822" t="s">
        <v>3902</v>
      </c>
      <c r="L2618" s="825">
        <v>73.150000000000006</v>
      </c>
      <c r="M2618" s="825">
        <v>292.60000000000002</v>
      </c>
      <c r="N2618" s="822">
        <v>4</v>
      </c>
      <c r="O2618" s="826">
        <v>1.5</v>
      </c>
      <c r="P2618" s="825">
        <v>146.30000000000001</v>
      </c>
      <c r="Q2618" s="827">
        <v>0.5</v>
      </c>
      <c r="R2618" s="822">
        <v>2</v>
      </c>
      <c r="S2618" s="827">
        <v>0.5</v>
      </c>
      <c r="T2618" s="826">
        <v>1</v>
      </c>
      <c r="U2618" s="828">
        <v>0.66666666666666663</v>
      </c>
    </row>
    <row r="2619" spans="1:21" ht="14.45" customHeight="1" x14ac:dyDescent="0.2">
      <c r="A2619" s="821">
        <v>21</v>
      </c>
      <c r="B2619" s="822" t="s">
        <v>3465</v>
      </c>
      <c r="C2619" s="822" t="s">
        <v>3471</v>
      </c>
      <c r="D2619" s="823" t="s">
        <v>6113</v>
      </c>
      <c r="E2619" s="824" t="s">
        <v>3498</v>
      </c>
      <c r="F2619" s="822" t="s">
        <v>3466</v>
      </c>
      <c r="G2619" s="822" t="s">
        <v>3919</v>
      </c>
      <c r="H2619" s="822" t="s">
        <v>329</v>
      </c>
      <c r="I2619" s="822" t="s">
        <v>4387</v>
      </c>
      <c r="J2619" s="822" t="s">
        <v>4388</v>
      </c>
      <c r="K2619" s="822" t="s">
        <v>4389</v>
      </c>
      <c r="L2619" s="825">
        <v>219.25</v>
      </c>
      <c r="M2619" s="825">
        <v>3288.75</v>
      </c>
      <c r="N2619" s="822">
        <v>15</v>
      </c>
      <c r="O2619" s="826">
        <v>5</v>
      </c>
      <c r="P2619" s="825">
        <v>1315.5</v>
      </c>
      <c r="Q2619" s="827">
        <v>0.4</v>
      </c>
      <c r="R2619" s="822">
        <v>6</v>
      </c>
      <c r="S2619" s="827">
        <v>0.4</v>
      </c>
      <c r="T2619" s="826">
        <v>2</v>
      </c>
      <c r="U2619" s="828">
        <v>0.4</v>
      </c>
    </row>
    <row r="2620" spans="1:21" ht="14.45" customHeight="1" x14ac:dyDescent="0.2">
      <c r="A2620" s="821">
        <v>21</v>
      </c>
      <c r="B2620" s="822" t="s">
        <v>3465</v>
      </c>
      <c r="C2620" s="822" t="s">
        <v>3471</v>
      </c>
      <c r="D2620" s="823" t="s">
        <v>6113</v>
      </c>
      <c r="E2620" s="824" t="s">
        <v>3498</v>
      </c>
      <c r="F2620" s="822" t="s">
        <v>3466</v>
      </c>
      <c r="G2620" s="822" t="s">
        <v>3919</v>
      </c>
      <c r="H2620" s="822" t="s">
        <v>662</v>
      </c>
      <c r="I2620" s="822" t="s">
        <v>3920</v>
      </c>
      <c r="J2620" s="822" t="s">
        <v>3921</v>
      </c>
      <c r="K2620" s="822" t="s">
        <v>776</v>
      </c>
      <c r="L2620" s="825">
        <v>219.25</v>
      </c>
      <c r="M2620" s="825">
        <v>52181.5</v>
      </c>
      <c r="N2620" s="822">
        <v>238</v>
      </c>
      <c r="O2620" s="826">
        <v>78</v>
      </c>
      <c r="P2620" s="825">
        <v>29818</v>
      </c>
      <c r="Q2620" s="827">
        <v>0.5714285714285714</v>
      </c>
      <c r="R2620" s="822">
        <v>136</v>
      </c>
      <c r="S2620" s="827">
        <v>0.5714285714285714</v>
      </c>
      <c r="T2620" s="826">
        <v>42</v>
      </c>
      <c r="U2620" s="828">
        <v>0.53846153846153844</v>
      </c>
    </row>
    <row r="2621" spans="1:21" ht="14.45" customHeight="1" x14ac:dyDescent="0.2">
      <c r="A2621" s="821">
        <v>21</v>
      </c>
      <c r="B2621" s="822" t="s">
        <v>3465</v>
      </c>
      <c r="C2621" s="822" t="s">
        <v>3471</v>
      </c>
      <c r="D2621" s="823" t="s">
        <v>6113</v>
      </c>
      <c r="E2621" s="824" t="s">
        <v>3498</v>
      </c>
      <c r="F2621" s="822" t="s">
        <v>3466</v>
      </c>
      <c r="G2621" s="822" t="s">
        <v>3919</v>
      </c>
      <c r="H2621" s="822" t="s">
        <v>329</v>
      </c>
      <c r="I2621" s="822" t="s">
        <v>5529</v>
      </c>
      <c r="J2621" s="822" t="s">
        <v>5530</v>
      </c>
      <c r="K2621" s="822" t="s">
        <v>776</v>
      </c>
      <c r="L2621" s="825">
        <v>219.25</v>
      </c>
      <c r="M2621" s="825">
        <v>657.75</v>
      </c>
      <c r="N2621" s="822">
        <v>3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21</v>
      </c>
      <c r="B2622" s="822" t="s">
        <v>3465</v>
      </c>
      <c r="C2622" s="822" t="s">
        <v>3471</v>
      </c>
      <c r="D2622" s="823" t="s">
        <v>6113</v>
      </c>
      <c r="E2622" s="824" t="s">
        <v>3498</v>
      </c>
      <c r="F2622" s="822" t="s">
        <v>3466</v>
      </c>
      <c r="G2622" s="822" t="s">
        <v>3927</v>
      </c>
      <c r="H2622" s="822" t="s">
        <v>329</v>
      </c>
      <c r="I2622" s="822" t="s">
        <v>4401</v>
      </c>
      <c r="J2622" s="822" t="s">
        <v>4399</v>
      </c>
      <c r="K2622" s="822" t="s">
        <v>4402</v>
      </c>
      <c r="L2622" s="825">
        <v>0</v>
      </c>
      <c r="M2622" s="825">
        <v>0</v>
      </c>
      <c r="N2622" s="822">
        <v>9</v>
      </c>
      <c r="O2622" s="826">
        <v>5.5</v>
      </c>
      <c r="P2622" s="825">
        <v>0</v>
      </c>
      <c r="Q2622" s="827"/>
      <c r="R2622" s="822">
        <v>8</v>
      </c>
      <c r="S2622" s="827">
        <v>0.88888888888888884</v>
      </c>
      <c r="T2622" s="826">
        <v>4.5</v>
      </c>
      <c r="U2622" s="828">
        <v>0.81818181818181823</v>
      </c>
    </row>
    <row r="2623" spans="1:21" ht="14.45" customHeight="1" x14ac:dyDescent="0.2">
      <c r="A2623" s="821">
        <v>21</v>
      </c>
      <c r="B2623" s="822" t="s">
        <v>3465</v>
      </c>
      <c r="C2623" s="822" t="s">
        <v>3471</v>
      </c>
      <c r="D2623" s="823" t="s">
        <v>6113</v>
      </c>
      <c r="E2623" s="824" t="s">
        <v>3498</v>
      </c>
      <c r="F2623" s="822" t="s">
        <v>3466</v>
      </c>
      <c r="G2623" s="822" t="s">
        <v>3930</v>
      </c>
      <c r="H2623" s="822" t="s">
        <v>662</v>
      </c>
      <c r="I2623" s="822" t="s">
        <v>5423</v>
      </c>
      <c r="J2623" s="822" t="s">
        <v>2801</v>
      </c>
      <c r="K2623" s="822" t="s">
        <v>5424</v>
      </c>
      <c r="L2623" s="825">
        <v>118.65</v>
      </c>
      <c r="M2623" s="825">
        <v>355.95000000000005</v>
      </c>
      <c r="N2623" s="822">
        <v>3</v>
      </c>
      <c r="O2623" s="826">
        <v>1.5</v>
      </c>
      <c r="P2623" s="825">
        <v>355.95000000000005</v>
      </c>
      <c r="Q2623" s="827">
        <v>1</v>
      </c>
      <c r="R2623" s="822">
        <v>3</v>
      </c>
      <c r="S2623" s="827">
        <v>1</v>
      </c>
      <c r="T2623" s="826">
        <v>1.5</v>
      </c>
      <c r="U2623" s="828">
        <v>1</v>
      </c>
    </row>
    <row r="2624" spans="1:21" ht="14.45" customHeight="1" x14ac:dyDescent="0.2">
      <c r="A2624" s="821">
        <v>21</v>
      </c>
      <c r="B2624" s="822" t="s">
        <v>3465</v>
      </c>
      <c r="C2624" s="822" t="s">
        <v>3471</v>
      </c>
      <c r="D2624" s="823" t="s">
        <v>6113</v>
      </c>
      <c r="E2624" s="824" t="s">
        <v>3498</v>
      </c>
      <c r="F2624" s="822" t="s">
        <v>3466</v>
      </c>
      <c r="G2624" s="822" t="s">
        <v>3930</v>
      </c>
      <c r="H2624" s="822" t="s">
        <v>329</v>
      </c>
      <c r="I2624" s="822" t="s">
        <v>5531</v>
      </c>
      <c r="J2624" s="822" t="s">
        <v>5532</v>
      </c>
      <c r="K2624" s="822" t="s">
        <v>5533</v>
      </c>
      <c r="L2624" s="825">
        <v>110.74</v>
      </c>
      <c r="M2624" s="825">
        <v>110.74</v>
      </c>
      <c r="N2624" s="822">
        <v>1</v>
      </c>
      <c r="O2624" s="826">
        <v>0.5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21</v>
      </c>
      <c r="B2625" s="822" t="s">
        <v>3465</v>
      </c>
      <c r="C2625" s="822" t="s">
        <v>3471</v>
      </c>
      <c r="D2625" s="823" t="s">
        <v>6113</v>
      </c>
      <c r="E2625" s="824" t="s">
        <v>3498</v>
      </c>
      <c r="F2625" s="822" t="s">
        <v>3466</v>
      </c>
      <c r="G2625" s="822" t="s">
        <v>3930</v>
      </c>
      <c r="H2625" s="822" t="s">
        <v>329</v>
      </c>
      <c r="I2625" s="822" t="s">
        <v>5534</v>
      </c>
      <c r="J2625" s="822" t="s">
        <v>5535</v>
      </c>
      <c r="K2625" s="822" t="s">
        <v>5536</v>
      </c>
      <c r="L2625" s="825">
        <v>18.46</v>
      </c>
      <c r="M2625" s="825">
        <v>55.38</v>
      </c>
      <c r="N2625" s="822">
        <v>3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21</v>
      </c>
      <c r="B2626" s="822" t="s">
        <v>3465</v>
      </c>
      <c r="C2626" s="822" t="s">
        <v>3471</v>
      </c>
      <c r="D2626" s="823" t="s">
        <v>6113</v>
      </c>
      <c r="E2626" s="824" t="s">
        <v>3498</v>
      </c>
      <c r="F2626" s="822" t="s">
        <v>3466</v>
      </c>
      <c r="G2626" s="822" t="s">
        <v>3930</v>
      </c>
      <c r="H2626" s="822" t="s">
        <v>329</v>
      </c>
      <c r="I2626" s="822" t="s">
        <v>5537</v>
      </c>
      <c r="J2626" s="822" t="s">
        <v>5532</v>
      </c>
      <c r="K2626" s="822" t="s">
        <v>3101</v>
      </c>
      <c r="L2626" s="825">
        <v>36.909999999999997</v>
      </c>
      <c r="M2626" s="825">
        <v>110.72999999999999</v>
      </c>
      <c r="N2626" s="822">
        <v>3</v>
      </c>
      <c r="O2626" s="826">
        <v>0.5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21</v>
      </c>
      <c r="B2627" s="822" t="s">
        <v>3465</v>
      </c>
      <c r="C2627" s="822" t="s">
        <v>3471</v>
      </c>
      <c r="D2627" s="823" t="s">
        <v>6113</v>
      </c>
      <c r="E2627" s="824" t="s">
        <v>3498</v>
      </c>
      <c r="F2627" s="822" t="s">
        <v>3466</v>
      </c>
      <c r="G2627" s="822" t="s">
        <v>5309</v>
      </c>
      <c r="H2627" s="822" t="s">
        <v>329</v>
      </c>
      <c r="I2627" s="822" t="s">
        <v>5310</v>
      </c>
      <c r="J2627" s="822" t="s">
        <v>1239</v>
      </c>
      <c r="K2627" s="822" t="s">
        <v>5311</v>
      </c>
      <c r="L2627" s="825">
        <v>0</v>
      </c>
      <c r="M2627" s="825">
        <v>0</v>
      </c>
      <c r="N2627" s="822">
        <v>10</v>
      </c>
      <c r="O2627" s="826">
        <v>5.5</v>
      </c>
      <c r="P2627" s="825">
        <v>0</v>
      </c>
      <c r="Q2627" s="827"/>
      <c r="R2627" s="822">
        <v>10</v>
      </c>
      <c r="S2627" s="827">
        <v>1</v>
      </c>
      <c r="T2627" s="826">
        <v>5.5</v>
      </c>
      <c r="U2627" s="828">
        <v>1</v>
      </c>
    </row>
    <row r="2628" spans="1:21" ht="14.45" customHeight="1" x14ac:dyDescent="0.2">
      <c r="A2628" s="821">
        <v>21</v>
      </c>
      <c r="B2628" s="822" t="s">
        <v>3465</v>
      </c>
      <c r="C2628" s="822" t="s">
        <v>3471</v>
      </c>
      <c r="D2628" s="823" t="s">
        <v>6113</v>
      </c>
      <c r="E2628" s="824" t="s">
        <v>3498</v>
      </c>
      <c r="F2628" s="822" t="s">
        <v>3466</v>
      </c>
      <c r="G2628" s="822" t="s">
        <v>3934</v>
      </c>
      <c r="H2628" s="822" t="s">
        <v>329</v>
      </c>
      <c r="I2628" s="822" t="s">
        <v>3935</v>
      </c>
      <c r="J2628" s="822" t="s">
        <v>3936</v>
      </c>
      <c r="K2628" s="822" t="s">
        <v>3937</v>
      </c>
      <c r="L2628" s="825">
        <v>248.55</v>
      </c>
      <c r="M2628" s="825">
        <v>2485.5</v>
      </c>
      <c r="N2628" s="822">
        <v>10</v>
      </c>
      <c r="O2628" s="826">
        <v>9.5</v>
      </c>
      <c r="P2628" s="825">
        <v>1491.3</v>
      </c>
      <c r="Q2628" s="827">
        <v>0.6</v>
      </c>
      <c r="R2628" s="822">
        <v>6</v>
      </c>
      <c r="S2628" s="827">
        <v>0.6</v>
      </c>
      <c r="T2628" s="826">
        <v>5.5</v>
      </c>
      <c r="U2628" s="828">
        <v>0.57894736842105265</v>
      </c>
    </row>
    <row r="2629" spans="1:21" ht="14.45" customHeight="1" x14ac:dyDescent="0.2">
      <c r="A2629" s="821">
        <v>21</v>
      </c>
      <c r="B2629" s="822" t="s">
        <v>3465</v>
      </c>
      <c r="C2629" s="822" t="s">
        <v>3471</v>
      </c>
      <c r="D2629" s="823" t="s">
        <v>6113</v>
      </c>
      <c r="E2629" s="824" t="s">
        <v>3498</v>
      </c>
      <c r="F2629" s="822" t="s">
        <v>3466</v>
      </c>
      <c r="G2629" s="822" t="s">
        <v>3934</v>
      </c>
      <c r="H2629" s="822" t="s">
        <v>329</v>
      </c>
      <c r="I2629" s="822" t="s">
        <v>3938</v>
      </c>
      <c r="J2629" s="822" t="s">
        <v>3936</v>
      </c>
      <c r="K2629" s="822" t="s">
        <v>3937</v>
      </c>
      <c r="L2629" s="825">
        <v>248.55</v>
      </c>
      <c r="M2629" s="825">
        <v>497.1</v>
      </c>
      <c r="N2629" s="822">
        <v>2</v>
      </c>
      <c r="O2629" s="826">
        <v>2</v>
      </c>
      <c r="P2629" s="825">
        <v>248.55</v>
      </c>
      <c r="Q2629" s="827">
        <v>0.5</v>
      </c>
      <c r="R2629" s="822">
        <v>1</v>
      </c>
      <c r="S2629" s="827">
        <v>0.5</v>
      </c>
      <c r="T2629" s="826">
        <v>1</v>
      </c>
      <c r="U2629" s="828">
        <v>0.5</v>
      </c>
    </row>
    <row r="2630" spans="1:21" ht="14.45" customHeight="1" x14ac:dyDescent="0.2">
      <c r="A2630" s="821">
        <v>21</v>
      </c>
      <c r="B2630" s="822" t="s">
        <v>3465</v>
      </c>
      <c r="C2630" s="822" t="s">
        <v>3471</v>
      </c>
      <c r="D2630" s="823" t="s">
        <v>6113</v>
      </c>
      <c r="E2630" s="824" t="s">
        <v>3498</v>
      </c>
      <c r="F2630" s="822" t="s">
        <v>3466</v>
      </c>
      <c r="G2630" s="822" t="s">
        <v>4403</v>
      </c>
      <c r="H2630" s="822" t="s">
        <v>329</v>
      </c>
      <c r="I2630" s="822" t="s">
        <v>4404</v>
      </c>
      <c r="J2630" s="822" t="s">
        <v>914</v>
      </c>
      <c r="K2630" s="822" t="s">
        <v>4405</v>
      </c>
      <c r="L2630" s="825">
        <v>38.56</v>
      </c>
      <c r="M2630" s="825">
        <v>38.56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21</v>
      </c>
      <c r="B2631" s="822" t="s">
        <v>3465</v>
      </c>
      <c r="C2631" s="822" t="s">
        <v>3471</v>
      </c>
      <c r="D2631" s="823" t="s">
        <v>6113</v>
      </c>
      <c r="E2631" s="824" t="s">
        <v>3498</v>
      </c>
      <c r="F2631" s="822" t="s">
        <v>3466</v>
      </c>
      <c r="G2631" s="822" t="s">
        <v>3939</v>
      </c>
      <c r="H2631" s="822" t="s">
        <v>329</v>
      </c>
      <c r="I2631" s="822" t="s">
        <v>3940</v>
      </c>
      <c r="J2631" s="822" t="s">
        <v>3941</v>
      </c>
      <c r="K2631" s="822" t="s">
        <v>3942</v>
      </c>
      <c r="L2631" s="825">
        <v>727.03</v>
      </c>
      <c r="M2631" s="825">
        <v>10178.42</v>
      </c>
      <c r="N2631" s="822">
        <v>14</v>
      </c>
      <c r="O2631" s="826">
        <v>3.5</v>
      </c>
      <c r="P2631" s="825">
        <v>1454.06</v>
      </c>
      <c r="Q2631" s="827">
        <v>0.14285714285714285</v>
      </c>
      <c r="R2631" s="822">
        <v>2</v>
      </c>
      <c r="S2631" s="827">
        <v>0.14285714285714285</v>
      </c>
      <c r="T2631" s="826">
        <v>1</v>
      </c>
      <c r="U2631" s="828">
        <v>0.2857142857142857</v>
      </c>
    </row>
    <row r="2632" spans="1:21" ht="14.45" customHeight="1" x14ac:dyDescent="0.2">
      <c r="A2632" s="821">
        <v>21</v>
      </c>
      <c r="B2632" s="822" t="s">
        <v>3465</v>
      </c>
      <c r="C2632" s="822" t="s">
        <v>3471</v>
      </c>
      <c r="D2632" s="823" t="s">
        <v>6113</v>
      </c>
      <c r="E2632" s="824" t="s">
        <v>3498</v>
      </c>
      <c r="F2632" s="822" t="s">
        <v>3466</v>
      </c>
      <c r="G2632" s="822" t="s">
        <v>3530</v>
      </c>
      <c r="H2632" s="822" t="s">
        <v>329</v>
      </c>
      <c r="I2632" s="822" t="s">
        <v>3531</v>
      </c>
      <c r="J2632" s="822" t="s">
        <v>862</v>
      </c>
      <c r="K2632" s="822" t="s">
        <v>3532</v>
      </c>
      <c r="L2632" s="825">
        <v>53.57</v>
      </c>
      <c r="M2632" s="825">
        <v>535.70000000000005</v>
      </c>
      <c r="N2632" s="822">
        <v>10</v>
      </c>
      <c r="O2632" s="826">
        <v>5</v>
      </c>
      <c r="P2632" s="825">
        <v>321.42</v>
      </c>
      <c r="Q2632" s="827">
        <v>0.6</v>
      </c>
      <c r="R2632" s="822">
        <v>6</v>
      </c>
      <c r="S2632" s="827">
        <v>0.6</v>
      </c>
      <c r="T2632" s="826">
        <v>3</v>
      </c>
      <c r="U2632" s="828">
        <v>0.6</v>
      </c>
    </row>
    <row r="2633" spans="1:21" ht="14.45" customHeight="1" x14ac:dyDescent="0.2">
      <c r="A2633" s="821">
        <v>21</v>
      </c>
      <c r="B2633" s="822" t="s">
        <v>3465</v>
      </c>
      <c r="C2633" s="822" t="s">
        <v>3471</v>
      </c>
      <c r="D2633" s="823" t="s">
        <v>6113</v>
      </c>
      <c r="E2633" s="824" t="s">
        <v>3498</v>
      </c>
      <c r="F2633" s="822" t="s">
        <v>3466</v>
      </c>
      <c r="G2633" s="822" t="s">
        <v>3957</v>
      </c>
      <c r="H2633" s="822" t="s">
        <v>329</v>
      </c>
      <c r="I2633" s="822" t="s">
        <v>4409</v>
      </c>
      <c r="J2633" s="822" t="s">
        <v>4408</v>
      </c>
      <c r="K2633" s="822" t="s">
        <v>4410</v>
      </c>
      <c r="L2633" s="825">
        <v>80.53</v>
      </c>
      <c r="M2633" s="825">
        <v>161.06</v>
      </c>
      <c r="N2633" s="822">
        <v>2</v>
      </c>
      <c r="O2633" s="826">
        <v>0.5</v>
      </c>
      <c r="P2633" s="825">
        <v>161.06</v>
      </c>
      <c r="Q2633" s="827">
        <v>1</v>
      </c>
      <c r="R2633" s="822">
        <v>2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21</v>
      </c>
      <c r="B2634" s="822" t="s">
        <v>3465</v>
      </c>
      <c r="C2634" s="822" t="s">
        <v>3471</v>
      </c>
      <c r="D2634" s="823" t="s">
        <v>6113</v>
      </c>
      <c r="E2634" s="824" t="s">
        <v>3498</v>
      </c>
      <c r="F2634" s="822" t="s">
        <v>3466</v>
      </c>
      <c r="G2634" s="822" t="s">
        <v>3533</v>
      </c>
      <c r="H2634" s="822" t="s">
        <v>662</v>
      </c>
      <c r="I2634" s="822" t="s">
        <v>2703</v>
      </c>
      <c r="J2634" s="822" t="s">
        <v>1021</v>
      </c>
      <c r="K2634" s="822" t="s">
        <v>2704</v>
      </c>
      <c r="L2634" s="825">
        <v>1385.62</v>
      </c>
      <c r="M2634" s="825">
        <v>5542.48</v>
      </c>
      <c r="N2634" s="822">
        <v>4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21</v>
      </c>
      <c r="B2635" s="822" t="s">
        <v>3465</v>
      </c>
      <c r="C2635" s="822" t="s">
        <v>3471</v>
      </c>
      <c r="D2635" s="823" t="s">
        <v>6113</v>
      </c>
      <c r="E2635" s="824" t="s">
        <v>3498</v>
      </c>
      <c r="F2635" s="822" t="s">
        <v>3466</v>
      </c>
      <c r="G2635" s="822" t="s">
        <v>3533</v>
      </c>
      <c r="H2635" s="822" t="s">
        <v>662</v>
      </c>
      <c r="I2635" s="822" t="s">
        <v>2705</v>
      </c>
      <c r="J2635" s="822" t="s">
        <v>1021</v>
      </c>
      <c r="K2635" s="822" t="s">
        <v>2706</v>
      </c>
      <c r="L2635" s="825">
        <v>1847.49</v>
      </c>
      <c r="M2635" s="825">
        <v>9237.4500000000007</v>
      </c>
      <c r="N2635" s="822">
        <v>5</v>
      </c>
      <c r="O2635" s="826">
        <v>1.5</v>
      </c>
      <c r="P2635" s="825">
        <v>9237.4500000000007</v>
      </c>
      <c r="Q2635" s="827">
        <v>1</v>
      </c>
      <c r="R2635" s="822">
        <v>5</v>
      </c>
      <c r="S2635" s="827">
        <v>1</v>
      </c>
      <c r="T2635" s="826">
        <v>1.5</v>
      </c>
      <c r="U2635" s="828">
        <v>1</v>
      </c>
    </row>
    <row r="2636" spans="1:21" ht="14.45" customHeight="1" x14ac:dyDescent="0.2">
      <c r="A2636" s="821">
        <v>21</v>
      </c>
      <c r="B2636" s="822" t="s">
        <v>3465</v>
      </c>
      <c r="C2636" s="822" t="s">
        <v>3471</v>
      </c>
      <c r="D2636" s="823" t="s">
        <v>6113</v>
      </c>
      <c r="E2636" s="824" t="s">
        <v>3498</v>
      </c>
      <c r="F2636" s="822" t="s">
        <v>3466</v>
      </c>
      <c r="G2636" s="822" t="s">
        <v>3533</v>
      </c>
      <c r="H2636" s="822" t="s">
        <v>662</v>
      </c>
      <c r="I2636" s="822" t="s">
        <v>2709</v>
      </c>
      <c r="J2636" s="822" t="s">
        <v>1016</v>
      </c>
      <c r="K2636" s="822" t="s">
        <v>1017</v>
      </c>
      <c r="L2636" s="825">
        <v>923.74</v>
      </c>
      <c r="M2636" s="825">
        <v>8313.66</v>
      </c>
      <c r="N2636" s="822">
        <v>9</v>
      </c>
      <c r="O2636" s="826">
        <v>2</v>
      </c>
      <c r="P2636" s="825">
        <v>8313.66</v>
      </c>
      <c r="Q2636" s="827">
        <v>1</v>
      </c>
      <c r="R2636" s="822">
        <v>9</v>
      </c>
      <c r="S2636" s="827">
        <v>1</v>
      </c>
      <c r="T2636" s="826">
        <v>2</v>
      </c>
      <c r="U2636" s="828">
        <v>1</v>
      </c>
    </row>
    <row r="2637" spans="1:21" ht="14.45" customHeight="1" x14ac:dyDescent="0.2">
      <c r="A2637" s="821">
        <v>21</v>
      </c>
      <c r="B2637" s="822" t="s">
        <v>3465</v>
      </c>
      <c r="C2637" s="822" t="s">
        <v>3471</v>
      </c>
      <c r="D2637" s="823" t="s">
        <v>6113</v>
      </c>
      <c r="E2637" s="824" t="s">
        <v>3498</v>
      </c>
      <c r="F2637" s="822" t="s">
        <v>3466</v>
      </c>
      <c r="G2637" s="822" t="s">
        <v>3970</v>
      </c>
      <c r="H2637" s="822" t="s">
        <v>329</v>
      </c>
      <c r="I2637" s="822" t="s">
        <v>3971</v>
      </c>
      <c r="J2637" s="822" t="s">
        <v>3972</v>
      </c>
      <c r="K2637" s="822" t="s">
        <v>3973</v>
      </c>
      <c r="L2637" s="825">
        <v>27.37</v>
      </c>
      <c r="M2637" s="825">
        <v>328.44</v>
      </c>
      <c r="N2637" s="822">
        <v>12</v>
      </c>
      <c r="O2637" s="826">
        <v>5</v>
      </c>
      <c r="P2637" s="825">
        <v>218.96</v>
      </c>
      <c r="Q2637" s="827">
        <v>0.66666666666666674</v>
      </c>
      <c r="R2637" s="822">
        <v>8</v>
      </c>
      <c r="S2637" s="827">
        <v>0.66666666666666663</v>
      </c>
      <c r="T2637" s="826">
        <v>3.5</v>
      </c>
      <c r="U2637" s="828">
        <v>0.7</v>
      </c>
    </row>
    <row r="2638" spans="1:21" ht="14.45" customHeight="1" x14ac:dyDescent="0.2">
      <c r="A2638" s="821">
        <v>21</v>
      </c>
      <c r="B2638" s="822" t="s">
        <v>3465</v>
      </c>
      <c r="C2638" s="822" t="s">
        <v>3471</v>
      </c>
      <c r="D2638" s="823" t="s">
        <v>6113</v>
      </c>
      <c r="E2638" s="824" t="s">
        <v>3498</v>
      </c>
      <c r="F2638" s="822" t="s">
        <v>3466</v>
      </c>
      <c r="G2638" s="822" t="s">
        <v>3970</v>
      </c>
      <c r="H2638" s="822" t="s">
        <v>329</v>
      </c>
      <c r="I2638" s="822" t="s">
        <v>3974</v>
      </c>
      <c r="J2638" s="822" t="s">
        <v>3972</v>
      </c>
      <c r="K2638" s="822" t="s">
        <v>3975</v>
      </c>
      <c r="L2638" s="825">
        <v>87.98</v>
      </c>
      <c r="M2638" s="825">
        <v>87.98</v>
      </c>
      <c r="N2638" s="822">
        <v>1</v>
      </c>
      <c r="O2638" s="826">
        <v>1</v>
      </c>
      <c r="P2638" s="825">
        <v>87.98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21</v>
      </c>
      <c r="B2639" s="822" t="s">
        <v>3465</v>
      </c>
      <c r="C2639" s="822" t="s">
        <v>3471</v>
      </c>
      <c r="D2639" s="823" t="s">
        <v>6113</v>
      </c>
      <c r="E2639" s="824" t="s">
        <v>3498</v>
      </c>
      <c r="F2639" s="822" t="s">
        <v>3466</v>
      </c>
      <c r="G2639" s="822" t="s">
        <v>3534</v>
      </c>
      <c r="H2639" s="822" t="s">
        <v>329</v>
      </c>
      <c r="I2639" s="822" t="s">
        <v>3535</v>
      </c>
      <c r="J2639" s="822" t="s">
        <v>1343</v>
      </c>
      <c r="K2639" s="822" t="s">
        <v>1344</v>
      </c>
      <c r="L2639" s="825">
        <v>453.18</v>
      </c>
      <c r="M2639" s="825">
        <v>6344.52</v>
      </c>
      <c r="N2639" s="822">
        <v>14</v>
      </c>
      <c r="O2639" s="826">
        <v>8</v>
      </c>
      <c r="P2639" s="825">
        <v>4984.9800000000005</v>
      </c>
      <c r="Q2639" s="827">
        <v>0.7857142857142857</v>
      </c>
      <c r="R2639" s="822">
        <v>11</v>
      </c>
      <c r="S2639" s="827">
        <v>0.7857142857142857</v>
      </c>
      <c r="T2639" s="826">
        <v>6</v>
      </c>
      <c r="U2639" s="828">
        <v>0.75</v>
      </c>
    </row>
    <row r="2640" spans="1:21" ht="14.45" customHeight="1" x14ac:dyDescent="0.2">
      <c r="A2640" s="821">
        <v>21</v>
      </c>
      <c r="B2640" s="822" t="s">
        <v>3465</v>
      </c>
      <c r="C2640" s="822" t="s">
        <v>3471</v>
      </c>
      <c r="D2640" s="823" t="s">
        <v>6113</v>
      </c>
      <c r="E2640" s="824" t="s">
        <v>3498</v>
      </c>
      <c r="F2640" s="822" t="s">
        <v>3466</v>
      </c>
      <c r="G2640" s="822" t="s">
        <v>3534</v>
      </c>
      <c r="H2640" s="822" t="s">
        <v>329</v>
      </c>
      <c r="I2640" s="822" t="s">
        <v>5538</v>
      </c>
      <c r="J2640" s="822" t="s">
        <v>4992</v>
      </c>
      <c r="K2640" s="822" t="s">
        <v>5539</v>
      </c>
      <c r="L2640" s="825">
        <v>226.6</v>
      </c>
      <c r="M2640" s="825">
        <v>2266</v>
      </c>
      <c r="N2640" s="822">
        <v>10</v>
      </c>
      <c r="O2640" s="826">
        <v>6</v>
      </c>
      <c r="P2640" s="825">
        <v>1812.8</v>
      </c>
      <c r="Q2640" s="827">
        <v>0.79999999999999993</v>
      </c>
      <c r="R2640" s="822">
        <v>8</v>
      </c>
      <c r="S2640" s="827">
        <v>0.8</v>
      </c>
      <c r="T2640" s="826">
        <v>4.5</v>
      </c>
      <c r="U2640" s="828">
        <v>0.75</v>
      </c>
    </row>
    <row r="2641" spans="1:21" ht="14.45" customHeight="1" x14ac:dyDescent="0.2">
      <c r="A2641" s="821">
        <v>21</v>
      </c>
      <c r="B2641" s="822" t="s">
        <v>3465</v>
      </c>
      <c r="C2641" s="822" t="s">
        <v>3471</v>
      </c>
      <c r="D2641" s="823" t="s">
        <v>6113</v>
      </c>
      <c r="E2641" s="824" t="s">
        <v>3498</v>
      </c>
      <c r="F2641" s="822" t="s">
        <v>3466</v>
      </c>
      <c r="G2641" s="822" t="s">
        <v>4993</v>
      </c>
      <c r="H2641" s="822" t="s">
        <v>662</v>
      </c>
      <c r="I2641" s="822" t="s">
        <v>2742</v>
      </c>
      <c r="J2641" s="822" t="s">
        <v>1068</v>
      </c>
      <c r="K2641" s="822" t="s">
        <v>2743</v>
      </c>
      <c r="L2641" s="825">
        <v>0</v>
      </c>
      <c r="M2641" s="825">
        <v>0</v>
      </c>
      <c r="N2641" s="822">
        <v>1</v>
      </c>
      <c r="O2641" s="826">
        <v>0.5</v>
      </c>
      <c r="P2641" s="825"/>
      <c r="Q2641" s="827"/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21</v>
      </c>
      <c r="B2642" s="822" t="s">
        <v>3465</v>
      </c>
      <c r="C2642" s="822" t="s">
        <v>3471</v>
      </c>
      <c r="D2642" s="823" t="s">
        <v>6113</v>
      </c>
      <c r="E2642" s="824" t="s">
        <v>3498</v>
      </c>
      <c r="F2642" s="822" t="s">
        <v>3466</v>
      </c>
      <c r="G2642" s="822" t="s">
        <v>3987</v>
      </c>
      <c r="H2642" s="822" t="s">
        <v>329</v>
      </c>
      <c r="I2642" s="822" t="s">
        <v>3988</v>
      </c>
      <c r="J2642" s="822" t="s">
        <v>3989</v>
      </c>
      <c r="K2642" s="822" t="s">
        <v>3990</v>
      </c>
      <c r="L2642" s="825">
        <v>453.18</v>
      </c>
      <c r="M2642" s="825">
        <v>2719.08</v>
      </c>
      <c r="N2642" s="822">
        <v>6</v>
      </c>
      <c r="O2642" s="826">
        <v>1.5</v>
      </c>
      <c r="P2642" s="825">
        <v>2719.08</v>
      </c>
      <c r="Q2642" s="827">
        <v>1</v>
      </c>
      <c r="R2642" s="822">
        <v>6</v>
      </c>
      <c r="S2642" s="827">
        <v>1</v>
      </c>
      <c r="T2642" s="826">
        <v>1.5</v>
      </c>
      <c r="U2642" s="828">
        <v>1</v>
      </c>
    </row>
    <row r="2643" spans="1:21" ht="14.45" customHeight="1" x14ac:dyDescent="0.2">
      <c r="A2643" s="821">
        <v>21</v>
      </c>
      <c r="B2643" s="822" t="s">
        <v>3465</v>
      </c>
      <c r="C2643" s="822" t="s">
        <v>3471</v>
      </c>
      <c r="D2643" s="823" t="s">
        <v>6113</v>
      </c>
      <c r="E2643" s="824" t="s">
        <v>3498</v>
      </c>
      <c r="F2643" s="822" t="s">
        <v>3466</v>
      </c>
      <c r="G2643" s="822" t="s">
        <v>3563</v>
      </c>
      <c r="H2643" s="822" t="s">
        <v>329</v>
      </c>
      <c r="I2643" s="822" t="s">
        <v>3991</v>
      </c>
      <c r="J2643" s="822" t="s">
        <v>841</v>
      </c>
      <c r="K2643" s="822" t="s">
        <v>3992</v>
      </c>
      <c r="L2643" s="825">
        <v>27.37</v>
      </c>
      <c r="M2643" s="825">
        <v>164.22</v>
      </c>
      <c r="N2643" s="822">
        <v>6</v>
      </c>
      <c r="O2643" s="826">
        <v>1</v>
      </c>
      <c r="P2643" s="825">
        <v>82.11</v>
      </c>
      <c r="Q2643" s="827">
        <v>0.5</v>
      </c>
      <c r="R2643" s="822">
        <v>3</v>
      </c>
      <c r="S2643" s="827">
        <v>0.5</v>
      </c>
      <c r="T2643" s="826">
        <v>0.5</v>
      </c>
      <c r="U2643" s="828">
        <v>0.5</v>
      </c>
    </row>
    <row r="2644" spans="1:21" ht="14.45" customHeight="1" x14ac:dyDescent="0.2">
      <c r="A2644" s="821">
        <v>21</v>
      </c>
      <c r="B2644" s="822" t="s">
        <v>3465</v>
      </c>
      <c r="C2644" s="822" t="s">
        <v>3471</v>
      </c>
      <c r="D2644" s="823" t="s">
        <v>6113</v>
      </c>
      <c r="E2644" s="824" t="s">
        <v>3498</v>
      </c>
      <c r="F2644" s="822" t="s">
        <v>3466</v>
      </c>
      <c r="G2644" s="822" t="s">
        <v>3563</v>
      </c>
      <c r="H2644" s="822" t="s">
        <v>329</v>
      </c>
      <c r="I2644" s="822" t="s">
        <v>3569</v>
      </c>
      <c r="J2644" s="822" t="s">
        <v>841</v>
      </c>
      <c r="K2644" s="822" t="s">
        <v>842</v>
      </c>
      <c r="L2644" s="825">
        <v>97.76</v>
      </c>
      <c r="M2644" s="825">
        <v>391.04</v>
      </c>
      <c r="N2644" s="822">
        <v>4</v>
      </c>
      <c r="O2644" s="826">
        <v>2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21</v>
      </c>
      <c r="B2645" s="822" t="s">
        <v>3465</v>
      </c>
      <c r="C2645" s="822" t="s">
        <v>3471</v>
      </c>
      <c r="D2645" s="823" t="s">
        <v>6113</v>
      </c>
      <c r="E2645" s="824" t="s">
        <v>3498</v>
      </c>
      <c r="F2645" s="822" t="s">
        <v>3466</v>
      </c>
      <c r="G2645" s="822" t="s">
        <v>3563</v>
      </c>
      <c r="H2645" s="822" t="s">
        <v>662</v>
      </c>
      <c r="I2645" s="822" t="s">
        <v>2649</v>
      </c>
      <c r="J2645" s="822" t="s">
        <v>841</v>
      </c>
      <c r="K2645" s="822" t="s">
        <v>2650</v>
      </c>
      <c r="L2645" s="825">
        <v>13.68</v>
      </c>
      <c r="M2645" s="825">
        <v>13.68</v>
      </c>
      <c r="N2645" s="822">
        <v>1</v>
      </c>
      <c r="O2645" s="826">
        <v>1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21</v>
      </c>
      <c r="B2646" s="822" t="s">
        <v>3465</v>
      </c>
      <c r="C2646" s="822" t="s">
        <v>3471</v>
      </c>
      <c r="D2646" s="823" t="s">
        <v>6113</v>
      </c>
      <c r="E2646" s="824" t="s">
        <v>3498</v>
      </c>
      <c r="F2646" s="822" t="s">
        <v>3466</v>
      </c>
      <c r="G2646" s="822" t="s">
        <v>3563</v>
      </c>
      <c r="H2646" s="822" t="s">
        <v>329</v>
      </c>
      <c r="I2646" s="822" t="s">
        <v>5540</v>
      </c>
      <c r="J2646" s="822" t="s">
        <v>4441</v>
      </c>
      <c r="K2646" s="822" t="s">
        <v>5541</v>
      </c>
      <c r="L2646" s="825">
        <v>29.33</v>
      </c>
      <c r="M2646" s="825">
        <v>29.33</v>
      </c>
      <c r="N2646" s="822">
        <v>1</v>
      </c>
      <c r="O2646" s="826">
        <v>1</v>
      </c>
      <c r="P2646" s="825">
        <v>29.33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21</v>
      </c>
      <c r="B2647" s="822" t="s">
        <v>3465</v>
      </c>
      <c r="C2647" s="822" t="s">
        <v>3471</v>
      </c>
      <c r="D2647" s="823" t="s">
        <v>6113</v>
      </c>
      <c r="E2647" s="824" t="s">
        <v>3498</v>
      </c>
      <c r="F2647" s="822" t="s">
        <v>3466</v>
      </c>
      <c r="G2647" s="822" t="s">
        <v>5542</v>
      </c>
      <c r="H2647" s="822" t="s">
        <v>329</v>
      </c>
      <c r="I2647" s="822" t="s">
        <v>5543</v>
      </c>
      <c r="J2647" s="822" t="s">
        <v>5544</v>
      </c>
      <c r="K2647" s="822" t="s">
        <v>1822</v>
      </c>
      <c r="L2647" s="825">
        <v>173.31</v>
      </c>
      <c r="M2647" s="825">
        <v>519.93000000000006</v>
      </c>
      <c r="N2647" s="822">
        <v>3</v>
      </c>
      <c r="O2647" s="826">
        <v>2</v>
      </c>
      <c r="P2647" s="825">
        <v>173.31</v>
      </c>
      <c r="Q2647" s="827">
        <v>0.33333333333333331</v>
      </c>
      <c r="R2647" s="822">
        <v>1</v>
      </c>
      <c r="S2647" s="827">
        <v>0.33333333333333331</v>
      </c>
      <c r="T2647" s="826">
        <v>1</v>
      </c>
      <c r="U2647" s="828">
        <v>0.5</v>
      </c>
    </row>
    <row r="2648" spans="1:21" ht="14.45" customHeight="1" x14ac:dyDescent="0.2">
      <c r="A2648" s="821">
        <v>21</v>
      </c>
      <c r="B2648" s="822" t="s">
        <v>3465</v>
      </c>
      <c r="C2648" s="822" t="s">
        <v>3471</v>
      </c>
      <c r="D2648" s="823" t="s">
        <v>6113</v>
      </c>
      <c r="E2648" s="824" t="s">
        <v>3498</v>
      </c>
      <c r="F2648" s="822" t="s">
        <v>3466</v>
      </c>
      <c r="G2648" s="822" t="s">
        <v>3570</v>
      </c>
      <c r="H2648" s="822" t="s">
        <v>329</v>
      </c>
      <c r="I2648" s="822" t="s">
        <v>3571</v>
      </c>
      <c r="J2648" s="822" t="s">
        <v>695</v>
      </c>
      <c r="K2648" s="822" t="s">
        <v>3572</v>
      </c>
      <c r="L2648" s="825">
        <v>127.91</v>
      </c>
      <c r="M2648" s="825">
        <v>895.37</v>
      </c>
      <c r="N2648" s="822">
        <v>7</v>
      </c>
      <c r="O2648" s="826">
        <v>2.5</v>
      </c>
      <c r="P2648" s="825">
        <v>383.73</v>
      </c>
      <c r="Q2648" s="827">
        <v>0.4285714285714286</v>
      </c>
      <c r="R2648" s="822">
        <v>3</v>
      </c>
      <c r="S2648" s="827">
        <v>0.42857142857142855</v>
      </c>
      <c r="T2648" s="826">
        <v>1</v>
      </c>
      <c r="U2648" s="828">
        <v>0.4</v>
      </c>
    </row>
    <row r="2649" spans="1:21" ht="14.45" customHeight="1" x14ac:dyDescent="0.2">
      <c r="A2649" s="821">
        <v>21</v>
      </c>
      <c r="B2649" s="822" t="s">
        <v>3465</v>
      </c>
      <c r="C2649" s="822" t="s">
        <v>3471</v>
      </c>
      <c r="D2649" s="823" t="s">
        <v>6113</v>
      </c>
      <c r="E2649" s="824" t="s">
        <v>3498</v>
      </c>
      <c r="F2649" s="822" t="s">
        <v>3466</v>
      </c>
      <c r="G2649" s="822" t="s">
        <v>4447</v>
      </c>
      <c r="H2649" s="822" t="s">
        <v>329</v>
      </c>
      <c r="I2649" s="822" t="s">
        <v>4448</v>
      </c>
      <c r="J2649" s="822" t="s">
        <v>1980</v>
      </c>
      <c r="K2649" s="822" t="s">
        <v>1981</v>
      </c>
      <c r="L2649" s="825">
        <v>79.099999999999994</v>
      </c>
      <c r="M2649" s="825">
        <v>316.39999999999998</v>
      </c>
      <c r="N2649" s="822">
        <v>4</v>
      </c>
      <c r="O2649" s="826">
        <v>1.5</v>
      </c>
      <c r="P2649" s="825">
        <v>316.39999999999998</v>
      </c>
      <c r="Q2649" s="827">
        <v>1</v>
      </c>
      <c r="R2649" s="822">
        <v>4</v>
      </c>
      <c r="S2649" s="827">
        <v>1</v>
      </c>
      <c r="T2649" s="826">
        <v>1.5</v>
      </c>
      <c r="U2649" s="828">
        <v>1</v>
      </c>
    </row>
    <row r="2650" spans="1:21" ht="14.45" customHeight="1" x14ac:dyDescent="0.2">
      <c r="A2650" s="821">
        <v>21</v>
      </c>
      <c r="B2650" s="822" t="s">
        <v>3465</v>
      </c>
      <c r="C2650" s="822" t="s">
        <v>3471</v>
      </c>
      <c r="D2650" s="823" t="s">
        <v>6113</v>
      </c>
      <c r="E2650" s="824" t="s">
        <v>3498</v>
      </c>
      <c r="F2650" s="822" t="s">
        <v>3466</v>
      </c>
      <c r="G2650" s="822" t="s">
        <v>4006</v>
      </c>
      <c r="H2650" s="822" t="s">
        <v>329</v>
      </c>
      <c r="I2650" s="822" t="s">
        <v>4714</v>
      </c>
      <c r="J2650" s="822" t="s">
        <v>4008</v>
      </c>
      <c r="K2650" s="822" t="s">
        <v>4715</v>
      </c>
      <c r="L2650" s="825">
        <v>43.85</v>
      </c>
      <c r="M2650" s="825">
        <v>87.7</v>
      </c>
      <c r="N2650" s="822">
        <v>2</v>
      </c>
      <c r="O2650" s="826">
        <v>1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21</v>
      </c>
      <c r="B2651" s="822" t="s">
        <v>3465</v>
      </c>
      <c r="C2651" s="822" t="s">
        <v>3471</v>
      </c>
      <c r="D2651" s="823" t="s">
        <v>6113</v>
      </c>
      <c r="E2651" s="824" t="s">
        <v>3498</v>
      </c>
      <c r="F2651" s="822" t="s">
        <v>3466</v>
      </c>
      <c r="G2651" s="822" t="s">
        <v>4026</v>
      </c>
      <c r="H2651" s="822" t="s">
        <v>662</v>
      </c>
      <c r="I2651" s="822" t="s">
        <v>2778</v>
      </c>
      <c r="J2651" s="822" t="s">
        <v>2776</v>
      </c>
      <c r="K2651" s="822" t="s">
        <v>2779</v>
      </c>
      <c r="L2651" s="825">
        <v>11.48</v>
      </c>
      <c r="M2651" s="825">
        <v>137.76</v>
      </c>
      <c r="N2651" s="822">
        <v>12</v>
      </c>
      <c r="O2651" s="826">
        <v>2</v>
      </c>
      <c r="P2651" s="825">
        <v>103.32000000000001</v>
      </c>
      <c r="Q2651" s="827">
        <v>0.75000000000000011</v>
      </c>
      <c r="R2651" s="822">
        <v>9</v>
      </c>
      <c r="S2651" s="827">
        <v>0.75</v>
      </c>
      <c r="T2651" s="826">
        <v>1</v>
      </c>
      <c r="U2651" s="828">
        <v>0.5</v>
      </c>
    </row>
    <row r="2652" spans="1:21" ht="14.45" customHeight="1" x14ac:dyDescent="0.2">
      <c r="A2652" s="821">
        <v>21</v>
      </c>
      <c r="B2652" s="822" t="s">
        <v>3465</v>
      </c>
      <c r="C2652" s="822" t="s">
        <v>3471</v>
      </c>
      <c r="D2652" s="823" t="s">
        <v>6113</v>
      </c>
      <c r="E2652" s="824" t="s">
        <v>3498</v>
      </c>
      <c r="F2652" s="822" t="s">
        <v>3466</v>
      </c>
      <c r="G2652" s="822" t="s">
        <v>5545</v>
      </c>
      <c r="H2652" s="822" t="s">
        <v>329</v>
      </c>
      <c r="I2652" s="822" t="s">
        <v>5546</v>
      </c>
      <c r="J2652" s="822" t="s">
        <v>5547</v>
      </c>
      <c r="K2652" s="822" t="s">
        <v>4701</v>
      </c>
      <c r="L2652" s="825">
        <v>97.96</v>
      </c>
      <c r="M2652" s="825">
        <v>195.92</v>
      </c>
      <c r="N2652" s="822">
        <v>2</v>
      </c>
      <c r="O2652" s="826">
        <v>1</v>
      </c>
      <c r="P2652" s="825">
        <v>195.92</v>
      </c>
      <c r="Q2652" s="827">
        <v>1</v>
      </c>
      <c r="R2652" s="822">
        <v>2</v>
      </c>
      <c r="S2652" s="827">
        <v>1</v>
      </c>
      <c r="T2652" s="826">
        <v>1</v>
      </c>
      <c r="U2652" s="828">
        <v>1</v>
      </c>
    </row>
    <row r="2653" spans="1:21" ht="14.45" customHeight="1" x14ac:dyDescent="0.2">
      <c r="A2653" s="821">
        <v>21</v>
      </c>
      <c r="B2653" s="822" t="s">
        <v>3465</v>
      </c>
      <c r="C2653" s="822" t="s">
        <v>3471</v>
      </c>
      <c r="D2653" s="823" t="s">
        <v>6113</v>
      </c>
      <c r="E2653" s="824" t="s">
        <v>3498</v>
      </c>
      <c r="F2653" s="822" t="s">
        <v>3466</v>
      </c>
      <c r="G2653" s="822" t="s">
        <v>4036</v>
      </c>
      <c r="H2653" s="822" t="s">
        <v>329</v>
      </c>
      <c r="I2653" s="822" t="s">
        <v>4039</v>
      </c>
      <c r="J2653" s="822" t="s">
        <v>1482</v>
      </c>
      <c r="K2653" s="822" t="s">
        <v>4040</v>
      </c>
      <c r="L2653" s="825">
        <v>181.04</v>
      </c>
      <c r="M2653" s="825">
        <v>181.04</v>
      </c>
      <c r="N2653" s="822">
        <v>1</v>
      </c>
      <c r="O2653" s="826">
        <v>0.5</v>
      </c>
      <c r="P2653" s="825">
        <v>181.04</v>
      </c>
      <c r="Q2653" s="827">
        <v>1</v>
      </c>
      <c r="R2653" s="822">
        <v>1</v>
      </c>
      <c r="S2653" s="827">
        <v>1</v>
      </c>
      <c r="T2653" s="826">
        <v>0.5</v>
      </c>
      <c r="U2653" s="828">
        <v>1</v>
      </c>
    </row>
    <row r="2654" spans="1:21" ht="14.45" customHeight="1" x14ac:dyDescent="0.2">
      <c r="A2654" s="821">
        <v>21</v>
      </c>
      <c r="B2654" s="822" t="s">
        <v>3465</v>
      </c>
      <c r="C2654" s="822" t="s">
        <v>3471</v>
      </c>
      <c r="D2654" s="823" t="s">
        <v>6113</v>
      </c>
      <c r="E2654" s="824" t="s">
        <v>3498</v>
      </c>
      <c r="F2654" s="822" t="s">
        <v>3466</v>
      </c>
      <c r="G2654" s="822" t="s">
        <v>4041</v>
      </c>
      <c r="H2654" s="822" t="s">
        <v>329</v>
      </c>
      <c r="I2654" s="822" t="s">
        <v>4042</v>
      </c>
      <c r="J2654" s="822" t="s">
        <v>964</v>
      </c>
      <c r="K2654" s="822" t="s">
        <v>4043</v>
      </c>
      <c r="L2654" s="825">
        <v>0</v>
      </c>
      <c r="M2654" s="825">
        <v>0</v>
      </c>
      <c r="N2654" s="822">
        <v>1</v>
      </c>
      <c r="O2654" s="826">
        <v>0.5</v>
      </c>
      <c r="P2654" s="825"/>
      <c r="Q2654" s="827"/>
      <c r="R2654" s="822"/>
      <c r="S2654" s="827">
        <v>0</v>
      </c>
      <c r="T2654" s="826"/>
      <c r="U2654" s="828">
        <v>0</v>
      </c>
    </row>
    <row r="2655" spans="1:21" ht="14.45" customHeight="1" x14ac:dyDescent="0.2">
      <c r="A2655" s="821">
        <v>21</v>
      </c>
      <c r="B2655" s="822" t="s">
        <v>3465</v>
      </c>
      <c r="C2655" s="822" t="s">
        <v>3471</v>
      </c>
      <c r="D2655" s="823" t="s">
        <v>6113</v>
      </c>
      <c r="E2655" s="824" t="s">
        <v>3498</v>
      </c>
      <c r="F2655" s="822" t="s">
        <v>3466</v>
      </c>
      <c r="G2655" s="822" t="s">
        <v>4925</v>
      </c>
      <c r="H2655" s="822" t="s">
        <v>329</v>
      </c>
      <c r="I2655" s="822" t="s">
        <v>5548</v>
      </c>
      <c r="J2655" s="822" t="s">
        <v>5549</v>
      </c>
      <c r="K2655" s="822" t="s">
        <v>3710</v>
      </c>
      <c r="L2655" s="825">
        <v>45.95</v>
      </c>
      <c r="M2655" s="825">
        <v>45.95</v>
      </c>
      <c r="N2655" s="822">
        <v>1</v>
      </c>
      <c r="O2655" s="826">
        <v>0.5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21</v>
      </c>
      <c r="B2656" s="822" t="s">
        <v>3465</v>
      </c>
      <c r="C2656" s="822" t="s">
        <v>3471</v>
      </c>
      <c r="D2656" s="823" t="s">
        <v>6113</v>
      </c>
      <c r="E2656" s="824" t="s">
        <v>3498</v>
      </c>
      <c r="F2656" s="822" t="s">
        <v>3466</v>
      </c>
      <c r="G2656" s="822" t="s">
        <v>4468</v>
      </c>
      <c r="H2656" s="822" t="s">
        <v>329</v>
      </c>
      <c r="I2656" s="822" t="s">
        <v>5178</v>
      </c>
      <c r="J2656" s="822" t="s">
        <v>2206</v>
      </c>
      <c r="K2656" s="822" t="s">
        <v>5179</v>
      </c>
      <c r="L2656" s="825">
        <v>140.97</v>
      </c>
      <c r="M2656" s="825">
        <v>140.97</v>
      </c>
      <c r="N2656" s="822">
        <v>1</v>
      </c>
      <c r="O2656" s="826">
        <v>1</v>
      </c>
      <c r="P2656" s="825">
        <v>140.97</v>
      </c>
      <c r="Q2656" s="827">
        <v>1</v>
      </c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21</v>
      </c>
      <c r="B2657" s="822" t="s">
        <v>3465</v>
      </c>
      <c r="C2657" s="822" t="s">
        <v>3471</v>
      </c>
      <c r="D2657" s="823" t="s">
        <v>6113</v>
      </c>
      <c r="E2657" s="824" t="s">
        <v>3498</v>
      </c>
      <c r="F2657" s="822" t="s">
        <v>3466</v>
      </c>
      <c r="G2657" s="822" t="s">
        <v>3578</v>
      </c>
      <c r="H2657" s="822" t="s">
        <v>662</v>
      </c>
      <c r="I2657" s="822" t="s">
        <v>3032</v>
      </c>
      <c r="J2657" s="822" t="s">
        <v>1338</v>
      </c>
      <c r="K2657" s="822" t="s">
        <v>1340</v>
      </c>
      <c r="L2657" s="825">
        <v>0</v>
      </c>
      <c r="M2657" s="825">
        <v>0</v>
      </c>
      <c r="N2657" s="822">
        <v>13</v>
      </c>
      <c r="O2657" s="826">
        <v>5</v>
      </c>
      <c r="P2657" s="825">
        <v>0</v>
      </c>
      <c r="Q2657" s="827"/>
      <c r="R2657" s="822">
        <v>9</v>
      </c>
      <c r="S2657" s="827">
        <v>0.69230769230769229</v>
      </c>
      <c r="T2657" s="826">
        <v>3</v>
      </c>
      <c r="U2657" s="828">
        <v>0.6</v>
      </c>
    </row>
    <row r="2658" spans="1:21" ht="14.45" customHeight="1" x14ac:dyDescent="0.2">
      <c r="A2658" s="821">
        <v>21</v>
      </c>
      <c r="B2658" s="822" t="s">
        <v>3465</v>
      </c>
      <c r="C2658" s="822" t="s">
        <v>3471</v>
      </c>
      <c r="D2658" s="823" t="s">
        <v>6113</v>
      </c>
      <c r="E2658" s="824" t="s">
        <v>3498</v>
      </c>
      <c r="F2658" s="822" t="s">
        <v>3466</v>
      </c>
      <c r="G2658" s="822" t="s">
        <v>4060</v>
      </c>
      <c r="H2658" s="822" t="s">
        <v>662</v>
      </c>
      <c r="I2658" s="822" t="s">
        <v>4061</v>
      </c>
      <c r="J2658" s="822" t="s">
        <v>4062</v>
      </c>
      <c r="K2658" s="822" t="s">
        <v>768</v>
      </c>
      <c r="L2658" s="825">
        <v>502.31</v>
      </c>
      <c r="M2658" s="825">
        <v>11553.130000000003</v>
      </c>
      <c r="N2658" s="822">
        <v>23</v>
      </c>
      <c r="O2658" s="826">
        <v>22</v>
      </c>
      <c r="P2658" s="825">
        <v>7534.6500000000024</v>
      </c>
      <c r="Q2658" s="827">
        <v>0.65217391304347827</v>
      </c>
      <c r="R2658" s="822">
        <v>15</v>
      </c>
      <c r="S2658" s="827">
        <v>0.65217391304347827</v>
      </c>
      <c r="T2658" s="826">
        <v>14</v>
      </c>
      <c r="U2658" s="828">
        <v>0.63636363636363635</v>
      </c>
    </row>
    <row r="2659" spans="1:21" ht="14.45" customHeight="1" x14ac:dyDescent="0.2">
      <c r="A2659" s="821">
        <v>21</v>
      </c>
      <c r="B2659" s="822" t="s">
        <v>3465</v>
      </c>
      <c r="C2659" s="822" t="s">
        <v>3471</v>
      </c>
      <c r="D2659" s="823" t="s">
        <v>6113</v>
      </c>
      <c r="E2659" s="824" t="s">
        <v>3498</v>
      </c>
      <c r="F2659" s="822" t="s">
        <v>3466</v>
      </c>
      <c r="G2659" s="822" t="s">
        <v>4111</v>
      </c>
      <c r="H2659" s="822" t="s">
        <v>329</v>
      </c>
      <c r="I2659" s="822" t="s">
        <v>4112</v>
      </c>
      <c r="J2659" s="822" t="s">
        <v>797</v>
      </c>
      <c r="K2659" s="822" t="s">
        <v>798</v>
      </c>
      <c r="L2659" s="825">
        <v>311.02</v>
      </c>
      <c r="M2659" s="825">
        <v>4354.28</v>
      </c>
      <c r="N2659" s="822">
        <v>14</v>
      </c>
      <c r="O2659" s="826">
        <v>6.5</v>
      </c>
      <c r="P2659" s="825">
        <v>1866.12</v>
      </c>
      <c r="Q2659" s="827">
        <v>0.42857142857142855</v>
      </c>
      <c r="R2659" s="822">
        <v>6</v>
      </c>
      <c r="S2659" s="827">
        <v>0.42857142857142855</v>
      </c>
      <c r="T2659" s="826">
        <v>3</v>
      </c>
      <c r="U2659" s="828">
        <v>0.46153846153846156</v>
      </c>
    </row>
    <row r="2660" spans="1:21" ht="14.45" customHeight="1" x14ac:dyDescent="0.2">
      <c r="A2660" s="821">
        <v>21</v>
      </c>
      <c r="B2660" s="822" t="s">
        <v>3465</v>
      </c>
      <c r="C2660" s="822" t="s">
        <v>3471</v>
      </c>
      <c r="D2660" s="823" t="s">
        <v>6113</v>
      </c>
      <c r="E2660" s="824" t="s">
        <v>3498</v>
      </c>
      <c r="F2660" s="822" t="s">
        <v>3466</v>
      </c>
      <c r="G2660" s="822" t="s">
        <v>4111</v>
      </c>
      <c r="H2660" s="822" t="s">
        <v>329</v>
      </c>
      <c r="I2660" s="822" t="s">
        <v>4113</v>
      </c>
      <c r="J2660" s="822" t="s">
        <v>4114</v>
      </c>
      <c r="K2660" s="822" t="s">
        <v>4115</v>
      </c>
      <c r="L2660" s="825">
        <v>177.92</v>
      </c>
      <c r="M2660" s="825">
        <v>4092.1600000000003</v>
      </c>
      <c r="N2660" s="822">
        <v>23</v>
      </c>
      <c r="O2660" s="826">
        <v>10.5</v>
      </c>
      <c r="P2660" s="825">
        <v>3202.5600000000004</v>
      </c>
      <c r="Q2660" s="827">
        <v>0.78260869565217395</v>
      </c>
      <c r="R2660" s="822">
        <v>18</v>
      </c>
      <c r="S2660" s="827">
        <v>0.78260869565217395</v>
      </c>
      <c r="T2660" s="826">
        <v>8</v>
      </c>
      <c r="U2660" s="828">
        <v>0.76190476190476186</v>
      </c>
    </row>
    <row r="2661" spans="1:21" ht="14.45" customHeight="1" x14ac:dyDescent="0.2">
      <c r="A2661" s="821">
        <v>21</v>
      </c>
      <c r="B2661" s="822" t="s">
        <v>3465</v>
      </c>
      <c r="C2661" s="822" t="s">
        <v>3471</v>
      </c>
      <c r="D2661" s="823" t="s">
        <v>6113</v>
      </c>
      <c r="E2661" s="824" t="s">
        <v>3498</v>
      </c>
      <c r="F2661" s="822" t="s">
        <v>3466</v>
      </c>
      <c r="G2661" s="822" t="s">
        <v>4111</v>
      </c>
      <c r="H2661" s="822" t="s">
        <v>329</v>
      </c>
      <c r="I2661" s="822" t="s">
        <v>5550</v>
      </c>
      <c r="J2661" s="822" t="s">
        <v>1861</v>
      </c>
      <c r="K2661" s="822" t="s">
        <v>5551</v>
      </c>
      <c r="L2661" s="825">
        <v>0</v>
      </c>
      <c r="M2661" s="825">
        <v>0</v>
      </c>
      <c r="N2661" s="822">
        <v>5</v>
      </c>
      <c r="O2661" s="826">
        <v>2</v>
      </c>
      <c r="P2661" s="825">
        <v>0</v>
      </c>
      <c r="Q2661" s="827"/>
      <c r="R2661" s="822">
        <v>4</v>
      </c>
      <c r="S2661" s="827">
        <v>0.8</v>
      </c>
      <c r="T2661" s="826">
        <v>1</v>
      </c>
      <c r="U2661" s="828">
        <v>0.5</v>
      </c>
    </row>
    <row r="2662" spans="1:21" ht="14.45" customHeight="1" x14ac:dyDescent="0.2">
      <c r="A2662" s="821">
        <v>21</v>
      </c>
      <c r="B2662" s="822" t="s">
        <v>3465</v>
      </c>
      <c r="C2662" s="822" t="s">
        <v>3471</v>
      </c>
      <c r="D2662" s="823" t="s">
        <v>6113</v>
      </c>
      <c r="E2662" s="824" t="s">
        <v>3498</v>
      </c>
      <c r="F2662" s="822" t="s">
        <v>3466</v>
      </c>
      <c r="G2662" s="822" t="s">
        <v>4111</v>
      </c>
      <c r="H2662" s="822" t="s">
        <v>329</v>
      </c>
      <c r="I2662" s="822" t="s">
        <v>4118</v>
      </c>
      <c r="J2662" s="822" t="s">
        <v>4119</v>
      </c>
      <c r="K2662" s="822" t="s">
        <v>4115</v>
      </c>
      <c r="L2662" s="825">
        <v>177.92</v>
      </c>
      <c r="M2662" s="825">
        <v>355.84</v>
      </c>
      <c r="N2662" s="822">
        <v>2</v>
      </c>
      <c r="O2662" s="826">
        <v>0.5</v>
      </c>
      <c r="P2662" s="825">
        <v>355.84</v>
      </c>
      <c r="Q2662" s="827">
        <v>1</v>
      </c>
      <c r="R2662" s="822">
        <v>2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21</v>
      </c>
      <c r="B2663" s="822" t="s">
        <v>3465</v>
      </c>
      <c r="C2663" s="822" t="s">
        <v>3471</v>
      </c>
      <c r="D2663" s="823" t="s">
        <v>6113</v>
      </c>
      <c r="E2663" s="824" t="s">
        <v>3498</v>
      </c>
      <c r="F2663" s="822" t="s">
        <v>3466</v>
      </c>
      <c r="G2663" s="822" t="s">
        <v>4111</v>
      </c>
      <c r="H2663" s="822" t="s">
        <v>329</v>
      </c>
      <c r="I2663" s="822" t="s">
        <v>4120</v>
      </c>
      <c r="J2663" s="822" t="s">
        <v>4121</v>
      </c>
      <c r="K2663" s="822" t="s">
        <v>4122</v>
      </c>
      <c r="L2663" s="825">
        <v>317.8</v>
      </c>
      <c r="M2663" s="825">
        <v>317.8</v>
      </c>
      <c r="N2663" s="822">
        <v>1</v>
      </c>
      <c r="O2663" s="826">
        <v>0.5</v>
      </c>
      <c r="P2663" s="825">
        <v>317.8</v>
      </c>
      <c r="Q2663" s="827">
        <v>1</v>
      </c>
      <c r="R2663" s="822">
        <v>1</v>
      </c>
      <c r="S2663" s="827">
        <v>1</v>
      </c>
      <c r="T2663" s="826">
        <v>0.5</v>
      </c>
      <c r="U2663" s="828">
        <v>1</v>
      </c>
    </row>
    <row r="2664" spans="1:21" ht="14.45" customHeight="1" x14ac:dyDescent="0.2">
      <c r="A2664" s="821">
        <v>21</v>
      </c>
      <c r="B2664" s="822" t="s">
        <v>3465</v>
      </c>
      <c r="C2664" s="822" t="s">
        <v>3471</v>
      </c>
      <c r="D2664" s="823" t="s">
        <v>6113</v>
      </c>
      <c r="E2664" s="824" t="s">
        <v>3498</v>
      </c>
      <c r="F2664" s="822" t="s">
        <v>3466</v>
      </c>
      <c r="G2664" s="822" t="s">
        <v>4111</v>
      </c>
      <c r="H2664" s="822" t="s">
        <v>329</v>
      </c>
      <c r="I2664" s="822" t="s">
        <v>4124</v>
      </c>
      <c r="J2664" s="822" t="s">
        <v>797</v>
      </c>
      <c r="K2664" s="822" t="s">
        <v>798</v>
      </c>
      <c r="L2664" s="825">
        <v>311.02</v>
      </c>
      <c r="M2664" s="825">
        <v>311.02</v>
      </c>
      <c r="N2664" s="822">
        <v>1</v>
      </c>
      <c r="O2664" s="826">
        <v>0.5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21</v>
      </c>
      <c r="B2665" s="822" t="s">
        <v>3465</v>
      </c>
      <c r="C2665" s="822" t="s">
        <v>3471</v>
      </c>
      <c r="D2665" s="823" t="s">
        <v>6113</v>
      </c>
      <c r="E2665" s="824" t="s">
        <v>3498</v>
      </c>
      <c r="F2665" s="822" t="s">
        <v>3466</v>
      </c>
      <c r="G2665" s="822" t="s">
        <v>4126</v>
      </c>
      <c r="H2665" s="822" t="s">
        <v>329</v>
      </c>
      <c r="I2665" s="822" t="s">
        <v>4131</v>
      </c>
      <c r="J2665" s="822" t="s">
        <v>4130</v>
      </c>
      <c r="K2665" s="822" t="s">
        <v>3087</v>
      </c>
      <c r="L2665" s="825">
        <v>0</v>
      </c>
      <c r="M2665" s="825">
        <v>0</v>
      </c>
      <c r="N2665" s="822">
        <v>6</v>
      </c>
      <c r="O2665" s="826">
        <v>2.5</v>
      </c>
      <c r="P2665" s="825">
        <v>0</v>
      </c>
      <c r="Q2665" s="827"/>
      <c r="R2665" s="822">
        <v>4</v>
      </c>
      <c r="S2665" s="827">
        <v>0.66666666666666663</v>
      </c>
      <c r="T2665" s="826">
        <v>1.5</v>
      </c>
      <c r="U2665" s="828">
        <v>0.6</v>
      </c>
    </row>
    <row r="2666" spans="1:21" ht="14.45" customHeight="1" x14ac:dyDescent="0.2">
      <c r="A2666" s="821">
        <v>21</v>
      </c>
      <c r="B2666" s="822" t="s">
        <v>3465</v>
      </c>
      <c r="C2666" s="822" t="s">
        <v>3471</v>
      </c>
      <c r="D2666" s="823" t="s">
        <v>6113</v>
      </c>
      <c r="E2666" s="824" t="s">
        <v>3498</v>
      </c>
      <c r="F2666" s="822" t="s">
        <v>3466</v>
      </c>
      <c r="G2666" s="822" t="s">
        <v>4126</v>
      </c>
      <c r="H2666" s="822" t="s">
        <v>662</v>
      </c>
      <c r="I2666" s="822" t="s">
        <v>3315</v>
      </c>
      <c r="J2666" s="822" t="s">
        <v>1635</v>
      </c>
      <c r="K2666" s="822" t="s">
        <v>3316</v>
      </c>
      <c r="L2666" s="825">
        <v>0</v>
      </c>
      <c r="M2666" s="825">
        <v>0</v>
      </c>
      <c r="N2666" s="822">
        <v>8</v>
      </c>
      <c r="O2666" s="826">
        <v>3.5</v>
      </c>
      <c r="P2666" s="825">
        <v>0</v>
      </c>
      <c r="Q2666" s="827"/>
      <c r="R2666" s="822">
        <v>2</v>
      </c>
      <c r="S2666" s="827">
        <v>0.25</v>
      </c>
      <c r="T2666" s="826">
        <v>0.5</v>
      </c>
      <c r="U2666" s="828">
        <v>0.14285714285714285</v>
      </c>
    </row>
    <row r="2667" spans="1:21" ht="14.45" customHeight="1" x14ac:dyDescent="0.2">
      <c r="A2667" s="821">
        <v>21</v>
      </c>
      <c r="B2667" s="822" t="s">
        <v>3465</v>
      </c>
      <c r="C2667" s="822" t="s">
        <v>3471</v>
      </c>
      <c r="D2667" s="823" t="s">
        <v>6113</v>
      </c>
      <c r="E2667" s="824" t="s">
        <v>3498</v>
      </c>
      <c r="F2667" s="822" t="s">
        <v>3466</v>
      </c>
      <c r="G2667" s="822" t="s">
        <v>4126</v>
      </c>
      <c r="H2667" s="822" t="s">
        <v>329</v>
      </c>
      <c r="I2667" s="822" t="s">
        <v>4503</v>
      </c>
      <c r="J2667" s="822" t="s">
        <v>4128</v>
      </c>
      <c r="K2667" s="822" t="s">
        <v>3076</v>
      </c>
      <c r="L2667" s="825">
        <v>0</v>
      </c>
      <c r="M2667" s="825">
        <v>0</v>
      </c>
      <c r="N2667" s="822">
        <v>1</v>
      </c>
      <c r="O2667" s="826">
        <v>1</v>
      </c>
      <c r="P2667" s="825">
        <v>0</v>
      </c>
      <c r="Q2667" s="827"/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21</v>
      </c>
      <c r="B2668" s="822" t="s">
        <v>3465</v>
      </c>
      <c r="C2668" s="822" t="s">
        <v>3471</v>
      </c>
      <c r="D2668" s="823" t="s">
        <v>6113</v>
      </c>
      <c r="E2668" s="824" t="s">
        <v>3498</v>
      </c>
      <c r="F2668" s="822" t="s">
        <v>3466</v>
      </c>
      <c r="G2668" s="822" t="s">
        <v>5552</v>
      </c>
      <c r="H2668" s="822" t="s">
        <v>662</v>
      </c>
      <c r="I2668" s="822" t="s">
        <v>5553</v>
      </c>
      <c r="J2668" s="822" t="s">
        <v>1903</v>
      </c>
      <c r="K2668" s="822" t="s">
        <v>5554</v>
      </c>
      <c r="L2668" s="825">
        <v>5339.52</v>
      </c>
      <c r="M2668" s="825">
        <v>5339.52</v>
      </c>
      <c r="N2668" s="822">
        <v>1</v>
      </c>
      <c r="O2668" s="826">
        <v>0.5</v>
      </c>
      <c r="P2668" s="825">
        <v>5339.52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21</v>
      </c>
      <c r="B2669" s="822" t="s">
        <v>3465</v>
      </c>
      <c r="C2669" s="822" t="s">
        <v>3471</v>
      </c>
      <c r="D2669" s="823" t="s">
        <v>6113</v>
      </c>
      <c r="E2669" s="824" t="s">
        <v>3498</v>
      </c>
      <c r="F2669" s="822" t="s">
        <v>3466</v>
      </c>
      <c r="G2669" s="822" t="s">
        <v>5552</v>
      </c>
      <c r="H2669" s="822" t="s">
        <v>662</v>
      </c>
      <c r="I2669" s="822" t="s">
        <v>5553</v>
      </c>
      <c r="J2669" s="822" t="s">
        <v>1903</v>
      </c>
      <c r="K2669" s="822" t="s">
        <v>5554</v>
      </c>
      <c r="L2669" s="825">
        <v>3833.94</v>
      </c>
      <c r="M2669" s="825">
        <v>3833.94</v>
      </c>
      <c r="N2669" s="822">
        <v>1</v>
      </c>
      <c r="O2669" s="826">
        <v>1</v>
      </c>
      <c r="P2669" s="825">
        <v>3833.94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21</v>
      </c>
      <c r="B2670" s="822" t="s">
        <v>3465</v>
      </c>
      <c r="C2670" s="822" t="s">
        <v>3471</v>
      </c>
      <c r="D2670" s="823" t="s">
        <v>6113</v>
      </c>
      <c r="E2670" s="824" t="s">
        <v>3498</v>
      </c>
      <c r="F2670" s="822" t="s">
        <v>3466</v>
      </c>
      <c r="G2670" s="822" t="s">
        <v>5552</v>
      </c>
      <c r="H2670" s="822" t="s">
        <v>662</v>
      </c>
      <c r="I2670" s="822" t="s">
        <v>5555</v>
      </c>
      <c r="J2670" s="822" t="s">
        <v>1903</v>
      </c>
      <c r="K2670" s="822" t="s">
        <v>5556</v>
      </c>
      <c r="L2670" s="825">
        <v>2669.75</v>
      </c>
      <c r="M2670" s="825">
        <v>10679</v>
      </c>
      <c r="N2670" s="822">
        <v>4</v>
      </c>
      <c r="O2670" s="826">
        <v>2.5</v>
      </c>
      <c r="P2670" s="825">
        <v>8009.25</v>
      </c>
      <c r="Q2670" s="827">
        <v>0.75</v>
      </c>
      <c r="R2670" s="822">
        <v>3</v>
      </c>
      <c r="S2670" s="827">
        <v>0.75</v>
      </c>
      <c r="T2670" s="826">
        <v>2</v>
      </c>
      <c r="U2670" s="828">
        <v>0.8</v>
      </c>
    </row>
    <row r="2671" spans="1:21" ht="14.45" customHeight="1" x14ac:dyDescent="0.2">
      <c r="A2671" s="821">
        <v>21</v>
      </c>
      <c r="B2671" s="822" t="s">
        <v>3465</v>
      </c>
      <c r="C2671" s="822" t="s">
        <v>3471</v>
      </c>
      <c r="D2671" s="823" t="s">
        <v>6113</v>
      </c>
      <c r="E2671" s="824" t="s">
        <v>3498</v>
      </c>
      <c r="F2671" s="822" t="s">
        <v>3466</v>
      </c>
      <c r="G2671" s="822" t="s">
        <v>5552</v>
      </c>
      <c r="H2671" s="822" t="s">
        <v>662</v>
      </c>
      <c r="I2671" s="822" t="s">
        <v>5555</v>
      </c>
      <c r="J2671" s="822" t="s">
        <v>1903</v>
      </c>
      <c r="K2671" s="822" t="s">
        <v>5556</v>
      </c>
      <c r="L2671" s="825">
        <v>1911.6</v>
      </c>
      <c r="M2671" s="825">
        <v>1911.6</v>
      </c>
      <c r="N2671" s="822">
        <v>1</v>
      </c>
      <c r="O2671" s="826">
        <v>0.5</v>
      </c>
      <c r="P2671" s="825">
        <v>1911.6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21</v>
      </c>
      <c r="B2672" s="822" t="s">
        <v>3465</v>
      </c>
      <c r="C2672" s="822" t="s">
        <v>3471</v>
      </c>
      <c r="D2672" s="823" t="s">
        <v>6113</v>
      </c>
      <c r="E2672" s="824" t="s">
        <v>3498</v>
      </c>
      <c r="F2672" s="822" t="s">
        <v>3466</v>
      </c>
      <c r="G2672" s="822" t="s">
        <v>4148</v>
      </c>
      <c r="H2672" s="822" t="s">
        <v>662</v>
      </c>
      <c r="I2672" s="822" t="s">
        <v>4151</v>
      </c>
      <c r="J2672" s="822" t="s">
        <v>1167</v>
      </c>
      <c r="K2672" s="822" t="s">
        <v>4152</v>
      </c>
      <c r="L2672" s="825">
        <v>414.07</v>
      </c>
      <c r="M2672" s="825">
        <v>414.07</v>
      </c>
      <c r="N2672" s="822">
        <v>1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21</v>
      </c>
      <c r="B2673" s="822" t="s">
        <v>3465</v>
      </c>
      <c r="C2673" s="822" t="s">
        <v>3471</v>
      </c>
      <c r="D2673" s="823" t="s">
        <v>6113</v>
      </c>
      <c r="E2673" s="824" t="s">
        <v>3498</v>
      </c>
      <c r="F2673" s="822" t="s">
        <v>3466</v>
      </c>
      <c r="G2673" s="822" t="s">
        <v>3561</v>
      </c>
      <c r="H2673" s="822" t="s">
        <v>662</v>
      </c>
      <c r="I2673" s="822" t="s">
        <v>5356</v>
      </c>
      <c r="J2673" s="822" t="s">
        <v>4157</v>
      </c>
      <c r="K2673" s="822" t="s">
        <v>5357</v>
      </c>
      <c r="L2673" s="825">
        <v>50.32</v>
      </c>
      <c r="M2673" s="825">
        <v>251.60000000000002</v>
      </c>
      <c r="N2673" s="822">
        <v>5</v>
      </c>
      <c r="O2673" s="826">
        <v>2.5</v>
      </c>
      <c r="P2673" s="825">
        <v>251.60000000000002</v>
      </c>
      <c r="Q2673" s="827">
        <v>1</v>
      </c>
      <c r="R2673" s="822">
        <v>5</v>
      </c>
      <c r="S2673" s="827">
        <v>1</v>
      </c>
      <c r="T2673" s="826">
        <v>2.5</v>
      </c>
      <c r="U2673" s="828">
        <v>1</v>
      </c>
    </row>
    <row r="2674" spans="1:21" ht="14.45" customHeight="1" x14ac:dyDescent="0.2">
      <c r="A2674" s="821">
        <v>21</v>
      </c>
      <c r="B2674" s="822" t="s">
        <v>3465</v>
      </c>
      <c r="C2674" s="822" t="s">
        <v>3471</v>
      </c>
      <c r="D2674" s="823" t="s">
        <v>6113</v>
      </c>
      <c r="E2674" s="824" t="s">
        <v>3498</v>
      </c>
      <c r="F2674" s="822" t="s">
        <v>3466</v>
      </c>
      <c r="G2674" s="822" t="s">
        <v>3561</v>
      </c>
      <c r="H2674" s="822" t="s">
        <v>329</v>
      </c>
      <c r="I2674" s="822" t="s">
        <v>4159</v>
      </c>
      <c r="J2674" s="822" t="s">
        <v>4157</v>
      </c>
      <c r="K2674" s="822" t="s">
        <v>4160</v>
      </c>
      <c r="L2674" s="825">
        <v>299.83999999999997</v>
      </c>
      <c r="M2674" s="825">
        <v>299.83999999999997</v>
      </c>
      <c r="N2674" s="822">
        <v>1</v>
      </c>
      <c r="O2674" s="826">
        <v>1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21</v>
      </c>
      <c r="B2675" s="822" t="s">
        <v>3465</v>
      </c>
      <c r="C2675" s="822" t="s">
        <v>3471</v>
      </c>
      <c r="D2675" s="823" t="s">
        <v>6113</v>
      </c>
      <c r="E2675" s="824" t="s">
        <v>3498</v>
      </c>
      <c r="F2675" s="822" t="s">
        <v>3466</v>
      </c>
      <c r="G2675" s="822" t="s">
        <v>3561</v>
      </c>
      <c r="H2675" s="822" t="s">
        <v>329</v>
      </c>
      <c r="I2675" s="822" t="s">
        <v>3562</v>
      </c>
      <c r="J2675" s="822" t="s">
        <v>1624</v>
      </c>
      <c r="K2675" s="822" t="s">
        <v>1626</v>
      </c>
      <c r="L2675" s="825">
        <v>50.32</v>
      </c>
      <c r="M2675" s="825">
        <v>1006.4</v>
      </c>
      <c r="N2675" s="822">
        <v>20</v>
      </c>
      <c r="O2675" s="826">
        <v>6</v>
      </c>
      <c r="P2675" s="825">
        <v>201.28</v>
      </c>
      <c r="Q2675" s="827">
        <v>0.2</v>
      </c>
      <c r="R2675" s="822">
        <v>4</v>
      </c>
      <c r="S2675" s="827">
        <v>0.2</v>
      </c>
      <c r="T2675" s="826">
        <v>1</v>
      </c>
      <c r="U2675" s="828">
        <v>0.16666666666666666</v>
      </c>
    </row>
    <row r="2676" spans="1:21" ht="14.45" customHeight="1" x14ac:dyDescent="0.2">
      <c r="A2676" s="821">
        <v>21</v>
      </c>
      <c r="B2676" s="822" t="s">
        <v>3465</v>
      </c>
      <c r="C2676" s="822" t="s">
        <v>3471</v>
      </c>
      <c r="D2676" s="823" t="s">
        <v>6113</v>
      </c>
      <c r="E2676" s="824" t="s">
        <v>3498</v>
      </c>
      <c r="F2676" s="822" t="s">
        <v>3466</v>
      </c>
      <c r="G2676" s="822" t="s">
        <v>3564</v>
      </c>
      <c r="H2676" s="822" t="s">
        <v>329</v>
      </c>
      <c r="I2676" s="822" t="s">
        <v>3565</v>
      </c>
      <c r="J2676" s="822" t="s">
        <v>693</v>
      </c>
      <c r="K2676" s="822" t="s">
        <v>3566</v>
      </c>
      <c r="L2676" s="825">
        <v>2086.5500000000002</v>
      </c>
      <c r="M2676" s="825">
        <v>4173.1000000000004</v>
      </c>
      <c r="N2676" s="822">
        <v>2</v>
      </c>
      <c r="O2676" s="826">
        <v>1</v>
      </c>
      <c r="P2676" s="825">
        <v>4173.1000000000004</v>
      </c>
      <c r="Q2676" s="827">
        <v>1</v>
      </c>
      <c r="R2676" s="822">
        <v>2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21</v>
      </c>
      <c r="B2677" s="822" t="s">
        <v>3465</v>
      </c>
      <c r="C2677" s="822" t="s">
        <v>3471</v>
      </c>
      <c r="D2677" s="823" t="s">
        <v>6113</v>
      </c>
      <c r="E2677" s="824" t="s">
        <v>3498</v>
      </c>
      <c r="F2677" s="822" t="s">
        <v>3466</v>
      </c>
      <c r="G2677" s="822" t="s">
        <v>4169</v>
      </c>
      <c r="H2677" s="822" t="s">
        <v>662</v>
      </c>
      <c r="I2677" s="822" t="s">
        <v>2872</v>
      </c>
      <c r="J2677" s="822" t="s">
        <v>2873</v>
      </c>
      <c r="K2677" s="822" t="s">
        <v>2874</v>
      </c>
      <c r="L2677" s="825">
        <v>149.52000000000001</v>
      </c>
      <c r="M2677" s="825">
        <v>299.04000000000002</v>
      </c>
      <c r="N2677" s="822">
        <v>2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21</v>
      </c>
      <c r="B2678" s="822" t="s">
        <v>3465</v>
      </c>
      <c r="C2678" s="822" t="s">
        <v>3471</v>
      </c>
      <c r="D2678" s="823" t="s">
        <v>6113</v>
      </c>
      <c r="E2678" s="824" t="s">
        <v>3498</v>
      </c>
      <c r="F2678" s="822" t="s">
        <v>3466</v>
      </c>
      <c r="G2678" s="822" t="s">
        <v>4172</v>
      </c>
      <c r="H2678" s="822" t="s">
        <v>329</v>
      </c>
      <c r="I2678" s="822" t="s">
        <v>4882</v>
      </c>
      <c r="J2678" s="822" t="s">
        <v>4883</v>
      </c>
      <c r="K2678" s="822" t="s">
        <v>4884</v>
      </c>
      <c r="L2678" s="825">
        <v>240.7</v>
      </c>
      <c r="M2678" s="825">
        <v>481.4</v>
      </c>
      <c r="N2678" s="822">
        <v>2</v>
      </c>
      <c r="O2678" s="826">
        <v>0.5</v>
      </c>
      <c r="P2678" s="825">
        <v>481.4</v>
      </c>
      <c r="Q2678" s="827">
        <v>1</v>
      </c>
      <c r="R2678" s="822">
        <v>2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21</v>
      </c>
      <c r="B2679" s="822" t="s">
        <v>3465</v>
      </c>
      <c r="C2679" s="822" t="s">
        <v>3471</v>
      </c>
      <c r="D2679" s="823" t="s">
        <v>6113</v>
      </c>
      <c r="E2679" s="824" t="s">
        <v>3498</v>
      </c>
      <c r="F2679" s="822" t="s">
        <v>3466</v>
      </c>
      <c r="G2679" s="822" t="s">
        <v>3549</v>
      </c>
      <c r="H2679" s="822" t="s">
        <v>662</v>
      </c>
      <c r="I2679" s="822" t="s">
        <v>5358</v>
      </c>
      <c r="J2679" s="822" t="s">
        <v>1925</v>
      </c>
      <c r="K2679" s="822" t="s">
        <v>5359</v>
      </c>
      <c r="L2679" s="825">
        <v>168.36</v>
      </c>
      <c r="M2679" s="825">
        <v>168.36</v>
      </c>
      <c r="N2679" s="822">
        <v>1</v>
      </c>
      <c r="O2679" s="826">
        <v>0.5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21</v>
      </c>
      <c r="B2680" s="822" t="s">
        <v>3465</v>
      </c>
      <c r="C2680" s="822" t="s">
        <v>3471</v>
      </c>
      <c r="D2680" s="823" t="s">
        <v>6113</v>
      </c>
      <c r="E2680" s="824" t="s">
        <v>3498</v>
      </c>
      <c r="F2680" s="822" t="s">
        <v>3466</v>
      </c>
      <c r="G2680" s="822" t="s">
        <v>4748</v>
      </c>
      <c r="H2680" s="822" t="s">
        <v>329</v>
      </c>
      <c r="I2680" s="822" t="s">
        <v>4749</v>
      </c>
      <c r="J2680" s="822" t="s">
        <v>4750</v>
      </c>
      <c r="K2680" s="822" t="s">
        <v>4751</v>
      </c>
      <c r="L2680" s="825">
        <v>248.55</v>
      </c>
      <c r="M2680" s="825">
        <v>248.55</v>
      </c>
      <c r="N2680" s="822">
        <v>1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21</v>
      </c>
      <c r="B2681" s="822" t="s">
        <v>3465</v>
      </c>
      <c r="C2681" s="822" t="s">
        <v>3471</v>
      </c>
      <c r="D2681" s="823" t="s">
        <v>6113</v>
      </c>
      <c r="E2681" s="824" t="s">
        <v>3498</v>
      </c>
      <c r="F2681" s="822" t="s">
        <v>3466</v>
      </c>
      <c r="G2681" s="822" t="s">
        <v>5557</v>
      </c>
      <c r="H2681" s="822" t="s">
        <v>329</v>
      </c>
      <c r="I2681" s="822" t="s">
        <v>5558</v>
      </c>
      <c r="J2681" s="822" t="s">
        <v>1962</v>
      </c>
      <c r="K2681" s="822" t="s">
        <v>5559</v>
      </c>
      <c r="L2681" s="825">
        <v>0</v>
      </c>
      <c r="M2681" s="825">
        <v>0</v>
      </c>
      <c r="N2681" s="822">
        <v>1</v>
      </c>
      <c r="O2681" s="826">
        <v>1</v>
      </c>
      <c r="P2681" s="825"/>
      <c r="Q2681" s="827"/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21</v>
      </c>
      <c r="B2682" s="822" t="s">
        <v>3465</v>
      </c>
      <c r="C2682" s="822" t="s">
        <v>3471</v>
      </c>
      <c r="D2682" s="823" t="s">
        <v>6113</v>
      </c>
      <c r="E2682" s="824" t="s">
        <v>3498</v>
      </c>
      <c r="F2682" s="822" t="s">
        <v>3466</v>
      </c>
      <c r="G2682" s="822" t="s">
        <v>3553</v>
      </c>
      <c r="H2682" s="822" t="s">
        <v>329</v>
      </c>
      <c r="I2682" s="822" t="s">
        <v>3554</v>
      </c>
      <c r="J2682" s="822" t="s">
        <v>1244</v>
      </c>
      <c r="K2682" s="822" t="s">
        <v>1245</v>
      </c>
      <c r="L2682" s="825">
        <v>121.92</v>
      </c>
      <c r="M2682" s="825">
        <v>1706.88</v>
      </c>
      <c r="N2682" s="822">
        <v>14</v>
      </c>
      <c r="O2682" s="826">
        <v>4.5</v>
      </c>
      <c r="P2682" s="825">
        <v>1097.28</v>
      </c>
      <c r="Q2682" s="827">
        <v>0.64285714285714279</v>
      </c>
      <c r="R2682" s="822">
        <v>9</v>
      </c>
      <c r="S2682" s="827">
        <v>0.6428571428571429</v>
      </c>
      <c r="T2682" s="826">
        <v>2.5</v>
      </c>
      <c r="U2682" s="828">
        <v>0.55555555555555558</v>
      </c>
    </row>
    <row r="2683" spans="1:21" ht="14.45" customHeight="1" x14ac:dyDescent="0.2">
      <c r="A2683" s="821">
        <v>21</v>
      </c>
      <c r="B2683" s="822" t="s">
        <v>3465</v>
      </c>
      <c r="C2683" s="822" t="s">
        <v>3471</v>
      </c>
      <c r="D2683" s="823" t="s">
        <v>6113</v>
      </c>
      <c r="E2683" s="824" t="s">
        <v>3498</v>
      </c>
      <c r="F2683" s="822" t="s">
        <v>3466</v>
      </c>
      <c r="G2683" s="822" t="s">
        <v>3553</v>
      </c>
      <c r="H2683" s="822" t="s">
        <v>329</v>
      </c>
      <c r="I2683" s="822" t="s">
        <v>4202</v>
      </c>
      <c r="J2683" s="822" t="s">
        <v>1244</v>
      </c>
      <c r="K2683" s="822" t="s">
        <v>1245</v>
      </c>
      <c r="L2683" s="825">
        <v>121.92</v>
      </c>
      <c r="M2683" s="825">
        <v>1706.88</v>
      </c>
      <c r="N2683" s="822">
        <v>14</v>
      </c>
      <c r="O2683" s="826">
        <v>3</v>
      </c>
      <c r="P2683" s="825">
        <v>975.36</v>
      </c>
      <c r="Q2683" s="827">
        <v>0.5714285714285714</v>
      </c>
      <c r="R2683" s="822">
        <v>8</v>
      </c>
      <c r="S2683" s="827">
        <v>0.5714285714285714</v>
      </c>
      <c r="T2683" s="826">
        <v>1.5</v>
      </c>
      <c r="U2683" s="828">
        <v>0.5</v>
      </c>
    </row>
    <row r="2684" spans="1:21" ht="14.45" customHeight="1" x14ac:dyDescent="0.2">
      <c r="A2684" s="821">
        <v>21</v>
      </c>
      <c r="B2684" s="822" t="s">
        <v>3465</v>
      </c>
      <c r="C2684" s="822" t="s">
        <v>3471</v>
      </c>
      <c r="D2684" s="823" t="s">
        <v>6113</v>
      </c>
      <c r="E2684" s="824" t="s">
        <v>3498</v>
      </c>
      <c r="F2684" s="822" t="s">
        <v>3466</v>
      </c>
      <c r="G2684" s="822" t="s">
        <v>4537</v>
      </c>
      <c r="H2684" s="822" t="s">
        <v>329</v>
      </c>
      <c r="I2684" s="822" t="s">
        <v>4538</v>
      </c>
      <c r="J2684" s="822" t="s">
        <v>4539</v>
      </c>
      <c r="K2684" s="822" t="s">
        <v>4540</v>
      </c>
      <c r="L2684" s="825">
        <v>66.61</v>
      </c>
      <c r="M2684" s="825">
        <v>66.61</v>
      </c>
      <c r="N2684" s="822">
        <v>1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21</v>
      </c>
      <c r="B2685" s="822" t="s">
        <v>3465</v>
      </c>
      <c r="C2685" s="822" t="s">
        <v>3471</v>
      </c>
      <c r="D2685" s="823" t="s">
        <v>6113</v>
      </c>
      <c r="E2685" s="824" t="s">
        <v>3498</v>
      </c>
      <c r="F2685" s="822" t="s">
        <v>3467</v>
      </c>
      <c r="G2685" s="822" t="s">
        <v>3555</v>
      </c>
      <c r="H2685" s="822" t="s">
        <v>329</v>
      </c>
      <c r="I2685" s="822" t="s">
        <v>3920</v>
      </c>
      <c r="J2685" s="822" t="s">
        <v>3557</v>
      </c>
      <c r="K2685" s="822"/>
      <c r="L2685" s="825">
        <v>219.25</v>
      </c>
      <c r="M2685" s="825">
        <v>657.75</v>
      </c>
      <c r="N2685" s="822">
        <v>3</v>
      </c>
      <c r="O2685" s="826">
        <v>1</v>
      </c>
      <c r="P2685" s="825">
        <v>657.75</v>
      </c>
      <c r="Q2685" s="827">
        <v>1</v>
      </c>
      <c r="R2685" s="822">
        <v>3</v>
      </c>
      <c r="S2685" s="827">
        <v>1</v>
      </c>
      <c r="T2685" s="826">
        <v>1</v>
      </c>
      <c r="U2685" s="828">
        <v>1</v>
      </c>
    </row>
    <row r="2686" spans="1:21" ht="14.45" customHeight="1" x14ac:dyDescent="0.2">
      <c r="A2686" s="821">
        <v>21</v>
      </c>
      <c r="B2686" s="822" t="s">
        <v>3465</v>
      </c>
      <c r="C2686" s="822" t="s">
        <v>3471</v>
      </c>
      <c r="D2686" s="823" t="s">
        <v>6113</v>
      </c>
      <c r="E2686" s="824" t="s">
        <v>3498</v>
      </c>
      <c r="F2686" s="822" t="s">
        <v>3468</v>
      </c>
      <c r="G2686" s="822" t="s">
        <v>3590</v>
      </c>
      <c r="H2686" s="822" t="s">
        <v>329</v>
      </c>
      <c r="I2686" s="822" t="s">
        <v>4212</v>
      </c>
      <c r="J2686" s="822" t="s">
        <v>4213</v>
      </c>
      <c r="K2686" s="822" t="s">
        <v>4214</v>
      </c>
      <c r="L2686" s="825">
        <v>2029.75</v>
      </c>
      <c r="M2686" s="825">
        <v>8119</v>
      </c>
      <c r="N2686" s="822">
        <v>4</v>
      </c>
      <c r="O2686" s="826">
        <v>4</v>
      </c>
      <c r="P2686" s="825">
        <v>6089.25</v>
      </c>
      <c r="Q2686" s="827">
        <v>0.75</v>
      </c>
      <c r="R2686" s="822">
        <v>3</v>
      </c>
      <c r="S2686" s="827">
        <v>0.75</v>
      </c>
      <c r="T2686" s="826">
        <v>3</v>
      </c>
      <c r="U2686" s="828">
        <v>0.75</v>
      </c>
    </row>
    <row r="2687" spans="1:21" ht="14.45" customHeight="1" x14ac:dyDescent="0.2">
      <c r="A2687" s="821">
        <v>21</v>
      </c>
      <c r="B2687" s="822" t="s">
        <v>3465</v>
      </c>
      <c r="C2687" s="822" t="s">
        <v>3471</v>
      </c>
      <c r="D2687" s="823" t="s">
        <v>6113</v>
      </c>
      <c r="E2687" s="824" t="s">
        <v>3498</v>
      </c>
      <c r="F2687" s="822" t="s">
        <v>3468</v>
      </c>
      <c r="G2687" s="822" t="s">
        <v>3590</v>
      </c>
      <c r="H2687" s="822" t="s">
        <v>329</v>
      </c>
      <c r="I2687" s="822" t="s">
        <v>5560</v>
      </c>
      <c r="J2687" s="822" t="s">
        <v>5561</v>
      </c>
      <c r="K2687" s="822" t="s">
        <v>5562</v>
      </c>
      <c r="L2687" s="825">
        <v>1799.75</v>
      </c>
      <c r="M2687" s="825">
        <v>1799.75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21</v>
      </c>
      <c r="B2688" s="822" t="s">
        <v>3465</v>
      </c>
      <c r="C2688" s="822" t="s">
        <v>3471</v>
      </c>
      <c r="D2688" s="823" t="s">
        <v>6113</v>
      </c>
      <c r="E2688" s="824" t="s">
        <v>3501</v>
      </c>
      <c r="F2688" s="822" t="s">
        <v>3466</v>
      </c>
      <c r="G2688" s="822" t="s">
        <v>5563</v>
      </c>
      <c r="H2688" s="822" t="s">
        <v>662</v>
      </c>
      <c r="I2688" s="822" t="s">
        <v>5564</v>
      </c>
      <c r="J2688" s="822" t="s">
        <v>5565</v>
      </c>
      <c r="K2688" s="822" t="s">
        <v>4405</v>
      </c>
      <c r="L2688" s="825">
        <v>80.010000000000005</v>
      </c>
      <c r="M2688" s="825">
        <v>80.010000000000005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21</v>
      </c>
      <c r="B2689" s="822" t="s">
        <v>3465</v>
      </c>
      <c r="C2689" s="822" t="s">
        <v>3471</v>
      </c>
      <c r="D2689" s="823" t="s">
        <v>6113</v>
      </c>
      <c r="E2689" s="824" t="s">
        <v>3501</v>
      </c>
      <c r="F2689" s="822" t="s">
        <v>3466</v>
      </c>
      <c r="G2689" s="822" t="s">
        <v>3703</v>
      </c>
      <c r="H2689" s="822" t="s">
        <v>662</v>
      </c>
      <c r="I2689" s="822" t="s">
        <v>2759</v>
      </c>
      <c r="J2689" s="822" t="s">
        <v>1847</v>
      </c>
      <c r="K2689" s="822" t="s">
        <v>776</v>
      </c>
      <c r="L2689" s="825">
        <v>17.559999999999999</v>
      </c>
      <c r="M2689" s="825">
        <v>17.559999999999999</v>
      </c>
      <c r="N2689" s="822">
        <v>1</v>
      </c>
      <c r="O2689" s="826">
        <v>0.5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21</v>
      </c>
      <c r="B2690" s="822" t="s">
        <v>3465</v>
      </c>
      <c r="C2690" s="822" t="s">
        <v>3471</v>
      </c>
      <c r="D2690" s="823" t="s">
        <v>6113</v>
      </c>
      <c r="E2690" s="824" t="s">
        <v>3501</v>
      </c>
      <c r="F2690" s="822" t="s">
        <v>3466</v>
      </c>
      <c r="G2690" s="822" t="s">
        <v>3825</v>
      </c>
      <c r="H2690" s="822" t="s">
        <v>329</v>
      </c>
      <c r="I2690" s="822" t="s">
        <v>3828</v>
      </c>
      <c r="J2690" s="822" t="s">
        <v>1158</v>
      </c>
      <c r="K2690" s="822" t="s">
        <v>3829</v>
      </c>
      <c r="L2690" s="825">
        <v>59.33</v>
      </c>
      <c r="M2690" s="825">
        <v>118.66</v>
      </c>
      <c r="N2690" s="822">
        <v>2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21</v>
      </c>
      <c r="B2691" s="822" t="s">
        <v>3465</v>
      </c>
      <c r="C2691" s="822" t="s">
        <v>3471</v>
      </c>
      <c r="D2691" s="823" t="s">
        <v>6113</v>
      </c>
      <c r="E2691" s="824" t="s">
        <v>3501</v>
      </c>
      <c r="F2691" s="822" t="s">
        <v>3466</v>
      </c>
      <c r="G2691" s="822" t="s">
        <v>3830</v>
      </c>
      <c r="H2691" s="822" t="s">
        <v>329</v>
      </c>
      <c r="I2691" s="822" t="s">
        <v>4353</v>
      </c>
      <c r="J2691" s="822" t="s">
        <v>1608</v>
      </c>
      <c r="K2691" s="822" t="s">
        <v>1609</v>
      </c>
      <c r="L2691" s="825">
        <v>49.04</v>
      </c>
      <c r="M2691" s="825">
        <v>49.04</v>
      </c>
      <c r="N2691" s="822">
        <v>1</v>
      </c>
      <c r="O2691" s="826">
        <v>1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21</v>
      </c>
      <c r="B2692" s="822" t="s">
        <v>3465</v>
      </c>
      <c r="C2692" s="822" t="s">
        <v>3471</v>
      </c>
      <c r="D2692" s="823" t="s">
        <v>6113</v>
      </c>
      <c r="E2692" s="824" t="s">
        <v>3501</v>
      </c>
      <c r="F2692" s="822" t="s">
        <v>3466</v>
      </c>
      <c r="G2692" s="822" t="s">
        <v>3873</v>
      </c>
      <c r="H2692" s="822" t="s">
        <v>329</v>
      </c>
      <c r="I2692" s="822" t="s">
        <v>3875</v>
      </c>
      <c r="J2692" s="822" t="s">
        <v>833</v>
      </c>
      <c r="K2692" s="822" t="s">
        <v>3876</v>
      </c>
      <c r="L2692" s="825">
        <v>73.989999999999995</v>
      </c>
      <c r="M2692" s="825">
        <v>221.96999999999997</v>
      </c>
      <c r="N2692" s="822">
        <v>3</v>
      </c>
      <c r="O2692" s="826">
        <v>0.5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21</v>
      </c>
      <c r="B2693" s="822" t="s">
        <v>3465</v>
      </c>
      <c r="C2693" s="822" t="s">
        <v>3471</v>
      </c>
      <c r="D2693" s="823" t="s">
        <v>6113</v>
      </c>
      <c r="E2693" s="824" t="s">
        <v>3501</v>
      </c>
      <c r="F2693" s="822" t="s">
        <v>3466</v>
      </c>
      <c r="G2693" s="822" t="s">
        <v>3945</v>
      </c>
      <c r="H2693" s="822" t="s">
        <v>662</v>
      </c>
      <c r="I2693" s="822" t="s">
        <v>3356</v>
      </c>
      <c r="J2693" s="822" t="s">
        <v>2685</v>
      </c>
      <c r="K2693" s="822" t="s">
        <v>2332</v>
      </c>
      <c r="L2693" s="825">
        <v>86.43</v>
      </c>
      <c r="M2693" s="825">
        <v>86.43</v>
      </c>
      <c r="N2693" s="822">
        <v>1</v>
      </c>
      <c r="O2693" s="826">
        <v>0.5</v>
      </c>
      <c r="P2693" s="825"/>
      <c r="Q2693" s="827">
        <v>0</v>
      </c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21</v>
      </c>
      <c r="B2694" s="822" t="s">
        <v>3465</v>
      </c>
      <c r="C2694" s="822" t="s">
        <v>3471</v>
      </c>
      <c r="D2694" s="823" t="s">
        <v>6113</v>
      </c>
      <c r="E2694" s="824" t="s">
        <v>3501</v>
      </c>
      <c r="F2694" s="822" t="s">
        <v>3466</v>
      </c>
      <c r="G2694" s="822" t="s">
        <v>3530</v>
      </c>
      <c r="H2694" s="822" t="s">
        <v>329</v>
      </c>
      <c r="I2694" s="822" t="s">
        <v>3531</v>
      </c>
      <c r="J2694" s="822" t="s">
        <v>862</v>
      </c>
      <c r="K2694" s="822" t="s">
        <v>3532</v>
      </c>
      <c r="L2694" s="825">
        <v>53.57</v>
      </c>
      <c r="M2694" s="825">
        <v>214.28</v>
      </c>
      <c r="N2694" s="822">
        <v>4</v>
      </c>
      <c r="O2694" s="826">
        <v>1.5</v>
      </c>
      <c r="P2694" s="825">
        <v>107.14</v>
      </c>
      <c r="Q2694" s="827">
        <v>0.5</v>
      </c>
      <c r="R2694" s="822">
        <v>2</v>
      </c>
      <c r="S2694" s="827">
        <v>0.5</v>
      </c>
      <c r="T2694" s="826">
        <v>0.5</v>
      </c>
      <c r="U2694" s="828">
        <v>0.33333333333333331</v>
      </c>
    </row>
    <row r="2695" spans="1:21" ht="14.45" customHeight="1" x14ac:dyDescent="0.2">
      <c r="A2695" s="821">
        <v>21</v>
      </c>
      <c r="B2695" s="822" t="s">
        <v>3465</v>
      </c>
      <c r="C2695" s="822" t="s">
        <v>3471</v>
      </c>
      <c r="D2695" s="823" t="s">
        <v>6113</v>
      </c>
      <c r="E2695" s="824" t="s">
        <v>3501</v>
      </c>
      <c r="F2695" s="822" t="s">
        <v>3466</v>
      </c>
      <c r="G2695" s="822" t="s">
        <v>3957</v>
      </c>
      <c r="H2695" s="822" t="s">
        <v>329</v>
      </c>
      <c r="I2695" s="822" t="s">
        <v>3958</v>
      </c>
      <c r="J2695" s="822" t="s">
        <v>1278</v>
      </c>
      <c r="K2695" s="822" t="s">
        <v>1280</v>
      </c>
      <c r="L2695" s="825">
        <v>80.53</v>
      </c>
      <c r="M2695" s="825">
        <v>80.53</v>
      </c>
      <c r="N2695" s="822">
        <v>1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21</v>
      </c>
      <c r="B2696" s="822" t="s">
        <v>3465</v>
      </c>
      <c r="C2696" s="822" t="s">
        <v>3471</v>
      </c>
      <c r="D2696" s="823" t="s">
        <v>6113</v>
      </c>
      <c r="E2696" s="824" t="s">
        <v>3501</v>
      </c>
      <c r="F2696" s="822" t="s">
        <v>3466</v>
      </c>
      <c r="G2696" s="822" t="s">
        <v>3533</v>
      </c>
      <c r="H2696" s="822" t="s">
        <v>662</v>
      </c>
      <c r="I2696" s="822" t="s">
        <v>2714</v>
      </c>
      <c r="J2696" s="822" t="s">
        <v>1016</v>
      </c>
      <c r="K2696" s="822" t="s">
        <v>1018</v>
      </c>
      <c r="L2696" s="825">
        <v>490.89</v>
      </c>
      <c r="M2696" s="825">
        <v>1472.67</v>
      </c>
      <c r="N2696" s="822">
        <v>3</v>
      </c>
      <c r="O2696" s="826">
        <v>0.5</v>
      </c>
      <c r="P2696" s="825">
        <v>1472.67</v>
      </c>
      <c r="Q2696" s="827">
        <v>1</v>
      </c>
      <c r="R2696" s="822">
        <v>3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21</v>
      </c>
      <c r="B2697" s="822" t="s">
        <v>3465</v>
      </c>
      <c r="C2697" s="822" t="s">
        <v>3471</v>
      </c>
      <c r="D2697" s="823" t="s">
        <v>6113</v>
      </c>
      <c r="E2697" s="824" t="s">
        <v>3501</v>
      </c>
      <c r="F2697" s="822" t="s">
        <v>3466</v>
      </c>
      <c r="G2697" s="822" t="s">
        <v>4413</v>
      </c>
      <c r="H2697" s="822" t="s">
        <v>329</v>
      </c>
      <c r="I2697" s="822" t="s">
        <v>4414</v>
      </c>
      <c r="J2697" s="822" t="s">
        <v>4415</v>
      </c>
      <c r="K2697" s="822" t="s">
        <v>703</v>
      </c>
      <c r="L2697" s="825">
        <v>174.59</v>
      </c>
      <c r="M2697" s="825">
        <v>174.59</v>
      </c>
      <c r="N2697" s="822">
        <v>1</v>
      </c>
      <c r="O2697" s="826">
        <v>0.5</v>
      </c>
      <c r="P2697" s="825">
        <v>174.59</v>
      </c>
      <c r="Q2697" s="827">
        <v>1</v>
      </c>
      <c r="R2697" s="822">
        <v>1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21</v>
      </c>
      <c r="B2698" s="822" t="s">
        <v>3465</v>
      </c>
      <c r="C2698" s="822" t="s">
        <v>3471</v>
      </c>
      <c r="D2698" s="823" t="s">
        <v>6113</v>
      </c>
      <c r="E2698" s="824" t="s">
        <v>3501</v>
      </c>
      <c r="F2698" s="822" t="s">
        <v>3466</v>
      </c>
      <c r="G2698" s="822" t="s">
        <v>3534</v>
      </c>
      <c r="H2698" s="822" t="s">
        <v>329</v>
      </c>
      <c r="I2698" s="822" t="s">
        <v>3535</v>
      </c>
      <c r="J2698" s="822" t="s">
        <v>1343</v>
      </c>
      <c r="K2698" s="822" t="s">
        <v>1344</v>
      </c>
      <c r="L2698" s="825">
        <v>453.18</v>
      </c>
      <c r="M2698" s="825">
        <v>1359.54</v>
      </c>
      <c r="N2698" s="822">
        <v>3</v>
      </c>
      <c r="O2698" s="826">
        <v>3</v>
      </c>
      <c r="P2698" s="825">
        <v>453.18</v>
      </c>
      <c r="Q2698" s="827">
        <v>0.33333333333333337</v>
      </c>
      <c r="R2698" s="822">
        <v>1</v>
      </c>
      <c r="S2698" s="827">
        <v>0.33333333333333331</v>
      </c>
      <c r="T2698" s="826">
        <v>1</v>
      </c>
      <c r="U2698" s="828">
        <v>0.33333333333333331</v>
      </c>
    </row>
    <row r="2699" spans="1:21" ht="14.45" customHeight="1" x14ac:dyDescent="0.2">
      <c r="A2699" s="821">
        <v>21</v>
      </c>
      <c r="B2699" s="822" t="s">
        <v>3465</v>
      </c>
      <c r="C2699" s="822" t="s">
        <v>3471</v>
      </c>
      <c r="D2699" s="823" t="s">
        <v>6113</v>
      </c>
      <c r="E2699" s="824" t="s">
        <v>3501</v>
      </c>
      <c r="F2699" s="822" t="s">
        <v>3466</v>
      </c>
      <c r="G2699" s="822" t="s">
        <v>3578</v>
      </c>
      <c r="H2699" s="822" t="s">
        <v>662</v>
      </c>
      <c r="I2699" s="822" t="s">
        <v>3032</v>
      </c>
      <c r="J2699" s="822" t="s">
        <v>1338</v>
      </c>
      <c r="K2699" s="822" t="s">
        <v>1340</v>
      </c>
      <c r="L2699" s="825">
        <v>0</v>
      </c>
      <c r="M2699" s="825">
        <v>0</v>
      </c>
      <c r="N2699" s="822">
        <v>1</v>
      </c>
      <c r="O2699" s="826">
        <v>0.5</v>
      </c>
      <c r="P2699" s="825">
        <v>0</v>
      </c>
      <c r="Q2699" s="827"/>
      <c r="R2699" s="822">
        <v>1</v>
      </c>
      <c r="S2699" s="827">
        <v>1</v>
      </c>
      <c r="T2699" s="826">
        <v>0.5</v>
      </c>
      <c r="U2699" s="828">
        <v>1</v>
      </c>
    </row>
    <row r="2700" spans="1:21" ht="14.45" customHeight="1" x14ac:dyDescent="0.2">
      <c r="A2700" s="821">
        <v>21</v>
      </c>
      <c r="B2700" s="822" t="s">
        <v>3465</v>
      </c>
      <c r="C2700" s="822" t="s">
        <v>3471</v>
      </c>
      <c r="D2700" s="823" t="s">
        <v>6113</v>
      </c>
      <c r="E2700" s="824" t="s">
        <v>3501</v>
      </c>
      <c r="F2700" s="822" t="s">
        <v>3466</v>
      </c>
      <c r="G2700" s="822" t="s">
        <v>4169</v>
      </c>
      <c r="H2700" s="822" t="s">
        <v>329</v>
      </c>
      <c r="I2700" s="822" t="s">
        <v>4170</v>
      </c>
      <c r="J2700" s="822" t="s">
        <v>1722</v>
      </c>
      <c r="K2700" s="822" t="s">
        <v>4171</v>
      </c>
      <c r="L2700" s="825">
        <v>225.06</v>
      </c>
      <c r="M2700" s="825">
        <v>225.06</v>
      </c>
      <c r="N2700" s="822">
        <v>1</v>
      </c>
      <c r="O2700" s="826">
        <v>1</v>
      </c>
      <c r="P2700" s="825">
        <v>225.06</v>
      </c>
      <c r="Q2700" s="827">
        <v>1</v>
      </c>
      <c r="R2700" s="822">
        <v>1</v>
      </c>
      <c r="S2700" s="827">
        <v>1</v>
      </c>
      <c r="T2700" s="826">
        <v>1</v>
      </c>
      <c r="U2700" s="828">
        <v>1</v>
      </c>
    </row>
    <row r="2701" spans="1:21" ht="14.45" customHeight="1" x14ac:dyDescent="0.2">
      <c r="A2701" s="821">
        <v>21</v>
      </c>
      <c r="B2701" s="822" t="s">
        <v>3465</v>
      </c>
      <c r="C2701" s="822" t="s">
        <v>3471</v>
      </c>
      <c r="D2701" s="823" t="s">
        <v>6113</v>
      </c>
      <c r="E2701" s="824" t="s">
        <v>3501</v>
      </c>
      <c r="F2701" s="822" t="s">
        <v>3466</v>
      </c>
      <c r="G2701" s="822" t="s">
        <v>3553</v>
      </c>
      <c r="H2701" s="822" t="s">
        <v>329</v>
      </c>
      <c r="I2701" s="822" t="s">
        <v>3554</v>
      </c>
      <c r="J2701" s="822" t="s">
        <v>1244</v>
      </c>
      <c r="K2701" s="822" t="s">
        <v>1245</v>
      </c>
      <c r="L2701" s="825">
        <v>121.92</v>
      </c>
      <c r="M2701" s="825">
        <v>121.92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21</v>
      </c>
      <c r="B2702" s="822" t="s">
        <v>3465</v>
      </c>
      <c r="C2702" s="822" t="s">
        <v>3471</v>
      </c>
      <c r="D2702" s="823" t="s">
        <v>6113</v>
      </c>
      <c r="E2702" s="824" t="s">
        <v>3501</v>
      </c>
      <c r="F2702" s="822" t="s">
        <v>3467</v>
      </c>
      <c r="G2702" s="822" t="s">
        <v>3555</v>
      </c>
      <c r="H2702" s="822" t="s">
        <v>329</v>
      </c>
      <c r="I2702" s="822" t="s">
        <v>5566</v>
      </c>
      <c r="J2702" s="822" t="s">
        <v>3557</v>
      </c>
      <c r="K2702" s="822"/>
      <c r="L2702" s="825">
        <v>0</v>
      </c>
      <c r="M2702" s="825">
        <v>0</v>
      </c>
      <c r="N2702" s="822">
        <v>1</v>
      </c>
      <c r="O2702" s="826">
        <v>1</v>
      </c>
      <c r="P2702" s="825">
        <v>0</v>
      </c>
      <c r="Q2702" s="827"/>
      <c r="R2702" s="822">
        <v>1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21</v>
      </c>
      <c r="B2703" s="822" t="s">
        <v>3465</v>
      </c>
      <c r="C2703" s="822" t="s">
        <v>3471</v>
      </c>
      <c r="D2703" s="823" t="s">
        <v>6113</v>
      </c>
      <c r="E2703" s="824" t="s">
        <v>3510</v>
      </c>
      <c r="F2703" s="822" t="s">
        <v>3466</v>
      </c>
      <c r="G2703" s="822" t="s">
        <v>3641</v>
      </c>
      <c r="H2703" s="822" t="s">
        <v>329</v>
      </c>
      <c r="I2703" s="822" t="s">
        <v>3642</v>
      </c>
      <c r="J2703" s="822" t="s">
        <v>3643</v>
      </c>
      <c r="K2703" s="822" t="s">
        <v>3644</v>
      </c>
      <c r="L2703" s="825">
        <v>23.49</v>
      </c>
      <c r="M2703" s="825">
        <v>46.98</v>
      </c>
      <c r="N2703" s="822">
        <v>2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21</v>
      </c>
      <c r="B2704" s="822" t="s">
        <v>3465</v>
      </c>
      <c r="C2704" s="822" t="s">
        <v>3471</v>
      </c>
      <c r="D2704" s="823" t="s">
        <v>6113</v>
      </c>
      <c r="E2704" s="824" t="s">
        <v>3510</v>
      </c>
      <c r="F2704" s="822" t="s">
        <v>3466</v>
      </c>
      <c r="G2704" s="822" t="s">
        <v>3641</v>
      </c>
      <c r="H2704" s="822" t="s">
        <v>329</v>
      </c>
      <c r="I2704" s="822" t="s">
        <v>3645</v>
      </c>
      <c r="J2704" s="822" t="s">
        <v>3643</v>
      </c>
      <c r="K2704" s="822" t="s">
        <v>3646</v>
      </c>
      <c r="L2704" s="825">
        <v>70.48</v>
      </c>
      <c r="M2704" s="825">
        <v>634.31999999999994</v>
      </c>
      <c r="N2704" s="822">
        <v>9</v>
      </c>
      <c r="O2704" s="826">
        <v>3</v>
      </c>
      <c r="P2704" s="825">
        <v>352.4</v>
      </c>
      <c r="Q2704" s="827">
        <v>0.55555555555555558</v>
      </c>
      <c r="R2704" s="822">
        <v>5</v>
      </c>
      <c r="S2704" s="827">
        <v>0.55555555555555558</v>
      </c>
      <c r="T2704" s="826">
        <v>1.5</v>
      </c>
      <c r="U2704" s="828">
        <v>0.5</v>
      </c>
    </row>
    <row r="2705" spans="1:21" ht="14.45" customHeight="1" x14ac:dyDescent="0.2">
      <c r="A2705" s="821">
        <v>21</v>
      </c>
      <c r="B2705" s="822" t="s">
        <v>3465</v>
      </c>
      <c r="C2705" s="822" t="s">
        <v>3471</v>
      </c>
      <c r="D2705" s="823" t="s">
        <v>6113</v>
      </c>
      <c r="E2705" s="824" t="s">
        <v>3510</v>
      </c>
      <c r="F2705" s="822" t="s">
        <v>3466</v>
      </c>
      <c r="G2705" s="822" t="s">
        <v>3647</v>
      </c>
      <c r="H2705" s="822" t="s">
        <v>329</v>
      </c>
      <c r="I2705" s="822" t="s">
        <v>3652</v>
      </c>
      <c r="J2705" s="822" t="s">
        <v>3651</v>
      </c>
      <c r="K2705" s="822" t="s">
        <v>3653</v>
      </c>
      <c r="L2705" s="825">
        <v>36.270000000000003</v>
      </c>
      <c r="M2705" s="825">
        <v>36.270000000000003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21</v>
      </c>
      <c r="B2706" s="822" t="s">
        <v>3465</v>
      </c>
      <c r="C2706" s="822" t="s">
        <v>3471</v>
      </c>
      <c r="D2706" s="823" t="s">
        <v>6113</v>
      </c>
      <c r="E2706" s="824" t="s">
        <v>3510</v>
      </c>
      <c r="F2706" s="822" t="s">
        <v>3466</v>
      </c>
      <c r="G2706" s="822" t="s">
        <v>3647</v>
      </c>
      <c r="H2706" s="822" t="s">
        <v>662</v>
      </c>
      <c r="I2706" s="822" t="s">
        <v>2998</v>
      </c>
      <c r="J2706" s="822" t="s">
        <v>701</v>
      </c>
      <c r="K2706" s="822" t="s">
        <v>703</v>
      </c>
      <c r="L2706" s="825">
        <v>21.76</v>
      </c>
      <c r="M2706" s="825">
        <v>282.88</v>
      </c>
      <c r="N2706" s="822">
        <v>13</v>
      </c>
      <c r="O2706" s="826">
        <v>4.5</v>
      </c>
      <c r="P2706" s="825">
        <v>174.08</v>
      </c>
      <c r="Q2706" s="827">
        <v>0.61538461538461542</v>
      </c>
      <c r="R2706" s="822">
        <v>8</v>
      </c>
      <c r="S2706" s="827">
        <v>0.61538461538461542</v>
      </c>
      <c r="T2706" s="826">
        <v>3</v>
      </c>
      <c r="U2706" s="828">
        <v>0.66666666666666663</v>
      </c>
    </row>
    <row r="2707" spans="1:21" ht="14.45" customHeight="1" x14ac:dyDescent="0.2">
      <c r="A2707" s="821">
        <v>21</v>
      </c>
      <c r="B2707" s="822" t="s">
        <v>3465</v>
      </c>
      <c r="C2707" s="822" t="s">
        <v>3471</v>
      </c>
      <c r="D2707" s="823" t="s">
        <v>6113</v>
      </c>
      <c r="E2707" s="824" t="s">
        <v>3510</v>
      </c>
      <c r="F2707" s="822" t="s">
        <v>3466</v>
      </c>
      <c r="G2707" s="822" t="s">
        <v>3656</v>
      </c>
      <c r="H2707" s="822" t="s">
        <v>662</v>
      </c>
      <c r="I2707" s="822" t="s">
        <v>3083</v>
      </c>
      <c r="J2707" s="822" t="s">
        <v>3079</v>
      </c>
      <c r="K2707" s="822" t="s">
        <v>3084</v>
      </c>
      <c r="L2707" s="825">
        <v>11.71</v>
      </c>
      <c r="M2707" s="825">
        <v>23.42</v>
      </c>
      <c r="N2707" s="822">
        <v>2</v>
      </c>
      <c r="O2707" s="826">
        <v>0.5</v>
      </c>
      <c r="P2707" s="825">
        <v>23.42</v>
      </c>
      <c r="Q2707" s="827">
        <v>1</v>
      </c>
      <c r="R2707" s="822">
        <v>2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21</v>
      </c>
      <c r="B2708" s="822" t="s">
        <v>3465</v>
      </c>
      <c r="C2708" s="822" t="s">
        <v>3471</v>
      </c>
      <c r="D2708" s="823" t="s">
        <v>6113</v>
      </c>
      <c r="E2708" s="824" t="s">
        <v>3510</v>
      </c>
      <c r="F2708" s="822" t="s">
        <v>3466</v>
      </c>
      <c r="G2708" s="822" t="s">
        <v>4653</v>
      </c>
      <c r="H2708" s="822" t="s">
        <v>329</v>
      </c>
      <c r="I2708" s="822" t="s">
        <v>4654</v>
      </c>
      <c r="J2708" s="822" t="s">
        <v>2127</v>
      </c>
      <c r="K2708" s="822" t="s">
        <v>2128</v>
      </c>
      <c r="L2708" s="825">
        <v>748.36</v>
      </c>
      <c r="M2708" s="825">
        <v>1496.72</v>
      </c>
      <c r="N2708" s="822">
        <v>2</v>
      </c>
      <c r="O2708" s="826">
        <v>0.5</v>
      </c>
      <c r="P2708" s="825">
        <v>1496.72</v>
      </c>
      <c r="Q2708" s="827">
        <v>1</v>
      </c>
      <c r="R2708" s="822">
        <v>2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21</v>
      </c>
      <c r="B2709" s="822" t="s">
        <v>3465</v>
      </c>
      <c r="C2709" s="822" t="s">
        <v>3471</v>
      </c>
      <c r="D2709" s="823" t="s">
        <v>6113</v>
      </c>
      <c r="E2709" s="824" t="s">
        <v>3510</v>
      </c>
      <c r="F2709" s="822" t="s">
        <v>3466</v>
      </c>
      <c r="G2709" s="822" t="s">
        <v>3731</v>
      </c>
      <c r="H2709" s="822" t="s">
        <v>329</v>
      </c>
      <c r="I2709" s="822" t="s">
        <v>4292</v>
      </c>
      <c r="J2709" s="822" t="s">
        <v>1870</v>
      </c>
      <c r="K2709" s="822" t="s">
        <v>826</v>
      </c>
      <c r="L2709" s="825">
        <v>132</v>
      </c>
      <c r="M2709" s="825">
        <v>132</v>
      </c>
      <c r="N2709" s="822">
        <v>1</v>
      </c>
      <c r="O2709" s="826">
        <v>1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21</v>
      </c>
      <c r="B2710" s="822" t="s">
        <v>3465</v>
      </c>
      <c r="C2710" s="822" t="s">
        <v>3471</v>
      </c>
      <c r="D2710" s="823" t="s">
        <v>6113</v>
      </c>
      <c r="E2710" s="824" t="s">
        <v>3510</v>
      </c>
      <c r="F2710" s="822" t="s">
        <v>3466</v>
      </c>
      <c r="G2710" s="822" t="s">
        <v>3731</v>
      </c>
      <c r="H2710" s="822" t="s">
        <v>662</v>
      </c>
      <c r="I2710" s="822" t="s">
        <v>3089</v>
      </c>
      <c r="J2710" s="822" t="s">
        <v>1870</v>
      </c>
      <c r="K2710" s="822" t="s">
        <v>824</v>
      </c>
      <c r="L2710" s="825">
        <v>65.989999999999995</v>
      </c>
      <c r="M2710" s="825">
        <v>461.92999999999995</v>
      </c>
      <c r="N2710" s="822">
        <v>7</v>
      </c>
      <c r="O2710" s="826">
        <v>2</v>
      </c>
      <c r="P2710" s="825">
        <v>263.95999999999998</v>
      </c>
      <c r="Q2710" s="827">
        <v>0.5714285714285714</v>
      </c>
      <c r="R2710" s="822">
        <v>4</v>
      </c>
      <c r="S2710" s="827">
        <v>0.5714285714285714</v>
      </c>
      <c r="T2710" s="826">
        <v>1.5</v>
      </c>
      <c r="U2710" s="828">
        <v>0.75</v>
      </c>
    </row>
    <row r="2711" spans="1:21" ht="14.45" customHeight="1" x14ac:dyDescent="0.2">
      <c r="A2711" s="821">
        <v>21</v>
      </c>
      <c r="B2711" s="822" t="s">
        <v>3465</v>
      </c>
      <c r="C2711" s="822" t="s">
        <v>3471</v>
      </c>
      <c r="D2711" s="823" t="s">
        <v>6113</v>
      </c>
      <c r="E2711" s="824" t="s">
        <v>3510</v>
      </c>
      <c r="F2711" s="822" t="s">
        <v>3466</v>
      </c>
      <c r="G2711" s="822" t="s">
        <v>3731</v>
      </c>
      <c r="H2711" s="822" t="s">
        <v>662</v>
      </c>
      <c r="I2711" s="822" t="s">
        <v>3733</v>
      </c>
      <c r="J2711" s="822" t="s">
        <v>1870</v>
      </c>
      <c r="K2711" s="822" t="s">
        <v>3341</v>
      </c>
      <c r="L2711" s="825">
        <v>131.97999999999999</v>
      </c>
      <c r="M2711" s="825">
        <v>263.95999999999998</v>
      </c>
      <c r="N2711" s="822">
        <v>2</v>
      </c>
      <c r="O2711" s="826">
        <v>1</v>
      </c>
      <c r="P2711" s="825">
        <v>263.95999999999998</v>
      </c>
      <c r="Q2711" s="827">
        <v>1</v>
      </c>
      <c r="R2711" s="822">
        <v>2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21</v>
      </c>
      <c r="B2712" s="822" t="s">
        <v>3465</v>
      </c>
      <c r="C2712" s="822" t="s">
        <v>3471</v>
      </c>
      <c r="D2712" s="823" t="s">
        <v>6113</v>
      </c>
      <c r="E2712" s="824" t="s">
        <v>3510</v>
      </c>
      <c r="F2712" s="822" t="s">
        <v>3466</v>
      </c>
      <c r="G2712" s="822" t="s">
        <v>3579</v>
      </c>
      <c r="H2712" s="822" t="s">
        <v>329</v>
      </c>
      <c r="I2712" s="822" t="s">
        <v>3580</v>
      </c>
      <c r="J2712" s="822" t="s">
        <v>3581</v>
      </c>
      <c r="K2712" s="822" t="s">
        <v>1013</v>
      </c>
      <c r="L2712" s="825">
        <v>354.04</v>
      </c>
      <c r="M2712" s="825">
        <v>1416.16</v>
      </c>
      <c r="N2712" s="822">
        <v>4</v>
      </c>
      <c r="O2712" s="826">
        <v>1.5</v>
      </c>
      <c r="P2712" s="825">
        <v>1416.16</v>
      </c>
      <c r="Q2712" s="827">
        <v>1</v>
      </c>
      <c r="R2712" s="822">
        <v>4</v>
      </c>
      <c r="S2712" s="827">
        <v>1</v>
      </c>
      <c r="T2712" s="826">
        <v>1.5</v>
      </c>
      <c r="U2712" s="828">
        <v>1</v>
      </c>
    </row>
    <row r="2713" spans="1:21" ht="14.45" customHeight="1" x14ac:dyDescent="0.2">
      <c r="A2713" s="821">
        <v>21</v>
      </c>
      <c r="B2713" s="822" t="s">
        <v>3465</v>
      </c>
      <c r="C2713" s="822" t="s">
        <v>3471</v>
      </c>
      <c r="D2713" s="823" t="s">
        <v>6113</v>
      </c>
      <c r="E2713" s="824" t="s">
        <v>3510</v>
      </c>
      <c r="F2713" s="822" t="s">
        <v>3466</v>
      </c>
      <c r="G2713" s="822" t="s">
        <v>3758</v>
      </c>
      <c r="H2713" s="822" t="s">
        <v>329</v>
      </c>
      <c r="I2713" s="822" t="s">
        <v>3759</v>
      </c>
      <c r="J2713" s="822" t="s">
        <v>1427</v>
      </c>
      <c r="K2713" s="822" t="s">
        <v>3760</v>
      </c>
      <c r="L2713" s="825">
        <v>29.13</v>
      </c>
      <c r="M2713" s="825">
        <v>262.17</v>
      </c>
      <c r="N2713" s="822">
        <v>9</v>
      </c>
      <c r="O2713" s="826">
        <v>2</v>
      </c>
      <c r="P2713" s="825">
        <v>174.78</v>
      </c>
      <c r="Q2713" s="827">
        <v>0.66666666666666663</v>
      </c>
      <c r="R2713" s="822">
        <v>6</v>
      </c>
      <c r="S2713" s="827">
        <v>0.66666666666666663</v>
      </c>
      <c r="T2713" s="826">
        <v>1.5</v>
      </c>
      <c r="U2713" s="828">
        <v>0.75</v>
      </c>
    </row>
    <row r="2714" spans="1:21" ht="14.45" customHeight="1" x14ac:dyDescent="0.2">
      <c r="A2714" s="821">
        <v>21</v>
      </c>
      <c r="B2714" s="822" t="s">
        <v>3465</v>
      </c>
      <c r="C2714" s="822" t="s">
        <v>3471</v>
      </c>
      <c r="D2714" s="823" t="s">
        <v>6113</v>
      </c>
      <c r="E2714" s="824" t="s">
        <v>3510</v>
      </c>
      <c r="F2714" s="822" t="s">
        <v>3466</v>
      </c>
      <c r="G2714" s="822" t="s">
        <v>3540</v>
      </c>
      <c r="H2714" s="822" t="s">
        <v>662</v>
      </c>
      <c r="I2714" s="822" t="s">
        <v>3014</v>
      </c>
      <c r="J2714" s="822" t="s">
        <v>3015</v>
      </c>
      <c r="K2714" s="822" t="s">
        <v>3016</v>
      </c>
      <c r="L2714" s="825">
        <v>5322.08</v>
      </c>
      <c r="M2714" s="825">
        <v>85153.279999999999</v>
      </c>
      <c r="N2714" s="822">
        <v>16</v>
      </c>
      <c r="O2714" s="826">
        <v>7</v>
      </c>
      <c r="P2714" s="825">
        <v>47898.720000000001</v>
      </c>
      <c r="Q2714" s="827">
        <v>0.5625</v>
      </c>
      <c r="R2714" s="822">
        <v>9</v>
      </c>
      <c r="S2714" s="827">
        <v>0.5625</v>
      </c>
      <c r="T2714" s="826">
        <v>4</v>
      </c>
      <c r="U2714" s="828">
        <v>0.5714285714285714</v>
      </c>
    </row>
    <row r="2715" spans="1:21" ht="14.45" customHeight="1" x14ac:dyDescent="0.2">
      <c r="A2715" s="821">
        <v>21</v>
      </c>
      <c r="B2715" s="822" t="s">
        <v>3465</v>
      </c>
      <c r="C2715" s="822" t="s">
        <v>3471</v>
      </c>
      <c r="D2715" s="823" t="s">
        <v>6113</v>
      </c>
      <c r="E2715" s="824" t="s">
        <v>3510</v>
      </c>
      <c r="F2715" s="822" t="s">
        <v>3466</v>
      </c>
      <c r="G2715" s="822" t="s">
        <v>3540</v>
      </c>
      <c r="H2715" s="822" t="s">
        <v>662</v>
      </c>
      <c r="I2715" s="822" t="s">
        <v>3017</v>
      </c>
      <c r="J2715" s="822" t="s">
        <v>3018</v>
      </c>
      <c r="K2715" s="822" t="s">
        <v>3019</v>
      </c>
      <c r="L2715" s="825">
        <v>1300.79</v>
      </c>
      <c r="M2715" s="825">
        <v>9105.5299999999988</v>
      </c>
      <c r="N2715" s="822">
        <v>7</v>
      </c>
      <c r="O2715" s="826">
        <v>2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21</v>
      </c>
      <c r="B2716" s="822" t="s">
        <v>3465</v>
      </c>
      <c r="C2716" s="822" t="s">
        <v>3471</v>
      </c>
      <c r="D2716" s="823" t="s">
        <v>6113</v>
      </c>
      <c r="E2716" s="824" t="s">
        <v>3510</v>
      </c>
      <c r="F2716" s="822" t="s">
        <v>3466</v>
      </c>
      <c r="G2716" s="822" t="s">
        <v>3540</v>
      </c>
      <c r="H2716" s="822" t="s">
        <v>662</v>
      </c>
      <c r="I2716" s="822" t="s">
        <v>3020</v>
      </c>
      <c r="J2716" s="822" t="s">
        <v>3018</v>
      </c>
      <c r="K2716" s="822" t="s">
        <v>3021</v>
      </c>
      <c r="L2716" s="825">
        <v>975.59</v>
      </c>
      <c r="M2716" s="825">
        <v>12682.67</v>
      </c>
      <c r="N2716" s="822">
        <v>13</v>
      </c>
      <c r="O2716" s="826">
        <v>4</v>
      </c>
      <c r="P2716" s="825">
        <v>12682.67</v>
      </c>
      <c r="Q2716" s="827">
        <v>1</v>
      </c>
      <c r="R2716" s="822">
        <v>13</v>
      </c>
      <c r="S2716" s="827">
        <v>1</v>
      </c>
      <c r="T2716" s="826">
        <v>4</v>
      </c>
      <c r="U2716" s="828">
        <v>1</v>
      </c>
    </row>
    <row r="2717" spans="1:21" ht="14.45" customHeight="1" x14ac:dyDescent="0.2">
      <c r="A2717" s="821">
        <v>21</v>
      </c>
      <c r="B2717" s="822" t="s">
        <v>3465</v>
      </c>
      <c r="C2717" s="822" t="s">
        <v>3471</v>
      </c>
      <c r="D2717" s="823" t="s">
        <v>6113</v>
      </c>
      <c r="E2717" s="824" t="s">
        <v>3510</v>
      </c>
      <c r="F2717" s="822" t="s">
        <v>3466</v>
      </c>
      <c r="G2717" s="822" t="s">
        <v>3540</v>
      </c>
      <c r="H2717" s="822" t="s">
        <v>662</v>
      </c>
      <c r="I2717" s="822" t="s">
        <v>3022</v>
      </c>
      <c r="J2717" s="822" t="s">
        <v>3018</v>
      </c>
      <c r="K2717" s="822" t="s">
        <v>3023</v>
      </c>
      <c r="L2717" s="825">
        <v>325.2</v>
      </c>
      <c r="M2717" s="825">
        <v>2601.6</v>
      </c>
      <c r="N2717" s="822">
        <v>8</v>
      </c>
      <c r="O2717" s="826">
        <v>3</v>
      </c>
      <c r="P2717" s="825">
        <v>1300.8</v>
      </c>
      <c r="Q2717" s="827">
        <v>0.5</v>
      </c>
      <c r="R2717" s="822">
        <v>4</v>
      </c>
      <c r="S2717" s="827">
        <v>0.5</v>
      </c>
      <c r="T2717" s="826">
        <v>2</v>
      </c>
      <c r="U2717" s="828">
        <v>0.66666666666666663</v>
      </c>
    </row>
    <row r="2718" spans="1:21" ht="14.45" customHeight="1" x14ac:dyDescent="0.2">
      <c r="A2718" s="821">
        <v>21</v>
      </c>
      <c r="B2718" s="822" t="s">
        <v>3465</v>
      </c>
      <c r="C2718" s="822" t="s">
        <v>3471</v>
      </c>
      <c r="D2718" s="823" t="s">
        <v>6113</v>
      </c>
      <c r="E2718" s="824" t="s">
        <v>3510</v>
      </c>
      <c r="F2718" s="822" t="s">
        <v>3466</v>
      </c>
      <c r="G2718" s="822" t="s">
        <v>3540</v>
      </c>
      <c r="H2718" s="822" t="s">
        <v>662</v>
      </c>
      <c r="I2718" s="822" t="s">
        <v>3024</v>
      </c>
      <c r="J2718" s="822" t="s">
        <v>3018</v>
      </c>
      <c r="K2718" s="822" t="s">
        <v>3025</v>
      </c>
      <c r="L2718" s="825">
        <v>650.4</v>
      </c>
      <c r="M2718" s="825">
        <v>1951.1999999999998</v>
      </c>
      <c r="N2718" s="822">
        <v>3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21</v>
      </c>
      <c r="B2719" s="822" t="s">
        <v>3465</v>
      </c>
      <c r="C2719" s="822" t="s">
        <v>3471</v>
      </c>
      <c r="D2719" s="823" t="s">
        <v>6113</v>
      </c>
      <c r="E2719" s="824" t="s">
        <v>3510</v>
      </c>
      <c r="F2719" s="822" t="s">
        <v>3466</v>
      </c>
      <c r="G2719" s="822" t="s">
        <v>3804</v>
      </c>
      <c r="H2719" s="822" t="s">
        <v>662</v>
      </c>
      <c r="I2719" s="822" t="s">
        <v>2937</v>
      </c>
      <c r="J2719" s="822" t="s">
        <v>2938</v>
      </c>
      <c r="K2719" s="822" t="s">
        <v>2939</v>
      </c>
      <c r="L2719" s="825">
        <v>1392.47</v>
      </c>
      <c r="M2719" s="825">
        <v>1392.47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21</v>
      </c>
      <c r="B2720" s="822" t="s">
        <v>3465</v>
      </c>
      <c r="C2720" s="822" t="s">
        <v>3471</v>
      </c>
      <c r="D2720" s="823" t="s">
        <v>6113</v>
      </c>
      <c r="E2720" s="824" t="s">
        <v>3510</v>
      </c>
      <c r="F2720" s="822" t="s">
        <v>3466</v>
      </c>
      <c r="G2720" s="822" t="s">
        <v>3548</v>
      </c>
      <c r="H2720" s="822" t="s">
        <v>662</v>
      </c>
      <c r="I2720" s="822" t="s">
        <v>2738</v>
      </c>
      <c r="J2720" s="822" t="s">
        <v>2739</v>
      </c>
      <c r="K2720" s="822" t="s">
        <v>2740</v>
      </c>
      <c r="L2720" s="825">
        <v>42.51</v>
      </c>
      <c r="M2720" s="825">
        <v>85.02</v>
      </c>
      <c r="N2720" s="822">
        <v>2</v>
      </c>
      <c r="O2720" s="826">
        <v>1</v>
      </c>
      <c r="P2720" s="825">
        <v>42.51</v>
      </c>
      <c r="Q2720" s="827">
        <v>0.5</v>
      </c>
      <c r="R2720" s="822">
        <v>1</v>
      </c>
      <c r="S2720" s="827">
        <v>0.5</v>
      </c>
      <c r="T2720" s="826">
        <v>0.5</v>
      </c>
      <c r="U2720" s="828">
        <v>0.5</v>
      </c>
    </row>
    <row r="2721" spans="1:21" ht="14.45" customHeight="1" x14ac:dyDescent="0.2">
      <c r="A2721" s="821">
        <v>21</v>
      </c>
      <c r="B2721" s="822" t="s">
        <v>3465</v>
      </c>
      <c r="C2721" s="822" t="s">
        <v>3471</v>
      </c>
      <c r="D2721" s="823" t="s">
        <v>6113</v>
      </c>
      <c r="E2721" s="824" t="s">
        <v>3510</v>
      </c>
      <c r="F2721" s="822" t="s">
        <v>3466</v>
      </c>
      <c r="G2721" s="822" t="s">
        <v>3548</v>
      </c>
      <c r="H2721" s="822" t="s">
        <v>662</v>
      </c>
      <c r="I2721" s="822" t="s">
        <v>5567</v>
      </c>
      <c r="J2721" s="822" t="s">
        <v>2739</v>
      </c>
      <c r="K2721" s="822" t="s">
        <v>5568</v>
      </c>
      <c r="L2721" s="825">
        <v>98.29</v>
      </c>
      <c r="M2721" s="825">
        <v>98.29</v>
      </c>
      <c r="N2721" s="822">
        <v>1</v>
      </c>
      <c r="O2721" s="826">
        <v>0.5</v>
      </c>
      <c r="P2721" s="825">
        <v>98.29</v>
      </c>
      <c r="Q2721" s="827">
        <v>1</v>
      </c>
      <c r="R2721" s="822">
        <v>1</v>
      </c>
      <c r="S2721" s="827">
        <v>1</v>
      </c>
      <c r="T2721" s="826">
        <v>0.5</v>
      </c>
      <c r="U2721" s="828">
        <v>1</v>
      </c>
    </row>
    <row r="2722" spans="1:21" ht="14.45" customHeight="1" x14ac:dyDescent="0.2">
      <c r="A2722" s="821">
        <v>21</v>
      </c>
      <c r="B2722" s="822" t="s">
        <v>3465</v>
      </c>
      <c r="C2722" s="822" t="s">
        <v>3471</v>
      </c>
      <c r="D2722" s="823" t="s">
        <v>6113</v>
      </c>
      <c r="E2722" s="824" t="s">
        <v>3510</v>
      </c>
      <c r="F2722" s="822" t="s">
        <v>3466</v>
      </c>
      <c r="G2722" s="822" t="s">
        <v>3809</v>
      </c>
      <c r="H2722" s="822" t="s">
        <v>329</v>
      </c>
      <c r="I2722" s="822" t="s">
        <v>3810</v>
      </c>
      <c r="J2722" s="822" t="s">
        <v>1162</v>
      </c>
      <c r="K2722" s="822" t="s">
        <v>1163</v>
      </c>
      <c r="L2722" s="825">
        <v>105.63</v>
      </c>
      <c r="M2722" s="825">
        <v>105.63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21</v>
      </c>
      <c r="B2723" s="822" t="s">
        <v>3465</v>
      </c>
      <c r="C2723" s="822" t="s">
        <v>3471</v>
      </c>
      <c r="D2723" s="823" t="s">
        <v>6113</v>
      </c>
      <c r="E2723" s="824" t="s">
        <v>3510</v>
      </c>
      <c r="F2723" s="822" t="s">
        <v>3466</v>
      </c>
      <c r="G2723" s="822" t="s">
        <v>3811</v>
      </c>
      <c r="H2723" s="822" t="s">
        <v>662</v>
      </c>
      <c r="I2723" s="822" t="s">
        <v>3053</v>
      </c>
      <c r="J2723" s="822" t="s">
        <v>3054</v>
      </c>
      <c r="K2723" s="822" t="s">
        <v>3055</v>
      </c>
      <c r="L2723" s="825">
        <v>113.16</v>
      </c>
      <c r="M2723" s="825">
        <v>113.16</v>
      </c>
      <c r="N2723" s="822">
        <v>1</v>
      </c>
      <c r="O2723" s="826">
        <v>0.5</v>
      </c>
      <c r="P2723" s="825">
        <v>113.16</v>
      </c>
      <c r="Q2723" s="827">
        <v>1</v>
      </c>
      <c r="R2723" s="822">
        <v>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21</v>
      </c>
      <c r="B2724" s="822" t="s">
        <v>3465</v>
      </c>
      <c r="C2724" s="822" t="s">
        <v>3471</v>
      </c>
      <c r="D2724" s="823" t="s">
        <v>6113</v>
      </c>
      <c r="E2724" s="824" t="s">
        <v>3510</v>
      </c>
      <c r="F2724" s="822" t="s">
        <v>3466</v>
      </c>
      <c r="G2724" s="822" t="s">
        <v>3811</v>
      </c>
      <c r="H2724" s="822" t="s">
        <v>662</v>
      </c>
      <c r="I2724" s="822" t="s">
        <v>3056</v>
      </c>
      <c r="J2724" s="822" t="s">
        <v>3054</v>
      </c>
      <c r="K2724" s="822" t="s">
        <v>3057</v>
      </c>
      <c r="L2724" s="825">
        <v>169.73</v>
      </c>
      <c r="M2724" s="825">
        <v>1018.3799999999999</v>
      </c>
      <c r="N2724" s="822">
        <v>6</v>
      </c>
      <c r="O2724" s="826">
        <v>2</v>
      </c>
      <c r="P2724" s="825">
        <v>339.46</v>
      </c>
      <c r="Q2724" s="827">
        <v>0.33333333333333337</v>
      </c>
      <c r="R2724" s="822">
        <v>2</v>
      </c>
      <c r="S2724" s="827">
        <v>0.33333333333333331</v>
      </c>
      <c r="T2724" s="826">
        <v>1.5</v>
      </c>
      <c r="U2724" s="828">
        <v>0.75</v>
      </c>
    </row>
    <row r="2725" spans="1:21" ht="14.45" customHeight="1" x14ac:dyDescent="0.2">
      <c r="A2725" s="821">
        <v>21</v>
      </c>
      <c r="B2725" s="822" t="s">
        <v>3465</v>
      </c>
      <c r="C2725" s="822" t="s">
        <v>3471</v>
      </c>
      <c r="D2725" s="823" t="s">
        <v>6113</v>
      </c>
      <c r="E2725" s="824" t="s">
        <v>3510</v>
      </c>
      <c r="F2725" s="822" t="s">
        <v>3466</v>
      </c>
      <c r="G2725" s="822" t="s">
        <v>3811</v>
      </c>
      <c r="H2725" s="822" t="s">
        <v>662</v>
      </c>
      <c r="I2725" s="822" t="s">
        <v>3058</v>
      </c>
      <c r="J2725" s="822" t="s">
        <v>3054</v>
      </c>
      <c r="K2725" s="822" t="s">
        <v>1952</v>
      </c>
      <c r="L2725" s="825">
        <v>339.47</v>
      </c>
      <c r="M2725" s="825">
        <v>2376.29</v>
      </c>
      <c r="N2725" s="822">
        <v>7</v>
      </c>
      <c r="O2725" s="826">
        <v>2.5</v>
      </c>
      <c r="P2725" s="825">
        <v>2036.8200000000002</v>
      </c>
      <c r="Q2725" s="827">
        <v>0.85714285714285721</v>
      </c>
      <c r="R2725" s="822">
        <v>6</v>
      </c>
      <c r="S2725" s="827">
        <v>0.8571428571428571</v>
      </c>
      <c r="T2725" s="826">
        <v>2</v>
      </c>
      <c r="U2725" s="828">
        <v>0.8</v>
      </c>
    </row>
    <row r="2726" spans="1:21" ht="14.45" customHeight="1" x14ac:dyDescent="0.2">
      <c r="A2726" s="821">
        <v>21</v>
      </c>
      <c r="B2726" s="822" t="s">
        <v>3465</v>
      </c>
      <c r="C2726" s="822" t="s">
        <v>3471</v>
      </c>
      <c r="D2726" s="823" t="s">
        <v>6113</v>
      </c>
      <c r="E2726" s="824" t="s">
        <v>3510</v>
      </c>
      <c r="F2726" s="822" t="s">
        <v>3466</v>
      </c>
      <c r="G2726" s="822" t="s">
        <v>1056</v>
      </c>
      <c r="H2726" s="822" t="s">
        <v>329</v>
      </c>
      <c r="I2726" s="822" t="s">
        <v>5569</v>
      </c>
      <c r="J2726" s="822" t="s">
        <v>4347</v>
      </c>
      <c r="K2726" s="822" t="s">
        <v>5570</v>
      </c>
      <c r="L2726" s="825">
        <v>51.51</v>
      </c>
      <c r="M2726" s="825">
        <v>103.02</v>
      </c>
      <c r="N2726" s="822">
        <v>2</v>
      </c>
      <c r="O2726" s="826">
        <v>0.5</v>
      </c>
      <c r="P2726" s="825">
        <v>103.02</v>
      </c>
      <c r="Q2726" s="827">
        <v>1</v>
      </c>
      <c r="R2726" s="822">
        <v>2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21</v>
      </c>
      <c r="B2727" s="822" t="s">
        <v>3465</v>
      </c>
      <c r="C2727" s="822" t="s">
        <v>3471</v>
      </c>
      <c r="D2727" s="823" t="s">
        <v>6113</v>
      </c>
      <c r="E2727" s="824" t="s">
        <v>3510</v>
      </c>
      <c r="F2727" s="822" t="s">
        <v>3466</v>
      </c>
      <c r="G2727" s="822" t="s">
        <v>3825</v>
      </c>
      <c r="H2727" s="822" t="s">
        <v>329</v>
      </c>
      <c r="I2727" s="822" t="s">
        <v>3828</v>
      </c>
      <c r="J2727" s="822" t="s">
        <v>1158</v>
      </c>
      <c r="K2727" s="822" t="s">
        <v>3829</v>
      </c>
      <c r="L2727" s="825">
        <v>59.33</v>
      </c>
      <c r="M2727" s="825">
        <v>177.99</v>
      </c>
      <c r="N2727" s="822">
        <v>3</v>
      </c>
      <c r="O2727" s="826">
        <v>2.5</v>
      </c>
      <c r="P2727" s="825">
        <v>59.33</v>
      </c>
      <c r="Q2727" s="827">
        <v>0.33333333333333331</v>
      </c>
      <c r="R2727" s="822">
        <v>1</v>
      </c>
      <c r="S2727" s="827">
        <v>0.33333333333333331</v>
      </c>
      <c r="T2727" s="826">
        <v>0.5</v>
      </c>
      <c r="U2727" s="828">
        <v>0.2</v>
      </c>
    </row>
    <row r="2728" spans="1:21" ht="14.45" customHeight="1" x14ac:dyDescent="0.2">
      <c r="A2728" s="821">
        <v>21</v>
      </c>
      <c r="B2728" s="822" t="s">
        <v>3465</v>
      </c>
      <c r="C2728" s="822" t="s">
        <v>3471</v>
      </c>
      <c r="D2728" s="823" t="s">
        <v>6113</v>
      </c>
      <c r="E2728" s="824" t="s">
        <v>3510</v>
      </c>
      <c r="F2728" s="822" t="s">
        <v>3466</v>
      </c>
      <c r="G2728" s="822" t="s">
        <v>3841</v>
      </c>
      <c r="H2728" s="822" t="s">
        <v>329</v>
      </c>
      <c r="I2728" s="822" t="s">
        <v>5097</v>
      </c>
      <c r="J2728" s="822" t="s">
        <v>3843</v>
      </c>
      <c r="K2728" s="822" t="s">
        <v>5098</v>
      </c>
      <c r="L2728" s="825">
        <v>45.89</v>
      </c>
      <c r="M2728" s="825">
        <v>45.89</v>
      </c>
      <c r="N2728" s="822">
        <v>1</v>
      </c>
      <c r="O2728" s="826">
        <v>1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21</v>
      </c>
      <c r="B2729" s="822" t="s">
        <v>3465</v>
      </c>
      <c r="C2729" s="822" t="s">
        <v>3471</v>
      </c>
      <c r="D2729" s="823" t="s">
        <v>6113</v>
      </c>
      <c r="E2729" s="824" t="s">
        <v>3510</v>
      </c>
      <c r="F2729" s="822" t="s">
        <v>3466</v>
      </c>
      <c r="G2729" s="822" t="s">
        <v>3841</v>
      </c>
      <c r="H2729" s="822" t="s">
        <v>329</v>
      </c>
      <c r="I2729" s="822" t="s">
        <v>3842</v>
      </c>
      <c r="J2729" s="822" t="s">
        <v>3843</v>
      </c>
      <c r="K2729" s="822" t="s">
        <v>3844</v>
      </c>
      <c r="L2729" s="825">
        <v>91.78</v>
      </c>
      <c r="M2729" s="825">
        <v>183.56</v>
      </c>
      <c r="N2729" s="822">
        <v>2</v>
      </c>
      <c r="O2729" s="826">
        <v>0.5</v>
      </c>
      <c r="P2729" s="825">
        <v>183.56</v>
      </c>
      <c r="Q2729" s="827">
        <v>1</v>
      </c>
      <c r="R2729" s="822">
        <v>2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21</v>
      </c>
      <c r="B2730" s="822" t="s">
        <v>3465</v>
      </c>
      <c r="C2730" s="822" t="s">
        <v>3471</v>
      </c>
      <c r="D2730" s="823" t="s">
        <v>6113</v>
      </c>
      <c r="E2730" s="824" t="s">
        <v>3510</v>
      </c>
      <c r="F2730" s="822" t="s">
        <v>3466</v>
      </c>
      <c r="G2730" s="822" t="s">
        <v>5486</v>
      </c>
      <c r="H2730" s="822" t="s">
        <v>329</v>
      </c>
      <c r="I2730" s="822" t="s">
        <v>5487</v>
      </c>
      <c r="J2730" s="822" t="s">
        <v>5488</v>
      </c>
      <c r="K2730" s="822" t="s">
        <v>5489</v>
      </c>
      <c r="L2730" s="825">
        <v>8.7899999999999991</v>
      </c>
      <c r="M2730" s="825">
        <v>17.579999999999998</v>
      </c>
      <c r="N2730" s="822">
        <v>2</v>
      </c>
      <c r="O2730" s="826">
        <v>0.5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21</v>
      </c>
      <c r="B2731" s="822" t="s">
        <v>3465</v>
      </c>
      <c r="C2731" s="822" t="s">
        <v>3471</v>
      </c>
      <c r="D2731" s="823" t="s">
        <v>6113</v>
      </c>
      <c r="E2731" s="824" t="s">
        <v>3510</v>
      </c>
      <c r="F2731" s="822" t="s">
        <v>3466</v>
      </c>
      <c r="G2731" s="822" t="s">
        <v>3861</v>
      </c>
      <c r="H2731" s="822" t="s">
        <v>329</v>
      </c>
      <c r="I2731" s="822" t="s">
        <v>3862</v>
      </c>
      <c r="J2731" s="822" t="s">
        <v>3863</v>
      </c>
      <c r="K2731" s="822" t="s">
        <v>1622</v>
      </c>
      <c r="L2731" s="825">
        <v>78.48</v>
      </c>
      <c r="M2731" s="825">
        <v>78.48</v>
      </c>
      <c r="N2731" s="822">
        <v>1</v>
      </c>
      <c r="O2731" s="826">
        <v>0.5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21</v>
      </c>
      <c r="B2732" s="822" t="s">
        <v>3465</v>
      </c>
      <c r="C2732" s="822" t="s">
        <v>3471</v>
      </c>
      <c r="D2732" s="823" t="s">
        <v>6113</v>
      </c>
      <c r="E2732" s="824" t="s">
        <v>3510</v>
      </c>
      <c r="F2732" s="822" t="s">
        <v>3466</v>
      </c>
      <c r="G2732" s="822" t="s">
        <v>3873</v>
      </c>
      <c r="H2732" s="822" t="s">
        <v>329</v>
      </c>
      <c r="I2732" s="822" t="s">
        <v>3874</v>
      </c>
      <c r="J2732" s="822" t="s">
        <v>833</v>
      </c>
      <c r="K2732" s="822" t="s">
        <v>834</v>
      </c>
      <c r="L2732" s="825">
        <v>38.5</v>
      </c>
      <c r="M2732" s="825">
        <v>38.5</v>
      </c>
      <c r="N2732" s="822">
        <v>1</v>
      </c>
      <c r="O2732" s="826">
        <v>0.5</v>
      </c>
      <c r="P2732" s="825">
        <v>38.5</v>
      </c>
      <c r="Q2732" s="827">
        <v>1</v>
      </c>
      <c r="R2732" s="822">
        <v>1</v>
      </c>
      <c r="S2732" s="827">
        <v>1</v>
      </c>
      <c r="T2732" s="826">
        <v>0.5</v>
      </c>
      <c r="U2732" s="828">
        <v>1</v>
      </c>
    </row>
    <row r="2733" spans="1:21" ht="14.45" customHeight="1" x14ac:dyDescent="0.2">
      <c r="A2733" s="821">
        <v>21</v>
      </c>
      <c r="B2733" s="822" t="s">
        <v>3465</v>
      </c>
      <c r="C2733" s="822" t="s">
        <v>3471</v>
      </c>
      <c r="D2733" s="823" t="s">
        <v>6113</v>
      </c>
      <c r="E2733" s="824" t="s">
        <v>3510</v>
      </c>
      <c r="F2733" s="822" t="s">
        <v>3466</v>
      </c>
      <c r="G2733" s="822" t="s">
        <v>3567</v>
      </c>
      <c r="H2733" s="822" t="s">
        <v>329</v>
      </c>
      <c r="I2733" s="822" t="s">
        <v>3568</v>
      </c>
      <c r="J2733" s="822" t="s">
        <v>984</v>
      </c>
      <c r="K2733" s="822" t="s">
        <v>1340</v>
      </c>
      <c r="L2733" s="825">
        <v>163.54</v>
      </c>
      <c r="M2733" s="825">
        <v>490.62</v>
      </c>
      <c r="N2733" s="822">
        <v>3</v>
      </c>
      <c r="O2733" s="826">
        <v>2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21</v>
      </c>
      <c r="B2734" s="822" t="s">
        <v>3465</v>
      </c>
      <c r="C2734" s="822" t="s">
        <v>3471</v>
      </c>
      <c r="D2734" s="823" t="s">
        <v>6113</v>
      </c>
      <c r="E2734" s="824" t="s">
        <v>3510</v>
      </c>
      <c r="F2734" s="822" t="s">
        <v>3466</v>
      </c>
      <c r="G2734" s="822" t="s">
        <v>3908</v>
      </c>
      <c r="H2734" s="822" t="s">
        <v>662</v>
      </c>
      <c r="I2734" s="822" t="s">
        <v>3050</v>
      </c>
      <c r="J2734" s="822" t="s">
        <v>3048</v>
      </c>
      <c r="K2734" s="822" t="s">
        <v>3051</v>
      </c>
      <c r="L2734" s="825">
        <v>109.89</v>
      </c>
      <c r="M2734" s="825">
        <v>219.78</v>
      </c>
      <c r="N2734" s="822">
        <v>2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21</v>
      </c>
      <c r="B2735" s="822" t="s">
        <v>3465</v>
      </c>
      <c r="C2735" s="822" t="s">
        <v>3471</v>
      </c>
      <c r="D2735" s="823" t="s">
        <v>6113</v>
      </c>
      <c r="E2735" s="824" t="s">
        <v>3510</v>
      </c>
      <c r="F2735" s="822" t="s">
        <v>3466</v>
      </c>
      <c r="G2735" s="822" t="s">
        <v>3923</v>
      </c>
      <c r="H2735" s="822" t="s">
        <v>329</v>
      </c>
      <c r="I2735" s="822" t="s">
        <v>3924</v>
      </c>
      <c r="J2735" s="822" t="s">
        <v>3925</v>
      </c>
      <c r="K2735" s="822" t="s">
        <v>3926</v>
      </c>
      <c r="L2735" s="825">
        <v>58.77</v>
      </c>
      <c r="M2735" s="825">
        <v>117.54</v>
      </c>
      <c r="N2735" s="822">
        <v>2</v>
      </c>
      <c r="O2735" s="826">
        <v>1</v>
      </c>
      <c r="P2735" s="825">
        <v>117.54</v>
      </c>
      <c r="Q2735" s="827">
        <v>1</v>
      </c>
      <c r="R2735" s="822">
        <v>2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21</v>
      </c>
      <c r="B2736" s="822" t="s">
        <v>3465</v>
      </c>
      <c r="C2736" s="822" t="s">
        <v>3471</v>
      </c>
      <c r="D2736" s="823" t="s">
        <v>6113</v>
      </c>
      <c r="E2736" s="824" t="s">
        <v>3510</v>
      </c>
      <c r="F2736" s="822" t="s">
        <v>3466</v>
      </c>
      <c r="G2736" s="822" t="s">
        <v>3923</v>
      </c>
      <c r="H2736" s="822" t="s">
        <v>329</v>
      </c>
      <c r="I2736" s="822" t="s">
        <v>4827</v>
      </c>
      <c r="J2736" s="822" t="s">
        <v>3925</v>
      </c>
      <c r="K2736" s="822" t="s">
        <v>4828</v>
      </c>
      <c r="L2736" s="825">
        <v>176.32</v>
      </c>
      <c r="M2736" s="825">
        <v>176.32</v>
      </c>
      <c r="N2736" s="822">
        <v>1</v>
      </c>
      <c r="O2736" s="826">
        <v>1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21</v>
      </c>
      <c r="B2737" s="822" t="s">
        <v>3465</v>
      </c>
      <c r="C2737" s="822" t="s">
        <v>3471</v>
      </c>
      <c r="D2737" s="823" t="s">
        <v>6113</v>
      </c>
      <c r="E2737" s="824" t="s">
        <v>3510</v>
      </c>
      <c r="F2737" s="822" t="s">
        <v>3466</v>
      </c>
      <c r="G2737" s="822" t="s">
        <v>3530</v>
      </c>
      <c r="H2737" s="822" t="s">
        <v>329</v>
      </c>
      <c r="I2737" s="822" t="s">
        <v>3531</v>
      </c>
      <c r="J2737" s="822" t="s">
        <v>862</v>
      </c>
      <c r="K2737" s="822" t="s">
        <v>3532</v>
      </c>
      <c r="L2737" s="825">
        <v>53.57</v>
      </c>
      <c r="M2737" s="825">
        <v>589.27</v>
      </c>
      <c r="N2737" s="822">
        <v>11</v>
      </c>
      <c r="O2737" s="826">
        <v>5.5</v>
      </c>
      <c r="P2737" s="825">
        <v>267.85000000000002</v>
      </c>
      <c r="Q2737" s="827">
        <v>0.45454545454545459</v>
      </c>
      <c r="R2737" s="822">
        <v>5</v>
      </c>
      <c r="S2737" s="827">
        <v>0.45454545454545453</v>
      </c>
      <c r="T2737" s="826">
        <v>2</v>
      </c>
      <c r="U2737" s="828">
        <v>0.36363636363636365</v>
      </c>
    </row>
    <row r="2738" spans="1:21" ht="14.45" customHeight="1" x14ac:dyDescent="0.2">
      <c r="A2738" s="821">
        <v>21</v>
      </c>
      <c r="B2738" s="822" t="s">
        <v>3465</v>
      </c>
      <c r="C2738" s="822" t="s">
        <v>3471</v>
      </c>
      <c r="D2738" s="823" t="s">
        <v>6113</v>
      </c>
      <c r="E2738" s="824" t="s">
        <v>3510</v>
      </c>
      <c r="F2738" s="822" t="s">
        <v>3466</v>
      </c>
      <c r="G2738" s="822" t="s">
        <v>3957</v>
      </c>
      <c r="H2738" s="822" t="s">
        <v>329</v>
      </c>
      <c r="I2738" s="822" t="s">
        <v>3958</v>
      </c>
      <c r="J2738" s="822" t="s">
        <v>1278</v>
      </c>
      <c r="K2738" s="822" t="s">
        <v>1280</v>
      </c>
      <c r="L2738" s="825">
        <v>80.53</v>
      </c>
      <c r="M2738" s="825">
        <v>322.12</v>
      </c>
      <c r="N2738" s="822">
        <v>4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21</v>
      </c>
      <c r="B2739" s="822" t="s">
        <v>3465</v>
      </c>
      <c r="C2739" s="822" t="s">
        <v>3471</v>
      </c>
      <c r="D2739" s="823" t="s">
        <v>6113</v>
      </c>
      <c r="E2739" s="824" t="s">
        <v>3510</v>
      </c>
      <c r="F2739" s="822" t="s">
        <v>3466</v>
      </c>
      <c r="G2739" s="822" t="s">
        <v>3544</v>
      </c>
      <c r="H2739" s="822" t="s">
        <v>329</v>
      </c>
      <c r="I2739" s="822" t="s">
        <v>3961</v>
      </c>
      <c r="J2739" s="822" t="s">
        <v>1286</v>
      </c>
      <c r="K2739" s="822" t="s">
        <v>1289</v>
      </c>
      <c r="L2739" s="825">
        <v>60.1</v>
      </c>
      <c r="M2739" s="825">
        <v>240.4</v>
      </c>
      <c r="N2739" s="822">
        <v>4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21</v>
      </c>
      <c r="B2740" s="822" t="s">
        <v>3465</v>
      </c>
      <c r="C2740" s="822" t="s">
        <v>3471</v>
      </c>
      <c r="D2740" s="823" t="s">
        <v>6113</v>
      </c>
      <c r="E2740" s="824" t="s">
        <v>3510</v>
      </c>
      <c r="F2740" s="822" t="s">
        <v>3466</v>
      </c>
      <c r="G2740" s="822" t="s">
        <v>3533</v>
      </c>
      <c r="H2740" s="822" t="s">
        <v>662</v>
      </c>
      <c r="I2740" s="822" t="s">
        <v>2703</v>
      </c>
      <c r="J2740" s="822" t="s">
        <v>1021</v>
      </c>
      <c r="K2740" s="822" t="s">
        <v>2704</v>
      </c>
      <c r="L2740" s="825">
        <v>1385.62</v>
      </c>
      <c r="M2740" s="825">
        <v>6928.0999999999995</v>
      </c>
      <c r="N2740" s="822">
        <v>5</v>
      </c>
      <c r="O2740" s="826">
        <v>1</v>
      </c>
      <c r="P2740" s="825">
        <v>6928.0999999999995</v>
      </c>
      <c r="Q2740" s="827">
        <v>1</v>
      </c>
      <c r="R2740" s="822">
        <v>5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21</v>
      </c>
      <c r="B2741" s="822" t="s">
        <v>3465</v>
      </c>
      <c r="C2741" s="822" t="s">
        <v>3471</v>
      </c>
      <c r="D2741" s="823" t="s">
        <v>6113</v>
      </c>
      <c r="E2741" s="824" t="s">
        <v>3510</v>
      </c>
      <c r="F2741" s="822" t="s">
        <v>3466</v>
      </c>
      <c r="G2741" s="822" t="s">
        <v>3533</v>
      </c>
      <c r="H2741" s="822" t="s">
        <v>662</v>
      </c>
      <c r="I2741" s="822" t="s">
        <v>2710</v>
      </c>
      <c r="J2741" s="822" t="s">
        <v>1016</v>
      </c>
      <c r="K2741" s="822" t="s">
        <v>2711</v>
      </c>
      <c r="L2741" s="825">
        <v>633.49</v>
      </c>
      <c r="M2741" s="825">
        <v>5067.92</v>
      </c>
      <c r="N2741" s="822">
        <v>8</v>
      </c>
      <c r="O2741" s="826">
        <v>1</v>
      </c>
      <c r="P2741" s="825">
        <v>5067.92</v>
      </c>
      <c r="Q2741" s="827">
        <v>1</v>
      </c>
      <c r="R2741" s="822">
        <v>8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21</v>
      </c>
      <c r="B2742" s="822" t="s">
        <v>3465</v>
      </c>
      <c r="C2742" s="822" t="s">
        <v>3471</v>
      </c>
      <c r="D2742" s="823" t="s">
        <v>6113</v>
      </c>
      <c r="E2742" s="824" t="s">
        <v>3510</v>
      </c>
      <c r="F2742" s="822" t="s">
        <v>3466</v>
      </c>
      <c r="G2742" s="822" t="s">
        <v>3533</v>
      </c>
      <c r="H2742" s="822" t="s">
        <v>662</v>
      </c>
      <c r="I2742" s="822" t="s">
        <v>2709</v>
      </c>
      <c r="J2742" s="822" t="s">
        <v>1016</v>
      </c>
      <c r="K2742" s="822" t="s">
        <v>1017</v>
      </c>
      <c r="L2742" s="825">
        <v>923.75</v>
      </c>
      <c r="M2742" s="825">
        <v>2771.25</v>
      </c>
      <c r="N2742" s="822">
        <v>3</v>
      </c>
      <c r="O2742" s="826">
        <v>1</v>
      </c>
      <c r="P2742" s="825">
        <v>2771.25</v>
      </c>
      <c r="Q2742" s="827">
        <v>1</v>
      </c>
      <c r="R2742" s="822">
        <v>3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21</v>
      </c>
      <c r="B2743" s="822" t="s">
        <v>3465</v>
      </c>
      <c r="C2743" s="822" t="s">
        <v>3471</v>
      </c>
      <c r="D2743" s="823" t="s">
        <v>6113</v>
      </c>
      <c r="E2743" s="824" t="s">
        <v>3510</v>
      </c>
      <c r="F2743" s="822" t="s">
        <v>3466</v>
      </c>
      <c r="G2743" s="822" t="s">
        <v>4704</v>
      </c>
      <c r="H2743" s="822" t="s">
        <v>329</v>
      </c>
      <c r="I2743" s="822" t="s">
        <v>4705</v>
      </c>
      <c r="J2743" s="822" t="s">
        <v>2271</v>
      </c>
      <c r="K2743" s="822" t="s">
        <v>2272</v>
      </c>
      <c r="L2743" s="825">
        <v>0</v>
      </c>
      <c r="M2743" s="825">
        <v>0</v>
      </c>
      <c r="N2743" s="822">
        <v>5</v>
      </c>
      <c r="O2743" s="826">
        <v>1</v>
      </c>
      <c r="P2743" s="825"/>
      <c r="Q2743" s="827"/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21</v>
      </c>
      <c r="B2744" s="822" t="s">
        <v>3465</v>
      </c>
      <c r="C2744" s="822" t="s">
        <v>3471</v>
      </c>
      <c r="D2744" s="823" t="s">
        <v>6113</v>
      </c>
      <c r="E2744" s="824" t="s">
        <v>3510</v>
      </c>
      <c r="F2744" s="822" t="s">
        <v>3466</v>
      </c>
      <c r="G2744" s="822" t="s">
        <v>4413</v>
      </c>
      <c r="H2744" s="822" t="s">
        <v>329</v>
      </c>
      <c r="I2744" s="822" t="s">
        <v>4414</v>
      </c>
      <c r="J2744" s="822" t="s">
        <v>4415</v>
      </c>
      <c r="K2744" s="822" t="s">
        <v>703</v>
      </c>
      <c r="L2744" s="825">
        <v>174.59</v>
      </c>
      <c r="M2744" s="825">
        <v>174.59</v>
      </c>
      <c r="N2744" s="822">
        <v>1</v>
      </c>
      <c r="O2744" s="826">
        <v>0.5</v>
      </c>
      <c r="P2744" s="825">
        <v>174.59</v>
      </c>
      <c r="Q2744" s="827">
        <v>1</v>
      </c>
      <c r="R2744" s="822">
        <v>1</v>
      </c>
      <c r="S2744" s="827">
        <v>1</v>
      </c>
      <c r="T2744" s="826">
        <v>0.5</v>
      </c>
      <c r="U2744" s="828">
        <v>1</v>
      </c>
    </row>
    <row r="2745" spans="1:21" ht="14.45" customHeight="1" x14ac:dyDescent="0.2">
      <c r="A2745" s="821">
        <v>21</v>
      </c>
      <c r="B2745" s="822" t="s">
        <v>3465</v>
      </c>
      <c r="C2745" s="822" t="s">
        <v>3471</v>
      </c>
      <c r="D2745" s="823" t="s">
        <v>6113</v>
      </c>
      <c r="E2745" s="824" t="s">
        <v>3510</v>
      </c>
      <c r="F2745" s="822" t="s">
        <v>3466</v>
      </c>
      <c r="G2745" s="822" t="s">
        <v>3534</v>
      </c>
      <c r="H2745" s="822" t="s">
        <v>329</v>
      </c>
      <c r="I2745" s="822" t="s">
        <v>3535</v>
      </c>
      <c r="J2745" s="822" t="s">
        <v>1343</v>
      </c>
      <c r="K2745" s="822" t="s">
        <v>1344</v>
      </c>
      <c r="L2745" s="825">
        <v>453.18</v>
      </c>
      <c r="M2745" s="825">
        <v>7250.88</v>
      </c>
      <c r="N2745" s="822">
        <v>16</v>
      </c>
      <c r="O2745" s="826">
        <v>7.5</v>
      </c>
      <c r="P2745" s="825">
        <v>4078.62</v>
      </c>
      <c r="Q2745" s="827">
        <v>0.5625</v>
      </c>
      <c r="R2745" s="822">
        <v>9</v>
      </c>
      <c r="S2745" s="827">
        <v>0.5625</v>
      </c>
      <c r="T2745" s="826">
        <v>4.5</v>
      </c>
      <c r="U2745" s="828">
        <v>0.6</v>
      </c>
    </row>
    <row r="2746" spans="1:21" ht="14.45" customHeight="1" x14ac:dyDescent="0.2">
      <c r="A2746" s="821">
        <v>21</v>
      </c>
      <c r="B2746" s="822" t="s">
        <v>3465</v>
      </c>
      <c r="C2746" s="822" t="s">
        <v>3471</v>
      </c>
      <c r="D2746" s="823" t="s">
        <v>6113</v>
      </c>
      <c r="E2746" s="824" t="s">
        <v>3510</v>
      </c>
      <c r="F2746" s="822" t="s">
        <v>3466</v>
      </c>
      <c r="G2746" s="822" t="s">
        <v>3547</v>
      </c>
      <c r="H2746" s="822" t="s">
        <v>662</v>
      </c>
      <c r="I2746" s="822" t="s">
        <v>4434</v>
      </c>
      <c r="J2746" s="822" t="s">
        <v>1373</v>
      </c>
      <c r="K2746" s="822" t="s">
        <v>4435</v>
      </c>
      <c r="L2746" s="825">
        <v>2038.93</v>
      </c>
      <c r="M2746" s="825">
        <v>6116.79</v>
      </c>
      <c r="N2746" s="822">
        <v>3</v>
      </c>
      <c r="O2746" s="826">
        <v>1</v>
      </c>
      <c r="P2746" s="825">
        <v>6116.79</v>
      </c>
      <c r="Q2746" s="827">
        <v>1</v>
      </c>
      <c r="R2746" s="822">
        <v>3</v>
      </c>
      <c r="S2746" s="827">
        <v>1</v>
      </c>
      <c r="T2746" s="826">
        <v>1</v>
      </c>
      <c r="U2746" s="828">
        <v>1</v>
      </c>
    </row>
    <row r="2747" spans="1:21" ht="14.45" customHeight="1" x14ac:dyDescent="0.2">
      <c r="A2747" s="821">
        <v>21</v>
      </c>
      <c r="B2747" s="822" t="s">
        <v>3465</v>
      </c>
      <c r="C2747" s="822" t="s">
        <v>3471</v>
      </c>
      <c r="D2747" s="823" t="s">
        <v>6113</v>
      </c>
      <c r="E2747" s="824" t="s">
        <v>3510</v>
      </c>
      <c r="F2747" s="822" t="s">
        <v>3466</v>
      </c>
      <c r="G2747" s="822" t="s">
        <v>3547</v>
      </c>
      <c r="H2747" s="822" t="s">
        <v>662</v>
      </c>
      <c r="I2747" s="822" t="s">
        <v>3010</v>
      </c>
      <c r="J2747" s="822" t="s">
        <v>1373</v>
      </c>
      <c r="K2747" s="822" t="s">
        <v>1376</v>
      </c>
      <c r="L2747" s="825">
        <v>355.79</v>
      </c>
      <c r="M2747" s="825">
        <v>1778.9500000000003</v>
      </c>
      <c r="N2747" s="822">
        <v>5</v>
      </c>
      <c r="O2747" s="826">
        <v>2</v>
      </c>
      <c r="P2747" s="825">
        <v>711.58</v>
      </c>
      <c r="Q2747" s="827">
        <v>0.39999999999999997</v>
      </c>
      <c r="R2747" s="822">
        <v>2</v>
      </c>
      <c r="S2747" s="827">
        <v>0.4</v>
      </c>
      <c r="T2747" s="826">
        <v>1</v>
      </c>
      <c r="U2747" s="828">
        <v>0.5</v>
      </c>
    </row>
    <row r="2748" spans="1:21" ht="14.45" customHeight="1" x14ac:dyDescent="0.2">
      <c r="A2748" s="821">
        <v>21</v>
      </c>
      <c r="B2748" s="822" t="s">
        <v>3465</v>
      </c>
      <c r="C2748" s="822" t="s">
        <v>3471</v>
      </c>
      <c r="D2748" s="823" t="s">
        <v>6113</v>
      </c>
      <c r="E2748" s="824" t="s">
        <v>3510</v>
      </c>
      <c r="F2748" s="822" t="s">
        <v>3466</v>
      </c>
      <c r="G2748" s="822" t="s">
        <v>3547</v>
      </c>
      <c r="H2748" s="822" t="s">
        <v>662</v>
      </c>
      <c r="I2748" s="822" t="s">
        <v>3011</v>
      </c>
      <c r="J2748" s="822" t="s">
        <v>1373</v>
      </c>
      <c r="K2748" s="822" t="s">
        <v>1375</v>
      </c>
      <c r="L2748" s="825">
        <v>552.64</v>
      </c>
      <c r="M2748" s="825">
        <v>2763.2</v>
      </c>
      <c r="N2748" s="822">
        <v>5</v>
      </c>
      <c r="O2748" s="826">
        <v>2</v>
      </c>
      <c r="P2748" s="825">
        <v>2763.2</v>
      </c>
      <c r="Q2748" s="827">
        <v>1</v>
      </c>
      <c r="R2748" s="822">
        <v>5</v>
      </c>
      <c r="S2748" s="827">
        <v>1</v>
      </c>
      <c r="T2748" s="826">
        <v>2</v>
      </c>
      <c r="U2748" s="828">
        <v>1</v>
      </c>
    </row>
    <row r="2749" spans="1:21" ht="14.45" customHeight="1" x14ac:dyDescent="0.2">
      <c r="A2749" s="821">
        <v>21</v>
      </c>
      <c r="B2749" s="822" t="s">
        <v>3465</v>
      </c>
      <c r="C2749" s="822" t="s">
        <v>3471</v>
      </c>
      <c r="D2749" s="823" t="s">
        <v>6113</v>
      </c>
      <c r="E2749" s="824" t="s">
        <v>3510</v>
      </c>
      <c r="F2749" s="822" t="s">
        <v>3466</v>
      </c>
      <c r="G2749" s="822" t="s">
        <v>3547</v>
      </c>
      <c r="H2749" s="822" t="s">
        <v>662</v>
      </c>
      <c r="I2749" s="822" t="s">
        <v>3012</v>
      </c>
      <c r="J2749" s="822" t="s">
        <v>1373</v>
      </c>
      <c r="K2749" s="822" t="s">
        <v>1374</v>
      </c>
      <c r="L2749" s="825">
        <v>1019.46</v>
      </c>
      <c r="M2749" s="825">
        <v>1019.46</v>
      </c>
      <c r="N2749" s="822">
        <v>1</v>
      </c>
      <c r="O2749" s="826">
        <v>1</v>
      </c>
      <c r="P2749" s="825">
        <v>1019.46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21</v>
      </c>
      <c r="B2750" s="822" t="s">
        <v>3465</v>
      </c>
      <c r="C2750" s="822" t="s">
        <v>3471</v>
      </c>
      <c r="D2750" s="823" t="s">
        <v>6113</v>
      </c>
      <c r="E2750" s="824" t="s">
        <v>3510</v>
      </c>
      <c r="F2750" s="822" t="s">
        <v>3466</v>
      </c>
      <c r="G2750" s="822" t="s">
        <v>3563</v>
      </c>
      <c r="H2750" s="822" t="s">
        <v>329</v>
      </c>
      <c r="I2750" s="822" t="s">
        <v>3991</v>
      </c>
      <c r="J2750" s="822" t="s">
        <v>841</v>
      </c>
      <c r="K2750" s="822" t="s">
        <v>3992</v>
      </c>
      <c r="L2750" s="825">
        <v>27.37</v>
      </c>
      <c r="M2750" s="825">
        <v>246.32999999999998</v>
      </c>
      <c r="N2750" s="822">
        <v>9</v>
      </c>
      <c r="O2750" s="826">
        <v>2</v>
      </c>
      <c r="P2750" s="825">
        <v>109.48</v>
      </c>
      <c r="Q2750" s="827">
        <v>0.44444444444444448</v>
      </c>
      <c r="R2750" s="822">
        <v>4</v>
      </c>
      <c r="S2750" s="827">
        <v>0.44444444444444442</v>
      </c>
      <c r="T2750" s="826">
        <v>1</v>
      </c>
      <c r="U2750" s="828">
        <v>0.5</v>
      </c>
    </row>
    <row r="2751" spans="1:21" ht="14.45" customHeight="1" x14ac:dyDescent="0.2">
      <c r="A2751" s="821">
        <v>21</v>
      </c>
      <c r="B2751" s="822" t="s">
        <v>3465</v>
      </c>
      <c r="C2751" s="822" t="s">
        <v>3471</v>
      </c>
      <c r="D2751" s="823" t="s">
        <v>6113</v>
      </c>
      <c r="E2751" s="824" t="s">
        <v>3510</v>
      </c>
      <c r="F2751" s="822" t="s">
        <v>3466</v>
      </c>
      <c r="G2751" s="822" t="s">
        <v>3563</v>
      </c>
      <c r="H2751" s="822" t="s">
        <v>662</v>
      </c>
      <c r="I2751" s="822" t="s">
        <v>3179</v>
      </c>
      <c r="J2751" s="822" t="s">
        <v>841</v>
      </c>
      <c r="K2751" s="822" t="s">
        <v>3180</v>
      </c>
      <c r="L2751" s="825">
        <v>48.89</v>
      </c>
      <c r="M2751" s="825">
        <v>48.89</v>
      </c>
      <c r="N2751" s="822">
        <v>1</v>
      </c>
      <c r="O2751" s="826">
        <v>1</v>
      </c>
      <c r="P2751" s="825">
        <v>48.89</v>
      </c>
      <c r="Q2751" s="827">
        <v>1</v>
      </c>
      <c r="R2751" s="822">
        <v>1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21</v>
      </c>
      <c r="B2752" s="822" t="s">
        <v>3465</v>
      </c>
      <c r="C2752" s="822" t="s">
        <v>3471</v>
      </c>
      <c r="D2752" s="823" t="s">
        <v>6113</v>
      </c>
      <c r="E2752" s="824" t="s">
        <v>3510</v>
      </c>
      <c r="F2752" s="822" t="s">
        <v>3466</v>
      </c>
      <c r="G2752" s="822" t="s">
        <v>3563</v>
      </c>
      <c r="H2752" s="822" t="s">
        <v>329</v>
      </c>
      <c r="I2752" s="822" t="s">
        <v>3569</v>
      </c>
      <c r="J2752" s="822" t="s">
        <v>841</v>
      </c>
      <c r="K2752" s="822" t="s">
        <v>842</v>
      </c>
      <c r="L2752" s="825">
        <v>97.76</v>
      </c>
      <c r="M2752" s="825">
        <v>195.52</v>
      </c>
      <c r="N2752" s="822">
        <v>2</v>
      </c>
      <c r="O2752" s="826">
        <v>1</v>
      </c>
      <c r="P2752" s="825">
        <v>195.52</v>
      </c>
      <c r="Q2752" s="827">
        <v>1</v>
      </c>
      <c r="R2752" s="822">
        <v>2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21</v>
      </c>
      <c r="B2753" s="822" t="s">
        <v>3465</v>
      </c>
      <c r="C2753" s="822" t="s">
        <v>3471</v>
      </c>
      <c r="D2753" s="823" t="s">
        <v>6113</v>
      </c>
      <c r="E2753" s="824" t="s">
        <v>3510</v>
      </c>
      <c r="F2753" s="822" t="s">
        <v>3466</v>
      </c>
      <c r="G2753" s="822" t="s">
        <v>3563</v>
      </c>
      <c r="H2753" s="822" t="s">
        <v>662</v>
      </c>
      <c r="I2753" s="822" t="s">
        <v>2649</v>
      </c>
      <c r="J2753" s="822" t="s">
        <v>841</v>
      </c>
      <c r="K2753" s="822" t="s">
        <v>2650</v>
      </c>
      <c r="L2753" s="825">
        <v>13.68</v>
      </c>
      <c r="M2753" s="825">
        <v>13.68</v>
      </c>
      <c r="N2753" s="822">
        <v>1</v>
      </c>
      <c r="O2753" s="826">
        <v>0.5</v>
      </c>
      <c r="P2753" s="825">
        <v>13.68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21</v>
      </c>
      <c r="B2754" s="822" t="s">
        <v>3465</v>
      </c>
      <c r="C2754" s="822" t="s">
        <v>3471</v>
      </c>
      <c r="D2754" s="823" t="s">
        <v>6113</v>
      </c>
      <c r="E2754" s="824" t="s">
        <v>3510</v>
      </c>
      <c r="F2754" s="822" t="s">
        <v>3466</v>
      </c>
      <c r="G2754" s="822" t="s">
        <v>4446</v>
      </c>
      <c r="H2754" s="822" t="s">
        <v>662</v>
      </c>
      <c r="I2754" s="822" t="s">
        <v>2771</v>
      </c>
      <c r="J2754" s="822" t="s">
        <v>1423</v>
      </c>
      <c r="K2754" s="822" t="s">
        <v>778</v>
      </c>
      <c r="L2754" s="825">
        <v>34.47</v>
      </c>
      <c r="M2754" s="825">
        <v>68.94</v>
      </c>
      <c r="N2754" s="822">
        <v>2</v>
      </c>
      <c r="O2754" s="826">
        <v>0.5</v>
      </c>
      <c r="P2754" s="825">
        <v>68.94</v>
      </c>
      <c r="Q2754" s="827">
        <v>1</v>
      </c>
      <c r="R2754" s="822">
        <v>2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21</v>
      </c>
      <c r="B2755" s="822" t="s">
        <v>3465</v>
      </c>
      <c r="C2755" s="822" t="s">
        <v>3471</v>
      </c>
      <c r="D2755" s="823" t="s">
        <v>6113</v>
      </c>
      <c r="E2755" s="824" t="s">
        <v>3510</v>
      </c>
      <c r="F2755" s="822" t="s">
        <v>3466</v>
      </c>
      <c r="G2755" s="822" t="s">
        <v>3570</v>
      </c>
      <c r="H2755" s="822" t="s">
        <v>329</v>
      </c>
      <c r="I2755" s="822" t="s">
        <v>3571</v>
      </c>
      <c r="J2755" s="822" t="s">
        <v>695</v>
      </c>
      <c r="K2755" s="822" t="s">
        <v>3572</v>
      </c>
      <c r="L2755" s="825">
        <v>127.91</v>
      </c>
      <c r="M2755" s="825">
        <v>255.82</v>
      </c>
      <c r="N2755" s="822">
        <v>2</v>
      </c>
      <c r="O2755" s="826">
        <v>1.5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21</v>
      </c>
      <c r="B2756" s="822" t="s">
        <v>3465</v>
      </c>
      <c r="C2756" s="822" t="s">
        <v>3471</v>
      </c>
      <c r="D2756" s="823" t="s">
        <v>6113</v>
      </c>
      <c r="E2756" s="824" t="s">
        <v>3510</v>
      </c>
      <c r="F2756" s="822" t="s">
        <v>3466</v>
      </c>
      <c r="G2756" s="822" t="s">
        <v>4006</v>
      </c>
      <c r="H2756" s="822" t="s">
        <v>662</v>
      </c>
      <c r="I2756" s="822" t="s">
        <v>2844</v>
      </c>
      <c r="J2756" s="822" t="s">
        <v>2842</v>
      </c>
      <c r="K2756" s="822" t="s">
        <v>2845</v>
      </c>
      <c r="L2756" s="825">
        <v>87.67</v>
      </c>
      <c r="M2756" s="825">
        <v>438.35</v>
      </c>
      <c r="N2756" s="822">
        <v>5</v>
      </c>
      <c r="O2756" s="826">
        <v>2</v>
      </c>
      <c r="P2756" s="825">
        <v>438.35</v>
      </c>
      <c r="Q2756" s="827">
        <v>1</v>
      </c>
      <c r="R2756" s="822">
        <v>5</v>
      </c>
      <c r="S2756" s="827">
        <v>1</v>
      </c>
      <c r="T2756" s="826">
        <v>2</v>
      </c>
      <c r="U2756" s="828">
        <v>1</v>
      </c>
    </row>
    <row r="2757" spans="1:21" ht="14.45" customHeight="1" x14ac:dyDescent="0.2">
      <c r="A2757" s="821">
        <v>21</v>
      </c>
      <c r="B2757" s="822" t="s">
        <v>3465</v>
      </c>
      <c r="C2757" s="822" t="s">
        <v>3471</v>
      </c>
      <c r="D2757" s="823" t="s">
        <v>6113</v>
      </c>
      <c r="E2757" s="824" t="s">
        <v>3510</v>
      </c>
      <c r="F2757" s="822" t="s">
        <v>3466</v>
      </c>
      <c r="G2757" s="822" t="s">
        <v>4006</v>
      </c>
      <c r="H2757" s="822" t="s">
        <v>662</v>
      </c>
      <c r="I2757" s="822" t="s">
        <v>4713</v>
      </c>
      <c r="J2757" s="822" t="s">
        <v>4008</v>
      </c>
      <c r="K2757" s="822" t="s">
        <v>3532</v>
      </c>
      <c r="L2757" s="825">
        <v>87.67</v>
      </c>
      <c r="M2757" s="825">
        <v>263.01</v>
      </c>
      <c r="N2757" s="822">
        <v>3</v>
      </c>
      <c r="O2757" s="826">
        <v>0.5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21</v>
      </c>
      <c r="B2758" s="822" t="s">
        <v>3465</v>
      </c>
      <c r="C2758" s="822" t="s">
        <v>3471</v>
      </c>
      <c r="D2758" s="823" t="s">
        <v>6113</v>
      </c>
      <c r="E2758" s="824" t="s">
        <v>3510</v>
      </c>
      <c r="F2758" s="822" t="s">
        <v>3466</v>
      </c>
      <c r="G2758" s="822" t="s">
        <v>5004</v>
      </c>
      <c r="H2758" s="822" t="s">
        <v>662</v>
      </c>
      <c r="I2758" s="822" t="s">
        <v>3127</v>
      </c>
      <c r="J2758" s="822" t="s">
        <v>1599</v>
      </c>
      <c r="K2758" s="822" t="s">
        <v>1600</v>
      </c>
      <c r="L2758" s="825">
        <v>63.75</v>
      </c>
      <c r="M2758" s="825">
        <v>127.5</v>
      </c>
      <c r="N2758" s="822">
        <v>2</v>
      </c>
      <c r="O2758" s="826">
        <v>0.5</v>
      </c>
      <c r="P2758" s="825">
        <v>127.5</v>
      </c>
      <c r="Q2758" s="827">
        <v>1</v>
      </c>
      <c r="R2758" s="822">
        <v>2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21</v>
      </c>
      <c r="B2759" s="822" t="s">
        <v>3465</v>
      </c>
      <c r="C2759" s="822" t="s">
        <v>3471</v>
      </c>
      <c r="D2759" s="823" t="s">
        <v>6113</v>
      </c>
      <c r="E2759" s="824" t="s">
        <v>3510</v>
      </c>
      <c r="F2759" s="822" t="s">
        <v>3466</v>
      </c>
      <c r="G2759" s="822" t="s">
        <v>4044</v>
      </c>
      <c r="H2759" s="822" t="s">
        <v>329</v>
      </c>
      <c r="I2759" s="822" t="s">
        <v>5331</v>
      </c>
      <c r="J2759" s="822" t="s">
        <v>1197</v>
      </c>
      <c r="K2759" s="822" t="s">
        <v>731</v>
      </c>
      <c r="L2759" s="825">
        <v>0</v>
      </c>
      <c r="M2759" s="825">
        <v>0</v>
      </c>
      <c r="N2759" s="822">
        <v>3</v>
      </c>
      <c r="O2759" s="826">
        <v>1</v>
      </c>
      <c r="P2759" s="825">
        <v>0</v>
      </c>
      <c r="Q2759" s="827"/>
      <c r="R2759" s="822">
        <v>3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21</v>
      </c>
      <c r="B2760" s="822" t="s">
        <v>3465</v>
      </c>
      <c r="C2760" s="822" t="s">
        <v>3471</v>
      </c>
      <c r="D2760" s="823" t="s">
        <v>6113</v>
      </c>
      <c r="E2760" s="824" t="s">
        <v>3510</v>
      </c>
      <c r="F2760" s="822" t="s">
        <v>3466</v>
      </c>
      <c r="G2760" s="822" t="s">
        <v>3578</v>
      </c>
      <c r="H2760" s="822" t="s">
        <v>662</v>
      </c>
      <c r="I2760" s="822" t="s">
        <v>3032</v>
      </c>
      <c r="J2760" s="822" t="s">
        <v>1338</v>
      </c>
      <c r="K2760" s="822" t="s">
        <v>1340</v>
      </c>
      <c r="L2760" s="825">
        <v>0</v>
      </c>
      <c r="M2760" s="825">
        <v>0</v>
      </c>
      <c r="N2760" s="822">
        <v>13</v>
      </c>
      <c r="O2760" s="826">
        <v>3.5</v>
      </c>
      <c r="P2760" s="825">
        <v>0</v>
      </c>
      <c r="Q2760" s="827"/>
      <c r="R2760" s="822">
        <v>12</v>
      </c>
      <c r="S2760" s="827">
        <v>0.92307692307692313</v>
      </c>
      <c r="T2760" s="826">
        <v>2.5</v>
      </c>
      <c r="U2760" s="828">
        <v>0.7142857142857143</v>
      </c>
    </row>
    <row r="2761" spans="1:21" ht="14.45" customHeight="1" x14ac:dyDescent="0.2">
      <c r="A2761" s="821">
        <v>21</v>
      </c>
      <c r="B2761" s="822" t="s">
        <v>3465</v>
      </c>
      <c r="C2761" s="822" t="s">
        <v>3471</v>
      </c>
      <c r="D2761" s="823" t="s">
        <v>6113</v>
      </c>
      <c r="E2761" s="824" t="s">
        <v>3510</v>
      </c>
      <c r="F2761" s="822" t="s">
        <v>3466</v>
      </c>
      <c r="G2761" s="822" t="s">
        <v>4050</v>
      </c>
      <c r="H2761" s="822" t="s">
        <v>329</v>
      </c>
      <c r="I2761" s="822" t="s">
        <v>4053</v>
      </c>
      <c r="J2761" s="822" t="s">
        <v>1601</v>
      </c>
      <c r="K2761" s="822" t="s">
        <v>4054</v>
      </c>
      <c r="L2761" s="825">
        <v>33.85</v>
      </c>
      <c r="M2761" s="825">
        <v>236.95</v>
      </c>
      <c r="N2761" s="822">
        <v>7</v>
      </c>
      <c r="O2761" s="826">
        <v>1.5</v>
      </c>
      <c r="P2761" s="825">
        <v>169.25</v>
      </c>
      <c r="Q2761" s="827">
        <v>0.7142857142857143</v>
      </c>
      <c r="R2761" s="822">
        <v>5</v>
      </c>
      <c r="S2761" s="827">
        <v>0.7142857142857143</v>
      </c>
      <c r="T2761" s="826">
        <v>1</v>
      </c>
      <c r="U2761" s="828">
        <v>0.66666666666666663</v>
      </c>
    </row>
    <row r="2762" spans="1:21" ht="14.45" customHeight="1" x14ac:dyDescent="0.2">
      <c r="A2762" s="821">
        <v>21</v>
      </c>
      <c r="B2762" s="822" t="s">
        <v>3465</v>
      </c>
      <c r="C2762" s="822" t="s">
        <v>3471</v>
      </c>
      <c r="D2762" s="823" t="s">
        <v>6113</v>
      </c>
      <c r="E2762" s="824" t="s">
        <v>3510</v>
      </c>
      <c r="F2762" s="822" t="s">
        <v>3466</v>
      </c>
      <c r="G2762" s="822" t="s">
        <v>4106</v>
      </c>
      <c r="H2762" s="822" t="s">
        <v>329</v>
      </c>
      <c r="I2762" s="822" t="s">
        <v>4107</v>
      </c>
      <c r="J2762" s="822" t="s">
        <v>1572</v>
      </c>
      <c r="K2762" s="822" t="s">
        <v>4108</v>
      </c>
      <c r="L2762" s="825">
        <v>264</v>
      </c>
      <c r="M2762" s="825">
        <v>264</v>
      </c>
      <c r="N2762" s="822">
        <v>1</v>
      </c>
      <c r="O2762" s="826">
        <v>0.5</v>
      </c>
      <c r="P2762" s="825">
        <v>264</v>
      </c>
      <c r="Q2762" s="827">
        <v>1</v>
      </c>
      <c r="R2762" s="822">
        <v>1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21</v>
      </c>
      <c r="B2763" s="822" t="s">
        <v>3465</v>
      </c>
      <c r="C2763" s="822" t="s">
        <v>3471</v>
      </c>
      <c r="D2763" s="823" t="s">
        <v>6113</v>
      </c>
      <c r="E2763" s="824" t="s">
        <v>3510</v>
      </c>
      <c r="F2763" s="822" t="s">
        <v>3466</v>
      </c>
      <c r="G2763" s="822" t="s">
        <v>4111</v>
      </c>
      <c r="H2763" s="822" t="s">
        <v>329</v>
      </c>
      <c r="I2763" s="822" t="s">
        <v>4727</v>
      </c>
      <c r="J2763" s="822" t="s">
        <v>788</v>
      </c>
      <c r="K2763" s="822" t="s">
        <v>4728</v>
      </c>
      <c r="L2763" s="825">
        <v>0</v>
      </c>
      <c r="M2763" s="825">
        <v>0</v>
      </c>
      <c r="N2763" s="822">
        <v>2</v>
      </c>
      <c r="O2763" s="826">
        <v>0.5</v>
      </c>
      <c r="P2763" s="825">
        <v>0</v>
      </c>
      <c r="Q2763" s="827"/>
      <c r="R2763" s="822">
        <v>2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21</v>
      </c>
      <c r="B2764" s="822" t="s">
        <v>3465</v>
      </c>
      <c r="C2764" s="822" t="s">
        <v>3471</v>
      </c>
      <c r="D2764" s="823" t="s">
        <v>6113</v>
      </c>
      <c r="E2764" s="824" t="s">
        <v>3510</v>
      </c>
      <c r="F2764" s="822" t="s">
        <v>3466</v>
      </c>
      <c r="G2764" s="822" t="s">
        <v>4111</v>
      </c>
      <c r="H2764" s="822" t="s">
        <v>329</v>
      </c>
      <c r="I2764" s="822" t="s">
        <v>4118</v>
      </c>
      <c r="J2764" s="822" t="s">
        <v>4119</v>
      </c>
      <c r="K2764" s="822" t="s">
        <v>4115</v>
      </c>
      <c r="L2764" s="825">
        <v>177.92</v>
      </c>
      <c r="M2764" s="825">
        <v>355.84</v>
      </c>
      <c r="N2764" s="822">
        <v>2</v>
      </c>
      <c r="O2764" s="826">
        <v>1</v>
      </c>
      <c r="P2764" s="825">
        <v>355.84</v>
      </c>
      <c r="Q2764" s="827">
        <v>1</v>
      </c>
      <c r="R2764" s="822">
        <v>2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21</v>
      </c>
      <c r="B2765" s="822" t="s">
        <v>3465</v>
      </c>
      <c r="C2765" s="822" t="s">
        <v>3471</v>
      </c>
      <c r="D2765" s="823" t="s">
        <v>6113</v>
      </c>
      <c r="E2765" s="824" t="s">
        <v>3510</v>
      </c>
      <c r="F2765" s="822" t="s">
        <v>3466</v>
      </c>
      <c r="G2765" s="822" t="s">
        <v>4126</v>
      </c>
      <c r="H2765" s="822" t="s">
        <v>329</v>
      </c>
      <c r="I2765" s="822" t="s">
        <v>4131</v>
      </c>
      <c r="J2765" s="822" t="s">
        <v>4130</v>
      </c>
      <c r="K2765" s="822" t="s">
        <v>3087</v>
      </c>
      <c r="L2765" s="825">
        <v>0</v>
      </c>
      <c r="M2765" s="825">
        <v>0</v>
      </c>
      <c r="N2765" s="822">
        <v>2</v>
      </c>
      <c r="O2765" s="826">
        <v>0.5</v>
      </c>
      <c r="P2765" s="825">
        <v>0</v>
      </c>
      <c r="Q2765" s="827"/>
      <c r="R2765" s="822">
        <v>2</v>
      </c>
      <c r="S2765" s="827">
        <v>1</v>
      </c>
      <c r="T2765" s="826">
        <v>0.5</v>
      </c>
      <c r="U2765" s="828">
        <v>1</v>
      </c>
    </row>
    <row r="2766" spans="1:21" ht="14.45" customHeight="1" x14ac:dyDescent="0.2">
      <c r="A2766" s="821">
        <v>21</v>
      </c>
      <c r="B2766" s="822" t="s">
        <v>3465</v>
      </c>
      <c r="C2766" s="822" t="s">
        <v>3471</v>
      </c>
      <c r="D2766" s="823" t="s">
        <v>6113</v>
      </c>
      <c r="E2766" s="824" t="s">
        <v>3510</v>
      </c>
      <c r="F2766" s="822" t="s">
        <v>3466</v>
      </c>
      <c r="G2766" s="822" t="s">
        <v>4126</v>
      </c>
      <c r="H2766" s="822" t="s">
        <v>662</v>
      </c>
      <c r="I2766" s="822" t="s">
        <v>3315</v>
      </c>
      <c r="J2766" s="822" t="s">
        <v>1635</v>
      </c>
      <c r="K2766" s="822" t="s">
        <v>3316</v>
      </c>
      <c r="L2766" s="825">
        <v>0</v>
      </c>
      <c r="M2766" s="825">
        <v>0</v>
      </c>
      <c r="N2766" s="822">
        <v>1</v>
      </c>
      <c r="O2766" s="826">
        <v>0.5</v>
      </c>
      <c r="P2766" s="825">
        <v>0</v>
      </c>
      <c r="Q2766" s="827"/>
      <c r="R2766" s="822">
        <v>1</v>
      </c>
      <c r="S2766" s="827">
        <v>1</v>
      </c>
      <c r="T2766" s="826">
        <v>0.5</v>
      </c>
      <c r="U2766" s="828">
        <v>1</v>
      </c>
    </row>
    <row r="2767" spans="1:21" ht="14.45" customHeight="1" x14ac:dyDescent="0.2">
      <c r="A2767" s="821">
        <v>21</v>
      </c>
      <c r="B2767" s="822" t="s">
        <v>3465</v>
      </c>
      <c r="C2767" s="822" t="s">
        <v>3471</v>
      </c>
      <c r="D2767" s="823" t="s">
        <v>6113</v>
      </c>
      <c r="E2767" s="824" t="s">
        <v>3510</v>
      </c>
      <c r="F2767" s="822" t="s">
        <v>3466</v>
      </c>
      <c r="G2767" s="822" t="s">
        <v>4877</v>
      </c>
      <c r="H2767" s="822" t="s">
        <v>329</v>
      </c>
      <c r="I2767" s="822" t="s">
        <v>4878</v>
      </c>
      <c r="J2767" s="822" t="s">
        <v>749</v>
      </c>
      <c r="K2767" s="822" t="s">
        <v>4879</v>
      </c>
      <c r="L2767" s="825">
        <v>193.98</v>
      </c>
      <c r="M2767" s="825">
        <v>387.96</v>
      </c>
      <c r="N2767" s="822">
        <v>2</v>
      </c>
      <c r="O2767" s="826">
        <v>0.5</v>
      </c>
      <c r="P2767" s="825">
        <v>387.96</v>
      </c>
      <c r="Q2767" s="827">
        <v>1</v>
      </c>
      <c r="R2767" s="822">
        <v>2</v>
      </c>
      <c r="S2767" s="827">
        <v>1</v>
      </c>
      <c r="T2767" s="826">
        <v>0.5</v>
      </c>
      <c r="U2767" s="828">
        <v>1</v>
      </c>
    </row>
    <row r="2768" spans="1:21" ht="14.45" customHeight="1" x14ac:dyDescent="0.2">
      <c r="A2768" s="821">
        <v>21</v>
      </c>
      <c r="B2768" s="822" t="s">
        <v>3465</v>
      </c>
      <c r="C2768" s="822" t="s">
        <v>3471</v>
      </c>
      <c r="D2768" s="823" t="s">
        <v>6113</v>
      </c>
      <c r="E2768" s="824" t="s">
        <v>3510</v>
      </c>
      <c r="F2768" s="822" t="s">
        <v>3466</v>
      </c>
      <c r="G2768" s="822" t="s">
        <v>4145</v>
      </c>
      <c r="H2768" s="822" t="s">
        <v>329</v>
      </c>
      <c r="I2768" s="822" t="s">
        <v>3388</v>
      </c>
      <c r="J2768" s="822" t="s">
        <v>3389</v>
      </c>
      <c r="K2768" s="822" t="s">
        <v>3390</v>
      </c>
      <c r="L2768" s="825">
        <v>11977.01</v>
      </c>
      <c r="M2768" s="825">
        <v>11977.01</v>
      </c>
      <c r="N2768" s="822">
        <v>1</v>
      </c>
      <c r="O2768" s="826">
        <v>1</v>
      </c>
      <c r="P2768" s="825">
        <v>11977.01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21</v>
      </c>
      <c r="B2769" s="822" t="s">
        <v>3465</v>
      </c>
      <c r="C2769" s="822" t="s">
        <v>3471</v>
      </c>
      <c r="D2769" s="823" t="s">
        <v>6113</v>
      </c>
      <c r="E2769" s="824" t="s">
        <v>3510</v>
      </c>
      <c r="F2769" s="822" t="s">
        <v>3466</v>
      </c>
      <c r="G2769" s="822" t="s">
        <v>3561</v>
      </c>
      <c r="H2769" s="822" t="s">
        <v>329</v>
      </c>
      <c r="I2769" s="822" t="s">
        <v>4156</v>
      </c>
      <c r="J2769" s="822" t="s">
        <v>4157</v>
      </c>
      <c r="K2769" s="822" t="s">
        <v>4158</v>
      </c>
      <c r="L2769" s="825">
        <v>99.94</v>
      </c>
      <c r="M2769" s="825">
        <v>199.88</v>
      </c>
      <c r="N2769" s="822">
        <v>2</v>
      </c>
      <c r="O2769" s="826">
        <v>0.5</v>
      </c>
      <c r="P2769" s="825">
        <v>199.88</v>
      </c>
      <c r="Q2769" s="827">
        <v>1</v>
      </c>
      <c r="R2769" s="822">
        <v>2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21</v>
      </c>
      <c r="B2770" s="822" t="s">
        <v>3465</v>
      </c>
      <c r="C2770" s="822" t="s">
        <v>3471</v>
      </c>
      <c r="D2770" s="823" t="s">
        <v>6113</v>
      </c>
      <c r="E2770" s="824" t="s">
        <v>3510</v>
      </c>
      <c r="F2770" s="822" t="s">
        <v>3466</v>
      </c>
      <c r="G2770" s="822" t="s">
        <v>3561</v>
      </c>
      <c r="H2770" s="822" t="s">
        <v>329</v>
      </c>
      <c r="I2770" s="822" t="s">
        <v>3562</v>
      </c>
      <c r="J2770" s="822" t="s">
        <v>1624</v>
      </c>
      <c r="K2770" s="822" t="s">
        <v>1626</v>
      </c>
      <c r="L2770" s="825">
        <v>50.32</v>
      </c>
      <c r="M2770" s="825">
        <v>100.64</v>
      </c>
      <c r="N2770" s="822">
        <v>2</v>
      </c>
      <c r="O2770" s="826">
        <v>1.5</v>
      </c>
      <c r="P2770" s="825">
        <v>50.32</v>
      </c>
      <c r="Q2770" s="827">
        <v>0.5</v>
      </c>
      <c r="R2770" s="822">
        <v>1</v>
      </c>
      <c r="S2770" s="827">
        <v>0.5</v>
      </c>
      <c r="T2770" s="826">
        <v>0.5</v>
      </c>
      <c r="U2770" s="828">
        <v>0.33333333333333331</v>
      </c>
    </row>
    <row r="2771" spans="1:21" ht="14.45" customHeight="1" x14ac:dyDescent="0.2">
      <c r="A2771" s="821">
        <v>21</v>
      </c>
      <c r="B2771" s="822" t="s">
        <v>3465</v>
      </c>
      <c r="C2771" s="822" t="s">
        <v>3471</v>
      </c>
      <c r="D2771" s="823" t="s">
        <v>6113</v>
      </c>
      <c r="E2771" s="824" t="s">
        <v>3510</v>
      </c>
      <c r="F2771" s="822" t="s">
        <v>3466</v>
      </c>
      <c r="G2771" s="822" t="s">
        <v>3564</v>
      </c>
      <c r="H2771" s="822" t="s">
        <v>329</v>
      </c>
      <c r="I2771" s="822" t="s">
        <v>3565</v>
      </c>
      <c r="J2771" s="822" t="s">
        <v>693</v>
      </c>
      <c r="K2771" s="822" t="s">
        <v>3566</v>
      </c>
      <c r="L2771" s="825">
        <v>2086.5500000000002</v>
      </c>
      <c r="M2771" s="825">
        <v>22952.050000000003</v>
      </c>
      <c r="N2771" s="822">
        <v>11</v>
      </c>
      <c r="O2771" s="826">
        <v>4</v>
      </c>
      <c r="P2771" s="825">
        <v>14605.850000000002</v>
      </c>
      <c r="Q2771" s="827">
        <v>0.63636363636363635</v>
      </c>
      <c r="R2771" s="822">
        <v>7</v>
      </c>
      <c r="S2771" s="827">
        <v>0.63636363636363635</v>
      </c>
      <c r="T2771" s="826">
        <v>2.5</v>
      </c>
      <c r="U2771" s="828">
        <v>0.625</v>
      </c>
    </row>
    <row r="2772" spans="1:21" ht="14.45" customHeight="1" x14ac:dyDescent="0.2">
      <c r="A2772" s="821">
        <v>21</v>
      </c>
      <c r="B2772" s="822" t="s">
        <v>3465</v>
      </c>
      <c r="C2772" s="822" t="s">
        <v>3471</v>
      </c>
      <c r="D2772" s="823" t="s">
        <v>6113</v>
      </c>
      <c r="E2772" s="824" t="s">
        <v>3510</v>
      </c>
      <c r="F2772" s="822" t="s">
        <v>3466</v>
      </c>
      <c r="G2772" s="822" t="s">
        <v>4169</v>
      </c>
      <c r="H2772" s="822" t="s">
        <v>662</v>
      </c>
      <c r="I2772" s="822" t="s">
        <v>2870</v>
      </c>
      <c r="J2772" s="822" t="s">
        <v>1722</v>
      </c>
      <c r="K2772" s="822" t="s">
        <v>2871</v>
      </c>
      <c r="L2772" s="825">
        <v>154.36000000000001</v>
      </c>
      <c r="M2772" s="825">
        <v>154.36000000000001</v>
      </c>
      <c r="N2772" s="822">
        <v>1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21</v>
      </c>
      <c r="B2773" s="822" t="s">
        <v>3465</v>
      </c>
      <c r="C2773" s="822" t="s">
        <v>3471</v>
      </c>
      <c r="D2773" s="823" t="s">
        <v>6113</v>
      </c>
      <c r="E2773" s="824" t="s">
        <v>3510</v>
      </c>
      <c r="F2773" s="822" t="s">
        <v>3466</v>
      </c>
      <c r="G2773" s="822" t="s">
        <v>3553</v>
      </c>
      <c r="H2773" s="822" t="s">
        <v>329</v>
      </c>
      <c r="I2773" s="822" t="s">
        <v>3554</v>
      </c>
      <c r="J2773" s="822" t="s">
        <v>1244</v>
      </c>
      <c r="K2773" s="822" t="s">
        <v>1245</v>
      </c>
      <c r="L2773" s="825">
        <v>121.92</v>
      </c>
      <c r="M2773" s="825">
        <v>975.3599999999999</v>
      </c>
      <c r="N2773" s="822">
        <v>8</v>
      </c>
      <c r="O2773" s="826">
        <v>2.5</v>
      </c>
      <c r="P2773" s="825">
        <v>853.43999999999994</v>
      </c>
      <c r="Q2773" s="827">
        <v>0.875</v>
      </c>
      <c r="R2773" s="822">
        <v>7</v>
      </c>
      <c r="S2773" s="827">
        <v>0.875</v>
      </c>
      <c r="T2773" s="826">
        <v>2</v>
      </c>
      <c r="U2773" s="828">
        <v>0.8</v>
      </c>
    </row>
    <row r="2774" spans="1:21" ht="14.45" customHeight="1" x14ac:dyDescent="0.2">
      <c r="A2774" s="821">
        <v>21</v>
      </c>
      <c r="B2774" s="822" t="s">
        <v>3465</v>
      </c>
      <c r="C2774" s="822" t="s">
        <v>3471</v>
      </c>
      <c r="D2774" s="823" t="s">
        <v>6113</v>
      </c>
      <c r="E2774" s="824" t="s">
        <v>3510</v>
      </c>
      <c r="F2774" s="822" t="s">
        <v>3466</v>
      </c>
      <c r="G2774" s="822" t="s">
        <v>4205</v>
      </c>
      <c r="H2774" s="822" t="s">
        <v>329</v>
      </c>
      <c r="I2774" s="822" t="s">
        <v>4535</v>
      </c>
      <c r="J2774" s="822" t="s">
        <v>1290</v>
      </c>
      <c r="K2774" s="822" t="s">
        <v>3785</v>
      </c>
      <c r="L2774" s="825">
        <v>1933.92</v>
      </c>
      <c r="M2774" s="825">
        <v>9669.6</v>
      </c>
      <c r="N2774" s="822">
        <v>5</v>
      </c>
      <c r="O2774" s="826">
        <v>1</v>
      </c>
      <c r="P2774" s="825">
        <v>9669.6</v>
      </c>
      <c r="Q2774" s="827">
        <v>1</v>
      </c>
      <c r="R2774" s="822">
        <v>5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21</v>
      </c>
      <c r="B2775" s="822" t="s">
        <v>3465</v>
      </c>
      <c r="C2775" s="822" t="s">
        <v>3471</v>
      </c>
      <c r="D2775" s="823" t="s">
        <v>6113</v>
      </c>
      <c r="E2775" s="824" t="s">
        <v>3510</v>
      </c>
      <c r="F2775" s="822" t="s">
        <v>3467</v>
      </c>
      <c r="G2775" s="822" t="s">
        <v>3555</v>
      </c>
      <c r="H2775" s="822" t="s">
        <v>329</v>
      </c>
      <c r="I2775" s="822" t="s">
        <v>4207</v>
      </c>
      <c r="J2775" s="822" t="s">
        <v>3557</v>
      </c>
      <c r="K2775" s="822"/>
      <c r="L2775" s="825">
        <v>0</v>
      </c>
      <c r="M2775" s="825">
        <v>0</v>
      </c>
      <c r="N2775" s="822">
        <v>4</v>
      </c>
      <c r="O2775" s="826">
        <v>4</v>
      </c>
      <c r="P2775" s="825">
        <v>0</v>
      </c>
      <c r="Q2775" s="827"/>
      <c r="R2775" s="822">
        <v>4</v>
      </c>
      <c r="S2775" s="827">
        <v>1</v>
      </c>
      <c r="T2775" s="826">
        <v>4</v>
      </c>
      <c r="U2775" s="828">
        <v>1</v>
      </c>
    </row>
    <row r="2776" spans="1:21" ht="14.45" customHeight="1" x14ac:dyDescent="0.2">
      <c r="A2776" s="821">
        <v>21</v>
      </c>
      <c r="B2776" s="822" t="s">
        <v>3465</v>
      </c>
      <c r="C2776" s="822" t="s">
        <v>3471</v>
      </c>
      <c r="D2776" s="823" t="s">
        <v>6113</v>
      </c>
      <c r="E2776" s="824" t="s">
        <v>3510</v>
      </c>
      <c r="F2776" s="822" t="s">
        <v>3467</v>
      </c>
      <c r="G2776" s="822" t="s">
        <v>3555</v>
      </c>
      <c r="H2776" s="822" t="s">
        <v>329</v>
      </c>
      <c r="I2776" s="822" t="s">
        <v>4762</v>
      </c>
      <c r="J2776" s="822" t="s">
        <v>3557</v>
      </c>
      <c r="K2776" s="822"/>
      <c r="L2776" s="825">
        <v>0</v>
      </c>
      <c r="M2776" s="825">
        <v>0</v>
      </c>
      <c r="N2776" s="822">
        <v>2</v>
      </c>
      <c r="O2776" s="826">
        <v>2</v>
      </c>
      <c r="P2776" s="825">
        <v>0</v>
      </c>
      <c r="Q2776" s="827"/>
      <c r="R2776" s="822">
        <v>1</v>
      </c>
      <c r="S2776" s="827">
        <v>0.5</v>
      </c>
      <c r="T2776" s="826">
        <v>1</v>
      </c>
      <c r="U2776" s="828">
        <v>0.5</v>
      </c>
    </row>
    <row r="2777" spans="1:21" ht="14.45" customHeight="1" x14ac:dyDescent="0.2">
      <c r="A2777" s="821">
        <v>21</v>
      </c>
      <c r="B2777" s="822" t="s">
        <v>3465</v>
      </c>
      <c r="C2777" s="822" t="s">
        <v>3471</v>
      </c>
      <c r="D2777" s="823" t="s">
        <v>6113</v>
      </c>
      <c r="E2777" s="824" t="s">
        <v>3526</v>
      </c>
      <c r="F2777" s="822" t="s">
        <v>3466</v>
      </c>
      <c r="G2777" s="822" t="s">
        <v>3641</v>
      </c>
      <c r="H2777" s="822" t="s">
        <v>329</v>
      </c>
      <c r="I2777" s="822" t="s">
        <v>3642</v>
      </c>
      <c r="J2777" s="822" t="s">
        <v>3643</v>
      </c>
      <c r="K2777" s="822" t="s">
        <v>3644</v>
      </c>
      <c r="L2777" s="825">
        <v>23.49</v>
      </c>
      <c r="M2777" s="825">
        <v>46.98</v>
      </c>
      <c r="N2777" s="822">
        <v>2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21</v>
      </c>
      <c r="B2778" s="822" t="s">
        <v>3465</v>
      </c>
      <c r="C2778" s="822" t="s">
        <v>3471</v>
      </c>
      <c r="D2778" s="823" t="s">
        <v>6113</v>
      </c>
      <c r="E2778" s="824" t="s">
        <v>3526</v>
      </c>
      <c r="F2778" s="822" t="s">
        <v>3466</v>
      </c>
      <c r="G2778" s="822" t="s">
        <v>3641</v>
      </c>
      <c r="H2778" s="822" t="s">
        <v>329</v>
      </c>
      <c r="I2778" s="822" t="s">
        <v>3645</v>
      </c>
      <c r="J2778" s="822" t="s">
        <v>3643</v>
      </c>
      <c r="K2778" s="822" t="s">
        <v>3646</v>
      </c>
      <c r="L2778" s="825">
        <v>70.48</v>
      </c>
      <c r="M2778" s="825">
        <v>422.88</v>
      </c>
      <c r="N2778" s="822">
        <v>6</v>
      </c>
      <c r="O2778" s="826">
        <v>5.5</v>
      </c>
      <c r="P2778" s="825">
        <v>211.44</v>
      </c>
      <c r="Q2778" s="827">
        <v>0.5</v>
      </c>
      <c r="R2778" s="822">
        <v>3</v>
      </c>
      <c r="S2778" s="827">
        <v>0.5</v>
      </c>
      <c r="T2778" s="826">
        <v>3</v>
      </c>
      <c r="U2778" s="828">
        <v>0.54545454545454541</v>
      </c>
    </row>
    <row r="2779" spans="1:21" ht="14.45" customHeight="1" x14ac:dyDescent="0.2">
      <c r="A2779" s="821">
        <v>21</v>
      </c>
      <c r="B2779" s="822" t="s">
        <v>3465</v>
      </c>
      <c r="C2779" s="822" t="s">
        <v>3471</v>
      </c>
      <c r="D2779" s="823" t="s">
        <v>6113</v>
      </c>
      <c r="E2779" s="824" t="s">
        <v>3526</v>
      </c>
      <c r="F2779" s="822" t="s">
        <v>3466</v>
      </c>
      <c r="G2779" s="822" t="s">
        <v>3641</v>
      </c>
      <c r="H2779" s="822" t="s">
        <v>329</v>
      </c>
      <c r="I2779" s="822" t="s">
        <v>4647</v>
      </c>
      <c r="J2779" s="822" t="s">
        <v>3643</v>
      </c>
      <c r="K2779" s="822" t="s">
        <v>3646</v>
      </c>
      <c r="L2779" s="825">
        <v>70.48</v>
      </c>
      <c r="M2779" s="825">
        <v>281.92</v>
      </c>
      <c r="N2779" s="822">
        <v>4</v>
      </c>
      <c r="O2779" s="826">
        <v>2.5</v>
      </c>
      <c r="P2779" s="825">
        <v>281.92</v>
      </c>
      <c r="Q2779" s="827">
        <v>1</v>
      </c>
      <c r="R2779" s="822">
        <v>4</v>
      </c>
      <c r="S2779" s="827">
        <v>1</v>
      </c>
      <c r="T2779" s="826">
        <v>2.5</v>
      </c>
      <c r="U2779" s="828">
        <v>1</v>
      </c>
    </row>
    <row r="2780" spans="1:21" ht="14.45" customHeight="1" x14ac:dyDescent="0.2">
      <c r="A2780" s="821">
        <v>21</v>
      </c>
      <c r="B2780" s="822" t="s">
        <v>3465</v>
      </c>
      <c r="C2780" s="822" t="s">
        <v>3471</v>
      </c>
      <c r="D2780" s="823" t="s">
        <v>6113</v>
      </c>
      <c r="E2780" s="824" t="s">
        <v>3526</v>
      </c>
      <c r="F2780" s="822" t="s">
        <v>3466</v>
      </c>
      <c r="G2780" s="822" t="s">
        <v>4798</v>
      </c>
      <c r="H2780" s="822" t="s">
        <v>329</v>
      </c>
      <c r="I2780" s="822" t="s">
        <v>5571</v>
      </c>
      <c r="J2780" s="822" t="s">
        <v>5572</v>
      </c>
      <c r="K2780" s="822" t="s">
        <v>5573</v>
      </c>
      <c r="L2780" s="825">
        <v>0</v>
      </c>
      <c r="M2780" s="825">
        <v>0</v>
      </c>
      <c r="N2780" s="822">
        <v>1</v>
      </c>
      <c r="O2780" s="826">
        <v>1</v>
      </c>
      <c r="P2780" s="825">
        <v>0</v>
      </c>
      <c r="Q2780" s="827"/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21</v>
      </c>
      <c r="B2781" s="822" t="s">
        <v>3465</v>
      </c>
      <c r="C2781" s="822" t="s">
        <v>3471</v>
      </c>
      <c r="D2781" s="823" t="s">
        <v>6113</v>
      </c>
      <c r="E2781" s="824" t="s">
        <v>3526</v>
      </c>
      <c r="F2781" s="822" t="s">
        <v>3466</v>
      </c>
      <c r="G2781" s="822" t="s">
        <v>3647</v>
      </c>
      <c r="H2781" s="822" t="s">
        <v>662</v>
      </c>
      <c r="I2781" s="822" t="s">
        <v>2999</v>
      </c>
      <c r="J2781" s="822" t="s">
        <v>701</v>
      </c>
      <c r="K2781" s="822" t="s">
        <v>702</v>
      </c>
      <c r="L2781" s="825">
        <v>72.55</v>
      </c>
      <c r="M2781" s="825">
        <v>3627.5</v>
      </c>
      <c r="N2781" s="822">
        <v>50</v>
      </c>
      <c r="O2781" s="826">
        <v>38.5</v>
      </c>
      <c r="P2781" s="825">
        <v>2466.7000000000003</v>
      </c>
      <c r="Q2781" s="827">
        <v>0.68</v>
      </c>
      <c r="R2781" s="822">
        <v>34</v>
      </c>
      <c r="S2781" s="827">
        <v>0.68</v>
      </c>
      <c r="T2781" s="826">
        <v>25</v>
      </c>
      <c r="U2781" s="828">
        <v>0.64935064935064934</v>
      </c>
    </row>
    <row r="2782" spans="1:21" ht="14.45" customHeight="1" x14ac:dyDescent="0.2">
      <c r="A2782" s="821">
        <v>21</v>
      </c>
      <c r="B2782" s="822" t="s">
        <v>3465</v>
      </c>
      <c r="C2782" s="822" t="s">
        <v>3471</v>
      </c>
      <c r="D2782" s="823" t="s">
        <v>6113</v>
      </c>
      <c r="E2782" s="824" t="s">
        <v>3526</v>
      </c>
      <c r="F2782" s="822" t="s">
        <v>3466</v>
      </c>
      <c r="G2782" s="822" t="s">
        <v>3647</v>
      </c>
      <c r="H2782" s="822" t="s">
        <v>662</v>
      </c>
      <c r="I2782" s="822" t="s">
        <v>2998</v>
      </c>
      <c r="J2782" s="822" t="s">
        <v>701</v>
      </c>
      <c r="K2782" s="822" t="s">
        <v>703</v>
      </c>
      <c r="L2782" s="825">
        <v>21.76</v>
      </c>
      <c r="M2782" s="825">
        <v>609.28</v>
      </c>
      <c r="N2782" s="822">
        <v>28</v>
      </c>
      <c r="O2782" s="826">
        <v>19</v>
      </c>
      <c r="P2782" s="825">
        <v>369.9199999999999</v>
      </c>
      <c r="Q2782" s="827">
        <v>0.60714285714285698</v>
      </c>
      <c r="R2782" s="822">
        <v>17</v>
      </c>
      <c r="S2782" s="827">
        <v>0.6071428571428571</v>
      </c>
      <c r="T2782" s="826">
        <v>10</v>
      </c>
      <c r="U2782" s="828">
        <v>0.52631578947368418</v>
      </c>
    </row>
    <row r="2783" spans="1:21" ht="14.45" customHeight="1" x14ac:dyDescent="0.2">
      <c r="A2783" s="821">
        <v>21</v>
      </c>
      <c r="B2783" s="822" t="s">
        <v>3465</v>
      </c>
      <c r="C2783" s="822" t="s">
        <v>3471</v>
      </c>
      <c r="D2783" s="823" t="s">
        <v>6113</v>
      </c>
      <c r="E2783" s="824" t="s">
        <v>3526</v>
      </c>
      <c r="F2783" s="822" t="s">
        <v>3466</v>
      </c>
      <c r="G2783" s="822" t="s">
        <v>3647</v>
      </c>
      <c r="H2783" s="822" t="s">
        <v>662</v>
      </c>
      <c r="I2783" s="822" t="s">
        <v>3000</v>
      </c>
      <c r="J2783" s="822" t="s">
        <v>701</v>
      </c>
      <c r="K2783" s="822" t="s">
        <v>698</v>
      </c>
      <c r="L2783" s="825">
        <v>65.28</v>
      </c>
      <c r="M2783" s="825">
        <v>195.84</v>
      </c>
      <c r="N2783" s="822">
        <v>3</v>
      </c>
      <c r="O2783" s="826">
        <v>1.5</v>
      </c>
      <c r="P2783" s="825">
        <v>195.84</v>
      </c>
      <c r="Q2783" s="827">
        <v>1</v>
      </c>
      <c r="R2783" s="822">
        <v>3</v>
      </c>
      <c r="S2783" s="827">
        <v>1</v>
      </c>
      <c r="T2783" s="826">
        <v>1.5</v>
      </c>
      <c r="U2783" s="828">
        <v>1</v>
      </c>
    </row>
    <row r="2784" spans="1:21" ht="14.45" customHeight="1" x14ac:dyDescent="0.2">
      <c r="A2784" s="821">
        <v>21</v>
      </c>
      <c r="B2784" s="822" t="s">
        <v>3465</v>
      </c>
      <c r="C2784" s="822" t="s">
        <v>3471</v>
      </c>
      <c r="D2784" s="823" t="s">
        <v>6113</v>
      </c>
      <c r="E2784" s="824" t="s">
        <v>3526</v>
      </c>
      <c r="F2784" s="822" t="s">
        <v>3466</v>
      </c>
      <c r="G2784" s="822" t="s">
        <v>3656</v>
      </c>
      <c r="H2784" s="822" t="s">
        <v>662</v>
      </c>
      <c r="I2784" s="822" t="s">
        <v>3078</v>
      </c>
      <c r="J2784" s="822" t="s">
        <v>3079</v>
      </c>
      <c r="K2784" s="822" t="s">
        <v>3080</v>
      </c>
      <c r="L2784" s="825">
        <v>23.4</v>
      </c>
      <c r="M2784" s="825">
        <v>70.199999999999989</v>
      </c>
      <c r="N2784" s="822">
        <v>3</v>
      </c>
      <c r="O2784" s="826">
        <v>1.5</v>
      </c>
      <c r="P2784" s="825">
        <v>46.8</v>
      </c>
      <c r="Q2784" s="827">
        <v>0.66666666666666674</v>
      </c>
      <c r="R2784" s="822">
        <v>2</v>
      </c>
      <c r="S2784" s="827">
        <v>0.66666666666666663</v>
      </c>
      <c r="T2784" s="826">
        <v>1</v>
      </c>
      <c r="U2784" s="828">
        <v>0.66666666666666663</v>
      </c>
    </row>
    <row r="2785" spans="1:21" ht="14.45" customHeight="1" x14ac:dyDescent="0.2">
      <c r="A2785" s="821">
        <v>21</v>
      </c>
      <c r="B2785" s="822" t="s">
        <v>3465</v>
      </c>
      <c r="C2785" s="822" t="s">
        <v>3471</v>
      </c>
      <c r="D2785" s="823" t="s">
        <v>6113</v>
      </c>
      <c r="E2785" s="824" t="s">
        <v>3526</v>
      </c>
      <c r="F2785" s="822" t="s">
        <v>3466</v>
      </c>
      <c r="G2785" s="822" t="s">
        <v>3656</v>
      </c>
      <c r="H2785" s="822" t="s">
        <v>662</v>
      </c>
      <c r="I2785" s="822" t="s">
        <v>3083</v>
      </c>
      <c r="J2785" s="822" t="s">
        <v>3079</v>
      </c>
      <c r="K2785" s="822" t="s">
        <v>3084</v>
      </c>
      <c r="L2785" s="825">
        <v>11.71</v>
      </c>
      <c r="M2785" s="825">
        <v>421.56000000000006</v>
      </c>
      <c r="N2785" s="822">
        <v>36</v>
      </c>
      <c r="O2785" s="826">
        <v>15</v>
      </c>
      <c r="P2785" s="825">
        <v>398.14000000000004</v>
      </c>
      <c r="Q2785" s="827">
        <v>0.94444444444444442</v>
      </c>
      <c r="R2785" s="822">
        <v>34</v>
      </c>
      <c r="S2785" s="827">
        <v>0.94444444444444442</v>
      </c>
      <c r="T2785" s="826">
        <v>13</v>
      </c>
      <c r="U2785" s="828">
        <v>0.8666666666666667</v>
      </c>
    </row>
    <row r="2786" spans="1:21" ht="14.45" customHeight="1" x14ac:dyDescent="0.2">
      <c r="A2786" s="821">
        <v>21</v>
      </c>
      <c r="B2786" s="822" t="s">
        <v>3465</v>
      </c>
      <c r="C2786" s="822" t="s">
        <v>3471</v>
      </c>
      <c r="D2786" s="823" t="s">
        <v>6113</v>
      </c>
      <c r="E2786" s="824" t="s">
        <v>3526</v>
      </c>
      <c r="F2786" s="822" t="s">
        <v>3466</v>
      </c>
      <c r="G2786" s="822" t="s">
        <v>5563</v>
      </c>
      <c r="H2786" s="822" t="s">
        <v>662</v>
      </c>
      <c r="I2786" s="822" t="s">
        <v>5564</v>
      </c>
      <c r="J2786" s="822" t="s">
        <v>5565</v>
      </c>
      <c r="K2786" s="822" t="s">
        <v>4405</v>
      </c>
      <c r="L2786" s="825">
        <v>80.010000000000005</v>
      </c>
      <c r="M2786" s="825">
        <v>320.04000000000002</v>
      </c>
      <c r="N2786" s="822">
        <v>4</v>
      </c>
      <c r="O2786" s="826">
        <v>0.5</v>
      </c>
      <c r="P2786" s="825">
        <v>80.010000000000005</v>
      </c>
      <c r="Q2786" s="827">
        <v>0.25</v>
      </c>
      <c r="R2786" s="822">
        <v>1</v>
      </c>
      <c r="S2786" s="827">
        <v>0.25</v>
      </c>
      <c r="T2786" s="826">
        <v>0.5</v>
      </c>
      <c r="U2786" s="828">
        <v>1</v>
      </c>
    </row>
    <row r="2787" spans="1:21" ht="14.45" customHeight="1" x14ac:dyDescent="0.2">
      <c r="A2787" s="821">
        <v>21</v>
      </c>
      <c r="B2787" s="822" t="s">
        <v>3465</v>
      </c>
      <c r="C2787" s="822" t="s">
        <v>3471</v>
      </c>
      <c r="D2787" s="823" t="s">
        <v>6113</v>
      </c>
      <c r="E2787" s="824" t="s">
        <v>3526</v>
      </c>
      <c r="F2787" s="822" t="s">
        <v>3466</v>
      </c>
      <c r="G2787" s="822" t="s">
        <v>5563</v>
      </c>
      <c r="H2787" s="822" t="s">
        <v>662</v>
      </c>
      <c r="I2787" s="822" t="s">
        <v>5574</v>
      </c>
      <c r="J2787" s="822" t="s">
        <v>5565</v>
      </c>
      <c r="K2787" s="822" t="s">
        <v>5575</v>
      </c>
      <c r="L2787" s="825">
        <v>160.03</v>
      </c>
      <c r="M2787" s="825">
        <v>160.03</v>
      </c>
      <c r="N2787" s="822">
        <v>1</v>
      </c>
      <c r="O2787" s="826">
        <v>1</v>
      </c>
      <c r="P2787" s="825">
        <v>160.03</v>
      </c>
      <c r="Q2787" s="827">
        <v>1</v>
      </c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21</v>
      </c>
      <c r="B2788" s="822" t="s">
        <v>3465</v>
      </c>
      <c r="C2788" s="822" t="s">
        <v>3471</v>
      </c>
      <c r="D2788" s="823" t="s">
        <v>6113</v>
      </c>
      <c r="E2788" s="824" t="s">
        <v>3526</v>
      </c>
      <c r="F2788" s="822" t="s">
        <v>3466</v>
      </c>
      <c r="G2788" s="822" t="s">
        <v>3657</v>
      </c>
      <c r="H2788" s="822" t="s">
        <v>662</v>
      </c>
      <c r="I2788" s="822" t="s">
        <v>2764</v>
      </c>
      <c r="J2788" s="822" t="s">
        <v>2765</v>
      </c>
      <c r="K2788" s="822" t="s">
        <v>2766</v>
      </c>
      <c r="L2788" s="825">
        <v>93.27</v>
      </c>
      <c r="M2788" s="825">
        <v>1492.32</v>
      </c>
      <c r="N2788" s="822">
        <v>16</v>
      </c>
      <c r="O2788" s="826">
        <v>10.5</v>
      </c>
      <c r="P2788" s="825">
        <v>746.16</v>
      </c>
      <c r="Q2788" s="827">
        <v>0.5</v>
      </c>
      <c r="R2788" s="822">
        <v>8</v>
      </c>
      <c r="S2788" s="827">
        <v>0.5</v>
      </c>
      <c r="T2788" s="826">
        <v>4.5</v>
      </c>
      <c r="U2788" s="828">
        <v>0.42857142857142855</v>
      </c>
    </row>
    <row r="2789" spans="1:21" ht="14.45" customHeight="1" x14ac:dyDescent="0.2">
      <c r="A2789" s="821">
        <v>21</v>
      </c>
      <c r="B2789" s="822" t="s">
        <v>3465</v>
      </c>
      <c r="C2789" s="822" t="s">
        <v>3471</v>
      </c>
      <c r="D2789" s="823" t="s">
        <v>6113</v>
      </c>
      <c r="E2789" s="824" t="s">
        <v>3526</v>
      </c>
      <c r="F2789" s="822" t="s">
        <v>3466</v>
      </c>
      <c r="G2789" s="822" t="s">
        <v>3657</v>
      </c>
      <c r="H2789" s="822" t="s">
        <v>662</v>
      </c>
      <c r="I2789" s="822" t="s">
        <v>5383</v>
      </c>
      <c r="J2789" s="822" t="s">
        <v>2765</v>
      </c>
      <c r="K2789" s="822" t="s">
        <v>5384</v>
      </c>
      <c r="L2789" s="825">
        <v>186.55</v>
      </c>
      <c r="M2789" s="825">
        <v>1119.3</v>
      </c>
      <c r="N2789" s="822">
        <v>6</v>
      </c>
      <c r="O2789" s="826">
        <v>4</v>
      </c>
      <c r="P2789" s="825">
        <v>932.75</v>
      </c>
      <c r="Q2789" s="827">
        <v>0.83333333333333337</v>
      </c>
      <c r="R2789" s="822">
        <v>5</v>
      </c>
      <c r="S2789" s="827">
        <v>0.83333333333333337</v>
      </c>
      <c r="T2789" s="826">
        <v>3</v>
      </c>
      <c r="U2789" s="828">
        <v>0.75</v>
      </c>
    </row>
    <row r="2790" spans="1:21" ht="14.45" customHeight="1" x14ac:dyDescent="0.2">
      <c r="A2790" s="821">
        <v>21</v>
      </c>
      <c r="B2790" s="822" t="s">
        <v>3465</v>
      </c>
      <c r="C2790" s="822" t="s">
        <v>3471</v>
      </c>
      <c r="D2790" s="823" t="s">
        <v>6113</v>
      </c>
      <c r="E2790" s="824" t="s">
        <v>3526</v>
      </c>
      <c r="F2790" s="822" t="s">
        <v>3466</v>
      </c>
      <c r="G2790" s="822" t="s">
        <v>3657</v>
      </c>
      <c r="H2790" s="822" t="s">
        <v>662</v>
      </c>
      <c r="I2790" s="822" t="s">
        <v>2767</v>
      </c>
      <c r="J2790" s="822" t="s">
        <v>2765</v>
      </c>
      <c r="K2790" s="822" t="s">
        <v>2768</v>
      </c>
      <c r="L2790" s="825">
        <v>31.09</v>
      </c>
      <c r="M2790" s="825">
        <v>466.35</v>
      </c>
      <c r="N2790" s="822">
        <v>15</v>
      </c>
      <c r="O2790" s="826">
        <v>8</v>
      </c>
      <c r="P2790" s="825">
        <v>279.81</v>
      </c>
      <c r="Q2790" s="827">
        <v>0.6</v>
      </c>
      <c r="R2790" s="822">
        <v>9</v>
      </c>
      <c r="S2790" s="827">
        <v>0.6</v>
      </c>
      <c r="T2790" s="826">
        <v>5</v>
      </c>
      <c r="U2790" s="828">
        <v>0.625</v>
      </c>
    </row>
    <row r="2791" spans="1:21" ht="14.45" customHeight="1" x14ac:dyDescent="0.2">
      <c r="A2791" s="821">
        <v>21</v>
      </c>
      <c r="B2791" s="822" t="s">
        <v>3465</v>
      </c>
      <c r="C2791" s="822" t="s">
        <v>3471</v>
      </c>
      <c r="D2791" s="823" t="s">
        <v>6113</v>
      </c>
      <c r="E2791" s="824" t="s">
        <v>3526</v>
      </c>
      <c r="F2791" s="822" t="s">
        <v>3466</v>
      </c>
      <c r="G2791" s="822" t="s">
        <v>3657</v>
      </c>
      <c r="H2791" s="822" t="s">
        <v>662</v>
      </c>
      <c r="I2791" s="822" t="s">
        <v>2769</v>
      </c>
      <c r="J2791" s="822" t="s">
        <v>2765</v>
      </c>
      <c r="K2791" s="822" t="s">
        <v>2174</v>
      </c>
      <c r="L2791" s="825">
        <v>62.18</v>
      </c>
      <c r="M2791" s="825">
        <v>497.44</v>
      </c>
      <c r="N2791" s="822">
        <v>8</v>
      </c>
      <c r="O2791" s="826">
        <v>2.5</v>
      </c>
      <c r="P2791" s="825">
        <v>373.08</v>
      </c>
      <c r="Q2791" s="827">
        <v>0.75</v>
      </c>
      <c r="R2791" s="822">
        <v>6</v>
      </c>
      <c r="S2791" s="827">
        <v>0.75</v>
      </c>
      <c r="T2791" s="826">
        <v>2</v>
      </c>
      <c r="U2791" s="828">
        <v>0.8</v>
      </c>
    </row>
    <row r="2792" spans="1:21" ht="14.45" customHeight="1" x14ac:dyDescent="0.2">
      <c r="A2792" s="821">
        <v>21</v>
      </c>
      <c r="B2792" s="822" t="s">
        <v>3465</v>
      </c>
      <c r="C2792" s="822" t="s">
        <v>3471</v>
      </c>
      <c r="D2792" s="823" t="s">
        <v>6113</v>
      </c>
      <c r="E2792" s="824" t="s">
        <v>3526</v>
      </c>
      <c r="F2792" s="822" t="s">
        <v>3466</v>
      </c>
      <c r="G2792" s="822" t="s">
        <v>3662</v>
      </c>
      <c r="H2792" s="822" t="s">
        <v>329</v>
      </c>
      <c r="I2792" s="822" t="s">
        <v>3666</v>
      </c>
      <c r="J2792" s="822" t="s">
        <v>3664</v>
      </c>
      <c r="K2792" s="822" t="s">
        <v>3667</v>
      </c>
      <c r="L2792" s="825">
        <v>219.25</v>
      </c>
      <c r="M2792" s="825">
        <v>657.75</v>
      </c>
      <c r="N2792" s="822">
        <v>3</v>
      </c>
      <c r="O2792" s="826">
        <v>1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21</v>
      </c>
      <c r="B2793" s="822" t="s">
        <v>3465</v>
      </c>
      <c r="C2793" s="822" t="s">
        <v>3471</v>
      </c>
      <c r="D2793" s="823" t="s">
        <v>6113</v>
      </c>
      <c r="E2793" s="824" t="s">
        <v>3526</v>
      </c>
      <c r="F2793" s="822" t="s">
        <v>3466</v>
      </c>
      <c r="G2793" s="822" t="s">
        <v>3662</v>
      </c>
      <c r="H2793" s="822" t="s">
        <v>329</v>
      </c>
      <c r="I2793" s="822" t="s">
        <v>4268</v>
      </c>
      <c r="J2793" s="822" t="s">
        <v>3664</v>
      </c>
      <c r="K2793" s="822" t="s">
        <v>4269</v>
      </c>
      <c r="L2793" s="825">
        <v>0</v>
      </c>
      <c r="M2793" s="825">
        <v>0</v>
      </c>
      <c r="N2793" s="822">
        <v>1</v>
      </c>
      <c r="O2793" s="826">
        <v>1</v>
      </c>
      <c r="P2793" s="825"/>
      <c r="Q2793" s="827"/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21</v>
      </c>
      <c r="B2794" s="822" t="s">
        <v>3465</v>
      </c>
      <c r="C2794" s="822" t="s">
        <v>3471</v>
      </c>
      <c r="D2794" s="823" t="s">
        <v>6113</v>
      </c>
      <c r="E2794" s="824" t="s">
        <v>3526</v>
      </c>
      <c r="F2794" s="822" t="s">
        <v>3466</v>
      </c>
      <c r="G2794" s="822" t="s">
        <v>3662</v>
      </c>
      <c r="H2794" s="822" t="s">
        <v>329</v>
      </c>
      <c r="I2794" s="822" t="s">
        <v>4268</v>
      </c>
      <c r="J2794" s="822" t="s">
        <v>3664</v>
      </c>
      <c r="K2794" s="822" t="s">
        <v>4269</v>
      </c>
      <c r="L2794" s="825">
        <v>917.32</v>
      </c>
      <c r="M2794" s="825">
        <v>2751.96</v>
      </c>
      <c r="N2794" s="822">
        <v>3</v>
      </c>
      <c r="O2794" s="826">
        <v>2</v>
      </c>
      <c r="P2794" s="825">
        <v>1834.64</v>
      </c>
      <c r="Q2794" s="827">
        <v>0.66666666666666674</v>
      </c>
      <c r="R2794" s="822">
        <v>2</v>
      </c>
      <c r="S2794" s="827">
        <v>0.66666666666666663</v>
      </c>
      <c r="T2794" s="826">
        <v>1</v>
      </c>
      <c r="U2794" s="828">
        <v>0.5</v>
      </c>
    </row>
    <row r="2795" spans="1:21" ht="14.45" customHeight="1" x14ac:dyDescent="0.2">
      <c r="A2795" s="821">
        <v>21</v>
      </c>
      <c r="B2795" s="822" t="s">
        <v>3465</v>
      </c>
      <c r="C2795" s="822" t="s">
        <v>3471</v>
      </c>
      <c r="D2795" s="823" t="s">
        <v>6113</v>
      </c>
      <c r="E2795" s="824" t="s">
        <v>3526</v>
      </c>
      <c r="F2795" s="822" t="s">
        <v>3466</v>
      </c>
      <c r="G2795" s="822" t="s">
        <v>3662</v>
      </c>
      <c r="H2795" s="822" t="s">
        <v>329</v>
      </c>
      <c r="I2795" s="822" t="s">
        <v>3668</v>
      </c>
      <c r="J2795" s="822" t="s">
        <v>3669</v>
      </c>
      <c r="K2795" s="822" t="s">
        <v>3667</v>
      </c>
      <c r="L2795" s="825">
        <v>219.25</v>
      </c>
      <c r="M2795" s="825">
        <v>438.5</v>
      </c>
      <c r="N2795" s="822">
        <v>2</v>
      </c>
      <c r="O2795" s="826">
        <v>1</v>
      </c>
      <c r="P2795" s="825">
        <v>438.5</v>
      </c>
      <c r="Q2795" s="827">
        <v>1</v>
      </c>
      <c r="R2795" s="822">
        <v>2</v>
      </c>
      <c r="S2795" s="827">
        <v>1</v>
      </c>
      <c r="T2795" s="826">
        <v>1</v>
      </c>
      <c r="U2795" s="828">
        <v>1</v>
      </c>
    </row>
    <row r="2796" spans="1:21" ht="14.45" customHeight="1" x14ac:dyDescent="0.2">
      <c r="A2796" s="821">
        <v>21</v>
      </c>
      <c r="B2796" s="822" t="s">
        <v>3465</v>
      </c>
      <c r="C2796" s="822" t="s">
        <v>3471</v>
      </c>
      <c r="D2796" s="823" t="s">
        <v>6113</v>
      </c>
      <c r="E2796" s="824" t="s">
        <v>3526</v>
      </c>
      <c r="F2796" s="822" t="s">
        <v>3466</v>
      </c>
      <c r="G2796" s="822" t="s">
        <v>3674</v>
      </c>
      <c r="H2796" s="822" t="s">
        <v>662</v>
      </c>
      <c r="I2796" s="822" t="s">
        <v>3675</v>
      </c>
      <c r="J2796" s="822" t="s">
        <v>3676</v>
      </c>
      <c r="K2796" s="822" t="s">
        <v>3677</v>
      </c>
      <c r="L2796" s="825">
        <v>1091.07</v>
      </c>
      <c r="M2796" s="825">
        <v>6546.4199999999992</v>
      </c>
      <c r="N2796" s="822">
        <v>6</v>
      </c>
      <c r="O2796" s="826">
        <v>3.5</v>
      </c>
      <c r="P2796" s="825">
        <v>5455.3499999999995</v>
      </c>
      <c r="Q2796" s="827">
        <v>0.83333333333333337</v>
      </c>
      <c r="R2796" s="822">
        <v>5</v>
      </c>
      <c r="S2796" s="827">
        <v>0.83333333333333337</v>
      </c>
      <c r="T2796" s="826">
        <v>3</v>
      </c>
      <c r="U2796" s="828">
        <v>0.8571428571428571</v>
      </c>
    </row>
    <row r="2797" spans="1:21" ht="14.45" customHeight="1" x14ac:dyDescent="0.2">
      <c r="A2797" s="821">
        <v>21</v>
      </c>
      <c r="B2797" s="822" t="s">
        <v>3465</v>
      </c>
      <c r="C2797" s="822" t="s">
        <v>3471</v>
      </c>
      <c r="D2797" s="823" t="s">
        <v>6113</v>
      </c>
      <c r="E2797" s="824" t="s">
        <v>3526</v>
      </c>
      <c r="F2797" s="822" t="s">
        <v>3466</v>
      </c>
      <c r="G2797" s="822" t="s">
        <v>3583</v>
      </c>
      <c r="H2797" s="822" t="s">
        <v>662</v>
      </c>
      <c r="I2797" s="822" t="s">
        <v>5576</v>
      </c>
      <c r="J2797" s="822" t="s">
        <v>2817</v>
      </c>
      <c r="K2797" s="822" t="s">
        <v>5577</v>
      </c>
      <c r="L2797" s="825">
        <v>82.7</v>
      </c>
      <c r="M2797" s="825">
        <v>248.10000000000002</v>
      </c>
      <c r="N2797" s="822">
        <v>3</v>
      </c>
      <c r="O2797" s="826">
        <v>3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21</v>
      </c>
      <c r="B2798" s="822" t="s">
        <v>3465</v>
      </c>
      <c r="C2798" s="822" t="s">
        <v>3471</v>
      </c>
      <c r="D2798" s="823" t="s">
        <v>6113</v>
      </c>
      <c r="E2798" s="824" t="s">
        <v>3526</v>
      </c>
      <c r="F2798" s="822" t="s">
        <v>3466</v>
      </c>
      <c r="G2798" s="822" t="s">
        <v>3583</v>
      </c>
      <c r="H2798" s="822" t="s">
        <v>662</v>
      </c>
      <c r="I2798" s="822" t="s">
        <v>2821</v>
      </c>
      <c r="J2798" s="822" t="s">
        <v>2817</v>
      </c>
      <c r="K2798" s="822" t="s">
        <v>2822</v>
      </c>
      <c r="L2798" s="825">
        <v>165.41</v>
      </c>
      <c r="M2798" s="825">
        <v>496.23</v>
      </c>
      <c r="N2798" s="822">
        <v>3</v>
      </c>
      <c r="O2798" s="826">
        <v>1.5</v>
      </c>
      <c r="P2798" s="825">
        <v>496.23</v>
      </c>
      <c r="Q2798" s="827">
        <v>1</v>
      </c>
      <c r="R2798" s="822">
        <v>3</v>
      </c>
      <c r="S2798" s="827">
        <v>1</v>
      </c>
      <c r="T2798" s="826">
        <v>1.5</v>
      </c>
      <c r="U2798" s="828">
        <v>1</v>
      </c>
    </row>
    <row r="2799" spans="1:21" ht="14.45" customHeight="1" x14ac:dyDescent="0.2">
      <c r="A2799" s="821">
        <v>21</v>
      </c>
      <c r="B2799" s="822" t="s">
        <v>3465</v>
      </c>
      <c r="C2799" s="822" t="s">
        <v>3471</v>
      </c>
      <c r="D2799" s="823" t="s">
        <v>6113</v>
      </c>
      <c r="E2799" s="824" t="s">
        <v>3526</v>
      </c>
      <c r="F2799" s="822" t="s">
        <v>3466</v>
      </c>
      <c r="G2799" s="822" t="s">
        <v>3583</v>
      </c>
      <c r="H2799" s="822" t="s">
        <v>662</v>
      </c>
      <c r="I2799" s="822" t="s">
        <v>2819</v>
      </c>
      <c r="J2799" s="822" t="s">
        <v>2817</v>
      </c>
      <c r="K2799" s="822" t="s">
        <v>2820</v>
      </c>
      <c r="L2799" s="825">
        <v>55.14</v>
      </c>
      <c r="M2799" s="825">
        <v>110.28</v>
      </c>
      <c r="N2799" s="822">
        <v>2</v>
      </c>
      <c r="O2799" s="826">
        <v>1.5</v>
      </c>
      <c r="P2799" s="825">
        <v>55.14</v>
      </c>
      <c r="Q2799" s="827">
        <v>0.5</v>
      </c>
      <c r="R2799" s="822">
        <v>1</v>
      </c>
      <c r="S2799" s="827">
        <v>0.5</v>
      </c>
      <c r="T2799" s="826">
        <v>0.5</v>
      </c>
      <c r="U2799" s="828">
        <v>0.33333333333333331</v>
      </c>
    </row>
    <row r="2800" spans="1:21" ht="14.45" customHeight="1" x14ac:dyDescent="0.2">
      <c r="A2800" s="821">
        <v>21</v>
      </c>
      <c r="B2800" s="822" t="s">
        <v>3465</v>
      </c>
      <c r="C2800" s="822" t="s">
        <v>3471</v>
      </c>
      <c r="D2800" s="823" t="s">
        <v>6113</v>
      </c>
      <c r="E2800" s="824" t="s">
        <v>3526</v>
      </c>
      <c r="F2800" s="822" t="s">
        <v>3466</v>
      </c>
      <c r="G2800" s="822" t="s">
        <v>3583</v>
      </c>
      <c r="H2800" s="822" t="s">
        <v>329</v>
      </c>
      <c r="I2800" s="822" t="s">
        <v>3685</v>
      </c>
      <c r="J2800" s="822" t="s">
        <v>3686</v>
      </c>
      <c r="K2800" s="822" t="s">
        <v>3687</v>
      </c>
      <c r="L2800" s="825">
        <v>165.41</v>
      </c>
      <c r="M2800" s="825">
        <v>165.41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21</v>
      </c>
      <c r="B2801" s="822" t="s">
        <v>3465</v>
      </c>
      <c r="C2801" s="822" t="s">
        <v>3471</v>
      </c>
      <c r="D2801" s="823" t="s">
        <v>6113</v>
      </c>
      <c r="E2801" s="824" t="s">
        <v>3526</v>
      </c>
      <c r="F2801" s="822" t="s">
        <v>3466</v>
      </c>
      <c r="G2801" s="822" t="s">
        <v>3583</v>
      </c>
      <c r="H2801" s="822" t="s">
        <v>662</v>
      </c>
      <c r="I2801" s="822" t="s">
        <v>5578</v>
      </c>
      <c r="J2801" s="822" t="s">
        <v>2817</v>
      </c>
      <c r="K2801" s="822" t="s">
        <v>5579</v>
      </c>
      <c r="L2801" s="825">
        <v>186.36</v>
      </c>
      <c r="M2801" s="825">
        <v>186.36</v>
      </c>
      <c r="N2801" s="822">
        <v>1</v>
      </c>
      <c r="O2801" s="826">
        <v>0.5</v>
      </c>
      <c r="P2801" s="825">
        <v>186.36</v>
      </c>
      <c r="Q2801" s="827">
        <v>1</v>
      </c>
      <c r="R2801" s="822">
        <v>1</v>
      </c>
      <c r="S2801" s="827">
        <v>1</v>
      </c>
      <c r="T2801" s="826">
        <v>0.5</v>
      </c>
      <c r="U2801" s="828">
        <v>1</v>
      </c>
    </row>
    <row r="2802" spans="1:21" ht="14.45" customHeight="1" x14ac:dyDescent="0.2">
      <c r="A2802" s="821">
        <v>21</v>
      </c>
      <c r="B2802" s="822" t="s">
        <v>3465</v>
      </c>
      <c r="C2802" s="822" t="s">
        <v>3471</v>
      </c>
      <c r="D2802" s="823" t="s">
        <v>6113</v>
      </c>
      <c r="E2802" s="824" t="s">
        <v>3526</v>
      </c>
      <c r="F2802" s="822" t="s">
        <v>3466</v>
      </c>
      <c r="G2802" s="822" t="s">
        <v>3691</v>
      </c>
      <c r="H2802" s="822" t="s">
        <v>329</v>
      </c>
      <c r="I2802" s="822" t="s">
        <v>3692</v>
      </c>
      <c r="J2802" s="822" t="s">
        <v>3693</v>
      </c>
      <c r="K2802" s="822" t="s">
        <v>3694</v>
      </c>
      <c r="L2802" s="825">
        <v>80.19</v>
      </c>
      <c r="M2802" s="825">
        <v>882.08999999999992</v>
      </c>
      <c r="N2802" s="822">
        <v>11</v>
      </c>
      <c r="O2802" s="826">
        <v>6.5</v>
      </c>
      <c r="P2802" s="825">
        <v>641.52</v>
      </c>
      <c r="Q2802" s="827">
        <v>0.72727272727272729</v>
      </c>
      <c r="R2802" s="822">
        <v>8</v>
      </c>
      <c r="S2802" s="827">
        <v>0.72727272727272729</v>
      </c>
      <c r="T2802" s="826">
        <v>4.5</v>
      </c>
      <c r="U2802" s="828">
        <v>0.69230769230769229</v>
      </c>
    </row>
    <row r="2803" spans="1:21" ht="14.45" customHeight="1" x14ac:dyDescent="0.2">
      <c r="A2803" s="821">
        <v>21</v>
      </c>
      <c r="B2803" s="822" t="s">
        <v>3465</v>
      </c>
      <c r="C2803" s="822" t="s">
        <v>3471</v>
      </c>
      <c r="D2803" s="823" t="s">
        <v>6113</v>
      </c>
      <c r="E2803" s="824" t="s">
        <v>3526</v>
      </c>
      <c r="F2803" s="822" t="s">
        <v>3466</v>
      </c>
      <c r="G2803" s="822" t="s">
        <v>3691</v>
      </c>
      <c r="H2803" s="822" t="s">
        <v>329</v>
      </c>
      <c r="I2803" s="822" t="s">
        <v>4281</v>
      </c>
      <c r="J2803" s="822" t="s">
        <v>3693</v>
      </c>
      <c r="K2803" s="822" t="s">
        <v>4282</v>
      </c>
      <c r="L2803" s="825">
        <v>80.19</v>
      </c>
      <c r="M2803" s="825">
        <v>400.95</v>
      </c>
      <c r="N2803" s="822">
        <v>5</v>
      </c>
      <c r="O2803" s="826">
        <v>2</v>
      </c>
      <c r="P2803" s="825">
        <v>400.95</v>
      </c>
      <c r="Q2803" s="827">
        <v>1</v>
      </c>
      <c r="R2803" s="822">
        <v>5</v>
      </c>
      <c r="S2803" s="827">
        <v>1</v>
      </c>
      <c r="T2803" s="826">
        <v>2</v>
      </c>
      <c r="U2803" s="828">
        <v>1</v>
      </c>
    </row>
    <row r="2804" spans="1:21" ht="14.45" customHeight="1" x14ac:dyDescent="0.2">
      <c r="A2804" s="821">
        <v>21</v>
      </c>
      <c r="B2804" s="822" t="s">
        <v>3465</v>
      </c>
      <c r="C2804" s="822" t="s">
        <v>3471</v>
      </c>
      <c r="D2804" s="823" t="s">
        <v>6113</v>
      </c>
      <c r="E2804" s="824" t="s">
        <v>3526</v>
      </c>
      <c r="F2804" s="822" t="s">
        <v>3466</v>
      </c>
      <c r="G2804" s="822" t="s">
        <v>3695</v>
      </c>
      <c r="H2804" s="822" t="s">
        <v>662</v>
      </c>
      <c r="I2804" s="822" t="s">
        <v>2757</v>
      </c>
      <c r="J2804" s="822" t="s">
        <v>767</v>
      </c>
      <c r="K2804" s="822" t="s">
        <v>768</v>
      </c>
      <c r="L2804" s="825">
        <v>234.07</v>
      </c>
      <c r="M2804" s="825">
        <v>1170.3499999999999</v>
      </c>
      <c r="N2804" s="822">
        <v>5</v>
      </c>
      <c r="O2804" s="826">
        <v>3</v>
      </c>
      <c r="P2804" s="825">
        <v>1170.3499999999999</v>
      </c>
      <c r="Q2804" s="827">
        <v>1</v>
      </c>
      <c r="R2804" s="822">
        <v>5</v>
      </c>
      <c r="S2804" s="827">
        <v>1</v>
      </c>
      <c r="T2804" s="826">
        <v>3</v>
      </c>
      <c r="U2804" s="828">
        <v>1</v>
      </c>
    </row>
    <row r="2805" spans="1:21" ht="14.45" customHeight="1" x14ac:dyDescent="0.2">
      <c r="A2805" s="821">
        <v>21</v>
      </c>
      <c r="B2805" s="822" t="s">
        <v>3465</v>
      </c>
      <c r="C2805" s="822" t="s">
        <v>3471</v>
      </c>
      <c r="D2805" s="823" t="s">
        <v>6113</v>
      </c>
      <c r="E2805" s="824" t="s">
        <v>3526</v>
      </c>
      <c r="F2805" s="822" t="s">
        <v>3466</v>
      </c>
      <c r="G2805" s="822" t="s">
        <v>3699</v>
      </c>
      <c r="H2805" s="822" t="s">
        <v>329</v>
      </c>
      <c r="I2805" s="822" t="s">
        <v>3700</v>
      </c>
      <c r="J2805" s="822" t="s">
        <v>3278</v>
      </c>
      <c r="K2805" s="822" t="s">
        <v>3101</v>
      </c>
      <c r="L2805" s="825">
        <v>206.88</v>
      </c>
      <c r="M2805" s="825">
        <v>206.88</v>
      </c>
      <c r="N2805" s="822">
        <v>1</v>
      </c>
      <c r="O2805" s="826">
        <v>1</v>
      </c>
      <c r="P2805" s="825">
        <v>206.88</v>
      </c>
      <c r="Q2805" s="827">
        <v>1</v>
      </c>
      <c r="R2805" s="822">
        <v>1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21</v>
      </c>
      <c r="B2806" s="822" t="s">
        <v>3465</v>
      </c>
      <c r="C2806" s="822" t="s">
        <v>3471</v>
      </c>
      <c r="D2806" s="823" t="s">
        <v>6113</v>
      </c>
      <c r="E2806" s="824" t="s">
        <v>3526</v>
      </c>
      <c r="F2806" s="822" t="s">
        <v>3466</v>
      </c>
      <c r="G2806" s="822" t="s">
        <v>3701</v>
      </c>
      <c r="H2806" s="822" t="s">
        <v>329</v>
      </c>
      <c r="I2806" s="822" t="s">
        <v>5206</v>
      </c>
      <c r="J2806" s="822" t="s">
        <v>2204</v>
      </c>
      <c r="K2806" s="822" t="s">
        <v>5207</v>
      </c>
      <c r="L2806" s="825">
        <v>97.96</v>
      </c>
      <c r="M2806" s="825">
        <v>293.88</v>
      </c>
      <c r="N2806" s="822">
        <v>3</v>
      </c>
      <c r="O2806" s="826">
        <v>1.5</v>
      </c>
      <c r="P2806" s="825">
        <v>195.92</v>
      </c>
      <c r="Q2806" s="827">
        <v>0.66666666666666663</v>
      </c>
      <c r="R2806" s="822">
        <v>2</v>
      </c>
      <c r="S2806" s="827">
        <v>0.66666666666666663</v>
      </c>
      <c r="T2806" s="826">
        <v>1</v>
      </c>
      <c r="U2806" s="828">
        <v>0.66666666666666663</v>
      </c>
    </row>
    <row r="2807" spans="1:21" ht="14.45" customHeight="1" x14ac:dyDescent="0.2">
      <c r="A2807" s="821">
        <v>21</v>
      </c>
      <c r="B2807" s="822" t="s">
        <v>3465</v>
      </c>
      <c r="C2807" s="822" t="s">
        <v>3471</v>
      </c>
      <c r="D2807" s="823" t="s">
        <v>6113</v>
      </c>
      <c r="E2807" s="824" t="s">
        <v>3526</v>
      </c>
      <c r="F2807" s="822" t="s">
        <v>3466</v>
      </c>
      <c r="G2807" s="822" t="s">
        <v>3712</v>
      </c>
      <c r="H2807" s="822" t="s">
        <v>329</v>
      </c>
      <c r="I2807" s="822" t="s">
        <v>3713</v>
      </c>
      <c r="J2807" s="822" t="s">
        <v>3714</v>
      </c>
      <c r="K2807" s="822" t="s">
        <v>3715</v>
      </c>
      <c r="L2807" s="825">
        <v>0</v>
      </c>
      <c r="M2807" s="825">
        <v>0</v>
      </c>
      <c r="N2807" s="822">
        <v>6</v>
      </c>
      <c r="O2807" s="826">
        <v>4</v>
      </c>
      <c r="P2807" s="825">
        <v>0</v>
      </c>
      <c r="Q2807" s="827"/>
      <c r="R2807" s="822">
        <v>1</v>
      </c>
      <c r="S2807" s="827">
        <v>0.16666666666666666</v>
      </c>
      <c r="T2807" s="826">
        <v>1</v>
      </c>
      <c r="U2807" s="828">
        <v>0.25</v>
      </c>
    </row>
    <row r="2808" spans="1:21" ht="14.45" customHeight="1" x14ac:dyDescent="0.2">
      <c r="A2808" s="821">
        <v>21</v>
      </c>
      <c r="B2808" s="822" t="s">
        <v>3465</v>
      </c>
      <c r="C2808" s="822" t="s">
        <v>3471</v>
      </c>
      <c r="D2808" s="823" t="s">
        <v>6113</v>
      </c>
      <c r="E2808" s="824" t="s">
        <v>3526</v>
      </c>
      <c r="F2808" s="822" t="s">
        <v>3466</v>
      </c>
      <c r="G2808" s="822" t="s">
        <v>3712</v>
      </c>
      <c r="H2808" s="822" t="s">
        <v>329</v>
      </c>
      <c r="I2808" s="822" t="s">
        <v>3716</v>
      </c>
      <c r="J2808" s="822" t="s">
        <v>3714</v>
      </c>
      <c r="K2808" s="822" t="s">
        <v>1212</v>
      </c>
      <c r="L2808" s="825">
        <v>0</v>
      </c>
      <c r="M2808" s="825">
        <v>0</v>
      </c>
      <c r="N2808" s="822">
        <v>4</v>
      </c>
      <c r="O2808" s="826">
        <v>1.5</v>
      </c>
      <c r="P2808" s="825">
        <v>0</v>
      </c>
      <c r="Q2808" s="827"/>
      <c r="R2808" s="822">
        <v>4</v>
      </c>
      <c r="S2808" s="827">
        <v>1</v>
      </c>
      <c r="T2808" s="826">
        <v>1.5</v>
      </c>
      <c r="U2808" s="828">
        <v>1</v>
      </c>
    </row>
    <row r="2809" spans="1:21" ht="14.45" customHeight="1" x14ac:dyDescent="0.2">
      <c r="A2809" s="821">
        <v>21</v>
      </c>
      <c r="B2809" s="822" t="s">
        <v>3465</v>
      </c>
      <c r="C2809" s="822" t="s">
        <v>3471</v>
      </c>
      <c r="D2809" s="823" t="s">
        <v>6113</v>
      </c>
      <c r="E2809" s="824" t="s">
        <v>3526</v>
      </c>
      <c r="F2809" s="822" t="s">
        <v>3466</v>
      </c>
      <c r="G2809" s="822" t="s">
        <v>3712</v>
      </c>
      <c r="H2809" s="822" t="s">
        <v>329</v>
      </c>
      <c r="I2809" s="822" t="s">
        <v>5155</v>
      </c>
      <c r="J2809" s="822" t="s">
        <v>3714</v>
      </c>
      <c r="K2809" s="822" t="s">
        <v>5156</v>
      </c>
      <c r="L2809" s="825">
        <v>0</v>
      </c>
      <c r="M2809" s="825">
        <v>0</v>
      </c>
      <c r="N2809" s="822">
        <v>2</v>
      </c>
      <c r="O2809" s="826">
        <v>1</v>
      </c>
      <c r="P2809" s="825"/>
      <c r="Q2809" s="827"/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21</v>
      </c>
      <c r="B2810" s="822" t="s">
        <v>3465</v>
      </c>
      <c r="C2810" s="822" t="s">
        <v>3471</v>
      </c>
      <c r="D2810" s="823" t="s">
        <v>6113</v>
      </c>
      <c r="E2810" s="824" t="s">
        <v>3526</v>
      </c>
      <c r="F2810" s="822" t="s">
        <v>3466</v>
      </c>
      <c r="G2810" s="822" t="s">
        <v>4287</v>
      </c>
      <c r="H2810" s="822" t="s">
        <v>662</v>
      </c>
      <c r="I2810" s="822" t="s">
        <v>3027</v>
      </c>
      <c r="J2810" s="822" t="s">
        <v>3028</v>
      </c>
      <c r="K2810" s="822" t="s">
        <v>3029</v>
      </c>
      <c r="L2810" s="825">
        <v>505.86</v>
      </c>
      <c r="M2810" s="825">
        <v>5058.6000000000004</v>
      </c>
      <c r="N2810" s="822">
        <v>10</v>
      </c>
      <c r="O2810" s="826">
        <v>5</v>
      </c>
      <c r="P2810" s="825">
        <v>5058.6000000000004</v>
      </c>
      <c r="Q2810" s="827">
        <v>1</v>
      </c>
      <c r="R2810" s="822">
        <v>10</v>
      </c>
      <c r="S2810" s="827">
        <v>1</v>
      </c>
      <c r="T2810" s="826">
        <v>5</v>
      </c>
      <c r="U2810" s="828">
        <v>1</v>
      </c>
    </row>
    <row r="2811" spans="1:21" ht="14.45" customHeight="1" x14ac:dyDescent="0.2">
      <c r="A2811" s="821">
        <v>21</v>
      </c>
      <c r="B2811" s="822" t="s">
        <v>3465</v>
      </c>
      <c r="C2811" s="822" t="s">
        <v>3471</v>
      </c>
      <c r="D2811" s="823" t="s">
        <v>6113</v>
      </c>
      <c r="E2811" s="824" t="s">
        <v>3526</v>
      </c>
      <c r="F2811" s="822" t="s">
        <v>3466</v>
      </c>
      <c r="G2811" s="822" t="s">
        <v>4287</v>
      </c>
      <c r="H2811" s="822" t="s">
        <v>662</v>
      </c>
      <c r="I2811" s="822" t="s">
        <v>3294</v>
      </c>
      <c r="J2811" s="822" t="s">
        <v>3028</v>
      </c>
      <c r="K2811" s="822" t="s">
        <v>3295</v>
      </c>
      <c r="L2811" s="825">
        <v>758.79</v>
      </c>
      <c r="M2811" s="825">
        <v>1517.58</v>
      </c>
      <c r="N2811" s="822">
        <v>2</v>
      </c>
      <c r="O2811" s="826">
        <v>1</v>
      </c>
      <c r="P2811" s="825">
        <v>1517.58</v>
      </c>
      <c r="Q2811" s="827">
        <v>1</v>
      </c>
      <c r="R2811" s="822">
        <v>2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21</v>
      </c>
      <c r="B2812" s="822" t="s">
        <v>3465</v>
      </c>
      <c r="C2812" s="822" t="s">
        <v>3471</v>
      </c>
      <c r="D2812" s="823" t="s">
        <v>6113</v>
      </c>
      <c r="E2812" s="824" t="s">
        <v>3526</v>
      </c>
      <c r="F2812" s="822" t="s">
        <v>3466</v>
      </c>
      <c r="G2812" s="822" t="s">
        <v>4287</v>
      </c>
      <c r="H2812" s="822" t="s">
        <v>662</v>
      </c>
      <c r="I2812" s="822" t="s">
        <v>5269</v>
      </c>
      <c r="J2812" s="822" t="s">
        <v>3028</v>
      </c>
      <c r="K2812" s="822" t="s">
        <v>5270</v>
      </c>
      <c r="L2812" s="825">
        <v>1011.73</v>
      </c>
      <c r="M2812" s="825">
        <v>4046.92</v>
      </c>
      <c r="N2812" s="822">
        <v>4</v>
      </c>
      <c r="O2812" s="826">
        <v>1</v>
      </c>
      <c r="P2812" s="825">
        <v>4046.92</v>
      </c>
      <c r="Q2812" s="827">
        <v>1</v>
      </c>
      <c r="R2812" s="822">
        <v>4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21</v>
      </c>
      <c r="B2813" s="822" t="s">
        <v>3465</v>
      </c>
      <c r="C2813" s="822" t="s">
        <v>3471</v>
      </c>
      <c r="D2813" s="823" t="s">
        <v>6113</v>
      </c>
      <c r="E2813" s="824" t="s">
        <v>3526</v>
      </c>
      <c r="F2813" s="822" t="s">
        <v>3466</v>
      </c>
      <c r="G2813" s="822" t="s">
        <v>3717</v>
      </c>
      <c r="H2813" s="822" t="s">
        <v>662</v>
      </c>
      <c r="I2813" s="822" t="s">
        <v>2880</v>
      </c>
      <c r="J2813" s="822" t="s">
        <v>1621</v>
      </c>
      <c r="K2813" s="822" t="s">
        <v>2881</v>
      </c>
      <c r="L2813" s="825">
        <v>168.41</v>
      </c>
      <c r="M2813" s="825">
        <v>673.64</v>
      </c>
      <c r="N2813" s="822">
        <v>4</v>
      </c>
      <c r="O2813" s="826">
        <v>1.5</v>
      </c>
      <c r="P2813" s="825">
        <v>673.64</v>
      </c>
      <c r="Q2813" s="827">
        <v>1</v>
      </c>
      <c r="R2813" s="822">
        <v>4</v>
      </c>
      <c r="S2813" s="827">
        <v>1</v>
      </c>
      <c r="T2813" s="826">
        <v>1.5</v>
      </c>
      <c r="U2813" s="828">
        <v>1</v>
      </c>
    </row>
    <row r="2814" spans="1:21" ht="14.45" customHeight="1" x14ac:dyDescent="0.2">
      <c r="A2814" s="821">
        <v>21</v>
      </c>
      <c r="B2814" s="822" t="s">
        <v>3465</v>
      </c>
      <c r="C2814" s="822" t="s">
        <v>3471</v>
      </c>
      <c r="D2814" s="823" t="s">
        <v>6113</v>
      </c>
      <c r="E2814" s="824" t="s">
        <v>3526</v>
      </c>
      <c r="F2814" s="822" t="s">
        <v>3466</v>
      </c>
      <c r="G2814" s="822" t="s">
        <v>3717</v>
      </c>
      <c r="H2814" s="822" t="s">
        <v>662</v>
      </c>
      <c r="I2814" s="822" t="s">
        <v>3248</v>
      </c>
      <c r="J2814" s="822" t="s">
        <v>1621</v>
      </c>
      <c r="K2814" s="822" t="s">
        <v>2921</v>
      </c>
      <c r="L2814" s="825">
        <v>84.21</v>
      </c>
      <c r="M2814" s="825">
        <v>505.26</v>
      </c>
      <c r="N2814" s="822">
        <v>6</v>
      </c>
      <c r="O2814" s="826">
        <v>2.5</v>
      </c>
      <c r="P2814" s="825">
        <v>336.84</v>
      </c>
      <c r="Q2814" s="827">
        <v>0.66666666666666663</v>
      </c>
      <c r="R2814" s="822">
        <v>4</v>
      </c>
      <c r="S2814" s="827">
        <v>0.66666666666666663</v>
      </c>
      <c r="T2814" s="826">
        <v>1.5</v>
      </c>
      <c r="U2814" s="828">
        <v>0.6</v>
      </c>
    </row>
    <row r="2815" spans="1:21" ht="14.45" customHeight="1" x14ac:dyDescent="0.2">
      <c r="A2815" s="821">
        <v>21</v>
      </c>
      <c r="B2815" s="822" t="s">
        <v>3465</v>
      </c>
      <c r="C2815" s="822" t="s">
        <v>3471</v>
      </c>
      <c r="D2815" s="823" t="s">
        <v>6113</v>
      </c>
      <c r="E2815" s="824" t="s">
        <v>3526</v>
      </c>
      <c r="F2815" s="822" t="s">
        <v>3466</v>
      </c>
      <c r="G2815" s="822" t="s">
        <v>3717</v>
      </c>
      <c r="H2815" s="822" t="s">
        <v>329</v>
      </c>
      <c r="I2815" s="822" t="s">
        <v>3718</v>
      </c>
      <c r="J2815" s="822" t="s">
        <v>1621</v>
      </c>
      <c r="K2815" s="822" t="s">
        <v>1622</v>
      </c>
      <c r="L2815" s="825">
        <v>235.78</v>
      </c>
      <c r="M2815" s="825">
        <v>707.34</v>
      </c>
      <c r="N2815" s="822">
        <v>3</v>
      </c>
      <c r="O2815" s="826">
        <v>2.5</v>
      </c>
      <c r="P2815" s="825">
        <v>471.56</v>
      </c>
      <c r="Q2815" s="827">
        <v>0.66666666666666663</v>
      </c>
      <c r="R2815" s="822">
        <v>2</v>
      </c>
      <c r="S2815" s="827">
        <v>0.66666666666666663</v>
      </c>
      <c r="T2815" s="826">
        <v>1.5</v>
      </c>
      <c r="U2815" s="828">
        <v>0.6</v>
      </c>
    </row>
    <row r="2816" spans="1:21" ht="14.45" customHeight="1" x14ac:dyDescent="0.2">
      <c r="A2816" s="821">
        <v>21</v>
      </c>
      <c r="B2816" s="822" t="s">
        <v>3465</v>
      </c>
      <c r="C2816" s="822" t="s">
        <v>3471</v>
      </c>
      <c r="D2816" s="823" t="s">
        <v>6113</v>
      </c>
      <c r="E2816" s="824" t="s">
        <v>3526</v>
      </c>
      <c r="F2816" s="822" t="s">
        <v>3466</v>
      </c>
      <c r="G2816" s="822" t="s">
        <v>3719</v>
      </c>
      <c r="H2816" s="822" t="s">
        <v>662</v>
      </c>
      <c r="I2816" s="822" t="s">
        <v>3340</v>
      </c>
      <c r="J2816" s="822" t="s">
        <v>1629</v>
      </c>
      <c r="K2816" s="822" t="s">
        <v>3341</v>
      </c>
      <c r="L2816" s="825">
        <v>117.55</v>
      </c>
      <c r="M2816" s="825">
        <v>3291.3999999999996</v>
      </c>
      <c r="N2816" s="822">
        <v>28</v>
      </c>
      <c r="O2816" s="826">
        <v>19</v>
      </c>
      <c r="P2816" s="825">
        <v>2115.8999999999996</v>
      </c>
      <c r="Q2816" s="827">
        <v>0.64285714285714279</v>
      </c>
      <c r="R2816" s="822">
        <v>18</v>
      </c>
      <c r="S2816" s="827">
        <v>0.6428571428571429</v>
      </c>
      <c r="T2816" s="826">
        <v>11.5</v>
      </c>
      <c r="U2816" s="828">
        <v>0.60526315789473684</v>
      </c>
    </row>
    <row r="2817" spans="1:21" ht="14.45" customHeight="1" x14ac:dyDescent="0.2">
      <c r="A2817" s="821">
        <v>21</v>
      </c>
      <c r="B2817" s="822" t="s">
        <v>3465</v>
      </c>
      <c r="C2817" s="822" t="s">
        <v>3471</v>
      </c>
      <c r="D2817" s="823" t="s">
        <v>6113</v>
      </c>
      <c r="E2817" s="824" t="s">
        <v>3526</v>
      </c>
      <c r="F2817" s="822" t="s">
        <v>3466</v>
      </c>
      <c r="G2817" s="822" t="s">
        <v>3719</v>
      </c>
      <c r="H2817" s="822" t="s">
        <v>662</v>
      </c>
      <c r="I2817" s="822" t="s">
        <v>3141</v>
      </c>
      <c r="J2817" s="822" t="s">
        <v>1629</v>
      </c>
      <c r="K2817" s="822" t="s">
        <v>824</v>
      </c>
      <c r="L2817" s="825">
        <v>58.77</v>
      </c>
      <c r="M2817" s="825">
        <v>176.31</v>
      </c>
      <c r="N2817" s="822">
        <v>3</v>
      </c>
      <c r="O2817" s="826">
        <v>1.5</v>
      </c>
      <c r="P2817" s="825">
        <v>117.54</v>
      </c>
      <c r="Q2817" s="827">
        <v>0.66666666666666674</v>
      </c>
      <c r="R2817" s="822">
        <v>2</v>
      </c>
      <c r="S2817" s="827">
        <v>0.66666666666666663</v>
      </c>
      <c r="T2817" s="826">
        <v>1</v>
      </c>
      <c r="U2817" s="828">
        <v>0.66666666666666663</v>
      </c>
    </row>
    <row r="2818" spans="1:21" ht="14.45" customHeight="1" x14ac:dyDescent="0.2">
      <c r="A2818" s="821">
        <v>21</v>
      </c>
      <c r="B2818" s="822" t="s">
        <v>3465</v>
      </c>
      <c r="C2818" s="822" t="s">
        <v>3471</v>
      </c>
      <c r="D2818" s="823" t="s">
        <v>6113</v>
      </c>
      <c r="E2818" s="824" t="s">
        <v>3526</v>
      </c>
      <c r="F2818" s="822" t="s">
        <v>3466</v>
      </c>
      <c r="G2818" s="822" t="s">
        <v>3719</v>
      </c>
      <c r="H2818" s="822" t="s">
        <v>662</v>
      </c>
      <c r="I2818" s="822" t="s">
        <v>4288</v>
      </c>
      <c r="J2818" s="822" t="s">
        <v>1629</v>
      </c>
      <c r="K2818" s="822" t="s">
        <v>3722</v>
      </c>
      <c r="L2818" s="825">
        <v>176.32</v>
      </c>
      <c r="M2818" s="825">
        <v>705.28</v>
      </c>
      <c r="N2818" s="822">
        <v>4</v>
      </c>
      <c r="O2818" s="826">
        <v>2</v>
      </c>
      <c r="P2818" s="825">
        <v>705.28</v>
      </c>
      <c r="Q2818" s="827">
        <v>1</v>
      </c>
      <c r="R2818" s="822">
        <v>4</v>
      </c>
      <c r="S2818" s="827">
        <v>1</v>
      </c>
      <c r="T2818" s="826">
        <v>2</v>
      </c>
      <c r="U2818" s="828">
        <v>1</v>
      </c>
    </row>
    <row r="2819" spans="1:21" ht="14.45" customHeight="1" x14ac:dyDescent="0.2">
      <c r="A2819" s="821">
        <v>21</v>
      </c>
      <c r="B2819" s="822" t="s">
        <v>3465</v>
      </c>
      <c r="C2819" s="822" t="s">
        <v>3471</v>
      </c>
      <c r="D2819" s="823" t="s">
        <v>6113</v>
      </c>
      <c r="E2819" s="824" t="s">
        <v>3526</v>
      </c>
      <c r="F2819" s="822" t="s">
        <v>3466</v>
      </c>
      <c r="G2819" s="822" t="s">
        <v>3727</v>
      </c>
      <c r="H2819" s="822" t="s">
        <v>329</v>
      </c>
      <c r="I2819" s="822" t="s">
        <v>3728</v>
      </c>
      <c r="J2819" s="822" t="s">
        <v>3729</v>
      </c>
      <c r="K2819" s="822" t="s">
        <v>2881</v>
      </c>
      <c r="L2819" s="825">
        <v>78.33</v>
      </c>
      <c r="M2819" s="825">
        <v>1096.6199999999999</v>
      </c>
      <c r="N2819" s="822">
        <v>14</v>
      </c>
      <c r="O2819" s="826">
        <v>6</v>
      </c>
      <c r="P2819" s="825">
        <v>939.95999999999992</v>
      </c>
      <c r="Q2819" s="827">
        <v>0.85714285714285721</v>
      </c>
      <c r="R2819" s="822">
        <v>12</v>
      </c>
      <c r="S2819" s="827">
        <v>0.8571428571428571</v>
      </c>
      <c r="T2819" s="826">
        <v>5</v>
      </c>
      <c r="U2819" s="828">
        <v>0.83333333333333337</v>
      </c>
    </row>
    <row r="2820" spans="1:21" ht="14.45" customHeight="1" x14ac:dyDescent="0.2">
      <c r="A2820" s="821">
        <v>21</v>
      </c>
      <c r="B2820" s="822" t="s">
        <v>3465</v>
      </c>
      <c r="C2820" s="822" t="s">
        <v>3471</v>
      </c>
      <c r="D2820" s="823" t="s">
        <v>6113</v>
      </c>
      <c r="E2820" s="824" t="s">
        <v>3526</v>
      </c>
      <c r="F2820" s="822" t="s">
        <v>3466</v>
      </c>
      <c r="G2820" s="822" t="s">
        <v>3727</v>
      </c>
      <c r="H2820" s="822" t="s">
        <v>329</v>
      </c>
      <c r="I2820" s="822" t="s">
        <v>3730</v>
      </c>
      <c r="J2820" s="822" t="s">
        <v>3729</v>
      </c>
      <c r="K2820" s="822" t="s">
        <v>2881</v>
      </c>
      <c r="L2820" s="825">
        <v>78.33</v>
      </c>
      <c r="M2820" s="825">
        <v>626.64</v>
      </c>
      <c r="N2820" s="822">
        <v>8</v>
      </c>
      <c r="O2820" s="826">
        <v>2.5</v>
      </c>
      <c r="P2820" s="825">
        <v>469.98</v>
      </c>
      <c r="Q2820" s="827">
        <v>0.75</v>
      </c>
      <c r="R2820" s="822">
        <v>6</v>
      </c>
      <c r="S2820" s="827">
        <v>0.75</v>
      </c>
      <c r="T2820" s="826">
        <v>2</v>
      </c>
      <c r="U2820" s="828">
        <v>0.8</v>
      </c>
    </row>
    <row r="2821" spans="1:21" ht="14.45" customHeight="1" x14ac:dyDescent="0.2">
      <c r="A2821" s="821">
        <v>21</v>
      </c>
      <c r="B2821" s="822" t="s">
        <v>3465</v>
      </c>
      <c r="C2821" s="822" t="s">
        <v>3471</v>
      </c>
      <c r="D2821" s="823" t="s">
        <v>6113</v>
      </c>
      <c r="E2821" s="824" t="s">
        <v>3526</v>
      </c>
      <c r="F2821" s="822" t="s">
        <v>3466</v>
      </c>
      <c r="G2821" s="822" t="s">
        <v>3727</v>
      </c>
      <c r="H2821" s="822" t="s">
        <v>329</v>
      </c>
      <c r="I2821" s="822" t="s">
        <v>5580</v>
      </c>
      <c r="J2821" s="822" t="s">
        <v>3729</v>
      </c>
      <c r="K2821" s="822" t="s">
        <v>2921</v>
      </c>
      <c r="L2821" s="825">
        <v>39.17</v>
      </c>
      <c r="M2821" s="825">
        <v>78.34</v>
      </c>
      <c r="N2821" s="822">
        <v>2</v>
      </c>
      <c r="O2821" s="826">
        <v>0.5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21</v>
      </c>
      <c r="B2822" s="822" t="s">
        <v>3465</v>
      </c>
      <c r="C2822" s="822" t="s">
        <v>3471</v>
      </c>
      <c r="D2822" s="823" t="s">
        <v>6113</v>
      </c>
      <c r="E2822" s="824" t="s">
        <v>3526</v>
      </c>
      <c r="F2822" s="822" t="s">
        <v>3466</v>
      </c>
      <c r="G2822" s="822" t="s">
        <v>3731</v>
      </c>
      <c r="H2822" s="822" t="s">
        <v>329</v>
      </c>
      <c r="I2822" s="822" t="s">
        <v>3732</v>
      </c>
      <c r="J2822" s="822" t="s">
        <v>1870</v>
      </c>
      <c r="K2822" s="822" t="s">
        <v>1871</v>
      </c>
      <c r="L2822" s="825">
        <v>264</v>
      </c>
      <c r="M2822" s="825">
        <v>528</v>
      </c>
      <c r="N2822" s="822">
        <v>2</v>
      </c>
      <c r="O2822" s="826">
        <v>2</v>
      </c>
      <c r="P2822" s="825">
        <v>264</v>
      </c>
      <c r="Q2822" s="827">
        <v>0.5</v>
      </c>
      <c r="R2822" s="822">
        <v>1</v>
      </c>
      <c r="S2822" s="827">
        <v>0.5</v>
      </c>
      <c r="T2822" s="826">
        <v>1</v>
      </c>
      <c r="U2822" s="828">
        <v>0.5</v>
      </c>
    </row>
    <row r="2823" spans="1:21" ht="14.45" customHeight="1" x14ac:dyDescent="0.2">
      <c r="A2823" s="821">
        <v>21</v>
      </c>
      <c r="B2823" s="822" t="s">
        <v>3465</v>
      </c>
      <c r="C2823" s="822" t="s">
        <v>3471</v>
      </c>
      <c r="D2823" s="823" t="s">
        <v>6113</v>
      </c>
      <c r="E2823" s="824" t="s">
        <v>3526</v>
      </c>
      <c r="F2823" s="822" t="s">
        <v>3466</v>
      </c>
      <c r="G2823" s="822" t="s">
        <v>3731</v>
      </c>
      <c r="H2823" s="822" t="s">
        <v>662</v>
      </c>
      <c r="I2823" s="822" t="s">
        <v>3089</v>
      </c>
      <c r="J2823" s="822" t="s">
        <v>1870</v>
      </c>
      <c r="K2823" s="822" t="s">
        <v>824</v>
      </c>
      <c r="L2823" s="825">
        <v>65.989999999999995</v>
      </c>
      <c r="M2823" s="825">
        <v>65.989999999999995</v>
      </c>
      <c r="N2823" s="822">
        <v>1</v>
      </c>
      <c r="O2823" s="826">
        <v>0.5</v>
      </c>
      <c r="P2823" s="825">
        <v>65.989999999999995</v>
      </c>
      <c r="Q2823" s="827">
        <v>1</v>
      </c>
      <c r="R2823" s="822">
        <v>1</v>
      </c>
      <c r="S2823" s="827">
        <v>1</v>
      </c>
      <c r="T2823" s="826">
        <v>0.5</v>
      </c>
      <c r="U2823" s="828">
        <v>1</v>
      </c>
    </row>
    <row r="2824" spans="1:21" ht="14.45" customHeight="1" x14ac:dyDescent="0.2">
      <c r="A2824" s="821">
        <v>21</v>
      </c>
      <c r="B2824" s="822" t="s">
        <v>3465</v>
      </c>
      <c r="C2824" s="822" t="s">
        <v>3471</v>
      </c>
      <c r="D2824" s="823" t="s">
        <v>6113</v>
      </c>
      <c r="E2824" s="824" t="s">
        <v>3526</v>
      </c>
      <c r="F2824" s="822" t="s">
        <v>3466</v>
      </c>
      <c r="G2824" s="822" t="s">
        <v>3731</v>
      </c>
      <c r="H2824" s="822" t="s">
        <v>662</v>
      </c>
      <c r="I2824" s="822" t="s">
        <v>3733</v>
      </c>
      <c r="J2824" s="822" t="s">
        <v>1870</v>
      </c>
      <c r="K2824" s="822" t="s">
        <v>3341</v>
      </c>
      <c r="L2824" s="825">
        <v>131.97999999999999</v>
      </c>
      <c r="M2824" s="825">
        <v>1187.82</v>
      </c>
      <c r="N2824" s="822">
        <v>9</v>
      </c>
      <c r="O2824" s="826">
        <v>5.5</v>
      </c>
      <c r="P2824" s="825">
        <v>791.88</v>
      </c>
      <c r="Q2824" s="827">
        <v>0.66666666666666674</v>
      </c>
      <c r="R2824" s="822">
        <v>6</v>
      </c>
      <c r="S2824" s="827">
        <v>0.66666666666666663</v>
      </c>
      <c r="T2824" s="826">
        <v>3.5</v>
      </c>
      <c r="U2824" s="828">
        <v>0.63636363636363635</v>
      </c>
    </row>
    <row r="2825" spans="1:21" ht="14.45" customHeight="1" x14ac:dyDescent="0.2">
      <c r="A2825" s="821">
        <v>21</v>
      </c>
      <c r="B2825" s="822" t="s">
        <v>3465</v>
      </c>
      <c r="C2825" s="822" t="s">
        <v>3471</v>
      </c>
      <c r="D2825" s="823" t="s">
        <v>6113</v>
      </c>
      <c r="E2825" s="824" t="s">
        <v>3526</v>
      </c>
      <c r="F2825" s="822" t="s">
        <v>3466</v>
      </c>
      <c r="G2825" s="822" t="s">
        <v>3736</v>
      </c>
      <c r="H2825" s="822" t="s">
        <v>329</v>
      </c>
      <c r="I2825" s="822" t="s">
        <v>5581</v>
      </c>
      <c r="J2825" s="822" t="s">
        <v>4296</v>
      </c>
      <c r="K2825" s="822" t="s">
        <v>5582</v>
      </c>
      <c r="L2825" s="825">
        <v>23.51</v>
      </c>
      <c r="M2825" s="825">
        <v>23.51</v>
      </c>
      <c r="N2825" s="822">
        <v>1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21</v>
      </c>
      <c r="B2826" s="822" t="s">
        <v>3465</v>
      </c>
      <c r="C2826" s="822" t="s">
        <v>3471</v>
      </c>
      <c r="D2826" s="823" t="s">
        <v>6113</v>
      </c>
      <c r="E2826" s="824" t="s">
        <v>3526</v>
      </c>
      <c r="F2826" s="822" t="s">
        <v>3466</v>
      </c>
      <c r="G2826" s="822" t="s">
        <v>3579</v>
      </c>
      <c r="H2826" s="822" t="s">
        <v>329</v>
      </c>
      <c r="I2826" s="822" t="s">
        <v>3740</v>
      </c>
      <c r="J2826" s="822" t="s">
        <v>1011</v>
      </c>
      <c r="K2826" s="822" t="s">
        <v>1013</v>
      </c>
      <c r="L2826" s="825">
        <v>354.04</v>
      </c>
      <c r="M2826" s="825">
        <v>12745.440000000002</v>
      </c>
      <c r="N2826" s="822">
        <v>36</v>
      </c>
      <c r="O2826" s="826">
        <v>13</v>
      </c>
      <c r="P2826" s="825">
        <v>8496.9600000000009</v>
      </c>
      <c r="Q2826" s="827">
        <v>0.66666666666666663</v>
      </c>
      <c r="R2826" s="822">
        <v>24</v>
      </c>
      <c r="S2826" s="827">
        <v>0.66666666666666663</v>
      </c>
      <c r="T2826" s="826">
        <v>8.5</v>
      </c>
      <c r="U2826" s="828">
        <v>0.65384615384615385</v>
      </c>
    </row>
    <row r="2827" spans="1:21" ht="14.45" customHeight="1" x14ac:dyDescent="0.2">
      <c r="A2827" s="821">
        <v>21</v>
      </c>
      <c r="B2827" s="822" t="s">
        <v>3465</v>
      </c>
      <c r="C2827" s="822" t="s">
        <v>3471</v>
      </c>
      <c r="D2827" s="823" t="s">
        <v>6113</v>
      </c>
      <c r="E2827" s="824" t="s">
        <v>3526</v>
      </c>
      <c r="F2827" s="822" t="s">
        <v>3466</v>
      </c>
      <c r="G2827" s="822" t="s">
        <v>3579</v>
      </c>
      <c r="H2827" s="822" t="s">
        <v>329</v>
      </c>
      <c r="I2827" s="822" t="s">
        <v>3741</v>
      </c>
      <c r="J2827" s="822" t="s">
        <v>3581</v>
      </c>
      <c r="K2827" s="822" t="s">
        <v>1012</v>
      </c>
      <c r="L2827" s="825">
        <v>236.03</v>
      </c>
      <c r="M2827" s="825">
        <v>236.03</v>
      </c>
      <c r="N2827" s="822">
        <v>1</v>
      </c>
      <c r="O2827" s="826">
        <v>0.5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21</v>
      </c>
      <c r="B2828" s="822" t="s">
        <v>3465</v>
      </c>
      <c r="C2828" s="822" t="s">
        <v>3471</v>
      </c>
      <c r="D2828" s="823" t="s">
        <v>6113</v>
      </c>
      <c r="E2828" s="824" t="s">
        <v>3526</v>
      </c>
      <c r="F2828" s="822" t="s">
        <v>3466</v>
      </c>
      <c r="G2828" s="822" t="s">
        <v>3579</v>
      </c>
      <c r="H2828" s="822" t="s">
        <v>329</v>
      </c>
      <c r="I2828" s="822" t="s">
        <v>3580</v>
      </c>
      <c r="J2828" s="822" t="s">
        <v>3581</v>
      </c>
      <c r="K2828" s="822" t="s">
        <v>1013</v>
      </c>
      <c r="L2828" s="825">
        <v>354.04</v>
      </c>
      <c r="M2828" s="825">
        <v>5310.6</v>
      </c>
      <c r="N2828" s="822">
        <v>15</v>
      </c>
      <c r="O2828" s="826">
        <v>7.5</v>
      </c>
      <c r="P2828" s="825">
        <v>2832.32</v>
      </c>
      <c r="Q2828" s="827">
        <v>0.53333333333333333</v>
      </c>
      <c r="R2828" s="822">
        <v>8</v>
      </c>
      <c r="S2828" s="827">
        <v>0.53333333333333333</v>
      </c>
      <c r="T2828" s="826">
        <v>4.5</v>
      </c>
      <c r="U2828" s="828">
        <v>0.6</v>
      </c>
    </row>
    <row r="2829" spans="1:21" ht="14.45" customHeight="1" x14ac:dyDescent="0.2">
      <c r="A2829" s="821">
        <v>21</v>
      </c>
      <c r="B2829" s="822" t="s">
        <v>3465</v>
      </c>
      <c r="C2829" s="822" t="s">
        <v>3471</v>
      </c>
      <c r="D2829" s="823" t="s">
        <v>6113</v>
      </c>
      <c r="E2829" s="824" t="s">
        <v>3526</v>
      </c>
      <c r="F2829" s="822" t="s">
        <v>3466</v>
      </c>
      <c r="G2829" s="822" t="s">
        <v>4297</v>
      </c>
      <c r="H2829" s="822" t="s">
        <v>329</v>
      </c>
      <c r="I2829" s="822" t="s">
        <v>4946</v>
      </c>
      <c r="J2829" s="822" t="s">
        <v>1252</v>
      </c>
      <c r="K2829" s="822" t="s">
        <v>2313</v>
      </c>
      <c r="L2829" s="825">
        <v>52.78</v>
      </c>
      <c r="M2829" s="825">
        <v>52.78</v>
      </c>
      <c r="N2829" s="822">
        <v>1</v>
      </c>
      <c r="O2829" s="826">
        <v>0.5</v>
      </c>
      <c r="P2829" s="825">
        <v>52.78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21</v>
      </c>
      <c r="B2830" s="822" t="s">
        <v>3465</v>
      </c>
      <c r="C2830" s="822" t="s">
        <v>3471</v>
      </c>
      <c r="D2830" s="823" t="s">
        <v>6113</v>
      </c>
      <c r="E2830" s="824" t="s">
        <v>3526</v>
      </c>
      <c r="F2830" s="822" t="s">
        <v>3466</v>
      </c>
      <c r="G2830" s="822" t="s">
        <v>4297</v>
      </c>
      <c r="H2830" s="822" t="s">
        <v>329</v>
      </c>
      <c r="I2830" s="822" t="s">
        <v>4298</v>
      </c>
      <c r="J2830" s="822" t="s">
        <v>1252</v>
      </c>
      <c r="K2830" s="822" t="s">
        <v>1253</v>
      </c>
      <c r="L2830" s="825">
        <v>52.78</v>
      </c>
      <c r="M2830" s="825">
        <v>52.78</v>
      </c>
      <c r="N2830" s="822">
        <v>1</v>
      </c>
      <c r="O2830" s="826">
        <v>0.5</v>
      </c>
      <c r="P2830" s="825">
        <v>52.78</v>
      </c>
      <c r="Q2830" s="827">
        <v>1</v>
      </c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21</v>
      </c>
      <c r="B2831" s="822" t="s">
        <v>3465</v>
      </c>
      <c r="C2831" s="822" t="s">
        <v>3471</v>
      </c>
      <c r="D2831" s="823" t="s">
        <v>6113</v>
      </c>
      <c r="E2831" s="824" t="s">
        <v>3526</v>
      </c>
      <c r="F2831" s="822" t="s">
        <v>3466</v>
      </c>
      <c r="G2831" s="822" t="s">
        <v>3742</v>
      </c>
      <c r="H2831" s="822" t="s">
        <v>329</v>
      </c>
      <c r="I2831" s="822" t="s">
        <v>3743</v>
      </c>
      <c r="J2831" s="822" t="s">
        <v>879</v>
      </c>
      <c r="K2831" s="822" t="s">
        <v>2843</v>
      </c>
      <c r="L2831" s="825">
        <v>46.81</v>
      </c>
      <c r="M2831" s="825">
        <v>93.62</v>
      </c>
      <c r="N2831" s="822">
        <v>2</v>
      </c>
      <c r="O2831" s="826">
        <v>2</v>
      </c>
      <c r="P2831" s="825">
        <v>46.81</v>
      </c>
      <c r="Q2831" s="827">
        <v>0.5</v>
      </c>
      <c r="R2831" s="822">
        <v>1</v>
      </c>
      <c r="S2831" s="827">
        <v>0.5</v>
      </c>
      <c r="T2831" s="826">
        <v>1</v>
      </c>
      <c r="U2831" s="828">
        <v>0.5</v>
      </c>
    </row>
    <row r="2832" spans="1:21" ht="14.45" customHeight="1" x14ac:dyDescent="0.2">
      <c r="A2832" s="821">
        <v>21</v>
      </c>
      <c r="B2832" s="822" t="s">
        <v>3465</v>
      </c>
      <c r="C2832" s="822" t="s">
        <v>3471</v>
      </c>
      <c r="D2832" s="823" t="s">
        <v>6113</v>
      </c>
      <c r="E2832" s="824" t="s">
        <v>3526</v>
      </c>
      <c r="F2832" s="822" t="s">
        <v>3466</v>
      </c>
      <c r="G2832" s="822" t="s">
        <v>3742</v>
      </c>
      <c r="H2832" s="822" t="s">
        <v>329</v>
      </c>
      <c r="I2832" s="822" t="s">
        <v>4661</v>
      </c>
      <c r="J2832" s="822" t="s">
        <v>879</v>
      </c>
      <c r="K2832" s="822" t="s">
        <v>880</v>
      </c>
      <c r="L2832" s="825">
        <v>46.81</v>
      </c>
      <c r="M2832" s="825">
        <v>46.81</v>
      </c>
      <c r="N2832" s="822">
        <v>1</v>
      </c>
      <c r="O2832" s="826">
        <v>0.5</v>
      </c>
      <c r="P2832" s="825">
        <v>46.81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21</v>
      </c>
      <c r="B2833" s="822" t="s">
        <v>3465</v>
      </c>
      <c r="C2833" s="822" t="s">
        <v>3471</v>
      </c>
      <c r="D2833" s="823" t="s">
        <v>6113</v>
      </c>
      <c r="E2833" s="824" t="s">
        <v>3526</v>
      </c>
      <c r="F2833" s="822" t="s">
        <v>3466</v>
      </c>
      <c r="G2833" s="822" t="s">
        <v>4896</v>
      </c>
      <c r="H2833" s="822" t="s">
        <v>329</v>
      </c>
      <c r="I2833" s="822" t="s">
        <v>4897</v>
      </c>
      <c r="J2833" s="822" t="s">
        <v>4898</v>
      </c>
      <c r="K2833" s="822" t="s">
        <v>4899</v>
      </c>
      <c r="L2833" s="825">
        <v>23.72</v>
      </c>
      <c r="M2833" s="825">
        <v>71.16</v>
      </c>
      <c r="N2833" s="822">
        <v>3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21</v>
      </c>
      <c r="B2834" s="822" t="s">
        <v>3465</v>
      </c>
      <c r="C2834" s="822" t="s">
        <v>3471</v>
      </c>
      <c r="D2834" s="823" t="s">
        <v>6113</v>
      </c>
      <c r="E2834" s="824" t="s">
        <v>3526</v>
      </c>
      <c r="F2834" s="822" t="s">
        <v>3466</v>
      </c>
      <c r="G2834" s="822" t="s">
        <v>4810</v>
      </c>
      <c r="H2834" s="822" t="s">
        <v>329</v>
      </c>
      <c r="I2834" s="822" t="s">
        <v>4950</v>
      </c>
      <c r="J2834" s="822" t="s">
        <v>4812</v>
      </c>
      <c r="K2834" s="822" t="s">
        <v>4951</v>
      </c>
      <c r="L2834" s="825">
        <v>150.26</v>
      </c>
      <c r="M2834" s="825">
        <v>1803.12</v>
      </c>
      <c r="N2834" s="822">
        <v>12</v>
      </c>
      <c r="O2834" s="826">
        <v>5.5</v>
      </c>
      <c r="P2834" s="825">
        <v>1803.12</v>
      </c>
      <c r="Q2834" s="827">
        <v>1</v>
      </c>
      <c r="R2834" s="822">
        <v>12</v>
      </c>
      <c r="S2834" s="827">
        <v>1</v>
      </c>
      <c r="T2834" s="826">
        <v>5.5</v>
      </c>
      <c r="U2834" s="828">
        <v>1</v>
      </c>
    </row>
    <row r="2835" spans="1:21" ht="14.45" customHeight="1" x14ac:dyDescent="0.2">
      <c r="A2835" s="821">
        <v>21</v>
      </c>
      <c r="B2835" s="822" t="s">
        <v>3465</v>
      </c>
      <c r="C2835" s="822" t="s">
        <v>3471</v>
      </c>
      <c r="D2835" s="823" t="s">
        <v>6113</v>
      </c>
      <c r="E2835" s="824" t="s">
        <v>3526</v>
      </c>
      <c r="F2835" s="822" t="s">
        <v>3466</v>
      </c>
      <c r="G2835" s="822" t="s">
        <v>4810</v>
      </c>
      <c r="H2835" s="822" t="s">
        <v>329</v>
      </c>
      <c r="I2835" s="822" t="s">
        <v>4811</v>
      </c>
      <c r="J2835" s="822" t="s">
        <v>4812</v>
      </c>
      <c r="K2835" s="822" t="s">
        <v>4813</v>
      </c>
      <c r="L2835" s="825">
        <v>225.39</v>
      </c>
      <c r="M2835" s="825">
        <v>676.17</v>
      </c>
      <c r="N2835" s="822">
        <v>3</v>
      </c>
      <c r="O2835" s="826">
        <v>2.5</v>
      </c>
      <c r="P2835" s="825">
        <v>450.78</v>
      </c>
      <c r="Q2835" s="827">
        <v>0.66666666666666663</v>
      </c>
      <c r="R2835" s="822">
        <v>2</v>
      </c>
      <c r="S2835" s="827">
        <v>0.66666666666666663</v>
      </c>
      <c r="T2835" s="826">
        <v>1.5</v>
      </c>
      <c r="U2835" s="828">
        <v>0.6</v>
      </c>
    </row>
    <row r="2836" spans="1:21" ht="14.45" customHeight="1" x14ac:dyDescent="0.2">
      <c r="A2836" s="821">
        <v>21</v>
      </c>
      <c r="B2836" s="822" t="s">
        <v>3465</v>
      </c>
      <c r="C2836" s="822" t="s">
        <v>3471</v>
      </c>
      <c r="D2836" s="823" t="s">
        <v>6113</v>
      </c>
      <c r="E2836" s="824" t="s">
        <v>3526</v>
      </c>
      <c r="F2836" s="822" t="s">
        <v>3466</v>
      </c>
      <c r="G2836" s="822" t="s">
        <v>3744</v>
      </c>
      <c r="H2836" s="822" t="s">
        <v>329</v>
      </c>
      <c r="I2836" s="822" t="s">
        <v>4300</v>
      </c>
      <c r="J2836" s="822" t="s">
        <v>888</v>
      </c>
      <c r="K2836" s="822" t="s">
        <v>4301</v>
      </c>
      <c r="L2836" s="825">
        <v>52.87</v>
      </c>
      <c r="M2836" s="825">
        <v>52.87</v>
      </c>
      <c r="N2836" s="822">
        <v>1</v>
      </c>
      <c r="O2836" s="826">
        <v>1</v>
      </c>
      <c r="P2836" s="825">
        <v>52.87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21</v>
      </c>
      <c r="B2837" s="822" t="s">
        <v>3465</v>
      </c>
      <c r="C2837" s="822" t="s">
        <v>3471</v>
      </c>
      <c r="D2837" s="823" t="s">
        <v>6113</v>
      </c>
      <c r="E2837" s="824" t="s">
        <v>3526</v>
      </c>
      <c r="F2837" s="822" t="s">
        <v>3466</v>
      </c>
      <c r="G2837" s="822" t="s">
        <v>3744</v>
      </c>
      <c r="H2837" s="822" t="s">
        <v>329</v>
      </c>
      <c r="I2837" s="822" t="s">
        <v>4900</v>
      </c>
      <c r="J2837" s="822" t="s">
        <v>4815</v>
      </c>
      <c r="K2837" s="822" t="s">
        <v>1468</v>
      </c>
      <c r="L2837" s="825">
        <v>35.25</v>
      </c>
      <c r="M2837" s="825">
        <v>493.5</v>
      </c>
      <c r="N2837" s="822">
        <v>14</v>
      </c>
      <c r="O2837" s="826">
        <v>5.5</v>
      </c>
      <c r="P2837" s="825">
        <v>493.5</v>
      </c>
      <c r="Q2837" s="827">
        <v>1</v>
      </c>
      <c r="R2837" s="822">
        <v>14</v>
      </c>
      <c r="S2837" s="827">
        <v>1</v>
      </c>
      <c r="T2837" s="826">
        <v>5.5</v>
      </c>
      <c r="U2837" s="828">
        <v>1</v>
      </c>
    </row>
    <row r="2838" spans="1:21" ht="14.45" customHeight="1" x14ac:dyDescent="0.2">
      <c r="A2838" s="821">
        <v>21</v>
      </c>
      <c r="B2838" s="822" t="s">
        <v>3465</v>
      </c>
      <c r="C2838" s="822" t="s">
        <v>3471</v>
      </c>
      <c r="D2838" s="823" t="s">
        <v>6113</v>
      </c>
      <c r="E2838" s="824" t="s">
        <v>3526</v>
      </c>
      <c r="F2838" s="822" t="s">
        <v>3466</v>
      </c>
      <c r="G2838" s="822" t="s">
        <v>3744</v>
      </c>
      <c r="H2838" s="822" t="s">
        <v>329</v>
      </c>
      <c r="I2838" s="822" t="s">
        <v>4559</v>
      </c>
      <c r="J2838" s="822" t="s">
        <v>884</v>
      </c>
      <c r="K2838" s="822" t="s">
        <v>4560</v>
      </c>
      <c r="L2838" s="825">
        <v>117.47</v>
      </c>
      <c r="M2838" s="825">
        <v>469.88</v>
      </c>
      <c r="N2838" s="822">
        <v>4</v>
      </c>
      <c r="O2838" s="826">
        <v>3</v>
      </c>
      <c r="P2838" s="825">
        <v>352.40999999999997</v>
      </c>
      <c r="Q2838" s="827">
        <v>0.74999999999999989</v>
      </c>
      <c r="R2838" s="822">
        <v>3</v>
      </c>
      <c r="S2838" s="827">
        <v>0.75</v>
      </c>
      <c r="T2838" s="826">
        <v>2</v>
      </c>
      <c r="U2838" s="828">
        <v>0.66666666666666663</v>
      </c>
    </row>
    <row r="2839" spans="1:21" ht="14.45" customHeight="1" x14ac:dyDescent="0.2">
      <c r="A2839" s="821">
        <v>21</v>
      </c>
      <c r="B2839" s="822" t="s">
        <v>3465</v>
      </c>
      <c r="C2839" s="822" t="s">
        <v>3471</v>
      </c>
      <c r="D2839" s="823" t="s">
        <v>6113</v>
      </c>
      <c r="E2839" s="824" t="s">
        <v>3526</v>
      </c>
      <c r="F2839" s="822" t="s">
        <v>3466</v>
      </c>
      <c r="G2839" s="822" t="s">
        <v>3744</v>
      </c>
      <c r="H2839" s="822" t="s">
        <v>329</v>
      </c>
      <c r="I2839" s="822" t="s">
        <v>4955</v>
      </c>
      <c r="J2839" s="822" t="s">
        <v>4956</v>
      </c>
      <c r="K2839" s="822" t="s">
        <v>4957</v>
      </c>
      <c r="L2839" s="825">
        <v>58.74</v>
      </c>
      <c r="M2839" s="825">
        <v>352.44</v>
      </c>
      <c r="N2839" s="822">
        <v>6</v>
      </c>
      <c r="O2839" s="826">
        <v>4</v>
      </c>
      <c r="P2839" s="825">
        <v>293.7</v>
      </c>
      <c r="Q2839" s="827">
        <v>0.83333333333333326</v>
      </c>
      <c r="R2839" s="822">
        <v>5</v>
      </c>
      <c r="S2839" s="827">
        <v>0.83333333333333337</v>
      </c>
      <c r="T2839" s="826">
        <v>3</v>
      </c>
      <c r="U2839" s="828">
        <v>0.75</v>
      </c>
    </row>
    <row r="2840" spans="1:21" ht="14.45" customHeight="1" x14ac:dyDescent="0.2">
      <c r="A2840" s="821">
        <v>21</v>
      </c>
      <c r="B2840" s="822" t="s">
        <v>3465</v>
      </c>
      <c r="C2840" s="822" t="s">
        <v>3471</v>
      </c>
      <c r="D2840" s="823" t="s">
        <v>6113</v>
      </c>
      <c r="E2840" s="824" t="s">
        <v>3526</v>
      </c>
      <c r="F2840" s="822" t="s">
        <v>3466</v>
      </c>
      <c r="G2840" s="822" t="s">
        <v>3744</v>
      </c>
      <c r="H2840" s="822" t="s">
        <v>329</v>
      </c>
      <c r="I2840" s="822" t="s">
        <v>4958</v>
      </c>
      <c r="J2840" s="822" t="s">
        <v>4956</v>
      </c>
      <c r="K2840" s="822" t="s">
        <v>3747</v>
      </c>
      <c r="L2840" s="825">
        <v>117.47</v>
      </c>
      <c r="M2840" s="825">
        <v>1409.64</v>
      </c>
      <c r="N2840" s="822">
        <v>12</v>
      </c>
      <c r="O2840" s="826">
        <v>8.5</v>
      </c>
      <c r="P2840" s="825">
        <v>1292.17</v>
      </c>
      <c r="Q2840" s="827">
        <v>0.91666666666666663</v>
      </c>
      <c r="R2840" s="822">
        <v>11</v>
      </c>
      <c r="S2840" s="827">
        <v>0.91666666666666663</v>
      </c>
      <c r="T2840" s="826">
        <v>7.5</v>
      </c>
      <c r="U2840" s="828">
        <v>0.88235294117647056</v>
      </c>
    </row>
    <row r="2841" spans="1:21" ht="14.45" customHeight="1" x14ac:dyDescent="0.2">
      <c r="A2841" s="821">
        <v>21</v>
      </c>
      <c r="B2841" s="822" t="s">
        <v>3465</v>
      </c>
      <c r="C2841" s="822" t="s">
        <v>3471</v>
      </c>
      <c r="D2841" s="823" t="s">
        <v>6113</v>
      </c>
      <c r="E2841" s="824" t="s">
        <v>3526</v>
      </c>
      <c r="F2841" s="822" t="s">
        <v>3466</v>
      </c>
      <c r="G2841" s="822" t="s">
        <v>3744</v>
      </c>
      <c r="H2841" s="822" t="s">
        <v>329</v>
      </c>
      <c r="I2841" s="822" t="s">
        <v>4302</v>
      </c>
      <c r="J2841" s="822" t="s">
        <v>4303</v>
      </c>
      <c r="K2841" s="822" t="s">
        <v>4304</v>
      </c>
      <c r="L2841" s="825">
        <v>23.49</v>
      </c>
      <c r="M2841" s="825">
        <v>23.49</v>
      </c>
      <c r="N2841" s="822">
        <v>1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21</v>
      </c>
      <c r="B2842" s="822" t="s">
        <v>3465</v>
      </c>
      <c r="C2842" s="822" t="s">
        <v>3471</v>
      </c>
      <c r="D2842" s="823" t="s">
        <v>6113</v>
      </c>
      <c r="E2842" s="824" t="s">
        <v>3526</v>
      </c>
      <c r="F2842" s="822" t="s">
        <v>3466</v>
      </c>
      <c r="G2842" s="822" t="s">
        <v>3751</v>
      </c>
      <c r="H2842" s="822" t="s">
        <v>329</v>
      </c>
      <c r="I2842" s="822" t="s">
        <v>3752</v>
      </c>
      <c r="J2842" s="822" t="s">
        <v>874</v>
      </c>
      <c r="K2842" s="822" t="s">
        <v>3753</v>
      </c>
      <c r="L2842" s="825">
        <v>91.11</v>
      </c>
      <c r="M2842" s="825">
        <v>91.11</v>
      </c>
      <c r="N2842" s="822">
        <v>1</v>
      </c>
      <c r="O2842" s="826">
        <v>0.5</v>
      </c>
      <c r="P2842" s="825">
        <v>91.11</v>
      </c>
      <c r="Q2842" s="827">
        <v>1</v>
      </c>
      <c r="R2842" s="822">
        <v>1</v>
      </c>
      <c r="S2842" s="827">
        <v>1</v>
      </c>
      <c r="T2842" s="826">
        <v>0.5</v>
      </c>
      <c r="U2842" s="828">
        <v>1</v>
      </c>
    </row>
    <row r="2843" spans="1:21" ht="14.45" customHeight="1" x14ac:dyDescent="0.2">
      <c r="A2843" s="821">
        <v>21</v>
      </c>
      <c r="B2843" s="822" t="s">
        <v>3465</v>
      </c>
      <c r="C2843" s="822" t="s">
        <v>3471</v>
      </c>
      <c r="D2843" s="823" t="s">
        <v>6113</v>
      </c>
      <c r="E2843" s="824" t="s">
        <v>3526</v>
      </c>
      <c r="F2843" s="822" t="s">
        <v>3466</v>
      </c>
      <c r="G2843" s="822" t="s">
        <v>3751</v>
      </c>
      <c r="H2843" s="822" t="s">
        <v>329</v>
      </c>
      <c r="I2843" s="822" t="s">
        <v>3754</v>
      </c>
      <c r="J2843" s="822" t="s">
        <v>874</v>
      </c>
      <c r="K2843" s="822" t="s">
        <v>3755</v>
      </c>
      <c r="L2843" s="825">
        <v>182.22</v>
      </c>
      <c r="M2843" s="825">
        <v>182.22</v>
      </c>
      <c r="N2843" s="822">
        <v>1</v>
      </c>
      <c r="O2843" s="826">
        <v>0.5</v>
      </c>
      <c r="P2843" s="825">
        <v>182.22</v>
      </c>
      <c r="Q2843" s="827">
        <v>1</v>
      </c>
      <c r="R2843" s="822">
        <v>1</v>
      </c>
      <c r="S2843" s="827">
        <v>1</v>
      </c>
      <c r="T2843" s="826">
        <v>0.5</v>
      </c>
      <c r="U2843" s="828">
        <v>1</v>
      </c>
    </row>
    <row r="2844" spans="1:21" ht="14.45" customHeight="1" x14ac:dyDescent="0.2">
      <c r="A2844" s="821">
        <v>21</v>
      </c>
      <c r="B2844" s="822" t="s">
        <v>3465</v>
      </c>
      <c r="C2844" s="822" t="s">
        <v>3471</v>
      </c>
      <c r="D2844" s="823" t="s">
        <v>6113</v>
      </c>
      <c r="E2844" s="824" t="s">
        <v>3526</v>
      </c>
      <c r="F2844" s="822" t="s">
        <v>3466</v>
      </c>
      <c r="G2844" s="822" t="s">
        <v>3751</v>
      </c>
      <c r="H2844" s="822" t="s">
        <v>329</v>
      </c>
      <c r="I2844" s="822" t="s">
        <v>3757</v>
      </c>
      <c r="J2844" s="822" t="s">
        <v>874</v>
      </c>
      <c r="K2844" s="822" t="s">
        <v>1884</v>
      </c>
      <c r="L2844" s="825">
        <v>273.33</v>
      </c>
      <c r="M2844" s="825">
        <v>546.66</v>
      </c>
      <c r="N2844" s="822">
        <v>2</v>
      </c>
      <c r="O2844" s="826">
        <v>1</v>
      </c>
      <c r="P2844" s="825">
        <v>546.66</v>
      </c>
      <c r="Q2844" s="827">
        <v>1</v>
      </c>
      <c r="R2844" s="822">
        <v>2</v>
      </c>
      <c r="S2844" s="827">
        <v>1</v>
      </c>
      <c r="T2844" s="826">
        <v>1</v>
      </c>
      <c r="U2844" s="828">
        <v>1</v>
      </c>
    </row>
    <row r="2845" spans="1:21" ht="14.45" customHeight="1" x14ac:dyDescent="0.2">
      <c r="A2845" s="821">
        <v>21</v>
      </c>
      <c r="B2845" s="822" t="s">
        <v>3465</v>
      </c>
      <c r="C2845" s="822" t="s">
        <v>3471</v>
      </c>
      <c r="D2845" s="823" t="s">
        <v>6113</v>
      </c>
      <c r="E2845" s="824" t="s">
        <v>3526</v>
      </c>
      <c r="F2845" s="822" t="s">
        <v>3466</v>
      </c>
      <c r="G2845" s="822" t="s">
        <v>3758</v>
      </c>
      <c r="H2845" s="822" t="s">
        <v>329</v>
      </c>
      <c r="I2845" s="822" t="s">
        <v>3759</v>
      </c>
      <c r="J2845" s="822" t="s">
        <v>1427</v>
      </c>
      <c r="K2845" s="822" t="s">
        <v>3760</v>
      </c>
      <c r="L2845" s="825">
        <v>29.13</v>
      </c>
      <c r="M2845" s="825">
        <v>495.21</v>
      </c>
      <c r="N2845" s="822">
        <v>17</v>
      </c>
      <c r="O2845" s="826">
        <v>8.5</v>
      </c>
      <c r="P2845" s="825">
        <v>436.95</v>
      </c>
      <c r="Q2845" s="827">
        <v>0.88235294117647056</v>
      </c>
      <c r="R2845" s="822">
        <v>15</v>
      </c>
      <c r="S2845" s="827">
        <v>0.88235294117647056</v>
      </c>
      <c r="T2845" s="826">
        <v>7.5</v>
      </c>
      <c r="U2845" s="828">
        <v>0.88235294117647056</v>
      </c>
    </row>
    <row r="2846" spans="1:21" ht="14.45" customHeight="1" x14ac:dyDescent="0.2">
      <c r="A2846" s="821">
        <v>21</v>
      </c>
      <c r="B2846" s="822" t="s">
        <v>3465</v>
      </c>
      <c r="C2846" s="822" t="s">
        <v>3471</v>
      </c>
      <c r="D2846" s="823" t="s">
        <v>6113</v>
      </c>
      <c r="E2846" s="824" t="s">
        <v>3526</v>
      </c>
      <c r="F2846" s="822" t="s">
        <v>3466</v>
      </c>
      <c r="G2846" s="822" t="s">
        <v>3761</v>
      </c>
      <c r="H2846" s="822" t="s">
        <v>329</v>
      </c>
      <c r="I2846" s="822" t="s">
        <v>3762</v>
      </c>
      <c r="J2846" s="822" t="s">
        <v>3763</v>
      </c>
      <c r="K2846" s="822" t="s">
        <v>3764</v>
      </c>
      <c r="L2846" s="825">
        <v>93.49</v>
      </c>
      <c r="M2846" s="825">
        <v>2056.7799999999997</v>
      </c>
      <c r="N2846" s="822">
        <v>22</v>
      </c>
      <c r="O2846" s="826">
        <v>8.5</v>
      </c>
      <c r="P2846" s="825">
        <v>1402.35</v>
      </c>
      <c r="Q2846" s="827">
        <v>0.68181818181818188</v>
      </c>
      <c r="R2846" s="822">
        <v>15</v>
      </c>
      <c r="S2846" s="827">
        <v>0.68181818181818177</v>
      </c>
      <c r="T2846" s="826">
        <v>4</v>
      </c>
      <c r="U2846" s="828">
        <v>0.47058823529411764</v>
      </c>
    </row>
    <row r="2847" spans="1:21" ht="14.45" customHeight="1" x14ac:dyDescent="0.2">
      <c r="A2847" s="821">
        <v>21</v>
      </c>
      <c r="B2847" s="822" t="s">
        <v>3465</v>
      </c>
      <c r="C2847" s="822" t="s">
        <v>3471</v>
      </c>
      <c r="D2847" s="823" t="s">
        <v>6113</v>
      </c>
      <c r="E2847" s="824" t="s">
        <v>3526</v>
      </c>
      <c r="F2847" s="822" t="s">
        <v>3466</v>
      </c>
      <c r="G2847" s="822" t="s">
        <v>5283</v>
      </c>
      <c r="H2847" s="822" t="s">
        <v>329</v>
      </c>
      <c r="I2847" s="822" t="s">
        <v>5284</v>
      </c>
      <c r="J2847" s="822" t="s">
        <v>5285</v>
      </c>
      <c r="K2847" s="822" t="s">
        <v>5286</v>
      </c>
      <c r="L2847" s="825">
        <v>70.23</v>
      </c>
      <c r="M2847" s="825">
        <v>70.23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21</v>
      </c>
      <c r="B2848" s="822" t="s">
        <v>3465</v>
      </c>
      <c r="C2848" s="822" t="s">
        <v>3471</v>
      </c>
      <c r="D2848" s="823" t="s">
        <v>6113</v>
      </c>
      <c r="E2848" s="824" t="s">
        <v>3526</v>
      </c>
      <c r="F2848" s="822" t="s">
        <v>3466</v>
      </c>
      <c r="G2848" s="822" t="s">
        <v>4316</v>
      </c>
      <c r="H2848" s="822" t="s">
        <v>662</v>
      </c>
      <c r="I2848" s="822" t="s">
        <v>2698</v>
      </c>
      <c r="J2848" s="822" t="s">
        <v>2699</v>
      </c>
      <c r="K2848" s="822" t="s">
        <v>1127</v>
      </c>
      <c r="L2848" s="825">
        <v>664.1</v>
      </c>
      <c r="M2848" s="825">
        <v>1328.2</v>
      </c>
      <c r="N2848" s="822">
        <v>2</v>
      </c>
      <c r="O2848" s="826">
        <v>0.5</v>
      </c>
      <c r="P2848" s="825">
        <v>1328.2</v>
      </c>
      <c r="Q2848" s="827">
        <v>1</v>
      </c>
      <c r="R2848" s="822">
        <v>2</v>
      </c>
      <c r="S2848" s="827">
        <v>1</v>
      </c>
      <c r="T2848" s="826">
        <v>0.5</v>
      </c>
      <c r="U2848" s="828">
        <v>1</v>
      </c>
    </row>
    <row r="2849" spans="1:21" ht="14.45" customHeight="1" x14ac:dyDescent="0.2">
      <c r="A2849" s="821">
        <v>21</v>
      </c>
      <c r="B2849" s="822" t="s">
        <v>3465</v>
      </c>
      <c r="C2849" s="822" t="s">
        <v>3471</v>
      </c>
      <c r="D2849" s="823" t="s">
        <v>6113</v>
      </c>
      <c r="E2849" s="824" t="s">
        <v>3526</v>
      </c>
      <c r="F2849" s="822" t="s">
        <v>3466</v>
      </c>
      <c r="G2849" s="822" t="s">
        <v>4316</v>
      </c>
      <c r="H2849" s="822" t="s">
        <v>662</v>
      </c>
      <c r="I2849" s="822" t="s">
        <v>2698</v>
      </c>
      <c r="J2849" s="822" t="s">
        <v>2699</v>
      </c>
      <c r="K2849" s="822" t="s">
        <v>1127</v>
      </c>
      <c r="L2849" s="825">
        <v>923.75</v>
      </c>
      <c r="M2849" s="825">
        <v>2771.25</v>
      </c>
      <c r="N2849" s="822">
        <v>3</v>
      </c>
      <c r="O2849" s="826">
        <v>1</v>
      </c>
      <c r="P2849" s="825">
        <v>2771.25</v>
      </c>
      <c r="Q2849" s="827">
        <v>1</v>
      </c>
      <c r="R2849" s="822">
        <v>3</v>
      </c>
      <c r="S2849" s="827">
        <v>1</v>
      </c>
      <c r="T2849" s="826">
        <v>1</v>
      </c>
      <c r="U2849" s="828">
        <v>1</v>
      </c>
    </row>
    <row r="2850" spans="1:21" ht="14.45" customHeight="1" x14ac:dyDescent="0.2">
      <c r="A2850" s="821">
        <v>21</v>
      </c>
      <c r="B2850" s="822" t="s">
        <v>3465</v>
      </c>
      <c r="C2850" s="822" t="s">
        <v>3471</v>
      </c>
      <c r="D2850" s="823" t="s">
        <v>6113</v>
      </c>
      <c r="E2850" s="824" t="s">
        <v>3526</v>
      </c>
      <c r="F2850" s="822" t="s">
        <v>3466</v>
      </c>
      <c r="G2850" s="822" t="s">
        <v>4320</v>
      </c>
      <c r="H2850" s="822" t="s">
        <v>329</v>
      </c>
      <c r="I2850" s="822" t="s">
        <v>5583</v>
      </c>
      <c r="J2850" s="822" t="s">
        <v>1917</v>
      </c>
      <c r="K2850" s="822" t="s">
        <v>5584</v>
      </c>
      <c r="L2850" s="825">
        <v>159.16999999999999</v>
      </c>
      <c r="M2850" s="825">
        <v>159.16999999999999</v>
      </c>
      <c r="N2850" s="822">
        <v>1</v>
      </c>
      <c r="O2850" s="826">
        <v>0.5</v>
      </c>
      <c r="P2850" s="825">
        <v>159.16999999999999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21</v>
      </c>
      <c r="B2851" s="822" t="s">
        <v>3465</v>
      </c>
      <c r="C2851" s="822" t="s">
        <v>3471</v>
      </c>
      <c r="D2851" s="823" t="s">
        <v>6113</v>
      </c>
      <c r="E2851" s="824" t="s">
        <v>3526</v>
      </c>
      <c r="F2851" s="822" t="s">
        <v>3466</v>
      </c>
      <c r="G2851" s="822" t="s">
        <v>4320</v>
      </c>
      <c r="H2851" s="822" t="s">
        <v>329</v>
      </c>
      <c r="I2851" s="822" t="s">
        <v>4321</v>
      </c>
      <c r="J2851" s="822" t="s">
        <v>1917</v>
      </c>
      <c r="K2851" s="822" t="s">
        <v>4322</v>
      </c>
      <c r="L2851" s="825">
        <v>477.5</v>
      </c>
      <c r="M2851" s="825">
        <v>955</v>
      </c>
      <c r="N2851" s="822">
        <v>2</v>
      </c>
      <c r="O2851" s="826">
        <v>1.5</v>
      </c>
      <c r="P2851" s="825">
        <v>477.5</v>
      </c>
      <c r="Q2851" s="827">
        <v>0.5</v>
      </c>
      <c r="R2851" s="822">
        <v>1</v>
      </c>
      <c r="S2851" s="827">
        <v>0.5</v>
      </c>
      <c r="T2851" s="826">
        <v>1</v>
      </c>
      <c r="U2851" s="828">
        <v>0.66666666666666663</v>
      </c>
    </row>
    <row r="2852" spans="1:21" ht="14.45" customHeight="1" x14ac:dyDescent="0.2">
      <c r="A2852" s="821">
        <v>21</v>
      </c>
      <c r="B2852" s="822" t="s">
        <v>3465</v>
      </c>
      <c r="C2852" s="822" t="s">
        <v>3471</v>
      </c>
      <c r="D2852" s="823" t="s">
        <v>6113</v>
      </c>
      <c r="E2852" s="824" t="s">
        <v>3526</v>
      </c>
      <c r="F2852" s="822" t="s">
        <v>3466</v>
      </c>
      <c r="G2852" s="822" t="s">
        <v>3773</v>
      </c>
      <c r="H2852" s="822" t="s">
        <v>662</v>
      </c>
      <c r="I2852" s="822" t="s">
        <v>3777</v>
      </c>
      <c r="J2852" s="822" t="s">
        <v>3106</v>
      </c>
      <c r="K2852" s="822" t="s">
        <v>3778</v>
      </c>
      <c r="L2852" s="825">
        <v>245.9</v>
      </c>
      <c r="M2852" s="825">
        <v>245.9</v>
      </c>
      <c r="N2852" s="822">
        <v>1</v>
      </c>
      <c r="O2852" s="826">
        <v>0.5</v>
      </c>
      <c r="P2852" s="825">
        <v>245.9</v>
      </c>
      <c r="Q2852" s="827">
        <v>1</v>
      </c>
      <c r="R2852" s="822">
        <v>1</v>
      </c>
      <c r="S2852" s="827">
        <v>1</v>
      </c>
      <c r="T2852" s="826">
        <v>0.5</v>
      </c>
      <c r="U2852" s="828">
        <v>1</v>
      </c>
    </row>
    <row r="2853" spans="1:21" ht="14.45" customHeight="1" x14ac:dyDescent="0.2">
      <c r="A2853" s="821">
        <v>21</v>
      </c>
      <c r="B2853" s="822" t="s">
        <v>3465</v>
      </c>
      <c r="C2853" s="822" t="s">
        <v>3471</v>
      </c>
      <c r="D2853" s="823" t="s">
        <v>6113</v>
      </c>
      <c r="E2853" s="824" t="s">
        <v>3526</v>
      </c>
      <c r="F2853" s="822" t="s">
        <v>3466</v>
      </c>
      <c r="G2853" s="822" t="s">
        <v>3773</v>
      </c>
      <c r="H2853" s="822" t="s">
        <v>662</v>
      </c>
      <c r="I2853" s="822" t="s">
        <v>5585</v>
      </c>
      <c r="J2853" s="822" t="s">
        <v>3106</v>
      </c>
      <c r="K2853" s="822" t="s">
        <v>5586</v>
      </c>
      <c r="L2853" s="825">
        <v>245.9</v>
      </c>
      <c r="M2853" s="825">
        <v>245.9</v>
      </c>
      <c r="N2853" s="822">
        <v>1</v>
      </c>
      <c r="O2853" s="826">
        <v>1</v>
      </c>
      <c r="P2853" s="825">
        <v>245.9</v>
      </c>
      <c r="Q2853" s="827">
        <v>1</v>
      </c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21</v>
      </c>
      <c r="B2854" s="822" t="s">
        <v>3465</v>
      </c>
      <c r="C2854" s="822" t="s">
        <v>3471</v>
      </c>
      <c r="D2854" s="823" t="s">
        <v>6113</v>
      </c>
      <c r="E2854" s="824" t="s">
        <v>3526</v>
      </c>
      <c r="F2854" s="822" t="s">
        <v>3466</v>
      </c>
      <c r="G2854" s="822" t="s">
        <v>3558</v>
      </c>
      <c r="H2854" s="822" t="s">
        <v>329</v>
      </c>
      <c r="I2854" s="822" t="s">
        <v>3559</v>
      </c>
      <c r="J2854" s="822" t="s">
        <v>890</v>
      </c>
      <c r="K2854" s="822" t="s">
        <v>3560</v>
      </c>
      <c r="L2854" s="825">
        <v>0</v>
      </c>
      <c r="M2854" s="825">
        <v>0</v>
      </c>
      <c r="N2854" s="822">
        <v>4</v>
      </c>
      <c r="O2854" s="826">
        <v>2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21</v>
      </c>
      <c r="B2855" s="822" t="s">
        <v>3465</v>
      </c>
      <c r="C2855" s="822" t="s">
        <v>3471</v>
      </c>
      <c r="D2855" s="823" t="s">
        <v>6113</v>
      </c>
      <c r="E2855" s="824" t="s">
        <v>3526</v>
      </c>
      <c r="F2855" s="822" t="s">
        <v>3466</v>
      </c>
      <c r="G2855" s="822" t="s">
        <v>5052</v>
      </c>
      <c r="H2855" s="822" t="s">
        <v>329</v>
      </c>
      <c r="I2855" s="822" t="s">
        <v>5587</v>
      </c>
      <c r="J2855" s="822" t="s">
        <v>5588</v>
      </c>
      <c r="K2855" s="822" t="s">
        <v>2781</v>
      </c>
      <c r="L2855" s="825">
        <v>43596.41</v>
      </c>
      <c r="M2855" s="825">
        <v>653946.15</v>
      </c>
      <c r="N2855" s="822">
        <v>15</v>
      </c>
      <c r="O2855" s="826">
        <v>4</v>
      </c>
      <c r="P2855" s="825">
        <v>653946.15</v>
      </c>
      <c r="Q2855" s="827">
        <v>1</v>
      </c>
      <c r="R2855" s="822">
        <v>15</v>
      </c>
      <c r="S2855" s="827">
        <v>1</v>
      </c>
      <c r="T2855" s="826">
        <v>4</v>
      </c>
      <c r="U2855" s="828">
        <v>1</v>
      </c>
    </row>
    <row r="2856" spans="1:21" ht="14.45" customHeight="1" x14ac:dyDescent="0.2">
      <c r="A2856" s="821">
        <v>21</v>
      </c>
      <c r="B2856" s="822" t="s">
        <v>3465</v>
      </c>
      <c r="C2856" s="822" t="s">
        <v>3471</v>
      </c>
      <c r="D2856" s="823" t="s">
        <v>6113</v>
      </c>
      <c r="E2856" s="824" t="s">
        <v>3526</v>
      </c>
      <c r="F2856" s="822" t="s">
        <v>3466</v>
      </c>
      <c r="G2856" s="822" t="s">
        <v>3782</v>
      </c>
      <c r="H2856" s="822" t="s">
        <v>662</v>
      </c>
      <c r="I2856" s="822" t="s">
        <v>4330</v>
      </c>
      <c r="J2856" s="822" t="s">
        <v>4331</v>
      </c>
      <c r="K2856" s="822" t="s">
        <v>3785</v>
      </c>
      <c r="L2856" s="825">
        <v>219.25</v>
      </c>
      <c r="M2856" s="825">
        <v>657.75</v>
      </c>
      <c r="N2856" s="822">
        <v>3</v>
      </c>
      <c r="O2856" s="826">
        <v>1</v>
      </c>
      <c r="P2856" s="825">
        <v>657.75</v>
      </c>
      <c r="Q2856" s="827">
        <v>1</v>
      </c>
      <c r="R2856" s="822">
        <v>3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21</v>
      </c>
      <c r="B2857" s="822" t="s">
        <v>3465</v>
      </c>
      <c r="C2857" s="822" t="s">
        <v>3471</v>
      </c>
      <c r="D2857" s="823" t="s">
        <v>6113</v>
      </c>
      <c r="E2857" s="824" t="s">
        <v>3526</v>
      </c>
      <c r="F2857" s="822" t="s">
        <v>3466</v>
      </c>
      <c r="G2857" s="822" t="s">
        <v>3782</v>
      </c>
      <c r="H2857" s="822" t="s">
        <v>329</v>
      </c>
      <c r="I2857" s="822" t="s">
        <v>3783</v>
      </c>
      <c r="J2857" s="822" t="s">
        <v>3784</v>
      </c>
      <c r="K2857" s="822" t="s">
        <v>3785</v>
      </c>
      <c r="L2857" s="825">
        <v>219.25</v>
      </c>
      <c r="M2857" s="825">
        <v>1973.25</v>
      </c>
      <c r="N2857" s="822">
        <v>9</v>
      </c>
      <c r="O2857" s="826">
        <v>2.5</v>
      </c>
      <c r="P2857" s="825">
        <v>1315.5</v>
      </c>
      <c r="Q2857" s="827">
        <v>0.66666666666666663</v>
      </c>
      <c r="R2857" s="822">
        <v>6</v>
      </c>
      <c r="S2857" s="827">
        <v>0.66666666666666663</v>
      </c>
      <c r="T2857" s="826">
        <v>1.5</v>
      </c>
      <c r="U2857" s="828">
        <v>0.6</v>
      </c>
    </row>
    <row r="2858" spans="1:21" ht="14.45" customHeight="1" x14ac:dyDescent="0.2">
      <c r="A2858" s="821">
        <v>21</v>
      </c>
      <c r="B2858" s="822" t="s">
        <v>3465</v>
      </c>
      <c r="C2858" s="822" t="s">
        <v>3471</v>
      </c>
      <c r="D2858" s="823" t="s">
        <v>6113</v>
      </c>
      <c r="E2858" s="824" t="s">
        <v>3526</v>
      </c>
      <c r="F2858" s="822" t="s">
        <v>3466</v>
      </c>
      <c r="G2858" s="822" t="s">
        <v>5069</v>
      </c>
      <c r="H2858" s="822" t="s">
        <v>329</v>
      </c>
      <c r="I2858" s="822" t="s">
        <v>5589</v>
      </c>
      <c r="J2858" s="822" t="s">
        <v>5590</v>
      </c>
      <c r="K2858" s="822" t="s">
        <v>5384</v>
      </c>
      <c r="L2858" s="825">
        <v>373.46</v>
      </c>
      <c r="M2858" s="825">
        <v>373.46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21</v>
      </c>
      <c r="B2859" s="822" t="s">
        <v>3465</v>
      </c>
      <c r="C2859" s="822" t="s">
        <v>3471</v>
      </c>
      <c r="D2859" s="823" t="s">
        <v>6113</v>
      </c>
      <c r="E2859" s="824" t="s">
        <v>3526</v>
      </c>
      <c r="F2859" s="822" t="s">
        <v>3466</v>
      </c>
      <c r="G2859" s="822" t="s">
        <v>5406</v>
      </c>
      <c r="H2859" s="822" t="s">
        <v>329</v>
      </c>
      <c r="I2859" s="822" t="s">
        <v>5591</v>
      </c>
      <c r="J2859" s="822" t="s">
        <v>5408</v>
      </c>
      <c r="K2859" s="822" t="s">
        <v>5515</v>
      </c>
      <c r="L2859" s="825">
        <v>277.5</v>
      </c>
      <c r="M2859" s="825">
        <v>277.5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21</v>
      </c>
      <c r="B2860" s="822" t="s">
        <v>3465</v>
      </c>
      <c r="C2860" s="822" t="s">
        <v>3471</v>
      </c>
      <c r="D2860" s="823" t="s">
        <v>6113</v>
      </c>
      <c r="E2860" s="824" t="s">
        <v>3526</v>
      </c>
      <c r="F2860" s="822" t="s">
        <v>3466</v>
      </c>
      <c r="G2860" s="822" t="s">
        <v>5592</v>
      </c>
      <c r="H2860" s="822" t="s">
        <v>329</v>
      </c>
      <c r="I2860" s="822" t="s">
        <v>5593</v>
      </c>
      <c r="J2860" s="822" t="s">
        <v>5594</v>
      </c>
      <c r="K2860" s="822" t="s">
        <v>5595</v>
      </c>
      <c r="L2860" s="825">
        <v>104.68</v>
      </c>
      <c r="M2860" s="825">
        <v>209.36</v>
      </c>
      <c r="N2860" s="822">
        <v>2</v>
      </c>
      <c r="O2860" s="826">
        <v>1</v>
      </c>
      <c r="P2860" s="825">
        <v>209.36</v>
      </c>
      <c r="Q2860" s="827">
        <v>1</v>
      </c>
      <c r="R2860" s="822">
        <v>2</v>
      </c>
      <c r="S2860" s="827">
        <v>1</v>
      </c>
      <c r="T2860" s="826">
        <v>1</v>
      </c>
      <c r="U2860" s="828">
        <v>1</v>
      </c>
    </row>
    <row r="2861" spans="1:21" ht="14.45" customHeight="1" x14ac:dyDescent="0.2">
      <c r="A2861" s="821">
        <v>21</v>
      </c>
      <c r="B2861" s="822" t="s">
        <v>3465</v>
      </c>
      <c r="C2861" s="822" t="s">
        <v>3471</v>
      </c>
      <c r="D2861" s="823" t="s">
        <v>6113</v>
      </c>
      <c r="E2861" s="824" t="s">
        <v>3526</v>
      </c>
      <c r="F2861" s="822" t="s">
        <v>3466</v>
      </c>
      <c r="G2861" s="822" t="s">
        <v>3540</v>
      </c>
      <c r="H2861" s="822" t="s">
        <v>662</v>
      </c>
      <c r="I2861" s="822" t="s">
        <v>3786</v>
      </c>
      <c r="J2861" s="822" t="s">
        <v>3787</v>
      </c>
      <c r="K2861" s="822" t="s">
        <v>3788</v>
      </c>
      <c r="L2861" s="825">
        <v>650.4</v>
      </c>
      <c r="M2861" s="825">
        <v>7154.4</v>
      </c>
      <c r="N2861" s="822">
        <v>11</v>
      </c>
      <c r="O2861" s="826">
        <v>4</v>
      </c>
      <c r="P2861" s="825">
        <v>5203.2</v>
      </c>
      <c r="Q2861" s="827">
        <v>0.72727272727272729</v>
      </c>
      <c r="R2861" s="822">
        <v>8</v>
      </c>
      <c r="S2861" s="827">
        <v>0.72727272727272729</v>
      </c>
      <c r="T2861" s="826">
        <v>3</v>
      </c>
      <c r="U2861" s="828">
        <v>0.75</v>
      </c>
    </row>
    <row r="2862" spans="1:21" ht="14.45" customHeight="1" x14ac:dyDescent="0.2">
      <c r="A2862" s="821">
        <v>21</v>
      </c>
      <c r="B2862" s="822" t="s">
        <v>3465</v>
      </c>
      <c r="C2862" s="822" t="s">
        <v>3471</v>
      </c>
      <c r="D2862" s="823" t="s">
        <v>6113</v>
      </c>
      <c r="E2862" s="824" t="s">
        <v>3526</v>
      </c>
      <c r="F2862" s="822" t="s">
        <v>3466</v>
      </c>
      <c r="G2862" s="822" t="s">
        <v>3540</v>
      </c>
      <c r="H2862" s="822" t="s">
        <v>662</v>
      </c>
      <c r="I2862" s="822" t="s">
        <v>3014</v>
      </c>
      <c r="J2862" s="822" t="s">
        <v>3015</v>
      </c>
      <c r="K2862" s="822" t="s">
        <v>3016</v>
      </c>
      <c r="L2862" s="825">
        <v>5322.08</v>
      </c>
      <c r="M2862" s="825">
        <v>111763.68000000001</v>
      </c>
      <c r="N2862" s="822">
        <v>21</v>
      </c>
      <c r="O2862" s="826">
        <v>12</v>
      </c>
      <c r="P2862" s="825">
        <v>106441.60000000001</v>
      </c>
      <c r="Q2862" s="827">
        <v>0.95238095238095233</v>
      </c>
      <c r="R2862" s="822">
        <v>20</v>
      </c>
      <c r="S2862" s="827">
        <v>0.95238095238095233</v>
      </c>
      <c r="T2862" s="826">
        <v>11</v>
      </c>
      <c r="U2862" s="828">
        <v>0.91666666666666663</v>
      </c>
    </row>
    <row r="2863" spans="1:21" ht="14.45" customHeight="1" x14ac:dyDescent="0.2">
      <c r="A2863" s="821">
        <v>21</v>
      </c>
      <c r="B2863" s="822" t="s">
        <v>3465</v>
      </c>
      <c r="C2863" s="822" t="s">
        <v>3471</v>
      </c>
      <c r="D2863" s="823" t="s">
        <v>6113</v>
      </c>
      <c r="E2863" s="824" t="s">
        <v>3526</v>
      </c>
      <c r="F2863" s="822" t="s">
        <v>3466</v>
      </c>
      <c r="G2863" s="822" t="s">
        <v>3540</v>
      </c>
      <c r="H2863" s="822" t="s">
        <v>662</v>
      </c>
      <c r="I2863" s="822" t="s">
        <v>3789</v>
      </c>
      <c r="J2863" s="822" t="s">
        <v>3015</v>
      </c>
      <c r="K2863" s="822" t="s">
        <v>3790</v>
      </c>
      <c r="L2863" s="825">
        <v>5322.08</v>
      </c>
      <c r="M2863" s="825">
        <v>37254.559999999998</v>
      </c>
      <c r="N2863" s="822">
        <v>7</v>
      </c>
      <c r="O2863" s="826">
        <v>4</v>
      </c>
      <c r="P2863" s="825">
        <v>37254.559999999998</v>
      </c>
      <c r="Q2863" s="827">
        <v>1</v>
      </c>
      <c r="R2863" s="822">
        <v>7</v>
      </c>
      <c r="S2863" s="827">
        <v>1</v>
      </c>
      <c r="T2863" s="826">
        <v>4</v>
      </c>
      <c r="U2863" s="828">
        <v>1</v>
      </c>
    </row>
    <row r="2864" spans="1:21" ht="14.45" customHeight="1" x14ac:dyDescent="0.2">
      <c r="A2864" s="821">
        <v>21</v>
      </c>
      <c r="B2864" s="822" t="s">
        <v>3465</v>
      </c>
      <c r="C2864" s="822" t="s">
        <v>3471</v>
      </c>
      <c r="D2864" s="823" t="s">
        <v>6113</v>
      </c>
      <c r="E2864" s="824" t="s">
        <v>3526</v>
      </c>
      <c r="F2864" s="822" t="s">
        <v>3466</v>
      </c>
      <c r="G2864" s="822" t="s">
        <v>3540</v>
      </c>
      <c r="H2864" s="822" t="s">
        <v>662</v>
      </c>
      <c r="I2864" s="822" t="s">
        <v>3017</v>
      </c>
      <c r="J2864" s="822" t="s">
        <v>3018</v>
      </c>
      <c r="K2864" s="822" t="s">
        <v>3019</v>
      </c>
      <c r="L2864" s="825">
        <v>1300.79</v>
      </c>
      <c r="M2864" s="825">
        <v>6503.95</v>
      </c>
      <c r="N2864" s="822">
        <v>5</v>
      </c>
      <c r="O2864" s="826">
        <v>2</v>
      </c>
      <c r="P2864" s="825">
        <v>6503.95</v>
      </c>
      <c r="Q2864" s="827">
        <v>1</v>
      </c>
      <c r="R2864" s="822">
        <v>5</v>
      </c>
      <c r="S2864" s="827">
        <v>1</v>
      </c>
      <c r="T2864" s="826">
        <v>2</v>
      </c>
      <c r="U2864" s="828">
        <v>1</v>
      </c>
    </row>
    <row r="2865" spans="1:21" ht="14.45" customHeight="1" x14ac:dyDescent="0.2">
      <c r="A2865" s="821">
        <v>21</v>
      </c>
      <c r="B2865" s="822" t="s">
        <v>3465</v>
      </c>
      <c r="C2865" s="822" t="s">
        <v>3471</v>
      </c>
      <c r="D2865" s="823" t="s">
        <v>6113</v>
      </c>
      <c r="E2865" s="824" t="s">
        <v>3526</v>
      </c>
      <c r="F2865" s="822" t="s">
        <v>3466</v>
      </c>
      <c r="G2865" s="822" t="s">
        <v>3540</v>
      </c>
      <c r="H2865" s="822" t="s">
        <v>662</v>
      </c>
      <c r="I2865" s="822" t="s">
        <v>3020</v>
      </c>
      <c r="J2865" s="822" t="s">
        <v>3018</v>
      </c>
      <c r="K2865" s="822" t="s">
        <v>3021</v>
      </c>
      <c r="L2865" s="825">
        <v>975.59</v>
      </c>
      <c r="M2865" s="825">
        <v>7804.72</v>
      </c>
      <c r="N2865" s="822">
        <v>8</v>
      </c>
      <c r="O2865" s="826">
        <v>4</v>
      </c>
      <c r="P2865" s="825">
        <v>3902.36</v>
      </c>
      <c r="Q2865" s="827">
        <v>0.5</v>
      </c>
      <c r="R2865" s="822">
        <v>4</v>
      </c>
      <c r="S2865" s="827">
        <v>0.5</v>
      </c>
      <c r="T2865" s="826">
        <v>2</v>
      </c>
      <c r="U2865" s="828">
        <v>0.5</v>
      </c>
    </row>
    <row r="2866" spans="1:21" ht="14.45" customHeight="1" x14ac:dyDescent="0.2">
      <c r="A2866" s="821">
        <v>21</v>
      </c>
      <c r="B2866" s="822" t="s">
        <v>3465</v>
      </c>
      <c r="C2866" s="822" t="s">
        <v>3471</v>
      </c>
      <c r="D2866" s="823" t="s">
        <v>6113</v>
      </c>
      <c r="E2866" s="824" t="s">
        <v>3526</v>
      </c>
      <c r="F2866" s="822" t="s">
        <v>3466</v>
      </c>
      <c r="G2866" s="822" t="s">
        <v>3540</v>
      </c>
      <c r="H2866" s="822" t="s">
        <v>662</v>
      </c>
      <c r="I2866" s="822" t="s">
        <v>3022</v>
      </c>
      <c r="J2866" s="822" t="s">
        <v>3018</v>
      </c>
      <c r="K2866" s="822" t="s">
        <v>3023</v>
      </c>
      <c r="L2866" s="825">
        <v>325.2</v>
      </c>
      <c r="M2866" s="825">
        <v>1626</v>
      </c>
      <c r="N2866" s="822">
        <v>5</v>
      </c>
      <c r="O2866" s="826">
        <v>2</v>
      </c>
      <c r="P2866" s="825">
        <v>1626</v>
      </c>
      <c r="Q2866" s="827">
        <v>1</v>
      </c>
      <c r="R2866" s="822">
        <v>5</v>
      </c>
      <c r="S2866" s="827">
        <v>1</v>
      </c>
      <c r="T2866" s="826">
        <v>2</v>
      </c>
      <c r="U2866" s="828">
        <v>1</v>
      </c>
    </row>
    <row r="2867" spans="1:21" ht="14.45" customHeight="1" x14ac:dyDescent="0.2">
      <c r="A2867" s="821">
        <v>21</v>
      </c>
      <c r="B2867" s="822" t="s">
        <v>3465</v>
      </c>
      <c r="C2867" s="822" t="s">
        <v>3471</v>
      </c>
      <c r="D2867" s="823" t="s">
        <v>6113</v>
      </c>
      <c r="E2867" s="824" t="s">
        <v>3526</v>
      </c>
      <c r="F2867" s="822" t="s">
        <v>3466</v>
      </c>
      <c r="G2867" s="822" t="s">
        <v>3540</v>
      </c>
      <c r="H2867" s="822" t="s">
        <v>662</v>
      </c>
      <c r="I2867" s="822" t="s">
        <v>3024</v>
      </c>
      <c r="J2867" s="822" t="s">
        <v>3018</v>
      </c>
      <c r="K2867" s="822" t="s">
        <v>3025</v>
      </c>
      <c r="L2867" s="825">
        <v>650.4</v>
      </c>
      <c r="M2867" s="825">
        <v>3252</v>
      </c>
      <c r="N2867" s="822">
        <v>5</v>
      </c>
      <c r="O2867" s="826">
        <v>3</v>
      </c>
      <c r="P2867" s="825">
        <v>3252</v>
      </c>
      <c r="Q2867" s="827">
        <v>1</v>
      </c>
      <c r="R2867" s="822">
        <v>5</v>
      </c>
      <c r="S2867" s="827">
        <v>1</v>
      </c>
      <c r="T2867" s="826">
        <v>3</v>
      </c>
      <c r="U2867" s="828">
        <v>1</v>
      </c>
    </row>
    <row r="2868" spans="1:21" ht="14.45" customHeight="1" x14ac:dyDescent="0.2">
      <c r="A2868" s="821">
        <v>21</v>
      </c>
      <c r="B2868" s="822" t="s">
        <v>3465</v>
      </c>
      <c r="C2868" s="822" t="s">
        <v>3471</v>
      </c>
      <c r="D2868" s="823" t="s">
        <v>6113</v>
      </c>
      <c r="E2868" s="824" t="s">
        <v>3526</v>
      </c>
      <c r="F2868" s="822" t="s">
        <v>3466</v>
      </c>
      <c r="G2868" s="822" t="s">
        <v>3540</v>
      </c>
      <c r="H2868" s="822" t="s">
        <v>662</v>
      </c>
      <c r="I2868" s="822" t="s">
        <v>4332</v>
      </c>
      <c r="J2868" s="822" t="s">
        <v>3787</v>
      </c>
      <c r="K2868" s="822" t="s">
        <v>3543</v>
      </c>
      <c r="L2868" s="825">
        <v>325.2</v>
      </c>
      <c r="M2868" s="825">
        <v>650.4</v>
      </c>
      <c r="N2868" s="822">
        <v>2</v>
      </c>
      <c r="O2868" s="826">
        <v>1</v>
      </c>
      <c r="P2868" s="825">
        <v>650.4</v>
      </c>
      <c r="Q2868" s="827">
        <v>1</v>
      </c>
      <c r="R2868" s="822">
        <v>2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21</v>
      </c>
      <c r="B2869" s="822" t="s">
        <v>3465</v>
      </c>
      <c r="C2869" s="822" t="s">
        <v>3471</v>
      </c>
      <c r="D2869" s="823" t="s">
        <v>6113</v>
      </c>
      <c r="E2869" s="824" t="s">
        <v>3526</v>
      </c>
      <c r="F2869" s="822" t="s">
        <v>3466</v>
      </c>
      <c r="G2869" s="822" t="s">
        <v>3540</v>
      </c>
      <c r="H2869" s="822" t="s">
        <v>662</v>
      </c>
      <c r="I2869" s="822" t="s">
        <v>3541</v>
      </c>
      <c r="J2869" s="822" t="s">
        <v>3542</v>
      </c>
      <c r="K2869" s="822" t="s">
        <v>3543</v>
      </c>
      <c r="L2869" s="825">
        <v>325.2</v>
      </c>
      <c r="M2869" s="825">
        <v>24389.999999999993</v>
      </c>
      <c r="N2869" s="822">
        <v>75</v>
      </c>
      <c r="O2869" s="826">
        <v>28</v>
      </c>
      <c r="P2869" s="825">
        <v>22113.599999999995</v>
      </c>
      <c r="Q2869" s="827">
        <v>0.90666666666666673</v>
      </c>
      <c r="R2869" s="822">
        <v>68</v>
      </c>
      <c r="S2869" s="827">
        <v>0.90666666666666662</v>
      </c>
      <c r="T2869" s="826">
        <v>26</v>
      </c>
      <c r="U2869" s="828">
        <v>0.9285714285714286</v>
      </c>
    </row>
    <row r="2870" spans="1:21" ht="14.45" customHeight="1" x14ac:dyDescent="0.2">
      <c r="A2870" s="821">
        <v>21</v>
      </c>
      <c r="B2870" s="822" t="s">
        <v>3465</v>
      </c>
      <c r="C2870" s="822" t="s">
        <v>3471</v>
      </c>
      <c r="D2870" s="823" t="s">
        <v>6113</v>
      </c>
      <c r="E2870" s="824" t="s">
        <v>3526</v>
      </c>
      <c r="F2870" s="822" t="s">
        <v>3466</v>
      </c>
      <c r="G2870" s="822" t="s">
        <v>3540</v>
      </c>
      <c r="H2870" s="822" t="s">
        <v>662</v>
      </c>
      <c r="I2870" s="822" t="s">
        <v>3791</v>
      </c>
      <c r="J2870" s="822" t="s">
        <v>3542</v>
      </c>
      <c r="K2870" s="822" t="s">
        <v>3788</v>
      </c>
      <c r="L2870" s="825">
        <v>650.4</v>
      </c>
      <c r="M2870" s="825">
        <v>22764</v>
      </c>
      <c r="N2870" s="822">
        <v>35</v>
      </c>
      <c r="O2870" s="826">
        <v>11.5</v>
      </c>
      <c r="P2870" s="825">
        <v>22764</v>
      </c>
      <c r="Q2870" s="827">
        <v>1</v>
      </c>
      <c r="R2870" s="822">
        <v>35</v>
      </c>
      <c r="S2870" s="827">
        <v>1</v>
      </c>
      <c r="T2870" s="826">
        <v>11.5</v>
      </c>
      <c r="U2870" s="828">
        <v>1</v>
      </c>
    </row>
    <row r="2871" spans="1:21" ht="14.45" customHeight="1" x14ac:dyDescent="0.2">
      <c r="A2871" s="821">
        <v>21</v>
      </c>
      <c r="B2871" s="822" t="s">
        <v>3465</v>
      </c>
      <c r="C2871" s="822" t="s">
        <v>3471</v>
      </c>
      <c r="D2871" s="823" t="s">
        <v>6113</v>
      </c>
      <c r="E2871" s="824" t="s">
        <v>3526</v>
      </c>
      <c r="F2871" s="822" t="s">
        <v>3466</v>
      </c>
      <c r="G2871" s="822" t="s">
        <v>3540</v>
      </c>
      <c r="H2871" s="822" t="s">
        <v>662</v>
      </c>
      <c r="I2871" s="822" t="s">
        <v>3792</v>
      </c>
      <c r="J2871" s="822" t="s">
        <v>3542</v>
      </c>
      <c r="K2871" s="822" t="s">
        <v>3793</v>
      </c>
      <c r="L2871" s="825">
        <v>1300.79</v>
      </c>
      <c r="M2871" s="825">
        <v>20812.64</v>
      </c>
      <c r="N2871" s="822">
        <v>16</v>
      </c>
      <c r="O2871" s="826">
        <v>7</v>
      </c>
      <c r="P2871" s="825">
        <v>20812.64</v>
      </c>
      <c r="Q2871" s="827">
        <v>1</v>
      </c>
      <c r="R2871" s="822">
        <v>16</v>
      </c>
      <c r="S2871" s="827">
        <v>1</v>
      </c>
      <c r="T2871" s="826">
        <v>7</v>
      </c>
      <c r="U2871" s="828">
        <v>1</v>
      </c>
    </row>
    <row r="2872" spans="1:21" ht="14.45" customHeight="1" x14ac:dyDescent="0.2">
      <c r="A2872" s="821">
        <v>21</v>
      </c>
      <c r="B2872" s="822" t="s">
        <v>3465</v>
      </c>
      <c r="C2872" s="822" t="s">
        <v>3471</v>
      </c>
      <c r="D2872" s="823" t="s">
        <v>6113</v>
      </c>
      <c r="E2872" s="824" t="s">
        <v>3526</v>
      </c>
      <c r="F2872" s="822" t="s">
        <v>3466</v>
      </c>
      <c r="G2872" s="822" t="s">
        <v>3540</v>
      </c>
      <c r="H2872" s="822" t="s">
        <v>662</v>
      </c>
      <c r="I2872" s="822" t="s">
        <v>3796</v>
      </c>
      <c r="J2872" s="822" t="s">
        <v>3015</v>
      </c>
      <c r="K2872" s="822" t="s">
        <v>3797</v>
      </c>
      <c r="L2872" s="825">
        <v>5322.08</v>
      </c>
      <c r="M2872" s="825">
        <v>5322.08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21</v>
      </c>
      <c r="B2873" s="822" t="s">
        <v>3465</v>
      </c>
      <c r="C2873" s="822" t="s">
        <v>3471</v>
      </c>
      <c r="D2873" s="823" t="s">
        <v>6113</v>
      </c>
      <c r="E2873" s="824" t="s">
        <v>3526</v>
      </c>
      <c r="F2873" s="822" t="s">
        <v>3466</v>
      </c>
      <c r="G2873" s="822" t="s">
        <v>3540</v>
      </c>
      <c r="H2873" s="822" t="s">
        <v>662</v>
      </c>
      <c r="I2873" s="822" t="s">
        <v>3798</v>
      </c>
      <c r="J2873" s="822" t="s">
        <v>3542</v>
      </c>
      <c r="K2873" s="822" t="s">
        <v>3799</v>
      </c>
      <c r="L2873" s="825">
        <v>975.59</v>
      </c>
      <c r="M2873" s="825">
        <v>34145.65</v>
      </c>
      <c r="N2873" s="822">
        <v>35</v>
      </c>
      <c r="O2873" s="826">
        <v>10.5</v>
      </c>
      <c r="P2873" s="825">
        <v>34145.65</v>
      </c>
      <c r="Q2873" s="827">
        <v>1</v>
      </c>
      <c r="R2873" s="822">
        <v>35</v>
      </c>
      <c r="S2873" s="827">
        <v>1</v>
      </c>
      <c r="T2873" s="826">
        <v>10.5</v>
      </c>
      <c r="U2873" s="828">
        <v>1</v>
      </c>
    </row>
    <row r="2874" spans="1:21" ht="14.45" customHeight="1" x14ac:dyDescent="0.2">
      <c r="A2874" s="821">
        <v>21</v>
      </c>
      <c r="B2874" s="822" t="s">
        <v>3465</v>
      </c>
      <c r="C2874" s="822" t="s">
        <v>3471</v>
      </c>
      <c r="D2874" s="823" t="s">
        <v>6113</v>
      </c>
      <c r="E2874" s="824" t="s">
        <v>3526</v>
      </c>
      <c r="F2874" s="822" t="s">
        <v>3466</v>
      </c>
      <c r="G2874" s="822" t="s">
        <v>3800</v>
      </c>
      <c r="H2874" s="822" t="s">
        <v>329</v>
      </c>
      <c r="I2874" s="822" t="s">
        <v>3801</v>
      </c>
      <c r="J2874" s="822" t="s">
        <v>3802</v>
      </c>
      <c r="K2874" s="822" t="s">
        <v>3803</v>
      </c>
      <c r="L2874" s="825">
        <v>229.72</v>
      </c>
      <c r="M2874" s="825">
        <v>1378.32</v>
      </c>
      <c r="N2874" s="822">
        <v>6</v>
      </c>
      <c r="O2874" s="826">
        <v>4</v>
      </c>
      <c r="P2874" s="825">
        <v>1378.32</v>
      </c>
      <c r="Q2874" s="827">
        <v>1</v>
      </c>
      <c r="R2874" s="822">
        <v>6</v>
      </c>
      <c r="S2874" s="827">
        <v>1</v>
      </c>
      <c r="T2874" s="826">
        <v>4</v>
      </c>
      <c r="U2874" s="828">
        <v>1</v>
      </c>
    </row>
    <row r="2875" spans="1:21" ht="14.45" customHeight="1" x14ac:dyDescent="0.2">
      <c r="A2875" s="821">
        <v>21</v>
      </c>
      <c r="B2875" s="822" t="s">
        <v>3465</v>
      </c>
      <c r="C2875" s="822" t="s">
        <v>3471</v>
      </c>
      <c r="D2875" s="823" t="s">
        <v>6113</v>
      </c>
      <c r="E2875" s="824" t="s">
        <v>3526</v>
      </c>
      <c r="F2875" s="822" t="s">
        <v>3466</v>
      </c>
      <c r="G2875" s="822" t="s">
        <v>3804</v>
      </c>
      <c r="H2875" s="822" t="s">
        <v>662</v>
      </c>
      <c r="I2875" s="822" t="s">
        <v>2937</v>
      </c>
      <c r="J2875" s="822" t="s">
        <v>2938</v>
      </c>
      <c r="K2875" s="822" t="s">
        <v>2939</v>
      </c>
      <c r="L2875" s="825">
        <v>1392.47</v>
      </c>
      <c r="M2875" s="825">
        <v>1392.47</v>
      </c>
      <c r="N2875" s="822">
        <v>1</v>
      </c>
      <c r="O2875" s="826">
        <v>1</v>
      </c>
      <c r="P2875" s="825"/>
      <c r="Q2875" s="827">
        <v>0</v>
      </c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21</v>
      </c>
      <c r="B2876" s="822" t="s">
        <v>3465</v>
      </c>
      <c r="C2876" s="822" t="s">
        <v>3471</v>
      </c>
      <c r="D2876" s="823" t="s">
        <v>6113</v>
      </c>
      <c r="E2876" s="824" t="s">
        <v>3526</v>
      </c>
      <c r="F2876" s="822" t="s">
        <v>3466</v>
      </c>
      <c r="G2876" s="822" t="s">
        <v>3548</v>
      </c>
      <c r="H2876" s="822" t="s">
        <v>662</v>
      </c>
      <c r="I2876" s="822" t="s">
        <v>2738</v>
      </c>
      <c r="J2876" s="822" t="s">
        <v>2739</v>
      </c>
      <c r="K2876" s="822" t="s">
        <v>2740</v>
      </c>
      <c r="L2876" s="825">
        <v>42.51</v>
      </c>
      <c r="M2876" s="825">
        <v>850.19999999999993</v>
      </c>
      <c r="N2876" s="822">
        <v>20</v>
      </c>
      <c r="O2876" s="826">
        <v>14</v>
      </c>
      <c r="P2876" s="825">
        <v>510.11999999999995</v>
      </c>
      <c r="Q2876" s="827">
        <v>0.6</v>
      </c>
      <c r="R2876" s="822">
        <v>12</v>
      </c>
      <c r="S2876" s="827">
        <v>0.6</v>
      </c>
      <c r="T2876" s="826">
        <v>8</v>
      </c>
      <c r="U2876" s="828">
        <v>0.5714285714285714</v>
      </c>
    </row>
    <row r="2877" spans="1:21" ht="14.45" customHeight="1" x14ac:dyDescent="0.2">
      <c r="A2877" s="821">
        <v>21</v>
      </c>
      <c r="B2877" s="822" t="s">
        <v>3465</v>
      </c>
      <c r="C2877" s="822" t="s">
        <v>3471</v>
      </c>
      <c r="D2877" s="823" t="s">
        <v>6113</v>
      </c>
      <c r="E2877" s="824" t="s">
        <v>3526</v>
      </c>
      <c r="F2877" s="822" t="s">
        <v>3466</v>
      </c>
      <c r="G2877" s="822" t="s">
        <v>3548</v>
      </c>
      <c r="H2877" s="822" t="s">
        <v>662</v>
      </c>
      <c r="I2877" s="822" t="s">
        <v>4342</v>
      </c>
      <c r="J2877" s="822" t="s">
        <v>2739</v>
      </c>
      <c r="K2877" s="822" t="s">
        <v>4343</v>
      </c>
      <c r="L2877" s="825">
        <v>85.02</v>
      </c>
      <c r="M2877" s="825">
        <v>255.06</v>
      </c>
      <c r="N2877" s="822">
        <v>3</v>
      </c>
      <c r="O2877" s="826">
        <v>1.5</v>
      </c>
      <c r="P2877" s="825">
        <v>170.04</v>
      </c>
      <c r="Q2877" s="827">
        <v>0.66666666666666663</v>
      </c>
      <c r="R2877" s="822">
        <v>2</v>
      </c>
      <c r="S2877" s="827">
        <v>0.66666666666666663</v>
      </c>
      <c r="T2877" s="826">
        <v>1</v>
      </c>
      <c r="U2877" s="828">
        <v>0.66666666666666663</v>
      </c>
    </row>
    <row r="2878" spans="1:21" ht="14.45" customHeight="1" x14ac:dyDescent="0.2">
      <c r="A2878" s="821">
        <v>21</v>
      </c>
      <c r="B2878" s="822" t="s">
        <v>3465</v>
      </c>
      <c r="C2878" s="822" t="s">
        <v>3471</v>
      </c>
      <c r="D2878" s="823" t="s">
        <v>6113</v>
      </c>
      <c r="E2878" s="824" t="s">
        <v>3526</v>
      </c>
      <c r="F2878" s="822" t="s">
        <v>3466</v>
      </c>
      <c r="G2878" s="822" t="s">
        <v>5596</v>
      </c>
      <c r="H2878" s="822" t="s">
        <v>329</v>
      </c>
      <c r="I2878" s="822" t="s">
        <v>5597</v>
      </c>
      <c r="J2878" s="822" t="s">
        <v>1459</v>
      </c>
      <c r="K2878" s="822" t="s">
        <v>5598</v>
      </c>
      <c r="L2878" s="825">
        <v>0</v>
      </c>
      <c r="M2878" s="825">
        <v>0</v>
      </c>
      <c r="N2878" s="822">
        <v>1</v>
      </c>
      <c r="O2878" s="826">
        <v>1</v>
      </c>
      <c r="P2878" s="825">
        <v>0</v>
      </c>
      <c r="Q2878" s="827"/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21</v>
      </c>
      <c r="B2879" s="822" t="s">
        <v>3465</v>
      </c>
      <c r="C2879" s="822" t="s">
        <v>3471</v>
      </c>
      <c r="D2879" s="823" t="s">
        <v>6113</v>
      </c>
      <c r="E2879" s="824" t="s">
        <v>3526</v>
      </c>
      <c r="F2879" s="822" t="s">
        <v>3466</v>
      </c>
      <c r="G2879" s="822" t="s">
        <v>3809</v>
      </c>
      <c r="H2879" s="822" t="s">
        <v>329</v>
      </c>
      <c r="I2879" s="822" t="s">
        <v>3810</v>
      </c>
      <c r="J2879" s="822" t="s">
        <v>1162</v>
      </c>
      <c r="K2879" s="822" t="s">
        <v>1163</v>
      </c>
      <c r="L2879" s="825">
        <v>105.63</v>
      </c>
      <c r="M2879" s="825">
        <v>422.52</v>
      </c>
      <c r="N2879" s="822">
        <v>4</v>
      </c>
      <c r="O2879" s="826">
        <v>3.5</v>
      </c>
      <c r="P2879" s="825">
        <v>316.89</v>
      </c>
      <c r="Q2879" s="827">
        <v>0.75</v>
      </c>
      <c r="R2879" s="822">
        <v>3</v>
      </c>
      <c r="S2879" s="827">
        <v>0.75</v>
      </c>
      <c r="T2879" s="826">
        <v>2.5</v>
      </c>
      <c r="U2879" s="828">
        <v>0.7142857142857143</v>
      </c>
    </row>
    <row r="2880" spans="1:21" ht="14.45" customHeight="1" x14ac:dyDescent="0.2">
      <c r="A2880" s="821">
        <v>21</v>
      </c>
      <c r="B2880" s="822" t="s">
        <v>3465</v>
      </c>
      <c r="C2880" s="822" t="s">
        <v>3471</v>
      </c>
      <c r="D2880" s="823" t="s">
        <v>6113</v>
      </c>
      <c r="E2880" s="824" t="s">
        <v>3526</v>
      </c>
      <c r="F2880" s="822" t="s">
        <v>3466</v>
      </c>
      <c r="G2880" s="822" t="s">
        <v>3811</v>
      </c>
      <c r="H2880" s="822" t="s">
        <v>662</v>
      </c>
      <c r="I2880" s="822" t="s">
        <v>3053</v>
      </c>
      <c r="J2880" s="822" t="s">
        <v>3054</v>
      </c>
      <c r="K2880" s="822" t="s">
        <v>3055</v>
      </c>
      <c r="L2880" s="825">
        <v>113.16</v>
      </c>
      <c r="M2880" s="825">
        <v>339.48</v>
      </c>
      <c r="N2880" s="822">
        <v>3</v>
      </c>
      <c r="O2880" s="826">
        <v>2</v>
      </c>
      <c r="P2880" s="825">
        <v>113.16</v>
      </c>
      <c r="Q2880" s="827">
        <v>0.33333333333333331</v>
      </c>
      <c r="R2880" s="822">
        <v>1</v>
      </c>
      <c r="S2880" s="827">
        <v>0.33333333333333331</v>
      </c>
      <c r="T2880" s="826">
        <v>0.5</v>
      </c>
      <c r="U2880" s="828">
        <v>0.25</v>
      </c>
    </row>
    <row r="2881" spans="1:21" ht="14.45" customHeight="1" x14ac:dyDescent="0.2">
      <c r="A2881" s="821">
        <v>21</v>
      </c>
      <c r="B2881" s="822" t="s">
        <v>3465</v>
      </c>
      <c r="C2881" s="822" t="s">
        <v>3471</v>
      </c>
      <c r="D2881" s="823" t="s">
        <v>6113</v>
      </c>
      <c r="E2881" s="824" t="s">
        <v>3526</v>
      </c>
      <c r="F2881" s="822" t="s">
        <v>3466</v>
      </c>
      <c r="G2881" s="822" t="s">
        <v>3811</v>
      </c>
      <c r="H2881" s="822" t="s">
        <v>662</v>
      </c>
      <c r="I2881" s="822" t="s">
        <v>3056</v>
      </c>
      <c r="J2881" s="822" t="s">
        <v>3054</v>
      </c>
      <c r="K2881" s="822" t="s">
        <v>3057</v>
      </c>
      <c r="L2881" s="825">
        <v>169.73</v>
      </c>
      <c r="M2881" s="825">
        <v>169.73</v>
      </c>
      <c r="N2881" s="822">
        <v>1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21</v>
      </c>
      <c r="B2882" s="822" t="s">
        <v>3465</v>
      </c>
      <c r="C2882" s="822" t="s">
        <v>3471</v>
      </c>
      <c r="D2882" s="823" t="s">
        <v>6113</v>
      </c>
      <c r="E2882" s="824" t="s">
        <v>3526</v>
      </c>
      <c r="F2882" s="822" t="s">
        <v>3466</v>
      </c>
      <c r="G2882" s="822" t="s">
        <v>3811</v>
      </c>
      <c r="H2882" s="822" t="s">
        <v>662</v>
      </c>
      <c r="I2882" s="822" t="s">
        <v>3058</v>
      </c>
      <c r="J2882" s="822" t="s">
        <v>3054</v>
      </c>
      <c r="K2882" s="822" t="s">
        <v>1952</v>
      </c>
      <c r="L2882" s="825">
        <v>339.47</v>
      </c>
      <c r="M2882" s="825">
        <v>12899.860000000004</v>
      </c>
      <c r="N2882" s="822">
        <v>38</v>
      </c>
      <c r="O2882" s="826">
        <v>20</v>
      </c>
      <c r="P2882" s="825">
        <v>8147.2800000000025</v>
      </c>
      <c r="Q2882" s="827">
        <v>0.63157894736842102</v>
      </c>
      <c r="R2882" s="822">
        <v>24</v>
      </c>
      <c r="S2882" s="827">
        <v>0.63157894736842102</v>
      </c>
      <c r="T2882" s="826">
        <v>13</v>
      </c>
      <c r="U2882" s="828">
        <v>0.65</v>
      </c>
    </row>
    <row r="2883" spans="1:21" ht="14.45" customHeight="1" x14ac:dyDescent="0.2">
      <c r="A2883" s="821">
        <v>21</v>
      </c>
      <c r="B2883" s="822" t="s">
        <v>3465</v>
      </c>
      <c r="C2883" s="822" t="s">
        <v>3471</v>
      </c>
      <c r="D2883" s="823" t="s">
        <v>6113</v>
      </c>
      <c r="E2883" s="824" t="s">
        <v>3526</v>
      </c>
      <c r="F2883" s="822" t="s">
        <v>3466</v>
      </c>
      <c r="G2883" s="822" t="s">
        <v>4901</v>
      </c>
      <c r="H2883" s="822" t="s">
        <v>329</v>
      </c>
      <c r="I2883" s="822" t="s">
        <v>5599</v>
      </c>
      <c r="J2883" s="822" t="s">
        <v>1958</v>
      </c>
      <c r="K2883" s="822" t="s">
        <v>5600</v>
      </c>
      <c r="L2883" s="825">
        <v>62.45</v>
      </c>
      <c r="M2883" s="825">
        <v>62.45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21</v>
      </c>
      <c r="B2884" s="822" t="s">
        <v>3465</v>
      </c>
      <c r="C2884" s="822" t="s">
        <v>3471</v>
      </c>
      <c r="D2884" s="823" t="s">
        <v>6113</v>
      </c>
      <c r="E2884" s="824" t="s">
        <v>3526</v>
      </c>
      <c r="F2884" s="822" t="s">
        <v>3466</v>
      </c>
      <c r="G2884" s="822" t="s">
        <v>1056</v>
      </c>
      <c r="H2884" s="822" t="s">
        <v>329</v>
      </c>
      <c r="I2884" s="822" t="s">
        <v>5569</v>
      </c>
      <c r="J2884" s="822" t="s">
        <v>4347</v>
      </c>
      <c r="K2884" s="822" t="s">
        <v>5570</v>
      </c>
      <c r="L2884" s="825">
        <v>51.51</v>
      </c>
      <c r="M2884" s="825">
        <v>206.04</v>
      </c>
      <c r="N2884" s="822">
        <v>4</v>
      </c>
      <c r="O2884" s="826">
        <v>1.5</v>
      </c>
      <c r="P2884" s="825">
        <v>206.04</v>
      </c>
      <c r="Q2884" s="827">
        <v>1</v>
      </c>
      <c r="R2884" s="822">
        <v>4</v>
      </c>
      <c r="S2884" s="827">
        <v>1</v>
      </c>
      <c r="T2884" s="826">
        <v>1.5</v>
      </c>
      <c r="U2884" s="828">
        <v>1</v>
      </c>
    </row>
    <row r="2885" spans="1:21" ht="14.45" customHeight="1" x14ac:dyDescent="0.2">
      <c r="A2885" s="821">
        <v>21</v>
      </c>
      <c r="B2885" s="822" t="s">
        <v>3465</v>
      </c>
      <c r="C2885" s="822" t="s">
        <v>3471</v>
      </c>
      <c r="D2885" s="823" t="s">
        <v>6113</v>
      </c>
      <c r="E2885" s="824" t="s">
        <v>3526</v>
      </c>
      <c r="F2885" s="822" t="s">
        <v>3466</v>
      </c>
      <c r="G2885" s="822" t="s">
        <v>3814</v>
      </c>
      <c r="H2885" s="822" t="s">
        <v>329</v>
      </c>
      <c r="I2885" s="822" t="s">
        <v>4965</v>
      </c>
      <c r="J2885" s="822" t="s">
        <v>1283</v>
      </c>
      <c r="K2885" s="822" t="s">
        <v>4966</v>
      </c>
      <c r="L2885" s="825">
        <v>50.64</v>
      </c>
      <c r="M2885" s="825">
        <v>354.48</v>
      </c>
      <c r="N2885" s="822">
        <v>7</v>
      </c>
      <c r="O2885" s="826">
        <v>1.5</v>
      </c>
      <c r="P2885" s="825">
        <v>354.48</v>
      </c>
      <c r="Q2885" s="827">
        <v>1</v>
      </c>
      <c r="R2885" s="822">
        <v>7</v>
      </c>
      <c r="S2885" s="827">
        <v>1</v>
      </c>
      <c r="T2885" s="826">
        <v>1.5</v>
      </c>
      <c r="U2885" s="828">
        <v>1</v>
      </c>
    </row>
    <row r="2886" spans="1:21" ht="14.45" customHeight="1" x14ac:dyDescent="0.2">
      <c r="A2886" s="821">
        <v>21</v>
      </c>
      <c r="B2886" s="822" t="s">
        <v>3465</v>
      </c>
      <c r="C2886" s="822" t="s">
        <v>3471</v>
      </c>
      <c r="D2886" s="823" t="s">
        <v>6113</v>
      </c>
      <c r="E2886" s="824" t="s">
        <v>3526</v>
      </c>
      <c r="F2886" s="822" t="s">
        <v>3466</v>
      </c>
      <c r="G2886" s="822" t="s">
        <v>3818</v>
      </c>
      <c r="H2886" s="822" t="s">
        <v>329</v>
      </c>
      <c r="I2886" s="822" t="s">
        <v>3819</v>
      </c>
      <c r="J2886" s="822" t="s">
        <v>3820</v>
      </c>
      <c r="K2886" s="822" t="s">
        <v>3821</v>
      </c>
      <c r="L2886" s="825">
        <v>140.72</v>
      </c>
      <c r="M2886" s="825">
        <v>50940.639999999992</v>
      </c>
      <c r="N2886" s="822">
        <v>362</v>
      </c>
      <c r="O2886" s="826">
        <v>38</v>
      </c>
      <c r="P2886" s="825">
        <v>31099.119999999992</v>
      </c>
      <c r="Q2886" s="827">
        <v>0.61049723756906071</v>
      </c>
      <c r="R2886" s="822">
        <v>221</v>
      </c>
      <c r="S2886" s="827">
        <v>0.61049723756906082</v>
      </c>
      <c r="T2886" s="826">
        <v>24.5</v>
      </c>
      <c r="U2886" s="828">
        <v>0.64473684210526316</v>
      </c>
    </row>
    <row r="2887" spans="1:21" ht="14.45" customHeight="1" x14ac:dyDescent="0.2">
      <c r="A2887" s="821">
        <v>21</v>
      </c>
      <c r="B2887" s="822" t="s">
        <v>3465</v>
      </c>
      <c r="C2887" s="822" t="s">
        <v>3471</v>
      </c>
      <c r="D2887" s="823" t="s">
        <v>6113</v>
      </c>
      <c r="E2887" s="824" t="s">
        <v>3526</v>
      </c>
      <c r="F2887" s="822" t="s">
        <v>3466</v>
      </c>
      <c r="G2887" s="822" t="s">
        <v>3818</v>
      </c>
      <c r="H2887" s="822" t="s">
        <v>329</v>
      </c>
      <c r="I2887" s="822" t="s">
        <v>5601</v>
      </c>
      <c r="J2887" s="822" t="s">
        <v>5602</v>
      </c>
      <c r="K2887" s="822" t="s">
        <v>5603</v>
      </c>
      <c r="L2887" s="825">
        <v>0</v>
      </c>
      <c r="M2887" s="825">
        <v>0</v>
      </c>
      <c r="N2887" s="822">
        <v>11</v>
      </c>
      <c r="O2887" s="826">
        <v>1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21</v>
      </c>
      <c r="B2888" s="822" t="s">
        <v>3465</v>
      </c>
      <c r="C2888" s="822" t="s">
        <v>3471</v>
      </c>
      <c r="D2888" s="823" t="s">
        <v>6113</v>
      </c>
      <c r="E2888" s="824" t="s">
        <v>3526</v>
      </c>
      <c r="F2888" s="822" t="s">
        <v>3466</v>
      </c>
      <c r="G2888" s="822" t="s">
        <v>3822</v>
      </c>
      <c r="H2888" s="822" t="s">
        <v>329</v>
      </c>
      <c r="I2888" s="822" t="s">
        <v>4967</v>
      </c>
      <c r="J2888" s="822" t="s">
        <v>1214</v>
      </c>
      <c r="K2888" s="822" t="s">
        <v>4968</v>
      </c>
      <c r="L2888" s="825">
        <v>79.64</v>
      </c>
      <c r="M2888" s="825">
        <v>79.64</v>
      </c>
      <c r="N2888" s="822">
        <v>1</v>
      </c>
      <c r="O2888" s="826">
        <v>1</v>
      </c>
      <c r="P2888" s="825">
        <v>79.64</v>
      </c>
      <c r="Q2888" s="827">
        <v>1</v>
      </c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21</v>
      </c>
      <c r="B2889" s="822" t="s">
        <v>3465</v>
      </c>
      <c r="C2889" s="822" t="s">
        <v>3471</v>
      </c>
      <c r="D2889" s="823" t="s">
        <v>6113</v>
      </c>
      <c r="E2889" s="824" t="s">
        <v>3526</v>
      </c>
      <c r="F2889" s="822" t="s">
        <v>3466</v>
      </c>
      <c r="G2889" s="822" t="s">
        <v>3822</v>
      </c>
      <c r="H2889" s="822" t="s">
        <v>329</v>
      </c>
      <c r="I2889" s="822" t="s">
        <v>3823</v>
      </c>
      <c r="J2889" s="822" t="s">
        <v>1214</v>
      </c>
      <c r="K2889" s="822" t="s">
        <v>3824</v>
      </c>
      <c r="L2889" s="825">
        <v>79.64</v>
      </c>
      <c r="M2889" s="825">
        <v>2229.9200000000005</v>
      </c>
      <c r="N2889" s="822">
        <v>28</v>
      </c>
      <c r="O2889" s="826">
        <v>17</v>
      </c>
      <c r="P2889" s="825">
        <v>1592.8000000000004</v>
      </c>
      <c r="Q2889" s="827">
        <v>0.7142857142857143</v>
      </c>
      <c r="R2889" s="822">
        <v>20</v>
      </c>
      <c r="S2889" s="827">
        <v>0.7142857142857143</v>
      </c>
      <c r="T2889" s="826">
        <v>11</v>
      </c>
      <c r="U2889" s="828">
        <v>0.6470588235294118</v>
      </c>
    </row>
    <row r="2890" spans="1:21" ht="14.45" customHeight="1" x14ac:dyDescent="0.2">
      <c r="A2890" s="821">
        <v>21</v>
      </c>
      <c r="B2890" s="822" t="s">
        <v>3465</v>
      </c>
      <c r="C2890" s="822" t="s">
        <v>3471</v>
      </c>
      <c r="D2890" s="823" t="s">
        <v>6113</v>
      </c>
      <c r="E2890" s="824" t="s">
        <v>3526</v>
      </c>
      <c r="F2890" s="822" t="s">
        <v>3466</v>
      </c>
      <c r="G2890" s="822" t="s">
        <v>3822</v>
      </c>
      <c r="H2890" s="822" t="s">
        <v>329</v>
      </c>
      <c r="I2890" s="822" t="s">
        <v>5604</v>
      </c>
      <c r="J2890" s="822" t="s">
        <v>1214</v>
      </c>
      <c r="K2890" s="822" t="s">
        <v>4968</v>
      </c>
      <c r="L2890" s="825">
        <v>79.64</v>
      </c>
      <c r="M2890" s="825">
        <v>79.64</v>
      </c>
      <c r="N2890" s="822">
        <v>1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21</v>
      </c>
      <c r="B2891" s="822" t="s">
        <v>3465</v>
      </c>
      <c r="C2891" s="822" t="s">
        <v>3471</v>
      </c>
      <c r="D2891" s="823" t="s">
        <v>6113</v>
      </c>
      <c r="E2891" s="824" t="s">
        <v>3526</v>
      </c>
      <c r="F2891" s="822" t="s">
        <v>3466</v>
      </c>
      <c r="G2891" s="822" t="s">
        <v>5295</v>
      </c>
      <c r="H2891" s="822" t="s">
        <v>329</v>
      </c>
      <c r="I2891" s="822" t="s">
        <v>5296</v>
      </c>
      <c r="J2891" s="822" t="s">
        <v>734</v>
      </c>
      <c r="K2891" s="822" t="s">
        <v>5297</v>
      </c>
      <c r="L2891" s="825">
        <v>0</v>
      </c>
      <c r="M2891" s="825">
        <v>0</v>
      </c>
      <c r="N2891" s="822">
        <v>3</v>
      </c>
      <c r="O2891" s="826">
        <v>1</v>
      </c>
      <c r="P2891" s="825">
        <v>0</v>
      </c>
      <c r="Q2891" s="827"/>
      <c r="R2891" s="822">
        <v>3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21</v>
      </c>
      <c r="B2892" s="822" t="s">
        <v>3465</v>
      </c>
      <c r="C2892" s="822" t="s">
        <v>3471</v>
      </c>
      <c r="D2892" s="823" t="s">
        <v>6113</v>
      </c>
      <c r="E2892" s="824" t="s">
        <v>3526</v>
      </c>
      <c r="F2892" s="822" t="s">
        <v>3466</v>
      </c>
      <c r="G2892" s="822" t="s">
        <v>3825</v>
      </c>
      <c r="H2892" s="822" t="s">
        <v>329</v>
      </c>
      <c r="I2892" s="822" t="s">
        <v>3826</v>
      </c>
      <c r="J2892" s="822" t="s">
        <v>1154</v>
      </c>
      <c r="K2892" s="822" t="s">
        <v>3827</v>
      </c>
      <c r="L2892" s="825">
        <v>98.89</v>
      </c>
      <c r="M2892" s="825">
        <v>494.45</v>
      </c>
      <c r="N2892" s="822">
        <v>5</v>
      </c>
      <c r="O2892" s="826">
        <v>4</v>
      </c>
      <c r="P2892" s="825">
        <v>494.45</v>
      </c>
      <c r="Q2892" s="827">
        <v>1</v>
      </c>
      <c r="R2892" s="822">
        <v>5</v>
      </c>
      <c r="S2892" s="827">
        <v>1</v>
      </c>
      <c r="T2892" s="826">
        <v>4</v>
      </c>
      <c r="U2892" s="828">
        <v>1</v>
      </c>
    </row>
    <row r="2893" spans="1:21" ht="14.45" customHeight="1" x14ac:dyDescent="0.2">
      <c r="A2893" s="821">
        <v>21</v>
      </c>
      <c r="B2893" s="822" t="s">
        <v>3465</v>
      </c>
      <c r="C2893" s="822" t="s">
        <v>3471</v>
      </c>
      <c r="D2893" s="823" t="s">
        <v>6113</v>
      </c>
      <c r="E2893" s="824" t="s">
        <v>3526</v>
      </c>
      <c r="F2893" s="822" t="s">
        <v>3466</v>
      </c>
      <c r="G2893" s="822" t="s">
        <v>3825</v>
      </c>
      <c r="H2893" s="822" t="s">
        <v>329</v>
      </c>
      <c r="I2893" s="822" t="s">
        <v>3828</v>
      </c>
      <c r="J2893" s="822" t="s">
        <v>1158</v>
      </c>
      <c r="K2893" s="822" t="s">
        <v>3829</v>
      </c>
      <c r="L2893" s="825">
        <v>59.33</v>
      </c>
      <c r="M2893" s="825">
        <v>3678.46</v>
      </c>
      <c r="N2893" s="822">
        <v>62</v>
      </c>
      <c r="O2893" s="826">
        <v>25</v>
      </c>
      <c r="P2893" s="825">
        <v>1839.2299999999998</v>
      </c>
      <c r="Q2893" s="827">
        <v>0.49999999999999994</v>
      </c>
      <c r="R2893" s="822">
        <v>31</v>
      </c>
      <c r="S2893" s="827">
        <v>0.5</v>
      </c>
      <c r="T2893" s="826">
        <v>13.5</v>
      </c>
      <c r="U2893" s="828">
        <v>0.54</v>
      </c>
    </row>
    <row r="2894" spans="1:21" ht="14.45" customHeight="1" x14ac:dyDescent="0.2">
      <c r="A2894" s="821">
        <v>21</v>
      </c>
      <c r="B2894" s="822" t="s">
        <v>3465</v>
      </c>
      <c r="C2894" s="822" t="s">
        <v>3471</v>
      </c>
      <c r="D2894" s="823" t="s">
        <v>6113</v>
      </c>
      <c r="E2894" s="824" t="s">
        <v>3526</v>
      </c>
      <c r="F2894" s="822" t="s">
        <v>3466</v>
      </c>
      <c r="G2894" s="822" t="s">
        <v>3830</v>
      </c>
      <c r="H2894" s="822" t="s">
        <v>329</v>
      </c>
      <c r="I2894" s="822" t="s">
        <v>4353</v>
      </c>
      <c r="J2894" s="822" t="s">
        <v>1608</v>
      </c>
      <c r="K2894" s="822" t="s">
        <v>1609</v>
      </c>
      <c r="L2894" s="825">
        <v>49.04</v>
      </c>
      <c r="M2894" s="825">
        <v>392.32</v>
      </c>
      <c r="N2894" s="822">
        <v>8</v>
      </c>
      <c r="O2894" s="826">
        <v>7</v>
      </c>
      <c r="P2894" s="825">
        <v>147.12</v>
      </c>
      <c r="Q2894" s="827">
        <v>0.375</v>
      </c>
      <c r="R2894" s="822">
        <v>3</v>
      </c>
      <c r="S2894" s="827">
        <v>0.375</v>
      </c>
      <c r="T2894" s="826">
        <v>2</v>
      </c>
      <c r="U2894" s="828">
        <v>0.2857142857142857</v>
      </c>
    </row>
    <row r="2895" spans="1:21" ht="14.45" customHeight="1" x14ac:dyDescent="0.2">
      <c r="A2895" s="821">
        <v>21</v>
      </c>
      <c r="B2895" s="822" t="s">
        <v>3465</v>
      </c>
      <c r="C2895" s="822" t="s">
        <v>3471</v>
      </c>
      <c r="D2895" s="823" t="s">
        <v>6113</v>
      </c>
      <c r="E2895" s="824" t="s">
        <v>3526</v>
      </c>
      <c r="F2895" s="822" t="s">
        <v>3466</v>
      </c>
      <c r="G2895" s="822" t="s">
        <v>3833</v>
      </c>
      <c r="H2895" s="822" t="s">
        <v>329</v>
      </c>
      <c r="I2895" s="822" t="s">
        <v>4357</v>
      </c>
      <c r="J2895" s="822" t="s">
        <v>4358</v>
      </c>
      <c r="K2895" s="822" t="s">
        <v>4359</v>
      </c>
      <c r="L2895" s="825">
        <v>23.49</v>
      </c>
      <c r="M2895" s="825">
        <v>23.49</v>
      </c>
      <c r="N2895" s="822">
        <v>1</v>
      </c>
      <c r="O2895" s="826">
        <v>1</v>
      </c>
      <c r="P2895" s="825">
        <v>23.49</v>
      </c>
      <c r="Q2895" s="827">
        <v>1</v>
      </c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21</v>
      </c>
      <c r="B2896" s="822" t="s">
        <v>3465</v>
      </c>
      <c r="C2896" s="822" t="s">
        <v>3471</v>
      </c>
      <c r="D2896" s="823" t="s">
        <v>6113</v>
      </c>
      <c r="E2896" s="824" t="s">
        <v>3526</v>
      </c>
      <c r="F2896" s="822" t="s">
        <v>3466</v>
      </c>
      <c r="G2896" s="822" t="s">
        <v>3833</v>
      </c>
      <c r="H2896" s="822" t="s">
        <v>329</v>
      </c>
      <c r="I2896" s="822" t="s">
        <v>3836</v>
      </c>
      <c r="J2896" s="822" t="s">
        <v>1097</v>
      </c>
      <c r="K2896" s="822" t="s">
        <v>1100</v>
      </c>
      <c r="L2896" s="825">
        <v>0</v>
      </c>
      <c r="M2896" s="825">
        <v>0</v>
      </c>
      <c r="N2896" s="822">
        <v>2</v>
      </c>
      <c r="O2896" s="826">
        <v>1</v>
      </c>
      <c r="P2896" s="825">
        <v>0</v>
      </c>
      <c r="Q2896" s="827"/>
      <c r="R2896" s="822">
        <v>2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21</v>
      </c>
      <c r="B2897" s="822" t="s">
        <v>3465</v>
      </c>
      <c r="C2897" s="822" t="s">
        <v>3471</v>
      </c>
      <c r="D2897" s="823" t="s">
        <v>6113</v>
      </c>
      <c r="E2897" s="824" t="s">
        <v>3526</v>
      </c>
      <c r="F2897" s="822" t="s">
        <v>3466</v>
      </c>
      <c r="G2897" s="822" t="s">
        <v>3837</v>
      </c>
      <c r="H2897" s="822" t="s">
        <v>329</v>
      </c>
      <c r="I2897" s="822" t="s">
        <v>5605</v>
      </c>
      <c r="J2897" s="822" t="s">
        <v>5606</v>
      </c>
      <c r="K2897" s="822" t="s">
        <v>5607</v>
      </c>
      <c r="L2897" s="825">
        <v>164.01</v>
      </c>
      <c r="M2897" s="825">
        <v>1476.09</v>
      </c>
      <c r="N2897" s="822">
        <v>9</v>
      </c>
      <c r="O2897" s="826">
        <v>5.5</v>
      </c>
      <c r="P2897" s="825">
        <v>1148.07</v>
      </c>
      <c r="Q2897" s="827">
        <v>0.77777777777777779</v>
      </c>
      <c r="R2897" s="822">
        <v>7</v>
      </c>
      <c r="S2897" s="827">
        <v>0.77777777777777779</v>
      </c>
      <c r="T2897" s="826">
        <v>4.5</v>
      </c>
      <c r="U2897" s="828">
        <v>0.81818181818181823</v>
      </c>
    </row>
    <row r="2898" spans="1:21" ht="14.45" customHeight="1" x14ac:dyDescent="0.2">
      <c r="A2898" s="821">
        <v>21</v>
      </c>
      <c r="B2898" s="822" t="s">
        <v>3465</v>
      </c>
      <c r="C2898" s="822" t="s">
        <v>3471</v>
      </c>
      <c r="D2898" s="823" t="s">
        <v>6113</v>
      </c>
      <c r="E2898" s="824" t="s">
        <v>3526</v>
      </c>
      <c r="F2898" s="822" t="s">
        <v>3466</v>
      </c>
      <c r="G2898" s="822" t="s">
        <v>3837</v>
      </c>
      <c r="H2898" s="822" t="s">
        <v>329</v>
      </c>
      <c r="I2898" s="822" t="s">
        <v>5608</v>
      </c>
      <c r="J2898" s="822" t="s">
        <v>5606</v>
      </c>
      <c r="K2898" s="822" t="s">
        <v>5609</v>
      </c>
      <c r="L2898" s="825">
        <v>49.2</v>
      </c>
      <c r="M2898" s="825">
        <v>147.60000000000002</v>
      </c>
      <c r="N2898" s="822">
        <v>3</v>
      </c>
      <c r="O2898" s="826">
        <v>1.5</v>
      </c>
      <c r="P2898" s="825">
        <v>147.60000000000002</v>
      </c>
      <c r="Q2898" s="827">
        <v>1</v>
      </c>
      <c r="R2898" s="822">
        <v>3</v>
      </c>
      <c r="S2898" s="827">
        <v>1</v>
      </c>
      <c r="T2898" s="826">
        <v>1.5</v>
      </c>
      <c r="U2898" s="828">
        <v>1</v>
      </c>
    </row>
    <row r="2899" spans="1:21" ht="14.45" customHeight="1" x14ac:dyDescent="0.2">
      <c r="A2899" s="821">
        <v>21</v>
      </c>
      <c r="B2899" s="822" t="s">
        <v>3465</v>
      </c>
      <c r="C2899" s="822" t="s">
        <v>3471</v>
      </c>
      <c r="D2899" s="823" t="s">
        <v>6113</v>
      </c>
      <c r="E2899" s="824" t="s">
        <v>3526</v>
      </c>
      <c r="F2899" s="822" t="s">
        <v>3466</v>
      </c>
      <c r="G2899" s="822" t="s">
        <v>3837</v>
      </c>
      <c r="H2899" s="822" t="s">
        <v>329</v>
      </c>
      <c r="I2899" s="822" t="s">
        <v>5610</v>
      </c>
      <c r="J2899" s="822" t="s">
        <v>3839</v>
      </c>
      <c r="K2899" s="822" t="s">
        <v>5611</v>
      </c>
      <c r="L2899" s="825">
        <v>49.2</v>
      </c>
      <c r="M2899" s="825">
        <v>49.2</v>
      </c>
      <c r="N2899" s="822">
        <v>1</v>
      </c>
      <c r="O2899" s="826">
        <v>0.5</v>
      </c>
      <c r="P2899" s="825">
        <v>49.2</v>
      </c>
      <c r="Q2899" s="827">
        <v>1</v>
      </c>
      <c r="R2899" s="822">
        <v>1</v>
      </c>
      <c r="S2899" s="827">
        <v>1</v>
      </c>
      <c r="T2899" s="826">
        <v>0.5</v>
      </c>
      <c r="U2899" s="828">
        <v>1</v>
      </c>
    </row>
    <row r="2900" spans="1:21" ht="14.45" customHeight="1" x14ac:dyDescent="0.2">
      <c r="A2900" s="821">
        <v>21</v>
      </c>
      <c r="B2900" s="822" t="s">
        <v>3465</v>
      </c>
      <c r="C2900" s="822" t="s">
        <v>3471</v>
      </c>
      <c r="D2900" s="823" t="s">
        <v>6113</v>
      </c>
      <c r="E2900" s="824" t="s">
        <v>3526</v>
      </c>
      <c r="F2900" s="822" t="s">
        <v>3466</v>
      </c>
      <c r="G2900" s="822" t="s">
        <v>3837</v>
      </c>
      <c r="H2900" s="822" t="s">
        <v>329</v>
      </c>
      <c r="I2900" s="822" t="s">
        <v>3838</v>
      </c>
      <c r="J2900" s="822" t="s">
        <v>3839</v>
      </c>
      <c r="K2900" s="822" t="s">
        <v>3840</v>
      </c>
      <c r="L2900" s="825">
        <v>164.01</v>
      </c>
      <c r="M2900" s="825">
        <v>164.01</v>
      </c>
      <c r="N2900" s="822">
        <v>1</v>
      </c>
      <c r="O2900" s="826">
        <v>0.5</v>
      </c>
      <c r="P2900" s="825">
        <v>164.01</v>
      </c>
      <c r="Q2900" s="827">
        <v>1</v>
      </c>
      <c r="R2900" s="822">
        <v>1</v>
      </c>
      <c r="S2900" s="827">
        <v>1</v>
      </c>
      <c r="T2900" s="826">
        <v>0.5</v>
      </c>
      <c r="U2900" s="828">
        <v>1</v>
      </c>
    </row>
    <row r="2901" spans="1:21" ht="14.45" customHeight="1" x14ac:dyDescent="0.2">
      <c r="A2901" s="821">
        <v>21</v>
      </c>
      <c r="B2901" s="822" t="s">
        <v>3465</v>
      </c>
      <c r="C2901" s="822" t="s">
        <v>3471</v>
      </c>
      <c r="D2901" s="823" t="s">
        <v>6113</v>
      </c>
      <c r="E2901" s="824" t="s">
        <v>3526</v>
      </c>
      <c r="F2901" s="822" t="s">
        <v>3466</v>
      </c>
      <c r="G2901" s="822" t="s">
        <v>3841</v>
      </c>
      <c r="H2901" s="822" t="s">
        <v>329</v>
      </c>
      <c r="I2901" s="822" t="s">
        <v>5097</v>
      </c>
      <c r="J2901" s="822" t="s">
        <v>3843</v>
      </c>
      <c r="K2901" s="822" t="s">
        <v>5098</v>
      </c>
      <c r="L2901" s="825">
        <v>45.89</v>
      </c>
      <c r="M2901" s="825">
        <v>367.12</v>
      </c>
      <c r="N2901" s="822">
        <v>8</v>
      </c>
      <c r="O2901" s="826">
        <v>1.5</v>
      </c>
      <c r="P2901" s="825">
        <v>367.12</v>
      </c>
      <c r="Q2901" s="827">
        <v>1</v>
      </c>
      <c r="R2901" s="822">
        <v>8</v>
      </c>
      <c r="S2901" s="827">
        <v>1</v>
      </c>
      <c r="T2901" s="826">
        <v>1.5</v>
      </c>
      <c r="U2901" s="828">
        <v>1</v>
      </c>
    </row>
    <row r="2902" spans="1:21" ht="14.45" customHeight="1" x14ac:dyDescent="0.2">
      <c r="A2902" s="821">
        <v>21</v>
      </c>
      <c r="B2902" s="822" t="s">
        <v>3465</v>
      </c>
      <c r="C2902" s="822" t="s">
        <v>3471</v>
      </c>
      <c r="D2902" s="823" t="s">
        <v>6113</v>
      </c>
      <c r="E2902" s="824" t="s">
        <v>3526</v>
      </c>
      <c r="F2902" s="822" t="s">
        <v>3466</v>
      </c>
      <c r="G2902" s="822" t="s">
        <v>3846</v>
      </c>
      <c r="H2902" s="822" t="s">
        <v>329</v>
      </c>
      <c r="I2902" s="822" t="s">
        <v>3847</v>
      </c>
      <c r="J2902" s="822" t="s">
        <v>1761</v>
      </c>
      <c r="K2902" s="822" t="s">
        <v>3848</v>
      </c>
      <c r="L2902" s="825">
        <v>42.14</v>
      </c>
      <c r="M2902" s="825">
        <v>294.98</v>
      </c>
      <c r="N2902" s="822">
        <v>7</v>
      </c>
      <c r="O2902" s="826">
        <v>5</v>
      </c>
      <c r="P2902" s="825">
        <v>126.42</v>
      </c>
      <c r="Q2902" s="827">
        <v>0.42857142857142855</v>
      </c>
      <c r="R2902" s="822">
        <v>3</v>
      </c>
      <c r="S2902" s="827">
        <v>0.42857142857142855</v>
      </c>
      <c r="T2902" s="826">
        <v>2</v>
      </c>
      <c r="U2902" s="828">
        <v>0.4</v>
      </c>
    </row>
    <row r="2903" spans="1:21" ht="14.45" customHeight="1" x14ac:dyDescent="0.2">
      <c r="A2903" s="821">
        <v>21</v>
      </c>
      <c r="B2903" s="822" t="s">
        <v>3465</v>
      </c>
      <c r="C2903" s="822" t="s">
        <v>3471</v>
      </c>
      <c r="D2903" s="823" t="s">
        <v>6113</v>
      </c>
      <c r="E2903" s="824" t="s">
        <v>3526</v>
      </c>
      <c r="F2903" s="822" t="s">
        <v>3466</v>
      </c>
      <c r="G2903" s="822" t="s">
        <v>3846</v>
      </c>
      <c r="H2903" s="822" t="s">
        <v>329</v>
      </c>
      <c r="I2903" s="822" t="s">
        <v>3849</v>
      </c>
      <c r="J2903" s="822" t="s">
        <v>1761</v>
      </c>
      <c r="K2903" s="822" t="s">
        <v>3850</v>
      </c>
      <c r="L2903" s="825">
        <v>64.36</v>
      </c>
      <c r="M2903" s="825">
        <v>64.36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21</v>
      </c>
      <c r="B2904" s="822" t="s">
        <v>3465</v>
      </c>
      <c r="C2904" s="822" t="s">
        <v>3471</v>
      </c>
      <c r="D2904" s="823" t="s">
        <v>6113</v>
      </c>
      <c r="E2904" s="824" t="s">
        <v>3526</v>
      </c>
      <c r="F2904" s="822" t="s">
        <v>3466</v>
      </c>
      <c r="G2904" s="822" t="s">
        <v>3846</v>
      </c>
      <c r="H2904" s="822" t="s">
        <v>329</v>
      </c>
      <c r="I2904" s="822" t="s">
        <v>4975</v>
      </c>
      <c r="J2904" s="822" t="s">
        <v>4976</v>
      </c>
      <c r="K2904" s="822" t="s">
        <v>4977</v>
      </c>
      <c r="L2904" s="825">
        <v>89.91</v>
      </c>
      <c r="M2904" s="825">
        <v>89.91</v>
      </c>
      <c r="N2904" s="822">
        <v>1</v>
      </c>
      <c r="O2904" s="826">
        <v>0.5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21</v>
      </c>
      <c r="B2905" s="822" t="s">
        <v>3465</v>
      </c>
      <c r="C2905" s="822" t="s">
        <v>3471</v>
      </c>
      <c r="D2905" s="823" t="s">
        <v>6113</v>
      </c>
      <c r="E2905" s="824" t="s">
        <v>3526</v>
      </c>
      <c r="F2905" s="822" t="s">
        <v>3466</v>
      </c>
      <c r="G2905" s="822" t="s">
        <v>3852</v>
      </c>
      <c r="H2905" s="822" t="s">
        <v>329</v>
      </c>
      <c r="I2905" s="822" t="s">
        <v>3853</v>
      </c>
      <c r="J2905" s="822" t="s">
        <v>900</v>
      </c>
      <c r="K2905" s="822" t="s">
        <v>3854</v>
      </c>
      <c r="L2905" s="825">
        <v>25.53</v>
      </c>
      <c r="M2905" s="825">
        <v>459.54000000000008</v>
      </c>
      <c r="N2905" s="822">
        <v>18</v>
      </c>
      <c r="O2905" s="826">
        <v>11.5</v>
      </c>
      <c r="P2905" s="825">
        <v>280.83000000000004</v>
      </c>
      <c r="Q2905" s="827">
        <v>0.61111111111111105</v>
      </c>
      <c r="R2905" s="822">
        <v>11</v>
      </c>
      <c r="S2905" s="827">
        <v>0.61111111111111116</v>
      </c>
      <c r="T2905" s="826">
        <v>6.5</v>
      </c>
      <c r="U2905" s="828">
        <v>0.56521739130434778</v>
      </c>
    </row>
    <row r="2906" spans="1:21" ht="14.45" customHeight="1" x14ac:dyDescent="0.2">
      <c r="A2906" s="821">
        <v>21</v>
      </c>
      <c r="B2906" s="822" t="s">
        <v>3465</v>
      </c>
      <c r="C2906" s="822" t="s">
        <v>3471</v>
      </c>
      <c r="D2906" s="823" t="s">
        <v>6113</v>
      </c>
      <c r="E2906" s="824" t="s">
        <v>3526</v>
      </c>
      <c r="F2906" s="822" t="s">
        <v>3466</v>
      </c>
      <c r="G2906" s="822" t="s">
        <v>4363</v>
      </c>
      <c r="H2906" s="822" t="s">
        <v>329</v>
      </c>
      <c r="I2906" s="822" t="s">
        <v>5245</v>
      </c>
      <c r="J2906" s="822" t="s">
        <v>4365</v>
      </c>
      <c r="K2906" s="822" t="s">
        <v>5246</v>
      </c>
      <c r="L2906" s="825">
        <v>237.31</v>
      </c>
      <c r="M2906" s="825">
        <v>237.31</v>
      </c>
      <c r="N2906" s="822">
        <v>1</v>
      </c>
      <c r="O2906" s="826">
        <v>0.5</v>
      </c>
      <c r="P2906" s="825">
        <v>237.31</v>
      </c>
      <c r="Q2906" s="827">
        <v>1</v>
      </c>
      <c r="R2906" s="822">
        <v>1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21</v>
      </c>
      <c r="B2907" s="822" t="s">
        <v>3465</v>
      </c>
      <c r="C2907" s="822" t="s">
        <v>3471</v>
      </c>
      <c r="D2907" s="823" t="s">
        <v>6113</v>
      </c>
      <c r="E2907" s="824" t="s">
        <v>3526</v>
      </c>
      <c r="F2907" s="822" t="s">
        <v>3466</v>
      </c>
      <c r="G2907" s="822" t="s">
        <v>3857</v>
      </c>
      <c r="H2907" s="822" t="s">
        <v>662</v>
      </c>
      <c r="I2907" s="822" t="s">
        <v>3858</v>
      </c>
      <c r="J2907" s="822" t="s">
        <v>3859</v>
      </c>
      <c r="K2907" s="822" t="s">
        <v>3860</v>
      </c>
      <c r="L2907" s="825">
        <v>1651.16</v>
      </c>
      <c r="M2907" s="825">
        <v>28069.72</v>
      </c>
      <c r="N2907" s="822">
        <v>17</v>
      </c>
      <c r="O2907" s="826">
        <v>14</v>
      </c>
      <c r="P2907" s="825">
        <v>26418.560000000001</v>
      </c>
      <c r="Q2907" s="827">
        <v>0.94117647058823528</v>
      </c>
      <c r="R2907" s="822">
        <v>16</v>
      </c>
      <c r="S2907" s="827">
        <v>0.94117647058823528</v>
      </c>
      <c r="T2907" s="826">
        <v>13.5</v>
      </c>
      <c r="U2907" s="828">
        <v>0.9642857142857143</v>
      </c>
    </row>
    <row r="2908" spans="1:21" ht="14.45" customHeight="1" x14ac:dyDescent="0.2">
      <c r="A2908" s="821">
        <v>21</v>
      </c>
      <c r="B2908" s="822" t="s">
        <v>3465</v>
      </c>
      <c r="C2908" s="822" t="s">
        <v>3471</v>
      </c>
      <c r="D2908" s="823" t="s">
        <v>6113</v>
      </c>
      <c r="E2908" s="824" t="s">
        <v>3526</v>
      </c>
      <c r="F2908" s="822" t="s">
        <v>3466</v>
      </c>
      <c r="G2908" s="822" t="s">
        <v>3857</v>
      </c>
      <c r="H2908" s="822" t="s">
        <v>662</v>
      </c>
      <c r="I2908" s="822" t="s">
        <v>4367</v>
      </c>
      <c r="J2908" s="822" t="s">
        <v>3859</v>
      </c>
      <c r="K2908" s="822" t="s">
        <v>4368</v>
      </c>
      <c r="L2908" s="825">
        <v>247.67</v>
      </c>
      <c r="M2908" s="825">
        <v>990.68</v>
      </c>
      <c r="N2908" s="822">
        <v>4</v>
      </c>
      <c r="O2908" s="826">
        <v>2</v>
      </c>
      <c r="P2908" s="825">
        <v>743.01</v>
      </c>
      <c r="Q2908" s="827">
        <v>0.75</v>
      </c>
      <c r="R2908" s="822">
        <v>3</v>
      </c>
      <c r="S2908" s="827">
        <v>0.75</v>
      </c>
      <c r="T2908" s="826">
        <v>1.5</v>
      </c>
      <c r="U2908" s="828">
        <v>0.75</v>
      </c>
    </row>
    <row r="2909" spans="1:21" ht="14.45" customHeight="1" x14ac:dyDescent="0.2">
      <c r="A2909" s="821">
        <v>21</v>
      </c>
      <c r="B2909" s="822" t="s">
        <v>3465</v>
      </c>
      <c r="C2909" s="822" t="s">
        <v>3471</v>
      </c>
      <c r="D2909" s="823" t="s">
        <v>6113</v>
      </c>
      <c r="E2909" s="824" t="s">
        <v>3526</v>
      </c>
      <c r="F2909" s="822" t="s">
        <v>3466</v>
      </c>
      <c r="G2909" s="822" t="s">
        <v>5486</v>
      </c>
      <c r="H2909" s="822" t="s">
        <v>329</v>
      </c>
      <c r="I2909" s="822" t="s">
        <v>5612</v>
      </c>
      <c r="J2909" s="822" t="s">
        <v>5613</v>
      </c>
      <c r="K2909" s="822" t="s">
        <v>5614</v>
      </c>
      <c r="L2909" s="825">
        <v>5.71</v>
      </c>
      <c r="M2909" s="825">
        <v>22.84</v>
      </c>
      <c r="N2909" s="822">
        <v>4</v>
      </c>
      <c r="O2909" s="826">
        <v>2</v>
      </c>
      <c r="P2909" s="825">
        <v>5.71</v>
      </c>
      <c r="Q2909" s="827">
        <v>0.25</v>
      </c>
      <c r="R2909" s="822">
        <v>1</v>
      </c>
      <c r="S2909" s="827">
        <v>0.25</v>
      </c>
      <c r="T2909" s="826">
        <v>0.5</v>
      </c>
      <c r="U2909" s="828">
        <v>0.25</v>
      </c>
    </row>
    <row r="2910" spans="1:21" ht="14.45" customHeight="1" x14ac:dyDescent="0.2">
      <c r="A2910" s="821">
        <v>21</v>
      </c>
      <c r="B2910" s="822" t="s">
        <v>3465</v>
      </c>
      <c r="C2910" s="822" t="s">
        <v>3471</v>
      </c>
      <c r="D2910" s="823" t="s">
        <v>6113</v>
      </c>
      <c r="E2910" s="824" t="s">
        <v>3526</v>
      </c>
      <c r="F2910" s="822" t="s">
        <v>3466</v>
      </c>
      <c r="G2910" s="822" t="s">
        <v>3861</v>
      </c>
      <c r="H2910" s="822" t="s">
        <v>329</v>
      </c>
      <c r="I2910" s="822" t="s">
        <v>3862</v>
      </c>
      <c r="J2910" s="822" t="s">
        <v>3863</v>
      </c>
      <c r="K2910" s="822" t="s">
        <v>1622</v>
      </c>
      <c r="L2910" s="825">
        <v>78.48</v>
      </c>
      <c r="M2910" s="825">
        <v>313.92</v>
      </c>
      <c r="N2910" s="822">
        <v>4</v>
      </c>
      <c r="O2910" s="826">
        <v>2</v>
      </c>
      <c r="P2910" s="825">
        <v>156.96</v>
      </c>
      <c r="Q2910" s="827">
        <v>0.5</v>
      </c>
      <c r="R2910" s="822">
        <v>2</v>
      </c>
      <c r="S2910" s="827">
        <v>0.5</v>
      </c>
      <c r="T2910" s="826">
        <v>1</v>
      </c>
      <c r="U2910" s="828">
        <v>0.5</v>
      </c>
    </row>
    <row r="2911" spans="1:21" ht="14.45" customHeight="1" x14ac:dyDescent="0.2">
      <c r="A2911" s="821">
        <v>21</v>
      </c>
      <c r="B2911" s="822" t="s">
        <v>3465</v>
      </c>
      <c r="C2911" s="822" t="s">
        <v>3471</v>
      </c>
      <c r="D2911" s="823" t="s">
        <v>6113</v>
      </c>
      <c r="E2911" s="824" t="s">
        <v>3526</v>
      </c>
      <c r="F2911" s="822" t="s">
        <v>3466</v>
      </c>
      <c r="G2911" s="822" t="s">
        <v>3861</v>
      </c>
      <c r="H2911" s="822" t="s">
        <v>329</v>
      </c>
      <c r="I2911" s="822" t="s">
        <v>5615</v>
      </c>
      <c r="J2911" s="822" t="s">
        <v>3863</v>
      </c>
      <c r="K2911" s="822" t="s">
        <v>5616</v>
      </c>
      <c r="L2911" s="825">
        <v>39.24</v>
      </c>
      <c r="M2911" s="825">
        <v>39.24</v>
      </c>
      <c r="N2911" s="822">
        <v>1</v>
      </c>
      <c r="O2911" s="826">
        <v>0.5</v>
      </c>
      <c r="P2911" s="825">
        <v>39.24</v>
      </c>
      <c r="Q2911" s="827">
        <v>1</v>
      </c>
      <c r="R2911" s="822">
        <v>1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21</v>
      </c>
      <c r="B2912" s="822" t="s">
        <v>3465</v>
      </c>
      <c r="C2912" s="822" t="s">
        <v>3471</v>
      </c>
      <c r="D2912" s="823" t="s">
        <v>6113</v>
      </c>
      <c r="E2912" s="824" t="s">
        <v>3526</v>
      </c>
      <c r="F2912" s="822" t="s">
        <v>3466</v>
      </c>
      <c r="G2912" s="822" t="s">
        <v>4911</v>
      </c>
      <c r="H2912" s="822" t="s">
        <v>329</v>
      </c>
      <c r="I2912" s="822" t="s">
        <v>5247</v>
      </c>
      <c r="J2912" s="822" t="s">
        <v>4913</v>
      </c>
      <c r="K2912" s="822" t="s">
        <v>5248</v>
      </c>
      <c r="L2912" s="825">
        <v>24.37</v>
      </c>
      <c r="M2912" s="825">
        <v>24.37</v>
      </c>
      <c r="N2912" s="822">
        <v>1</v>
      </c>
      <c r="O2912" s="826">
        <v>0.5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21</v>
      </c>
      <c r="B2913" s="822" t="s">
        <v>3465</v>
      </c>
      <c r="C2913" s="822" t="s">
        <v>3471</v>
      </c>
      <c r="D2913" s="823" t="s">
        <v>6113</v>
      </c>
      <c r="E2913" s="824" t="s">
        <v>3526</v>
      </c>
      <c r="F2913" s="822" t="s">
        <v>3466</v>
      </c>
      <c r="G2913" s="822" t="s">
        <v>3869</v>
      </c>
      <c r="H2913" s="822" t="s">
        <v>329</v>
      </c>
      <c r="I2913" s="822" t="s">
        <v>5617</v>
      </c>
      <c r="J2913" s="822" t="s">
        <v>4678</v>
      </c>
      <c r="K2913" s="822" t="s">
        <v>3872</v>
      </c>
      <c r="L2913" s="825">
        <v>0</v>
      </c>
      <c r="M2913" s="825">
        <v>0</v>
      </c>
      <c r="N2913" s="822">
        <v>1</v>
      </c>
      <c r="O2913" s="826">
        <v>1</v>
      </c>
      <c r="P2913" s="825">
        <v>0</v>
      </c>
      <c r="Q2913" s="827"/>
      <c r="R2913" s="822">
        <v>1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21</v>
      </c>
      <c r="B2914" s="822" t="s">
        <v>3465</v>
      </c>
      <c r="C2914" s="822" t="s">
        <v>3471</v>
      </c>
      <c r="D2914" s="823" t="s">
        <v>6113</v>
      </c>
      <c r="E2914" s="824" t="s">
        <v>3526</v>
      </c>
      <c r="F2914" s="822" t="s">
        <v>3466</v>
      </c>
      <c r="G2914" s="822" t="s">
        <v>3873</v>
      </c>
      <c r="H2914" s="822" t="s">
        <v>329</v>
      </c>
      <c r="I2914" s="822" t="s">
        <v>3874</v>
      </c>
      <c r="J2914" s="822" t="s">
        <v>833</v>
      </c>
      <c r="K2914" s="822" t="s">
        <v>834</v>
      </c>
      <c r="L2914" s="825">
        <v>38.5</v>
      </c>
      <c r="M2914" s="825">
        <v>847</v>
      </c>
      <c r="N2914" s="822">
        <v>22</v>
      </c>
      <c r="O2914" s="826">
        <v>7.5</v>
      </c>
      <c r="P2914" s="825">
        <v>385</v>
      </c>
      <c r="Q2914" s="827">
        <v>0.45454545454545453</v>
      </c>
      <c r="R2914" s="822">
        <v>10</v>
      </c>
      <c r="S2914" s="827">
        <v>0.45454545454545453</v>
      </c>
      <c r="T2914" s="826">
        <v>3.5</v>
      </c>
      <c r="U2914" s="828">
        <v>0.46666666666666667</v>
      </c>
    </row>
    <row r="2915" spans="1:21" ht="14.45" customHeight="1" x14ac:dyDescent="0.2">
      <c r="A2915" s="821">
        <v>21</v>
      </c>
      <c r="B2915" s="822" t="s">
        <v>3465</v>
      </c>
      <c r="C2915" s="822" t="s">
        <v>3471</v>
      </c>
      <c r="D2915" s="823" t="s">
        <v>6113</v>
      </c>
      <c r="E2915" s="824" t="s">
        <v>3526</v>
      </c>
      <c r="F2915" s="822" t="s">
        <v>3466</v>
      </c>
      <c r="G2915" s="822" t="s">
        <v>3873</v>
      </c>
      <c r="H2915" s="822" t="s">
        <v>329</v>
      </c>
      <c r="I2915" s="822" t="s">
        <v>3875</v>
      </c>
      <c r="J2915" s="822" t="s">
        <v>833</v>
      </c>
      <c r="K2915" s="822" t="s">
        <v>3876</v>
      </c>
      <c r="L2915" s="825">
        <v>73.989999999999995</v>
      </c>
      <c r="M2915" s="825">
        <v>221.96999999999997</v>
      </c>
      <c r="N2915" s="822">
        <v>3</v>
      </c>
      <c r="O2915" s="826">
        <v>1</v>
      </c>
      <c r="P2915" s="825">
        <v>221.96999999999997</v>
      </c>
      <c r="Q2915" s="827">
        <v>1</v>
      </c>
      <c r="R2915" s="822">
        <v>3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21</v>
      </c>
      <c r="B2916" s="822" t="s">
        <v>3465</v>
      </c>
      <c r="C2916" s="822" t="s">
        <v>3471</v>
      </c>
      <c r="D2916" s="823" t="s">
        <v>6113</v>
      </c>
      <c r="E2916" s="824" t="s">
        <v>3526</v>
      </c>
      <c r="F2916" s="822" t="s">
        <v>3466</v>
      </c>
      <c r="G2916" s="822" t="s">
        <v>3873</v>
      </c>
      <c r="H2916" s="822" t="s">
        <v>329</v>
      </c>
      <c r="I2916" s="822" t="s">
        <v>4826</v>
      </c>
      <c r="J2916" s="822" t="s">
        <v>833</v>
      </c>
      <c r="K2916" s="822" t="s">
        <v>3876</v>
      </c>
      <c r="L2916" s="825">
        <v>73.989999999999995</v>
      </c>
      <c r="M2916" s="825">
        <v>221.96999999999997</v>
      </c>
      <c r="N2916" s="822">
        <v>3</v>
      </c>
      <c r="O2916" s="826">
        <v>1</v>
      </c>
      <c r="P2916" s="825"/>
      <c r="Q2916" s="827">
        <v>0</v>
      </c>
      <c r="R2916" s="822"/>
      <c r="S2916" s="827">
        <v>0</v>
      </c>
      <c r="T2916" s="826"/>
      <c r="U2916" s="828">
        <v>0</v>
      </c>
    </row>
    <row r="2917" spans="1:21" ht="14.45" customHeight="1" x14ac:dyDescent="0.2">
      <c r="A2917" s="821">
        <v>21</v>
      </c>
      <c r="B2917" s="822" t="s">
        <v>3465</v>
      </c>
      <c r="C2917" s="822" t="s">
        <v>3471</v>
      </c>
      <c r="D2917" s="823" t="s">
        <v>6113</v>
      </c>
      <c r="E2917" s="824" t="s">
        <v>3526</v>
      </c>
      <c r="F2917" s="822" t="s">
        <v>3466</v>
      </c>
      <c r="G2917" s="822" t="s">
        <v>3873</v>
      </c>
      <c r="H2917" s="822" t="s">
        <v>329</v>
      </c>
      <c r="I2917" s="822" t="s">
        <v>3877</v>
      </c>
      <c r="J2917" s="822" t="s">
        <v>833</v>
      </c>
      <c r="K2917" s="822" t="s">
        <v>834</v>
      </c>
      <c r="L2917" s="825">
        <v>38.5</v>
      </c>
      <c r="M2917" s="825">
        <v>423.5</v>
      </c>
      <c r="N2917" s="822">
        <v>11</v>
      </c>
      <c r="O2917" s="826">
        <v>4</v>
      </c>
      <c r="P2917" s="825">
        <v>423.5</v>
      </c>
      <c r="Q2917" s="827">
        <v>1</v>
      </c>
      <c r="R2917" s="822">
        <v>11</v>
      </c>
      <c r="S2917" s="827">
        <v>1</v>
      </c>
      <c r="T2917" s="826">
        <v>4</v>
      </c>
      <c r="U2917" s="828">
        <v>1</v>
      </c>
    </row>
    <row r="2918" spans="1:21" ht="14.45" customHeight="1" x14ac:dyDescent="0.2">
      <c r="A2918" s="821">
        <v>21</v>
      </c>
      <c r="B2918" s="822" t="s">
        <v>3465</v>
      </c>
      <c r="C2918" s="822" t="s">
        <v>3471</v>
      </c>
      <c r="D2918" s="823" t="s">
        <v>6113</v>
      </c>
      <c r="E2918" s="824" t="s">
        <v>3526</v>
      </c>
      <c r="F2918" s="822" t="s">
        <v>3466</v>
      </c>
      <c r="G2918" s="822" t="s">
        <v>3878</v>
      </c>
      <c r="H2918" s="822" t="s">
        <v>329</v>
      </c>
      <c r="I2918" s="822" t="s">
        <v>4382</v>
      </c>
      <c r="J2918" s="822" t="s">
        <v>3880</v>
      </c>
      <c r="K2918" s="822" t="s">
        <v>4383</v>
      </c>
      <c r="L2918" s="825">
        <v>73.09</v>
      </c>
      <c r="M2918" s="825">
        <v>438.54</v>
      </c>
      <c r="N2918" s="822">
        <v>6</v>
      </c>
      <c r="O2918" s="826">
        <v>2.5</v>
      </c>
      <c r="P2918" s="825">
        <v>146.18</v>
      </c>
      <c r="Q2918" s="827">
        <v>0.33333333333333331</v>
      </c>
      <c r="R2918" s="822">
        <v>2</v>
      </c>
      <c r="S2918" s="827">
        <v>0.33333333333333331</v>
      </c>
      <c r="T2918" s="826">
        <v>1</v>
      </c>
      <c r="U2918" s="828">
        <v>0.4</v>
      </c>
    </row>
    <row r="2919" spans="1:21" ht="14.45" customHeight="1" x14ac:dyDescent="0.2">
      <c r="A2919" s="821">
        <v>21</v>
      </c>
      <c r="B2919" s="822" t="s">
        <v>3465</v>
      </c>
      <c r="C2919" s="822" t="s">
        <v>3471</v>
      </c>
      <c r="D2919" s="823" t="s">
        <v>6113</v>
      </c>
      <c r="E2919" s="824" t="s">
        <v>3526</v>
      </c>
      <c r="F2919" s="822" t="s">
        <v>3466</v>
      </c>
      <c r="G2919" s="822" t="s">
        <v>5167</v>
      </c>
      <c r="H2919" s="822" t="s">
        <v>329</v>
      </c>
      <c r="I2919" s="822" t="s">
        <v>5168</v>
      </c>
      <c r="J2919" s="822" t="s">
        <v>5169</v>
      </c>
      <c r="K2919" s="822" t="s">
        <v>5170</v>
      </c>
      <c r="L2919" s="825">
        <v>0</v>
      </c>
      <c r="M2919" s="825">
        <v>0</v>
      </c>
      <c r="N2919" s="822">
        <v>1</v>
      </c>
      <c r="O2919" s="826">
        <v>1</v>
      </c>
      <c r="P2919" s="825"/>
      <c r="Q2919" s="827"/>
      <c r="R2919" s="822"/>
      <c r="S2919" s="827">
        <v>0</v>
      </c>
      <c r="T2919" s="826"/>
      <c r="U2919" s="828">
        <v>0</v>
      </c>
    </row>
    <row r="2920" spans="1:21" ht="14.45" customHeight="1" x14ac:dyDescent="0.2">
      <c r="A2920" s="821">
        <v>21</v>
      </c>
      <c r="B2920" s="822" t="s">
        <v>3465</v>
      </c>
      <c r="C2920" s="822" t="s">
        <v>3471</v>
      </c>
      <c r="D2920" s="823" t="s">
        <v>6113</v>
      </c>
      <c r="E2920" s="824" t="s">
        <v>3526</v>
      </c>
      <c r="F2920" s="822" t="s">
        <v>3466</v>
      </c>
      <c r="G2920" s="822" t="s">
        <v>5618</v>
      </c>
      <c r="H2920" s="822" t="s">
        <v>329</v>
      </c>
      <c r="I2920" s="822" t="s">
        <v>5619</v>
      </c>
      <c r="J2920" s="822" t="s">
        <v>2008</v>
      </c>
      <c r="K2920" s="822" t="s">
        <v>5465</v>
      </c>
      <c r="L2920" s="825">
        <v>366.71</v>
      </c>
      <c r="M2920" s="825">
        <v>1466.84</v>
      </c>
      <c r="N2920" s="822">
        <v>4</v>
      </c>
      <c r="O2920" s="826">
        <v>3</v>
      </c>
      <c r="P2920" s="825">
        <v>1100.1299999999999</v>
      </c>
      <c r="Q2920" s="827">
        <v>0.75</v>
      </c>
      <c r="R2920" s="822">
        <v>3</v>
      </c>
      <c r="S2920" s="827">
        <v>0.75</v>
      </c>
      <c r="T2920" s="826">
        <v>2</v>
      </c>
      <c r="U2920" s="828">
        <v>0.66666666666666663</v>
      </c>
    </row>
    <row r="2921" spans="1:21" ht="14.45" customHeight="1" x14ac:dyDescent="0.2">
      <c r="A2921" s="821">
        <v>21</v>
      </c>
      <c r="B2921" s="822" t="s">
        <v>3465</v>
      </c>
      <c r="C2921" s="822" t="s">
        <v>3471</v>
      </c>
      <c r="D2921" s="823" t="s">
        <v>6113</v>
      </c>
      <c r="E2921" s="824" t="s">
        <v>3526</v>
      </c>
      <c r="F2921" s="822" t="s">
        <v>3466</v>
      </c>
      <c r="G2921" s="822" t="s">
        <v>3886</v>
      </c>
      <c r="H2921" s="822" t="s">
        <v>329</v>
      </c>
      <c r="I2921" s="822" t="s">
        <v>4682</v>
      </c>
      <c r="J2921" s="822" t="s">
        <v>4683</v>
      </c>
      <c r="K2921" s="822" t="s">
        <v>4684</v>
      </c>
      <c r="L2921" s="825">
        <v>26.37</v>
      </c>
      <c r="M2921" s="825">
        <v>26.37</v>
      </c>
      <c r="N2921" s="822">
        <v>1</v>
      </c>
      <c r="O2921" s="826">
        <v>0.5</v>
      </c>
      <c r="P2921" s="825">
        <v>26.37</v>
      </c>
      <c r="Q2921" s="827">
        <v>1</v>
      </c>
      <c r="R2921" s="822">
        <v>1</v>
      </c>
      <c r="S2921" s="827">
        <v>1</v>
      </c>
      <c r="T2921" s="826">
        <v>0.5</v>
      </c>
      <c r="U2921" s="828">
        <v>1</v>
      </c>
    </row>
    <row r="2922" spans="1:21" ht="14.45" customHeight="1" x14ac:dyDescent="0.2">
      <c r="A2922" s="821">
        <v>21</v>
      </c>
      <c r="B2922" s="822" t="s">
        <v>3465</v>
      </c>
      <c r="C2922" s="822" t="s">
        <v>3471</v>
      </c>
      <c r="D2922" s="823" t="s">
        <v>6113</v>
      </c>
      <c r="E2922" s="824" t="s">
        <v>3526</v>
      </c>
      <c r="F2922" s="822" t="s">
        <v>3466</v>
      </c>
      <c r="G2922" s="822" t="s">
        <v>3886</v>
      </c>
      <c r="H2922" s="822" t="s">
        <v>329</v>
      </c>
      <c r="I2922" s="822" t="s">
        <v>4685</v>
      </c>
      <c r="J2922" s="822" t="s">
        <v>4683</v>
      </c>
      <c r="K2922" s="822" t="s">
        <v>4686</v>
      </c>
      <c r="L2922" s="825">
        <v>52.75</v>
      </c>
      <c r="M2922" s="825">
        <v>158.25</v>
      </c>
      <c r="N2922" s="822">
        <v>3</v>
      </c>
      <c r="O2922" s="826">
        <v>1.5</v>
      </c>
      <c r="P2922" s="825">
        <v>158.25</v>
      </c>
      <c r="Q2922" s="827">
        <v>1</v>
      </c>
      <c r="R2922" s="822">
        <v>3</v>
      </c>
      <c r="S2922" s="827">
        <v>1</v>
      </c>
      <c r="T2922" s="826">
        <v>1.5</v>
      </c>
      <c r="U2922" s="828">
        <v>1</v>
      </c>
    </row>
    <row r="2923" spans="1:21" ht="14.45" customHeight="1" x14ac:dyDescent="0.2">
      <c r="A2923" s="821">
        <v>21</v>
      </c>
      <c r="B2923" s="822" t="s">
        <v>3465</v>
      </c>
      <c r="C2923" s="822" t="s">
        <v>3471</v>
      </c>
      <c r="D2923" s="823" t="s">
        <v>6113</v>
      </c>
      <c r="E2923" s="824" t="s">
        <v>3526</v>
      </c>
      <c r="F2923" s="822" t="s">
        <v>3466</v>
      </c>
      <c r="G2923" s="822" t="s">
        <v>3886</v>
      </c>
      <c r="H2923" s="822" t="s">
        <v>329</v>
      </c>
      <c r="I2923" s="822" t="s">
        <v>3887</v>
      </c>
      <c r="J2923" s="822" t="s">
        <v>3888</v>
      </c>
      <c r="K2923" s="822" t="s">
        <v>3889</v>
      </c>
      <c r="L2923" s="825">
        <v>52.75</v>
      </c>
      <c r="M2923" s="825">
        <v>105.5</v>
      </c>
      <c r="N2923" s="822">
        <v>2</v>
      </c>
      <c r="O2923" s="826">
        <v>1</v>
      </c>
      <c r="P2923" s="825">
        <v>52.75</v>
      </c>
      <c r="Q2923" s="827">
        <v>0.5</v>
      </c>
      <c r="R2923" s="822">
        <v>1</v>
      </c>
      <c r="S2923" s="827">
        <v>0.5</v>
      </c>
      <c r="T2923" s="826">
        <v>0.5</v>
      </c>
      <c r="U2923" s="828">
        <v>0.5</v>
      </c>
    </row>
    <row r="2924" spans="1:21" ht="14.45" customHeight="1" x14ac:dyDescent="0.2">
      <c r="A2924" s="821">
        <v>21</v>
      </c>
      <c r="B2924" s="822" t="s">
        <v>3465</v>
      </c>
      <c r="C2924" s="822" t="s">
        <v>3471</v>
      </c>
      <c r="D2924" s="823" t="s">
        <v>6113</v>
      </c>
      <c r="E2924" s="824" t="s">
        <v>3526</v>
      </c>
      <c r="F2924" s="822" t="s">
        <v>3466</v>
      </c>
      <c r="G2924" s="822" t="s">
        <v>3886</v>
      </c>
      <c r="H2924" s="822" t="s">
        <v>329</v>
      </c>
      <c r="I2924" s="822" t="s">
        <v>3892</v>
      </c>
      <c r="J2924" s="822" t="s">
        <v>715</v>
      </c>
      <c r="K2924" s="822" t="s">
        <v>3893</v>
      </c>
      <c r="L2924" s="825">
        <v>31.65</v>
      </c>
      <c r="M2924" s="825">
        <v>31.65</v>
      </c>
      <c r="N2924" s="822">
        <v>1</v>
      </c>
      <c r="O2924" s="826">
        <v>0.5</v>
      </c>
      <c r="P2924" s="825">
        <v>31.65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21</v>
      </c>
      <c r="B2925" s="822" t="s">
        <v>3465</v>
      </c>
      <c r="C2925" s="822" t="s">
        <v>3471</v>
      </c>
      <c r="D2925" s="823" t="s">
        <v>6113</v>
      </c>
      <c r="E2925" s="824" t="s">
        <v>3526</v>
      </c>
      <c r="F2925" s="822" t="s">
        <v>3466</v>
      </c>
      <c r="G2925" s="822" t="s">
        <v>3886</v>
      </c>
      <c r="H2925" s="822" t="s">
        <v>329</v>
      </c>
      <c r="I2925" s="822" t="s">
        <v>3894</v>
      </c>
      <c r="J2925" s="822" t="s">
        <v>715</v>
      </c>
      <c r="K2925" s="822" t="s">
        <v>717</v>
      </c>
      <c r="L2925" s="825">
        <v>31.65</v>
      </c>
      <c r="M2925" s="825">
        <v>31.65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21</v>
      </c>
      <c r="B2926" s="822" t="s">
        <v>3465</v>
      </c>
      <c r="C2926" s="822" t="s">
        <v>3471</v>
      </c>
      <c r="D2926" s="823" t="s">
        <v>6113</v>
      </c>
      <c r="E2926" s="824" t="s">
        <v>3526</v>
      </c>
      <c r="F2926" s="822" t="s">
        <v>3466</v>
      </c>
      <c r="G2926" s="822" t="s">
        <v>3900</v>
      </c>
      <c r="H2926" s="822" t="s">
        <v>329</v>
      </c>
      <c r="I2926" s="822" t="s">
        <v>3903</v>
      </c>
      <c r="J2926" s="822" t="s">
        <v>673</v>
      </c>
      <c r="K2926" s="822" t="s">
        <v>674</v>
      </c>
      <c r="L2926" s="825">
        <v>109.72</v>
      </c>
      <c r="M2926" s="825">
        <v>329.15999999999997</v>
      </c>
      <c r="N2926" s="822">
        <v>3</v>
      </c>
      <c r="O2926" s="826">
        <v>1.5</v>
      </c>
      <c r="P2926" s="825">
        <v>219.44</v>
      </c>
      <c r="Q2926" s="827">
        <v>0.66666666666666674</v>
      </c>
      <c r="R2926" s="822">
        <v>2</v>
      </c>
      <c r="S2926" s="827">
        <v>0.66666666666666663</v>
      </c>
      <c r="T2926" s="826">
        <v>1</v>
      </c>
      <c r="U2926" s="828">
        <v>0.66666666666666663</v>
      </c>
    </row>
    <row r="2927" spans="1:21" ht="14.45" customHeight="1" x14ac:dyDescent="0.2">
      <c r="A2927" s="821">
        <v>21</v>
      </c>
      <c r="B2927" s="822" t="s">
        <v>3465</v>
      </c>
      <c r="C2927" s="822" t="s">
        <v>3471</v>
      </c>
      <c r="D2927" s="823" t="s">
        <v>6113</v>
      </c>
      <c r="E2927" s="824" t="s">
        <v>3526</v>
      </c>
      <c r="F2927" s="822" t="s">
        <v>3466</v>
      </c>
      <c r="G2927" s="822" t="s">
        <v>3567</v>
      </c>
      <c r="H2927" s="822" t="s">
        <v>329</v>
      </c>
      <c r="I2927" s="822" t="s">
        <v>3568</v>
      </c>
      <c r="J2927" s="822" t="s">
        <v>984</v>
      </c>
      <c r="K2927" s="822" t="s">
        <v>1340</v>
      </c>
      <c r="L2927" s="825">
        <v>163.54</v>
      </c>
      <c r="M2927" s="825">
        <v>5560.36</v>
      </c>
      <c r="N2927" s="822">
        <v>34</v>
      </c>
      <c r="O2927" s="826">
        <v>11.5</v>
      </c>
      <c r="P2927" s="825">
        <v>3107.2599999999998</v>
      </c>
      <c r="Q2927" s="827">
        <v>0.55882352941176472</v>
      </c>
      <c r="R2927" s="822">
        <v>19</v>
      </c>
      <c r="S2927" s="827">
        <v>0.55882352941176472</v>
      </c>
      <c r="T2927" s="826">
        <v>6</v>
      </c>
      <c r="U2927" s="828">
        <v>0.52173913043478259</v>
      </c>
    </row>
    <row r="2928" spans="1:21" ht="14.45" customHeight="1" x14ac:dyDescent="0.2">
      <c r="A2928" s="821">
        <v>21</v>
      </c>
      <c r="B2928" s="822" t="s">
        <v>3465</v>
      </c>
      <c r="C2928" s="822" t="s">
        <v>3471</v>
      </c>
      <c r="D2928" s="823" t="s">
        <v>6113</v>
      </c>
      <c r="E2928" s="824" t="s">
        <v>3526</v>
      </c>
      <c r="F2928" s="822" t="s">
        <v>3466</v>
      </c>
      <c r="G2928" s="822" t="s">
        <v>3905</v>
      </c>
      <c r="H2928" s="822" t="s">
        <v>662</v>
      </c>
      <c r="I2928" s="822" t="s">
        <v>3906</v>
      </c>
      <c r="J2928" s="822" t="s">
        <v>1590</v>
      </c>
      <c r="K2928" s="822" t="s">
        <v>3907</v>
      </c>
      <c r="L2928" s="825">
        <v>760.22</v>
      </c>
      <c r="M2928" s="825">
        <v>3040.88</v>
      </c>
      <c r="N2928" s="822">
        <v>4</v>
      </c>
      <c r="O2928" s="826">
        <v>3</v>
      </c>
      <c r="P2928" s="825">
        <v>760.22</v>
      </c>
      <c r="Q2928" s="827">
        <v>0.25</v>
      </c>
      <c r="R2928" s="822">
        <v>1</v>
      </c>
      <c r="S2928" s="827">
        <v>0.25</v>
      </c>
      <c r="T2928" s="826">
        <v>1</v>
      </c>
      <c r="U2928" s="828">
        <v>0.33333333333333331</v>
      </c>
    </row>
    <row r="2929" spans="1:21" ht="14.45" customHeight="1" x14ac:dyDescent="0.2">
      <c r="A2929" s="821">
        <v>21</v>
      </c>
      <c r="B2929" s="822" t="s">
        <v>3465</v>
      </c>
      <c r="C2929" s="822" t="s">
        <v>3471</v>
      </c>
      <c r="D2929" s="823" t="s">
        <v>6113</v>
      </c>
      <c r="E2929" s="824" t="s">
        <v>3526</v>
      </c>
      <c r="F2929" s="822" t="s">
        <v>3466</v>
      </c>
      <c r="G2929" s="822" t="s">
        <v>3905</v>
      </c>
      <c r="H2929" s="822" t="s">
        <v>662</v>
      </c>
      <c r="I2929" s="822" t="s">
        <v>2663</v>
      </c>
      <c r="J2929" s="822" t="s">
        <v>1590</v>
      </c>
      <c r="K2929" s="822" t="s">
        <v>2664</v>
      </c>
      <c r="L2929" s="825">
        <v>0</v>
      </c>
      <c r="M2929" s="825">
        <v>0</v>
      </c>
      <c r="N2929" s="822">
        <v>9</v>
      </c>
      <c r="O2929" s="826">
        <v>5.5</v>
      </c>
      <c r="P2929" s="825">
        <v>0</v>
      </c>
      <c r="Q2929" s="827"/>
      <c r="R2929" s="822">
        <v>5</v>
      </c>
      <c r="S2929" s="827">
        <v>0.55555555555555558</v>
      </c>
      <c r="T2929" s="826">
        <v>2.5</v>
      </c>
      <c r="U2929" s="828">
        <v>0.45454545454545453</v>
      </c>
    </row>
    <row r="2930" spans="1:21" ht="14.45" customHeight="1" x14ac:dyDescent="0.2">
      <c r="A2930" s="821">
        <v>21</v>
      </c>
      <c r="B2930" s="822" t="s">
        <v>3465</v>
      </c>
      <c r="C2930" s="822" t="s">
        <v>3471</v>
      </c>
      <c r="D2930" s="823" t="s">
        <v>6113</v>
      </c>
      <c r="E2930" s="824" t="s">
        <v>3526</v>
      </c>
      <c r="F2930" s="822" t="s">
        <v>3466</v>
      </c>
      <c r="G2930" s="822" t="s">
        <v>3905</v>
      </c>
      <c r="H2930" s="822" t="s">
        <v>662</v>
      </c>
      <c r="I2930" s="822" t="s">
        <v>5105</v>
      </c>
      <c r="J2930" s="822" t="s">
        <v>5106</v>
      </c>
      <c r="K2930" s="822" t="s">
        <v>3064</v>
      </c>
      <c r="L2930" s="825">
        <v>1520.46</v>
      </c>
      <c r="M2930" s="825">
        <v>10643.220000000001</v>
      </c>
      <c r="N2930" s="822">
        <v>7</v>
      </c>
      <c r="O2930" s="826">
        <v>5.5</v>
      </c>
      <c r="P2930" s="825">
        <v>6081.84</v>
      </c>
      <c r="Q2930" s="827">
        <v>0.5714285714285714</v>
      </c>
      <c r="R2930" s="822">
        <v>4</v>
      </c>
      <c r="S2930" s="827">
        <v>0.5714285714285714</v>
      </c>
      <c r="T2930" s="826">
        <v>3</v>
      </c>
      <c r="U2930" s="828">
        <v>0.54545454545454541</v>
      </c>
    </row>
    <row r="2931" spans="1:21" ht="14.45" customHeight="1" x14ac:dyDescent="0.2">
      <c r="A2931" s="821">
        <v>21</v>
      </c>
      <c r="B2931" s="822" t="s">
        <v>3465</v>
      </c>
      <c r="C2931" s="822" t="s">
        <v>3471</v>
      </c>
      <c r="D2931" s="823" t="s">
        <v>6113</v>
      </c>
      <c r="E2931" s="824" t="s">
        <v>3526</v>
      </c>
      <c r="F2931" s="822" t="s">
        <v>3466</v>
      </c>
      <c r="G2931" s="822" t="s">
        <v>3911</v>
      </c>
      <c r="H2931" s="822" t="s">
        <v>662</v>
      </c>
      <c r="I2931" s="822" t="s">
        <v>3912</v>
      </c>
      <c r="J2931" s="822" t="s">
        <v>2022</v>
      </c>
      <c r="K2931" s="822" t="s">
        <v>3913</v>
      </c>
      <c r="L2931" s="825">
        <v>54.75</v>
      </c>
      <c r="M2931" s="825">
        <v>54.75</v>
      </c>
      <c r="N2931" s="822">
        <v>1</v>
      </c>
      <c r="O2931" s="826">
        <v>1</v>
      </c>
      <c r="P2931" s="825">
        <v>54.75</v>
      </c>
      <c r="Q2931" s="827">
        <v>1</v>
      </c>
      <c r="R2931" s="822">
        <v>1</v>
      </c>
      <c r="S2931" s="827">
        <v>1</v>
      </c>
      <c r="T2931" s="826">
        <v>1</v>
      </c>
      <c r="U2931" s="828">
        <v>1</v>
      </c>
    </row>
    <row r="2932" spans="1:21" ht="14.45" customHeight="1" x14ac:dyDescent="0.2">
      <c r="A2932" s="821">
        <v>21</v>
      </c>
      <c r="B2932" s="822" t="s">
        <v>3465</v>
      </c>
      <c r="C2932" s="822" t="s">
        <v>3471</v>
      </c>
      <c r="D2932" s="823" t="s">
        <v>6113</v>
      </c>
      <c r="E2932" s="824" t="s">
        <v>3526</v>
      </c>
      <c r="F2932" s="822" t="s">
        <v>3466</v>
      </c>
      <c r="G2932" s="822" t="s">
        <v>4386</v>
      </c>
      <c r="H2932" s="822" t="s">
        <v>662</v>
      </c>
      <c r="I2932" s="822" t="s">
        <v>5620</v>
      </c>
      <c r="J2932" s="822" t="s">
        <v>3218</v>
      </c>
      <c r="K2932" s="822" t="s">
        <v>2116</v>
      </c>
      <c r="L2932" s="825">
        <v>62.18</v>
      </c>
      <c r="M2932" s="825">
        <v>124.36</v>
      </c>
      <c r="N2932" s="822">
        <v>2</v>
      </c>
      <c r="O2932" s="826">
        <v>0.5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21</v>
      </c>
      <c r="B2933" s="822" t="s">
        <v>3465</v>
      </c>
      <c r="C2933" s="822" t="s">
        <v>3471</v>
      </c>
      <c r="D2933" s="823" t="s">
        <v>6113</v>
      </c>
      <c r="E2933" s="824" t="s">
        <v>3526</v>
      </c>
      <c r="F2933" s="822" t="s">
        <v>3466</v>
      </c>
      <c r="G2933" s="822" t="s">
        <v>4386</v>
      </c>
      <c r="H2933" s="822" t="s">
        <v>662</v>
      </c>
      <c r="I2933" s="822" t="s">
        <v>5621</v>
      </c>
      <c r="J2933" s="822" t="s">
        <v>3218</v>
      </c>
      <c r="K2933" s="822" t="s">
        <v>5622</v>
      </c>
      <c r="L2933" s="825">
        <v>207.27</v>
      </c>
      <c r="M2933" s="825">
        <v>414.54</v>
      </c>
      <c r="N2933" s="822">
        <v>2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21</v>
      </c>
      <c r="B2934" s="822" t="s">
        <v>3465</v>
      </c>
      <c r="C2934" s="822" t="s">
        <v>3471</v>
      </c>
      <c r="D2934" s="823" t="s">
        <v>6113</v>
      </c>
      <c r="E2934" s="824" t="s">
        <v>3526</v>
      </c>
      <c r="F2934" s="822" t="s">
        <v>3466</v>
      </c>
      <c r="G2934" s="822" t="s">
        <v>3919</v>
      </c>
      <c r="H2934" s="822" t="s">
        <v>662</v>
      </c>
      <c r="I2934" s="822" t="s">
        <v>3920</v>
      </c>
      <c r="J2934" s="822" t="s">
        <v>3921</v>
      </c>
      <c r="K2934" s="822" t="s">
        <v>776</v>
      </c>
      <c r="L2934" s="825">
        <v>219.25</v>
      </c>
      <c r="M2934" s="825">
        <v>42973</v>
      </c>
      <c r="N2934" s="822">
        <v>196</v>
      </c>
      <c r="O2934" s="826">
        <v>60</v>
      </c>
      <c r="P2934" s="825">
        <v>30256.5</v>
      </c>
      <c r="Q2934" s="827">
        <v>0.70408163265306123</v>
      </c>
      <c r="R2934" s="822">
        <v>138</v>
      </c>
      <c r="S2934" s="827">
        <v>0.70408163265306123</v>
      </c>
      <c r="T2934" s="826">
        <v>40</v>
      </c>
      <c r="U2934" s="828">
        <v>0.66666666666666663</v>
      </c>
    </row>
    <row r="2935" spans="1:21" ht="14.45" customHeight="1" x14ac:dyDescent="0.2">
      <c r="A2935" s="821">
        <v>21</v>
      </c>
      <c r="B2935" s="822" t="s">
        <v>3465</v>
      </c>
      <c r="C2935" s="822" t="s">
        <v>3471</v>
      </c>
      <c r="D2935" s="823" t="s">
        <v>6113</v>
      </c>
      <c r="E2935" s="824" t="s">
        <v>3526</v>
      </c>
      <c r="F2935" s="822" t="s">
        <v>3466</v>
      </c>
      <c r="G2935" s="822" t="s">
        <v>3582</v>
      </c>
      <c r="H2935" s="822" t="s">
        <v>662</v>
      </c>
      <c r="I2935" s="822" t="s">
        <v>3060</v>
      </c>
      <c r="J2935" s="822" t="s">
        <v>3061</v>
      </c>
      <c r="K2935" s="822" t="s">
        <v>3062</v>
      </c>
      <c r="L2935" s="825">
        <v>227.56</v>
      </c>
      <c r="M2935" s="825">
        <v>682.68000000000006</v>
      </c>
      <c r="N2935" s="822">
        <v>3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21</v>
      </c>
      <c r="B2936" s="822" t="s">
        <v>3465</v>
      </c>
      <c r="C2936" s="822" t="s">
        <v>3471</v>
      </c>
      <c r="D2936" s="823" t="s">
        <v>6113</v>
      </c>
      <c r="E2936" s="824" t="s">
        <v>3526</v>
      </c>
      <c r="F2936" s="822" t="s">
        <v>3466</v>
      </c>
      <c r="G2936" s="822" t="s">
        <v>3923</v>
      </c>
      <c r="H2936" s="822" t="s">
        <v>329</v>
      </c>
      <c r="I2936" s="822" t="s">
        <v>4392</v>
      </c>
      <c r="J2936" s="822" t="s">
        <v>1623</v>
      </c>
      <c r="K2936" s="822" t="s">
        <v>4393</v>
      </c>
      <c r="L2936" s="825">
        <v>97.96</v>
      </c>
      <c r="M2936" s="825">
        <v>97.96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21</v>
      </c>
      <c r="B2937" s="822" t="s">
        <v>3465</v>
      </c>
      <c r="C2937" s="822" t="s">
        <v>3471</v>
      </c>
      <c r="D2937" s="823" t="s">
        <v>6113</v>
      </c>
      <c r="E2937" s="824" t="s">
        <v>3526</v>
      </c>
      <c r="F2937" s="822" t="s">
        <v>3466</v>
      </c>
      <c r="G2937" s="822" t="s">
        <v>3934</v>
      </c>
      <c r="H2937" s="822" t="s">
        <v>329</v>
      </c>
      <c r="I2937" s="822" t="s">
        <v>3935</v>
      </c>
      <c r="J2937" s="822" t="s">
        <v>3936</v>
      </c>
      <c r="K2937" s="822" t="s">
        <v>3937</v>
      </c>
      <c r="L2937" s="825">
        <v>248.55</v>
      </c>
      <c r="M2937" s="825">
        <v>745.65000000000009</v>
      </c>
      <c r="N2937" s="822">
        <v>3</v>
      </c>
      <c r="O2937" s="826">
        <v>3</v>
      </c>
      <c r="P2937" s="825">
        <v>497.1</v>
      </c>
      <c r="Q2937" s="827">
        <v>0.66666666666666663</v>
      </c>
      <c r="R2937" s="822">
        <v>2</v>
      </c>
      <c r="S2937" s="827">
        <v>0.66666666666666663</v>
      </c>
      <c r="T2937" s="826">
        <v>2</v>
      </c>
      <c r="U2937" s="828">
        <v>0.66666666666666663</v>
      </c>
    </row>
    <row r="2938" spans="1:21" ht="14.45" customHeight="1" x14ac:dyDescent="0.2">
      <c r="A2938" s="821">
        <v>21</v>
      </c>
      <c r="B2938" s="822" t="s">
        <v>3465</v>
      </c>
      <c r="C2938" s="822" t="s">
        <v>3471</v>
      </c>
      <c r="D2938" s="823" t="s">
        <v>6113</v>
      </c>
      <c r="E2938" s="824" t="s">
        <v>3526</v>
      </c>
      <c r="F2938" s="822" t="s">
        <v>3466</v>
      </c>
      <c r="G2938" s="822" t="s">
        <v>3934</v>
      </c>
      <c r="H2938" s="822" t="s">
        <v>329</v>
      </c>
      <c r="I2938" s="822" t="s">
        <v>3938</v>
      </c>
      <c r="J2938" s="822" t="s">
        <v>3936</v>
      </c>
      <c r="K2938" s="822" t="s">
        <v>3937</v>
      </c>
      <c r="L2938" s="825">
        <v>248.55</v>
      </c>
      <c r="M2938" s="825">
        <v>248.55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21</v>
      </c>
      <c r="B2939" s="822" t="s">
        <v>3465</v>
      </c>
      <c r="C2939" s="822" t="s">
        <v>3471</v>
      </c>
      <c r="D2939" s="823" t="s">
        <v>6113</v>
      </c>
      <c r="E2939" s="824" t="s">
        <v>3526</v>
      </c>
      <c r="F2939" s="822" t="s">
        <v>3466</v>
      </c>
      <c r="G2939" s="822" t="s">
        <v>5492</v>
      </c>
      <c r="H2939" s="822" t="s">
        <v>329</v>
      </c>
      <c r="I2939" s="822" t="s">
        <v>5493</v>
      </c>
      <c r="J2939" s="822" t="s">
        <v>1292</v>
      </c>
      <c r="K2939" s="822" t="s">
        <v>1293</v>
      </c>
      <c r="L2939" s="825">
        <v>248.55</v>
      </c>
      <c r="M2939" s="825">
        <v>248.55</v>
      </c>
      <c r="N2939" s="822">
        <v>1</v>
      </c>
      <c r="O2939" s="826">
        <v>1</v>
      </c>
      <c r="P2939" s="825">
        <v>248.55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21</v>
      </c>
      <c r="B2940" s="822" t="s">
        <v>3465</v>
      </c>
      <c r="C2940" s="822" t="s">
        <v>3471</v>
      </c>
      <c r="D2940" s="823" t="s">
        <v>6113</v>
      </c>
      <c r="E2940" s="824" t="s">
        <v>3526</v>
      </c>
      <c r="F2940" s="822" t="s">
        <v>3466</v>
      </c>
      <c r="G2940" s="822" t="s">
        <v>4403</v>
      </c>
      <c r="H2940" s="822" t="s">
        <v>329</v>
      </c>
      <c r="I2940" s="822" t="s">
        <v>4404</v>
      </c>
      <c r="J2940" s="822" t="s">
        <v>914</v>
      </c>
      <c r="K2940" s="822" t="s">
        <v>4405</v>
      </c>
      <c r="L2940" s="825">
        <v>38.56</v>
      </c>
      <c r="M2940" s="825">
        <v>115.68</v>
      </c>
      <c r="N2940" s="822">
        <v>3</v>
      </c>
      <c r="O2940" s="826">
        <v>2</v>
      </c>
      <c r="P2940" s="825">
        <v>77.12</v>
      </c>
      <c r="Q2940" s="827">
        <v>0.66666666666666663</v>
      </c>
      <c r="R2940" s="822">
        <v>2</v>
      </c>
      <c r="S2940" s="827">
        <v>0.66666666666666663</v>
      </c>
      <c r="T2940" s="826">
        <v>1.5</v>
      </c>
      <c r="U2940" s="828">
        <v>0.75</v>
      </c>
    </row>
    <row r="2941" spans="1:21" ht="14.45" customHeight="1" x14ac:dyDescent="0.2">
      <c r="A2941" s="821">
        <v>21</v>
      </c>
      <c r="B2941" s="822" t="s">
        <v>3465</v>
      </c>
      <c r="C2941" s="822" t="s">
        <v>3471</v>
      </c>
      <c r="D2941" s="823" t="s">
        <v>6113</v>
      </c>
      <c r="E2941" s="824" t="s">
        <v>3526</v>
      </c>
      <c r="F2941" s="822" t="s">
        <v>3466</v>
      </c>
      <c r="G2941" s="822" t="s">
        <v>3939</v>
      </c>
      <c r="H2941" s="822" t="s">
        <v>329</v>
      </c>
      <c r="I2941" s="822" t="s">
        <v>3940</v>
      </c>
      <c r="J2941" s="822" t="s">
        <v>3941</v>
      </c>
      <c r="K2941" s="822" t="s">
        <v>3942</v>
      </c>
      <c r="L2941" s="825">
        <v>727.03</v>
      </c>
      <c r="M2941" s="825">
        <v>8724.36</v>
      </c>
      <c r="N2941" s="822">
        <v>12</v>
      </c>
      <c r="O2941" s="826">
        <v>4.5</v>
      </c>
      <c r="P2941" s="825">
        <v>5089.21</v>
      </c>
      <c r="Q2941" s="827">
        <v>0.58333333333333326</v>
      </c>
      <c r="R2941" s="822">
        <v>7</v>
      </c>
      <c r="S2941" s="827">
        <v>0.58333333333333337</v>
      </c>
      <c r="T2941" s="826">
        <v>3</v>
      </c>
      <c r="U2941" s="828">
        <v>0.66666666666666663</v>
      </c>
    </row>
    <row r="2942" spans="1:21" ht="14.45" customHeight="1" x14ac:dyDescent="0.2">
      <c r="A2942" s="821">
        <v>21</v>
      </c>
      <c r="B2942" s="822" t="s">
        <v>3465</v>
      </c>
      <c r="C2942" s="822" t="s">
        <v>3471</v>
      </c>
      <c r="D2942" s="823" t="s">
        <v>6113</v>
      </c>
      <c r="E2942" s="824" t="s">
        <v>3526</v>
      </c>
      <c r="F2942" s="822" t="s">
        <v>3466</v>
      </c>
      <c r="G2942" s="822" t="s">
        <v>4244</v>
      </c>
      <c r="H2942" s="822" t="s">
        <v>329</v>
      </c>
      <c r="I2942" s="822" t="s">
        <v>5216</v>
      </c>
      <c r="J2942" s="822" t="s">
        <v>4688</v>
      </c>
      <c r="K2942" s="822" t="s">
        <v>2039</v>
      </c>
      <c r="L2942" s="825">
        <v>0</v>
      </c>
      <c r="M2942" s="825">
        <v>0</v>
      </c>
      <c r="N2942" s="822">
        <v>1</v>
      </c>
      <c r="O2942" s="826">
        <v>0.5</v>
      </c>
      <c r="P2942" s="825">
        <v>0</v>
      </c>
      <c r="Q2942" s="827"/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21</v>
      </c>
      <c r="B2943" s="822" t="s">
        <v>3465</v>
      </c>
      <c r="C2943" s="822" t="s">
        <v>3471</v>
      </c>
      <c r="D2943" s="823" t="s">
        <v>6113</v>
      </c>
      <c r="E2943" s="824" t="s">
        <v>3526</v>
      </c>
      <c r="F2943" s="822" t="s">
        <v>3466</v>
      </c>
      <c r="G2943" s="822" t="s">
        <v>4244</v>
      </c>
      <c r="H2943" s="822" t="s">
        <v>329</v>
      </c>
      <c r="I2943" s="822" t="s">
        <v>4690</v>
      </c>
      <c r="J2943" s="822" t="s">
        <v>4691</v>
      </c>
      <c r="K2943" s="822" t="s">
        <v>4692</v>
      </c>
      <c r="L2943" s="825">
        <v>0</v>
      </c>
      <c r="M2943" s="825">
        <v>0</v>
      </c>
      <c r="N2943" s="822">
        <v>1</v>
      </c>
      <c r="O2943" s="826">
        <v>0.5</v>
      </c>
      <c r="P2943" s="825">
        <v>0</v>
      </c>
      <c r="Q2943" s="827"/>
      <c r="R2943" s="822">
        <v>1</v>
      </c>
      <c r="S2943" s="827">
        <v>1</v>
      </c>
      <c r="T2943" s="826">
        <v>0.5</v>
      </c>
      <c r="U2943" s="828">
        <v>1</v>
      </c>
    </row>
    <row r="2944" spans="1:21" ht="14.45" customHeight="1" x14ac:dyDescent="0.2">
      <c r="A2944" s="821">
        <v>21</v>
      </c>
      <c r="B2944" s="822" t="s">
        <v>3465</v>
      </c>
      <c r="C2944" s="822" t="s">
        <v>3471</v>
      </c>
      <c r="D2944" s="823" t="s">
        <v>6113</v>
      </c>
      <c r="E2944" s="824" t="s">
        <v>3526</v>
      </c>
      <c r="F2944" s="822" t="s">
        <v>3466</v>
      </c>
      <c r="G2944" s="822" t="s">
        <v>4244</v>
      </c>
      <c r="H2944" s="822" t="s">
        <v>329</v>
      </c>
      <c r="I2944" s="822" t="s">
        <v>4693</v>
      </c>
      <c r="J2944" s="822" t="s">
        <v>4691</v>
      </c>
      <c r="K2944" s="822" t="s">
        <v>4692</v>
      </c>
      <c r="L2944" s="825">
        <v>0</v>
      </c>
      <c r="M2944" s="825">
        <v>0</v>
      </c>
      <c r="N2944" s="822">
        <v>1</v>
      </c>
      <c r="O2944" s="826">
        <v>1</v>
      </c>
      <c r="P2944" s="825">
        <v>0</v>
      </c>
      <c r="Q2944" s="827"/>
      <c r="R2944" s="822">
        <v>1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21</v>
      </c>
      <c r="B2945" s="822" t="s">
        <v>3465</v>
      </c>
      <c r="C2945" s="822" t="s">
        <v>3471</v>
      </c>
      <c r="D2945" s="823" t="s">
        <v>6113</v>
      </c>
      <c r="E2945" s="824" t="s">
        <v>3526</v>
      </c>
      <c r="F2945" s="822" t="s">
        <v>3466</v>
      </c>
      <c r="G2945" s="822" t="s">
        <v>3530</v>
      </c>
      <c r="H2945" s="822" t="s">
        <v>329</v>
      </c>
      <c r="I2945" s="822" t="s">
        <v>3531</v>
      </c>
      <c r="J2945" s="822" t="s">
        <v>862</v>
      </c>
      <c r="K2945" s="822" t="s">
        <v>3532</v>
      </c>
      <c r="L2945" s="825">
        <v>53.57</v>
      </c>
      <c r="M2945" s="825">
        <v>4285.6000000000013</v>
      </c>
      <c r="N2945" s="822">
        <v>80</v>
      </c>
      <c r="O2945" s="826">
        <v>33.5</v>
      </c>
      <c r="P2945" s="825">
        <v>3053.4900000000011</v>
      </c>
      <c r="Q2945" s="827">
        <v>0.71250000000000002</v>
      </c>
      <c r="R2945" s="822">
        <v>57</v>
      </c>
      <c r="S2945" s="827">
        <v>0.71250000000000002</v>
      </c>
      <c r="T2945" s="826">
        <v>22</v>
      </c>
      <c r="U2945" s="828">
        <v>0.65671641791044777</v>
      </c>
    </row>
    <row r="2946" spans="1:21" ht="14.45" customHeight="1" x14ac:dyDescent="0.2">
      <c r="A2946" s="821">
        <v>21</v>
      </c>
      <c r="B2946" s="822" t="s">
        <v>3465</v>
      </c>
      <c r="C2946" s="822" t="s">
        <v>3471</v>
      </c>
      <c r="D2946" s="823" t="s">
        <v>6113</v>
      </c>
      <c r="E2946" s="824" t="s">
        <v>3526</v>
      </c>
      <c r="F2946" s="822" t="s">
        <v>3466</v>
      </c>
      <c r="G2946" s="822" t="s">
        <v>4406</v>
      </c>
      <c r="H2946" s="822" t="s">
        <v>662</v>
      </c>
      <c r="I2946" s="822" t="s">
        <v>5253</v>
      </c>
      <c r="J2946" s="822" t="s">
        <v>755</v>
      </c>
      <c r="K2946" s="822" t="s">
        <v>1843</v>
      </c>
      <c r="L2946" s="825">
        <v>234.07</v>
      </c>
      <c r="M2946" s="825">
        <v>234.07</v>
      </c>
      <c r="N2946" s="822">
        <v>1</v>
      </c>
      <c r="O2946" s="826">
        <v>0.5</v>
      </c>
      <c r="P2946" s="825">
        <v>234.07</v>
      </c>
      <c r="Q2946" s="827">
        <v>1</v>
      </c>
      <c r="R2946" s="822">
        <v>1</v>
      </c>
      <c r="S2946" s="827">
        <v>1</v>
      </c>
      <c r="T2946" s="826">
        <v>0.5</v>
      </c>
      <c r="U2946" s="828">
        <v>1</v>
      </c>
    </row>
    <row r="2947" spans="1:21" ht="14.45" customHeight="1" x14ac:dyDescent="0.2">
      <c r="A2947" s="821">
        <v>21</v>
      </c>
      <c r="B2947" s="822" t="s">
        <v>3465</v>
      </c>
      <c r="C2947" s="822" t="s">
        <v>3471</v>
      </c>
      <c r="D2947" s="823" t="s">
        <v>6113</v>
      </c>
      <c r="E2947" s="824" t="s">
        <v>3526</v>
      </c>
      <c r="F2947" s="822" t="s">
        <v>3466</v>
      </c>
      <c r="G2947" s="822" t="s">
        <v>4406</v>
      </c>
      <c r="H2947" s="822" t="s">
        <v>662</v>
      </c>
      <c r="I2947" s="822" t="s">
        <v>2749</v>
      </c>
      <c r="J2947" s="822" t="s">
        <v>757</v>
      </c>
      <c r="K2947" s="822" t="s">
        <v>759</v>
      </c>
      <c r="L2947" s="825">
        <v>117.03</v>
      </c>
      <c r="M2947" s="825">
        <v>117.03</v>
      </c>
      <c r="N2947" s="822">
        <v>1</v>
      </c>
      <c r="O2947" s="826">
        <v>0.5</v>
      </c>
      <c r="P2947" s="825">
        <v>117.03</v>
      </c>
      <c r="Q2947" s="827">
        <v>1</v>
      </c>
      <c r="R2947" s="822">
        <v>1</v>
      </c>
      <c r="S2947" s="827">
        <v>1</v>
      </c>
      <c r="T2947" s="826">
        <v>0.5</v>
      </c>
      <c r="U2947" s="828">
        <v>1</v>
      </c>
    </row>
    <row r="2948" spans="1:21" ht="14.45" customHeight="1" x14ac:dyDescent="0.2">
      <c r="A2948" s="821">
        <v>21</v>
      </c>
      <c r="B2948" s="822" t="s">
        <v>3465</v>
      </c>
      <c r="C2948" s="822" t="s">
        <v>3471</v>
      </c>
      <c r="D2948" s="823" t="s">
        <v>6113</v>
      </c>
      <c r="E2948" s="824" t="s">
        <v>3526</v>
      </c>
      <c r="F2948" s="822" t="s">
        <v>3466</v>
      </c>
      <c r="G2948" s="822" t="s">
        <v>4406</v>
      </c>
      <c r="H2948" s="822" t="s">
        <v>662</v>
      </c>
      <c r="I2948" s="822" t="s">
        <v>2752</v>
      </c>
      <c r="J2948" s="822" t="s">
        <v>757</v>
      </c>
      <c r="K2948" s="822" t="s">
        <v>758</v>
      </c>
      <c r="L2948" s="825">
        <v>38.04</v>
      </c>
      <c r="M2948" s="825">
        <v>38.04</v>
      </c>
      <c r="N2948" s="822">
        <v>1</v>
      </c>
      <c r="O2948" s="826">
        <v>0.5</v>
      </c>
      <c r="P2948" s="825">
        <v>38.04</v>
      </c>
      <c r="Q2948" s="827">
        <v>1</v>
      </c>
      <c r="R2948" s="822">
        <v>1</v>
      </c>
      <c r="S2948" s="827">
        <v>1</v>
      </c>
      <c r="T2948" s="826">
        <v>0.5</v>
      </c>
      <c r="U2948" s="828">
        <v>1</v>
      </c>
    </row>
    <row r="2949" spans="1:21" ht="14.45" customHeight="1" x14ac:dyDescent="0.2">
      <c r="A2949" s="821">
        <v>21</v>
      </c>
      <c r="B2949" s="822" t="s">
        <v>3465</v>
      </c>
      <c r="C2949" s="822" t="s">
        <v>3471</v>
      </c>
      <c r="D2949" s="823" t="s">
        <v>6113</v>
      </c>
      <c r="E2949" s="824" t="s">
        <v>3526</v>
      </c>
      <c r="F2949" s="822" t="s">
        <v>3466</v>
      </c>
      <c r="G2949" s="822" t="s">
        <v>4406</v>
      </c>
      <c r="H2949" s="822" t="s">
        <v>662</v>
      </c>
      <c r="I2949" s="822" t="s">
        <v>2755</v>
      </c>
      <c r="J2949" s="822" t="s">
        <v>757</v>
      </c>
      <c r="K2949" s="822" t="s">
        <v>760</v>
      </c>
      <c r="L2949" s="825">
        <v>58.52</v>
      </c>
      <c r="M2949" s="825">
        <v>175.56</v>
      </c>
      <c r="N2949" s="822">
        <v>3</v>
      </c>
      <c r="O2949" s="826">
        <v>1.5</v>
      </c>
      <c r="P2949" s="825">
        <v>175.56</v>
      </c>
      <c r="Q2949" s="827">
        <v>1</v>
      </c>
      <c r="R2949" s="822">
        <v>3</v>
      </c>
      <c r="S2949" s="827">
        <v>1</v>
      </c>
      <c r="T2949" s="826">
        <v>1.5</v>
      </c>
      <c r="U2949" s="828">
        <v>1</v>
      </c>
    </row>
    <row r="2950" spans="1:21" ht="14.45" customHeight="1" x14ac:dyDescent="0.2">
      <c r="A2950" s="821">
        <v>21</v>
      </c>
      <c r="B2950" s="822" t="s">
        <v>3465</v>
      </c>
      <c r="C2950" s="822" t="s">
        <v>3471</v>
      </c>
      <c r="D2950" s="823" t="s">
        <v>6113</v>
      </c>
      <c r="E2950" s="824" t="s">
        <v>3526</v>
      </c>
      <c r="F2950" s="822" t="s">
        <v>3466</v>
      </c>
      <c r="G2950" s="822" t="s">
        <v>4406</v>
      </c>
      <c r="H2950" s="822" t="s">
        <v>662</v>
      </c>
      <c r="I2950" s="822" t="s">
        <v>2748</v>
      </c>
      <c r="J2950" s="822" t="s">
        <v>755</v>
      </c>
      <c r="K2950" s="822" t="s">
        <v>756</v>
      </c>
      <c r="L2950" s="825">
        <v>70.23</v>
      </c>
      <c r="M2950" s="825">
        <v>140.46</v>
      </c>
      <c r="N2950" s="822">
        <v>2</v>
      </c>
      <c r="O2950" s="826">
        <v>1.5</v>
      </c>
      <c r="P2950" s="825">
        <v>70.23</v>
      </c>
      <c r="Q2950" s="827">
        <v>0.5</v>
      </c>
      <c r="R2950" s="822">
        <v>1</v>
      </c>
      <c r="S2950" s="827">
        <v>0.5</v>
      </c>
      <c r="T2950" s="826">
        <v>0.5</v>
      </c>
      <c r="U2950" s="828">
        <v>0.33333333333333331</v>
      </c>
    </row>
    <row r="2951" spans="1:21" ht="14.45" customHeight="1" x14ac:dyDescent="0.2">
      <c r="A2951" s="821">
        <v>21</v>
      </c>
      <c r="B2951" s="822" t="s">
        <v>3465</v>
      </c>
      <c r="C2951" s="822" t="s">
        <v>3471</v>
      </c>
      <c r="D2951" s="823" t="s">
        <v>6113</v>
      </c>
      <c r="E2951" s="824" t="s">
        <v>3526</v>
      </c>
      <c r="F2951" s="822" t="s">
        <v>3466</v>
      </c>
      <c r="G2951" s="822" t="s">
        <v>3950</v>
      </c>
      <c r="H2951" s="822" t="s">
        <v>329</v>
      </c>
      <c r="I2951" s="822" t="s">
        <v>3951</v>
      </c>
      <c r="J2951" s="822" t="s">
        <v>1759</v>
      </c>
      <c r="K2951" s="822" t="s">
        <v>3952</v>
      </c>
      <c r="L2951" s="825">
        <v>34.19</v>
      </c>
      <c r="M2951" s="825">
        <v>136.76</v>
      </c>
      <c r="N2951" s="822">
        <v>4</v>
      </c>
      <c r="O2951" s="826">
        <v>1</v>
      </c>
      <c r="P2951" s="825">
        <v>136.76</v>
      </c>
      <c r="Q2951" s="827">
        <v>1</v>
      </c>
      <c r="R2951" s="822">
        <v>4</v>
      </c>
      <c r="S2951" s="827">
        <v>1</v>
      </c>
      <c r="T2951" s="826">
        <v>1</v>
      </c>
      <c r="U2951" s="828">
        <v>1</v>
      </c>
    </row>
    <row r="2952" spans="1:21" ht="14.45" customHeight="1" x14ac:dyDescent="0.2">
      <c r="A2952" s="821">
        <v>21</v>
      </c>
      <c r="B2952" s="822" t="s">
        <v>3465</v>
      </c>
      <c r="C2952" s="822" t="s">
        <v>3471</v>
      </c>
      <c r="D2952" s="823" t="s">
        <v>6113</v>
      </c>
      <c r="E2952" s="824" t="s">
        <v>3526</v>
      </c>
      <c r="F2952" s="822" t="s">
        <v>3466</v>
      </c>
      <c r="G2952" s="822" t="s">
        <v>3957</v>
      </c>
      <c r="H2952" s="822" t="s">
        <v>329</v>
      </c>
      <c r="I2952" s="822" t="s">
        <v>3958</v>
      </c>
      <c r="J2952" s="822" t="s">
        <v>1278</v>
      </c>
      <c r="K2952" s="822" t="s">
        <v>1280</v>
      </c>
      <c r="L2952" s="825">
        <v>80.53</v>
      </c>
      <c r="M2952" s="825">
        <v>483.18</v>
      </c>
      <c r="N2952" s="822">
        <v>6</v>
      </c>
      <c r="O2952" s="826">
        <v>2</v>
      </c>
      <c r="P2952" s="825">
        <v>161.06</v>
      </c>
      <c r="Q2952" s="827">
        <v>0.33333333333333331</v>
      </c>
      <c r="R2952" s="822">
        <v>2</v>
      </c>
      <c r="S2952" s="827">
        <v>0.33333333333333331</v>
      </c>
      <c r="T2952" s="826">
        <v>0.5</v>
      </c>
      <c r="U2952" s="828">
        <v>0.25</v>
      </c>
    </row>
    <row r="2953" spans="1:21" ht="14.45" customHeight="1" x14ac:dyDescent="0.2">
      <c r="A2953" s="821">
        <v>21</v>
      </c>
      <c r="B2953" s="822" t="s">
        <v>3465</v>
      </c>
      <c r="C2953" s="822" t="s">
        <v>3471</v>
      </c>
      <c r="D2953" s="823" t="s">
        <v>6113</v>
      </c>
      <c r="E2953" s="824" t="s">
        <v>3526</v>
      </c>
      <c r="F2953" s="822" t="s">
        <v>3466</v>
      </c>
      <c r="G2953" s="822" t="s">
        <v>3957</v>
      </c>
      <c r="H2953" s="822" t="s">
        <v>662</v>
      </c>
      <c r="I2953" s="822" t="s">
        <v>4411</v>
      </c>
      <c r="J2953" s="822" t="s">
        <v>4412</v>
      </c>
      <c r="K2953" s="822" t="s">
        <v>3322</v>
      </c>
      <c r="L2953" s="825">
        <v>161.06</v>
      </c>
      <c r="M2953" s="825">
        <v>161.06</v>
      </c>
      <c r="N2953" s="822">
        <v>1</v>
      </c>
      <c r="O2953" s="826">
        <v>0.5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21</v>
      </c>
      <c r="B2954" s="822" t="s">
        <v>3465</v>
      </c>
      <c r="C2954" s="822" t="s">
        <v>3471</v>
      </c>
      <c r="D2954" s="823" t="s">
        <v>6113</v>
      </c>
      <c r="E2954" s="824" t="s">
        <v>3526</v>
      </c>
      <c r="F2954" s="822" t="s">
        <v>3466</v>
      </c>
      <c r="G2954" s="822" t="s">
        <v>3533</v>
      </c>
      <c r="H2954" s="822" t="s">
        <v>662</v>
      </c>
      <c r="I2954" s="822" t="s">
        <v>2707</v>
      </c>
      <c r="J2954" s="822" t="s">
        <v>1021</v>
      </c>
      <c r="K2954" s="822" t="s">
        <v>2708</v>
      </c>
      <c r="L2954" s="825">
        <v>2309.36</v>
      </c>
      <c r="M2954" s="825">
        <v>9237.44</v>
      </c>
      <c r="N2954" s="822">
        <v>4</v>
      </c>
      <c r="O2954" s="826">
        <v>1</v>
      </c>
      <c r="P2954" s="825">
        <v>9237.44</v>
      </c>
      <c r="Q2954" s="827">
        <v>1</v>
      </c>
      <c r="R2954" s="822">
        <v>4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21</v>
      </c>
      <c r="B2955" s="822" t="s">
        <v>3465</v>
      </c>
      <c r="C2955" s="822" t="s">
        <v>3471</v>
      </c>
      <c r="D2955" s="823" t="s">
        <v>6113</v>
      </c>
      <c r="E2955" s="824" t="s">
        <v>3526</v>
      </c>
      <c r="F2955" s="822" t="s">
        <v>3466</v>
      </c>
      <c r="G2955" s="822" t="s">
        <v>3533</v>
      </c>
      <c r="H2955" s="822" t="s">
        <v>662</v>
      </c>
      <c r="I2955" s="822" t="s">
        <v>2707</v>
      </c>
      <c r="J2955" s="822" t="s">
        <v>1021</v>
      </c>
      <c r="K2955" s="822" t="s">
        <v>2708</v>
      </c>
      <c r="L2955" s="825">
        <v>2309.37</v>
      </c>
      <c r="M2955" s="825">
        <v>57734.249999999993</v>
      </c>
      <c r="N2955" s="822">
        <v>25</v>
      </c>
      <c r="O2955" s="826">
        <v>4</v>
      </c>
      <c r="P2955" s="825">
        <v>46187.399999999994</v>
      </c>
      <c r="Q2955" s="827">
        <v>0.8</v>
      </c>
      <c r="R2955" s="822">
        <v>20</v>
      </c>
      <c r="S2955" s="827">
        <v>0.8</v>
      </c>
      <c r="T2955" s="826">
        <v>3</v>
      </c>
      <c r="U2955" s="828">
        <v>0.75</v>
      </c>
    </row>
    <row r="2956" spans="1:21" ht="14.45" customHeight="1" x14ac:dyDescent="0.2">
      <c r="A2956" s="821">
        <v>21</v>
      </c>
      <c r="B2956" s="822" t="s">
        <v>3465</v>
      </c>
      <c r="C2956" s="822" t="s">
        <v>3471</v>
      </c>
      <c r="D2956" s="823" t="s">
        <v>6113</v>
      </c>
      <c r="E2956" s="824" t="s">
        <v>3526</v>
      </c>
      <c r="F2956" s="822" t="s">
        <v>3466</v>
      </c>
      <c r="G2956" s="822" t="s">
        <v>3533</v>
      </c>
      <c r="H2956" s="822" t="s">
        <v>662</v>
      </c>
      <c r="I2956" s="822" t="s">
        <v>2703</v>
      </c>
      <c r="J2956" s="822" t="s">
        <v>1021</v>
      </c>
      <c r="K2956" s="822" t="s">
        <v>2704</v>
      </c>
      <c r="L2956" s="825">
        <v>1385.62</v>
      </c>
      <c r="M2956" s="825">
        <v>73437.859999999986</v>
      </c>
      <c r="N2956" s="822">
        <v>53</v>
      </c>
      <c r="O2956" s="826">
        <v>10.5</v>
      </c>
      <c r="P2956" s="825">
        <v>51267.939999999995</v>
      </c>
      <c r="Q2956" s="827">
        <v>0.69811320754716988</v>
      </c>
      <c r="R2956" s="822">
        <v>37</v>
      </c>
      <c r="S2956" s="827">
        <v>0.69811320754716977</v>
      </c>
      <c r="T2956" s="826">
        <v>7.5</v>
      </c>
      <c r="U2956" s="828">
        <v>0.7142857142857143</v>
      </c>
    </row>
    <row r="2957" spans="1:21" ht="14.45" customHeight="1" x14ac:dyDescent="0.2">
      <c r="A2957" s="821">
        <v>21</v>
      </c>
      <c r="B2957" s="822" t="s">
        <v>3465</v>
      </c>
      <c r="C2957" s="822" t="s">
        <v>3471</v>
      </c>
      <c r="D2957" s="823" t="s">
        <v>6113</v>
      </c>
      <c r="E2957" s="824" t="s">
        <v>3526</v>
      </c>
      <c r="F2957" s="822" t="s">
        <v>3466</v>
      </c>
      <c r="G2957" s="822" t="s">
        <v>3533</v>
      </c>
      <c r="H2957" s="822" t="s">
        <v>662</v>
      </c>
      <c r="I2957" s="822" t="s">
        <v>2710</v>
      </c>
      <c r="J2957" s="822" t="s">
        <v>1016</v>
      </c>
      <c r="K2957" s="822" t="s">
        <v>2711</v>
      </c>
      <c r="L2957" s="825">
        <v>736.33</v>
      </c>
      <c r="M2957" s="825">
        <v>30189.530000000002</v>
      </c>
      <c r="N2957" s="822">
        <v>41</v>
      </c>
      <c r="O2957" s="826">
        <v>9.5</v>
      </c>
      <c r="P2957" s="825">
        <v>22826.230000000003</v>
      </c>
      <c r="Q2957" s="827">
        <v>0.75609756097560976</v>
      </c>
      <c r="R2957" s="822">
        <v>31</v>
      </c>
      <c r="S2957" s="827">
        <v>0.75609756097560976</v>
      </c>
      <c r="T2957" s="826">
        <v>7</v>
      </c>
      <c r="U2957" s="828">
        <v>0.73684210526315785</v>
      </c>
    </row>
    <row r="2958" spans="1:21" ht="14.45" customHeight="1" x14ac:dyDescent="0.2">
      <c r="A2958" s="821">
        <v>21</v>
      </c>
      <c r="B2958" s="822" t="s">
        <v>3465</v>
      </c>
      <c r="C2958" s="822" t="s">
        <v>3471</v>
      </c>
      <c r="D2958" s="823" t="s">
        <v>6113</v>
      </c>
      <c r="E2958" s="824" t="s">
        <v>3526</v>
      </c>
      <c r="F2958" s="822" t="s">
        <v>3466</v>
      </c>
      <c r="G2958" s="822" t="s">
        <v>3533</v>
      </c>
      <c r="H2958" s="822" t="s">
        <v>662</v>
      </c>
      <c r="I2958" s="822" t="s">
        <v>2710</v>
      </c>
      <c r="J2958" s="822" t="s">
        <v>1016</v>
      </c>
      <c r="K2958" s="822" t="s">
        <v>2711</v>
      </c>
      <c r="L2958" s="825">
        <v>633.49</v>
      </c>
      <c r="M2958" s="825">
        <v>9502.35</v>
      </c>
      <c r="N2958" s="822">
        <v>15</v>
      </c>
      <c r="O2958" s="826">
        <v>2.5</v>
      </c>
      <c r="P2958" s="825">
        <v>9502.35</v>
      </c>
      <c r="Q2958" s="827">
        <v>1</v>
      </c>
      <c r="R2958" s="822">
        <v>15</v>
      </c>
      <c r="S2958" s="827">
        <v>1</v>
      </c>
      <c r="T2958" s="826">
        <v>2.5</v>
      </c>
      <c r="U2958" s="828">
        <v>1</v>
      </c>
    </row>
    <row r="2959" spans="1:21" ht="14.45" customHeight="1" x14ac:dyDescent="0.2">
      <c r="A2959" s="821">
        <v>21</v>
      </c>
      <c r="B2959" s="822" t="s">
        <v>3465</v>
      </c>
      <c r="C2959" s="822" t="s">
        <v>3471</v>
      </c>
      <c r="D2959" s="823" t="s">
        <v>6113</v>
      </c>
      <c r="E2959" s="824" t="s">
        <v>3526</v>
      </c>
      <c r="F2959" s="822" t="s">
        <v>3466</v>
      </c>
      <c r="G2959" s="822" t="s">
        <v>3533</v>
      </c>
      <c r="H2959" s="822" t="s">
        <v>662</v>
      </c>
      <c r="I2959" s="822" t="s">
        <v>2714</v>
      </c>
      <c r="J2959" s="822" t="s">
        <v>1016</v>
      </c>
      <c r="K2959" s="822" t="s">
        <v>1018</v>
      </c>
      <c r="L2959" s="825">
        <v>490.89</v>
      </c>
      <c r="M2959" s="825">
        <v>1472.67</v>
      </c>
      <c r="N2959" s="822">
        <v>3</v>
      </c>
      <c r="O2959" s="826">
        <v>0.5</v>
      </c>
      <c r="P2959" s="825">
        <v>1472.67</v>
      </c>
      <c r="Q2959" s="827">
        <v>1</v>
      </c>
      <c r="R2959" s="822">
        <v>3</v>
      </c>
      <c r="S2959" s="827">
        <v>1</v>
      </c>
      <c r="T2959" s="826">
        <v>0.5</v>
      </c>
      <c r="U2959" s="828">
        <v>1</v>
      </c>
    </row>
    <row r="2960" spans="1:21" ht="14.45" customHeight="1" x14ac:dyDescent="0.2">
      <c r="A2960" s="821">
        <v>21</v>
      </c>
      <c r="B2960" s="822" t="s">
        <v>3465</v>
      </c>
      <c r="C2960" s="822" t="s">
        <v>3471</v>
      </c>
      <c r="D2960" s="823" t="s">
        <v>6113</v>
      </c>
      <c r="E2960" s="824" t="s">
        <v>3526</v>
      </c>
      <c r="F2960" s="822" t="s">
        <v>3466</v>
      </c>
      <c r="G2960" s="822" t="s">
        <v>3533</v>
      </c>
      <c r="H2960" s="822" t="s">
        <v>662</v>
      </c>
      <c r="I2960" s="822" t="s">
        <v>2705</v>
      </c>
      <c r="J2960" s="822" t="s">
        <v>1021</v>
      </c>
      <c r="K2960" s="822" t="s">
        <v>2706</v>
      </c>
      <c r="L2960" s="825">
        <v>1847.49</v>
      </c>
      <c r="M2960" s="825">
        <v>136714.26</v>
      </c>
      <c r="N2960" s="822">
        <v>74</v>
      </c>
      <c r="O2960" s="826">
        <v>16.5</v>
      </c>
      <c r="P2960" s="825">
        <v>131171.79</v>
      </c>
      <c r="Q2960" s="827">
        <v>0.95945945945945943</v>
      </c>
      <c r="R2960" s="822">
        <v>71</v>
      </c>
      <c r="S2960" s="827">
        <v>0.95945945945945943</v>
      </c>
      <c r="T2960" s="826">
        <v>15.5</v>
      </c>
      <c r="U2960" s="828">
        <v>0.93939393939393945</v>
      </c>
    </row>
    <row r="2961" spans="1:21" ht="14.45" customHeight="1" x14ac:dyDescent="0.2">
      <c r="A2961" s="821">
        <v>21</v>
      </c>
      <c r="B2961" s="822" t="s">
        <v>3465</v>
      </c>
      <c r="C2961" s="822" t="s">
        <v>3471</v>
      </c>
      <c r="D2961" s="823" t="s">
        <v>6113</v>
      </c>
      <c r="E2961" s="824" t="s">
        <v>3526</v>
      </c>
      <c r="F2961" s="822" t="s">
        <v>3466</v>
      </c>
      <c r="G2961" s="822" t="s">
        <v>3533</v>
      </c>
      <c r="H2961" s="822" t="s">
        <v>662</v>
      </c>
      <c r="I2961" s="822" t="s">
        <v>2712</v>
      </c>
      <c r="J2961" s="822" t="s">
        <v>1016</v>
      </c>
      <c r="K2961" s="822" t="s">
        <v>2713</v>
      </c>
      <c r="L2961" s="825">
        <v>1154.68</v>
      </c>
      <c r="M2961" s="825">
        <v>6928.08</v>
      </c>
      <c r="N2961" s="822">
        <v>6</v>
      </c>
      <c r="O2961" s="826">
        <v>0.5</v>
      </c>
      <c r="P2961" s="825">
        <v>6928.08</v>
      </c>
      <c r="Q2961" s="827">
        <v>1</v>
      </c>
      <c r="R2961" s="822">
        <v>6</v>
      </c>
      <c r="S2961" s="827">
        <v>1</v>
      </c>
      <c r="T2961" s="826">
        <v>0.5</v>
      </c>
      <c r="U2961" s="828">
        <v>1</v>
      </c>
    </row>
    <row r="2962" spans="1:21" ht="14.45" customHeight="1" x14ac:dyDescent="0.2">
      <c r="A2962" s="821">
        <v>21</v>
      </c>
      <c r="B2962" s="822" t="s">
        <v>3465</v>
      </c>
      <c r="C2962" s="822" t="s">
        <v>3471</v>
      </c>
      <c r="D2962" s="823" t="s">
        <v>6113</v>
      </c>
      <c r="E2962" s="824" t="s">
        <v>3526</v>
      </c>
      <c r="F2962" s="822" t="s">
        <v>3466</v>
      </c>
      <c r="G2962" s="822" t="s">
        <v>3533</v>
      </c>
      <c r="H2962" s="822" t="s">
        <v>662</v>
      </c>
      <c r="I2962" s="822" t="s">
        <v>2709</v>
      </c>
      <c r="J2962" s="822" t="s">
        <v>1016</v>
      </c>
      <c r="K2962" s="822" t="s">
        <v>1017</v>
      </c>
      <c r="L2962" s="825">
        <v>923.74</v>
      </c>
      <c r="M2962" s="825">
        <v>2771.2200000000003</v>
      </c>
      <c r="N2962" s="822">
        <v>3</v>
      </c>
      <c r="O2962" s="826">
        <v>1</v>
      </c>
      <c r="P2962" s="825">
        <v>2771.2200000000003</v>
      </c>
      <c r="Q2962" s="827">
        <v>1</v>
      </c>
      <c r="R2962" s="822">
        <v>3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21</v>
      </c>
      <c r="B2963" s="822" t="s">
        <v>3465</v>
      </c>
      <c r="C2963" s="822" t="s">
        <v>3471</v>
      </c>
      <c r="D2963" s="823" t="s">
        <v>6113</v>
      </c>
      <c r="E2963" s="824" t="s">
        <v>3526</v>
      </c>
      <c r="F2963" s="822" t="s">
        <v>3466</v>
      </c>
      <c r="G2963" s="822" t="s">
        <v>4704</v>
      </c>
      <c r="H2963" s="822" t="s">
        <v>329</v>
      </c>
      <c r="I2963" s="822" t="s">
        <v>4705</v>
      </c>
      <c r="J2963" s="822" t="s">
        <v>2271</v>
      </c>
      <c r="K2963" s="822" t="s">
        <v>2272</v>
      </c>
      <c r="L2963" s="825">
        <v>0</v>
      </c>
      <c r="M2963" s="825">
        <v>0</v>
      </c>
      <c r="N2963" s="822">
        <v>3</v>
      </c>
      <c r="O2963" s="826">
        <v>0.5</v>
      </c>
      <c r="P2963" s="825"/>
      <c r="Q2963" s="827"/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21</v>
      </c>
      <c r="B2964" s="822" t="s">
        <v>3465</v>
      </c>
      <c r="C2964" s="822" t="s">
        <v>3471</v>
      </c>
      <c r="D2964" s="823" t="s">
        <v>6113</v>
      </c>
      <c r="E2964" s="824" t="s">
        <v>3526</v>
      </c>
      <c r="F2964" s="822" t="s">
        <v>3466</v>
      </c>
      <c r="G2964" s="822" t="s">
        <v>4565</v>
      </c>
      <c r="H2964" s="822" t="s">
        <v>329</v>
      </c>
      <c r="I2964" s="822" t="s">
        <v>4566</v>
      </c>
      <c r="J2964" s="822" t="s">
        <v>4567</v>
      </c>
      <c r="K2964" s="822" t="s">
        <v>1315</v>
      </c>
      <c r="L2964" s="825">
        <v>32.76</v>
      </c>
      <c r="M2964" s="825">
        <v>32.76</v>
      </c>
      <c r="N2964" s="822">
        <v>1</v>
      </c>
      <c r="O2964" s="826">
        <v>1</v>
      </c>
      <c r="P2964" s="825">
        <v>32.76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21</v>
      </c>
      <c r="B2965" s="822" t="s">
        <v>3465</v>
      </c>
      <c r="C2965" s="822" t="s">
        <v>3471</v>
      </c>
      <c r="D2965" s="823" t="s">
        <v>6113</v>
      </c>
      <c r="E2965" s="824" t="s">
        <v>3526</v>
      </c>
      <c r="F2965" s="822" t="s">
        <v>3466</v>
      </c>
      <c r="G2965" s="822" t="s">
        <v>4565</v>
      </c>
      <c r="H2965" s="822" t="s">
        <v>662</v>
      </c>
      <c r="I2965" s="822" t="s">
        <v>5623</v>
      </c>
      <c r="J2965" s="822" t="s">
        <v>4567</v>
      </c>
      <c r="K2965" s="822" t="s">
        <v>5624</v>
      </c>
      <c r="L2965" s="825">
        <v>114.65</v>
      </c>
      <c r="M2965" s="825">
        <v>573.25</v>
      </c>
      <c r="N2965" s="822">
        <v>5</v>
      </c>
      <c r="O2965" s="826">
        <v>4</v>
      </c>
      <c r="P2965" s="825">
        <v>458.6</v>
      </c>
      <c r="Q2965" s="827">
        <v>0.8</v>
      </c>
      <c r="R2965" s="822">
        <v>4</v>
      </c>
      <c r="S2965" s="827">
        <v>0.8</v>
      </c>
      <c r="T2965" s="826">
        <v>3</v>
      </c>
      <c r="U2965" s="828">
        <v>0.75</v>
      </c>
    </row>
    <row r="2966" spans="1:21" ht="14.45" customHeight="1" x14ac:dyDescent="0.2">
      <c r="A2966" s="821">
        <v>21</v>
      </c>
      <c r="B2966" s="822" t="s">
        <v>3465</v>
      </c>
      <c r="C2966" s="822" t="s">
        <v>3471</v>
      </c>
      <c r="D2966" s="823" t="s">
        <v>6113</v>
      </c>
      <c r="E2966" s="824" t="s">
        <v>3526</v>
      </c>
      <c r="F2966" s="822" t="s">
        <v>3466</v>
      </c>
      <c r="G2966" s="822" t="s">
        <v>3964</v>
      </c>
      <c r="H2966" s="822" t="s">
        <v>329</v>
      </c>
      <c r="I2966" s="822" t="s">
        <v>3965</v>
      </c>
      <c r="J2966" s="822" t="s">
        <v>742</v>
      </c>
      <c r="K2966" s="822" t="s">
        <v>703</v>
      </c>
      <c r="L2966" s="825">
        <v>35.25</v>
      </c>
      <c r="M2966" s="825">
        <v>35.25</v>
      </c>
      <c r="N2966" s="822">
        <v>1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21</v>
      </c>
      <c r="B2967" s="822" t="s">
        <v>3465</v>
      </c>
      <c r="C2967" s="822" t="s">
        <v>3471</v>
      </c>
      <c r="D2967" s="823" t="s">
        <v>6113</v>
      </c>
      <c r="E2967" s="824" t="s">
        <v>3526</v>
      </c>
      <c r="F2967" s="822" t="s">
        <v>3466</v>
      </c>
      <c r="G2967" s="822" t="s">
        <v>3964</v>
      </c>
      <c r="H2967" s="822" t="s">
        <v>329</v>
      </c>
      <c r="I2967" s="822" t="s">
        <v>3966</v>
      </c>
      <c r="J2967" s="822" t="s">
        <v>742</v>
      </c>
      <c r="K2967" s="822" t="s">
        <v>3967</v>
      </c>
      <c r="L2967" s="825">
        <v>35.25</v>
      </c>
      <c r="M2967" s="825">
        <v>387.75</v>
      </c>
      <c r="N2967" s="822">
        <v>11</v>
      </c>
      <c r="O2967" s="826">
        <v>7.5</v>
      </c>
      <c r="P2967" s="825">
        <v>317.25</v>
      </c>
      <c r="Q2967" s="827">
        <v>0.81818181818181823</v>
      </c>
      <c r="R2967" s="822">
        <v>9</v>
      </c>
      <c r="S2967" s="827">
        <v>0.81818181818181823</v>
      </c>
      <c r="T2967" s="826">
        <v>6</v>
      </c>
      <c r="U2967" s="828">
        <v>0.8</v>
      </c>
    </row>
    <row r="2968" spans="1:21" ht="14.45" customHeight="1" x14ac:dyDescent="0.2">
      <c r="A2968" s="821">
        <v>21</v>
      </c>
      <c r="B2968" s="822" t="s">
        <v>3465</v>
      </c>
      <c r="C2968" s="822" t="s">
        <v>3471</v>
      </c>
      <c r="D2968" s="823" t="s">
        <v>6113</v>
      </c>
      <c r="E2968" s="824" t="s">
        <v>3526</v>
      </c>
      <c r="F2968" s="822" t="s">
        <v>3466</v>
      </c>
      <c r="G2968" s="822" t="s">
        <v>3964</v>
      </c>
      <c r="H2968" s="822" t="s">
        <v>329</v>
      </c>
      <c r="I2968" s="822" t="s">
        <v>3968</v>
      </c>
      <c r="J2968" s="822" t="s">
        <v>1329</v>
      </c>
      <c r="K2968" s="822" t="s">
        <v>3969</v>
      </c>
      <c r="L2968" s="825">
        <v>35.25</v>
      </c>
      <c r="M2968" s="825">
        <v>317.25</v>
      </c>
      <c r="N2968" s="822">
        <v>9</v>
      </c>
      <c r="O2968" s="826">
        <v>4.5</v>
      </c>
      <c r="P2968" s="825">
        <v>282</v>
      </c>
      <c r="Q2968" s="827">
        <v>0.88888888888888884</v>
      </c>
      <c r="R2968" s="822">
        <v>8</v>
      </c>
      <c r="S2968" s="827">
        <v>0.88888888888888884</v>
      </c>
      <c r="T2968" s="826">
        <v>3.5</v>
      </c>
      <c r="U2968" s="828">
        <v>0.77777777777777779</v>
      </c>
    </row>
    <row r="2969" spans="1:21" ht="14.45" customHeight="1" x14ac:dyDescent="0.2">
      <c r="A2969" s="821">
        <v>21</v>
      </c>
      <c r="B2969" s="822" t="s">
        <v>3465</v>
      </c>
      <c r="C2969" s="822" t="s">
        <v>3471</v>
      </c>
      <c r="D2969" s="823" t="s">
        <v>6113</v>
      </c>
      <c r="E2969" s="824" t="s">
        <v>3526</v>
      </c>
      <c r="F2969" s="822" t="s">
        <v>3466</v>
      </c>
      <c r="G2969" s="822" t="s">
        <v>3964</v>
      </c>
      <c r="H2969" s="822" t="s">
        <v>329</v>
      </c>
      <c r="I2969" s="822" t="s">
        <v>5494</v>
      </c>
      <c r="J2969" s="822" t="s">
        <v>742</v>
      </c>
      <c r="K2969" s="822" t="s">
        <v>5495</v>
      </c>
      <c r="L2969" s="825">
        <v>17.62</v>
      </c>
      <c r="M2969" s="825">
        <v>70.48</v>
      </c>
      <c r="N2969" s="822">
        <v>4</v>
      </c>
      <c r="O2969" s="826">
        <v>1.5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21</v>
      </c>
      <c r="B2970" s="822" t="s">
        <v>3465</v>
      </c>
      <c r="C2970" s="822" t="s">
        <v>3471</v>
      </c>
      <c r="D2970" s="823" t="s">
        <v>6113</v>
      </c>
      <c r="E2970" s="824" t="s">
        <v>3526</v>
      </c>
      <c r="F2970" s="822" t="s">
        <v>3466</v>
      </c>
      <c r="G2970" s="822" t="s">
        <v>3964</v>
      </c>
      <c r="H2970" s="822" t="s">
        <v>329</v>
      </c>
      <c r="I2970" s="822" t="s">
        <v>5625</v>
      </c>
      <c r="J2970" s="822" t="s">
        <v>742</v>
      </c>
      <c r="K2970" s="822" t="s">
        <v>3969</v>
      </c>
      <c r="L2970" s="825">
        <v>35.25</v>
      </c>
      <c r="M2970" s="825">
        <v>35.25</v>
      </c>
      <c r="N2970" s="822">
        <v>1</v>
      </c>
      <c r="O2970" s="826">
        <v>1</v>
      </c>
      <c r="P2970" s="825">
        <v>35.25</v>
      </c>
      <c r="Q2970" s="827">
        <v>1</v>
      </c>
      <c r="R2970" s="822">
        <v>1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21</v>
      </c>
      <c r="B2971" s="822" t="s">
        <v>3465</v>
      </c>
      <c r="C2971" s="822" t="s">
        <v>3471</v>
      </c>
      <c r="D2971" s="823" t="s">
        <v>6113</v>
      </c>
      <c r="E2971" s="824" t="s">
        <v>3526</v>
      </c>
      <c r="F2971" s="822" t="s">
        <v>3466</v>
      </c>
      <c r="G2971" s="822" t="s">
        <v>4413</v>
      </c>
      <c r="H2971" s="822" t="s">
        <v>329</v>
      </c>
      <c r="I2971" s="822" t="s">
        <v>4414</v>
      </c>
      <c r="J2971" s="822" t="s">
        <v>4415</v>
      </c>
      <c r="K2971" s="822" t="s">
        <v>703</v>
      </c>
      <c r="L2971" s="825">
        <v>174.59</v>
      </c>
      <c r="M2971" s="825">
        <v>349.18</v>
      </c>
      <c r="N2971" s="822">
        <v>2</v>
      </c>
      <c r="O2971" s="826">
        <v>2</v>
      </c>
      <c r="P2971" s="825">
        <v>349.18</v>
      </c>
      <c r="Q2971" s="827">
        <v>1</v>
      </c>
      <c r="R2971" s="822">
        <v>2</v>
      </c>
      <c r="S2971" s="827">
        <v>1</v>
      </c>
      <c r="T2971" s="826">
        <v>2</v>
      </c>
      <c r="U2971" s="828">
        <v>1</v>
      </c>
    </row>
    <row r="2972" spans="1:21" ht="14.45" customHeight="1" x14ac:dyDescent="0.2">
      <c r="A2972" s="821">
        <v>21</v>
      </c>
      <c r="B2972" s="822" t="s">
        <v>3465</v>
      </c>
      <c r="C2972" s="822" t="s">
        <v>3471</v>
      </c>
      <c r="D2972" s="823" t="s">
        <v>6113</v>
      </c>
      <c r="E2972" s="824" t="s">
        <v>3526</v>
      </c>
      <c r="F2972" s="822" t="s">
        <v>3466</v>
      </c>
      <c r="G2972" s="822" t="s">
        <v>5626</v>
      </c>
      <c r="H2972" s="822" t="s">
        <v>329</v>
      </c>
      <c r="I2972" s="822" t="s">
        <v>5627</v>
      </c>
      <c r="J2972" s="822" t="s">
        <v>2093</v>
      </c>
      <c r="K2972" s="822" t="s">
        <v>5628</v>
      </c>
      <c r="L2972" s="825">
        <v>73.010000000000005</v>
      </c>
      <c r="M2972" s="825">
        <v>73.010000000000005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21</v>
      </c>
      <c r="B2973" s="822" t="s">
        <v>3465</v>
      </c>
      <c r="C2973" s="822" t="s">
        <v>3471</v>
      </c>
      <c r="D2973" s="823" t="s">
        <v>6113</v>
      </c>
      <c r="E2973" s="824" t="s">
        <v>3526</v>
      </c>
      <c r="F2973" s="822" t="s">
        <v>3466</v>
      </c>
      <c r="G2973" s="822" t="s">
        <v>3970</v>
      </c>
      <c r="H2973" s="822" t="s">
        <v>329</v>
      </c>
      <c r="I2973" s="822" t="s">
        <v>3971</v>
      </c>
      <c r="J2973" s="822" t="s">
        <v>3972</v>
      </c>
      <c r="K2973" s="822" t="s">
        <v>3973</v>
      </c>
      <c r="L2973" s="825">
        <v>27.37</v>
      </c>
      <c r="M2973" s="825">
        <v>136.85</v>
      </c>
      <c r="N2973" s="822">
        <v>5</v>
      </c>
      <c r="O2973" s="826">
        <v>2</v>
      </c>
      <c r="P2973" s="825">
        <v>136.85</v>
      </c>
      <c r="Q2973" s="827">
        <v>1</v>
      </c>
      <c r="R2973" s="822">
        <v>5</v>
      </c>
      <c r="S2973" s="827">
        <v>1</v>
      </c>
      <c r="T2973" s="826">
        <v>2</v>
      </c>
      <c r="U2973" s="828">
        <v>1</v>
      </c>
    </row>
    <row r="2974" spans="1:21" ht="14.45" customHeight="1" x14ac:dyDescent="0.2">
      <c r="A2974" s="821">
        <v>21</v>
      </c>
      <c r="B2974" s="822" t="s">
        <v>3465</v>
      </c>
      <c r="C2974" s="822" t="s">
        <v>3471</v>
      </c>
      <c r="D2974" s="823" t="s">
        <v>6113</v>
      </c>
      <c r="E2974" s="824" t="s">
        <v>3526</v>
      </c>
      <c r="F2974" s="822" t="s">
        <v>3466</v>
      </c>
      <c r="G2974" s="822" t="s">
        <v>3970</v>
      </c>
      <c r="H2974" s="822" t="s">
        <v>329</v>
      </c>
      <c r="I2974" s="822" t="s">
        <v>3974</v>
      </c>
      <c r="J2974" s="822" t="s">
        <v>3972</v>
      </c>
      <c r="K2974" s="822" t="s">
        <v>3975</v>
      </c>
      <c r="L2974" s="825">
        <v>87.98</v>
      </c>
      <c r="M2974" s="825">
        <v>1407.68</v>
      </c>
      <c r="N2974" s="822">
        <v>16</v>
      </c>
      <c r="O2974" s="826">
        <v>11</v>
      </c>
      <c r="P2974" s="825">
        <v>1319.7</v>
      </c>
      <c r="Q2974" s="827">
        <v>0.9375</v>
      </c>
      <c r="R2974" s="822">
        <v>15</v>
      </c>
      <c r="S2974" s="827">
        <v>0.9375</v>
      </c>
      <c r="T2974" s="826">
        <v>10.5</v>
      </c>
      <c r="U2974" s="828">
        <v>0.95454545454545459</v>
      </c>
    </row>
    <row r="2975" spans="1:21" ht="14.45" customHeight="1" x14ac:dyDescent="0.2">
      <c r="A2975" s="821">
        <v>21</v>
      </c>
      <c r="B2975" s="822" t="s">
        <v>3465</v>
      </c>
      <c r="C2975" s="822" t="s">
        <v>3471</v>
      </c>
      <c r="D2975" s="823" t="s">
        <v>6113</v>
      </c>
      <c r="E2975" s="824" t="s">
        <v>3526</v>
      </c>
      <c r="F2975" s="822" t="s">
        <v>3466</v>
      </c>
      <c r="G2975" s="822" t="s">
        <v>3970</v>
      </c>
      <c r="H2975" s="822" t="s">
        <v>329</v>
      </c>
      <c r="I2975" s="822" t="s">
        <v>4424</v>
      </c>
      <c r="J2975" s="822" t="s">
        <v>3972</v>
      </c>
      <c r="K2975" s="822" t="s">
        <v>3975</v>
      </c>
      <c r="L2975" s="825">
        <v>87.98</v>
      </c>
      <c r="M2975" s="825">
        <v>87.98</v>
      </c>
      <c r="N2975" s="822">
        <v>1</v>
      </c>
      <c r="O2975" s="826">
        <v>0.5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21</v>
      </c>
      <c r="B2976" s="822" t="s">
        <v>3465</v>
      </c>
      <c r="C2976" s="822" t="s">
        <v>3471</v>
      </c>
      <c r="D2976" s="823" t="s">
        <v>6113</v>
      </c>
      <c r="E2976" s="824" t="s">
        <v>3526</v>
      </c>
      <c r="F2976" s="822" t="s">
        <v>3466</v>
      </c>
      <c r="G2976" s="822" t="s">
        <v>3970</v>
      </c>
      <c r="H2976" s="822" t="s">
        <v>329</v>
      </c>
      <c r="I2976" s="822" t="s">
        <v>3976</v>
      </c>
      <c r="J2976" s="822" t="s">
        <v>3977</v>
      </c>
      <c r="K2976" s="822" t="s">
        <v>3978</v>
      </c>
      <c r="L2976" s="825">
        <v>97.76</v>
      </c>
      <c r="M2976" s="825">
        <v>97.76</v>
      </c>
      <c r="N2976" s="822">
        <v>1</v>
      </c>
      <c r="O2976" s="826">
        <v>1</v>
      </c>
      <c r="P2976" s="825">
        <v>97.76</v>
      </c>
      <c r="Q2976" s="827">
        <v>1</v>
      </c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21</v>
      </c>
      <c r="B2977" s="822" t="s">
        <v>3465</v>
      </c>
      <c r="C2977" s="822" t="s">
        <v>3471</v>
      </c>
      <c r="D2977" s="823" t="s">
        <v>6113</v>
      </c>
      <c r="E2977" s="824" t="s">
        <v>3526</v>
      </c>
      <c r="F2977" s="822" t="s">
        <v>3466</v>
      </c>
      <c r="G2977" s="822" t="s">
        <v>3970</v>
      </c>
      <c r="H2977" s="822" t="s">
        <v>329</v>
      </c>
      <c r="I2977" s="822" t="s">
        <v>4427</v>
      </c>
      <c r="J2977" s="822" t="s">
        <v>4428</v>
      </c>
      <c r="K2977" s="822" t="s">
        <v>3978</v>
      </c>
      <c r="L2977" s="825">
        <v>97.76</v>
      </c>
      <c r="M2977" s="825">
        <v>293.28000000000003</v>
      </c>
      <c r="N2977" s="822">
        <v>3</v>
      </c>
      <c r="O2977" s="826">
        <v>2</v>
      </c>
      <c r="P2977" s="825">
        <v>293.28000000000003</v>
      </c>
      <c r="Q2977" s="827">
        <v>1</v>
      </c>
      <c r="R2977" s="822">
        <v>3</v>
      </c>
      <c r="S2977" s="827">
        <v>1</v>
      </c>
      <c r="T2977" s="826">
        <v>2</v>
      </c>
      <c r="U2977" s="828">
        <v>1</v>
      </c>
    </row>
    <row r="2978" spans="1:21" ht="14.45" customHeight="1" x14ac:dyDescent="0.2">
      <c r="A2978" s="821">
        <v>21</v>
      </c>
      <c r="B2978" s="822" t="s">
        <v>3465</v>
      </c>
      <c r="C2978" s="822" t="s">
        <v>3471</v>
      </c>
      <c r="D2978" s="823" t="s">
        <v>6113</v>
      </c>
      <c r="E2978" s="824" t="s">
        <v>3526</v>
      </c>
      <c r="F2978" s="822" t="s">
        <v>3466</v>
      </c>
      <c r="G2978" s="822" t="s">
        <v>3970</v>
      </c>
      <c r="H2978" s="822" t="s">
        <v>329</v>
      </c>
      <c r="I2978" s="822" t="s">
        <v>3981</v>
      </c>
      <c r="J2978" s="822" t="s">
        <v>3972</v>
      </c>
      <c r="K2978" s="822" t="s">
        <v>3982</v>
      </c>
      <c r="L2978" s="825">
        <v>54.75</v>
      </c>
      <c r="M2978" s="825">
        <v>54.75</v>
      </c>
      <c r="N2978" s="822">
        <v>1</v>
      </c>
      <c r="O2978" s="826">
        <v>0.5</v>
      </c>
      <c r="P2978" s="825">
        <v>54.75</v>
      </c>
      <c r="Q2978" s="827">
        <v>1</v>
      </c>
      <c r="R2978" s="822">
        <v>1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21</v>
      </c>
      <c r="B2979" s="822" t="s">
        <v>3465</v>
      </c>
      <c r="C2979" s="822" t="s">
        <v>3471</v>
      </c>
      <c r="D2979" s="823" t="s">
        <v>6113</v>
      </c>
      <c r="E2979" s="824" t="s">
        <v>3526</v>
      </c>
      <c r="F2979" s="822" t="s">
        <v>3466</v>
      </c>
      <c r="G2979" s="822" t="s">
        <v>3970</v>
      </c>
      <c r="H2979" s="822" t="s">
        <v>329</v>
      </c>
      <c r="I2979" s="822" t="s">
        <v>4706</v>
      </c>
      <c r="J2979" s="822" t="s">
        <v>4428</v>
      </c>
      <c r="K2979" s="822" t="s">
        <v>2654</v>
      </c>
      <c r="L2979" s="825">
        <v>27.37</v>
      </c>
      <c r="M2979" s="825">
        <v>82.11</v>
      </c>
      <c r="N2979" s="822">
        <v>3</v>
      </c>
      <c r="O2979" s="826">
        <v>1.5</v>
      </c>
      <c r="P2979" s="825">
        <v>82.11</v>
      </c>
      <c r="Q2979" s="827">
        <v>1</v>
      </c>
      <c r="R2979" s="822">
        <v>3</v>
      </c>
      <c r="S2979" s="827">
        <v>1</v>
      </c>
      <c r="T2979" s="826">
        <v>1.5</v>
      </c>
      <c r="U2979" s="828">
        <v>1</v>
      </c>
    </row>
    <row r="2980" spans="1:21" ht="14.45" customHeight="1" x14ac:dyDescent="0.2">
      <c r="A2980" s="821">
        <v>21</v>
      </c>
      <c r="B2980" s="822" t="s">
        <v>3465</v>
      </c>
      <c r="C2980" s="822" t="s">
        <v>3471</v>
      </c>
      <c r="D2980" s="823" t="s">
        <v>6113</v>
      </c>
      <c r="E2980" s="824" t="s">
        <v>3526</v>
      </c>
      <c r="F2980" s="822" t="s">
        <v>3466</v>
      </c>
      <c r="G2980" s="822" t="s">
        <v>3534</v>
      </c>
      <c r="H2980" s="822" t="s">
        <v>329</v>
      </c>
      <c r="I2980" s="822" t="s">
        <v>3983</v>
      </c>
      <c r="J2980" s="822" t="s">
        <v>1343</v>
      </c>
      <c r="K2980" s="822" t="s">
        <v>1344</v>
      </c>
      <c r="L2980" s="825">
        <v>453.18</v>
      </c>
      <c r="M2980" s="825">
        <v>22205.820000000003</v>
      </c>
      <c r="N2980" s="822">
        <v>49</v>
      </c>
      <c r="O2980" s="826">
        <v>15</v>
      </c>
      <c r="P2980" s="825">
        <v>16314.480000000003</v>
      </c>
      <c r="Q2980" s="827">
        <v>0.73469387755102045</v>
      </c>
      <c r="R2980" s="822">
        <v>36</v>
      </c>
      <c r="S2980" s="827">
        <v>0.73469387755102045</v>
      </c>
      <c r="T2980" s="826">
        <v>11</v>
      </c>
      <c r="U2980" s="828">
        <v>0.73333333333333328</v>
      </c>
    </row>
    <row r="2981" spans="1:21" ht="14.45" customHeight="1" x14ac:dyDescent="0.2">
      <c r="A2981" s="821">
        <v>21</v>
      </c>
      <c r="B2981" s="822" t="s">
        <v>3465</v>
      </c>
      <c r="C2981" s="822" t="s">
        <v>3471</v>
      </c>
      <c r="D2981" s="823" t="s">
        <v>6113</v>
      </c>
      <c r="E2981" s="824" t="s">
        <v>3526</v>
      </c>
      <c r="F2981" s="822" t="s">
        <v>3466</v>
      </c>
      <c r="G2981" s="822" t="s">
        <v>3534</v>
      </c>
      <c r="H2981" s="822" t="s">
        <v>329</v>
      </c>
      <c r="I2981" s="822" t="s">
        <v>3535</v>
      </c>
      <c r="J2981" s="822" t="s">
        <v>1343</v>
      </c>
      <c r="K2981" s="822" t="s">
        <v>1344</v>
      </c>
      <c r="L2981" s="825">
        <v>453.18</v>
      </c>
      <c r="M2981" s="825">
        <v>40333.020000000011</v>
      </c>
      <c r="N2981" s="822">
        <v>89</v>
      </c>
      <c r="O2981" s="826">
        <v>34.5</v>
      </c>
      <c r="P2981" s="825">
        <v>22205.820000000007</v>
      </c>
      <c r="Q2981" s="827">
        <v>0.550561797752809</v>
      </c>
      <c r="R2981" s="822">
        <v>49</v>
      </c>
      <c r="S2981" s="827">
        <v>0.550561797752809</v>
      </c>
      <c r="T2981" s="826">
        <v>20</v>
      </c>
      <c r="U2981" s="828">
        <v>0.57971014492753625</v>
      </c>
    </row>
    <row r="2982" spans="1:21" ht="14.45" customHeight="1" x14ac:dyDescent="0.2">
      <c r="A2982" s="821">
        <v>21</v>
      </c>
      <c r="B2982" s="822" t="s">
        <v>3465</v>
      </c>
      <c r="C2982" s="822" t="s">
        <v>3471</v>
      </c>
      <c r="D2982" s="823" t="s">
        <v>6113</v>
      </c>
      <c r="E2982" s="824" t="s">
        <v>3526</v>
      </c>
      <c r="F2982" s="822" t="s">
        <v>3466</v>
      </c>
      <c r="G2982" s="822" t="s">
        <v>3534</v>
      </c>
      <c r="H2982" s="822" t="s">
        <v>329</v>
      </c>
      <c r="I2982" s="822" t="s">
        <v>5538</v>
      </c>
      <c r="J2982" s="822" t="s">
        <v>4992</v>
      </c>
      <c r="K2982" s="822" t="s">
        <v>5539</v>
      </c>
      <c r="L2982" s="825">
        <v>226.6</v>
      </c>
      <c r="M2982" s="825">
        <v>906.4</v>
      </c>
      <c r="N2982" s="822">
        <v>4</v>
      </c>
      <c r="O2982" s="826">
        <v>0.5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21</v>
      </c>
      <c r="B2983" s="822" t="s">
        <v>3465</v>
      </c>
      <c r="C2983" s="822" t="s">
        <v>3471</v>
      </c>
      <c r="D2983" s="823" t="s">
        <v>6113</v>
      </c>
      <c r="E2983" s="824" t="s">
        <v>3526</v>
      </c>
      <c r="F2983" s="822" t="s">
        <v>3466</v>
      </c>
      <c r="G2983" s="822" t="s">
        <v>4431</v>
      </c>
      <c r="H2983" s="822" t="s">
        <v>329</v>
      </c>
      <c r="I2983" s="822" t="s">
        <v>4432</v>
      </c>
      <c r="J2983" s="822" t="s">
        <v>4433</v>
      </c>
      <c r="K2983" s="822" t="s">
        <v>3821</v>
      </c>
      <c r="L2983" s="825">
        <v>46.81</v>
      </c>
      <c r="M2983" s="825">
        <v>234.05</v>
      </c>
      <c r="N2983" s="822">
        <v>5</v>
      </c>
      <c r="O2983" s="826">
        <v>2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21</v>
      </c>
      <c r="B2984" s="822" t="s">
        <v>3465</v>
      </c>
      <c r="C2984" s="822" t="s">
        <v>3471</v>
      </c>
      <c r="D2984" s="823" t="s">
        <v>6113</v>
      </c>
      <c r="E2984" s="824" t="s">
        <v>3526</v>
      </c>
      <c r="F2984" s="822" t="s">
        <v>3466</v>
      </c>
      <c r="G2984" s="822" t="s">
        <v>3547</v>
      </c>
      <c r="H2984" s="822" t="s">
        <v>662</v>
      </c>
      <c r="I2984" s="822" t="s">
        <v>4434</v>
      </c>
      <c r="J2984" s="822" t="s">
        <v>1373</v>
      </c>
      <c r="K2984" s="822" t="s">
        <v>4435</v>
      </c>
      <c r="L2984" s="825">
        <v>2038.93</v>
      </c>
      <c r="M2984" s="825">
        <v>4077.86</v>
      </c>
      <c r="N2984" s="822">
        <v>2</v>
      </c>
      <c r="O2984" s="826">
        <v>1.5</v>
      </c>
      <c r="P2984" s="825">
        <v>4077.86</v>
      </c>
      <c r="Q2984" s="827">
        <v>1</v>
      </c>
      <c r="R2984" s="822">
        <v>2</v>
      </c>
      <c r="S2984" s="827">
        <v>1</v>
      </c>
      <c r="T2984" s="826">
        <v>1.5</v>
      </c>
      <c r="U2984" s="828">
        <v>1</v>
      </c>
    </row>
    <row r="2985" spans="1:21" ht="14.45" customHeight="1" x14ac:dyDescent="0.2">
      <c r="A2985" s="821">
        <v>21</v>
      </c>
      <c r="B2985" s="822" t="s">
        <v>3465</v>
      </c>
      <c r="C2985" s="822" t="s">
        <v>3471</v>
      </c>
      <c r="D2985" s="823" t="s">
        <v>6113</v>
      </c>
      <c r="E2985" s="824" t="s">
        <v>3526</v>
      </c>
      <c r="F2985" s="822" t="s">
        <v>3466</v>
      </c>
      <c r="G2985" s="822" t="s">
        <v>3547</v>
      </c>
      <c r="H2985" s="822" t="s">
        <v>662</v>
      </c>
      <c r="I2985" s="822" t="s">
        <v>3010</v>
      </c>
      <c r="J2985" s="822" t="s">
        <v>1373</v>
      </c>
      <c r="K2985" s="822" t="s">
        <v>1376</v>
      </c>
      <c r="L2985" s="825">
        <v>355.79</v>
      </c>
      <c r="M2985" s="825">
        <v>4981.0600000000004</v>
      </c>
      <c r="N2985" s="822">
        <v>14</v>
      </c>
      <c r="O2985" s="826">
        <v>8.5</v>
      </c>
      <c r="P2985" s="825">
        <v>3913.6900000000005</v>
      </c>
      <c r="Q2985" s="827">
        <v>0.7857142857142857</v>
      </c>
      <c r="R2985" s="822">
        <v>11</v>
      </c>
      <c r="S2985" s="827">
        <v>0.7857142857142857</v>
      </c>
      <c r="T2985" s="826">
        <v>6.5</v>
      </c>
      <c r="U2985" s="828">
        <v>0.76470588235294112</v>
      </c>
    </row>
    <row r="2986" spans="1:21" ht="14.45" customHeight="1" x14ac:dyDescent="0.2">
      <c r="A2986" s="821">
        <v>21</v>
      </c>
      <c r="B2986" s="822" t="s">
        <v>3465</v>
      </c>
      <c r="C2986" s="822" t="s">
        <v>3471</v>
      </c>
      <c r="D2986" s="823" t="s">
        <v>6113</v>
      </c>
      <c r="E2986" s="824" t="s">
        <v>3526</v>
      </c>
      <c r="F2986" s="822" t="s">
        <v>3466</v>
      </c>
      <c r="G2986" s="822" t="s">
        <v>3547</v>
      </c>
      <c r="H2986" s="822" t="s">
        <v>662</v>
      </c>
      <c r="I2986" s="822" t="s">
        <v>3011</v>
      </c>
      <c r="J2986" s="822" t="s">
        <v>1373</v>
      </c>
      <c r="K2986" s="822" t="s">
        <v>1375</v>
      </c>
      <c r="L2986" s="825">
        <v>552.64</v>
      </c>
      <c r="M2986" s="825">
        <v>3315.8399999999997</v>
      </c>
      <c r="N2986" s="822">
        <v>6</v>
      </c>
      <c r="O2986" s="826">
        <v>4</v>
      </c>
      <c r="P2986" s="825">
        <v>3315.8399999999997</v>
      </c>
      <c r="Q2986" s="827">
        <v>1</v>
      </c>
      <c r="R2986" s="822">
        <v>6</v>
      </c>
      <c r="S2986" s="827">
        <v>1</v>
      </c>
      <c r="T2986" s="826">
        <v>4</v>
      </c>
      <c r="U2986" s="828">
        <v>1</v>
      </c>
    </row>
    <row r="2987" spans="1:21" ht="14.45" customHeight="1" x14ac:dyDescent="0.2">
      <c r="A2987" s="821">
        <v>21</v>
      </c>
      <c r="B2987" s="822" t="s">
        <v>3465</v>
      </c>
      <c r="C2987" s="822" t="s">
        <v>3471</v>
      </c>
      <c r="D2987" s="823" t="s">
        <v>6113</v>
      </c>
      <c r="E2987" s="824" t="s">
        <v>3526</v>
      </c>
      <c r="F2987" s="822" t="s">
        <v>3466</v>
      </c>
      <c r="G2987" s="822" t="s">
        <v>3547</v>
      </c>
      <c r="H2987" s="822" t="s">
        <v>662</v>
      </c>
      <c r="I2987" s="822" t="s">
        <v>3012</v>
      </c>
      <c r="J2987" s="822" t="s">
        <v>1373</v>
      </c>
      <c r="K2987" s="822" t="s">
        <v>1374</v>
      </c>
      <c r="L2987" s="825">
        <v>1019.46</v>
      </c>
      <c r="M2987" s="825">
        <v>6116.76</v>
      </c>
      <c r="N2987" s="822">
        <v>6</v>
      </c>
      <c r="O2987" s="826">
        <v>3</v>
      </c>
      <c r="P2987" s="825">
        <v>6116.76</v>
      </c>
      <c r="Q2987" s="827">
        <v>1</v>
      </c>
      <c r="R2987" s="822">
        <v>6</v>
      </c>
      <c r="S2987" s="827">
        <v>1</v>
      </c>
      <c r="T2987" s="826">
        <v>3</v>
      </c>
      <c r="U2987" s="828">
        <v>1</v>
      </c>
    </row>
    <row r="2988" spans="1:21" ht="14.45" customHeight="1" x14ac:dyDescent="0.2">
      <c r="A2988" s="821">
        <v>21</v>
      </c>
      <c r="B2988" s="822" t="s">
        <v>3465</v>
      </c>
      <c r="C2988" s="822" t="s">
        <v>3471</v>
      </c>
      <c r="D2988" s="823" t="s">
        <v>6113</v>
      </c>
      <c r="E2988" s="824" t="s">
        <v>3526</v>
      </c>
      <c r="F2988" s="822" t="s">
        <v>3466</v>
      </c>
      <c r="G2988" s="822" t="s">
        <v>3987</v>
      </c>
      <c r="H2988" s="822" t="s">
        <v>329</v>
      </c>
      <c r="I2988" s="822" t="s">
        <v>3988</v>
      </c>
      <c r="J2988" s="822" t="s">
        <v>3989</v>
      </c>
      <c r="K2988" s="822" t="s">
        <v>3990</v>
      </c>
      <c r="L2988" s="825">
        <v>453.18</v>
      </c>
      <c r="M2988" s="825">
        <v>10876.319999999998</v>
      </c>
      <c r="N2988" s="822">
        <v>24</v>
      </c>
      <c r="O2988" s="826">
        <v>13</v>
      </c>
      <c r="P2988" s="825">
        <v>10876.319999999998</v>
      </c>
      <c r="Q2988" s="827">
        <v>1</v>
      </c>
      <c r="R2988" s="822">
        <v>24</v>
      </c>
      <c r="S2988" s="827">
        <v>1</v>
      </c>
      <c r="T2988" s="826">
        <v>13</v>
      </c>
      <c r="U2988" s="828">
        <v>1</v>
      </c>
    </row>
    <row r="2989" spans="1:21" ht="14.45" customHeight="1" x14ac:dyDescent="0.2">
      <c r="A2989" s="821">
        <v>21</v>
      </c>
      <c r="B2989" s="822" t="s">
        <v>3465</v>
      </c>
      <c r="C2989" s="822" t="s">
        <v>3471</v>
      </c>
      <c r="D2989" s="823" t="s">
        <v>6113</v>
      </c>
      <c r="E2989" s="824" t="s">
        <v>3526</v>
      </c>
      <c r="F2989" s="822" t="s">
        <v>3466</v>
      </c>
      <c r="G2989" s="822" t="s">
        <v>3563</v>
      </c>
      <c r="H2989" s="822" t="s">
        <v>329</v>
      </c>
      <c r="I2989" s="822" t="s">
        <v>3991</v>
      </c>
      <c r="J2989" s="822" t="s">
        <v>841</v>
      </c>
      <c r="K2989" s="822" t="s">
        <v>3992</v>
      </c>
      <c r="L2989" s="825">
        <v>27.37</v>
      </c>
      <c r="M2989" s="825">
        <v>574.77</v>
      </c>
      <c r="N2989" s="822">
        <v>21</v>
      </c>
      <c r="O2989" s="826">
        <v>14.5</v>
      </c>
      <c r="P2989" s="825">
        <v>273.7</v>
      </c>
      <c r="Q2989" s="827">
        <v>0.47619047619047616</v>
      </c>
      <c r="R2989" s="822">
        <v>10</v>
      </c>
      <c r="S2989" s="827">
        <v>0.47619047619047616</v>
      </c>
      <c r="T2989" s="826">
        <v>6</v>
      </c>
      <c r="U2989" s="828">
        <v>0.41379310344827586</v>
      </c>
    </row>
    <row r="2990" spans="1:21" ht="14.45" customHeight="1" x14ac:dyDescent="0.2">
      <c r="A2990" s="821">
        <v>21</v>
      </c>
      <c r="B2990" s="822" t="s">
        <v>3465</v>
      </c>
      <c r="C2990" s="822" t="s">
        <v>3471</v>
      </c>
      <c r="D2990" s="823" t="s">
        <v>6113</v>
      </c>
      <c r="E2990" s="824" t="s">
        <v>3526</v>
      </c>
      <c r="F2990" s="822" t="s">
        <v>3466</v>
      </c>
      <c r="G2990" s="822" t="s">
        <v>3563</v>
      </c>
      <c r="H2990" s="822" t="s">
        <v>662</v>
      </c>
      <c r="I2990" s="822" t="s">
        <v>3179</v>
      </c>
      <c r="J2990" s="822" t="s">
        <v>841</v>
      </c>
      <c r="K2990" s="822" t="s">
        <v>3180</v>
      </c>
      <c r="L2990" s="825">
        <v>48.89</v>
      </c>
      <c r="M2990" s="825">
        <v>1320.0299999999997</v>
      </c>
      <c r="N2990" s="822">
        <v>27</v>
      </c>
      <c r="O2990" s="826">
        <v>17.5</v>
      </c>
      <c r="P2990" s="825">
        <v>880.01999999999987</v>
      </c>
      <c r="Q2990" s="827">
        <v>0.66666666666666674</v>
      </c>
      <c r="R2990" s="822">
        <v>18</v>
      </c>
      <c r="S2990" s="827">
        <v>0.66666666666666663</v>
      </c>
      <c r="T2990" s="826">
        <v>11.5</v>
      </c>
      <c r="U2990" s="828">
        <v>0.65714285714285714</v>
      </c>
    </row>
    <row r="2991" spans="1:21" ht="14.45" customHeight="1" x14ac:dyDescent="0.2">
      <c r="A2991" s="821">
        <v>21</v>
      </c>
      <c r="B2991" s="822" t="s">
        <v>3465</v>
      </c>
      <c r="C2991" s="822" t="s">
        <v>3471</v>
      </c>
      <c r="D2991" s="823" t="s">
        <v>6113</v>
      </c>
      <c r="E2991" s="824" t="s">
        <v>3526</v>
      </c>
      <c r="F2991" s="822" t="s">
        <v>3466</v>
      </c>
      <c r="G2991" s="822" t="s">
        <v>3563</v>
      </c>
      <c r="H2991" s="822" t="s">
        <v>329</v>
      </c>
      <c r="I2991" s="822" t="s">
        <v>3569</v>
      </c>
      <c r="J2991" s="822" t="s">
        <v>841</v>
      </c>
      <c r="K2991" s="822" t="s">
        <v>842</v>
      </c>
      <c r="L2991" s="825">
        <v>97.76</v>
      </c>
      <c r="M2991" s="825">
        <v>4203.6800000000021</v>
      </c>
      <c r="N2991" s="822">
        <v>43</v>
      </c>
      <c r="O2991" s="826">
        <v>27.5</v>
      </c>
      <c r="P2991" s="825">
        <v>2835.0400000000018</v>
      </c>
      <c r="Q2991" s="827">
        <v>0.67441860465116288</v>
      </c>
      <c r="R2991" s="822">
        <v>29</v>
      </c>
      <c r="S2991" s="827">
        <v>0.67441860465116277</v>
      </c>
      <c r="T2991" s="826">
        <v>19</v>
      </c>
      <c r="U2991" s="828">
        <v>0.69090909090909092</v>
      </c>
    </row>
    <row r="2992" spans="1:21" ht="14.45" customHeight="1" x14ac:dyDescent="0.2">
      <c r="A2992" s="821">
        <v>21</v>
      </c>
      <c r="B2992" s="822" t="s">
        <v>3465</v>
      </c>
      <c r="C2992" s="822" t="s">
        <v>3471</v>
      </c>
      <c r="D2992" s="823" t="s">
        <v>6113</v>
      </c>
      <c r="E2992" s="824" t="s">
        <v>3526</v>
      </c>
      <c r="F2992" s="822" t="s">
        <v>3466</v>
      </c>
      <c r="G2992" s="822" t="s">
        <v>3563</v>
      </c>
      <c r="H2992" s="822" t="s">
        <v>662</v>
      </c>
      <c r="I2992" s="822" t="s">
        <v>2649</v>
      </c>
      <c r="J2992" s="822" t="s">
        <v>841</v>
      </c>
      <c r="K2992" s="822" t="s">
        <v>2650</v>
      </c>
      <c r="L2992" s="825">
        <v>13.68</v>
      </c>
      <c r="M2992" s="825">
        <v>205.20000000000002</v>
      </c>
      <c r="N2992" s="822">
        <v>15</v>
      </c>
      <c r="O2992" s="826">
        <v>8.5</v>
      </c>
      <c r="P2992" s="825">
        <v>150.48000000000002</v>
      </c>
      <c r="Q2992" s="827">
        <v>0.73333333333333339</v>
      </c>
      <c r="R2992" s="822">
        <v>11</v>
      </c>
      <c r="S2992" s="827">
        <v>0.73333333333333328</v>
      </c>
      <c r="T2992" s="826">
        <v>6</v>
      </c>
      <c r="U2992" s="828">
        <v>0.70588235294117652</v>
      </c>
    </row>
    <row r="2993" spans="1:21" ht="14.45" customHeight="1" x14ac:dyDescent="0.2">
      <c r="A2993" s="821">
        <v>21</v>
      </c>
      <c r="B2993" s="822" t="s">
        <v>3465</v>
      </c>
      <c r="C2993" s="822" t="s">
        <v>3471</v>
      </c>
      <c r="D2993" s="823" t="s">
        <v>6113</v>
      </c>
      <c r="E2993" s="824" t="s">
        <v>3526</v>
      </c>
      <c r="F2993" s="822" t="s">
        <v>3466</v>
      </c>
      <c r="G2993" s="822" t="s">
        <v>4446</v>
      </c>
      <c r="H2993" s="822" t="s">
        <v>662</v>
      </c>
      <c r="I2993" s="822" t="s">
        <v>2771</v>
      </c>
      <c r="J2993" s="822" t="s">
        <v>1423</v>
      </c>
      <c r="K2993" s="822" t="s">
        <v>778</v>
      </c>
      <c r="L2993" s="825">
        <v>34.47</v>
      </c>
      <c r="M2993" s="825">
        <v>137.88</v>
      </c>
      <c r="N2993" s="822">
        <v>4</v>
      </c>
      <c r="O2993" s="826">
        <v>3</v>
      </c>
      <c r="P2993" s="825">
        <v>103.41</v>
      </c>
      <c r="Q2993" s="827">
        <v>0.75</v>
      </c>
      <c r="R2993" s="822">
        <v>3</v>
      </c>
      <c r="S2993" s="827">
        <v>0.75</v>
      </c>
      <c r="T2993" s="826">
        <v>2</v>
      </c>
      <c r="U2993" s="828">
        <v>0.66666666666666663</v>
      </c>
    </row>
    <row r="2994" spans="1:21" ht="14.45" customHeight="1" x14ac:dyDescent="0.2">
      <c r="A2994" s="821">
        <v>21</v>
      </c>
      <c r="B2994" s="822" t="s">
        <v>3465</v>
      </c>
      <c r="C2994" s="822" t="s">
        <v>3471</v>
      </c>
      <c r="D2994" s="823" t="s">
        <v>6113</v>
      </c>
      <c r="E2994" s="824" t="s">
        <v>3526</v>
      </c>
      <c r="F2994" s="822" t="s">
        <v>3466</v>
      </c>
      <c r="G2994" s="822" t="s">
        <v>4446</v>
      </c>
      <c r="H2994" s="822" t="s">
        <v>662</v>
      </c>
      <c r="I2994" s="822" t="s">
        <v>2772</v>
      </c>
      <c r="J2994" s="822" t="s">
        <v>1423</v>
      </c>
      <c r="K2994" s="822" t="s">
        <v>2773</v>
      </c>
      <c r="L2994" s="825">
        <v>103.4</v>
      </c>
      <c r="M2994" s="825">
        <v>1757.8000000000002</v>
      </c>
      <c r="N2994" s="822">
        <v>17</v>
      </c>
      <c r="O2994" s="826">
        <v>12</v>
      </c>
      <c r="P2994" s="825">
        <v>1137.4000000000001</v>
      </c>
      <c r="Q2994" s="827">
        <v>0.6470588235294118</v>
      </c>
      <c r="R2994" s="822">
        <v>11</v>
      </c>
      <c r="S2994" s="827">
        <v>0.6470588235294118</v>
      </c>
      <c r="T2994" s="826">
        <v>9</v>
      </c>
      <c r="U2994" s="828">
        <v>0.75</v>
      </c>
    </row>
    <row r="2995" spans="1:21" ht="14.45" customHeight="1" x14ac:dyDescent="0.2">
      <c r="A2995" s="821">
        <v>21</v>
      </c>
      <c r="B2995" s="822" t="s">
        <v>3465</v>
      </c>
      <c r="C2995" s="822" t="s">
        <v>3471</v>
      </c>
      <c r="D2995" s="823" t="s">
        <v>6113</v>
      </c>
      <c r="E2995" s="824" t="s">
        <v>3526</v>
      </c>
      <c r="F2995" s="822" t="s">
        <v>3466</v>
      </c>
      <c r="G2995" s="822" t="s">
        <v>4446</v>
      </c>
      <c r="H2995" s="822" t="s">
        <v>662</v>
      </c>
      <c r="I2995" s="822" t="s">
        <v>3220</v>
      </c>
      <c r="J2995" s="822" t="s">
        <v>2122</v>
      </c>
      <c r="K2995" s="822" t="s">
        <v>824</v>
      </c>
      <c r="L2995" s="825">
        <v>68.930000000000007</v>
      </c>
      <c r="M2995" s="825">
        <v>68.930000000000007</v>
      </c>
      <c r="N2995" s="822">
        <v>1</v>
      </c>
      <c r="O2995" s="826">
        <v>0.5</v>
      </c>
      <c r="P2995" s="825">
        <v>68.930000000000007</v>
      </c>
      <c r="Q2995" s="827">
        <v>1</v>
      </c>
      <c r="R2995" s="822">
        <v>1</v>
      </c>
      <c r="S2995" s="827">
        <v>1</v>
      </c>
      <c r="T2995" s="826">
        <v>0.5</v>
      </c>
      <c r="U2995" s="828">
        <v>1</v>
      </c>
    </row>
    <row r="2996" spans="1:21" ht="14.45" customHeight="1" x14ac:dyDescent="0.2">
      <c r="A2996" s="821">
        <v>21</v>
      </c>
      <c r="B2996" s="822" t="s">
        <v>3465</v>
      </c>
      <c r="C2996" s="822" t="s">
        <v>3471</v>
      </c>
      <c r="D2996" s="823" t="s">
        <v>6113</v>
      </c>
      <c r="E2996" s="824" t="s">
        <v>3526</v>
      </c>
      <c r="F2996" s="822" t="s">
        <v>3466</v>
      </c>
      <c r="G2996" s="822" t="s">
        <v>4446</v>
      </c>
      <c r="H2996" s="822" t="s">
        <v>662</v>
      </c>
      <c r="I2996" s="822" t="s">
        <v>4997</v>
      </c>
      <c r="J2996" s="822" t="s">
        <v>2122</v>
      </c>
      <c r="K2996" s="822" t="s">
        <v>4998</v>
      </c>
      <c r="L2996" s="825">
        <v>206.78</v>
      </c>
      <c r="M2996" s="825">
        <v>1240.68</v>
      </c>
      <c r="N2996" s="822">
        <v>6</v>
      </c>
      <c r="O2996" s="826">
        <v>3.5</v>
      </c>
      <c r="P2996" s="825">
        <v>206.78</v>
      </c>
      <c r="Q2996" s="827">
        <v>0.16666666666666666</v>
      </c>
      <c r="R2996" s="822">
        <v>1</v>
      </c>
      <c r="S2996" s="827">
        <v>0.16666666666666666</v>
      </c>
      <c r="T2996" s="826">
        <v>0.5</v>
      </c>
      <c r="U2996" s="828">
        <v>0.14285714285714285</v>
      </c>
    </row>
    <row r="2997" spans="1:21" ht="14.45" customHeight="1" x14ac:dyDescent="0.2">
      <c r="A2997" s="821">
        <v>21</v>
      </c>
      <c r="B2997" s="822" t="s">
        <v>3465</v>
      </c>
      <c r="C2997" s="822" t="s">
        <v>3471</v>
      </c>
      <c r="D2997" s="823" t="s">
        <v>6113</v>
      </c>
      <c r="E2997" s="824" t="s">
        <v>3526</v>
      </c>
      <c r="F2997" s="822" t="s">
        <v>3466</v>
      </c>
      <c r="G2997" s="822" t="s">
        <v>4446</v>
      </c>
      <c r="H2997" s="822" t="s">
        <v>329</v>
      </c>
      <c r="I2997" s="822" t="s">
        <v>5629</v>
      </c>
      <c r="J2997" s="822" t="s">
        <v>5630</v>
      </c>
      <c r="K2997" s="822" t="s">
        <v>1013</v>
      </c>
      <c r="L2997" s="825">
        <v>34.47</v>
      </c>
      <c r="M2997" s="825">
        <v>103.41</v>
      </c>
      <c r="N2997" s="822">
        <v>3</v>
      </c>
      <c r="O2997" s="826">
        <v>0.5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21</v>
      </c>
      <c r="B2998" s="822" t="s">
        <v>3465</v>
      </c>
      <c r="C2998" s="822" t="s">
        <v>3471</v>
      </c>
      <c r="D2998" s="823" t="s">
        <v>6113</v>
      </c>
      <c r="E2998" s="824" t="s">
        <v>3526</v>
      </c>
      <c r="F2998" s="822" t="s">
        <v>3466</v>
      </c>
      <c r="G2998" s="822" t="s">
        <v>4000</v>
      </c>
      <c r="H2998" s="822" t="s">
        <v>329</v>
      </c>
      <c r="I2998" s="822" t="s">
        <v>4001</v>
      </c>
      <c r="J2998" s="822" t="s">
        <v>4002</v>
      </c>
      <c r="K2998" s="822" t="s">
        <v>4003</v>
      </c>
      <c r="L2998" s="825">
        <v>218.62</v>
      </c>
      <c r="M2998" s="825">
        <v>218.62</v>
      </c>
      <c r="N2998" s="822">
        <v>1</v>
      </c>
      <c r="O2998" s="826">
        <v>0.5</v>
      </c>
      <c r="P2998" s="825">
        <v>218.62</v>
      </c>
      <c r="Q2998" s="827">
        <v>1</v>
      </c>
      <c r="R2998" s="822">
        <v>1</v>
      </c>
      <c r="S2998" s="827">
        <v>1</v>
      </c>
      <c r="T2998" s="826">
        <v>0.5</v>
      </c>
      <c r="U2998" s="828">
        <v>1</v>
      </c>
    </row>
    <row r="2999" spans="1:21" ht="14.45" customHeight="1" x14ac:dyDescent="0.2">
      <c r="A2999" s="821">
        <v>21</v>
      </c>
      <c r="B2999" s="822" t="s">
        <v>3465</v>
      </c>
      <c r="C2999" s="822" t="s">
        <v>3471</v>
      </c>
      <c r="D2999" s="823" t="s">
        <v>6113</v>
      </c>
      <c r="E2999" s="824" t="s">
        <v>3526</v>
      </c>
      <c r="F2999" s="822" t="s">
        <v>3466</v>
      </c>
      <c r="G2999" s="822" t="s">
        <v>4000</v>
      </c>
      <c r="H2999" s="822" t="s">
        <v>329</v>
      </c>
      <c r="I2999" s="822" t="s">
        <v>4004</v>
      </c>
      <c r="J2999" s="822" t="s">
        <v>4002</v>
      </c>
      <c r="K2999" s="822" t="s">
        <v>4005</v>
      </c>
      <c r="L2999" s="825">
        <v>437.23</v>
      </c>
      <c r="M2999" s="825">
        <v>1311.69</v>
      </c>
      <c r="N2999" s="822">
        <v>3</v>
      </c>
      <c r="O2999" s="826">
        <v>1.5</v>
      </c>
      <c r="P2999" s="825">
        <v>1311.69</v>
      </c>
      <c r="Q2999" s="827">
        <v>1</v>
      </c>
      <c r="R2999" s="822">
        <v>3</v>
      </c>
      <c r="S2999" s="827">
        <v>1</v>
      </c>
      <c r="T2999" s="826">
        <v>1.5</v>
      </c>
      <c r="U2999" s="828">
        <v>1</v>
      </c>
    </row>
    <row r="3000" spans="1:21" ht="14.45" customHeight="1" x14ac:dyDescent="0.2">
      <c r="A3000" s="821">
        <v>21</v>
      </c>
      <c r="B3000" s="822" t="s">
        <v>3465</v>
      </c>
      <c r="C3000" s="822" t="s">
        <v>3471</v>
      </c>
      <c r="D3000" s="823" t="s">
        <v>6113</v>
      </c>
      <c r="E3000" s="824" t="s">
        <v>3526</v>
      </c>
      <c r="F3000" s="822" t="s">
        <v>3466</v>
      </c>
      <c r="G3000" s="822" t="s">
        <v>3570</v>
      </c>
      <c r="H3000" s="822" t="s">
        <v>329</v>
      </c>
      <c r="I3000" s="822" t="s">
        <v>3571</v>
      </c>
      <c r="J3000" s="822" t="s">
        <v>695</v>
      </c>
      <c r="K3000" s="822" t="s">
        <v>3572</v>
      </c>
      <c r="L3000" s="825">
        <v>127.91</v>
      </c>
      <c r="M3000" s="825">
        <v>5755.95</v>
      </c>
      <c r="N3000" s="822">
        <v>45</v>
      </c>
      <c r="O3000" s="826">
        <v>27.5</v>
      </c>
      <c r="P3000" s="825">
        <v>3069.8399999999997</v>
      </c>
      <c r="Q3000" s="827">
        <v>0.53333333333333333</v>
      </c>
      <c r="R3000" s="822">
        <v>24</v>
      </c>
      <c r="S3000" s="827">
        <v>0.53333333333333333</v>
      </c>
      <c r="T3000" s="826">
        <v>16.5</v>
      </c>
      <c r="U3000" s="828">
        <v>0.6</v>
      </c>
    </row>
    <row r="3001" spans="1:21" ht="14.45" customHeight="1" x14ac:dyDescent="0.2">
      <c r="A3001" s="821">
        <v>21</v>
      </c>
      <c r="B3001" s="822" t="s">
        <v>3465</v>
      </c>
      <c r="C3001" s="822" t="s">
        <v>3471</v>
      </c>
      <c r="D3001" s="823" t="s">
        <v>6113</v>
      </c>
      <c r="E3001" s="824" t="s">
        <v>3526</v>
      </c>
      <c r="F3001" s="822" t="s">
        <v>3466</v>
      </c>
      <c r="G3001" s="822" t="s">
        <v>4447</v>
      </c>
      <c r="H3001" s="822" t="s">
        <v>329</v>
      </c>
      <c r="I3001" s="822" t="s">
        <v>4448</v>
      </c>
      <c r="J3001" s="822" t="s">
        <v>1980</v>
      </c>
      <c r="K3001" s="822" t="s">
        <v>1981</v>
      </c>
      <c r="L3001" s="825">
        <v>79.099999999999994</v>
      </c>
      <c r="M3001" s="825">
        <v>79.099999999999994</v>
      </c>
      <c r="N3001" s="822">
        <v>1</v>
      </c>
      <c r="O3001" s="826">
        <v>1</v>
      </c>
      <c r="P3001" s="825">
        <v>79.099999999999994</v>
      </c>
      <c r="Q3001" s="827">
        <v>1</v>
      </c>
      <c r="R3001" s="822">
        <v>1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21</v>
      </c>
      <c r="B3002" s="822" t="s">
        <v>3465</v>
      </c>
      <c r="C3002" s="822" t="s">
        <v>3471</v>
      </c>
      <c r="D3002" s="823" t="s">
        <v>6113</v>
      </c>
      <c r="E3002" s="824" t="s">
        <v>3526</v>
      </c>
      <c r="F3002" s="822" t="s">
        <v>3466</v>
      </c>
      <c r="G3002" s="822" t="s">
        <v>4006</v>
      </c>
      <c r="H3002" s="822" t="s">
        <v>662</v>
      </c>
      <c r="I3002" s="822" t="s">
        <v>2841</v>
      </c>
      <c r="J3002" s="822" t="s">
        <v>2842</v>
      </c>
      <c r="K3002" s="822" t="s">
        <v>2843</v>
      </c>
      <c r="L3002" s="825">
        <v>21.92</v>
      </c>
      <c r="M3002" s="825">
        <v>1797.4400000000003</v>
      </c>
      <c r="N3002" s="822">
        <v>82</v>
      </c>
      <c r="O3002" s="826">
        <v>17.5</v>
      </c>
      <c r="P3002" s="825">
        <v>920.6400000000001</v>
      </c>
      <c r="Q3002" s="827">
        <v>0.51219512195121952</v>
      </c>
      <c r="R3002" s="822">
        <v>42</v>
      </c>
      <c r="S3002" s="827">
        <v>0.51219512195121952</v>
      </c>
      <c r="T3002" s="826">
        <v>10.5</v>
      </c>
      <c r="U3002" s="828">
        <v>0.6</v>
      </c>
    </row>
    <row r="3003" spans="1:21" ht="14.45" customHeight="1" x14ac:dyDescent="0.2">
      <c r="A3003" s="821">
        <v>21</v>
      </c>
      <c r="B3003" s="822" t="s">
        <v>3465</v>
      </c>
      <c r="C3003" s="822" t="s">
        <v>3471</v>
      </c>
      <c r="D3003" s="823" t="s">
        <v>6113</v>
      </c>
      <c r="E3003" s="824" t="s">
        <v>3526</v>
      </c>
      <c r="F3003" s="822" t="s">
        <v>3466</v>
      </c>
      <c r="G3003" s="822" t="s">
        <v>4006</v>
      </c>
      <c r="H3003" s="822" t="s">
        <v>662</v>
      </c>
      <c r="I3003" s="822" t="s">
        <v>2844</v>
      </c>
      <c r="J3003" s="822" t="s">
        <v>2842</v>
      </c>
      <c r="K3003" s="822" t="s">
        <v>2845</v>
      </c>
      <c r="L3003" s="825">
        <v>87.67</v>
      </c>
      <c r="M3003" s="825">
        <v>6575.25</v>
      </c>
      <c r="N3003" s="822">
        <v>75</v>
      </c>
      <c r="O3003" s="826">
        <v>13</v>
      </c>
      <c r="P3003" s="825">
        <v>4734.18</v>
      </c>
      <c r="Q3003" s="827">
        <v>0.72000000000000008</v>
      </c>
      <c r="R3003" s="822">
        <v>54</v>
      </c>
      <c r="S3003" s="827">
        <v>0.72</v>
      </c>
      <c r="T3003" s="826">
        <v>9</v>
      </c>
      <c r="U3003" s="828">
        <v>0.69230769230769229</v>
      </c>
    </row>
    <row r="3004" spans="1:21" ht="14.45" customHeight="1" x14ac:dyDescent="0.2">
      <c r="A3004" s="821">
        <v>21</v>
      </c>
      <c r="B3004" s="822" t="s">
        <v>3465</v>
      </c>
      <c r="C3004" s="822" t="s">
        <v>3471</v>
      </c>
      <c r="D3004" s="823" t="s">
        <v>6113</v>
      </c>
      <c r="E3004" s="824" t="s">
        <v>3526</v>
      </c>
      <c r="F3004" s="822" t="s">
        <v>3466</v>
      </c>
      <c r="G3004" s="822" t="s">
        <v>4006</v>
      </c>
      <c r="H3004" s="822" t="s">
        <v>662</v>
      </c>
      <c r="I3004" s="822" t="s">
        <v>4713</v>
      </c>
      <c r="J3004" s="822" t="s">
        <v>4008</v>
      </c>
      <c r="K3004" s="822" t="s">
        <v>3532</v>
      </c>
      <c r="L3004" s="825">
        <v>87.67</v>
      </c>
      <c r="M3004" s="825">
        <v>1578.06</v>
      </c>
      <c r="N3004" s="822">
        <v>18</v>
      </c>
      <c r="O3004" s="826">
        <v>6</v>
      </c>
      <c r="P3004" s="825">
        <v>1139.71</v>
      </c>
      <c r="Q3004" s="827">
        <v>0.72222222222222232</v>
      </c>
      <c r="R3004" s="822">
        <v>13</v>
      </c>
      <c r="S3004" s="827">
        <v>0.72222222222222221</v>
      </c>
      <c r="T3004" s="826">
        <v>4.5</v>
      </c>
      <c r="U3004" s="828">
        <v>0.75</v>
      </c>
    </row>
    <row r="3005" spans="1:21" ht="14.45" customHeight="1" x14ac:dyDescent="0.2">
      <c r="A3005" s="821">
        <v>21</v>
      </c>
      <c r="B3005" s="822" t="s">
        <v>3465</v>
      </c>
      <c r="C3005" s="822" t="s">
        <v>3471</v>
      </c>
      <c r="D3005" s="823" t="s">
        <v>6113</v>
      </c>
      <c r="E3005" s="824" t="s">
        <v>3526</v>
      </c>
      <c r="F3005" s="822" t="s">
        <v>3466</v>
      </c>
      <c r="G3005" s="822" t="s">
        <v>4006</v>
      </c>
      <c r="H3005" s="822" t="s">
        <v>329</v>
      </c>
      <c r="I3005" s="822" t="s">
        <v>4714</v>
      </c>
      <c r="J3005" s="822" t="s">
        <v>4008</v>
      </c>
      <c r="K3005" s="822" t="s">
        <v>4715</v>
      </c>
      <c r="L3005" s="825">
        <v>43.85</v>
      </c>
      <c r="M3005" s="825">
        <v>701.59999999999991</v>
      </c>
      <c r="N3005" s="822">
        <v>16</v>
      </c>
      <c r="O3005" s="826">
        <v>7</v>
      </c>
      <c r="P3005" s="825">
        <v>482.34999999999997</v>
      </c>
      <c r="Q3005" s="827">
        <v>0.6875</v>
      </c>
      <c r="R3005" s="822">
        <v>11</v>
      </c>
      <c r="S3005" s="827">
        <v>0.6875</v>
      </c>
      <c r="T3005" s="826">
        <v>5.5</v>
      </c>
      <c r="U3005" s="828">
        <v>0.7857142857142857</v>
      </c>
    </row>
    <row r="3006" spans="1:21" ht="14.45" customHeight="1" x14ac:dyDescent="0.2">
      <c r="A3006" s="821">
        <v>21</v>
      </c>
      <c r="B3006" s="822" t="s">
        <v>3465</v>
      </c>
      <c r="C3006" s="822" t="s">
        <v>3471</v>
      </c>
      <c r="D3006" s="823" t="s">
        <v>6113</v>
      </c>
      <c r="E3006" s="824" t="s">
        <v>3526</v>
      </c>
      <c r="F3006" s="822" t="s">
        <v>3466</v>
      </c>
      <c r="G3006" s="822" t="s">
        <v>4006</v>
      </c>
      <c r="H3006" s="822" t="s">
        <v>329</v>
      </c>
      <c r="I3006" s="822" t="s">
        <v>4449</v>
      </c>
      <c r="J3006" s="822" t="s">
        <v>4008</v>
      </c>
      <c r="K3006" s="822" t="s">
        <v>2843</v>
      </c>
      <c r="L3006" s="825">
        <v>21.92</v>
      </c>
      <c r="M3006" s="825">
        <v>43.84</v>
      </c>
      <c r="N3006" s="822">
        <v>2</v>
      </c>
      <c r="O3006" s="826">
        <v>0.5</v>
      </c>
      <c r="P3006" s="825">
        <v>43.84</v>
      </c>
      <c r="Q3006" s="827">
        <v>1</v>
      </c>
      <c r="R3006" s="822">
        <v>2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21</v>
      </c>
      <c r="B3007" s="822" t="s">
        <v>3465</v>
      </c>
      <c r="C3007" s="822" t="s">
        <v>3471</v>
      </c>
      <c r="D3007" s="823" t="s">
        <v>6113</v>
      </c>
      <c r="E3007" s="824" t="s">
        <v>3526</v>
      </c>
      <c r="F3007" s="822" t="s">
        <v>3466</v>
      </c>
      <c r="G3007" s="822" t="s">
        <v>4006</v>
      </c>
      <c r="H3007" s="822" t="s">
        <v>662</v>
      </c>
      <c r="I3007" s="822" t="s">
        <v>4007</v>
      </c>
      <c r="J3007" s="822" t="s">
        <v>4008</v>
      </c>
      <c r="K3007" s="822" t="s">
        <v>4009</v>
      </c>
      <c r="L3007" s="825">
        <v>28.39</v>
      </c>
      <c r="M3007" s="825">
        <v>85.17</v>
      </c>
      <c r="N3007" s="822">
        <v>3</v>
      </c>
      <c r="O3007" s="826">
        <v>2</v>
      </c>
      <c r="P3007" s="825">
        <v>56.78</v>
      </c>
      <c r="Q3007" s="827">
        <v>0.66666666666666663</v>
      </c>
      <c r="R3007" s="822">
        <v>2</v>
      </c>
      <c r="S3007" s="827">
        <v>0.66666666666666663</v>
      </c>
      <c r="T3007" s="826">
        <v>1</v>
      </c>
      <c r="U3007" s="828">
        <v>0.5</v>
      </c>
    </row>
    <row r="3008" spans="1:21" ht="14.45" customHeight="1" x14ac:dyDescent="0.2">
      <c r="A3008" s="821">
        <v>21</v>
      </c>
      <c r="B3008" s="822" t="s">
        <v>3465</v>
      </c>
      <c r="C3008" s="822" t="s">
        <v>3471</v>
      </c>
      <c r="D3008" s="823" t="s">
        <v>6113</v>
      </c>
      <c r="E3008" s="824" t="s">
        <v>3526</v>
      </c>
      <c r="F3008" s="822" t="s">
        <v>3466</v>
      </c>
      <c r="G3008" s="822" t="s">
        <v>4010</v>
      </c>
      <c r="H3008" s="822" t="s">
        <v>329</v>
      </c>
      <c r="I3008" s="822" t="s">
        <v>3300</v>
      </c>
      <c r="J3008" s="822" t="s">
        <v>1416</v>
      </c>
      <c r="K3008" s="822" t="s">
        <v>2121</v>
      </c>
      <c r="L3008" s="825">
        <v>1286.6199999999999</v>
      </c>
      <c r="M3008" s="825">
        <v>2573.2399999999998</v>
      </c>
      <c r="N3008" s="822">
        <v>2</v>
      </c>
      <c r="O3008" s="826">
        <v>1.5</v>
      </c>
      <c r="P3008" s="825">
        <v>1286.6199999999999</v>
      </c>
      <c r="Q3008" s="827">
        <v>0.5</v>
      </c>
      <c r="R3008" s="822">
        <v>1</v>
      </c>
      <c r="S3008" s="827">
        <v>0.5</v>
      </c>
      <c r="T3008" s="826">
        <v>0.5</v>
      </c>
      <c r="U3008" s="828">
        <v>0.33333333333333331</v>
      </c>
    </row>
    <row r="3009" spans="1:21" ht="14.45" customHeight="1" x14ac:dyDescent="0.2">
      <c r="A3009" s="821">
        <v>21</v>
      </c>
      <c r="B3009" s="822" t="s">
        <v>3465</v>
      </c>
      <c r="C3009" s="822" t="s">
        <v>3471</v>
      </c>
      <c r="D3009" s="823" t="s">
        <v>6113</v>
      </c>
      <c r="E3009" s="824" t="s">
        <v>3526</v>
      </c>
      <c r="F3009" s="822" t="s">
        <v>3466</v>
      </c>
      <c r="G3009" s="822" t="s">
        <v>4010</v>
      </c>
      <c r="H3009" s="822" t="s">
        <v>329</v>
      </c>
      <c r="I3009" s="822" t="s">
        <v>4452</v>
      </c>
      <c r="J3009" s="822" t="s">
        <v>4451</v>
      </c>
      <c r="K3009" s="822" t="s">
        <v>4453</v>
      </c>
      <c r="L3009" s="825">
        <v>42.33</v>
      </c>
      <c r="M3009" s="825">
        <v>126.99</v>
      </c>
      <c r="N3009" s="822">
        <v>3</v>
      </c>
      <c r="O3009" s="826">
        <v>0.5</v>
      </c>
      <c r="P3009" s="825">
        <v>126.99</v>
      </c>
      <c r="Q3009" s="827">
        <v>1</v>
      </c>
      <c r="R3009" s="822">
        <v>3</v>
      </c>
      <c r="S3009" s="827">
        <v>1</v>
      </c>
      <c r="T3009" s="826">
        <v>0.5</v>
      </c>
      <c r="U3009" s="828">
        <v>1</v>
      </c>
    </row>
    <row r="3010" spans="1:21" ht="14.45" customHeight="1" x14ac:dyDescent="0.2">
      <c r="A3010" s="821">
        <v>21</v>
      </c>
      <c r="B3010" s="822" t="s">
        <v>3465</v>
      </c>
      <c r="C3010" s="822" t="s">
        <v>3471</v>
      </c>
      <c r="D3010" s="823" t="s">
        <v>6113</v>
      </c>
      <c r="E3010" s="824" t="s">
        <v>3526</v>
      </c>
      <c r="F3010" s="822" t="s">
        <v>3466</v>
      </c>
      <c r="G3010" s="822" t="s">
        <v>4999</v>
      </c>
      <c r="H3010" s="822" t="s">
        <v>329</v>
      </c>
      <c r="I3010" s="822" t="s">
        <v>5000</v>
      </c>
      <c r="J3010" s="822" t="s">
        <v>827</v>
      </c>
      <c r="K3010" s="822" t="s">
        <v>5001</v>
      </c>
      <c r="L3010" s="825">
        <v>0</v>
      </c>
      <c r="M3010" s="825">
        <v>0</v>
      </c>
      <c r="N3010" s="822">
        <v>2</v>
      </c>
      <c r="O3010" s="826">
        <v>0.5</v>
      </c>
      <c r="P3010" s="825">
        <v>0</v>
      </c>
      <c r="Q3010" s="827"/>
      <c r="R3010" s="822">
        <v>2</v>
      </c>
      <c r="S3010" s="827">
        <v>1</v>
      </c>
      <c r="T3010" s="826">
        <v>0.5</v>
      </c>
      <c r="U3010" s="828">
        <v>1</v>
      </c>
    </row>
    <row r="3011" spans="1:21" ht="14.45" customHeight="1" x14ac:dyDescent="0.2">
      <c r="A3011" s="821">
        <v>21</v>
      </c>
      <c r="B3011" s="822" t="s">
        <v>3465</v>
      </c>
      <c r="C3011" s="822" t="s">
        <v>3471</v>
      </c>
      <c r="D3011" s="823" t="s">
        <v>6113</v>
      </c>
      <c r="E3011" s="824" t="s">
        <v>3526</v>
      </c>
      <c r="F3011" s="822" t="s">
        <v>3466</v>
      </c>
      <c r="G3011" s="822" t="s">
        <v>4026</v>
      </c>
      <c r="H3011" s="822" t="s">
        <v>662</v>
      </c>
      <c r="I3011" s="822" t="s">
        <v>2778</v>
      </c>
      <c r="J3011" s="822" t="s">
        <v>2776</v>
      </c>
      <c r="K3011" s="822" t="s">
        <v>2779</v>
      </c>
      <c r="L3011" s="825">
        <v>11.48</v>
      </c>
      <c r="M3011" s="825">
        <v>103.32</v>
      </c>
      <c r="N3011" s="822">
        <v>9</v>
      </c>
      <c r="O3011" s="826">
        <v>3</v>
      </c>
      <c r="P3011" s="825">
        <v>103.32</v>
      </c>
      <c r="Q3011" s="827">
        <v>1</v>
      </c>
      <c r="R3011" s="822">
        <v>9</v>
      </c>
      <c r="S3011" s="827">
        <v>1</v>
      </c>
      <c r="T3011" s="826">
        <v>3</v>
      </c>
      <c r="U3011" s="828">
        <v>1</v>
      </c>
    </row>
    <row r="3012" spans="1:21" ht="14.45" customHeight="1" x14ac:dyDescent="0.2">
      <c r="A3012" s="821">
        <v>21</v>
      </c>
      <c r="B3012" s="822" t="s">
        <v>3465</v>
      </c>
      <c r="C3012" s="822" t="s">
        <v>3471</v>
      </c>
      <c r="D3012" s="823" t="s">
        <v>6113</v>
      </c>
      <c r="E3012" s="824" t="s">
        <v>3526</v>
      </c>
      <c r="F3012" s="822" t="s">
        <v>3466</v>
      </c>
      <c r="G3012" s="822" t="s">
        <v>4026</v>
      </c>
      <c r="H3012" s="822" t="s">
        <v>662</v>
      </c>
      <c r="I3012" s="822" t="s">
        <v>2780</v>
      </c>
      <c r="J3012" s="822" t="s">
        <v>2776</v>
      </c>
      <c r="K3012" s="822" t="s">
        <v>2781</v>
      </c>
      <c r="L3012" s="825">
        <v>34.47</v>
      </c>
      <c r="M3012" s="825">
        <v>172.35</v>
      </c>
      <c r="N3012" s="822">
        <v>5</v>
      </c>
      <c r="O3012" s="826">
        <v>2</v>
      </c>
      <c r="P3012" s="825">
        <v>68.94</v>
      </c>
      <c r="Q3012" s="827">
        <v>0.4</v>
      </c>
      <c r="R3012" s="822">
        <v>2</v>
      </c>
      <c r="S3012" s="827">
        <v>0.4</v>
      </c>
      <c r="T3012" s="826">
        <v>1</v>
      </c>
      <c r="U3012" s="828">
        <v>0.5</v>
      </c>
    </row>
    <row r="3013" spans="1:21" ht="14.45" customHeight="1" x14ac:dyDescent="0.2">
      <c r="A3013" s="821">
        <v>21</v>
      </c>
      <c r="B3013" s="822" t="s">
        <v>3465</v>
      </c>
      <c r="C3013" s="822" t="s">
        <v>3471</v>
      </c>
      <c r="D3013" s="823" t="s">
        <v>6113</v>
      </c>
      <c r="E3013" s="824" t="s">
        <v>3526</v>
      </c>
      <c r="F3013" s="822" t="s">
        <v>3466</v>
      </c>
      <c r="G3013" s="822" t="s">
        <v>4026</v>
      </c>
      <c r="H3013" s="822" t="s">
        <v>662</v>
      </c>
      <c r="I3013" s="822" t="s">
        <v>4027</v>
      </c>
      <c r="J3013" s="822" t="s">
        <v>2776</v>
      </c>
      <c r="K3013" s="822" t="s">
        <v>4028</v>
      </c>
      <c r="L3013" s="825">
        <v>114.88</v>
      </c>
      <c r="M3013" s="825">
        <v>344.64</v>
      </c>
      <c r="N3013" s="822">
        <v>3</v>
      </c>
      <c r="O3013" s="826">
        <v>2</v>
      </c>
      <c r="P3013" s="825">
        <v>344.64</v>
      </c>
      <c r="Q3013" s="827">
        <v>1</v>
      </c>
      <c r="R3013" s="822">
        <v>3</v>
      </c>
      <c r="S3013" s="827">
        <v>1</v>
      </c>
      <c r="T3013" s="826">
        <v>2</v>
      </c>
      <c r="U3013" s="828">
        <v>1</v>
      </c>
    </row>
    <row r="3014" spans="1:21" ht="14.45" customHeight="1" x14ac:dyDescent="0.2">
      <c r="A3014" s="821">
        <v>21</v>
      </c>
      <c r="B3014" s="822" t="s">
        <v>3465</v>
      </c>
      <c r="C3014" s="822" t="s">
        <v>3471</v>
      </c>
      <c r="D3014" s="823" t="s">
        <v>6113</v>
      </c>
      <c r="E3014" s="824" t="s">
        <v>3526</v>
      </c>
      <c r="F3014" s="822" t="s">
        <v>3466</v>
      </c>
      <c r="G3014" s="822" t="s">
        <v>4026</v>
      </c>
      <c r="H3014" s="822" t="s">
        <v>329</v>
      </c>
      <c r="I3014" s="822" t="s">
        <v>5631</v>
      </c>
      <c r="J3014" s="822" t="s">
        <v>5632</v>
      </c>
      <c r="K3014" s="822" t="s">
        <v>5633</v>
      </c>
      <c r="L3014" s="825">
        <v>17.239999999999998</v>
      </c>
      <c r="M3014" s="825">
        <v>86.199999999999989</v>
      </c>
      <c r="N3014" s="822">
        <v>5</v>
      </c>
      <c r="O3014" s="826">
        <v>1.5</v>
      </c>
      <c r="P3014" s="825">
        <v>86.199999999999989</v>
      </c>
      <c r="Q3014" s="827">
        <v>1</v>
      </c>
      <c r="R3014" s="822">
        <v>5</v>
      </c>
      <c r="S3014" s="827">
        <v>1</v>
      </c>
      <c r="T3014" s="826">
        <v>1.5</v>
      </c>
      <c r="U3014" s="828">
        <v>1</v>
      </c>
    </row>
    <row r="3015" spans="1:21" ht="14.45" customHeight="1" x14ac:dyDescent="0.2">
      <c r="A3015" s="821">
        <v>21</v>
      </c>
      <c r="B3015" s="822" t="s">
        <v>3465</v>
      </c>
      <c r="C3015" s="822" t="s">
        <v>3471</v>
      </c>
      <c r="D3015" s="823" t="s">
        <v>6113</v>
      </c>
      <c r="E3015" s="824" t="s">
        <v>3526</v>
      </c>
      <c r="F3015" s="822" t="s">
        <v>3466</v>
      </c>
      <c r="G3015" s="822" t="s">
        <v>5634</v>
      </c>
      <c r="H3015" s="822" t="s">
        <v>329</v>
      </c>
      <c r="I3015" s="822" t="s">
        <v>5635</v>
      </c>
      <c r="J3015" s="822" t="s">
        <v>1570</v>
      </c>
      <c r="K3015" s="822" t="s">
        <v>5636</v>
      </c>
      <c r="L3015" s="825">
        <v>640.70000000000005</v>
      </c>
      <c r="M3015" s="825">
        <v>640.70000000000005</v>
      </c>
      <c r="N3015" s="822">
        <v>1</v>
      </c>
      <c r="O3015" s="826">
        <v>1</v>
      </c>
      <c r="P3015" s="825">
        <v>640.70000000000005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21</v>
      </c>
      <c r="B3016" s="822" t="s">
        <v>3465</v>
      </c>
      <c r="C3016" s="822" t="s">
        <v>3471</v>
      </c>
      <c r="D3016" s="823" t="s">
        <v>6113</v>
      </c>
      <c r="E3016" s="824" t="s">
        <v>3526</v>
      </c>
      <c r="F3016" s="822" t="s">
        <v>3466</v>
      </c>
      <c r="G3016" s="822" t="s">
        <v>5377</v>
      </c>
      <c r="H3016" s="822" t="s">
        <v>329</v>
      </c>
      <c r="I3016" s="822" t="s">
        <v>5637</v>
      </c>
      <c r="J3016" s="822" t="s">
        <v>5379</v>
      </c>
      <c r="K3016" s="822" t="s">
        <v>5638</v>
      </c>
      <c r="L3016" s="825">
        <v>170.77</v>
      </c>
      <c r="M3016" s="825">
        <v>853.85</v>
      </c>
      <c r="N3016" s="822">
        <v>5</v>
      </c>
      <c r="O3016" s="826">
        <v>2.5</v>
      </c>
      <c r="P3016" s="825">
        <v>853.85</v>
      </c>
      <c r="Q3016" s="827">
        <v>1</v>
      </c>
      <c r="R3016" s="822">
        <v>5</v>
      </c>
      <c r="S3016" s="827">
        <v>1</v>
      </c>
      <c r="T3016" s="826">
        <v>2.5</v>
      </c>
      <c r="U3016" s="828">
        <v>1</v>
      </c>
    </row>
    <row r="3017" spans="1:21" ht="14.45" customHeight="1" x14ac:dyDescent="0.2">
      <c r="A3017" s="821">
        <v>21</v>
      </c>
      <c r="B3017" s="822" t="s">
        <v>3465</v>
      </c>
      <c r="C3017" s="822" t="s">
        <v>3471</v>
      </c>
      <c r="D3017" s="823" t="s">
        <v>6113</v>
      </c>
      <c r="E3017" s="824" t="s">
        <v>3526</v>
      </c>
      <c r="F3017" s="822" t="s">
        <v>3466</v>
      </c>
      <c r="G3017" s="822" t="s">
        <v>5639</v>
      </c>
      <c r="H3017" s="822" t="s">
        <v>329</v>
      </c>
      <c r="I3017" s="822" t="s">
        <v>5640</v>
      </c>
      <c r="J3017" s="822" t="s">
        <v>1777</v>
      </c>
      <c r="K3017" s="822" t="s">
        <v>5641</v>
      </c>
      <c r="L3017" s="825">
        <v>453.79</v>
      </c>
      <c r="M3017" s="825">
        <v>1361.3700000000001</v>
      </c>
      <c r="N3017" s="822">
        <v>3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21</v>
      </c>
      <c r="B3018" s="822" t="s">
        <v>3465</v>
      </c>
      <c r="C3018" s="822" t="s">
        <v>3471</v>
      </c>
      <c r="D3018" s="823" t="s">
        <v>6113</v>
      </c>
      <c r="E3018" s="824" t="s">
        <v>3526</v>
      </c>
      <c r="F3018" s="822" t="s">
        <v>3466</v>
      </c>
      <c r="G3018" s="822" t="s">
        <v>4853</v>
      </c>
      <c r="H3018" s="822" t="s">
        <v>329</v>
      </c>
      <c r="I3018" s="822" t="s">
        <v>4854</v>
      </c>
      <c r="J3018" s="822" t="s">
        <v>4855</v>
      </c>
      <c r="K3018" s="822" t="s">
        <v>4856</v>
      </c>
      <c r="L3018" s="825">
        <v>316.33</v>
      </c>
      <c r="M3018" s="825">
        <v>632.66</v>
      </c>
      <c r="N3018" s="822">
        <v>2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21</v>
      </c>
      <c r="B3019" s="822" t="s">
        <v>3465</v>
      </c>
      <c r="C3019" s="822" t="s">
        <v>3471</v>
      </c>
      <c r="D3019" s="823" t="s">
        <v>6113</v>
      </c>
      <c r="E3019" s="824" t="s">
        <v>3526</v>
      </c>
      <c r="F3019" s="822" t="s">
        <v>3466</v>
      </c>
      <c r="G3019" s="822" t="s">
        <v>4857</v>
      </c>
      <c r="H3019" s="822" t="s">
        <v>329</v>
      </c>
      <c r="I3019" s="822" t="s">
        <v>4861</v>
      </c>
      <c r="J3019" s="822" t="s">
        <v>4859</v>
      </c>
      <c r="K3019" s="822" t="s">
        <v>4862</v>
      </c>
      <c r="L3019" s="825">
        <v>4472.93</v>
      </c>
      <c r="M3019" s="825">
        <v>4472.93</v>
      </c>
      <c r="N3019" s="822">
        <v>1</v>
      </c>
      <c r="O3019" s="826">
        <v>1</v>
      </c>
      <c r="P3019" s="825">
        <v>4472.93</v>
      </c>
      <c r="Q3019" s="827">
        <v>1</v>
      </c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21</v>
      </c>
      <c r="B3020" s="822" t="s">
        <v>3465</v>
      </c>
      <c r="C3020" s="822" t="s">
        <v>3471</v>
      </c>
      <c r="D3020" s="823" t="s">
        <v>6113</v>
      </c>
      <c r="E3020" s="824" t="s">
        <v>3526</v>
      </c>
      <c r="F3020" s="822" t="s">
        <v>3466</v>
      </c>
      <c r="G3020" s="822" t="s">
        <v>4857</v>
      </c>
      <c r="H3020" s="822" t="s">
        <v>329</v>
      </c>
      <c r="I3020" s="822" t="s">
        <v>4863</v>
      </c>
      <c r="J3020" s="822" t="s">
        <v>4859</v>
      </c>
      <c r="K3020" s="822" t="s">
        <v>4864</v>
      </c>
      <c r="L3020" s="825">
        <v>0</v>
      </c>
      <c r="M3020" s="825">
        <v>0</v>
      </c>
      <c r="N3020" s="822">
        <v>1</v>
      </c>
      <c r="O3020" s="826">
        <v>0.5</v>
      </c>
      <c r="P3020" s="825">
        <v>0</v>
      </c>
      <c r="Q3020" s="827"/>
      <c r="R3020" s="822">
        <v>1</v>
      </c>
      <c r="S3020" s="827">
        <v>1</v>
      </c>
      <c r="T3020" s="826">
        <v>0.5</v>
      </c>
      <c r="U3020" s="828">
        <v>1</v>
      </c>
    </row>
    <row r="3021" spans="1:21" ht="14.45" customHeight="1" x14ac:dyDescent="0.2">
      <c r="A3021" s="821">
        <v>21</v>
      </c>
      <c r="B3021" s="822" t="s">
        <v>3465</v>
      </c>
      <c r="C3021" s="822" t="s">
        <v>3471</v>
      </c>
      <c r="D3021" s="823" t="s">
        <v>6113</v>
      </c>
      <c r="E3021" s="824" t="s">
        <v>3526</v>
      </c>
      <c r="F3021" s="822" t="s">
        <v>3466</v>
      </c>
      <c r="G3021" s="822" t="s">
        <v>4029</v>
      </c>
      <c r="H3021" s="822" t="s">
        <v>329</v>
      </c>
      <c r="I3021" s="822" t="s">
        <v>4865</v>
      </c>
      <c r="J3021" s="822" t="s">
        <v>4031</v>
      </c>
      <c r="K3021" s="822" t="s">
        <v>3722</v>
      </c>
      <c r="L3021" s="825">
        <v>165.41</v>
      </c>
      <c r="M3021" s="825">
        <v>992.45999999999992</v>
      </c>
      <c r="N3021" s="822">
        <v>6</v>
      </c>
      <c r="O3021" s="826">
        <v>5</v>
      </c>
      <c r="P3021" s="825">
        <v>827.05</v>
      </c>
      <c r="Q3021" s="827">
        <v>0.83333333333333337</v>
      </c>
      <c r="R3021" s="822">
        <v>5</v>
      </c>
      <c r="S3021" s="827">
        <v>0.83333333333333337</v>
      </c>
      <c r="T3021" s="826">
        <v>4</v>
      </c>
      <c r="U3021" s="828">
        <v>0.8</v>
      </c>
    </row>
    <row r="3022" spans="1:21" ht="14.45" customHeight="1" x14ac:dyDescent="0.2">
      <c r="A3022" s="821">
        <v>21</v>
      </c>
      <c r="B3022" s="822" t="s">
        <v>3465</v>
      </c>
      <c r="C3022" s="822" t="s">
        <v>3471</v>
      </c>
      <c r="D3022" s="823" t="s">
        <v>6113</v>
      </c>
      <c r="E3022" s="824" t="s">
        <v>3526</v>
      </c>
      <c r="F3022" s="822" t="s">
        <v>3466</v>
      </c>
      <c r="G3022" s="822" t="s">
        <v>4719</v>
      </c>
      <c r="H3022" s="822" t="s">
        <v>329</v>
      </c>
      <c r="I3022" s="822" t="s">
        <v>4720</v>
      </c>
      <c r="J3022" s="822" t="s">
        <v>4721</v>
      </c>
      <c r="K3022" s="822" t="s">
        <v>4722</v>
      </c>
      <c r="L3022" s="825">
        <v>0</v>
      </c>
      <c r="M3022" s="825">
        <v>0</v>
      </c>
      <c r="N3022" s="822">
        <v>1</v>
      </c>
      <c r="O3022" s="826">
        <v>1</v>
      </c>
      <c r="P3022" s="825">
        <v>0</v>
      </c>
      <c r="Q3022" s="827"/>
      <c r="R3022" s="822">
        <v>1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21</v>
      </c>
      <c r="B3023" s="822" t="s">
        <v>3465</v>
      </c>
      <c r="C3023" s="822" t="s">
        <v>3471</v>
      </c>
      <c r="D3023" s="823" t="s">
        <v>6113</v>
      </c>
      <c r="E3023" s="824" t="s">
        <v>3526</v>
      </c>
      <c r="F3023" s="822" t="s">
        <v>3466</v>
      </c>
      <c r="G3023" s="822" t="s">
        <v>4036</v>
      </c>
      <c r="H3023" s="822" t="s">
        <v>329</v>
      </c>
      <c r="I3023" s="822" t="s">
        <v>4037</v>
      </c>
      <c r="J3023" s="822" t="s">
        <v>1482</v>
      </c>
      <c r="K3023" s="822" t="s">
        <v>4038</v>
      </c>
      <c r="L3023" s="825">
        <v>128.69999999999999</v>
      </c>
      <c r="M3023" s="825">
        <v>128.69999999999999</v>
      </c>
      <c r="N3023" s="822">
        <v>1</v>
      </c>
      <c r="O3023" s="826">
        <v>0.5</v>
      </c>
      <c r="P3023" s="825">
        <v>128.69999999999999</v>
      </c>
      <c r="Q3023" s="827">
        <v>1</v>
      </c>
      <c r="R3023" s="822">
        <v>1</v>
      </c>
      <c r="S3023" s="827">
        <v>1</v>
      </c>
      <c r="T3023" s="826">
        <v>0.5</v>
      </c>
      <c r="U3023" s="828">
        <v>1</v>
      </c>
    </row>
    <row r="3024" spans="1:21" ht="14.45" customHeight="1" x14ac:dyDescent="0.2">
      <c r="A3024" s="821">
        <v>21</v>
      </c>
      <c r="B3024" s="822" t="s">
        <v>3465</v>
      </c>
      <c r="C3024" s="822" t="s">
        <v>3471</v>
      </c>
      <c r="D3024" s="823" t="s">
        <v>6113</v>
      </c>
      <c r="E3024" s="824" t="s">
        <v>3526</v>
      </c>
      <c r="F3024" s="822" t="s">
        <v>3466</v>
      </c>
      <c r="G3024" s="822" t="s">
        <v>4036</v>
      </c>
      <c r="H3024" s="822" t="s">
        <v>329</v>
      </c>
      <c r="I3024" s="822" t="s">
        <v>4039</v>
      </c>
      <c r="J3024" s="822" t="s">
        <v>1482</v>
      </c>
      <c r="K3024" s="822" t="s">
        <v>4040</v>
      </c>
      <c r="L3024" s="825">
        <v>181.04</v>
      </c>
      <c r="M3024" s="825">
        <v>181.04</v>
      </c>
      <c r="N3024" s="822">
        <v>1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21</v>
      </c>
      <c r="B3025" s="822" t="s">
        <v>3465</v>
      </c>
      <c r="C3025" s="822" t="s">
        <v>3471</v>
      </c>
      <c r="D3025" s="823" t="s">
        <v>6113</v>
      </c>
      <c r="E3025" s="824" t="s">
        <v>3526</v>
      </c>
      <c r="F3025" s="822" t="s">
        <v>3466</v>
      </c>
      <c r="G3025" s="822" t="s">
        <v>4036</v>
      </c>
      <c r="H3025" s="822" t="s">
        <v>329</v>
      </c>
      <c r="I3025" s="822" t="s">
        <v>4463</v>
      </c>
      <c r="J3025" s="822" t="s">
        <v>1482</v>
      </c>
      <c r="K3025" s="822" t="s">
        <v>4464</v>
      </c>
      <c r="L3025" s="825">
        <v>64.349999999999994</v>
      </c>
      <c r="M3025" s="825">
        <v>64.349999999999994</v>
      </c>
      <c r="N3025" s="822">
        <v>1</v>
      </c>
      <c r="O3025" s="826">
        <v>1</v>
      </c>
      <c r="P3025" s="825">
        <v>64.349999999999994</v>
      </c>
      <c r="Q3025" s="827">
        <v>1</v>
      </c>
      <c r="R3025" s="822">
        <v>1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21</v>
      </c>
      <c r="B3026" s="822" t="s">
        <v>3465</v>
      </c>
      <c r="C3026" s="822" t="s">
        <v>3471</v>
      </c>
      <c r="D3026" s="823" t="s">
        <v>6113</v>
      </c>
      <c r="E3026" s="824" t="s">
        <v>3526</v>
      </c>
      <c r="F3026" s="822" t="s">
        <v>3466</v>
      </c>
      <c r="G3026" s="822" t="s">
        <v>5110</v>
      </c>
      <c r="H3026" s="822" t="s">
        <v>662</v>
      </c>
      <c r="I3026" s="822" t="s">
        <v>3102</v>
      </c>
      <c r="J3026" s="822" t="s">
        <v>3100</v>
      </c>
      <c r="K3026" s="822" t="s">
        <v>3103</v>
      </c>
      <c r="L3026" s="825">
        <v>245.91</v>
      </c>
      <c r="M3026" s="825">
        <v>491.82</v>
      </c>
      <c r="N3026" s="822">
        <v>2</v>
      </c>
      <c r="O3026" s="826">
        <v>1</v>
      </c>
      <c r="P3026" s="825">
        <v>491.82</v>
      </c>
      <c r="Q3026" s="827">
        <v>1</v>
      </c>
      <c r="R3026" s="822">
        <v>2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21</v>
      </c>
      <c r="B3027" s="822" t="s">
        <v>3465</v>
      </c>
      <c r="C3027" s="822" t="s">
        <v>3471</v>
      </c>
      <c r="D3027" s="823" t="s">
        <v>6113</v>
      </c>
      <c r="E3027" s="824" t="s">
        <v>3526</v>
      </c>
      <c r="F3027" s="822" t="s">
        <v>3466</v>
      </c>
      <c r="G3027" s="822" t="s">
        <v>5110</v>
      </c>
      <c r="H3027" s="822" t="s">
        <v>662</v>
      </c>
      <c r="I3027" s="822" t="s">
        <v>5642</v>
      </c>
      <c r="J3027" s="822" t="s">
        <v>5112</v>
      </c>
      <c r="K3027" s="822" t="s">
        <v>1465</v>
      </c>
      <c r="L3027" s="825">
        <v>264</v>
      </c>
      <c r="M3027" s="825">
        <v>528</v>
      </c>
      <c r="N3027" s="822">
        <v>2</v>
      </c>
      <c r="O3027" s="826">
        <v>1.5</v>
      </c>
      <c r="P3027" s="825">
        <v>264</v>
      </c>
      <c r="Q3027" s="827">
        <v>0.5</v>
      </c>
      <c r="R3027" s="822">
        <v>1</v>
      </c>
      <c r="S3027" s="827">
        <v>0.5</v>
      </c>
      <c r="T3027" s="826">
        <v>0.5</v>
      </c>
      <c r="U3027" s="828">
        <v>0.33333333333333331</v>
      </c>
    </row>
    <row r="3028" spans="1:21" ht="14.45" customHeight="1" x14ac:dyDescent="0.2">
      <c r="A3028" s="821">
        <v>21</v>
      </c>
      <c r="B3028" s="822" t="s">
        <v>3465</v>
      </c>
      <c r="C3028" s="822" t="s">
        <v>3471</v>
      </c>
      <c r="D3028" s="823" t="s">
        <v>6113</v>
      </c>
      <c r="E3028" s="824" t="s">
        <v>3526</v>
      </c>
      <c r="F3028" s="822" t="s">
        <v>3466</v>
      </c>
      <c r="G3028" s="822" t="s">
        <v>5110</v>
      </c>
      <c r="H3028" s="822" t="s">
        <v>662</v>
      </c>
      <c r="I3028" s="822" t="s">
        <v>5643</v>
      </c>
      <c r="J3028" s="822" t="s">
        <v>5112</v>
      </c>
      <c r="K3028" s="822" t="s">
        <v>1466</v>
      </c>
      <c r="L3028" s="825">
        <v>879.97</v>
      </c>
      <c r="M3028" s="825">
        <v>1759.94</v>
      </c>
      <c r="N3028" s="822">
        <v>2</v>
      </c>
      <c r="O3028" s="826">
        <v>1</v>
      </c>
      <c r="P3028" s="825">
        <v>1759.94</v>
      </c>
      <c r="Q3028" s="827">
        <v>1</v>
      </c>
      <c r="R3028" s="822">
        <v>2</v>
      </c>
      <c r="S3028" s="827">
        <v>1</v>
      </c>
      <c r="T3028" s="826">
        <v>1</v>
      </c>
      <c r="U3028" s="828">
        <v>1</v>
      </c>
    </row>
    <row r="3029" spans="1:21" ht="14.45" customHeight="1" x14ac:dyDescent="0.2">
      <c r="A3029" s="821">
        <v>21</v>
      </c>
      <c r="B3029" s="822" t="s">
        <v>3465</v>
      </c>
      <c r="C3029" s="822" t="s">
        <v>3471</v>
      </c>
      <c r="D3029" s="823" t="s">
        <v>6113</v>
      </c>
      <c r="E3029" s="824" t="s">
        <v>3526</v>
      </c>
      <c r="F3029" s="822" t="s">
        <v>3466</v>
      </c>
      <c r="G3029" s="822" t="s">
        <v>4044</v>
      </c>
      <c r="H3029" s="822" t="s">
        <v>329</v>
      </c>
      <c r="I3029" s="822" t="s">
        <v>5331</v>
      </c>
      <c r="J3029" s="822" t="s">
        <v>1197</v>
      </c>
      <c r="K3029" s="822" t="s">
        <v>731</v>
      </c>
      <c r="L3029" s="825">
        <v>0</v>
      </c>
      <c r="M3029" s="825">
        <v>0</v>
      </c>
      <c r="N3029" s="822">
        <v>1</v>
      </c>
      <c r="O3029" s="826">
        <v>0.5</v>
      </c>
      <c r="P3029" s="825"/>
      <c r="Q3029" s="827"/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21</v>
      </c>
      <c r="B3030" s="822" t="s">
        <v>3465</v>
      </c>
      <c r="C3030" s="822" t="s">
        <v>3471</v>
      </c>
      <c r="D3030" s="823" t="s">
        <v>6113</v>
      </c>
      <c r="E3030" s="824" t="s">
        <v>3526</v>
      </c>
      <c r="F3030" s="822" t="s">
        <v>3466</v>
      </c>
      <c r="G3030" s="822" t="s">
        <v>4044</v>
      </c>
      <c r="H3030" s="822" t="s">
        <v>329</v>
      </c>
      <c r="I3030" s="822" t="s">
        <v>4045</v>
      </c>
      <c r="J3030" s="822" t="s">
        <v>1197</v>
      </c>
      <c r="K3030" s="822" t="s">
        <v>4046</v>
      </c>
      <c r="L3030" s="825">
        <v>0</v>
      </c>
      <c r="M3030" s="825">
        <v>0</v>
      </c>
      <c r="N3030" s="822">
        <v>32</v>
      </c>
      <c r="O3030" s="826">
        <v>22</v>
      </c>
      <c r="P3030" s="825">
        <v>0</v>
      </c>
      <c r="Q3030" s="827"/>
      <c r="R3030" s="822">
        <v>14</v>
      </c>
      <c r="S3030" s="827">
        <v>0.4375</v>
      </c>
      <c r="T3030" s="826">
        <v>12.5</v>
      </c>
      <c r="U3030" s="828">
        <v>0.56818181818181823</v>
      </c>
    </row>
    <row r="3031" spans="1:21" ht="14.45" customHeight="1" x14ac:dyDescent="0.2">
      <c r="A3031" s="821">
        <v>21</v>
      </c>
      <c r="B3031" s="822" t="s">
        <v>3465</v>
      </c>
      <c r="C3031" s="822" t="s">
        <v>3471</v>
      </c>
      <c r="D3031" s="823" t="s">
        <v>6113</v>
      </c>
      <c r="E3031" s="824" t="s">
        <v>3526</v>
      </c>
      <c r="F3031" s="822" t="s">
        <v>3466</v>
      </c>
      <c r="G3031" s="822" t="s">
        <v>4925</v>
      </c>
      <c r="H3031" s="822" t="s">
        <v>662</v>
      </c>
      <c r="I3031" s="822" t="s">
        <v>4926</v>
      </c>
      <c r="J3031" s="822" t="s">
        <v>1469</v>
      </c>
      <c r="K3031" s="822" t="s">
        <v>1470</v>
      </c>
      <c r="L3031" s="825">
        <v>91.9</v>
      </c>
      <c r="M3031" s="825">
        <v>275.70000000000005</v>
      </c>
      <c r="N3031" s="822">
        <v>3</v>
      </c>
      <c r="O3031" s="826">
        <v>2</v>
      </c>
      <c r="P3031" s="825">
        <v>275.70000000000005</v>
      </c>
      <c r="Q3031" s="827">
        <v>1</v>
      </c>
      <c r="R3031" s="822">
        <v>3</v>
      </c>
      <c r="S3031" s="827">
        <v>1</v>
      </c>
      <c r="T3031" s="826">
        <v>2</v>
      </c>
      <c r="U3031" s="828">
        <v>1</v>
      </c>
    </row>
    <row r="3032" spans="1:21" ht="14.45" customHeight="1" x14ac:dyDescent="0.2">
      <c r="A3032" s="821">
        <v>21</v>
      </c>
      <c r="B3032" s="822" t="s">
        <v>3465</v>
      </c>
      <c r="C3032" s="822" t="s">
        <v>3471</v>
      </c>
      <c r="D3032" s="823" t="s">
        <v>6113</v>
      </c>
      <c r="E3032" s="824" t="s">
        <v>3526</v>
      </c>
      <c r="F3032" s="822" t="s">
        <v>3466</v>
      </c>
      <c r="G3032" s="822" t="s">
        <v>4468</v>
      </c>
      <c r="H3032" s="822" t="s">
        <v>329</v>
      </c>
      <c r="I3032" s="822" t="s">
        <v>5178</v>
      </c>
      <c r="J3032" s="822" t="s">
        <v>2206</v>
      </c>
      <c r="K3032" s="822" t="s">
        <v>5179</v>
      </c>
      <c r="L3032" s="825">
        <v>140.97</v>
      </c>
      <c r="M3032" s="825">
        <v>422.90999999999997</v>
      </c>
      <c r="N3032" s="822">
        <v>3</v>
      </c>
      <c r="O3032" s="826">
        <v>1</v>
      </c>
      <c r="P3032" s="825">
        <v>422.90999999999997</v>
      </c>
      <c r="Q3032" s="827">
        <v>1</v>
      </c>
      <c r="R3032" s="822">
        <v>3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21</v>
      </c>
      <c r="B3033" s="822" t="s">
        <v>3465</v>
      </c>
      <c r="C3033" s="822" t="s">
        <v>3471</v>
      </c>
      <c r="D3033" s="823" t="s">
        <v>6113</v>
      </c>
      <c r="E3033" s="824" t="s">
        <v>3526</v>
      </c>
      <c r="F3033" s="822" t="s">
        <v>3466</v>
      </c>
      <c r="G3033" s="822" t="s">
        <v>3578</v>
      </c>
      <c r="H3033" s="822" t="s">
        <v>662</v>
      </c>
      <c r="I3033" s="822" t="s">
        <v>3032</v>
      </c>
      <c r="J3033" s="822" t="s">
        <v>1338</v>
      </c>
      <c r="K3033" s="822" t="s">
        <v>1340</v>
      </c>
      <c r="L3033" s="825">
        <v>0</v>
      </c>
      <c r="M3033" s="825">
        <v>0</v>
      </c>
      <c r="N3033" s="822">
        <v>207</v>
      </c>
      <c r="O3033" s="826">
        <v>67</v>
      </c>
      <c r="P3033" s="825">
        <v>0</v>
      </c>
      <c r="Q3033" s="827"/>
      <c r="R3033" s="822">
        <v>153</v>
      </c>
      <c r="S3033" s="827">
        <v>0.73913043478260865</v>
      </c>
      <c r="T3033" s="826">
        <v>45.5</v>
      </c>
      <c r="U3033" s="828">
        <v>0.67910447761194026</v>
      </c>
    </row>
    <row r="3034" spans="1:21" ht="14.45" customHeight="1" x14ac:dyDescent="0.2">
      <c r="A3034" s="821">
        <v>21</v>
      </c>
      <c r="B3034" s="822" t="s">
        <v>3465</v>
      </c>
      <c r="C3034" s="822" t="s">
        <v>3471</v>
      </c>
      <c r="D3034" s="823" t="s">
        <v>6113</v>
      </c>
      <c r="E3034" s="824" t="s">
        <v>3526</v>
      </c>
      <c r="F3034" s="822" t="s">
        <v>3466</v>
      </c>
      <c r="G3034" s="822" t="s">
        <v>5180</v>
      </c>
      <c r="H3034" s="822" t="s">
        <v>329</v>
      </c>
      <c r="I3034" s="822" t="s">
        <v>5644</v>
      </c>
      <c r="J3034" s="822" t="s">
        <v>5645</v>
      </c>
      <c r="K3034" s="822" t="s">
        <v>3710</v>
      </c>
      <c r="L3034" s="825">
        <v>2071.9899999999998</v>
      </c>
      <c r="M3034" s="825">
        <v>2071.9899999999998</v>
      </c>
      <c r="N3034" s="822">
        <v>1</v>
      </c>
      <c r="O3034" s="826">
        <v>0.5</v>
      </c>
      <c r="P3034" s="825">
        <v>2071.9899999999998</v>
      </c>
      <c r="Q3034" s="827">
        <v>1</v>
      </c>
      <c r="R3034" s="822">
        <v>1</v>
      </c>
      <c r="S3034" s="827">
        <v>1</v>
      </c>
      <c r="T3034" s="826">
        <v>0.5</v>
      </c>
      <c r="U3034" s="828">
        <v>1</v>
      </c>
    </row>
    <row r="3035" spans="1:21" ht="14.45" customHeight="1" x14ac:dyDescent="0.2">
      <c r="A3035" s="821">
        <v>21</v>
      </c>
      <c r="B3035" s="822" t="s">
        <v>3465</v>
      </c>
      <c r="C3035" s="822" t="s">
        <v>3471</v>
      </c>
      <c r="D3035" s="823" t="s">
        <v>6113</v>
      </c>
      <c r="E3035" s="824" t="s">
        <v>3526</v>
      </c>
      <c r="F3035" s="822" t="s">
        <v>3466</v>
      </c>
      <c r="G3035" s="822" t="s">
        <v>4050</v>
      </c>
      <c r="H3035" s="822" t="s">
        <v>329</v>
      </c>
      <c r="I3035" s="822" t="s">
        <v>4051</v>
      </c>
      <c r="J3035" s="822" t="s">
        <v>1601</v>
      </c>
      <c r="K3035" s="822" t="s">
        <v>4052</v>
      </c>
      <c r="L3035" s="825">
        <v>130.57</v>
      </c>
      <c r="M3035" s="825">
        <v>130.57</v>
      </c>
      <c r="N3035" s="822">
        <v>1</v>
      </c>
      <c r="O3035" s="826">
        <v>0.5</v>
      </c>
      <c r="P3035" s="825">
        <v>130.57</v>
      </c>
      <c r="Q3035" s="827">
        <v>1</v>
      </c>
      <c r="R3035" s="822">
        <v>1</v>
      </c>
      <c r="S3035" s="827">
        <v>1</v>
      </c>
      <c r="T3035" s="826">
        <v>0.5</v>
      </c>
      <c r="U3035" s="828">
        <v>1</v>
      </c>
    </row>
    <row r="3036" spans="1:21" ht="14.45" customHeight="1" x14ac:dyDescent="0.2">
      <c r="A3036" s="821">
        <v>21</v>
      </c>
      <c r="B3036" s="822" t="s">
        <v>3465</v>
      </c>
      <c r="C3036" s="822" t="s">
        <v>3471</v>
      </c>
      <c r="D3036" s="823" t="s">
        <v>6113</v>
      </c>
      <c r="E3036" s="824" t="s">
        <v>3526</v>
      </c>
      <c r="F3036" s="822" t="s">
        <v>3466</v>
      </c>
      <c r="G3036" s="822" t="s">
        <v>4050</v>
      </c>
      <c r="H3036" s="822" t="s">
        <v>329</v>
      </c>
      <c r="I3036" s="822" t="s">
        <v>4051</v>
      </c>
      <c r="J3036" s="822" t="s">
        <v>1601</v>
      </c>
      <c r="K3036" s="822" t="s">
        <v>4052</v>
      </c>
      <c r="L3036" s="825">
        <v>169.24</v>
      </c>
      <c r="M3036" s="825">
        <v>507.72</v>
      </c>
      <c r="N3036" s="822">
        <v>3</v>
      </c>
      <c r="O3036" s="826">
        <v>1.5</v>
      </c>
      <c r="P3036" s="825">
        <v>338.48</v>
      </c>
      <c r="Q3036" s="827">
        <v>0.66666666666666663</v>
      </c>
      <c r="R3036" s="822">
        <v>2</v>
      </c>
      <c r="S3036" s="827">
        <v>0.66666666666666663</v>
      </c>
      <c r="T3036" s="826">
        <v>1</v>
      </c>
      <c r="U3036" s="828">
        <v>0.66666666666666663</v>
      </c>
    </row>
    <row r="3037" spans="1:21" ht="14.45" customHeight="1" x14ac:dyDescent="0.2">
      <c r="A3037" s="821">
        <v>21</v>
      </c>
      <c r="B3037" s="822" t="s">
        <v>3465</v>
      </c>
      <c r="C3037" s="822" t="s">
        <v>3471</v>
      </c>
      <c r="D3037" s="823" t="s">
        <v>6113</v>
      </c>
      <c r="E3037" s="824" t="s">
        <v>3526</v>
      </c>
      <c r="F3037" s="822" t="s">
        <v>3466</v>
      </c>
      <c r="G3037" s="822" t="s">
        <v>4050</v>
      </c>
      <c r="H3037" s="822" t="s">
        <v>329</v>
      </c>
      <c r="I3037" s="822" t="s">
        <v>4053</v>
      </c>
      <c r="J3037" s="822" t="s">
        <v>1601</v>
      </c>
      <c r="K3037" s="822" t="s">
        <v>4054</v>
      </c>
      <c r="L3037" s="825">
        <v>26.12</v>
      </c>
      <c r="M3037" s="825">
        <v>104.48</v>
      </c>
      <c r="N3037" s="822">
        <v>4</v>
      </c>
      <c r="O3037" s="826">
        <v>2</v>
      </c>
      <c r="P3037" s="825">
        <v>104.48</v>
      </c>
      <c r="Q3037" s="827">
        <v>1</v>
      </c>
      <c r="R3037" s="822">
        <v>4</v>
      </c>
      <c r="S3037" s="827">
        <v>1</v>
      </c>
      <c r="T3037" s="826">
        <v>2</v>
      </c>
      <c r="U3037" s="828">
        <v>1</v>
      </c>
    </row>
    <row r="3038" spans="1:21" ht="14.45" customHeight="1" x14ac:dyDescent="0.2">
      <c r="A3038" s="821">
        <v>21</v>
      </c>
      <c r="B3038" s="822" t="s">
        <v>3465</v>
      </c>
      <c r="C3038" s="822" t="s">
        <v>3471</v>
      </c>
      <c r="D3038" s="823" t="s">
        <v>6113</v>
      </c>
      <c r="E3038" s="824" t="s">
        <v>3526</v>
      </c>
      <c r="F3038" s="822" t="s">
        <v>3466</v>
      </c>
      <c r="G3038" s="822" t="s">
        <v>4057</v>
      </c>
      <c r="H3038" s="822" t="s">
        <v>329</v>
      </c>
      <c r="I3038" s="822" t="s">
        <v>4058</v>
      </c>
      <c r="J3038" s="822" t="s">
        <v>773</v>
      </c>
      <c r="K3038" s="822" t="s">
        <v>774</v>
      </c>
      <c r="L3038" s="825">
        <v>59.56</v>
      </c>
      <c r="M3038" s="825">
        <v>476.48</v>
      </c>
      <c r="N3038" s="822">
        <v>8</v>
      </c>
      <c r="O3038" s="826">
        <v>6.5</v>
      </c>
      <c r="P3038" s="825">
        <v>357.36</v>
      </c>
      <c r="Q3038" s="827">
        <v>0.75</v>
      </c>
      <c r="R3038" s="822">
        <v>6</v>
      </c>
      <c r="S3038" s="827">
        <v>0.75</v>
      </c>
      <c r="T3038" s="826">
        <v>4.5</v>
      </c>
      <c r="U3038" s="828">
        <v>0.69230769230769229</v>
      </c>
    </row>
    <row r="3039" spans="1:21" ht="14.45" customHeight="1" x14ac:dyDescent="0.2">
      <c r="A3039" s="821">
        <v>21</v>
      </c>
      <c r="B3039" s="822" t="s">
        <v>3465</v>
      </c>
      <c r="C3039" s="822" t="s">
        <v>3471</v>
      </c>
      <c r="D3039" s="823" t="s">
        <v>6113</v>
      </c>
      <c r="E3039" s="824" t="s">
        <v>3526</v>
      </c>
      <c r="F3039" s="822" t="s">
        <v>3466</v>
      </c>
      <c r="G3039" s="822" t="s">
        <v>4057</v>
      </c>
      <c r="H3039" s="822" t="s">
        <v>329</v>
      </c>
      <c r="I3039" s="822" t="s">
        <v>4059</v>
      </c>
      <c r="J3039" s="822" t="s">
        <v>773</v>
      </c>
      <c r="K3039" s="822" t="s">
        <v>774</v>
      </c>
      <c r="L3039" s="825">
        <v>59.56</v>
      </c>
      <c r="M3039" s="825">
        <v>119.12</v>
      </c>
      <c r="N3039" s="822">
        <v>2</v>
      </c>
      <c r="O3039" s="826">
        <v>2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21</v>
      </c>
      <c r="B3040" s="822" t="s">
        <v>3465</v>
      </c>
      <c r="C3040" s="822" t="s">
        <v>3471</v>
      </c>
      <c r="D3040" s="823" t="s">
        <v>6113</v>
      </c>
      <c r="E3040" s="824" t="s">
        <v>3526</v>
      </c>
      <c r="F3040" s="822" t="s">
        <v>3466</v>
      </c>
      <c r="G3040" s="822" t="s">
        <v>5646</v>
      </c>
      <c r="H3040" s="822" t="s">
        <v>329</v>
      </c>
      <c r="I3040" s="822" t="s">
        <v>5647</v>
      </c>
      <c r="J3040" s="822" t="s">
        <v>1795</v>
      </c>
      <c r="K3040" s="822" t="s">
        <v>5648</v>
      </c>
      <c r="L3040" s="825">
        <v>219.37</v>
      </c>
      <c r="M3040" s="825">
        <v>658.11</v>
      </c>
      <c r="N3040" s="822">
        <v>3</v>
      </c>
      <c r="O3040" s="826">
        <v>1.5</v>
      </c>
      <c r="P3040" s="825">
        <v>438.74</v>
      </c>
      <c r="Q3040" s="827">
        <v>0.66666666666666663</v>
      </c>
      <c r="R3040" s="822">
        <v>2</v>
      </c>
      <c r="S3040" s="827">
        <v>0.66666666666666663</v>
      </c>
      <c r="T3040" s="826">
        <v>0.5</v>
      </c>
      <c r="U3040" s="828">
        <v>0.33333333333333331</v>
      </c>
    </row>
    <row r="3041" spans="1:21" ht="14.45" customHeight="1" x14ac:dyDescent="0.2">
      <c r="A3041" s="821">
        <v>21</v>
      </c>
      <c r="B3041" s="822" t="s">
        <v>3465</v>
      </c>
      <c r="C3041" s="822" t="s">
        <v>3471</v>
      </c>
      <c r="D3041" s="823" t="s">
        <v>6113</v>
      </c>
      <c r="E3041" s="824" t="s">
        <v>3526</v>
      </c>
      <c r="F3041" s="822" t="s">
        <v>3466</v>
      </c>
      <c r="G3041" s="822" t="s">
        <v>5336</v>
      </c>
      <c r="H3041" s="822" t="s">
        <v>329</v>
      </c>
      <c r="I3041" s="822" t="s">
        <v>5649</v>
      </c>
      <c r="J3041" s="822" t="s">
        <v>5650</v>
      </c>
      <c r="K3041" s="822" t="s">
        <v>5651</v>
      </c>
      <c r="L3041" s="825">
        <v>60.39</v>
      </c>
      <c r="M3041" s="825">
        <v>60.39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21</v>
      </c>
      <c r="B3042" s="822" t="s">
        <v>3465</v>
      </c>
      <c r="C3042" s="822" t="s">
        <v>3471</v>
      </c>
      <c r="D3042" s="823" t="s">
        <v>6113</v>
      </c>
      <c r="E3042" s="824" t="s">
        <v>3526</v>
      </c>
      <c r="F3042" s="822" t="s">
        <v>3466</v>
      </c>
      <c r="G3042" s="822" t="s">
        <v>4060</v>
      </c>
      <c r="H3042" s="822" t="s">
        <v>662</v>
      </c>
      <c r="I3042" s="822" t="s">
        <v>4061</v>
      </c>
      <c r="J3042" s="822" t="s">
        <v>4062</v>
      </c>
      <c r="K3042" s="822" t="s">
        <v>768</v>
      </c>
      <c r="L3042" s="825">
        <v>502.31</v>
      </c>
      <c r="M3042" s="825">
        <v>13562.370000000003</v>
      </c>
      <c r="N3042" s="822">
        <v>27</v>
      </c>
      <c r="O3042" s="826">
        <v>23.5</v>
      </c>
      <c r="P3042" s="825">
        <v>7534.6500000000024</v>
      </c>
      <c r="Q3042" s="827">
        <v>0.55555555555555558</v>
      </c>
      <c r="R3042" s="822">
        <v>15</v>
      </c>
      <c r="S3042" s="827">
        <v>0.55555555555555558</v>
      </c>
      <c r="T3042" s="826">
        <v>12</v>
      </c>
      <c r="U3042" s="828">
        <v>0.51063829787234039</v>
      </c>
    </row>
    <row r="3043" spans="1:21" ht="14.45" customHeight="1" x14ac:dyDescent="0.2">
      <c r="A3043" s="821">
        <v>21</v>
      </c>
      <c r="B3043" s="822" t="s">
        <v>3465</v>
      </c>
      <c r="C3043" s="822" t="s">
        <v>3471</v>
      </c>
      <c r="D3043" s="823" t="s">
        <v>6113</v>
      </c>
      <c r="E3043" s="824" t="s">
        <v>3526</v>
      </c>
      <c r="F3043" s="822" t="s">
        <v>3466</v>
      </c>
      <c r="G3043" s="822" t="s">
        <v>4063</v>
      </c>
      <c r="H3043" s="822" t="s">
        <v>662</v>
      </c>
      <c r="I3043" s="822" t="s">
        <v>2828</v>
      </c>
      <c r="J3043" s="822" t="s">
        <v>1006</v>
      </c>
      <c r="K3043" s="822" t="s">
        <v>2829</v>
      </c>
      <c r="L3043" s="825">
        <v>134.61000000000001</v>
      </c>
      <c r="M3043" s="825">
        <v>807.66000000000008</v>
      </c>
      <c r="N3043" s="822">
        <v>6</v>
      </c>
      <c r="O3043" s="826">
        <v>5</v>
      </c>
      <c r="P3043" s="825">
        <v>269.22000000000003</v>
      </c>
      <c r="Q3043" s="827">
        <v>0.33333333333333331</v>
      </c>
      <c r="R3043" s="822">
        <v>2</v>
      </c>
      <c r="S3043" s="827">
        <v>0.33333333333333331</v>
      </c>
      <c r="T3043" s="826">
        <v>1.5</v>
      </c>
      <c r="U3043" s="828">
        <v>0.3</v>
      </c>
    </row>
    <row r="3044" spans="1:21" ht="14.45" customHeight="1" x14ac:dyDescent="0.2">
      <c r="A3044" s="821">
        <v>21</v>
      </c>
      <c r="B3044" s="822" t="s">
        <v>3465</v>
      </c>
      <c r="C3044" s="822" t="s">
        <v>3471</v>
      </c>
      <c r="D3044" s="823" t="s">
        <v>6113</v>
      </c>
      <c r="E3044" s="824" t="s">
        <v>3526</v>
      </c>
      <c r="F3044" s="822" t="s">
        <v>3466</v>
      </c>
      <c r="G3044" s="822" t="s">
        <v>4064</v>
      </c>
      <c r="H3044" s="822" t="s">
        <v>329</v>
      </c>
      <c r="I3044" s="822" t="s">
        <v>5007</v>
      </c>
      <c r="J3044" s="822" t="s">
        <v>4472</v>
      </c>
      <c r="K3044" s="822" t="s">
        <v>5008</v>
      </c>
      <c r="L3044" s="825">
        <v>237.31</v>
      </c>
      <c r="M3044" s="825">
        <v>237.31</v>
      </c>
      <c r="N3044" s="822">
        <v>1</v>
      </c>
      <c r="O3044" s="826">
        <v>0.5</v>
      </c>
      <c r="P3044" s="825">
        <v>237.31</v>
      </c>
      <c r="Q3044" s="827">
        <v>1</v>
      </c>
      <c r="R3044" s="822">
        <v>1</v>
      </c>
      <c r="S3044" s="827">
        <v>1</v>
      </c>
      <c r="T3044" s="826">
        <v>0.5</v>
      </c>
      <c r="U3044" s="828">
        <v>1</v>
      </c>
    </row>
    <row r="3045" spans="1:21" ht="14.45" customHeight="1" x14ac:dyDescent="0.2">
      <c r="A3045" s="821">
        <v>21</v>
      </c>
      <c r="B3045" s="822" t="s">
        <v>3465</v>
      </c>
      <c r="C3045" s="822" t="s">
        <v>3471</v>
      </c>
      <c r="D3045" s="823" t="s">
        <v>6113</v>
      </c>
      <c r="E3045" s="824" t="s">
        <v>3526</v>
      </c>
      <c r="F3045" s="822" t="s">
        <v>3466</v>
      </c>
      <c r="G3045" s="822" t="s">
        <v>4064</v>
      </c>
      <c r="H3045" s="822" t="s">
        <v>329</v>
      </c>
      <c r="I3045" s="822" t="s">
        <v>4574</v>
      </c>
      <c r="J3045" s="822" t="s">
        <v>4472</v>
      </c>
      <c r="K3045" s="822" t="s">
        <v>4575</v>
      </c>
      <c r="L3045" s="825">
        <v>118.65</v>
      </c>
      <c r="M3045" s="825">
        <v>237.3</v>
      </c>
      <c r="N3045" s="822">
        <v>2</v>
      </c>
      <c r="O3045" s="826">
        <v>1.5</v>
      </c>
      <c r="P3045" s="825">
        <v>118.65</v>
      </c>
      <c r="Q3045" s="827">
        <v>0.5</v>
      </c>
      <c r="R3045" s="822">
        <v>1</v>
      </c>
      <c r="S3045" s="827">
        <v>0.5</v>
      </c>
      <c r="T3045" s="826">
        <v>0.5</v>
      </c>
      <c r="U3045" s="828">
        <v>0.33333333333333331</v>
      </c>
    </row>
    <row r="3046" spans="1:21" ht="14.45" customHeight="1" x14ac:dyDescent="0.2">
      <c r="A3046" s="821">
        <v>21</v>
      </c>
      <c r="B3046" s="822" t="s">
        <v>3465</v>
      </c>
      <c r="C3046" s="822" t="s">
        <v>3471</v>
      </c>
      <c r="D3046" s="823" t="s">
        <v>6113</v>
      </c>
      <c r="E3046" s="824" t="s">
        <v>3526</v>
      </c>
      <c r="F3046" s="822" t="s">
        <v>3466</v>
      </c>
      <c r="G3046" s="822" t="s">
        <v>4068</v>
      </c>
      <c r="H3046" s="822" t="s">
        <v>662</v>
      </c>
      <c r="I3046" s="822" t="s">
        <v>2810</v>
      </c>
      <c r="J3046" s="822" t="s">
        <v>2811</v>
      </c>
      <c r="K3046" s="822" t="s">
        <v>2812</v>
      </c>
      <c r="L3046" s="825">
        <v>102.85</v>
      </c>
      <c r="M3046" s="825">
        <v>822.8</v>
      </c>
      <c r="N3046" s="822">
        <v>8</v>
      </c>
      <c r="O3046" s="826">
        <v>4</v>
      </c>
      <c r="P3046" s="825">
        <v>822.8</v>
      </c>
      <c r="Q3046" s="827">
        <v>1</v>
      </c>
      <c r="R3046" s="822">
        <v>8</v>
      </c>
      <c r="S3046" s="827">
        <v>1</v>
      </c>
      <c r="T3046" s="826">
        <v>4</v>
      </c>
      <c r="U3046" s="828">
        <v>1</v>
      </c>
    </row>
    <row r="3047" spans="1:21" ht="14.45" customHeight="1" x14ac:dyDescent="0.2">
      <c r="A3047" s="821">
        <v>21</v>
      </c>
      <c r="B3047" s="822" t="s">
        <v>3465</v>
      </c>
      <c r="C3047" s="822" t="s">
        <v>3471</v>
      </c>
      <c r="D3047" s="823" t="s">
        <v>6113</v>
      </c>
      <c r="E3047" s="824" t="s">
        <v>3526</v>
      </c>
      <c r="F3047" s="822" t="s">
        <v>3466</v>
      </c>
      <c r="G3047" s="822" t="s">
        <v>4068</v>
      </c>
      <c r="H3047" s="822" t="s">
        <v>662</v>
      </c>
      <c r="I3047" s="822" t="s">
        <v>2813</v>
      </c>
      <c r="J3047" s="822" t="s">
        <v>2811</v>
      </c>
      <c r="K3047" s="822" t="s">
        <v>2814</v>
      </c>
      <c r="L3047" s="825">
        <v>131.86000000000001</v>
      </c>
      <c r="M3047" s="825">
        <v>923.0200000000001</v>
      </c>
      <c r="N3047" s="822">
        <v>7</v>
      </c>
      <c r="O3047" s="826">
        <v>2.5</v>
      </c>
      <c r="P3047" s="825">
        <v>791.16000000000008</v>
      </c>
      <c r="Q3047" s="827">
        <v>0.8571428571428571</v>
      </c>
      <c r="R3047" s="822">
        <v>6</v>
      </c>
      <c r="S3047" s="827">
        <v>0.8571428571428571</v>
      </c>
      <c r="T3047" s="826">
        <v>1.5</v>
      </c>
      <c r="U3047" s="828">
        <v>0.6</v>
      </c>
    </row>
    <row r="3048" spans="1:21" ht="14.45" customHeight="1" x14ac:dyDescent="0.2">
      <c r="A3048" s="821">
        <v>21</v>
      </c>
      <c r="B3048" s="822" t="s">
        <v>3465</v>
      </c>
      <c r="C3048" s="822" t="s">
        <v>3471</v>
      </c>
      <c r="D3048" s="823" t="s">
        <v>6113</v>
      </c>
      <c r="E3048" s="824" t="s">
        <v>3526</v>
      </c>
      <c r="F3048" s="822" t="s">
        <v>3466</v>
      </c>
      <c r="G3048" s="822" t="s">
        <v>5652</v>
      </c>
      <c r="H3048" s="822" t="s">
        <v>662</v>
      </c>
      <c r="I3048" s="822" t="s">
        <v>3230</v>
      </c>
      <c r="J3048" s="822" t="s">
        <v>2171</v>
      </c>
      <c r="K3048" s="822" t="s">
        <v>2172</v>
      </c>
      <c r="L3048" s="825">
        <v>86.73</v>
      </c>
      <c r="M3048" s="825">
        <v>693.83999999999992</v>
      </c>
      <c r="N3048" s="822">
        <v>8</v>
      </c>
      <c r="O3048" s="826">
        <v>1.5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21</v>
      </c>
      <c r="B3049" s="822" t="s">
        <v>3465</v>
      </c>
      <c r="C3049" s="822" t="s">
        <v>3471</v>
      </c>
      <c r="D3049" s="823" t="s">
        <v>6113</v>
      </c>
      <c r="E3049" s="824" t="s">
        <v>3526</v>
      </c>
      <c r="F3049" s="822" t="s">
        <v>3466</v>
      </c>
      <c r="G3049" s="822" t="s">
        <v>5653</v>
      </c>
      <c r="H3049" s="822" t="s">
        <v>329</v>
      </c>
      <c r="I3049" s="822" t="s">
        <v>5654</v>
      </c>
      <c r="J3049" s="822" t="s">
        <v>5655</v>
      </c>
      <c r="K3049" s="822" t="s">
        <v>5656</v>
      </c>
      <c r="L3049" s="825">
        <v>63.61</v>
      </c>
      <c r="M3049" s="825">
        <v>63.61</v>
      </c>
      <c r="N3049" s="822">
        <v>1</v>
      </c>
      <c r="O3049" s="826">
        <v>0.5</v>
      </c>
      <c r="P3049" s="825">
        <v>63.61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21</v>
      </c>
      <c r="B3050" s="822" t="s">
        <v>3465</v>
      </c>
      <c r="C3050" s="822" t="s">
        <v>3471</v>
      </c>
      <c r="D3050" s="823" t="s">
        <v>6113</v>
      </c>
      <c r="E3050" s="824" t="s">
        <v>3526</v>
      </c>
      <c r="F3050" s="822" t="s">
        <v>3466</v>
      </c>
      <c r="G3050" s="822" t="s">
        <v>4081</v>
      </c>
      <c r="H3050" s="822" t="s">
        <v>329</v>
      </c>
      <c r="I3050" s="822" t="s">
        <v>4082</v>
      </c>
      <c r="J3050" s="822" t="s">
        <v>1535</v>
      </c>
      <c r="K3050" s="822" t="s">
        <v>4083</v>
      </c>
      <c r="L3050" s="825">
        <v>98.2</v>
      </c>
      <c r="M3050" s="825">
        <v>392.8</v>
      </c>
      <c r="N3050" s="822">
        <v>4</v>
      </c>
      <c r="O3050" s="826">
        <v>2</v>
      </c>
      <c r="P3050" s="825">
        <v>392.8</v>
      </c>
      <c r="Q3050" s="827">
        <v>1</v>
      </c>
      <c r="R3050" s="822">
        <v>4</v>
      </c>
      <c r="S3050" s="827">
        <v>1</v>
      </c>
      <c r="T3050" s="826">
        <v>2</v>
      </c>
      <c r="U3050" s="828">
        <v>1</v>
      </c>
    </row>
    <row r="3051" spans="1:21" ht="14.45" customHeight="1" x14ac:dyDescent="0.2">
      <c r="A3051" s="821">
        <v>21</v>
      </c>
      <c r="B3051" s="822" t="s">
        <v>3465</v>
      </c>
      <c r="C3051" s="822" t="s">
        <v>3471</v>
      </c>
      <c r="D3051" s="823" t="s">
        <v>6113</v>
      </c>
      <c r="E3051" s="824" t="s">
        <v>3526</v>
      </c>
      <c r="F3051" s="822" t="s">
        <v>3466</v>
      </c>
      <c r="G3051" s="822" t="s">
        <v>5657</v>
      </c>
      <c r="H3051" s="822" t="s">
        <v>329</v>
      </c>
      <c r="I3051" s="822" t="s">
        <v>5658</v>
      </c>
      <c r="J3051" s="822" t="s">
        <v>5659</v>
      </c>
      <c r="K3051" s="822" t="s">
        <v>5660</v>
      </c>
      <c r="L3051" s="825">
        <v>57.85</v>
      </c>
      <c r="M3051" s="825">
        <v>231.4</v>
      </c>
      <c r="N3051" s="822">
        <v>4</v>
      </c>
      <c r="O3051" s="826">
        <v>3</v>
      </c>
      <c r="P3051" s="825">
        <v>231.4</v>
      </c>
      <c r="Q3051" s="827">
        <v>1</v>
      </c>
      <c r="R3051" s="822">
        <v>4</v>
      </c>
      <c r="S3051" s="827">
        <v>1</v>
      </c>
      <c r="T3051" s="826">
        <v>3</v>
      </c>
      <c r="U3051" s="828">
        <v>1</v>
      </c>
    </row>
    <row r="3052" spans="1:21" ht="14.45" customHeight="1" x14ac:dyDescent="0.2">
      <c r="A3052" s="821">
        <v>21</v>
      </c>
      <c r="B3052" s="822" t="s">
        <v>3465</v>
      </c>
      <c r="C3052" s="822" t="s">
        <v>3471</v>
      </c>
      <c r="D3052" s="823" t="s">
        <v>6113</v>
      </c>
      <c r="E3052" s="824" t="s">
        <v>3526</v>
      </c>
      <c r="F3052" s="822" t="s">
        <v>3466</v>
      </c>
      <c r="G3052" s="822" t="s">
        <v>5186</v>
      </c>
      <c r="H3052" s="822" t="s">
        <v>329</v>
      </c>
      <c r="I3052" s="822" t="s">
        <v>5661</v>
      </c>
      <c r="J3052" s="822" t="s">
        <v>1788</v>
      </c>
      <c r="K3052" s="822" t="s">
        <v>1789</v>
      </c>
      <c r="L3052" s="825">
        <v>61.97</v>
      </c>
      <c r="M3052" s="825">
        <v>61.97</v>
      </c>
      <c r="N3052" s="822">
        <v>1</v>
      </c>
      <c r="O3052" s="826">
        <v>0.5</v>
      </c>
      <c r="P3052" s="825">
        <v>61.97</v>
      </c>
      <c r="Q3052" s="827">
        <v>1</v>
      </c>
      <c r="R3052" s="822">
        <v>1</v>
      </c>
      <c r="S3052" s="827">
        <v>1</v>
      </c>
      <c r="T3052" s="826">
        <v>0.5</v>
      </c>
      <c r="U3052" s="828">
        <v>1</v>
      </c>
    </row>
    <row r="3053" spans="1:21" ht="14.45" customHeight="1" x14ac:dyDescent="0.2">
      <c r="A3053" s="821">
        <v>21</v>
      </c>
      <c r="B3053" s="822" t="s">
        <v>3465</v>
      </c>
      <c r="C3053" s="822" t="s">
        <v>3471</v>
      </c>
      <c r="D3053" s="823" t="s">
        <v>6113</v>
      </c>
      <c r="E3053" s="824" t="s">
        <v>3526</v>
      </c>
      <c r="F3053" s="822" t="s">
        <v>3466</v>
      </c>
      <c r="G3053" s="822" t="s">
        <v>5186</v>
      </c>
      <c r="H3053" s="822" t="s">
        <v>329</v>
      </c>
      <c r="I3053" s="822" t="s">
        <v>5187</v>
      </c>
      <c r="J3053" s="822" t="s">
        <v>1788</v>
      </c>
      <c r="K3053" s="822" t="s">
        <v>1792</v>
      </c>
      <c r="L3053" s="825">
        <v>61.97</v>
      </c>
      <c r="M3053" s="825">
        <v>61.97</v>
      </c>
      <c r="N3053" s="822">
        <v>1</v>
      </c>
      <c r="O3053" s="826">
        <v>0.5</v>
      </c>
      <c r="P3053" s="825">
        <v>61.97</v>
      </c>
      <c r="Q3053" s="827">
        <v>1</v>
      </c>
      <c r="R3053" s="822">
        <v>1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21</v>
      </c>
      <c r="B3054" s="822" t="s">
        <v>3465</v>
      </c>
      <c r="C3054" s="822" t="s">
        <v>3471</v>
      </c>
      <c r="D3054" s="823" t="s">
        <v>6113</v>
      </c>
      <c r="E3054" s="824" t="s">
        <v>3526</v>
      </c>
      <c r="F3054" s="822" t="s">
        <v>3466</v>
      </c>
      <c r="G3054" s="822" t="s">
        <v>3573</v>
      </c>
      <c r="H3054" s="822" t="s">
        <v>329</v>
      </c>
      <c r="I3054" s="822" t="s">
        <v>5117</v>
      </c>
      <c r="J3054" s="822" t="s">
        <v>4093</v>
      </c>
      <c r="K3054" s="822" t="s">
        <v>5118</v>
      </c>
      <c r="L3054" s="825">
        <v>33.4</v>
      </c>
      <c r="M3054" s="825">
        <v>100.19999999999999</v>
      </c>
      <c r="N3054" s="822">
        <v>3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21</v>
      </c>
      <c r="B3055" s="822" t="s">
        <v>3465</v>
      </c>
      <c r="C3055" s="822" t="s">
        <v>3471</v>
      </c>
      <c r="D3055" s="823" t="s">
        <v>6113</v>
      </c>
      <c r="E3055" s="824" t="s">
        <v>3526</v>
      </c>
      <c r="F3055" s="822" t="s">
        <v>3466</v>
      </c>
      <c r="G3055" s="822" t="s">
        <v>3573</v>
      </c>
      <c r="H3055" s="822" t="s">
        <v>329</v>
      </c>
      <c r="I3055" s="822" t="s">
        <v>3574</v>
      </c>
      <c r="J3055" s="822" t="s">
        <v>3575</v>
      </c>
      <c r="K3055" s="822" t="s">
        <v>3576</v>
      </c>
      <c r="L3055" s="825">
        <v>100.17</v>
      </c>
      <c r="M3055" s="825">
        <v>901.53</v>
      </c>
      <c r="N3055" s="822">
        <v>9</v>
      </c>
      <c r="O3055" s="826">
        <v>4</v>
      </c>
      <c r="P3055" s="825">
        <v>601.02</v>
      </c>
      <c r="Q3055" s="827">
        <v>0.66666666666666663</v>
      </c>
      <c r="R3055" s="822">
        <v>6</v>
      </c>
      <c r="S3055" s="827">
        <v>0.66666666666666663</v>
      </c>
      <c r="T3055" s="826">
        <v>2.5</v>
      </c>
      <c r="U3055" s="828">
        <v>0.625</v>
      </c>
    </row>
    <row r="3056" spans="1:21" ht="14.45" customHeight="1" x14ac:dyDescent="0.2">
      <c r="A3056" s="821">
        <v>21</v>
      </c>
      <c r="B3056" s="822" t="s">
        <v>3465</v>
      </c>
      <c r="C3056" s="822" t="s">
        <v>3471</v>
      </c>
      <c r="D3056" s="823" t="s">
        <v>6113</v>
      </c>
      <c r="E3056" s="824" t="s">
        <v>3526</v>
      </c>
      <c r="F3056" s="822" t="s">
        <v>3466</v>
      </c>
      <c r="G3056" s="822" t="s">
        <v>3573</v>
      </c>
      <c r="H3056" s="822" t="s">
        <v>329</v>
      </c>
      <c r="I3056" s="822" t="s">
        <v>4101</v>
      </c>
      <c r="J3056" s="822" t="s">
        <v>1548</v>
      </c>
      <c r="K3056" s="822" t="s">
        <v>4102</v>
      </c>
      <c r="L3056" s="825">
        <v>33.4</v>
      </c>
      <c r="M3056" s="825">
        <v>233.8</v>
      </c>
      <c r="N3056" s="822">
        <v>7</v>
      </c>
      <c r="O3056" s="826">
        <v>2.5</v>
      </c>
      <c r="P3056" s="825">
        <v>167</v>
      </c>
      <c r="Q3056" s="827">
        <v>0.7142857142857143</v>
      </c>
      <c r="R3056" s="822">
        <v>5</v>
      </c>
      <c r="S3056" s="827">
        <v>0.7142857142857143</v>
      </c>
      <c r="T3056" s="826">
        <v>1.5</v>
      </c>
      <c r="U3056" s="828">
        <v>0.6</v>
      </c>
    </row>
    <row r="3057" spans="1:21" ht="14.45" customHeight="1" x14ac:dyDescent="0.2">
      <c r="A3057" s="821">
        <v>21</v>
      </c>
      <c r="B3057" s="822" t="s">
        <v>3465</v>
      </c>
      <c r="C3057" s="822" t="s">
        <v>3471</v>
      </c>
      <c r="D3057" s="823" t="s">
        <v>6113</v>
      </c>
      <c r="E3057" s="824" t="s">
        <v>3526</v>
      </c>
      <c r="F3057" s="822" t="s">
        <v>3466</v>
      </c>
      <c r="G3057" s="822" t="s">
        <v>3573</v>
      </c>
      <c r="H3057" s="822" t="s">
        <v>329</v>
      </c>
      <c r="I3057" s="822" t="s">
        <v>4103</v>
      </c>
      <c r="J3057" s="822" t="s">
        <v>1548</v>
      </c>
      <c r="K3057" s="822" t="s">
        <v>4094</v>
      </c>
      <c r="L3057" s="825">
        <v>33.4</v>
      </c>
      <c r="M3057" s="825">
        <v>434.2</v>
      </c>
      <c r="N3057" s="822">
        <v>13</v>
      </c>
      <c r="O3057" s="826">
        <v>4.5</v>
      </c>
      <c r="P3057" s="825">
        <v>400.8</v>
      </c>
      <c r="Q3057" s="827">
        <v>0.92307692307692313</v>
      </c>
      <c r="R3057" s="822">
        <v>12</v>
      </c>
      <c r="S3057" s="827">
        <v>0.92307692307692313</v>
      </c>
      <c r="T3057" s="826">
        <v>4</v>
      </c>
      <c r="U3057" s="828">
        <v>0.88888888888888884</v>
      </c>
    </row>
    <row r="3058" spans="1:21" ht="14.45" customHeight="1" x14ac:dyDescent="0.2">
      <c r="A3058" s="821">
        <v>21</v>
      </c>
      <c r="B3058" s="822" t="s">
        <v>3465</v>
      </c>
      <c r="C3058" s="822" t="s">
        <v>3471</v>
      </c>
      <c r="D3058" s="823" t="s">
        <v>6113</v>
      </c>
      <c r="E3058" s="824" t="s">
        <v>3526</v>
      </c>
      <c r="F3058" s="822" t="s">
        <v>3466</v>
      </c>
      <c r="G3058" s="822" t="s">
        <v>3573</v>
      </c>
      <c r="H3058" s="822" t="s">
        <v>329</v>
      </c>
      <c r="I3058" s="822" t="s">
        <v>5662</v>
      </c>
      <c r="J3058" s="822" t="s">
        <v>3575</v>
      </c>
      <c r="K3058" s="822" t="s">
        <v>5663</v>
      </c>
      <c r="L3058" s="825">
        <v>150.26</v>
      </c>
      <c r="M3058" s="825">
        <v>300.52</v>
      </c>
      <c r="N3058" s="822">
        <v>2</v>
      </c>
      <c r="O3058" s="826">
        <v>1</v>
      </c>
      <c r="P3058" s="825">
        <v>300.52</v>
      </c>
      <c r="Q3058" s="827">
        <v>1</v>
      </c>
      <c r="R3058" s="822">
        <v>2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21</v>
      </c>
      <c r="B3059" s="822" t="s">
        <v>3465</v>
      </c>
      <c r="C3059" s="822" t="s">
        <v>3471</v>
      </c>
      <c r="D3059" s="823" t="s">
        <v>6113</v>
      </c>
      <c r="E3059" s="824" t="s">
        <v>3526</v>
      </c>
      <c r="F3059" s="822" t="s">
        <v>3466</v>
      </c>
      <c r="G3059" s="822" t="s">
        <v>3573</v>
      </c>
      <c r="H3059" s="822" t="s">
        <v>329</v>
      </c>
      <c r="I3059" s="822" t="s">
        <v>4485</v>
      </c>
      <c r="J3059" s="822" t="s">
        <v>3575</v>
      </c>
      <c r="K3059" s="822" t="s">
        <v>4486</v>
      </c>
      <c r="L3059" s="825">
        <v>100.17</v>
      </c>
      <c r="M3059" s="825">
        <v>1302.21</v>
      </c>
      <c r="N3059" s="822">
        <v>13</v>
      </c>
      <c r="O3059" s="826">
        <v>6.5</v>
      </c>
      <c r="P3059" s="825">
        <v>901.53000000000009</v>
      </c>
      <c r="Q3059" s="827">
        <v>0.6923076923076924</v>
      </c>
      <c r="R3059" s="822">
        <v>9</v>
      </c>
      <c r="S3059" s="827">
        <v>0.69230769230769229</v>
      </c>
      <c r="T3059" s="826">
        <v>4</v>
      </c>
      <c r="U3059" s="828">
        <v>0.61538461538461542</v>
      </c>
    </row>
    <row r="3060" spans="1:21" ht="14.45" customHeight="1" x14ac:dyDescent="0.2">
      <c r="A3060" s="821">
        <v>21</v>
      </c>
      <c r="B3060" s="822" t="s">
        <v>3465</v>
      </c>
      <c r="C3060" s="822" t="s">
        <v>3471</v>
      </c>
      <c r="D3060" s="823" t="s">
        <v>6113</v>
      </c>
      <c r="E3060" s="824" t="s">
        <v>3526</v>
      </c>
      <c r="F3060" s="822" t="s">
        <v>3466</v>
      </c>
      <c r="G3060" s="822" t="s">
        <v>3573</v>
      </c>
      <c r="H3060" s="822" t="s">
        <v>329</v>
      </c>
      <c r="I3060" s="822" t="s">
        <v>5188</v>
      </c>
      <c r="J3060" s="822" t="s">
        <v>4488</v>
      </c>
      <c r="K3060" s="822" t="s">
        <v>4560</v>
      </c>
      <c r="L3060" s="825">
        <v>166.96</v>
      </c>
      <c r="M3060" s="825">
        <v>333.92</v>
      </c>
      <c r="N3060" s="822">
        <v>2</v>
      </c>
      <c r="O3060" s="826">
        <v>2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21</v>
      </c>
      <c r="B3061" s="822" t="s">
        <v>3465</v>
      </c>
      <c r="C3061" s="822" t="s">
        <v>3471</v>
      </c>
      <c r="D3061" s="823" t="s">
        <v>6113</v>
      </c>
      <c r="E3061" s="824" t="s">
        <v>3526</v>
      </c>
      <c r="F3061" s="822" t="s">
        <v>3466</v>
      </c>
      <c r="G3061" s="822" t="s">
        <v>3573</v>
      </c>
      <c r="H3061" s="822" t="s">
        <v>329</v>
      </c>
      <c r="I3061" s="822" t="s">
        <v>5664</v>
      </c>
      <c r="J3061" s="822" t="s">
        <v>4488</v>
      </c>
      <c r="K3061" s="822" t="s">
        <v>2751</v>
      </c>
      <c r="L3061" s="825">
        <v>100.17</v>
      </c>
      <c r="M3061" s="825">
        <v>200.34</v>
      </c>
      <c r="N3061" s="822">
        <v>2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21</v>
      </c>
      <c r="B3062" s="822" t="s">
        <v>3465</v>
      </c>
      <c r="C3062" s="822" t="s">
        <v>3471</v>
      </c>
      <c r="D3062" s="823" t="s">
        <v>6113</v>
      </c>
      <c r="E3062" s="824" t="s">
        <v>3526</v>
      </c>
      <c r="F3062" s="822" t="s">
        <v>3466</v>
      </c>
      <c r="G3062" s="822" t="s">
        <v>5263</v>
      </c>
      <c r="H3062" s="822" t="s">
        <v>329</v>
      </c>
      <c r="I3062" s="822" t="s">
        <v>5665</v>
      </c>
      <c r="J3062" s="822" t="s">
        <v>5265</v>
      </c>
      <c r="K3062" s="822" t="s">
        <v>5666</v>
      </c>
      <c r="L3062" s="825">
        <v>43.94</v>
      </c>
      <c r="M3062" s="825">
        <v>1230.3200000000002</v>
      </c>
      <c r="N3062" s="822">
        <v>28</v>
      </c>
      <c r="O3062" s="826">
        <v>12</v>
      </c>
      <c r="P3062" s="825">
        <v>1142.44</v>
      </c>
      <c r="Q3062" s="827">
        <v>0.92857142857142849</v>
      </c>
      <c r="R3062" s="822">
        <v>26</v>
      </c>
      <c r="S3062" s="827">
        <v>0.9285714285714286</v>
      </c>
      <c r="T3062" s="826">
        <v>10</v>
      </c>
      <c r="U3062" s="828">
        <v>0.83333333333333337</v>
      </c>
    </row>
    <row r="3063" spans="1:21" ht="14.45" customHeight="1" x14ac:dyDescent="0.2">
      <c r="A3063" s="821">
        <v>21</v>
      </c>
      <c r="B3063" s="822" t="s">
        <v>3465</v>
      </c>
      <c r="C3063" s="822" t="s">
        <v>3471</v>
      </c>
      <c r="D3063" s="823" t="s">
        <v>6113</v>
      </c>
      <c r="E3063" s="824" t="s">
        <v>3526</v>
      </c>
      <c r="F3063" s="822" t="s">
        <v>3466</v>
      </c>
      <c r="G3063" s="822" t="s">
        <v>5263</v>
      </c>
      <c r="H3063" s="822" t="s">
        <v>329</v>
      </c>
      <c r="I3063" s="822" t="s">
        <v>5264</v>
      </c>
      <c r="J3063" s="822" t="s">
        <v>5265</v>
      </c>
      <c r="K3063" s="822" t="s">
        <v>5266</v>
      </c>
      <c r="L3063" s="825">
        <v>87.87</v>
      </c>
      <c r="M3063" s="825">
        <v>2372.4899999999998</v>
      </c>
      <c r="N3063" s="822">
        <v>27</v>
      </c>
      <c r="O3063" s="826">
        <v>12</v>
      </c>
      <c r="P3063" s="825">
        <v>1669.53</v>
      </c>
      <c r="Q3063" s="827">
        <v>0.70370370370370372</v>
      </c>
      <c r="R3063" s="822">
        <v>19</v>
      </c>
      <c r="S3063" s="827">
        <v>0.70370370370370372</v>
      </c>
      <c r="T3063" s="826">
        <v>7.5</v>
      </c>
      <c r="U3063" s="828">
        <v>0.625</v>
      </c>
    </row>
    <row r="3064" spans="1:21" ht="14.45" customHeight="1" x14ac:dyDescent="0.2">
      <c r="A3064" s="821">
        <v>21</v>
      </c>
      <c r="B3064" s="822" t="s">
        <v>3465</v>
      </c>
      <c r="C3064" s="822" t="s">
        <v>3471</v>
      </c>
      <c r="D3064" s="823" t="s">
        <v>6113</v>
      </c>
      <c r="E3064" s="824" t="s">
        <v>3526</v>
      </c>
      <c r="F3064" s="822" t="s">
        <v>3466</v>
      </c>
      <c r="G3064" s="822" t="s">
        <v>5263</v>
      </c>
      <c r="H3064" s="822" t="s">
        <v>329</v>
      </c>
      <c r="I3064" s="822" t="s">
        <v>5667</v>
      </c>
      <c r="J3064" s="822" t="s">
        <v>5668</v>
      </c>
      <c r="K3064" s="822" t="s">
        <v>5666</v>
      </c>
      <c r="L3064" s="825">
        <v>43.94</v>
      </c>
      <c r="M3064" s="825">
        <v>43.94</v>
      </c>
      <c r="N3064" s="822">
        <v>1</v>
      </c>
      <c r="O3064" s="826">
        <v>0.5</v>
      </c>
      <c r="P3064" s="825">
        <v>43.94</v>
      </c>
      <c r="Q3064" s="827">
        <v>1</v>
      </c>
      <c r="R3064" s="822">
        <v>1</v>
      </c>
      <c r="S3064" s="827">
        <v>1</v>
      </c>
      <c r="T3064" s="826">
        <v>0.5</v>
      </c>
      <c r="U3064" s="828">
        <v>1</v>
      </c>
    </row>
    <row r="3065" spans="1:21" ht="14.45" customHeight="1" x14ac:dyDescent="0.2">
      <c r="A3065" s="821">
        <v>21</v>
      </c>
      <c r="B3065" s="822" t="s">
        <v>3465</v>
      </c>
      <c r="C3065" s="822" t="s">
        <v>3471</v>
      </c>
      <c r="D3065" s="823" t="s">
        <v>6113</v>
      </c>
      <c r="E3065" s="824" t="s">
        <v>3526</v>
      </c>
      <c r="F3065" s="822" t="s">
        <v>3466</v>
      </c>
      <c r="G3065" s="822" t="s">
        <v>5669</v>
      </c>
      <c r="H3065" s="822" t="s">
        <v>329</v>
      </c>
      <c r="I3065" s="822" t="s">
        <v>5670</v>
      </c>
      <c r="J3065" s="822" t="s">
        <v>5671</v>
      </c>
      <c r="K3065" s="822" t="s">
        <v>5672</v>
      </c>
      <c r="L3065" s="825">
        <v>0</v>
      </c>
      <c r="M3065" s="825">
        <v>0</v>
      </c>
      <c r="N3065" s="822">
        <v>2</v>
      </c>
      <c r="O3065" s="826">
        <v>1</v>
      </c>
      <c r="P3065" s="825">
        <v>0</v>
      </c>
      <c r="Q3065" s="827"/>
      <c r="R3065" s="822">
        <v>2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21</v>
      </c>
      <c r="B3066" s="822" t="s">
        <v>3465</v>
      </c>
      <c r="C3066" s="822" t="s">
        <v>3471</v>
      </c>
      <c r="D3066" s="823" t="s">
        <v>6113</v>
      </c>
      <c r="E3066" s="824" t="s">
        <v>3526</v>
      </c>
      <c r="F3066" s="822" t="s">
        <v>3466</v>
      </c>
      <c r="G3066" s="822" t="s">
        <v>5669</v>
      </c>
      <c r="H3066" s="822" t="s">
        <v>329</v>
      </c>
      <c r="I3066" s="822" t="s">
        <v>5673</v>
      </c>
      <c r="J3066" s="822" t="s">
        <v>5671</v>
      </c>
      <c r="K3066" s="822" t="s">
        <v>5674</v>
      </c>
      <c r="L3066" s="825">
        <v>221.48</v>
      </c>
      <c r="M3066" s="825">
        <v>664.43999999999994</v>
      </c>
      <c r="N3066" s="822">
        <v>3</v>
      </c>
      <c r="O3066" s="826">
        <v>2</v>
      </c>
      <c r="P3066" s="825">
        <v>664.43999999999994</v>
      </c>
      <c r="Q3066" s="827">
        <v>1</v>
      </c>
      <c r="R3066" s="822">
        <v>3</v>
      </c>
      <c r="S3066" s="827">
        <v>1</v>
      </c>
      <c r="T3066" s="826">
        <v>2</v>
      </c>
      <c r="U3066" s="828">
        <v>1</v>
      </c>
    </row>
    <row r="3067" spans="1:21" ht="14.45" customHeight="1" x14ac:dyDescent="0.2">
      <c r="A3067" s="821">
        <v>21</v>
      </c>
      <c r="B3067" s="822" t="s">
        <v>3465</v>
      </c>
      <c r="C3067" s="822" t="s">
        <v>3471</v>
      </c>
      <c r="D3067" s="823" t="s">
        <v>6113</v>
      </c>
      <c r="E3067" s="824" t="s">
        <v>3526</v>
      </c>
      <c r="F3067" s="822" t="s">
        <v>3466</v>
      </c>
      <c r="G3067" s="822" t="s">
        <v>5446</v>
      </c>
      <c r="H3067" s="822" t="s">
        <v>329</v>
      </c>
      <c r="I3067" s="822" t="s">
        <v>5675</v>
      </c>
      <c r="J3067" s="822" t="s">
        <v>5448</v>
      </c>
      <c r="K3067" s="822" t="s">
        <v>5676</v>
      </c>
      <c r="L3067" s="825">
        <v>104.65</v>
      </c>
      <c r="M3067" s="825">
        <v>104.65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21</v>
      </c>
      <c r="B3068" s="822" t="s">
        <v>3465</v>
      </c>
      <c r="C3068" s="822" t="s">
        <v>3471</v>
      </c>
      <c r="D3068" s="823" t="s">
        <v>6113</v>
      </c>
      <c r="E3068" s="824" t="s">
        <v>3526</v>
      </c>
      <c r="F3068" s="822" t="s">
        <v>3466</v>
      </c>
      <c r="G3068" s="822" t="s">
        <v>4111</v>
      </c>
      <c r="H3068" s="822" t="s">
        <v>329</v>
      </c>
      <c r="I3068" s="822" t="s">
        <v>4112</v>
      </c>
      <c r="J3068" s="822" t="s">
        <v>797</v>
      </c>
      <c r="K3068" s="822" t="s">
        <v>798</v>
      </c>
      <c r="L3068" s="825">
        <v>311.02</v>
      </c>
      <c r="M3068" s="825">
        <v>311.02</v>
      </c>
      <c r="N3068" s="822">
        <v>1</v>
      </c>
      <c r="O3068" s="826">
        <v>1</v>
      </c>
      <c r="P3068" s="825">
        <v>311.02</v>
      </c>
      <c r="Q3068" s="827">
        <v>1</v>
      </c>
      <c r="R3068" s="822">
        <v>1</v>
      </c>
      <c r="S3068" s="827">
        <v>1</v>
      </c>
      <c r="T3068" s="826">
        <v>1</v>
      </c>
      <c r="U3068" s="828">
        <v>1</v>
      </c>
    </row>
    <row r="3069" spans="1:21" ht="14.45" customHeight="1" x14ac:dyDescent="0.2">
      <c r="A3069" s="821">
        <v>21</v>
      </c>
      <c r="B3069" s="822" t="s">
        <v>3465</v>
      </c>
      <c r="C3069" s="822" t="s">
        <v>3471</v>
      </c>
      <c r="D3069" s="823" t="s">
        <v>6113</v>
      </c>
      <c r="E3069" s="824" t="s">
        <v>3526</v>
      </c>
      <c r="F3069" s="822" t="s">
        <v>3466</v>
      </c>
      <c r="G3069" s="822" t="s">
        <v>4111</v>
      </c>
      <c r="H3069" s="822" t="s">
        <v>329</v>
      </c>
      <c r="I3069" s="822" t="s">
        <v>4113</v>
      </c>
      <c r="J3069" s="822" t="s">
        <v>4114</v>
      </c>
      <c r="K3069" s="822" t="s">
        <v>4115</v>
      </c>
      <c r="L3069" s="825">
        <v>177.92</v>
      </c>
      <c r="M3069" s="825">
        <v>7294.7200000000012</v>
      </c>
      <c r="N3069" s="822">
        <v>41</v>
      </c>
      <c r="O3069" s="826">
        <v>29</v>
      </c>
      <c r="P3069" s="825">
        <v>4981.7600000000011</v>
      </c>
      <c r="Q3069" s="827">
        <v>0.68292682926829273</v>
      </c>
      <c r="R3069" s="822">
        <v>28</v>
      </c>
      <c r="S3069" s="827">
        <v>0.68292682926829273</v>
      </c>
      <c r="T3069" s="826">
        <v>18</v>
      </c>
      <c r="U3069" s="828">
        <v>0.62068965517241381</v>
      </c>
    </row>
    <row r="3070" spans="1:21" ht="14.45" customHeight="1" x14ac:dyDescent="0.2">
      <c r="A3070" s="821">
        <v>21</v>
      </c>
      <c r="B3070" s="822" t="s">
        <v>3465</v>
      </c>
      <c r="C3070" s="822" t="s">
        <v>3471</v>
      </c>
      <c r="D3070" s="823" t="s">
        <v>6113</v>
      </c>
      <c r="E3070" s="824" t="s">
        <v>3526</v>
      </c>
      <c r="F3070" s="822" t="s">
        <v>3466</v>
      </c>
      <c r="G3070" s="822" t="s">
        <v>4111</v>
      </c>
      <c r="H3070" s="822" t="s">
        <v>329</v>
      </c>
      <c r="I3070" s="822" t="s">
        <v>4727</v>
      </c>
      <c r="J3070" s="822" t="s">
        <v>788</v>
      </c>
      <c r="K3070" s="822" t="s">
        <v>4728</v>
      </c>
      <c r="L3070" s="825">
        <v>0</v>
      </c>
      <c r="M3070" s="825">
        <v>0</v>
      </c>
      <c r="N3070" s="822">
        <v>2</v>
      </c>
      <c r="O3070" s="826">
        <v>2</v>
      </c>
      <c r="P3070" s="825"/>
      <c r="Q3070" s="827"/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21</v>
      </c>
      <c r="B3071" s="822" t="s">
        <v>3465</v>
      </c>
      <c r="C3071" s="822" t="s">
        <v>3471</v>
      </c>
      <c r="D3071" s="823" t="s">
        <v>6113</v>
      </c>
      <c r="E3071" s="824" t="s">
        <v>3526</v>
      </c>
      <c r="F3071" s="822" t="s">
        <v>3466</v>
      </c>
      <c r="G3071" s="822" t="s">
        <v>4111</v>
      </c>
      <c r="H3071" s="822" t="s">
        <v>329</v>
      </c>
      <c r="I3071" s="822" t="s">
        <v>4116</v>
      </c>
      <c r="J3071" s="822" t="s">
        <v>4114</v>
      </c>
      <c r="K3071" s="822" t="s">
        <v>4117</v>
      </c>
      <c r="L3071" s="825">
        <v>387.73</v>
      </c>
      <c r="M3071" s="825">
        <v>2714.11</v>
      </c>
      <c r="N3071" s="822">
        <v>7</v>
      </c>
      <c r="O3071" s="826">
        <v>6.5</v>
      </c>
      <c r="P3071" s="825">
        <v>1938.65</v>
      </c>
      <c r="Q3071" s="827">
        <v>0.7142857142857143</v>
      </c>
      <c r="R3071" s="822">
        <v>5</v>
      </c>
      <c r="S3071" s="827">
        <v>0.7142857142857143</v>
      </c>
      <c r="T3071" s="826">
        <v>5</v>
      </c>
      <c r="U3071" s="828">
        <v>0.76923076923076927</v>
      </c>
    </row>
    <row r="3072" spans="1:21" ht="14.45" customHeight="1" x14ac:dyDescent="0.2">
      <c r="A3072" s="821">
        <v>21</v>
      </c>
      <c r="B3072" s="822" t="s">
        <v>3465</v>
      </c>
      <c r="C3072" s="822" t="s">
        <v>3471</v>
      </c>
      <c r="D3072" s="823" t="s">
        <v>6113</v>
      </c>
      <c r="E3072" s="824" t="s">
        <v>3526</v>
      </c>
      <c r="F3072" s="822" t="s">
        <v>3466</v>
      </c>
      <c r="G3072" s="822" t="s">
        <v>4111</v>
      </c>
      <c r="H3072" s="822" t="s">
        <v>329</v>
      </c>
      <c r="I3072" s="822" t="s">
        <v>4118</v>
      </c>
      <c r="J3072" s="822" t="s">
        <v>4119</v>
      </c>
      <c r="K3072" s="822" t="s">
        <v>4115</v>
      </c>
      <c r="L3072" s="825">
        <v>177.92</v>
      </c>
      <c r="M3072" s="825">
        <v>1067.52</v>
      </c>
      <c r="N3072" s="822">
        <v>6</v>
      </c>
      <c r="O3072" s="826">
        <v>4</v>
      </c>
      <c r="P3072" s="825">
        <v>711.68</v>
      </c>
      <c r="Q3072" s="827">
        <v>0.66666666666666663</v>
      </c>
      <c r="R3072" s="822">
        <v>4</v>
      </c>
      <c r="S3072" s="827">
        <v>0.66666666666666663</v>
      </c>
      <c r="T3072" s="826">
        <v>2.5</v>
      </c>
      <c r="U3072" s="828">
        <v>0.625</v>
      </c>
    </row>
    <row r="3073" spans="1:21" ht="14.45" customHeight="1" x14ac:dyDescent="0.2">
      <c r="A3073" s="821">
        <v>21</v>
      </c>
      <c r="B3073" s="822" t="s">
        <v>3465</v>
      </c>
      <c r="C3073" s="822" t="s">
        <v>3471</v>
      </c>
      <c r="D3073" s="823" t="s">
        <v>6113</v>
      </c>
      <c r="E3073" s="824" t="s">
        <v>3526</v>
      </c>
      <c r="F3073" s="822" t="s">
        <v>3466</v>
      </c>
      <c r="G3073" s="822" t="s">
        <v>4111</v>
      </c>
      <c r="H3073" s="822" t="s">
        <v>329</v>
      </c>
      <c r="I3073" s="822" t="s">
        <v>4124</v>
      </c>
      <c r="J3073" s="822" t="s">
        <v>797</v>
      </c>
      <c r="K3073" s="822" t="s">
        <v>798</v>
      </c>
      <c r="L3073" s="825">
        <v>311.02</v>
      </c>
      <c r="M3073" s="825">
        <v>311.02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21</v>
      </c>
      <c r="B3074" s="822" t="s">
        <v>3465</v>
      </c>
      <c r="C3074" s="822" t="s">
        <v>3471</v>
      </c>
      <c r="D3074" s="823" t="s">
        <v>6113</v>
      </c>
      <c r="E3074" s="824" t="s">
        <v>3526</v>
      </c>
      <c r="F3074" s="822" t="s">
        <v>3466</v>
      </c>
      <c r="G3074" s="822" t="s">
        <v>4498</v>
      </c>
      <c r="H3074" s="822" t="s">
        <v>662</v>
      </c>
      <c r="I3074" s="822" t="s">
        <v>4499</v>
      </c>
      <c r="J3074" s="822" t="s">
        <v>3110</v>
      </c>
      <c r="K3074" s="822" t="s">
        <v>4500</v>
      </c>
      <c r="L3074" s="825">
        <v>80.53</v>
      </c>
      <c r="M3074" s="825">
        <v>241.59</v>
      </c>
      <c r="N3074" s="822">
        <v>3</v>
      </c>
      <c r="O3074" s="826">
        <v>1.5</v>
      </c>
      <c r="P3074" s="825">
        <v>161.06</v>
      </c>
      <c r="Q3074" s="827">
        <v>0.66666666666666663</v>
      </c>
      <c r="R3074" s="822">
        <v>2</v>
      </c>
      <c r="S3074" s="827">
        <v>0.66666666666666663</v>
      </c>
      <c r="T3074" s="826">
        <v>1</v>
      </c>
      <c r="U3074" s="828">
        <v>0.66666666666666663</v>
      </c>
    </row>
    <row r="3075" spans="1:21" ht="14.45" customHeight="1" x14ac:dyDescent="0.2">
      <c r="A3075" s="821">
        <v>21</v>
      </c>
      <c r="B3075" s="822" t="s">
        <v>3465</v>
      </c>
      <c r="C3075" s="822" t="s">
        <v>3471</v>
      </c>
      <c r="D3075" s="823" t="s">
        <v>6113</v>
      </c>
      <c r="E3075" s="824" t="s">
        <v>3526</v>
      </c>
      <c r="F3075" s="822" t="s">
        <v>3466</v>
      </c>
      <c r="G3075" s="822" t="s">
        <v>4498</v>
      </c>
      <c r="H3075" s="822" t="s">
        <v>662</v>
      </c>
      <c r="I3075" s="822" t="s">
        <v>5677</v>
      </c>
      <c r="J3075" s="822" t="s">
        <v>3110</v>
      </c>
      <c r="K3075" s="822" t="s">
        <v>5678</v>
      </c>
      <c r="L3075" s="825">
        <v>161.06</v>
      </c>
      <c r="M3075" s="825">
        <v>161.06</v>
      </c>
      <c r="N3075" s="822">
        <v>1</v>
      </c>
      <c r="O3075" s="826">
        <v>1</v>
      </c>
      <c r="P3075" s="825">
        <v>161.06</v>
      </c>
      <c r="Q3075" s="827">
        <v>1</v>
      </c>
      <c r="R3075" s="822">
        <v>1</v>
      </c>
      <c r="S3075" s="827">
        <v>1</v>
      </c>
      <c r="T3075" s="826">
        <v>1</v>
      </c>
      <c r="U3075" s="828">
        <v>1</v>
      </c>
    </row>
    <row r="3076" spans="1:21" ht="14.45" customHeight="1" x14ac:dyDescent="0.2">
      <c r="A3076" s="821">
        <v>21</v>
      </c>
      <c r="B3076" s="822" t="s">
        <v>3465</v>
      </c>
      <c r="C3076" s="822" t="s">
        <v>3471</v>
      </c>
      <c r="D3076" s="823" t="s">
        <v>6113</v>
      </c>
      <c r="E3076" s="824" t="s">
        <v>3526</v>
      </c>
      <c r="F3076" s="822" t="s">
        <v>3466</v>
      </c>
      <c r="G3076" s="822" t="s">
        <v>4498</v>
      </c>
      <c r="H3076" s="822" t="s">
        <v>662</v>
      </c>
      <c r="I3076" s="822" t="s">
        <v>3109</v>
      </c>
      <c r="J3076" s="822" t="s">
        <v>3110</v>
      </c>
      <c r="K3076" s="822" t="s">
        <v>3111</v>
      </c>
      <c r="L3076" s="825">
        <v>533.42999999999995</v>
      </c>
      <c r="M3076" s="825">
        <v>533.42999999999995</v>
      </c>
      <c r="N3076" s="822">
        <v>1</v>
      </c>
      <c r="O3076" s="826">
        <v>0.5</v>
      </c>
      <c r="P3076" s="825">
        <v>533.42999999999995</v>
      </c>
      <c r="Q3076" s="827">
        <v>1</v>
      </c>
      <c r="R3076" s="822">
        <v>1</v>
      </c>
      <c r="S3076" s="827">
        <v>1</v>
      </c>
      <c r="T3076" s="826">
        <v>0.5</v>
      </c>
      <c r="U3076" s="828">
        <v>1</v>
      </c>
    </row>
    <row r="3077" spans="1:21" ht="14.45" customHeight="1" x14ac:dyDescent="0.2">
      <c r="A3077" s="821">
        <v>21</v>
      </c>
      <c r="B3077" s="822" t="s">
        <v>3465</v>
      </c>
      <c r="C3077" s="822" t="s">
        <v>3471</v>
      </c>
      <c r="D3077" s="823" t="s">
        <v>6113</v>
      </c>
      <c r="E3077" s="824" t="s">
        <v>3526</v>
      </c>
      <c r="F3077" s="822" t="s">
        <v>3466</v>
      </c>
      <c r="G3077" s="822" t="s">
        <v>4498</v>
      </c>
      <c r="H3077" s="822" t="s">
        <v>662</v>
      </c>
      <c r="I3077" s="822" t="s">
        <v>3112</v>
      </c>
      <c r="J3077" s="822" t="s">
        <v>3110</v>
      </c>
      <c r="K3077" s="822" t="s">
        <v>1598</v>
      </c>
      <c r="L3077" s="825">
        <v>400.17</v>
      </c>
      <c r="M3077" s="825">
        <v>800.34</v>
      </c>
      <c r="N3077" s="822">
        <v>2</v>
      </c>
      <c r="O3077" s="826">
        <v>1.5</v>
      </c>
      <c r="P3077" s="825">
        <v>800.34</v>
      </c>
      <c r="Q3077" s="827">
        <v>1</v>
      </c>
      <c r="R3077" s="822">
        <v>2</v>
      </c>
      <c r="S3077" s="827">
        <v>1</v>
      </c>
      <c r="T3077" s="826">
        <v>1.5</v>
      </c>
      <c r="U3077" s="828">
        <v>1</v>
      </c>
    </row>
    <row r="3078" spans="1:21" ht="14.45" customHeight="1" x14ac:dyDescent="0.2">
      <c r="A3078" s="821">
        <v>21</v>
      </c>
      <c r="B3078" s="822" t="s">
        <v>3465</v>
      </c>
      <c r="C3078" s="822" t="s">
        <v>3471</v>
      </c>
      <c r="D3078" s="823" t="s">
        <v>6113</v>
      </c>
      <c r="E3078" s="824" t="s">
        <v>3526</v>
      </c>
      <c r="F3078" s="822" t="s">
        <v>3466</v>
      </c>
      <c r="G3078" s="822" t="s">
        <v>4126</v>
      </c>
      <c r="H3078" s="822" t="s">
        <v>329</v>
      </c>
      <c r="I3078" s="822" t="s">
        <v>4129</v>
      </c>
      <c r="J3078" s="822" t="s">
        <v>4130</v>
      </c>
      <c r="K3078" s="822" t="s">
        <v>3710</v>
      </c>
      <c r="L3078" s="825">
        <v>0</v>
      </c>
      <c r="M3078" s="825">
        <v>0</v>
      </c>
      <c r="N3078" s="822">
        <v>1</v>
      </c>
      <c r="O3078" s="826">
        <v>1</v>
      </c>
      <c r="P3078" s="825"/>
      <c r="Q3078" s="827"/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21</v>
      </c>
      <c r="B3079" s="822" t="s">
        <v>3465</v>
      </c>
      <c r="C3079" s="822" t="s">
        <v>3471</v>
      </c>
      <c r="D3079" s="823" t="s">
        <v>6113</v>
      </c>
      <c r="E3079" s="824" t="s">
        <v>3526</v>
      </c>
      <c r="F3079" s="822" t="s">
        <v>3466</v>
      </c>
      <c r="G3079" s="822" t="s">
        <v>4126</v>
      </c>
      <c r="H3079" s="822" t="s">
        <v>662</v>
      </c>
      <c r="I3079" s="822" t="s">
        <v>3315</v>
      </c>
      <c r="J3079" s="822" t="s">
        <v>1635</v>
      </c>
      <c r="K3079" s="822" t="s">
        <v>3316</v>
      </c>
      <c r="L3079" s="825">
        <v>0</v>
      </c>
      <c r="M3079" s="825">
        <v>0</v>
      </c>
      <c r="N3079" s="822">
        <v>57</v>
      </c>
      <c r="O3079" s="826">
        <v>41.5</v>
      </c>
      <c r="P3079" s="825">
        <v>0</v>
      </c>
      <c r="Q3079" s="827"/>
      <c r="R3079" s="822">
        <v>41</v>
      </c>
      <c r="S3079" s="827">
        <v>0.7192982456140351</v>
      </c>
      <c r="T3079" s="826">
        <v>29.5</v>
      </c>
      <c r="U3079" s="828">
        <v>0.71084337349397586</v>
      </c>
    </row>
    <row r="3080" spans="1:21" ht="14.45" customHeight="1" x14ac:dyDescent="0.2">
      <c r="A3080" s="821">
        <v>21</v>
      </c>
      <c r="B3080" s="822" t="s">
        <v>3465</v>
      </c>
      <c r="C3080" s="822" t="s">
        <v>3471</v>
      </c>
      <c r="D3080" s="823" t="s">
        <v>6113</v>
      </c>
      <c r="E3080" s="824" t="s">
        <v>3526</v>
      </c>
      <c r="F3080" s="822" t="s">
        <v>3466</v>
      </c>
      <c r="G3080" s="822" t="s">
        <v>4126</v>
      </c>
      <c r="H3080" s="822" t="s">
        <v>662</v>
      </c>
      <c r="I3080" s="822" t="s">
        <v>3086</v>
      </c>
      <c r="J3080" s="822" t="s">
        <v>1635</v>
      </c>
      <c r="K3080" s="822" t="s">
        <v>3087</v>
      </c>
      <c r="L3080" s="825">
        <v>0</v>
      </c>
      <c r="M3080" s="825">
        <v>0</v>
      </c>
      <c r="N3080" s="822">
        <v>1</v>
      </c>
      <c r="O3080" s="826">
        <v>1</v>
      </c>
      <c r="P3080" s="825">
        <v>0</v>
      </c>
      <c r="Q3080" s="827"/>
      <c r="R3080" s="822">
        <v>1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21</v>
      </c>
      <c r="B3081" s="822" t="s">
        <v>3465</v>
      </c>
      <c r="C3081" s="822" t="s">
        <v>3471</v>
      </c>
      <c r="D3081" s="823" t="s">
        <v>6113</v>
      </c>
      <c r="E3081" s="824" t="s">
        <v>3526</v>
      </c>
      <c r="F3081" s="822" t="s">
        <v>3466</v>
      </c>
      <c r="G3081" s="822" t="s">
        <v>4126</v>
      </c>
      <c r="H3081" s="822" t="s">
        <v>329</v>
      </c>
      <c r="I3081" s="822" t="s">
        <v>4503</v>
      </c>
      <c r="J3081" s="822" t="s">
        <v>4128</v>
      </c>
      <c r="K3081" s="822" t="s">
        <v>3076</v>
      </c>
      <c r="L3081" s="825">
        <v>0</v>
      </c>
      <c r="M3081" s="825">
        <v>0</v>
      </c>
      <c r="N3081" s="822">
        <v>2</v>
      </c>
      <c r="O3081" s="826">
        <v>0.5</v>
      </c>
      <c r="P3081" s="825">
        <v>0</v>
      </c>
      <c r="Q3081" s="827"/>
      <c r="R3081" s="822">
        <v>2</v>
      </c>
      <c r="S3081" s="827">
        <v>1</v>
      </c>
      <c r="T3081" s="826">
        <v>0.5</v>
      </c>
      <c r="U3081" s="828">
        <v>1</v>
      </c>
    </row>
    <row r="3082" spans="1:21" ht="14.45" customHeight="1" x14ac:dyDescent="0.2">
      <c r="A3082" s="821">
        <v>21</v>
      </c>
      <c r="B3082" s="822" t="s">
        <v>3465</v>
      </c>
      <c r="C3082" s="822" t="s">
        <v>3471</v>
      </c>
      <c r="D3082" s="823" t="s">
        <v>6113</v>
      </c>
      <c r="E3082" s="824" t="s">
        <v>3526</v>
      </c>
      <c r="F3082" s="822" t="s">
        <v>3466</v>
      </c>
      <c r="G3082" s="822" t="s">
        <v>5552</v>
      </c>
      <c r="H3082" s="822" t="s">
        <v>662</v>
      </c>
      <c r="I3082" s="822" t="s">
        <v>5553</v>
      </c>
      <c r="J3082" s="822" t="s">
        <v>1903</v>
      </c>
      <c r="K3082" s="822" t="s">
        <v>5554</v>
      </c>
      <c r="L3082" s="825">
        <v>5339.52</v>
      </c>
      <c r="M3082" s="825">
        <v>16018.560000000001</v>
      </c>
      <c r="N3082" s="822">
        <v>3</v>
      </c>
      <c r="O3082" s="826">
        <v>2</v>
      </c>
      <c r="P3082" s="825">
        <v>16018.560000000001</v>
      </c>
      <c r="Q3082" s="827">
        <v>1</v>
      </c>
      <c r="R3082" s="822">
        <v>3</v>
      </c>
      <c r="S3082" s="827">
        <v>1</v>
      </c>
      <c r="T3082" s="826">
        <v>2</v>
      </c>
      <c r="U3082" s="828">
        <v>1</v>
      </c>
    </row>
    <row r="3083" spans="1:21" ht="14.45" customHeight="1" x14ac:dyDescent="0.2">
      <c r="A3083" s="821">
        <v>21</v>
      </c>
      <c r="B3083" s="822" t="s">
        <v>3465</v>
      </c>
      <c r="C3083" s="822" t="s">
        <v>3471</v>
      </c>
      <c r="D3083" s="823" t="s">
        <v>6113</v>
      </c>
      <c r="E3083" s="824" t="s">
        <v>3526</v>
      </c>
      <c r="F3083" s="822" t="s">
        <v>3466</v>
      </c>
      <c r="G3083" s="822" t="s">
        <v>5552</v>
      </c>
      <c r="H3083" s="822" t="s">
        <v>662</v>
      </c>
      <c r="I3083" s="822" t="s">
        <v>5555</v>
      </c>
      <c r="J3083" s="822" t="s">
        <v>1903</v>
      </c>
      <c r="K3083" s="822" t="s">
        <v>5556</v>
      </c>
      <c r="L3083" s="825">
        <v>2669.75</v>
      </c>
      <c r="M3083" s="825">
        <v>8009.25</v>
      </c>
      <c r="N3083" s="822">
        <v>3</v>
      </c>
      <c r="O3083" s="826">
        <v>3</v>
      </c>
      <c r="P3083" s="825">
        <v>2669.75</v>
      </c>
      <c r="Q3083" s="827">
        <v>0.33333333333333331</v>
      </c>
      <c r="R3083" s="822">
        <v>1</v>
      </c>
      <c r="S3083" s="827">
        <v>0.33333333333333331</v>
      </c>
      <c r="T3083" s="826">
        <v>1</v>
      </c>
      <c r="U3083" s="828">
        <v>0.33333333333333331</v>
      </c>
    </row>
    <row r="3084" spans="1:21" ht="14.45" customHeight="1" x14ac:dyDescent="0.2">
      <c r="A3084" s="821">
        <v>21</v>
      </c>
      <c r="B3084" s="822" t="s">
        <v>3465</v>
      </c>
      <c r="C3084" s="822" t="s">
        <v>3471</v>
      </c>
      <c r="D3084" s="823" t="s">
        <v>6113</v>
      </c>
      <c r="E3084" s="824" t="s">
        <v>3526</v>
      </c>
      <c r="F3084" s="822" t="s">
        <v>3466</v>
      </c>
      <c r="G3084" s="822" t="s">
        <v>5552</v>
      </c>
      <c r="H3084" s="822" t="s">
        <v>662</v>
      </c>
      <c r="I3084" s="822" t="s">
        <v>5555</v>
      </c>
      <c r="J3084" s="822" t="s">
        <v>1903</v>
      </c>
      <c r="K3084" s="822" t="s">
        <v>5556</v>
      </c>
      <c r="L3084" s="825">
        <v>1911.6</v>
      </c>
      <c r="M3084" s="825">
        <v>1911.6</v>
      </c>
      <c r="N3084" s="822">
        <v>1</v>
      </c>
      <c r="O3084" s="826">
        <v>0.5</v>
      </c>
      <c r="P3084" s="825">
        <v>1911.6</v>
      </c>
      <c r="Q3084" s="827">
        <v>1</v>
      </c>
      <c r="R3084" s="822">
        <v>1</v>
      </c>
      <c r="S3084" s="827">
        <v>1</v>
      </c>
      <c r="T3084" s="826">
        <v>0.5</v>
      </c>
      <c r="U3084" s="828">
        <v>1</v>
      </c>
    </row>
    <row r="3085" spans="1:21" ht="14.45" customHeight="1" x14ac:dyDescent="0.2">
      <c r="A3085" s="821">
        <v>21</v>
      </c>
      <c r="B3085" s="822" t="s">
        <v>3465</v>
      </c>
      <c r="C3085" s="822" t="s">
        <v>3471</v>
      </c>
      <c r="D3085" s="823" t="s">
        <v>6113</v>
      </c>
      <c r="E3085" s="824" t="s">
        <v>3526</v>
      </c>
      <c r="F3085" s="822" t="s">
        <v>3466</v>
      </c>
      <c r="G3085" s="822" t="s">
        <v>5452</v>
      </c>
      <c r="H3085" s="822" t="s">
        <v>329</v>
      </c>
      <c r="I3085" s="822" t="s">
        <v>5453</v>
      </c>
      <c r="J3085" s="822" t="s">
        <v>5454</v>
      </c>
      <c r="K3085" s="822" t="s">
        <v>3264</v>
      </c>
      <c r="L3085" s="825">
        <v>16217.93</v>
      </c>
      <c r="M3085" s="825">
        <v>48653.79</v>
      </c>
      <c r="N3085" s="822">
        <v>3</v>
      </c>
      <c r="O3085" s="826">
        <v>1</v>
      </c>
      <c r="P3085" s="825">
        <v>48653.79</v>
      </c>
      <c r="Q3085" s="827">
        <v>1</v>
      </c>
      <c r="R3085" s="822">
        <v>3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21</v>
      </c>
      <c r="B3086" s="822" t="s">
        <v>3465</v>
      </c>
      <c r="C3086" s="822" t="s">
        <v>3471</v>
      </c>
      <c r="D3086" s="823" t="s">
        <v>6113</v>
      </c>
      <c r="E3086" s="824" t="s">
        <v>3526</v>
      </c>
      <c r="F3086" s="822" t="s">
        <v>3466</v>
      </c>
      <c r="G3086" s="822" t="s">
        <v>5679</v>
      </c>
      <c r="H3086" s="822" t="s">
        <v>662</v>
      </c>
      <c r="I3086" s="822" t="s">
        <v>5680</v>
      </c>
      <c r="J3086" s="822" t="s">
        <v>5681</v>
      </c>
      <c r="K3086" s="822" t="s">
        <v>5682</v>
      </c>
      <c r="L3086" s="825">
        <v>1073.75</v>
      </c>
      <c r="M3086" s="825">
        <v>1073.75</v>
      </c>
      <c r="N3086" s="822">
        <v>1</v>
      </c>
      <c r="O3086" s="826">
        <v>1</v>
      </c>
      <c r="P3086" s="825">
        <v>1073.75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21</v>
      </c>
      <c r="B3087" s="822" t="s">
        <v>3465</v>
      </c>
      <c r="C3087" s="822" t="s">
        <v>3471</v>
      </c>
      <c r="D3087" s="823" t="s">
        <v>6113</v>
      </c>
      <c r="E3087" s="824" t="s">
        <v>3526</v>
      </c>
      <c r="F3087" s="822" t="s">
        <v>3466</v>
      </c>
      <c r="G3087" s="822" t="s">
        <v>4145</v>
      </c>
      <c r="H3087" s="822" t="s">
        <v>662</v>
      </c>
      <c r="I3087" s="822" t="s">
        <v>4146</v>
      </c>
      <c r="J3087" s="822" t="s">
        <v>3389</v>
      </c>
      <c r="K3087" s="822" t="s">
        <v>4147</v>
      </c>
      <c r="L3087" s="825">
        <v>11977.01</v>
      </c>
      <c r="M3087" s="825">
        <v>35931.03</v>
      </c>
      <c r="N3087" s="822">
        <v>3</v>
      </c>
      <c r="O3087" s="826">
        <v>2.5</v>
      </c>
      <c r="P3087" s="825">
        <v>35931.03</v>
      </c>
      <c r="Q3087" s="827">
        <v>1</v>
      </c>
      <c r="R3087" s="822">
        <v>3</v>
      </c>
      <c r="S3087" s="827">
        <v>1</v>
      </c>
      <c r="T3087" s="826">
        <v>2.5</v>
      </c>
      <c r="U3087" s="828">
        <v>1</v>
      </c>
    </row>
    <row r="3088" spans="1:21" ht="14.45" customHeight="1" x14ac:dyDescent="0.2">
      <c r="A3088" s="821">
        <v>21</v>
      </c>
      <c r="B3088" s="822" t="s">
        <v>3465</v>
      </c>
      <c r="C3088" s="822" t="s">
        <v>3471</v>
      </c>
      <c r="D3088" s="823" t="s">
        <v>6113</v>
      </c>
      <c r="E3088" s="824" t="s">
        <v>3526</v>
      </c>
      <c r="F3088" s="822" t="s">
        <v>3466</v>
      </c>
      <c r="G3088" s="822" t="s">
        <v>4512</v>
      </c>
      <c r="H3088" s="822" t="s">
        <v>329</v>
      </c>
      <c r="I3088" s="822" t="s">
        <v>5352</v>
      </c>
      <c r="J3088" s="822" t="s">
        <v>4514</v>
      </c>
      <c r="K3088" s="822" t="s">
        <v>5353</v>
      </c>
      <c r="L3088" s="825">
        <v>654.95000000000005</v>
      </c>
      <c r="M3088" s="825">
        <v>5894.5499999999993</v>
      </c>
      <c r="N3088" s="822">
        <v>9</v>
      </c>
      <c r="O3088" s="826">
        <v>4.5</v>
      </c>
      <c r="P3088" s="825">
        <v>5894.5499999999993</v>
      </c>
      <c r="Q3088" s="827">
        <v>1</v>
      </c>
      <c r="R3088" s="822">
        <v>9</v>
      </c>
      <c r="S3088" s="827">
        <v>1</v>
      </c>
      <c r="T3088" s="826">
        <v>4.5</v>
      </c>
      <c r="U3088" s="828">
        <v>1</v>
      </c>
    </row>
    <row r="3089" spans="1:21" ht="14.45" customHeight="1" x14ac:dyDescent="0.2">
      <c r="A3089" s="821">
        <v>21</v>
      </c>
      <c r="B3089" s="822" t="s">
        <v>3465</v>
      </c>
      <c r="C3089" s="822" t="s">
        <v>3471</v>
      </c>
      <c r="D3089" s="823" t="s">
        <v>6113</v>
      </c>
      <c r="E3089" s="824" t="s">
        <v>3526</v>
      </c>
      <c r="F3089" s="822" t="s">
        <v>3466</v>
      </c>
      <c r="G3089" s="822" t="s">
        <v>4512</v>
      </c>
      <c r="H3089" s="822" t="s">
        <v>329</v>
      </c>
      <c r="I3089" s="822" t="s">
        <v>5084</v>
      </c>
      <c r="J3089" s="822" t="s">
        <v>4514</v>
      </c>
      <c r="K3089" s="822" t="s">
        <v>5085</v>
      </c>
      <c r="L3089" s="825">
        <v>109.17</v>
      </c>
      <c r="M3089" s="825">
        <v>436.68</v>
      </c>
      <c r="N3089" s="822">
        <v>4</v>
      </c>
      <c r="O3089" s="826">
        <v>1.5</v>
      </c>
      <c r="P3089" s="825">
        <v>436.68</v>
      </c>
      <c r="Q3089" s="827">
        <v>1</v>
      </c>
      <c r="R3089" s="822">
        <v>4</v>
      </c>
      <c r="S3089" s="827">
        <v>1</v>
      </c>
      <c r="T3089" s="826">
        <v>1.5</v>
      </c>
      <c r="U3089" s="828">
        <v>1</v>
      </c>
    </row>
    <row r="3090" spans="1:21" ht="14.45" customHeight="1" x14ac:dyDescent="0.2">
      <c r="A3090" s="821">
        <v>21</v>
      </c>
      <c r="B3090" s="822" t="s">
        <v>3465</v>
      </c>
      <c r="C3090" s="822" t="s">
        <v>3471</v>
      </c>
      <c r="D3090" s="823" t="s">
        <v>6113</v>
      </c>
      <c r="E3090" s="824" t="s">
        <v>3526</v>
      </c>
      <c r="F3090" s="822" t="s">
        <v>3466</v>
      </c>
      <c r="G3090" s="822" t="s">
        <v>4512</v>
      </c>
      <c r="H3090" s="822" t="s">
        <v>329</v>
      </c>
      <c r="I3090" s="822" t="s">
        <v>4513</v>
      </c>
      <c r="J3090" s="822" t="s">
        <v>4514</v>
      </c>
      <c r="K3090" s="822" t="s">
        <v>4515</v>
      </c>
      <c r="L3090" s="825">
        <v>218.32</v>
      </c>
      <c r="M3090" s="825">
        <v>873.28</v>
      </c>
      <c r="N3090" s="822">
        <v>4</v>
      </c>
      <c r="O3090" s="826">
        <v>1.5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21</v>
      </c>
      <c r="B3091" s="822" t="s">
        <v>3465</v>
      </c>
      <c r="C3091" s="822" t="s">
        <v>3471</v>
      </c>
      <c r="D3091" s="823" t="s">
        <v>6113</v>
      </c>
      <c r="E3091" s="824" t="s">
        <v>3526</v>
      </c>
      <c r="F3091" s="822" t="s">
        <v>3466</v>
      </c>
      <c r="G3091" s="822" t="s">
        <v>4512</v>
      </c>
      <c r="H3091" s="822" t="s">
        <v>329</v>
      </c>
      <c r="I3091" s="822" t="s">
        <v>5086</v>
      </c>
      <c r="J3091" s="822" t="s">
        <v>4514</v>
      </c>
      <c r="K3091" s="822" t="s">
        <v>5087</v>
      </c>
      <c r="L3091" s="825">
        <v>327.49</v>
      </c>
      <c r="M3091" s="825">
        <v>982.47</v>
      </c>
      <c r="N3091" s="822">
        <v>3</v>
      </c>
      <c r="O3091" s="826">
        <v>2</v>
      </c>
      <c r="P3091" s="825">
        <v>654.98</v>
      </c>
      <c r="Q3091" s="827">
        <v>0.66666666666666663</v>
      </c>
      <c r="R3091" s="822">
        <v>2</v>
      </c>
      <c r="S3091" s="827">
        <v>0.66666666666666663</v>
      </c>
      <c r="T3091" s="826">
        <v>1.5</v>
      </c>
      <c r="U3091" s="828">
        <v>0.75</v>
      </c>
    </row>
    <row r="3092" spans="1:21" ht="14.45" customHeight="1" x14ac:dyDescent="0.2">
      <c r="A3092" s="821">
        <v>21</v>
      </c>
      <c r="B3092" s="822" t="s">
        <v>3465</v>
      </c>
      <c r="C3092" s="822" t="s">
        <v>3471</v>
      </c>
      <c r="D3092" s="823" t="s">
        <v>6113</v>
      </c>
      <c r="E3092" s="824" t="s">
        <v>3526</v>
      </c>
      <c r="F3092" s="822" t="s">
        <v>3466</v>
      </c>
      <c r="G3092" s="822" t="s">
        <v>5683</v>
      </c>
      <c r="H3092" s="822" t="s">
        <v>329</v>
      </c>
      <c r="I3092" s="822" t="s">
        <v>5684</v>
      </c>
      <c r="J3092" s="822" t="s">
        <v>1898</v>
      </c>
      <c r="K3092" s="822" t="s">
        <v>1899</v>
      </c>
      <c r="L3092" s="825">
        <v>179.83</v>
      </c>
      <c r="M3092" s="825">
        <v>359.66</v>
      </c>
      <c r="N3092" s="822">
        <v>2</v>
      </c>
      <c r="O3092" s="826">
        <v>2</v>
      </c>
      <c r="P3092" s="825">
        <v>179.83</v>
      </c>
      <c r="Q3092" s="827">
        <v>0.5</v>
      </c>
      <c r="R3092" s="822">
        <v>1</v>
      </c>
      <c r="S3092" s="827">
        <v>0.5</v>
      </c>
      <c r="T3092" s="826">
        <v>1</v>
      </c>
      <c r="U3092" s="828">
        <v>0.5</v>
      </c>
    </row>
    <row r="3093" spans="1:21" ht="14.45" customHeight="1" x14ac:dyDescent="0.2">
      <c r="A3093" s="821">
        <v>21</v>
      </c>
      <c r="B3093" s="822" t="s">
        <v>3465</v>
      </c>
      <c r="C3093" s="822" t="s">
        <v>3471</v>
      </c>
      <c r="D3093" s="823" t="s">
        <v>6113</v>
      </c>
      <c r="E3093" s="824" t="s">
        <v>3526</v>
      </c>
      <c r="F3093" s="822" t="s">
        <v>3466</v>
      </c>
      <c r="G3093" s="822" t="s">
        <v>4148</v>
      </c>
      <c r="H3093" s="822" t="s">
        <v>662</v>
      </c>
      <c r="I3093" s="822" t="s">
        <v>4149</v>
      </c>
      <c r="J3093" s="822" t="s">
        <v>1167</v>
      </c>
      <c r="K3093" s="822" t="s">
        <v>4150</v>
      </c>
      <c r="L3093" s="825">
        <v>165.63</v>
      </c>
      <c r="M3093" s="825">
        <v>662.52</v>
      </c>
      <c r="N3093" s="822">
        <v>4</v>
      </c>
      <c r="O3093" s="826">
        <v>2.5</v>
      </c>
      <c r="P3093" s="825">
        <v>496.89</v>
      </c>
      <c r="Q3093" s="827">
        <v>0.75</v>
      </c>
      <c r="R3093" s="822">
        <v>3</v>
      </c>
      <c r="S3093" s="827">
        <v>0.75</v>
      </c>
      <c r="T3093" s="826">
        <v>1.5</v>
      </c>
      <c r="U3093" s="828">
        <v>0.6</v>
      </c>
    </row>
    <row r="3094" spans="1:21" ht="14.45" customHeight="1" x14ac:dyDescent="0.2">
      <c r="A3094" s="821">
        <v>21</v>
      </c>
      <c r="B3094" s="822" t="s">
        <v>3465</v>
      </c>
      <c r="C3094" s="822" t="s">
        <v>3471</v>
      </c>
      <c r="D3094" s="823" t="s">
        <v>6113</v>
      </c>
      <c r="E3094" s="824" t="s">
        <v>3526</v>
      </c>
      <c r="F3094" s="822" t="s">
        <v>3466</v>
      </c>
      <c r="G3094" s="822" t="s">
        <v>4148</v>
      </c>
      <c r="H3094" s="822" t="s">
        <v>662</v>
      </c>
      <c r="I3094" s="822" t="s">
        <v>4151</v>
      </c>
      <c r="J3094" s="822" t="s">
        <v>1167</v>
      </c>
      <c r="K3094" s="822" t="s">
        <v>4152</v>
      </c>
      <c r="L3094" s="825">
        <v>414.07</v>
      </c>
      <c r="M3094" s="825">
        <v>1242.21</v>
      </c>
      <c r="N3094" s="822">
        <v>3</v>
      </c>
      <c r="O3094" s="826">
        <v>3</v>
      </c>
      <c r="P3094" s="825">
        <v>1242.21</v>
      </c>
      <c r="Q3094" s="827">
        <v>1</v>
      </c>
      <c r="R3094" s="822">
        <v>3</v>
      </c>
      <c r="S3094" s="827">
        <v>1</v>
      </c>
      <c r="T3094" s="826">
        <v>3</v>
      </c>
      <c r="U3094" s="828">
        <v>1</v>
      </c>
    </row>
    <row r="3095" spans="1:21" ht="14.45" customHeight="1" x14ac:dyDescent="0.2">
      <c r="A3095" s="821">
        <v>21</v>
      </c>
      <c r="B3095" s="822" t="s">
        <v>3465</v>
      </c>
      <c r="C3095" s="822" t="s">
        <v>3471</v>
      </c>
      <c r="D3095" s="823" t="s">
        <v>6113</v>
      </c>
      <c r="E3095" s="824" t="s">
        <v>3526</v>
      </c>
      <c r="F3095" s="822" t="s">
        <v>3466</v>
      </c>
      <c r="G3095" s="822" t="s">
        <v>4148</v>
      </c>
      <c r="H3095" s="822" t="s">
        <v>329</v>
      </c>
      <c r="I3095" s="822" t="s">
        <v>4153</v>
      </c>
      <c r="J3095" s="822" t="s">
        <v>4154</v>
      </c>
      <c r="K3095" s="822" t="s">
        <v>4155</v>
      </c>
      <c r="L3095" s="825">
        <v>414.07</v>
      </c>
      <c r="M3095" s="825">
        <v>2070.35</v>
      </c>
      <c r="N3095" s="822">
        <v>5</v>
      </c>
      <c r="O3095" s="826">
        <v>3</v>
      </c>
      <c r="P3095" s="825">
        <v>2070.35</v>
      </c>
      <c r="Q3095" s="827">
        <v>1</v>
      </c>
      <c r="R3095" s="822">
        <v>5</v>
      </c>
      <c r="S3095" s="827">
        <v>1</v>
      </c>
      <c r="T3095" s="826">
        <v>3</v>
      </c>
      <c r="U3095" s="828">
        <v>1</v>
      </c>
    </row>
    <row r="3096" spans="1:21" ht="14.45" customHeight="1" x14ac:dyDescent="0.2">
      <c r="A3096" s="821">
        <v>21</v>
      </c>
      <c r="B3096" s="822" t="s">
        <v>3465</v>
      </c>
      <c r="C3096" s="822" t="s">
        <v>3471</v>
      </c>
      <c r="D3096" s="823" t="s">
        <v>6113</v>
      </c>
      <c r="E3096" s="824" t="s">
        <v>3526</v>
      </c>
      <c r="F3096" s="822" t="s">
        <v>3466</v>
      </c>
      <c r="G3096" s="822" t="s">
        <v>5685</v>
      </c>
      <c r="H3096" s="822" t="s">
        <v>329</v>
      </c>
      <c r="I3096" s="822" t="s">
        <v>5686</v>
      </c>
      <c r="J3096" s="822" t="s">
        <v>1312</v>
      </c>
      <c r="K3096" s="822" t="s">
        <v>5687</v>
      </c>
      <c r="L3096" s="825">
        <v>0</v>
      </c>
      <c r="M3096" s="825">
        <v>0</v>
      </c>
      <c r="N3096" s="822">
        <v>10</v>
      </c>
      <c r="O3096" s="826">
        <v>3.5</v>
      </c>
      <c r="P3096" s="825">
        <v>0</v>
      </c>
      <c r="Q3096" s="827"/>
      <c r="R3096" s="822">
        <v>3</v>
      </c>
      <c r="S3096" s="827">
        <v>0.3</v>
      </c>
      <c r="T3096" s="826">
        <v>0.5</v>
      </c>
      <c r="U3096" s="828">
        <v>0.14285714285714285</v>
      </c>
    </row>
    <row r="3097" spans="1:21" ht="14.45" customHeight="1" x14ac:dyDescent="0.2">
      <c r="A3097" s="821">
        <v>21</v>
      </c>
      <c r="B3097" s="822" t="s">
        <v>3465</v>
      </c>
      <c r="C3097" s="822" t="s">
        <v>3471</v>
      </c>
      <c r="D3097" s="823" t="s">
        <v>6113</v>
      </c>
      <c r="E3097" s="824" t="s">
        <v>3526</v>
      </c>
      <c r="F3097" s="822" t="s">
        <v>3466</v>
      </c>
      <c r="G3097" s="822" t="s">
        <v>5502</v>
      </c>
      <c r="H3097" s="822" t="s">
        <v>329</v>
      </c>
      <c r="I3097" s="822" t="s">
        <v>5503</v>
      </c>
      <c r="J3097" s="822" t="s">
        <v>5504</v>
      </c>
      <c r="K3097" s="822" t="s">
        <v>5505</v>
      </c>
      <c r="L3097" s="825">
        <v>75.819999999999993</v>
      </c>
      <c r="M3097" s="825">
        <v>75.819999999999993</v>
      </c>
      <c r="N3097" s="822">
        <v>1</v>
      </c>
      <c r="O3097" s="826">
        <v>0.5</v>
      </c>
      <c r="P3097" s="825">
        <v>75.819999999999993</v>
      </c>
      <c r="Q3097" s="827">
        <v>1</v>
      </c>
      <c r="R3097" s="822">
        <v>1</v>
      </c>
      <c r="S3097" s="827">
        <v>1</v>
      </c>
      <c r="T3097" s="826">
        <v>0.5</v>
      </c>
      <c r="U3097" s="828">
        <v>1</v>
      </c>
    </row>
    <row r="3098" spans="1:21" ht="14.45" customHeight="1" x14ac:dyDescent="0.2">
      <c r="A3098" s="821">
        <v>21</v>
      </c>
      <c r="B3098" s="822" t="s">
        <v>3465</v>
      </c>
      <c r="C3098" s="822" t="s">
        <v>3471</v>
      </c>
      <c r="D3098" s="823" t="s">
        <v>6113</v>
      </c>
      <c r="E3098" s="824" t="s">
        <v>3526</v>
      </c>
      <c r="F3098" s="822" t="s">
        <v>3466</v>
      </c>
      <c r="G3098" s="822" t="s">
        <v>5688</v>
      </c>
      <c r="H3098" s="822" t="s">
        <v>662</v>
      </c>
      <c r="I3098" s="822" t="s">
        <v>3364</v>
      </c>
      <c r="J3098" s="822" t="s">
        <v>3365</v>
      </c>
      <c r="K3098" s="822" t="s">
        <v>3366</v>
      </c>
      <c r="L3098" s="825">
        <v>34337.379999999997</v>
      </c>
      <c r="M3098" s="825">
        <v>1373495.2</v>
      </c>
      <c r="N3098" s="822">
        <v>40</v>
      </c>
      <c r="O3098" s="826">
        <v>10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21</v>
      </c>
      <c r="B3099" s="822" t="s">
        <v>3465</v>
      </c>
      <c r="C3099" s="822" t="s">
        <v>3471</v>
      </c>
      <c r="D3099" s="823" t="s">
        <v>6113</v>
      </c>
      <c r="E3099" s="824" t="s">
        <v>3526</v>
      </c>
      <c r="F3099" s="822" t="s">
        <v>3466</v>
      </c>
      <c r="G3099" s="822" t="s">
        <v>3561</v>
      </c>
      <c r="H3099" s="822" t="s">
        <v>329</v>
      </c>
      <c r="I3099" s="822" t="s">
        <v>4159</v>
      </c>
      <c r="J3099" s="822" t="s">
        <v>4157</v>
      </c>
      <c r="K3099" s="822" t="s">
        <v>4160</v>
      </c>
      <c r="L3099" s="825">
        <v>299.83999999999997</v>
      </c>
      <c r="M3099" s="825">
        <v>10194.560000000001</v>
      </c>
      <c r="N3099" s="822">
        <v>34</v>
      </c>
      <c r="O3099" s="826">
        <v>15</v>
      </c>
      <c r="P3099" s="825">
        <v>5696.9600000000009</v>
      </c>
      <c r="Q3099" s="827">
        <v>0.55882352941176472</v>
      </c>
      <c r="R3099" s="822">
        <v>19</v>
      </c>
      <c r="S3099" s="827">
        <v>0.55882352941176472</v>
      </c>
      <c r="T3099" s="826">
        <v>7</v>
      </c>
      <c r="U3099" s="828">
        <v>0.46666666666666667</v>
      </c>
    </row>
    <row r="3100" spans="1:21" ht="14.45" customHeight="1" x14ac:dyDescent="0.2">
      <c r="A3100" s="821">
        <v>21</v>
      </c>
      <c r="B3100" s="822" t="s">
        <v>3465</v>
      </c>
      <c r="C3100" s="822" t="s">
        <v>3471</v>
      </c>
      <c r="D3100" s="823" t="s">
        <v>6113</v>
      </c>
      <c r="E3100" s="824" t="s">
        <v>3526</v>
      </c>
      <c r="F3100" s="822" t="s">
        <v>3466</v>
      </c>
      <c r="G3100" s="822" t="s">
        <v>3561</v>
      </c>
      <c r="H3100" s="822" t="s">
        <v>662</v>
      </c>
      <c r="I3100" s="822" t="s">
        <v>4161</v>
      </c>
      <c r="J3100" s="822" t="s">
        <v>4157</v>
      </c>
      <c r="K3100" s="822" t="s">
        <v>4162</v>
      </c>
      <c r="L3100" s="825">
        <v>150.94</v>
      </c>
      <c r="M3100" s="825">
        <v>150.94</v>
      </c>
      <c r="N3100" s="822">
        <v>1</v>
      </c>
      <c r="O3100" s="826">
        <v>1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21</v>
      </c>
      <c r="B3101" s="822" t="s">
        <v>3465</v>
      </c>
      <c r="C3101" s="822" t="s">
        <v>3471</v>
      </c>
      <c r="D3101" s="823" t="s">
        <v>6113</v>
      </c>
      <c r="E3101" s="824" t="s">
        <v>3526</v>
      </c>
      <c r="F3101" s="822" t="s">
        <v>3466</v>
      </c>
      <c r="G3101" s="822" t="s">
        <v>3561</v>
      </c>
      <c r="H3101" s="822" t="s">
        <v>329</v>
      </c>
      <c r="I3101" s="822" t="s">
        <v>3562</v>
      </c>
      <c r="J3101" s="822" t="s">
        <v>1624</v>
      </c>
      <c r="K3101" s="822" t="s">
        <v>1626</v>
      </c>
      <c r="L3101" s="825">
        <v>50.32</v>
      </c>
      <c r="M3101" s="825">
        <v>5585.5200000000013</v>
      </c>
      <c r="N3101" s="822">
        <v>111</v>
      </c>
      <c r="O3101" s="826">
        <v>35.5</v>
      </c>
      <c r="P3101" s="825">
        <v>3572.7200000000007</v>
      </c>
      <c r="Q3101" s="827">
        <v>0.63963963963963966</v>
      </c>
      <c r="R3101" s="822">
        <v>71</v>
      </c>
      <c r="S3101" s="827">
        <v>0.63963963963963966</v>
      </c>
      <c r="T3101" s="826">
        <v>21</v>
      </c>
      <c r="U3101" s="828">
        <v>0.59154929577464788</v>
      </c>
    </row>
    <row r="3102" spans="1:21" ht="14.45" customHeight="1" x14ac:dyDescent="0.2">
      <c r="A3102" s="821">
        <v>21</v>
      </c>
      <c r="B3102" s="822" t="s">
        <v>3465</v>
      </c>
      <c r="C3102" s="822" t="s">
        <v>3471</v>
      </c>
      <c r="D3102" s="823" t="s">
        <v>6113</v>
      </c>
      <c r="E3102" s="824" t="s">
        <v>3526</v>
      </c>
      <c r="F3102" s="822" t="s">
        <v>3466</v>
      </c>
      <c r="G3102" s="822" t="s">
        <v>3561</v>
      </c>
      <c r="H3102" s="822" t="s">
        <v>329</v>
      </c>
      <c r="I3102" s="822" t="s">
        <v>4521</v>
      </c>
      <c r="J3102" s="822" t="s">
        <v>4522</v>
      </c>
      <c r="K3102" s="822" t="s">
        <v>4523</v>
      </c>
      <c r="L3102" s="825">
        <v>99.94</v>
      </c>
      <c r="M3102" s="825">
        <v>1199.28</v>
      </c>
      <c r="N3102" s="822">
        <v>12</v>
      </c>
      <c r="O3102" s="826">
        <v>3.5</v>
      </c>
      <c r="P3102" s="825">
        <v>899.46</v>
      </c>
      <c r="Q3102" s="827">
        <v>0.75</v>
      </c>
      <c r="R3102" s="822">
        <v>9</v>
      </c>
      <c r="S3102" s="827">
        <v>0.75</v>
      </c>
      <c r="T3102" s="826">
        <v>2</v>
      </c>
      <c r="U3102" s="828">
        <v>0.5714285714285714</v>
      </c>
    </row>
    <row r="3103" spans="1:21" ht="14.45" customHeight="1" x14ac:dyDescent="0.2">
      <c r="A3103" s="821">
        <v>21</v>
      </c>
      <c r="B3103" s="822" t="s">
        <v>3465</v>
      </c>
      <c r="C3103" s="822" t="s">
        <v>3471</v>
      </c>
      <c r="D3103" s="823" t="s">
        <v>6113</v>
      </c>
      <c r="E3103" s="824" t="s">
        <v>3526</v>
      </c>
      <c r="F3103" s="822" t="s">
        <v>3466</v>
      </c>
      <c r="G3103" s="822" t="s">
        <v>3561</v>
      </c>
      <c r="H3103" s="822" t="s">
        <v>329</v>
      </c>
      <c r="I3103" s="822" t="s">
        <v>5689</v>
      </c>
      <c r="J3103" s="822" t="s">
        <v>5690</v>
      </c>
      <c r="K3103" s="822" t="s">
        <v>5691</v>
      </c>
      <c r="L3103" s="825">
        <v>16.77</v>
      </c>
      <c r="M3103" s="825">
        <v>33.54</v>
      </c>
      <c r="N3103" s="822">
        <v>2</v>
      </c>
      <c r="O3103" s="826">
        <v>1</v>
      </c>
      <c r="P3103" s="825">
        <v>33.54</v>
      </c>
      <c r="Q3103" s="827">
        <v>1</v>
      </c>
      <c r="R3103" s="822">
        <v>2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21</v>
      </c>
      <c r="B3104" s="822" t="s">
        <v>3465</v>
      </c>
      <c r="C3104" s="822" t="s">
        <v>3471</v>
      </c>
      <c r="D3104" s="823" t="s">
        <v>6113</v>
      </c>
      <c r="E3104" s="824" t="s">
        <v>3526</v>
      </c>
      <c r="F3104" s="822" t="s">
        <v>3466</v>
      </c>
      <c r="G3104" s="822" t="s">
        <v>3564</v>
      </c>
      <c r="H3104" s="822" t="s">
        <v>329</v>
      </c>
      <c r="I3104" s="822" t="s">
        <v>3565</v>
      </c>
      <c r="J3104" s="822" t="s">
        <v>693</v>
      </c>
      <c r="K3104" s="822" t="s">
        <v>3566</v>
      </c>
      <c r="L3104" s="825">
        <v>2086.5500000000002</v>
      </c>
      <c r="M3104" s="825">
        <v>225347.40000000005</v>
      </c>
      <c r="N3104" s="822">
        <v>108</v>
      </c>
      <c r="O3104" s="826">
        <v>41</v>
      </c>
      <c r="P3104" s="825">
        <v>204481.90000000005</v>
      </c>
      <c r="Q3104" s="827">
        <v>0.90740740740740744</v>
      </c>
      <c r="R3104" s="822">
        <v>98</v>
      </c>
      <c r="S3104" s="827">
        <v>0.90740740740740744</v>
      </c>
      <c r="T3104" s="826">
        <v>35.5</v>
      </c>
      <c r="U3104" s="828">
        <v>0.86585365853658536</v>
      </c>
    </row>
    <row r="3105" spans="1:21" ht="14.45" customHeight="1" x14ac:dyDescent="0.2">
      <c r="A3105" s="821">
        <v>21</v>
      </c>
      <c r="B3105" s="822" t="s">
        <v>3465</v>
      </c>
      <c r="C3105" s="822" t="s">
        <v>3471</v>
      </c>
      <c r="D3105" s="823" t="s">
        <v>6113</v>
      </c>
      <c r="E3105" s="824" t="s">
        <v>3526</v>
      </c>
      <c r="F3105" s="822" t="s">
        <v>3466</v>
      </c>
      <c r="G3105" s="822" t="s">
        <v>4169</v>
      </c>
      <c r="H3105" s="822" t="s">
        <v>662</v>
      </c>
      <c r="I3105" s="822" t="s">
        <v>2870</v>
      </c>
      <c r="J3105" s="822" t="s">
        <v>1722</v>
      </c>
      <c r="K3105" s="822" t="s">
        <v>2871</v>
      </c>
      <c r="L3105" s="825">
        <v>154.36000000000001</v>
      </c>
      <c r="M3105" s="825">
        <v>617.44000000000005</v>
      </c>
      <c r="N3105" s="822">
        <v>4</v>
      </c>
      <c r="O3105" s="826">
        <v>2.5</v>
      </c>
      <c r="P3105" s="825">
        <v>308.72000000000003</v>
      </c>
      <c r="Q3105" s="827">
        <v>0.5</v>
      </c>
      <c r="R3105" s="822">
        <v>2</v>
      </c>
      <c r="S3105" s="827">
        <v>0.5</v>
      </c>
      <c r="T3105" s="826">
        <v>1</v>
      </c>
      <c r="U3105" s="828">
        <v>0.4</v>
      </c>
    </row>
    <row r="3106" spans="1:21" ht="14.45" customHeight="1" x14ac:dyDescent="0.2">
      <c r="A3106" s="821">
        <v>21</v>
      </c>
      <c r="B3106" s="822" t="s">
        <v>3465</v>
      </c>
      <c r="C3106" s="822" t="s">
        <v>3471</v>
      </c>
      <c r="D3106" s="823" t="s">
        <v>6113</v>
      </c>
      <c r="E3106" s="824" t="s">
        <v>3526</v>
      </c>
      <c r="F3106" s="822" t="s">
        <v>3466</v>
      </c>
      <c r="G3106" s="822" t="s">
        <v>4169</v>
      </c>
      <c r="H3106" s="822" t="s">
        <v>329</v>
      </c>
      <c r="I3106" s="822" t="s">
        <v>4170</v>
      </c>
      <c r="J3106" s="822" t="s">
        <v>1722</v>
      </c>
      <c r="K3106" s="822" t="s">
        <v>4171</v>
      </c>
      <c r="L3106" s="825">
        <v>225.06</v>
      </c>
      <c r="M3106" s="825">
        <v>2475.66</v>
      </c>
      <c r="N3106" s="822">
        <v>11</v>
      </c>
      <c r="O3106" s="826">
        <v>8</v>
      </c>
      <c r="P3106" s="825">
        <v>1125.3</v>
      </c>
      <c r="Q3106" s="827">
        <v>0.45454545454545453</v>
      </c>
      <c r="R3106" s="822">
        <v>5</v>
      </c>
      <c r="S3106" s="827">
        <v>0.45454545454545453</v>
      </c>
      <c r="T3106" s="826">
        <v>3</v>
      </c>
      <c r="U3106" s="828">
        <v>0.375</v>
      </c>
    </row>
    <row r="3107" spans="1:21" ht="14.45" customHeight="1" x14ac:dyDescent="0.2">
      <c r="A3107" s="821">
        <v>21</v>
      </c>
      <c r="B3107" s="822" t="s">
        <v>3465</v>
      </c>
      <c r="C3107" s="822" t="s">
        <v>3471</v>
      </c>
      <c r="D3107" s="823" t="s">
        <v>6113</v>
      </c>
      <c r="E3107" s="824" t="s">
        <v>3526</v>
      </c>
      <c r="F3107" s="822" t="s">
        <v>3466</v>
      </c>
      <c r="G3107" s="822" t="s">
        <v>4172</v>
      </c>
      <c r="H3107" s="822" t="s">
        <v>329</v>
      </c>
      <c r="I3107" s="822" t="s">
        <v>4173</v>
      </c>
      <c r="J3107" s="822" t="s">
        <v>4174</v>
      </c>
      <c r="K3107" s="822" t="s">
        <v>1193</v>
      </c>
      <c r="L3107" s="825">
        <v>374.79</v>
      </c>
      <c r="M3107" s="825">
        <v>13867.230000000001</v>
      </c>
      <c r="N3107" s="822">
        <v>37</v>
      </c>
      <c r="O3107" s="826">
        <v>10.5</v>
      </c>
      <c r="P3107" s="825">
        <v>13867.230000000001</v>
      </c>
      <c r="Q3107" s="827">
        <v>1</v>
      </c>
      <c r="R3107" s="822">
        <v>37</v>
      </c>
      <c r="S3107" s="827">
        <v>1</v>
      </c>
      <c r="T3107" s="826">
        <v>10.5</v>
      </c>
      <c r="U3107" s="828">
        <v>1</v>
      </c>
    </row>
    <row r="3108" spans="1:21" ht="14.45" customHeight="1" x14ac:dyDescent="0.2">
      <c r="A3108" s="821">
        <v>21</v>
      </c>
      <c r="B3108" s="822" t="s">
        <v>3465</v>
      </c>
      <c r="C3108" s="822" t="s">
        <v>3471</v>
      </c>
      <c r="D3108" s="823" t="s">
        <v>6113</v>
      </c>
      <c r="E3108" s="824" t="s">
        <v>3526</v>
      </c>
      <c r="F3108" s="822" t="s">
        <v>3466</v>
      </c>
      <c r="G3108" s="822" t="s">
        <v>4175</v>
      </c>
      <c r="H3108" s="822" t="s">
        <v>329</v>
      </c>
      <c r="I3108" s="822" t="s">
        <v>4176</v>
      </c>
      <c r="J3108" s="822" t="s">
        <v>4177</v>
      </c>
      <c r="K3108" s="822" t="s">
        <v>4178</v>
      </c>
      <c r="L3108" s="825">
        <v>1391.97</v>
      </c>
      <c r="M3108" s="825">
        <v>1391.97</v>
      </c>
      <c r="N3108" s="822">
        <v>1</v>
      </c>
      <c r="O3108" s="826">
        <v>1</v>
      </c>
      <c r="P3108" s="825">
        <v>1391.97</v>
      </c>
      <c r="Q3108" s="827">
        <v>1</v>
      </c>
      <c r="R3108" s="822">
        <v>1</v>
      </c>
      <c r="S3108" s="827">
        <v>1</v>
      </c>
      <c r="T3108" s="826">
        <v>1</v>
      </c>
      <c r="U3108" s="828">
        <v>1</v>
      </c>
    </row>
    <row r="3109" spans="1:21" ht="14.45" customHeight="1" x14ac:dyDescent="0.2">
      <c r="A3109" s="821">
        <v>21</v>
      </c>
      <c r="B3109" s="822" t="s">
        <v>3465</v>
      </c>
      <c r="C3109" s="822" t="s">
        <v>3471</v>
      </c>
      <c r="D3109" s="823" t="s">
        <v>6113</v>
      </c>
      <c r="E3109" s="824" t="s">
        <v>3526</v>
      </c>
      <c r="F3109" s="822" t="s">
        <v>3466</v>
      </c>
      <c r="G3109" s="822" t="s">
        <v>3549</v>
      </c>
      <c r="H3109" s="822" t="s">
        <v>662</v>
      </c>
      <c r="I3109" s="822" t="s">
        <v>2847</v>
      </c>
      <c r="J3109" s="822" t="s">
        <v>2848</v>
      </c>
      <c r="K3109" s="822" t="s">
        <v>2849</v>
      </c>
      <c r="L3109" s="825">
        <v>105.23</v>
      </c>
      <c r="M3109" s="825">
        <v>210.46</v>
      </c>
      <c r="N3109" s="822">
        <v>2</v>
      </c>
      <c r="O3109" s="826">
        <v>1</v>
      </c>
      <c r="P3109" s="825">
        <v>105.23</v>
      </c>
      <c r="Q3109" s="827">
        <v>0.5</v>
      </c>
      <c r="R3109" s="822">
        <v>1</v>
      </c>
      <c r="S3109" s="827">
        <v>0.5</v>
      </c>
      <c r="T3109" s="826">
        <v>0.5</v>
      </c>
      <c r="U3109" s="828">
        <v>0.5</v>
      </c>
    </row>
    <row r="3110" spans="1:21" ht="14.45" customHeight="1" x14ac:dyDescent="0.2">
      <c r="A3110" s="821">
        <v>21</v>
      </c>
      <c r="B3110" s="822" t="s">
        <v>3465</v>
      </c>
      <c r="C3110" s="822" t="s">
        <v>3471</v>
      </c>
      <c r="D3110" s="823" t="s">
        <v>6113</v>
      </c>
      <c r="E3110" s="824" t="s">
        <v>3526</v>
      </c>
      <c r="F3110" s="822" t="s">
        <v>3466</v>
      </c>
      <c r="G3110" s="822" t="s">
        <v>3549</v>
      </c>
      <c r="H3110" s="822" t="s">
        <v>662</v>
      </c>
      <c r="I3110" s="822" t="s">
        <v>5021</v>
      </c>
      <c r="J3110" s="822" t="s">
        <v>2848</v>
      </c>
      <c r="K3110" s="822" t="s">
        <v>5022</v>
      </c>
      <c r="L3110" s="825">
        <v>126.27</v>
      </c>
      <c r="M3110" s="825">
        <v>757.62</v>
      </c>
      <c r="N3110" s="822">
        <v>6</v>
      </c>
      <c r="O3110" s="826">
        <v>3</v>
      </c>
      <c r="P3110" s="825">
        <v>505.08</v>
      </c>
      <c r="Q3110" s="827">
        <v>0.66666666666666663</v>
      </c>
      <c r="R3110" s="822">
        <v>4</v>
      </c>
      <c r="S3110" s="827">
        <v>0.66666666666666663</v>
      </c>
      <c r="T3110" s="826">
        <v>2</v>
      </c>
      <c r="U3110" s="828">
        <v>0.66666666666666663</v>
      </c>
    </row>
    <row r="3111" spans="1:21" ht="14.45" customHeight="1" x14ac:dyDescent="0.2">
      <c r="A3111" s="821">
        <v>21</v>
      </c>
      <c r="B3111" s="822" t="s">
        <v>3465</v>
      </c>
      <c r="C3111" s="822" t="s">
        <v>3471</v>
      </c>
      <c r="D3111" s="823" t="s">
        <v>6113</v>
      </c>
      <c r="E3111" s="824" t="s">
        <v>3526</v>
      </c>
      <c r="F3111" s="822" t="s">
        <v>3466</v>
      </c>
      <c r="G3111" s="822" t="s">
        <v>3549</v>
      </c>
      <c r="H3111" s="822" t="s">
        <v>662</v>
      </c>
      <c r="I3111" s="822" t="s">
        <v>3243</v>
      </c>
      <c r="J3111" s="822" t="s">
        <v>2848</v>
      </c>
      <c r="K3111" s="822" t="s">
        <v>3244</v>
      </c>
      <c r="L3111" s="825">
        <v>63.14</v>
      </c>
      <c r="M3111" s="825">
        <v>63.14</v>
      </c>
      <c r="N3111" s="822">
        <v>1</v>
      </c>
      <c r="O3111" s="826">
        <v>1</v>
      </c>
      <c r="P3111" s="825">
        <v>63.14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21</v>
      </c>
      <c r="B3112" s="822" t="s">
        <v>3465</v>
      </c>
      <c r="C3112" s="822" t="s">
        <v>3471</v>
      </c>
      <c r="D3112" s="823" t="s">
        <v>6113</v>
      </c>
      <c r="E3112" s="824" t="s">
        <v>3526</v>
      </c>
      <c r="F3112" s="822" t="s">
        <v>3466</v>
      </c>
      <c r="G3112" s="822" t="s">
        <v>3549</v>
      </c>
      <c r="H3112" s="822" t="s">
        <v>662</v>
      </c>
      <c r="I3112" s="822" t="s">
        <v>2852</v>
      </c>
      <c r="J3112" s="822" t="s">
        <v>2848</v>
      </c>
      <c r="K3112" s="822" t="s">
        <v>2853</v>
      </c>
      <c r="L3112" s="825">
        <v>84.18</v>
      </c>
      <c r="M3112" s="825">
        <v>84.18</v>
      </c>
      <c r="N3112" s="822">
        <v>1</v>
      </c>
      <c r="O3112" s="826">
        <v>0.5</v>
      </c>
      <c r="P3112" s="825">
        <v>84.18</v>
      </c>
      <c r="Q3112" s="827">
        <v>1</v>
      </c>
      <c r="R3112" s="822">
        <v>1</v>
      </c>
      <c r="S3112" s="827">
        <v>1</v>
      </c>
      <c r="T3112" s="826">
        <v>0.5</v>
      </c>
      <c r="U3112" s="828">
        <v>1</v>
      </c>
    </row>
    <row r="3113" spans="1:21" ht="14.45" customHeight="1" x14ac:dyDescent="0.2">
      <c r="A3113" s="821">
        <v>21</v>
      </c>
      <c r="B3113" s="822" t="s">
        <v>3465</v>
      </c>
      <c r="C3113" s="822" t="s">
        <v>3471</v>
      </c>
      <c r="D3113" s="823" t="s">
        <v>6113</v>
      </c>
      <c r="E3113" s="824" t="s">
        <v>3526</v>
      </c>
      <c r="F3113" s="822" t="s">
        <v>3466</v>
      </c>
      <c r="G3113" s="822" t="s">
        <v>3549</v>
      </c>
      <c r="H3113" s="822" t="s">
        <v>662</v>
      </c>
      <c r="I3113" s="822" t="s">
        <v>2850</v>
      </c>
      <c r="J3113" s="822" t="s">
        <v>2848</v>
      </c>
      <c r="K3113" s="822" t="s">
        <v>2851</v>
      </c>
      <c r="L3113" s="825">
        <v>49.08</v>
      </c>
      <c r="M3113" s="825">
        <v>245.39999999999998</v>
      </c>
      <c r="N3113" s="822">
        <v>5</v>
      </c>
      <c r="O3113" s="826">
        <v>3</v>
      </c>
      <c r="P3113" s="825">
        <v>196.32</v>
      </c>
      <c r="Q3113" s="827">
        <v>0.8</v>
      </c>
      <c r="R3113" s="822">
        <v>4</v>
      </c>
      <c r="S3113" s="827">
        <v>0.8</v>
      </c>
      <c r="T3113" s="826">
        <v>2.5</v>
      </c>
      <c r="U3113" s="828">
        <v>0.83333333333333337</v>
      </c>
    </row>
    <row r="3114" spans="1:21" ht="14.45" customHeight="1" x14ac:dyDescent="0.2">
      <c r="A3114" s="821">
        <v>21</v>
      </c>
      <c r="B3114" s="822" t="s">
        <v>3465</v>
      </c>
      <c r="C3114" s="822" t="s">
        <v>3471</v>
      </c>
      <c r="D3114" s="823" t="s">
        <v>6113</v>
      </c>
      <c r="E3114" s="824" t="s">
        <v>3526</v>
      </c>
      <c r="F3114" s="822" t="s">
        <v>3466</v>
      </c>
      <c r="G3114" s="822" t="s">
        <v>3549</v>
      </c>
      <c r="H3114" s="822" t="s">
        <v>662</v>
      </c>
      <c r="I3114" s="822" t="s">
        <v>3245</v>
      </c>
      <c r="J3114" s="822" t="s">
        <v>1925</v>
      </c>
      <c r="K3114" s="822" t="s">
        <v>1926</v>
      </c>
      <c r="L3114" s="825">
        <v>84.18</v>
      </c>
      <c r="M3114" s="825">
        <v>1599.4200000000005</v>
      </c>
      <c r="N3114" s="822">
        <v>19</v>
      </c>
      <c r="O3114" s="826">
        <v>16</v>
      </c>
      <c r="P3114" s="825">
        <v>1346.8800000000006</v>
      </c>
      <c r="Q3114" s="827">
        <v>0.8421052631578948</v>
      </c>
      <c r="R3114" s="822">
        <v>16</v>
      </c>
      <c r="S3114" s="827">
        <v>0.84210526315789469</v>
      </c>
      <c r="T3114" s="826">
        <v>13</v>
      </c>
      <c r="U3114" s="828">
        <v>0.8125</v>
      </c>
    </row>
    <row r="3115" spans="1:21" ht="14.45" customHeight="1" x14ac:dyDescent="0.2">
      <c r="A3115" s="821">
        <v>21</v>
      </c>
      <c r="B3115" s="822" t="s">
        <v>3465</v>
      </c>
      <c r="C3115" s="822" t="s">
        <v>3471</v>
      </c>
      <c r="D3115" s="823" t="s">
        <v>6113</v>
      </c>
      <c r="E3115" s="824" t="s">
        <v>3526</v>
      </c>
      <c r="F3115" s="822" t="s">
        <v>3466</v>
      </c>
      <c r="G3115" s="822" t="s">
        <v>3549</v>
      </c>
      <c r="H3115" s="822" t="s">
        <v>662</v>
      </c>
      <c r="I3115" s="822" t="s">
        <v>4533</v>
      </c>
      <c r="J3115" s="822" t="s">
        <v>1925</v>
      </c>
      <c r="K3115" s="822" t="s">
        <v>4534</v>
      </c>
      <c r="L3115" s="825">
        <v>105.23</v>
      </c>
      <c r="M3115" s="825">
        <v>841.84</v>
      </c>
      <c r="N3115" s="822">
        <v>8</v>
      </c>
      <c r="O3115" s="826">
        <v>5.5</v>
      </c>
      <c r="P3115" s="825">
        <v>736.61</v>
      </c>
      <c r="Q3115" s="827">
        <v>0.875</v>
      </c>
      <c r="R3115" s="822">
        <v>7</v>
      </c>
      <c r="S3115" s="827">
        <v>0.875</v>
      </c>
      <c r="T3115" s="826">
        <v>4.5</v>
      </c>
      <c r="U3115" s="828">
        <v>0.81818181818181823</v>
      </c>
    </row>
    <row r="3116" spans="1:21" ht="14.45" customHeight="1" x14ac:dyDescent="0.2">
      <c r="A3116" s="821">
        <v>21</v>
      </c>
      <c r="B3116" s="822" t="s">
        <v>3465</v>
      </c>
      <c r="C3116" s="822" t="s">
        <v>3471</v>
      </c>
      <c r="D3116" s="823" t="s">
        <v>6113</v>
      </c>
      <c r="E3116" s="824" t="s">
        <v>3526</v>
      </c>
      <c r="F3116" s="822" t="s">
        <v>3466</v>
      </c>
      <c r="G3116" s="822" t="s">
        <v>3549</v>
      </c>
      <c r="H3116" s="822" t="s">
        <v>662</v>
      </c>
      <c r="I3116" s="822" t="s">
        <v>3550</v>
      </c>
      <c r="J3116" s="822" t="s">
        <v>1925</v>
      </c>
      <c r="K3116" s="822" t="s">
        <v>3551</v>
      </c>
      <c r="L3116" s="825">
        <v>63.14</v>
      </c>
      <c r="M3116" s="825">
        <v>1452.2199999999998</v>
      </c>
      <c r="N3116" s="822">
        <v>23</v>
      </c>
      <c r="O3116" s="826">
        <v>16.5</v>
      </c>
      <c r="P3116" s="825">
        <v>947.09999999999991</v>
      </c>
      <c r="Q3116" s="827">
        <v>0.65217391304347827</v>
      </c>
      <c r="R3116" s="822">
        <v>15</v>
      </c>
      <c r="S3116" s="827">
        <v>0.65217391304347827</v>
      </c>
      <c r="T3116" s="826">
        <v>10.5</v>
      </c>
      <c r="U3116" s="828">
        <v>0.63636363636363635</v>
      </c>
    </row>
    <row r="3117" spans="1:21" ht="14.45" customHeight="1" x14ac:dyDescent="0.2">
      <c r="A3117" s="821">
        <v>21</v>
      </c>
      <c r="B3117" s="822" t="s">
        <v>3465</v>
      </c>
      <c r="C3117" s="822" t="s">
        <v>3471</v>
      </c>
      <c r="D3117" s="823" t="s">
        <v>6113</v>
      </c>
      <c r="E3117" s="824" t="s">
        <v>3526</v>
      </c>
      <c r="F3117" s="822" t="s">
        <v>3466</v>
      </c>
      <c r="G3117" s="822" t="s">
        <v>3549</v>
      </c>
      <c r="H3117" s="822" t="s">
        <v>662</v>
      </c>
      <c r="I3117" s="822" t="s">
        <v>2854</v>
      </c>
      <c r="J3117" s="822" t="s">
        <v>1925</v>
      </c>
      <c r="K3117" s="822" t="s">
        <v>2855</v>
      </c>
      <c r="L3117" s="825">
        <v>49.08</v>
      </c>
      <c r="M3117" s="825">
        <v>1276.08</v>
      </c>
      <c r="N3117" s="822">
        <v>26</v>
      </c>
      <c r="O3117" s="826">
        <v>20.5</v>
      </c>
      <c r="P3117" s="825">
        <v>785.28000000000009</v>
      </c>
      <c r="Q3117" s="827">
        <v>0.61538461538461553</v>
      </c>
      <c r="R3117" s="822">
        <v>16</v>
      </c>
      <c r="S3117" s="827">
        <v>0.61538461538461542</v>
      </c>
      <c r="T3117" s="826">
        <v>12.5</v>
      </c>
      <c r="U3117" s="828">
        <v>0.6097560975609756</v>
      </c>
    </row>
    <row r="3118" spans="1:21" ht="14.45" customHeight="1" x14ac:dyDescent="0.2">
      <c r="A3118" s="821">
        <v>21</v>
      </c>
      <c r="B3118" s="822" t="s">
        <v>3465</v>
      </c>
      <c r="C3118" s="822" t="s">
        <v>3471</v>
      </c>
      <c r="D3118" s="823" t="s">
        <v>6113</v>
      </c>
      <c r="E3118" s="824" t="s">
        <v>3526</v>
      </c>
      <c r="F3118" s="822" t="s">
        <v>3466</v>
      </c>
      <c r="G3118" s="822" t="s">
        <v>3549</v>
      </c>
      <c r="H3118" s="822" t="s">
        <v>662</v>
      </c>
      <c r="I3118" s="822" t="s">
        <v>4186</v>
      </c>
      <c r="J3118" s="822" t="s">
        <v>1925</v>
      </c>
      <c r="K3118" s="822" t="s">
        <v>4187</v>
      </c>
      <c r="L3118" s="825">
        <v>126.27</v>
      </c>
      <c r="M3118" s="825">
        <v>1136.43</v>
      </c>
      <c r="N3118" s="822">
        <v>9</v>
      </c>
      <c r="O3118" s="826">
        <v>5.5</v>
      </c>
      <c r="P3118" s="825">
        <v>757.62</v>
      </c>
      <c r="Q3118" s="827">
        <v>0.66666666666666663</v>
      </c>
      <c r="R3118" s="822">
        <v>6</v>
      </c>
      <c r="S3118" s="827">
        <v>0.66666666666666663</v>
      </c>
      <c r="T3118" s="826">
        <v>3.5</v>
      </c>
      <c r="U3118" s="828">
        <v>0.63636363636363635</v>
      </c>
    </row>
    <row r="3119" spans="1:21" ht="14.45" customHeight="1" x14ac:dyDescent="0.2">
      <c r="A3119" s="821">
        <v>21</v>
      </c>
      <c r="B3119" s="822" t="s">
        <v>3465</v>
      </c>
      <c r="C3119" s="822" t="s">
        <v>3471</v>
      </c>
      <c r="D3119" s="823" t="s">
        <v>6113</v>
      </c>
      <c r="E3119" s="824" t="s">
        <v>3526</v>
      </c>
      <c r="F3119" s="822" t="s">
        <v>3466</v>
      </c>
      <c r="G3119" s="822" t="s">
        <v>3549</v>
      </c>
      <c r="H3119" s="822" t="s">
        <v>662</v>
      </c>
      <c r="I3119" s="822" t="s">
        <v>5506</v>
      </c>
      <c r="J3119" s="822" t="s">
        <v>1925</v>
      </c>
      <c r="K3119" s="822" t="s">
        <v>4744</v>
      </c>
      <c r="L3119" s="825">
        <v>94.28</v>
      </c>
      <c r="M3119" s="825">
        <v>188.56</v>
      </c>
      <c r="N3119" s="822">
        <v>2</v>
      </c>
      <c r="O3119" s="826">
        <v>1.5</v>
      </c>
      <c r="P3119" s="825">
        <v>94.28</v>
      </c>
      <c r="Q3119" s="827">
        <v>0.5</v>
      </c>
      <c r="R3119" s="822">
        <v>1</v>
      </c>
      <c r="S3119" s="827">
        <v>0.5</v>
      </c>
      <c r="T3119" s="826">
        <v>0.5</v>
      </c>
      <c r="U3119" s="828">
        <v>0.33333333333333331</v>
      </c>
    </row>
    <row r="3120" spans="1:21" ht="14.45" customHeight="1" x14ac:dyDescent="0.2">
      <c r="A3120" s="821">
        <v>21</v>
      </c>
      <c r="B3120" s="822" t="s">
        <v>3465</v>
      </c>
      <c r="C3120" s="822" t="s">
        <v>3471</v>
      </c>
      <c r="D3120" s="823" t="s">
        <v>6113</v>
      </c>
      <c r="E3120" s="824" t="s">
        <v>3526</v>
      </c>
      <c r="F3120" s="822" t="s">
        <v>3466</v>
      </c>
      <c r="G3120" s="822" t="s">
        <v>3549</v>
      </c>
      <c r="H3120" s="822" t="s">
        <v>662</v>
      </c>
      <c r="I3120" s="822" t="s">
        <v>5358</v>
      </c>
      <c r="J3120" s="822" t="s">
        <v>1925</v>
      </c>
      <c r="K3120" s="822" t="s">
        <v>5359</v>
      </c>
      <c r="L3120" s="825">
        <v>168.36</v>
      </c>
      <c r="M3120" s="825">
        <v>1010.1600000000001</v>
      </c>
      <c r="N3120" s="822">
        <v>6</v>
      </c>
      <c r="O3120" s="826">
        <v>5</v>
      </c>
      <c r="P3120" s="825">
        <v>841.80000000000007</v>
      </c>
      <c r="Q3120" s="827">
        <v>0.83333333333333337</v>
      </c>
      <c r="R3120" s="822">
        <v>5</v>
      </c>
      <c r="S3120" s="827">
        <v>0.83333333333333337</v>
      </c>
      <c r="T3120" s="826">
        <v>4</v>
      </c>
      <c r="U3120" s="828">
        <v>0.8</v>
      </c>
    </row>
    <row r="3121" spans="1:21" ht="14.45" customHeight="1" x14ac:dyDescent="0.2">
      <c r="A3121" s="821">
        <v>21</v>
      </c>
      <c r="B3121" s="822" t="s">
        <v>3465</v>
      </c>
      <c r="C3121" s="822" t="s">
        <v>3471</v>
      </c>
      <c r="D3121" s="823" t="s">
        <v>6113</v>
      </c>
      <c r="E3121" s="824" t="s">
        <v>3526</v>
      </c>
      <c r="F3121" s="822" t="s">
        <v>3466</v>
      </c>
      <c r="G3121" s="822" t="s">
        <v>3549</v>
      </c>
      <c r="H3121" s="822" t="s">
        <v>662</v>
      </c>
      <c r="I3121" s="822" t="s">
        <v>5692</v>
      </c>
      <c r="J3121" s="822" t="s">
        <v>1925</v>
      </c>
      <c r="K3121" s="822" t="s">
        <v>5693</v>
      </c>
      <c r="L3121" s="825">
        <v>115.33</v>
      </c>
      <c r="M3121" s="825">
        <v>922.6400000000001</v>
      </c>
      <c r="N3121" s="822">
        <v>8</v>
      </c>
      <c r="O3121" s="826">
        <v>5.5</v>
      </c>
      <c r="P3121" s="825">
        <v>922.6400000000001</v>
      </c>
      <c r="Q3121" s="827">
        <v>1</v>
      </c>
      <c r="R3121" s="822">
        <v>8</v>
      </c>
      <c r="S3121" s="827">
        <v>1</v>
      </c>
      <c r="T3121" s="826">
        <v>5.5</v>
      </c>
      <c r="U3121" s="828">
        <v>1</v>
      </c>
    </row>
    <row r="3122" spans="1:21" ht="14.45" customHeight="1" x14ac:dyDescent="0.2">
      <c r="A3122" s="821">
        <v>21</v>
      </c>
      <c r="B3122" s="822" t="s">
        <v>3465</v>
      </c>
      <c r="C3122" s="822" t="s">
        <v>3471</v>
      </c>
      <c r="D3122" s="823" t="s">
        <v>6113</v>
      </c>
      <c r="E3122" s="824" t="s">
        <v>3526</v>
      </c>
      <c r="F3122" s="822" t="s">
        <v>3466</v>
      </c>
      <c r="G3122" s="822" t="s">
        <v>4188</v>
      </c>
      <c r="H3122" s="822" t="s">
        <v>329</v>
      </c>
      <c r="I3122" s="822" t="s">
        <v>4189</v>
      </c>
      <c r="J3122" s="822" t="s">
        <v>4190</v>
      </c>
      <c r="K3122" s="822" t="s">
        <v>4191</v>
      </c>
      <c r="L3122" s="825">
        <v>0</v>
      </c>
      <c r="M3122" s="825">
        <v>0</v>
      </c>
      <c r="N3122" s="822">
        <v>5</v>
      </c>
      <c r="O3122" s="826">
        <v>3</v>
      </c>
      <c r="P3122" s="825">
        <v>0</v>
      </c>
      <c r="Q3122" s="827"/>
      <c r="R3122" s="822">
        <v>3</v>
      </c>
      <c r="S3122" s="827">
        <v>0.6</v>
      </c>
      <c r="T3122" s="826">
        <v>1.5</v>
      </c>
      <c r="U3122" s="828">
        <v>0.5</v>
      </c>
    </row>
    <row r="3123" spans="1:21" ht="14.45" customHeight="1" x14ac:dyDescent="0.2">
      <c r="A3123" s="821">
        <v>21</v>
      </c>
      <c r="B3123" s="822" t="s">
        <v>3465</v>
      </c>
      <c r="C3123" s="822" t="s">
        <v>3471</v>
      </c>
      <c r="D3123" s="823" t="s">
        <v>6113</v>
      </c>
      <c r="E3123" s="824" t="s">
        <v>3526</v>
      </c>
      <c r="F3123" s="822" t="s">
        <v>3466</v>
      </c>
      <c r="G3123" s="822" t="s">
        <v>4748</v>
      </c>
      <c r="H3123" s="822" t="s">
        <v>329</v>
      </c>
      <c r="I3123" s="822" t="s">
        <v>4749</v>
      </c>
      <c r="J3123" s="822" t="s">
        <v>4750</v>
      </c>
      <c r="K3123" s="822" t="s">
        <v>4751</v>
      </c>
      <c r="L3123" s="825">
        <v>248.55</v>
      </c>
      <c r="M3123" s="825">
        <v>2982.6</v>
      </c>
      <c r="N3123" s="822">
        <v>12</v>
      </c>
      <c r="O3123" s="826">
        <v>11</v>
      </c>
      <c r="P3123" s="825">
        <v>1242.75</v>
      </c>
      <c r="Q3123" s="827">
        <v>0.41666666666666669</v>
      </c>
      <c r="R3123" s="822">
        <v>5</v>
      </c>
      <c r="S3123" s="827">
        <v>0.41666666666666669</v>
      </c>
      <c r="T3123" s="826">
        <v>4.5</v>
      </c>
      <c r="U3123" s="828">
        <v>0.40909090909090912</v>
      </c>
    </row>
    <row r="3124" spans="1:21" ht="14.45" customHeight="1" x14ac:dyDescent="0.2">
      <c r="A3124" s="821">
        <v>21</v>
      </c>
      <c r="B3124" s="822" t="s">
        <v>3465</v>
      </c>
      <c r="C3124" s="822" t="s">
        <v>3471</v>
      </c>
      <c r="D3124" s="823" t="s">
        <v>6113</v>
      </c>
      <c r="E3124" s="824" t="s">
        <v>3526</v>
      </c>
      <c r="F3124" s="822" t="s">
        <v>3466</v>
      </c>
      <c r="G3124" s="822" t="s">
        <v>4748</v>
      </c>
      <c r="H3124" s="822" t="s">
        <v>329</v>
      </c>
      <c r="I3124" s="822" t="s">
        <v>5198</v>
      </c>
      <c r="J3124" s="822" t="s">
        <v>5199</v>
      </c>
      <c r="K3124" s="822" t="s">
        <v>5200</v>
      </c>
      <c r="L3124" s="825">
        <v>248.55</v>
      </c>
      <c r="M3124" s="825">
        <v>497.1</v>
      </c>
      <c r="N3124" s="822">
        <v>2</v>
      </c>
      <c r="O3124" s="826">
        <v>2</v>
      </c>
      <c r="P3124" s="825">
        <v>248.55</v>
      </c>
      <c r="Q3124" s="827">
        <v>0.5</v>
      </c>
      <c r="R3124" s="822">
        <v>1</v>
      </c>
      <c r="S3124" s="827">
        <v>0.5</v>
      </c>
      <c r="T3124" s="826">
        <v>1</v>
      </c>
      <c r="U3124" s="828">
        <v>0.5</v>
      </c>
    </row>
    <row r="3125" spans="1:21" ht="14.45" customHeight="1" x14ac:dyDescent="0.2">
      <c r="A3125" s="821">
        <v>21</v>
      </c>
      <c r="B3125" s="822" t="s">
        <v>3465</v>
      </c>
      <c r="C3125" s="822" t="s">
        <v>3471</v>
      </c>
      <c r="D3125" s="823" t="s">
        <v>6113</v>
      </c>
      <c r="E3125" s="824" t="s">
        <v>3526</v>
      </c>
      <c r="F3125" s="822" t="s">
        <v>3466</v>
      </c>
      <c r="G3125" s="822" t="s">
        <v>4192</v>
      </c>
      <c r="H3125" s="822" t="s">
        <v>329</v>
      </c>
      <c r="I3125" s="822" t="s">
        <v>5694</v>
      </c>
      <c r="J3125" s="822" t="s">
        <v>987</v>
      </c>
      <c r="K3125" s="822" t="s">
        <v>988</v>
      </c>
      <c r="L3125" s="825">
        <v>79.069999999999993</v>
      </c>
      <c r="M3125" s="825">
        <v>553.49</v>
      </c>
      <c r="N3125" s="822">
        <v>7</v>
      </c>
      <c r="O3125" s="826">
        <v>4.5</v>
      </c>
      <c r="P3125" s="825">
        <v>474.41999999999996</v>
      </c>
      <c r="Q3125" s="827">
        <v>0.8571428571428571</v>
      </c>
      <c r="R3125" s="822">
        <v>6</v>
      </c>
      <c r="S3125" s="827">
        <v>0.8571428571428571</v>
      </c>
      <c r="T3125" s="826">
        <v>4</v>
      </c>
      <c r="U3125" s="828">
        <v>0.88888888888888884</v>
      </c>
    </row>
    <row r="3126" spans="1:21" ht="14.45" customHeight="1" x14ac:dyDescent="0.2">
      <c r="A3126" s="821">
        <v>21</v>
      </c>
      <c r="B3126" s="822" t="s">
        <v>3465</v>
      </c>
      <c r="C3126" s="822" t="s">
        <v>3471</v>
      </c>
      <c r="D3126" s="823" t="s">
        <v>6113</v>
      </c>
      <c r="E3126" s="824" t="s">
        <v>3526</v>
      </c>
      <c r="F3126" s="822" t="s">
        <v>3466</v>
      </c>
      <c r="G3126" s="822" t="s">
        <v>4192</v>
      </c>
      <c r="H3126" s="822" t="s">
        <v>329</v>
      </c>
      <c r="I3126" s="822" t="s">
        <v>4196</v>
      </c>
      <c r="J3126" s="822" t="s">
        <v>987</v>
      </c>
      <c r="K3126" s="822" t="s">
        <v>988</v>
      </c>
      <c r="L3126" s="825">
        <v>79.069999999999993</v>
      </c>
      <c r="M3126" s="825">
        <v>1423.2599999999995</v>
      </c>
      <c r="N3126" s="822">
        <v>18</v>
      </c>
      <c r="O3126" s="826">
        <v>12</v>
      </c>
      <c r="P3126" s="825">
        <v>1186.0499999999995</v>
      </c>
      <c r="Q3126" s="827">
        <v>0.83333333333333326</v>
      </c>
      <c r="R3126" s="822">
        <v>15</v>
      </c>
      <c r="S3126" s="827">
        <v>0.83333333333333337</v>
      </c>
      <c r="T3126" s="826">
        <v>10.5</v>
      </c>
      <c r="U3126" s="828">
        <v>0.875</v>
      </c>
    </row>
    <row r="3127" spans="1:21" ht="14.45" customHeight="1" x14ac:dyDescent="0.2">
      <c r="A3127" s="821">
        <v>21</v>
      </c>
      <c r="B3127" s="822" t="s">
        <v>3465</v>
      </c>
      <c r="C3127" s="822" t="s">
        <v>3471</v>
      </c>
      <c r="D3127" s="823" t="s">
        <v>6113</v>
      </c>
      <c r="E3127" s="824" t="s">
        <v>3526</v>
      </c>
      <c r="F3127" s="822" t="s">
        <v>3466</v>
      </c>
      <c r="G3127" s="822" t="s">
        <v>5201</v>
      </c>
      <c r="H3127" s="822" t="s">
        <v>329</v>
      </c>
      <c r="I3127" s="822" t="s">
        <v>5202</v>
      </c>
      <c r="J3127" s="822" t="s">
        <v>5203</v>
      </c>
      <c r="K3127" s="822" t="s">
        <v>5204</v>
      </c>
      <c r="L3127" s="825">
        <v>0</v>
      </c>
      <c r="M3127" s="825">
        <v>0</v>
      </c>
      <c r="N3127" s="822">
        <v>8</v>
      </c>
      <c r="O3127" s="826">
        <v>5</v>
      </c>
      <c r="P3127" s="825">
        <v>0</v>
      </c>
      <c r="Q3127" s="827"/>
      <c r="R3127" s="822">
        <v>6</v>
      </c>
      <c r="S3127" s="827">
        <v>0.75</v>
      </c>
      <c r="T3127" s="826">
        <v>3.5</v>
      </c>
      <c r="U3127" s="828">
        <v>0.7</v>
      </c>
    </row>
    <row r="3128" spans="1:21" ht="14.45" customHeight="1" x14ac:dyDescent="0.2">
      <c r="A3128" s="821">
        <v>21</v>
      </c>
      <c r="B3128" s="822" t="s">
        <v>3465</v>
      </c>
      <c r="C3128" s="822" t="s">
        <v>3471</v>
      </c>
      <c r="D3128" s="823" t="s">
        <v>6113</v>
      </c>
      <c r="E3128" s="824" t="s">
        <v>3526</v>
      </c>
      <c r="F3128" s="822" t="s">
        <v>3466</v>
      </c>
      <c r="G3128" s="822" t="s">
        <v>5201</v>
      </c>
      <c r="H3128" s="822" t="s">
        <v>329</v>
      </c>
      <c r="I3128" s="822" t="s">
        <v>5205</v>
      </c>
      <c r="J3128" s="822" t="s">
        <v>5203</v>
      </c>
      <c r="K3128" s="822" t="s">
        <v>5204</v>
      </c>
      <c r="L3128" s="825">
        <v>0</v>
      </c>
      <c r="M3128" s="825">
        <v>0</v>
      </c>
      <c r="N3128" s="822">
        <v>7</v>
      </c>
      <c r="O3128" s="826">
        <v>4</v>
      </c>
      <c r="P3128" s="825">
        <v>0</v>
      </c>
      <c r="Q3128" s="827"/>
      <c r="R3128" s="822">
        <v>6</v>
      </c>
      <c r="S3128" s="827">
        <v>0.8571428571428571</v>
      </c>
      <c r="T3128" s="826">
        <v>3.5</v>
      </c>
      <c r="U3128" s="828">
        <v>0.875</v>
      </c>
    </row>
    <row r="3129" spans="1:21" ht="14.45" customHeight="1" x14ac:dyDescent="0.2">
      <c r="A3129" s="821">
        <v>21</v>
      </c>
      <c r="B3129" s="822" t="s">
        <v>3465</v>
      </c>
      <c r="C3129" s="822" t="s">
        <v>3471</v>
      </c>
      <c r="D3129" s="823" t="s">
        <v>6113</v>
      </c>
      <c r="E3129" s="824" t="s">
        <v>3526</v>
      </c>
      <c r="F3129" s="822" t="s">
        <v>3466</v>
      </c>
      <c r="G3129" s="822" t="s">
        <v>3552</v>
      </c>
      <c r="H3129" s="822" t="s">
        <v>662</v>
      </c>
      <c r="I3129" s="822" t="s">
        <v>3160</v>
      </c>
      <c r="J3129" s="822" t="s">
        <v>1682</v>
      </c>
      <c r="K3129" s="822" t="s">
        <v>1680</v>
      </c>
      <c r="L3129" s="825">
        <v>179.65</v>
      </c>
      <c r="M3129" s="825">
        <v>1257.55</v>
      </c>
      <c r="N3129" s="822">
        <v>7</v>
      </c>
      <c r="O3129" s="826">
        <v>1</v>
      </c>
      <c r="P3129" s="825">
        <v>1257.55</v>
      </c>
      <c r="Q3129" s="827">
        <v>1</v>
      </c>
      <c r="R3129" s="822">
        <v>7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21</v>
      </c>
      <c r="B3130" s="822" t="s">
        <v>3465</v>
      </c>
      <c r="C3130" s="822" t="s">
        <v>3471</v>
      </c>
      <c r="D3130" s="823" t="s">
        <v>6113</v>
      </c>
      <c r="E3130" s="824" t="s">
        <v>3526</v>
      </c>
      <c r="F3130" s="822" t="s">
        <v>3466</v>
      </c>
      <c r="G3130" s="822" t="s">
        <v>3552</v>
      </c>
      <c r="H3130" s="822" t="s">
        <v>662</v>
      </c>
      <c r="I3130" s="822" t="s">
        <v>3352</v>
      </c>
      <c r="J3130" s="822" t="s">
        <v>3353</v>
      </c>
      <c r="K3130" s="822" t="s">
        <v>2231</v>
      </c>
      <c r="L3130" s="825">
        <v>233.96</v>
      </c>
      <c r="M3130" s="825">
        <v>12633.84</v>
      </c>
      <c r="N3130" s="822">
        <v>54</v>
      </c>
      <c r="O3130" s="826">
        <v>8.5</v>
      </c>
      <c r="P3130" s="825">
        <v>10294.24</v>
      </c>
      <c r="Q3130" s="827">
        <v>0.81481481481481477</v>
      </c>
      <c r="R3130" s="822">
        <v>44</v>
      </c>
      <c r="S3130" s="827">
        <v>0.81481481481481477</v>
      </c>
      <c r="T3130" s="826">
        <v>7</v>
      </c>
      <c r="U3130" s="828">
        <v>0.82352941176470584</v>
      </c>
    </row>
    <row r="3131" spans="1:21" ht="14.45" customHeight="1" x14ac:dyDescent="0.2">
      <c r="A3131" s="821">
        <v>21</v>
      </c>
      <c r="B3131" s="822" t="s">
        <v>3465</v>
      </c>
      <c r="C3131" s="822" t="s">
        <v>3471</v>
      </c>
      <c r="D3131" s="823" t="s">
        <v>6113</v>
      </c>
      <c r="E3131" s="824" t="s">
        <v>3526</v>
      </c>
      <c r="F3131" s="822" t="s">
        <v>3466</v>
      </c>
      <c r="G3131" s="822" t="s">
        <v>3552</v>
      </c>
      <c r="H3131" s="822" t="s">
        <v>329</v>
      </c>
      <c r="I3131" s="822" t="s">
        <v>4201</v>
      </c>
      <c r="J3131" s="822" t="s">
        <v>2232</v>
      </c>
      <c r="K3131" s="822" t="s">
        <v>2233</v>
      </c>
      <c r="L3131" s="825">
        <v>233.96</v>
      </c>
      <c r="M3131" s="825">
        <v>1169.8</v>
      </c>
      <c r="N3131" s="822">
        <v>5</v>
      </c>
      <c r="O3131" s="826">
        <v>1</v>
      </c>
      <c r="P3131" s="825">
        <v>1169.8</v>
      </c>
      <c r="Q3131" s="827">
        <v>1</v>
      </c>
      <c r="R3131" s="822">
        <v>5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21</v>
      </c>
      <c r="B3132" s="822" t="s">
        <v>3465</v>
      </c>
      <c r="C3132" s="822" t="s">
        <v>3471</v>
      </c>
      <c r="D3132" s="823" t="s">
        <v>6113</v>
      </c>
      <c r="E3132" s="824" t="s">
        <v>3526</v>
      </c>
      <c r="F3132" s="822" t="s">
        <v>3466</v>
      </c>
      <c r="G3132" s="822" t="s">
        <v>3553</v>
      </c>
      <c r="H3132" s="822" t="s">
        <v>329</v>
      </c>
      <c r="I3132" s="822" t="s">
        <v>3554</v>
      </c>
      <c r="J3132" s="822" t="s">
        <v>1244</v>
      </c>
      <c r="K3132" s="822" t="s">
        <v>1245</v>
      </c>
      <c r="L3132" s="825">
        <v>121.92</v>
      </c>
      <c r="M3132" s="825">
        <v>33040.319999999985</v>
      </c>
      <c r="N3132" s="822">
        <v>271</v>
      </c>
      <c r="O3132" s="826">
        <v>135.5</v>
      </c>
      <c r="P3132" s="825">
        <v>21945.59999999998</v>
      </c>
      <c r="Q3132" s="827">
        <v>0.66420664206642033</v>
      </c>
      <c r="R3132" s="822">
        <v>180</v>
      </c>
      <c r="S3132" s="827">
        <v>0.66420664206642066</v>
      </c>
      <c r="T3132" s="826">
        <v>85.5</v>
      </c>
      <c r="U3132" s="828">
        <v>0.63099630996309963</v>
      </c>
    </row>
    <row r="3133" spans="1:21" ht="14.45" customHeight="1" x14ac:dyDescent="0.2">
      <c r="A3133" s="821">
        <v>21</v>
      </c>
      <c r="B3133" s="822" t="s">
        <v>3465</v>
      </c>
      <c r="C3133" s="822" t="s">
        <v>3471</v>
      </c>
      <c r="D3133" s="823" t="s">
        <v>6113</v>
      </c>
      <c r="E3133" s="824" t="s">
        <v>3526</v>
      </c>
      <c r="F3133" s="822" t="s">
        <v>3466</v>
      </c>
      <c r="G3133" s="822" t="s">
        <v>3553</v>
      </c>
      <c r="H3133" s="822" t="s">
        <v>329</v>
      </c>
      <c r="I3133" s="822" t="s">
        <v>4202</v>
      </c>
      <c r="J3133" s="822" t="s">
        <v>1244</v>
      </c>
      <c r="K3133" s="822" t="s">
        <v>1245</v>
      </c>
      <c r="L3133" s="825">
        <v>121.92</v>
      </c>
      <c r="M3133" s="825">
        <v>1584.96</v>
      </c>
      <c r="N3133" s="822">
        <v>13</v>
      </c>
      <c r="O3133" s="826">
        <v>7</v>
      </c>
      <c r="P3133" s="825">
        <v>853.43999999999994</v>
      </c>
      <c r="Q3133" s="827">
        <v>0.53846153846153844</v>
      </c>
      <c r="R3133" s="822">
        <v>7</v>
      </c>
      <c r="S3133" s="827">
        <v>0.53846153846153844</v>
      </c>
      <c r="T3133" s="826">
        <v>4</v>
      </c>
      <c r="U3133" s="828">
        <v>0.5714285714285714</v>
      </c>
    </row>
    <row r="3134" spans="1:21" ht="14.45" customHeight="1" x14ac:dyDescent="0.2">
      <c r="A3134" s="821">
        <v>21</v>
      </c>
      <c r="B3134" s="822" t="s">
        <v>3465</v>
      </c>
      <c r="C3134" s="822" t="s">
        <v>3471</v>
      </c>
      <c r="D3134" s="823" t="s">
        <v>6113</v>
      </c>
      <c r="E3134" s="824" t="s">
        <v>3526</v>
      </c>
      <c r="F3134" s="822" t="s">
        <v>3466</v>
      </c>
      <c r="G3134" s="822" t="s">
        <v>4536</v>
      </c>
      <c r="H3134" s="822" t="s">
        <v>662</v>
      </c>
      <c r="I3134" s="822" t="s">
        <v>2671</v>
      </c>
      <c r="J3134" s="822" t="s">
        <v>1436</v>
      </c>
      <c r="K3134" s="822" t="s">
        <v>2672</v>
      </c>
      <c r="L3134" s="825">
        <v>0</v>
      </c>
      <c r="M3134" s="825">
        <v>0</v>
      </c>
      <c r="N3134" s="822">
        <v>2</v>
      </c>
      <c r="O3134" s="826">
        <v>0.5</v>
      </c>
      <c r="P3134" s="825">
        <v>0</v>
      </c>
      <c r="Q3134" s="827"/>
      <c r="R3134" s="822">
        <v>2</v>
      </c>
      <c r="S3134" s="827">
        <v>1</v>
      </c>
      <c r="T3134" s="826">
        <v>0.5</v>
      </c>
      <c r="U3134" s="828">
        <v>1</v>
      </c>
    </row>
    <row r="3135" spans="1:21" ht="14.45" customHeight="1" x14ac:dyDescent="0.2">
      <c r="A3135" s="821">
        <v>21</v>
      </c>
      <c r="B3135" s="822" t="s">
        <v>3465</v>
      </c>
      <c r="C3135" s="822" t="s">
        <v>3471</v>
      </c>
      <c r="D3135" s="823" t="s">
        <v>6113</v>
      </c>
      <c r="E3135" s="824" t="s">
        <v>3526</v>
      </c>
      <c r="F3135" s="822" t="s">
        <v>3467</v>
      </c>
      <c r="G3135" s="822" t="s">
        <v>3555</v>
      </c>
      <c r="H3135" s="822" t="s">
        <v>329</v>
      </c>
      <c r="I3135" s="822" t="s">
        <v>4207</v>
      </c>
      <c r="J3135" s="822" t="s">
        <v>3557</v>
      </c>
      <c r="K3135" s="822"/>
      <c r="L3135" s="825">
        <v>0</v>
      </c>
      <c r="M3135" s="825">
        <v>0</v>
      </c>
      <c r="N3135" s="822">
        <v>73</v>
      </c>
      <c r="O3135" s="826">
        <v>73</v>
      </c>
      <c r="P3135" s="825">
        <v>0</v>
      </c>
      <c r="Q3135" s="827"/>
      <c r="R3135" s="822">
        <v>67</v>
      </c>
      <c r="S3135" s="827">
        <v>0.9178082191780822</v>
      </c>
      <c r="T3135" s="826">
        <v>67</v>
      </c>
      <c r="U3135" s="828">
        <v>0.9178082191780822</v>
      </c>
    </row>
    <row r="3136" spans="1:21" ht="14.45" customHeight="1" x14ac:dyDescent="0.2">
      <c r="A3136" s="821">
        <v>21</v>
      </c>
      <c r="B3136" s="822" t="s">
        <v>3465</v>
      </c>
      <c r="C3136" s="822" t="s">
        <v>3471</v>
      </c>
      <c r="D3136" s="823" t="s">
        <v>6113</v>
      </c>
      <c r="E3136" s="824" t="s">
        <v>3526</v>
      </c>
      <c r="F3136" s="822" t="s">
        <v>3467</v>
      </c>
      <c r="G3136" s="822" t="s">
        <v>3555</v>
      </c>
      <c r="H3136" s="822" t="s">
        <v>329</v>
      </c>
      <c r="I3136" s="822" t="s">
        <v>4758</v>
      </c>
      <c r="J3136" s="822" t="s">
        <v>3557</v>
      </c>
      <c r="K3136" s="822"/>
      <c r="L3136" s="825">
        <v>0</v>
      </c>
      <c r="M3136" s="825">
        <v>0</v>
      </c>
      <c r="N3136" s="822">
        <v>3</v>
      </c>
      <c r="O3136" s="826">
        <v>3</v>
      </c>
      <c r="P3136" s="825">
        <v>0</v>
      </c>
      <c r="Q3136" s="827"/>
      <c r="R3136" s="822">
        <v>1</v>
      </c>
      <c r="S3136" s="827">
        <v>0.33333333333333331</v>
      </c>
      <c r="T3136" s="826">
        <v>1</v>
      </c>
      <c r="U3136" s="828">
        <v>0.33333333333333331</v>
      </c>
    </row>
    <row r="3137" spans="1:21" ht="14.45" customHeight="1" x14ac:dyDescent="0.2">
      <c r="A3137" s="821">
        <v>21</v>
      </c>
      <c r="B3137" s="822" t="s">
        <v>3465</v>
      </c>
      <c r="C3137" s="822" t="s">
        <v>3471</v>
      </c>
      <c r="D3137" s="823" t="s">
        <v>6113</v>
      </c>
      <c r="E3137" s="824" t="s">
        <v>3526</v>
      </c>
      <c r="F3137" s="822" t="s">
        <v>3467</v>
      </c>
      <c r="G3137" s="822" t="s">
        <v>3555</v>
      </c>
      <c r="H3137" s="822" t="s">
        <v>329</v>
      </c>
      <c r="I3137" s="822" t="s">
        <v>4760</v>
      </c>
      <c r="J3137" s="822" t="s">
        <v>3557</v>
      </c>
      <c r="K3137" s="822"/>
      <c r="L3137" s="825">
        <v>0</v>
      </c>
      <c r="M3137" s="825">
        <v>0</v>
      </c>
      <c r="N3137" s="822">
        <v>1</v>
      </c>
      <c r="O3137" s="826">
        <v>1</v>
      </c>
      <c r="P3137" s="825">
        <v>0</v>
      </c>
      <c r="Q3137" s="827"/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21</v>
      </c>
      <c r="B3138" s="822" t="s">
        <v>3465</v>
      </c>
      <c r="C3138" s="822" t="s">
        <v>3471</v>
      </c>
      <c r="D3138" s="823" t="s">
        <v>6113</v>
      </c>
      <c r="E3138" s="824" t="s">
        <v>3526</v>
      </c>
      <c r="F3138" s="822" t="s">
        <v>3467</v>
      </c>
      <c r="G3138" s="822" t="s">
        <v>3555</v>
      </c>
      <c r="H3138" s="822" t="s">
        <v>329</v>
      </c>
      <c r="I3138" s="822" t="s">
        <v>5695</v>
      </c>
      <c r="J3138" s="822" t="s">
        <v>3557</v>
      </c>
      <c r="K3138" s="822"/>
      <c r="L3138" s="825">
        <v>0</v>
      </c>
      <c r="M3138" s="825">
        <v>0</v>
      </c>
      <c r="N3138" s="822">
        <v>1</v>
      </c>
      <c r="O3138" s="826">
        <v>1</v>
      </c>
      <c r="P3138" s="825">
        <v>0</v>
      </c>
      <c r="Q3138" s="827"/>
      <c r="R3138" s="822">
        <v>1</v>
      </c>
      <c r="S3138" s="827">
        <v>1</v>
      </c>
      <c r="T3138" s="826">
        <v>1</v>
      </c>
      <c r="U3138" s="828">
        <v>1</v>
      </c>
    </row>
    <row r="3139" spans="1:21" ht="14.45" customHeight="1" x14ac:dyDescent="0.2">
      <c r="A3139" s="821">
        <v>21</v>
      </c>
      <c r="B3139" s="822" t="s">
        <v>3465</v>
      </c>
      <c r="C3139" s="822" t="s">
        <v>3471</v>
      </c>
      <c r="D3139" s="823" t="s">
        <v>6113</v>
      </c>
      <c r="E3139" s="824" t="s">
        <v>3526</v>
      </c>
      <c r="F3139" s="822" t="s">
        <v>3467</v>
      </c>
      <c r="G3139" s="822" t="s">
        <v>3555</v>
      </c>
      <c r="H3139" s="822" t="s">
        <v>329</v>
      </c>
      <c r="I3139" s="822" t="s">
        <v>3554</v>
      </c>
      <c r="J3139" s="822" t="s">
        <v>3557</v>
      </c>
      <c r="K3139" s="822"/>
      <c r="L3139" s="825">
        <v>121.92</v>
      </c>
      <c r="M3139" s="825">
        <v>243.84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21</v>
      </c>
      <c r="B3140" s="822" t="s">
        <v>3465</v>
      </c>
      <c r="C3140" s="822" t="s">
        <v>3471</v>
      </c>
      <c r="D3140" s="823" t="s">
        <v>6113</v>
      </c>
      <c r="E3140" s="824" t="s">
        <v>3526</v>
      </c>
      <c r="F3140" s="822" t="s">
        <v>3467</v>
      </c>
      <c r="G3140" s="822" t="s">
        <v>3555</v>
      </c>
      <c r="H3140" s="822" t="s">
        <v>329</v>
      </c>
      <c r="I3140" s="822" t="s">
        <v>5696</v>
      </c>
      <c r="J3140" s="822" t="s">
        <v>3557</v>
      </c>
      <c r="K3140" s="822"/>
      <c r="L3140" s="825">
        <v>0</v>
      </c>
      <c r="M3140" s="825">
        <v>0</v>
      </c>
      <c r="N3140" s="822">
        <v>1</v>
      </c>
      <c r="O3140" s="826">
        <v>1</v>
      </c>
      <c r="P3140" s="825"/>
      <c r="Q3140" s="827"/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21</v>
      </c>
      <c r="B3141" s="822" t="s">
        <v>3465</v>
      </c>
      <c r="C3141" s="822" t="s">
        <v>3471</v>
      </c>
      <c r="D3141" s="823" t="s">
        <v>6113</v>
      </c>
      <c r="E3141" s="824" t="s">
        <v>3526</v>
      </c>
      <c r="F3141" s="822" t="s">
        <v>3467</v>
      </c>
      <c r="G3141" s="822" t="s">
        <v>3555</v>
      </c>
      <c r="H3141" s="822" t="s">
        <v>329</v>
      </c>
      <c r="I3141" s="822" t="s">
        <v>5381</v>
      </c>
      <c r="J3141" s="822" t="s">
        <v>3557</v>
      </c>
      <c r="K3141" s="822"/>
      <c r="L3141" s="825">
        <v>0</v>
      </c>
      <c r="M3141" s="825">
        <v>0</v>
      </c>
      <c r="N3141" s="822">
        <v>3</v>
      </c>
      <c r="O3141" s="826">
        <v>3</v>
      </c>
      <c r="P3141" s="825">
        <v>0</v>
      </c>
      <c r="Q3141" s="827"/>
      <c r="R3141" s="822">
        <v>3</v>
      </c>
      <c r="S3141" s="827">
        <v>1</v>
      </c>
      <c r="T3141" s="826">
        <v>3</v>
      </c>
      <c r="U3141" s="828">
        <v>1</v>
      </c>
    </row>
    <row r="3142" spans="1:21" ht="14.45" customHeight="1" x14ac:dyDescent="0.2">
      <c r="A3142" s="821">
        <v>21</v>
      </c>
      <c r="B3142" s="822" t="s">
        <v>3465</v>
      </c>
      <c r="C3142" s="822" t="s">
        <v>3471</v>
      </c>
      <c r="D3142" s="823" t="s">
        <v>6113</v>
      </c>
      <c r="E3142" s="824" t="s">
        <v>3526</v>
      </c>
      <c r="F3142" s="822" t="s">
        <v>3467</v>
      </c>
      <c r="G3142" s="822" t="s">
        <v>3555</v>
      </c>
      <c r="H3142" s="822" t="s">
        <v>329</v>
      </c>
      <c r="I3142" s="822" t="s">
        <v>4761</v>
      </c>
      <c r="J3142" s="822" t="s">
        <v>3557</v>
      </c>
      <c r="K3142" s="822"/>
      <c r="L3142" s="825">
        <v>0</v>
      </c>
      <c r="M3142" s="825">
        <v>0</v>
      </c>
      <c r="N3142" s="822">
        <v>24</v>
      </c>
      <c r="O3142" s="826">
        <v>24</v>
      </c>
      <c r="P3142" s="825">
        <v>0</v>
      </c>
      <c r="Q3142" s="827"/>
      <c r="R3142" s="822">
        <v>20</v>
      </c>
      <c r="S3142" s="827">
        <v>0.83333333333333337</v>
      </c>
      <c r="T3142" s="826">
        <v>20</v>
      </c>
      <c r="U3142" s="828">
        <v>0.83333333333333337</v>
      </c>
    </row>
    <row r="3143" spans="1:21" ht="14.45" customHeight="1" x14ac:dyDescent="0.2">
      <c r="A3143" s="821">
        <v>21</v>
      </c>
      <c r="B3143" s="822" t="s">
        <v>3465</v>
      </c>
      <c r="C3143" s="822" t="s">
        <v>3471</v>
      </c>
      <c r="D3143" s="823" t="s">
        <v>6113</v>
      </c>
      <c r="E3143" s="824" t="s">
        <v>3526</v>
      </c>
      <c r="F3143" s="822" t="s">
        <v>3467</v>
      </c>
      <c r="G3143" s="822" t="s">
        <v>3555</v>
      </c>
      <c r="H3143" s="822" t="s">
        <v>329</v>
      </c>
      <c r="I3143" s="822" t="s">
        <v>5470</v>
      </c>
      <c r="J3143" s="822" t="s">
        <v>3557</v>
      </c>
      <c r="K3143" s="822"/>
      <c r="L3143" s="825">
        <v>0</v>
      </c>
      <c r="M3143" s="825">
        <v>0</v>
      </c>
      <c r="N3143" s="822">
        <v>1</v>
      </c>
      <c r="O3143" s="826">
        <v>1</v>
      </c>
      <c r="P3143" s="825">
        <v>0</v>
      </c>
      <c r="Q3143" s="827"/>
      <c r="R3143" s="822">
        <v>1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21</v>
      </c>
      <c r="B3144" s="822" t="s">
        <v>3465</v>
      </c>
      <c r="C3144" s="822" t="s">
        <v>3471</v>
      </c>
      <c r="D3144" s="823" t="s">
        <v>6113</v>
      </c>
      <c r="E3144" s="824" t="s">
        <v>3526</v>
      </c>
      <c r="F3144" s="822" t="s">
        <v>3467</v>
      </c>
      <c r="G3144" s="822" t="s">
        <v>3555</v>
      </c>
      <c r="H3144" s="822" t="s">
        <v>329</v>
      </c>
      <c r="I3144" s="822" t="s">
        <v>5471</v>
      </c>
      <c r="J3144" s="822" t="s">
        <v>3557</v>
      </c>
      <c r="K3144" s="822"/>
      <c r="L3144" s="825">
        <v>0</v>
      </c>
      <c r="M3144" s="825">
        <v>0</v>
      </c>
      <c r="N3144" s="822">
        <v>1</v>
      </c>
      <c r="O3144" s="826">
        <v>1</v>
      </c>
      <c r="P3144" s="825"/>
      <c r="Q3144" s="827"/>
      <c r="R3144" s="822"/>
      <c r="S3144" s="827">
        <v>0</v>
      </c>
      <c r="T3144" s="826"/>
      <c r="U3144" s="828">
        <v>0</v>
      </c>
    </row>
    <row r="3145" spans="1:21" ht="14.45" customHeight="1" x14ac:dyDescent="0.2">
      <c r="A3145" s="821">
        <v>21</v>
      </c>
      <c r="B3145" s="822" t="s">
        <v>3465</v>
      </c>
      <c r="C3145" s="822" t="s">
        <v>3471</v>
      </c>
      <c r="D3145" s="823" t="s">
        <v>6113</v>
      </c>
      <c r="E3145" s="824" t="s">
        <v>3526</v>
      </c>
      <c r="F3145" s="822" t="s">
        <v>3467</v>
      </c>
      <c r="G3145" s="822" t="s">
        <v>3555</v>
      </c>
      <c r="H3145" s="822" t="s">
        <v>329</v>
      </c>
      <c r="I3145" s="822" t="s">
        <v>5697</v>
      </c>
      <c r="J3145" s="822" t="s">
        <v>3557</v>
      </c>
      <c r="K3145" s="822"/>
      <c r="L3145" s="825">
        <v>0</v>
      </c>
      <c r="M3145" s="825">
        <v>0</v>
      </c>
      <c r="N3145" s="822">
        <v>1</v>
      </c>
      <c r="O3145" s="826">
        <v>1</v>
      </c>
      <c r="P3145" s="825">
        <v>0</v>
      </c>
      <c r="Q3145" s="827"/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21</v>
      </c>
      <c r="B3146" s="822" t="s">
        <v>3465</v>
      </c>
      <c r="C3146" s="822" t="s">
        <v>3471</v>
      </c>
      <c r="D3146" s="823" t="s">
        <v>6113</v>
      </c>
      <c r="E3146" s="824" t="s">
        <v>3526</v>
      </c>
      <c r="F3146" s="822" t="s">
        <v>3467</v>
      </c>
      <c r="G3146" s="822" t="s">
        <v>3555</v>
      </c>
      <c r="H3146" s="822" t="s">
        <v>329</v>
      </c>
      <c r="I3146" s="822" t="s">
        <v>5698</v>
      </c>
      <c r="J3146" s="822" t="s">
        <v>3557</v>
      </c>
      <c r="K3146" s="822"/>
      <c r="L3146" s="825">
        <v>0</v>
      </c>
      <c r="M3146" s="825">
        <v>0</v>
      </c>
      <c r="N3146" s="822">
        <v>1</v>
      </c>
      <c r="O3146" s="826">
        <v>1</v>
      </c>
      <c r="P3146" s="825"/>
      <c r="Q3146" s="827"/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21</v>
      </c>
      <c r="B3147" s="822" t="s">
        <v>3465</v>
      </c>
      <c r="C3147" s="822" t="s">
        <v>3471</v>
      </c>
      <c r="D3147" s="823" t="s">
        <v>6113</v>
      </c>
      <c r="E3147" s="824" t="s">
        <v>3526</v>
      </c>
      <c r="F3147" s="822" t="s">
        <v>3467</v>
      </c>
      <c r="G3147" s="822" t="s">
        <v>3555</v>
      </c>
      <c r="H3147" s="822" t="s">
        <v>329</v>
      </c>
      <c r="I3147" s="822" t="s">
        <v>5699</v>
      </c>
      <c r="J3147" s="822" t="s">
        <v>3557</v>
      </c>
      <c r="K3147" s="822"/>
      <c r="L3147" s="825">
        <v>0</v>
      </c>
      <c r="M3147" s="825">
        <v>0</v>
      </c>
      <c r="N3147" s="822">
        <v>14</v>
      </c>
      <c r="O3147" s="826">
        <v>14</v>
      </c>
      <c r="P3147" s="825">
        <v>0</v>
      </c>
      <c r="Q3147" s="827"/>
      <c r="R3147" s="822">
        <v>8</v>
      </c>
      <c r="S3147" s="827">
        <v>0.5714285714285714</v>
      </c>
      <c r="T3147" s="826">
        <v>8</v>
      </c>
      <c r="U3147" s="828">
        <v>0.5714285714285714</v>
      </c>
    </row>
    <row r="3148" spans="1:21" ht="14.45" customHeight="1" x14ac:dyDescent="0.2">
      <c r="A3148" s="821">
        <v>21</v>
      </c>
      <c r="B3148" s="822" t="s">
        <v>3465</v>
      </c>
      <c r="C3148" s="822" t="s">
        <v>3471</v>
      </c>
      <c r="D3148" s="823" t="s">
        <v>6113</v>
      </c>
      <c r="E3148" s="824" t="s">
        <v>3526</v>
      </c>
      <c r="F3148" s="822" t="s">
        <v>3467</v>
      </c>
      <c r="G3148" s="822" t="s">
        <v>3555</v>
      </c>
      <c r="H3148" s="822" t="s">
        <v>329</v>
      </c>
      <c r="I3148" s="822" t="s">
        <v>5472</v>
      </c>
      <c r="J3148" s="822" t="s">
        <v>3557</v>
      </c>
      <c r="K3148" s="822"/>
      <c r="L3148" s="825">
        <v>0</v>
      </c>
      <c r="M3148" s="825">
        <v>0</v>
      </c>
      <c r="N3148" s="822">
        <v>12</v>
      </c>
      <c r="O3148" s="826">
        <v>12</v>
      </c>
      <c r="P3148" s="825">
        <v>0</v>
      </c>
      <c r="Q3148" s="827"/>
      <c r="R3148" s="822">
        <v>9</v>
      </c>
      <c r="S3148" s="827">
        <v>0.75</v>
      </c>
      <c r="T3148" s="826">
        <v>9</v>
      </c>
      <c r="U3148" s="828">
        <v>0.75</v>
      </c>
    </row>
    <row r="3149" spans="1:21" ht="14.45" customHeight="1" x14ac:dyDescent="0.2">
      <c r="A3149" s="821">
        <v>21</v>
      </c>
      <c r="B3149" s="822" t="s">
        <v>3465</v>
      </c>
      <c r="C3149" s="822" t="s">
        <v>3471</v>
      </c>
      <c r="D3149" s="823" t="s">
        <v>6113</v>
      </c>
      <c r="E3149" s="824" t="s">
        <v>3526</v>
      </c>
      <c r="F3149" s="822" t="s">
        <v>3468</v>
      </c>
      <c r="G3149" s="822" t="s">
        <v>3586</v>
      </c>
      <c r="H3149" s="822" t="s">
        <v>329</v>
      </c>
      <c r="I3149" s="822" t="s">
        <v>5700</v>
      </c>
      <c r="J3149" s="822" t="s">
        <v>5701</v>
      </c>
      <c r="K3149" s="822" t="s">
        <v>5702</v>
      </c>
      <c r="L3149" s="825">
        <v>193.92</v>
      </c>
      <c r="M3149" s="825">
        <v>969.59999999999991</v>
      </c>
      <c r="N3149" s="822">
        <v>5</v>
      </c>
      <c r="O3149" s="826">
        <v>1</v>
      </c>
      <c r="P3149" s="825"/>
      <c r="Q3149" s="827">
        <v>0</v>
      </c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21</v>
      </c>
      <c r="B3150" s="822" t="s">
        <v>3465</v>
      </c>
      <c r="C3150" s="822" t="s">
        <v>3471</v>
      </c>
      <c r="D3150" s="823" t="s">
        <v>6113</v>
      </c>
      <c r="E3150" s="824" t="s">
        <v>3526</v>
      </c>
      <c r="F3150" s="822" t="s">
        <v>3468</v>
      </c>
      <c r="G3150" s="822" t="s">
        <v>3586</v>
      </c>
      <c r="H3150" s="822" t="s">
        <v>329</v>
      </c>
      <c r="I3150" s="822" t="s">
        <v>4546</v>
      </c>
      <c r="J3150" s="822" t="s">
        <v>4547</v>
      </c>
      <c r="K3150" s="822" t="s">
        <v>4548</v>
      </c>
      <c r="L3150" s="825">
        <v>1070.3599999999999</v>
      </c>
      <c r="M3150" s="825">
        <v>3211.08</v>
      </c>
      <c r="N3150" s="822">
        <v>3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21</v>
      </c>
      <c r="B3151" s="822" t="s">
        <v>3465</v>
      </c>
      <c r="C3151" s="822" t="s">
        <v>3471</v>
      </c>
      <c r="D3151" s="823" t="s">
        <v>6113</v>
      </c>
      <c r="E3151" s="824" t="s">
        <v>3526</v>
      </c>
      <c r="F3151" s="822" t="s">
        <v>3468</v>
      </c>
      <c r="G3151" s="822" t="s">
        <v>3590</v>
      </c>
      <c r="H3151" s="822" t="s">
        <v>329</v>
      </c>
      <c r="I3151" s="822" t="s">
        <v>4212</v>
      </c>
      <c r="J3151" s="822" t="s">
        <v>4213</v>
      </c>
      <c r="K3151" s="822" t="s">
        <v>4214</v>
      </c>
      <c r="L3151" s="825">
        <v>2029.75</v>
      </c>
      <c r="M3151" s="825">
        <v>4059.5</v>
      </c>
      <c r="N3151" s="822">
        <v>2</v>
      </c>
      <c r="O3151" s="826">
        <v>2</v>
      </c>
      <c r="P3151" s="825">
        <v>4059.5</v>
      </c>
      <c r="Q3151" s="827">
        <v>1</v>
      </c>
      <c r="R3151" s="822">
        <v>2</v>
      </c>
      <c r="S3151" s="827">
        <v>1</v>
      </c>
      <c r="T3151" s="826">
        <v>2</v>
      </c>
      <c r="U3151" s="828">
        <v>1</v>
      </c>
    </row>
    <row r="3152" spans="1:21" ht="14.45" customHeight="1" x14ac:dyDescent="0.2">
      <c r="A3152" s="821">
        <v>21</v>
      </c>
      <c r="B3152" s="822" t="s">
        <v>3465</v>
      </c>
      <c r="C3152" s="822" t="s">
        <v>3471</v>
      </c>
      <c r="D3152" s="823" t="s">
        <v>6113</v>
      </c>
      <c r="E3152" s="824" t="s">
        <v>3529</v>
      </c>
      <c r="F3152" s="822" t="s">
        <v>3466</v>
      </c>
      <c r="G3152" s="822" t="s">
        <v>3641</v>
      </c>
      <c r="H3152" s="822" t="s">
        <v>329</v>
      </c>
      <c r="I3152" s="822" t="s">
        <v>3645</v>
      </c>
      <c r="J3152" s="822" t="s">
        <v>3643</v>
      </c>
      <c r="K3152" s="822" t="s">
        <v>3646</v>
      </c>
      <c r="L3152" s="825">
        <v>70.48</v>
      </c>
      <c r="M3152" s="825">
        <v>1268.6400000000001</v>
      </c>
      <c r="N3152" s="822">
        <v>18</v>
      </c>
      <c r="O3152" s="826">
        <v>9.5</v>
      </c>
      <c r="P3152" s="825">
        <v>986.72000000000014</v>
      </c>
      <c r="Q3152" s="827">
        <v>0.77777777777777779</v>
      </c>
      <c r="R3152" s="822">
        <v>14</v>
      </c>
      <c r="S3152" s="827">
        <v>0.77777777777777779</v>
      </c>
      <c r="T3152" s="826">
        <v>6.5</v>
      </c>
      <c r="U3152" s="828">
        <v>0.68421052631578949</v>
      </c>
    </row>
    <row r="3153" spans="1:21" ht="14.45" customHeight="1" x14ac:dyDescent="0.2">
      <c r="A3153" s="821">
        <v>21</v>
      </c>
      <c r="B3153" s="822" t="s">
        <v>3465</v>
      </c>
      <c r="C3153" s="822" t="s">
        <v>3471</v>
      </c>
      <c r="D3153" s="823" t="s">
        <v>6113</v>
      </c>
      <c r="E3153" s="824" t="s">
        <v>3529</v>
      </c>
      <c r="F3153" s="822" t="s">
        <v>3466</v>
      </c>
      <c r="G3153" s="822" t="s">
        <v>3647</v>
      </c>
      <c r="H3153" s="822" t="s">
        <v>662</v>
      </c>
      <c r="I3153" s="822" t="s">
        <v>2999</v>
      </c>
      <c r="J3153" s="822" t="s">
        <v>701</v>
      </c>
      <c r="K3153" s="822" t="s">
        <v>702</v>
      </c>
      <c r="L3153" s="825">
        <v>72.55</v>
      </c>
      <c r="M3153" s="825">
        <v>1088.25</v>
      </c>
      <c r="N3153" s="822">
        <v>15</v>
      </c>
      <c r="O3153" s="826">
        <v>10.5</v>
      </c>
      <c r="P3153" s="825">
        <v>580.4</v>
      </c>
      <c r="Q3153" s="827">
        <v>0.53333333333333333</v>
      </c>
      <c r="R3153" s="822">
        <v>8</v>
      </c>
      <c r="S3153" s="827">
        <v>0.53333333333333333</v>
      </c>
      <c r="T3153" s="826">
        <v>5</v>
      </c>
      <c r="U3153" s="828">
        <v>0.47619047619047616</v>
      </c>
    </row>
    <row r="3154" spans="1:21" ht="14.45" customHeight="1" x14ac:dyDescent="0.2">
      <c r="A3154" s="821">
        <v>21</v>
      </c>
      <c r="B3154" s="822" t="s">
        <v>3465</v>
      </c>
      <c r="C3154" s="822" t="s">
        <v>3471</v>
      </c>
      <c r="D3154" s="823" t="s">
        <v>6113</v>
      </c>
      <c r="E3154" s="824" t="s">
        <v>3529</v>
      </c>
      <c r="F3154" s="822" t="s">
        <v>3466</v>
      </c>
      <c r="G3154" s="822" t="s">
        <v>3647</v>
      </c>
      <c r="H3154" s="822" t="s">
        <v>662</v>
      </c>
      <c r="I3154" s="822" t="s">
        <v>2998</v>
      </c>
      <c r="J3154" s="822" t="s">
        <v>701</v>
      </c>
      <c r="K3154" s="822" t="s">
        <v>703</v>
      </c>
      <c r="L3154" s="825">
        <v>21.76</v>
      </c>
      <c r="M3154" s="825">
        <v>348.15999999999997</v>
      </c>
      <c r="N3154" s="822">
        <v>16</v>
      </c>
      <c r="O3154" s="826">
        <v>11</v>
      </c>
      <c r="P3154" s="825">
        <v>239.35999999999999</v>
      </c>
      <c r="Q3154" s="827">
        <v>0.6875</v>
      </c>
      <c r="R3154" s="822">
        <v>11</v>
      </c>
      <c r="S3154" s="827">
        <v>0.6875</v>
      </c>
      <c r="T3154" s="826">
        <v>6</v>
      </c>
      <c r="U3154" s="828">
        <v>0.54545454545454541</v>
      </c>
    </row>
    <row r="3155" spans="1:21" ht="14.45" customHeight="1" x14ac:dyDescent="0.2">
      <c r="A3155" s="821">
        <v>21</v>
      </c>
      <c r="B3155" s="822" t="s">
        <v>3465</v>
      </c>
      <c r="C3155" s="822" t="s">
        <v>3471</v>
      </c>
      <c r="D3155" s="823" t="s">
        <v>6113</v>
      </c>
      <c r="E3155" s="824" t="s">
        <v>3529</v>
      </c>
      <c r="F3155" s="822" t="s">
        <v>3466</v>
      </c>
      <c r="G3155" s="822" t="s">
        <v>3647</v>
      </c>
      <c r="H3155" s="822" t="s">
        <v>662</v>
      </c>
      <c r="I3155" s="822" t="s">
        <v>3000</v>
      </c>
      <c r="J3155" s="822" t="s">
        <v>701</v>
      </c>
      <c r="K3155" s="822" t="s">
        <v>698</v>
      </c>
      <c r="L3155" s="825">
        <v>65.28</v>
      </c>
      <c r="M3155" s="825">
        <v>1109.7599999999998</v>
      </c>
      <c r="N3155" s="822">
        <v>17</v>
      </c>
      <c r="O3155" s="826">
        <v>11</v>
      </c>
      <c r="P3155" s="825">
        <v>326.39999999999998</v>
      </c>
      <c r="Q3155" s="827">
        <v>0.29411764705882359</v>
      </c>
      <c r="R3155" s="822">
        <v>5</v>
      </c>
      <c r="S3155" s="827">
        <v>0.29411764705882354</v>
      </c>
      <c r="T3155" s="826">
        <v>4</v>
      </c>
      <c r="U3155" s="828">
        <v>0.36363636363636365</v>
      </c>
    </row>
    <row r="3156" spans="1:21" ht="14.45" customHeight="1" x14ac:dyDescent="0.2">
      <c r="A3156" s="821">
        <v>21</v>
      </c>
      <c r="B3156" s="822" t="s">
        <v>3465</v>
      </c>
      <c r="C3156" s="822" t="s">
        <v>3471</v>
      </c>
      <c r="D3156" s="823" t="s">
        <v>6113</v>
      </c>
      <c r="E3156" s="824" t="s">
        <v>3529</v>
      </c>
      <c r="F3156" s="822" t="s">
        <v>3466</v>
      </c>
      <c r="G3156" s="822" t="s">
        <v>3656</v>
      </c>
      <c r="H3156" s="822" t="s">
        <v>662</v>
      </c>
      <c r="I3156" s="822" t="s">
        <v>3078</v>
      </c>
      <c r="J3156" s="822" t="s">
        <v>3079</v>
      </c>
      <c r="K3156" s="822" t="s">
        <v>3080</v>
      </c>
      <c r="L3156" s="825">
        <v>23.4</v>
      </c>
      <c r="M3156" s="825">
        <v>234</v>
      </c>
      <c r="N3156" s="822">
        <v>10</v>
      </c>
      <c r="O3156" s="826">
        <v>7</v>
      </c>
      <c r="P3156" s="825">
        <v>140.4</v>
      </c>
      <c r="Q3156" s="827">
        <v>0.6</v>
      </c>
      <c r="R3156" s="822">
        <v>6</v>
      </c>
      <c r="S3156" s="827">
        <v>0.6</v>
      </c>
      <c r="T3156" s="826">
        <v>3.5</v>
      </c>
      <c r="U3156" s="828">
        <v>0.5</v>
      </c>
    </row>
    <row r="3157" spans="1:21" ht="14.45" customHeight="1" x14ac:dyDescent="0.2">
      <c r="A3157" s="821">
        <v>21</v>
      </c>
      <c r="B3157" s="822" t="s">
        <v>3465</v>
      </c>
      <c r="C3157" s="822" t="s">
        <v>3471</v>
      </c>
      <c r="D3157" s="823" t="s">
        <v>6113</v>
      </c>
      <c r="E3157" s="824" t="s">
        <v>3529</v>
      </c>
      <c r="F3157" s="822" t="s">
        <v>3466</v>
      </c>
      <c r="G3157" s="822" t="s">
        <v>3656</v>
      </c>
      <c r="H3157" s="822" t="s">
        <v>662</v>
      </c>
      <c r="I3157" s="822" t="s">
        <v>3083</v>
      </c>
      <c r="J3157" s="822" t="s">
        <v>3079</v>
      </c>
      <c r="K3157" s="822" t="s">
        <v>3084</v>
      </c>
      <c r="L3157" s="825">
        <v>11.71</v>
      </c>
      <c r="M3157" s="825">
        <v>152.23000000000002</v>
      </c>
      <c r="N3157" s="822">
        <v>13</v>
      </c>
      <c r="O3157" s="826">
        <v>9</v>
      </c>
      <c r="P3157" s="825">
        <v>70.260000000000005</v>
      </c>
      <c r="Q3157" s="827">
        <v>0.46153846153846151</v>
      </c>
      <c r="R3157" s="822">
        <v>6</v>
      </c>
      <c r="S3157" s="827">
        <v>0.46153846153846156</v>
      </c>
      <c r="T3157" s="826">
        <v>4.5</v>
      </c>
      <c r="U3157" s="828">
        <v>0.5</v>
      </c>
    </row>
    <row r="3158" spans="1:21" ht="14.45" customHeight="1" x14ac:dyDescent="0.2">
      <c r="A3158" s="821">
        <v>21</v>
      </c>
      <c r="B3158" s="822" t="s">
        <v>3465</v>
      </c>
      <c r="C3158" s="822" t="s">
        <v>3471</v>
      </c>
      <c r="D3158" s="823" t="s">
        <v>6113</v>
      </c>
      <c r="E3158" s="824" t="s">
        <v>3529</v>
      </c>
      <c r="F3158" s="822" t="s">
        <v>3466</v>
      </c>
      <c r="G3158" s="822" t="s">
        <v>5703</v>
      </c>
      <c r="H3158" s="822" t="s">
        <v>329</v>
      </c>
      <c r="I3158" s="822" t="s">
        <v>5704</v>
      </c>
      <c r="J3158" s="822" t="s">
        <v>1296</v>
      </c>
      <c r="K3158" s="822" t="s">
        <v>5705</v>
      </c>
      <c r="L3158" s="825">
        <v>0</v>
      </c>
      <c r="M3158" s="825">
        <v>0</v>
      </c>
      <c r="N3158" s="822">
        <v>1</v>
      </c>
      <c r="O3158" s="826">
        <v>1</v>
      </c>
      <c r="P3158" s="825"/>
      <c r="Q3158" s="827"/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21</v>
      </c>
      <c r="B3159" s="822" t="s">
        <v>3465</v>
      </c>
      <c r="C3159" s="822" t="s">
        <v>3471</v>
      </c>
      <c r="D3159" s="823" t="s">
        <v>6113</v>
      </c>
      <c r="E3159" s="824" t="s">
        <v>3529</v>
      </c>
      <c r="F3159" s="822" t="s">
        <v>3466</v>
      </c>
      <c r="G3159" s="822" t="s">
        <v>5563</v>
      </c>
      <c r="H3159" s="822" t="s">
        <v>662</v>
      </c>
      <c r="I3159" s="822" t="s">
        <v>5564</v>
      </c>
      <c r="J3159" s="822" t="s">
        <v>5565</v>
      </c>
      <c r="K3159" s="822" t="s">
        <v>4405</v>
      </c>
      <c r="L3159" s="825">
        <v>80.010000000000005</v>
      </c>
      <c r="M3159" s="825">
        <v>240.03000000000003</v>
      </c>
      <c r="N3159" s="822">
        <v>3</v>
      </c>
      <c r="O3159" s="826">
        <v>1.5</v>
      </c>
      <c r="P3159" s="825">
        <v>240.03000000000003</v>
      </c>
      <c r="Q3159" s="827">
        <v>1</v>
      </c>
      <c r="R3159" s="822">
        <v>3</v>
      </c>
      <c r="S3159" s="827">
        <v>1</v>
      </c>
      <c r="T3159" s="826">
        <v>1.5</v>
      </c>
      <c r="U3159" s="828">
        <v>1</v>
      </c>
    </row>
    <row r="3160" spans="1:21" ht="14.45" customHeight="1" x14ac:dyDescent="0.2">
      <c r="A3160" s="821">
        <v>21</v>
      </c>
      <c r="B3160" s="822" t="s">
        <v>3465</v>
      </c>
      <c r="C3160" s="822" t="s">
        <v>3471</v>
      </c>
      <c r="D3160" s="823" t="s">
        <v>6113</v>
      </c>
      <c r="E3160" s="824" t="s">
        <v>3529</v>
      </c>
      <c r="F3160" s="822" t="s">
        <v>3466</v>
      </c>
      <c r="G3160" s="822" t="s">
        <v>5563</v>
      </c>
      <c r="H3160" s="822" t="s">
        <v>662</v>
      </c>
      <c r="I3160" s="822" t="s">
        <v>5574</v>
      </c>
      <c r="J3160" s="822" t="s">
        <v>5565</v>
      </c>
      <c r="K3160" s="822" t="s">
        <v>5575</v>
      </c>
      <c r="L3160" s="825">
        <v>160.03</v>
      </c>
      <c r="M3160" s="825">
        <v>480.09000000000003</v>
      </c>
      <c r="N3160" s="822">
        <v>3</v>
      </c>
      <c r="O3160" s="826">
        <v>2</v>
      </c>
      <c r="P3160" s="825">
        <v>480.09000000000003</v>
      </c>
      <c r="Q3160" s="827">
        <v>1</v>
      </c>
      <c r="R3160" s="822">
        <v>3</v>
      </c>
      <c r="S3160" s="827">
        <v>1</v>
      </c>
      <c r="T3160" s="826">
        <v>2</v>
      </c>
      <c r="U3160" s="828">
        <v>1</v>
      </c>
    </row>
    <row r="3161" spans="1:21" ht="14.45" customHeight="1" x14ac:dyDescent="0.2">
      <c r="A3161" s="821">
        <v>21</v>
      </c>
      <c r="B3161" s="822" t="s">
        <v>3465</v>
      </c>
      <c r="C3161" s="822" t="s">
        <v>3471</v>
      </c>
      <c r="D3161" s="823" t="s">
        <v>6113</v>
      </c>
      <c r="E3161" s="824" t="s">
        <v>3529</v>
      </c>
      <c r="F3161" s="822" t="s">
        <v>3466</v>
      </c>
      <c r="G3161" s="822" t="s">
        <v>3657</v>
      </c>
      <c r="H3161" s="822" t="s">
        <v>662</v>
      </c>
      <c r="I3161" s="822" t="s">
        <v>2767</v>
      </c>
      <c r="J3161" s="822" t="s">
        <v>2765</v>
      </c>
      <c r="K3161" s="822" t="s">
        <v>2768</v>
      </c>
      <c r="L3161" s="825">
        <v>31.09</v>
      </c>
      <c r="M3161" s="825">
        <v>31.09</v>
      </c>
      <c r="N3161" s="822">
        <v>1</v>
      </c>
      <c r="O3161" s="826">
        <v>0.5</v>
      </c>
      <c r="P3161" s="825">
        <v>31.09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21</v>
      </c>
      <c r="B3162" s="822" t="s">
        <v>3465</v>
      </c>
      <c r="C3162" s="822" t="s">
        <v>3471</v>
      </c>
      <c r="D3162" s="823" t="s">
        <v>6113</v>
      </c>
      <c r="E3162" s="824" t="s">
        <v>3529</v>
      </c>
      <c r="F3162" s="822" t="s">
        <v>3466</v>
      </c>
      <c r="G3162" s="822" t="s">
        <v>5706</v>
      </c>
      <c r="H3162" s="822" t="s">
        <v>329</v>
      </c>
      <c r="I3162" s="822" t="s">
        <v>5707</v>
      </c>
      <c r="J3162" s="822" t="s">
        <v>5708</v>
      </c>
      <c r="K3162" s="822" t="s">
        <v>5709</v>
      </c>
      <c r="L3162" s="825">
        <v>0</v>
      </c>
      <c r="M3162" s="825">
        <v>0</v>
      </c>
      <c r="N3162" s="822">
        <v>2</v>
      </c>
      <c r="O3162" s="826">
        <v>0.5</v>
      </c>
      <c r="P3162" s="825">
        <v>0</v>
      </c>
      <c r="Q3162" s="827"/>
      <c r="R3162" s="822">
        <v>2</v>
      </c>
      <c r="S3162" s="827">
        <v>1</v>
      </c>
      <c r="T3162" s="826">
        <v>0.5</v>
      </c>
      <c r="U3162" s="828">
        <v>1</v>
      </c>
    </row>
    <row r="3163" spans="1:21" ht="14.45" customHeight="1" x14ac:dyDescent="0.2">
      <c r="A3163" s="821">
        <v>21</v>
      </c>
      <c r="B3163" s="822" t="s">
        <v>3465</v>
      </c>
      <c r="C3163" s="822" t="s">
        <v>3471</v>
      </c>
      <c r="D3163" s="823" t="s">
        <v>6113</v>
      </c>
      <c r="E3163" s="824" t="s">
        <v>3529</v>
      </c>
      <c r="F3163" s="822" t="s">
        <v>3466</v>
      </c>
      <c r="G3163" s="822" t="s">
        <v>3662</v>
      </c>
      <c r="H3163" s="822" t="s">
        <v>329</v>
      </c>
      <c r="I3163" s="822" t="s">
        <v>4266</v>
      </c>
      <c r="J3163" s="822" t="s">
        <v>4267</v>
      </c>
      <c r="K3163" s="822" t="s">
        <v>3667</v>
      </c>
      <c r="L3163" s="825">
        <v>219.25</v>
      </c>
      <c r="M3163" s="825">
        <v>2631</v>
      </c>
      <c r="N3163" s="822">
        <v>12</v>
      </c>
      <c r="O3163" s="826">
        <v>5</v>
      </c>
      <c r="P3163" s="825">
        <v>657.75</v>
      </c>
      <c r="Q3163" s="827">
        <v>0.25</v>
      </c>
      <c r="R3163" s="822">
        <v>3</v>
      </c>
      <c r="S3163" s="827">
        <v>0.25</v>
      </c>
      <c r="T3163" s="826">
        <v>1</v>
      </c>
      <c r="U3163" s="828">
        <v>0.2</v>
      </c>
    </row>
    <row r="3164" spans="1:21" ht="14.45" customHeight="1" x14ac:dyDescent="0.2">
      <c r="A3164" s="821">
        <v>21</v>
      </c>
      <c r="B3164" s="822" t="s">
        <v>3465</v>
      </c>
      <c r="C3164" s="822" t="s">
        <v>3471</v>
      </c>
      <c r="D3164" s="823" t="s">
        <v>6113</v>
      </c>
      <c r="E3164" s="824" t="s">
        <v>3529</v>
      </c>
      <c r="F3164" s="822" t="s">
        <v>3466</v>
      </c>
      <c r="G3164" s="822" t="s">
        <v>3662</v>
      </c>
      <c r="H3164" s="822" t="s">
        <v>329</v>
      </c>
      <c r="I3164" s="822" t="s">
        <v>3668</v>
      </c>
      <c r="J3164" s="822" t="s">
        <v>3669</v>
      </c>
      <c r="K3164" s="822" t="s">
        <v>3667</v>
      </c>
      <c r="L3164" s="825">
        <v>219.25</v>
      </c>
      <c r="M3164" s="825">
        <v>8550.75</v>
      </c>
      <c r="N3164" s="822">
        <v>39</v>
      </c>
      <c r="O3164" s="826">
        <v>13.5</v>
      </c>
      <c r="P3164" s="825">
        <v>3288.75</v>
      </c>
      <c r="Q3164" s="827">
        <v>0.38461538461538464</v>
      </c>
      <c r="R3164" s="822">
        <v>15</v>
      </c>
      <c r="S3164" s="827">
        <v>0.38461538461538464</v>
      </c>
      <c r="T3164" s="826">
        <v>6</v>
      </c>
      <c r="U3164" s="828">
        <v>0.44444444444444442</v>
      </c>
    </row>
    <row r="3165" spans="1:21" ht="14.45" customHeight="1" x14ac:dyDescent="0.2">
      <c r="A3165" s="821">
        <v>21</v>
      </c>
      <c r="B3165" s="822" t="s">
        <v>3465</v>
      </c>
      <c r="C3165" s="822" t="s">
        <v>3471</v>
      </c>
      <c r="D3165" s="823" t="s">
        <v>6113</v>
      </c>
      <c r="E3165" s="824" t="s">
        <v>3529</v>
      </c>
      <c r="F3165" s="822" t="s">
        <v>3466</v>
      </c>
      <c r="G3165" s="822" t="s">
        <v>3583</v>
      </c>
      <c r="H3165" s="822" t="s">
        <v>662</v>
      </c>
      <c r="I3165" s="822" t="s">
        <v>5710</v>
      </c>
      <c r="J3165" s="822" t="s">
        <v>3684</v>
      </c>
      <c r="K3165" s="822" t="s">
        <v>5711</v>
      </c>
      <c r="L3165" s="825">
        <v>130.51</v>
      </c>
      <c r="M3165" s="825">
        <v>130.51</v>
      </c>
      <c r="N3165" s="822">
        <v>1</v>
      </c>
      <c r="O3165" s="826">
        <v>0.5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21</v>
      </c>
      <c r="B3166" s="822" t="s">
        <v>3465</v>
      </c>
      <c r="C3166" s="822" t="s">
        <v>3471</v>
      </c>
      <c r="D3166" s="823" t="s">
        <v>6113</v>
      </c>
      <c r="E3166" s="824" t="s">
        <v>3529</v>
      </c>
      <c r="F3166" s="822" t="s">
        <v>3466</v>
      </c>
      <c r="G3166" s="822" t="s">
        <v>3691</v>
      </c>
      <c r="H3166" s="822" t="s">
        <v>329</v>
      </c>
      <c r="I3166" s="822" t="s">
        <v>3692</v>
      </c>
      <c r="J3166" s="822" t="s">
        <v>3693</v>
      </c>
      <c r="K3166" s="822" t="s">
        <v>3694</v>
      </c>
      <c r="L3166" s="825">
        <v>80.19</v>
      </c>
      <c r="M3166" s="825">
        <v>1283.0400000000002</v>
      </c>
      <c r="N3166" s="822">
        <v>16</v>
      </c>
      <c r="O3166" s="826">
        <v>11.5</v>
      </c>
      <c r="P3166" s="825">
        <v>400.95</v>
      </c>
      <c r="Q3166" s="827">
        <v>0.31249999999999994</v>
      </c>
      <c r="R3166" s="822">
        <v>5</v>
      </c>
      <c r="S3166" s="827">
        <v>0.3125</v>
      </c>
      <c r="T3166" s="826">
        <v>3</v>
      </c>
      <c r="U3166" s="828">
        <v>0.2608695652173913</v>
      </c>
    </row>
    <row r="3167" spans="1:21" ht="14.45" customHeight="1" x14ac:dyDescent="0.2">
      <c r="A3167" s="821">
        <v>21</v>
      </c>
      <c r="B3167" s="822" t="s">
        <v>3465</v>
      </c>
      <c r="C3167" s="822" t="s">
        <v>3471</v>
      </c>
      <c r="D3167" s="823" t="s">
        <v>6113</v>
      </c>
      <c r="E3167" s="824" t="s">
        <v>3529</v>
      </c>
      <c r="F3167" s="822" t="s">
        <v>3466</v>
      </c>
      <c r="G3167" s="822" t="s">
        <v>3703</v>
      </c>
      <c r="H3167" s="822" t="s">
        <v>329</v>
      </c>
      <c r="I3167" s="822" t="s">
        <v>4285</v>
      </c>
      <c r="J3167" s="822" t="s">
        <v>4286</v>
      </c>
      <c r="K3167" s="822" t="s">
        <v>1989</v>
      </c>
      <c r="L3167" s="825">
        <v>16.38</v>
      </c>
      <c r="M3167" s="825">
        <v>65.52</v>
      </c>
      <c r="N3167" s="822">
        <v>4</v>
      </c>
      <c r="O3167" s="826">
        <v>1.5</v>
      </c>
      <c r="P3167" s="825">
        <v>65.52</v>
      </c>
      <c r="Q3167" s="827">
        <v>1</v>
      </c>
      <c r="R3167" s="822">
        <v>4</v>
      </c>
      <c r="S3167" s="827">
        <v>1</v>
      </c>
      <c r="T3167" s="826">
        <v>1.5</v>
      </c>
      <c r="U3167" s="828">
        <v>1</v>
      </c>
    </row>
    <row r="3168" spans="1:21" ht="14.45" customHeight="1" x14ac:dyDescent="0.2">
      <c r="A3168" s="821">
        <v>21</v>
      </c>
      <c r="B3168" s="822" t="s">
        <v>3465</v>
      </c>
      <c r="C3168" s="822" t="s">
        <v>3471</v>
      </c>
      <c r="D3168" s="823" t="s">
        <v>6113</v>
      </c>
      <c r="E3168" s="824" t="s">
        <v>3529</v>
      </c>
      <c r="F3168" s="822" t="s">
        <v>3466</v>
      </c>
      <c r="G3168" s="822" t="s">
        <v>3703</v>
      </c>
      <c r="H3168" s="822" t="s">
        <v>662</v>
      </c>
      <c r="I3168" s="822" t="s">
        <v>3211</v>
      </c>
      <c r="J3168" s="822" t="s">
        <v>1847</v>
      </c>
      <c r="K3168" s="822" t="s">
        <v>824</v>
      </c>
      <c r="L3168" s="825">
        <v>70.23</v>
      </c>
      <c r="M3168" s="825">
        <v>70.23</v>
      </c>
      <c r="N3168" s="822">
        <v>1</v>
      </c>
      <c r="O3168" s="826">
        <v>0.5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21</v>
      </c>
      <c r="B3169" s="822" t="s">
        <v>3465</v>
      </c>
      <c r="C3169" s="822" t="s">
        <v>3471</v>
      </c>
      <c r="D3169" s="823" t="s">
        <v>6113</v>
      </c>
      <c r="E3169" s="824" t="s">
        <v>3529</v>
      </c>
      <c r="F3169" s="822" t="s">
        <v>3466</v>
      </c>
      <c r="G3169" s="822" t="s">
        <v>3712</v>
      </c>
      <c r="H3169" s="822" t="s">
        <v>329</v>
      </c>
      <c r="I3169" s="822" t="s">
        <v>3713</v>
      </c>
      <c r="J3169" s="822" t="s">
        <v>3714</v>
      </c>
      <c r="K3169" s="822" t="s">
        <v>3715</v>
      </c>
      <c r="L3169" s="825">
        <v>0</v>
      </c>
      <c r="M3169" s="825">
        <v>0</v>
      </c>
      <c r="N3169" s="822">
        <v>5</v>
      </c>
      <c r="O3169" s="826">
        <v>4</v>
      </c>
      <c r="P3169" s="825">
        <v>0</v>
      </c>
      <c r="Q3169" s="827"/>
      <c r="R3169" s="822">
        <v>4</v>
      </c>
      <c r="S3169" s="827">
        <v>0.8</v>
      </c>
      <c r="T3169" s="826">
        <v>3</v>
      </c>
      <c r="U3169" s="828">
        <v>0.75</v>
      </c>
    </row>
    <row r="3170" spans="1:21" ht="14.45" customHeight="1" x14ac:dyDescent="0.2">
      <c r="A3170" s="821">
        <v>21</v>
      </c>
      <c r="B3170" s="822" t="s">
        <v>3465</v>
      </c>
      <c r="C3170" s="822" t="s">
        <v>3471</v>
      </c>
      <c r="D3170" s="823" t="s">
        <v>6113</v>
      </c>
      <c r="E3170" s="824" t="s">
        <v>3529</v>
      </c>
      <c r="F3170" s="822" t="s">
        <v>3466</v>
      </c>
      <c r="G3170" s="822" t="s">
        <v>3712</v>
      </c>
      <c r="H3170" s="822" t="s">
        <v>329</v>
      </c>
      <c r="I3170" s="822" t="s">
        <v>3716</v>
      </c>
      <c r="J3170" s="822" t="s">
        <v>3714</v>
      </c>
      <c r="K3170" s="822" t="s">
        <v>1212</v>
      </c>
      <c r="L3170" s="825">
        <v>0</v>
      </c>
      <c r="M3170" s="825">
        <v>0</v>
      </c>
      <c r="N3170" s="822">
        <v>4</v>
      </c>
      <c r="O3170" s="826">
        <v>3.5</v>
      </c>
      <c r="P3170" s="825">
        <v>0</v>
      </c>
      <c r="Q3170" s="827"/>
      <c r="R3170" s="822">
        <v>2</v>
      </c>
      <c r="S3170" s="827">
        <v>0.5</v>
      </c>
      <c r="T3170" s="826">
        <v>2</v>
      </c>
      <c r="U3170" s="828">
        <v>0.5714285714285714</v>
      </c>
    </row>
    <row r="3171" spans="1:21" ht="14.45" customHeight="1" x14ac:dyDescent="0.2">
      <c r="A3171" s="821">
        <v>21</v>
      </c>
      <c r="B3171" s="822" t="s">
        <v>3465</v>
      </c>
      <c r="C3171" s="822" t="s">
        <v>3471</v>
      </c>
      <c r="D3171" s="823" t="s">
        <v>6113</v>
      </c>
      <c r="E3171" s="824" t="s">
        <v>3529</v>
      </c>
      <c r="F3171" s="822" t="s">
        <v>3466</v>
      </c>
      <c r="G3171" s="822" t="s">
        <v>5712</v>
      </c>
      <c r="H3171" s="822" t="s">
        <v>329</v>
      </c>
      <c r="I3171" s="822" t="s">
        <v>5713</v>
      </c>
      <c r="J3171" s="822" t="s">
        <v>5714</v>
      </c>
      <c r="K3171" s="822" t="s">
        <v>5715</v>
      </c>
      <c r="L3171" s="825">
        <v>0</v>
      </c>
      <c r="M3171" s="825">
        <v>0</v>
      </c>
      <c r="N3171" s="822">
        <v>2</v>
      </c>
      <c r="O3171" s="826">
        <v>2</v>
      </c>
      <c r="P3171" s="825">
        <v>0</v>
      </c>
      <c r="Q3171" s="827"/>
      <c r="R3171" s="822">
        <v>2</v>
      </c>
      <c r="S3171" s="827">
        <v>1</v>
      </c>
      <c r="T3171" s="826">
        <v>2</v>
      </c>
      <c r="U3171" s="828">
        <v>1</v>
      </c>
    </row>
    <row r="3172" spans="1:21" ht="14.45" customHeight="1" x14ac:dyDescent="0.2">
      <c r="A3172" s="821">
        <v>21</v>
      </c>
      <c r="B3172" s="822" t="s">
        <v>3465</v>
      </c>
      <c r="C3172" s="822" t="s">
        <v>3471</v>
      </c>
      <c r="D3172" s="823" t="s">
        <v>6113</v>
      </c>
      <c r="E3172" s="824" t="s">
        <v>3529</v>
      </c>
      <c r="F3172" s="822" t="s">
        <v>3466</v>
      </c>
      <c r="G3172" s="822" t="s">
        <v>3719</v>
      </c>
      <c r="H3172" s="822" t="s">
        <v>662</v>
      </c>
      <c r="I3172" s="822" t="s">
        <v>3340</v>
      </c>
      <c r="J3172" s="822" t="s">
        <v>1629</v>
      </c>
      <c r="K3172" s="822" t="s">
        <v>3341</v>
      </c>
      <c r="L3172" s="825">
        <v>117.55</v>
      </c>
      <c r="M3172" s="825">
        <v>1410.6</v>
      </c>
      <c r="N3172" s="822">
        <v>12</v>
      </c>
      <c r="O3172" s="826">
        <v>8.5</v>
      </c>
      <c r="P3172" s="825">
        <v>822.84999999999991</v>
      </c>
      <c r="Q3172" s="827">
        <v>0.58333333333333326</v>
      </c>
      <c r="R3172" s="822">
        <v>7</v>
      </c>
      <c r="S3172" s="827">
        <v>0.58333333333333337</v>
      </c>
      <c r="T3172" s="826">
        <v>5</v>
      </c>
      <c r="U3172" s="828">
        <v>0.58823529411764708</v>
      </c>
    </row>
    <row r="3173" spans="1:21" ht="14.45" customHeight="1" x14ac:dyDescent="0.2">
      <c r="A3173" s="821">
        <v>21</v>
      </c>
      <c r="B3173" s="822" t="s">
        <v>3465</v>
      </c>
      <c r="C3173" s="822" t="s">
        <v>3471</v>
      </c>
      <c r="D3173" s="823" t="s">
        <v>6113</v>
      </c>
      <c r="E3173" s="824" t="s">
        <v>3529</v>
      </c>
      <c r="F3173" s="822" t="s">
        <v>3466</v>
      </c>
      <c r="G3173" s="822" t="s">
        <v>3719</v>
      </c>
      <c r="H3173" s="822" t="s">
        <v>662</v>
      </c>
      <c r="I3173" s="822" t="s">
        <v>3141</v>
      </c>
      <c r="J3173" s="822" t="s">
        <v>1629</v>
      </c>
      <c r="K3173" s="822" t="s">
        <v>824</v>
      </c>
      <c r="L3173" s="825">
        <v>58.77</v>
      </c>
      <c r="M3173" s="825">
        <v>352.62</v>
      </c>
      <c r="N3173" s="822">
        <v>6</v>
      </c>
      <c r="O3173" s="826">
        <v>4.5</v>
      </c>
      <c r="P3173" s="825">
        <v>293.85000000000002</v>
      </c>
      <c r="Q3173" s="827">
        <v>0.83333333333333337</v>
      </c>
      <c r="R3173" s="822">
        <v>5</v>
      </c>
      <c r="S3173" s="827">
        <v>0.83333333333333337</v>
      </c>
      <c r="T3173" s="826">
        <v>4</v>
      </c>
      <c r="U3173" s="828">
        <v>0.88888888888888884</v>
      </c>
    </row>
    <row r="3174" spans="1:21" ht="14.45" customHeight="1" x14ac:dyDescent="0.2">
      <c r="A3174" s="821">
        <v>21</v>
      </c>
      <c r="B3174" s="822" t="s">
        <v>3465</v>
      </c>
      <c r="C3174" s="822" t="s">
        <v>3471</v>
      </c>
      <c r="D3174" s="823" t="s">
        <v>6113</v>
      </c>
      <c r="E3174" s="824" t="s">
        <v>3529</v>
      </c>
      <c r="F3174" s="822" t="s">
        <v>3466</v>
      </c>
      <c r="G3174" s="822" t="s">
        <v>3719</v>
      </c>
      <c r="H3174" s="822" t="s">
        <v>662</v>
      </c>
      <c r="I3174" s="822" t="s">
        <v>4288</v>
      </c>
      <c r="J3174" s="822" t="s">
        <v>1629</v>
      </c>
      <c r="K3174" s="822" t="s">
        <v>3722</v>
      </c>
      <c r="L3174" s="825">
        <v>176.32</v>
      </c>
      <c r="M3174" s="825">
        <v>176.32</v>
      </c>
      <c r="N3174" s="822">
        <v>1</v>
      </c>
      <c r="O3174" s="826">
        <v>1</v>
      </c>
      <c r="P3174" s="825">
        <v>176.32</v>
      </c>
      <c r="Q3174" s="827">
        <v>1</v>
      </c>
      <c r="R3174" s="822">
        <v>1</v>
      </c>
      <c r="S3174" s="827">
        <v>1</v>
      </c>
      <c r="T3174" s="826">
        <v>1</v>
      </c>
      <c r="U3174" s="828">
        <v>1</v>
      </c>
    </row>
    <row r="3175" spans="1:21" ht="14.45" customHeight="1" x14ac:dyDescent="0.2">
      <c r="A3175" s="821">
        <v>21</v>
      </c>
      <c r="B3175" s="822" t="s">
        <v>3465</v>
      </c>
      <c r="C3175" s="822" t="s">
        <v>3471</v>
      </c>
      <c r="D3175" s="823" t="s">
        <v>6113</v>
      </c>
      <c r="E3175" s="824" t="s">
        <v>3529</v>
      </c>
      <c r="F3175" s="822" t="s">
        <v>3466</v>
      </c>
      <c r="G3175" s="822" t="s">
        <v>4942</v>
      </c>
      <c r="H3175" s="822" t="s">
        <v>329</v>
      </c>
      <c r="I3175" s="822" t="s">
        <v>4943</v>
      </c>
      <c r="J3175" s="822" t="s">
        <v>4944</v>
      </c>
      <c r="K3175" s="822" t="s">
        <v>4945</v>
      </c>
      <c r="L3175" s="825">
        <v>0</v>
      </c>
      <c r="M3175" s="825">
        <v>0</v>
      </c>
      <c r="N3175" s="822">
        <v>3</v>
      </c>
      <c r="O3175" s="826">
        <v>1.5</v>
      </c>
      <c r="P3175" s="825">
        <v>0</v>
      </c>
      <c r="Q3175" s="827"/>
      <c r="R3175" s="822">
        <v>3</v>
      </c>
      <c r="S3175" s="827">
        <v>1</v>
      </c>
      <c r="T3175" s="826">
        <v>1.5</v>
      </c>
      <c r="U3175" s="828">
        <v>1</v>
      </c>
    </row>
    <row r="3176" spans="1:21" ht="14.45" customHeight="1" x14ac:dyDescent="0.2">
      <c r="A3176" s="821">
        <v>21</v>
      </c>
      <c r="B3176" s="822" t="s">
        <v>3465</v>
      </c>
      <c r="C3176" s="822" t="s">
        <v>3471</v>
      </c>
      <c r="D3176" s="823" t="s">
        <v>6113</v>
      </c>
      <c r="E3176" s="824" t="s">
        <v>3529</v>
      </c>
      <c r="F3176" s="822" t="s">
        <v>3466</v>
      </c>
      <c r="G3176" s="822" t="s">
        <v>4942</v>
      </c>
      <c r="H3176" s="822" t="s">
        <v>329</v>
      </c>
      <c r="I3176" s="822" t="s">
        <v>5399</v>
      </c>
      <c r="J3176" s="822" t="s">
        <v>4944</v>
      </c>
      <c r="K3176" s="822" t="s">
        <v>5400</v>
      </c>
      <c r="L3176" s="825">
        <v>0</v>
      </c>
      <c r="M3176" s="825">
        <v>0</v>
      </c>
      <c r="N3176" s="822">
        <v>1</v>
      </c>
      <c r="O3176" s="826">
        <v>1</v>
      </c>
      <c r="P3176" s="825"/>
      <c r="Q3176" s="827"/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21</v>
      </c>
      <c r="B3177" s="822" t="s">
        <v>3465</v>
      </c>
      <c r="C3177" s="822" t="s">
        <v>3471</v>
      </c>
      <c r="D3177" s="823" t="s">
        <v>6113</v>
      </c>
      <c r="E3177" s="824" t="s">
        <v>3529</v>
      </c>
      <c r="F3177" s="822" t="s">
        <v>3466</v>
      </c>
      <c r="G3177" s="822" t="s">
        <v>3727</v>
      </c>
      <c r="H3177" s="822" t="s">
        <v>329</v>
      </c>
      <c r="I3177" s="822" t="s">
        <v>3728</v>
      </c>
      <c r="J3177" s="822" t="s">
        <v>3729</v>
      </c>
      <c r="K3177" s="822" t="s">
        <v>2881</v>
      </c>
      <c r="L3177" s="825">
        <v>78.33</v>
      </c>
      <c r="M3177" s="825">
        <v>78.33</v>
      </c>
      <c r="N3177" s="822">
        <v>1</v>
      </c>
      <c r="O3177" s="826">
        <v>1</v>
      </c>
      <c r="P3177" s="825">
        <v>78.33</v>
      </c>
      <c r="Q3177" s="827">
        <v>1</v>
      </c>
      <c r="R3177" s="822">
        <v>1</v>
      </c>
      <c r="S3177" s="827">
        <v>1</v>
      </c>
      <c r="T3177" s="826">
        <v>1</v>
      </c>
      <c r="U3177" s="828">
        <v>1</v>
      </c>
    </row>
    <row r="3178" spans="1:21" ht="14.45" customHeight="1" x14ac:dyDescent="0.2">
      <c r="A3178" s="821">
        <v>21</v>
      </c>
      <c r="B3178" s="822" t="s">
        <v>3465</v>
      </c>
      <c r="C3178" s="822" t="s">
        <v>3471</v>
      </c>
      <c r="D3178" s="823" t="s">
        <v>6113</v>
      </c>
      <c r="E3178" s="824" t="s">
        <v>3529</v>
      </c>
      <c r="F3178" s="822" t="s">
        <v>3466</v>
      </c>
      <c r="G3178" s="822" t="s">
        <v>3727</v>
      </c>
      <c r="H3178" s="822" t="s">
        <v>329</v>
      </c>
      <c r="I3178" s="822" t="s">
        <v>5239</v>
      </c>
      <c r="J3178" s="822" t="s">
        <v>3729</v>
      </c>
      <c r="K3178" s="822" t="s">
        <v>2921</v>
      </c>
      <c r="L3178" s="825">
        <v>39.17</v>
      </c>
      <c r="M3178" s="825">
        <v>39.17</v>
      </c>
      <c r="N3178" s="822">
        <v>1</v>
      </c>
      <c r="O3178" s="826">
        <v>0.5</v>
      </c>
      <c r="P3178" s="825">
        <v>39.17</v>
      </c>
      <c r="Q3178" s="827">
        <v>1</v>
      </c>
      <c r="R3178" s="822">
        <v>1</v>
      </c>
      <c r="S3178" s="827">
        <v>1</v>
      </c>
      <c r="T3178" s="826">
        <v>0.5</v>
      </c>
      <c r="U3178" s="828">
        <v>1</v>
      </c>
    </row>
    <row r="3179" spans="1:21" ht="14.45" customHeight="1" x14ac:dyDescent="0.2">
      <c r="A3179" s="821">
        <v>21</v>
      </c>
      <c r="B3179" s="822" t="s">
        <v>3465</v>
      </c>
      <c r="C3179" s="822" t="s">
        <v>3471</v>
      </c>
      <c r="D3179" s="823" t="s">
        <v>6113</v>
      </c>
      <c r="E3179" s="824" t="s">
        <v>3529</v>
      </c>
      <c r="F3179" s="822" t="s">
        <v>3466</v>
      </c>
      <c r="G3179" s="822" t="s">
        <v>3731</v>
      </c>
      <c r="H3179" s="822" t="s">
        <v>329</v>
      </c>
      <c r="I3179" s="822" t="s">
        <v>3732</v>
      </c>
      <c r="J3179" s="822" t="s">
        <v>1870</v>
      </c>
      <c r="K3179" s="822" t="s">
        <v>1871</v>
      </c>
      <c r="L3179" s="825">
        <v>264</v>
      </c>
      <c r="M3179" s="825">
        <v>264</v>
      </c>
      <c r="N3179" s="822">
        <v>1</v>
      </c>
      <c r="O3179" s="826">
        <v>1</v>
      </c>
      <c r="P3179" s="825">
        <v>264</v>
      </c>
      <c r="Q3179" s="827">
        <v>1</v>
      </c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21</v>
      </c>
      <c r="B3180" s="822" t="s">
        <v>3465</v>
      </c>
      <c r="C3180" s="822" t="s">
        <v>3471</v>
      </c>
      <c r="D3180" s="823" t="s">
        <v>6113</v>
      </c>
      <c r="E3180" s="824" t="s">
        <v>3529</v>
      </c>
      <c r="F3180" s="822" t="s">
        <v>3466</v>
      </c>
      <c r="G3180" s="822" t="s">
        <v>3731</v>
      </c>
      <c r="H3180" s="822" t="s">
        <v>662</v>
      </c>
      <c r="I3180" s="822" t="s">
        <v>3089</v>
      </c>
      <c r="J3180" s="822" t="s">
        <v>1870</v>
      </c>
      <c r="K3180" s="822" t="s">
        <v>824</v>
      </c>
      <c r="L3180" s="825">
        <v>65.989999999999995</v>
      </c>
      <c r="M3180" s="825">
        <v>263.95999999999998</v>
      </c>
      <c r="N3180" s="822">
        <v>4</v>
      </c>
      <c r="O3180" s="826">
        <v>2</v>
      </c>
      <c r="P3180" s="825">
        <v>131.97999999999999</v>
      </c>
      <c r="Q3180" s="827">
        <v>0.5</v>
      </c>
      <c r="R3180" s="822">
        <v>2</v>
      </c>
      <c r="S3180" s="827">
        <v>0.5</v>
      </c>
      <c r="T3180" s="826">
        <v>1</v>
      </c>
      <c r="U3180" s="828">
        <v>0.5</v>
      </c>
    </row>
    <row r="3181" spans="1:21" ht="14.45" customHeight="1" x14ac:dyDescent="0.2">
      <c r="A3181" s="821">
        <v>21</v>
      </c>
      <c r="B3181" s="822" t="s">
        <v>3465</v>
      </c>
      <c r="C3181" s="822" t="s">
        <v>3471</v>
      </c>
      <c r="D3181" s="823" t="s">
        <v>6113</v>
      </c>
      <c r="E3181" s="824" t="s">
        <v>3529</v>
      </c>
      <c r="F3181" s="822" t="s">
        <v>3466</v>
      </c>
      <c r="G3181" s="822" t="s">
        <v>3731</v>
      </c>
      <c r="H3181" s="822" t="s">
        <v>662</v>
      </c>
      <c r="I3181" s="822" t="s">
        <v>3733</v>
      </c>
      <c r="J3181" s="822" t="s">
        <v>1870</v>
      </c>
      <c r="K3181" s="822" t="s">
        <v>3341</v>
      </c>
      <c r="L3181" s="825">
        <v>131.97999999999999</v>
      </c>
      <c r="M3181" s="825">
        <v>659.89999999999986</v>
      </c>
      <c r="N3181" s="822">
        <v>5</v>
      </c>
      <c r="O3181" s="826">
        <v>3</v>
      </c>
      <c r="P3181" s="825">
        <v>395.93999999999994</v>
      </c>
      <c r="Q3181" s="827">
        <v>0.60000000000000009</v>
      </c>
      <c r="R3181" s="822">
        <v>3</v>
      </c>
      <c r="S3181" s="827">
        <v>0.6</v>
      </c>
      <c r="T3181" s="826">
        <v>1.5</v>
      </c>
      <c r="U3181" s="828">
        <v>0.5</v>
      </c>
    </row>
    <row r="3182" spans="1:21" ht="14.45" customHeight="1" x14ac:dyDescent="0.2">
      <c r="A3182" s="821">
        <v>21</v>
      </c>
      <c r="B3182" s="822" t="s">
        <v>3465</v>
      </c>
      <c r="C3182" s="822" t="s">
        <v>3471</v>
      </c>
      <c r="D3182" s="823" t="s">
        <v>6113</v>
      </c>
      <c r="E3182" s="824" t="s">
        <v>3529</v>
      </c>
      <c r="F3182" s="822" t="s">
        <v>3466</v>
      </c>
      <c r="G3182" s="822" t="s">
        <v>5716</v>
      </c>
      <c r="H3182" s="822" t="s">
        <v>329</v>
      </c>
      <c r="I3182" s="822" t="s">
        <v>5717</v>
      </c>
      <c r="J3182" s="822" t="s">
        <v>5718</v>
      </c>
      <c r="K3182" s="822" t="s">
        <v>5719</v>
      </c>
      <c r="L3182" s="825">
        <v>286.33</v>
      </c>
      <c r="M3182" s="825">
        <v>572.66</v>
      </c>
      <c r="N3182" s="822">
        <v>2</v>
      </c>
      <c r="O3182" s="826">
        <v>1.5</v>
      </c>
      <c r="P3182" s="825">
        <v>572.66</v>
      </c>
      <c r="Q3182" s="827">
        <v>1</v>
      </c>
      <c r="R3182" s="822">
        <v>2</v>
      </c>
      <c r="S3182" s="827">
        <v>1</v>
      </c>
      <c r="T3182" s="826">
        <v>1.5</v>
      </c>
      <c r="U3182" s="828">
        <v>1</v>
      </c>
    </row>
    <row r="3183" spans="1:21" ht="14.45" customHeight="1" x14ac:dyDescent="0.2">
      <c r="A3183" s="821">
        <v>21</v>
      </c>
      <c r="B3183" s="822" t="s">
        <v>3465</v>
      </c>
      <c r="C3183" s="822" t="s">
        <v>3471</v>
      </c>
      <c r="D3183" s="823" t="s">
        <v>6113</v>
      </c>
      <c r="E3183" s="824" t="s">
        <v>3529</v>
      </c>
      <c r="F3183" s="822" t="s">
        <v>3466</v>
      </c>
      <c r="G3183" s="822" t="s">
        <v>3579</v>
      </c>
      <c r="H3183" s="822" t="s">
        <v>329</v>
      </c>
      <c r="I3183" s="822" t="s">
        <v>3739</v>
      </c>
      <c r="J3183" s="822" t="s">
        <v>1011</v>
      </c>
      <c r="K3183" s="822" t="s">
        <v>1012</v>
      </c>
      <c r="L3183" s="825">
        <v>236.03</v>
      </c>
      <c r="M3183" s="825">
        <v>236.03</v>
      </c>
      <c r="N3183" s="822">
        <v>1</v>
      </c>
      <c r="O3183" s="826">
        <v>0.5</v>
      </c>
      <c r="P3183" s="825">
        <v>236.03</v>
      </c>
      <c r="Q3183" s="827">
        <v>1</v>
      </c>
      <c r="R3183" s="822">
        <v>1</v>
      </c>
      <c r="S3183" s="827">
        <v>1</v>
      </c>
      <c r="T3183" s="826">
        <v>0.5</v>
      </c>
      <c r="U3183" s="828">
        <v>1</v>
      </c>
    </row>
    <row r="3184" spans="1:21" ht="14.45" customHeight="1" x14ac:dyDescent="0.2">
      <c r="A3184" s="821">
        <v>21</v>
      </c>
      <c r="B3184" s="822" t="s">
        <v>3465</v>
      </c>
      <c r="C3184" s="822" t="s">
        <v>3471</v>
      </c>
      <c r="D3184" s="823" t="s">
        <v>6113</v>
      </c>
      <c r="E3184" s="824" t="s">
        <v>3529</v>
      </c>
      <c r="F3184" s="822" t="s">
        <v>3466</v>
      </c>
      <c r="G3184" s="822" t="s">
        <v>3579</v>
      </c>
      <c r="H3184" s="822" t="s">
        <v>329</v>
      </c>
      <c r="I3184" s="822" t="s">
        <v>3740</v>
      </c>
      <c r="J3184" s="822" t="s">
        <v>1011</v>
      </c>
      <c r="K3184" s="822" t="s">
        <v>1013</v>
      </c>
      <c r="L3184" s="825">
        <v>354.04</v>
      </c>
      <c r="M3184" s="825">
        <v>354.04</v>
      </c>
      <c r="N3184" s="822">
        <v>1</v>
      </c>
      <c r="O3184" s="826">
        <v>1</v>
      </c>
      <c r="P3184" s="825">
        <v>354.04</v>
      </c>
      <c r="Q3184" s="827">
        <v>1</v>
      </c>
      <c r="R3184" s="822">
        <v>1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21</v>
      </c>
      <c r="B3185" s="822" t="s">
        <v>3465</v>
      </c>
      <c r="C3185" s="822" t="s">
        <v>3471</v>
      </c>
      <c r="D3185" s="823" t="s">
        <v>6113</v>
      </c>
      <c r="E3185" s="824" t="s">
        <v>3529</v>
      </c>
      <c r="F3185" s="822" t="s">
        <v>3466</v>
      </c>
      <c r="G3185" s="822" t="s">
        <v>3579</v>
      </c>
      <c r="H3185" s="822" t="s">
        <v>329</v>
      </c>
      <c r="I3185" s="822" t="s">
        <v>3741</v>
      </c>
      <c r="J3185" s="822" t="s">
        <v>3581</v>
      </c>
      <c r="K3185" s="822" t="s">
        <v>1012</v>
      </c>
      <c r="L3185" s="825">
        <v>236.03</v>
      </c>
      <c r="M3185" s="825">
        <v>2596.33</v>
      </c>
      <c r="N3185" s="822">
        <v>11</v>
      </c>
      <c r="O3185" s="826">
        <v>9</v>
      </c>
      <c r="P3185" s="825">
        <v>1652.21</v>
      </c>
      <c r="Q3185" s="827">
        <v>0.63636363636363635</v>
      </c>
      <c r="R3185" s="822">
        <v>7</v>
      </c>
      <c r="S3185" s="827">
        <v>0.63636363636363635</v>
      </c>
      <c r="T3185" s="826">
        <v>5.5</v>
      </c>
      <c r="U3185" s="828">
        <v>0.61111111111111116</v>
      </c>
    </row>
    <row r="3186" spans="1:21" ht="14.45" customHeight="1" x14ac:dyDescent="0.2">
      <c r="A3186" s="821">
        <v>21</v>
      </c>
      <c r="B3186" s="822" t="s">
        <v>3465</v>
      </c>
      <c r="C3186" s="822" t="s">
        <v>3471</v>
      </c>
      <c r="D3186" s="823" t="s">
        <v>6113</v>
      </c>
      <c r="E3186" s="824" t="s">
        <v>3529</v>
      </c>
      <c r="F3186" s="822" t="s">
        <v>3466</v>
      </c>
      <c r="G3186" s="822" t="s">
        <v>3579</v>
      </c>
      <c r="H3186" s="822" t="s">
        <v>329</v>
      </c>
      <c r="I3186" s="822" t="s">
        <v>3580</v>
      </c>
      <c r="J3186" s="822" t="s">
        <v>3581</v>
      </c>
      <c r="K3186" s="822" t="s">
        <v>1013</v>
      </c>
      <c r="L3186" s="825">
        <v>354.04</v>
      </c>
      <c r="M3186" s="825">
        <v>6018.68</v>
      </c>
      <c r="N3186" s="822">
        <v>17</v>
      </c>
      <c r="O3186" s="826">
        <v>9</v>
      </c>
      <c r="P3186" s="825">
        <v>3894.44</v>
      </c>
      <c r="Q3186" s="827">
        <v>0.6470588235294118</v>
      </c>
      <c r="R3186" s="822">
        <v>11</v>
      </c>
      <c r="S3186" s="827">
        <v>0.6470588235294118</v>
      </c>
      <c r="T3186" s="826">
        <v>5.5</v>
      </c>
      <c r="U3186" s="828">
        <v>0.61111111111111116</v>
      </c>
    </row>
    <row r="3187" spans="1:21" ht="14.45" customHeight="1" x14ac:dyDescent="0.2">
      <c r="A3187" s="821">
        <v>21</v>
      </c>
      <c r="B3187" s="822" t="s">
        <v>3465</v>
      </c>
      <c r="C3187" s="822" t="s">
        <v>3471</v>
      </c>
      <c r="D3187" s="823" t="s">
        <v>6113</v>
      </c>
      <c r="E3187" s="824" t="s">
        <v>3529</v>
      </c>
      <c r="F3187" s="822" t="s">
        <v>3466</v>
      </c>
      <c r="G3187" s="822" t="s">
        <v>3742</v>
      </c>
      <c r="H3187" s="822" t="s">
        <v>329</v>
      </c>
      <c r="I3187" s="822" t="s">
        <v>4299</v>
      </c>
      <c r="J3187" s="822" t="s">
        <v>879</v>
      </c>
      <c r="K3187" s="822" t="s">
        <v>3821</v>
      </c>
      <c r="L3187" s="825">
        <v>93.61</v>
      </c>
      <c r="M3187" s="825">
        <v>93.61</v>
      </c>
      <c r="N3187" s="822">
        <v>1</v>
      </c>
      <c r="O3187" s="826">
        <v>1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21</v>
      </c>
      <c r="B3188" s="822" t="s">
        <v>3465</v>
      </c>
      <c r="C3188" s="822" t="s">
        <v>3471</v>
      </c>
      <c r="D3188" s="823" t="s">
        <v>6113</v>
      </c>
      <c r="E3188" s="824" t="s">
        <v>3529</v>
      </c>
      <c r="F3188" s="822" t="s">
        <v>3466</v>
      </c>
      <c r="G3188" s="822" t="s">
        <v>3744</v>
      </c>
      <c r="H3188" s="822" t="s">
        <v>329</v>
      </c>
      <c r="I3188" s="822" t="s">
        <v>3748</v>
      </c>
      <c r="J3188" s="822" t="s">
        <v>3749</v>
      </c>
      <c r="K3188" s="822" t="s">
        <v>3750</v>
      </c>
      <c r="L3188" s="825">
        <v>70.48</v>
      </c>
      <c r="M3188" s="825">
        <v>211.44</v>
      </c>
      <c r="N3188" s="822">
        <v>3</v>
      </c>
      <c r="O3188" s="826">
        <v>1</v>
      </c>
      <c r="P3188" s="825">
        <v>211.44</v>
      </c>
      <c r="Q3188" s="827">
        <v>1</v>
      </c>
      <c r="R3188" s="822">
        <v>3</v>
      </c>
      <c r="S3188" s="827">
        <v>1</v>
      </c>
      <c r="T3188" s="826">
        <v>1</v>
      </c>
      <c r="U3188" s="828">
        <v>1</v>
      </c>
    </row>
    <row r="3189" spans="1:21" ht="14.45" customHeight="1" x14ac:dyDescent="0.2">
      <c r="A3189" s="821">
        <v>21</v>
      </c>
      <c r="B3189" s="822" t="s">
        <v>3465</v>
      </c>
      <c r="C3189" s="822" t="s">
        <v>3471</v>
      </c>
      <c r="D3189" s="823" t="s">
        <v>6113</v>
      </c>
      <c r="E3189" s="824" t="s">
        <v>3529</v>
      </c>
      <c r="F3189" s="822" t="s">
        <v>3466</v>
      </c>
      <c r="G3189" s="822" t="s">
        <v>3744</v>
      </c>
      <c r="H3189" s="822" t="s">
        <v>329</v>
      </c>
      <c r="I3189" s="822" t="s">
        <v>4559</v>
      </c>
      <c r="J3189" s="822" t="s">
        <v>884</v>
      </c>
      <c r="K3189" s="822" t="s">
        <v>4560</v>
      </c>
      <c r="L3189" s="825">
        <v>117.47</v>
      </c>
      <c r="M3189" s="825">
        <v>117.47</v>
      </c>
      <c r="N3189" s="822">
        <v>1</v>
      </c>
      <c r="O3189" s="826">
        <v>0.5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21</v>
      </c>
      <c r="B3190" s="822" t="s">
        <v>3465</v>
      </c>
      <c r="C3190" s="822" t="s">
        <v>3471</v>
      </c>
      <c r="D3190" s="823" t="s">
        <v>6113</v>
      </c>
      <c r="E3190" s="824" t="s">
        <v>3529</v>
      </c>
      <c r="F3190" s="822" t="s">
        <v>3466</v>
      </c>
      <c r="G3190" s="822" t="s">
        <v>3744</v>
      </c>
      <c r="H3190" s="822" t="s">
        <v>329</v>
      </c>
      <c r="I3190" s="822" t="s">
        <v>5720</v>
      </c>
      <c r="J3190" s="822" t="s">
        <v>4956</v>
      </c>
      <c r="K3190" s="822" t="s">
        <v>5721</v>
      </c>
      <c r="L3190" s="825">
        <v>0</v>
      </c>
      <c r="M3190" s="825">
        <v>0</v>
      </c>
      <c r="N3190" s="822">
        <v>1</v>
      </c>
      <c r="O3190" s="826">
        <v>0.5</v>
      </c>
      <c r="P3190" s="825">
        <v>0</v>
      </c>
      <c r="Q3190" s="827"/>
      <c r="R3190" s="822">
        <v>1</v>
      </c>
      <c r="S3190" s="827">
        <v>1</v>
      </c>
      <c r="T3190" s="826">
        <v>0.5</v>
      </c>
      <c r="U3190" s="828">
        <v>1</v>
      </c>
    </row>
    <row r="3191" spans="1:21" ht="14.45" customHeight="1" x14ac:dyDescent="0.2">
      <c r="A3191" s="821">
        <v>21</v>
      </c>
      <c r="B3191" s="822" t="s">
        <v>3465</v>
      </c>
      <c r="C3191" s="822" t="s">
        <v>3471</v>
      </c>
      <c r="D3191" s="823" t="s">
        <v>6113</v>
      </c>
      <c r="E3191" s="824" t="s">
        <v>3529</v>
      </c>
      <c r="F3191" s="822" t="s">
        <v>3466</v>
      </c>
      <c r="G3191" s="822" t="s">
        <v>3744</v>
      </c>
      <c r="H3191" s="822" t="s">
        <v>329</v>
      </c>
      <c r="I3191" s="822" t="s">
        <v>4814</v>
      </c>
      <c r="J3191" s="822" t="s">
        <v>4815</v>
      </c>
      <c r="K3191" s="822" t="s">
        <v>4816</v>
      </c>
      <c r="L3191" s="825">
        <v>39.020000000000003</v>
      </c>
      <c r="M3191" s="825">
        <v>78.040000000000006</v>
      </c>
      <c r="N3191" s="822">
        <v>2</v>
      </c>
      <c r="O3191" s="826">
        <v>0.5</v>
      </c>
      <c r="P3191" s="825">
        <v>78.040000000000006</v>
      </c>
      <c r="Q3191" s="827">
        <v>1</v>
      </c>
      <c r="R3191" s="822">
        <v>2</v>
      </c>
      <c r="S3191" s="827">
        <v>1</v>
      </c>
      <c r="T3191" s="826">
        <v>0.5</v>
      </c>
      <c r="U3191" s="828">
        <v>1</v>
      </c>
    </row>
    <row r="3192" spans="1:21" ht="14.45" customHeight="1" x14ac:dyDescent="0.2">
      <c r="A3192" s="821">
        <v>21</v>
      </c>
      <c r="B3192" s="822" t="s">
        <v>3465</v>
      </c>
      <c r="C3192" s="822" t="s">
        <v>3471</v>
      </c>
      <c r="D3192" s="823" t="s">
        <v>6113</v>
      </c>
      <c r="E3192" s="824" t="s">
        <v>3529</v>
      </c>
      <c r="F3192" s="822" t="s">
        <v>3466</v>
      </c>
      <c r="G3192" s="822" t="s">
        <v>3744</v>
      </c>
      <c r="H3192" s="822" t="s">
        <v>329</v>
      </c>
      <c r="I3192" s="822" t="s">
        <v>5722</v>
      </c>
      <c r="J3192" s="822" t="s">
        <v>4956</v>
      </c>
      <c r="K3192" s="822" t="s">
        <v>5723</v>
      </c>
      <c r="L3192" s="825">
        <v>0</v>
      </c>
      <c r="M3192" s="825">
        <v>0</v>
      </c>
      <c r="N3192" s="822">
        <v>1</v>
      </c>
      <c r="O3192" s="826">
        <v>0.5</v>
      </c>
      <c r="P3192" s="825">
        <v>0</v>
      </c>
      <c r="Q3192" s="827"/>
      <c r="R3192" s="822">
        <v>1</v>
      </c>
      <c r="S3192" s="827">
        <v>1</v>
      </c>
      <c r="T3192" s="826">
        <v>0.5</v>
      </c>
      <c r="U3192" s="828">
        <v>1</v>
      </c>
    </row>
    <row r="3193" spans="1:21" ht="14.45" customHeight="1" x14ac:dyDescent="0.2">
      <c r="A3193" s="821">
        <v>21</v>
      </c>
      <c r="B3193" s="822" t="s">
        <v>3465</v>
      </c>
      <c r="C3193" s="822" t="s">
        <v>3471</v>
      </c>
      <c r="D3193" s="823" t="s">
        <v>6113</v>
      </c>
      <c r="E3193" s="824" t="s">
        <v>3529</v>
      </c>
      <c r="F3193" s="822" t="s">
        <v>3466</v>
      </c>
      <c r="G3193" s="822" t="s">
        <v>3751</v>
      </c>
      <c r="H3193" s="822" t="s">
        <v>329</v>
      </c>
      <c r="I3193" s="822" t="s">
        <v>3752</v>
      </c>
      <c r="J3193" s="822" t="s">
        <v>874</v>
      </c>
      <c r="K3193" s="822" t="s">
        <v>3753</v>
      </c>
      <c r="L3193" s="825">
        <v>91.11</v>
      </c>
      <c r="M3193" s="825">
        <v>819.99</v>
      </c>
      <c r="N3193" s="822">
        <v>9</v>
      </c>
      <c r="O3193" s="826">
        <v>5</v>
      </c>
      <c r="P3193" s="825">
        <v>728.88</v>
      </c>
      <c r="Q3193" s="827">
        <v>0.88888888888888884</v>
      </c>
      <c r="R3193" s="822">
        <v>8</v>
      </c>
      <c r="S3193" s="827">
        <v>0.88888888888888884</v>
      </c>
      <c r="T3193" s="826">
        <v>4</v>
      </c>
      <c r="U3193" s="828">
        <v>0.8</v>
      </c>
    </row>
    <row r="3194" spans="1:21" ht="14.45" customHeight="1" x14ac:dyDescent="0.2">
      <c r="A3194" s="821">
        <v>21</v>
      </c>
      <c r="B3194" s="822" t="s">
        <v>3465</v>
      </c>
      <c r="C3194" s="822" t="s">
        <v>3471</v>
      </c>
      <c r="D3194" s="823" t="s">
        <v>6113</v>
      </c>
      <c r="E3194" s="824" t="s">
        <v>3529</v>
      </c>
      <c r="F3194" s="822" t="s">
        <v>3466</v>
      </c>
      <c r="G3194" s="822" t="s">
        <v>3751</v>
      </c>
      <c r="H3194" s="822" t="s">
        <v>329</v>
      </c>
      <c r="I3194" s="822" t="s">
        <v>4662</v>
      </c>
      <c r="J3194" s="822" t="s">
        <v>874</v>
      </c>
      <c r="K3194" s="822" t="s">
        <v>3753</v>
      </c>
      <c r="L3194" s="825">
        <v>91.11</v>
      </c>
      <c r="M3194" s="825">
        <v>91.11</v>
      </c>
      <c r="N3194" s="822">
        <v>1</v>
      </c>
      <c r="O3194" s="826">
        <v>0.5</v>
      </c>
      <c r="P3194" s="825">
        <v>91.11</v>
      </c>
      <c r="Q3194" s="827">
        <v>1</v>
      </c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21</v>
      </c>
      <c r="B3195" s="822" t="s">
        <v>3465</v>
      </c>
      <c r="C3195" s="822" t="s">
        <v>3471</v>
      </c>
      <c r="D3195" s="823" t="s">
        <v>6113</v>
      </c>
      <c r="E3195" s="824" t="s">
        <v>3529</v>
      </c>
      <c r="F3195" s="822" t="s">
        <v>3466</v>
      </c>
      <c r="G3195" s="822" t="s">
        <v>3751</v>
      </c>
      <c r="H3195" s="822" t="s">
        <v>329</v>
      </c>
      <c r="I3195" s="822" t="s">
        <v>4663</v>
      </c>
      <c r="J3195" s="822" t="s">
        <v>874</v>
      </c>
      <c r="K3195" s="822" t="s">
        <v>3755</v>
      </c>
      <c r="L3195" s="825">
        <v>182.22</v>
      </c>
      <c r="M3195" s="825">
        <v>364.44</v>
      </c>
      <c r="N3195" s="822">
        <v>2</v>
      </c>
      <c r="O3195" s="826">
        <v>1</v>
      </c>
      <c r="P3195" s="825">
        <v>364.44</v>
      </c>
      <c r="Q3195" s="827">
        <v>1</v>
      </c>
      <c r="R3195" s="822">
        <v>2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21</v>
      </c>
      <c r="B3196" s="822" t="s">
        <v>3465</v>
      </c>
      <c r="C3196" s="822" t="s">
        <v>3471</v>
      </c>
      <c r="D3196" s="823" t="s">
        <v>6113</v>
      </c>
      <c r="E3196" s="824" t="s">
        <v>3529</v>
      </c>
      <c r="F3196" s="822" t="s">
        <v>3466</v>
      </c>
      <c r="G3196" s="822" t="s">
        <v>3758</v>
      </c>
      <c r="H3196" s="822" t="s">
        <v>329</v>
      </c>
      <c r="I3196" s="822" t="s">
        <v>3759</v>
      </c>
      <c r="J3196" s="822" t="s">
        <v>1427</v>
      </c>
      <c r="K3196" s="822" t="s">
        <v>3760</v>
      </c>
      <c r="L3196" s="825">
        <v>29.13</v>
      </c>
      <c r="M3196" s="825">
        <v>29.13</v>
      </c>
      <c r="N3196" s="822">
        <v>1</v>
      </c>
      <c r="O3196" s="826">
        <v>0.5</v>
      </c>
      <c r="P3196" s="825">
        <v>29.13</v>
      </c>
      <c r="Q3196" s="827">
        <v>1</v>
      </c>
      <c r="R3196" s="822">
        <v>1</v>
      </c>
      <c r="S3196" s="827">
        <v>1</v>
      </c>
      <c r="T3196" s="826">
        <v>0.5</v>
      </c>
      <c r="U3196" s="828">
        <v>1</v>
      </c>
    </row>
    <row r="3197" spans="1:21" ht="14.45" customHeight="1" x14ac:dyDescent="0.2">
      <c r="A3197" s="821">
        <v>21</v>
      </c>
      <c r="B3197" s="822" t="s">
        <v>3465</v>
      </c>
      <c r="C3197" s="822" t="s">
        <v>3471</v>
      </c>
      <c r="D3197" s="823" t="s">
        <v>6113</v>
      </c>
      <c r="E3197" s="824" t="s">
        <v>3529</v>
      </c>
      <c r="F3197" s="822" t="s">
        <v>3466</v>
      </c>
      <c r="G3197" s="822" t="s">
        <v>3761</v>
      </c>
      <c r="H3197" s="822" t="s">
        <v>329</v>
      </c>
      <c r="I3197" s="822" t="s">
        <v>3762</v>
      </c>
      <c r="J3197" s="822" t="s">
        <v>3763</v>
      </c>
      <c r="K3197" s="822" t="s">
        <v>3764</v>
      </c>
      <c r="L3197" s="825">
        <v>93.49</v>
      </c>
      <c r="M3197" s="825">
        <v>4207.0499999999993</v>
      </c>
      <c r="N3197" s="822">
        <v>45</v>
      </c>
      <c r="O3197" s="826">
        <v>13</v>
      </c>
      <c r="P3197" s="825">
        <v>1963.29</v>
      </c>
      <c r="Q3197" s="827">
        <v>0.46666666666666673</v>
      </c>
      <c r="R3197" s="822">
        <v>21</v>
      </c>
      <c r="S3197" s="827">
        <v>0.46666666666666667</v>
      </c>
      <c r="T3197" s="826">
        <v>6.5</v>
      </c>
      <c r="U3197" s="828">
        <v>0.5</v>
      </c>
    </row>
    <row r="3198" spans="1:21" ht="14.45" customHeight="1" x14ac:dyDescent="0.2">
      <c r="A3198" s="821">
        <v>21</v>
      </c>
      <c r="B3198" s="822" t="s">
        <v>3465</v>
      </c>
      <c r="C3198" s="822" t="s">
        <v>3471</v>
      </c>
      <c r="D3198" s="823" t="s">
        <v>6113</v>
      </c>
      <c r="E3198" s="824" t="s">
        <v>3529</v>
      </c>
      <c r="F3198" s="822" t="s">
        <v>3466</v>
      </c>
      <c r="G3198" s="822" t="s">
        <v>3761</v>
      </c>
      <c r="H3198" s="822" t="s">
        <v>329</v>
      </c>
      <c r="I3198" s="822" t="s">
        <v>3765</v>
      </c>
      <c r="J3198" s="822" t="s">
        <v>3766</v>
      </c>
      <c r="K3198" s="822" t="s">
        <v>3767</v>
      </c>
      <c r="L3198" s="825">
        <v>93.49</v>
      </c>
      <c r="M3198" s="825">
        <v>560.93999999999994</v>
      </c>
      <c r="N3198" s="822">
        <v>6</v>
      </c>
      <c r="O3198" s="826">
        <v>2</v>
      </c>
      <c r="P3198" s="825">
        <v>560.93999999999994</v>
      </c>
      <c r="Q3198" s="827">
        <v>1</v>
      </c>
      <c r="R3198" s="822">
        <v>6</v>
      </c>
      <c r="S3198" s="827">
        <v>1</v>
      </c>
      <c r="T3198" s="826">
        <v>2</v>
      </c>
      <c r="U3198" s="828">
        <v>1</v>
      </c>
    </row>
    <row r="3199" spans="1:21" ht="14.45" customHeight="1" x14ac:dyDescent="0.2">
      <c r="A3199" s="821">
        <v>21</v>
      </c>
      <c r="B3199" s="822" t="s">
        <v>3465</v>
      </c>
      <c r="C3199" s="822" t="s">
        <v>3471</v>
      </c>
      <c r="D3199" s="823" t="s">
        <v>6113</v>
      </c>
      <c r="E3199" s="824" t="s">
        <v>3529</v>
      </c>
      <c r="F3199" s="822" t="s">
        <v>3466</v>
      </c>
      <c r="G3199" s="822" t="s">
        <v>4311</v>
      </c>
      <c r="H3199" s="822" t="s">
        <v>329</v>
      </c>
      <c r="I3199" s="822" t="s">
        <v>4314</v>
      </c>
      <c r="J3199" s="822" t="s">
        <v>1945</v>
      </c>
      <c r="K3199" s="822" t="s">
        <v>4315</v>
      </c>
      <c r="L3199" s="825">
        <v>243.53</v>
      </c>
      <c r="M3199" s="825">
        <v>243.53</v>
      </c>
      <c r="N3199" s="822">
        <v>1</v>
      </c>
      <c r="O3199" s="826">
        <v>0.5</v>
      </c>
      <c r="P3199" s="825">
        <v>243.53</v>
      </c>
      <c r="Q3199" s="827">
        <v>1</v>
      </c>
      <c r="R3199" s="822">
        <v>1</v>
      </c>
      <c r="S3199" s="827">
        <v>1</v>
      </c>
      <c r="T3199" s="826">
        <v>0.5</v>
      </c>
      <c r="U3199" s="828">
        <v>1</v>
      </c>
    </row>
    <row r="3200" spans="1:21" ht="14.45" customHeight="1" x14ac:dyDescent="0.2">
      <c r="A3200" s="821">
        <v>21</v>
      </c>
      <c r="B3200" s="822" t="s">
        <v>3465</v>
      </c>
      <c r="C3200" s="822" t="s">
        <v>3471</v>
      </c>
      <c r="D3200" s="823" t="s">
        <v>6113</v>
      </c>
      <c r="E3200" s="824" t="s">
        <v>3529</v>
      </c>
      <c r="F3200" s="822" t="s">
        <v>3466</v>
      </c>
      <c r="G3200" s="822" t="s">
        <v>3558</v>
      </c>
      <c r="H3200" s="822" t="s">
        <v>329</v>
      </c>
      <c r="I3200" s="822" t="s">
        <v>3559</v>
      </c>
      <c r="J3200" s="822" t="s">
        <v>890</v>
      </c>
      <c r="K3200" s="822" t="s">
        <v>3560</v>
      </c>
      <c r="L3200" s="825">
        <v>0</v>
      </c>
      <c r="M3200" s="825">
        <v>0</v>
      </c>
      <c r="N3200" s="822">
        <v>9</v>
      </c>
      <c r="O3200" s="826">
        <v>2.5</v>
      </c>
      <c r="P3200" s="825">
        <v>0</v>
      </c>
      <c r="Q3200" s="827"/>
      <c r="R3200" s="822">
        <v>9</v>
      </c>
      <c r="S3200" s="827">
        <v>1</v>
      </c>
      <c r="T3200" s="826">
        <v>2.5</v>
      </c>
      <c r="U3200" s="828">
        <v>1</v>
      </c>
    </row>
    <row r="3201" spans="1:21" ht="14.45" customHeight="1" x14ac:dyDescent="0.2">
      <c r="A3201" s="821">
        <v>21</v>
      </c>
      <c r="B3201" s="822" t="s">
        <v>3465</v>
      </c>
      <c r="C3201" s="822" t="s">
        <v>3471</v>
      </c>
      <c r="D3201" s="823" t="s">
        <v>6113</v>
      </c>
      <c r="E3201" s="824" t="s">
        <v>3529</v>
      </c>
      <c r="F3201" s="822" t="s">
        <v>3466</v>
      </c>
      <c r="G3201" s="822" t="s">
        <v>3782</v>
      </c>
      <c r="H3201" s="822" t="s">
        <v>329</v>
      </c>
      <c r="I3201" s="822" t="s">
        <v>3783</v>
      </c>
      <c r="J3201" s="822" t="s">
        <v>3784</v>
      </c>
      <c r="K3201" s="822" t="s">
        <v>3785</v>
      </c>
      <c r="L3201" s="825">
        <v>219.25</v>
      </c>
      <c r="M3201" s="825">
        <v>9427.75</v>
      </c>
      <c r="N3201" s="822">
        <v>43</v>
      </c>
      <c r="O3201" s="826">
        <v>14.5</v>
      </c>
      <c r="P3201" s="825">
        <v>5481.25</v>
      </c>
      <c r="Q3201" s="827">
        <v>0.58139534883720934</v>
      </c>
      <c r="R3201" s="822">
        <v>25</v>
      </c>
      <c r="S3201" s="827">
        <v>0.58139534883720934</v>
      </c>
      <c r="T3201" s="826">
        <v>8.5</v>
      </c>
      <c r="U3201" s="828">
        <v>0.58620689655172409</v>
      </c>
    </row>
    <row r="3202" spans="1:21" ht="14.45" customHeight="1" x14ac:dyDescent="0.2">
      <c r="A3202" s="821">
        <v>21</v>
      </c>
      <c r="B3202" s="822" t="s">
        <v>3465</v>
      </c>
      <c r="C3202" s="822" t="s">
        <v>3471</v>
      </c>
      <c r="D3202" s="823" t="s">
        <v>6113</v>
      </c>
      <c r="E3202" s="824" t="s">
        <v>3529</v>
      </c>
      <c r="F3202" s="822" t="s">
        <v>3466</v>
      </c>
      <c r="G3202" s="822" t="s">
        <v>5724</v>
      </c>
      <c r="H3202" s="822" t="s">
        <v>329</v>
      </c>
      <c r="I3202" s="822" t="s">
        <v>5725</v>
      </c>
      <c r="J3202" s="822" t="s">
        <v>5726</v>
      </c>
      <c r="K3202" s="822" t="s">
        <v>5727</v>
      </c>
      <c r="L3202" s="825">
        <v>93.98</v>
      </c>
      <c r="M3202" s="825">
        <v>93.98</v>
      </c>
      <c r="N3202" s="822">
        <v>1</v>
      </c>
      <c r="O3202" s="826">
        <v>1</v>
      </c>
      <c r="P3202" s="825">
        <v>93.98</v>
      </c>
      <c r="Q3202" s="827">
        <v>1</v>
      </c>
      <c r="R3202" s="822">
        <v>1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21</v>
      </c>
      <c r="B3203" s="822" t="s">
        <v>3465</v>
      </c>
      <c r="C3203" s="822" t="s">
        <v>3471</v>
      </c>
      <c r="D3203" s="823" t="s">
        <v>6113</v>
      </c>
      <c r="E3203" s="824" t="s">
        <v>3529</v>
      </c>
      <c r="F3203" s="822" t="s">
        <v>3466</v>
      </c>
      <c r="G3203" s="822" t="s">
        <v>5724</v>
      </c>
      <c r="H3203" s="822" t="s">
        <v>329</v>
      </c>
      <c r="I3203" s="822" t="s">
        <v>5728</v>
      </c>
      <c r="J3203" s="822" t="s">
        <v>5726</v>
      </c>
      <c r="K3203" s="822" t="s">
        <v>5729</v>
      </c>
      <c r="L3203" s="825">
        <v>140.96</v>
      </c>
      <c r="M3203" s="825">
        <v>140.96</v>
      </c>
      <c r="N3203" s="822">
        <v>1</v>
      </c>
      <c r="O3203" s="826">
        <v>1</v>
      </c>
      <c r="P3203" s="825">
        <v>140.96</v>
      </c>
      <c r="Q3203" s="827">
        <v>1</v>
      </c>
      <c r="R3203" s="822">
        <v>1</v>
      </c>
      <c r="S3203" s="827">
        <v>1</v>
      </c>
      <c r="T3203" s="826">
        <v>1</v>
      </c>
      <c r="U3203" s="828">
        <v>1</v>
      </c>
    </row>
    <row r="3204" spans="1:21" ht="14.45" customHeight="1" x14ac:dyDescent="0.2">
      <c r="A3204" s="821">
        <v>21</v>
      </c>
      <c r="B3204" s="822" t="s">
        <v>3465</v>
      </c>
      <c r="C3204" s="822" t="s">
        <v>3471</v>
      </c>
      <c r="D3204" s="823" t="s">
        <v>6113</v>
      </c>
      <c r="E3204" s="824" t="s">
        <v>3529</v>
      </c>
      <c r="F3204" s="822" t="s">
        <v>3466</v>
      </c>
      <c r="G3204" s="822" t="s">
        <v>3540</v>
      </c>
      <c r="H3204" s="822" t="s">
        <v>662</v>
      </c>
      <c r="I3204" s="822" t="s">
        <v>4242</v>
      </c>
      <c r="J3204" s="822" t="s">
        <v>3018</v>
      </c>
      <c r="K3204" s="822" t="s">
        <v>4243</v>
      </c>
      <c r="L3204" s="825">
        <v>162.61000000000001</v>
      </c>
      <c r="M3204" s="825">
        <v>813.05000000000007</v>
      </c>
      <c r="N3204" s="822">
        <v>5</v>
      </c>
      <c r="O3204" s="826">
        <v>3</v>
      </c>
      <c r="P3204" s="825">
        <v>650.44000000000005</v>
      </c>
      <c r="Q3204" s="827">
        <v>0.8</v>
      </c>
      <c r="R3204" s="822">
        <v>4</v>
      </c>
      <c r="S3204" s="827">
        <v>0.8</v>
      </c>
      <c r="T3204" s="826">
        <v>2</v>
      </c>
      <c r="U3204" s="828">
        <v>0.66666666666666663</v>
      </c>
    </row>
    <row r="3205" spans="1:21" ht="14.45" customHeight="1" x14ac:dyDescent="0.2">
      <c r="A3205" s="821">
        <v>21</v>
      </c>
      <c r="B3205" s="822" t="s">
        <v>3465</v>
      </c>
      <c r="C3205" s="822" t="s">
        <v>3471</v>
      </c>
      <c r="D3205" s="823" t="s">
        <v>6113</v>
      </c>
      <c r="E3205" s="824" t="s">
        <v>3529</v>
      </c>
      <c r="F3205" s="822" t="s">
        <v>3466</v>
      </c>
      <c r="G3205" s="822" t="s">
        <v>3540</v>
      </c>
      <c r="H3205" s="822" t="s">
        <v>662</v>
      </c>
      <c r="I3205" s="822" t="s">
        <v>3014</v>
      </c>
      <c r="J3205" s="822" t="s">
        <v>3015</v>
      </c>
      <c r="K3205" s="822" t="s">
        <v>3016</v>
      </c>
      <c r="L3205" s="825">
        <v>5322.08</v>
      </c>
      <c r="M3205" s="825">
        <v>79831.200000000012</v>
      </c>
      <c r="N3205" s="822">
        <v>15</v>
      </c>
      <c r="O3205" s="826">
        <v>10</v>
      </c>
      <c r="P3205" s="825">
        <v>74509.12000000001</v>
      </c>
      <c r="Q3205" s="827">
        <v>0.93333333333333335</v>
      </c>
      <c r="R3205" s="822">
        <v>14</v>
      </c>
      <c r="S3205" s="827">
        <v>0.93333333333333335</v>
      </c>
      <c r="T3205" s="826">
        <v>9</v>
      </c>
      <c r="U3205" s="828">
        <v>0.9</v>
      </c>
    </row>
    <row r="3206" spans="1:21" ht="14.45" customHeight="1" x14ac:dyDescent="0.2">
      <c r="A3206" s="821">
        <v>21</v>
      </c>
      <c r="B3206" s="822" t="s">
        <v>3465</v>
      </c>
      <c r="C3206" s="822" t="s">
        <v>3471</v>
      </c>
      <c r="D3206" s="823" t="s">
        <v>6113</v>
      </c>
      <c r="E3206" s="824" t="s">
        <v>3529</v>
      </c>
      <c r="F3206" s="822" t="s">
        <v>3466</v>
      </c>
      <c r="G3206" s="822" t="s">
        <v>3540</v>
      </c>
      <c r="H3206" s="822" t="s">
        <v>662</v>
      </c>
      <c r="I3206" s="822" t="s">
        <v>3789</v>
      </c>
      <c r="J3206" s="822" t="s">
        <v>3015</v>
      </c>
      <c r="K3206" s="822" t="s">
        <v>3790</v>
      </c>
      <c r="L3206" s="825">
        <v>5322.08</v>
      </c>
      <c r="M3206" s="825">
        <v>21288.32</v>
      </c>
      <c r="N3206" s="822">
        <v>4</v>
      </c>
      <c r="O3206" s="826">
        <v>1</v>
      </c>
      <c r="P3206" s="825">
        <v>21288.32</v>
      </c>
      <c r="Q3206" s="827">
        <v>1</v>
      </c>
      <c r="R3206" s="822">
        <v>4</v>
      </c>
      <c r="S3206" s="827">
        <v>1</v>
      </c>
      <c r="T3206" s="826">
        <v>1</v>
      </c>
      <c r="U3206" s="828">
        <v>1</v>
      </c>
    </row>
    <row r="3207" spans="1:21" ht="14.45" customHeight="1" x14ac:dyDescent="0.2">
      <c r="A3207" s="821">
        <v>21</v>
      </c>
      <c r="B3207" s="822" t="s">
        <v>3465</v>
      </c>
      <c r="C3207" s="822" t="s">
        <v>3471</v>
      </c>
      <c r="D3207" s="823" t="s">
        <v>6113</v>
      </c>
      <c r="E3207" s="824" t="s">
        <v>3529</v>
      </c>
      <c r="F3207" s="822" t="s">
        <v>3466</v>
      </c>
      <c r="G3207" s="822" t="s">
        <v>3540</v>
      </c>
      <c r="H3207" s="822" t="s">
        <v>662</v>
      </c>
      <c r="I3207" s="822" t="s">
        <v>3017</v>
      </c>
      <c r="J3207" s="822" t="s">
        <v>3018</v>
      </c>
      <c r="K3207" s="822" t="s">
        <v>3019</v>
      </c>
      <c r="L3207" s="825">
        <v>1300.79</v>
      </c>
      <c r="M3207" s="825">
        <v>7804.74</v>
      </c>
      <c r="N3207" s="822">
        <v>6</v>
      </c>
      <c r="O3207" s="826">
        <v>1</v>
      </c>
      <c r="P3207" s="825">
        <v>7804.74</v>
      </c>
      <c r="Q3207" s="827">
        <v>1</v>
      </c>
      <c r="R3207" s="822">
        <v>6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21</v>
      </c>
      <c r="B3208" s="822" t="s">
        <v>3465</v>
      </c>
      <c r="C3208" s="822" t="s">
        <v>3471</v>
      </c>
      <c r="D3208" s="823" t="s">
        <v>6113</v>
      </c>
      <c r="E3208" s="824" t="s">
        <v>3529</v>
      </c>
      <c r="F3208" s="822" t="s">
        <v>3466</v>
      </c>
      <c r="G3208" s="822" t="s">
        <v>3540</v>
      </c>
      <c r="H3208" s="822" t="s">
        <v>662</v>
      </c>
      <c r="I3208" s="822" t="s">
        <v>3020</v>
      </c>
      <c r="J3208" s="822" t="s">
        <v>3018</v>
      </c>
      <c r="K3208" s="822" t="s">
        <v>3021</v>
      </c>
      <c r="L3208" s="825">
        <v>975.59</v>
      </c>
      <c r="M3208" s="825">
        <v>2926.77</v>
      </c>
      <c r="N3208" s="822">
        <v>3</v>
      </c>
      <c r="O3208" s="826">
        <v>2</v>
      </c>
      <c r="P3208" s="825">
        <v>2926.77</v>
      </c>
      <c r="Q3208" s="827">
        <v>1</v>
      </c>
      <c r="R3208" s="822">
        <v>3</v>
      </c>
      <c r="S3208" s="827">
        <v>1</v>
      </c>
      <c r="T3208" s="826">
        <v>2</v>
      </c>
      <c r="U3208" s="828">
        <v>1</v>
      </c>
    </row>
    <row r="3209" spans="1:21" ht="14.45" customHeight="1" x14ac:dyDescent="0.2">
      <c r="A3209" s="821">
        <v>21</v>
      </c>
      <c r="B3209" s="822" t="s">
        <v>3465</v>
      </c>
      <c r="C3209" s="822" t="s">
        <v>3471</v>
      </c>
      <c r="D3209" s="823" t="s">
        <v>6113</v>
      </c>
      <c r="E3209" s="824" t="s">
        <v>3529</v>
      </c>
      <c r="F3209" s="822" t="s">
        <v>3466</v>
      </c>
      <c r="G3209" s="822" t="s">
        <v>3540</v>
      </c>
      <c r="H3209" s="822" t="s">
        <v>662</v>
      </c>
      <c r="I3209" s="822" t="s">
        <v>3022</v>
      </c>
      <c r="J3209" s="822" t="s">
        <v>3018</v>
      </c>
      <c r="K3209" s="822" t="s">
        <v>3023</v>
      </c>
      <c r="L3209" s="825">
        <v>325.2</v>
      </c>
      <c r="M3209" s="825">
        <v>4878</v>
      </c>
      <c r="N3209" s="822">
        <v>15</v>
      </c>
      <c r="O3209" s="826">
        <v>9</v>
      </c>
      <c r="P3209" s="825">
        <v>3902.4</v>
      </c>
      <c r="Q3209" s="827">
        <v>0.8</v>
      </c>
      <c r="R3209" s="822">
        <v>12</v>
      </c>
      <c r="S3209" s="827">
        <v>0.8</v>
      </c>
      <c r="T3209" s="826">
        <v>6</v>
      </c>
      <c r="U3209" s="828">
        <v>0.66666666666666663</v>
      </c>
    </row>
    <row r="3210" spans="1:21" ht="14.45" customHeight="1" x14ac:dyDescent="0.2">
      <c r="A3210" s="821">
        <v>21</v>
      </c>
      <c r="B3210" s="822" t="s">
        <v>3465</v>
      </c>
      <c r="C3210" s="822" t="s">
        <v>3471</v>
      </c>
      <c r="D3210" s="823" t="s">
        <v>6113</v>
      </c>
      <c r="E3210" s="824" t="s">
        <v>3529</v>
      </c>
      <c r="F3210" s="822" t="s">
        <v>3466</v>
      </c>
      <c r="G3210" s="822" t="s">
        <v>3540</v>
      </c>
      <c r="H3210" s="822" t="s">
        <v>662</v>
      </c>
      <c r="I3210" s="822" t="s">
        <v>3024</v>
      </c>
      <c r="J3210" s="822" t="s">
        <v>3018</v>
      </c>
      <c r="K3210" s="822" t="s">
        <v>3025</v>
      </c>
      <c r="L3210" s="825">
        <v>650.4</v>
      </c>
      <c r="M3210" s="825">
        <v>8455.1999999999989</v>
      </c>
      <c r="N3210" s="822">
        <v>13</v>
      </c>
      <c r="O3210" s="826">
        <v>5</v>
      </c>
      <c r="P3210" s="825">
        <v>7154.4</v>
      </c>
      <c r="Q3210" s="827">
        <v>0.84615384615384626</v>
      </c>
      <c r="R3210" s="822">
        <v>11</v>
      </c>
      <c r="S3210" s="827">
        <v>0.84615384615384615</v>
      </c>
      <c r="T3210" s="826">
        <v>4</v>
      </c>
      <c r="U3210" s="828">
        <v>0.8</v>
      </c>
    </row>
    <row r="3211" spans="1:21" ht="14.45" customHeight="1" x14ac:dyDescent="0.2">
      <c r="A3211" s="821">
        <v>21</v>
      </c>
      <c r="B3211" s="822" t="s">
        <v>3465</v>
      </c>
      <c r="C3211" s="822" t="s">
        <v>3471</v>
      </c>
      <c r="D3211" s="823" t="s">
        <v>6113</v>
      </c>
      <c r="E3211" s="824" t="s">
        <v>3529</v>
      </c>
      <c r="F3211" s="822" t="s">
        <v>3466</v>
      </c>
      <c r="G3211" s="822" t="s">
        <v>3540</v>
      </c>
      <c r="H3211" s="822" t="s">
        <v>662</v>
      </c>
      <c r="I3211" s="822" t="s">
        <v>4332</v>
      </c>
      <c r="J3211" s="822" t="s">
        <v>3787</v>
      </c>
      <c r="K3211" s="822" t="s">
        <v>3543</v>
      </c>
      <c r="L3211" s="825">
        <v>325.2</v>
      </c>
      <c r="M3211" s="825">
        <v>975.59999999999991</v>
      </c>
      <c r="N3211" s="822">
        <v>3</v>
      </c>
      <c r="O3211" s="826">
        <v>2</v>
      </c>
      <c r="P3211" s="825">
        <v>975.59999999999991</v>
      </c>
      <c r="Q3211" s="827">
        <v>1</v>
      </c>
      <c r="R3211" s="822">
        <v>3</v>
      </c>
      <c r="S3211" s="827">
        <v>1</v>
      </c>
      <c r="T3211" s="826">
        <v>2</v>
      </c>
      <c r="U3211" s="828">
        <v>1</v>
      </c>
    </row>
    <row r="3212" spans="1:21" ht="14.45" customHeight="1" x14ac:dyDescent="0.2">
      <c r="A3212" s="821">
        <v>21</v>
      </c>
      <c r="B3212" s="822" t="s">
        <v>3465</v>
      </c>
      <c r="C3212" s="822" t="s">
        <v>3471</v>
      </c>
      <c r="D3212" s="823" t="s">
        <v>6113</v>
      </c>
      <c r="E3212" s="824" t="s">
        <v>3529</v>
      </c>
      <c r="F3212" s="822" t="s">
        <v>3466</v>
      </c>
      <c r="G3212" s="822" t="s">
        <v>3540</v>
      </c>
      <c r="H3212" s="822" t="s">
        <v>662</v>
      </c>
      <c r="I3212" s="822" t="s">
        <v>3541</v>
      </c>
      <c r="J3212" s="822" t="s">
        <v>3542</v>
      </c>
      <c r="K3212" s="822" t="s">
        <v>3543</v>
      </c>
      <c r="L3212" s="825">
        <v>325.2</v>
      </c>
      <c r="M3212" s="825">
        <v>8780.3999999999978</v>
      </c>
      <c r="N3212" s="822">
        <v>27</v>
      </c>
      <c r="O3212" s="826">
        <v>13</v>
      </c>
      <c r="P3212" s="825">
        <v>6829.1999999999989</v>
      </c>
      <c r="Q3212" s="827">
        <v>0.7777777777777779</v>
      </c>
      <c r="R3212" s="822">
        <v>21</v>
      </c>
      <c r="S3212" s="827">
        <v>0.77777777777777779</v>
      </c>
      <c r="T3212" s="826">
        <v>10</v>
      </c>
      <c r="U3212" s="828">
        <v>0.76923076923076927</v>
      </c>
    </row>
    <row r="3213" spans="1:21" ht="14.45" customHeight="1" x14ac:dyDescent="0.2">
      <c r="A3213" s="821">
        <v>21</v>
      </c>
      <c r="B3213" s="822" t="s">
        <v>3465</v>
      </c>
      <c r="C3213" s="822" t="s">
        <v>3471</v>
      </c>
      <c r="D3213" s="823" t="s">
        <v>6113</v>
      </c>
      <c r="E3213" s="824" t="s">
        <v>3529</v>
      </c>
      <c r="F3213" s="822" t="s">
        <v>3466</v>
      </c>
      <c r="G3213" s="822" t="s">
        <v>3540</v>
      </c>
      <c r="H3213" s="822" t="s">
        <v>662</v>
      </c>
      <c r="I3213" s="822" t="s">
        <v>3791</v>
      </c>
      <c r="J3213" s="822" t="s">
        <v>3542</v>
      </c>
      <c r="K3213" s="822" t="s">
        <v>3788</v>
      </c>
      <c r="L3213" s="825">
        <v>650.4</v>
      </c>
      <c r="M3213" s="825">
        <v>13008</v>
      </c>
      <c r="N3213" s="822">
        <v>20</v>
      </c>
      <c r="O3213" s="826">
        <v>8</v>
      </c>
      <c r="P3213" s="825">
        <v>12357.6</v>
      </c>
      <c r="Q3213" s="827">
        <v>0.95000000000000007</v>
      </c>
      <c r="R3213" s="822">
        <v>19</v>
      </c>
      <c r="S3213" s="827">
        <v>0.95</v>
      </c>
      <c r="T3213" s="826">
        <v>7</v>
      </c>
      <c r="U3213" s="828">
        <v>0.875</v>
      </c>
    </row>
    <row r="3214" spans="1:21" ht="14.45" customHeight="1" x14ac:dyDescent="0.2">
      <c r="A3214" s="821">
        <v>21</v>
      </c>
      <c r="B3214" s="822" t="s">
        <v>3465</v>
      </c>
      <c r="C3214" s="822" t="s">
        <v>3471</v>
      </c>
      <c r="D3214" s="823" t="s">
        <v>6113</v>
      </c>
      <c r="E3214" s="824" t="s">
        <v>3529</v>
      </c>
      <c r="F3214" s="822" t="s">
        <v>3466</v>
      </c>
      <c r="G3214" s="822" t="s">
        <v>3540</v>
      </c>
      <c r="H3214" s="822" t="s">
        <v>662</v>
      </c>
      <c r="I3214" s="822" t="s">
        <v>3792</v>
      </c>
      <c r="J3214" s="822" t="s">
        <v>3542</v>
      </c>
      <c r="K3214" s="822" t="s">
        <v>3793</v>
      </c>
      <c r="L3214" s="825">
        <v>1300.79</v>
      </c>
      <c r="M3214" s="825">
        <v>5203.16</v>
      </c>
      <c r="N3214" s="822">
        <v>4</v>
      </c>
      <c r="O3214" s="826">
        <v>1</v>
      </c>
      <c r="P3214" s="825">
        <v>5203.16</v>
      </c>
      <c r="Q3214" s="827">
        <v>1</v>
      </c>
      <c r="R3214" s="822">
        <v>4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21</v>
      </c>
      <c r="B3215" s="822" t="s">
        <v>3465</v>
      </c>
      <c r="C3215" s="822" t="s">
        <v>3471</v>
      </c>
      <c r="D3215" s="823" t="s">
        <v>6113</v>
      </c>
      <c r="E3215" s="824" t="s">
        <v>3529</v>
      </c>
      <c r="F3215" s="822" t="s">
        <v>3466</v>
      </c>
      <c r="G3215" s="822" t="s">
        <v>3540</v>
      </c>
      <c r="H3215" s="822" t="s">
        <v>662</v>
      </c>
      <c r="I3215" s="822" t="s">
        <v>3794</v>
      </c>
      <c r="J3215" s="822" t="s">
        <v>3542</v>
      </c>
      <c r="K3215" s="822" t="s">
        <v>3795</v>
      </c>
      <c r="L3215" s="825">
        <v>162.61000000000001</v>
      </c>
      <c r="M3215" s="825">
        <v>325.22000000000003</v>
      </c>
      <c r="N3215" s="822">
        <v>2</v>
      </c>
      <c r="O3215" s="826">
        <v>2</v>
      </c>
      <c r="P3215" s="825">
        <v>325.22000000000003</v>
      </c>
      <c r="Q3215" s="827">
        <v>1</v>
      </c>
      <c r="R3215" s="822">
        <v>2</v>
      </c>
      <c r="S3215" s="827">
        <v>1</v>
      </c>
      <c r="T3215" s="826">
        <v>2</v>
      </c>
      <c r="U3215" s="828">
        <v>1</v>
      </c>
    </row>
    <row r="3216" spans="1:21" ht="14.45" customHeight="1" x14ac:dyDescent="0.2">
      <c r="A3216" s="821">
        <v>21</v>
      </c>
      <c r="B3216" s="822" t="s">
        <v>3465</v>
      </c>
      <c r="C3216" s="822" t="s">
        <v>3471</v>
      </c>
      <c r="D3216" s="823" t="s">
        <v>6113</v>
      </c>
      <c r="E3216" s="824" t="s">
        <v>3529</v>
      </c>
      <c r="F3216" s="822" t="s">
        <v>3466</v>
      </c>
      <c r="G3216" s="822" t="s">
        <v>3540</v>
      </c>
      <c r="H3216" s="822" t="s">
        <v>662</v>
      </c>
      <c r="I3216" s="822" t="s">
        <v>3796</v>
      </c>
      <c r="J3216" s="822" t="s">
        <v>3015</v>
      </c>
      <c r="K3216" s="822" t="s">
        <v>3797</v>
      </c>
      <c r="L3216" s="825">
        <v>5322.08</v>
      </c>
      <c r="M3216" s="825">
        <v>10644.16</v>
      </c>
      <c r="N3216" s="822">
        <v>2</v>
      </c>
      <c r="O3216" s="826">
        <v>1</v>
      </c>
      <c r="P3216" s="825">
        <v>10644.16</v>
      </c>
      <c r="Q3216" s="827">
        <v>1</v>
      </c>
      <c r="R3216" s="822">
        <v>2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21</v>
      </c>
      <c r="B3217" s="822" t="s">
        <v>3465</v>
      </c>
      <c r="C3217" s="822" t="s">
        <v>3471</v>
      </c>
      <c r="D3217" s="823" t="s">
        <v>6113</v>
      </c>
      <c r="E3217" s="824" t="s">
        <v>3529</v>
      </c>
      <c r="F3217" s="822" t="s">
        <v>3466</v>
      </c>
      <c r="G3217" s="822" t="s">
        <v>3540</v>
      </c>
      <c r="H3217" s="822" t="s">
        <v>329</v>
      </c>
      <c r="I3217" s="822" t="s">
        <v>4335</v>
      </c>
      <c r="J3217" s="822" t="s">
        <v>4336</v>
      </c>
      <c r="K3217" s="822" t="s">
        <v>4337</v>
      </c>
      <c r="L3217" s="825">
        <v>4967.28</v>
      </c>
      <c r="M3217" s="825">
        <v>4967.28</v>
      </c>
      <c r="N3217" s="822">
        <v>1</v>
      </c>
      <c r="O3217" s="826">
        <v>1</v>
      </c>
      <c r="P3217" s="825">
        <v>4967.28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21</v>
      </c>
      <c r="B3218" s="822" t="s">
        <v>3465</v>
      </c>
      <c r="C3218" s="822" t="s">
        <v>3471</v>
      </c>
      <c r="D3218" s="823" t="s">
        <v>6113</v>
      </c>
      <c r="E3218" s="824" t="s">
        <v>3529</v>
      </c>
      <c r="F3218" s="822" t="s">
        <v>3466</v>
      </c>
      <c r="G3218" s="822" t="s">
        <v>5409</v>
      </c>
      <c r="H3218" s="822" t="s">
        <v>329</v>
      </c>
      <c r="I3218" s="822" t="s">
        <v>5730</v>
      </c>
      <c r="J3218" s="822" t="s">
        <v>1009</v>
      </c>
      <c r="K3218" s="822" t="s">
        <v>5412</v>
      </c>
      <c r="L3218" s="825">
        <v>386.89</v>
      </c>
      <c r="M3218" s="825">
        <v>386.89</v>
      </c>
      <c r="N3218" s="822">
        <v>1</v>
      </c>
      <c r="O3218" s="826">
        <v>0.5</v>
      </c>
      <c r="P3218" s="825">
        <v>386.89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21</v>
      </c>
      <c r="B3219" s="822" t="s">
        <v>3465</v>
      </c>
      <c r="C3219" s="822" t="s">
        <v>3471</v>
      </c>
      <c r="D3219" s="823" t="s">
        <v>6113</v>
      </c>
      <c r="E3219" s="824" t="s">
        <v>3529</v>
      </c>
      <c r="F3219" s="822" t="s">
        <v>3466</v>
      </c>
      <c r="G3219" s="822" t="s">
        <v>3548</v>
      </c>
      <c r="H3219" s="822" t="s">
        <v>662</v>
      </c>
      <c r="I3219" s="822" t="s">
        <v>2738</v>
      </c>
      <c r="J3219" s="822" t="s">
        <v>2739</v>
      </c>
      <c r="K3219" s="822" t="s">
        <v>2740</v>
      </c>
      <c r="L3219" s="825">
        <v>42.51</v>
      </c>
      <c r="M3219" s="825">
        <v>637.65</v>
      </c>
      <c r="N3219" s="822">
        <v>15</v>
      </c>
      <c r="O3219" s="826">
        <v>10.5</v>
      </c>
      <c r="P3219" s="825">
        <v>425.09999999999997</v>
      </c>
      <c r="Q3219" s="827">
        <v>0.66666666666666663</v>
      </c>
      <c r="R3219" s="822">
        <v>10</v>
      </c>
      <c r="S3219" s="827">
        <v>0.66666666666666663</v>
      </c>
      <c r="T3219" s="826">
        <v>6.5</v>
      </c>
      <c r="U3219" s="828">
        <v>0.61904761904761907</v>
      </c>
    </row>
    <row r="3220" spans="1:21" ht="14.45" customHeight="1" x14ac:dyDescent="0.2">
      <c r="A3220" s="821">
        <v>21</v>
      </c>
      <c r="B3220" s="822" t="s">
        <v>3465</v>
      </c>
      <c r="C3220" s="822" t="s">
        <v>3471</v>
      </c>
      <c r="D3220" s="823" t="s">
        <v>6113</v>
      </c>
      <c r="E3220" s="824" t="s">
        <v>3529</v>
      </c>
      <c r="F3220" s="822" t="s">
        <v>3466</v>
      </c>
      <c r="G3220" s="822" t="s">
        <v>3548</v>
      </c>
      <c r="H3220" s="822" t="s">
        <v>662</v>
      </c>
      <c r="I3220" s="822" t="s">
        <v>4342</v>
      </c>
      <c r="J3220" s="822" t="s">
        <v>2739</v>
      </c>
      <c r="K3220" s="822" t="s">
        <v>4343</v>
      </c>
      <c r="L3220" s="825">
        <v>85.02</v>
      </c>
      <c r="M3220" s="825">
        <v>255.06</v>
      </c>
      <c r="N3220" s="822">
        <v>3</v>
      </c>
      <c r="O3220" s="826">
        <v>1.5</v>
      </c>
      <c r="P3220" s="825">
        <v>170.04</v>
      </c>
      <c r="Q3220" s="827">
        <v>0.66666666666666663</v>
      </c>
      <c r="R3220" s="822">
        <v>2</v>
      </c>
      <c r="S3220" s="827">
        <v>0.66666666666666663</v>
      </c>
      <c r="T3220" s="826">
        <v>1</v>
      </c>
      <c r="U3220" s="828">
        <v>0.66666666666666663</v>
      </c>
    </row>
    <row r="3221" spans="1:21" ht="14.45" customHeight="1" x14ac:dyDescent="0.2">
      <c r="A3221" s="821">
        <v>21</v>
      </c>
      <c r="B3221" s="822" t="s">
        <v>3465</v>
      </c>
      <c r="C3221" s="822" t="s">
        <v>3471</v>
      </c>
      <c r="D3221" s="823" t="s">
        <v>6113</v>
      </c>
      <c r="E3221" s="824" t="s">
        <v>3529</v>
      </c>
      <c r="F3221" s="822" t="s">
        <v>3466</v>
      </c>
      <c r="G3221" s="822" t="s">
        <v>3811</v>
      </c>
      <c r="H3221" s="822" t="s">
        <v>662</v>
      </c>
      <c r="I3221" s="822" t="s">
        <v>3053</v>
      </c>
      <c r="J3221" s="822" t="s">
        <v>3054</v>
      </c>
      <c r="K3221" s="822" t="s">
        <v>3055</v>
      </c>
      <c r="L3221" s="825">
        <v>113.16</v>
      </c>
      <c r="M3221" s="825">
        <v>452.64</v>
      </c>
      <c r="N3221" s="822">
        <v>4</v>
      </c>
      <c r="O3221" s="826">
        <v>4</v>
      </c>
      <c r="P3221" s="825">
        <v>113.16</v>
      </c>
      <c r="Q3221" s="827">
        <v>0.25</v>
      </c>
      <c r="R3221" s="822">
        <v>1</v>
      </c>
      <c r="S3221" s="827">
        <v>0.25</v>
      </c>
      <c r="T3221" s="826">
        <v>1</v>
      </c>
      <c r="U3221" s="828">
        <v>0.25</v>
      </c>
    </row>
    <row r="3222" spans="1:21" ht="14.45" customHeight="1" x14ac:dyDescent="0.2">
      <c r="A3222" s="821">
        <v>21</v>
      </c>
      <c r="B3222" s="822" t="s">
        <v>3465</v>
      </c>
      <c r="C3222" s="822" t="s">
        <v>3471</v>
      </c>
      <c r="D3222" s="823" t="s">
        <v>6113</v>
      </c>
      <c r="E3222" s="824" t="s">
        <v>3529</v>
      </c>
      <c r="F3222" s="822" t="s">
        <v>3466</v>
      </c>
      <c r="G3222" s="822" t="s">
        <v>3811</v>
      </c>
      <c r="H3222" s="822" t="s">
        <v>662</v>
      </c>
      <c r="I3222" s="822" t="s">
        <v>3056</v>
      </c>
      <c r="J3222" s="822" t="s">
        <v>3054</v>
      </c>
      <c r="K3222" s="822" t="s">
        <v>3057</v>
      </c>
      <c r="L3222" s="825">
        <v>169.73</v>
      </c>
      <c r="M3222" s="825">
        <v>1357.84</v>
      </c>
      <c r="N3222" s="822">
        <v>8</v>
      </c>
      <c r="O3222" s="826">
        <v>5.5</v>
      </c>
      <c r="P3222" s="825">
        <v>848.65</v>
      </c>
      <c r="Q3222" s="827">
        <v>0.625</v>
      </c>
      <c r="R3222" s="822">
        <v>5</v>
      </c>
      <c r="S3222" s="827">
        <v>0.625</v>
      </c>
      <c r="T3222" s="826">
        <v>3</v>
      </c>
      <c r="U3222" s="828">
        <v>0.54545454545454541</v>
      </c>
    </row>
    <row r="3223" spans="1:21" ht="14.45" customHeight="1" x14ac:dyDescent="0.2">
      <c r="A3223" s="821">
        <v>21</v>
      </c>
      <c r="B3223" s="822" t="s">
        <v>3465</v>
      </c>
      <c r="C3223" s="822" t="s">
        <v>3471</v>
      </c>
      <c r="D3223" s="823" t="s">
        <v>6113</v>
      </c>
      <c r="E3223" s="824" t="s">
        <v>3529</v>
      </c>
      <c r="F3223" s="822" t="s">
        <v>3466</v>
      </c>
      <c r="G3223" s="822" t="s">
        <v>3811</v>
      </c>
      <c r="H3223" s="822" t="s">
        <v>662</v>
      </c>
      <c r="I3223" s="822" t="s">
        <v>3058</v>
      </c>
      <c r="J3223" s="822" t="s">
        <v>3054</v>
      </c>
      <c r="K3223" s="822" t="s">
        <v>1952</v>
      </c>
      <c r="L3223" s="825">
        <v>339.47</v>
      </c>
      <c r="M3223" s="825">
        <v>11541.980000000003</v>
      </c>
      <c r="N3223" s="822">
        <v>34</v>
      </c>
      <c r="O3223" s="826">
        <v>22.5</v>
      </c>
      <c r="P3223" s="825">
        <v>7468.340000000002</v>
      </c>
      <c r="Q3223" s="827">
        <v>0.6470588235294118</v>
      </c>
      <c r="R3223" s="822">
        <v>22</v>
      </c>
      <c r="S3223" s="827">
        <v>0.6470588235294118</v>
      </c>
      <c r="T3223" s="826">
        <v>14</v>
      </c>
      <c r="U3223" s="828">
        <v>0.62222222222222223</v>
      </c>
    </row>
    <row r="3224" spans="1:21" ht="14.45" customHeight="1" x14ac:dyDescent="0.2">
      <c r="A3224" s="821">
        <v>21</v>
      </c>
      <c r="B3224" s="822" t="s">
        <v>3465</v>
      </c>
      <c r="C3224" s="822" t="s">
        <v>3471</v>
      </c>
      <c r="D3224" s="823" t="s">
        <v>6113</v>
      </c>
      <c r="E3224" s="824" t="s">
        <v>3529</v>
      </c>
      <c r="F3224" s="822" t="s">
        <v>3466</v>
      </c>
      <c r="G3224" s="822" t="s">
        <v>3811</v>
      </c>
      <c r="H3224" s="822" t="s">
        <v>662</v>
      </c>
      <c r="I3224" s="822" t="s">
        <v>3812</v>
      </c>
      <c r="J3224" s="822" t="s">
        <v>3297</v>
      </c>
      <c r="K3224" s="822" t="s">
        <v>3813</v>
      </c>
      <c r="L3224" s="825">
        <v>101.84</v>
      </c>
      <c r="M3224" s="825">
        <v>203.68</v>
      </c>
      <c r="N3224" s="822">
        <v>2</v>
      </c>
      <c r="O3224" s="826">
        <v>1</v>
      </c>
      <c r="P3224" s="825">
        <v>203.68</v>
      </c>
      <c r="Q3224" s="827">
        <v>1</v>
      </c>
      <c r="R3224" s="822">
        <v>2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21</v>
      </c>
      <c r="B3225" s="822" t="s">
        <v>3465</v>
      </c>
      <c r="C3225" s="822" t="s">
        <v>3471</v>
      </c>
      <c r="D3225" s="823" t="s">
        <v>6113</v>
      </c>
      <c r="E3225" s="824" t="s">
        <v>3529</v>
      </c>
      <c r="F3225" s="822" t="s">
        <v>3466</v>
      </c>
      <c r="G3225" s="822" t="s">
        <v>3811</v>
      </c>
      <c r="H3225" s="822" t="s">
        <v>662</v>
      </c>
      <c r="I3225" s="822" t="s">
        <v>3296</v>
      </c>
      <c r="J3225" s="822" t="s">
        <v>3297</v>
      </c>
      <c r="K3225" s="822" t="s">
        <v>3298</v>
      </c>
      <c r="L3225" s="825">
        <v>763.63</v>
      </c>
      <c r="M3225" s="825">
        <v>1527.26</v>
      </c>
      <c r="N3225" s="822">
        <v>2</v>
      </c>
      <c r="O3225" s="826">
        <v>1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21</v>
      </c>
      <c r="B3226" s="822" t="s">
        <v>3465</v>
      </c>
      <c r="C3226" s="822" t="s">
        <v>3471</v>
      </c>
      <c r="D3226" s="823" t="s">
        <v>6113</v>
      </c>
      <c r="E3226" s="824" t="s">
        <v>3529</v>
      </c>
      <c r="F3226" s="822" t="s">
        <v>3466</v>
      </c>
      <c r="G3226" s="822" t="s">
        <v>3811</v>
      </c>
      <c r="H3226" s="822" t="s">
        <v>662</v>
      </c>
      <c r="I3226" s="822" t="s">
        <v>3296</v>
      </c>
      <c r="J3226" s="822" t="s">
        <v>3297</v>
      </c>
      <c r="K3226" s="822" t="s">
        <v>3298</v>
      </c>
      <c r="L3226" s="825">
        <v>305.51</v>
      </c>
      <c r="M3226" s="825">
        <v>5193.67</v>
      </c>
      <c r="N3226" s="822">
        <v>17</v>
      </c>
      <c r="O3226" s="826">
        <v>7</v>
      </c>
      <c r="P3226" s="825">
        <v>2444.08</v>
      </c>
      <c r="Q3226" s="827">
        <v>0.47058823529411764</v>
      </c>
      <c r="R3226" s="822">
        <v>8</v>
      </c>
      <c r="S3226" s="827">
        <v>0.47058823529411764</v>
      </c>
      <c r="T3226" s="826">
        <v>3.5</v>
      </c>
      <c r="U3226" s="828">
        <v>0.5</v>
      </c>
    </row>
    <row r="3227" spans="1:21" ht="14.45" customHeight="1" x14ac:dyDescent="0.2">
      <c r="A3227" s="821">
        <v>21</v>
      </c>
      <c r="B3227" s="822" t="s">
        <v>3465</v>
      </c>
      <c r="C3227" s="822" t="s">
        <v>3471</v>
      </c>
      <c r="D3227" s="823" t="s">
        <v>6113</v>
      </c>
      <c r="E3227" s="824" t="s">
        <v>3529</v>
      </c>
      <c r="F3227" s="822" t="s">
        <v>3466</v>
      </c>
      <c r="G3227" s="822" t="s">
        <v>4904</v>
      </c>
      <c r="H3227" s="822" t="s">
        <v>329</v>
      </c>
      <c r="I3227" s="822" t="s">
        <v>5731</v>
      </c>
      <c r="J3227" s="822" t="s">
        <v>5732</v>
      </c>
      <c r="K3227" s="822" t="s">
        <v>1492</v>
      </c>
      <c r="L3227" s="825">
        <v>0</v>
      </c>
      <c r="M3227" s="825">
        <v>0</v>
      </c>
      <c r="N3227" s="822">
        <v>5</v>
      </c>
      <c r="O3227" s="826">
        <v>2.5</v>
      </c>
      <c r="P3227" s="825"/>
      <c r="Q3227" s="827"/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21</v>
      </c>
      <c r="B3228" s="822" t="s">
        <v>3465</v>
      </c>
      <c r="C3228" s="822" t="s">
        <v>3471</v>
      </c>
      <c r="D3228" s="823" t="s">
        <v>6113</v>
      </c>
      <c r="E3228" s="824" t="s">
        <v>3529</v>
      </c>
      <c r="F3228" s="822" t="s">
        <v>3466</v>
      </c>
      <c r="G3228" s="822" t="s">
        <v>4904</v>
      </c>
      <c r="H3228" s="822" t="s">
        <v>329</v>
      </c>
      <c r="I3228" s="822" t="s">
        <v>4905</v>
      </c>
      <c r="J3228" s="822" t="s">
        <v>1491</v>
      </c>
      <c r="K3228" s="822" t="s">
        <v>1492</v>
      </c>
      <c r="L3228" s="825">
        <v>0</v>
      </c>
      <c r="M3228" s="825">
        <v>0</v>
      </c>
      <c r="N3228" s="822">
        <v>1</v>
      </c>
      <c r="O3228" s="826">
        <v>1</v>
      </c>
      <c r="P3228" s="825">
        <v>0</v>
      </c>
      <c r="Q3228" s="827"/>
      <c r="R3228" s="822">
        <v>1</v>
      </c>
      <c r="S3228" s="827">
        <v>1</v>
      </c>
      <c r="T3228" s="826">
        <v>1</v>
      </c>
      <c r="U3228" s="828">
        <v>1</v>
      </c>
    </row>
    <row r="3229" spans="1:21" ht="14.45" customHeight="1" x14ac:dyDescent="0.2">
      <c r="A3229" s="821">
        <v>21</v>
      </c>
      <c r="B3229" s="822" t="s">
        <v>3465</v>
      </c>
      <c r="C3229" s="822" t="s">
        <v>3471</v>
      </c>
      <c r="D3229" s="823" t="s">
        <v>6113</v>
      </c>
      <c r="E3229" s="824" t="s">
        <v>3529</v>
      </c>
      <c r="F3229" s="822" t="s">
        <v>3466</v>
      </c>
      <c r="G3229" s="822" t="s">
        <v>1056</v>
      </c>
      <c r="H3229" s="822" t="s">
        <v>329</v>
      </c>
      <c r="I3229" s="822" t="s">
        <v>4346</v>
      </c>
      <c r="J3229" s="822" t="s">
        <v>4347</v>
      </c>
      <c r="K3229" s="822" t="s">
        <v>4348</v>
      </c>
      <c r="L3229" s="825">
        <v>13.73</v>
      </c>
      <c r="M3229" s="825">
        <v>13.73</v>
      </c>
      <c r="N3229" s="822">
        <v>1</v>
      </c>
      <c r="O3229" s="826">
        <v>1</v>
      </c>
      <c r="P3229" s="825">
        <v>13.73</v>
      </c>
      <c r="Q3229" s="827">
        <v>1</v>
      </c>
      <c r="R3229" s="822">
        <v>1</v>
      </c>
      <c r="S3229" s="827">
        <v>1</v>
      </c>
      <c r="T3229" s="826">
        <v>1</v>
      </c>
      <c r="U3229" s="828">
        <v>1</v>
      </c>
    </row>
    <row r="3230" spans="1:21" ht="14.45" customHeight="1" x14ac:dyDescent="0.2">
      <c r="A3230" s="821">
        <v>21</v>
      </c>
      <c r="B3230" s="822" t="s">
        <v>3465</v>
      </c>
      <c r="C3230" s="822" t="s">
        <v>3471</v>
      </c>
      <c r="D3230" s="823" t="s">
        <v>6113</v>
      </c>
      <c r="E3230" s="824" t="s">
        <v>3529</v>
      </c>
      <c r="F3230" s="822" t="s">
        <v>3466</v>
      </c>
      <c r="G3230" s="822" t="s">
        <v>3818</v>
      </c>
      <c r="H3230" s="822" t="s">
        <v>329</v>
      </c>
      <c r="I3230" s="822" t="s">
        <v>3819</v>
      </c>
      <c r="J3230" s="822" t="s">
        <v>3820</v>
      </c>
      <c r="K3230" s="822" t="s">
        <v>3821</v>
      </c>
      <c r="L3230" s="825">
        <v>140.72</v>
      </c>
      <c r="M3230" s="825">
        <v>2673.6800000000003</v>
      </c>
      <c r="N3230" s="822">
        <v>19</v>
      </c>
      <c r="O3230" s="826">
        <v>2.5</v>
      </c>
      <c r="P3230" s="825">
        <v>1125.76</v>
      </c>
      <c r="Q3230" s="827">
        <v>0.42105263157894735</v>
      </c>
      <c r="R3230" s="822">
        <v>8</v>
      </c>
      <c r="S3230" s="827">
        <v>0.42105263157894735</v>
      </c>
      <c r="T3230" s="826">
        <v>1</v>
      </c>
      <c r="U3230" s="828">
        <v>0.4</v>
      </c>
    </row>
    <row r="3231" spans="1:21" ht="14.45" customHeight="1" x14ac:dyDescent="0.2">
      <c r="A3231" s="821">
        <v>21</v>
      </c>
      <c r="B3231" s="822" t="s">
        <v>3465</v>
      </c>
      <c r="C3231" s="822" t="s">
        <v>3471</v>
      </c>
      <c r="D3231" s="823" t="s">
        <v>6113</v>
      </c>
      <c r="E3231" s="824" t="s">
        <v>3529</v>
      </c>
      <c r="F3231" s="822" t="s">
        <v>3466</v>
      </c>
      <c r="G3231" s="822" t="s">
        <v>3822</v>
      </c>
      <c r="H3231" s="822" t="s">
        <v>329</v>
      </c>
      <c r="I3231" s="822" t="s">
        <v>4967</v>
      </c>
      <c r="J3231" s="822" t="s">
        <v>1214</v>
      </c>
      <c r="K3231" s="822" t="s">
        <v>4968</v>
      </c>
      <c r="L3231" s="825">
        <v>79.64</v>
      </c>
      <c r="M3231" s="825">
        <v>159.28</v>
      </c>
      <c r="N3231" s="822">
        <v>2</v>
      </c>
      <c r="O3231" s="826">
        <v>1.5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21</v>
      </c>
      <c r="B3232" s="822" t="s">
        <v>3465</v>
      </c>
      <c r="C3232" s="822" t="s">
        <v>3471</v>
      </c>
      <c r="D3232" s="823" t="s">
        <v>6113</v>
      </c>
      <c r="E3232" s="824" t="s">
        <v>3529</v>
      </c>
      <c r="F3232" s="822" t="s">
        <v>3466</v>
      </c>
      <c r="G3232" s="822" t="s">
        <v>3822</v>
      </c>
      <c r="H3232" s="822" t="s">
        <v>329</v>
      </c>
      <c r="I3232" s="822" t="s">
        <v>3823</v>
      </c>
      <c r="J3232" s="822" t="s">
        <v>1214</v>
      </c>
      <c r="K3232" s="822" t="s">
        <v>3824</v>
      </c>
      <c r="L3232" s="825">
        <v>79.64</v>
      </c>
      <c r="M3232" s="825">
        <v>716.76</v>
      </c>
      <c r="N3232" s="822">
        <v>9</v>
      </c>
      <c r="O3232" s="826">
        <v>7</v>
      </c>
      <c r="P3232" s="825">
        <v>637.12</v>
      </c>
      <c r="Q3232" s="827">
        <v>0.88888888888888895</v>
      </c>
      <c r="R3232" s="822">
        <v>8</v>
      </c>
      <c r="S3232" s="827">
        <v>0.88888888888888884</v>
      </c>
      <c r="T3232" s="826">
        <v>6.5</v>
      </c>
      <c r="U3232" s="828">
        <v>0.9285714285714286</v>
      </c>
    </row>
    <row r="3233" spans="1:21" ht="14.45" customHeight="1" x14ac:dyDescent="0.2">
      <c r="A3233" s="821">
        <v>21</v>
      </c>
      <c r="B3233" s="822" t="s">
        <v>3465</v>
      </c>
      <c r="C3233" s="822" t="s">
        <v>3471</v>
      </c>
      <c r="D3233" s="823" t="s">
        <v>6113</v>
      </c>
      <c r="E3233" s="824" t="s">
        <v>3529</v>
      </c>
      <c r="F3233" s="822" t="s">
        <v>3466</v>
      </c>
      <c r="G3233" s="822" t="s">
        <v>3825</v>
      </c>
      <c r="H3233" s="822" t="s">
        <v>329</v>
      </c>
      <c r="I3233" s="822" t="s">
        <v>3826</v>
      </c>
      <c r="J3233" s="822" t="s">
        <v>1154</v>
      </c>
      <c r="K3233" s="822" t="s">
        <v>3827</v>
      </c>
      <c r="L3233" s="825">
        <v>98.89</v>
      </c>
      <c r="M3233" s="825">
        <v>494.45000000000005</v>
      </c>
      <c r="N3233" s="822">
        <v>5</v>
      </c>
      <c r="O3233" s="826">
        <v>4</v>
      </c>
      <c r="P3233" s="825">
        <v>296.67</v>
      </c>
      <c r="Q3233" s="827">
        <v>0.6</v>
      </c>
      <c r="R3233" s="822">
        <v>3</v>
      </c>
      <c r="S3233" s="827">
        <v>0.6</v>
      </c>
      <c r="T3233" s="826">
        <v>2</v>
      </c>
      <c r="U3233" s="828">
        <v>0.5</v>
      </c>
    </row>
    <row r="3234" spans="1:21" ht="14.45" customHeight="1" x14ac:dyDescent="0.2">
      <c r="A3234" s="821">
        <v>21</v>
      </c>
      <c r="B3234" s="822" t="s">
        <v>3465</v>
      </c>
      <c r="C3234" s="822" t="s">
        <v>3471</v>
      </c>
      <c r="D3234" s="823" t="s">
        <v>6113</v>
      </c>
      <c r="E3234" s="824" t="s">
        <v>3529</v>
      </c>
      <c r="F3234" s="822" t="s">
        <v>3466</v>
      </c>
      <c r="G3234" s="822" t="s">
        <v>3825</v>
      </c>
      <c r="H3234" s="822" t="s">
        <v>329</v>
      </c>
      <c r="I3234" s="822" t="s">
        <v>3828</v>
      </c>
      <c r="J3234" s="822" t="s">
        <v>1158</v>
      </c>
      <c r="K3234" s="822" t="s">
        <v>3829</v>
      </c>
      <c r="L3234" s="825">
        <v>59.33</v>
      </c>
      <c r="M3234" s="825">
        <v>1661.2400000000002</v>
      </c>
      <c r="N3234" s="822">
        <v>28</v>
      </c>
      <c r="O3234" s="826">
        <v>15.5</v>
      </c>
      <c r="P3234" s="825">
        <v>711.96000000000015</v>
      </c>
      <c r="Q3234" s="827">
        <v>0.4285714285714286</v>
      </c>
      <c r="R3234" s="822">
        <v>12</v>
      </c>
      <c r="S3234" s="827">
        <v>0.42857142857142855</v>
      </c>
      <c r="T3234" s="826">
        <v>6.5</v>
      </c>
      <c r="U3234" s="828">
        <v>0.41935483870967744</v>
      </c>
    </row>
    <row r="3235" spans="1:21" ht="14.45" customHeight="1" x14ac:dyDescent="0.2">
      <c r="A3235" s="821">
        <v>21</v>
      </c>
      <c r="B3235" s="822" t="s">
        <v>3465</v>
      </c>
      <c r="C3235" s="822" t="s">
        <v>3471</v>
      </c>
      <c r="D3235" s="823" t="s">
        <v>6113</v>
      </c>
      <c r="E3235" s="824" t="s">
        <v>3529</v>
      </c>
      <c r="F3235" s="822" t="s">
        <v>3466</v>
      </c>
      <c r="G3235" s="822" t="s">
        <v>3830</v>
      </c>
      <c r="H3235" s="822" t="s">
        <v>329</v>
      </c>
      <c r="I3235" s="822" t="s">
        <v>4353</v>
      </c>
      <c r="J3235" s="822" t="s">
        <v>1608</v>
      </c>
      <c r="K3235" s="822" t="s">
        <v>1609</v>
      </c>
      <c r="L3235" s="825">
        <v>49.04</v>
      </c>
      <c r="M3235" s="825">
        <v>147.12</v>
      </c>
      <c r="N3235" s="822">
        <v>3</v>
      </c>
      <c r="O3235" s="826">
        <v>3</v>
      </c>
      <c r="P3235" s="825">
        <v>98.08</v>
      </c>
      <c r="Q3235" s="827">
        <v>0.66666666666666663</v>
      </c>
      <c r="R3235" s="822">
        <v>2</v>
      </c>
      <c r="S3235" s="827">
        <v>0.66666666666666663</v>
      </c>
      <c r="T3235" s="826">
        <v>2</v>
      </c>
      <c r="U3235" s="828">
        <v>0.66666666666666663</v>
      </c>
    </row>
    <row r="3236" spans="1:21" ht="14.45" customHeight="1" x14ac:dyDescent="0.2">
      <c r="A3236" s="821">
        <v>21</v>
      </c>
      <c r="B3236" s="822" t="s">
        <v>3465</v>
      </c>
      <c r="C3236" s="822" t="s">
        <v>3471</v>
      </c>
      <c r="D3236" s="823" t="s">
        <v>6113</v>
      </c>
      <c r="E3236" s="824" t="s">
        <v>3529</v>
      </c>
      <c r="F3236" s="822" t="s">
        <v>3466</v>
      </c>
      <c r="G3236" s="822" t="s">
        <v>3830</v>
      </c>
      <c r="H3236" s="822" t="s">
        <v>329</v>
      </c>
      <c r="I3236" s="822" t="s">
        <v>4224</v>
      </c>
      <c r="J3236" s="822" t="s">
        <v>1608</v>
      </c>
      <c r="K3236" s="822" t="s">
        <v>4225</v>
      </c>
      <c r="L3236" s="825">
        <v>49.04</v>
      </c>
      <c r="M3236" s="825">
        <v>49.04</v>
      </c>
      <c r="N3236" s="822">
        <v>1</v>
      </c>
      <c r="O3236" s="826">
        <v>1</v>
      </c>
      <c r="P3236" s="825">
        <v>49.04</v>
      </c>
      <c r="Q3236" s="827">
        <v>1</v>
      </c>
      <c r="R3236" s="822">
        <v>1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21</v>
      </c>
      <c r="B3237" s="822" t="s">
        <v>3465</v>
      </c>
      <c r="C3237" s="822" t="s">
        <v>3471</v>
      </c>
      <c r="D3237" s="823" t="s">
        <v>6113</v>
      </c>
      <c r="E3237" s="824" t="s">
        <v>3529</v>
      </c>
      <c r="F3237" s="822" t="s">
        <v>3466</v>
      </c>
      <c r="G3237" s="822" t="s">
        <v>3833</v>
      </c>
      <c r="H3237" s="822" t="s">
        <v>329</v>
      </c>
      <c r="I3237" s="822" t="s">
        <v>3836</v>
      </c>
      <c r="J3237" s="822" t="s">
        <v>1097</v>
      </c>
      <c r="K3237" s="822" t="s">
        <v>1100</v>
      </c>
      <c r="L3237" s="825">
        <v>0</v>
      </c>
      <c r="M3237" s="825">
        <v>0</v>
      </c>
      <c r="N3237" s="822">
        <v>2</v>
      </c>
      <c r="O3237" s="826">
        <v>2</v>
      </c>
      <c r="P3237" s="825"/>
      <c r="Q3237" s="827"/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21</v>
      </c>
      <c r="B3238" s="822" t="s">
        <v>3465</v>
      </c>
      <c r="C3238" s="822" t="s">
        <v>3471</v>
      </c>
      <c r="D3238" s="823" t="s">
        <v>6113</v>
      </c>
      <c r="E3238" s="824" t="s">
        <v>3529</v>
      </c>
      <c r="F3238" s="822" t="s">
        <v>3466</v>
      </c>
      <c r="G3238" s="822" t="s">
        <v>3837</v>
      </c>
      <c r="H3238" s="822" t="s">
        <v>329</v>
      </c>
      <c r="I3238" s="822" t="s">
        <v>5608</v>
      </c>
      <c r="J3238" s="822" t="s">
        <v>5606</v>
      </c>
      <c r="K3238" s="822" t="s">
        <v>5609</v>
      </c>
      <c r="L3238" s="825">
        <v>49.2</v>
      </c>
      <c r="M3238" s="825">
        <v>49.2</v>
      </c>
      <c r="N3238" s="822">
        <v>1</v>
      </c>
      <c r="O3238" s="826">
        <v>0.5</v>
      </c>
      <c r="P3238" s="825">
        <v>49.2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21</v>
      </c>
      <c r="B3239" s="822" t="s">
        <v>3465</v>
      </c>
      <c r="C3239" s="822" t="s">
        <v>3471</v>
      </c>
      <c r="D3239" s="823" t="s">
        <v>6113</v>
      </c>
      <c r="E3239" s="824" t="s">
        <v>3529</v>
      </c>
      <c r="F3239" s="822" t="s">
        <v>3466</v>
      </c>
      <c r="G3239" s="822" t="s">
        <v>3841</v>
      </c>
      <c r="H3239" s="822" t="s">
        <v>329</v>
      </c>
      <c r="I3239" s="822" t="s">
        <v>5097</v>
      </c>
      <c r="J3239" s="822" t="s">
        <v>3843</v>
      </c>
      <c r="K3239" s="822" t="s">
        <v>5098</v>
      </c>
      <c r="L3239" s="825">
        <v>45.89</v>
      </c>
      <c r="M3239" s="825">
        <v>45.89</v>
      </c>
      <c r="N3239" s="822">
        <v>1</v>
      </c>
      <c r="O3239" s="826">
        <v>1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21</v>
      </c>
      <c r="B3240" s="822" t="s">
        <v>3465</v>
      </c>
      <c r="C3240" s="822" t="s">
        <v>3471</v>
      </c>
      <c r="D3240" s="823" t="s">
        <v>6113</v>
      </c>
      <c r="E3240" s="824" t="s">
        <v>3529</v>
      </c>
      <c r="F3240" s="822" t="s">
        <v>3466</v>
      </c>
      <c r="G3240" s="822" t="s">
        <v>3841</v>
      </c>
      <c r="H3240" s="822" t="s">
        <v>329</v>
      </c>
      <c r="I3240" s="822" t="s">
        <v>3842</v>
      </c>
      <c r="J3240" s="822" t="s">
        <v>3843</v>
      </c>
      <c r="K3240" s="822" t="s">
        <v>3844</v>
      </c>
      <c r="L3240" s="825">
        <v>91.78</v>
      </c>
      <c r="M3240" s="825">
        <v>275.34000000000003</v>
      </c>
      <c r="N3240" s="822">
        <v>3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21</v>
      </c>
      <c r="B3241" s="822" t="s">
        <v>3465</v>
      </c>
      <c r="C3241" s="822" t="s">
        <v>3471</v>
      </c>
      <c r="D3241" s="823" t="s">
        <v>6113</v>
      </c>
      <c r="E3241" s="824" t="s">
        <v>3529</v>
      </c>
      <c r="F3241" s="822" t="s">
        <v>3466</v>
      </c>
      <c r="G3241" s="822" t="s">
        <v>3846</v>
      </c>
      <c r="H3241" s="822" t="s">
        <v>329</v>
      </c>
      <c r="I3241" s="822" t="s">
        <v>3847</v>
      </c>
      <c r="J3241" s="822" t="s">
        <v>1761</v>
      </c>
      <c r="K3241" s="822" t="s">
        <v>3848</v>
      </c>
      <c r="L3241" s="825">
        <v>42.14</v>
      </c>
      <c r="M3241" s="825">
        <v>84.28</v>
      </c>
      <c r="N3241" s="822">
        <v>2</v>
      </c>
      <c r="O3241" s="826">
        <v>1.5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21</v>
      </c>
      <c r="B3242" s="822" t="s">
        <v>3465</v>
      </c>
      <c r="C3242" s="822" t="s">
        <v>3471</v>
      </c>
      <c r="D3242" s="823" t="s">
        <v>6113</v>
      </c>
      <c r="E3242" s="824" t="s">
        <v>3529</v>
      </c>
      <c r="F3242" s="822" t="s">
        <v>3466</v>
      </c>
      <c r="G3242" s="822" t="s">
        <v>3852</v>
      </c>
      <c r="H3242" s="822" t="s">
        <v>329</v>
      </c>
      <c r="I3242" s="822" t="s">
        <v>3853</v>
      </c>
      <c r="J3242" s="822" t="s">
        <v>900</v>
      </c>
      <c r="K3242" s="822" t="s">
        <v>3854</v>
      </c>
      <c r="L3242" s="825">
        <v>25.53</v>
      </c>
      <c r="M3242" s="825">
        <v>102.12</v>
      </c>
      <c r="N3242" s="822">
        <v>4</v>
      </c>
      <c r="O3242" s="826">
        <v>3</v>
      </c>
      <c r="P3242" s="825">
        <v>25.53</v>
      </c>
      <c r="Q3242" s="827">
        <v>0.25</v>
      </c>
      <c r="R3242" s="822">
        <v>1</v>
      </c>
      <c r="S3242" s="827">
        <v>0.25</v>
      </c>
      <c r="T3242" s="826">
        <v>0.5</v>
      </c>
      <c r="U3242" s="828">
        <v>0.16666666666666666</v>
      </c>
    </row>
    <row r="3243" spans="1:21" ht="14.45" customHeight="1" x14ac:dyDescent="0.2">
      <c r="A3243" s="821">
        <v>21</v>
      </c>
      <c r="B3243" s="822" t="s">
        <v>3465</v>
      </c>
      <c r="C3243" s="822" t="s">
        <v>3471</v>
      </c>
      <c r="D3243" s="823" t="s">
        <v>6113</v>
      </c>
      <c r="E3243" s="824" t="s">
        <v>3529</v>
      </c>
      <c r="F3243" s="822" t="s">
        <v>3466</v>
      </c>
      <c r="G3243" s="822" t="s">
        <v>3857</v>
      </c>
      <c r="H3243" s="822" t="s">
        <v>662</v>
      </c>
      <c r="I3243" s="822" t="s">
        <v>3858</v>
      </c>
      <c r="J3243" s="822" t="s">
        <v>3859</v>
      </c>
      <c r="K3243" s="822" t="s">
        <v>3860</v>
      </c>
      <c r="L3243" s="825">
        <v>1651.16</v>
      </c>
      <c r="M3243" s="825">
        <v>123837.00000000013</v>
      </c>
      <c r="N3243" s="822">
        <v>75</v>
      </c>
      <c r="O3243" s="826">
        <v>61.5</v>
      </c>
      <c r="P3243" s="825">
        <v>95767.28000000013</v>
      </c>
      <c r="Q3243" s="827">
        <v>0.77333333333333354</v>
      </c>
      <c r="R3243" s="822">
        <v>58</v>
      </c>
      <c r="S3243" s="827">
        <v>0.77333333333333332</v>
      </c>
      <c r="T3243" s="826">
        <v>46</v>
      </c>
      <c r="U3243" s="828">
        <v>0.74796747967479671</v>
      </c>
    </row>
    <row r="3244" spans="1:21" ht="14.45" customHeight="1" x14ac:dyDescent="0.2">
      <c r="A3244" s="821">
        <v>21</v>
      </c>
      <c r="B3244" s="822" t="s">
        <v>3465</v>
      </c>
      <c r="C3244" s="822" t="s">
        <v>3471</v>
      </c>
      <c r="D3244" s="823" t="s">
        <v>6113</v>
      </c>
      <c r="E3244" s="824" t="s">
        <v>3529</v>
      </c>
      <c r="F3244" s="822" t="s">
        <v>3466</v>
      </c>
      <c r="G3244" s="822" t="s">
        <v>3857</v>
      </c>
      <c r="H3244" s="822" t="s">
        <v>662</v>
      </c>
      <c r="I3244" s="822" t="s">
        <v>4367</v>
      </c>
      <c r="J3244" s="822" t="s">
        <v>3859</v>
      </c>
      <c r="K3244" s="822" t="s">
        <v>4368</v>
      </c>
      <c r="L3244" s="825">
        <v>247.67</v>
      </c>
      <c r="M3244" s="825">
        <v>2229.0300000000002</v>
      </c>
      <c r="N3244" s="822">
        <v>9</v>
      </c>
      <c r="O3244" s="826">
        <v>5</v>
      </c>
      <c r="P3244" s="825">
        <v>2229.0300000000002</v>
      </c>
      <c r="Q3244" s="827">
        <v>1</v>
      </c>
      <c r="R3244" s="822">
        <v>9</v>
      </c>
      <c r="S3244" s="827">
        <v>1</v>
      </c>
      <c r="T3244" s="826">
        <v>5</v>
      </c>
      <c r="U3244" s="828">
        <v>1</v>
      </c>
    </row>
    <row r="3245" spans="1:21" ht="14.45" customHeight="1" x14ac:dyDescent="0.2">
      <c r="A3245" s="821">
        <v>21</v>
      </c>
      <c r="B3245" s="822" t="s">
        <v>3465</v>
      </c>
      <c r="C3245" s="822" t="s">
        <v>3471</v>
      </c>
      <c r="D3245" s="823" t="s">
        <v>6113</v>
      </c>
      <c r="E3245" s="824" t="s">
        <v>3529</v>
      </c>
      <c r="F3245" s="822" t="s">
        <v>3466</v>
      </c>
      <c r="G3245" s="822" t="s">
        <v>3861</v>
      </c>
      <c r="H3245" s="822" t="s">
        <v>329</v>
      </c>
      <c r="I3245" s="822" t="s">
        <v>3862</v>
      </c>
      <c r="J3245" s="822" t="s">
        <v>3863</v>
      </c>
      <c r="K3245" s="822" t="s">
        <v>1622</v>
      </c>
      <c r="L3245" s="825">
        <v>78.48</v>
      </c>
      <c r="M3245" s="825">
        <v>156.96</v>
      </c>
      <c r="N3245" s="822">
        <v>2</v>
      </c>
      <c r="O3245" s="826">
        <v>0.5</v>
      </c>
      <c r="P3245" s="825">
        <v>156.96</v>
      </c>
      <c r="Q3245" s="827">
        <v>1</v>
      </c>
      <c r="R3245" s="822">
        <v>2</v>
      </c>
      <c r="S3245" s="827">
        <v>1</v>
      </c>
      <c r="T3245" s="826">
        <v>0.5</v>
      </c>
      <c r="U3245" s="828">
        <v>1</v>
      </c>
    </row>
    <row r="3246" spans="1:21" ht="14.45" customHeight="1" x14ac:dyDescent="0.2">
      <c r="A3246" s="821">
        <v>21</v>
      </c>
      <c r="B3246" s="822" t="s">
        <v>3465</v>
      </c>
      <c r="C3246" s="822" t="s">
        <v>3471</v>
      </c>
      <c r="D3246" s="823" t="s">
        <v>6113</v>
      </c>
      <c r="E3246" s="824" t="s">
        <v>3529</v>
      </c>
      <c r="F3246" s="822" t="s">
        <v>3466</v>
      </c>
      <c r="G3246" s="822" t="s">
        <v>4911</v>
      </c>
      <c r="H3246" s="822" t="s">
        <v>329</v>
      </c>
      <c r="I3246" s="822" t="s">
        <v>5247</v>
      </c>
      <c r="J3246" s="822" t="s">
        <v>4913</v>
      </c>
      <c r="K3246" s="822" t="s">
        <v>5248</v>
      </c>
      <c r="L3246" s="825">
        <v>24.37</v>
      </c>
      <c r="M3246" s="825">
        <v>73.11</v>
      </c>
      <c r="N3246" s="822">
        <v>3</v>
      </c>
      <c r="O3246" s="826">
        <v>2</v>
      </c>
      <c r="P3246" s="825">
        <v>48.74</v>
      </c>
      <c r="Q3246" s="827">
        <v>0.66666666666666674</v>
      </c>
      <c r="R3246" s="822">
        <v>2</v>
      </c>
      <c r="S3246" s="827">
        <v>0.66666666666666663</v>
      </c>
      <c r="T3246" s="826">
        <v>1.5</v>
      </c>
      <c r="U3246" s="828">
        <v>0.75</v>
      </c>
    </row>
    <row r="3247" spans="1:21" ht="14.45" customHeight="1" x14ac:dyDescent="0.2">
      <c r="A3247" s="821">
        <v>21</v>
      </c>
      <c r="B3247" s="822" t="s">
        <v>3465</v>
      </c>
      <c r="C3247" s="822" t="s">
        <v>3471</v>
      </c>
      <c r="D3247" s="823" t="s">
        <v>6113</v>
      </c>
      <c r="E3247" s="824" t="s">
        <v>3529</v>
      </c>
      <c r="F3247" s="822" t="s">
        <v>3466</v>
      </c>
      <c r="G3247" s="822" t="s">
        <v>3869</v>
      </c>
      <c r="H3247" s="822" t="s">
        <v>329</v>
      </c>
      <c r="I3247" s="822" t="s">
        <v>5419</v>
      </c>
      <c r="J3247" s="822" t="s">
        <v>4678</v>
      </c>
      <c r="K3247" s="822" t="s">
        <v>5420</v>
      </c>
      <c r="L3247" s="825">
        <v>0</v>
      </c>
      <c r="M3247" s="825">
        <v>0</v>
      </c>
      <c r="N3247" s="822">
        <v>2</v>
      </c>
      <c r="O3247" s="826">
        <v>0.5</v>
      </c>
      <c r="P3247" s="825">
        <v>0</v>
      </c>
      <c r="Q3247" s="827"/>
      <c r="R3247" s="822">
        <v>2</v>
      </c>
      <c r="S3247" s="827">
        <v>1</v>
      </c>
      <c r="T3247" s="826">
        <v>0.5</v>
      </c>
      <c r="U3247" s="828">
        <v>1</v>
      </c>
    </row>
    <row r="3248" spans="1:21" ht="14.45" customHeight="1" x14ac:dyDescent="0.2">
      <c r="A3248" s="821">
        <v>21</v>
      </c>
      <c r="B3248" s="822" t="s">
        <v>3465</v>
      </c>
      <c r="C3248" s="822" t="s">
        <v>3471</v>
      </c>
      <c r="D3248" s="823" t="s">
        <v>6113</v>
      </c>
      <c r="E3248" s="824" t="s">
        <v>3529</v>
      </c>
      <c r="F3248" s="822" t="s">
        <v>3466</v>
      </c>
      <c r="G3248" s="822" t="s">
        <v>3873</v>
      </c>
      <c r="H3248" s="822" t="s">
        <v>329</v>
      </c>
      <c r="I3248" s="822" t="s">
        <v>3875</v>
      </c>
      <c r="J3248" s="822" t="s">
        <v>833</v>
      </c>
      <c r="K3248" s="822" t="s">
        <v>3876</v>
      </c>
      <c r="L3248" s="825">
        <v>73.989999999999995</v>
      </c>
      <c r="M3248" s="825">
        <v>887.87999999999988</v>
      </c>
      <c r="N3248" s="822">
        <v>12</v>
      </c>
      <c r="O3248" s="826">
        <v>2.5</v>
      </c>
      <c r="P3248" s="825">
        <v>739.89999999999986</v>
      </c>
      <c r="Q3248" s="827">
        <v>0.83333333333333326</v>
      </c>
      <c r="R3248" s="822">
        <v>10</v>
      </c>
      <c r="S3248" s="827">
        <v>0.83333333333333337</v>
      </c>
      <c r="T3248" s="826">
        <v>1.5</v>
      </c>
      <c r="U3248" s="828">
        <v>0.6</v>
      </c>
    </row>
    <row r="3249" spans="1:21" ht="14.45" customHeight="1" x14ac:dyDescent="0.2">
      <c r="A3249" s="821">
        <v>21</v>
      </c>
      <c r="B3249" s="822" t="s">
        <v>3465</v>
      </c>
      <c r="C3249" s="822" t="s">
        <v>3471</v>
      </c>
      <c r="D3249" s="823" t="s">
        <v>6113</v>
      </c>
      <c r="E3249" s="824" t="s">
        <v>3529</v>
      </c>
      <c r="F3249" s="822" t="s">
        <v>3466</v>
      </c>
      <c r="G3249" s="822" t="s">
        <v>3873</v>
      </c>
      <c r="H3249" s="822" t="s">
        <v>329</v>
      </c>
      <c r="I3249" s="822" t="s">
        <v>4826</v>
      </c>
      <c r="J3249" s="822" t="s">
        <v>833</v>
      </c>
      <c r="K3249" s="822" t="s">
        <v>3876</v>
      </c>
      <c r="L3249" s="825">
        <v>73.989999999999995</v>
      </c>
      <c r="M3249" s="825">
        <v>73.989999999999995</v>
      </c>
      <c r="N3249" s="822">
        <v>1</v>
      </c>
      <c r="O3249" s="826">
        <v>1</v>
      </c>
      <c r="P3249" s="825"/>
      <c r="Q3249" s="827">
        <v>0</v>
      </c>
      <c r="R3249" s="822"/>
      <c r="S3249" s="827">
        <v>0</v>
      </c>
      <c r="T3249" s="826"/>
      <c r="U3249" s="828">
        <v>0</v>
      </c>
    </row>
    <row r="3250" spans="1:21" ht="14.45" customHeight="1" x14ac:dyDescent="0.2">
      <c r="A3250" s="821">
        <v>21</v>
      </c>
      <c r="B3250" s="822" t="s">
        <v>3465</v>
      </c>
      <c r="C3250" s="822" t="s">
        <v>3471</v>
      </c>
      <c r="D3250" s="823" t="s">
        <v>6113</v>
      </c>
      <c r="E3250" s="824" t="s">
        <v>3529</v>
      </c>
      <c r="F3250" s="822" t="s">
        <v>3466</v>
      </c>
      <c r="G3250" s="822" t="s">
        <v>3873</v>
      </c>
      <c r="H3250" s="822" t="s">
        <v>329</v>
      </c>
      <c r="I3250" s="822" t="s">
        <v>3877</v>
      </c>
      <c r="J3250" s="822" t="s">
        <v>833</v>
      </c>
      <c r="K3250" s="822" t="s">
        <v>834</v>
      </c>
      <c r="L3250" s="825">
        <v>38.5</v>
      </c>
      <c r="M3250" s="825">
        <v>77</v>
      </c>
      <c r="N3250" s="822">
        <v>2</v>
      </c>
      <c r="O3250" s="826">
        <v>1</v>
      </c>
      <c r="P3250" s="825">
        <v>77</v>
      </c>
      <c r="Q3250" s="827">
        <v>1</v>
      </c>
      <c r="R3250" s="822">
        <v>2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21</v>
      </c>
      <c r="B3251" s="822" t="s">
        <v>3465</v>
      </c>
      <c r="C3251" s="822" t="s">
        <v>3471</v>
      </c>
      <c r="D3251" s="823" t="s">
        <v>6113</v>
      </c>
      <c r="E3251" s="824" t="s">
        <v>3529</v>
      </c>
      <c r="F3251" s="822" t="s">
        <v>3466</v>
      </c>
      <c r="G3251" s="822" t="s">
        <v>3878</v>
      </c>
      <c r="H3251" s="822" t="s">
        <v>329</v>
      </c>
      <c r="I3251" s="822" t="s">
        <v>5733</v>
      </c>
      <c r="J3251" s="822" t="s">
        <v>3880</v>
      </c>
      <c r="K3251" s="822" t="s">
        <v>5734</v>
      </c>
      <c r="L3251" s="825">
        <v>36.54</v>
      </c>
      <c r="M3251" s="825">
        <v>36.54</v>
      </c>
      <c r="N3251" s="822">
        <v>1</v>
      </c>
      <c r="O3251" s="826">
        <v>1</v>
      </c>
      <c r="P3251" s="825">
        <v>36.54</v>
      </c>
      <c r="Q3251" s="827">
        <v>1</v>
      </c>
      <c r="R3251" s="822">
        <v>1</v>
      </c>
      <c r="S3251" s="827">
        <v>1</v>
      </c>
      <c r="T3251" s="826">
        <v>1</v>
      </c>
      <c r="U3251" s="828">
        <v>1</v>
      </c>
    </row>
    <row r="3252" spans="1:21" ht="14.45" customHeight="1" x14ac:dyDescent="0.2">
      <c r="A3252" s="821">
        <v>21</v>
      </c>
      <c r="B3252" s="822" t="s">
        <v>3465</v>
      </c>
      <c r="C3252" s="822" t="s">
        <v>3471</v>
      </c>
      <c r="D3252" s="823" t="s">
        <v>6113</v>
      </c>
      <c r="E3252" s="824" t="s">
        <v>3529</v>
      </c>
      <c r="F3252" s="822" t="s">
        <v>3466</v>
      </c>
      <c r="G3252" s="822" t="s">
        <v>3886</v>
      </c>
      <c r="H3252" s="822" t="s">
        <v>329</v>
      </c>
      <c r="I3252" s="822" t="s">
        <v>3892</v>
      </c>
      <c r="J3252" s="822" t="s">
        <v>715</v>
      </c>
      <c r="K3252" s="822" t="s">
        <v>3893</v>
      </c>
      <c r="L3252" s="825">
        <v>31.65</v>
      </c>
      <c r="M3252" s="825">
        <v>31.65</v>
      </c>
      <c r="N3252" s="822">
        <v>1</v>
      </c>
      <c r="O3252" s="826">
        <v>0.5</v>
      </c>
      <c r="P3252" s="825">
        <v>31.65</v>
      </c>
      <c r="Q3252" s="827">
        <v>1</v>
      </c>
      <c r="R3252" s="822">
        <v>1</v>
      </c>
      <c r="S3252" s="827">
        <v>1</v>
      </c>
      <c r="T3252" s="826">
        <v>0.5</v>
      </c>
      <c r="U3252" s="828">
        <v>1</v>
      </c>
    </row>
    <row r="3253" spans="1:21" ht="14.45" customHeight="1" x14ac:dyDescent="0.2">
      <c r="A3253" s="821">
        <v>21</v>
      </c>
      <c r="B3253" s="822" t="s">
        <v>3465</v>
      </c>
      <c r="C3253" s="822" t="s">
        <v>3471</v>
      </c>
      <c r="D3253" s="823" t="s">
        <v>6113</v>
      </c>
      <c r="E3253" s="824" t="s">
        <v>3529</v>
      </c>
      <c r="F3253" s="822" t="s">
        <v>3466</v>
      </c>
      <c r="G3253" s="822" t="s">
        <v>3900</v>
      </c>
      <c r="H3253" s="822" t="s">
        <v>329</v>
      </c>
      <c r="I3253" s="822" t="s">
        <v>3903</v>
      </c>
      <c r="J3253" s="822" t="s">
        <v>673</v>
      </c>
      <c r="K3253" s="822" t="s">
        <v>674</v>
      </c>
      <c r="L3253" s="825">
        <v>109.72</v>
      </c>
      <c r="M3253" s="825">
        <v>109.72</v>
      </c>
      <c r="N3253" s="822">
        <v>1</v>
      </c>
      <c r="O3253" s="826">
        <v>0.5</v>
      </c>
      <c r="P3253" s="825">
        <v>109.72</v>
      </c>
      <c r="Q3253" s="827">
        <v>1</v>
      </c>
      <c r="R3253" s="822">
        <v>1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21</v>
      </c>
      <c r="B3254" s="822" t="s">
        <v>3465</v>
      </c>
      <c r="C3254" s="822" t="s">
        <v>3471</v>
      </c>
      <c r="D3254" s="823" t="s">
        <v>6113</v>
      </c>
      <c r="E3254" s="824" t="s">
        <v>3529</v>
      </c>
      <c r="F3254" s="822" t="s">
        <v>3466</v>
      </c>
      <c r="G3254" s="822" t="s">
        <v>3567</v>
      </c>
      <c r="H3254" s="822" t="s">
        <v>329</v>
      </c>
      <c r="I3254" s="822" t="s">
        <v>3568</v>
      </c>
      <c r="J3254" s="822" t="s">
        <v>984</v>
      </c>
      <c r="K3254" s="822" t="s">
        <v>1340</v>
      </c>
      <c r="L3254" s="825">
        <v>163.54</v>
      </c>
      <c r="M3254" s="825">
        <v>2453.1</v>
      </c>
      <c r="N3254" s="822">
        <v>15</v>
      </c>
      <c r="O3254" s="826">
        <v>5</v>
      </c>
      <c r="P3254" s="825">
        <v>1962.48</v>
      </c>
      <c r="Q3254" s="827">
        <v>0.8</v>
      </c>
      <c r="R3254" s="822">
        <v>12</v>
      </c>
      <c r="S3254" s="827">
        <v>0.8</v>
      </c>
      <c r="T3254" s="826">
        <v>4</v>
      </c>
      <c r="U3254" s="828">
        <v>0.8</v>
      </c>
    </row>
    <row r="3255" spans="1:21" ht="14.45" customHeight="1" x14ac:dyDescent="0.2">
      <c r="A3255" s="821">
        <v>21</v>
      </c>
      <c r="B3255" s="822" t="s">
        <v>3465</v>
      </c>
      <c r="C3255" s="822" t="s">
        <v>3471</v>
      </c>
      <c r="D3255" s="823" t="s">
        <v>6113</v>
      </c>
      <c r="E3255" s="824" t="s">
        <v>3529</v>
      </c>
      <c r="F3255" s="822" t="s">
        <v>3466</v>
      </c>
      <c r="G3255" s="822" t="s">
        <v>3905</v>
      </c>
      <c r="H3255" s="822" t="s">
        <v>662</v>
      </c>
      <c r="I3255" s="822" t="s">
        <v>3906</v>
      </c>
      <c r="J3255" s="822" t="s">
        <v>1590</v>
      </c>
      <c r="K3255" s="822" t="s">
        <v>3907</v>
      </c>
      <c r="L3255" s="825">
        <v>760.22</v>
      </c>
      <c r="M3255" s="825">
        <v>3040.88</v>
      </c>
      <c r="N3255" s="822">
        <v>4</v>
      </c>
      <c r="O3255" s="826">
        <v>2.5</v>
      </c>
      <c r="P3255" s="825">
        <v>3040.88</v>
      </c>
      <c r="Q3255" s="827">
        <v>1</v>
      </c>
      <c r="R3255" s="822">
        <v>4</v>
      </c>
      <c r="S3255" s="827">
        <v>1</v>
      </c>
      <c r="T3255" s="826">
        <v>2.5</v>
      </c>
      <c r="U3255" s="828">
        <v>1</v>
      </c>
    </row>
    <row r="3256" spans="1:21" ht="14.45" customHeight="1" x14ac:dyDescent="0.2">
      <c r="A3256" s="821">
        <v>21</v>
      </c>
      <c r="B3256" s="822" t="s">
        <v>3465</v>
      </c>
      <c r="C3256" s="822" t="s">
        <v>3471</v>
      </c>
      <c r="D3256" s="823" t="s">
        <v>6113</v>
      </c>
      <c r="E3256" s="824" t="s">
        <v>3529</v>
      </c>
      <c r="F3256" s="822" t="s">
        <v>3466</v>
      </c>
      <c r="G3256" s="822" t="s">
        <v>3905</v>
      </c>
      <c r="H3256" s="822" t="s">
        <v>662</v>
      </c>
      <c r="I3256" s="822" t="s">
        <v>5105</v>
      </c>
      <c r="J3256" s="822" t="s">
        <v>5106</v>
      </c>
      <c r="K3256" s="822" t="s">
        <v>3064</v>
      </c>
      <c r="L3256" s="825">
        <v>1520.46</v>
      </c>
      <c r="M3256" s="825">
        <v>1520.46</v>
      </c>
      <c r="N3256" s="822">
        <v>1</v>
      </c>
      <c r="O3256" s="826">
        <v>1</v>
      </c>
      <c r="P3256" s="825">
        <v>1520.46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21</v>
      </c>
      <c r="B3257" s="822" t="s">
        <v>3465</v>
      </c>
      <c r="C3257" s="822" t="s">
        <v>3471</v>
      </c>
      <c r="D3257" s="823" t="s">
        <v>6113</v>
      </c>
      <c r="E3257" s="824" t="s">
        <v>3529</v>
      </c>
      <c r="F3257" s="822" t="s">
        <v>3466</v>
      </c>
      <c r="G3257" s="822" t="s">
        <v>3914</v>
      </c>
      <c r="H3257" s="822" t="s">
        <v>329</v>
      </c>
      <c r="I3257" s="822" t="s">
        <v>3915</v>
      </c>
      <c r="J3257" s="822" t="s">
        <v>3916</v>
      </c>
      <c r="K3257" s="822" t="s">
        <v>3057</v>
      </c>
      <c r="L3257" s="825">
        <v>0</v>
      </c>
      <c r="M3257" s="825">
        <v>0</v>
      </c>
      <c r="N3257" s="822">
        <v>1</v>
      </c>
      <c r="O3257" s="826">
        <v>1</v>
      </c>
      <c r="P3257" s="825">
        <v>0</v>
      </c>
      <c r="Q3257" s="827"/>
      <c r="R3257" s="822">
        <v>1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21</v>
      </c>
      <c r="B3258" s="822" t="s">
        <v>3465</v>
      </c>
      <c r="C3258" s="822" t="s">
        <v>3471</v>
      </c>
      <c r="D3258" s="823" t="s">
        <v>6113</v>
      </c>
      <c r="E3258" s="824" t="s">
        <v>3529</v>
      </c>
      <c r="F3258" s="822" t="s">
        <v>3466</v>
      </c>
      <c r="G3258" s="822" t="s">
        <v>3914</v>
      </c>
      <c r="H3258" s="822" t="s">
        <v>329</v>
      </c>
      <c r="I3258" s="822" t="s">
        <v>3917</v>
      </c>
      <c r="J3258" s="822" t="s">
        <v>3916</v>
      </c>
      <c r="K3258" s="822" t="s">
        <v>1952</v>
      </c>
      <c r="L3258" s="825">
        <v>0</v>
      </c>
      <c r="M3258" s="825">
        <v>0</v>
      </c>
      <c r="N3258" s="822">
        <v>1</v>
      </c>
      <c r="O3258" s="826">
        <v>0.5</v>
      </c>
      <c r="P3258" s="825"/>
      <c r="Q3258" s="827"/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21</v>
      </c>
      <c r="B3259" s="822" t="s">
        <v>3465</v>
      </c>
      <c r="C3259" s="822" t="s">
        <v>3471</v>
      </c>
      <c r="D3259" s="823" t="s">
        <v>6113</v>
      </c>
      <c r="E3259" s="824" t="s">
        <v>3529</v>
      </c>
      <c r="F3259" s="822" t="s">
        <v>3466</v>
      </c>
      <c r="G3259" s="822" t="s">
        <v>3919</v>
      </c>
      <c r="H3259" s="822" t="s">
        <v>329</v>
      </c>
      <c r="I3259" s="822" t="s">
        <v>4387</v>
      </c>
      <c r="J3259" s="822" t="s">
        <v>4388</v>
      </c>
      <c r="K3259" s="822" t="s">
        <v>4389</v>
      </c>
      <c r="L3259" s="825">
        <v>219.25</v>
      </c>
      <c r="M3259" s="825">
        <v>438.5</v>
      </c>
      <c r="N3259" s="822">
        <v>2</v>
      </c>
      <c r="O3259" s="826">
        <v>1</v>
      </c>
      <c r="P3259" s="825">
        <v>219.25</v>
      </c>
      <c r="Q3259" s="827">
        <v>0.5</v>
      </c>
      <c r="R3259" s="822">
        <v>1</v>
      </c>
      <c r="S3259" s="827">
        <v>0.5</v>
      </c>
      <c r="T3259" s="826">
        <v>0.5</v>
      </c>
      <c r="U3259" s="828">
        <v>0.5</v>
      </c>
    </row>
    <row r="3260" spans="1:21" ht="14.45" customHeight="1" x14ac:dyDescent="0.2">
      <c r="A3260" s="821">
        <v>21</v>
      </c>
      <c r="B3260" s="822" t="s">
        <v>3465</v>
      </c>
      <c r="C3260" s="822" t="s">
        <v>3471</v>
      </c>
      <c r="D3260" s="823" t="s">
        <v>6113</v>
      </c>
      <c r="E3260" s="824" t="s">
        <v>3529</v>
      </c>
      <c r="F3260" s="822" t="s">
        <v>3466</v>
      </c>
      <c r="G3260" s="822" t="s">
        <v>3919</v>
      </c>
      <c r="H3260" s="822" t="s">
        <v>662</v>
      </c>
      <c r="I3260" s="822" t="s">
        <v>3920</v>
      </c>
      <c r="J3260" s="822" t="s">
        <v>3921</v>
      </c>
      <c r="K3260" s="822" t="s">
        <v>776</v>
      </c>
      <c r="L3260" s="825">
        <v>219.25</v>
      </c>
      <c r="M3260" s="825">
        <v>122999.25</v>
      </c>
      <c r="N3260" s="822">
        <v>561</v>
      </c>
      <c r="O3260" s="826">
        <v>187</v>
      </c>
      <c r="P3260" s="825">
        <v>89892.5</v>
      </c>
      <c r="Q3260" s="827">
        <v>0.73083778966131907</v>
      </c>
      <c r="R3260" s="822">
        <v>410</v>
      </c>
      <c r="S3260" s="827">
        <v>0.73083778966131907</v>
      </c>
      <c r="T3260" s="826">
        <v>132.5</v>
      </c>
      <c r="U3260" s="828">
        <v>0.70855614973262027</v>
      </c>
    </row>
    <row r="3261" spans="1:21" ht="14.45" customHeight="1" x14ac:dyDescent="0.2">
      <c r="A3261" s="821">
        <v>21</v>
      </c>
      <c r="B3261" s="822" t="s">
        <v>3465</v>
      </c>
      <c r="C3261" s="822" t="s">
        <v>3471</v>
      </c>
      <c r="D3261" s="823" t="s">
        <v>6113</v>
      </c>
      <c r="E3261" s="824" t="s">
        <v>3529</v>
      </c>
      <c r="F3261" s="822" t="s">
        <v>3466</v>
      </c>
      <c r="G3261" s="822" t="s">
        <v>3919</v>
      </c>
      <c r="H3261" s="822" t="s">
        <v>329</v>
      </c>
      <c r="I3261" s="822" t="s">
        <v>5304</v>
      </c>
      <c r="J3261" s="822" t="s">
        <v>5305</v>
      </c>
      <c r="K3261" s="822" t="s">
        <v>776</v>
      </c>
      <c r="L3261" s="825">
        <v>219.25</v>
      </c>
      <c r="M3261" s="825">
        <v>1973.25</v>
      </c>
      <c r="N3261" s="822">
        <v>9</v>
      </c>
      <c r="O3261" s="826">
        <v>3</v>
      </c>
      <c r="P3261" s="825">
        <v>1315.5</v>
      </c>
      <c r="Q3261" s="827">
        <v>0.66666666666666663</v>
      </c>
      <c r="R3261" s="822">
        <v>6</v>
      </c>
      <c r="S3261" s="827">
        <v>0.66666666666666663</v>
      </c>
      <c r="T3261" s="826">
        <v>2</v>
      </c>
      <c r="U3261" s="828">
        <v>0.66666666666666663</v>
      </c>
    </row>
    <row r="3262" spans="1:21" ht="14.45" customHeight="1" x14ac:dyDescent="0.2">
      <c r="A3262" s="821">
        <v>21</v>
      </c>
      <c r="B3262" s="822" t="s">
        <v>3465</v>
      </c>
      <c r="C3262" s="822" t="s">
        <v>3471</v>
      </c>
      <c r="D3262" s="823" t="s">
        <v>6113</v>
      </c>
      <c r="E3262" s="824" t="s">
        <v>3529</v>
      </c>
      <c r="F3262" s="822" t="s">
        <v>3466</v>
      </c>
      <c r="G3262" s="822" t="s">
        <v>3919</v>
      </c>
      <c r="H3262" s="822" t="s">
        <v>329</v>
      </c>
      <c r="I3262" s="822" t="s">
        <v>3922</v>
      </c>
      <c r="J3262" s="822" t="s">
        <v>3921</v>
      </c>
      <c r="K3262" s="822" t="s">
        <v>1989</v>
      </c>
      <c r="L3262" s="825">
        <v>513.70000000000005</v>
      </c>
      <c r="M3262" s="825">
        <v>3595.9000000000005</v>
      </c>
      <c r="N3262" s="822">
        <v>7</v>
      </c>
      <c r="O3262" s="826">
        <v>3</v>
      </c>
      <c r="P3262" s="825">
        <v>513.70000000000005</v>
      </c>
      <c r="Q3262" s="827">
        <v>0.14285714285714285</v>
      </c>
      <c r="R3262" s="822">
        <v>1</v>
      </c>
      <c r="S3262" s="827">
        <v>0.14285714285714285</v>
      </c>
      <c r="T3262" s="826">
        <v>1</v>
      </c>
      <c r="U3262" s="828">
        <v>0.33333333333333331</v>
      </c>
    </row>
    <row r="3263" spans="1:21" ht="14.45" customHeight="1" x14ac:dyDescent="0.2">
      <c r="A3263" s="821">
        <v>21</v>
      </c>
      <c r="B3263" s="822" t="s">
        <v>3465</v>
      </c>
      <c r="C3263" s="822" t="s">
        <v>3471</v>
      </c>
      <c r="D3263" s="823" t="s">
        <v>6113</v>
      </c>
      <c r="E3263" s="824" t="s">
        <v>3529</v>
      </c>
      <c r="F3263" s="822" t="s">
        <v>3466</v>
      </c>
      <c r="G3263" s="822" t="s">
        <v>3923</v>
      </c>
      <c r="H3263" s="822" t="s">
        <v>329</v>
      </c>
      <c r="I3263" s="822" t="s">
        <v>3924</v>
      </c>
      <c r="J3263" s="822" t="s">
        <v>3925</v>
      </c>
      <c r="K3263" s="822" t="s">
        <v>3926</v>
      </c>
      <c r="L3263" s="825">
        <v>58.77</v>
      </c>
      <c r="M3263" s="825">
        <v>117.54</v>
      </c>
      <c r="N3263" s="822">
        <v>2</v>
      </c>
      <c r="O3263" s="826">
        <v>2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21</v>
      </c>
      <c r="B3264" s="822" t="s">
        <v>3465</v>
      </c>
      <c r="C3264" s="822" t="s">
        <v>3471</v>
      </c>
      <c r="D3264" s="823" t="s">
        <v>6113</v>
      </c>
      <c r="E3264" s="824" t="s">
        <v>3529</v>
      </c>
      <c r="F3264" s="822" t="s">
        <v>3466</v>
      </c>
      <c r="G3264" s="822" t="s">
        <v>3923</v>
      </c>
      <c r="H3264" s="822" t="s">
        <v>329</v>
      </c>
      <c r="I3264" s="822" t="s">
        <v>4827</v>
      </c>
      <c r="J3264" s="822" t="s">
        <v>3925</v>
      </c>
      <c r="K3264" s="822" t="s">
        <v>4828</v>
      </c>
      <c r="L3264" s="825">
        <v>176.32</v>
      </c>
      <c r="M3264" s="825">
        <v>352.64</v>
      </c>
      <c r="N3264" s="822">
        <v>2</v>
      </c>
      <c r="O3264" s="826">
        <v>1.5</v>
      </c>
      <c r="P3264" s="825">
        <v>176.32</v>
      </c>
      <c r="Q3264" s="827">
        <v>0.5</v>
      </c>
      <c r="R3264" s="822">
        <v>1</v>
      </c>
      <c r="S3264" s="827">
        <v>0.5</v>
      </c>
      <c r="T3264" s="826">
        <v>1</v>
      </c>
      <c r="U3264" s="828">
        <v>0.66666666666666663</v>
      </c>
    </row>
    <row r="3265" spans="1:21" ht="14.45" customHeight="1" x14ac:dyDescent="0.2">
      <c r="A3265" s="821">
        <v>21</v>
      </c>
      <c r="B3265" s="822" t="s">
        <v>3465</v>
      </c>
      <c r="C3265" s="822" t="s">
        <v>3471</v>
      </c>
      <c r="D3265" s="823" t="s">
        <v>6113</v>
      </c>
      <c r="E3265" s="824" t="s">
        <v>3529</v>
      </c>
      <c r="F3265" s="822" t="s">
        <v>3466</v>
      </c>
      <c r="G3265" s="822" t="s">
        <v>3923</v>
      </c>
      <c r="H3265" s="822" t="s">
        <v>329</v>
      </c>
      <c r="I3265" s="822" t="s">
        <v>5308</v>
      </c>
      <c r="J3265" s="822" t="s">
        <v>1623</v>
      </c>
      <c r="K3265" s="822" t="s">
        <v>3074</v>
      </c>
      <c r="L3265" s="825">
        <v>54.85</v>
      </c>
      <c r="M3265" s="825">
        <v>54.85</v>
      </c>
      <c r="N3265" s="822">
        <v>1</v>
      </c>
      <c r="O3265" s="826">
        <v>0.5</v>
      </c>
      <c r="P3265" s="825">
        <v>54.85</v>
      </c>
      <c r="Q3265" s="827">
        <v>1</v>
      </c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21</v>
      </c>
      <c r="B3266" s="822" t="s">
        <v>3465</v>
      </c>
      <c r="C3266" s="822" t="s">
        <v>3471</v>
      </c>
      <c r="D3266" s="823" t="s">
        <v>6113</v>
      </c>
      <c r="E3266" s="824" t="s">
        <v>3529</v>
      </c>
      <c r="F3266" s="822" t="s">
        <v>3466</v>
      </c>
      <c r="G3266" s="822" t="s">
        <v>3930</v>
      </c>
      <c r="H3266" s="822" t="s">
        <v>662</v>
      </c>
      <c r="I3266" s="822" t="s">
        <v>5735</v>
      </c>
      <c r="J3266" s="822" t="s">
        <v>2801</v>
      </c>
      <c r="K3266" s="822" t="s">
        <v>5736</v>
      </c>
      <c r="L3266" s="825">
        <v>12.79</v>
      </c>
      <c r="M3266" s="825">
        <v>12.79</v>
      </c>
      <c r="N3266" s="822">
        <v>1</v>
      </c>
      <c r="O3266" s="826">
        <v>1</v>
      </c>
      <c r="P3266" s="825">
        <v>12.79</v>
      </c>
      <c r="Q3266" s="827">
        <v>1</v>
      </c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21</v>
      </c>
      <c r="B3267" s="822" t="s">
        <v>3465</v>
      </c>
      <c r="C3267" s="822" t="s">
        <v>3471</v>
      </c>
      <c r="D3267" s="823" t="s">
        <v>6113</v>
      </c>
      <c r="E3267" s="824" t="s">
        <v>3529</v>
      </c>
      <c r="F3267" s="822" t="s">
        <v>3466</v>
      </c>
      <c r="G3267" s="822" t="s">
        <v>5309</v>
      </c>
      <c r="H3267" s="822" t="s">
        <v>329</v>
      </c>
      <c r="I3267" s="822" t="s">
        <v>5310</v>
      </c>
      <c r="J3267" s="822" t="s">
        <v>1239</v>
      </c>
      <c r="K3267" s="822" t="s">
        <v>5311</v>
      </c>
      <c r="L3267" s="825">
        <v>0</v>
      </c>
      <c r="M3267" s="825">
        <v>0</v>
      </c>
      <c r="N3267" s="822">
        <v>2</v>
      </c>
      <c r="O3267" s="826">
        <v>1</v>
      </c>
      <c r="P3267" s="825"/>
      <c r="Q3267" s="827"/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21</v>
      </c>
      <c r="B3268" s="822" t="s">
        <v>3465</v>
      </c>
      <c r="C3268" s="822" t="s">
        <v>3471</v>
      </c>
      <c r="D3268" s="823" t="s">
        <v>6113</v>
      </c>
      <c r="E3268" s="824" t="s">
        <v>3529</v>
      </c>
      <c r="F3268" s="822" t="s">
        <v>3466</v>
      </c>
      <c r="G3268" s="822" t="s">
        <v>3934</v>
      </c>
      <c r="H3268" s="822" t="s">
        <v>329</v>
      </c>
      <c r="I3268" s="822" t="s">
        <v>3935</v>
      </c>
      <c r="J3268" s="822" t="s">
        <v>3936</v>
      </c>
      <c r="K3268" s="822" t="s">
        <v>3937</v>
      </c>
      <c r="L3268" s="825">
        <v>248.55</v>
      </c>
      <c r="M3268" s="825">
        <v>248.55</v>
      </c>
      <c r="N3268" s="822">
        <v>1</v>
      </c>
      <c r="O3268" s="826">
        <v>1</v>
      </c>
      <c r="P3268" s="825">
        <v>248.55</v>
      </c>
      <c r="Q3268" s="827">
        <v>1</v>
      </c>
      <c r="R3268" s="822">
        <v>1</v>
      </c>
      <c r="S3268" s="827">
        <v>1</v>
      </c>
      <c r="T3268" s="826">
        <v>1</v>
      </c>
      <c r="U3268" s="828">
        <v>1</v>
      </c>
    </row>
    <row r="3269" spans="1:21" ht="14.45" customHeight="1" x14ac:dyDescent="0.2">
      <c r="A3269" s="821">
        <v>21</v>
      </c>
      <c r="B3269" s="822" t="s">
        <v>3465</v>
      </c>
      <c r="C3269" s="822" t="s">
        <v>3471</v>
      </c>
      <c r="D3269" s="823" t="s">
        <v>6113</v>
      </c>
      <c r="E3269" s="824" t="s">
        <v>3529</v>
      </c>
      <c r="F3269" s="822" t="s">
        <v>3466</v>
      </c>
      <c r="G3269" s="822" t="s">
        <v>3939</v>
      </c>
      <c r="H3269" s="822" t="s">
        <v>329</v>
      </c>
      <c r="I3269" s="822" t="s">
        <v>3940</v>
      </c>
      <c r="J3269" s="822" t="s">
        <v>3941</v>
      </c>
      <c r="K3269" s="822" t="s">
        <v>3942</v>
      </c>
      <c r="L3269" s="825">
        <v>727.03</v>
      </c>
      <c r="M3269" s="825">
        <v>727.03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21</v>
      </c>
      <c r="B3270" s="822" t="s">
        <v>3465</v>
      </c>
      <c r="C3270" s="822" t="s">
        <v>3471</v>
      </c>
      <c r="D3270" s="823" t="s">
        <v>6113</v>
      </c>
      <c r="E3270" s="824" t="s">
        <v>3529</v>
      </c>
      <c r="F3270" s="822" t="s">
        <v>3466</v>
      </c>
      <c r="G3270" s="822" t="s">
        <v>4244</v>
      </c>
      <c r="H3270" s="822" t="s">
        <v>329</v>
      </c>
      <c r="I3270" s="822" t="s">
        <v>5175</v>
      </c>
      <c r="J3270" s="822" t="s">
        <v>2038</v>
      </c>
      <c r="K3270" s="822" t="s">
        <v>2039</v>
      </c>
      <c r="L3270" s="825">
        <v>54.18</v>
      </c>
      <c r="M3270" s="825">
        <v>108.36</v>
      </c>
      <c r="N3270" s="822">
        <v>2</v>
      </c>
      <c r="O3270" s="826">
        <v>2</v>
      </c>
      <c r="P3270" s="825"/>
      <c r="Q3270" s="827">
        <v>0</v>
      </c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21</v>
      </c>
      <c r="B3271" s="822" t="s">
        <v>3465</v>
      </c>
      <c r="C3271" s="822" t="s">
        <v>3471</v>
      </c>
      <c r="D3271" s="823" t="s">
        <v>6113</v>
      </c>
      <c r="E3271" s="824" t="s">
        <v>3529</v>
      </c>
      <c r="F3271" s="822" t="s">
        <v>3466</v>
      </c>
      <c r="G3271" s="822" t="s">
        <v>5737</v>
      </c>
      <c r="H3271" s="822" t="s">
        <v>662</v>
      </c>
      <c r="I3271" s="822" t="s">
        <v>3290</v>
      </c>
      <c r="J3271" s="822" t="s">
        <v>3291</v>
      </c>
      <c r="K3271" s="822" t="s">
        <v>3292</v>
      </c>
      <c r="L3271" s="825">
        <v>70.48</v>
      </c>
      <c r="M3271" s="825">
        <v>70.48</v>
      </c>
      <c r="N3271" s="822">
        <v>1</v>
      </c>
      <c r="O3271" s="826">
        <v>1</v>
      </c>
      <c r="P3271" s="825">
        <v>70.48</v>
      </c>
      <c r="Q3271" s="827">
        <v>1</v>
      </c>
      <c r="R3271" s="822">
        <v>1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21</v>
      </c>
      <c r="B3272" s="822" t="s">
        <v>3465</v>
      </c>
      <c r="C3272" s="822" t="s">
        <v>3471</v>
      </c>
      <c r="D3272" s="823" t="s">
        <v>6113</v>
      </c>
      <c r="E3272" s="824" t="s">
        <v>3529</v>
      </c>
      <c r="F3272" s="822" t="s">
        <v>3466</v>
      </c>
      <c r="G3272" s="822" t="s">
        <v>5217</v>
      </c>
      <c r="H3272" s="822" t="s">
        <v>329</v>
      </c>
      <c r="I3272" s="822" t="s">
        <v>5218</v>
      </c>
      <c r="J3272" s="822" t="s">
        <v>5219</v>
      </c>
      <c r="K3272" s="822" t="s">
        <v>5220</v>
      </c>
      <c r="L3272" s="825">
        <v>137.88</v>
      </c>
      <c r="M3272" s="825">
        <v>1103.04</v>
      </c>
      <c r="N3272" s="822">
        <v>8</v>
      </c>
      <c r="O3272" s="826">
        <v>3</v>
      </c>
      <c r="P3272" s="825">
        <v>1103.04</v>
      </c>
      <c r="Q3272" s="827">
        <v>1</v>
      </c>
      <c r="R3272" s="822">
        <v>8</v>
      </c>
      <c r="S3272" s="827">
        <v>1</v>
      </c>
      <c r="T3272" s="826">
        <v>3</v>
      </c>
      <c r="U3272" s="828">
        <v>1</v>
      </c>
    </row>
    <row r="3273" spans="1:21" ht="14.45" customHeight="1" x14ac:dyDescent="0.2">
      <c r="A3273" s="821">
        <v>21</v>
      </c>
      <c r="B3273" s="822" t="s">
        <v>3465</v>
      </c>
      <c r="C3273" s="822" t="s">
        <v>3471</v>
      </c>
      <c r="D3273" s="823" t="s">
        <v>6113</v>
      </c>
      <c r="E3273" s="824" t="s">
        <v>3529</v>
      </c>
      <c r="F3273" s="822" t="s">
        <v>3466</v>
      </c>
      <c r="G3273" s="822" t="s">
        <v>3530</v>
      </c>
      <c r="H3273" s="822" t="s">
        <v>329</v>
      </c>
      <c r="I3273" s="822" t="s">
        <v>3531</v>
      </c>
      <c r="J3273" s="822" t="s">
        <v>862</v>
      </c>
      <c r="K3273" s="822" t="s">
        <v>3532</v>
      </c>
      <c r="L3273" s="825">
        <v>53.57</v>
      </c>
      <c r="M3273" s="825">
        <v>5731.9900000000034</v>
      </c>
      <c r="N3273" s="822">
        <v>107</v>
      </c>
      <c r="O3273" s="826">
        <v>69.5</v>
      </c>
      <c r="P3273" s="825">
        <v>3857.0400000000041</v>
      </c>
      <c r="Q3273" s="827">
        <v>0.67289719626168254</v>
      </c>
      <c r="R3273" s="822">
        <v>72</v>
      </c>
      <c r="S3273" s="827">
        <v>0.67289719626168221</v>
      </c>
      <c r="T3273" s="826">
        <v>46.5</v>
      </c>
      <c r="U3273" s="828">
        <v>0.6690647482014388</v>
      </c>
    </row>
    <row r="3274" spans="1:21" ht="14.45" customHeight="1" x14ac:dyDescent="0.2">
      <c r="A3274" s="821">
        <v>21</v>
      </c>
      <c r="B3274" s="822" t="s">
        <v>3465</v>
      </c>
      <c r="C3274" s="822" t="s">
        <v>3471</v>
      </c>
      <c r="D3274" s="823" t="s">
        <v>6113</v>
      </c>
      <c r="E3274" s="824" t="s">
        <v>3529</v>
      </c>
      <c r="F3274" s="822" t="s">
        <v>3466</v>
      </c>
      <c r="G3274" s="822" t="s">
        <v>4406</v>
      </c>
      <c r="H3274" s="822" t="s">
        <v>662</v>
      </c>
      <c r="I3274" s="822" t="s">
        <v>5253</v>
      </c>
      <c r="J3274" s="822" t="s">
        <v>755</v>
      </c>
      <c r="K3274" s="822" t="s">
        <v>1843</v>
      </c>
      <c r="L3274" s="825">
        <v>234.07</v>
      </c>
      <c r="M3274" s="825">
        <v>234.07</v>
      </c>
      <c r="N3274" s="822">
        <v>1</v>
      </c>
      <c r="O3274" s="826">
        <v>0.5</v>
      </c>
      <c r="P3274" s="825">
        <v>234.07</v>
      </c>
      <c r="Q3274" s="827">
        <v>1</v>
      </c>
      <c r="R3274" s="822">
        <v>1</v>
      </c>
      <c r="S3274" s="827">
        <v>1</v>
      </c>
      <c r="T3274" s="826">
        <v>0.5</v>
      </c>
      <c r="U3274" s="828">
        <v>1</v>
      </c>
    </row>
    <row r="3275" spans="1:21" ht="14.45" customHeight="1" x14ac:dyDescent="0.2">
      <c r="A3275" s="821">
        <v>21</v>
      </c>
      <c r="B3275" s="822" t="s">
        <v>3465</v>
      </c>
      <c r="C3275" s="822" t="s">
        <v>3471</v>
      </c>
      <c r="D3275" s="823" t="s">
        <v>6113</v>
      </c>
      <c r="E3275" s="824" t="s">
        <v>3529</v>
      </c>
      <c r="F3275" s="822" t="s">
        <v>3466</v>
      </c>
      <c r="G3275" s="822" t="s">
        <v>3544</v>
      </c>
      <c r="H3275" s="822" t="s">
        <v>329</v>
      </c>
      <c r="I3275" s="822" t="s">
        <v>3961</v>
      </c>
      <c r="J3275" s="822" t="s">
        <v>1286</v>
      </c>
      <c r="K3275" s="822" t="s">
        <v>1289</v>
      </c>
      <c r="L3275" s="825">
        <v>60.1</v>
      </c>
      <c r="M3275" s="825">
        <v>180.3</v>
      </c>
      <c r="N3275" s="822">
        <v>3</v>
      </c>
      <c r="O3275" s="826">
        <v>1</v>
      </c>
      <c r="P3275" s="825">
        <v>180.3</v>
      </c>
      <c r="Q3275" s="827">
        <v>1</v>
      </c>
      <c r="R3275" s="822">
        <v>3</v>
      </c>
      <c r="S3275" s="827">
        <v>1</v>
      </c>
      <c r="T3275" s="826">
        <v>1</v>
      </c>
      <c r="U3275" s="828">
        <v>1</v>
      </c>
    </row>
    <row r="3276" spans="1:21" ht="14.45" customHeight="1" x14ac:dyDescent="0.2">
      <c r="A3276" s="821">
        <v>21</v>
      </c>
      <c r="B3276" s="822" t="s">
        <v>3465</v>
      </c>
      <c r="C3276" s="822" t="s">
        <v>3471</v>
      </c>
      <c r="D3276" s="823" t="s">
        <v>6113</v>
      </c>
      <c r="E3276" s="824" t="s">
        <v>3529</v>
      </c>
      <c r="F3276" s="822" t="s">
        <v>3466</v>
      </c>
      <c r="G3276" s="822" t="s">
        <v>3533</v>
      </c>
      <c r="H3276" s="822" t="s">
        <v>662</v>
      </c>
      <c r="I3276" s="822" t="s">
        <v>2707</v>
      </c>
      <c r="J3276" s="822" t="s">
        <v>1021</v>
      </c>
      <c r="K3276" s="822" t="s">
        <v>2708</v>
      </c>
      <c r="L3276" s="825">
        <v>2309.36</v>
      </c>
      <c r="M3276" s="825">
        <v>16165.52</v>
      </c>
      <c r="N3276" s="822">
        <v>7</v>
      </c>
      <c r="O3276" s="826">
        <v>2.5</v>
      </c>
      <c r="P3276" s="825">
        <v>16165.52</v>
      </c>
      <c r="Q3276" s="827">
        <v>1</v>
      </c>
      <c r="R3276" s="822">
        <v>7</v>
      </c>
      <c r="S3276" s="827">
        <v>1</v>
      </c>
      <c r="T3276" s="826">
        <v>2.5</v>
      </c>
      <c r="U3276" s="828">
        <v>1</v>
      </c>
    </row>
    <row r="3277" spans="1:21" ht="14.45" customHeight="1" x14ac:dyDescent="0.2">
      <c r="A3277" s="821">
        <v>21</v>
      </c>
      <c r="B3277" s="822" t="s">
        <v>3465</v>
      </c>
      <c r="C3277" s="822" t="s">
        <v>3471</v>
      </c>
      <c r="D3277" s="823" t="s">
        <v>6113</v>
      </c>
      <c r="E3277" s="824" t="s">
        <v>3529</v>
      </c>
      <c r="F3277" s="822" t="s">
        <v>3466</v>
      </c>
      <c r="G3277" s="822" t="s">
        <v>3533</v>
      </c>
      <c r="H3277" s="822" t="s">
        <v>662</v>
      </c>
      <c r="I3277" s="822" t="s">
        <v>2707</v>
      </c>
      <c r="J3277" s="822" t="s">
        <v>1021</v>
      </c>
      <c r="K3277" s="822" t="s">
        <v>2708</v>
      </c>
      <c r="L3277" s="825">
        <v>2309.37</v>
      </c>
      <c r="M3277" s="825">
        <v>32331.18</v>
      </c>
      <c r="N3277" s="822">
        <v>14</v>
      </c>
      <c r="O3277" s="826">
        <v>5</v>
      </c>
      <c r="P3277" s="825">
        <v>13856.22</v>
      </c>
      <c r="Q3277" s="827">
        <v>0.42857142857142855</v>
      </c>
      <c r="R3277" s="822">
        <v>6</v>
      </c>
      <c r="S3277" s="827">
        <v>0.42857142857142855</v>
      </c>
      <c r="T3277" s="826">
        <v>2</v>
      </c>
      <c r="U3277" s="828">
        <v>0.4</v>
      </c>
    </row>
    <row r="3278" spans="1:21" ht="14.45" customHeight="1" x14ac:dyDescent="0.2">
      <c r="A3278" s="821">
        <v>21</v>
      </c>
      <c r="B3278" s="822" t="s">
        <v>3465</v>
      </c>
      <c r="C3278" s="822" t="s">
        <v>3471</v>
      </c>
      <c r="D3278" s="823" t="s">
        <v>6113</v>
      </c>
      <c r="E3278" s="824" t="s">
        <v>3529</v>
      </c>
      <c r="F3278" s="822" t="s">
        <v>3466</v>
      </c>
      <c r="G3278" s="822" t="s">
        <v>3533</v>
      </c>
      <c r="H3278" s="822" t="s">
        <v>662</v>
      </c>
      <c r="I3278" s="822" t="s">
        <v>2703</v>
      </c>
      <c r="J3278" s="822" t="s">
        <v>1021</v>
      </c>
      <c r="K3278" s="822" t="s">
        <v>2704</v>
      </c>
      <c r="L3278" s="825">
        <v>1385.62</v>
      </c>
      <c r="M3278" s="825">
        <v>31869.26</v>
      </c>
      <c r="N3278" s="822">
        <v>23</v>
      </c>
      <c r="O3278" s="826">
        <v>6</v>
      </c>
      <c r="P3278" s="825">
        <v>20784.3</v>
      </c>
      <c r="Q3278" s="827">
        <v>0.65217391304347827</v>
      </c>
      <c r="R3278" s="822">
        <v>15</v>
      </c>
      <c r="S3278" s="827">
        <v>0.65217391304347827</v>
      </c>
      <c r="T3278" s="826">
        <v>3.5</v>
      </c>
      <c r="U3278" s="828">
        <v>0.58333333333333337</v>
      </c>
    </row>
    <row r="3279" spans="1:21" ht="14.45" customHeight="1" x14ac:dyDescent="0.2">
      <c r="A3279" s="821">
        <v>21</v>
      </c>
      <c r="B3279" s="822" t="s">
        <v>3465</v>
      </c>
      <c r="C3279" s="822" t="s">
        <v>3471</v>
      </c>
      <c r="D3279" s="823" t="s">
        <v>6113</v>
      </c>
      <c r="E3279" s="824" t="s">
        <v>3529</v>
      </c>
      <c r="F3279" s="822" t="s">
        <v>3466</v>
      </c>
      <c r="G3279" s="822" t="s">
        <v>3533</v>
      </c>
      <c r="H3279" s="822" t="s">
        <v>662</v>
      </c>
      <c r="I3279" s="822" t="s">
        <v>2710</v>
      </c>
      <c r="J3279" s="822" t="s">
        <v>1016</v>
      </c>
      <c r="K3279" s="822" t="s">
        <v>2711</v>
      </c>
      <c r="L3279" s="825">
        <v>736.33</v>
      </c>
      <c r="M3279" s="825">
        <v>1472.66</v>
      </c>
      <c r="N3279" s="822">
        <v>2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21</v>
      </c>
      <c r="B3280" s="822" t="s">
        <v>3465</v>
      </c>
      <c r="C3280" s="822" t="s">
        <v>3471</v>
      </c>
      <c r="D3280" s="823" t="s">
        <v>6113</v>
      </c>
      <c r="E3280" s="824" t="s">
        <v>3529</v>
      </c>
      <c r="F3280" s="822" t="s">
        <v>3466</v>
      </c>
      <c r="G3280" s="822" t="s">
        <v>3533</v>
      </c>
      <c r="H3280" s="822" t="s">
        <v>662</v>
      </c>
      <c r="I3280" s="822" t="s">
        <v>2710</v>
      </c>
      <c r="J3280" s="822" t="s">
        <v>1016</v>
      </c>
      <c r="K3280" s="822" t="s">
        <v>2711</v>
      </c>
      <c r="L3280" s="825">
        <v>633.49</v>
      </c>
      <c r="M3280" s="825">
        <v>7601.88</v>
      </c>
      <c r="N3280" s="822">
        <v>12</v>
      </c>
      <c r="O3280" s="826">
        <v>3.5</v>
      </c>
      <c r="P3280" s="825">
        <v>5701.41</v>
      </c>
      <c r="Q3280" s="827">
        <v>0.75</v>
      </c>
      <c r="R3280" s="822">
        <v>9</v>
      </c>
      <c r="S3280" s="827">
        <v>0.75</v>
      </c>
      <c r="T3280" s="826">
        <v>3</v>
      </c>
      <c r="U3280" s="828">
        <v>0.8571428571428571</v>
      </c>
    </row>
    <row r="3281" spans="1:21" ht="14.45" customHeight="1" x14ac:dyDescent="0.2">
      <c r="A3281" s="821">
        <v>21</v>
      </c>
      <c r="B3281" s="822" t="s">
        <v>3465</v>
      </c>
      <c r="C3281" s="822" t="s">
        <v>3471</v>
      </c>
      <c r="D3281" s="823" t="s">
        <v>6113</v>
      </c>
      <c r="E3281" s="824" t="s">
        <v>3529</v>
      </c>
      <c r="F3281" s="822" t="s">
        <v>3466</v>
      </c>
      <c r="G3281" s="822" t="s">
        <v>3533</v>
      </c>
      <c r="H3281" s="822" t="s">
        <v>662</v>
      </c>
      <c r="I3281" s="822" t="s">
        <v>2714</v>
      </c>
      <c r="J3281" s="822" t="s">
        <v>1016</v>
      </c>
      <c r="K3281" s="822" t="s">
        <v>1018</v>
      </c>
      <c r="L3281" s="825">
        <v>490.89</v>
      </c>
      <c r="M3281" s="825">
        <v>1472.67</v>
      </c>
      <c r="N3281" s="822">
        <v>3</v>
      </c>
      <c r="O3281" s="826">
        <v>1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21</v>
      </c>
      <c r="B3282" s="822" t="s">
        <v>3465</v>
      </c>
      <c r="C3282" s="822" t="s">
        <v>3471</v>
      </c>
      <c r="D3282" s="823" t="s">
        <v>6113</v>
      </c>
      <c r="E3282" s="824" t="s">
        <v>3529</v>
      </c>
      <c r="F3282" s="822" t="s">
        <v>3466</v>
      </c>
      <c r="G3282" s="822" t="s">
        <v>3533</v>
      </c>
      <c r="H3282" s="822" t="s">
        <v>662</v>
      </c>
      <c r="I3282" s="822" t="s">
        <v>2705</v>
      </c>
      <c r="J3282" s="822" t="s">
        <v>1021</v>
      </c>
      <c r="K3282" s="822" t="s">
        <v>2706</v>
      </c>
      <c r="L3282" s="825">
        <v>1847.49</v>
      </c>
      <c r="M3282" s="825">
        <v>55424.700000000004</v>
      </c>
      <c r="N3282" s="822">
        <v>30</v>
      </c>
      <c r="O3282" s="826">
        <v>9.5</v>
      </c>
      <c r="P3282" s="825">
        <v>55424.700000000004</v>
      </c>
      <c r="Q3282" s="827">
        <v>1</v>
      </c>
      <c r="R3282" s="822">
        <v>30</v>
      </c>
      <c r="S3282" s="827">
        <v>1</v>
      </c>
      <c r="T3282" s="826">
        <v>9.5</v>
      </c>
      <c r="U3282" s="828">
        <v>1</v>
      </c>
    </row>
    <row r="3283" spans="1:21" ht="14.45" customHeight="1" x14ac:dyDescent="0.2">
      <c r="A3283" s="821">
        <v>21</v>
      </c>
      <c r="B3283" s="822" t="s">
        <v>3465</v>
      </c>
      <c r="C3283" s="822" t="s">
        <v>3471</v>
      </c>
      <c r="D3283" s="823" t="s">
        <v>6113</v>
      </c>
      <c r="E3283" s="824" t="s">
        <v>3529</v>
      </c>
      <c r="F3283" s="822" t="s">
        <v>3466</v>
      </c>
      <c r="G3283" s="822" t="s">
        <v>3533</v>
      </c>
      <c r="H3283" s="822" t="s">
        <v>662</v>
      </c>
      <c r="I3283" s="822" t="s">
        <v>2709</v>
      </c>
      <c r="J3283" s="822" t="s">
        <v>1016</v>
      </c>
      <c r="K3283" s="822" t="s">
        <v>1017</v>
      </c>
      <c r="L3283" s="825">
        <v>923.74</v>
      </c>
      <c r="M3283" s="825">
        <v>2771.2200000000003</v>
      </c>
      <c r="N3283" s="822">
        <v>3</v>
      </c>
      <c r="O3283" s="826">
        <v>0.5</v>
      </c>
      <c r="P3283" s="825">
        <v>2771.2200000000003</v>
      </c>
      <c r="Q3283" s="827">
        <v>1</v>
      </c>
      <c r="R3283" s="822">
        <v>3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21</v>
      </c>
      <c r="B3284" s="822" t="s">
        <v>3465</v>
      </c>
      <c r="C3284" s="822" t="s">
        <v>3471</v>
      </c>
      <c r="D3284" s="823" t="s">
        <v>6113</v>
      </c>
      <c r="E3284" s="824" t="s">
        <v>3529</v>
      </c>
      <c r="F3284" s="822" t="s">
        <v>3466</v>
      </c>
      <c r="G3284" s="822" t="s">
        <v>4704</v>
      </c>
      <c r="H3284" s="822" t="s">
        <v>329</v>
      </c>
      <c r="I3284" s="822" t="s">
        <v>4705</v>
      </c>
      <c r="J3284" s="822" t="s">
        <v>2271</v>
      </c>
      <c r="K3284" s="822" t="s">
        <v>2272</v>
      </c>
      <c r="L3284" s="825">
        <v>0</v>
      </c>
      <c r="M3284" s="825">
        <v>0</v>
      </c>
      <c r="N3284" s="822">
        <v>2</v>
      </c>
      <c r="O3284" s="826">
        <v>0.5</v>
      </c>
      <c r="P3284" s="825">
        <v>0</v>
      </c>
      <c r="Q3284" s="827"/>
      <c r="R3284" s="822">
        <v>2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21</v>
      </c>
      <c r="B3285" s="822" t="s">
        <v>3465</v>
      </c>
      <c r="C3285" s="822" t="s">
        <v>3471</v>
      </c>
      <c r="D3285" s="823" t="s">
        <v>6113</v>
      </c>
      <c r="E3285" s="824" t="s">
        <v>3529</v>
      </c>
      <c r="F3285" s="822" t="s">
        <v>3466</v>
      </c>
      <c r="G3285" s="822" t="s">
        <v>3964</v>
      </c>
      <c r="H3285" s="822" t="s">
        <v>329</v>
      </c>
      <c r="I3285" s="822" t="s">
        <v>3968</v>
      </c>
      <c r="J3285" s="822" t="s">
        <v>1329</v>
      </c>
      <c r="K3285" s="822" t="s">
        <v>3969</v>
      </c>
      <c r="L3285" s="825">
        <v>35.25</v>
      </c>
      <c r="M3285" s="825">
        <v>352.5</v>
      </c>
      <c r="N3285" s="822">
        <v>10</v>
      </c>
      <c r="O3285" s="826">
        <v>5.5</v>
      </c>
      <c r="P3285" s="825">
        <v>141</v>
      </c>
      <c r="Q3285" s="827">
        <v>0.4</v>
      </c>
      <c r="R3285" s="822">
        <v>4</v>
      </c>
      <c r="S3285" s="827">
        <v>0.4</v>
      </c>
      <c r="T3285" s="826">
        <v>1.5</v>
      </c>
      <c r="U3285" s="828">
        <v>0.27272727272727271</v>
      </c>
    </row>
    <row r="3286" spans="1:21" ht="14.45" customHeight="1" x14ac:dyDescent="0.2">
      <c r="A3286" s="821">
        <v>21</v>
      </c>
      <c r="B3286" s="822" t="s">
        <v>3465</v>
      </c>
      <c r="C3286" s="822" t="s">
        <v>3471</v>
      </c>
      <c r="D3286" s="823" t="s">
        <v>6113</v>
      </c>
      <c r="E3286" s="824" t="s">
        <v>3529</v>
      </c>
      <c r="F3286" s="822" t="s">
        <v>3466</v>
      </c>
      <c r="G3286" s="822" t="s">
        <v>3964</v>
      </c>
      <c r="H3286" s="822" t="s">
        <v>329</v>
      </c>
      <c r="I3286" s="822" t="s">
        <v>5494</v>
      </c>
      <c r="J3286" s="822" t="s">
        <v>742</v>
      </c>
      <c r="K3286" s="822" t="s">
        <v>5495</v>
      </c>
      <c r="L3286" s="825">
        <v>17.62</v>
      </c>
      <c r="M3286" s="825">
        <v>17.62</v>
      </c>
      <c r="N3286" s="822">
        <v>1</v>
      </c>
      <c r="O3286" s="826">
        <v>0.5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21</v>
      </c>
      <c r="B3287" s="822" t="s">
        <v>3465</v>
      </c>
      <c r="C3287" s="822" t="s">
        <v>3471</v>
      </c>
      <c r="D3287" s="823" t="s">
        <v>6113</v>
      </c>
      <c r="E3287" s="824" t="s">
        <v>3529</v>
      </c>
      <c r="F3287" s="822" t="s">
        <v>3466</v>
      </c>
      <c r="G3287" s="822" t="s">
        <v>3970</v>
      </c>
      <c r="H3287" s="822" t="s">
        <v>329</v>
      </c>
      <c r="I3287" s="822" t="s">
        <v>5319</v>
      </c>
      <c r="J3287" s="822" t="s">
        <v>5320</v>
      </c>
      <c r="K3287" s="822" t="s">
        <v>5321</v>
      </c>
      <c r="L3287" s="825">
        <v>54.75</v>
      </c>
      <c r="M3287" s="825">
        <v>54.75</v>
      </c>
      <c r="N3287" s="822">
        <v>1</v>
      </c>
      <c r="O3287" s="826">
        <v>0.5</v>
      </c>
      <c r="P3287" s="825">
        <v>54.75</v>
      </c>
      <c r="Q3287" s="827">
        <v>1</v>
      </c>
      <c r="R3287" s="822">
        <v>1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21</v>
      </c>
      <c r="B3288" s="822" t="s">
        <v>3465</v>
      </c>
      <c r="C3288" s="822" t="s">
        <v>3471</v>
      </c>
      <c r="D3288" s="823" t="s">
        <v>6113</v>
      </c>
      <c r="E3288" s="824" t="s">
        <v>3529</v>
      </c>
      <c r="F3288" s="822" t="s">
        <v>3466</v>
      </c>
      <c r="G3288" s="822" t="s">
        <v>3970</v>
      </c>
      <c r="H3288" s="822" t="s">
        <v>329</v>
      </c>
      <c r="I3288" s="822" t="s">
        <v>3971</v>
      </c>
      <c r="J3288" s="822" t="s">
        <v>3972</v>
      </c>
      <c r="K3288" s="822" t="s">
        <v>3973</v>
      </c>
      <c r="L3288" s="825">
        <v>27.37</v>
      </c>
      <c r="M3288" s="825">
        <v>136.85</v>
      </c>
      <c r="N3288" s="822">
        <v>5</v>
      </c>
      <c r="O3288" s="826">
        <v>5</v>
      </c>
      <c r="P3288" s="825">
        <v>54.74</v>
      </c>
      <c r="Q3288" s="827">
        <v>0.4</v>
      </c>
      <c r="R3288" s="822">
        <v>2</v>
      </c>
      <c r="S3288" s="827">
        <v>0.4</v>
      </c>
      <c r="T3288" s="826">
        <v>2</v>
      </c>
      <c r="U3288" s="828">
        <v>0.4</v>
      </c>
    </row>
    <row r="3289" spans="1:21" ht="14.45" customHeight="1" x14ac:dyDescent="0.2">
      <c r="A3289" s="821">
        <v>21</v>
      </c>
      <c r="B3289" s="822" t="s">
        <v>3465</v>
      </c>
      <c r="C3289" s="822" t="s">
        <v>3471</v>
      </c>
      <c r="D3289" s="823" t="s">
        <v>6113</v>
      </c>
      <c r="E3289" s="824" t="s">
        <v>3529</v>
      </c>
      <c r="F3289" s="822" t="s">
        <v>3466</v>
      </c>
      <c r="G3289" s="822" t="s">
        <v>3970</v>
      </c>
      <c r="H3289" s="822" t="s">
        <v>329</v>
      </c>
      <c r="I3289" s="822" t="s">
        <v>3974</v>
      </c>
      <c r="J3289" s="822" t="s">
        <v>3972</v>
      </c>
      <c r="K3289" s="822" t="s">
        <v>3975</v>
      </c>
      <c r="L3289" s="825">
        <v>87.98</v>
      </c>
      <c r="M3289" s="825">
        <v>1231.72</v>
      </c>
      <c r="N3289" s="822">
        <v>14</v>
      </c>
      <c r="O3289" s="826">
        <v>9.5</v>
      </c>
      <c r="P3289" s="825">
        <v>791.82</v>
      </c>
      <c r="Q3289" s="827">
        <v>0.6428571428571429</v>
      </c>
      <c r="R3289" s="822">
        <v>9</v>
      </c>
      <c r="S3289" s="827">
        <v>0.6428571428571429</v>
      </c>
      <c r="T3289" s="826">
        <v>6.5</v>
      </c>
      <c r="U3289" s="828">
        <v>0.68421052631578949</v>
      </c>
    </row>
    <row r="3290" spans="1:21" ht="14.45" customHeight="1" x14ac:dyDescent="0.2">
      <c r="A3290" s="821">
        <v>21</v>
      </c>
      <c r="B3290" s="822" t="s">
        <v>3465</v>
      </c>
      <c r="C3290" s="822" t="s">
        <v>3471</v>
      </c>
      <c r="D3290" s="823" t="s">
        <v>6113</v>
      </c>
      <c r="E3290" s="824" t="s">
        <v>3529</v>
      </c>
      <c r="F3290" s="822" t="s">
        <v>3466</v>
      </c>
      <c r="G3290" s="822" t="s">
        <v>3534</v>
      </c>
      <c r="H3290" s="822" t="s">
        <v>329</v>
      </c>
      <c r="I3290" s="822" t="s">
        <v>3983</v>
      </c>
      <c r="J3290" s="822" t="s">
        <v>1343</v>
      </c>
      <c r="K3290" s="822" t="s">
        <v>1344</v>
      </c>
      <c r="L3290" s="825">
        <v>453.18</v>
      </c>
      <c r="M3290" s="825">
        <v>453.18</v>
      </c>
      <c r="N3290" s="822">
        <v>1</v>
      </c>
      <c r="O3290" s="826">
        <v>0.5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21</v>
      </c>
      <c r="B3291" s="822" t="s">
        <v>3465</v>
      </c>
      <c r="C3291" s="822" t="s">
        <v>3471</v>
      </c>
      <c r="D3291" s="823" t="s">
        <v>6113</v>
      </c>
      <c r="E3291" s="824" t="s">
        <v>3529</v>
      </c>
      <c r="F3291" s="822" t="s">
        <v>3466</v>
      </c>
      <c r="G3291" s="822" t="s">
        <v>3534</v>
      </c>
      <c r="H3291" s="822" t="s">
        <v>329</v>
      </c>
      <c r="I3291" s="822" t="s">
        <v>3535</v>
      </c>
      <c r="J3291" s="822" t="s">
        <v>1343</v>
      </c>
      <c r="K3291" s="822" t="s">
        <v>1344</v>
      </c>
      <c r="L3291" s="825">
        <v>453.18</v>
      </c>
      <c r="M3291" s="825">
        <v>53022.060000000027</v>
      </c>
      <c r="N3291" s="822">
        <v>117</v>
      </c>
      <c r="O3291" s="826">
        <v>55</v>
      </c>
      <c r="P3291" s="825">
        <v>34441.680000000015</v>
      </c>
      <c r="Q3291" s="827">
        <v>0.64957264957264949</v>
      </c>
      <c r="R3291" s="822">
        <v>76</v>
      </c>
      <c r="S3291" s="827">
        <v>0.6495726495726496</v>
      </c>
      <c r="T3291" s="826">
        <v>37.5</v>
      </c>
      <c r="U3291" s="828">
        <v>0.68181818181818177</v>
      </c>
    </row>
    <row r="3292" spans="1:21" ht="14.45" customHeight="1" x14ac:dyDescent="0.2">
      <c r="A3292" s="821">
        <v>21</v>
      </c>
      <c r="B3292" s="822" t="s">
        <v>3465</v>
      </c>
      <c r="C3292" s="822" t="s">
        <v>3471</v>
      </c>
      <c r="D3292" s="823" t="s">
        <v>6113</v>
      </c>
      <c r="E3292" s="824" t="s">
        <v>3529</v>
      </c>
      <c r="F3292" s="822" t="s">
        <v>3466</v>
      </c>
      <c r="G3292" s="822" t="s">
        <v>4429</v>
      </c>
      <c r="H3292" s="822" t="s">
        <v>329</v>
      </c>
      <c r="I3292" s="822" t="s">
        <v>4430</v>
      </c>
      <c r="J3292" s="822" t="s">
        <v>1084</v>
      </c>
      <c r="K3292" s="822" t="s">
        <v>1085</v>
      </c>
      <c r="L3292" s="825">
        <v>0</v>
      </c>
      <c r="M3292" s="825">
        <v>0</v>
      </c>
      <c r="N3292" s="822">
        <v>1</v>
      </c>
      <c r="O3292" s="826">
        <v>1</v>
      </c>
      <c r="P3292" s="825">
        <v>0</v>
      </c>
      <c r="Q3292" s="827"/>
      <c r="R3292" s="822">
        <v>1</v>
      </c>
      <c r="S3292" s="827">
        <v>1</v>
      </c>
      <c r="T3292" s="826">
        <v>1</v>
      </c>
      <c r="U3292" s="828">
        <v>1</v>
      </c>
    </row>
    <row r="3293" spans="1:21" ht="14.45" customHeight="1" x14ac:dyDescent="0.2">
      <c r="A3293" s="821">
        <v>21</v>
      </c>
      <c r="B3293" s="822" t="s">
        <v>3465</v>
      </c>
      <c r="C3293" s="822" t="s">
        <v>3471</v>
      </c>
      <c r="D3293" s="823" t="s">
        <v>6113</v>
      </c>
      <c r="E3293" s="824" t="s">
        <v>3529</v>
      </c>
      <c r="F3293" s="822" t="s">
        <v>3466</v>
      </c>
      <c r="G3293" s="822" t="s">
        <v>3547</v>
      </c>
      <c r="H3293" s="822" t="s">
        <v>662</v>
      </c>
      <c r="I3293" s="822" t="s">
        <v>3011</v>
      </c>
      <c r="J3293" s="822" t="s">
        <v>1373</v>
      </c>
      <c r="K3293" s="822" t="s">
        <v>1375</v>
      </c>
      <c r="L3293" s="825">
        <v>552.64</v>
      </c>
      <c r="M3293" s="825">
        <v>2210.56</v>
      </c>
      <c r="N3293" s="822">
        <v>4</v>
      </c>
      <c r="O3293" s="826">
        <v>2</v>
      </c>
      <c r="P3293" s="825">
        <v>1105.28</v>
      </c>
      <c r="Q3293" s="827">
        <v>0.5</v>
      </c>
      <c r="R3293" s="822">
        <v>2</v>
      </c>
      <c r="S3293" s="827">
        <v>0.5</v>
      </c>
      <c r="T3293" s="826">
        <v>1</v>
      </c>
      <c r="U3293" s="828">
        <v>0.5</v>
      </c>
    </row>
    <row r="3294" spans="1:21" ht="14.45" customHeight="1" x14ac:dyDescent="0.2">
      <c r="A3294" s="821">
        <v>21</v>
      </c>
      <c r="B3294" s="822" t="s">
        <v>3465</v>
      </c>
      <c r="C3294" s="822" t="s">
        <v>3471</v>
      </c>
      <c r="D3294" s="823" t="s">
        <v>6113</v>
      </c>
      <c r="E3294" s="824" t="s">
        <v>3529</v>
      </c>
      <c r="F3294" s="822" t="s">
        <v>3466</v>
      </c>
      <c r="G3294" s="822" t="s">
        <v>3547</v>
      </c>
      <c r="H3294" s="822" t="s">
        <v>662</v>
      </c>
      <c r="I3294" s="822" t="s">
        <v>3012</v>
      </c>
      <c r="J3294" s="822" t="s">
        <v>1373</v>
      </c>
      <c r="K3294" s="822" t="s">
        <v>1374</v>
      </c>
      <c r="L3294" s="825">
        <v>1019.46</v>
      </c>
      <c r="M3294" s="825">
        <v>2038.92</v>
      </c>
      <c r="N3294" s="822">
        <v>2</v>
      </c>
      <c r="O3294" s="826">
        <v>1</v>
      </c>
      <c r="P3294" s="825">
        <v>2038.92</v>
      </c>
      <c r="Q3294" s="827">
        <v>1</v>
      </c>
      <c r="R3294" s="822">
        <v>2</v>
      </c>
      <c r="S3294" s="827">
        <v>1</v>
      </c>
      <c r="T3294" s="826">
        <v>1</v>
      </c>
      <c r="U3294" s="828">
        <v>1</v>
      </c>
    </row>
    <row r="3295" spans="1:21" ht="14.45" customHeight="1" x14ac:dyDescent="0.2">
      <c r="A3295" s="821">
        <v>21</v>
      </c>
      <c r="B3295" s="822" t="s">
        <v>3465</v>
      </c>
      <c r="C3295" s="822" t="s">
        <v>3471</v>
      </c>
      <c r="D3295" s="823" t="s">
        <v>6113</v>
      </c>
      <c r="E3295" s="824" t="s">
        <v>3529</v>
      </c>
      <c r="F3295" s="822" t="s">
        <v>3466</v>
      </c>
      <c r="G3295" s="822" t="s">
        <v>3547</v>
      </c>
      <c r="H3295" s="822" t="s">
        <v>329</v>
      </c>
      <c r="I3295" s="822" t="s">
        <v>3984</v>
      </c>
      <c r="J3295" s="822" t="s">
        <v>3985</v>
      </c>
      <c r="K3295" s="822" t="s">
        <v>3986</v>
      </c>
      <c r="L3295" s="825">
        <v>254.86</v>
      </c>
      <c r="M3295" s="825">
        <v>1019.44</v>
      </c>
      <c r="N3295" s="822">
        <v>4</v>
      </c>
      <c r="O3295" s="826">
        <v>2</v>
      </c>
      <c r="P3295" s="825">
        <v>509.72</v>
      </c>
      <c r="Q3295" s="827">
        <v>0.5</v>
      </c>
      <c r="R3295" s="822">
        <v>2</v>
      </c>
      <c r="S3295" s="827">
        <v>0.5</v>
      </c>
      <c r="T3295" s="826">
        <v>1</v>
      </c>
      <c r="U3295" s="828">
        <v>0.5</v>
      </c>
    </row>
    <row r="3296" spans="1:21" ht="14.45" customHeight="1" x14ac:dyDescent="0.2">
      <c r="A3296" s="821">
        <v>21</v>
      </c>
      <c r="B3296" s="822" t="s">
        <v>3465</v>
      </c>
      <c r="C3296" s="822" t="s">
        <v>3471</v>
      </c>
      <c r="D3296" s="823" t="s">
        <v>6113</v>
      </c>
      <c r="E3296" s="824" t="s">
        <v>3529</v>
      </c>
      <c r="F3296" s="822" t="s">
        <v>3466</v>
      </c>
      <c r="G3296" s="822" t="s">
        <v>3987</v>
      </c>
      <c r="H3296" s="822" t="s">
        <v>329</v>
      </c>
      <c r="I3296" s="822" t="s">
        <v>3988</v>
      </c>
      <c r="J3296" s="822" t="s">
        <v>3989</v>
      </c>
      <c r="K3296" s="822" t="s">
        <v>3990</v>
      </c>
      <c r="L3296" s="825">
        <v>453.18</v>
      </c>
      <c r="M3296" s="825">
        <v>453.18</v>
      </c>
      <c r="N3296" s="822">
        <v>1</v>
      </c>
      <c r="O3296" s="826">
        <v>0.5</v>
      </c>
      <c r="P3296" s="825">
        <v>453.18</v>
      </c>
      <c r="Q3296" s="827">
        <v>1</v>
      </c>
      <c r="R3296" s="822">
        <v>1</v>
      </c>
      <c r="S3296" s="827">
        <v>1</v>
      </c>
      <c r="T3296" s="826">
        <v>0.5</v>
      </c>
      <c r="U3296" s="828">
        <v>1</v>
      </c>
    </row>
    <row r="3297" spans="1:21" ht="14.45" customHeight="1" x14ac:dyDescent="0.2">
      <c r="A3297" s="821">
        <v>21</v>
      </c>
      <c r="B3297" s="822" t="s">
        <v>3465</v>
      </c>
      <c r="C3297" s="822" t="s">
        <v>3471</v>
      </c>
      <c r="D3297" s="823" t="s">
        <v>6113</v>
      </c>
      <c r="E3297" s="824" t="s">
        <v>3529</v>
      </c>
      <c r="F3297" s="822" t="s">
        <v>3466</v>
      </c>
      <c r="G3297" s="822" t="s">
        <v>3563</v>
      </c>
      <c r="H3297" s="822" t="s">
        <v>329</v>
      </c>
      <c r="I3297" s="822" t="s">
        <v>3991</v>
      </c>
      <c r="J3297" s="822" t="s">
        <v>841</v>
      </c>
      <c r="K3297" s="822" t="s">
        <v>3992</v>
      </c>
      <c r="L3297" s="825">
        <v>27.37</v>
      </c>
      <c r="M3297" s="825">
        <v>246.32999999999998</v>
      </c>
      <c r="N3297" s="822">
        <v>9</v>
      </c>
      <c r="O3297" s="826">
        <v>4.5</v>
      </c>
      <c r="P3297" s="825">
        <v>164.22</v>
      </c>
      <c r="Q3297" s="827">
        <v>0.66666666666666674</v>
      </c>
      <c r="R3297" s="822">
        <v>6</v>
      </c>
      <c r="S3297" s="827">
        <v>0.66666666666666663</v>
      </c>
      <c r="T3297" s="826">
        <v>3.5</v>
      </c>
      <c r="U3297" s="828">
        <v>0.77777777777777779</v>
      </c>
    </row>
    <row r="3298" spans="1:21" ht="14.45" customHeight="1" x14ac:dyDescent="0.2">
      <c r="A3298" s="821">
        <v>21</v>
      </c>
      <c r="B3298" s="822" t="s">
        <v>3465</v>
      </c>
      <c r="C3298" s="822" t="s">
        <v>3471</v>
      </c>
      <c r="D3298" s="823" t="s">
        <v>6113</v>
      </c>
      <c r="E3298" s="824" t="s">
        <v>3529</v>
      </c>
      <c r="F3298" s="822" t="s">
        <v>3466</v>
      </c>
      <c r="G3298" s="822" t="s">
        <v>3563</v>
      </c>
      <c r="H3298" s="822" t="s">
        <v>662</v>
      </c>
      <c r="I3298" s="822" t="s">
        <v>3179</v>
      </c>
      <c r="J3298" s="822" t="s">
        <v>841</v>
      </c>
      <c r="K3298" s="822" t="s">
        <v>3180</v>
      </c>
      <c r="L3298" s="825">
        <v>48.89</v>
      </c>
      <c r="M3298" s="825">
        <v>97.78</v>
      </c>
      <c r="N3298" s="822">
        <v>2</v>
      </c>
      <c r="O3298" s="826">
        <v>2</v>
      </c>
      <c r="P3298" s="825">
        <v>48.89</v>
      </c>
      <c r="Q3298" s="827">
        <v>0.5</v>
      </c>
      <c r="R3298" s="822">
        <v>1</v>
      </c>
      <c r="S3298" s="827">
        <v>0.5</v>
      </c>
      <c r="T3298" s="826">
        <v>1</v>
      </c>
      <c r="U3298" s="828">
        <v>0.5</v>
      </c>
    </row>
    <row r="3299" spans="1:21" ht="14.45" customHeight="1" x14ac:dyDescent="0.2">
      <c r="A3299" s="821">
        <v>21</v>
      </c>
      <c r="B3299" s="822" t="s">
        <v>3465</v>
      </c>
      <c r="C3299" s="822" t="s">
        <v>3471</v>
      </c>
      <c r="D3299" s="823" t="s">
        <v>6113</v>
      </c>
      <c r="E3299" s="824" t="s">
        <v>3529</v>
      </c>
      <c r="F3299" s="822" t="s">
        <v>3466</v>
      </c>
      <c r="G3299" s="822" t="s">
        <v>3563</v>
      </c>
      <c r="H3299" s="822" t="s">
        <v>329</v>
      </c>
      <c r="I3299" s="822" t="s">
        <v>3569</v>
      </c>
      <c r="J3299" s="822" t="s">
        <v>841</v>
      </c>
      <c r="K3299" s="822" t="s">
        <v>842</v>
      </c>
      <c r="L3299" s="825">
        <v>97.76</v>
      </c>
      <c r="M3299" s="825">
        <v>586.56000000000006</v>
      </c>
      <c r="N3299" s="822">
        <v>6</v>
      </c>
      <c r="O3299" s="826">
        <v>3.5</v>
      </c>
      <c r="P3299" s="825">
        <v>293.28000000000003</v>
      </c>
      <c r="Q3299" s="827">
        <v>0.5</v>
      </c>
      <c r="R3299" s="822">
        <v>3</v>
      </c>
      <c r="S3299" s="827">
        <v>0.5</v>
      </c>
      <c r="T3299" s="826">
        <v>1.5</v>
      </c>
      <c r="U3299" s="828">
        <v>0.42857142857142855</v>
      </c>
    </row>
    <row r="3300" spans="1:21" ht="14.45" customHeight="1" x14ac:dyDescent="0.2">
      <c r="A3300" s="821">
        <v>21</v>
      </c>
      <c r="B3300" s="822" t="s">
        <v>3465</v>
      </c>
      <c r="C3300" s="822" t="s">
        <v>3471</v>
      </c>
      <c r="D3300" s="823" t="s">
        <v>6113</v>
      </c>
      <c r="E3300" s="824" t="s">
        <v>3529</v>
      </c>
      <c r="F3300" s="822" t="s">
        <v>3466</v>
      </c>
      <c r="G3300" s="822" t="s">
        <v>3563</v>
      </c>
      <c r="H3300" s="822" t="s">
        <v>662</v>
      </c>
      <c r="I3300" s="822" t="s">
        <v>2649</v>
      </c>
      <c r="J3300" s="822" t="s">
        <v>841</v>
      </c>
      <c r="K3300" s="822" t="s">
        <v>2650</v>
      </c>
      <c r="L3300" s="825">
        <v>13.68</v>
      </c>
      <c r="M3300" s="825">
        <v>150.48000000000002</v>
      </c>
      <c r="N3300" s="822">
        <v>11</v>
      </c>
      <c r="O3300" s="826">
        <v>5</v>
      </c>
      <c r="P3300" s="825">
        <v>136.80000000000001</v>
      </c>
      <c r="Q3300" s="827">
        <v>0.90909090909090906</v>
      </c>
      <c r="R3300" s="822">
        <v>10</v>
      </c>
      <c r="S3300" s="827">
        <v>0.90909090909090906</v>
      </c>
      <c r="T3300" s="826">
        <v>4</v>
      </c>
      <c r="U3300" s="828">
        <v>0.8</v>
      </c>
    </row>
    <row r="3301" spans="1:21" ht="14.45" customHeight="1" x14ac:dyDescent="0.2">
      <c r="A3301" s="821">
        <v>21</v>
      </c>
      <c r="B3301" s="822" t="s">
        <v>3465</v>
      </c>
      <c r="C3301" s="822" t="s">
        <v>3471</v>
      </c>
      <c r="D3301" s="823" t="s">
        <v>6113</v>
      </c>
      <c r="E3301" s="824" t="s">
        <v>3529</v>
      </c>
      <c r="F3301" s="822" t="s">
        <v>3466</v>
      </c>
      <c r="G3301" s="822" t="s">
        <v>4446</v>
      </c>
      <c r="H3301" s="822" t="s">
        <v>662</v>
      </c>
      <c r="I3301" s="822" t="s">
        <v>2772</v>
      </c>
      <c r="J3301" s="822" t="s">
        <v>1423</v>
      </c>
      <c r="K3301" s="822" t="s">
        <v>2773</v>
      </c>
      <c r="L3301" s="825">
        <v>103.4</v>
      </c>
      <c r="M3301" s="825">
        <v>103.4</v>
      </c>
      <c r="N3301" s="822">
        <v>1</v>
      </c>
      <c r="O3301" s="826">
        <v>0.5</v>
      </c>
      <c r="P3301" s="825">
        <v>103.4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21</v>
      </c>
      <c r="B3302" s="822" t="s">
        <v>3465</v>
      </c>
      <c r="C3302" s="822" t="s">
        <v>3471</v>
      </c>
      <c r="D3302" s="823" t="s">
        <v>6113</v>
      </c>
      <c r="E3302" s="824" t="s">
        <v>3529</v>
      </c>
      <c r="F3302" s="822" t="s">
        <v>3466</v>
      </c>
      <c r="G3302" s="822" t="s">
        <v>4000</v>
      </c>
      <c r="H3302" s="822" t="s">
        <v>329</v>
      </c>
      <c r="I3302" s="822" t="s">
        <v>5496</v>
      </c>
      <c r="J3302" s="822" t="s">
        <v>4002</v>
      </c>
      <c r="K3302" s="822" t="s">
        <v>5497</v>
      </c>
      <c r="L3302" s="825">
        <v>145.72999999999999</v>
      </c>
      <c r="M3302" s="825">
        <v>145.72999999999999</v>
      </c>
      <c r="N3302" s="822">
        <v>1</v>
      </c>
      <c r="O3302" s="826">
        <v>0.5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21</v>
      </c>
      <c r="B3303" s="822" t="s">
        <v>3465</v>
      </c>
      <c r="C3303" s="822" t="s">
        <v>3471</v>
      </c>
      <c r="D3303" s="823" t="s">
        <v>6113</v>
      </c>
      <c r="E3303" s="824" t="s">
        <v>3529</v>
      </c>
      <c r="F3303" s="822" t="s">
        <v>3466</v>
      </c>
      <c r="G3303" s="822" t="s">
        <v>5738</v>
      </c>
      <c r="H3303" s="822" t="s">
        <v>329</v>
      </c>
      <c r="I3303" s="822" t="s">
        <v>5739</v>
      </c>
      <c r="J3303" s="822" t="s">
        <v>5740</v>
      </c>
      <c r="K3303" s="822" t="s">
        <v>5741</v>
      </c>
      <c r="L3303" s="825">
        <v>398.22</v>
      </c>
      <c r="M3303" s="825">
        <v>796.44</v>
      </c>
      <c r="N3303" s="822">
        <v>2</v>
      </c>
      <c r="O3303" s="826">
        <v>2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21</v>
      </c>
      <c r="B3304" s="822" t="s">
        <v>3465</v>
      </c>
      <c r="C3304" s="822" t="s">
        <v>3471</v>
      </c>
      <c r="D3304" s="823" t="s">
        <v>6113</v>
      </c>
      <c r="E3304" s="824" t="s">
        <v>3529</v>
      </c>
      <c r="F3304" s="822" t="s">
        <v>3466</v>
      </c>
      <c r="G3304" s="822" t="s">
        <v>3570</v>
      </c>
      <c r="H3304" s="822" t="s">
        <v>329</v>
      </c>
      <c r="I3304" s="822" t="s">
        <v>3571</v>
      </c>
      <c r="J3304" s="822" t="s">
        <v>695</v>
      </c>
      <c r="K3304" s="822" t="s">
        <v>3572</v>
      </c>
      <c r="L3304" s="825">
        <v>127.91</v>
      </c>
      <c r="M3304" s="825">
        <v>1790.7399999999998</v>
      </c>
      <c r="N3304" s="822">
        <v>14</v>
      </c>
      <c r="O3304" s="826">
        <v>11.5</v>
      </c>
      <c r="P3304" s="825">
        <v>639.54999999999995</v>
      </c>
      <c r="Q3304" s="827">
        <v>0.35714285714285715</v>
      </c>
      <c r="R3304" s="822">
        <v>5</v>
      </c>
      <c r="S3304" s="827">
        <v>0.35714285714285715</v>
      </c>
      <c r="T3304" s="826">
        <v>3</v>
      </c>
      <c r="U3304" s="828">
        <v>0.2608695652173913</v>
      </c>
    </row>
    <row r="3305" spans="1:21" ht="14.45" customHeight="1" x14ac:dyDescent="0.2">
      <c r="A3305" s="821">
        <v>21</v>
      </c>
      <c r="B3305" s="822" t="s">
        <v>3465</v>
      </c>
      <c r="C3305" s="822" t="s">
        <v>3471</v>
      </c>
      <c r="D3305" s="823" t="s">
        <v>6113</v>
      </c>
      <c r="E3305" s="824" t="s">
        <v>3529</v>
      </c>
      <c r="F3305" s="822" t="s">
        <v>3466</v>
      </c>
      <c r="G3305" s="822" t="s">
        <v>4447</v>
      </c>
      <c r="H3305" s="822" t="s">
        <v>329</v>
      </c>
      <c r="I3305" s="822" t="s">
        <v>4448</v>
      </c>
      <c r="J3305" s="822" t="s">
        <v>1980</v>
      </c>
      <c r="K3305" s="822" t="s">
        <v>1981</v>
      </c>
      <c r="L3305" s="825">
        <v>79.099999999999994</v>
      </c>
      <c r="M3305" s="825">
        <v>791.00000000000011</v>
      </c>
      <c r="N3305" s="822">
        <v>10</v>
      </c>
      <c r="O3305" s="826">
        <v>9.5</v>
      </c>
      <c r="P3305" s="825">
        <v>711.90000000000009</v>
      </c>
      <c r="Q3305" s="827">
        <v>0.9</v>
      </c>
      <c r="R3305" s="822">
        <v>9</v>
      </c>
      <c r="S3305" s="827">
        <v>0.9</v>
      </c>
      <c r="T3305" s="826">
        <v>8.5</v>
      </c>
      <c r="U3305" s="828">
        <v>0.89473684210526316</v>
      </c>
    </row>
    <row r="3306" spans="1:21" ht="14.45" customHeight="1" x14ac:dyDescent="0.2">
      <c r="A3306" s="821">
        <v>21</v>
      </c>
      <c r="B3306" s="822" t="s">
        <v>3465</v>
      </c>
      <c r="C3306" s="822" t="s">
        <v>3471</v>
      </c>
      <c r="D3306" s="823" t="s">
        <v>6113</v>
      </c>
      <c r="E3306" s="824" t="s">
        <v>3529</v>
      </c>
      <c r="F3306" s="822" t="s">
        <v>3466</v>
      </c>
      <c r="G3306" s="822" t="s">
        <v>4006</v>
      </c>
      <c r="H3306" s="822" t="s">
        <v>662</v>
      </c>
      <c r="I3306" s="822" t="s">
        <v>2844</v>
      </c>
      <c r="J3306" s="822" t="s">
        <v>2842</v>
      </c>
      <c r="K3306" s="822" t="s">
        <v>2845</v>
      </c>
      <c r="L3306" s="825">
        <v>87.67</v>
      </c>
      <c r="M3306" s="825">
        <v>789.02999999999986</v>
      </c>
      <c r="N3306" s="822">
        <v>9</v>
      </c>
      <c r="O3306" s="826">
        <v>4.5</v>
      </c>
      <c r="P3306" s="825">
        <v>701.3599999999999</v>
      </c>
      <c r="Q3306" s="827">
        <v>0.88888888888888895</v>
      </c>
      <c r="R3306" s="822">
        <v>8</v>
      </c>
      <c r="S3306" s="827">
        <v>0.88888888888888884</v>
      </c>
      <c r="T3306" s="826">
        <v>3.5</v>
      </c>
      <c r="U3306" s="828">
        <v>0.77777777777777779</v>
      </c>
    </row>
    <row r="3307" spans="1:21" ht="14.45" customHeight="1" x14ac:dyDescent="0.2">
      <c r="A3307" s="821">
        <v>21</v>
      </c>
      <c r="B3307" s="822" t="s">
        <v>3465</v>
      </c>
      <c r="C3307" s="822" t="s">
        <v>3471</v>
      </c>
      <c r="D3307" s="823" t="s">
        <v>6113</v>
      </c>
      <c r="E3307" s="824" t="s">
        <v>3529</v>
      </c>
      <c r="F3307" s="822" t="s">
        <v>3466</v>
      </c>
      <c r="G3307" s="822" t="s">
        <v>4006</v>
      </c>
      <c r="H3307" s="822" t="s">
        <v>662</v>
      </c>
      <c r="I3307" s="822" t="s">
        <v>4713</v>
      </c>
      <c r="J3307" s="822" t="s">
        <v>4008</v>
      </c>
      <c r="K3307" s="822" t="s">
        <v>3532</v>
      </c>
      <c r="L3307" s="825">
        <v>87.67</v>
      </c>
      <c r="M3307" s="825">
        <v>350.68</v>
      </c>
      <c r="N3307" s="822">
        <v>4</v>
      </c>
      <c r="O3307" s="826">
        <v>2.5</v>
      </c>
      <c r="P3307" s="825">
        <v>263.01</v>
      </c>
      <c r="Q3307" s="827">
        <v>0.75</v>
      </c>
      <c r="R3307" s="822">
        <v>3</v>
      </c>
      <c r="S3307" s="827">
        <v>0.75</v>
      </c>
      <c r="T3307" s="826">
        <v>1.5</v>
      </c>
      <c r="U3307" s="828">
        <v>0.6</v>
      </c>
    </row>
    <row r="3308" spans="1:21" ht="14.45" customHeight="1" x14ac:dyDescent="0.2">
      <c r="A3308" s="821">
        <v>21</v>
      </c>
      <c r="B3308" s="822" t="s">
        <v>3465</v>
      </c>
      <c r="C3308" s="822" t="s">
        <v>3471</v>
      </c>
      <c r="D3308" s="823" t="s">
        <v>6113</v>
      </c>
      <c r="E3308" s="824" t="s">
        <v>3529</v>
      </c>
      <c r="F3308" s="822" t="s">
        <v>3466</v>
      </c>
      <c r="G3308" s="822" t="s">
        <v>4006</v>
      </c>
      <c r="H3308" s="822" t="s">
        <v>329</v>
      </c>
      <c r="I3308" s="822" t="s">
        <v>4714</v>
      </c>
      <c r="J3308" s="822" t="s">
        <v>4008</v>
      </c>
      <c r="K3308" s="822" t="s">
        <v>4715</v>
      </c>
      <c r="L3308" s="825">
        <v>43.85</v>
      </c>
      <c r="M3308" s="825">
        <v>87.7</v>
      </c>
      <c r="N3308" s="822">
        <v>2</v>
      </c>
      <c r="O3308" s="826">
        <v>1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21</v>
      </c>
      <c r="B3309" s="822" t="s">
        <v>3465</v>
      </c>
      <c r="C3309" s="822" t="s">
        <v>3471</v>
      </c>
      <c r="D3309" s="823" t="s">
        <v>6113</v>
      </c>
      <c r="E3309" s="824" t="s">
        <v>3529</v>
      </c>
      <c r="F3309" s="822" t="s">
        <v>3466</v>
      </c>
      <c r="G3309" s="822" t="s">
        <v>4006</v>
      </c>
      <c r="H3309" s="822" t="s">
        <v>662</v>
      </c>
      <c r="I3309" s="822" t="s">
        <v>4007</v>
      </c>
      <c r="J3309" s="822" t="s">
        <v>4008</v>
      </c>
      <c r="K3309" s="822" t="s">
        <v>4009</v>
      </c>
      <c r="L3309" s="825">
        <v>28.39</v>
      </c>
      <c r="M3309" s="825">
        <v>113.56</v>
      </c>
      <c r="N3309" s="822">
        <v>4</v>
      </c>
      <c r="O3309" s="826">
        <v>1.5</v>
      </c>
      <c r="P3309" s="825">
        <v>85.17</v>
      </c>
      <c r="Q3309" s="827">
        <v>0.75</v>
      </c>
      <c r="R3309" s="822">
        <v>3</v>
      </c>
      <c r="S3309" s="827">
        <v>0.75</v>
      </c>
      <c r="T3309" s="826">
        <v>1</v>
      </c>
      <c r="U3309" s="828">
        <v>0.66666666666666663</v>
      </c>
    </row>
    <row r="3310" spans="1:21" ht="14.45" customHeight="1" x14ac:dyDescent="0.2">
      <c r="A3310" s="821">
        <v>21</v>
      </c>
      <c r="B3310" s="822" t="s">
        <v>3465</v>
      </c>
      <c r="C3310" s="822" t="s">
        <v>3471</v>
      </c>
      <c r="D3310" s="823" t="s">
        <v>6113</v>
      </c>
      <c r="E3310" s="824" t="s">
        <v>3529</v>
      </c>
      <c r="F3310" s="822" t="s">
        <v>3466</v>
      </c>
      <c r="G3310" s="822" t="s">
        <v>4010</v>
      </c>
      <c r="H3310" s="822" t="s">
        <v>329</v>
      </c>
      <c r="I3310" s="822" t="s">
        <v>5225</v>
      </c>
      <c r="J3310" s="822" t="s">
        <v>4451</v>
      </c>
      <c r="K3310" s="822" t="s">
        <v>5226</v>
      </c>
      <c r="L3310" s="825">
        <v>84.65</v>
      </c>
      <c r="M3310" s="825">
        <v>253.95000000000002</v>
      </c>
      <c r="N3310" s="822">
        <v>3</v>
      </c>
      <c r="O3310" s="826">
        <v>1</v>
      </c>
      <c r="P3310" s="825">
        <v>253.95000000000002</v>
      </c>
      <c r="Q3310" s="827">
        <v>1</v>
      </c>
      <c r="R3310" s="822">
        <v>3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21</v>
      </c>
      <c r="B3311" s="822" t="s">
        <v>3465</v>
      </c>
      <c r="C3311" s="822" t="s">
        <v>3471</v>
      </c>
      <c r="D3311" s="823" t="s">
        <v>6113</v>
      </c>
      <c r="E3311" s="824" t="s">
        <v>3529</v>
      </c>
      <c r="F3311" s="822" t="s">
        <v>3466</v>
      </c>
      <c r="G3311" s="822" t="s">
        <v>4010</v>
      </c>
      <c r="H3311" s="822" t="s">
        <v>329</v>
      </c>
      <c r="I3311" s="822" t="s">
        <v>3067</v>
      </c>
      <c r="J3311" s="822" t="s">
        <v>1416</v>
      </c>
      <c r="K3311" s="822" t="s">
        <v>1417</v>
      </c>
      <c r="L3311" s="825">
        <v>2573.2199999999998</v>
      </c>
      <c r="M3311" s="825">
        <v>2573.2199999999998</v>
      </c>
      <c r="N3311" s="822">
        <v>1</v>
      </c>
      <c r="O3311" s="826">
        <v>0.5</v>
      </c>
      <c r="P3311" s="825">
        <v>2573.2199999999998</v>
      </c>
      <c r="Q3311" s="827">
        <v>1</v>
      </c>
      <c r="R3311" s="822">
        <v>1</v>
      </c>
      <c r="S3311" s="827">
        <v>1</v>
      </c>
      <c r="T3311" s="826">
        <v>0.5</v>
      </c>
      <c r="U3311" s="828">
        <v>1</v>
      </c>
    </row>
    <row r="3312" spans="1:21" ht="14.45" customHeight="1" x14ac:dyDescent="0.2">
      <c r="A3312" s="821">
        <v>21</v>
      </c>
      <c r="B3312" s="822" t="s">
        <v>3465</v>
      </c>
      <c r="C3312" s="822" t="s">
        <v>3471</v>
      </c>
      <c r="D3312" s="823" t="s">
        <v>6113</v>
      </c>
      <c r="E3312" s="824" t="s">
        <v>3529</v>
      </c>
      <c r="F3312" s="822" t="s">
        <v>3466</v>
      </c>
      <c r="G3312" s="822" t="s">
        <v>5742</v>
      </c>
      <c r="H3312" s="822" t="s">
        <v>329</v>
      </c>
      <c r="I3312" s="822" t="s">
        <v>5743</v>
      </c>
      <c r="J3312" s="822" t="s">
        <v>5744</v>
      </c>
      <c r="K3312" s="822" t="s">
        <v>5745</v>
      </c>
      <c r="L3312" s="825">
        <v>51.06</v>
      </c>
      <c r="M3312" s="825">
        <v>102.12</v>
      </c>
      <c r="N3312" s="822">
        <v>2</v>
      </c>
      <c r="O3312" s="826">
        <v>0.5</v>
      </c>
      <c r="P3312" s="825">
        <v>102.12</v>
      </c>
      <c r="Q3312" s="827">
        <v>1</v>
      </c>
      <c r="R3312" s="822">
        <v>2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21</v>
      </c>
      <c r="B3313" s="822" t="s">
        <v>3465</v>
      </c>
      <c r="C3313" s="822" t="s">
        <v>3471</v>
      </c>
      <c r="D3313" s="823" t="s">
        <v>6113</v>
      </c>
      <c r="E3313" s="824" t="s">
        <v>3529</v>
      </c>
      <c r="F3313" s="822" t="s">
        <v>3466</v>
      </c>
      <c r="G3313" s="822" t="s">
        <v>4026</v>
      </c>
      <c r="H3313" s="822" t="s">
        <v>662</v>
      </c>
      <c r="I3313" s="822" t="s">
        <v>2780</v>
      </c>
      <c r="J3313" s="822" t="s">
        <v>2776</v>
      </c>
      <c r="K3313" s="822" t="s">
        <v>2781</v>
      </c>
      <c r="L3313" s="825">
        <v>34.47</v>
      </c>
      <c r="M3313" s="825">
        <v>34.47</v>
      </c>
      <c r="N3313" s="822">
        <v>1</v>
      </c>
      <c r="O3313" s="826">
        <v>0.5</v>
      </c>
      <c r="P3313" s="825">
        <v>34.47</v>
      </c>
      <c r="Q3313" s="827">
        <v>1</v>
      </c>
      <c r="R3313" s="822">
        <v>1</v>
      </c>
      <c r="S3313" s="827">
        <v>1</v>
      </c>
      <c r="T3313" s="826">
        <v>0.5</v>
      </c>
      <c r="U3313" s="828">
        <v>1</v>
      </c>
    </row>
    <row r="3314" spans="1:21" ht="14.45" customHeight="1" x14ac:dyDescent="0.2">
      <c r="A3314" s="821">
        <v>21</v>
      </c>
      <c r="B3314" s="822" t="s">
        <v>3465</v>
      </c>
      <c r="C3314" s="822" t="s">
        <v>3471</v>
      </c>
      <c r="D3314" s="823" t="s">
        <v>6113</v>
      </c>
      <c r="E3314" s="824" t="s">
        <v>3529</v>
      </c>
      <c r="F3314" s="822" t="s">
        <v>3466</v>
      </c>
      <c r="G3314" s="822" t="s">
        <v>4036</v>
      </c>
      <c r="H3314" s="822" t="s">
        <v>329</v>
      </c>
      <c r="I3314" s="822" t="s">
        <v>4037</v>
      </c>
      <c r="J3314" s="822" t="s">
        <v>1482</v>
      </c>
      <c r="K3314" s="822" t="s">
        <v>4038</v>
      </c>
      <c r="L3314" s="825">
        <v>128.69999999999999</v>
      </c>
      <c r="M3314" s="825">
        <v>128.69999999999999</v>
      </c>
      <c r="N3314" s="822">
        <v>1</v>
      </c>
      <c r="O3314" s="826">
        <v>0.5</v>
      </c>
      <c r="P3314" s="825">
        <v>128.69999999999999</v>
      </c>
      <c r="Q3314" s="827">
        <v>1</v>
      </c>
      <c r="R3314" s="822">
        <v>1</v>
      </c>
      <c r="S3314" s="827">
        <v>1</v>
      </c>
      <c r="T3314" s="826">
        <v>0.5</v>
      </c>
      <c r="U3314" s="828">
        <v>1</v>
      </c>
    </row>
    <row r="3315" spans="1:21" ht="14.45" customHeight="1" x14ac:dyDescent="0.2">
      <c r="A3315" s="821">
        <v>21</v>
      </c>
      <c r="B3315" s="822" t="s">
        <v>3465</v>
      </c>
      <c r="C3315" s="822" t="s">
        <v>3471</v>
      </c>
      <c r="D3315" s="823" t="s">
        <v>6113</v>
      </c>
      <c r="E3315" s="824" t="s">
        <v>3529</v>
      </c>
      <c r="F3315" s="822" t="s">
        <v>3466</v>
      </c>
      <c r="G3315" s="822" t="s">
        <v>4036</v>
      </c>
      <c r="H3315" s="822" t="s">
        <v>329</v>
      </c>
      <c r="I3315" s="822" t="s">
        <v>4039</v>
      </c>
      <c r="J3315" s="822" t="s">
        <v>1482</v>
      </c>
      <c r="K3315" s="822" t="s">
        <v>4040</v>
      </c>
      <c r="L3315" s="825">
        <v>181.04</v>
      </c>
      <c r="M3315" s="825">
        <v>181.04</v>
      </c>
      <c r="N3315" s="822">
        <v>1</v>
      </c>
      <c r="O3315" s="826">
        <v>0.5</v>
      </c>
      <c r="P3315" s="825">
        <v>181.04</v>
      </c>
      <c r="Q3315" s="827">
        <v>1</v>
      </c>
      <c r="R3315" s="822">
        <v>1</v>
      </c>
      <c r="S3315" s="827">
        <v>1</v>
      </c>
      <c r="T3315" s="826">
        <v>0.5</v>
      </c>
      <c r="U3315" s="828">
        <v>1</v>
      </c>
    </row>
    <row r="3316" spans="1:21" ht="14.45" customHeight="1" x14ac:dyDescent="0.2">
      <c r="A3316" s="821">
        <v>21</v>
      </c>
      <c r="B3316" s="822" t="s">
        <v>3465</v>
      </c>
      <c r="C3316" s="822" t="s">
        <v>3471</v>
      </c>
      <c r="D3316" s="823" t="s">
        <v>6113</v>
      </c>
      <c r="E3316" s="824" t="s">
        <v>3529</v>
      </c>
      <c r="F3316" s="822" t="s">
        <v>3466</v>
      </c>
      <c r="G3316" s="822" t="s">
        <v>5004</v>
      </c>
      <c r="H3316" s="822" t="s">
        <v>662</v>
      </c>
      <c r="I3316" s="822" t="s">
        <v>5330</v>
      </c>
      <c r="J3316" s="822" t="s">
        <v>1599</v>
      </c>
      <c r="K3316" s="822" t="s">
        <v>1600</v>
      </c>
      <c r="L3316" s="825">
        <v>63.75</v>
      </c>
      <c r="M3316" s="825">
        <v>63.75</v>
      </c>
      <c r="N3316" s="822">
        <v>1</v>
      </c>
      <c r="O3316" s="826">
        <v>1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21</v>
      </c>
      <c r="B3317" s="822" t="s">
        <v>3465</v>
      </c>
      <c r="C3317" s="822" t="s">
        <v>3471</v>
      </c>
      <c r="D3317" s="823" t="s">
        <v>6113</v>
      </c>
      <c r="E3317" s="824" t="s">
        <v>3529</v>
      </c>
      <c r="F3317" s="822" t="s">
        <v>3466</v>
      </c>
      <c r="G3317" s="822" t="s">
        <v>4044</v>
      </c>
      <c r="H3317" s="822" t="s">
        <v>329</v>
      </c>
      <c r="I3317" s="822" t="s">
        <v>4045</v>
      </c>
      <c r="J3317" s="822" t="s">
        <v>1197</v>
      </c>
      <c r="K3317" s="822" t="s">
        <v>4046</v>
      </c>
      <c r="L3317" s="825">
        <v>0</v>
      </c>
      <c r="M3317" s="825">
        <v>0</v>
      </c>
      <c r="N3317" s="822">
        <v>3</v>
      </c>
      <c r="O3317" s="826">
        <v>1.5</v>
      </c>
      <c r="P3317" s="825">
        <v>0</v>
      </c>
      <c r="Q3317" s="827"/>
      <c r="R3317" s="822">
        <v>3</v>
      </c>
      <c r="S3317" s="827">
        <v>1</v>
      </c>
      <c r="T3317" s="826">
        <v>1.5</v>
      </c>
      <c r="U3317" s="828">
        <v>1</v>
      </c>
    </row>
    <row r="3318" spans="1:21" ht="14.45" customHeight="1" x14ac:dyDescent="0.2">
      <c r="A3318" s="821">
        <v>21</v>
      </c>
      <c r="B3318" s="822" t="s">
        <v>3465</v>
      </c>
      <c r="C3318" s="822" t="s">
        <v>3471</v>
      </c>
      <c r="D3318" s="823" t="s">
        <v>6113</v>
      </c>
      <c r="E3318" s="824" t="s">
        <v>3529</v>
      </c>
      <c r="F3318" s="822" t="s">
        <v>3466</v>
      </c>
      <c r="G3318" s="822" t="s">
        <v>4465</v>
      </c>
      <c r="H3318" s="822" t="s">
        <v>329</v>
      </c>
      <c r="I3318" s="822" t="s">
        <v>4466</v>
      </c>
      <c r="J3318" s="822" t="s">
        <v>1507</v>
      </c>
      <c r="K3318" s="822" t="s">
        <v>4467</v>
      </c>
      <c r="L3318" s="825">
        <v>73.09</v>
      </c>
      <c r="M3318" s="825">
        <v>219.27</v>
      </c>
      <c r="N3318" s="822">
        <v>3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21</v>
      </c>
      <c r="B3319" s="822" t="s">
        <v>3465</v>
      </c>
      <c r="C3319" s="822" t="s">
        <v>3471</v>
      </c>
      <c r="D3319" s="823" t="s">
        <v>6113</v>
      </c>
      <c r="E3319" s="824" t="s">
        <v>3529</v>
      </c>
      <c r="F3319" s="822" t="s">
        <v>3466</v>
      </c>
      <c r="G3319" s="822" t="s">
        <v>5746</v>
      </c>
      <c r="H3319" s="822" t="s">
        <v>329</v>
      </c>
      <c r="I3319" s="822" t="s">
        <v>5747</v>
      </c>
      <c r="J3319" s="822" t="s">
        <v>5748</v>
      </c>
      <c r="K3319" s="822" t="s">
        <v>5749</v>
      </c>
      <c r="L3319" s="825">
        <v>83.68</v>
      </c>
      <c r="M3319" s="825">
        <v>251.04000000000002</v>
      </c>
      <c r="N3319" s="822">
        <v>3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21</v>
      </c>
      <c r="B3320" s="822" t="s">
        <v>3465</v>
      </c>
      <c r="C3320" s="822" t="s">
        <v>3471</v>
      </c>
      <c r="D3320" s="823" t="s">
        <v>6113</v>
      </c>
      <c r="E3320" s="824" t="s">
        <v>3529</v>
      </c>
      <c r="F3320" s="822" t="s">
        <v>3466</v>
      </c>
      <c r="G3320" s="822" t="s">
        <v>3578</v>
      </c>
      <c r="H3320" s="822" t="s">
        <v>662</v>
      </c>
      <c r="I3320" s="822" t="s">
        <v>3032</v>
      </c>
      <c r="J3320" s="822" t="s">
        <v>1338</v>
      </c>
      <c r="K3320" s="822" t="s">
        <v>1340</v>
      </c>
      <c r="L3320" s="825">
        <v>0</v>
      </c>
      <c r="M3320" s="825">
        <v>0</v>
      </c>
      <c r="N3320" s="822">
        <v>46</v>
      </c>
      <c r="O3320" s="826">
        <v>24.5</v>
      </c>
      <c r="P3320" s="825">
        <v>0</v>
      </c>
      <c r="Q3320" s="827"/>
      <c r="R3320" s="822">
        <v>22</v>
      </c>
      <c r="S3320" s="827">
        <v>0.47826086956521741</v>
      </c>
      <c r="T3320" s="826">
        <v>11.5</v>
      </c>
      <c r="U3320" s="828">
        <v>0.46938775510204084</v>
      </c>
    </row>
    <row r="3321" spans="1:21" ht="14.45" customHeight="1" x14ac:dyDescent="0.2">
      <c r="A3321" s="821">
        <v>21</v>
      </c>
      <c r="B3321" s="822" t="s">
        <v>3465</v>
      </c>
      <c r="C3321" s="822" t="s">
        <v>3471</v>
      </c>
      <c r="D3321" s="823" t="s">
        <v>6113</v>
      </c>
      <c r="E3321" s="824" t="s">
        <v>3529</v>
      </c>
      <c r="F3321" s="822" t="s">
        <v>3466</v>
      </c>
      <c r="G3321" s="822" t="s">
        <v>4050</v>
      </c>
      <c r="H3321" s="822" t="s">
        <v>329</v>
      </c>
      <c r="I3321" s="822" t="s">
        <v>4051</v>
      </c>
      <c r="J3321" s="822" t="s">
        <v>1601</v>
      </c>
      <c r="K3321" s="822" t="s">
        <v>4052</v>
      </c>
      <c r="L3321" s="825">
        <v>169.24</v>
      </c>
      <c r="M3321" s="825">
        <v>338.48</v>
      </c>
      <c r="N3321" s="822">
        <v>2</v>
      </c>
      <c r="O3321" s="826">
        <v>1</v>
      </c>
      <c r="P3321" s="825">
        <v>169.24</v>
      </c>
      <c r="Q3321" s="827">
        <v>0.5</v>
      </c>
      <c r="R3321" s="822">
        <v>1</v>
      </c>
      <c r="S3321" s="827">
        <v>0.5</v>
      </c>
      <c r="T3321" s="826">
        <v>0.5</v>
      </c>
      <c r="U3321" s="828">
        <v>0.5</v>
      </c>
    </row>
    <row r="3322" spans="1:21" ht="14.45" customHeight="1" x14ac:dyDescent="0.2">
      <c r="A3322" s="821">
        <v>21</v>
      </c>
      <c r="B3322" s="822" t="s">
        <v>3465</v>
      </c>
      <c r="C3322" s="822" t="s">
        <v>3471</v>
      </c>
      <c r="D3322" s="823" t="s">
        <v>6113</v>
      </c>
      <c r="E3322" s="824" t="s">
        <v>3529</v>
      </c>
      <c r="F3322" s="822" t="s">
        <v>3466</v>
      </c>
      <c r="G3322" s="822" t="s">
        <v>4050</v>
      </c>
      <c r="H3322" s="822" t="s">
        <v>329</v>
      </c>
      <c r="I3322" s="822" t="s">
        <v>4053</v>
      </c>
      <c r="J3322" s="822" t="s">
        <v>1601</v>
      </c>
      <c r="K3322" s="822" t="s">
        <v>4054</v>
      </c>
      <c r="L3322" s="825">
        <v>26.12</v>
      </c>
      <c r="M3322" s="825">
        <v>52.24</v>
      </c>
      <c r="N3322" s="822">
        <v>2</v>
      </c>
      <c r="O3322" s="826">
        <v>2</v>
      </c>
      <c r="P3322" s="825">
        <v>52.24</v>
      </c>
      <c r="Q3322" s="827">
        <v>1</v>
      </c>
      <c r="R3322" s="822">
        <v>2</v>
      </c>
      <c r="S3322" s="827">
        <v>1</v>
      </c>
      <c r="T3322" s="826">
        <v>2</v>
      </c>
      <c r="U3322" s="828">
        <v>1</v>
      </c>
    </row>
    <row r="3323" spans="1:21" ht="14.45" customHeight="1" x14ac:dyDescent="0.2">
      <c r="A3323" s="821">
        <v>21</v>
      </c>
      <c r="B3323" s="822" t="s">
        <v>3465</v>
      </c>
      <c r="C3323" s="822" t="s">
        <v>3471</v>
      </c>
      <c r="D3323" s="823" t="s">
        <v>6113</v>
      </c>
      <c r="E3323" s="824" t="s">
        <v>3529</v>
      </c>
      <c r="F3323" s="822" t="s">
        <v>3466</v>
      </c>
      <c r="G3323" s="822" t="s">
        <v>4050</v>
      </c>
      <c r="H3323" s="822" t="s">
        <v>329</v>
      </c>
      <c r="I3323" s="822" t="s">
        <v>4053</v>
      </c>
      <c r="J3323" s="822" t="s">
        <v>1601</v>
      </c>
      <c r="K3323" s="822" t="s">
        <v>4054</v>
      </c>
      <c r="L3323" s="825">
        <v>33.85</v>
      </c>
      <c r="M3323" s="825">
        <v>135.4</v>
      </c>
      <c r="N3323" s="822">
        <v>4</v>
      </c>
      <c r="O3323" s="826">
        <v>2</v>
      </c>
      <c r="P3323" s="825">
        <v>101.55000000000001</v>
      </c>
      <c r="Q3323" s="827">
        <v>0.75</v>
      </c>
      <c r="R3323" s="822">
        <v>3</v>
      </c>
      <c r="S3323" s="827">
        <v>0.75</v>
      </c>
      <c r="T3323" s="826">
        <v>1</v>
      </c>
      <c r="U3323" s="828">
        <v>0.5</v>
      </c>
    </row>
    <row r="3324" spans="1:21" ht="14.45" customHeight="1" x14ac:dyDescent="0.2">
      <c r="A3324" s="821">
        <v>21</v>
      </c>
      <c r="B3324" s="822" t="s">
        <v>3465</v>
      </c>
      <c r="C3324" s="822" t="s">
        <v>3471</v>
      </c>
      <c r="D3324" s="823" t="s">
        <v>6113</v>
      </c>
      <c r="E3324" s="824" t="s">
        <v>3529</v>
      </c>
      <c r="F3324" s="822" t="s">
        <v>3466</v>
      </c>
      <c r="G3324" s="822" t="s">
        <v>4050</v>
      </c>
      <c r="H3324" s="822" t="s">
        <v>329</v>
      </c>
      <c r="I3324" s="822" t="s">
        <v>4866</v>
      </c>
      <c r="J3324" s="822" t="s">
        <v>1601</v>
      </c>
      <c r="K3324" s="822" t="s">
        <v>4052</v>
      </c>
      <c r="L3324" s="825">
        <v>169.24</v>
      </c>
      <c r="M3324" s="825">
        <v>169.24</v>
      </c>
      <c r="N3324" s="822">
        <v>1</v>
      </c>
      <c r="O3324" s="826">
        <v>1</v>
      </c>
      <c r="P3324" s="825">
        <v>169.24</v>
      </c>
      <c r="Q3324" s="827">
        <v>1</v>
      </c>
      <c r="R3324" s="822">
        <v>1</v>
      </c>
      <c r="S3324" s="827">
        <v>1</v>
      </c>
      <c r="T3324" s="826">
        <v>1</v>
      </c>
      <c r="U3324" s="828">
        <v>1</v>
      </c>
    </row>
    <row r="3325" spans="1:21" ht="14.45" customHeight="1" x14ac:dyDescent="0.2">
      <c r="A3325" s="821">
        <v>21</v>
      </c>
      <c r="B3325" s="822" t="s">
        <v>3465</v>
      </c>
      <c r="C3325" s="822" t="s">
        <v>3471</v>
      </c>
      <c r="D3325" s="823" t="s">
        <v>6113</v>
      </c>
      <c r="E3325" s="824" t="s">
        <v>3529</v>
      </c>
      <c r="F3325" s="822" t="s">
        <v>3466</v>
      </c>
      <c r="G3325" s="822" t="s">
        <v>4057</v>
      </c>
      <c r="H3325" s="822" t="s">
        <v>329</v>
      </c>
      <c r="I3325" s="822" t="s">
        <v>4058</v>
      </c>
      <c r="J3325" s="822" t="s">
        <v>773</v>
      </c>
      <c r="K3325" s="822" t="s">
        <v>774</v>
      </c>
      <c r="L3325" s="825">
        <v>59.56</v>
      </c>
      <c r="M3325" s="825">
        <v>357.36</v>
      </c>
      <c r="N3325" s="822">
        <v>6</v>
      </c>
      <c r="O3325" s="826">
        <v>5</v>
      </c>
      <c r="P3325" s="825">
        <v>119.12</v>
      </c>
      <c r="Q3325" s="827">
        <v>0.33333333333333331</v>
      </c>
      <c r="R3325" s="822">
        <v>2</v>
      </c>
      <c r="S3325" s="827">
        <v>0.33333333333333331</v>
      </c>
      <c r="T3325" s="826">
        <v>1.5</v>
      </c>
      <c r="U3325" s="828">
        <v>0.3</v>
      </c>
    </row>
    <row r="3326" spans="1:21" ht="14.45" customHeight="1" x14ac:dyDescent="0.2">
      <c r="A3326" s="821">
        <v>21</v>
      </c>
      <c r="B3326" s="822" t="s">
        <v>3465</v>
      </c>
      <c r="C3326" s="822" t="s">
        <v>3471</v>
      </c>
      <c r="D3326" s="823" t="s">
        <v>6113</v>
      </c>
      <c r="E3326" s="824" t="s">
        <v>3529</v>
      </c>
      <c r="F3326" s="822" t="s">
        <v>3466</v>
      </c>
      <c r="G3326" s="822" t="s">
        <v>4057</v>
      </c>
      <c r="H3326" s="822" t="s">
        <v>329</v>
      </c>
      <c r="I3326" s="822" t="s">
        <v>4059</v>
      </c>
      <c r="J3326" s="822" t="s">
        <v>773</v>
      </c>
      <c r="K3326" s="822" t="s">
        <v>774</v>
      </c>
      <c r="L3326" s="825">
        <v>59.56</v>
      </c>
      <c r="M3326" s="825">
        <v>59.56</v>
      </c>
      <c r="N3326" s="822">
        <v>1</v>
      </c>
      <c r="O3326" s="826">
        <v>0.5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21</v>
      </c>
      <c r="B3327" s="822" t="s">
        <v>3465</v>
      </c>
      <c r="C3327" s="822" t="s">
        <v>3471</v>
      </c>
      <c r="D3327" s="823" t="s">
        <v>6113</v>
      </c>
      <c r="E3327" s="824" t="s">
        <v>3529</v>
      </c>
      <c r="F3327" s="822" t="s">
        <v>3466</v>
      </c>
      <c r="G3327" s="822" t="s">
        <v>5646</v>
      </c>
      <c r="H3327" s="822" t="s">
        <v>329</v>
      </c>
      <c r="I3327" s="822" t="s">
        <v>5647</v>
      </c>
      <c r="J3327" s="822" t="s">
        <v>1795</v>
      </c>
      <c r="K3327" s="822" t="s">
        <v>5648</v>
      </c>
      <c r="L3327" s="825">
        <v>219.37</v>
      </c>
      <c r="M3327" s="825">
        <v>438.74</v>
      </c>
      <c r="N3327" s="822">
        <v>2</v>
      </c>
      <c r="O3327" s="826">
        <v>1</v>
      </c>
      <c r="P3327" s="825">
        <v>438.74</v>
      </c>
      <c r="Q3327" s="827">
        <v>1</v>
      </c>
      <c r="R3327" s="822">
        <v>2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21</v>
      </c>
      <c r="B3328" s="822" t="s">
        <v>3465</v>
      </c>
      <c r="C3328" s="822" t="s">
        <v>3471</v>
      </c>
      <c r="D3328" s="823" t="s">
        <v>6113</v>
      </c>
      <c r="E3328" s="824" t="s">
        <v>3529</v>
      </c>
      <c r="F3328" s="822" t="s">
        <v>3466</v>
      </c>
      <c r="G3328" s="822" t="s">
        <v>4060</v>
      </c>
      <c r="H3328" s="822" t="s">
        <v>662</v>
      </c>
      <c r="I3328" s="822" t="s">
        <v>4061</v>
      </c>
      <c r="J3328" s="822" t="s">
        <v>4062</v>
      </c>
      <c r="K3328" s="822" t="s">
        <v>768</v>
      </c>
      <c r="L3328" s="825">
        <v>502.31</v>
      </c>
      <c r="M3328" s="825">
        <v>40687.110000000015</v>
      </c>
      <c r="N3328" s="822">
        <v>81</v>
      </c>
      <c r="O3328" s="826">
        <v>79.5</v>
      </c>
      <c r="P3328" s="825">
        <v>21097.020000000008</v>
      </c>
      <c r="Q3328" s="827">
        <v>0.51851851851851849</v>
      </c>
      <c r="R3328" s="822">
        <v>42</v>
      </c>
      <c r="S3328" s="827">
        <v>0.51851851851851849</v>
      </c>
      <c r="T3328" s="826">
        <v>41</v>
      </c>
      <c r="U3328" s="828">
        <v>0.51572327044025157</v>
      </c>
    </row>
    <row r="3329" spans="1:21" ht="14.45" customHeight="1" x14ac:dyDescent="0.2">
      <c r="A3329" s="821">
        <v>21</v>
      </c>
      <c r="B3329" s="822" t="s">
        <v>3465</v>
      </c>
      <c r="C3329" s="822" t="s">
        <v>3471</v>
      </c>
      <c r="D3329" s="823" t="s">
        <v>6113</v>
      </c>
      <c r="E3329" s="824" t="s">
        <v>3529</v>
      </c>
      <c r="F3329" s="822" t="s">
        <v>3466</v>
      </c>
      <c r="G3329" s="822" t="s">
        <v>4064</v>
      </c>
      <c r="H3329" s="822" t="s">
        <v>329</v>
      </c>
      <c r="I3329" s="822" t="s">
        <v>4574</v>
      </c>
      <c r="J3329" s="822" t="s">
        <v>4472</v>
      </c>
      <c r="K3329" s="822" t="s">
        <v>4575</v>
      </c>
      <c r="L3329" s="825">
        <v>118.65</v>
      </c>
      <c r="M3329" s="825">
        <v>118.65</v>
      </c>
      <c r="N3329" s="822">
        <v>1</v>
      </c>
      <c r="O3329" s="826">
        <v>0.5</v>
      </c>
      <c r="P3329" s="825">
        <v>118.65</v>
      </c>
      <c r="Q3329" s="827">
        <v>1</v>
      </c>
      <c r="R3329" s="822">
        <v>1</v>
      </c>
      <c r="S3329" s="827">
        <v>1</v>
      </c>
      <c r="T3329" s="826">
        <v>0.5</v>
      </c>
      <c r="U3329" s="828">
        <v>1</v>
      </c>
    </row>
    <row r="3330" spans="1:21" ht="14.45" customHeight="1" x14ac:dyDescent="0.2">
      <c r="A3330" s="821">
        <v>21</v>
      </c>
      <c r="B3330" s="822" t="s">
        <v>3465</v>
      </c>
      <c r="C3330" s="822" t="s">
        <v>3471</v>
      </c>
      <c r="D3330" s="823" t="s">
        <v>6113</v>
      </c>
      <c r="E3330" s="824" t="s">
        <v>3529</v>
      </c>
      <c r="F3330" s="822" t="s">
        <v>3466</v>
      </c>
      <c r="G3330" s="822" t="s">
        <v>4064</v>
      </c>
      <c r="H3330" s="822" t="s">
        <v>329</v>
      </c>
      <c r="I3330" s="822" t="s">
        <v>5750</v>
      </c>
      <c r="J3330" s="822" t="s">
        <v>4472</v>
      </c>
      <c r="K3330" s="822" t="s">
        <v>5751</v>
      </c>
      <c r="L3330" s="825">
        <v>73.83</v>
      </c>
      <c r="M3330" s="825">
        <v>73.83</v>
      </c>
      <c r="N3330" s="822">
        <v>1</v>
      </c>
      <c r="O3330" s="826">
        <v>1</v>
      </c>
      <c r="P3330" s="825">
        <v>73.83</v>
      </c>
      <c r="Q3330" s="827">
        <v>1</v>
      </c>
      <c r="R3330" s="822">
        <v>1</v>
      </c>
      <c r="S3330" s="827">
        <v>1</v>
      </c>
      <c r="T3330" s="826">
        <v>1</v>
      </c>
      <c r="U3330" s="828">
        <v>1</v>
      </c>
    </row>
    <row r="3331" spans="1:21" ht="14.45" customHeight="1" x14ac:dyDescent="0.2">
      <c r="A3331" s="821">
        <v>21</v>
      </c>
      <c r="B3331" s="822" t="s">
        <v>3465</v>
      </c>
      <c r="C3331" s="822" t="s">
        <v>3471</v>
      </c>
      <c r="D3331" s="823" t="s">
        <v>6113</v>
      </c>
      <c r="E3331" s="824" t="s">
        <v>3529</v>
      </c>
      <c r="F3331" s="822" t="s">
        <v>3466</v>
      </c>
      <c r="G3331" s="822" t="s">
        <v>4069</v>
      </c>
      <c r="H3331" s="822" t="s">
        <v>662</v>
      </c>
      <c r="I3331" s="822" t="s">
        <v>4070</v>
      </c>
      <c r="J3331" s="822" t="s">
        <v>4071</v>
      </c>
      <c r="K3331" s="822" t="s">
        <v>4072</v>
      </c>
      <c r="L3331" s="825">
        <v>4017.02</v>
      </c>
      <c r="M3331" s="825">
        <v>20085.099999999999</v>
      </c>
      <c r="N3331" s="822">
        <v>5</v>
      </c>
      <c r="O3331" s="826">
        <v>1</v>
      </c>
      <c r="P3331" s="825">
        <v>20085.099999999999</v>
      </c>
      <c r="Q3331" s="827">
        <v>1</v>
      </c>
      <c r="R3331" s="822">
        <v>5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21</v>
      </c>
      <c r="B3332" s="822" t="s">
        <v>3465</v>
      </c>
      <c r="C3332" s="822" t="s">
        <v>3471</v>
      </c>
      <c r="D3332" s="823" t="s">
        <v>6113</v>
      </c>
      <c r="E3332" s="824" t="s">
        <v>3529</v>
      </c>
      <c r="F3332" s="822" t="s">
        <v>3466</v>
      </c>
      <c r="G3332" s="822" t="s">
        <v>4069</v>
      </c>
      <c r="H3332" s="822" t="s">
        <v>662</v>
      </c>
      <c r="I3332" s="822" t="s">
        <v>4073</v>
      </c>
      <c r="J3332" s="822" t="s">
        <v>4071</v>
      </c>
      <c r="K3332" s="822" t="s">
        <v>4074</v>
      </c>
      <c r="L3332" s="825">
        <v>5623.83</v>
      </c>
      <c r="M3332" s="825">
        <v>5623.83</v>
      </c>
      <c r="N3332" s="822">
        <v>1</v>
      </c>
      <c r="O3332" s="826">
        <v>0.5</v>
      </c>
      <c r="P3332" s="825">
        <v>5623.83</v>
      </c>
      <c r="Q3332" s="827">
        <v>1</v>
      </c>
      <c r="R3332" s="822">
        <v>1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21</v>
      </c>
      <c r="B3333" s="822" t="s">
        <v>3465</v>
      </c>
      <c r="C3333" s="822" t="s">
        <v>3471</v>
      </c>
      <c r="D3333" s="823" t="s">
        <v>6113</v>
      </c>
      <c r="E3333" s="824" t="s">
        <v>3529</v>
      </c>
      <c r="F3333" s="822" t="s">
        <v>3466</v>
      </c>
      <c r="G3333" s="822" t="s">
        <v>4069</v>
      </c>
      <c r="H3333" s="822" t="s">
        <v>662</v>
      </c>
      <c r="I3333" s="822" t="s">
        <v>4075</v>
      </c>
      <c r="J3333" s="822" t="s">
        <v>4071</v>
      </c>
      <c r="K3333" s="822" t="s">
        <v>4076</v>
      </c>
      <c r="L3333" s="825">
        <v>803.4</v>
      </c>
      <c r="M3333" s="825">
        <v>8034</v>
      </c>
      <c r="N3333" s="822">
        <v>10</v>
      </c>
      <c r="O3333" s="826">
        <v>1.5</v>
      </c>
      <c r="P3333" s="825">
        <v>8034</v>
      </c>
      <c r="Q3333" s="827">
        <v>1</v>
      </c>
      <c r="R3333" s="822">
        <v>10</v>
      </c>
      <c r="S3333" s="827">
        <v>1</v>
      </c>
      <c r="T3333" s="826">
        <v>1.5</v>
      </c>
      <c r="U3333" s="828">
        <v>1</v>
      </c>
    </row>
    <row r="3334" spans="1:21" ht="14.45" customHeight="1" x14ac:dyDescent="0.2">
      <c r="A3334" s="821">
        <v>21</v>
      </c>
      <c r="B3334" s="822" t="s">
        <v>3465</v>
      </c>
      <c r="C3334" s="822" t="s">
        <v>3471</v>
      </c>
      <c r="D3334" s="823" t="s">
        <v>6113</v>
      </c>
      <c r="E3334" s="824" t="s">
        <v>3529</v>
      </c>
      <c r="F3334" s="822" t="s">
        <v>3466</v>
      </c>
      <c r="G3334" s="822" t="s">
        <v>4081</v>
      </c>
      <c r="H3334" s="822" t="s">
        <v>329</v>
      </c>
      <c r="I3334" s="822" t="s">
        <v>4082</v>
      </c>
      <c r="J3334" s="822" t="s">
        <v>1535</v>
      </c>
      <c r="K3334" s="822" t="s">
        <v>4083</v>
      </c>
      <c r="L3334" s="825">
        <v>98.2</v>
      </c>
      <c r="M3334" s="825">
        <v>98.2</v>
      </c>
      <c r="N3334" s="822">
        <v>1</v>
      </c>
      <c r="O3334" s="826">
        <v>1</v>
      </c>
      <c r="P3334" s="825">
        <v>98.2</v>
      </c>
      <c r="Q3334" s="827">
        <v>1</v>
      </c>
      <c r="R3334" s="822">
        <v>1</v>
      </c>
      <c r="S3334" s="827">
        <v>1</v>
      </c>
      <c r="T3334" s="826">
        <v>1</v>
      </c>
      <c r="U3334" s="828">
        <v>1</v>
      </c>
    </row>
    <row r="3335" spans="1:21" ht="14.45" customHeight="1" x14ac:dyDescent="0.2">
      <c r="A3335" s="821">
        <v>21</v>
      </c>
      <c r="B3335" s="822" t="s">
        <v>3465</v>
      </c>
      <c r="C3335" s="822" t="s">
        <v>3471</v>
      </c>
      <c r="D3335" s="823" t="s">
        <v>6113</v>
      </c>
      <c r="E3335" s="824" t="s">
        <v>3529</v>
      </c>
      <c r="F3335" s="822" t="s">
        <v>3466</v>
      </c>
      <c r="G3335" s="822" t="s">
        <v>5657</v>
      </c>
      <c r="H3335" s="822" t="s">
        <v>329</v>
      </c>
      <c r="I3335" s="822" t="s">
        <v>5658</v>
      </c>
      <c r="J3335" s="822" t="s">
        <v>5659</v>
      </c>
      <c r="K3335" s="822" t="s">
        <v>5660</v>
      </c>
      <c r="L3335" s="825">
        <v>57.85</v>
      </c>
      <c r="M3335" s="825">
        <v>57.85</v>
      </c>
      <c r="N3335" s="822">
        <v>1</v>
      </c>
      <c r="O3335" s="826">
        <v>1</v>
      </c>
      <c r="P3335" s="825">
        <v>57.85</v>
      </c>
      <c r="Q3335" s="827">
        <v>1</v>
      </c>
      <c r="R3335" s="822">
        <v>1</v>
      </c>
      <c r="S3335" s="827">
        <v>1</v>
      </c>
      <c r="T3335" s="826">
        <v>1</v>
      </c>
      <c r="U3335" s="828">
        <v>1</v>
      </c>
    </row>
    <row r="3336" spans="1:21" ht="14.45" customHeight="1" x14ac:dyDescent="0.2">
      <c r="A3336" s="821">
        <v>21</v>
      </c>
      <c r="B3336" s="822" t="s">
        <v>3465</v>
      </c>
      <c r="C3336" s="822" t="s">
        <v>3471</v>
      </c>
      <c r="D3336" s="823" t="s">
        <v>6113</v>
      </c>
      <c r="E3336" s="824" t="s">
        <v>3529</v>
      </c>
      <c r="F3336" s="822" t="s">
        <v>3466</v>
      </c>
      <c r="G3336" s="822" t="s">
        <v>3573</v>
      </c>
      <c r="H3336" s="822" t="s">
        <v>329</v>
      </c>
      <c r="I3336" s="822" t="s">
        <v>4103</v>
      </c>
      <c r="J3336" s="822" t="s">
        <v>1548</v>
      </c>
      <c r="K3336" s="822" t="s">
        <v>4094</v>
      </c>
      <c r="L3336" s="825">
        <v>33.4</v>
      </c>
      <c r="M3336" s="825">
        <v>66.8</v>
      </c>
      <c r="N3336" s="822">
        <v>2</v>
      </c>
      <c r="O3336" s="826">
        <v>1</v>
      </c>
      <c r="P3336" s="825">
        <v>33.4</v>
      </c>
      <c r="Q3336" s="827">
        <v>0.5</v>
      </c>
      <c r="R3336" s="822">
        <v>1</v>
      </c>
      <c r="S3336" s="827">
        <v>0.5</v>
      </c>
      <c r="T3336" s="826">
        <v>0.5</v>
      </c>
      <c r="U3336" s="828">
        <v>0.5</v>
      </c>
    </row>
    <row r="3337" spans="1:21" ht="14.45" customHeight="1" x14ac:dyDescent="0.2">
      <c r="A3337" s="821">
        <v>21</v>
      </c>
      <c r="B3337" s="822" t="s">
        <v>3465</v>
      </c>
      <c r="C3337" s="822" t="s">
        <v>3471</v>
      </c>
      <c r="D3337" s="823" t="s">
        <v>6113</v>
      </c>
      <c r="E3337" s="824" t="s">
        <v>3529</v>
      </c>
      <c r="F3337" s="822" t="s">
        <v>3466</v>
      </c>
      <c r="G3337" s="822" t="s">
        <v>3573</v>
      </c>
      <c r="H3337" s="822" t="s">
        <v>329</v>
      </c>
      <c r="I3337" s="822" t="s">
        <v>5752</v>
      </c>
      <c r="J3337" s="822" t="s">
        <v>1548</v>
      </c>
      <c r="K3337" s="822" t="s">
        <v>5753</v>
      </c>
      <c r="L3337" s="825">
        <v>54.46</v>
      </c>
      <c r="M3337" s="825">
        <v>108.92</v>
      </c>
      <c r="N3337" s="822">
        <v>2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21</v>
      </c>
      <c r="B3338" s="822" t="s">
        <v>3465</v>
      </c>
      <c r="C3338" s="822" t="s">
        <v>3471</v>
      </c>
      <c r="D3338" s="823" t="s">
        <v>6113</v>
      </c>
      <c r="E3338" s="824" t="s">
        <v>3529</v>
      </c>
      <c r="F3338" s="822" t="s">
        <v>3466</v>
      </c>
      <c r="G3338" s="822" t="s">
        <v>4106</v>
      </c>
      <c r="H3338" s="822" t="s">
        <v>329</v>
      </c>
      <c r="I3338" s="822" t="s">
        <v>4492</v>
      </c>
      <c r="J3338" s="822" t="s">
        <v>1572</v>
      </c>
      <c r="K3338" s="822" t="s">
        <v>4493</v>
      </c>
      <c r="L3338" s="825">
        <v>98.98</v>
      </c>
      <c r="M3338" s="825">
        <v>98.98</v>
      </c>
      <c r="N3338" s="822">
        <v>1</v>
      </c>
      <c r="O3338" s="826">
        <v>0.5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21</v>
      </c>
      <c r="B3339" s="822" t="s">
        <v>3465</v>
      </c>
      <c r="C3339" s="822" t="s">
        <v>3471</v>
      </c>
      <c r="D3339" s="823" t="s">
        <v>6113</v>
      </c>
      <c r="E3339" s="824" t="s">
        <v>3529</v>
      </c>
      <c r="F3339" s="822" t="s">
        <v>3466</v>
      </c>
      <c r="G3339" s="822" t="s">
        <v>4111</v>
      </c>
      <c r="H3339" s="822" t="s">
        <v>329</v>
      </c>
      <c r="I3339" s="822" t="s">
        <v>4112</v>
      </c>
      <c r="J3339" s="822" t="s">
        <v>797</v>
      </c>
      <c r="K3339" s="822" t="s">
        <v>798</v>
      </c>
      <c r="L3339" s="825">
        <v>311.02</v>
      </c>
      <c r="M3339" s="825">
        <v>6220.4</v>
      </c>
      <c r="N3339" s="822">
        <v>20</v>
      </c>
      <c r="O3339" s="826">
        <v>15</v>
      </c>
      <c r="P3339" s="825">
        <v>3732.24</v>
      </c>
      <c r="Q3339" s="827">
        <v>0.6</v>
      </c>
      <c r="R3339" s="822">
        <v>12</v>
      </c>
      <c r="S3339" s="827">
        <v>0.6</v>
      </c>
      <c r="T3339" s="826">
        <v>8</v>
      </c>
      <c r="U3339" s="828">
        <v>0.53333333333333333</v>
      </c>
    </row>
    <row r="3340" spans="1:21" ht="14.45" customHeight="1" x14ac:dyDescent="0.2">
      <c r="A3340" s="821">
        <v>21</v>
      </c>
      <c r="B3340" s="822" t="s">
        <v>3465</v>
      </c>
      <c r="C3340" s="822" t="s">
        <v>3471</v>
      </c>
      <c r="D3340" s="823" t="s">
        <v>6113</v>
      </c>
      <c r="E3340" s="824" t="s">
        <v>3529</v>
      </c>
      <c r="F3340" s="822" t="s">
        <v>3466</v>
      </c>
      <c r="G3340" s="822" t="s">
        <v>4111</v>
      </c>
      <c r="H3340" s="822" t="s">
        <v>329</v>
      </c>
      <c r="I3340" s="822" t="s">
        <v>4113</v>
      </c>
      <c r="J3340" s="822" t="s">
        <v>4114</v>
      </c>
      <c r="K3340" s="822" t="s">
        <v>4115</v>
      </c>
      <c r="L3340" s="825">
        <v>177.92</v>
      </c>
      <c r="M3340" s="825">
        <v>12632.320000000003</v>
      </c>
      <c r="N3340" s="822">
        <v>71</v>
      </c>
      <c r="O3340" s="826">
        <v>59.5</v>
      </c>
      <c r="P3340" s="825">
        <v>9073.9200000000019</v>
      </c>
      <c r="Q3340" s="827">
        <v>0.71830985915492951</v>
      </c>
      <c r="R3340" s="822">
        <v>51</v>
      </c>
      <c r="S3340" s="827">
        <v>0.71830985915492962</v>
      </c>
      <c r="T3340" s="826">
        <v>42.5</v>
      </c>
      <c r="U3340" s="828">
        <v>0.7142857142857143</v>
      </c>
    </row>
    <row r="3341" spans="1:21" ht="14.45" customHeight="1" x14ac:dyDescent="0.2">
      <c r="A3341" s="821">
        <v>21</v>
      </c>
      <c r="B3341" s="822" t="s">
        <v>3465</v>
      </c>
      <c r="C3341" s="822" t="s">
        <v>3471</v>
      </c>
      <c r="D3341" s="823" t="s">
        <v>6113</v>
      </c>
      <c r="E3341" s="824" t="s">
        <v>3529</v>
      </c>
      <c r="F3341" s="822" t="s">
        <v>3466</v>
      </c>
      <c r="G3341" s="822" t="s">
        <v>4111</v>
      </c>
      <c r="H3341" s="822" t="s">
        <v>329</v>
      </c>
      <c r="I3341" s="822" t="s">
        <v>4727</v>
      </c>
      <c r="J3341" s="822" t="s">
        <v>788</v>
      </c>
      <c r="K3341" s="822" t="s">
        <v>4728</v>
      </c>
      <c r="L3341" s="825">
        <v>0</v>
      </c>
      <c r="M3341" s="825">
        <v>0</v>
      </c>
      <c r="N3341" s="822">
        <v>6</v>
      </c>
      <c r="O3341" s="826">
        <v>5.5</v>
      </c>
      <c r="P3341" s="825">
        <v>0</v>
      </c>
      <c r="Q3341" s="827"/>
      <c r="R3341" s="822">
        <v>6</v>
      </c>
      <c r="S3341" s="827">
        <v>1</v>
      </c>
      <c r="T3341" s="826">
        <v>5.5</v>
      </c>
      <c r="U3341" s="828">
        <v>1</v>
      </c>
    </row>
    <row r="3342" spans="1:21" ht="14.45" customHeight="1" x14ac:dyDescent="0.2">
      <c r="A3342" s="821">
        <v>21</v>
      </c>
      <c r="B3342" s="822" t="s">
        <v>3465</v>
      </c>
      <c r="C3342" s="822" t="s">
        <v>3471</v>
      </c>
      <c r="D3342" s="823" t="s">
        <v>6113</v>
      </c>
      <c r="E3342" s="824" t="s">
        <v>3529</v>
      </c>
      <c r="F3342" s="822" t="s">
        <v>3466</v>
      </c>
      <c r="G3342" s="822" t="s">
        <v>4111</v>
      </c>
      <c r="H3342" s="822" t="s">
        <v>329</v>
      </c>
      <c r="I3342" s="822" t="s">
        <v>4116</v>
      </c>
      <c r="J3342" s="822" t="s">
        <v>4114</v>
      </c>
      <c r="K3342" s="822" t="s">
        <v>4117</v>
      </c>
      <c r="L3342" s="825">
        <v>387.73</v>
      </c>
      <c r="M3342" s="825">
        <v>775.46</v>
      </c>
      <c r="N3342" s="822">
        <v>2</v>
      </c>
      <c r="O3342" s="826">
        <v>2</v>
      </c>
      <c r="P3342" s="825">
        <v>775.46</v>
      </c>
      <c r="Q3342" s="827">
        <v>1</v>
      </c>
      <c r="R3342" s="822">
        <v>2</v>
      </c>
      <c r="S3342" s="827">
        <v>1</v>
      </c>
      <c r="T3342" s="826">
        <v>2</v>
      </c>
      <c r="U3342" s="828">
        <v>1</v>
      </c>
    </row>
    <row r="3343" spans="1:21" ht="14.45" customHeight="1" x14ac:dyDescent="0.2">
      <c r="A3343" s="821">
        <v>21</v>
      </c>
      <c r="B3343" s="822" t="s">
        <v>3465</v>
      </c>
      <c r="C3343" s="822" t="s">
        <v>3471</v>
      </c>
      <c r="D3343" s="823" t="s">
        <v>6113</v>
      </c>
      <c r="E3343" s="824" t="s">
        <v>3529</v>
      </c>
      <c r="F3343" s="822" t="s">
        <v>3466</v>
      </c>
      <c r="G3343" s="822" t="s">
        <v>4111</v>
      </c>
      <c r="H3343" s="822" t="s">
        <v>329</v>
      </c>
      <c r="I3343" s="822" t="s">
        <v>4118</v>
      </c>
      <c r="J3343" s="822" t="s">
        <v>4119</v>
      </c>
      <c r="K3343" s="822" t="s">
        <v>4115</v>
      </c>
      <c r="L3343" s="825">
        <v>177.92</v>
      </c>
      <c r="M3343" s="825">
        <v>3024.6400000000003</v>
      </c>
      <c r="N3343" s="822">
        <v>17</v>
      </c>
      <c r="O3343" s="826">
        <v>14</v>
      </c>
      <c r="P3343" s="825">
        <v>2312.9600000000005</v>
      </c>
      <c r="Q3343" s="827">
        <v>0.76470588235294124</v>
      </c>
      <c r="R3343" s="822">
        <v>13</v>
      </c>
      <c r="S3343" s="827">
        <v>0.76470588235294112</v>
      </c>
      <c r="T3343" s="826">
        <v>10.5</v>
      </c>
      <c r="U3343" s="828">
        <v>0.75</v>
      </c>
    </row>
    <row r="3344" spans="1:21" ht="14.45" customHeight="1" x14ac:dyDescent="0.2">
      <c r="A3344" s="821">
        <v>21</v>
      </c>
      <c r="B3344" s="822" t="s">
        <v>3465</v>
      </c>
      <c r="C3344" s="822" t="s">
        <v>3471</v>
      </c>
      <c r="D3344" s="823" t="s">
        <v>6113</v>
      </c>
      <c r="E3344" s="824" t="s">
        <v>3529</v>
      </c>
      <c r="F3344" s="822" t="s">
        <v>3466</v>
      </c>
      <c r="G3344" s="822" t="s">
        <v>4111</v>
      </c>
      <c r="H3344" s="822" t="s">
        <v>329</v>
      </c>
      <c r="I3344" s="822" t="s">
        <v>4123</v>
      </c>
      <c r="J3344" s="822" t="s">
        <v>797</v>
      </c>
      <c r="K3344" s="822" t="s">
        <v>799</v>
      </c>
      <c r="L3344" s="825">
        <v>477.11</v>
      </c>
      <c r="M3344" s="825">
        <v>477.11</v>
      </c>
      <c r="N3344" s="822">
        <v>1</v>
      </c>
      <c r="O3344" s="826">
        <v>1</v>
      </c>
      <c r="P3344" s="825">
        <v>477.11</v>
      </c>
      <c r="Q3344" s="827">
        <v>1</v>
      </c>
      <c r="R3344" s="822">
        <v>1</v>
      </c>
      <c r="S3344" s="827">
        <v>1</v>
      </c>
      <c r="T3344" s="826">
        <v>1</v>
      </c>
      <c r="U3344" s="828">
        <v>1</v>
      </c>
    </row>
    <row r="3345" spans="1:21" ht="14.45" customHeight="1" x14ac:dyDescent="0.2">
      <c r="A3345" s="821">
        <v>21</v>
      </c>
      <c r="B3345" s="822" t="s">
        <v>3465</v>
      </c>
      <c r="C3345" s="822" t="s">
        <v>3471</v>
      </c>
      <c r="D3345" s="823" t="s">
        <v>6113</v>
      </c>
      <c r="E3345" s="824" t="s">
        <v>3529</v>
      </c>
      <c r="F3345" s="822" t="s">
        <v>3466</v>
      </c>
      <c r="G3345" s="822" t="s">
        <v>4111</v>
      </c>
      <c r="H3345" s="822" t="s">
        <v>329</v>
      </c>
      <c r="I3345" s="822" t="s">
        <v>4124</v>
      </c>
      <c r="J3345" s="822" t="s">
        <v>797</v>
      </c>
      <c r="K3345" s="822" t="s">
        <v>798</v>
      </c>
      <c r="L3345" s="825">
        <v>311.02</v>
      </c>
      <c r="M3345" s="825">
        <v>1866.12</v>
      </c>
      <c r="N3345" s="822">
        <v>6</v>
      </c>
      <c r="O3345" s="826">
        <v>5</v>
      </c>
      <c r="P3345" s="825">
        <v>1555.1</v>
      </c>
      <c r="Q3345" s="827">
        <v>0.83333333333333337</v>
      </c>
      <c r="R3345" s="822">
        <v>5</v>
      </c>
      <c r="S3345" s="827">
        <v>0.83333333333333337</v>
      </c>
      <c r="T3345" s="826">
        <v>4.5</v>
      </c>
      <c r="U3345" s="828">
        <v>0.9</v>
      </c>
    </row>
    <row r="3346" spans="1:21" ht="14.45" customHeight="1" x14ac:dyDescent="0.2">
      <c r="A3346" s="821">
        <v>21</v>
      </c>
      <c r="B3346" s="822" t="s">
        <v>3465</v>
      </c>
      <c r="C3346" s="822" t="s">
        <v>3471</v>
      </c>
      <c r="D3346" s="823" t="s">
        <v>6113</v>
      </c>
      <c r="E3346" s="824" t="s">
        <v>3529</v>
      </c>
      <c r="F3346" s="822" t="s">
        <v>3466</v>
      </c>
      <c r="G3346" s="822" t="s">
        <v>4732</v>
      </c>
      <c r="H3346" s="822" t="s">
        <v>329</v>
      </c>
      <c r="I3346" s="822" t="s">
        <v>4733</v>
      </c>
      <c r="J3346" s="822" t="s">
        <v>4734</v>
      </c>
      <c r="K3346" s="822" t="s">
        <v>4735</v>
      </c>
      <c r="L3346" s="825">
        <v>340.27</v>
      </c>
      <c r="M3346" s="825">
        <v>1701.35</v>
      </c>
      <c r="N3346" s="822">
        <v>5</v>
      </c>
      <c r="O3346" s="826">
        <v>1</v>
      </c>
      <c r="P3346" s="825">
        <v>1701.35</v>
      </c>
      <c r="Q3346" s="827">
        <v>1</v>
      </c>
      <c r="R3346" s="822">
        <v>5</v>
      </c>
      <c r="S3346" s="827">
        <v>1</v>
      </c>
      <c r="T3346" s="826">
        <v>1</v>
      </c>
      <c r="U3346" s="828">
        <v>1</v>
      </c>
    </row>
    <row r="3347" spans="1:21" ht="14.45" customHeight="1" x14ac:dyDescent="0.2">
      <c r="A3347" s="821">
        <v>21</v>
      </c>
      <c r="B3347" s="822" t="s">
        <v>3465</v>
      </c>
      <c r="C3347" s="822" t="s">
        <v>3471</v>
      </c>
      <c r="D3347" s="823" t="s">
        <v>6113</v>
      </c>
      <c r="E3347" s="824" t="s">
        <v>3529</v>
      </c>
      <c r="F3347" s="822" t="s">
        <v>3466</v>
      </c>
      <c r="G3347" s="822" t="s">
        <v>4126</v>
      </c>
      <c r="H3347" s="822" t="s">
        <v>329</v>
      </c>
      <c r="I3347" s="822" t="s">
        <v>4129</v>
      </c>
      <c r="J3347" s="822" t="s">
        <v>4130</v>
      </c>
      <c r="K3347" s="822" t="s">
        <v>3710</v>
      </c>
      <c r="L3347" s="825">
        <v>0</v>
      </c>
      <c r="M3347" s="825">
        <v>0</v>
      </c>
      <c r="N3347" s="822">
        <v>1</v>
      </c>
      <c r="O3347" s="826">
        <v>1</v>
      </c>
      <c r="P3347" s="825">
        <v>0</v>
      </c>
      <c r="Q3347" s="827"/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21</v>
      </c>
      <c r="B3348" s="822" t="s">
        <v>3465</v>
      </c>
      <c r="C3348" s="822" t="s">
        <v>3471</v>
      </c>
      <c r="D3348" s="823" t="s">
        <v>6113</v>
      </c>
      <c r="E3348" s="824" t="s">
        <v>3529</v>
      </c>
      <c r="F3348" s="822" t="s">
        <v>3466</v>
      </c>
      <c r="G3348" s="822" t="s">
        <v>4126</v>
      </c>
      <c r="H3348" s="822" t="s">
        <v>329</v>
      </c>
      <c r="I3348" s="822" t="s">
        <v>4131</v>
      </c>
      <c r="J3348" s="822" t="s">
        <v>4130</v>
      </c>
      <c r="K3348" s="822" t="s">
        <v>3087</v>
      </c>
      <c r="L3348" s="825">
        <v>0</v>
      </c>
      <c r="M3348" s="825">
        <v>0</v>
      </c>
      <c r="N3348" s="822">
        <v>3</v>
      </c>
      <c r="O3348" s="826">
        <v>1</v>
      </c>
      <c r="P3348" s="825"/>
      <c r="Q3348" s="827"/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21</v>
      </c>
      <c r="B3349" s="822" t="s">
        <v>3465</v>
      </c>
      <c r="C3349" s="822" t="s">
        <v>3471</v>
      </c>
      <c r="D3349" s="823" t="s">
        <v>6113</v>
      </c>
      <c r="E3349" s="824" t="s">
        <v>3529</v>
      </c>
      <c r="F3349" s="822" t="s">
        <v>3466</v>
      </c>
      <c r="G3349" s="822" t="s">
        <v>4126</v>
      </c>
      <c r="H3349" s="822" t="s">
        <v>662</v>
      </c>
      <c r="I3349" s="822" t="s">
        <v>3315</v>
      </c>
      <c r="J3349" s="822" t="s">
        <v>1635</v>
      </c>
      <c r="K3349" s="822" t="s">
        <v>3316</v>
      </c>
      <c r="L3349" s="825">
        <v>0</v>
      </c>
      <c r="M3349" s="825">
        <v>0</v>
      </c>
      <c r="N3349" s="822">
        <v>3</v>
      </c>
      <c r="O3349" s="826">
        <v>1.5</v>
      </c>
      <c r="P3349" s="825">
        <v>0</v>
      </c>
      <c r="Q3349" s="827"/>
      <c r="R3349" s="822">
        <v>2</v>
      </c>
      <c r="S3349" s="827">
        <v>0.66666666666666663</v>
      </c>
      <c r="T3349" s="826">
        <v>1</v>
      </c>
      <c r="U3349" s="828">
        <v>0.66666666666666663</v>
      </c>
    </row>
    <row r="3350" spans="1:21" ht="14.45" customHeight="1" x14ac:dyDescent="0.2">
      <c r="A3350" s="821">
        <v>21</v>
      </c>
      <c r="B3350" s="822" t="s">
        <v>3465</v>
      </c>
      <c r="C3350" s="822" t="s">
        <v>3471</v>
      </c>
      <c r="D3350" s="823" t="s">
        <v>6113</v>
      </c>
      <c r="E3350" s="824" t="s">
        <v>3529</v>
      </c>
      <c r="F3350" s="822" t="s">
        <v>3466</v>
      </c>
      <c r="G3350" s="822" t="s">
        <v>4126</v>
      </c>
      <c r="H3350" s="822" t="s">
        <v>662</v>
      </c>
      <c r="I3350" s="822" t="s">
        <v>3086</v>
      </c>
      <c r="J3350" s="822" t="s">
        <v>1635</v>
      </c>
      <c r="K3350" s="822" t="s">
        <v>3087</v>
      </c>
      <c r="L3350" s="825">
        <v>0</v>
      </c>
      <c r="M3350" s="825">
        <v>0</v>
      </c>
      <c r="N3350" s="822">
        <v>16</v>
      </c>
      <c r="O3350" s="826">
        <v>13.5</v>
      </c>
      <c r="P3350" s="825">
        <v>0</v>
      </c>
      <c r="Q3350" s="827"/>
      <c r="R3350" s="822">
        <v>10</v>
      </c>
      <c r="S3350" s="827">
        <v>0.625</v>
      </c>
      <c r="T3350" s="826">
        <v>8</v>
      </c>
      <c r="U3350" s="828">
        <v>0.59259259259259256</v>
      </c>
    </row>
    <row r="3351" spans="1:21" ht="14.45" customHeight="1" x14ac:dyDescent="0.2">
      <c r="A3351" s="821">
        <v>21</v>
      </c>
      <c r="B3351" s="822" t="s">
        <v>3465</v>
      </c>
      <c r="C3351" s="822" t="s">
        <v>3471</v>
      </c>
      <c r="D3351" s="823" t="s">
        <v>6113</v>
      </c>
      <c r="E3351" s="824" t="s">
        <v>3529</v>
      </c>
      <c r="F3351" s="822" t="s">
        <v>3466</v>
      </c>
      <c r="G3351" s="822" t="s">
        <v>4145</v>
      </c>
      <c r="H3351" s="822" t="s">
        <v>662</v>
      </c>
      <c r="I3351" s="822" t="s">
        <v>4146</v>
      </c>
      <c r="J3351" s="822" t="s">
        <v>3389</v>
      </c>
      <c r="K3351" s="822" t="s">
        <v>4147</v>
      </c>
      <c r="L3351" s="825">
        <v>11977.01</v>
      </c>
      <c r="M3351" s="825">
        <v>47908.04</v>
      </c>
      <c r="N3351" s="822">
        <v>4</v>
      </c>
      <c r="O3351" s="826">
        <v>4</v>
      </c>
      <c r="P3351" s="825">
        <v>47908.04</v>
      </c>
      <c r="Q3351" s="827">
        <v>1</v>
      </c>
      <c r="R3351" s="822">
        <v>4</v>
      </c>
      <c r="S3351" s="827">
        <v>1</v>
      </c>
      <c r="T3351" s="826">
        <v>4</v>
      </c>
      <c r="U3351" s="828">
        <v>1</v>
      </c>
    </row>
    <row r="3352" spans="1:21" ht="14.45" customHeight="1" x14ac:dyDescent="0.2">
      <c r="A3352" s="821">
        <v>21</v>
      </c>
      <c r="B3352" s="822" t="s">
        <v>3465</v>
      </c>
      <c r="C3352" s="822" t="s">
        <v>3471</v>
      </c>
      <c r="D3352" s="823" t="s">
        <v>6113</v>
      </c>
      <c r="E3352" s="824" t="s">
        <v>3529</v>
      </c>
      <c r="F3352" s="822" t="s">
        <v>3466</v>
      </c>
      <c r="G3352" s="822" t="s">
        <v>4148</v>
      </c>
      <c r="H3352" s="822" t="s">
        <v>662</v>
      </c>
      <c r="I3352" s="822" t="s">
        <v>4151</v>
      </c>
      <c r="J3352" s="822" t="s">
        <v>1167</v>
      </c>
      <c r="K3352" s="822" t="s">
        <v>4152</v>
      </c>
      <c r="L3352" s="825">
        <v>414.07</v>
      </c>
      <c r="M3352" s="825">
        <v>414.07</v>
      </c>
      <c r="N3352" s="822">
        <v>1</v>
      </c>
      <c r="O3352" s="826">
        <v>0.5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21</v>
      </c>
      <c r="B3353" s="822" t="s">
        <v>3465</v>
      </c>
      <c r="C3353" s="822" t="s">
        <v>3471</v>
      </c>
      <c r="D3353" s="823" t="s">
        <v>6113</v>
      </c>
      <c r="E3353" s="824" t="s">
        <v>3529</v>
      </c>
      <c r="F3353" s="822" t="s">
        <v>3466</v>
      </c>
      <c r="G3353" s="822" t="s">
        <v>3561</v>
      </c>
      <c r="H3353" s="822" t="s">
        <v>329</v>
      </c>
      <c r="I3353" s="822" t="s">
        <v>4159</v>
      </c>
      <c r="J3353" s="822" t="s">
        <v>4157</v>
      </c>
      <c r="K3353" s="822" t="s">
        <v>4160</v>
      </c>
      <c r="L3353" s="825">
        <v>299.83999999999997</v>
      </c>
      <c r="M3353" s="825">
        <v>2398.7199999999998</v>
      </c>
      <c r="N3353" s="822">
        <v>8</v>
      </c>
      <c r="O3353" s="826">
        <v>5</v>
      </c>
      <c r="P3353" s="825">
        <v>599.67999999999995</v>
      </c>
      <c r="Q3353" s="827">
        <v>0.25</v>
      </c>
      <c r="R3353" s="822">
        <v>2</v>
      </c>
      <c r="S3353" s="827">
        <v>0.25</v>
      </c>
      <c r="T3353" s="826">
        <v>1</v>
      </c>
      <c r="U3353" s="828">
        <v>0.2</v>
      </c>
    </row>
    <row r="3354" spans="1:21" ht="14.45" customHeight="1" x14ac:dyDescent="0.2">
      <c r="A3354" s="821">
        <v>21</v>
      </c>
      <c r="B3354" s="822" t="s">
        <v>3465</v>
      </c>
      <c r="C3354" s="822" t="s">
        <v>3471</v>
      </c>
      <c r="D3354" s="823" t="s">
        <v>6113</v>
      </c>
      <c r="E3354" s="824" t="s">
        <v>3529</v>
      </c>
      <c r="F3354" s="822" t="s">
        <v>3466</v>
      </c>
      <c r="G3354" s="822" t="s">
        <v>3561</v>
      </c>
      <c r="H3354" s="822" t="s">
        <v>329</v>
      </c>
      <c r="I3354" s="822" t="s">
        <v>3562</v>
      </c>
      <c r="J3354" s="822" t="s">
        <v>1624</v>
      </c>
      <c r="K3354" s="822" t="s">
        <v>1626</v>
      </c>
      <c r="L3354" s="825">
        <v>50.32</v>
      </c>
      <c r="M3354" s="825">
        <v>1157.3599999999999</v>
      </c>
      <c r="N3354" s="822">
        <v>23</v>
      </c>
      <c r="O3354" s="826">
        <v>14</v>
      </c>
      <c r="P3354" s="825">
        <v>503.2</v>
      </c>
      <c r="Q3354" s="827">
        <v>0.43478260869565222</v>
      </c>
      <c r="R3354" s="822">
        <v>10</v>
      </c>
      <c r="S3354" s="827">
        <v>0.43478260869565216</v>
      </c>
      <c r="T3354" s="826">
        <v>5.5</v>
      </c>
      <c r="U3354" s="828">
        <v>0.39285714285714285</v>
      </c>
    </row>
    <row r="3355" spans="1:21" ht="14.45" customHeight="1" x14ac:dyDescent="0.2">
      <c r="A3355" s="821">
        <v>21</v>
      </c>
      <c r="B3355" s="822" t="s">
        <v>3465</v>
      </c>
      <c r="C3355" s="822" t="s">
        <v>3471</v>
      </c>
      <c r="D3355" s="823" t="s">
        <v>6113</v>
      </c>
      <c r="E3355" s="824" t="s">
        <v>3529</v>
      </c>
      <c r="F3355" s="822" t="s">
        <v>3466</v>
      </c>
      <c r="G3355" s="822" t="s">
        <v>3561</v>
      </c>
      <c r="H3355" s="822" t="s">
        <v>329</v>
      </c>
      <c r="I3355" s="822" t="s">
        <v>4736</v>
      </c>
      <c r="J3355" s="822" t="s">
        <v>1624</v>
      </c>
      <c r="K3355" s="822" t="s">
        <v>4737</v>
      </c>
      <c r="L3355" s="825">
        <v>33.549999999999997</v>
      </c>
      <c r="M3355" s="825">
        <v>33.549999999999997</v>
      </c>
      <c r="N3355" s="822">
        <v>1</v>
      </c>
      <c r="O3355" s="826">
        <v>1</v>
      </c>
      <c r="P3355" s="825">
        <v>33.549999999999997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21</v>
      </c>
      <c r="B3356" s="822" t="s">
        <v>3465</v>
      </c>
      <c r="C3356" s="822" t="s">
        <v>3471</v>
      </c>
      <c r="D3356" s="823" t="s">
        <v>6113</v>
      </c>
      <c r="E3356" s="824" t="s">
        <v>3529</v>
      </c>
      <c r="F3356" s="822" t="s">
        <v>3466</v>
      </c>
      <c r="G3356" s="822" t="s">
        <v>3564</v>
      </c>
      <c r="H3356" s="822" t="s">
        <v>329</v>
      </c>
      <c r="I3356" s="822" t="s">
        <v>3565</v>
      </c>
      <c r="J3356" s="822" t="s">
        <v>693</v>
      </c>
      <c r="K3356" s="822" t="s">
        <v>3566</v>
      </c>
      <c r="L3356" s="825">
        <v>2086.5500000000002</v>
      </c>
      <c r="M3356" s="825">
        <v>87635.1</v>
      </c>
      <c r="N3356" s="822">
        <v>42</v>
      </c>
      <c r="O3356" s="826">
        <v>26</v>
      </c>
      <c r="P3356" s="825">
        <v>68856.150000000009</v>
      </c>
      <c r="Q3356" s="827">
        <v>0.78571428571428581</v>
      </c>
      <c r="R3356" s="822">
        <v>33</v>
      </c>
      <c r="S3356" s="827">
        <v>0.7857142857142857</v>
      </c>
      <c r="T3356" s="826">
        <v>19.5</v>
      </c>
      <c r="U3356" s="828">
        <v>0.75</v>
      </c>
    </row>
    <row r="3357" spans="1:21" ht="14.45" customHeight="1" x14ac:dyDescent="0.2">
      <c r="A3357" s="821">
        <v>21</v>
      </c>
      <c r="B3357" s="822" t="s">
        <v>3465</v>
      </c>
      <c r="C3357" s="822" t="s">
        <v>3471</v>
      </c>
      <c r="D3357" s="823" t="s">
        <v>6113</v>
      </c>
      <c r="E3357" s="824" t="s">
        <v>3529</v>
      </c>
      <c r="F3357" s="822" t="s">
        <v>3466</v>
      </c>
      <c r="G3357" s="822" t="s">
        <v>4169</v>
      </c>
      <c r="H3357" s="822" t="s">
        <v>662</v>
      </c>
      <c r="I3357" s="822" t="s">
        <v>2870</v>
      </c>
      <c r="J3357" s="822" t="s">
        <v>1722</v>
      </c>
      <c r="K3357" s="822" t="s">
        <v>2871</v>
      </c>
      <c r="L3357" s="825">
        <v>154.36000000000001</v>
      </c>
      <c r="M3357" s="825">
        <v>771.80000000000007</v>
      </c>
      <c r="N3357" s="822">
        <v>5</v>
      </c>
      <c r="O3357" s="826">
        <v>4.5</v>
      </c>
      <c r="P3357" s="825">
        <v>617.44000000000005</v>
      </c>
      <c r="Q3357" s="827">
        <v>0.8</v>
      </c>
      <c r="R3357" s="822">
        <v>4</v>
      </c>
      <c r="S3357" s="827">
        <v>0.8</v>
      </c>
      <c r="T3357" s="826">
        <v>3.5</v>
      </c>
      <c r="U3357" s="828">
        <v>0.77777777777777779</v>
      </c>
    </row>
    <row r="3358" spans="1:21" ht="14.45" customHeight="1" x14ac:dyDescent="0.2">
      <c r="A3358" s="821">
        <v>21</v>
      </c>
      <c r="B3358" s="822" t="s">
        <v>3465</v>
      </c>
      <c r="C3358" s="822" t="s">
        <v>3471</v>
      </c>
      <c r="D3358" s="823" t="s">
        <v>6113</v>
      </c>
      <c r="E3358" s="824" t="s">
        <v>3529</v>
      </c>
      <c r="F3358" s="822" t="s">
        <v>3466</v>
      </c>
      <c r="G3358" s="822" t="s">
        <v>4169</v>
      </c>
      <c r="H3358" s="822" t="s">
        <v>329</v>
      </c>
      <c r="I3358" s="822" t="s">
        <v>4170</v>
      </c>
      <c r="J3358" s="822" t="s">
        <v>1722</v>
      </c>
      <c r="K3358" s="822" t="s">
        <v>4171</v>
      </c>
      <c r="L3358" s="825">
        <v>225.06</v>
      </c>
      <c r="M3358" s="825">
        <v>1125.3</v>
      </c>
      <c r="N3358" s="822">
        <v>5</v>
      </c>
      <c r="O3358" s="826">
        <v>4.5</v>
      </c>
      <c r="P3358" s="825">
        <v>900.24</v>
      </c>
      <c r="Q3358" s="827">
        <v>0.8</v>
      </c>
      <c r="R3358" s="822">
        <v>4</v>
      </c>
      <c r="S3358" s="827">
        <v>0.8</v>
      </c>
      <c r="T3358" s="826">
        <v>3.5</v>
      </c>
      <c r="U3358" s="828">
        <v>0.77777777777777779</v>
      </c>
    </row>
    <row r="3359" spans="1:21" ht="14.45" customHeight="1" x14ac:dyDescent="0.2">
      <c r="A3359" s="821">
        <v>21</v>
      </c>
      <c r="B3359" s="822" t="s">
        <v>3465</v>
      </c>
      <c r="C3359" s="822" t="s">
        <v>3471</v>
      </c>
      <c r="D3359" s="823" t="s">
        <v>6113</v>
      </c>
      <c r="E3359" s="824" t="s">
        <v>3529</v>
      </c>
      <c r="F3359" s="822" t="s">
        <v>3466</v>
      </c>
      <c r="G3359" s="822" t="s">
        <v>4172</v>
      </c>
      <c r="H3359" s="822" t="s">
        <v>329</v>
      </c>
      <c r="I3359" s="822" t="s">
        <v>4173</v>
      </c>
      <c r="J3359" s="822" t="s">
        <v>4174</v>
      </c>
      <c r="K3359" s="822" t="s">
        <v>1193</v>
      </c>
      <c r="L3359" s="825">
        <v>374.79</v>
      </c>
      <c r="M3359" s="825">
        <v>2998.32</v>
      </c>
      <c r="N3359" s="822">
        <v>8</v>
      </c>
      <c r="O3359" s="826">
        <v>3.5</v>
      </c>
      <c r="P3359" s="825">
        <v>1499.16</v>
      </c>
      <c r="Q3359" s="827">
        <v>0.5</v>
      </c>
      <c r="R3359" s="822">
        <v>4</v>
      </c>
      <c r="S3359" s="827">
        <v>0.5</v>
      </c>
      <c r="T3359" s="826">
        <v>1.5</v>
      </c>
      <c r="U3359" s="828">
        <v>0.42857142857142855</v>
      </c>
    </row>
    <row r="3360" spans="1:21" ht="14.45" customHeight="1" x14ac:dyDescent="0.2">
      <c r="A3360" s="821">
        <v>21</v>
      </c>
      <c r="B3360" s="822" t="s">
        <v>3465</v>
      </c>
      <c r="C3360" s="822" t="s">
        <v>3471</v>
      </c>
      <c r="D3360" s="823" t="s">
        <v>6113</v>
      </c>
      <c r="E3360" s="824" t="s">
        <v>3529</v>
      </c>
      <c r="F3360" s="822" t="s">
        <v>3466</v>
      </c>
      <c r="G3360" s="822" t="s">
        <v>4175</v>
      </c>
      <c r="H3360" s="822" t="s">
        <v>329</v>
      </c>
      <c r="I3360" s="822" t="s">
        <v>4176</v>
      </c>
      <c r="J3360" s="822" t="s">
        <v>4177</v>
      </c>
      <c r="K3360" s="822" t="s">
        <v>4178</v>
      </c>
      <c r="L3360" s="825">
        <v>1391.97</v>
      </c>
      <c r="M3360" s="825">
        <v>1391.97</v>
      </c>
      <c r="N3360" s="822">
        <v>1</v>
      </c>
      <c r="O3360" s="826">
        <v>1</v>
      </c>
      <c r="P3360" s="825">
        <v>1391.97</v>
      </c>
      <c r="Q3360" s="827">
        <v>1</v>
      </c>
      <c r="R3360" s="822">
        <v>1</v>
      </c>
      <c r="S3360" s="827">
        <v>1</v>
      </c>
      <c r="T3360" s="826">
        <v>1</v>
      </c>
      <c r="U3360" s="828">
        <v>1</v>
      </c>
    </row>
    <row r="3361" spans="1:21" ht="14.45" customHeight="1" x14ac:dyDescent="0.2">
      <c r="A3361" s="821">
        <v>21</v>
      </c>
      <c r="B3361" s="822" t="s">
        <v>3465</v>
      </c>
      <c r="C3361" s="822" t="s">
        <v>3471</v>
      </c>
      <c r="D3361" s="823" t="s">
        <v>6113</v>
      </c>
      <c r="E3361" s="824" t="s">
        <v>3529</v>
      </c>
      <c r="F3361" s="822" t="s">
        <v>3466</v>
      </c>
      <c r="G3361" s="822" t="s">
        <v>3549</v>
      </c>
      <c r="H3361" s="822" t="s">
        <v>662</v>
      </c>
      <c r="I3361" s="822" t="s">
        <v>2852</v>
      </c>
      <c r="J3361" s="822" t="s">
        <v>2848</v>
      </c>
      <c r="K3361" s="822" t="s">
        <v>2853</v>
      </c>
      <c r="L3361" s="825">
        <v>84.18</v>
      </c>
      <c r="M3361" s="825">
        <v>84.18</v>
      </c>
      <c r="N3361" s="822">
        <v>1</v>
      </c>
      <c r="O3361" s="826">
        <v>0.5</v>
      </c>
      <c r="P3361" s="825">
        <v>84.18</v>
      </c>
      <c r="Q3361" s="827">
        <v>1</v>
      </c>
      <c r="R3361" s="822">
        <v>1</v>
      </c>
      <c r="S3361" s="827">
        <v>1</v>
      </c>
      <c r="T3361" s="826">
        <v>0.5</v>
      </c>
      <c r="U3361" s="828">
        <v>1</v>
      </c>
    </row>
    <row r="3362" spans="1:21" ht="14.45" customHeight="1" x14ac:dyDescent="0.2">
      <c r="A3362" s="821">
        <v>21</v>
      </c>
      <c r="B3362" s="822" t="s">
        <v>3465</v>
      </c>
      <c r="C3362" s="822" t="s">
        <v>3471</v>
      </c>
      <c r="D3362" s="823" t="s">
        <v>6113</v>
      </c>
      <c r="E3362" s="824" t="s">
        <v>3529</v>
      </c>
      <c r="F3362" s="822" t="s">
        <v>3466</v>
      </c>
      <c r="G3362" s="822" t="s">
        <v>3549</v>
      </c>
      <c r="H3362" s="822" t="s">
        <v>662</v>
      </c>
      <c r="I3362" s="822" t="s">
        <v>2850</v>
      </c>
      <c r="J3362" s="822" t="s">
        <v>2848</v>
      </c>
      <c r="K3362" s="822" t="s">
        <v>2851</v>
      </c>
      <c r="L3362" s="825">
        <v>49.08</v>
      </c>
      <c r="M3362" s="825">
        <v>49.08</v>
      </c>
      <c r="N3362" s="822">
        <v>1</v>
      </c>
      <c r="O3362" s="826">
        <v>1</v>
      </c>
      <c r="P3362" s="825"/>
      <c r="Q3362" s="827">
        <v>0</v>
      </c>
      <c r="R3362" s="822"/>
      <c r="S3362" s="827">
        <v>0</v>
      </c>
      <c r="T3362" s="826"/>
      <c r="U3362" s="828">
        <v>0</v>
      </c>
    </row>
    <row r="3363" spans="1:21" ht="14.45" customHeight="1" x14ac:dyDescent="0.2">
      <c r="A3363" s="821">
        <v>21</v>
      </c>
      <c r="B3363" s="822" t="s">
        <v>3465</v>
      </c>
      <c r="C3363" s="822" t="s">
        <v>3471</v>
      </c>
      <c r="D3363" s="823" t="s">
        <v>6113</v>
      </c>
      <c r="E3363" s="824" t="s">
        <v>3529</v>
      </c>
      <c r="F3363" s="822" t="s">
        <v>3466</v>
      </c>
      <c r="G3363" s="822" t="s">
        <v>3549</v>
      </c>
      <c r="H3363" s="822" t="s">
        <v>662</v>
      </c>
      <c r="I3363" s="822" t="s">
        <v>3245</v>
      </c>
      <c r="J3363" s="822" t="s">
        <v>1925</v>
      </c>
      <c r="K3363" s="822" t="s">
        <v>1926</v>
      </c>
      <c r="L3363" s="825">
        <v>84.18</v>
      </c>
      <c r="M3363" s="825">
        <v>84.18</v>
      </c>
      <c r="N3363" s="822">
        <v>1</v>
      </c>
      <c r="O3363" s="826">
        <v>1</v>
      </c>
      <c r="P3363" s="825">
        <v>84.18</v>
      </c>
      <c r="Q3363" s="827">
        <v>1</v>
      </c>
      <c r="R3363" s="822">
        <v>1</v>
      </c>
      <c r="S3363" s="827">
        <v>1</v>
      </c>
      <c r="T3363" s="826">
        <v>1</v>
      </c>
      <c r="U3363" s="828">
        <v>1</v>
      </c>
    </row>
    <row r="3364" spans="1:21" ht="14.45" customHeight="1" x14ac:dyDescent="0.2">
      <c r="A3364" s="821">
        <v>21</v>
      </c>
      <c r="B3364" s="822" t="s">
        <v>3465</v>
      </c>
      <c r="C3364" s="822" t="s">
        <v>3471</v>
      </c>
      <c r="D3364" s="823" t="s">
        <v>6113</v>
      </c>
      <c r="E3364" s="824" t="s">
        <v>3529</v>
      </c>
      <c r="F3364" s="822" t="s">
        <v>3466</v>
      </c>
      <c r="G3364" s="822" t="s">
        <v>3549</v>
      </c>
      <c r="H3364" s="822" t="s">
        <v>662</v>
      </c>
      <c r="I3364" s="822" t="s">
        <v>2854</v>
      </c>
      <c r="J3364" s="822" t="s">
        <v>1925</v>
      </c>
      <c r="K3364" s="822" t="s">
        <v>2855</v>
      </c>
      <c r="L3364" s="825">
        <v>49.08</v>
      </c>
      <c r="M3364" s="825">
        <v>98.16</v>
      </c>
      <c r="N3364" s="822">
        <v>2</v>
      </c>
      <c r="O3364" s="826">
        <v>1.5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21</v>
      </c>
      <c r="B3365" s="822" t="s">
        <v>3465</v>
      </c>
      <c r="C3365" s="822" t="s">
        <v>3471</v>
      </c>
      <c r="D3365" s="823" t="s">
        <v>6113</v>
      </c>
      <c r="E3365" s="824" t="s">
        <v>3529</v>
      </c>
      <c r="F3365" s="822" t="s">
        <v>3466</v>
      </c>
      <c r="G3365" s="822" t="s">
        <v>3549</v>
      </c>
      <c r="H3365" s="822" t="s">
        <v>662</v>
      </c>
      <c r="I3365" s="822" t="s">
        <v>5358</v>
      </c>
      <c r="J3365" s="822" t="s">
        <v>1925</v>
      </c>
      <c r="K3365" s="822" t="s">
        <v>5359</v>
      </c>
      <c r="L3365" s="825">
        <v>168.36</v>
      </c>
      <c r="M3365" s="825">
        <v>168.36</v>
      </c>
      <c r="N3365" s="822">
        <v>1</v>
      </c>
      <c r="O3365" s="826">
        <v>0.5</v>
      </c>
      <c r="P3365" s="825">
        <v>168.36</v>
      </c>
      <c r="Q3365" s="827">
        <v>1</v>
      </c>
      <c r="R3365" s="822">
        <v>1</v>
      </c>
      <c r="S3365" s="827">
        <v>1</v>
      </c>
      <c r="T3365" s="826">
        <v>0.5</v>
      </c>
      <c r="U3365" s="828">
        <v>1</v>
      </c>
    </row>
    <row r="3366" spans="1:21" ht="14.45" customHeight="1" x14ac:dyDescent="0.2">
      <c r="A3366" s="821">
        <v>21</v>
      </c>
      <c r="B3366" s="822" t="s">
        <v>3465</v>
      </c>
      <c r="C3366" s="822" t="s">
        <v>3471</v>
      </c>
      <c r="D3366" s="823" t="s">
        <v>6113</v>
      </c>
      <c r="E3366" s="824" t="s">
        <v>3529</v>
      </c>
      <c r="F3366" s="822" t="s">
        <v>3466</v>
      </c>
      <c r="G3366" s="822" t="s">
        <v>4188</v>
      </c>
      <c r="H3366" s="822" t="s">
        <v>329</v>
      </c>
      <c r="I3366" s="822" t="s">
        <v>4189</v>
      </c>
      <c r="J3366" s="822" t="s">
        <v>4190</v>
      </c>
      <c r="K3366" s="822" t="s">
        <v>4191</v>
      </c>
      <c r="L3366" s="825">
        <v>0</v>
      </c>
      <c r="M3366" s="825">
        <v>0</v>
      </c>
      <c r="N3366" s="822">
        <v>2</v>
      </c>
      <c r="O3366" s="826">
        <v>1</v>
      </c>
      <c r="P3366" s="825"/>
      <c r="Q3366" s="827"/>
      <c r="R3366" s="822"/>
      <c r="S3366" s="827">
        <v>0</v>
      </c>
      <c r="T3366" s="826"/>
      <c r="U3366" s="828">
        <v>0</v>
      </c>
    </row>
    <row r="3367" spans="1:21" ht="14.45" customHeight="1" x14ac:dyDescent="0.2">
      <c r="A3367" s="821">
        <v>21</v>
      </c>
      <c r="B3367" s="822" t="s">
        <v>3465</v>
      </c>
      <c r="C3367" s="822" t="s">
        <v>3471</v>
      </c>
      <c r="D3367" s="823" t="s">
        <v>6113</v>
      </c>
      <c r="E3367" s="824" t="s">
        <v>3529</v>
      </c>
      <c r="F3367" s="822" t="s">
        <v>3466</v>
      </c>
      <c r="G3367" s="822" t="s">
        <v>4748</v>
      </c>
      <c r="H3367" s="822" t="s">
        <v>329</v>
      </c>
      <c r="I3367" s="822" t="s">
        <v>4749</v>
      </c>
      <c r="J3367" s="822" t="s">
        <v>4750</v>
      </c>
      <c r="K3367" s="822" t="s">
        <v>4751</v>
      </c>
      <c r="L3367" s="825">
        <v>248.55</v>
      </c>
      <c r="M3367" s="825">
        <v>248.55</v>
      </c>
      <c r="N3367" s="822">
        <v>1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21</v>
      </c>
      <c r="B3368" s="822" t="s">
        <v>3465</v>
      </c>
      <c r="C3368" s="822" t="s">
        <v>3471</v>
      </c>
      <c r="D3368" s="823" t="s">
        <v>6113</v>
      </c>
      <c r="E3368" s="824" t="s">
        <v>3529</v>
      </c>
      <c r="F3368" s="822" t="s">
        <v>3466</v>
      </c>
      <c r="G3368" s="822" t="s">
        <v>4192</v>
      </c>
      <c r="H3368" s="822" t="s">
        <v>329</v>
      </c>
      <c r="I3368" s="822" t="s">
        <v>5694</v>
      </c>
      <c r="J3368" s="822" t="s">
        <v>987</v>
      </c>
      <c r="K3368" s="822" t="s">
        <v>988</v>
      </c>
      <c r="L3368" s="825">
        <v>79.069999999999993</v>
      </c>
      <c r="M3368" s="825">
        <v>158.13999999999999</v>
      </c>
      <c r="N3368" s="822">
        <v>2</v>
      </c>
      <c r="O3368" s="826">
        <v>2</v>
      </c>
      <c r="P3368" s="825">
        <v>79.069999999999993</v>
      </c>
      <c r="Q3368" s="827">
        <v>0.5</v>
      </c>
      <c r="R3368" s="822">
        <v>1</v>
      </c>
      <c r="S3368" s="827">
        <v>0.5</v>
      </c>
      <c r="T3368" s="826">
        <v>1</v>
      </c>
      <c r="U3368" s="828">
        <v>0.5</v>
      </c>
    </row>
    <row r="3369" spans="1:21" ht="14.45" customHeight="1" x14ac:dyDescent="0.2">
      <c r="A3369" s="821">
        <v>21</v>
      </c>
      <c r="B3369" s="822" t="s">
        <v>3465</v>
      </c>
      <c r="C3369" s="822" t="s">
        <v>3471</v>
      </c>
      <c r="D3369" s="823" t="s">
        <v>6113</v>
      </c>
      <c r="E3369" s="824" t="s">
        <v>3529</v>
      </c>
      <c r="F3369" s="822" t="s">
        <v>3466</v>
      </c>
      <c r="G3369" s="822" t="s">
        <v>4192</v>
      </c>
      <c r="H3369" s="822" t="s">
        <v>329</v>
      </c>
      <c r="I3369" s="822" t="s">
        <v>4193</v>
      </c>
      <c r="J3369" s="822" t="s">
        <v>989</v>
      </c>
      <c r="K3369" s="822" t="s">
        <v>4194</v>
      </c>
      <c r="L3369" s="825">
        <v>79.069999999999993</v>
      </c>
      <c r="M3369" s="825">
        <v>2293.0299999999988</v>
      </c>
      <c r="N3369" s="822">
        <v>29</v>
      </c>
      <c r="O3369" s="826">
        <v>22.5</v>
      </c>
      <c r="P3369" s="825">
        <v>1660.4699999999991</v>
      </c>
      <c r="Q3369" s="827">
        <v>0.72413793103448276</v>
      </c>
      <c r="R3369" s="822">
        <v>21</v>
      </c>
      <c r="S3369" s="827">
        <v>0.72413793103448276</v>
      </c>
      <c r="T3369" s="826">
        <v>16</v>
      </c>
      <c r="U3369" s="828">
        <v>0.71111111111111114</v>
      </c>
    </row>
    <row r="3370" spans="1:21" ht="14.45" customHeight="1" x14ac:dyDescent="0.2">
      <c r="A3370" s="821">
        <v>21</v>
      </c>
      <c r="B3370" s="822" t="s">
        <v>3465</v>
      </c>
      <c r="C3370" s="822" t="s">
        <v>3471</v>
      </c>
      <c r="D3370" s="823" t="s">
        <v>6113</v>
      </c>
      <c r="E3370" s="824" t="s">
        <v>3529</v>
      </c>
      <c r="F3370" s="822" t="s">
        <v>3466</v>
      </c>
      <c r="G3370" s="822" t="s">
        <v>3552</v>
      </c>
      <c r="H3370" s="822" t="s">
        <v>662</v>
      </c>
      <c r="I3370" s="822" t="s">
        <v>3352</v>
      </c>
      <c r="J3370" s="822" t="s">
        <v>3353</v>
      </c>
      <c r="K3370" s="822" t="s">
        <v>2231</v>
      </c>
      <c r="L3370" s="825">
        <v>233.96</v>
      </c>
      <c r="M3370" s="825">
        <v>233.96</v>
      </c>
      <c r="N3370" s="822">
        <v>1</v>
      </c>
      <c r="O3370" s="826">
        <v>1</v>
      </c>
      <c r="P3370" s="825">
        <v>233.96</v>
      </c>
      <c r="Q3370" s="827">
        <v>1</v>
      </c>
      <c r="R3370" s="822">
        <v>1</v>
      </c>
      <c r="S3370" s="827">
        <v>1</v>
      </c>
      <c r="T3370" s="826">
        <v>1</v>
      </c>
      <c r="U3370" s="828">
        <v>1</v>
      </c>
    </row>
    <row r="3371" spans="1:21" ht="14.45" customHeight="1" x14ac:dyDescent="0.2">
      <c r="A3371" s="821">
        <v>21</v>
      </c>
      <c r="B3371" s="822" t="s">
        <v>3465</v>
      </c>
      <c r="C3371" s="822" t="s">
        <v>3471</v>
      </c>
      <c r="D3371" s="823" t="s">
        <v>6113</v>
      </c>
      <c r="E3371" s="824" t="s">
        <v>3529</v>
      </c>
      <c r="F3371" s="822" t="s">
        <v>3466</v>
      </c>
      <c r="G3371" s="822" t="s">
        <v>3552</v>
      </c>
      <c r="H3371" s="822" t="s">
        <v>662</v>
      </c>
      <c r="I3371" s="822" t="s">
        <v>3167</v>
      </c>
      <c r="J3371" s="822" t="s">
        <v>1671</v>
      </c>
      <c r="K3371" s="822" t="s">
        <v>1672</v>
      </c>
      <c r="L3371" s="825">
        <v>87.82</v>
      </c>
      <c r="M3371" s="825">
        <v>175.64</v>
      </c>
      <c r="N3371" s="822">
        <v>2</v>
      </c>
      <c r="O3371" s="826">
        <v>0.5</v>
      </c>
      <c r="P3371" s="825">
        <v>175.64</v>
      </c>
      <c r="Q3371" s="827">
        <v>1</v>
      </c>
      <c r="R3371" s="822">
        <v>2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21</v>
      </c>
      <c r="B3372" s="822" t="s">
        <v>3465</v>
      </c>
      <c r="C3372" s="822" t="s">
        <v>3471</v>
      </c>
      <c r="D3372" s="823" t="s">
        <v>6113</v>
      </c>
      <c r="E3372" s="824" t="s">
        <v>3529</v>
      </c>
      <c r="F3372" s="822" t="s">
        <v>3466</v>
      </c>
      <c r="G3372" s="822" t="s">
        <v>3552</v>
      </c>
      <c r="H3372" s="822" t="s">
        <v>329</v>
      </c>
      <c r="I3372" s="822" t="s">
        <v>5030</v>
      </c>
      <c r="J3372" s="822" t="s">
        <v>1673</v>
      </c>
      <c r="K3372" s="822" t="s">
        <v>1672</v>
      </c>
      <c r="L3372" s="825">
        <v>87.82</v>
      </c>
      <c r="M3372" s="825">
        <v>87.82</v>
      </c>
      <c r="N3372" s="822">
        <v>1</v>
      </c>
      <c r="O3372" s="826">
        <v>0.5</v>
      </c>
      <c r="P3372" s="825">
        <v>87.82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21</v>
      </c>
      <c r="B3373" s="822" t="s">
        <v>3465</v>
      </c>
      <c r="C3373" s="822" t="s">
        <v>3471</v>
      </c>
      <c r="D3373" s="823" t="s">
        <v>6113</v>
      </c>
      <c r="E3373" s="824" t="s">
        <v>3529</v>
      </c>
      <c r="F3373" s="822" t="s">
        <v>3466</v>
      </c>
      <c r="G3373" s="822" t="s">
        <v>3552</v>
      </c>
      <c r="H3373" s="822" t="s">
        <v>329</v>
      </c>
      <c r="I3373" s="822" t="s">
        <v>4201</v>
      </c>
      <c r="J3373" s="822" t="s">
        <v>2232</v>
      </c>
      <c r="K3373" s="822" t="s">
        <v>2233</v>
      </c>
      <c r="L3373" s="825">
        <v>233.96</v>
      </c>
      <c r="M3373" s="825">
        <v>701.88</v>
      </c>
      <c r="N3373" s="822">
        <v>3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21</v>
      </c>
      <c r="B3374" s="822" t="s">
        <v>3465</v>
      </c>
      <c r="C3374" s="822" t="s">
        <v>3471</v>
      </c>
      <c r="D3374" s="823" t="s">
        <v>6113</v>
      </c>
      <c r="E3374" s="824" t="s">
        <v>3529</v>
      </c>
      <c r="F3374" s="822" t="s">
        <v>3466</v>
      </c>
      <c r="G3374" s="822" t="s">
        <v>3553</v>
      </c>
      <c r="H3374" s="822" t="s">
        <v>329</v>
      </c>
      <c r="I3374" s="822" t="s">
        <v>3554</v>
      </c>
      <c r="J3374" s="822" t="s">
        <v>1244</v>
      </c>
      <c r="K3374" s="822" t="s">
        <v>1245</v>
      </c>
      <c r="L3374" s="825">
        <v>121.92</v>
      </c>
      <c r="M3374" s="825">
        <v>7924.8000000000029</v>
      </c>
      <c r="N3374" s="822">
        <v>65</v>
      </c>
      <c r="O3374" s="826">
        <v>46</v>
      </c>
      <c r="P3374" s="825">
        <v>5120.6400000000021</v>
      </c>
      <c r="Q3374" s="827">
        <v>0.64615384615384619</v>
      </c>
      <c r="R3374" s="822">
        <v>42</v>
      </c>
      <c r="S3374" s="827">
        <v>0.64615384615384619</v>
      </c>
      <c r="T3374" s="826">
        <v>30.5</v>
      </c>
      <c r="U3374" s="828">
        <v>0.66304347826086951</v>
      </c>
    </row>
    <row r="3375" spans="1:21" ht="14.45" customHeight="1" x14ac:dyDescent="0.2">
      <c r="A3375" s="821">
        <v>21</v>
      </c>
      <c r="B3375" s="822" t="s">
        <v>3465</v>
      </c>
      <c r="C3375" s="822" t="s">
        <v>3471</v>
      </c>
      <c r="D3375" s="823" t="s">
        <v>6113</v>
      </c>
      <c r="E3375" s="824" t="s">
        <v>3529</v>
      </c>
      <c r="F3375" s="822" t="s">
        <v>3466</v>
      </c>
      <c r="G3375" s="822" t="s">
        <v>3553</v>
      </c>
      <c r="H3375" s="822" t="s">
        <v>329</v>
      </c>
      <c r="I3375" s="822" t="s">
        <v>4202</v>
      </c>
      <c r="J3375" s="822" t="s">
        <v>1244</v>
      </c>
      <c r="K3375" s="822" t="s">
        <v>1245</v>
      </c>
      <c r="L3375" s="825">
        <v>121.92</v>
      </c>
      <c r="M3375" s="825">
        <v>243.84</v>
      </c>
      <c r="N3375" s="822">
        <v>2</v>
      </c>
      <c r="O3375" s="826">
        <v>2</v>
      </c>
      <c r="P3375" s="825">
        <v>121.92</v>
      </c>
      <c r="Q3375" s="827">
        <v>0.5</v>
      </c>
      <c r="R3375" s="822">
        <v>1</v>
      </c>
      <c r="S3375" s="827">
        <v>0.5</v>
      </c>
      <c r="T3375" s="826">
        <v>1</v>
      </c>
      <c r="U3375" s="828">
        <v>0.5</v>
      </c>
    </row>
    <row r="3376" spans="1:21" ht="14.45" customHeight="1" x14ac:dyDescent="0.2">
      <c r="A3376" s="821">
        <v>21</v>
      </c>
      <c r="B3376" s="822" t="s">
        <v>3465</v>
      </c>
      <c r="C3376" s="822" t="s">
        <v>3471</v>
      </c>
      <c r="D3376" s="823" t="s">
        <v>6113</v>
      </c>
      <c r="E3376" s="824" t="s">
        <v>3529</v>
      </c>
      <c r="F3376" s="822" t="s">
        <v>3466</v>
      </c>
      <c r="G3376" s="822" t="s">
        <v>4205</v>
      </c>
      <c r="H3376" s="822" t="s">
        <v>329</v>
      </c>
      <c r="I3376" s="822" t="s">
        <v>4535</v>
      </c>
      <c r="J3376" s="822" t="s">
        <v>1290</v>
      </c>
      <c r="K3376" s="822" t="s">
        <v>3785</v>
      </c>
      <c r="L3376" s="825">
        <v>1933.92</v>
      </c>
      <c r="M3376" s="825">
        <v>1933.92</v>
      </c>
      <c r="N3376" s="822">
        <v>1</v>
      </c>
      <c r="O3376" s="826">
        <v>1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21</v>
      </c>
      <c r="B3377" s="822" t="s">
        <v>3465</v>
      </c>
      <c r="C3377" s="822" t="s">
        <v>3471</v>
      </c>
      <c r="D3377" s="823" t="s">
        <v>6113</v>
      </c>
      <c r="E3377" s="824" t="s">
        <v>3529</v>
      </c>
      <c r="F3377" s="822" t="s">
        <v>3466</v>
      </c>
      <c r="G3377" s="822" t="s">
        <v>4205</v>
      </c>
      <c r="H3377" s="822" t="s">
        <v>329</v>
      </c>
      <c r="I3377" s="822" t="s">
        <v>5464</v>
      </c>
      <c r="J3377" s="822" t="s">
        <v>1290</v>
      </c>
      <c r="K3377" s="822" t="s">
        <v>5465</v>
      </c>
      <c r="L3377" s="825">
        <v>5801.76</v>
      </c>
      <c r="M3377" s="825">
        <v>5801.76</v>
      </c>
      <c r="N3377" s="822">
        <v>1</v>
      </c>
      <c r="O3377" s="826">
        <v>0.5</v>
      </c>
      <c r="P3377" s="825">
        <v>5801.76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21</v>
      </c>
      <c r="B3378" s="822" t="s">
        <v>3465</v>
      </c>
      <c r="C3378" s="822" t="s">
        <v>3471</v>
      </c>
      <c r="D3378" s="823" t="s">
        <v>6113</v>
      </c>
      <c r="E3378" s="824" t="s">
        <v>3529</v>
      </c>
      <c r="F3378" s="822" t="s">
        <v>3467</v>
      </c>
      <c r="G3378" s="822" t="s">
        <v>3555</v>
      </c>
      <c r="H3378" s="822" t="s">
        <v>329</v>
      </c>
      <c r="I3378" s="822" t="s">
        <v>4207</v>
      </c>
      <c r="J3378" s="822" t="s">
        <v>3557</v>
      </c>
      <c r="K3378" s="822"/>
      <c r="L3378" s="825">
        <v>0</v>
      </c>
      <c r="M3378" s="825">
        <v>0</v>
      </c>
      <c r="N3378" s="822">
        <v>8</v>
      </c>
      <c r="O3378" s="826">
        <v>8</v>
      </c>
      <c r="P3378" s="825">
        <v>0</v>
      </c>
      <c r="Q3378" s="827"/>
      <c r="R3378" s="822">
        <v>5</v>
      </c>
      <c r="S3378" s="827">
        <v>0.625</v>
      </c>
      <c r="T3378" s="826">
        <v>5</v>
      </c>
      <c r="U3378" s="828">
        <v>0.625</v>
      </c>
    </row>
    <row r="3379" spans="1:21" ht="14.45" customHeight="1" x14ac:dyDescent="0.2">
      <c r="A3379" s="821">
        <v>21</v>
      </c>
      <c r="B3379" s="822" t="s">
        <v>3465</v>
      </c>
      <c r="C3379" s="822" t="s">
        <v>3471</v>
      </c>
      <c r="D3379" s="823" t="s">
        <v>6113</v>
      </c>
      <c r="E3379" s="824" t="s">
        <v>3529</v>
      </c>
      <c r="F3379" s="822" t="s">
        <v>3467</v>
      </c>
      <c r="G3379" s="822" t="s">
        <v>3555</v>
      </c>
      <c r="H3379" s="822" t="s">
        <v>329</v>
      </c>
      <c r="I3379" s="822" t="s">
        <v>4758</v>
      </c>
      <c r="J3379" s="822" t="s">
        <v>3557</v>
      </c>
      <c r="K3379" s="822"/>
      <c r="L3379" s="825">
        <v>0</v>
      </c>
      <c r="M3379" s="825">
        <v>0</v>
      </c>
      <c r="N3379" s="822">
        <v>22</v>
      </c>
      <c r="O3379" s="826">
        <v>22</v>
      </c>
      <c r="P3379" s="825">
        <v>0</v>
      </c>
      <c r="Q3379" s="827"/>
      <c r="R3379" s="822">
        <v>14</v>
      </c>
      <c r="S3379" s="827">
        <v>0.63636363636363635</v>
      </c>
      <c r="T3379" s="826">
        <v>14</v>
      </c>
      <c r="U3379" s="828">
        <v>0.63636363636363635</v>
      </c>
    </row>
    <row r="3380" spans="1:21" ht="14.45" customHeight="1" x14ac:dyDescent="0.2">
      <c r="A3380" s="821">
        <v>21</v>
      </c>
      <c r="B3380" s="822" t="s">
        <v>3465</v>
      </c>
      <c r="C3380" s="822" t="s">
        <v>3471</v>
      </c>
      <c r="D3380" s="823" t="s">
        <v>6113</v>
      </c>
      <c r="E3380" s="824" t="s">
        <v>3529</v>
      </c>
      <c r="F3380" s="822" t="s">
        <v>3467</v>
      </c>
      <c r="G3380" s="822" t="s">
        <v>3555</v>
      </c>
      <c r="H3380" s="822" t="s">
        <v>329</v>
      </c>
      <c r="I3380" s="822" t="s">
        <v>5754</v>
      </c>
      <c r="J3380" s="822" t="s">
        <v>3557</v>
      </c>
      <c r="K3380" s="822"/>
      <c r="L3380" s="825">
        <v>0</v>
      </c>
      <c r="M3380" s="825">
        <v>0</v>
      </c>
      <c r="N3380" s="822">
        <v>1</v>
      </c>
      <c r="O3380" s="826">
        <v>1</v>
      </c>
      <c r="P3380" s="825"/>
      <c r="Q3380" s="827"/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21</v>
      </c>
      <c r="B3381" s="822" t="s">
        <v>3465</v>
      </c>
      <c r="C3381" s="822" t="s">
        <v>3471</v>
      </c>
      <c r="D3381" s="823" t="s">
        <v>6113</v>
      </c>
      <c r="E3381" s="824" t="s">
        <v>3529</v>
      </c>
      <c r="F3381" s="822" t="s">
        <v>3467</v>
      </c>
      <c r="G3381" s="822" t="s">
        <v>3555</v>
      </c>
      <c r="H3381" s="822" t="s">
        <v>329</v>
      </c>
      <c r="I3381" s="822" t="s">
        <v>5755</v>
      </c>
      <c r="J3381" s="822" t="s">
        <v>3557</v>
      </c>
      <c r="K3381" s="822"/>
      <c r="L3381" s="825">
        <v>0</v>
      </c>
      <c r="M3381" s="825">
        <v>0</v>
      </c>
      <c r="N3381" s="822">
        <v>1</v>
      </c>
      <c r="O3381" s="826">
        <v>1</v>
      </c>
      <c r="P3381" s="825">
        <v>0</v>
      </c>
      <c r="Q3381" s="827"/>
      <c r="R3381" s="822">
        <v>1</v>
      </c>
      <c r="S3381" s="827">
        <v>1</v>
      </c>
      <c r="T3381" s="826">
        <v>1</v>
      </c>
      <c r="U3381" s="828">
        <v>1</v>
      </c>
    </row>
    <row r="3382" spans="1:21" ht="14.45" customHeight="1" x14ac:dyDescent="0.2">
      <c r="A3382" s="821">
        <v>21</v>
      </c>
      <c r="B3382" s="822" t="s">
        <v>3465</v>
      </c>
      <c r="C3382" s="822" t="s">
        <v>3471</v>
      </c>
      <c r="D3382" s="823" t="s">
        <v>6113</v>
      </c>
      <c r="E3382" s="824" t="s">
        <v>3529</v>
      </c>
      <c r="F3382" s="822" t="s">
        <v>3467</v>
      </c>
      <c r="G3382" s="822" t="s">
        <v>3555</v>
      </c>
      <c r="H3382" s="822" t="s">
        <v>329</v>
      </c>
      <c r="I3382" s="822" t="s">
        <v>5756</v>
      </c>
      <c r="J3382" s="822" t="s">
        <v>3557</v>
      </c>
      <c r="K3382" s="822"/>
      <c r="L3382" s="825">
        <v>0</v>
      </c>
      <c r="M3382" s="825">
        <v>0</v>
      </c>
      <c r="N3382" s="822">
        <v>1</v>
      </c>
      <c r="O3382" s="826">
        <v>1</v>
      </c>
      <c r="P3382" s="825">
        <v>0</v>
      </c>
      <c r="Q3382" s="827"/>
      <c r="R3382" s="822">
        <v>1</v>
      </c>
      <c r="S3382" s="827">
        <v>1</v>
      </c>
      <c r="T3382" s="826">
        <v>1</v>
      </c>
      <c r="U3382" s="828">
        <v>1</v>
      </c>
    </row>
    <row r="3383" spans="1:21" ht="14.45" customHeight="1" x14ac:dyDescent="0.2">
      <c r="A3383" s="821">
        <v>21</v>
      </c>
      <c r="B3383" s="822" t="s">
        <v>3465</v>
      </c>
      <c r="C3383" s="822" t="s">
        <v>3471</v>
      </c>
      <c r="D3383" s="823" t="s">
        <v>6113</v>
      </c>
      <c r="E3383" s="824" t="s">
        <v>3529</v>
      </c>
      <c r="F3383" s="822" t="s">
        <v>3467</v>
      </c>
      <c r="G3383" s="822" t="s">
        <v>3555</v>
      </c>
      <c r="H3383" s="822" t="s">
        <v>329</v>
      </c>
      <c r="I3383" s="822" t="s">
        <v>5363</v>
      </c>
      <c r="J3383" s="822" t="s">
        <v>3557</v>
      </c>
      <c r="K3383" s="822"/>
      <c r="L3383" s="825">
        <v>0</v>
      </c>
      <c r="M3383" s="825">
        <v>0</v>
      </c>
      <c r="N3383" s="822">
        <v>1</v>
      </c>
      <c r="O3383" s="826">
        <v>1</v>
      </c>
      <c r="P3383" s="825">
        <v>0</v>
      </c>
      <c r="Q3383" s="827"/>
      <c r="R3383" s="822">
        <v>1</v>
      </c>
      <c r="S3383" s="827">
        <v>1</v>
      </c>
      <c r="T3383" s="826">
        <v>1</v>
      </c>
      <c r="U3383" s="828">
        <v>1</v>
      </c>
    </row>
    <row r="3384" spans="1:21" ht="14.45" customHeight="1" x14ac:dyDescent="0.2">
      <c r="A3384" s="821">
        <v>21</v>
      </c>
      <c r="B3384" s="822" t="s">
        <v>3465</v>
      </c>
      <c r="C3384" s="822" t="s">
        <v>3471</v>
      </c>
      <c r="D3384" s="823" t="s">
        <v>6113</v>
      </c>
      <c r="E3384" s="824" t="s">
        <v>3529</v>
      </c>
      <c r="F3384" s="822" t="s">
        <v>3467</v>
      </c>
      <c r="G3384" s="822" t="s">
        <v>3555</v>
      </c>
      <c r="H3384" s="822" t="s">
        <v>329</v>
      </c>
      <c r="I3384" s="822" t="s">
        <v>5381</v>
      </c>
      <c r="J3384" s="822" t="s">
        <v>3557</v>
      </c>
      <c r="K3384" s="822"/>
      <c r="L3384" s="825">
        <v>0</v>
      </c>
      <c r="M3384" s="825">
        <v>0</v>
      </c>
      <c r="N3384" s="822">
        <v>1</v>
      </c>
      <c r="O3384" s="826">
        <v>1</v>
      </c>
      <c r="P3384" s="825"/>
      <c r="Q3384" s="827"/>
      <c r="R3384" s="822"/>
      <c r="S3384" s="827">
        <v>0</v>
      </c>
      <c r="T3384" s="826"/>
      <c r="U3384" s="828">
        <v>0</v>
      </c>
    </row>
    <row r="3385" spans="1:21" ht="14.45" customHeight="1" x14ac:dyDescent="0.2">
      <c r="A3385" s="821">
        <v>21</v>
      </c>
      <c r="B3385" s="822" t="s">
        <v>3465</v>
      </c>
      <c r="C3385" s="822" t="s">
        <v>3471</v>
      </c>
      <c r="D3385" s="823" t="s">
        <v>6113</v>
      </c>
      <c r="E3385" s="824" t="s">
        <v>3529</v>
      </c>
      <c r="F3385" s="822" t="s">
        <v>3467</v>
      </c>
      <c r="G3385" s="822" t="s">
        <v>3555</v>
      </c>
      <c r="H3385" s="822" t="s">
        <v>329</v>
      </c>
      <c r="I3385" s="822" t="s">
        <v>5470</v>
      </c>
      <c r="J3385" s="822" t="s">
        <v>3557</v>
      </c>
      <c r="K3385" s="822"/>
      <c r="L3385" s="825">
        <v>0</v>
      </c>
      <c r="M3385" s="825">
        <v>0</v>
      </c>
      <c r="N3385" s="822">
        <v>3</v>
      </c>
      <c r="O3385" s="826">
        <v>3</v>
      </c>
      <c r="P3385" s="825">
        <v>0</v>
      </c>
      <c r="Q3385" s="827"/>
      <c r="R3385" s="822">
        <v>2</v>
      </c>
      <c r="S3385" s="827">
        <v>0.66666666666666663</v>
      </c>
      <c r="T3385" s="826">
        <v>2</v>
      </c>
      <c r="U3385" s="828">
        <v>0.66666666666666663</v>
      </c>
    </row>
    <row r="3386" spans="1:21" ht="14.45" customHeight="1" x14ac:dyDescent="0.2">
      <c r="A3386" s="821">
        <v>21</v>
      </c>
      <c r="B3386" s="822" t="s">
        <v>3465</v>
      </c>
      <c r="C3386" s="822" t="s">
        <v>3471</v>
      </c>
      <c r="D3386" s="823" t="s">
        <v>6113</v>
      </c>
      <c r="E3386" s="824" t="s">
        <v>3529</v>
      </c>
      <c r="F3386" s="822" t="s">
        <v>3467</v>
      </c>
      <c r="G3386" s="822" t="s">
        <v>3555</v>
      </c>
      <c r="H3386" s="822" t="s">
        <v>329</v>
      </c>
      <c r="I3386" s="822" t="s">
        <v>5699</v>
      </c>
      <c r="J3386" s="822" t="s">
        <v>3557</v>
      </c>
      <c r="K3386" s="822"/>
      <c r="L3386" s="825">
        <v>0</v>
      </c>
      <c r="M3386" s="825">
        <v>0</v>
      </c>
      <c r="N3386" s="822">
        <v>1</v>
      </c>
      <c r="O3386" s="826">
        <v>1</v>
      </c>
      <c r="P3386" s="825"/>
      <c r="Q3386" s="827"/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21</v>
      </c>
      <c r="B3387" s="822" t="s">
        <v>3465</v>
      </c>
      <c r="C3387" s="822" t="s">
        <v>3471</v>
      </c>
      <c r="D3387" s="823" t="s">
        <v>6113</v>
      </c>
      <c r="E3387" s="824" t="s">
        <v>3529</v>
      </c>
      <c r="F3387" s="822" t="s">
        <v>3468</v>
      </c>
      <c r="G3387" s="822" t="s">
        <v>3590</v>
      </c>
      <c r="H3387" s="822" t="s">
        <v>329</v>
      </c>
      <c r="I3387" s="822" t="s">
        <v>4212</v>
      </c>
      <c r="J3387" s="822" t="s">
        <v>4213</v>
      </c>
      <c r="K3387" s="822" t="s">
        <v>4214</v>
      </c>
      <c r="L3387" s="825">
        <v>2029.75</v>
      </c>
      <c r="M3387" s="825">
        <v>46684.25</v>
      </c>
      <c r="N3387" s="822">
        <v>23</v>
      </c>
      <c r="O3387" s="826">
        <v>19</v>
      </c>
      <c r="P3387" s="825">
        <v>14208.25</v>
      </c>
      <c r="Q3387" s="827">
        <v>0.30434782608695654</v>
      </c>
      <c r="R3387" s="822">
        <v>7</v>
      </c>
      <c r="S3387" s="827">
        <v>0.30434782608695654</v>
      </c>
      <c r="T3387" s="826">
        <v>6</v>
      </c>
      <c r="U3387" s="828">
        <v>0.31578947368421051</v>
      </c>
    </row>
    <row r="3388" spans="1:21" ht="14.45" customHeight="1" x14ac:dyDescent="0.2">
      <c r="A3388" s="821">
        <v>21</v>
      </c>
      <c r="B3388" s="822" t="s">
        <v>3465</v>
      </c>
      <c r="C3388" s="822" t="s">
        <v>3471</v>
      </c>
      <c r="D3388" s="823" t="s">
        <v>6113</v>
      </c>
      <c r="E3388" s="824" t="s">
        <v>3491</v>
      </c>
      <c r="F3388" s="822" t="s">
        <v>3466</v>
      </c>
      <c r="G3388" s="822" t="s">
        <v>3641</v>
      </c>
      <c r="H3388" s="822" t="s">
        <v>329</v>
      </c>
      <c r="I3388" s="822" t="s">
        <v>3642</v>
      </c>
      <c r="J3388" s="822" t="s">
        <v>3643</v>
      </c>
      <c r="K3388" s="822" t="s">
        <v>3644</v>
      </c>
      <c r="L3388" s="825">
        <v>23.49</v>
      </c>
      <c r="M3388" s="825">
        <v>46.98</v>
      </c>
      <c r="N3388" s="822">
        <v>2</v>
      </c>
      <c r="O3388" s="826">
        <v>1.5</v>
      </c>
      <c r="P3388" s="825">
        <v>23.49</v>
      </c>
      <c r="Q3388" s="827">
        <v>0.5</v>
      </c>
      <c r="R3388" s="822">
        <v>1</v>
      </c>
      <c r="S3388" s="827">
        <v>0.5</v>
      </c>
      <c r="T3388" s="826">
        <v>1</v>
      </c>
      <c r="U3388" s="828">
        <v>0.66666666666666663</v>
      </c>
    </row>
    <row r="3389" spans="1:21" ht="14.45" customHeight="1" x14ac:dyDescent="0.2">
      <c r="A3389" s="821">
        <v>21</v>
      </c>
      <c r="B3389" s="822" t="s">
        <v>3465</v>
      </c>
      <c r="C3389" s="822" t="s">
        <v>3471</v>
      </c>
      <c r="D3389" s="823" t="s">
        <v>6113</v>
      </c>
      <c r="E3389" s="824" t="s">
        <v>3491</v>
      </c>
      <c r="F3389" s="822" t="s">
        <v>3466</v>
      </c>
      <c r="G3389" s="822" t="s">
        <v>3641</v>
      </c>
      <c r="H3389" s="822" t="s">
        <v>329</v>
      </c>
      <c r="I3389" s="822" t="s">
        <v>3645</v>
      </c>
      <c r="J3389" s="822" t="s">
        <v>3643</v>
      </c>
      <c r="K3389" s="822" t="s">
        <v>3646</v>
      </c>
      <c r="L3389" s="825">
        <v>70.48</v>
      </c>
      <c r="M3389" s="825">
        <v>140.96</v>
      </c>
      <c r="N3389" s="822">
        <v>2</v>
      </c>
      <c r="O3389" s="826">
        <v>1.5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21</v>
      </c>
      <c r="B3390" s="822" t="s">
        <v>3465</v>
      </c>
      <c r="C3390" s="822" t="s">
        <v>3471</v>
      </c>
      <c r="D3390" s="823" t="s">
        <v>6113</v>
      </c>
      <c r="E3390" s="824" t="s">
        <v>3491</v>
      </c>
      <c r="F3390" s="822" t="s">
        <v>3466</v>
      </c>
      <c r="G3390" s="822" t="s">
        <v>3647</v>
      </c>
      <c r="H3390" s="822" t="s">
        <v>662</v>
      </c>
      <c r="I3390" s="822" t="s">
        <v>2999</v>
      </c>
      <c r="J3390" s="822" t="s">
        <v>701</v>
      </c>
      <c r="K3390" s="822" t="s">
        <v>702</v>
      </c>
      <c r="L3390" s="825">
        <v>72.55</v>
      </c>
      <c r="M3390" s="825">
        <v>72.55</v>
      </c>
      <c r="N3390" s="822">
        <v>1</v>
      </c>
      <c r="O3390" s="826">
        <v>0.5</v>
      </c>
      <c r="P3390" s="825">
        <v>72.55</v>
      </c>
      <c r="Q3390" s="827">
        <v>1</v>
      </c>
      <c r="R3390" s="822">
        <v>1</v>
      </c>
      <c r="S3390" s="827">
        <v>1</v>
      </c>
      <c r="T3390" s="826">
        <v>0.5</v>
      </c>
      <c r="U3390" s="828">
        <v>1</v>
      </c>
    </row>
    <row r="3391" spans="1:21" ht="14.45" customHeight="1" x14ac:dyDescent="0.2">
      <c r="A3391" s="821">
        <v>21</v>
      </c>
      <c r="B3391" s="822" t="s">
        <v>3465</v>
      </c>
      <c r="C3391" s="822" t="s">
        <v>3471</v>
      </c>
      <c r="D3391" s="823" t="s">
        <v>6113</v>
      </c>
      <c r="E3391" s="824" t="s">
        <v>3491</v>
      </c>
      <c r="F3391" s="822" t="s">
        <v>3466</v>
      </c>
      <c r="G3391" s="822" t="s">
        <v>3647</v>
      </c>
      <c r="H3391" s="822" t="s">
        <v>662</v>
      </c>
      <c r="I3391" s="822" t="s">
        <v>2998</v>
      </c>
      <c r="J3391" s="822" t="s">
        <v>701</v>
      </c>
      <c r="K3391" s="822" t="s">
        <v>703</v>
      </c>
      <c r="L3391" s="825">
        <v>21.76</v>
      </c>
      <c r="M3391" s="825">
        <v>65.28</v>
      </c>
      <c r="N3391" s="822">
        <v>3</v>
      </c>
      <c r="O3391" s="826">
        <v>2</v>
      </c>
      <c r="P3391" s="825">
        <v>43.52</v>
      </c>
      <c r="Q3391" s="827">
        <v>0.66666666666666674</v>
      </c>
      <c r="R3391" s="822">
        <v>2</v>
      </c>
      <c r="S3391" s="827">
        <v>0.66666666666666663</v>
      </c>
      <c r="T3391" s="826">
        <v>1</v>
      </c>
      <c r="U3391" s="828">
        <v>0.5</v>
      </c>
    </row>
    <row r="3392" spans="1:21" ht="14.45" customHeight="1" x14ac:dyDescent="0.2">
      <c r="A3392" s="821">
        <v>21</v>
      </c>
      <c r="B3392" s="822" t="s">
        <v>3465</v>
      </c>
      <c r="C3392" s="822" t="s">
        <v>3471</v>
      </c>
      <c r="D3392" s="823" t="s">
        <v>6113</v>
      </c>
      <c r="E3392" s="824" t="s">
        <v>3491</v>
      </c>
      <c r="F3392" s="822" t="s">
        <v>3466</v>
      </c>
      <c r="G3392" s="822" t="s">
        <v>3647</v>
      </c>
      <c r="H3392" s="822" t="s">
        <v>662</v>
      </c>
      <c r="I3392" s="822" t="s">
        <v>3000</v>
      </c>
      <c r="J3392" s="822" t="s">
        <v>701</v>
      </c>
      <c r="K3392" s="822" t="s">
        <v>698</v>
      </c>
      <c r="L3392" s="825">
        <v>65.28</v>
      </c>
      <c r="M3392" s="825">
        <v>195.84</v>
      </c>
      <c r="N3392" s="822">
        <v>3</v>
      </c>
      <c r="O3392" s="826">
        <v>2</v>
      </c>
      <c r="P3392" s="825">
        <v>65.28</v>
      </c>
      <c r="Q3392" s="827">
        <v>0.33333333333333331</v>
      </c>
      <c r="R3392" s="822">
        <v>1</v>
      </c>
      <c r="S3392" s="827">
        <v>0.33333333333333331</v>
      </c>
      <c r="T3392" s="826">
        <v>0.5</v>
      </c>
      <c r="U3392" s="828">
        <v>0.25</v>
      </c>
    </row>
    <row r="3393" spans="1:21" ht="14.45" customHeight="1" x14ac:dyDescent="0.2">
      <c r="A3393" s="821">
        <v>21</v>
      </c>
      <c r="B3393" s="822" t="s">
        <v>3465</v>
      </c>
      <c r="C3393" s="822" t="s">
        <v>3471</v>
      </c>
      <c r="D3393" s="823" t="s">
        <v>6113</v>
      </c>
      <c r="E3393" s="824" t="s">
        <v>3491</v>
      </c>
      <c r="F3393" s="822" t="s">
        <v>3466</v>
      </c>
      <c r="G3393" s="822" t="s">
        <v>3656</v>
      </c>
      <c r="H3393" s="822" t="s">
        <v>662</v>
      </c>
      <c r="I3393" s="822" t="s">
        <v>3083</v>
      </c>
      <c r="J3393" s="822" t="s">
        <v>3079</v>
      </c>
      <c r="K3393" s="822" t="s">
        <v>3084</v>
      </c>
      <c r="L3393" s="825">
        <v>11.71</v>
      </c>
      <c r="M3393" s="825">
        <v>11.71</v>
      </c>
      <c r="N3393" s="822">
        <v>1</v>
      </c>
      <c r="O3393" s="826">
        <v>0.5</v>
      </c>
      <c r="P3393" s="825">
        <v>11.71</v>
      </c>
      <c r="Q3393" s="827">
        <v>1</v>
      </c>
      <c r="R3393" s="822">
        <v>1</v>
      </c>
      <c r="S3393" s="827">
        <v>1</v>
      </c>
      <c r="T3393" s="826">
        <v>0.5</v>
      </c>
      <c r="U3393" s="828">
        <v>1</v>
      </c>
    </row>
    <row r="3394" spans="1:21" ht="14.45" customHeight="1" x14ac:dyDescent="0.2">
      <c r="A3394" s="821">
        <v>21</v>
      </c>
      <c r="B3394" s="822" t="s">
        <v>3465</v>
      </c>
      <c r="C3394" s="822" t="s">
        <v>3471</v>
      </c>
      <c r="D3394" s="823" t="s">
        <v>6113</v>
      </c>
      <c r="E3394" s="824" t="s">
        <v>3491</v>
      </c>
      <c r="F3394" s="822" t="s">
        <v>3466</v>
      </c>
      <c r="G3394" s="822" t="s">
        <v>5757</v>
      </c>
      <c r="H3394" s="822" t="s">
        <v>329</v>
      </c>
      <c r="I3394" s="822" t="s">
        <v>5758</v>
      </c>
      <c r="J3394" s="822" t="s">
        <v>1267</v>
      </c>
      <c r="K3394" s="822" t="s">
        <v>5759</v>
      </c>
      <c r="L3394" s="825">
        <v>0</v>
      </c>
      <c r="M3394" s="825">
        <v>0</v>
      </c>
      <c r="N3394" s="822">
        <v>1</v>
      </c>
      <c r="O3394" s="826">
        <v>0.5</v>
      </c>
      <c r="P3394" s="825">
        <v>0</v>
      </c>
      <c r="Q3394" s="827"/>
      <c r="R3394" s="822">
        <v>1</v>
      </c>
      <c r="S3394" s="827">
        <v>1</v>
      </c>
      <c r="T3394" s="826">
        <v>0.5</v>
      </c>
      <c r="U3394" s="828">
        <v>1</v>
      </c>
    </row>
    <row r="3395" spans="1:21" ht="14.45" customHeight="1" x14ac:dyDescent="0.2">
      <c r="A3395" s="821">
        <v>21</v>
      </c>
      <c r="B3395" s="822" t="s">
        <v>3465</v>
      </c>
      <c r="C3395" s="822" t="s">
        <v>3471</v>
      </c>
      <c r="D3395" s="823" t="s">
        <v>6113</v>
      </c>
      <c r="E3395" s="824" t="s">
        <v>3491</v>
      </c>
      <c r="F3395" s="822" t="s">
        <v>3466</v>
      </c>
      <c r="G3395" s="822" t="s">
        <v>3657</v>
      </c>
      <c r="H3395" s="822" t="s">
        <v>662</v>
      </c>
      <c r="I3395" s="822" t="s">
        <v>2764</v>
      </c>
      <c r="J3395" s="822" t="s">
        <v>2765</v>
      </c>
      <c r="K3395" s="822" t="s">
        <v>2766</v>
      </c>
      <c r="L3395" s="825">
        <v>93.27</v>
      </c>
      <c r="M3395" s="825">
        <v>186.54</v>
      </c>
      <c r="N3395" s="822">
        <v>2</v>
      </c>
      <c r="O3395" s="826">
        <v>1</v>
      </c>
      <c r="P3395" s="825">
        <v>186.54</v>
      </c>
      <c r="Q3395" s="827">
        <v>1</v>
      </c>
      <c r="R3395" s="822">
        <v>2</v>
      </c>
      <c r="S3395" s="827">
        <v>1</v>
      </c>
      <c r="T3395" s="826">
        <v>1</v>
      </c>
      <c r="U3395" s="828">
        <v>1</v>
      </c>
    </row>
    <row r="3396" spans="1:21" ht="14.45" customHeight="1" x14ac:dyDescent="0.2">
      <c r="A3396" s="821">
        <v>21</v>
      </c>
      <c r="B3396" s="822" t="s">
        <v>3465</v>
      </c>
      <c r="C3396" s="822" t="s">
        <v>3471</v>
      </c>
      <c r="D3396" s="823" t="s">
        <v>6113</v>
      </c>
      <c r="E3396" s="824" t="s">
        <v>3491</v>
      </c>
      <c r="F3396" s="822" t="s">
        <v>3466</v>
      </c>
      <c r="G3396" s="822" t="s">
        <v>3657</v>
      </c>
      <c r="H3396" s="822" t="s">
        <v>662</v>
      </c>
      <c r="I3396" s="822" t="s">
        <v>2767</v>
      </c>
      <c r="J3396" s="822" t="s">
        <v>2765</v>
      </c>
      <c r="K3396" s="822" t="s">
        <v>2768</v>
      </c>
      <c r="L3396" s="825">
        <v>31.09</v>
      </c>
      <c r="M3396" s="825">
        <v>62.18</v>
      </c>
      <c r="N3396" s="822">
        <v>2</v>
      </c>
      <c r="O3396" s="826">
        <v>1.5</v>
      </c>
      <c r="P3396" s="825">
        <v>31.09</v>
      </c>
      <c r="Q3396" s="827">
        <v>0.5</v>
      </c>
      <c r="R3396" s="822">
        <v>1</v>
      </c>
      <c r="S3396" s="827">
        <v>0.5</v>
      </c>
      <c r="T3396" s="826">
        <v>1</v>
      </c>
      <c r="U3396" s="828">
        <v>0.66666666666666663</v>
      </c>
    </row>
    <row r="3397" spans="1:21" ht="14.45" customHeight="1" x14ac:dyDescent="0.2">
      <c r="A3397" s="821">
        <v>21</v>
      </c>
      <c r="B3397" s="822" t="s">
        <v>3465</v>
      </c>
      <c r="C3397" s="822" t="s">
        <v>3471</v>
      </c>
      <c r="D3397" s="823" t="s">
        <v>6113</v>
      </c>
      <c r="E3397" s="824" t="s">
        <v>3491</v>
      </c>
      <c r="F3397" s="822" t="s">
        <v>3466</v>
      </c>
      <c r="G3397" s="822" t="s">
        <v>3662</v>
      </c>
      <c r="H3397" s="822" t="s">
        <v>329</v>
      </c>
      <c r="I3397" s="822" t="s">
        <v>3668</v>
      </c>
      <c r="J3397" s="822" t="s">
        <v>3669</v>
      </c>
      <c r="K3397" s="822" t="s">
        <v>3667</v>
      </c>
      <c r="L3397" s="825">
        <v>219.25</v>
      </c>
      <c r="M3397" s="825">
        <v>2411.75</v>
      </c>
      <c r="N3397" s="822">
        <v>11</v>
      </c>
      <c r="O3397" s="826">
        <v>4</v>
      </c>
      <c r="P3397" s="825">
        <v>2411.75</v>
      </c>
      <c r="Q3397" s="827">
        <v>1</v>
      </c>
      <c r="R3397" s="822">
        <v>11</v>
      </c>
      <c r="S3397" s="827">
        <v>1</v>
      </c>
      <c r="T3397" s="826">
        <v>4</v>
      </c>
      <c r="U3397" s="828">
        <v>1</v>
      </c>
    </row>
    <row r="3398" spans="1:21" ht="14.45" customHeight="1" x14ac:dyDescent="0.2">
      <c r="A3398" s="821">
        <v>21</v>
      </c>
      <c r="B3398" s="822" t="s">
        <v>3465</v>
      </c>
      <c r="C3398" s="822" t="s">
        <v>3471</v>
      </c>
      <c r="D3398" s="823" t="s">
        <v>6113</v>
      </c>
      <c r="E3398" s="824" t="s">
        <v>3491</v>
      </c>
      <c r="F3398" s="822" t="s">
        <v>3466</v>
      </c>
      <c r="G3398" s="822" t="s">
        <v>3691</v>
      </c>
      <c r="H3398" s="822" t="s">
        <v>329</v>
      </c>
      <c r="I3398" s="822" t="s">
        <v>3692</v>
      </c>
      <c r="J3398" s="822" t="s">
        <v>3693</v>
      </c>
      <c r="K3398" s="822" t="s">
        <v>3694</v>
      </c>
      <c r="L3398" s="825">
        <v>80.19</v>
      </c>
      <c r="M3398" s="825">
        <v>80.19</v>
      </c>
      <c r="N3398" s="822">
        <v>1</v>
      </c>
      <c r="O3398" s="826">
        <v>1</v>
      </c>
      <c r="P3398" s="825">
        <v>80.19</v>
      </c>
      <c r="Q3398" s="827">
        <v>1</v>
      </c>
      <c r="R3398" s="822">
        <v>1</v>
      </c>
      <c r="S3398" s="827">
        <v>1</v>
      </c>
      <c r="T3398" s="826">
        <v>1</v>
      </c>
      <c r="U3398" s="828">
        <v>1</v>
      </c>
    </row>
    <row r="3399" spans="1:21" ht="14.45" customHeight="1" x14ac:dyDescent="0.2">
      <c r="A3399" s="821">
        <v>21</v>
      </c>
      <c r="B3399" s="822" t="s">
        <v>3465</v>
      </c>
      <c r="C3399" s="822" t="s">
        <v>3471</v>
      </c>
      <c r="D3399" s="823" t="s">
        <v>6113</v>
      </c>
      <c r="E3399" s="824" t="s">
        <v>3491</v>
      </c>
      <c r="F3399" s="822" t="s">
        <v>3466</v>
      </c>
      <c r="G3399" s="822" t="s">
        <v>3712</v>
      </c>
      <c r="H3399" s="822" t="s">
        <v>329</v>
      </c>
      <c r="I3399" s="822" t="s">
        <v>3713</v>
      </c>
      <c r="J3399" s="822" t="s">
        <v>3714</v>
      </c>
      <c r="K3399" s="822" t="s">
        <v>3715</v>
      </c>
      <c r="L3399" s="825">
        <v>0</v>
      </c>
      <c r="M3399" s="825">
        <v>0</v>
      </c>
      <c r="N3399" s="822">
        <v>2</v>
      </c>
      <c r="O3399" s="826">
        <v>2</v>
      </c>
      <c r="P3399" s="825">
        <v>0</v>
      </c>
      <c r="Q3399" s="827"/>
      <c r="R3399" s="822">
        <v>1</v>
      </c>
      <c r="S3399" s="827">
        <v>0.5</v>
      </c>
      <c r="T3399" s="826">
        <v>1</v>
      </c>
      <c r="U3399" s="828">
        <v>0.5</v>
      </c>
    </row>
    <row r="3400" spans="1:21" ht="14.45" customHeight="1" x14ac:dyDescent="0.2">
      <c r="A3400" s="821">
        <v>21</v>
      </c>
      <c r="B3400" s="822" t="s">
        <v>3465</v>
      </c>
      <c r="C3400" s="822" t="s">
        <v>3471</v>
      </c>
      <c r="D3400" s="823" t="s">
        <v>6113</v>
      </c>
      <c r="E3400" s="824" t="s">
        <v>3491</v>
      </c>
      <c r="F3400" s="822" t="s">
        <v>3466</v>
      </c>
      <c r="G3400" s="822" t="s">
        <v>3717</v>
      </c>
      <c r="H3400" s="822" t="s">
        <v>662</v>
      </c>
      <c r="I3400" s="822" t="s">
        <v>3248</v>
      </c>
      <c r="J3400" s="822" t="s">
        <v>1621</v>
      </c>
      <c r="K3400" s="822" t="s">
        <v>2921</v>
      </c>
      <c r="L3400" s="825">
        <v>84.21</v>
      </c>
      <c r="M3400" s="825">
        <v>84.21</v>
      </c>
      <c r="N3400" s="822">
        <v>1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21</v>
      </c>
      <c r="B3401" s="822" t="s">
        <v>3465</v>
      </c>
      <c r="C3401" s="822" t="s">
        <v>3471</v>
      </c>
      <c r="D3401" s="823" t="s">
        <v>6113</v>
      </c>
      <c r="E3401" s="824" t="s">
        <v>3491</v>
      </c>
      <c r="F3401" s="822" t="s">
        <v>3466</v>
      </c>
      <c r="G3401" s="822" t="s">
        <v>3717</v>
      </c>
      <c r="H3401" s="822" t="s">
        <v>329</v>
      </c>
      <c r="I3401" s="822" t="s">
        <v>3718</v>
      </c>
      <c r="J3401" s="822" t="s">
        <v>1621</v>
      </c>
      <c r="K3401" s="822" t="s">
        <v>1622</v>
      </c>
      <c r="L3401" s="825">
        <v>235.78</v>
      </c>
      <c r="M3401" s="825">
        <v>471.56</v>
      </c>
      <c r="N3401" s="822">
        <v>2</v>
      </c>
      <c r="O3401" s="826">
        <v>1.5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21</v>
      </c>
      <c r="B3402" s="822" t="s">
        <v>3465</v>
      </c>
      <c r="C3402" s="822" t="s">
        <v>3471</v>
      </c>
      <c r="D3402" s="823" t="s">
        <v>6113</v>
      </c>
      <c r="E3402" s="824" t="s">
        <v>3491</v>
      </c>
      <c r="F3402" s="822" t="s">
        <v>3466</v>
      </c>
      <c r="G3402" s="822" t="s">
        <v>3719</v>
      </c>
      <c r="H3402" s="822" t="s">
        <v>662</v>
      </c>
      <c r="I3402" s="822" t="s">
        <v>3340</v>
      </c>
      <c r="J3402" s="822" t="s">
        <v>1629</v>
      </c>
      <c r="K3402" s="822" t="s">
        <v>3341</v>
      </c>
      <c r="L3402" s="825">
        <v>117.55</v>
      </c>
      <c r="M3402" s="825">
        <v>117.55</v>
      </c>
      <c r="N3402" s="822">
        <v>1</v>
      </c>
      <c r="O3402" s="826">
        <v>0.5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21</v>
      </c>
      <c r="B3403" s="822" t="s">
        <v>3465</v>
      </c>
      <c r="C3403" s="822" t="s">
        <v>3471</v>
      </c>
      <c r="D3403" s="823" t="s">
        <v>6113</v>
      </c>
      <c r="E3403" s="824" t="s">
        <v>3491</v>
      </c>
      <c r="F3403" s="822" t="s">
        <v>3466</v>
      </c>
      <c r="G3403" s="822" t="s">
        <v>3727</v>
      </c>
      <c r="H3403" s="822" t="s">
        <v>329</v>
      </c>
      <c r="I3403" s="822" t="s">
        <v>3728</v>
      </c>
      <c r="J3403" s="822" t="s">
        <v>3729</v>
      </c>
      <c r="K3403" s="822" t="s">
        <v>2881</v>
      </c>
      <c r="L3403" s="825">
        <v>78.33</v>
      </c>
      <c r="M3403" s="825">
        <v>156.66</v>
      </c>
      <c r="N3403" s="822">
        <v>2</v>
      </c>
      <c r="O3403" s="826">
        <v>0.5</v>
      </c>
      <c r="P3403" s="825">
        <v>156.66</v>
      </c>
      <c r="Q3403" s="827">
        <v>1</v>
      </c>
      <c r="R3403" s="822">
        <v>2</v>
      </c>
      <c r="S3403" s="827">
        <v>1</v>
      </c>
      <c r="T3403" s="826">
        <v>0.5</v>
      </c>
      <c r="U3403" s="828">
        <v>1</v>
      </c>
    </row>
    <row r="3404" spans="1:21" ht="14.45" customHeight="1" x14ac:dyDescent="0.2">
      <c r="A3404" s="821">
        <v>21</v>
      </c>
      <c r="B3404" s="822" t="s">
        <v>3465</v>
      </c>
      <c r="C3404" s="822" t="s">
        <v>3471</v>
      </c>
      <c r="D3404" s="823" t="s">
        <v>6113</v>
      </c>
      <c r="E3404" s="824" t="s">
        <v>3491</v>
      </c>
      <c r="F3404" s="822" t="s">
        <v>3466</v>
      </c>
      <c r="G3404" s="822" t="s">
        <v>3727</v>
      </c>
      <c r="H3404" s="822" t="s">
        <v>329</v>
      </c>
      <c r="I3404" s="822" t="s">
        <v>5580</v>
      </c>
      <c r="J3404" s="822" t="s">
        <v>3729</v>
      </c>
      <c r="K3404" s="822" t="s">
        <v>2921</v>
      </c>
      <c r="L3404" s="825">
        <v>39.17</v>
      </c>
      <c r="M3404" s="825">
        <v>39.17</v>
      </c>
      <c r="N3404" s="822">
        <v>1</v>
      </c>
      <c r="O3404" s="826">
        <v>1</v>
      </c>
      <c r="P3404" s="825">
        <v>39.17</v>
      </c>
      <c r="Q3404" s="827">
        <v>1</v>
      </c>
      <c r="R3404" s="822">
        <v>1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21</v>
      </c>
      <c r="B3405" s="822" t="s">
        <v>3465</v>
      </c>
      <c r="C3405" s="822" t="s">
        <v>3471</v>
      </c>
      <c r="D3405" s="823" t="s">
        <v>6113</v>
      </c>
      <c r="E3405" s="824" t="s">
        <v>3491</v>
      </c>
      <c r="F3405" s="822" t="s">
        <v>3466</v>
      </c>
      <c r="G3405" s="822" t="s">
        <v>3731</v>
      </c>
      <c r="H3405" s="822" t="s">
        <v>662</v>
      </c>
      <c r="I3405" s="822" t="s">
        <v>3089</v>
      </c>
      <c r="J3405" s="822" t="s">
        <v>1870</v>
      </c>
      <c r="K3405" s="822" t="s">
        <v>824</v>
      </c>
      <c r="L3405" s="825">
        <v>65.989999999999995</v>
      </c>
      <c r="M3405" s="825">
        <v>131.97999999999999</v>
      </c>
      <c r="N3405" s="822">
        <v>2</v>
      </c>
      <c r="O3405" s="826">
        <v>1</v>
      </c>
      <c r="P3405" s="825">
        <v>131.97999999999999</v>
      </c>
      <c r="Q3405" s="827">
        <v>1</v>
      </c>
      <c r="R3405" s="822">
        <v>2</v>
      </c>
      <c r="S3405" s="827">
        <v>1</v>
      </c>
      <c r="T3405" s="826">
        <v>1</v>
      </c>
      <c r="U3405" s="828">
        <v>1</v>
      </c>
    </row>
    <row r="3406" spans="1:21" ht="14.45" customHeight="1" x14ac:dyDescent="0.2">
      <c r="A3406" s="821">
        <v>21</v>
      </c>
      <c r="B3406" s="822" t="s">
        <v>3465</v>
      </c>
      <c r="C3406" s="822" t="s">
        <v>3471</v>
      </c>
      <c r="D3406" s="823" t="s">
        <v>6113</v>
      </c>
      <c r="E3406" s="824" t="s">
        <v>3491</v>
      </c>
      <c r="F3406" s="822" t="s">
        <v>3466</v>
      </c>
      <c r="G3406" s="822" t="s">
        <v>3731</v>
      </c>
      <c r="H3406" s="822" t="s">
        <v>662</v>
      </c>
      <c r="I3406" s="822" t="s">
        <v>3733</v>
      </c>
      <c r="J3406" s="822" t="s">
        <v>1870</v>
      </c>
      <c r="K3406" s="822" t="s">
        <v>3341</v>
      </c>
      <c r="L3406" s="825">
        <v>131.97999999999999</v>
      </c>
      <c r="M3406" s="825">
        <v>131.97999999999999</v>
      </c>
      <c r="N3406" s="822">
        <v>1</v>
      </c>
      <c r="O3406" s="826">
        <v>0.5</v>
      </c>
      <c r="P3406" s="825">
        <v>131.97999999999999</v>
      </c>
      <c r="Q3406" s="827">
        <v>1</v>
      </c>
      <c r="R3406" s="822">
        <v>1</v>
      </c>
      <c r="S3406" s="827">
        <v>1</v>
      </c>
      <c r="T3406" s="826">
        <v>0.5</v>
      </c>
      <c r="U3406" s="828">
        <v>1</v>
      </c>
    </row>
    <row r="3407" spans="1:21" ht="14.45" customHeight="1" x14ac:dyDescent="0.2">
      <c r="A3407" s="821">
        <v>21</v>
      </c>
      <c r="B3407" s="822" t="s">
        <v>3465</v>
      </c>
      <c r="C3407" s="822" t="s">
        <v>3471</v>
      </c>
      <c r="D3407" s="823" t="s">
        <v>6113</v>
      </c>
      <c r="E3407" s="824" t="s">
        <v>3491</v>
      </c>
      <c r="F3407" s="822" t="s">
        <v>3466</v>
      </c>
      <c r="G3407" s="822" t="s">
        <v>3579</v>
      </c>
      <c r="H3407" s="822" t="s">
        <v>329</v>
      </c>
      <c r="I3407" s="822" t="s">
        <v>3740</v>
      </c>
      <c r="J3407" s="822" t="s">
        <v>1011</v>
      </c>
      <c r="K3407" s="822" t="s">
        <v>1013</v>
      </c>
      <c r="L3407" s="825">
        <v>354.04</v>
      </c>
      <c r="M3407" s="825">
        <v>3186.36</v>
      </c>
      <c r="N3407" s="822">
        <v>9</v>
      </c>
      <c r="O3407" s="826">
        <v>4.5</v>
      </c>
      <c r="P3407" s="825">
        <v>1770.2</v>
      </c>
      <c r="Q3407" s="827">
        <v>0.55555555555555558</v>
      </c>
      <c r="R3407" s="822">
        <v>5</v>
      </c>
      <c r="S3407" s="827">
        <v>0.55555555555555558</v>
      </c>
      <c r="T3407" s="826">
        <v>3</v>
      </c>
      <c r="U3407" s="828">
        <v>0.66666666666666663</v>
      </c>
    </row>
    <row r="3408" spans="1:21" ht="14.45" customHeight="1" x14ac:dyDescent="0.2">
      <c r="A3408" s="821">
        <v>21</v>
      </c>
      <c r="B3408" s="822" t="s">
        <v>3465</v>
      </c>
      <c r="C3408" s="822" t="s">
        <v>3471</v>
      </c>
      <c r="D3408" s="823" t="s">
        <v>6113</v>
      </c>
      <c r="E3408" s="824" t="s">
        <v>3491</v>
      </c>
      <c r="F3408" s="822" t="s">
        <v>3466</v>
      </c>
      <c r="G3408" s="822" t="s">
        <v>3742</v>
      </c>
      <c r="H3408" s="822" t="s">
        <v>329</v>
      </c>
      <c r="I3408" s="822" t="s">
        <v>3743</v>
      </c>
      <c r="J3408" s="822" t="s">
        <v>879</v>
      </c>
      <c r="K3408" s="822" t="s">
        <v>2843</v>
      </c>
      <c r="L3408" s="825">
        <v>46.81</v>
      </c>
      <c r="M3408" s="825">
        <v>46.81</v>
      </c>
      <c r="N3408" s="822">
        <v>1</v>
      </c>
      <c r="O3408" s="826">
        <v>0.5</v>
      </c>
      <c r="P3408" s="825">
        <v>46.81</v>
      </c>
      <c r="Q3408" s="827">
        <v>1</v>
      </c>
      <c r="R3408" s="822">
        <v>1</v>
      </c>
      <c r="S3408" s="827">
        <v>1</v>
      </c>
      <c r="T3408" s="826">
        <v>0.5</v>
      </c>
      <c r="U3408" s="828">
        <v>1</v>
      </c>
    </row>
    <row r="3409" spans="1:21" ht="14.45" customHeight="1" x14ac:dyDescent="0.2">
      <c r="A3409" s="821">
        <v>21</v>
      </c>
      <c r="B3409" s="822" t="s">
        <v>3465</v>
      </c>
      <c r="C3409" s="822" t="s">
        <v>3471</v>
      </c>
      <c r="D3409" s="823" t="s">
        <v>6113</v>
      </c>
      <c r="E3409" s="824" t="s">
        <v>3491</v>
      </c>
      <c r="F3409" s="822" t="s">
        <v>3466</v>
      </c>
      <c r="G3409" s="822" t="s">
        <v>3742</v>
      </c>
      <c r="H3409" s="822" t="s">
        <v>329</v>
      </c>
      <c r="I3409" s="822" t="s">
        <v>4299</v>
      </c>
      <c r="J3409" s="822" t="s">
        <v>879</v>
      </c>
      <c r="K3409" s="822" t="s">
        <v>3821</v>
      </c>
      <c r="L3409" s="825">
        <v>93.61</v>
      </c>
      <c r="M3409" s="825">
        <v>93.61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21</v>
      </c>
      <c r="B3410" s="822" t="s">
        <v>3465</v>
      </c>
      <c r="C3410" s="822" t="s">
        <v>3471</v>
      </c>
      <c r="D3410" s="823" t="s">
        <v>6113</v>
      </c>
      <c r="E3410" s="824" t="s">
        <v>3491</v>
      </c>
      <c r="F3410" s="822" t="s">
        <v>3466</v>
      </c>
      <c r="G3410" s="822" t="s">
        <v>3744</v>
      </c>
      <c r="H3410" s="822" t="s">
        <v>329</v>
      </c>
      <c r="I3410" s="822" t="s">
        <v>4900</v>
      </c>
      <c r="J3410" s="822" t="s">
        <v>4815</v>
      </c>
      <c r="K3410" s="822" t="s">
        <v>1468</v>
      </c>
      <c r="L3410" s="825">
        <v>35.25</v>
      </c>
      <c r="M3410" s="825">
        <v>70.5</v>
      </c>
      <c r="N3410" s="822">
        <v>2</v>
      </c>
      <c r="O3410" s="826">
        <v>1</v>
      </c>
      <c r="P3410" s="825">
        <v>70.5</v>
      </c>
      <c r="Q3410" s="827">
        <v>1</v>
      </c>
      <c r="R3410" s="822">
        <v>2</v>
      </c>
      <c r="S3410" s="827">
        <v>1</v>
      </c>
      <c r="T3410" s="826">
        <v>1</v>
      </c>
      <c r="U3410" s="828">
        <v>1</v>
      </c>
    </row>
    <row r="3411" spans="1:21" ht="14.45" customHeight="1" x14ac:dyDescent="0.2">
      <c r="A3411" s="821">
        <v>21</v>
      </c>
      <c r="B3411" s="822" t="s">
        <v>3465</v>
      </c>
      <c r="C3411" s="822" t="s">
        <v>3471</v>
      </c>
      <c r="D3411" s="823" t="s">
        <v>6113</v>
      </c>
      <c r="E3411" s="824" t="s">
        <v>3491</v>
      </c>
      <c r="F3411" s="822" t="s">
        <v>3466</v>
      </c>
      <c r="G3411" s="822" t="s">
        <v>3744</v>
      </c>
      <c r="H3411" s="822" t="s">
        <v>329</v>
      </c>
      <c r="I3411" s="822" t="s">
        <v>4952</v>
      </c>
      <c r="J3411" s="822" t="s">
        <v>884</v>
      </c>
      <c r="K3411" s="822" t="s">
        <v>4953</v>
      </c>
      <c r="L3411" s="825">
        <v>46.99</v>
      </c>
      <c r="M3411" s="825">
        <v>93.98</v>
      </c>
      <c r="N3411" s="822">
        <v>2</v>
      </c>
      <c r="O3411" s="826">
        <v>1.5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21</v>
      </c>
      <c r="B3412" s="822" t="s">
        <v>3465</v>
      </c>
      <c r="C3412" s="822" t="s">
        <v>3471</v>
      </c>
      <c r="D3412" s="823" t="s">
        <v>6113</v>
      </c>
      <c r="E3412" s="824" t="s">
        <v>3491</v>
      </c>
      <c r="F3412" s="822" t="s">
        <v>3466</v>
      </c>
      <c r="G3412" s="822" t="s">
        <v>3744</v>
      </c>
      <c r="H3412" s="822" t="s">
        <v>329</v>
      </c>
      <c r="I3412" s="822" t="s">
        <v>4559</v>
      </c>
      <c r="J3412" s="822" t="s">
        <v>884</v>
      </c>
      <c r="K3412" s="822" t="s">
        <v>4560</v>
      </c>
      <c r="L3412" s="825">
        <v>117.47</v>
      </c>
      <c r="M3412" s="825">
        <v>117.47</v>
      </c>
      <c r="N3412" s="822">
        <v>1</v>
      </c>
      <c r="O3412" s="826">
        <v>1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21</v>
      </c>
      <c r="B3413" s="822" t="s">
        <v>3465</v>
      </c>
      <c r="C3413" s="822" t="s">
        <v>3471</v>
      </c>
      <c r="D3413" s="823" t="s">
        <v>6113</v>
      </c>
      <c r="E3413" s="824" t="s">
        <v>3491</v>
      </c>
      <c r="F3413" s="822" t="s">
        <v>3466</v>
      </c>
      <c r="G3413" s="822" t="s">
        <v>3744</v>
      </c>
      <c r="H3413" s="822" t="s">
        <v>329</v>
      </c>
      <c r="I3413" s="822" t="s">
        <v>4955</v>
      </c>
      <c r="J3413" s="822" t="s">
        <v>4956</v>
      </c>
      <c r="K3413" s="822" t="s">
        <v>4957</v>
      </c>
      <c r="L3413" s="825">
        <v>58.74</v>
      </c>
      <c r="M3413" s="825">
        <v>58.74</v>
      </c>
      <c r="N3413" s="822">
        <v>1</v>
      </c>
      <c r="O3413" s="826">
        <v>1</v>
      </c>
      <c r="P3413" s="825"/>
      <c r="Q3413" s="827">
        <v>0</v>
      </c>
      <c r="R3413" s="822"/>
      <c r="S3413" s="827">
        <v>0</v>
      </c>
      <c r="T3413" s="826"/>
      <c r="U3413" s="828">
        <v>0</v>
      </c>
    </row>
    <row r="3414" spans="1:21" ht="14.45" customHeight="1" x14ac:dyDescent="0.2">
      <c r="A3414" s="821">
        <v>21</v>
      </c>
      <c r="B3414" s="822" t="s">
        <v>3465</v>
      </c>
      <c r="C3414" s="822" t="s">
        <v>3471</v>
      </c>
      <c r="D3414" s="823" t="s">
        <v>6113</v>
      </c>
      <c r="E3414" s="824" t="s">
        <v>3491</v>
      </c>
      <c r="F3414" s="822" t="s">
        <v>3466</v>
      </c>
      <c r="G3414" s="822" t="s">
        <v>3744</v>
      </c>
      <c r="H3414" s="822" t="s">
        <v>329</v>
      </c>
      <c r="I3414" s="822" t="s">
        <v>5760</v>
      </c>
      <c r="J3414" s="822" t="s">
        <v>886</v>
      </c>
      <c r="K3414" s="822" t="s">
        <v>5405</v>
      </c>
      <c r="L3414" s="825">
        <v>234.94</v>
      </c>
      <c r="M3414" s="825">
        <v>234.94</v>
      </c>
      <c r="N3414" s="822">
        <v>1</v>
      </c>
      <c r="O3414" s="826">
        <v>1</v>
      </c>
      <c r="P3414" s="825">
        <v>234.94</v>
      </c>
      <c r="Q3414" s="827">
        <v>1</v>
      </c>
      <c r="R3414" s="822">
        <v>1</v>
      </c>
      <c r="S3414" s="827">
        <v>1</v>
      </c>
      <c r="T3414" s="826">
        <v>1</v>
      </c>
      <c r="U3414" s="828">
        <v>1</v>
      </c>
    </row>
    <row r="3415" spans="1:21" ht="14.45" customHeight="1" x14ac:dyDescent="0.2">
      <c r="A3415" s="821">
        <v>21</v>
      </c>
      <c r="B3415" s="822" t="s">
        <v>3465</v>
      </c>
      <c r="C3415" s="822" t="s">
        <v>3471</v>
      </c>
      <c r="D3415" s="823" t="s">
        <v>6113</v>
      </c>
      <c r="E3415" s="824" t="s">
        <v>3491</v>
      </c>
      <c r="F3415" s="822" t="s">
        <v>3466</v>
      </c>
      <c r="G3415" s="822" t="s">
        <v>3744</v>
      </c>
      <c r="H3415" s="822" t="s">
        <v>329</v>
      </c>
      <c r="I3415" s="822" t="s">
        <v>5761</v>
      </c>
      <c r="J3415" s="822" t="s">
        <v>886</v>
      </c>
      <c r="K3415" s="822" t="s">
        <v>5762</v>
      </c>
      <c r="L3415" s="825">
        <v>70.48</v>
      </c>
      <c r="M3415" s="825">
        <v>70.48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21</v>
      </c>
      <c r="B3416" s="822" t="s">
        <v>3465</v>
      </c>
      <c r="C3416" s="822" t="s">
        <v>3471</v>
      </c>
      <c r="D3416" s="823" t="s">
        <v>6113</v>
      </c>
      <c r="E3416" s="824" t="s">
        <v>3491</v>
      </c>
      <c r="F3416" s="822" t="s">
        <v>3466</v>
      </c>
      <c r="G3416" s="822" t="s">
        <v>3751</v>
      </c>
      <c r="H3416" s="822" t="s">
        <v>329</v>
      </c>
      <c r="I3416" s="822" t="s">
        <v>3752</v>
      </c>
      <c r="J3416" s="822" t="s">
        <v>874</v>
      </c>
      <c r="K3416" s="822" t="s">
        <v>3753</v>
      </c>
      <c r="L3416" s="825">
        <v>91.11</v>
      </c>
      <c r="M3416" s="825">
        <v>91.11</v>
      </c>
      <c r="N3416" s="822">
        <v>1</v>
      </c>
      <c r="O3416" s="826">
        <v>0.5</v>
      </c>
      <c r="P3416" s="825">
        <v>91.11</v>
      </c>
      <c r="Q3416" s="827">
        <v>1</v>
      </c>
      <c r="R3416" s="822">
        <v>1</v>
      </c>
      <c r="S3416" s="827">
        <v>1</v>
      </c>
      <c r="T3416" s="826">
        <v>0.5</v>
      </c>
      <c r="U3416" s="828">
        <v>1</v>
      </c>
    </row>
    <row r="3417" spans="1:21" ht="14.45" customHeight="1" x14ac:dyDescent="0.2">
      <c r="A3417" s="821">
        <v>21</v>
      </c>
      <c r="B3417" s="822" t="s">
        <v>3465</v>
      </c>
      <c r="C3417" s="822" t="s">
        <v>3471</v>
      </c>
      <c r="D3417" s="823" t="s">
        <v>6113</v>
      </c>
      <c r="E3417" s="824" t="s">
        <v>3491</v>
      </c>
      <c r="F3417" s="822" t="s">
        <v>3466</v>
      </c>
      <c r="G3417" s="822" t="s">
        <v>3751</v>
      </c>
      <c r="H3417" s="822" t="s">
        <v>329</v>
      </c>
      <c r="I3417" s="822" t="s">
        <v>4663</v>
      </c>
      <c r="J3417" s="822" t="s">
        <v>874</v>
      </c>
      <c r="K3417" s="822" t="s">
        <v>3755</v>
      </c>
      <c r="L3417" s="825">
        <v>182.22</v>
      </c>
      <c r="M3417" s="825">
        <v>182.22</v>
      </c>
      <c r="N3417" s="822">
        <v>1</v>
      </c>
      <c r="O3417" s="826">
        <v>1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21</v>
      </c>
      <c r="B3418" s="822" t="s">
        <v>3465</v>
      </c>
      <c r="C3418" s="822" t="s">
        <v>3471</v>
      </c>
      <c r="D3418" s="823" t="s">
        <v>6113</v>
      </c>
      <c r="E3418" s="824" t="s">
        <v>3491</v>
      </c>
      <c r="F3418" s="822" t="s">
        <v>3466</v>
      </c>
      <c r="G3418" s="822" t="s">
        <v>3758</v>
      </c>
      <c r="H3418" s="822" t="s">
        <v>329</v>
      </c>
      <c r="I3418" s="822" t="s">
        <v>3759</v>
      </c>
      <c r="J3418" s="822" t="s">
        <v>1427</v>
      </c>
      <c r="K3418" s="822" t="s">
        <v>3760</v>
      </c>
      <c r="L3418" s="825">
        <v>29.13</v>
      </c>
      <c r="M3418" s="825">
        <v>116.52</v>
      </c>
      <c r="N3418" s="822">
        <v>4</v>
      </c>
      <c r="O3418" s="826">
        <v>1.5</v>
      </c>
      <c r="P3418" s="825">
        <v>116.52</v>
      </c>
      <c r="Q3418" s="827">
        <v>1</v>
      </c>
      <c r="R3418" s="822">
        <v>4</v>
      </c>
      <c r="S3418" s="827">
        <v>1</v>
      </c>
      <c r="T3418" s="826">
        <v>1.5</v>
      </c>
      <c r="U3418" s="828">
        <v>1</v>
      </c>
    </row>
    <row r="3419" spans="1:21" ht="14.45" customHeight="1" x14ac:dyDescent="0.2">
      <c r="A3419" s="821">
        <v>21</v>
      </c>
      <c r="B3419" s="822" t="s">
        <v>3465</v>
      </c>
      <c r="C3419" s="822" t="s">
        <v>3471</v>
      </c>
      <c r="D3419" s="823" t="s">
        <v>6113</v>
      </c>
      <c r="E3419" s="824" t="s">
        <v>3491</v>
      </c>
      <c r="F3419" s="822" t="s">
        <v>3466</v>
      </c>
      <c r="G3419" s="822" t="s">
        <v>3761</v>
      </c>
      <c r="H3419" s="822" t="s">
        <v>329</v>
      </c>
      <c r="I3419" s="822" t="s">
        <v>3762</v>
      </c>
      <c r="J3419" s="822" t="s">
        <v>3763</v>
      </c>
      <c r="K3419" s="822" t="s">
        <v>3764</v>
      </c>
      <c r="L3419" s="825">
        <v>93.49</v>
      </c>
      <c r="M3419" s="825">
        <v>186.98</v>
      </c>
      <c r="N3419" s="822">
        <v>2</v>
      </c>
      <c r="O3419" s="826">
        <v>0.5</v>
      </c>
      <c r="P3419" s="825">
        <v>186.98</v>
      </c>
      <c r="Q3419" s="827">
        <v>1</v>
      </c>
      <c r="R3419" s="822">
        <v>2</v>
      </c>
      <c r="S3419" s="827">
        <v>1</v>
      </c>
      <c r="T3419" s="826">
        <v>0.5</v>
      </c>
      <c r="U3419" s="828">
        <v>1</v>
      </c>
    </row>
    <row r="3420" spans="1:21" ht="14.45" customHeight="1" x14ac:dyDescent="0.2">
      <c r="A3420" s="821">
        <v>21</v>
      </c>
      <c r="B3420" s="822" t="s">
        <v>3465</v>
      </c>
      <c r="C3420" s="822" t="s">
        <v>3471</v>
      </c>
      <c r="D3420" s="823" t="s">
        <v>6113</v>
      </c>
      <c r="E3420" s="824" t="s">
        <v>3491</v>
      </c>
      <c r="F3420" s="822" t="s">
        <v>3466</v>
      </c>
      <c r="G3420" s="822" t="s">
        <v>3773</v>
      </c>
      <c r="H3420" s="822" t="s">
        <v>329</v>
      </c>
      <c r="I3420" s="822" t="s">
        <v>5763</v>
      </c>
      <c r="J3420" s="822" t="s">
        <v>5764</v>
      </c>
      <c r="K3420" s="822" t="s">
        <v>824</v>
      </c>
      <c r="L3420" s="825">
        <v>132</v>
      </c>
      <c r="M3420" s="825">
        <v>264</v>
      </c>
      <c r="N3420" s="822">
        <v>2</v>
      </c>
      <c r="O3420" s="826">
        <v>0.5</v>
      </c>
      <c r="P3420" s="825">
        <v>264</v>
      </c>
      <c r="Q3420" s="827">
        <v>1</v>
      </c>
      <c r="R3420" s="822">
        <v>2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21</v>
      </c>
      <c r="B3421" s="822" t="s">
        <v>3465</v>
      </c>
      <c r="C3421" s="822" t="s">
        <v>3471</v>
      </c>
      <c r="D3421" s="823" t="s">
        <v>6113</v>
      </c>
      <c r="E3421" s="824" t="s">
        <v>3491</v>
      </c>
      <c r="F3421" s="822" t="s">
        <v>3466</v>
      </c>
      <c r="G3421" s="822" t="s">
        <v>3773</v>
      </c>
      <c r="H3421" s="822" t="s">
        <v>329</v>
      </c>
      <c r="I3421" s="822" t="s">
        <v>4326</v>
      </c>
      <c r="J3421" s="822" t="s">
        <v>3775</v>
      </c>
      <c r="K3421" s="822" t="s">
        <v>824</v>
      </c>
      <c r="L3421" s="825">
        <v>132</v>
      </c>
      <c r="M3421" s="825">
        <v>132</v>
      </c>
      <c r="N3421" s="822">
        <v>1</v>
      </c>
      <c r="O3421" s="826">
        <v>0.5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21</v>
      </c>
      <c r="B3422" s="822" t="s">
        <v>3465</v>
      </c>
      <c r="C3422" s="822" t="s">
        <v>3471</v>
      </c>
      <c r="D3422" s="823" t="s">
        <v>6113</v>
      </c>
      <c r="E3422" s="824" t="s">
        <v>3491</v>
      </c>
      <c r="F3422" s="822" t="s">
        <v>3466</v>
      </c>
      <c r="G3422" s="822" t="s">
        <v>3558</v>
      </c>
      <c r="H3422" s="822" t="s">
        <v>329</v>
      </c>
      <c r="I3422" s="822" t="s">
        <v>3559</v>
      </c>
      <c r="J3422" s="822" t="s">
        <v>890</v>
      </c>
      <c r="K3422" s="822" t="s">
        <v>3560</v>
      </c>
      <c r="L3422" s="825">
        <v>0</v>
      </c>
      <c r="M3422" s="825">
        <v>0</v>
      </c>
      <c r="N3422" s="822">
        <v>3</v>
      </c>
      <c r="O3422" s="826">
        <v>2</v>
      </c>
      <c r="P3422" s="825">
        <v>0</v>
      </c>
      <c r="Q3422" s="827"/>
      <c r="R3422" s="822">
        <v>1</v>
      </c>
      <c r="S3422" s="827">
        <v>0.33333333333333331</v>
      </c>
      <c r="T3422" s="826">
        <v>0.5</v>
      </c>
      <c r="U3422" s="828">
        <v>0.25</v>
      </c>
    </row>
    <row r="3423" spans="1:21" ht="14.45" customHeight="1" x14ac:dyDescent="0.2">
      <c r="A3423" s="821">
        <v>21</v>
      </c>
      <c r="B3423" s="822" t="s">
        <v>3465</v>
      </c>
      <c r="C3423" s="822" t="s">
        <v>3471</v>
      </c>
      <c r="D3423" s="823" t="s">
        <v>6113</v>
      </c>
      <c r="E3423" s="824" t="s">
        <v>3491</v>
      </c>
      <c r="F3423" s="822" t="s">
        <v>3466</v>
      </c>
      <c r="G3423" s="822" t="s">
        <v>3782</v>
      </c>
      <c r="H3423" s="822" t="s">
        <v>329</v>
      </c>
      <c r="I3423" s="822" t="s">
        <v>3783</v>
      </c>
      <c r="J3423" s="822" t="s">
        <v>3784</v>
      </c>
      <c r="K3423" s="822" t="s">
        <v>3785</v>
      </c>
      <c r="L3423" s="825">
        <v>219.25</v>
      </c>
      <c r="M3423" s="825">
        <v>3069.5</v>
      </c>
      <c r="N3423" s="822">
        <v>14</v>
      </c>
      <c r="O3423" s="826">
        <v>3.5</v>
      </c>
      <c r="P3423" s="825">
        <v>3069.5</v>
      </c>
      <c r="Q3423" s="827">
        <v>1</v>
      </c>
      <c r="R3423" s="822">
        <v>14</v>
      </c>
      <c r="S3423" s="827">
        <v>1</v>
      </c>
      <c r="T3423" s="826">
        <v>3.5</v>
      </c>
      <c r="U3423" s="828">
        <v>1</v>
      </c>
    </row>
    <row r="3424" spans="1:21" ht="14.45" customHeight="1" x14ac:dyDescent="0.2">
      <c r="A3424" s="821">
        <v>21</v>
      </c>
      <c r="B3424" s="822" t="s">
        <v>3465</v>
      </c>
      <c r="C3424" s="822" t="s">
        <v>3471</v>
      </c>
      <c r="D3424" s="823" t="s">
        <v>6113</v>
      </c>
      <c r="E3424" s="824" t="s">
        <v>3491</v>
      </c>
      <c r="F3424" s="822" t="s">
        <v>3466</v>
      </c>
      <c r="G3424" s="822" t="s">
        <v>3540</v>
      </c>
      <c r="H3424" s="822" t="s">
        <v>662</v>
      </c>
      <c r="I3424" s="822" t="s">
        <v>3017</v>
      </c>
      <c r="J3424" s="822" t="s">
        <v>3018</v>
      </c>
      <c r="K3424" s="822" t="s">
        <v>3019</v>
      </c>
      <c r="L3424" s="825">
        <v>1300.79</v>
      </c>
      <c r="M3424" s="825">
        <v>3902.37</v>
      </c>
      <c r="N3424" s="822">
        <v>3</v>
      </c>
      <c r="O3424" s="826">
        <v>1</v>
      </c>
      <c r="P3424" s="825">
        <v>3902.37</v>
      </c>
      <c r="Q3424" s="827">
        <v>1</v>
      </c>
      <c r="R3424" s="822">
        <v>3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21</v>
      </c>
      <c r="B3425" s="822" t="s">
        <v>3465</v>
      </c>
      <c r="C3425" s="822" t="s">
        <v>3471</v>
      </c>
      <c r="D3425" s="823" t="s">
        <v>6113</v>
      </c>
      <c r="E3425" s="824" t="s">
        <v>3491</v>
      </c>
      <c r="F3425" s="822" t="s">
        <v>3466</v>
      </c>
      <c r="G3425" s="822" t="s">
        <v>3540</v>
      </c>
      <c r="H3425" s="822" t="s">
        <v>662</v>
      </c>
      <c r="I3425" s="822" t="s">
        <v>3020</v>
      </c>
      <c r="J3425" s="822" t="s">
        <v>3018</v>
      </c>
      <c r="K3425" s="822" t="s">
        <v>3021</v>
      </c>
      <c r="L3425" s="825">
        <v>975.59</v>
      </c>
      <c r="M3425" s="825">
        <v>1951.18</v>
      </c>
      <c r="N3425" s="822">
        <v>2</v>
      </c>
      <c r="O3425" s="826">
        <v>1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21</v>
      </c>
      <c r="B3426" s="822" t="s">
        <v>3465</v>
      </c>
      <c r="C3426" s="822" t="s">
        <v>3471</v>
      </c>
      <c r="D3426" s="823" t="s">
        <v>6113</v>
      </c>
      <c r="E3426" s="824" t="s">
        <v>3491</v>
      </c>
      <c r="F3426" s="822" t="s">
        <v>3466</v>
      </c>
      <c r="G3426" s="822" t="s">
        <v>3540</v>
      </c>
      <c r="H3426" s="822" t="s">
        <v>662</v>
      </c>
      <c r="I3426" s="822" t="s">
        <v>3022</v>
      </c>
      <c r="J3426" s="822" t="s">
        <v>3018</v>
      </c>
      <c r="K3426" s="822" t="s">
        <v>3023</v>
      </c>
      <c r="L3426" s="825">
        <v>325.2</v>
      </c>
      <c r="M3426" s="825">
        <v>1300.8</v>
      </c>
      <c r="N3426" s="822">
        <v>4</v>
      </c>
      <c r="O3426" s="826">
        <v>2</v>
      </c>
      <c r="P3426" s="825">
        <v>1300.8</v>
      </c>
      <c r="Q3426" s="827">
        <v>1</v>
      </c>
      <c r="R3426" s="822">
        <v>4</v>
      </c>
      <c r="S3426" s="827">
        <v>1</v>
      </c>
      <c r="T3426" s="826">
        <v>2</v>
      </c>
      <c r="U3426" s="828">
        <v>1</v>
      </c>
    </row>
    <row r="3427" spans="1:21" ht="14.45" customHeight="1" x14ac:dyDescent="0.2">
      <c r="A3427" s="821">
        <v>21</v>
      </c>
      <c r="B3427" s="822" t="s">
        <v>3465</v>
      </c>
      <c r="C3427" s="822" t="s">
        <v>3471</v>
      </c>
      <c r="D3427" s="823" t="s">
        <v>6113</v>
      </c>
      <c r="E3427" s="824" t="s">
        <v>3491</v>
      </c>
      <c r="F3427" s="822" t="s">
        <v>3466</v>
      </c>
      <c r="G3427" s="822" t="s">
        <v>3540</v>
      </c>
      <c r="H3427" s="822" t="s">
        <v>662</v>
      </c>
      <c r="I3427" s="822" t="s">
        <v>3024</v>
      </c>
      <c r="J3427" s="822" t="s">
        <v>3018</v>
      </c>
      <c r="K3427" s="822" t="s">
        <v>3025</v>
      </c>
      <c r="L3427" s="825">
        <v>650.4</v>
      </c>
      <c r="M3427" s="825">
        <v>3252</v>
      </c>
      <c r="N3427" s="822">
        <v>5</v>
      </c>
      <c r="O3427" s="826">
        <v>2</v>
      </c>
      <c r="P3427" s="825">
        <v>3252</v>
      </c>
      <c r="Q3427" s="827">
        <v>1</v>
      </c>
      <c r="R3427" s="822">
        <v>5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21</v>
      </c>
      <c r="B3428" s="822" t="s">
        <v>3465</v>
      </c>
      <c r="C3428" s="822" t="s">
        <v>3471</v>
      </c>
      <c r="D3428" s="823" t="s">
        <v>6113</v>
      </c>
      <c r="E3428" s="824" t="s">
        <v>3491</v>
      </c>
      <c r="F3428" s="822" t="s">
        <v>3466</v>
      </c>
      <c r="G3428" s="822" t="s">
        <v>3804</v>
      </c>
      <c r="H3428" s="822" t="s">
        <v>662</v>
      </c>
      <c r="I3428" s="822" t="s">
        <v>2937</v>
      </c>
      <c r="J3428" s="822" t="s">
        <v>2938</v>
      </c>
      <c r="K3428" s="822" t="s">
        <v>2939</v>
      </c>
      <c r="L3428" s="825">
        <v>1392.47</v>
      </c>
      <c r="M3428" s="825">
        <v>1392.47</v>
      </c>
      <c r="N3428" s="822">
        <v>1</v>
      </c>
      <c r="O3428" s="826">
        <v>0.5</v>
      </c>
      <c r="P3428" s="825">
        <v>1392.47</v>
      </c>
      <c r="Q3428" s="827">
        <v>1</v>
      </c>
      <c r="R3428" s="822">
        <v>1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21</v>
      </c>
      <c r="B3429" s="822" t="s">
        <v>3465</v>
      </c>
      <c r="C3429" s="822" t="s">
        <v>3471</v>
      </c>
      <c r="D3429" s="823" t="s">
        <v>6113</v>
      </c>
      <c r="E3429" s="824" t="s">
        <v>3491</v>
      </c>
      <c r="F3429" s="822" t="s">
        <v>3466</v>
      </c>
      <c r="G3429" s="822" t="s">
        <v>3548</v>
      </c>
      <c r="H3429" s="822" t="s">
        <v>662</v>
      </c>
      <c r="I3429" s="822" t="s">
        <v>2738</v>
      </c>
      <c r="J3429" s="822" t="s">
        <v>2739</v>
      </c>
      <c r="K3429" s="822" t="s">
        <v>2740</v>
      </c>
      <c r="L3429" s="825">
        <v>42.51</v>
      </c>
      <c r="M3429" s="825">
        <v>297.57</v>
      </c>
      <c r="N3429" s="822">
        <v>7</v>
      </c>
      <c r="O3429" s="826">
        <v>4.5</v>
      </c>
      <c r="P3429" s="825">
        <v>212.54999999999998</v>
      </c>
      <c r="Q3429" s="827">
        <v>0.71428571428571419</v>
      </c>
      <c r="R3429" s="822">
        <v>5</v>
      </c>
      <c r="S3429" s="827">
        <v>0.7142857142857143</v>
      </c>
      <c r="T3429" s="826">
        <v>3.5</v>
      </c>
      <c r="U3429" s="828">
        <v>0.77777777777777779</v>
      </c>
    </row>
    <row r="3430" spans="1:21" ht="14.45" customHeight="1" x14ac:dyDescent="0.2">
      <c r="A3430" s="821">
        <v>21</v>
      </c>
      <c r="B3430" s="822" t="s">
        <v>3465</v>
      </c>
      <c r="C3430" s="822" t="s">
        <v>3471</v>
      </c>
      <c r="D3430" s="823" t="s">
        <v>6113</v>
      </c>
      <c r="E3430" s="824" t="s">
        <v>3491</v>
      </c>
      <c r="F3430" s="822" t="s">
        <v>3466</v>
      </c>
      <c r="G3430" s="822" t="s">
        <v>3548</v>
      </c>
      <c r="H3430" s="822" t="s">
        <v>662</v>
      </c>
      <c r="I3430" s="822" t="s">
        <v>5567</v>
      </c>
      <c r="J3430" s="822" t="s">
        <v>2739</v>
      </c>
      <c r="K3430" s="822" t="s">
        <v>5568</v>
      </c>
      <c r="L3430" s="825">
        <v>98.29</v>
      </c>
      <c r="M3430" s="825">
        <v>98.29</v>
      </c>
      <c r="N3430" s="822">
        <v>1</v>
      </c>
      <c r="O3430" s="826">
        <v>0.5</v>
      </c>
      <c r="P3430" s="825">
        <v>98.29</v>
      </c>
      <c r="Q3430" s="827">
        <v>1</v>
      </c>
      <c r="R3430" s="822">
        <v>1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21</v>
      </c>
      <c r="B3431" s="822" t="s">
        <v>3465</v>
      </c>
      <c r="C3431" s="822" t="s">
        <v>3471</v>
      </c>
      <c r="D3431" s="823" t="s">
        <v>6113</v>
      </c>
      <c r="E3431" s="824" t="s">
        <v>3491</v>
      </c>
      <c r="F3431" s="822" t="s">
        <v>3466</v>
      </c>
      <c r="G3431" s="822" t="s">
        <v>3811</v>
      </c>
      <c r="H3431" s="822" t="s">
        <v>662</v>
      </c>
      <c r="I3431" s="822" t="s">
        <v>3056</v>
      </c>
      <c r="J3431" s="822" t="s">
        <v>3054</v>
      </c>
      <c r="K3431" s="822" t="s">
        <v>3057</v>
      </c>
      <c r="L3431" s="825">
        <v>169.73</v>
      </c>
      <c r="M3431" s="825">
        <v>339.46</v>
      </c>
      <c r="N3431" s="822">
        <v>2</v>
      </c>
      <c r="O3431" s="826">
        <v>1</v>
      </c>
      <c r="P3431" s="825">
        <v>339.46</v>
      </c>
      <c r="Q3431" s="827">
        <v>1</v>
      </c>
      <c r="R3431" s="822">
        <v>2</v>
      </c>
      <c r="S3431" s="827">
        <v>1</v>
      </c>
      <c r="T3431" s="826">
        <v>1</v>
      </c>
      <c r="U3431" s="828">
        <v>1</v>
      </c>
    </row>
    <row r="3432" spans="1:21" ht="14.45" customHeight="1" x14ac:dyDescent="0.2">
      <c r="A3432" s="821">
        <v>21</v>
      </c>
      <c r="B3432" s="822" t="s">
        <v>3465</v>
      </c>
      <c r="C3432" s="822" t="s">
        <v>3471</v>
      </c>
      <c r="D3432" s="823" t="s">
        <v>6113</v>
      </c>
      <c r="E3432" s="824" t="s">
        <v>3491</v>
      </c>
      <c r="F3432" s="822" t="s">
        <v>3466</v>
      </c>
      <c r="G3432" s="822" t="s">
        <v>3811</v>
      </c>
      <c r="H3432" s="822" t="s">
        <v>662</v>
      </c>
      <c r="I3432" s="822" t="s">
        <v>3058</v>
      </c>
      <c r="J3432" s="822" t="s">
        <v>3054</v>
      </c>
      <c r="K3432" s="822" t="s">
        <v>1952</v>
      </c>
      <c r="L3432" s="825">
        <v>339.47</v>
      </c>
      <c r="M3432" s="825">
        <v>3055.2300000000005</v>
      </c>
      <c r="N3432" s="822">
        <v>9</v>
      </c>
      <c r="O3432" s="826">
        <v>5</v>
      </c>
      <c r="P3432" s="825">
        <v>2036.8200000000002</v>
      </c>
      <c r="Q3432" s="827">
        <v>0.66666666666666663</v>
      </c>
      <c r="R3432" s="822">
        <v>6</v>
      </c>
      <c r="S3432" s="827">
        <v>0.66666666666666663</v>
      </c>
      <c r="T3432" s="826">
        <v>3</v>
      </c>
      <c r="U3432" s="828">
        <v>0.6</v>
      </c>
    </row>
    <row r="3433" spans="1:21" ht="14.45" customHeight="1" x14ac:dyDescent="0.2">
      <c r="A3433" s="821">
        <v>21</v>
      </c>
      <c r="B3433" s="822" t="s">
        <v>3465</v>
      </c>
      <c r="C3433" s="822" t="s">
        <v>3471</v>
      </c>
      <c r="D3433" s="823" t="s">
        <v>6113</v>
      </c>
      <c r="E3433" s="824" t="s">
        <v>3491</v>
      </c>
      <c r="F3433" s="822" t="s">
        <v>3466</v>
      </c>
      <c r="G3433" s="822" t="s">
        <v>1056</v>
      </c>
      <c r="H3433" s="822" t="s">
        <v>329</v>
      </c>
      <c r="I3433" s="822" t="s">
        <v>4346</v>
      </c>
      <c r="J3433" s="822" t="s">
        <v>4347</v>
      </c>
      <c r="K3433" s="822" t="s">
        <v>4348</v>
      </c>
      <c r="L3433" s="825">
        <v>13.73</v>
      </c>
      <c r="M3433" s="825">
        <v>13.73</v>
      </c>
      <c r="N3433" s="822">
        <v>1</v>
      </c>
      <c r="O3433" s="826">
        <v>0.5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21</v>
      </c>
      <c r="B3434" s="822" t="s">
        <v>3465</v>
      </c>
      <c r="C3434" s="822" t="s">
        <v>3471</v>
      </c>
      <c r="D3434" s="823" t="s">
        <v>6113</v>
      </c>
      <c r="E3434" s="824" t="s">
        <v>3491</v>
      </c>
      <c r="F3434" s="822" t="s">
        <v>3466</v>
      </c>
      <c r="G3434" s="822" t="s">
        <v>3818</v>
      </c>
      <c r="H3434" s="822" t="s">
        <v>329</v>
      </c>
      <c r="I3434" s="822" t="s">
        <v>3819</v>
      </c>
      <c r="J3434" s="822" t="s">
        <v>3820</v>
      </c>
      <c r="K3434" s="822" t="s">
        <v>3821</v>
      </c>
      <c r="L3434" s="825">
        <v>140.72</v>
      </c>
      <c r="M3434" s="825">
        <v>1970.08</v>
      </c>
      <c r="N3434" s="822">
        <v>14</v>
      </c>
      <c r="O3434" s="826">
        <v>1.5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21</v>
      </c>
      <c r="B3435" s="822" t="s">
        <v>3465</v>
      </c>
      <c r="C3435" s="822" t="s">
        <v>3471</v>
      </c>
      <c r="D3435" s="823" t="s">
        <v>6113</v>
      </c>
      <c r="E3435" s="824" t="s">
        <v>3491</v>
      </c>
      <c r="F3435" s="822" t="s">
        <v>3466</v>
      </c>
      <c r="G3435" s="822" t="s">
        <v>3825</v>
      </c>
      <c r="H3435" s="822" t="s">
        <v>329</v>
      </c>
      <c r="I3435" s="822" t="s">
        <v>3826</v>
      </c>
      <c r="J3435" s="822" t="s">
        <v>1154</v>
      </c>
      <c r="K3435" s="822" t="s">
        <v>3827</v>
      </c>
      <c r="L3435" s="825">
        <v>98.89</v>
      </c>
      <c r="M3435" s="825">
        <v>197.78</v>
      </c>
      <c r="N3435" s="822">
        <v>2</v>
      </c>
      <c r="O3435" s="826">
        <v>1.5</v>
      </c>
      <c r="P3435" s="825">
        <v>98.89</v>
      </c>
      <c r="Q3435" s="827">
        <v>0.5</v>
      </c>
      <c r="R3435" s="822">
        <v>1</v>
      </c>
      <c r="S3435" s="827">
        <v>0.5</v>
      </c>
      <c r="T3435" s="826">
        <v>0.5</v>
      </c>
      <c r="U3435" s="828">
        <v>0.33333333333333331</v>
      </c>
    </row>
    <row r="3436" spans="1:21" ht="14.45" customHeight="1" x14ac:dyDescent="0.2">
      <c r="A3436" s="821">
        <v>21</v>
      </c>
      <c r="B3436" s="822" t="s">
        <v>3465</v>
      </c>
      <c r="C3436" s="822" t="s">
        <v>3471</v>
      </c>
      <c r="D3436" s="823" t="s">
        <v>6113</v>
      </c>
      <c r="E3436" s="824" t="s">
        <v>3491</v>
      </c>
      <c r="F3436" s="822" t="s">
        <v>3466</v>
      </c>
      <c r="G3436" s="822" t="s">
        <v>3825</v>
      </c>
      <c r="H3436" s="822" t="s">
        <v>329</v>
      </c>
      <c r="I3436" s="822" t="s">
        <v>3828</v>
      </c>
      <c r="J3436" s="822" t="s">
        <v>1158</v>
      </c>
      <c r="K3436" s="822" t="s">
        <v>3829</v>
      </c>
      <c r="L3436" s="825">
        <v>59.33</v>
      </c>
      <c r="M3436" s="825">
        <v>533.97</v>
      </c>
      <c r="N3436" s="822">
        <v>9</v>
      </c>
      <c r="O3436" s="826">
        <v>5.5</v>
      </c>
      <c r="P3436" s="825">
        <v>237.32</v>
      </c>
      <c r="Q3436" s="827">
        <v>0.44444444444444442</v>
      </c>
      <c r="R3436" s="822">
        <v>4</v>
      </c>
      <c r="S3436" s="827">
        <v>0.44444444444444442</v>
      </c>
      <c r="T3436" s="826">
        <v>2</v>
      </c>
      <c r="U3436" s="828">
        <v>0.36363636363636365</v>
      </c>
    </row>
    <row r="3437" spans="1:21" ht="14.45" customHeight="1" x14ac:dyDescent="0.2">
      <c r="A3437" s="821">
        <v>21</v>
      </c>
      <c r="B3437" s="822" t="s">
        <v>3465</v>
      </c>
      <c r="C3437" s="822" t="s">
        <v>3471</v>
      </c>
      <c r="D3437" s="823" t="s">
        <v>6113</v>
      </c>
      <c r="E3437" s="824" t="s">
        <v>3491</v>
      </c>
      <c r="F3437" s="822" t="s">
        <v>3466</v>
      </c>
      <c r="G3437" s="822" t="s">
        <v>3846</v>
      </c>
      <c r="H3437" s="822" t="s">
        <v>329</v>
      </c>
      <c r="I3437" s="822" t="s">
        <v>3847</v>
      </c>
      <c r="J3437" s="822" t="s">
        <v>1761</v>
      </c>
      <c r="K3437" s="822" t="s">
        <v>3848</v>
      </c>
      <c r="L3437" s="825">
        <v>42.14</v>
      </c>
      <c r="M3437" s="825">
        <v>42.14</v>
      </c>
      <c r="N3437" s="822">
        <v>1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21</v>
      </c>
      <c r="B3438" s="822" t="s">
        <v>3465</v>
      </c>
      <c r="C3438" s="822" t="s">
        <v>3471</v>
      </c>
      <c r="D3438" s="823" t="s">
        <v>6113</v>
      </c>
      <c r="E3438" s="824" t="s">
        <v>3491</v>
      </c>
      <c r="F3438" s="822" t="s">
        <v>3466</v>
      </c>
      <c r="G3438" s="822" t="s">
        <v>3857</v>
      </c>
      <c r="H3438" s="822" t="s">
        <v>662</v>
      </c>
      <c r="I3438" s="822" t="s">
        <v>3858</v>
      </c>
      <c r="J3438" s="822" t="s">
        <v>3859</v>
      </c>
      <c r="K3438" s="822" t="s">
        <v>3860</v>
      </c>
      <c r="L3438" s="825">
        <v>1651.16</v>
      </c>
      <c r="M3438" s="825">
        <v>6604.64</v>
      </c>
      <c r="N3438" s="822">
        <v>4</v>
      </c>
      <c r="O3438" s="826">
        <v>3</v>
      </c>
      <c r="P3438" s="825">
        <v>6604.64</v>
      </c>
      <c r="Q3438" s="827">
        <v>1</v>
      </c>
      <c r="R3438" s="822">
        <v>4</v>
      </c>
      <c r="S3438" s="827">
        <v>1</v>
      </c>
      <c r="T3438" s="826">
        <v>3</v>
      </c>
      <c r="U3438" s="828">
        <v>1</v>
      </c>
    </row>
    <row r="3439" spans="1:21" ht="14.45" customHeight="1" x14ac:dyDescent="0.2">
      <c r="A3439" s="821">
        <v>21</v>
      </c>
      <c r="B3439" s="822" t="s">
        <v>3465</v>
      </c>
      <c r="C3439" s="822" t="s">
        <v>3471</v>
      </c>
      <c r="D3439" s="823" t="s">
        <v>6113</v>
      </c>
      <c r="E3439" s="824" t="s">
        <v>3491</v>
      </c>
      <c r="F3439" s="822" t="s">
        <v>3466</v>
      </c>
      <c r="G3439" s="822" t="s">
        <v>3861</v>
      </c>
      <c r="H3439" s="822" t="s">
        <v>329</v>
      </c>
      <c r="I3439" s="822" t="s">
        <v>3862</v>
      </c>
      <c r="J3439" s="822" t="s">
        <v>3863</v>
      </c>
      <c r="K3439" s="822" t="s">
        <v>1622</v>
      </c>
      <c r="L3439" s="825">
        <v>78.48</v>
      </c>
      <c r="M3439" s="825">
        <v>78.48</v>
      </c>
      <c r="N3439" s="822">
        <v>1</v>
      </c>
      <c r="O3439" s="826">
        <v>0.5</v>
      </c>
      <c r="P3439" s="825">
        <v>78.48</v>
      </c>
      <c r="Q3439" s="827">
        <v>1</v>
      </c>
      <c r="R3439" s="822">
        <v>1</v>
      </c>
      <c r="S3439" s="827">
        <v>1</v>
      </c>
      <c r="T3439" s="826">
        <v>0.5</v>
      </c>
      <c r="U3439" s="828">
        <v>1</v>
      </c>
    </row>
    <row r="3440" spans="1:21" ht="14.45" customHeight="1" x14ac:dyDescent="0.2">
      <c r="A3440" s="821">
        <v>21</v>
      </c>
      <c r="B3440" s="822" t="s">
        <v>3465</v>
      </c>
      <c r="C3440" s="822" t="s">
        <v>3471</v>
      </c>
      <c r="D3440" s="823" t="s">
        <v>6113</v>
      </c>
      <c r="E3440" s="824" t="s">
        <v>3491</v>
      </c>
      <c r="F3440" s="822" t="s">
        <v>3466</v>
      </c>
      <c r="G3440" s="822" t="s">
        <v>4911</v>
      </c>
      <c r="H3440" s="822" t="s">
        <v>329</v>
      </c>
      <c r="I3440" s="822" t="s">
        <v>5247</v>
      </c>
      <c r="J3440" s="822" t="s">
        <v>4913</v>
      </c>
      <c r="K3440" s="822" t="s">
        <v>5248</v>
      </c>
      <c r="L3440" s="825">
        <v>24.37</v>
      </c>
      <c r="M3440" s="825">
        <v>24.37</v>
      </c>
      <c r="N3440" s="822">
        <v>1</v>
      </c>
      <c r="O3440" s="826">
        <v>0.5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21</v>
      </c>
      <c r="B3441" s="822" t="s">
        <v>3465</v>
      </c>
      <c r="C3441" s="822" t="s">
        <v>3471</v>
      </c>
      <c r="D3441" s="823" t="s">
        <v>6113</v>
      </c>
      <c r="E3441" s="824" t="s">
        <v>3491</v>
      </c>
      <c r="F3441" s="822" t="s">
        <v>3466</v>
      </c>
      <c r="G3441" s="822" t="s">
        <v>3873</v>
      </c>
      <c r="H3441" s="822" t="s">
        <v>329</v>
      </c>
      <c r="I3441" s="822" t="s">
        <v>3874</v>
      </c>
      <c r="J3441" s="822" t="s">
        <v>833</v>
      </c>
      <c r="K3441" s="822" t="s">
        <v>834</v>
      </c>
      <c r="L3441" s="825">
        <v>38.5</v>
      </c>
      <c r="M3441" s="825">
        <v>346.5</v>
      </c>
      <c r="N3441" s="822">
        <v>9</v>
      </c>
      <c r="O3441" s="826">
        <v>4.5</v>
      </c>
      <c r="P3441" s="825">
        <v>308</v>
      </c>
      <c r="Q3441" s="827">
        <v>0.88888888888888884</v>
      </c>
      <c r="R3441" s="822">
        <v>8</v>
      </c>
      <c r="S3441" s="827">
        <v>0.88888888888888884</v>
      </c>
      <c r="T3441" s="826">
        <v>4</v>
      </c>
      <c r="U3441" s="828">
        <v>0.88888888888888884</v>
      </c>
    </row>
    <row r="3442" spans="1:21" ht="14.45" customHeight="1" x14ac:dyDescent="0.2">
      <c r="A3442" s="821">
        <v>21</v>
      </c>
      <c r="B3442" s="822" t="s">
        <v>3465</v>
      </c>
      <c r="C3442" s="822" t="s">
        <v>3471</v>
      </c>
      <c r="D3442" s="823" t="s">
        <v>6113</v>
      </c>
      <c r="E3442" s="824" t="s">
        <v>3491</v>
      </c>
      <c r="F3442" s="822" t="s">
        <v>3466</v>
      </c>
      <c r="G3442" s="822" t="s">
        <v>3886</v>
      </c>
      <c r="H3442" s="822" t="s">
        <v>329</v>
      </c>
      <c r="I3442" s="822" t="s">
        <v>3892</v>
      </c>
      <c r="J3442" s="822" t="s">
        <v>715</v>
      </c>
      <c r="K3442" s="822" t="s">
        <v>3893</v>
      </c>
      <c r="L3442" s="825">
        <v>31.65</v>
      </c>
      <c r="M3442" s="825">
        <v>31.65</v>
      </c>
      <c r="N3442" s="822">
        <v>1</v>
      </c>
      <c r="O3442" s="826">
        <v>1</v>
      </c>
      <c r="P3442" s="825"/>
      <c r="Q3442" s="827">
        <v>0</v>
      </c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21</v>
      </c>
      <c r="B3443" s="822" t="s">
        <v>3465</v>
      </c>
      <c r="C3443" s="822" t="s">
        <v>3471</v>
      </c>
      <c r="D3443" s="823" t="s">
        <v>6113</v>
      </c>
      <c r="E3443" s="824" t="s">
        <v>3491</v>
      </c>
      <c r="F3443" s="822" t="s">
        <v>3466</v>
      </c>
      <c r="G3443" s="822" t="s">
        <v>3900</v>
      </c>
      <c r="H3443" s="822" t="s">
        <v>329</v>
      </c>
      <c r="I3443" s="822" t="s">
        <v>3901</v>
      </c>
      <c r="J3443" s="822" t="s">
        <v>673</v>
      </c>
      <c r="K3443" s="822" t="s">
        <v>3902</v>
      </c>
      <c r="L3443" s="825">
        <v>73.150000000000006</v>
      </c>
      <c r="M3443" s="825">
        <v>73.150000000000006</v>
      </c>
      <c r="N3443" s="822">
        <v>1</v>
      </c>
      <c r="O3443" s="826">
        <v>0.5</v>
      </c>
      <c r="P3443" s="825">
        <v>73.150000000000006</v>
      </c>
      <c r="Q3443" s="827">
        <v>1</v>
      </c>
      <c r="R3443" s="822">
        <v>1</v>
      </c>
      <c r="S3443" s="827">
        <v>1</v>
      </c>
      <c r="T3443" s="826">
        <v>0.5</v>
      </c>
      <c r="U3443" s="828">
        <v>1</v>
      </c>
    </row>
    <row r="3444" spans="1:21" ht="14.45" customHeight="1" x14ac:dyDescent="0.2">
      <c r="A3444" s="821">
        <v>21</v>
      </c>
      <c r="B3444" s="822" t="s">
        <v>3465</v>
      </c>
      <c r="C3444" s="822" t="s">
        <v>3471</v>
      </c>
      <c r="D3444" s="823" t="s">
        <v>6113</v>
      </c>
      <c r="E3444" s="824" t="s">
        <v>3491</v>
      </c>
      <c r="F3444" s="822" t="s">
        <v>3466</v>
      </c>
      <c r="G3444" s="822" t="s">
        <v>3567</v>
      </c>
      <c r="H3444" s="822" t="s">
        <v>329</v>
      </c>
      <c r="I3444" s="822" t="s">
        <v>3568</v>
      </c>
      <c r="J3444" s="822" t="s">
        <v>984</v>
      </c>
      <c r="K3444" s="822" t="s">
        <v>1340</v>
      </c>
      <c r="L3444" s="825">
        <v>163.54</v>
      </c>
      <c r="M3444" s="825">
        <v>1471.8600000000001</v>
      </c>
      <c r="N3444" s="822">
        <v>9</v>
      </c>
      <c r="O3444" s="826">
        <v>2</v>
      </c>
      <c r="P3444" s="825">
        <v>981.24</v>
      </c>
      <c r="Q3444" s="827">
        <v>0.66666666666666663</v>
      </c>
      <c r="R3444" s="822">
        <v>6</v>
      </c>
      <c r="S3444" s="827">
        <v>0.66666666666666663</v>
      </c>
      <c r="T3444" s="826">
        <v>1</v>
      </c>
      <c r="U3444" s="828">
        <v>0.5</v>
      </c>
    </row>
    <row r="3445" spans="1:21" ht="14.45" customHeight="1" x14ac:dyDescent="0.2">
      <c r="A3445" s="821">
        <v>21</v>
      </c>
      <c r="B3445" s="822" t="s">
        <v>3465</v>
      </c>
      <c r="C3445" s="822" t="s">
        <v>3471</v>
      </c>
      <c r="D3445" s="823" t="s">
        <v>6113</v>
      </c>
      <c r="E3445" s="824" t="s">
        <v>3491</v>
      </c>
      <c r="F3445" s="822" t="s">
        <v>3466</v>
      </c>
      <c r="G3445" s="822" t="s">
        <v>3914</v>
      </c>
      <c r="H3445" s="822" t="s">
        <v>329</v>
      </c>
      <c r="I3445" s="822" t="s">
        <v>3915</v>
      </c>
      <c r="J3445" s="822" t="s">
        <v>3916</v>
      </c>
      <c r="K3445" s="822" t="s">
        <v>3057</v>
      </c>
      <c r="L3445" s="825">
        <v>0</v>
      </c>
      <c r="M3445" s="825">
        <v>0</v>
      </c>
      <c r="N3445" s="822">
        <v>1</v>
      </c>
      <c r="O3445" s="826">
        <v>1</v>
      </c>
      <c r="P3445" s="825"/>
      <c r="Q3445" s="827"/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21</v>
      </c>
      <c r="B3446" s="822" t="s">
        <v>3465</v>
      </c>
      <c r="C3446" s="822" t="s">
        <v>3471</v>
      </c>
      <c r="D3446" s="823" t="s">
        <v>6113</v>
      </c>
      <c r="E3446" s="824" t="s">
        <v>3491</v>
      </c>
      <c r="F3446" s="822" t="s">
        <v>3466</v>
      </c>
      <c r="G3446" s="822" t="s">
        <v>3919</v>
      </c>
      <c r="H3446" s="822" t="s">
        <v>329</v>
      </c>
      <c r="I3446" s="822" t="s">
        <v>4387</v>
      </c>
      <c r="J3446" s="822" t="s">
        <v>4388</v>
      </c>
      <c r="K3446" s="822" t="s">
        <v>4389</v>
      </c>
      <c r="L3446" s="825">
        <v>219.25</v>
      </c>
      <c r="M3446" s="825">
        <v>657.75</v>
      </c>
      <c r="N3446" s="822">
        <v>3</v>
      </c>
      <c r="O3446" s="826">
        <v>1</v>
      </c>
      <c r="P3446" s="825">
        <v>657.75</v>
      </c>
      <c r="Q3446" s="827">
        <v>1</v>
      </c>
      <c r="R3446" s="822">
        <v>3</v>
      </c>
      <c r="S3446" s="827">
        <v>1</v>
      </c>
      <c r="T3446" s="826">
        <v>1</v>
      </c>
      <c r="U3446" s="828">
        <v>1</v>
      </c>
    </row>
    <row r="3447" spans="1:21" ht="14.45" customHeight="1" x14ac:dyDescent="0.2">
      <c r="A3447" s="821">
        <v>21</v>
      </c>
      <c r="B3447" s="822" t="s">
        <v>3465</v>
      </c>
      <c r="C3447" s="822" t="s">
        <v>3471</v>
      </c>
      <c r="D3447" s="823" t="s">
        <v>6113</v>
      </c>
      <c r="E3447" s="824" t="s">
        <v>3491</v>
      </c>
      <c r="F3447" s="822" t="s">
        <v>3466</v>
      </c>
      <c r="G3447" s="822" t="s">
        <v>3919</v>
      </c>
      <c r="H3447" s="822" t="s">
        <v>662</v>
      </c>
      <c r="I3447" s="822" t="s">
        <v>3920</v>
      </c>
      <c r="J3447" s="822" t="s">
        <v>3921</v>
      </c>
      <c r="K3447" s="822" t="s">
        <v>776</v>
      </c>
      <c r="L3447" s="825">
        <v>219.25</v>
      </c>
      <c r="M3447" s="825">
        <v>71256.25</v>
      </c>
      <c r="N3447" s="822">
        <v>325</v>
      </c>
      <c r="O3447" s="826">
        <v>112</v>
      </c>
      <c r="P3447" s="825">
        <v>38368.75</v>
      </c>
      <c r="Q3447" s="827">
        <v>0.53846153846153844</v>
      </c>
      <c r="R3447" s="822">
        <v>175</v>
      </c>
      <c r="S3447" s="827">
        <v>0.53846153846153844</v>
      </c>
      <c r="T3447" s="826">
        <v>56.5</v>
      </c>
      <c r="U3447" s="828">
        <v>0.5044642857142857</v>
      </c>
    </row>
    <row r="3448" spans="1:21" ht="14.45" customHeight="1" x14ac:dyDescent="0.2">
      <c r="A3448" s="821">
        <v>21</v>
      </c>
      <c r="B3448" s="822" t="s">
        <v>3465</v>
      </c>
      <c r="C3448" s="822" t="s">
        <v>3471</v>
      </c>
      <c r="D3448" s="823" t="s">
        <v>6113</v>
      </c>
      <c r="E3448" s="824" t="s">
        <v>3491</v>
      </c>
      <c r="F3448" s="822" t="s">
        <v>3466</v>
      </c>
      <c r="G3448" s="822" t="s">
        <v>3927</v>
      </c>
      <c r="H3448" s="822" t="s">
        <v>329</v>
      </c>
      <c r="I3448" s="822" t="s">
        <v>4401</v>
      </c>
      <c r="J3448" s="822" t="s">
        <v>4399</v>
      </c>
      <c r="K3448" s="822" t="s">
        <v>4402</v>
      </c>
      <c r="L3448" s="825">
        <v>0</v>
      </c>
      <c r="M3448" s="825">
        <v>0</v>
      </c>
      <c r="N3448" s="822">
        <v>2</v>
      </c>
      <c r="O3448" s="826">
        <v>1</v>
      </c>
      <c r="P3448" s="825"/>
      <c r="Q3448" s="827"/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21</v>
      </c>
      <c r="B3449" s="822" t="s">
        <v>3465</v>
      </c>
      <c r="C3449" s="822" t="s">
        <v>3471</v>
      </c>
      <c r="D3449" s="823" t="s">
        <v>6113</v>
      </c>
      <c r="E3449" s="824" t="s">
        <v>3491</v>
      </c>
      <c r="F3449" s="822" t="s">
        <v>3466</v>
      </c>
      <c r="G3449" s="822" t="s">
        <v>4403</v>
      </c>
      <c r="H3449" s="822" t="s">
        <v>329</v>
      </c>
      <c r="I3449" s="822" t="s">
        <v>4404</v>
      </c>
      <c r="J3449" s="822" t="s">
        <v>914</v>
      </c>
      <c r="K3449" s="822" t="s">
        <v>4405</v>
      </c>
      <c r="L3449" s="825">
        <v>38.56</v>
      </c>
      <c r="M3449" s="825">
        <v>115.68</v>
      </c>
      <c r="N3449" s="822">
        <v>3</v>
      </c>
      <c r="O3449" s="826">
        <v>2</v>
      </c>
      <c r="P3449" s="825">
        <v>115.68</v>
      </c>
      <c r="Q3449" s="827">
        <v>1</v>
      </c>
      <c r="R3449" s="822">
        <v>3</v>
      </c>
      <c r="S3449" s="827">
        <v>1</v>
      </c>
      <c r="T3449" s="826">
        <v>2</v>
      </c>
      <c r="U3449" s="828">
        <v>1</v>
      </c>
    </row>
    <row r="3450" spans="1:21" ht="14.45" customHeight="1" x14ac:dyDescent="0.2">
      <c r="A3450" s="821">
        <v>21</v>
      </c>
      <c r="B3450" s="822" t="s">
        <v>3465</v>
      </c>
      <c r="C3450" s="822" t="s">
        <v>3471</v>
      </c>
      <c r="D3450" s="823" t="s">
        <v>6113</v>
      </c>
      <c r="E3450" s="824" t="s">
        <v>3491</v>
      </c>
      <c r="F3450" s="822" t="s">
        <v>3466</v>
      </c>
      <c r="G3450" s="822" t="s">
        <v>3939</v>
      </c>
      <c r="H3450" s="822" t="s">
        <v>329</v>
      </c>
      <c r="I3450" s="822" t="s">
        <v>3940</v>
      </c>
      <c r="J3450" s="822" t="s">
        <v>3941</v>
      </c>
      <c r="K3450" s="822" t="s">
        <v>3942</v>
      </c>
      <c r="L3450" s="825">
        <v>727.03</v>
      </c>
      <c r="M3450" s="825">
        <v>6543.27</v>
      </c>
      <c r="N3450" s="822">
        <v>9</v>
      </c>
      <c r="O3450" s="826">
        <v>3</v>
      </c>
      <c r="P3450" s="825">
        <v>2181.09</v>
      </c>
      <c r="Q3450" s="827">
        <v>0.33333333333333331</v>
      </c>
      <c r="R3450" s="822">
        <v>3</v>
      </c>
      <c r="S3450" s="827">
        <v>0.33333333333333331</v>
      </c>
      <c r="T3450" s="826">
        <v>1</v>
      </c>
      <c r="U3450" s="828">
        <v>0.33333333333333331</v>
      </c>
    </row>
    <row r="3451" spans="1:21" ht="14.45" customHeight="1" x14ac:dyDescent="0.2">
      <c r="A3451" s="821">
        <v>21</v>
      </c>
      <c r="B3451" s="822" t="s">
        <v>3465</v>
      </c>
      <c r="C3451" s="822" t="s">
        <v>3471</v>
      </c>
      <c r="D3451" s="823" t="s">
        <v>6113</v>
      </c>
      <c r="E3451" s="824" t="s">
        <v>3491</v>
      </c>
      <c r="F3451" s="822" t="s">
        <v>3466</v>
      </c>
      <c r="G3451" s="822" t="s">
        <v>4244</v>
      </c>
      <c r="H3451" s="822" t="s">
        <v>329</v>
      </c>
      <c r="I3451" s="822" t="s">
        <v>4693</v>
      </c>
      <c r="J3451" s="822" t="s">
        <v>4691</v>
      </c>
      <c r="K3451" s="822" t="s">
        <v>4692</v>
      </c>
      <c r="L3451" s="825">
        <v>0</v>
      </c>
      <c r="M3451" s="825">
        <v>0</v>
      </c>
      <c r="N3451" s="822">
        <v>1</v>
      </c>
      <c r="O3451" s="826">
        <v>0.5</v>
      </c>
      <c r="P3451" s="825">
        <v>0</v>
      </c>
      <c r="Q3451" s="827"/>
      <c r="R3451" s="822">
        <v>1</v>
      </c>
      <c r="S3451" s="827">
        <v>1</v>
      </c>
      <c r="T3451" s="826">
        <v>0.5</v>
      </c>
      <c r="U3451" s="828">
        <v>1</v>
      </c>
    </row>
    <row r="3452" spans="1:21" ht="14.45" customHeight="1" x14ac:dyDescent="0.2">
      <c r="A3452" s="821">
        <v>21</v>
      </c>
      <c r="B3452" s="822" t="s">
        <v>3465</v>
      </c>
      <c r="C3452" s="822" t="s">
        <v>3471</v>
      </c>
      <c r="D3452" s="823" t="s">
        <v>6113</v>
      </c>
      <c r="E3452" s="824" t="s">
        <v>3491</v>
      </c>
      <c r="F3452" s="822" t="s">
        <v>3466</v>
      </c>
      <c r="G3452" s="822" t="s">
        <v>3530</v>
      </c>
      <c r="H3452" s="822" t="s">
        <v>329</v>
      </c>
      <c r="I3452" s="822" t="s">
        <v>3531</v>
      </c>
      <c r="J3452" s="822" t="s">
        <v>862</v>
      </c>
      <c r="K3452" s="822" t="s">
        <v>3532</v>
      </c>
      <c r="L3452" s="825">
        <v>53.57</v>
      </c>
      <c r="M3452" s="825">
        <v>2624.9300000000003</v>
      </c>
      <c r="N3452" s="822">
        <v>49</v>
      </c>
      <c r="O3452" s="826">
        <v>26.5</v>
      </c>
      <c r="P3452" s="825">
        <v>1607.0999999999997</v>
      </c>
      <c r="Q3452" s="827">
        <v>0.61224489795918347</v>
      </c>
      <c r="R3452" s="822">
        <v>30</v>
      </c>
      <c r="S3452" s="827">
        <v>0.61224489795918369</v>
      </c>
      <c r="T3452" s="826">
        <v>16</v>
      </c>
      <c r="U3452" s="828">
        <v>0.60377358490566035</v>
      </c>
    </row>
    <row r="3453" spans="1:21" ht="14.45" customHeight="1" x14ac:dyDescent="0.2">
      <c r="A3453" s="821">
        <v>21</v>
      </c>
      <c r="B3453" s="822" t="s">
        <v>3465</v>
      </c>
      <c r="C3453" s="822" t="s">
        <v>3471</v>
      </c>
      <c r="D3453" s="823" t="s">
        <v>6113</v>
      </c>
      <c r="E3453" s="824" t="s">
        <v>3491</v>
      </c>
      <c r="F3453" s="822" t="s">
        <v>3466</v>
      </c>
      <c r="G3453" s="822" t="s">
        <v>3957</v>
      </c>
      <c r="H3453" s="822" t="s">
        <v>662</v>
      </c>
      <c r="I3453" s="822" t="s">
        <v>4411</v>
      </c>
      <c r="J3453" s="822" t="s">
        <v>4412</v>
      </c>
      <c r="K3453" s="822" t="s">
        <v>3322</v>
      </c>
      <c r="L3453" s="825">
        <v>161.06</v>
      </c>
      <c r="M3453" s="825">
        <v>161.06</v>
      </c>
      <c r="N3453" s="822">
        <v>1</v>
      </c>
      <c r="O3453" s="826">
        <v>0.5</v>
      </c>
      <c r="P3453" s="825">
        <v>161.06</v>
      </c>
      <c r="Q3453" s="827">
        <v>1</v>
      </c>
      <c r="R3453" s="822">
        <v>1</v>
      </c>
      <c r="S3453" s="827">
        <v>1</v>
      </c>
      <c r="T3453" s="826">
        <v>0.5</v>
      </c>
      <c r="U3453" s="828">
        <v>1</v>
      </c>
    </row>
    <row r="3454" spans="1:21" ht="14.45" customHeight="1" x14ac:dyDescent="0.2">
      <c r="A3454" s="821">
        <v>21</v>
      </c>
      <c r="B3454" s="822" t="s">
        <v>3465</v>
      </c>
      <c r="C3454" s="822" t="s">
        <v>3471</v>
      </c>
      <c r="D3454" s="823" t="s">
        <v>6113</v>
      </c>
      <c r="E3454" s="824" t="s">
        <v>3491</v>
      </c>
      <c r="F3454" s="822" t="s">
        <v>3466</v>
      </c>
      <c r="G3454" s="822" t="s">
        <v>3533</v>
      </c>
      <c r="H3454" s="822" t="s">
        <v>662</v>
      </c>
      <c r="I3454" s="822" t="s">
        <v>2707</v>
      </c>
      <c r="J3454" s="822" t="s">
        <v>1021</v>
      </c>
      <c r="K3454" s="822" t="s">
        <v>2708</v>
      </c>
      <c r="L3454" s="825">
        <v>2309.36</v>
      </c>
      <c r="M3454" s="825">
        <v>6928.08</v>
      </c>
      <c r="N3454" s="822">
        <v>3</v>
      </c>
      <c r="O3454" s="826">
        <v>0.5</v>
      </c>
      <c r="P3454" s="825">
        <v>6928.08</v>
      </c>
      <c r="Q3454" s="827">
        <v>1</v>
      </c>
      <c r="R3454" s="822">
        <v>3</v>
      </c>
      <c r="S3454" s="827">
        <v>1</v>
      </c>
      <c r="T3454" s="826">
        <v>0.5</v>
      </c>
      <c r="U3454" s="828">
        <v>1</v>
      </c>
    </row>
    <row r="3455" spans="1:21" ht="14.45" customHeight="1" x14ac:dyDescent="0.2">
      <c r="A3455" s="821">
        <v>21</v>
      </c>
      <c r="B3455" s="822" t="s">
        <v>3465</v>
      </c>
      <c r="C3455" s="822" t="s">
        <v>3471</v>
      </c>
      <c r="D3455" s="823" t="s">
        <v>6113</v>
      </c>
      <c r="E3455" s="824" t="s">
        <v>3491</v>
      </c>
      <c r="F3455" s="822" t="s">
        <v>3466</v>
      </c>
      <c r="G3455" s="822" t="s">
        <v>3533</v>
      </c>
      <c r="H3455" s="822" t="s">
        <v>662</v>
      </c>
      <c r="I3455" s="822" t="s">
        <v>2703</v>
      </c>
      <c r="J3455" s="822" t="s">
        <v>1021</v>
      </c>
      <c r="K3455" s="822" t="s">
        <v>2704</v>
      </c>
      <c r="L3455" s="825">
        <v>1385.62</v>
      </c>
      <c r="M3455" s="825">
        <v>31869.26</v>
      </c>
      <c r="N3455" s="822">
        <v>23</v>
      </c>
      <c r="O3455" s="826">
        <v>6</v>
      </c>
      <c r="P3455" s="825">
        <v>15241.82</v>
      </c>
      <c r="Q3455" s="827">
        <v>0.47826086956521741</v>
      </c>
      <c r="R3455" s="822">
        <v>11</v>
      </c>
      <c r="S3455" s="827">
        <v>0.47826086956521741</v>
      </c>
      <c r="T3455" s="826">
        <v>2</v>
      </c>
      <c r="U3455" s="828">
        <v>0.33333333333333331</v>
      </c>
    </row>
    <row r="3456" spans="1:21" ht="14.45" customHeight="1" x14ac:dyDescent="0.2">
      <c r="A3456" s="821">
        <v>21</v>
      </c>
      <c r="B3456" s="822" t="s">
        <v>3465</v>
      </c>
      <c r="C3456" s="822" t="s">
        <v>3471</v>
      </c>
      <c r="D3456" s="823" t="s">
        <v>6113</v>
      </c>
      <c r="E3456" s="824" t="s">
        <v>3491</v>
      </c>
      <c r="F3456" s="822" t="s">
        <v>3466</v>
      </c>
      <c r="G3456" s="822" t="s">
        <v>3533</v>
      </c>
      <c r="H3456" s="822" t="s">
        <v>662</v>
      </c>
      <c r="I3456" s="822" t="s">
        <v>2710</v>
      </c>
      <c r="J3456" s="822" t="s">
        <v>1016</v>
      </c>
      <c r="K3456" s="822" t="s">
        <v>2711</v>
      </c>
      <c r="L3456" s="825">
        <v>736.33</v>
      </c>
      <c r="M3456" s="825">
        <v>1472.66</v>
      </c>
      <c r="N3456" s="822">
        <v>2</v>
      </c>
      <c r="O3456" s="826">
        <v>0.5</v>
      </c>
      <c r="P3456" s="825">
        <v>1472.66</v>
      </c>
      <c r="Q3456" s="827">
        <v>1</v>
      </c>
      <c r="R3456" s="822">
        <v>2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21</v>
      </c>
      <c r="B3457" s="822" t="s">
        <v>3465</v>
      </c>
      <c r="C3457" s="822" t="s">
        <v>3471</v>
      </c>
      <c r="D3457" s="823" t="s">
        <v>6113</v>
      </c>
      <c r="E3457" s="824" t="s">
        <v>3491</v>
      </c>
      <c r="F3457" s="822" t="s">
        <v>3466</v>
      </c>
      <c r="G3457" s="822" t="s">
        <v>3533</v>
      </c>
      <c r="H3457" s="822" t="s">
        <v>662</v>
      </c>
      <c r="I3457" s="822" t="s">
        <v>2710</v>
      </c>
      <c r="J3457" s="822" t="s">
        <v>1016</v>
      </c>
      <c r="K3457" s="822" t="s">
        <v>2711</v>
      </c>
      <c r="L3457" s="825">
        <v>633.49</v>
      </c>
      <c r="M3457" s="825">
        <v>1266.98</v>
      </c>
      <c r="N3457" s="822">
        <v>2</v>
      </c>
      <c r="O3457" s="826">
        <v>1</v>
      </c>
      <c r="P3457" s="825">
        <v>1266.98</v>
      </c>
      <c r="Q3457" s="827">
        <v>1</v>
      </c>
      <c r="R3457" s="822">
        <v>2</v>
      </c>
      <c r="S3457" s="827">
        <v>1</v>
      </c>
      <c r="T3457" s="826">
        <v>1</v>
      </c>
      <c r="U3457" s="828">
        <v>1</v>
      </c>
    </row>
    <row r="3458" spans="1:21" ht="14.45" customHeight="1" x14ac:dyDescent="0.2">
      <c r="A3458" s="821">
        <v>21</v>
      </c>
      <c r="B3458" s="822" t="s">
        <v>3465</v>
      </c>
      <c r="C3458" s="822" t="s">
        <v>3471</v>
      </c>
      <c r="D3458" s="823" t="s">
        <v>6113</v>
      </c>
      <c r="E3458" s="824" t="s">
        <v>3491</v>
      </c>
      <c r="F3458" s="822" t="s">
        <v>3466</v>
      </c>
      <c r="G3458" s="822" t="s">
        <v>3533</v>
      </c>
      <c r="H3458" s="822" t="s">
        <v>662</v>
      </c>
      <c r="I3458" s="822" t="s">
        <v>2714</v>
      </c>
      <c r="J3458" s="822" t="s">
        <v>1016</v>
      </c>
      <c r="K3458" s="822" t="s">
        <v>1018</v>
      </c>
      <c r="L3458" s="825">
        <v>490.89</v>
      </c>
      <c r="M3458" s="825">
        <v>2454.4499999999998</v>
      </c>
      <c r="N3458" s="822">
        <v>5</v>
      </c>
      <c r="O3458" s="826">
        <v>2</v>
      </c>
      <c r="P3458" s="825">
        <v>981.78</v>
      </c>
      <c r="Q3458" s="827">
        <v>0.4</v>
      </c>
      <c r="R3458" s="822">
        <v>2</v>
      </c>
      <c r="S3458" s="827">
        <v>0.4</v>
      </c>
      <c r="T3458" s="826">
        <v>1</v>
      </c>
      <c r="U3458" s="828">
        <v>0.5</v>
      </c>
    </row>
    <row r="3459" spans="1:21" ht="14.45" customHeight="1" x14ac:dyDescent="0.2">
      <c r="A3459" s="821">
        <v>21</v>
      </c>
      <c r="B3459" s="822" t="s">
        <v>3465</v>
      </c>
      <c r="C3459" s="822" t="s">
        <v>3471</v>
      </c>
      <c r="D3459" s="823" t="s">
        <v>6113</v>
      </c>
      <c r="E3459" s="824" t="s">
        <v>3491</v>
      </c>
      <c r="F3459" s="822" t="s">
        <v>3466</v>
      </c>
      <c r="G3459" s="822" t="s">
        <v>3533</v>
      </c>
      <c r="H3459" s="822" t="s">
        <v>662</v>
      </c>
      <c r="I3459" s="822" t="s">
        <v>2714</v>
      </c>
      <c r="J3459" s="822" t="s">
        <v>1016</v>
      </c>
      <c r="K3459" s="822" t="s">
        <v>1018</v>
      </c>
      <c r="L3459" s="825">
        <v>422.33</v>
      </c>
      <c r="M3459" s="825">
        <v>1266.99</v>
      </c>
      <c r="N3459" s="822">
        <v>3</v>
      </c>
      <c r="O3459" s="826">
        <v>0.5</v>
      </c>
      <c r="P3459" s="825">
        <v>1266.99</v>
      </c>
      <c r="Q3459" s="827">
        <v>1</v>
      </c>
      <c r="R3459" s="822">
        <v>3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21</v>
      </c>
      <c r="B3460" s="822" t="s">
        <v>3465</v>
      </c>
      <c r="C3460" s="822" t="s">
        <v>3471</v>
      </c>
      <c r="D3460" s="823" t="s">
        <v>6113</v>
      </c>
      <c r="E3460" s="824" t="s">
        <v>3491</v>
      </c>
      <c r="F3460" s="822" t="s">
        <v>3466</v>
      </c>
      <c r="G3460" s="822" t="s">
        <v>3533</v>
      </c>
      <c r="H3460" s="822" t="s">
        <v>662</v>
      </c>
      <c r="I3460" s="822" t="s">
        <v>2705</v>
      </c>
      <c r="J3460" s="822" t="s">
        <v>1021</v>
      </c>
      <c r="K3460" s="822" t="s">
        <v>2706</v>
      </c>
      <c r="L3460" s="825">
        <v>1847.49</v>
      </c>
      <c r="M3460" s="825">
        <v>44339.760000000009</v>
      </c>
      <c r="N3460" s="822">
        <v>24</v>
      </c>
      <c r="O3460" s="826">
        <v>7</v>
      </c>
      <c r="P3460" s="825">
        <v>38797.290000000008</v>
      </c>
      <c r="Q3460" s="827">
        <v>0.875</v>
      </c>
      <c r="R3460" s="822">
        <v>21</v>
      </c>
      <c r="S3460" s="827">
        <v>0.875</v>
      </c>
      <c r="T3460" s="826">
        <v>6</v>
      </c>
      <c r="U3460" s="828">
        <v>0.8571428571428571</v>
      </c>
    </row>
    <row r="3461" spans="1:21" ht="14.45" customHeight="1" x14ac:dyDescent="0.2">
      <c r="A3461" s="821">
        <v>21</v>
      </c>
      <c r="B3461" s="822" t="s">
        <v>3465</v>
      </c>
      <c r="C3461" s="822" t="s">
        <v>3471</v>
      </c>
      <c r="D3461" s="823" t="s">
        <v>6113</v>
      </c>
      <c r="E3461" s="824" t="s">
        <v>3491</v>
      </c>
      <c r="F3461" s="822" t="s">
        <v>3466</v>
      </c>
      <c r="G3461" s="822" t="s">
        <v>3533</v>
      </c>
      <c r="H3461" s="822" t="s">
        <v>662</v>
      </c>
      <c r="I3461" s="822" t="s">
        <v>2709</v>
      </c>
      <c r="J3461" s="822" t="s">
        <v>1016</v>
      </c>
      <c r="K3461" s="822" t="s">
        <v>1017</v>
      </c>
      <c r="L3461" s="825">
        <v>923.74</v>
      </c>
      <c r="M3461" s="825">
        <v>2771.2200000000003</v>
      </c>
      <c r="N3461" s="822">
        <v>3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21</v>
      </c>
      <c r="B3462" s="822" t="s">
        <v>3465</v>
      </c>
      <c r="C3462" s="822" t="s">
        <v>3471</v>
      </c>
      <c r="D3462" s="823" t="s">
        <v>6113</v>
      </c>
      <c r="E3462" s="824" t="s">
        <v>3491</v>
      </c>
      <c r="F3462" s="822" t="s">
        <v>3466</v>
      </c>
      <c r="G3462" s="822" t="s">
        <v>5765</v>
      </c>
      <c r="H3462" s="822" t="s">
        <v>329</v>
      </c>
      <c r="I3462" s="822" t="s">
        <v>5766</v>
      </c>
      <c r="J3462" s="822" t="s">
        <v>5767</v>
      </c>
      <c r="K3462" s="822" t="s">
        <v>759</v>
      </c>
      <c r="L3462" s="825">
        <v>88.07</v>
      </c>
      <c r="M3462" s="825">
        <v>88.07</v>
      </c>
      <c r="N3462" s="822">
        <v>1</v>
      </c>
      <c r="O3462" s="826">
        <v>1</v>
      </c>
      <c r="P3462" s="825">
        <v>88.07</v>
      </c>
      <c r="Q3462" s="827">
        <v>1</v>
      </c>
      <c r="R3462" s="822">
        <v>1</v>
      </c>
      <c r="S3462" s="827">
        <v>1</v>
      </c>
      <c r="T3462" s="826">
        <v>1</v>
      </c>
      <c r="U3462" s="828">
        <v>1</v>
      </c>
    </row>
    <row r="3463" spans="1:21" ht="14.45" customHeight="1" x14ac:dyDescent="0.2">
      <c r="A3463" s="821">
        <v>21</v>
      </c>
      <c r="B3463" s="822" t="s">
        <v>3465</v>
      </c>
      <c r="C3463" s="822" t="s">
        <v>3471</v>
      </c>
      <c r="D3463" s="823" t="s">
        <v>6113</v>
      </c>
      <c r="E3463" s="824" t="s">
        <v>3491</v>
      </c>
      <c r="F3463" s="822" t="s">
        <v>3466</v>
      </c>
      <c r="G3463" s="822" t="s">
        <v>3964</v>
      </c>
      <c r="H3463" s="822" t="s">
        <v>329</v>
      </c>
      <c r="I3463" s="822" t="s">
        <v>3968</v>
      </c>
      <c r="J3463" s="822" t="s">
        <v>1329</v>
      </c>
      <c r="K3463" s="822" t="s">
        <v>3969</v>
      </c>
      <c r="L3463" s="825">
        <v>35.25</v>
      </c>
      <c r="M3463" s="825">
        <v>141</v>
      </c>
      <c r="N3463" s="822">
        <v>4</v>
      </c>
      <c r="O3463" s="826">
        <v>2</v>
      </c>
      <c r="P3463" s="825">
        <v>105.75</v>
      </c>
      <c r="Q3463" s="827">
        <v>0.75</v>
      </c>
      <c r="R3463" s="822">
        <v>3</v>
      </c>
      <c r="S3463" s="827">
        <v>0.75</v>
      </c>
      <c r="T3463" s="826">
        <v>1.5</v>
      </c>
      <c r="U3463" s="828">
        <v>0.75</v>
      </c>
    </row>
    <row r="3464" spans="1:21" ht="14.45" customHeight="1" x14ac:dyDescent="0.2">
      <c r="A3464" s="821">
        <v>21</v>
      </c>
      <c r="B3464" s="822" t="s">
        <v>3465</v>
      </c>
      <c r="C3464" s="822" t="s">
        <v>3471</v>
      </c>
      <c r="D3464" s="823" t="s">
        <v>6113</v>
      </c>
      <c r="E3464" s="824" t="s">
        <v>3491</v>
      </c>
      <c r="F3464" s="822" t="s">
        <v>3466</v>
      </c>
      <c r="G3464" s="822" t="s">
        <v>4416</v>
      </c>
      <c r="H3464" s="822" t="s">
        <v>329</v>
      </c>
      <c r="I3464" s="822" t="s">
        <v>4417</v>
      </c>
      <c r="J3464" s="822" t="s">
        <v>4418</v>
      </c>
      <c r="K3464" s="822" t="s">
        <v>4419</v>
      </c>
      <c r="L3464" s="825">
        <v>168.9</v>
      </c>
      <c r="M3464" s="825">
        <v>168.9</v>
      </c>
      <c r="N3464" s="822">
        <v>1</v>
      </c>
      <c r="O3464" s="826">
        <v>0.5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21</v>
      </c>
      <c r="B3465" s="822" t="s">
        <v>3465</v>
      </c>
      <c r="C3465" s="822" t="s">
        <v>3471</v>
      </c>
      <c r="D3465" s="823" t="s">
        <v>6113</v>
      </c>
      <c r="E3465" s="824" t="s">
        <v>3491</v>
      </c>
      <c r="F3465" s="822" t="s">
        <v>3466</v>
      </c>
      <c r="G3465" s="822" t="s">
        <v>4420</v>
      </c>
      <c r="H3465" s="822" t="s">
        <v>329</v>
      </c>
      <c r="I3465" s="822" t="s">
        <v>4421</v>
      </c>
      <c r="J3465" s="822" t="s">
        <v>4422</v>
      </c>
      <c r="K3465" s="822" t="s">
        <v>4423</v>
      </c>
      <c r="L3465" s="825">
        <v>78.33</v>
      </c>
      <c r="M3465" s="825">
        <v>78.33</v>
      </c>
      <c r="N3465" s="822">
        <v>1</v>
      </c>
      <c r="O3465" s="826">
        <v>1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21</v>
      </c>
      <c r="B3466" s="822" t="s">
        <v>3465</v>
      </c>
      <c r="C3466" s="822" t="s">
        <v>3471</v>
      </c>
      <c r="D3466" s="823" t="s">
        <v>6113</v>
      </c>
      <c r="E3466" s="824" t="s">
        <v>3491</v>
      </c>
      <c r="F3466" s="822" t="s">
        <v>3466</v>
      </c>
      <c r="G3466" s="822" t="s">
        <v>3970</v>
      </c>
      <c r="H3466" s="822" t="s">
        <v>329</v>
      </c>
      <c r="I3466" s="822" t="s">
        <v>5768</v>
      </c>
      <c r="J3466" s="822" t="s">
        <v>5769</v>
      </c>
      <c r="K3466" s="822" t="s">
        <v>3185</v>
      </c>
      <c r="L3466" s="825">
        <v>54.75</v>
      </c>
      <c r="M3466" s="825">
        <v>54.75</v>
      </c>
      <c r="N3466" s="822">
        <v>1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21</v>
      </c>
      <c r="B3467" s="822" t="s">
        <v>3465</v>
      </c>
      <c r="C3467" s="822" t="s">
        <v>3471</v>
      </c>
      <c r="D3467" s="823" t="s">
        <v>6113</v>
      </c>
      <c r="E3467" s="824" t="s">
        <v>3491</v>
      </c>
      <c r="F3467" s="822" t="s">
        <v>3466</v>
      </c>
      <c r="G3467" s="822" t="s">
        <v>3970</v>
      </c>
      <c r="H3467" s="822" t="s">
        <v>329</v>
      </c>
      <c r="I3467" s="822" t="s">
        <v>3971</v>
      </c>
      <c r="J3467" s="822" t="s">
        <v>3972</v>
      </c>
      <c r="K3467" s="822" t="s">
        <v>3973</v>
      </c>
      <c r="L3467" s="825">
        <v>27.37</v>
      </c>
      <c r="M3467" s="825">
        <v>82.11</v>
      </c>
      <c r="N3467" s="822">
        <v>3</v>
      </c>
      <c r="O3467" s="826">
        <v>2</v>
      </c>
      <c r="P3467" s="825">
        <v>27.37</v>
      </c>
      <c r="Q3467" s="827">
        <v>0.33333333333333337</v>
      </c>
      <c r="R3467" s="822">
        <v>1</v>
      </c>
      <c r="S3467" s="827">
        <v>0.33333333333333331</v>
      </c>
      <c r="T3467" s="826">
        <v>0.5</v>
      </c>
      <c r="U3467" s="828">
        <v>0.25</v>
      </c>
    </row>
    <row r="3468" spans="1:21" ht="14.45" customHeight="1" x14ac:dyDescent="0.2">
      <c r="A3468" s="821">
        <v>21</v>
      </c>
      <c r="B3468" s="822" t="s">
        <v>3465</v>
      </c>
      <c r="C3468" s="822" t="s">
        <v>3471</v>
      </c>
      <c r="D3468" s="823" t="s">
        <v>6113</v>
      </c>
      <c r="E3468" s="824" t="s">
        <v>3491</v>
      </c>
      <c r="F3468" s="822" t="s">
        <v>3466</v>
      </c>
      <c r="G3468" s="822" t="s">
        <v>3970</v>
      </c>
      <c r="H3468" s="822" t="s">
        <v>329</v>
      </c>
      <c r="I3468" s="822" t="s">
        <v>3974</v>
      </c>
      <c r="J3468" s="822" t="s">
        <v>3972</v>
      </c>
      <c r="K3468" s="822" t="s">
        <v>3975</v>
      </c>
      <c r="L3468" s="825">
        <v>87.98</v>
      </c>
      <c r="M3468" s="825">
        <v>175.96</v>
      </c>
      <c r="N3468" s="822">
        <v>2</v>
      </c>
      <c r="O3468" s="826">
        <v>1</v>
      </c>
      <c r="P3468" s="825">
        <v>87.98</v>
      </c>
      <c r="Q3468" s="827">
        <v>0.5</v>
      </c>
      <c r="R3468" s="822">
        <v>1</v>
      </c>
      <c r="S3468" s="827">
        <v>0.5</v>
      </c>
      <c r="T3468" s="826">
        <v>0.5</v>
      </c>
      <c r="U3468" s="828">
        <v>0.5</v>
      </c>
    </row>
    <row r="3469" spans="1:21" ht="14.45" customHeight="1" x14ac:dyDescent="0.2">
      <c r="A3469" s="821">
        <v>21</v>
      </c>
      <c r="B3469" s="822" t="s">
        <v>3465</v>
      </c>
      <c r="C3469" s="822" t="s">
        <v>3471</v>
      </c>
      <c r="D3469" s="823" t="s">
        <v>6113</v>
      </c>
      <c r="E3469" s="824" t="s">
        <v>3491</v>
      </c>
      <c r="F3469" s="822" t="s">
        <v>3466</v>
      </c>
      <c r="G3469" s="822" t="s">
        <v>3534</v>
      </c>
      <c r="H3469" s="822" t="s">
        <v>329</v>
      </c>
      <c r="I3469" s="822" t="s">
        <v>3983</v>
      </c>
      <c r="J3469" s="822" t="s">
        <v>1343</v>
      </c>
      <c r="K3469" s="822" t="s">
        <v>1344</v>
      </c>
      <c r="L3469" s="825">
        <v>453.18</v>
      </c>
      <c r="M3469" s="825">
        <v>18580.38</v>
      </c>
      <c r="N3469" s="822">
        <v>41</v>
      </c>
      <c r="O3469" s="826">
        <v>14.5</v>
      </c>
      <c r="P3469" s="825">
        <v>13595.400000000001</v>
      </c>
      <c r="Q3469" s="827">
        <v>0.73170731707317072</v>
      </c>
      <c r="R3469" s="822">
        <v>30</v>
      </c>
      <c r="S3469" s="827">
        <v>0.73170731707317072</v>
      </c>
      <c r="T3469" s="826">
        <v>11</v>
      </c>
      <c r="U3469" s="828">
        <v>0.75862068965517238</v>
      </c>
    </row>
    <row r="3470" spans="1:21" ht="14.45" customHeight="1" x14ac:dyDescent="0.2">
      <c r="A3470" s="821">
        <v>21</v>
      </c>
      <c r="B3470" s="822" t="s">
        <v>3465</v>
      </c>
      <c r="C3470" s="822" t="s">
        <v>3471</v>
      </c>
      <c r="D3470" s="823" t="s">
        <v>6113</v>
      </c>
      <c r="E3470" s="824" t="s">
        <v>3491</v>
      </c>
      <c r="F3470" s="822" t="s">
        <v>3466</v>
      </c>
      <c r="G3470" s="822" t="s">
        <v>3534</v>
      </c>
      <c r="H3470" s="822" t="s">
        <v>329</v>
      </c>
      <c r="I3470" s="822" t="s">
        <v>3535</v>
      </c>
      <c r="J3470" s="822" t="s">
        <v>1343</v>
      </c>
      <c r="K3470" s="822" t="s">
        <v>1344</v>
      </c>
      <c r="L3470" s="825">
        <v>453.18</v>
      </c>
      <c r="M3470" s="825">
        <v>16767.66</v>
      </c>
      <c r="N3470" s="822">
        <v>37</v>
      </c>
      <c r="O3470" s="826">
        <v>12</v>
      </c>
      <c r="P3470" s="825">
        <v>9969.9600000000009</v>
      </c>
      <c r="Q3470" s="827">
        <v>0.59459459459459463</v>
      </c>
      <c r="R3470" s="822">
        <v>22</v>
      </c>
      <c r="S3470" s="827">
        <v>0.59459459459459463</v>
      </c>
      <c r="T3470" s="826">
        <v>7.5</v>
      </c>
      <c r="U3470" s="828">
        <v>0.625</v>
      </c>
    </row>
    <row r="3471" spans="1:21" ht="14.45" customHeight="1" x14ac:dyDescent="0.2">
      <c r="A3471" s="821">
        <v>21</v>
      </c>
      <c r="B3471" s="822" t="s">
        <v>3465</v>
      </c>
      <c r="C3471" s="822" t="s">
        <v>3471</v>
      </c>
      <c r="D3471" s="823" t="s">
        <v>6113</v>
      </c>
      <c r="E3471" s="824" t="s">
        <v>3491</v>
      </c>
      <c r="F3471" s="822" t="s">
        <v>3466</v>
      </c>
      <c r="G3471" s="822" t="s">
        <v>4431</v>
      </c>
      <c r="H3471" s="822" t="s">
        <v>329</v>
      </c>
      <c r="I3471" s="822" t="s">
        <v>4432</v>
      </c>
      <c r="J3471" s="822" t="s">
        <v>4433</v>
      </c>
      <c r="K3471" s="822" t="s">
        <v>3821</v>
      </c>
      <c r="L3471" s="825">
        <v>46.81</v>
      </c>
      <c r="M3471" s="825">
        <v>140.43</v>
      </c>
      <c r="N3471" s="822">
        <v>3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21</v>
      </c>
      <c r="B3472" s="822" t="s">
        <v>3465</v>
      </c>
      <c r="C3472" s="822" t="s">
        <v>3471</v>
      </c>
      <c r="D3472" s="823" t="s">
        <v>6113</v>
      </c>
      <c r="E3472" s="824" t="s">
        <v>3491</v>
      </c>
      <c r="F3472" s="822" t="s">
        <v>3466</v>
      </c>
      <c r="G3472" s="822" t="s">
        <v>3547</v>
      </c>
      <c r="H3472" s="822" t="s">
        <v>662</v>
      </c>
      <c r="I3472" s="822" t="s">
        <v>3010</v>
      </c>
      <c r="J3472" s="822" t="s">
        <v>1373</v>
      </c>
      <c r="K3472" s="822" t="s">
        <v>1376</v>
      </c>
      <c r="L3472" s="825">
        <v>355.79</v>
      </c>
      <c r="M3472" s="825">
        <v>355.79</v>
      </c>
      <c r="N3472" s="822">
        <v>1</v>
      </c>
      <c r="O3472" s="826">
        <v>1</v>
      </c>
      <c r="P3472" s="825">
        <v>355.79</v>
      </c>
      <c r="Q3472" s="827">
        <v>1</v>
      </c>
      <c r="R3472" s="822">
        <v>1</v>
      </c>
      <c r="S3472" s="827">
        <v>1</v>
      </c>
      <c r="T3472" s="826">
        <v>1</v>
      </c>
      <c r="U3472" s="828">
        <v>1</v>
      </c>
    </row>
    <row r="3473" spans="1:21" ht="14.45" customHeight="1" x14ac:dyDescent="0.2">
      <c r="A3473" s="821">
        <v>21</v>
      </c>
      <c r="B3473" s="822" t="s">
        <v>3465</v>
      </c>
      <c r="C3473" s="822" t="s">
        <v>3471</v>
      </c>
      <c r="D3473" s="823" t="s">
        <v>6113</v>
      </c>
      <c r="E3473" s="824" t="s">
        <v>3491</v>
      </c>
      <c r="F3473" s="822" t="s">
        <v>3466</v>
      </c>
      <c r="G3473" s="822" t="s">
        <v>3547</v>
      </c>
      <c r="H3473" s="822" t="s">
        <v>662</v>
      </c>
      <c r="I3473" s="822" t="s">
        <v>3011</v>
      </c>
      <c r="J3473" s="822" t="s">
        <v>1373</v>
      </c>
      <c r="K3473" s="822" t="s">
        <v>1375</v>
      </c>
      <c r="L3473" s="825">
        <v>552.64</v>
      </c>
      <c r="M3473" s="825">
        <v>552.64</v>
      </c>
      <c r="N3473" s="822">
        <v>1</v>
      </c>
      <c r="O3473" s="826">
        <v>1</v>
      </c>
      <c r="P3473" s="825">
        <v>552.64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21</v>
      </c>
      <c r="B3474" s="822" t="s">
        <v>3465</v>
      </c>
      <c r="C3474" s="822" t="s">
        <v>3471</v>
      </c>
      <c r="D3474" s="823" t="s">
        <v>6113</v>
      </c>
      <c r="E3474" s="824" t="s">
        <v>3491</v>
      </c>
      <c r="F3474" s="822" t="s">
        <v>3466</v>
      </c>
      <c r="G3474" s="822" t="s">
        <v>3987</v>
      </c>
      <c r="H3474" s="822" t="s">
        <v>329</v>
      </c>
      <c r="I3474" s="822" t="s">
        <v>3988</v>
      </c>
      <c r="J3474" s="822" t="s">
        <v>3989</v>
      </c>
      <c r="K3474" s="822" t="s">
        <v>3990</v>
      </c>
      <c r="L3474" s="825">
        <v>453.18</v>
      </c>
      <c r="M3474" s="825">
        <v>1812.72</v>
      </c>
      <c r="N3474" s="822">
        <v>4</v>
      </c>
      <c r="O3474" s="826">
        <v>3.5</v>
      </c>
      <c r="P3474" s="825">
        <v>453.18</v>
      </c>
      <c r="Q3474" s="827">
        <v>0.25</v>
      </c>
      <c r="R3474" s="822">
        <v>1</v>
      </c>
      <c r="S3474" s="827">
        <v>0.25</v>
      </c>
      <c r="T3474" s="826">
        <v>1</v>
      </c>
      <c r="U3474" s="828">
        <v>0.2857142857142857</v>
      </c>
    </row>
    <row r="3475" spans="1:21" ht="14.45" customHeight="1" x14ac:dyDescent="0.2">
      <c r="A3475" s="821">
        <v>21</v>
      </c>
      <c r="B3475" s="822" t="s">
        <v>3465</v>
      </c>
      <c r="C3475" s="822" t="s">
        <v>3471</v>
      </c>
      <c r="D3475" s="823" t="s">
        <v>6113</v>
      </c>
      <c r="E3475" s="824" t="s">
        <v>3491</v>
      </c>
      <c r="F3475" s="822" t="s">
        <v>3466</v>
      </c>
      <c r="G3475" s="822" t="s">
        <v>3563</v>
      </c>
      <c r="H3475" s="822" t="s">
        <v>329</v>
      </c>
      <c r="I3475" s="822" t="s">
        <v>3991</v>
      </c>
      <c r="J3475" s="822" t="s">
        <v>841</v>
      </c>
      <c r="K3475" s="822" t="s">
        <v>3992</v>
      </c>
      <c r="L3475" s="825">
        <v>27.37</v>
      </c>
      <c r="M3475" s="825">
        <v>191.59</v>
      </c>
      <c r="N3475" s="822">
        <v>7</v>
      </c>
      <c r="O3475" s="826">
        <v>3.5</v>
      </c>
      <c r="P3475" s="825">
        <v>136.85</v>
      </c>
      <c r="Q3475" s="827">
        <v>0.71428571428571419</v>
      </c>
      <c r="R3475" s="822">
        <v>5</v>
      </c>
      <c r="S3475" s="827">
        <v>0.7142857142857143</v>
      </c>
      <c r="T3475" s="826">
        <v>2.5</v>
      </c>
      <c r="U3475" s="828">
        <v>0.7142857142857143</v>
      </c>
    </row>
    <row r="3476" spans="1:21" ht="14.45" customHeight="1" x14ac:dyDescent="0.2">
      <c r="A3476" s="821">
        <v>21</v>
      </c>
      <c r="B3476" s="822" t="s">
        <v>3465</v>
      </c>
      <c r="C3476" s="822" t="s">
        <v>3471</v>
      </c>
      <c r="D3476" s="823" t="s">
        <v>6113</v>
      </c>
      <c r="E3476" s="824" t="s">
        <v>3491</v>
      </c>
      <c r="F3476" s="822" t="s">
        <v>3466</v>
      </c>
      <c r="G3476" s="822" t="s">
        <v>3563</v>
      </c>
      <c r="H3476" s="822" t="s">
        <v>662</v>
      </c>
      <c r="I3476" s="822" t="s">
        <v>3179</v>
      </c>
      <c r="J3476" s="822" t="s">
        <v>841</v>
      </c>
      <c r="K3476" s="822" t="s">
        <v>3180</v>
      </c>
      <c r="L3476" s="825">
        <v>48.89</v>
      </c>
      <c r="M3476" s="825">
        <v>146.67000000000002</v>
      </c>
      <c r="N3476" s="822">
        <v>3</v>
      </c>
      <c r="O3476" s="826">
        <v>2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21</v>
      </c>
      <c r="B3477" s="822" t="s">
        <v>3465</v>
      </c>
      <c r="C3477" s="822" t="s">
        <v>3471</v>
      </c>
      <c r="D3477" s="823" t="s">
        <v>6113</v>
      </c>
      <c r="E3477" s="824" t="s">
        <v>3491</v>
      </c>
      <c r="F3477" s="822" t="s">
        <v>3466</v>
      </c>
      <c r="G3477" s="822" t="s">
        <v>3563</v>
      </c>
      <c r="H3477" s="822" t="s">
        <v>329</v>
      </c>
      <c r="I3477" s="822" t="s">
        <v>3569</v>
      </c>
      <c r="J3477" s="822" t="s">
        <v>841</v>
      </c>
      <c r="K3477" s="822" t="s">
        <v>842</v>
      </c>
      <c r="L3477" s="825">
        <v>97.76</v>
      </c>
      <c r="M3477" s="825">
        <v>195.52</v>
      </c>
      <c r="N3477" s="822">
        <v>2</v>
      </c>
      <c r="O3477" s="826">
        <v>2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21</v>
      </c>
      <c r="B3478" s="822" t="s">
        <v>3465</v>
      </c>
      <c r="C3478" s="822" t="s">
        <v>3471</v>
      </c>
      <c r="D3478" s="823" t="s">
        <v>6113</v>
      </c>
      <c r="E3478" s="824" t="s">
        <v>3491</v>
      </c>
      <c r="F3478" s="822" t="s">
        <v>3466</v>
      </c>
      <c r="G3478" s="822" t="s">
        <v>3563</v>
      </c>
      <c r="H3478" s="822" t="s">
        <v>662</v>
      </c>
      <c r="I3478" s="822" t="s">
        <v>2649</v>
      </c>
      <c r="J3478" s="822" t="s">
        <v>841</v>
      </c>
      <c r="K3478" s="822" t="s">
        <v>2650</v>
      </c>
      <c r="L3478" s="825">
        <v>13.68</v>
      </c>
      <c r="M3478" s="825">
        <v>41.04</v>
      </c>
      <c r="N3478" s="822">
        <v>3</v>
      </c>
      <c r="O3478" s="826">
        <v>2</v>
      </c>
      <c r="P3478" s="825">
        <v>27.36</v>
      </c>
      <c r="Q3478" s="827">
        <v>0.66666666666666663</v>
      </c>
      <c r="R3478" s="822">
        <v>2</v>
      </c>
      <c r="S3478" s="827">
        <v>0.66666666666666663</v>
      </c>
      <c r="T3478" s="826">
        <v>1</v>
      </c>
      <c r="U3478" s="828">
        <v>0.5</v>
      </c>
    </row>
    <row r="3479" spans="1:21" ht="14.45" customHeight="1" x14ac:dyDescent="0.2">
      <c r="A3479" s="821">
        <v>21</v>
      </c>
      <c r="B3479" s="822" t="s">
        <v>3465</v>
      </c>
      <c r="C3479" s="822" t="s">
        <v>3471</v>
      </c>
      <c r="D3479" s="823" t="s">
        <v>6113</v>
      </c>
      <c r="E3479" s="824" t="s">
        <v>3491</v>
      </c>
      <c r="F3479" s="822" t="s">
        <v>3466</v>
      </c>
      <c r="G3479" s="822" t="s">
        <v>4446</v>
      </c>
      <c r="H3479" s="822" t="s">
        <v>662</v>
      </c>
      <c r="I3479" s="822" t="s">
        <v>2771</v>
      </c>
      <c r="J3479" s="822" t="s">
        <v>1423</v>
      </c>
      <c r="K3479" s="822" t="s">
        <v>778</v>
      </c>
      <c r="L3479" s="825">
        <v>34.47</v>
      </c>
      <c r="M3479" s="825">
        <v>34.47</v>
      </c>
      <c r="N3479" s="822">
        <v>1</v>
      </c>
      <c r="O3479" s="826">
        <v>0.5</v>
      </c>
      <c r="P3479" s="825">
        <v>34.47</v>
      </c>
      <c r="Q3479" s="827">
        <v>1</v>
      </c>
      <c r="R3479" s="822">
        <v>1</v>
      </c>
      <c r="S3479" s="827">
        <v>1</v>
      </c>
      <c r="T3479" s="826">
        <v>0.5</v>
      </c>
      <c r="U3479" s="828">
        <v>1</v>
      </c>
    </row>
    <row r="3480" spans="1:21" ht="14.45" customHeight="1" x14ac:dyDescent="0.2">
      <c r="A3480" s="821">
        <v>21</v>
      </c>
      <c r="B3480" s="822" t="s">
        <v>3465</v>
      </c>
      <c r="C3480" s="822" t="s">
        <v>3471</v>
      </c>
      <c r="D3480" s="823" t="s">
        <v>6113</v>
      </c>
      <c r="E3480" s="824" t="s">
        <v>3491</v>
      </c>
      <c r="F3480" s="822" t="s">
        <v>3466</v>
      </c>
      <c r="G3480" s="822" t="s">
        <v>4446</v>
      </c>
      <c r="H3480" s="822" t="s">
        <v>662</v>
      </c>
      <c r="I3480" s="822" t="s">
        <v>2772</v>
      </c>
      <c r="J3480" s="822" t="s">
        <v>1423</v>
      </c>
      <c r="K3480" s="822" t="s">
        <v>2773</v>
      </c>
      <c r="L3480" s="825">
        <v>103.4</v>
      </c>
      <c r="M3480" s="825">
        <v>310.20000000000005</v>
      </c>
      <c r="N3480" s="822">
        <v>3</v>
      </c>
      <c r="O3480" s="826">
        <v>1.5</v>
      </c>
      <c r="P3480" s="825">
        <v>206.8</v>
      </c>
      <c r="Q3480" s="827">
        <v>0.66666666666666663</v>
      </c>
      <c r="R3480" s="822">
        <v>2</v>
      </c>
      <c r="S3480" s="827">
        <v>0.66666666666666663</v>
      </c>
      <c r="T3480" s="826">
        <v>1</v>
      </c>
      <c r="U3480" s="828">
        <v>0.66666666666666663</v>
      </c>
    </row>
    <row r="3481" spans="1:21" ht="14.45" customHeight="1" x14ac:dyDescent="0.2">
      <c r="A3481" s="821">
        <v>21</v>
      </c>
      <c r="B3481" s="822" t="s">
        <v>3465</v>
      </c>
      <c r="C3481" s="822" t="s">
        <v>3471</v>
      </c>
      <c r="D3481" s="823" t="s">
        <v>6113</v>
      </c>
      <c r="E3481" s="824" t="s">
        <v>3491</v>
      </c>
      <c r="F3481" s="822" t="s">
        <v>3466</v>
      </c>
      <c r="G3481" s="822" t="s">
        <v>4000</v>
      </c>
      <c r="H3481" s="822" t="s">
        <v>329</v>
      </c>
      <c r="I3481" s="822" t="s">
        <v>4004</v>
      </c>
      <c r="J3481" s="822" t="s">
        <v>4002</v>
      </c>
      <c r="K3481" s="822" t="s">
        <v>4005</v>
      </c>
      <c r="L3481" s="825">
        <v>437.23</v>
      </c>
      <c r="M3481" s="825">
        <v>437.23</v>
      </c>
      <c r="N3481" s="822">
        <v>1</v>
      </c>
      <c r="O3481" s="826">
        <v>0.5</v>
      </c>
      <c r="P3481" s="825">
        <v>437.23</v>
      </c>
      <c r="Q3481" s="827">
        <v>1</v>
      </c>
      <c r="R3481" s="822">
        <v>1</v>
      </c>
      <c r="S3481" s="827">
        <v>1</v>
      </c>
      <c r="T3481" s="826">
        <v>0.5</v>
      </c>
      <c r="U3481" s="828">
        <v>1</v>
      </c>
    </row>
    <row r="3482" spans="1:21" ht="14.45" customHeight="1" x14ac:dyDescent="0.2">
      <c r="A3482" s="821">
        <v>21</v>
      </c>
      <c r="B3482" s="822" t="s">
        <v>3465</v>
      </c>
      <c r="C3482" s="822" t="s">
        <v>3471</v>
      </c>
      <c r="D3482" s="823" t="s">
        <v>6113</v>
      </c>
      <c r="E3482" s="824" t="s">
        <v>3491</v>
      </c>
      <c r="F3482" s="822" t="s">
        <v>3466</v>
      </c>
      <c r="G3482" s="822" t="s">
        <v>3570</v>
      </c>
      <c r="H3482" s="822" t="s">
        <v>329</v>
      </c>
      <c r="I3482" s="822" t="s">
        <v>3571</v>
      </c>
      <c r="J3482" s="822" t="s">
        <v>695</v>
      </c>
      <c r="K3482" s="822" t="s">
        <v>3572</v>
      </c>
      <c r="L3482" s="825">
        <v>127.91</v>
      </c>
      <c r="M3482" s="825">
        <v>767.46</v>
      </c>
      <c r="N3482" s="822">
        <v>6</v>
      </c>
      <c r="O3482" s="826">
        <v>6</v>
      </c>
      <c r="P3482" s="825">
        <v>383.73</v>
      </c>
      <c r="Q3482" s="827">
        <v>0.5</v>
      </c>
      <c r="R3482" s="822">
        <v>3</v>
      </c>
      <c r="S3482" s="827">
        <v>0.5</v>
      </c>
      <c r="T3482" s="826">
        <v>3</v>
      </c>
      <c r="U3482" s="828">
        <v>0.5</v>
      </c>
    </row>
    <row r="3483" spans="1:21" ht="14.45" customHeight="1" x14ac:dyDescent="0.2">
      <c r="A3483" s="821">
        <v>21</v>
      </c>
      <c r="B3483" s="822" t="s">
        <v>3465</v>
      </c>
      <c r="C3483" s="822" t="s">
        <v>3471</v>
      </c>
      <c r="D3483" s="823" t="s">
        <v>6113</v>
      </c>
      <c r="E3483" s="824" t="s">
        <v>3491</v>
      </c>
      <c r="F3483" s="822" t="s">
        <v>3466</v>
      </c>
      <c r="G3483" s="822" t="s">
        <v>4006</v>
      </c>
      <c r="H3483" s="822" t="s">
        <v>662</v>
      </c>
      <c r="I3483" s="822" t="s">
        <v>2841</v>
      </c>
      <c r="J3483" s="822" t="s">
        <v>2842</v>
      </c>
      <c r="K3483" s="822" t="s">
        <v>2843</v>
      </c>
      <c r="L3483" s="825">
        <v>21.92</v>
      </c>
      <c r="M3483" s="825">
        <v>65.760000000000005</v>
      </c>
      <c r="N3483" s="822">
        <v>3</v>
      </c>
      <c r="O3483" s="826">
        <v>0.5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21</v>
      </c>
      <c r="B3484" s="822" t="s">
        <v>3465</v>
      </c>
      <c r="C3484" s="822" t="s">
        <v>3471</v>
      </c>
      <c r="D3484" s="823" t="s">
        <v>6113</v>
      </c>
      <c r="E3484" s="824" t="s">
        <v>3491</v>
      </c>
      <c r="F3484" s="822" t="s">
        <v>3466</v>
      </c>
      <c r="G3484" s="822" t="s">
        <v>4006</v>
      </c>
      <c r="H3484" s="822" t="s">
        <v>662</v>
      </c>
      <c r="I3484" s="822" t="s">
        <v>4713</v>
      </c>
      <c r="J3484" s="822" t="s">
        <v>4008</v>
      </c>
      <c r="K3484" s="822" t="s">
        <v>3532</v>
      </c>
      <c r="L3484" s="825">
        <v>87.67</v>
      </c>
      <c r="M3484" s="825">
        <v>350.68</v>
      </c>
      <c r="N3484" s="822">
        <v>4</v>
      </c>
      <c r="O3484" s="826">
        <v>2</v>
      </c>
      <c r="P3484" s="825">
        <v>87.67</v>
      </c>
      <c r="Q3484" s="827">
        <v>0.25</v>
      </c>
      <c r="R3484" s="822">
        <v>1</v>
      </c>
      <c r="S3484" s="827">
        <v>0.25</v>
      </c>
      <c r="T3484" s="826">
        <v>0.5</v>
      </c>
      <c r="U3484" s="828">
        <v>0.25</v>
      </c>
    </row>
    <row r="3485" spans="1:21" ht="14.45" customHeight="1" x14ac:dyDescent="0.2">
      <c r="A3485" s="821">
        <v>21</v>
      </c>
      <c r="B3485" s="822" t="s">
        <v>3465</v>
      </c>
      <c r="C3485" s="822" t="s">
        <v>3471</v>
      </c>
      <c r="D3485" s="823" t="s">
        <v>6113</v>
      </c>
      <c r="E3485" s="824" t="s">
        <v>3491</v>
      </c>
      <c r="F3485" s="822" t="s">
        <v>3466</v>
      </c>
      <c r="G3485" s="822" t="s">
        <v>4006</v>
      </c>
      <c r="H3485" s="822" t="s">
        <v>329</v>
      </c>
      <c r="I3485" s="822" t="s">
        <v>4714</v>
      </c>
      <c r="J3485" s="822" t="s">
        <v>4008</v>
      </c>
      <c r="K3485" s="822" t="s">
        <v>4715</v>
      </c>
      <c r="L3485" s="825">
        <v>43.85</v>
      </c>
      <c r="M3485" s="825">
        <v>43.85</v>
      </c>
      <c r="N3485" s="822">
        <v>1</v>
      </c>
      <c r="O3485" s="826">
        <v>1</v>
      </c>
      <c r="P3485" s="825">
        <v>43.85</v>
      </c>
      <c r="Q3485" s="827">
        <v>1</v>
      </c>
      <c r="R3485" s="822">
        <v>1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21</v>
      </c>
      <c r="B3486" s="822" t="s">
        <v>3465</v>
      </c>
      <c r="C3486" s="822" t="s">
        <v>3471</v>
      </c>
      <c r="D3486" s="823" t="s">
        <v>6113</v>
      </c>
      <c r="E3486" s="824" t="s">
        <v>3491</v>
      </c>
      <c r="F3486" s="822" t="s">
        <v>3466</v>
      </c>
      <c r="G3486" s="822" t="s">
        <v>4006</v>
      </c>
      <c r="H3486" s="822" t="s">
        <v>662</v>
      </c>
      <c r="I3486" s="822" t="s">
        <v>4007</v>
      </c>
      <c r="J3486" s="822" t="s">
        <v>4008</v>
      </c>
      <c r="K3486" s="822" t="s">
        <v>4009</v>
      </c>
      <c r="L3486" s="825">
        <v>28.39</v>
      </c>
      <c r="M3486" s="825">
        <v>28.39</v>
      </c>
      <c r="N3486" s="822">
        <v>1</v>
      </c>
      <c r="O3486" s="826">
        <v>0.5</v>
      </c>
      <c r="P3486" s="825">
        <v>28.39</v>
      </c>
      <c r="Q3486" s="827">
        <v>1</v>
      </c>
      <c r="R3486" s="822">
        <v>1</v>
      </c>
      <c r="S3486" s="827">
        <v>1</v>
      </c>
      <c r="T3486" s="826">
        <v>0.5</v>
      </c>
      <c r="U3486" s="828">
        <v>1</v>
      </c>
    </row>
    <row r="3487" spans="1:21" ht="14.45" customHeight="1" x14ac:dyDescent="0.2">
      <c r="A3487" s="821">
        <v>21</v>
      </c>
      <c r="B3487" s="822" t="s">
        <v>3465</v>
      </c>
      <c r="C3487" s="822" t="s">
        <v>3471</v>
      </c>
      <c r="D3487" s="823" t="s">
        <v>6113</v>
      </c>
      <c r="E3487" s="824" t="s">
        <v>3491</v>
      </c>
      <c r="F3487" s="822" t="s">
        <v>3466</v>
      </c>
      <c r="G3487" s="822" t="s">
        <v>4026</v>
      </c>
      <c r="H3487" s="822" t="s">
        <v>662</v>
      </c>
      <c r="I3487" s="822" t="s">
        <v>2780</v>
      </c>
      <c r="J3487" s="822" t="s">
        <v>2776</v>
      </c>
      <c r="K3487" s="822" t="s">
        <v>2781</v>
      </c>
      <c r="L3487" s="825">
        <v>34.47</v>
      </c>
      <c r="M3487" s="825">
        <v>68.94</v>
      </c>
      <c r="N3487" s="822">
        <v>2</v>
      </c>
      <c r="O3487" s="826">
        <v>1.5</v>
      </c>
      <c r="P3487" s="825">
        <v>34.47</v>
      </c>
      <c r="Q3487" s="827">
        <v>0.5</v>
      </c>
      <c r="R3487" s="822">
        <v>1</v>
      </c>
      <c r="S3487" s="827">
        <v>0.5</v>
      </c>
      <c r="T3487" s="826">
        <v>0.5</v>
      </c>
      <c r="U3487" s="828">
        <v>0.33333333333333331</v>
      </c>
    </row>
    <row r="3488" spans="1:21" ht="14.45" customHeight="1" x14ac:dyDescent="0.2">
      <c r="A3488" s="821">
        <v>21</v>
      </c>
      <c r="B3488" s="822" t="s">
        <v>3465</v>
      </c>
      <c r="C3488" s="822" t="s">
        <v>3471</v>
      </c>
      <c r="D3488" s="823" t="s">
        <v>6113</v>
      </c>
      <c r="E3488" s="824" t="s">
        <v>3491</v>
      </c>
      <c r="F3488" s="822" t="s">
        <v>3466</v>
      </c>
      <c r="G3488" s="822" t="s">
        <v>4029</v>
      </c>
      <c r="H3488" s="822" t="s">
        <v>329</v>
      </c>
      <c r="I3488" s="822" t="s">
        <v>4865</v>
      </c>
      <c r="J3488" s="822" t="s">
        <v>4031</v>
      </c>
      <c r="K3488" s="822" t="s">
        <v>3722</v>
      </c>
      <c r="L3488" s="825">
        <v>165.41</v>
      </c>
      <c r="M3488" s="825">
        <v>330.82</v>
      </c>
      <c r="N3488" s="822">
        <v>2</v>
      </c>
      <c r="O3488" s="826">
        <v>2</v>
      </c>
      <c r="P3488" s="825">
        <v>165.41</v>
      </c>
      <c r="Q3488" s="827">
        <v>0.5</v>
      </c>
      <c r="R3488" s="822">
        <v>1</v>
      </c>
      <c r="S3488" s="827">
        <v>0.5</v>
      </c>
      <c r="T3488" s="826">
        <v>1</v>
      </c>
      <c r="U3488" s="828">
        <v>0.5</v>
      </c>
    </row>
    <row r="3489" spans="1:21" ht="14.45" customHeight="1" x14ac:dyDescent="0.2">
      <c r="A3489" s="821">
        <v>21</v>
      </c>
      <c r="B3489" s="822" t="s">
        <v>3465</v>
      </c>
      <c r="C3489" s="822" t="s">
        <v>3471</v>
      </c>
      <c r="D3489" s="823" t="s">
        <v>6113</v>
      </c>
      <c r="E3489" s="824" t="s">
        <v>3491</v>
      </c>
      <c r="F3489" s="822" t="s">
        <v>3466</v>
      </c>
      <c r="G3489" s="822" t="s">
        <v>4029</v>
      </c>
      <c r="H3489" s="822" t="s">
        <v>329</v>
      </c>
      <c r="I3489" s="822" t="s">
        <v>4033</v>
      </c>
      <c r="J3489" s="822" t="s">
        <v>4031</v>
      </c>
      <c r="K3489" s="822" t="s">
        <v>3687</v>
      </c>
      <c r="L3489" s="825">
        <v>254.49</v>
      </c>
      <c r="M3489" s="825">
        <v>254.49</v>
      </c>
      <c r="N3489" s="822">
        <v>1</v>
      </c>
      <c r="O3489" s="826">
        <v>1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21</v>
      </c>
      <c r="B3490" s="822" t="s">
        <v>3465</v>
      </c>
      <c r="C3490" s="822" t="s">
        <v>3471</v>
      </c>
      <c r="D3490" s="823" t="s">
        <v>6113</v>
      </c>
      <c r="E3490" s="824" t="s">
        <v>3491</v>
      </c>
      <c r="F3490" s="822" t="s">
        <v>3466</v>
      </c>
      <c r="G3490" s="822" t="s">
        <v>4044</v>
      </c>
      <c r="H3490" s="822" t="s">
        <v>329</v>
      </c>
      <c r="I3490" s="822" t="s">
        <v>5331</v>
      </c>
      <c r="J3490" s="822" t="s">
        <v>1197</v>
      </c>
      <c r="K3490" s="822" t="s">
        <v>731</v>
      </c>
      <c r="L3490" s="825">
        <v>0</v>
      </c>
      <c r="M3490" s="825">
        <v>0</v>
      </c>
      <c r="N3490" s="822">
        <v>2</v>
      </c>
      <c r="O3490" s="826">
        <v>1.5</v>
      </c>
      <c r="P3490" s="825">
        <v>0</v>
      </c>
      <c r="Q3490" s="827"/>
      <c r="R3490" s="822">
        <v>2</v>
      </c>
      <c r="S3490" s="827">
        <v>1</v>
      </c>
      <c r="T3490" s="826">
        <v>1.5</v>
      </c>
      <c r="U3490" s="828">
        <v>1</v>
      </c>
    </row>
    <row r="3491" spans="1:21" ht="14.45" customHeight="1" x14ac:dyDescent="0.2">
      <c r="A3491" s="821">
        <v>21</v>
      </c>
      <c r="B3491" s="822" t="s">
        <v>3465</v>
      </c>
      <c r="C3491" s="822" t="s">
        <v>3471</v>
      </c>
      <c r="D3491" s="823" t="s">
        <v>6113</v>
      </c>
      <c r="E3491" s="824" t="s">
        <v>3491</v>
      </c>
      <c r="F3491" s="822" t="s">
        <v>3466</v>
      </c>
      <c r="G3491" s="822" t="s">
        <v>4044</v>
      </c>
      <c r="H3491" s="822" t="s">
        <v>329</v>
      </c>
      <c r="I3491" s="822" t="s">
        <v>4045</v>
      </c>
      <c r="J3491" s="822" t="s">
        <v>1197</v>
      </c>
      <c r="K3491" s="822" t="s">
        <v>4046</v>
      </c>
      <c r="L3491" s="825">
        <v>0</v>
      </c>
      <c r="M3491" s="825">
        <v>0</v>
      </c>
      <c r="N3491" s="822">
        <v>1</v>
      </c>
      <c r="O3491" s="826">
        <v>0.5</v>
      </c>
      <c r="P3491" s="825">
        <v>0</v>
      </c>
      <c r="Q3491" s="827"/>
      <c r="R3491" s="822">
        <v>1</v>
      </c>
      <c r="S3491" s="827">
        <v>1</v>
      </c>
      <c r="T3491" s="826">
        <v>0.5</v>
      </c>
      <c r="U3491" s="828">
        <v>1</v>
      </c>
    </row>
    <row r="3492" spans="1:21" ht="14.45" customHeight="1" x14ac:dyDescent="0.2">
      <c r="A3492" s="821">
        <v>21</v>
      </c>
      <c r="B3492" s="822" t="s">
        <v>3465</v>
      </c>
      <c r="C3492" s="822" t="s">
        <v>3471</v>
      </c>
      <c r="D3492" s="823" t="s">
        <v>6113</v>
      </c>
      <c r="E3492" s="824" t="s">
        <v>3491</v>
      </c>
      <c r="F3492" s="822" t="s">
        <v>3466</v>
      </c>
      <c r="G3492" s="822" t="s">
        <v>4925</v>
      </c>
      <c r="H3492" s="822" t="s">
        <v>662</v>
      </c>
      <c r="I3492" s="822" t="s">
        <v>4926</v>
      </c>
      <c r="J3492" s="822" t="s">
        <v>1469</v>
      </c>
      <c r="K3492" s="822" t="s">
        <v>1470</v>
      </c>
      <c r="L3492" s="825">
        <v>91.9</v>
      </c>
      <c r="M3492" s="825">
        <v>91.9</v>
      </c>
      <c r="N3492" s="822">
        <v>1</v>
      </c>
      <c r="O3492" s="826">
        <v>1</v>
      </c>
      <c r="P3492" s="825">
        <v>91.9</v>
      </c>
      <c r="Q3492" s="827">
        <v>1</v>
      </c>
      <c r="R3492" s="822">
        <v>1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21</v>
      </c>
      <c r="B3493" s="822" t="s">
        <v>3465</v>
      </c>
      <c r="C3493" s="822" t="s">
        <v>3471</v>
      </c>
      <c r="D3493" s="823" t="s">
        <v>6113</v>
      </c>
      <c r="E3493" s="824" t="s">
        <v>3491</v>
      </c>
      <c r="F3493" s="822" t="s">
        <v>3466</v>
      </c>
      <c r="G3493" s="822" t="s">
        <v>3578</v>
      </c>
      <c r="H3493" s="822" t="s">
        <v>662</v>
      </c>
      <c r="I3493" s="822" t="s">
        <v>3032</v>
      </c>
      <c r="J3493" s="822" t="s">
        <v>1338</v>
      </c>
      <c r="K3493" s="822" t="s">
        <v>1340</v>
      </c>
      <c r="L3493" s="825">
        <v>0</v>
      </c>
      <c r="M3493" s="825">
        <v>0</v>
      </c>
      <c r="N3493" s="822">
        <v>20</v>
      </c>
      <c r="O3493" s="826">
        <v>8.5</v>
      </c>
      <c r="P3493" s="825">
        <v>0</v>
      </c>
      <c r="Q3493" s="827"/>
      <c r="R3493" s="822">
        <v>12</v>
      </c>
      <c r="S3493" s="827">
        <v>0.6</v>
      </c>
      <c r="T3493" s="826">
        <v>5</v>
      </c>
      <c r="U3493" s="828">
        <v>0.58823529411764708</v>
      </c>
    </row>
    <row r="3494" spans="1:21" ht="14.45" customHeight="1" x14ac:dyDescent="0.2">
      <c r="A3494" s="821">
        <v>21</v>
      </c>
      <c r="B3494" s="822" t="s">
        <v>3465</v>
      </c>
      <c r="C3494" s="822" t="s">
        <v>3471</v>
      </c>
      <c r="D3494" s="823" t="s">
        <v>6113</v>
      </c>
      <c r="E3494" s="824" t="s">
        <v>3491</v>
      </c>
      <c r="F3494" s="822" t="s">
        <v>3466</v>
      </c>
      <c r="G3494" s="822" t="s">
        <v>4050</v>
      </c>
      <c r="H3494" s="822" t="s">
        <v>329</v>
      </c>
      <c r="I3494" s="822" t="s">
        <v>4053</v>
      </c>
      <c r="J3494" s="822" t="s">
        <v>1601</v>
      </c>
      <c r="K3494" s="822" t="s">
        <v>4054</v>
      </c>
      <c r="L3494" s="825">
        <v>33.85</v>
      </c>
      <c r="M3494" s="825">
        <v>33.85</v>
      </c>
      <c r="N3494" s="822">
        <v>1</v>
      </c>
      <c r="O3494" s="826">
        <v>0.5</v>
      </c>
      <c r="P3494" s="825">
        <v>33.85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21</v>
      </c>
      <c r="B3495" s="822" t="s">
        <v>3465</v>
      </c>
      <c r="C3495" s="822" t="s">
        <v>3471</v>
      </c>
      <c r="D3495" s="823" t="s">
        <v>6113</v>
      </c>
      <c r="E3495" s="824" t="s">
        <v>3491</v>
      </c>
      <c r="F3495" s="822" t="s">
        <v>3466</v>
      </c>
      <c r="G3495" s="822" t="s">
        <v>4050</v>
      </c>
      <c r="H3495" s="822" t="s">
        <v>329</v>
      </c>
      <c r="I3495" s="822" t="s">
        <v>5770</v>
      </c>
      <c r="J3495" s="822" t="s">
        <v>1601</v>
      </c>
      <c r="K3495" s="822" t="s">
        <v>5771</v>
      </c>
      <c r="L3495" s="825">
        <v>203.08</v>
      </c>
      <c r="M3495" s="825">
        <v>406.16</v>
      </c>
      <c r="N3495" s="822">
        <v>2</v>
      </c>
      <c r="O3495" s="826">
        <v>0.5</v>
      </c>
      <c r="P3495" s="825">
        <v>406.16</v>
      </c>
      <c r="Q3495" s="827">
        <v>1</v>
      </c>
      <c r="R3495" s="822">
        <v>2</v>
      </c>
      <c r="S3495" s="827">
        <v>1</v>
      </c>
      <c r="T3495" s="826">
        <v>0.5</v>
      </c>
      <c r="U3495" s="828">
        <v>1</v>
      </c>
    </row>
    <row r="3496" spans="1:21" ht="14.45" customHeight="1" x14ac:dyDescent="0.2">
      <c r="A3496" s="821">
        <v>21</v>
      </c>
      <c r="B3496" s="822" t="s">
        <v>3465</v>
      </c>
      <c r="C3496" s="822" t="s">
        <v>3471</v>
      </c>
      <c r="D3496" s="823" t="s">
        <v>6113</v>
      </c>
      <c r="E3496" s="824" t="s">
        <v>3491</v>
      </c>
      <c r="F3496" s="822" t="s">
        <v>3466</v>
      </c>
      <c r="G3496" s="822" t="s">
        <v>4057</v>
      </c>
      <c r="H3496" s="822" t="s">
        <v>329</v>
      </c>
      <c r="I3496" s="822" t="s">
        <v>4058</v>
      </c>
      <c r="J3496" s="822" t="s">
        <v>773</v>
      </c>
      <c r="K3496" s="822" t="s">
        <v>774</v>
      </c>
      <c r="L3496" s="825">
        <v>59.56</v>
      </c>
      <c r="M3496" s="825">
        <v>178.68</v>
      </c>
      <c r="N3496" s="822">
        <v>3</v>
      </c>
      <c r="O3496" s="826">
        <v>3</v>
      </c>
      <c r="P3496" s="825">
        <v>178.68</v>
      </c>
      <c r="Q3496" s="827">
        <v>1</v>
      </c>
      <c r="R3496" s="822">
        <v>3</v>
      </c>
      <c r="S3496" s="827">
        <v>1</v>
      </c>
      <c r="T3496" s="826">
        <v>3</v>
      </c>
      <c r="U3496" s="828">
        <v>1</v>
      </c>
    </row>
    <row r="3497" spans="1:21" ht="14.45" customHeight="1" x14ac:dyDescent="0.2">
      <c r="A3497" s="821">
        <v>21</v>
      </c>
      <c r="B3497" s="822" t="s">
        <v>3465</v>
      </c>
      <c r="C3497" s="822" t="s">
        <v>3471</v>
      </c>
      <c r="D3497" s="823" t="s">
        <v>6113</v>
      </c>
      <c r="E3497" s="824" t="s">
        <v>3491</v>
      </c>
      <c r="F3497" s="822" t="s">
        <v>3466</v>
      </c>
      <c r="G3497" s="822" t="s">
        <v>4060</v>
      </c>
      <c r="H3497" s="822" t="s">
        <v>662</v>
      </c>
      <c r="I3497" s="822" t="s">
        <v>4061</v>
      </c>
      <c r="J3497" s="822" t="s">
        <v>4062</v>
      </c>
      <c r="K3497" s="822" t="s">
        <v>768</v>
      </c>
      <c r="L3497" s="825">
        <v>502.31</v>
      </c>
      <c r="M3497" s="825">
        <v>37170.94</v>
      </c>
      <c r="N3497" s="822">
        <v>74</v>
      </c>
      <c r="O3497" s="826">
        <v>59.5</v>
      </c>
      <c r="P3497" s="825">
        <v>14566.989999999994</v>
      </c>
      <c r="Q3497" s="827">
        <v>0.39189189189189172</v>
      </c>
      <c r="R3497" s="822">
        <v>29</v>
      </c>
      <c r="S3497" s="827">
        <v>0.39189189189189189</v>
      </c>
      <c r="T3497" s="826">
        <v>22.5</v>
      </c>
      <c r="U3497" s="828">
        <v>0.37815126050420167</v>
      </c>
    </row>
    <row r="3498" spans="1:21" ht="14.45" customHeight="1" x14ac:dyDescent="0.2">
      <c r="A3498" s="821">
        <v>21</v>
      </c>
      <c r="B3498" s="822" t="s">
        <v>3465</v>
      </c>
      <c r="C3498" s="822" t="s">
        <v>3471</v>
      </c>
      <c r="D3498" s="823" t="s">
        <v>6113</v>
      </c>
      <c r="E3498" s="824" t="s">
        <v>3491</v>
      </c>
      <c r="F3498" s="822" t="s">
        <v>3466</v>
      </c>
      <c r="G3498" s="822" t="s">
        <v>4069</v>
      </c>
      <c r="H3498" s="822" t="s">
        <v>662</v>
      </c>
      <c r="I3498" s="822" t="s">
        <v>4070</v>
      </c>
      <c r="J3498" s="822" t="s">
        <v>4071</v>
      </c>
      <c r="K3498" s="822" t="s">
        <v>4072</v>
      </c>
      <c r="L3498" s="825">
        <v>4017.02</v>
      </c>
      <c r="M3498" s="825">
        <v>12051.06</v>
      </c>
      <c r="N3498" s="822">
        <v>3</v>
      </c>
      <c r="O3498" s="826">
        <v>1</v>
      </c>
      <c r="P3498" s="825">
        <v>12051.06</v>
      </c>
      <c r="Q3498" s="827">
        <v>1</v>
      </c>
      <c r="R3498" s="822">
        <v>3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21</v>
      </c>
      <c r="B3499" s="822" t="s">
        <v>3465</v>
      </c>
      <c r="C3499" s="822" t="s">
        <v>3471</v>
      </c>
      <c r="D3499" s="823" t="s">
        <v>6113</v>
      </c>
      <c r="E3499" s="824" t="s">
        <v>3491</v>
      </c>
      <c r="F3499" s="822" t="s">
        <v>3466</v>
      </c>
      <c r="G3499" s="822" t="s">
        <v>3573</v>
      </c>
      <c r="H3499" s="822" t="s">
        <v>329</v>
      </c>
      <c r="I3499" s="822" t="s">
        <v>4103</v>
      </c>
      <c r="J3499" s="822" t="s">
        <v>1548</v>
      </c>
      <c r="K3499" s="822" t="s">
        <v>4094</v>
      </c>
      <c r="L3499" s="825">
        <v>33.4</v>
      </c>
      <c r="M3499" s="825">
        <v>167</v>
      </c>
      <c r="N3499" s="822">
        <v>5</v>
      </c>
      <c r="O3499" s="826">
        <v>3.5</v>
      </c>
      <c r="P3499" s="825">
        <v>33.4</v>
      </c>
      <c r="Q3499" s="827">
        <v>0.19999999999999998</v>
      </c>
      <c r="R3499" s="822">
        <v>1</v>
      </c>
      <c r="S3499" s="827">
        <v>0.2</v>
      </c>
      <c r="T3499" s="826">
        <v>0.5</v>
      </c>
      <c r="U3499" s="828">
        <v>0.14285714285714285</v>
      </c>
    </row>
    <row r="3500" spans="1:21" ht="14.45" customHeight="1" x14ac:dyDescent="0.2">
      <c r="A3500" s="821">
        <v>21</v>
      </c>
      <c r="B3500" s="822" t="s">
        <v>3465</v>
      </c>
      <c r="C3500" s="822" t="s">
        <v>3471</v>
      </c>
      <c r="D3500" s="823" t="s">
        <v>6113</v>
      </c>
      <c r="E3500" s="824" t="s">
        <v>3491</v>
      </c>
      <c r="F3500" s="822" t="s">
        <v>3466</v>
      </c>
      <c r="G3500" s="822" t="s">
        <v>4111</v>
      </c>
      <c r="H3500" s="822" t="s">
        <v>329</v>
      </c>
      <c r="I3500" s="822" t="s">
        <v>4112</v>
      </c>
      <c r="J3500" s="822" t="s">
        <v>797</v>
      </c>
      <c r="K3500" s="822" t="s">
        <v>798</v>
      </c>
      <c r="L3500" s="825">
        <v>311.02</v>
      </c>
      <c r="M3500" s="825">
        <v>4354.28</v>
      </c>
      <c r="N3500" s="822">
        <v>14</v>
      </c>
      <c r="O3500" s="826">
        <v>7.5</v>
      </c>
      <c r="P3500" s="825">
        <v>2488.16</v>
      </c>
      <c r="Q3500" s="827">
        <v>0.5714285714285714</v>
      </c>
      <c r="R3500" s="822">
        <v>8</v>
      </c>
      <c r="S3500" s="827">
        <v>0.5714285714285714</v>
      </c>
      <c r="T3500" s="826">
        <v>4</v>
      </c>
      <c r="U3500" s="828">
        <v>0.53333333333333333</v>
      </c>
    </row>
    <row r="3501" spans="1:21" ht="14.45" customHeight="1" x14ac:dyDescent="0.2">
      <c r="A3501" s="821">
        <v>21</v>
      </c>
      <c r="B3501" s="822" t="s">
        <v>3465</v>
      </c>
      <c r="C3501" s="822" t="s">
        <v>3471</v>
      </c>
      <c r="D3501" s="823" t="s">
        <v>6113</v>
      </c>
      <c r="E3501" s="824" t="s">
        <v>3491</v>
      </c>
      <c r="F3501" s="822" t="s">
        <v>3466</v>
      </c>
      <c r="G3501" s="822" t="s">
        <v>4111</v>
      </c>
      <c r="H3501" s="822" t="s">
        <v>329</v>
      </c>
      <c r="I3501" s="822" t="s">
        <v>4113</v>
      </c>
      <c r="J3501" s="822" t="s">
        <v>4114</v>
      </c>
      <c r="K3501" s="822" t="s">
        <v>4115</v>
      </c>
      <c r="L3501" s="825">
        <v>177.92</v>
      </c>
      <c r="M3501" s="825">
        <v>11031.04</v>
      </c>
      <c r="N3501" s="822">
        <v>62</v>
      </c>
      <c r="O3501" s="826">
        <v>30.5</v>
      </c>
      <c r="P3501" s="825">
        <v>6049.2800000000007</v>
      </c>
      <c r="Q3501" s="827">
        <v>0.54838709677419362</v>
      </c>
      <c r="R3501" s="822">
        <v>34</v>
      </c>
      <c r="S3501" s="827">
        <v>0.54838709677419351</v>
      </c>
      <c r="T3501" s="826">
        <v>16</v>
      </c>
      <c r="U3501" s="828">
        <v>0.52459016393442626</v>
      </c>
    </row>
    <row r="3502" spans="1:21" ht="14.45" customHeight="1" x14ac:dyDescent="0.2">
      <c r="A3502" s="821">
        <v>21</v>
      </c>
      <c r="B3502" s="822" t="s">
        <v>3465</v>
      </c>
      <c r="C3502" s="822" t="s">
        <v>3471</v>
      </c>
      <c r="D3502" s="823" t="s">
        <v>6113</v>
      </c>
      <c r="E3502" s="824" t="s">
        <v>3491</v>
      </c>
      <c r="F3502" s="822" t="s">
        <v>3466</v>
      </c>
      <c r="G3502" s="822" t="s">
        <v>4111</v>
      </c>
      <c r="H3502" s="822" t="s">
        <v>329</v>
      </c>
      <c r="I3502" s="822" t="s">
        <v>4116</v>
      </c>
      <c r="J3502" s="822" t="s">
        <v>4114</v>
      </c>
      <c r="K3502" s="822" t="s">
        <v>4117</v>
      </c>
      <c r="L3502" s="825">
        <v>387.73</v>
      </c>
      <c r="M3502" s="825">
        <v>10468.709999999999</v>
      </c>
      <c r="N3502" s="822">
        <v>27</v>
      </c>
      <c r="O3502" s="826">
        <v>13</v>
      </c>
      <c r="P3502" s="825">
        <v>8142.33</v>
      </c>
      <c r="Q3502" s="827">
        <v>0.77777777777777779</v>
      </c>
      <c r="R3502" s="822">
        <v>21</v>
      </c>
      <c r="S3502" s="827">
        <v>0.77777777777777779</v>
      </c>
      <c r="T3502" s="826">
        <v>10</v>
      </c>
      <c r="U3502" s="828">
        <v>0.76923076923076927</v>
      </c>
    </row>
    <row r="3503" spans="1:21" ht="14.45" customHeight="1" x14ac:dyDescent="0.2">
      <c r="A3503" s="821">
        <v>21</v>
      </c>
      <c r="B3503" s="822" t="s">
        <v>3465</v>
      </c>
      <c r="C3503" s="822" t="s">
        <v>3471</v>
      </c>
      <c r="D3503" s="823" t="s">
        <v>6113</v>
      </c>
      <c r="E3503" s="824" t="s">
        <v>3491</v>
      </c>
      <c r="F3503" s="822" t="s">
        <v>3466</v>
      </c>
      <c r="G3503" s="822" t="s">
        <v>4111</v>
      </c>
      <c r="H3503" s="822" t="s">
        <v>329</v>
      </c>
      <c r="I3503" s="822" t="s">
        <v>4118</v>
      </c>
      <c r="J3503" s="822" t="s">
        <v>4119</v>
      </c>
      <c r="K3503" s="822" t="s">
        <v>4115</v>
      </c>
      <c r="L3503" s="825">
        <v>177.92</v>
      </c>
      <c r="M3503" s="825">
        <v>711.68</v>
      </c>
      <c r="N3503" s="822">
        <v>4</v>
      </c>
      <c r="O3503" s="826">
        <v>2</v>
      </c>
      <c r="P3503" s="825">
        <v>533.76</v>
      </c>
      <c r="Q3503" s="827">
        <v>0.75</v>
      </c>
      <c r="R3503" s="822">
        <v>3</v>
      </c>
      <c r="S3503" s="827">
        <v>0.75</v>
      </c>
      <c r="T3503" s="826">
        <v>1.5</v>
      </c>
      <c r="U3503" s="828">
        <v>0.75</v>
      </c>
    </row>
    <row r="3504" spans="1:21" ht="14.45" customHeight="1" x14ac:dyDescent="0.2">
      <c r="A3504" s="821">
        <v>21</v>
      </c>
      <c r="B3504" s="822" t="s">
        <v>3465</v>
      </c>
      <c r="C3504" s="822" t="s">
        <v>3471</v>
      </c>
      <c r="D3504" s="823" t="s">
        <v>6113</v>
      </c>
      <c r="E3504" s="824" t="s">
        <v>3491</v>
      </c>
      <c r="F3504" s="822" t="s">
        <v>3466</v>
      </c>
      <c r="G3504" s="822" t="s">
        <v>4111</v>
      </c>
      <c r="H3504" s="822" t="s">
        <v>329</v>
      </c>
      <c r="I3504" s="822" t="s">
        <v>4120</v>
      </c>
      <c r="J3504" s="822" t="s">
        <v>4121</v>
      </c>
      <c r="K3504" s="822" t="s">
        <v>4122</v>
      </c>
      <c r="L3504" s="825">
        <v>317.8</v>
      </c>
      <c r="M3504" s="825">
        <v>953.40000000000009</v>
      </c>
      <c r="N3504" s="822">
        <v>3</v>
      </c>
      <c r="O3504" s="826">
        <v>1.5</v>
      </c>
      <c r="P3504" s="825">
        <v>953.40000000000009</v>
      </c>
      <c r="Q3504" s="827">
        <v>1</v>
      </c>
      <c r="R3504" s="822">
        <v>3</v>
      </c>
      <c r="S3504" s="827">
        <v>1</v>
      </c>
      <c r="T3504" s="826">
        <v>1.5</v>
      </c>
      <c r="U3504" s="828">
        <v>1</v>
      </c>
    </row>
    <row r="3505" spans="1:21" ht="14.45" customHeight="1" x14ac:dyDescent="0.2">
      <c r="A3505" s="821">
        <v>21</v>
      </c>
      <c r="B3505" s="822" t="s">
        <v>3465</v>
      </c>
      <c r="C3505" s="822" t="s">
        <v>3471</v>
      </c>
      <c r="D3505" s="823" t="s">
        <v>6113</v>
      </c>
      <c r="E3505" s="824" t="s">
        <v>3491</v>
      </c>
      <c r="F3505" s="822" t="s">
        <v>3466</v>
      </c>
      <c r="G3505" s="822" t="s">
        <v>4111</v>
      </c>
      <c r="H3505" s="822" t="s">
        <v>329</v>
      </c>
      <c r="I3505" s="822" t="s">
        <v>4124</v>
      </c>
      <c r="J3505" s="822" t="s">
        <v>797</v>
      </c>
      <c r="K3505" s="822" t="s">
        <v>798</v>
      </c>
      <c r="L3505" s="825">
        <v>311.02</v>
      </c>
      <c r="M3505" s="825">
        <v>1244.08</v>
      </c>
      <c r="N3505" s="822">
        <v>4</v>
      </c>
      <c r="O3505" s="826">
        <v>2.5</v>
      </c>
      <c r="P3505" s="825">
        <v>311.02</v>
      </c>
      <c r="Q3505" s="827">
        <v>0.25</v>
      </c>
      <c r="R3505" s="822">
        <v>1</v>
      </c>
      <c r="S3505" s="827">
        <v>0.25</v>
      </c>
      <c r="T3505" s="826">
        <v>1</v>
      </c>
      <c r="U3505" s="828">
        <v>0.4</v>
      </c>
    </row>
    <row r="3506" spans="1:21" ht="14.45" customHeight="1" x14ac:dyDescent="0.2">
      <c r="A3506" s="821">
        <v>21</v>
      </c>
      <c r="B3506" s="822" t="s">
        <v>3465</v>
      </c>
      <c r="C3506" s="822" t="s">
        <v>3471</v>
      </c>
      <c r="D3506" s="823" t="s">
        <v>6113</v>
      </c>
      <c r="E3506" s="824" t="s">
        <v>3491</v>
      </c>
      <c r="F3506" s="822" t="s">
        <v>3466</v>
      </c>
      <c r="G3506" s="822" t="s">
        <v>4111</v>
      </c>
      <c r="H3506" s="822" t="s">
        <v>329</v>
      </c>
      <c r="I3506" s="822" t="s">
        <v>4125</v>
      </c>
      <c r="J3506" s="822" t="s">
        <v>797</v>
      </c>
      <c r="K3506" s="822" t="s">
        <v>799</v>
      </c>
      <c r="L3506" s="825">
        <v>477.11</v>
      </c>
      <c r="M3506" s="825">
        <v>477.11</v>
      </c>
      <c r="N3506" s="822">
        <v>1</v>
      </c>
      <c r="O3506" s="826">
        <v>1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21</v>
      </c>
      <c r="B3507" s="822" t="s">
        <v>3465</v>
      </c>
      <c r="C3507" s="822" t="s">
        <v>3471</v>
      </c>
      <c r="D3507" s="823" t="s">
        <v>6113</v>
      </c>
      <c r="E3507" s="824" t="s">
        <v>3491</v>
      </c>
      <c r="F3507" s="822" t="s">
        <v>3466</v>
      </c>
      <c r="G3507" s="822" t="s">
        <v>4126</v>
      </c>
      <c r="H3507" s="822" t="s">
        <v>329</v>
      </c>
      <c r="I3507" s="822" t="s">
        <v>4131</v>
      </c>
      <c r="J3507" s="822" t="s">
        <v>4130</v>
      </c>
      <c r="K3507" s="822" t="s">
        <v>3087</v>
      </c>
      <c r="L3507" s="825">
        <v>0</v>
      </c>
      <c r="M3507" s="825">
        <v>0</v>
      </c>
      <c r="N3507" s="822">
        <v>1</v>
      </c>
      <c r="O3507" s="826">
        <v>0.5</v>
      </c>
      <c r="P3507" s="825"/>
      <c r="Q3507" s="827"/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21</v>
      </c>
      <c r="B3508" s="822" t="s">
        <v>3465</v>
      </c>
      <c r="C3508" s="822" t="s">
        <v>3471</v>
      </c>
      <c r="D3508" s="823" t="s">
        <v>6113</v>
      </c>
      <c r="E3508" s="824" t="s">
        <v>3491</v>
      </c>
      <c r="F3508" s="822" t="s">
        <v>3466</v>
      </c>
      <c r="G3508" s="822" t="s">
        <v>4126</v>
      </c>
      <c r="H3508" s="822" t="s">
        <v>662</v>
      </c>
      <c r="I3508" s="822" t="s">
        <v>3315</v>
      </c>
      <c r="J3508" s="822" t="s">
        <v>1635</v>
      </c>
      <c r="K3508" s="822" t="s">
        <v>3316</v>
      </c>
      <c r="L3508" s="825">
        <v>0</v>
      </c>
      <c r="M3508" s="825">
        <v>0</v>
      </c>
      <c r="N3508" s="822">
        <v>3</v>
      </c>
      <c r="O3508" s="826">
        <v>3</v>
      </c>
      <c r="P3508" s="825"/>
      <c r="Q3508" s="827"/>
      <c r="R3508" s="822"/>
      <c r="S3508" s="827">
        <v>0</v>
      </c>
      <c r="T3508" s="826"/>
      <c r="U3508" s="828">
        <v>0</v>
      </c>
    </row>
    <row r="3509" spans="1:21" ht="14.45" customHeight="1" x14ac:dyDescent="0.2">
      <c r="A3509" s="821">
        <v>21</v>
      </c>
      <c r="B3509" s="822" t="s">
        <v>3465</v>
      </c>
      <c r="C3509" s="822" t="s">
        <v>3471</v>
      </c>
      <c r="D3509" s="823" t="s">
        <v>6113</v>
      </c>
      <c r="E3509" s="824" t="s">
        <v>3491</v>
      </c>
      <c r="F3509" s="822" t="s">
        <v>3466</v>
      </c>
      <c r="G3509" s="822" t="s">
        <v>4126</v>
      </c>
      <c r="H3509" s="822" t="s">
        <v>662</v>
      </c>
      <c r="I3509" s="822" t="s">
        <v>3086</v>
      </c>
      <c r="J3509" s="822" t="s">
        <v>1635</v>
      </c>
      <c r="K3509" s="822" t="s">
        <v>3087</v>
      </c>
      <c r="L3509" s="825">
        <v>0</v>
      </c>
      <c r="M3509" s="825">
        <v>0</v>
      </c>
      <c r="N3509" s="822">
        <v>11</v>
      </c>
      <c r="O3509" s="826">
        <v>8.5</v>
      </c>
      <c r="P3509" s="825">
        <v>0</v>
      </c>
      <c r="Q3509" s="827"/>
      <c r="R3509" s="822">
        <v>3</v>
      </c>
      <c r="S3509" s="827">
        <v>0.27272727272727271</v>
      </c>
      <c r="T3509" s="826">
        <v>2</v>
      </c>
      <c r="U3509" s="828">
        <v>0.23529411764705882</v>
      </c>
    </row>
    <row r="3510" spans="1:21" ht="14.45" customHeight="1" x14ac:dyDescent="0.2">
      <c r="A3510" s="821">
        <v>21</v>
      </c>
      <c r="B3510" s="822" t="s">
        <v>3465</v>
      </c>
      <c r="C3510" s="822" t="s">
        <v>3471</v>
      </c>
      <c r="D3510" s="823" t="s">
        <v>6113</v>
      </c>
      <c r="E3510" s="824" t="s">
        <v>3491</v>
      </c>
      <c r="F3510" s="822" t="s">
        <v>3466</v>
      </c>
      <c r="G3510" s="822" t="s">
        <v>5772</v>
      </c>
      <c r="H3510" s="822" t="s">
        <v>329</v>
      </c>
      <c r="I3510" s="822" t="s">
        <v>5773</v>
      </c>
      <c r="J3510" s="822" t="s">
        <v>5774</v>
      </c>
      <c r="K3510" s="822" t="s">
        <v>5775</v>
      </c>
      <c r="L3510" s="825">
        <v>485.19</v>
      </c>
      <c r="M3510" s="825">
        <v>485.19</v>
      </c>
      <c r="N3510" s="822">
        <v>1</v>
      </c>
      <c r="O3510" s="826">
        <v>0.5</v>
      </c>
      <c r="P3510" s="825">
        <v>485.19</v>
      </c>
      <c r="Q3510" s="827">
        <v>1</v>
      </c>
      <c r="R3510" s="822">
        <v>1</v>
      </c>
      <c r="S3510" s="827">
        <v>1</v>
      </c>
      <c r="T3510" s="826">
        <v>0.5</v>
      </c>
      <c r="U3510" s="828">
        <v>1</v>
      </c>
    </row>
    <row r="3511" spans="1:21" ht="14.45" customHeight="1" x14ac:dyDescent="0.2">
      <c r="A3511" s="821">
        <v>21</v>
      </c>
      <c r="B3511" s="822" t="s">
        <v>3465</v>
      </c>
      <c r="C3511" s="822" t="s">
        <v>3471</v>
      </c>
      <c r="D3511" s="823" t="s">
        <v>6113</v>
      </c>
      <c r="E3511" s="824" t="s">
        <v>3491</v>
      </c>
      <c r="F3511" s="822" t="s">
        <v>3466</v>
      </c>
      <c r="G3511" s="822" t="s">
        <v>4145</v>
      </c>
      <c r="H3511" s="822" t="s">
        <v>662</v>
      </c>
      <c r="I3511" s="822" t="s">
        <v>4146</v>
      </c>
      <c r="J3511" s="822" t="s">
        <v>3389</v>
      </c>
      <c r="K3511" s="822" t="s">
        <v>4147</v>
      </c>
      <c r="L3511" s="825">
        <v>11977.01</v>
      </c>
      <c r="M3511" s="825">
        <v>23954.02</v>
      </c>
      <c r="N3511" s="822">
        <v>2</v>
      </c>
      <c r="O3511" s="826">
        <v>1.5</v>
      </c>
      <c r="P3511" s="825">
        <v>23954.02</v>
      </c>
      <c r="Q3511" s="827">
        <v>1</v>
      </c>
      <c r="R3511" s="822">
        <v>2</v>
      </c>
      <c r="S3511" s="827">
        <v>1</v>
      </c>
      <c r="T3511" s="826">
        <v>1.5</v>
      </c>
      <c r="U3511" s="828">
        <v>1</v>
      </c>
    </row>
    <row r="3512" spans="1:21" ht="14.45" customHeight="1" x14ac:dyDescent="0.2">
      <c r="A3512" s="821">
        <v>21</v>
      </c>
      <c r="B3512" s="822" t="s">
        <v>3465</v>
      </c>
      <c r="C3512" s="822" t="s">
        <v>3471</v>
      </c>
      <c r="D3512" s="823" t="s">
        <v>6113</v>
      </c>
      <c r="E3512" s="824" t="s">
        <v>3491</v>
      </c>
      <c r="F3512" s="822" t="s">
        <v>3466</v>
      </c>
      <c r="G3512" s="822" t="s">
        <v>4512</v>
      </c>
      <c r="H3512" s="822" t="s">
        <v>329</v>
      </c>
      <c r="I3512" s="822" t="s">
        <v>5086</v>
      </c>
      <c r="J3512" s="822" t="s">
        <v>4514</v>
      </c>
      <c r="K3512" s="822" t="s">
        <v>5087</v>
      </c>
      <c r="L3512" s="825">
        <v>327.49</v>
      </c>
      <c r="M3512" s="825">
        <v>327.49</v>
      </c>
      <c r="N3512" s="822">
        <v>1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21</v>
      </c>
      <c r="B3513" s="822" t="s">
        <v>3465</v>
      </c>
      <c r="C3513" s="822" t="s">
        <v>3471</v>
      </c>
      <c r="D3513" s="823" t="s">
        <v>6113</v>
      </c>
      <c r="E3513" s="824" t="s">
        <v>3491</v>
      </c>
      <c r="F3513" s="822" t="s">
        <v>3466</v>
      </c>
      <c r="G3513" s="822" t="s">
        <v>3561</v>
      </c>
      <c r="H3513" s="822" t="s">
        <v>329</v>
      </c>
      <c r="I3513" s="822" t="s">
        <v>4156</v>
      </c>
      <c r="J3513" s="822" t="s">
        <v>4157</v>
      </c>
      <c r="K3513" s="822" t="s">
        <v>4158</v>
      </c>
      <c r="L3513" s="825">
        <v>99.94</v>
      </c>
      <c r="M3513" s="825">
        <v>99.94</v>
      </c>
      <c r="N3513" s="822">
        <v>1</v>
      </c>
      <c r="O3513" s="826">
        <v>1</v>
      </c>
      <c r="P3513" s="825">
        <v>99.94</v>
      </c>
      <c r="Q3513" s="827">
        <v>1</v>
      </c>
      <c r="R3513" s="822">
        <v>1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21</v>
      </c>
      <c r="B3514" s="822" t="s">
        <v>3465</v>
      </c>
      <c r="C3514" s="822" t="s">
        <v>3471</v>
      </c>
      <c r="D3514" s="823" t="s">
        <v>6113</v>
      </c>
      <c r="E3514" s="824" t="s">
        <v>3491</v>
      </c>
      <c r="F3514" s="822" t="s">
        <v>3466</v>
      </c>
      <c r="G3514" s="822" t="s">
        <v>3561</v>
      </c>
      <c r="H3514" s="822" t="s">
        <v>329</v>
      </c>
      <c r="I3514" s="822" t="s">
        <v>4159</v>
      </c>
      <c r="J3514" s="822" t="s">
        <v>4157</v>
      </c>
      <c r="K3514" s="822" t="s">
        <v>4160</v>
      </c>
      <c r="L3514" s="825">
        <v>299.83999999999997</v>
      </c>
      <c r="M3514" s="825">
        <v>1799.04</v>
      </c>
      <c r="N3514" s="822">
        <v>6</v>
      </c>
      <c r="O3514" s="826">
        <v>3</v>
      </c>
      <c r="P3514" s="825">
        <v>599.67999999999995</v>
      </c>
      <c r="Q3514" s="827">
        <v>0.33333333333333331</v>
      </c>
      <c r="R3514" s="822">
        <v>2</v>
      </c>
      <c r="S3514" s="827">
        <v>0.33333333333333331</v>
      </c>
      <c r="T3514" s="826">
        <v>0.5</v>
      </c>
      <c r="U3514" s="828">
        <v>0.16666666666666666</v>
      </c>
    </row>
    <row r="3515" spans="1:21" ht="14.45" customHeight="1" x14ac:dyDescent="0.2">
      <c r="A3515" s="821">
        <v>21</v>
      </c>
      <c r="B3515" s="822" t="s">
        <v>3465</v>
      </c>
      <c r="C3515" s="822" t="s">
        <v>3471</v>
      </c>
      <c r="D3515" s="823" t="s">
        <v>6113</v>
      </c>
      <c r="E3515" s="824" t="s">
        <v>3491</v>
      </c>
      <c r="F3515" s="822" t="s">
        <v>3466</v>
      </c>
      <c r="G3515" s="822" t="s">
        <v>3561</v>
      </c>
      <c r="H3515" s="822" t="s">
        <v>329</v>
      </c>
      <c r="I3515" s="822" t="s">
        <v>3562</v>
      </c>
      <c r="J3515" s="822" t="s">
        <v>1624</v>
      </c>
      <c r="K3515" s="822" t="s">
        <v>1626</v>
      </c>
      <c r="L3515" s="825">
        <v>50.32</v>
      </c>
      <c r="M3515" s="825">
        <v>754.8</v>
      </c>
      <c r="N3515" s="822">
        <v>15</v>
      </c>
      <c r="O3515" s="826">
        <v>4</v>
      </c>
      <c r="P3515" s="825">
        <v>503.2</v>
      </c>
      <c r="Q3515" s="827">
        <v>0.66666666666666674</v>
      </c>
      <c r="R3515" s="822">
        <v>10</v>
      </c>
      <c r="S3515" s="827">
        <v>0.66666666666666663</v>
      </c>
      <c r="T3515" s="826">
        <v>2.5</v>
      </c>
      <c r="U3515" s="828">
        <v>0.625</v>
      </c>
    </row>
    <row r="3516" spans="1:21" ht="14.45" customHeight="1" x14ac:dyDescent="0.2">
      <c r="A3516" s="821">
        <v>21</v>
      </c>
      <c r="B3516" s="822" t="s">
        <v>3465</v>
      </c>
      <c r="C3516" s="822" t="s">
        <v>3471</v>
      </c>
      <c r="D3516" s="823" t="s">
        <v>6113</v>
      </c>
      <c r="E3516" s="824" t="s">
        <v>3491</v>
      </c>
      <c r="F3516" s="822" t="s">
        <v>3466</v>
      </c>
      <c r="G3516" s="822" t="s">
        <v>3561</v>
      </c>
      <c r="H3516" s="822" t="s">
        <v>329</v>
      </c>
      <c r="I3516" s="822" t="s">
        <v>4736</v>
      </c>
      <c r="J3516" s="822" t="s">
        <v>1624</v>
      </c>
      <c r="K3516" s="822" t="s">
        <v>4737</v>
      </c>
      <c r="L3516" s="825">
        <v>33.549999999999997</v>
      </c>
      <c r="M3516" s="825">
        <v>67.099999999999994</v>
      </c>
      <c r="N3516" s="822">
        <v>2</v>
      </c>
      <c r="O3516" s="826">
        <v>2</v>
      </c>
      <c r="P3516" s="825">
        <v>33.549999999999997</v>
      </c>
      <c r="Q3516" s="827">
        <v>0.5</v>
      </c>
      <c r="R3516" s="822">
        <v>1</v>
      </c>
      <c r="S3516" s="827">
        <v>0.5</v>
      </c>
      <c r="T3516" s="826">
        <v>1</v>
      </c>
      <c r="U3516" s="828">
        <v>0.5</v>
      </c>
    </row>
    <row r="3517" spans="1:21" ht="14.45" customHeight="1" x14ac:dyDescent="0.2">
      <c r="A3517" s="821">
        <v>21</v>
      </c>
      <c r="B3517" s="822" t="s">
        <v>3465</v>
      </c>
      <c r="C3517" s="822" t="s">
        <v>3471</v>
      </c>
      <c r="D3517" s="823" t="s">
        <v>6113</v>
      </c>
      <c r="E3517" s="824" t="s">
        <v>3491</v>
      </c>
      <c r="F3517" s="822" t="s">
        <v>3466</v>
      </c>
      <c r="G3517" s="822" t="s">
        <v>3564</v>
      </c>
      <c r="H3517" s="822" t="s">
        <v>329</v>
      </c>
      <c r="I3517" s="822" t="s">
        <v>3565</v>
      </c>
      <c r="J3517" s="822" t="s">
        <v>693</v>
      </c>
      <c r="K3517" s="822" t="s">
        <v>3566</v>
      </c>
      <c r="L3517" s="825">
        <v>2086.5500000000002</v>
      </c>
      <c r="M3517" s="825">
        <v>37557.899999999994</v>
      </c>
      <c r="N3517" s="822">
        <v>18</v>
      </c>
      <c r="O3517" s="826">
        <v>13.5</v>
      </c>
      <c r="P3517" s="825">
        <v>27125.149999999994</v>
      </c>
      <c r="Q3517" s="827">
        <v>0.72222222222222221</v>
      </c>
      <c r="R3517" s="822">
        <v>13</v>
      </c>
      <c r="S3517" s="827">
        <v>0.72222222222222221</v>
      </c>
      <c r="T3517" s="826">
        <v>10</v>
      </c>
      <c r="U3517" s="828">
        <v>0.7407407407407407</v>
      </c>
    </row>
    <row r="3518" spans="1:21" ht="14.45" customHeight="1" x14ac:dyDescent="0.2">
      <c r="A3518" s="821">
        <v>21</v>
      </c>
      <c r="B3518" s="822" t="s">
        <v>3465</v>
      </c>
      <c r="C3518" s="822" t="s">
        <v>3471</v>
      </c>
      <c r="D3518" s="823" t="s">
        <v>6113</v>
      </c>
      <c r="E3518" s="824" t="s">
        <v>3491</v>
      </c>
      <c r="F3518" s="822" t="s">
        <v>3466</v>
      </c>
      <c r="G3518" s="822" t="s">
        <v>4169</v>
      </c>
      <c r="H3518" s="822" t="s">
        <v>662</v>
      </c>
      <c r="I3518" s="822" t="s">
        <v>2870</v>
      </c>
      <c r="J3518" s="822" t="s">
        <v>1722</v>
      </c>
      <c r="K3518" s="822" t="s">
        <v>2871</v>
      </c>
      <c r="L3518" s="825">
        <v>154.36000000000001</v>
      </c>
      <c r="M3518" s="825">
        <v>926.16000000000008</v>
      </c>
      <c r="N3518" s="822">
        <v>6</v>
      </c>
      <c r="O3518" s="826">
        <v>4</v>
      </c>
      <c r="P3518" s="825">
        <v>617.44000000000005</v>
      </c>
      <c r="Q3518" s="827">
        <v>0.66666666666666663</v>
      </c>
      <c r="R3518" s="822">
        <v>4</v>
      </c>
      <c r="S3518" s="827">
        <v>0.66666666666666663</v>
      </c>
      <c r="T3518" s="826">
        <v>2.5</v>
      </c>
      <c r="U3518" s="828">
        <v>0.625</v>
      </c>
    </row>
    <row r="3519" spans="1:21" ht="14.45" customHeight="1" x14ac:dyDescent="0.2">
      <c r="A3519" s="821">
        <v>21</v>
      </c>
      <c r="B3519" s="822" t="s">
        <v>3465</v>
      </c>
      <c r="C3519" s="822" t="s">
        <v>3471</v>
      </c>
      <c r="D3519" s="823" t="s">
        <v>6113</v>
      </c>
      <c r="E3519" s="824" t="s">
        <v>3491</v>
      </c>
      <c r="F3519" s="822" t="s">
        <v>3466</v>
      </c>
      <c r="G3519" s="822" t="s">
        <v>4169</v>
      </c>
      <c r="H3519" s="822" t="s">
        <v>329</v>
      </c>
      <c r="I3519" s="822" t="s">
        <v>4170</v>
      </c>
      <c r="J3519" s="822" t="s">
        <v>1722</v>
      </c>
      <c r="K3519" s="822" t="s">
        <v>4171</v>
      </c>
      <c r="L3519" s="825">
        <v>225.06</v>
      </c>
      <c r="M3519" s="825">
        <v>1800.48</v>
      </c>
      <c r="N3519" s="822">
        <v>8</v>
      </c>
      <c r="O3519" s="826">
        <v>6.5</v>
      </c>
      <c r="P3519" s="825">
        <v>450.12</v>
      </c>
      <c r="Q3519" s="827">
        <v>0.25</v>
      </c>
      <c r="R3519" s="822">
        <v>2</v>
      </c>
      <c r="S3519" s="827">
        <v>0.25</v>
      </c>
      <c r="T3519" s="826">
        <v>1.5</v>
      </c>
      <c r="U3519" s="828">
        <v>0.23076923076923078</v>
      </c>
    </row>
    <row r="3520" spans="1:21" ht="14.45" customHeight="1" x14ac:dyDescent="0.2">
      <c r="A3520" s="821">
        <v>21</v>
      </c>
      <c r="B3520" s="822" t="s">
        <v>3465</v>
      </c>
      <c r="C3520" s="822" t="s">
        <v>3471</v>
      </c>
      <c r="D3520" s="823" t="s">
        <v>6113</v>
      </c>
      <c r="E3520" s="824" t="s">
        <v>3491</v>
      </c>
      <c r="F3520" s="822" t="s">
        <v>3466</v>
      </c>
      <c r="G3520" s="822" t="s">
        <v>4172</v>
      </c>
      <c r="H3520" s="822" t="s">
        <v>329</v>
      </c>
      <c r="I3520" s="822" t="s">
        <v>4173</v>
      </c>
      <c r="J3520" s="822" t="s">
        <v>4174</v>
      </c>
      <c r="K3520" s="822" t="s">
        <v>1193</v>
      </c>
      <c r="L3520" s="825">
        <v>374.79</v>
      </c>
      <c r="M3520" s="825">
        <v>749.58</v>
      </c>
      <c r="N3520" s="822">
        <v>2</v>
      </c>
      <c r="O3520" s="826">
        <v>1.5</v>
      </c>
      <c r="P3520" s="825">
        <v>374.79</v>
      </c>
      <c r="Q3520" s="827">
        <v>0.5</v>
      </c>
      <c r="R3520" s="822">
        <v>1</v>
      </c>
      <c r="S3520" s="827">
        <v>0.5</v>
      </c>
      <c r="T3520" s="826">
        <v>0.5</v>
      </c>
      <c r="U3520" s="828">
        <v>0.33333333333333331</v>
      </c>
    </row>
    <row r="3521" spans="1:21" ht="14.45" customHeight="1" x14ac:dyDescent="0.2">
      <c r="A3521" s="821">
        <v>21</v>
      </c>
      <c r="B3521" s="822" t="s">
        <v>3465</v>
      </c>
      <c r="C3521" s="822" t="s">
        <v>3471</v>
      </c>
      <c r="D3521" s="823" t="s">
        <v>6113</v>
      </c>
      <c r="E3521" s="824" t="s">
        <v>3491</v>
      </c>
      <c r="F3521" s="822" t="s">
        <v>3466</v>
      </c>
      <c r="G3521" s="822" t="s">
        <v>3549</v>
      </c>
      <c r="H3521" s="822" t="s">
        <v>329</v>
      </c>
      <c r="I3521" s="822" t="s">
        <v>5776</v>
      </c>
      <c r="J3521" s="822" t="s">
        <v>1925</v>
      </c>
      <c r="K3521" s="822" t="s">
        <v>5777</v>
      </c>
      <c r="L3521" s="825">
        <v>74.08</v>
      </c>
      <c r="M3521" s="825">
        <v>74.08</v>
      </c>
      <c r="N3521" s="822">
        <v>1</v>
      </c>
      <c r="O3521" s="826">
        <v>0.5</v>
      </c>
      <c r="P3521" s="825">
        <v>74.08</v>
      </c>
      <c r="Q3521" s="827">
        <v>1</v>
      </c>
      <c r="R3521" s="822">
        <v>1</v>
      </c>
      <c r="S3521" s="827">
        <v>1</v>
      </c>
      <c r="T3521" s="826">
        <v>0.5</v>
      </c>
      <c r="U3521" s="828">
        <v>1</v>
      </c>
    </row>
    <row r="3522" spans="1:21" ht="14.45" customHeight="1" x14ac:dyDescent="0.2">
      <c r="A3522" s="821">
        <v>21</v>
      </c>
      <c r="B3522" s="822" t="s">
        <v>3465</v>
      </c>
      <c r="C3522" s="822" t="s">
        <v>3471</v>
      </c>
      <c r="D3522" s="823" t="s">
        <v>6113</v>
      </c>
      <c r="E3522" s="824" t="s">
        <v>3491</v>
      </c>
      <c r="F3522" s="822" t="s">
        <v>3466</v>
      </c>
      <c r="G3522" s="822" t="s">
        <v>3549</v>
      </c>
      <c r="H3522" s="822" t="s">
        <v>662</v>
      </c>
      <c r="I3522" s="822" t="s">
        <v>3550</v>
      </c>
      <c r="J3522" s="822" t="s">
        <v>1925</v>
      </c>
      <c r="K3522" s="822" t="s">
        <v>3551</v>
      </c>
      <c r="L3522" s="825">
        <v>63.14</v>
      </c>
      <c r="M3522" s="825">
        <v>126.28</v>
      </c>
      <c r="N3522" s="822">
        <v>2</v>
      </c>
      <c r="O3522" s="826">
        <v>1.5</v>
      </c>
      <c r="P3522" s="825">
        <v>63.14</v>
      </c>
      <c r="Q3522" s="827">
        <v>0.5</v>
      </c>
      <c r="R3522" s="822">
        <v>1</v>
      </c>
      <c r="S3522" s="827">
        <v>0.5</v>
      </c>
      <c r="T3522" s="826">
        <v>1</v>
      </c>
      <c r="U3522" s="828">
        <v>0.66666666666666663</v>
      </c>
    </row>
    <row r="3523" spans="1:21" ht="14.45" customHeight="1" x14ac:dyDescent="0.2">
      <c r="A3523" s="821">
        <v>21</v>
      </c>
      <c r="B3523" s="822" t="s">
        <v>3465</v>
      </c>
      <c r="C3523" s="822" t="s">
        <v>3471</v>
      </c>
      <c r="D3523" s="823" t="s">
        <v>6113</v>
      </c>
      <c r="E3523" s="824" t="s">
        <v>3491</v>
      </c>
      <c r="F3523" s="822" t="s">
        <v>3466</v>
      </c>
      <c r="G3523" s="822" t="s">
        <v>4188</v>
      </c>
      <c r="H3523" s="822" t="s">
        <v>329</v>
      </c>
      <c r="I3523" s="822" t="s">
        <v>4746</v>
      </c>
      <c r="J3523" s="822" t="s">
        <v>4190</v>
      </c>
      <c r="K3523" s="822" t="s">
        <v>4747</v>
      </c>
      <c r="L3523" s="825">
        <v>0</v>
      </c>
      <c r="M3523" s="825">
        <v>0</v>
      </c>
      <c r="N3523" s="822">
        <v>2</v>
      </c>
      <c r="O3523" s="826">
        <v>0.5</v>
      </c>
      <c r="P3523" s="825"/>
      <c r="Q3523" s="827"/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21</v>
      </c>
      <c r="B3524" s="822" t="s">
        <v>3465</v>
      </c>
      <c r="C3524" s="822" t="s">
        <v>3471</v>
      </c>
      <c r="D3524" s="823" t="s">
        <v>6113</v>
      </c>
      <c r="E3524" s="824" t="s">
        <v>3491</v>
      </c>
      <c r="F3524" s="822" t="s">
        <v>3466</v>
      </c>
      <c r="G3524" s="822" t="s">
        <v>4188</v>
      </c>
      <c r="H3524" s="822" t="s">
        <v>329</v>
      </c>
      <c r="I3524" s="822" t="s">
        <v>4189</v>
      </c>
      <c r="J3524" s="822" t="s">
        <v>4190</v>
      </c>
      <c r="K3524" s="822" t="s">
        <v>4191</v>
      </c>
      <c r="L3524" s="825">
        <v>0</v>
      </c>
      <c r="M3524" s="825">
        <v>0</v>
      </c>
      <c r="N3524" s="822">
        <v>1</v>
      </c>
      <c r="O3524" s="826">
        <v>0.5</v>
      </c>
      <c r="P3524" s="825"/>
      <c r="Q3524" s="827"/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21</v>
      </c>
      <c r="B3525" s="822" t="s">
        <v>3465</v>
      </c>
      <c r="C3525" s="822" t="s">
        <v>3471</v>
      </c>
      <c r="D3525" s="823" t="s">
        <v>6113</v>
      </c>
      <c r="E3525" s="824" t="s">
        <v>3491</v>
      </c>
      <c r="F3525" s="822" t="s">
        <v>3466</v>
      </c>
      <c r="G3525" s="822" t="s">
        <v>3552</v>
      </c>
      <c r="H3525" s="822" t="s">
        <v>662</v>
      </c>
      <c r="I3525" s="822" t="s">
        <v>3159</v>
      </c>
      <c r="J3525" s="822" t="s">
        <v>1679</v>
      </c>
      <c r="K3525" s="822" t="s">
        <v>1680</v>
      </c>
      <c r="L3525" s="825">
        <v>179.65</v>
      </c>
      <c r="M3525" s="825">
        <v>538.95000000000005</v>
      </c>
      <c r="N3525" s="822">
        <v>3</v>
      </c>
      <c r="O3525" s="826">
        <v>1</v>
      </c>
      <c r="P3525" s="825">
        <v>538.95000000000005</v>
      </c>
      <c r="Q3525" s="827">
        <v>1</v>
      </c>
      <c r="R3525" s="822">
        <v>3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21</v>
      </c>
      <c r="B3526" s="822" t="s">
        <v>3465</v>
      </c>
      <c r="C3526" s="822" t="s">
        <v>3471</v>
      </c>
      <c r="D3526" s="823" t="s">
        <v>6113</v>
      </c>
      <c r="E3526" s="824" t="s">
        <v>3491</v>
      </c>
      <c r="F3526" s="822" t="s">
        <v>3466</v>
      </c>
      <c r="G3526" s="822" t="s">
        <v>3552</v>
      </c>
      <c r="H3526" s="822" t="s">
        <v>662</v>
      </c>
      <c r="I3526" s="822" t="s">
        <v>3158</v>
      </c>
      <c r="J3526" s="822" t="s">
        <v>1683</v>
      </c>
      <c r="K3526" s="822" t="s">
        <v>1680</v>
      </c>
      <c r="L3526" s="825">
        <v>179.65</v>
      </c>
      <c r="M3526" s="825">
        <v>1257.5500000000002</v>
      </c>
      <c r="N3526" s="822">
        <v>7</v>
      </c>
      <c r="O3526" s="826">
        <v>2.5</v>
      </c>
      <c r="P3526" s="825">
        <v>538.95000000000005</v>
      </c>
      <c r="Q3526" s="827">
        <v>0.42857142857142855</v>
      </c>
      <c r="R3526" s="822">
        <v>3</v>
      </c>
      <c r="S3526" s="827">
        <v>0.42857142857142855</v>
      </c>
      <c r="T3526" s="826">
        <v>1</v>
      </c>
      <c r="U3526" s="828">
        <v>0.4</v>
      </c>
    </row>
    <row r="3527" spans="1:21" ht="14.45" customHeight="1" x14ac:dyDescent="0.2">
      <c r="A3527" s="821">
        <v>21</v>
      </c>
      <c r="B3527" s="822" t="s">
        <v>3465</v>
      </c>
      <c r="C3527" s="822" t="s">
        <v>3471</v>
      </c>
      <c r="D3527" s="823" t="s">
        <v>6113</v>
      </c>
      <c r="E3527" s="824" t="s">
        <v>3491</v>
      </c>
      <c r="F3527" s="822" t="s">
        <v>3466</v>
      </c>
      <c r="G3527" s="822" t="s">
        <v>3552</v>
      </c>
      <c r="H3527" s="822" t="s">
        <v>329</v>
      </c>
      <c r="I3527" s="822" t="s">
        <v>4201</v>
      </c>
      <c r="J3527" s="822" t="s">
        <v>2232</v>
      </c>
      <c r="K3527" s="822" t="s">
        <v>2233</v>
      </c>
      <c r="L3527" s="825">
        <v>233.96</v>
      </c>
      <c r="M3527" s="825">
        <v>1169.8</v>
      </c>
      <c r="N3527" s="822">
        <v>5</v>
      </c>
      <c r="O3527" s="826">
        <v>1</v>
      </c>
      <c r="P3527" s="825"/>
      <c r="Q3527" s="827">
        <v>0</v>
      </c>
      <c r="R3527" s="822"/>
      <c r="S3527" s="827">
        <v>0</v>
      </c>
      <c r="T3527" s="826"/>
      <c r="U3527" s="828">
        <v>0</v>
      </c>
    </row>
    <row r="3528" spans="1:21" ht="14.45" customHeight="1" x14ac:dyDescent="0.2">
      <c r="A3528" s="821">
        <v>21</v>
      </c>
      <c r="B3528" s="822" t="s">
        <v>3465</v>
      </c>
      <c r="C3528" s="822" t="s">
        <v>3471</v>
      </c>
      <c r="D3528" s="823" t="s">
        <v>6113</v>
      </c>
      <c r="E3528" s="824" t="s">
        <v>3491</v>
      </c>
      <c r="F3528" s="822" t="s">
        <v>3466</v>
      </c>
      <c r="G3528" s="822" t="s">
        <v>3553</v>
      </c>
      <c r="H3528" s="822" t="s">
        <v>329</v>
      </c>
      <c r="I3528" s="822" t="s">
        <v>3554</v>
      </c>
      <c r="J3528" s="822" t="s">
        <v>1244</v>
      </c>
      <c r="K3528" s="822" t="s">
        <v>1245</v>
      </c>
      <c r="L3528" s="825">
        <v>121.92</v>
      </c>
      <c r="M3528" s="825">
        <v>3169.92</v>
      </c>
      <c r="N3528" s="822">
        <v>26</v>
      </c>
      <c r="O3528" s="826">
        <v>11</v>
      </c>
      <c r="P3528" s="825">
        <v>1341.12</v>
      </c>
      <c r="Q3528" s="827">
        <v>0.42307692307692302</v>
      </c>
      <c r="R3528" s="822">
        <v>11</v>
      </c>
      <c r="S3528" s="827">
        <v>0.42307692307692307</v>
      </c>
      <c r="T3528" s="826">
        <v>3.5</v>
      </c>
      <c r="U3528" s="828">
        <v>0.31818181818181818</v>
      </c>
    </row>
    <row r="3529" spans="1:21" ht="14.45" customHeight="1" x14ac:dyDescent="0.2">
      <c r="A3529" s="821">
        <v>21</v>
      </c>
      <c r="B3529" s="822" t="s">
        <v>3465</v>
      </c>
      <c r="C3529" s="822" t="s">
        <v>3471</v>
      </c>
      <c r="D3529" s="823" t="s">
        <v>6113</v>
      </c>
      <c r="E3529" s="824" t="s">
        <v>3491</v>
      </c>
      <c r="F3529" s="822" t="s">
        <v>3466</v>
      </c>
      <c r="G3529" s="822" t="s">
        <v>3553</v>
      </c>
      <c r="H3529" s="822" t="s">
        <v>329</v>
      </c>
      <c r="I3529" s="822" t="s">
        <v>4202</v>
      </c>
      <c r="J3529" s="822" t="s">
        <v>1244</v>
      </c>
      <c r="K3529" s="822" t="s">
        <v>1245</v>
      </c>
      <c r="L3529" s="825">
        <v>121.92</v>
      </c>
      <c r="M3529" s="825">
        <v>1584.96</v>
      </c>
      <c r="N3529" s="822">
        <v>13</v>
      </c>
      <c r="O3529" s="826">
        <v>6</v>
      </c>
      <c r="P3529" s="825">
        <v>975.36</v>
      </c>
      <c r="Q3529" s="827">
        <v>0.61538461538461542</v>
      </c>
      <c r="R3529" s="822">
        <v>8</v>
      </c>
      <c r="S3529" s="827">
        <v>0.61538461538461542</v>
      </c>
      <c r="T3529" s="826">
        <v>3</v>
      </c>
      <c r="U3529" s="828">
        <v>0.5</v>
      </c>
    </row>
    <row r="3530" spans="1:21" ht="14.45" customHeight="1" x14ac:dyDescent="0.2">
      <c r="A3530" s="821">
        <v>21</v>
      </c>
      <c r="B3530" s="822" t="s">
        <v>3465</v>
      </c>
      <c r="C3530" s="822" t="s">
        <v>3471</v>
      </c>
      <c r="D3530" s="823" t="s">
        <v>6113</v>
      </c>
      <c r="E3530" s="824" t="s">
        <v>3491</v>
      </c>
      <c r="F3530" s="822" t="s">
        <v>3466</v>
      </c>
      <c r="G3530" s="822" t="s">
        <v>4536</v>
      </c>
      <c r="H3530" s="822" t="s">
        <v>662</v>
      </c>
      <c r="I3530" s="822" t="s">
        <v>2671</v>
      </c>
      <c r="J3530" s="822" t="s">
        <v>1436</v>
      </c>
      <c r="K3530" s="822" t="s">
        <v>2672</v>
      </c>
      <c r="L3530" s="825">
        <v>0</v>
      </c>
      <c r="M3530" s="825">
        <v>0</v>
      </c>
      <c r="N3530" s="822">
        <v>2</v>
      </c>
      <c r="O3530" s="826">
        <v>1</v>
      </c>
      <c r="P3530" s="825">
        <v>0</v>
      </c>
      <c r="Q3530" s="827"/>
      <c r="R3530" s="822">
        <v>2</v>
      </c>
      <c r="S3530" s="827">
        <v>1</v>
      </c>
      <c r="T3530" s="826">
        <v>1</v>
      </c>
      <c r="U3530" s="828">
        <v>1</v>
      </c>
    </row>
    <row r="3531" spans="1:21" ht="14.45" customHeight="1" x14ac:dyDescent="0.2">
      <c r="A3531" s="821">
        <v>21</v>
      </c>
      <c r="B3531" s="822" t="s">
        <v>3465</v>
      </c>
      <c r="C3531" s="822" t="s">
        <v>3471</v>
      </c>
      <c r="D3531" s="823" t="s">
        <v>6113</v>
      </c>
      <c r="E3531" s="824" t="s">
        <v>3491</v>
      </c>
      <c r="F3531" s="822" t="s">
        <v>3467</v>
      </c>
      <c r="G3531" s="822" t="s">
        <v>3555</v>
      </c>
      <c r="H3531" s="822" t="s">
        <v>329</v>
      </c>
      <c r="I3531" s="822" t="s">
        <v>4207</v>
      </c>
      <c r="J3531" s="822" t="s">
        <v>3557</v>
      </c>
      <c r="K3531" s="822"/>
      <c r="L3531" s="825">
        <v>0</v>
      </c>
      <c r="M3531" s="825">
        <v>0</v>
      </c>
      <c r="N3531" s="822">
        <v>4</v>
      </c>
      <c r="O3531" s="826">
        <v>4</v>
      </c>
      <c r="P3531" s="825">
        <v>0</v>
      </c>
      <c r="Q3531" s="827"/>
      <c r="R3531" s="822">
        <v>2</v>
      </c>
      <c r="S3531" s="827">
        <v>0.5</v>
      </c>
      <c r="T3531" s="826">
        <v>2</v>
      </c>
      <c r="U3531" s="828">
        <v>0.5</v>
      </c>
    </row>
    <row r="3532" spans="1:21" ht="14.45" customHeight="1" x14ac:dyDescent="0.2">
      <c r="A3532" s="821">
        <v>21</v>
      </c>
      <c r="B3532" s="822" t="s">
        <v>3465</v>
      </c>
      <c r="C3532" s="822" t="s">
        <v>3471</v>
      </c>
      <c r="D3532" s="823" t="s">
        <v>6113</v>
      </c>
      <c r="E3532" s="824" t="s">
        <v>3491</v>
      </c>
      <c r="F3532" s="822" t="s">
        <v>3467</v>
      </c>
      <c r="G3532" s="822" t="s">
        <v>3555</v>
      </c>
      <c r="H3532" s="822" t="s">
        <v>329</v>
      </c>
      <c r="I3532" s="822" t="s">
        <v>4758</v>
      </c>
      <c r="J3532" s="822" t="s">
        <v>3557</v>
      </c>
      <c r="K3532" s="822"/>
      <c r="L3532" s="825">
        <v>0</v>
      </c>
      <c r="M3532" s="825">
        <v>0</v>
      </c>
      <c r="N3532" s="822">
        <v>1</v>
      </c>
      <c r="O3532" s="826">
        <v>1</v>
      </c>
      <c r="P3532" s="825"/>
      <c r="Q3532" s="827"/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21</v>
      </c>
      <c r="B3533" s="822" t="s">
        <v>3465</v>
      </c>
      <c r="C3533" s="822" t="s">
        <v>3471</v>
      </c>
      <c r="D3533" s="823" t="s">
        <v>6113</v>
      </c>
      <c r="E3533" s="824" t="s">
        <v>3491</v>
      </c>
      <c r="F3533" s="822" t="s">
        <v>3467</v>
      </c>
      <c r="G3533" s="822" t="s">
        <v>3555</v>
      </c>
      <c r="H3533" s="822" t="s">
        <v>329</v>
      </c>
      <c r="I3533" s="822" t="s">
        <v>5778</v>
      </c>
      <c r="J3533" s="822" t="s">
        <v>3557</v>
      </c>
      <c r="K3533" s="822"/>
      <c r="L3533" s="825">
        <v>0</v>
      </c>
      <c r="M3533" s="825">
        <v>0</v>
      </c>
      <c r="N3533" s="822">
        <v>1</v>
      </c>
      <c r="O3533" s="826">
        <v>1</v>
      </c>
      <c r="P3533" s="825">
        <v>0</v>
      </c>
      <c r="Q3533" s="827"/>
      <c r="R3533" s="822">
        <v>1</v>
      </c>
      <c r="S3533" s="827">
        <v>1</v>
      </c>
      <c r="T3533" s="826">
        <v>1</v>
      </c>
      <c r="U3533" s="828">
        <v>1</v>
      </c>
    </row>
    <row r="3534" spans="1:21" ht="14.45" customHeight="1" x14ac:dyDescent="0.2">
      <c r="A3534" s="821">
        <v>21</v>
      </c>
      <c r="B3534" s="822" t="s">
        <v>3465</v>
      </c>
      <c r="C3534" s="822" t="s">
        <v>3471</v>
      </c>
      <c r="D3534" s="823" t="s">
        <v>6113</v>
      </c>
      <c r="E3534" s="824" t="s">
        <v>3491</v>
      </c>
      <c r="F3534" s="822" t="s">
        <v>3467</v>
      </c>
      <c r="G3534" s="822" t="s">
        <v>3555</v>
      </c>
      <c r="H3534" s="822" t="s">
        <v>329</v>
      </c>
      <c r="I3534" s="822" t="s">
        <v>4761</v>
      </c>
      <c r="J3534" s="822" t="s">
        <v>3557</v>
      </c>
      <c r="K3534" s="822"/>
      <c r="L3534" s="825">
        <v>0</v>
      </c>
      <c r="M3534" s="825">
        <v>0</v>
      </c>
      <c r="N3534" s="822">
        <v>1</v>
      </c>
      <c r="O3534" s="826">
        <v>1</v>
      </c>
      <c r="P3534" s="825">
        <v>0</v>
      </c>
      <c r="Q3534" s="827"/>
      <c r="R3534" s="822">
        <v>1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21</v>
      </c>
      <c r="B3535" s="822" t="s">
        <v>3465</v>
      </c>
      <c r="C3535" s="822" t="s">
        <v>3471</v>
      </c>
      <c r="D3535" s="823" t="s">
        <v>6113</v>
      </c>
      <c r="E3535" s="824" t="s">
        <v>3491</v>
      </c>
      <c r="F3535" s="822" t="s">
        <v>3467</v>
      </c>
      <c r="G3535" s="822" t="s">
        <v>3555</v>
      </c>
      <c r="H3535" s="822" t="s">
        <v>329</v>
      </c>
      <c r="I3535" s="822" t="s">
        <v>5470</v>
      </c>
      <c r="J3535" s="822" t="s">
        <v>3557</v>
      </c>
      <c r="K3535" s="822"/>
      <c r="L3535" s="825">
        <v>0</v>
      </c>
      <c r="M3535" s="825">
        <v>0</v>
      </c>
      <c r="N3535" s="822">
        <v>4</v>
      </c>
      <c r="O3535" s="826">
        <v>4</v>
      </c>
      <c r="P3535" s="825">
        <v>0</v>
      </c>
      <c r="Q3535" s="827"/>
      <c r="R3535" s="822">
        <v>2</v>
      </c>
      <c r="S3535" s="827">
        <v>0.5</v>
      </c>
      <c r="T3535" s="826">
        <v>2</v>
      </c>
      <c r="U3535" s="828">
        <v>0.5</v>
      </c>
    </row>
    <row r="3536" spans="1:21" ht="14.45" customHeight="1" x14ac:dyDescent="0.2">
      <c r="A3536" s="821">
        <v>21</v>
      </c>
      <c r="B3536" s="822" t="s">
        <v>3465</v>
      </c>
      <c r="C3536" s="822" t="s">
        <v>3471</v>
      </c>
      <c r="D3536" s="823" t="s">
        <v>6113</v>
      </c>
      <c r="E3536" s="824" t="s">
        <v>3491</v>
      </c>
      <c r="F3536" s="822" t="s">
        <v>3468</v>
      </c>
      <c r="G3536" s="822" t="s">
        <v>3590</v>
      </c>
      <c r="H3536" s="822" t="s">
        <v>329</v>
      </c>
      <c r="I3536" s="822" t="s">
        <v>4212</v>
      </c>
      <c r="J3536" s="822" t="s">
        <v>4213</v>
      </c>
      <c r="K3536" s="822" t="s">
        <v>4214</v>
      </c>
      <c r="L3536" s="825">
        <v>2029.75</v>
      </c>
      <c r="M3536" s="825">
        <v>14208.25</v>
      </c>
      <c r="N3536" s="822">
        <v>7</v>
      </c>
      <c r="O3536" s="826">
        <v>6</v>
      </c>
      <c r="P3536" s="825">
        <v>14208.25</v>
      </c>
      <c r="Q3536" s="827">
        <v>1</v>
      </c>
      <c r="R3536" s="822">
        <v>7</v>
      </c>
      <c r="S3536" s="827">
        <v>1</v>
      </c>
      <c r="T3536" s="826">
        <v>6</v>
      </c>
      <c r="U3536" s="828">
        <v>1</v>
      </c>
    </row>
    <row r="3537" spans="1:21" ht="14.45" customHeight="1" x14ac:dyDescent="0.2">
      <c r="A3537" s="821">
        <v>21</v>
      </c>
      <c r="B3537" s="822" t="s">
        <v>3465</v>
      </c>
      <c r="C3537" s="822" t="s">
        <v>3471</v>
      </c>
      <c r="D3537" s="823" t="s">
        <v>6113</v>
      </c>
      <c r="E3537" s="824" t="s">
        <v>3491</v>
      </c>
      <c r="F3537" s="822" t="s">
        <v>3468</v>
      </c>
      <c r="G3537" s="822" t="s">
        <v>3590</v>
      </c>
      <c r="H3537" s="822" t="s">
        <v>329</v>
      </c>
      <c r="I3537" s="822" t="s">
        <v>5779</v>
      </c>
      <c r="J3537" s="822" t="s">
        <v>5780</v>
      </c>
      <c r="K3537" s="822" t="s">
        <v>5781</v>
      </c>
      <c r="L3537" s="825">
        <v>2695.31</v>
      </c>
      <c r="M3537" s="825">
        <v>2695.31</v>
      </c>
      <c r="N3537" s="822">
        <v>1</v>
      </c>
      <c r="O3537" s="826">
        <v>1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21</v>
      </c>
      <c r="B3538" s="822" t="s">
        <v>3465</v>
      </c>
      <c r="C3538" s="822" t="s">
        <v>3471</v>
      </c>
      <c r="D3538" s="823" t="s">
        <v>6113</v>
      </c>
      <c r="E3538" s="824" t="s">
        <v>3491</v>
      </c>
      <c r="F3538" s="822" t="s">
        <v>3468</v>
      </c>
      <c r="G3538" s="822" t="s">
        <v>3590</v>
      </c>
      <c r="H3538" s="822" t="s">
        <v>329</v>
      </c>
      <c r="I3538" s="822" t="s">
        <v>4552</v>
      </c>
      <c r="J3538" s="822" t="s">
        <v>4553</v>
      </c>
      <c r="K3538" s="822" t="s">
        <v>4554</v>
      </c>
      <c r="L3538" s="825">
        <v>3000.35</v>
      </c>
      <c r="M3538" s="825">
        <v>3000.35</v>
      </c>
      <c r="N3538" s="822">
        <v>1</v>
      </c>
      <c r="O3538" s="826">
        <v>1</v>
      </c>
      <c r="P3538" s="825">
        <v>3000.35</v>
      </c>
      <c r="Q3538" s="827">
        <v>1</v>
      </c>
      <c r="R3538" s="822">
        <v>1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21</v>
      </c>
      <c r="B3539" s="822" t="s">
        <v>3465</v>
      </c>
      <c r="C3539" s="822" t="s">
        <v>3471</v>
      </c>
      <c r="D3539" s="823" t="s">
        <v>6113</v>
      </c>
      <c r="E3539" s="824" t="s">
        <v>3491</v>
      </c>
      <c r="F3539" s="822" t="s">
        <v>3468</v>
      </c>
      <c r="G3539" s="822" t="s">
        <v>3590</v>
      </c>
      <c r="H3539" s="822" t="s">
        <v>329</v>
      </c>
      <c r="I3539" s="822" t="s">
        <v>5782</v>
      </c>
      <c r="J3539" s="822" t="s">
        <v>5783</v>
      </c>
      <c r="K3539" s="822" t="s">
        <v>5784</v>
      </c>
      <c r="L3539" s="825">
        <v>2695.31</v>
      </c>
      <c r="M3539" s="825">
        <v>2695.31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21</v>
      </c>
      <c r="B3540" s="822" t="s">
        <v>3465</v>
      </c>
      <c r="C3540" s="822" t="s">
        <v>3471</v>
      </c>
      <c r="D3540" s="823" t="s">
        <v>6113</v>
      </c>
      <c r="E3540" s="824" t="s">
        <v>3514</v>
      </c>
      <c r="F3540" s="822" t="s">
        <v>3466</v>
      </c>
      <c r="G3540" s="822" t="s">
        <v>3919</v>
      </c>
      <c r="H3540" s="822" t="s">
        <v>662</v>
      </c>
      <c r="I3540" s="822" t="s">
        <v>3920</v>
      </c>
      <c r="J3540" s="822" t="s">
        <v>3921</v>
      </c>
      <c r="K3540" s="822" t="s">
        <v>776</v>
      </c>
      <c r="L3540" s="825">
        <v>219.25</v>
      </c>
      <c r="M3540" s="825">
        <v>657.75</v>
      </c>
      <c r="N3540" s="822">
        <v>3</v>
      </c>
      <c r="O3540" s="826">
        <v>1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21</v>
      </c>
      <c r="B3541" s="822" t="s">
        <v>3465</v>
      </c>
      <c r="C3541" s="822" t="s">
        <v>3471</v>
      </c>
      <c r="D3541" s="823" t="s">
        <v>6113</v>
      </c>
      <c r="E3541" s="824" t="s">
        <v>3514</v>
      </c>
      <c r="F3541" s="822" t="s">
        <v>3466</v>
      </c>
      <c r="G3541" s="822" t="s">
        <v>3964</v>
      </c>
      <c r="H3541" s="822" t="s">
        <v>329</v>
      </c>
      <c r="I3541" s="822" t="s">
        <v>3966</v>
      </c>
      <c r="J3541" s="822" t="s">
        <v>742</v>
      </c>
      <c r="K3541" s="822" t="s">
        <v>3967</v>
      </c>
      <c r="L3541" s="825">
        <v>35.25</v>
      </c>
      <c r="M3541" s="825">
        <v>105.75</v>
      </c>
      <c r="N3541" s="822">
        <v>3</v>
      </c>
      <c r="O3541" s="826">
        <v>0.5</v>
      </c>
      <c r="P3541" s="825">
        <v>105.75</v>
      </c>
      <c r="Q3541" s="827">
        <v>1</v>
      </c>
      <c r="R3541" s="822">
        <v>3</v>
      </c>
      <c r="S3541" s="827">
        <v>1</v>
      </c>
      <c r="T3541" s="826">
        <v>0.5</v>
      </c>
      <c r="U3541" s="828">
        <v>1</v>
      </c>
    </row>
    <row r="3542" spans="1:21" ht="14.45" customHeight="1" x14ac:dyDescent="0.2">
      <c r="A3542" s="821">
        <v>21</v>
      </c>
      <c r="B3542" s="822" t="s">
        <v>3465</v>
      </c>
      <c r="C3542" s="822" t="s">
        <v>3471</v>
      </c>
      <c r="D3542" s="823" t="s">
        <v>6113</v>
      </c>
      <c r="E3542" s="824" t="s">
        <v>3514</v>
      </c>
      <c r="F3542" s="822" t="s">
        <v>3466</v>
      </c>
      <c r="G3542" s="822" t="s">
        <v>3970</v>
      </c>
      <c r="H3542" s="822" t="s">
        <v>329</v>
      </c>
      <c r="I3542" s="822" t="s">
        <v>4844</v>
      </c>
      <c r="J3542" s="822" t="s">
        <v>3972</v>
      </c>
      <c r="K3542" s="822" t="s">
        <v>3973</v>
      </c>
      <c r="L3542" s="825">
        <v>27.37</v>
      </c>
      <c r="M3542" s="825">
        <v>82.11</v>
      </c>
      <c r="N3542" s="822">
        <v>3</v>
      </c>
      <c r="O3542" s="826">
        <v>0.5</v>
      </c>
      <c r="P3542" s="825">
        <v>82.11</v>
      </c>
      <c r="Q3542" s="827">
        <v>1</v>
      </c>
      <c r="R3542" s="822">
        <v>3</v>
      </c>
      <c r="S3542" s="827">
        <v>1</v>
      </c>
      <c r="T3542" s="826">
        <v>0.5</v>
      </c>
      <c r="U3542" s="828">
        <v>1</v>
      </c>
    </row>
    <row r="3543" spans="1:21" ht="14.45" customHeight="1" x14ac:dyDescent="0.2">
      <c r="A3543" s="821">
        <v>21</v>
      </c>
      <c r="B3543" s="822" t="s">
        <v>3465</v>
      </c>
      <c r="C3543" s="822" t="s">
        <v>3471</v>
      </c>
      <c r="D3543" s="823" t="s">
        <v>6113</v>
      </c>
      <c r="E3543" s="824" t="s">
        <v>3514</v>
      </c>
      <c r="F3543" s="822" t="s">
        <v>3466</v>
      </c>
      <c r="G3543" s="822" t="s">
        <v>4064</v>
      </c>
      <c r="H3543" s="822" t="s">
        <v>329</v>
      </c>
      <c r="I3543" s="822" t="s">
        <v>4574</v>
      </c>
      <c r="J3543" s="822" t="s">
        <v>4472</v>
      </c>
      <c r="K3543" s="822" t="s">
        <v>4575</v>
      </c>
      <c r="L3543" s="825">
        <v>118.65</v>
      </c>
      <c r="M3543" s="825">
        <v>118.65</v>
      </c>
      <c r="N3543" s="822">
        <v>1</v>
      </c>
      <c r="O3543" s="826">
        <v>1</v>
      </c>
      <c r="P3543" s="825">
        <v>118.65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21</v>
      </c>
      <c r="B3544" s="822" t="s">
        <v>3465</v>
      </c>
      <c r="C3544" s="822" t="s">
        <v>3471</v>
      </c>
      <c r="D3544" s="823" t="s">
        <v>6113</v>
      </c>
      <c r="E3544" s="824" t="s">
        <v>3514</v>
      </c>
      <c r="F3544" s="822" t="s">
        <v>3468</v>
      </c>
      <c r="G3544" s="822" t="s">
        <v>3586</v>
      </c>
      <c r="H3544" s="822" t="s">
        <v>329</v>
      </c>
      <c r="I3544" s="822" t="s">
        <v>4215</v>
      </c>
      <c r="J3544" s="822" t="s">
        <v>4216</v>
      </c>
      <c r="K3544" s="822" t="s">
        <v>4217</v>
      </c>
      <c r="L3544" s="825">
        <v>260.42</v>
      </c>
      <c r="M3544" s="825">
        <v>520.84</v>
      </c>
      <c r="N3544" s="822">
        <v>2</v>
      </c>
      <c r="O3544" s="826">
        <v>1</v>
      </c>
      <c r="P3544" s="825">
        <v>520.84</v>
      </c>
      <c r="Q3544" s="827">
        <v>1</v>
      </c>
      <c r="R3544" s="822">
        <v>2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21</v>
      </c>
      <c r="B3545" s="822" t="s">
        <v>3465</v>
      </c>
      <c r="C3545" s="822" t="s">
        <v>3471</v>
      </c>
      <c r="D3545" s="823" t="s">
        <v>6113</v>
      </c>
      <c r="E3545" s="824" t="s">
        <v>3514</v>
      </c>
      <c r="F3545" s="822" t="s">
        <v>3468</v>
      </c>
      <c r="G3545" s="822" t="s">
        <v>3586</v>
      </c>
      <c r="H3545" s="822" t="s">
        <v>329</v>
      </c>
      <c r="I3545" s="822" t="s">
        <v>4546</v>
      </c>
      <c r="J3545" s="822" t="s">
        <v>4547</v>
      </c>
      <c r="K3545" s="822" t="s">
        <v>4548</v>
      </c>
      <c r="L3545" s="825">
        <v>1070.3599999999999</v>
      </c>
      <c r="M3545" s="825">
        <v>3211.08</v>
      </c>
      <c r="N3545" s="822">
        <v>3</v>
      </c>
      <c r="O3545" s="826">
        <v>1</v>
      </c>
      <c r="P3545" s="825">
        <v>3211.08</v>
      </c>
      <c r="Q3545" s="827">
        <v>1</v>
      </c>
      <c r="R3545" s="822">
        <v>3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21</v>
      </c>
      <c r="B3546" s="822" t="s">
        <v>3465</v>
      </c>
      <c r="C3546" s="822" t="s">
        <v>3471</v>
      </c>
      <c r="D3546" s="823" t="s">
        <v>6113</v>
      </c>
      <c r="E3546" s="824" t="s">
        <v>3514</v>
      </c>
      <c r="F3546" s="822" t="s">
        <v>3468</v>
      </c>
      <c r="G3546" s="822" t="s">
        <v>3586</v>
      </c>
      <c r="H3546" s="822" t="s">
        <v>329</v>
      </c>
      <c r="I3546" s="822" t="s">
        <v>5785</v>
      </c>
      <c r="J3546" s="822" t="s">
        <v>4544</v>
      </c>
      <c r="K3546" s="822" t="s">
        <v>5232</v>
      </c>
      <c r="L3546" s="825">
        <v>747.5</v>
      </c>
      <c r="M3546" s="825">
        <v>2242.5</v>
      </c>
      <c r="N3546" s="822">
        <v>3</v>
      </c>
      <c r="O3546" s="826">
        <v>1</v>
      </c>
      <c r="P3546" s="825">
        <v>2242.5</v>
      </c>
      <c r="Q3546" s="827">
        <v>1</v>
      </c>
      <c r="R3546" s="822">
        <v>3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21</v>
      </c>
      <c r="B3547" s="822" t="s">
        <v>3465</v>
      </c>
      <c r="C3547" s="822" t="s">
        <v>3471</v>
      </c>
      <c r="D3547" s="823" t="s">
        <v>6113</v>
      </c>
      <c r="E3547" s="824" t="s">
        <v>3489</v>
      </c>
      <c r="F3547" s="822" t="s">
        <v>3466</v>
      </c>
      <c r="G3547" s="822" t="s">
        <v>3641</v>
      </c>
      <c r="H3547" s="822" t="s">
        <v>329</v>
      </c>
      <c r="I3547" s="822" t="s">
        <v>3642</v>
      </c>
      <c r="J3547" s="822" t="s">
        <v>3643</v>
      </c>
      <c r="K3547" s="822" t="s">
        <v>3644</v>
      </c>
      <c r="L3547" s="825">
        <v>23.49</v>
      </c>
      <c r="M3547" s="825">
        <v>23.49</v>
      </c>
      <c r="N3547" s="822">
        <v>1</v>
      </c>
      <c r="O3547" s="826">
        <v>1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21</v>
      </c>
      <c r="B3548" s="822" t="s">
        <v>3465</v>
      </c>
      <c r="C3548" s="822" t="s">
        <v>3471</v>
      </c>
      <c r="D3548" s="823" t="s">
        <v>6113</v>
      </c>
      <c r="E3548" s="824" t="s">
        <v>3489</v>
      </c>
      <c r="F3548" s="822" t="s">
        <v>3466</v>
      </c>
      <c r="G3548" s="822" t="s">
        <v>3641</v>
      </c>
      <c r="H3548" s="822" t="s">
        <v>329</v>
      </c>
      <c r="I3548" s="822" t="s">
        <v>3645</v>
      </c>
      <c r="J3548" s="822" t="s">
        <v>3643</v>
      </c>
      <c r="K3548" s="822" t="s">
        <v>3646</v>
      </c>
      <c r="L3548" s="825">
        <v>70.48</v>
      </c>
      <c r="M3548" s="825">
        <v>916.24</v>
      </c>
      <c r="N3548" s="822">
        <v>13</v>
      </c>
      <c r="O3548" s="826">
        <v>8.5</v>
      </c>
      <c r="P3548" s="825">
        <v>704.80000000000007</v>
      </c>
      <c r="Q3548" s="827">
        <v>0.76923076923076927</v>
      </c>
      <c r="R3548" s="822">
        <v>10</v>
      </c>
      <c r="S3548" s="827">
        <v>0.76923076923076927</v>
      </c>
      <c r="T3548" s="826">
        <v>5.5</v>
      </c>
      <c r="U3548" s="828">
        <v>0.6470588235294118</v>
      </c>
    </row>
    <row r="3549" spans="1:21" ht="14.45" customHeight="1" x14ac:dyDescent="0.2">
      <c r="A3549" s="821">
        <v>21</v>
      </c>
      <c r="B3549" s="822" t="s">
        <v>3465</v>
      </c>
      <c r="C3549" s="822" t="s">
        <v>3471</v>
      </c>
      <c r="D3549" s="823" t="s">
        <v>6113</v>
      </c>
      <c r="E3549" s="824" t="s">
        <v>3489</v>
      </c>
      <c r="F3549" s="822" t="s">
        <v>3466</v>
      </c>
      <c r="G3549" s="822" t="s">
        <v>4798</v>
      </c>
      <c r="H3549" s="822" t="s">
        <v>329</v>
      </c>
      <c r="I3549" s="822" t="s">
        <v>5786</v>
      </c>
      <c r="J3549" s="822" t="s">
        <v>5787</v>
      </c>
      <c r="K3549" s="822" t="s">
        <v>5788</v>
      </c>
      <c r="L3549" s="825">
        <v>0</v>
      </c>
      <c r="M3549" s="825">
        <v>0</v>
      </c>
      <c r="N3549" s="822">
        <v>1</v>
      </c>
      <c r="O3549" s="826">
        <v>1</v>
      </c>
      <c r="P3549" s="825"/>
      <c r="Q3549" s="827"/>
      <c r="R3549" s="822"/>
      <c r="S3549" s="827">
        <v>0</v>
      </c>
      <c r="T3549" s="826"/>
      <c r="U3549" s="828">
        <v>0</v>
      </c>
    </row>
    <row r="3550" spans="1:21" ht="14.45" customHeight="1" x14ac:dyDescent="0.2">
      <c r="A3550" s="821">
        <v>21</v>
      </c>
      <c r="B3550" s="822" t="s">
        <v>3465</v>
      </c>
      <c r="C3550" s="822" t="s">
        <v>3471</v>
      </c>
      <c r="D3550" s="823" t="s">
        <v>6113</v>
      </c>
      <c r="E3550" s="824" t="s">
        <v>3489</v>
      </c>
      <c r="F3550" s="822" t="s">
        <v>3466</v>
      </c>
      <c r="G3550" s="822" t="s">
        <v>4891</v>
      </c>
      <c r="H3550" s="822" t="s">
        <v>329</v>
      </c>
      <c r="I3550" s="822" t="s">
        <v>5789</v>
      </c>
      <c r="J3550" s="822" t="s">
        <v>3237</v>
      </c>
      <c r="K3550" s="822" t="s">
        <v>2947</v>
      </c>
      <c r="L3550" s="825">
        <v>247.17</v>
      </c>
      <c r="M3550" s="825">
        <v>247.17</v>
      </c>
      <c r="N3550" s="822">
        <v>1</v>
      </c>
      <c r="O3550" s="826">
        <v>1</v>
      </c>
      <c r="P3550" s="825">
        <v>247.17</v>
      </c>
      <c r="Q3550" s="827">
        <v>1</v>
      </c>
      <c r="R3550" s="822">
        <v>1</v>
      </c>
      <c r="S3550" s="827">
        <v>1</v>
      </c>
      <c r="T3550" s="826">
        <v>1</v>
      </c>
      <c r="U3550" s="828">
        <v>1</v>
      </c>
    </row>
    <row r="3551" spans="1:21" ht="14.45" customHeight="1" x14ac:dyDescent="0.2">
      <c r="A3551" s="821">
        <v>21</v>
      </c>
      <c r="B3551" s="822" t="s">
        <v>3465</v>
      </c>
      <c r="C3551" s="822" t="s">
        <v>3471</v>
      </c>
      <c r="D3551" s="823" t="s">
        <v>6113</v>
      </c>
      <c r="E3551" s="824" t="s">
        <v>3489</v>
      </c>
      <c r="F3551" s="822" t="s">
        <v>3466</v>
      </c>
      <c r="G3551" s="822" t="s">
        <v>3647</v>
      </c>
      <c r="H3551" s="822" t="s">
        <v>329</v>
      </c>
      <c r="I3551" s="822" t="s">
        <v>3648</v>
      </c>
      <c r="J3551" s="822" t="s">
        <v>3649</v>
      </c>
      <c r="K3551" s="822" t="s">
        <v>702</v>
      </c>
      <c r="L3551" s="825">
        <v>72.55</v>
      </c>
      <c r="M3551" s="825">
        <v>72.55</v>
      </c>
      <c r="N3551" s="822">
        <v>1</v>
      </c>
      <c r="O3551" s="826">
        <v>0.5</v>
      </c>
      <c r="P3551" s="825">
        <v>72.55</v>
      </c>
      <c r="Q3551" s="827">
        <v>1</v>
      </c>
      <c r="R3551" s="822">
        <v>1</v>
      </c>
      <c r="S3551" s="827">
        <v>1</v>
      </c>
      <c r="T3551" s="826">
        <v>0.5</v>
      </c>
      <c r="U3551" s="828">
        <v>1</v>
      </c>
    </row>
    <row r="3552" spans="1:21" ht="14.45" customHeight="1" x14ac:dyDescent="0.2">
      <c r="A3552" s="821">
        <v>21</v>
      </c>
      <c r="B3552" s="822" t="s">
        <v>3465</v>
      </c>
      <c r="C3552" s="822" t="s">
        <v>3471</v>
      </c>
      <c r="D3552" s="823" t="s">
        <v>6113</v>
      </c>
      <c r="E3552" s="824" t="s">
        <v>3489</v>
      </c>
      <c r="F3552" s="822" t="s">
        <v>3466</v>
      </c>
      <c r="G3552" s="822" t="s">
        <v>3647</v>
      </c>
      <c r="H3552" s="822" t="s">
        <v>329</v>
      </c>
      <c r="I3552" s="822" t="s">
        <v>3654</v>
      </c>
      <c r="J3552" s="822" t="s">
        <v>3651</v>
      </c>
      <c r="K3552" s="822" t="s">
        <v>3653</v>
      </c>
      <c r="L3552" s="825">
        <v>36.270000000000003</v>
      </c>
      <c r="M3552" s="825">
        <v>72.540000000000006</v>
      </c>
      <c r="N3552" s="822">
        <v>2</v>
      </c>
      <c r="O3552" s="826">
        <v>0.5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21</v>
      </c>
      <c r="B3553" s="822" t="s">
        <v>3465</v>
      </c>
      <c r="C3553" s="822" t="s">
        <v>3471</v>
      </c>
      <c r="D3553" s="823" t="s">
        <v>6113</v>
      </c>
      <c r="E3553" s="824" t="s">
        <v>3489</v>
      </c>
      <c r="F3553" s="822" t="s">
        <v>3466</v>
      </c>
      <c r="G3553" s="822" t="s">
        <v>3647</v>
      </c>
      <c r="H3553" s="822" t="s">
        <v>662</v>
      </c>
      <c r="I3553" s="822" t="s">
        <v>2999</v>
      </c>
      <c r="J3553" s="822" t="s">
        <v>701</v>
      </c>
      <c r="K3553" s="822" t="s">
        <v>702</v>
      </c>
      <c r="L3553" s="825">
        <v>72.55</v>
      </c>
      <c r="M3553" s="825">
        <v>1596.0999999999997</v>
      </c>
      <c r="N3553" s="822">
        <v>22</v>
      </c>
      <c r="O3553" s="826">
        <v>16.5</v>
      </c>
      <c r="P3553" s="825">
        <v>725.49999999999989</v>
      </c>
      <c r="Q3553" s="827">
        <v>0.45454545454545459</v>
      </c>
      <c r="R3553" s="822">
        <v>10</v>
      </c>
      <c r="S3553" s="827">
        <v>0.45454545454545453</v>
      </c>
      <c r="T3553" s="826">
        <v>7.5</v>
      </c>
      <c r="U3553" s="828">
        <v>0.45454545454545453</v>
      </c>
    </row>
    <row r="3554" spans="1:21" ht="14.45" customHeight="1" x14ac:dyDescent="0.2">
      <c r="A3554" s="821">
        <v>21</v>
      </c>
      <c r="B3554" s="822" t="s">
        <v>3465</v>
      </c>
      <c r="C3554" s="822" t="s">
        <v>3471</v>
      </c>
      <c r="D3554" s="823" t="s">
        <v>6113</v>
      </c>
      <c r="E3554" s="824" t="s">
        <v>3489</v>
      </c>
      <c r="F3554" s="822" t="s">
        <v>3466</v>
      </c>
      <c r="G3554" s="822" t="s">
        <v>3647</v>
      </c>
      <c r="H3554" s="822" t="s">
        <v>329</v>
      </c>
      <c r="I3554" s="822" t="s">
        <v>5154</v>
      </c>
      <c r="J3554" s="822" t="s">
        <v>697</v>
      </c>
      <c r="K3554" s="822" t="s">
        <v>702</v>
      </c>
      <c r="L3554" s="825">
        <v>72.55</v>
      </c>
      <c r="M3554" s="825">
        <v>72.55</v>
      </c>
      <c r="N3554" s="822">
        <v>1</v>
      </c>
      <c r="O3554" s="826">
        <v>1</v>
      </c>
      <c r="P3554" s="825">
        <v>72.55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21</v>
      </c>
      <c r="B3555" s="822" t="s">
        <v>3465</v>
      </c>
      <c r="C3555" s="822" t="s">
        <v>3471</v>
      </c>
      <c r="D3555" s="823" t="s">
        <v>6113</v>
      </c>
      <c r="E3555" s="824" t="s">
        <v>3489</v>
      </c>
      <c r="F3555" s="822" t="s">
        <v>3466</v>
      </c>
      <c r="G3555" s="822" t="s">
        <v>3656</v>
      </c>
      <c r="H3555" s="822" t="s">
        <v>662</v>
      </c>
      <c r="I3555" s="822" t="s">
        <v>3078</v>
      </c>
      <c r="J3555" s="822" t="s">
        <v>3079</v>
      </c>
      <c r="K3555" s="822" t="s">
        <v>3080</v>
      </c>
      <c r="L3555" s="825">
        <v>23.4</v>
      </c>
      <c r="M3555" s="825">
        <v>280.79999999999995</v>
      </c>
      <c r="N3555" s="822">
        <v>12</v>
      </c>
      <c r="O3555" s="826">
        <v>3</v>
      </c>
      <c r="P3555" s="825">
        <v>187.2</v>
      </c>
      <c r="Q3555" s="827">
        <v>0.66666666666666674</v>
      </c>
      <c r="R3555" s="822">
        <v>8</v>
      </c>
      <c r="S3555" s="827">
        <v>0.66666666666666663</v>
      </c>
      <c r="T3555" s="826">
        <v>1.5</v>
      </c>
      <c r="U3555" s="828">
        <v>0.5</v>
      </c>
    </row>
    <row r="3556" spans="1:21" ht="14.45" customHeight="1" x14ac:dyDescent="0.2">
      <c r="A3556" s="821">
        <v>21</v>
      </c>
      <c r="B3556" s="822" t="s">
        <v>3465</v>
      </c>
      <c r="C3556" s="822" t="s">
        <v>3471</v>
      </c>
      <c r="D3556" s="823" t="s">
        <v>6113</v>
      </c>
      <c r="E3556" s="824" t="s">
        <v>3489</v>
      </c>
      <c r="F3556" s="822" t="s">
        <v>3466</v>
      </c>
      <c r="G3556" s="822" t="s">
        <v>3656</v>
      </c>
      <c r="H3556" s="822" t="s">
        <v>662</v>
      </c>
      <c r="I3556" s="822" t="s">
        <v>3083</v>
      </c>
      <c r="J3556" s="822" t="s">
        <v>3079</v>
      </c>
      <c r="K3556" s="822" t="s">
        <v>3084</v>
      </c>
      <c r="L3556" s="825">
        <v>11.71</v>
      </c>
      <c r="M3556" s="825">
        <v>222.49</v>
      </c>
      <c r="N3556" s="822">
        <v>19</v>
      </c>
      <c r="O3556" s="826">
        <v>8.5</v>
      </c>
      <c r="P3556" s="825">
        <v>222.49</v>
      </c>
      <c r="Q3556" s="827">
        <v>1</v>
      </c>
      <c r="R3556" s="822">
        <v>19</v>
      </c>
      <c r="S3556" s="827">
        <v>1</v>
      </c>
      <c r="T3556" s="826">
        <v>8.5</v>
      </c>
      <c r="U3556" s="828">
        <v>1</v>
      </c>
    </row>
    <row r="3557" spans="1:21" ht="14.45" customHeight="1" x14ac:dyDescent="0.2">
      <c r="A3557" s="821">
        <v>21</v>
      </c>
      <c r="B3557" s="822" t="s">
        <v>3465</v>
      </c>
      <c r="C3557" s="822" t="s">
        <v>3471</v>
      </c>
      <c r="D3557" s="823" t="s">
        <v>6113</v>
      </c>
      <c r="E3557" s="824" t="s">
        <v>3489</v>
      </c>
      <c r="F3557" s="822" t="s">
        <v>3466</v>
      </c>
      <c r="G3557" s="822" t="s">
        <v>3657</v>
      </c>
      <c r="H3557" s="822" t="s">
        <v>662</v>
      </c>
      <c r="I3557" s="822" t="s">
        <v>2764</v>
      </c>
      <c r="J3557" s="822" t="s">
        <v>2765</v>
      </c>
      <c r="K3557" s="822" t="s">
        <v>2766</v>
      </c>
      <c r="L3557" s="825">
        <v>93.27</v>
      </c>
      <c r="M3557" s="825">
        <v>93.27</v>
      </c>
      <c r="N3557" s="822">
        <v>1</v>
      </c>
      <c r="O3557" s="826">
        <v>0.5</v>
      </c>
      <c r="P3557" s="825"/>
      <c r="Q3557" s="827">
        <v>0</v>
      </c>
      <c r="R3557" s="822"/>
      <c r="S3557" s="827">
        <v>0</v>
      </c>
      <c r="T3557" s="826"/>
      <c r="U3557" s="828">
        <v>0</v>
      </c>
    </row>
    <row r="3558" spans="1:21" ht="14.45" customHeight="1" x14ac:dyDescent="0.2">
      <c r="A3558" s="821">
        <v>21</v>
      </c>
      <c r="B3558" s="822" t="s">
        <v>3465</v>
      </c>
      <c r="C3558" s="822" t="s">
        <v>3471</v>
      </c>
      <c r="D3558" s="823" t="s">
        <v>6113</v>
      </c>
      <c r="E3558" s="824" t="s">
        <v>3489</v>
      </c>
      <c r="F3558" s="822" t="s">
        <v>3466</v>
      </c>
      <c r="G3558" s="822" t="s">
        <v>3662</v>
      </c>
      <c r="H3558" s="822" t="s">
        <v>662</v>
      </c>
      <c r="I3558" s="822" t="s">
        <v>3663</v>
      </c>
      <c r="J3558" s="822" t="s">
        <v>3664</v>
      </c>
      <c r="K3558" s="822" t="s">
        <v>3665</v>
      </c>
      <c r="L3558" s="825">
        <v>513.70000000000005</v>
      </c>
      <c r="M3558" s="825">
        <v>1541.1000000000001</v>
      </c>
      <c r="N3558" s="822">
        <v>3</v>
      </c>
      <c r="O3558" s="826">
        <v>1</v>
      </c>
      <c r="P3558" s="825">
        <v>1541.1000000000001</v>
      </c>
      <c r="Q3558" s="827">
        <v>1</v>
      </c>
      <c r="R3558" s="822">
        <v>3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21</v>
      </c>
      <c r="B3559" s="822" t="s">
        <v>3465</v>
      </c>
      <c r="C3559" s="822" t="s">
        <v>3471</v>
      </c>
      <c r="D3559" s="823" t="s">
        <v>6113</v>
      </c>
      <c r="E3559" s="824" t="s">
        <v>3489</v>
      </c>
      <c r="F3559" s="822" t="s">
        <v>3466</v>
      </c>
      <c r="G3559" s="822" t="s">
        <v>3662</v>
      </c>
      <c r="H3559" s="822" t="s">
        <v>329</v>
      </c>
      <c r="I3559" s="822" t="s">
        <v>3666</v>
      </c>
      <c r="J3559" s="822" t="s">
        <v>3664</v>
      </c>
      <c r="K3559" s="822" t="s">
        <v>3667</v>
      </c>
      <c r="L3559" s="825">
        <v>219.25</v>
      </c>
      <c r="M3559" s="825">
        <v>5919.75</v>
      </c>
      <c r="N3559" s="822">
        <v>27</v>
      </c>
      <c r="O3559" s="826">
        <v>9</v>
      </c>
      <c r="P3559" s="825">
        <v>4604.25</v>
      </c>
      <c r="Q3559" s="827">
        <v>0.77777777777777779</v>
      </c>
      <c r="R3559" s="822">
        <v>21</v>
      </c>
      <c r="S3559" s="827">
        <v>0.77777777777777779</v>
      </c>
      <c r="T3559" s="826">
        <v>7</v>
      </c>
      <c r="U3559" s="828">
        <v>0.77777777777777779</v>
      </c>
    </row>
    <row r="3560" spans="1:21" ht="14.45" customHeight="1" x14ac:dyDescent="0.2">
      <c r="A3560" s="821">
        <v>21</v>
      </c>
      <c r="B3560" s="822" t="s">
        <v>3465</v>
      </c>
      <c r="C3560" s="822" t="s">
        <v>3471</v>
      </c>
      <c r="D3560" s="823" t="s">
        <v>6113</v>
      </c>
      <c r="E3560" s="824" t="s">
        <v>3489</v>
      </c>
      <c r="F3560" s="822" t="s">
        <v>3466</v>
      </c>
      <c r="G3560" s="822" t="s">
        <v>3662</v>
      </c>
      <c r="H3560" s="822" t="s">
        <v>329</v>
      </c>
      <c r="I3560" s="822" t="s">
        <v>4266</v>
      </c>
      <c r="J3560" s="822" t="s">
        <v>4267</v>
      </c>
      <c r="K3560" s="822" t="s">
        <v>3667</v>
      </c>
      <c r="L3560" s="825">
        <v>219.25</v>
      </c>
      <c r="M3560" s="825">
        <v>39026.5</v>
      </c>
      <c r="N3560" s="822">
        <v>178</v>
      </c>
      <c r="O3560" s="826">
        <v>53.5</v>
      </c>
      <c r="P3560" s="825">
        <v>20171</v>
      </c>
      <c r="Q3560" s="827">
        <v>0.5168539325842697</v>
      </c>
      <c r="R3560" s="822">
        <v>92</v>
      </c>
      <c r="S3560" s="827">
        <v>0.5168539325842697</v>
      </c>
      <c r="T3560" s="826">
        <v>27</v>
      </c>
      <c r="U3560" s="828">
        <v>0.50467289719626163</v>
      </c>
    </row>
    <row r="3561" spans="1:21" ht="14.45" customHeight="1" x14ac:dyDescent="0.2">
      <c r="A3561" s="821">
        <v>21</v>
      </c>
      <c r="B3561" s="822" t="s">
        <v>3465</v>
      </c>
      <c r="C3561" s="822" t="s">
        <v>3471</v>
      </c>
      <c r="D3561" s="823" t="s">
        <v>6113</v>
      </c>
      <c r="E3561" s="824" t="s">
        <v>3489</v>
      </c>
      <c r="F3561" s="822" t="s">
        <v>3466</v>
      </c>
      <c r="G3561" s="822" t="s">
        <v>3662</v>
      </c>
      <c r="H3561" s="822" t="s">
        <v>329</v>
      </c>
      <c r="I3561" s="822" t="s">
        <v>3668</v>
      </c>
      <c r="J3561" s="822" t="s">
        <v>3669</v>
      </c>
      <c r="K3561" s="822" t="s">
        <v>3667</v>
      </c>
      <c r="L3561" s="825">
        <v>219.25</v>
      </c>
      <c r="M3561" s="825">
        <v>70379.25</v>
      </c>
      <c r="N3561" s="822">
        <v>321</v>
      </c>
      <c r="O3561" s="826">
        <v>108</v>
      </c>
      <c r="P3561" s="825">
        <v>41219</v>
      </c>
      <c r="Q3561" s="827">
        <v>0.58566978193146413</v>
      </c>
      <c r="R3561" s="822">
        <v>188</v>
      </c>
      <c r="S3561" s="827">
        <v>0.58566978193146413</v>
      </c>
      <c r="T3561" s="826">
        <v>62.5</v>
      </c>
      <c r="U3561" s="828">
        <v>0.57870370370370372</v>
      </c>
    </row>
    <row r="3562" spans="1:21" ht="14.45" customHeight="1" x14ac:dyDescent="0.2">
      <c r="A3562" s="821">
        <v>21</v>
      </c>
      <c r="B3562" s="822" t="s">
        <v>3465</v>
      </c>
      <c r="C3562" s="822" t="s">
        <v>3471</v>
      </c>
      <c r="D3562" s="823" t="s">
        <v>6113</v>
      </c>
      <c r="E3562" s="824" t="s">
        <v>3489</v>
      </c>
      <c r="F3562" s="822" t="s">
        <v>3466</v>
      </c>
      <c r="G3562" s="822" t="s">
        <v>3674</v>
      </c>
      <c r="H3562" s="822" t="s">
        <v>662</v>
      </c>
      <c r="I3562" s="822" t="s">
        <v>3675</v>
      </c>
      <c r="J3562" s="822" t="s">
        <v>3676</v>
      </c>
      <c r="K3562" s="822" t="s">
        <v>3677</v>
      </c>
      <c r="L3562" s="825">
        <v>1091.07</v>
      </c>
      <c r="M3562" s="825">
        <v>7637.49</v>
      </c>
      <c r="N3562" s="822">
        <v>7</v>
      </c>
      <c r="O3562" s="826">
        <v>4</v>
      </c>
      <c r="P3562" s="825">
        <v>7637.49</v>
      </c>
      <c r="Q3562" s="827">
        <v>1</v>
      </c>
      <c r="R3562" s="822">
        <v>7</v>
      </c>
      <c r="S3562" s="827">
        <v>1</v>
      </c>
      <c r="T3562" s="826">
        <v>4</v>
      </c>
      <c r="U3562" s="828">
        <v>1</v>
      </c>
    </row>
    <row r="3563" spans="1:21" ht="14.45" customHeight="1" x14ac:dyDescent="0.2">
      <c r="A3563" s="821">
        <v>21</v>
      </c>
      <c r="B3563" s="822" t="s">
        <v>3465</v>
      </c>
      <c r="C3563" s="822" t="s">
        <v>3471</v>
      </c>
      <c r="D3563" s="823" t="s">
        <v>6113</v>
      </c>
      <c r="E3563" s="824" t="s">
        <v>3489</v>
      </c>
      <c r="F3563" s="822" t="s">
        <v>3466</v>
      </c>
      <c r="G3563" s="822" t="s">
        <v>4555</v>
      </c>
      <c r="H3563" s="822" t="s">
        <v>329</v>
      </c>
      <c r="I3563" s="822" t="s">
        <v>5790</v>
      </c>
      <c r="J3563" s="822" t="s">
        <v>5391</v>
      </c>
      <c r="K3563" s="822" t="s">
        <v>2899</v>
      </c>
      <c r="L3563" s="825">
        <v>56.06</v>
      </c>
      <c r="M3563" s="825">
        <v>56.06</v>
      </c>
      <c r="N3563" s="822">
        <v>1</v>
      </c>
      <c r="O3563" s="826">
        <v>1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21</v>
      </c>
      <c r="B3564" s="822" t="s">
        <v>3465</v>
      </c>
      <c r="C3564" s="822" t="s">
        <v>3471</v>
      </c>
      <c r="D3564" s="823" t="s">
        <v>6113</v>
      </c>
      <c r="E3564" s="824" t="s">
        <v>3489</v>
      </c>
      <c r="F3564" s="822" t="s">
        <v>3466</v>
      </c>
      <c r="G3564" s="822" t="s">
        <v>4555</v>
      </c>
      <c r="H3564" s="822" t="s">
        <v>662</v>
      </c>
      <c r="I3564" s="822" t="s">
        <v>2897</v>
      </c>
      <c r="J3564" s="822" t="s">
        <v>2898</v>
      </c>
      <c r="K3564" s="822" t="s">
        <v>2899</v>
      </c>
      <c r="L3564" s="825">
        <v>56.06</v>
      </c>
      <c r="M3564" s="825">
        <v>336.36</v>
      </c>
      <c r="N3564" s="822">
        <v>6</v>
      </c>
      <c r="O3564" s="826">
        <v>3.5</v>
      </c>
      <c r="P3564" s="825">
        <v>168.18</v>
      </c>
      <c r="Q3564" s="827">
        <v>0.5</v>
      </c>
      <c r="R3564" s="822">
        <v>3</v>
      </c>
      <c r="S3564" s="827">
        <v>0.5</v>
      </c>
      <c r="T3564" s="826">
        <v>2</v>
      </c>
      <c r="U3564" s="828">
        <v>0.5714285714285714</v>
      </c>
    </row>
    <row r="3565" spans="1:21" ht="14.45" customHeight="1" x14ac:dyDescent="0.2">
      <c r="A3565" s="821">
        <v>21</v>
      </c>
      <c r="B3565" s="822" t="s">
        <v>3465</v>
      </c>
      <c r="C3565" s="822" t="s">
        <v>3471</v>
      </c>
      <c r="D3565" s="823" t="s">
        <v>6113</v>
      </c>
      <c r="E3565" s="824" t="s">
        <v>3489</v>
      </c>
      <c r="F3565" s="822" t="s">
        <v>3466</v>
      </c>
      <c r="G3565" s="822" t="s">
        <v>4555</v>
      </c>
      <c r="H3565" s="822" t="s">
        <v>662</v>
      </c>
      <c r="I3565" s="822" t="s">
        <v>5791</v>
      </c>
      <c r="J3565" s="822" t="s">
        <v>2898</v>
      </c>
      <c r="K3565" s="822" t="s">
        <v>5792</v>
      </c>
      <c r="L3565" s="825">
        <v>56.06</v>
      </c>
      <c r="M3565" s="825">
        <v>56.06</v>
      </c>
      <c r="N3565" s="822">
        <v>1</v>
      </c>
      <c r="O3565" s="826">
        <v>1</v>
      </c>
      <c r="P3565" s="825">
        <v>56.06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21</v>
      </c>
      <c r="B3566" s="822" t="s">
        <v>3465</v>
      </c>
      <c r="C3566" s="822" t="s">
        <v>3471</v>
      </c>
      <c r="D3566" s="823" t="s">
        <v>6113</v>
      </c>
      <c r="E3566" s="824" t="s">
        <v>3489</v>
      </c>
      <c r="F3566" s="822" t="s">
        <v>3466</v>
      </c>
      <c r="G3566" s="822" t="s">
        <v>3688</v>
      </c>
      <c r="H3566" s="822" t="s">
        <v>329</v>
      </c>
      <c r="I3566" s="822" t="s">
        <v>5793</v>
      </c>
      <c r="J3566" s="822" t="s">
        <v>5794</v>
      </c>
      <c r="K3566" s="822" t="s">
        <v>4650</v>
      </c>
      <c r="L3566" s="825">
        <v>86.5</v>
      </c>
      <c r="M3566" s="825">
        <v>173</v>
      </c>
      <c r="N3566" s="822">
        <v>2</v>
      </c>
      <c r="O3566" s="826">
        <v>1.5</v>
      </c>
      <c r="P3566" s="825">
        <v>173</v>
      </c>
      <c r="Q3566" s="827">
        <v>1</v>
      </c>
      <c r="R3566" s="822">
        <v>2</v>
      </c>
      <c r="S3566" s="827">
        <v>1</v>
      </c>
      <c r="T3566" s="826">
        <v>1.5</v>
      </c>
      <c r="U3566" s="828">
        <v>1</v>
      </c>
    </row>
    <row r="3567" spans="1:21" ht="14.45" customHeight="1" x14ac:dyDescent="0.2">
      <c r="A3567" s="821">
        <v>21</v>
      </c>
      <c r="B3567" s="822" t="s">
        <v>3465</v>
      </c>
      <c r="C3567" s="822" t="s">
        <v>3471</v>
      </c>
      <c r="D3567" s="823" t="s">
        <v>6113</v>
      </c>
      <c r="E3567" s="824" t="s">
        <v>3489</v>
      </c>
      <c r="F3567" s="822" t="s">
        <v>3466</v>
      </c>
      <c r="G3567" s="822" t="s">
        <v>3688</v>
      </c>
      <c r="H3567" s="822" t="s">
        <v>329</v>
      </c>
      <c r="I3567" s="822" t="s">
        <v>5795</v>
      </c>
      <c r="J3567" s="822" t="s">
        <v>5794</v>
      </c>
      <c r="K3567" s="822" t="s">
        <v>4650</v>
      </c>
      <c r="L3567" s="825">
        <v>86.5</v>
      </c>
      <c r="M3567" s="825">
        <v>173</v>
      </c>
      <c r="N3567" s="822">
        <v>2</v>
      </c>
      <c r="O3567" s="826">
        <v>0.5</v>
      </c>
      <c r="P3567" s="825">
        <v>173</v>
      </c>
      <c r="Q3567" s="827">
        <v>1</v>
      </c>
      <c r="R3567" s="822">
        <v>2</v>
      </c>
      <c r="S3567" s="827">
        <v>1</v>
      </c>
      <c r="T3567" s="826">
        <v>0.5</v>
      </c>
      <c r="U3567" s="828">
        <v>1</v>
      </c>
    </row>
    <row r="3568" spans="1:21" ht="14.45" customHeight="1" x14ac:dyDescent="0.2">
      <c r="A3568" s="821">
        <v>21</v>
      </c>
      <c r="B3568" s="822" t="s">
        <v>3465</v>
      </c>
      <c r="C3568" s="822" t="s">
        <v>3471</v>
      </c>
      <c r="D3568" s="823" t="s">
        <v>6113</v>
      </c>
      <c r="E3568" s="824" t="s">
        <v>3489</v>
      </c>
      <c r="F3568" s="822" t="s">
        <v>3466</v>
      </c>
      <c r="G3568" s="822" t="s">
        <v>3703</v>
      </c>
      <c r="H3568" s="822" t="s">
        <v>329</v>
      </c>
      <c r="I3568" s="822" t="s">
        <v>3704</v>
      </c>
      <c r="J3568" s="822" t="s">
        <v>3705</v>
      </c>
      <c r="K3568" s="822" t="s">
        <v>3706</v>
      </c>
      <c r="L3568" s="825">
        <v>105.32</v>
      </c>
      <c r="M3568" s="825">
        <v>105.32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21</v>
      </c>
      <c r="B3569" s="822" t="s">
        <v>3465</v>
      </c>
      <c r="C3569" s="822" t="s">
        <v>3471</v>
      </c>
      <c r="D3569" s="823" t="s">
        <v>6113</v>
      </c>
      <c r="E3569" s="824" t="s">
        <v>3489</v>
      </c>
      <c r="F3569" s="822" t="s">
        <v>3466</v>
      </c>
      <c r="G3569" s="822" t="s">
        <v>3703</v>
      </c>
      <c r="H3569" s="822" t="s">
        <v>329</v>
      </c>
      <c r="I3569" s="822" t="s">
        <v>4285</v>
      </c>
      <c r="J3569" s="822" t="s">
        <v>4286</v>
      </c>
      <c r="K3569" s="822" t="s">
        <v>1989</v>
      </c>
      <c r="L3569" s="825">
        <v>16.38</v>
      </c>
      <c r="M3569" s="825">
        <v>32.76</v>
      </c>
      <c r="N3569" s="822">
        <v>2</v>
      </c>
      <c r="O3569" s="826">
        <v>1</v>
      </c>
      <c r="P3569" s="825">
        <v>32.76</v>
      </c>
      <c r="Q3569" s="827">
        <v>1</v>
      </c>
      <c r="R3569" s="822">
        <v>2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21</v>
      </c>
      <c r="B3570" s="822" t="s">
        <v>3465</v>
      </c>
      <c r="C3570" s="822" t="s">
        <v>3471</v>
      </c>
      <c r="D3570" s="823" t="s">
        <v>6113</v>
      </c>
      <c r="E3570" s="824" t="s">
        <v>3489</v>
      </c>
      <c r="F3570" s="822" t="s">
        <v>3466</v>
      </c>
      <c r="G3570" s="822" t="s">
        <v>3712</v>
      </c>
      <c r="H3570" s="822" t="s">
        <v>329</v>
      </c>
      <c r="I3570" s="822" t="s">
        <v>3713</v>
      </c>
      <c r="J3570" s="822" t="s">
        <v>3714</v>
      </c>
      <c r="K3570" s="822" t="s">
        <v>3715</v>
      </c>
      <c r="L3570" s="825">
        <v>0</v>
      </c>
      <c r="M3570" s="825">
        <v>0</v>
      </c>
      <c r="N3570" s="822">
        <v>3</v>
      </c>
      <c r="O3570" s="826">
        <v>1.5</v>
      </c>
      <c r="P3570" s="825">
        <v>0</v>
      </c>
      <c r="Q3570" s="827"/>
      <c r="R3570" s="822">
        <v>1</v>
      </c>
      <c r="S3570" s="827">
        <v>0.33333333333333331</v>
      </c>
      <c r="T3570" s="826">
        <v>1</v>
      </c>
      <c r="U3570" s="828">
        <v>0.66666666666666663</v>
      </c>
    </row>
    <row r="3571" spans="1:21" ht="14.45" customHeight="1" x14ac:dyDescent="0.2">
      <c r="A3571" s="821">
        <v>21</v>
      </c>
      <c r="B3571" s="822" t="s">
        <v>3465</v>
      </c>
      <c r="C3571" s="822" t="s">
        <v>3471</v>
      </c>
      <c r="D3571" s="823" t="s">
        <v>6113</v>
      </c>
      <c r="E3571" s="824" t="s">
        <v>3489</v>
      </c>
      <c r="F3571" s="822" t="s">
        <v>3466</v>
      </c>
      <c r="G3571" s="822" t="s">
        <v>3712</v>
      </c>
      <c r="H3571" s="822" t="s">
        <v>329</v>
      </c>
      <c r="I3571" s="822" t="s">
        <v>3716</v>
      </c>
      <c r="J3571" s="822" t="s">
        <v>3714</v>
      </c>
      <c r="K3571" s="822" t="s">
        <v>1212</v>
      </c>
      <c r="L3571" s="825">
        <v>0</v>
      </c>
      <c r="M3571" s="825">
        <v>0</v>
      </c>
      <c r="N3571" s="822">
        <v>7</v>
      </c>
      <c r="O3571" s="826">
        <v>3.5</v>
      </c>
      <c r="P3571" s="825">
        <v>0</v>
      </c>
      <c r="Q3571" s="827"/>
      <c r="R3571" s="822">
        <v>4</v>
      </c>
      <c r="S3571" s="827">
        <v>0.5714285714285714</v>
      </c>
      <c r="T3571" s="826">
        <v>1.5</v>
      </c>
      <c r="U3571" s="828">
        <v>0.42857142857142855</v>
      </c>
    </row>
    <row r="3572" spans="1:21" ht="14.45" customHeight="1" x14ac:dyDescent="0.2">
      <c r="A3572" s="821">
        <v>21</v>
      </c>
      <c r="B3572" s="822" t="s">
        <v>3465</v>
      </c>
      <c r="C3572" s="822" t="s">
        <v>3471</v>
      </c>
      <c r="D3572" s="823" t="s">
        <v>6113</v>
      </c>
      <c r="E3572" s="824" t="s">
        <v>3489</v>
      </c>
      <c r="F3572" s="822" t="s">
        <v>3466</v>
      </c>
      <c r="G3572" s="822" t="s">
        <v>3712</v>
      </c>
      <c r="H3572" s="822" t="s">
        <v>329</v>
      </c>
      <c r="I3572" s="822" t="s">
        <v>5155</v>
      </c>
      <c r="J3572" s="822" t="s">
        <v>3714</v>
      </c>
      <c r="K3572" s="822" t="s">
        <v>5156</v>
      </c>
      <c r="L3572" s="825">
        <v>0</v>
      </c>
      <c r="M3572" s="825">
        <v>0</v>
      </c>
      <c r="N3572" s="822">
        <v>3</v>
      </c>
      <c r="O3572" s="826">
        <v>1</v>
      </c>
      <c r="P3572" s="825">
        <v>0</v>
      </c>
      <c r="Q3572" s="827"/>
      <c r="R3572" s="822">
        <v>3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21</v>
      </c>
      <c r="B3573" s="822" t="s">
        <v>3465</v>
      </c>
      <c r="C3573" s="822" t="s">
        <v>3471</v>
      </c>
      <c r="D3573" s="823" t="s">
        <v>6113</v>
      </c>
      <c r="E3573" s="824" t="s">
        <v>3489</v>
      </c>
      <c r="F3573" s="822" t="s">
        <v>3466</v>
      </c>
      <c r="G3573" s="822" t="s">
        <v>4653</v>
      </c>
      <c r="H3573" s="822" t="s">
        <v>329</v>
      </c>
      <c r="I3573" s="822" t="s">
        <v>4654</v>
      </c>
      <c r="J3573" s="822" t="s">
        <v>2127</v>
      </c>
      <c r="K3573" s="822" t="s">
        <v>2128</v>
      </c>
      <c r="L3573" s="825">
        <v>314.11</v>
      </c>
      <c r="M3573" s="825">
        <v>314.11</v>
      </c>
      <c r="N3573" s="822">
        <v>1</v>
      </c>
      <c r="O3573" s="826">
        <v>1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21</v>
      </c>
      <c r="B3574" s="822" t="s">
        <v>3465</v>
      </c>
      <c r="C3574" s="822" t="s">
        <v>3471</v>
      </c>
      <c r="D3574" s="823" t="s">
        <v>6113</v>
      </c>
      <c r="E3574" s="824" t="s">
        <v>3489</v>
      </c>
      <c r="F3574" s="822" t="s">
        <v>3466</v>
      </c>
      <c r="G3574" s="822" t="s">
        <v>4287</v>
      </c>
      <c r="H3574" s="822" t="s">
        <v>662</v>
      </c>
      <c r="I3574" s="822" t="s">
        <v>3027</v>
      </c>
      <c r="J3574" s="822" t="s">
        <v>3028</v>
      </c>
      <c r="K3574" s="822" t="s">
        <v>3029</v>
      </c>
      <c r="L3574" s="825">
        <v>505.86</v>
      </c>
      <c r="M3574" s="825">
        <v>4046.88</v>
      </c>
      <c r="N3574" s="822">
        <v>8</v>
      </c>
      <c r="O3574" s="826">
        <v>4</v>
      </c>
      <c r="P3574" s="825">
        <v>2529.3000000000002</v>
      </c>
      <c r="Q3574" s="827">
        <v>0.625</v>
      </c>
      <c r="R3574" s="822">
        <v>5</v>
      </c>
      <c r="S3574" s="827">
        <v>0.625</v>
      </c>
      <c r="T3574" s="826">
        <v>3</v>
      </c>
      <c r="U3574" s="828">
        <v>0.75</v>
      </c>
    </row>
    <row r="3575" spans="1:21" ht="14.45" customHeight="1" x14ac:dyDescent="0.2">
      <c r="A3575" s="821">
        <v>21</v>
      </c>
      <c r="B3575" s="822" t="s">
        <v>3465</v>
      </c>
      <c r="C3575" s="822" t="s">
        <v>3471</v>
      </c>
      <c r="D3575" s="823" t="s">
        <v>6113</v>
      </c>
      <c r="E3575" s="824" t="s">
        <v>3489</v>
      </c>
      <c r="F3575" s="822" t="s">
        <v>3466</v>
      </c>
      <c r="G3575" s="822" t="s">
        <v>4287</v>
      </c>
      <c r="H3575" s="822" t="s">
        <v>662</v>
      </c>
      <c r="I3575" s="822" t="s">
        <v>3294</v>
      </c>
      <c r="J3575" s="822" t="s">
        <v>3028</v>
      </c>
      <c r="K3575" s="822" t="s">
        <v>3295</v>
      </c>
      <c r="L3575" s="825">
        <v>758.79</v>
      </c>
      <c r="M3575" s="825">
        <v>2276.37</v>
      </c>
      <c r="N3575" s="822">
        <v>3</v>
      </c>
      <c r="O3575" s="826">
        <v>1</v>
      </c>
      <c r="P3575" s="825">
        <v>2276.37</v>
      </c>
      <c r="Q3575" s="827">
        <v>1</v>
      </c>
      <c r="R3575" s="822">
        <v>3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21</v>
      </c>
      <c r="B3576" s="822" t="s">
        <v>3465</v>
      </c>
      <c r="C3576" s="822" t="s">
        <v>3471</v>
      </c>
      <c r="D3576" s="823" t="s">
        <v>6113</v>
      </c>
      <c r="E3576" s="824" t="s">
        <v>3489</v>
      </c>
      <c r="F3576" s="822" t="s">
        <v>3466</v>
      </c>
      <c r="G3576" s="822" t="s">
        <v>4287</v>
      </c>
      <c r="H3576" s="822" t="s">
        <v>662</v>
      </c>
      <c r="I3576" s="822" t="s">
        <v>5269</v>
      </c>
      <c r="J3576" s="822" t="s">
        <v>3028</v>
      </c>
      <c r="K3576" s="822" t="s">
        <v>5270</v>
      </c>
      <c r="L3576" s="825">
        <v>1011.73</v>
      </c>
      <c r="M3576" s="825">
        <v>9105.57</v>
      </c>
      <c r="N3576" s="822">
        <v>9</v>
      </c>
      <c r="O3576" s="826">
        <v>3</v>
      </c>
      <c r="P3576" s="825">
        <v>9105.57</v>
      </c>
      <c r="Q3576" s="827">
        <v>1</v>
      </c>
      <c r="R3576" s="822">
        <v>9</v>
      </c>
      <c r="S3576" s="827">
        <v>1</v>
      </c>
      <c r="T3576" s="826">
        <v>3</v>
      </c>
      <c r="U3576" s="828">
        <v>1</v>
      </c>
    </row>
    <row r="3577" spans="1:21" ht="14.45" customHeight="1" x14ac:dyDescent="0.2">
      <c r="A3577" s="821">
        <v>21</v>
      </c>
      <c r="B3577" s="822" t="s">
        <v>3465</v>
      </c>
      <c r="C3577" s="822" t="s">
        <v>3471</v>
      </c>
      <c r="D3577" s="823" t="s">
        <v>6113</v>
      </c>
      <c r="E3577" s="824" t="s">
        <v>3489</v>
      </c>
      <c r="F3577" s="822" t="s">
        <v>3466</v>
      </c>
      <c r="G3577" s="822" t="s">
        <v>3717</v>
      </c>
      <c r="H3577" s="822" t="s">
        <v>662</v>
      </c>
      <c r="I3577" s="822" t="s">
        <v>2880</v>
      </c>
      <c r="J3577" s="822" t="s">
        <v>1621</v>
      </c>
      <c r="K3577" s="822" t="s">
        <v>2881</v>
      </c>
      <c r="L3577" s="825">
        <v>168.41</v>
      </c>
      <c r="M3577" s="825">
        <v>336.82</v>
      </c>
      <c r="N3577" s="822">
        <v>2</v>
      </c>
      <c r="O3577" s="826">
        <v>1</v>
      </c>
      <c r="P3577" s="825">
        <v>336.82</v>
      </c>
      <c r="Q3577" s="827">
        <v>1</v>
      </c>
      <c r="R3577" s="822">
        <v>2</v>
      </c>
      <c r="S3577" s="827">
        <v>1</v>
      </c>
      <c r="T3577" s="826">
        <v>1</v>
      </c>
      <c r="U3577" s="828">
        <v>1</v>
      </c>
    </row>
    <row r="3578" spans="1:21" ht="14.45" customHeight="1" x14ac:dyDescent="0.2">
      <c r="A3578" s="821">
        <v>21</v>
      </c>
      <c r="B3578" s="822" t="s">
        <v>3465</v>
      </c>
      <c r="C3578" s="822" t="s">
        <v>3471</v>
      </c>
      <c r="D3578" s="823" t="s">
        <v>6113</v>
      </c>
      <c r="E3578" s="824" t="s">
        <v>3489</v>
      </c>
      <c r="F3578" s="822" t="s">
        <v>3466</v>
      </c>
      <c r="G3578" s="822" t="s">
        <v>3717</v>
      </c>
      <c r="H3578" s="822" t="s">
        <v>329</v>
      </c>
      <c r="I3578" s="822" t="s">
        <v>3718</v>
      </c>
      <c r="J3578" s="822" t="s">
        <v>1621</v>
      </c>
      <c r="K3578" s="822" t="s">
        <v>1622</v>
      </c>
      <c r="L3578" s="825">
        <v>235.78</v>
      </c>
      <c r="M3578" s="825">
        <v>235.78</v>
      </c>
      <c r="N3578" s="822">
        <v>1</v>
      </c>
      <c r="O3578" s="826">
        <v>1</v>
      </c>
      <c r="P3578" s="825">
        <v>235.78</v>
      </c>
      <c r="Q3578" s="827">
        <v>1</v>
      </c>
      <c r="R3578" s="822">
        <v>1</v>
      </c>
      <c r="S3578" s="827">
        <v>1</v>
      </c>
      <c r="T3578" s="826">
        <v>1</v>
      </c>
      <c r="U3578" s="828">
        <v>1</v>
      </c>
    </row>
    <row r="3579" spans="1:21" ht="14.45" customHeight="1" x14ac:dyDescent="0.2">
      <c r="A3579" s="821">
        <v>21</v>
      </c>
      <c r="B3579" s="822" t="s">
        <v>3465</v>
      </c>
      <c r="C3579" s="822" t="s">
        <v>3471</v>
      </c>
      <c r="D3579" s="823" t="s">
        <v>6113</v>
      </c>
      <c r="E3579" s="824" t="s">
        <v>3489</v>
      </c>
      <c r="F3579" s="822" t="s">
        <v>3466</v>
      </c>
      <c r="G3579" s="822" t="s">
        <v>3719</v>
      </c>
      <c r="H3579" s="822" t="s">
        <v>662</v>
      </c>
      <c r="I3579" s="822" t="s">
        <v>4655</v>
      </c>
      <c r="J3579" s="822" t="s">
        <v>1629</v>
      </c>
      <c r="K3579" s="822" t="s">
        <v>4656</v>
      </c>
      <c r="L3579" s="825">
        <v>0</v>
      </c>
      <c r="M3579" s="825">
        <v>0</v>
      </c>
      <c r="N3579" s="822">
        <v>5</v>
      </c>
      <c r="O3579" s="826">
        <v>3.5</v>
      </c>
      <c r="P3579" s="825">
        <v>0</v>
      </c>
      <c r="Q3579" s="827"/>
      <c r="R3579" s="822">
        <v>3</v>
      </c>
      <c r="S3579" s="827">
        <v>0.6</v>
      </c>
      <c r="T3579" s="826">
        <v>2</v>
      </c>
      <c r="U3579" s="828">
        <v>0.5714285714285714</v>
      </c>
    </row>
    <row r="3580" spans="1:21" ht="14.45" customHeight="1" x14ac:dyDescent="0.2">
      <c r="A3580" s="821">
        <v>21</v>
      </c>
      <c r="B3580" s="822" t="s">
        <v>3465</v>
      </c>
      <c r="C3580" s="822" t="s">
        <v>3471</v>
      </c>
      <c r="D3580" s="823" t="s">
        <v>6113</v>
      </c>
      <c r="E3580" s="824" t="s">
        <v>3489</v>
      </c>
      <c r="F3580" s="822" t="s">
        <v>3466</v>
      </c>
      <c r="G3580" s="822" t="s">
        <v>3719</v>
      </c>
      <c r="H3580" s="822" t="s">
        <v>662</v>
      </c>
      <c r="I3580" s="822" t="s">
        <v>3141</v>
      </c>
      <c r="J3580" s="822" t="s">
        <v>1629</v>
      </c>
      <c r="K3580" s="822" t="s">
        <v>824</v>
      </c>
      <c r="L3580" s="825">
        <v>58.77</v>
      </c>
      <c r="M3580" s="825">
        <v>293.85000000000002</v>
      </c>
      <c r="N3580" s="822">
        <v>5</v>
      </c>
      <c r="O3580" s="826">
        <v>4.5</v>
      </c>
      <c r="P3580" s="825">
        <v>235.08</v>
      </c>
      <c r="Q3580" s="827">
        <v>0.79999999999999993</v>
      </c>
      <c r="R3580" s="822">
        <v>4</v>
      </c>
      <c r="S3580" s="827">
        <v>0.8</v>
      </c>
      <c r="T3580" s="826">
        <v>3.5</v>
      </c>
      <c r="U3580" s="828">
        <v>0.77777777777777779</v>
      </c>
    </row>
    <row r="3581" spans="1:21" ht="14.45" customHeight="1" x14ac:dyDescent="0.2">
      <c r="A3581" s="821">
        <v>21</v>
      </c>
      <c r="B3581" s="822" t="s">
        <v>3465</v>
      </c>
      <c r="C3581" s="822" t="s">
        <v>3471</v>
      </c>
      <c r="D3581" s="823" t="s">
        <v>6113</v>
      </c>
      <c r="E3581" s="824" t="s">
        <v>3489</v>
      </c>
      <c r="F3581" s="822" t="s">
        <v>3466</v>
      </c>
      <c r="G3581" s="822" t="s">
        <v>3727</v>
      </c>
      <c r="H3581" s="822" t="s">
        <v>329</v>
      </c>
      <c r="I3581" s="822" t="s">
        <v>3728</v>
      </c>
      <c r="J3581" s="822" t="s">
        <v>3729</v>
      </c>
      <c r="K3581" s="822" t="s">
        <v>2881</v>
      </c>
      <c r="L3581" s="825">
        <v>78.33</v>
      </c>
      <c r="M3581" s="825">
        <v>156.66</v>
      </c>
      <c r="N3581" s="822">
        <v>2</v>
      </c>
      <c r="O3581" s="826">
        <v>1.5</v>
      </c>
      <c r="P3581" s="825">
        <v>78.33</v>
      </c>
      <c r="Q3581" s="827">
        <v>0.5</v>
      </c>
      <c r="R3581" s="822">
        <v>1</v>
      </c>
      <c r="S3581" s="827">
        <v>0.5</v>
      </c>
      <c r="T3581" s="826">
        <v>1</v>
      </c>
      <c r="U3581" s="828">
        <v>0.66666666666666663</v>
      </c>
    </row>
    <row r="3582" spans="1:21" ht="14.45" customHeight="1" x14ac:dyDescent="0.2">
      <c r="A3582" s="821">
        <v>21</v>
      </c>
      <c r="B3582" s="822" t="s">
        <v>3465</v>
      </c>
      <c r="C3582" s="822" t="s">
        <v>3471</v>
      </c>
      <c r="D3582" s="823" t="s">
        <v>6113</v>
      </c>
      <c r="E3582" s="824" t="s">
        <v>3489</v>
      </c>
      <c r="F3582" s="822" t="s">
        <v>3466</v>
      </c>
      <c r="G3582" s="822" t="s">
        <v>3727</v>
      </c>
      <c r="H3582" s="822" t="s">
        <v>329</v>
      </c>
      <c r="I3582" s="822" t="s">
        <v>5239</v>
      </c>
      <c r="J3582" s="822" t="s">
        <v>3729</v>
      </c>
      <c r="K3582" s="822" t="s">
        <v>2921</v>
      </c>
      <c r="L3582" s="825">
        <v>39.17</v>
      </c>
      <c r="M3582" s="825">
        <v>509.21000000000009</v>
      </c>
      <c r="N3582" s="822">
        <v>13</v>
      </c>
      <c r="O3582" s="826">
        <v>13</v>
      </c>
      <c r="P3582" s="825">
        <v>274.19000000000005</v>
      </c>
      <c r="Q3582" s="827">
        <v>0.53846153846153844</v>
      </c>
      <c r="R3582" s="822">
        <v>7</v>
      </c>
      <c r="S3582" s="827">
        <v>0.53846153846153844</v>
      </c>
      <c r="T3582" s="826">
        <v>7</v>
      </c>
      <c r="U3582" s="828">
        <v>0.53846153846153844</v>
      </c>
    </row>
    <row r="3583" spans="1:21" ht="14.45" customHeight="1" x14ac:dyDescent="0.2">
      <c r="A3583" s="821">
        <v>21</v>
      </c>
      <c r="B3583" s="822" t="s">
        <v>3465</v>
      </c>
      <c r="C3583" s="822" t="s">
        <v>3471</v>
      </c>
      <c r="D3583" s="823" t="s">
        <v>6113</v>
      </c>
      <c r="E3583" s="824" t="s">
        <v>3489</v>
      </c>
      <c r="F3583" s="822" t="s">
        <v>3466</v>
      </c>
      <c r="G3583" s="822" t="s">
        <v>3727</v>
      </c>
      <c r="H3583" s="822" t="s">
        <v>329</v>
      </c>
      <c r="I3583" s="822" t="s">
        <v>5580</v>
      </c>
      <c r="J3583" s="822" t="s">
        <v>3729</v>
      </c>
      <c r="K3583" s="822" t="s">
        <v>2921</v>
      </c>
      <c r="L3583" s="825">
        <v>39.17</v>
      </c>
      <c r="M3583" s="825">
        <v>235.02</v>
      </c>
      <c r="N3583" s="822">
        <v>6</v>
      </c>
      <c r="O3583" s="826">
        <v>6</v>
      </c>
      <c r="P3583" s="825">
        <v>117.51</v>
      </c>
      <c r="Q3583" s="827">
        <v>0.5</v>
      </c>
      <c r="R3583" s="822">
        <v>3</v>
      </c>
      <c r="S3583" s="827">
        <v>0.5</v>
      </c>
      <c r="T3583" s="826">
        <v>3</v>
      </c>
      <c r="U3583" s="828">
        <v>0.5</v>
      </c>
    </row>
    <row r="3584" spans="1:21" ht="14.45" customHeight="1" x14ac:dyDescent="0.2">
      <c r="A3584" s="821">
        <v>21</v>
      </c>
      <c r="B3584" s="822" t="s">
        <v>3465</v>
      </c>
      <c r="C3584" s="822" t="s">
        <v>3471</v>
      </c>
      <c r="D3584" s="823" t="s">
        <v>6113</v>
      </c>
      <c r="E3584" s="824" t="s">
        <v>3489</v>
      </c>
      <c r="F3584" s="822" t="s">
        <v>3466</v>
      </c>
      <c r="G3584" s="822" t="s">
        <v>3731</v>
      </c>
      <c r="H3584" s="822" t="s">
        <v>329</v>
      </c>
      <c r="I3584" s="822" t="s">
        <v>4292</v>
      </c>
      <c r="J3584" s="822" t="s">
        <v>1870</v>
      </c>
      <c r="K3584" s="822" t="s">
        <v>826</v>
      </c>
      <c r="L3584" s="825">
        <v>132</v>
      </c>
      <c r="M3584" s="825">
        <v>1188</v>
      </c>
      <c r="N3584" s="822">
        <v>9</v>
      </c>
      <c r="O3584" s="826">
        <v>2</v>
      </c>
      <c r="P3584" s="825">
        <v>792</v>
      </c>
      <c r="Q3584" s="827">
        <v>0.66666666666666663</v>
      </c>
      <c r="R3584" s="822">
        <v>6</v>
      </c>
      <c r="S3584" s="827">
        <v>0.66666666666666663</v>
      </c>
      <c r="T3584" s="826">
        <v>1.5</v>
      </c>
      <c r="U3584" s="828">
        <v>0.75</v>
      </c>
    </row>
    <row r="3585" spans="1:21" ht="14.45" customHeight="1" x14ac:dyDescent="0.2">
      <c r="A3585" s="821">
        <v>21</v>
      </c>
      <c r="B3585" s="822" t="s">
        <v>3465</v>
      </c>
      <c r="C3585" s="822" t="s">
        <v>3471</v>
      </c>
      <c r="D3585" s="823" t="s">
        <v>6113</v>
      </c>
      <c r="E3585" s="824" t="s">
        <v>3489</v>
      </c>
      <c r="F3585" s="822" t="s">
        <v>3466</v>
      </c>
      <c r="G3585" s="822" t="s">
        <v>3731</v>
      </c>
      <c r="H3585" s="822" t="s">
        <v>329</v>
      </c>
      <c r="I3585" s="822" t="s">
        <v>3732</v>
      </c>
      <c r="J3585" s="822" t="s">
        <v>1870</v>
      </c>
      <c r="K3585" s="822" t="s">
        <v>1871</v>
      </c>
      <c r="L3585" s="825">
        <v>264</v>
      </c>
      <c r="M3585" s="825">
        <v>528</v>
      </c>
      <c r="N3585" s="822">
        <v>2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21</v>
      </c>
      <c r="B3586" s="822" t="s">
        <v>3465</v>
      </c>
      <c r="C3586" s="822" t="s">
        <v>3471</v>
      </c>
      <c r="D3586" s="823" t="s">
        <v>6113</v>
      </c>
      <c r="E3586" s="824" t="s">
        <v>3489</v>
      </c>
      <c r="F3586" s="822" t="s">
        <v>3466</v>
      </c>
      <c r="G3586" s="822" t="s">
        <v>3731</v>
      </c>
      <c r="H3586" s="822" t="s">
        <v>329</v>
      </c>
      <c r="I3586" s="822" t="s">
        <v>5477</v>
      </c>
      <c r="J3586" s="822" t="s">
        <v>1870</v>
      </c>
      <c r="K3586" s="822" t="s">
        <v>1871</v>
      </c>
      <c r="L3586" s="825">
        <v>264</v>
      </c>
      <c r="M3586" s="825">
        <v>528</v>
      </c>
      <c r="N3586" s="822">
        <v>2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21</v>
      </c>
      <c r="B3587" s="822" t="s">
        <v>3465</v>
      </c>
      <c r="C3587" s="822" t="s">
        <v>3471</v>
      </c>
      <c r="D3587" s="823" t="s">
        <v>6113</v>
      </c>
      <c r="E3587" s="824" t="s">
        <v>3489</v>
      </c>
      <c r="F3587" s="822" t="s">
        <v>3466</v>
      </c>
      <c r="G3587" s="822" t="s">
        <v>3731</v>
      </c>
      <c r="H3587" s="822" t="s">
        <v>662</v>
      </c>
      <c r="I3587" s="822" t="s">
        <v>3089</v>
      </c>
      <c r="J3587" s="822" t="s">
        <v>1870</v>
      </c>
      <c r="K3587" s="822" t="s">
        <v>824</v>
      </c>
      <c r="L3587" s="825">
        <v>65.989999999999995</v>
      </c>
      <c r="M3587" s="825">
        <v>197.96999999999997</v>
      </c>
      <c r="N3587" s="822">
        <v>3</v>
      </c>
      <c r="O3587" s="826">
        <v>0.5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21</v>
      </c>
      <c r="B3588" s="822" t="s">
        <v>3465</v>
      </c>
      <c r="C3588" s="822" t="s">
        <v>3471</v>
      </c>
      <c r="D3588" s="823" t="s">
        <v>6113</v>
      </c>
      <c r="E3588" s="824" t="s">
        <v>3489</v>
      </c>
      <c r="F3588" s="822" t="s">
        <v>3466</v>
      </c>
      <c r="G3588" s="822" t="s">
        <v>3731</v>
      </c>
      <c r="H3588" s="822" t="s">
        <v>662</v>
      </c>
      <c r="I3588" s="822" t="s">
        <v>3090</v>
      </c>
      <c r="J3588" s="822" t="s">
        <v>1870</v>
      </c>
      <c r="K3588" s="822" t="s">
        <v>826</v>
      </c>
      <c r="L3588" s="825">
        <v>132</v>
      </c>
      <c r="M3588" s="825">
        <v>1188</v>
      </c>
      <c r="N3588" s="822">
        <v>9</v>
      </c>
      <c r="O3588" s="826">
        <v>2.5</v>
      </c>
      <c r="P3588" s="825">
        <v>1188</v>
      </c>
      <c r="Q3588" s="827">
        <v>1</v>
      </c>
      <c r="R3588" s="822">
        <v>9</v>
      </c>
      <c r="S3588" s="827">
        <v>1</v>
      </c>
      <c r="T3588" s="826">
        <v>2.5</v>
      </c>
      <c r="U3588" s="828">
        <v>1</v>
      </c>
    </row>
    <row r="3589" spans="1:21" ht="14.45" customHeight="1" x14ac:dyDescent="0.2">
      <c r="A3589" s="821">
        <v>21</v>
      </c>
      <c r="B3589" s="822" t="s">
        <v>3465</v>
      </c>
      <c r="C3589" s="822" t="s">
        <v>3471</v>
      </c>
      <c r="D3589" s="823" t="s">
        <v>6113</v>
      </c>
      <c r="E3589" s="824" t="s">
        <v>3489</v>
      </c>
      <c r="F3589" s="822" t="s">
        <v>3466</v>
      </c>
      <c r="G3589" s="822" t="s">
        <v>3731</v>
      </c>
      <c r="H3589" s="822" t="s">
        <v>662</v>
      </c>
      <c r="I3589" s="822" t="s">
        <v>3317</v>
      </c>
      <c r="J3589" s="822" t="s">
        <v>1870</v>
      </c>
      <c r="K3589" s="822" t="s">
        <v>1871</v>
      </c>
      <c r="L3589" s="825">
        <v>264</v>
      </c>
      <c r="M3589" s="825">
        <v>1584</v>
      </c>
      <c r="N3589" s="822">
        <v>6</v>
      </c>
      <c r="O3589" s="826">
        <v>3</v>
      </c>
      <c r="P3589" s="825">
        <v>1584</v>
      </c>
      <c r="Q3589" s="827">
        <v>1</v>
      </c>
      <c r="R3589" s="822">
        <v>6</v>
      </c>
      <c r="S3589" s="827">
        <v>1</v>
      </c>
      <c r="T3589" s="826">
        <v>3</v>
      </c>
      <c r="U3589" s="828">
        <v>1</v>
      </c>
    </row>
    <row r="3590" spans="1:21" ht="14.45" customHeight="1" x14ac:dyDescent="0.2">
      <c r="A3590" s="821">
        <v>21</v>
      </c>
      <c r="B3590" s="822" t="s">
        <v>3465</v>
      </c>
      <c r="C3590" s="822" t="s">
        <v>3471</v>
      </c>
      <c r="D3590" s="823" t="s">
        <v>6113</v>
      </c>
      <c r="E3590" s="824" t="s">
        <v>3489</v>
      </c>
      <c r="F3590" s="822" t="s">
        <v>3466</v>
      </c>
      <c r="G3590" s="822" t="s">
        <v>3731</v>
      </c>
      <c r="H3590" s="822" t="s">
        <v>662</v>
      </c>
      <c r="I3590" s="822" t="s">
        <v>3733</v>
      </c>
      <c r="J3590" s="822" t="s">
        <v>1870</v>
      </c>
      <c r="K3590" s="822" t="s">
        <v>3341</v>
      </c>
      <c r="L3590" s="825">
        <v>131.97999999999999</v>
      </c>
      <c r="M3590" s="825">
        <v>527.91999999999996</v>
      </c>
      <c r="N3590" s="822">
        <v>4</v>
      </c>
      <c r="O3590" s="826">
        <v>2</v>
      </c>
      <c r="P3590" s="825">
        <v>263.95999999999998</v>
      </c>
      <c r="Q3590" s="827">
        <v>0.5</v>
      </c>
      <c r="R3590" s="822">
        <v>2</v>
      </c>
      <c r="S3590" s="827">
        <v>0.5</v>
      </c>
      <c r="T3590" s="826">
        <v>1</v>
      </c>
      <c r="U3590" s="828">
        <v>0.5</v>
      </c>
    </row>
    <row r="3591" spans="1:21" ht="14.45" customHeight="1" x14ac:dyDescent="0.2">
      <c r="A3591" s="821">
        <v>21</v>
      </c>
      <c r="B3591" s="822" t="s">
        <v>3465</v>
      </c>
      <c r="C3591" s="822" t="s">
        <v>3471</v>
      </c>
      <c r="D3591" s="823" t="s">
        <v>6113</v>
      </c>
      <c r="E3591" s="824" t="s">
        <v>3489</v>
      </c>
      <c r="F3591" s="822" t="s">
        <v>3466</v>
      </c>
      <c r="G3591" s="822" t="s">
        <v>3731</v>
      </c>
      <c r="H3591" s="822" t="s">
        <v>662</v>
      </c>
      <c r="I3591" s="822" t="s">
        <v>3734</v>
      </c>
      <c r="J3591" s="822" t="s">
        <v>1870</v>
      </c>
      <c r="K3591" s="822" t="s">
        <v>3735</v>
      </c>
      <c r="L3591" s="825">
        <v>439.98</v>
      </c>
      <c r="M3591" s="825">
        <v>6159.7200000000012</v>
      </c>
      <c r="N3591" s="822">
        <v>14</v>
      </c>
      <c r="O3591" s="826">
        <v>12</v>
      </c>
      <c r="P3591" s="825">
        <v>4839.7800000000007</v>
      </c>
      <c r="Q3591" s="827">
        <v>0.7857142857142857</v>
      </c>
      <c r="R3591" s="822">
        <v>11</v>
      </c>
      <c r="S3591" s="827">
        <v>0.7857142857142857</v>
      </c>
      <c r="T3591" s="826">
        <v>9.5</v>
      </c>
      <c r="U3591" s="828">
        <v>0.79166666666666663</v>
      </c>
    </row>
    <row r="3592" spans="1:21" ht="14.45" customHeight="1" x14ac:dyDescent="0.2">
      <c r="A3592" s="821">
        <v>21</v>
      </c>
      <c r="B3592" s="822" t="s">
        <v>3465</v>
      </c>
      <c r="C3592" s="822" t="s">
        <v>3471</v>
      </c>
      <c r="D3592" s="823" t="s">
        <v>6113</v>
      </c>
      <c r="E3592" s="824" t="s">
        <v>3489</v>
      </c>
      <c r="F3592" s="822" t="s">
        <v>3466</v>
      </c>
      <c r="G3592" s="822" t="s">
        <v>3736</v>
      </c>
      <c r="H3592" s="822" t="s">
        <v>329</v>
      </c>
      <c r="I3592" s="822" t="s">
        <v>3737</v>
      </c>
      <c r="J3592" s="822" t="s">
        <v>3738</v>
      </c>
      <c r="K3592" s="822" t="s">
        <v>3706</v>
      </c>
      <c r="L3592" s="825">
        <v>176.32</v>
      </c>
      <c r="M3592" s="825">
        <v>176.32</v>
      </c>
      <c r="N3592" s="822">
        <v>1</v>
      </c>
      <c r="O3592" s="826">
        <v>0.5</v>
      </c>
      <c r="P3592" s="825">
        <v>176.32</v>
      </c>
      <c r="Q3592" s="827">
        <v>1</v>
      </c>
      <c r="R3592" s="822">
        <v>1</v>
      </c>
      <c r="S3592" s="827">
        <v>1</v>
      </c>
      <c r="T3592" s="826">
        <v>0.5</v>
      </c>
      <c r="U3592" s="828">
        <v>1</v>
      </c>
    </row>
    <row r="3593" spans="1:21" ht="14.45" customHeight="1" x14ac:dyDescent="0.2">
      <c r="A3593" s="821">
        <v>21</v>
      </c>
      <c r="B3593" s="822" t="s">
        <v>3465</v>
      </c>
      <c r="C3593" s="822" t="s">
        <v>3471</v>
      </c>
      <c r="D3593" s="823" t="s">
        <v>6113</v>
      </c>
      <c r="E3593" s="824" t="s">
        <v>3489</v>
      </c>
      <c r="F3593" s="822" t="s">
        <v>3466</v>
      </c>
      <c r="G3593" s="822" t="s">
        <v>3579</v>
      </c>
      <c r="H3593" s="822" t="s">
        <v>329</v>
      </c>
      <c r="I3593" s="822" t="s">
        <v>3739</v>
      </c>
      <c r="J3593" s="822" t="s">
        <v>1011</v>
      </c>
      <c r="K3593" s="822" t="s">
        <v>1012</v>
      </c>
      <c r="L3593" s="825">
        <v>236.03</v>
      </c>
      <c r="M3593" s="825">
        <v>1652.21</v>
      </c>
      <c r="N3593" s="822">
        <v>7</v>
      </c>
      <c r="O3593" s="826">
        <v>2.5</v>
      </c>
      <c r="P3593" s="825">
        <v>1652.21</v>
      </c>
      <c r="Q3593" s="827">
        <v>1</v>
      </c>
      <c r="R3593" s="822">
        <v>7</v>
      </c>
      <c r="S3593" s="827">
        <v>1</v>
      </c>
      <c r="T3593" s="826">
        <v>2.5</v>
      </c>
      <c r="U3593" s="828">
        <v>1</v>
      </c>
    </row>
    <row r="3594" spans="1:21" ht="14.45" customHeight="1" x14ac:dyDescent="0.2">
      <c r="A3594" s="821">
        <v>21</v>
      </c>
      <c r="B3594" s="822" t="s">
        <v>3465</v>
      </c>
      <c r="C3594" s="822" t="s">
        <v>3471</v>
      </c>
      <c r="D3594" s="823" t="s">
        <v>6113</v>
      </c>
      <c r="E3594" s="824" t="s">
        <v>3489</v>
      </c>
      <c r="F3594" s="822" t="s">
        <v>3466</v>
      </c>
      <c r="G3594" s="822" t="s">
        <v>3579</v>
      </c>
      <c r="H3594" s="822" t="s">
        <v>329</v>
      </c>
      <c r="I3594" s="822" t="s">
        <v>3741</v>
      </c>
      <c r="J3594" s="822" t="s">
        <v>3581</v>
      </c>
      <c r="K3594" s="822" t="s">
        <v>1012</v>
      </c>
      <c r="L3594" s="825">
        <v>236.03</v>
      </c>
      <c r="M3594" s="825">
        <v>21714.760000000009</v>
      </c>
      <c r="N3594" s="822">
        <v>92</v>
      </c>
      <c r="O3594" s="826">
        <v>42.5</v>
      </c>
      <c r="P3594" s="825">
        <v>17702.250000000007</v>
      </c>
      <c r="Q3594" s="827">
        <v>0.81521739130434778</v>
      </c>
      <c r="R3594" s="822">
        <v>75</v>
      </c>
      <c r="S3594" s="827">
        <v>0.81521739130434778</v>
      </c>
      <c r="T3594" s="826">
        <v>35.5</v>
      </c>
      <c r="U3594" s="828">
        <v>0.83529411764705885</v>
      </c>
    </row>
    <row r="3595" spans="1:21" ht="14.45" customHeight="1" x14ac:dyDescent="0.2">
      <c r="A3595" s="821">
        <v>21</v>
      </c>
      <c r="B3595" s="822" t="s">
        <v>3465</v>
      </c>
      <c r="C3595" s="822" t="s">
        <v>3471</v>
      </c>
      <c r="D3595" s="823" t="s">
        <v>6113</v>
      </c>
      <c r="E3595" s="824" t="s">
        <v>3489</v>
      </c>
      <c r="F3595" s="822" t="s">
        <v>3466</v>
      </c>
      <c r="G3595" s="822" t="s">
        <v>3744</v>
      </c>
      <c r="H3595" s="822" t="s">
        <v>329</v>
      </c>
      <c r="I3595" s="822" t="s">
        <v>3748</v>
      </c>
      <c r="J3595" s="822" t="s">
        <v>3749</v>
      </c>
      <c r="K3595" s="822" t="s">
        <v>3750</v>
      </c>
      <c r="L3595" s="825">
        <v>70.48</v>
      </c>
      <c r="M3595" s="825">
        <v>140.96</v>
      </c>
      <c r="N3595" s="822">
        <v>2</v>
      </c>
      <c r="O3595" s="826">
        <v>1</v>
      </c>
      <c r="P3595" s="825">
        <v>140.96</v>
      </c>
      <c r="Q3595" s="827">
        <v>1</v>
      </c>
      <c r="R3595" s="822">
        <v>2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21</v>
      </c>
      <c r="B3596" s="822" t="s">
        <v>3465</v>
      </c>
      <c r="C3596" s="822" t="s">
        <v>3471</v>
      </c>
      <c r="D3596" s="823" t="s">
        <v>6113</v>
      </c>
      <c r="E3596" s="824" t="s">
        <v>3489</v>
      </c>
      <c r="F3596" s="822" t="s">
        <v>3466</v>
      </c>
      <c r="G3596" s="822" t="s">
        <v>3744</v>
      </c>
      <c r="H3596" s="822" t="s">
        <v>329</v>
      </c>
      <c r="I3596" s="822" t="s">
        <v>4559</v>
      </c>
      <c r="J3596" s="822" t="s">
        <v>884</v>
      </c>
      <c r="K3596" s="822" t="s">
        <v>4560</v>
      </c>
      <c r="L3596" s="825">
        <v>117.47</v>
      </c>
      <c r="M3596" s="825">
        <v>117.47</v>
      </c>
      <c r="N3596" s="822">
        <v>1</v>
      </c>
      <c r="O3596" s="826">
        <v>1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21</v>
      </c>
      <c r="B3597" s="822" t="s">
        <v>3465</v>
      </c>
      <c r="C3597" s="822" t="s">
        <v>3471</v>
      </c>
      <c r="D3597" s="823" t="s">
        <v>6113</v>
      </c>
      <c r="E3597" s="824" t="s">
        <v>3489</v>
      </c>
      <c r="F3597" s="822" t="s">
        <v>3466</v>
      </c>
      <c r="G3597" s="822" t="s">
        <v>3751</v>
      </c>
      <c r="H3597" s="822" t="s">
        <v>329</v>
      </c>
      <c r="I3597" s="822" t="s">
        <v>3754</v>
      </c>
      <c r="J3597" s="822" t="s">
        <v>874</v>
      </c>
      <c r="K3597" s="822" t="s">
        <v>3755</v>
      </c>
      <c r="L3597" s="825">
        <v>182.22</v>
      </c>
      <c r="M3597" s="825">
        <v>1457.7599999999998</v>
      </c>
      <c r="N3597" s="822">
        <v>8</v>
      </c>
      <c r="O3597" s="826">
        <v>5</v>
      </c>
      <c r="P3597" s="825">
        <v>911.09999999999991</v>
      </c>
      <c r="Q3597" s="827">
        <v>0.625</v>
      </c>
      <c r="R3597" s="822">
        <v>5</v>
      </c>
      <c r="S3597" s="827">
        <v>0.625</v>
      </c>
      <c r="T3597" s="826">
        <v>2</v>
      </c>
      <c r="U3597" s="828">
        <v>0.4</v>
      </c>
    </row>
    <row r="3598" spans="1:21" ht="14.45" customHeight="1" x14ac:dyDescent="0.2">
      <c r="A3598" s="821">
        <v>21</v>
      </c>
      <c r="B3598" s="822" t="s">
        <v>3465</v>
      </c>
      <c r="C3598" s="822" t="s">
        <v>3471</v>
      </c>
      <c r="D3598" s="823" t="s">
        <v>6113</v>
      </c>
      <c r="E3598" s="824" t="s">
        <v>3489</v>
      </c>
      <c r="F3598" s="822" t="s">
        <v>3466</v>
      </c>
      <c r="G3598" s="822" t="s">
        <v>3751</v>
      </c>
      <c r="H3598" s="822" t="s">
        <v>329</v>
      </c>
      <c r="I3598" s="822" t="s">
        <v>3757</v>
      </c>
      <c r="J3598" s="822" t="s">
        <v>874</v>
      </c>
      <c r="K3598" s="822" t="s">
        <v>1884</v>
      </c>
      <c r="L3598" s="825">
        <v>273.33</v>
      </c>
      <c r="M3598" s="825">
        <v>819.99</v>
      </c>
      <c r="N3598" s="822">
        <v>3</v>
      </c>
      <c r="O3598" s="826">
        <v>1.5</v>
      </c>
      <c r="P3598" s="825">
        <v>819.99</v>
      </c>
      <c r="Q3598" s="827">
        <v>1</v>
      </c>
      <c r="R3598" s="822">
        <v>3</v>
      </c>
      <c r="S3598" s="827">
        <v>1</v>
      </c>
      <c r="T3598" s="826">
        <v>1.5</v>
      </c>
      <c r="U3598" s="828">
        <v>1</v>
      </c>
    </row>
    <row r="3599" spans="1:21" ht="14.45" customHeight="1" x14ac:dyDescent="0.2">
      <c r="A3599" s="821">
        <v>21</v>
      </c>
      <c r="B3599" s="822" t="s">
        <v>3465</v>
      </c>
      <c r="C3599" s="822" t="s">
        <v>3471</v>
      </c>
      <c r="D3599" s="823" t="s">
        <v>6113</v>
      </c>
      <c r="E3599" s="824" t="s">
        <v>3489</v>
      </c>
      <c r="F3599" s="822" t="s">
        <v>3466</v>
      </c>
      <c r="G3599" s="822" t="s">
        <v>3751</v>
      </c>
      <c r="H3599" s="822" t="s">
        <v>329</v>
      </c>
      <c r="I3599" s="822" t="s">
        <v>4964</v>
      </c>
      <c r="J3599" s="822" t="s">
        <v>874</v>
      </c>
      <c r="K3599" s="822" t="s">
        <v>3755</v>
      </c>
      <c r="L3599" s="825">
        <v>182.22</v>
      </c>
      <c r="M3599" s="825">
        <v>911.09999999999991</v>
      </c>
      <c r="N3599" s="822">
        <v>5</v>
      </c>
      <c r="O3599" s="826">
        <v>3.5</v>
      </c>
      <c r="P3599" s="825">
        <v>364.44</v>
      </c>
      <c r="Q3599" s="827">
        <v>0.4</v>
      </c>
      <c r="R3599" s="822">
        <v>2</v>
      </c>
      <c r="S3599" s="827">
        <v>0.4</v>
      </c>
      <c r="T3599" s="826">
        <v>1</v>
      </c>
      <c r="U3599" s="828">
        <v>0.2857142857142857</v>
      </c>
    </row>
    <row r="3600" spans="1:21" ht="14.45" customHeight="1" x14ac:dyDescent="0.2">
      <c r="A3600" s="821">
        <v>21</v>
      </c>
      <c r="B3600" s="822" t="s">
        <v>3465</v>
      </c>
      <c r="C3600" s="822" t="s">
        <v>3471</v>
      </c>
      <c r="D3600" s="823" t="s">
        <v>6113</v>
      </c>
      <c r="E3600" s="824" t="s">
        <v>3489</v>
      </c>
      <c r="F3600" s="822" t="s">
        <v>3466</v>
      </c>
      <c r="G3600" s="822" t="s">
        <v>3751</v>
      </c>
      <c r="H3600" s="822" t="s">
        <v>329</v>
      </c>
      <c r="I3600" s="822" t="s">
        <v>5281</v>
      </c>
      <c r="J3600" s="822" t="s">
        <v>874</v>
      </c>
      <c r="K3600" s="822" t="s">
        <v>5282</v>
      </c>
      <c r="L3600" s="825">
        <v>273.33</v>
      </c>
      <c r="M3600" s="825">
        <v>546.66</v>
      </c>
      <c r="N3600" s="822">
        <v>2</v>
      </c>
      <c r="O3600" s="826">
        <v>1.5</v>
      </c>
      <c r="P3600" s="825">
        <v>273.33</v>
      </c>
      <c r="Q3600" s="827">
        <v>0.5</v>
      </c>
      <c r="R3600" s="822">
        <v>1</v>
      </c>
      <c r="S3600" s="827">
        <v>0.5</v>
      </c>
      <c r="T3600" s="826">
        <v>0.5</v>
      </c>
      <c r="U3600" s="828">
        <v>0.33333333333333331</v>
      </c>
    </row>
    <row r="3601" spans="1:21" ht="14.45" customHeight="1" x14ac:dyDescent="0.2">
      <c r="A3601" s="821">
        <v>21</v>
      </c>
      <c r="B3601" s="822" t="s">
        <v>3465</v>
      </c>
      <c r="C3601" s="822" t="s">
        <v>3471</v>
      </c>
      <c r="D3601" s="823" t="s">
        <v>6113</v>
      </c>
      <c r="E3601" s="824" t="s">
        <v>3489</v>
      </c>
      <c r="F3601" s="822" t="s">
        <v>3466</v>
      </c>
      <c r="G3601" s="822" t="s">
        <v>3758</v>
      </c>
      <c r="H3601" s="822" t="s">
        <v>329</v>
      </c>
      <c r="I3601" s="822" t="s">
        <v>3759</v>
      </c>
      <c r="J3601" s="822" t="s">
        <v>1427</v>
      </c>
      <c r="K3601" s="822" t="s">
        <v>3760</v>
      </c>
      <c r="L3601" s="825">
        <v>29.13</v>
      </c>
      <c r="M3601" s="825">
        <v>233.04</v>
      </c>
      <c r="N3601" s="822">
        <v>8</v>
      </c>
      <c r="O3601" s="826">
        <v>2</v>
      </c>
      <c r="P3601" s="825">
        <v>116.52</v>
      </c>
      <c r="Q3601" s="827">
        <v>0.5</v>
      </c>
      <c r="R3601" s="822">
        <v>4</v>
      </c>
      <c r="S3601" s="827">
        <v>0.5</v>
      </c>
      <c r="T3601" s="826">
        <v>1</v>
      </c>
      <c r="U3601" s="828">
        <v>0.5</v>
      </c>
    </row>
    <row r="3602" spans="1:21" ht="14.45" customHeight="1" x14ac:dyDescent="0.2">
      <c r="A3602" s="821">
        <v>21</v>
      </c>
      <c r="B3602" s="822" t="s">
        <v>3465</v>
      </c>
      <c r="C3602" s="822" t="s">
        <v>3471</v>
      </c>
      <c r="D3602" s="823" t="s">
        <v>6113</v>
      </c>
      <c r="E3602" s="824" t="s">
        <v>3489</v>
      </c>
      <c r="F3602" s="822" t="s">
        <v>3466</v>
      </c>
      <c r="G3602" s="822" t="s">
        <v>5796</v>
      </c>
      <c r="H3602" s="822" t="s">
        <v>329</v>
      </c>
      <c r="I3602" s="822" t="s">
        <v>5797</v>
      </c>
      <c r="J3602" s="822" t="s">
        <v>5798</v>
      </c>
      <c r="K3602" s="822" t="s">
        <v>5799</v>
      </c>
      <c r="L3602" s="825">
        <v>88.31</v>
      </c>
      <c r="M3602" s="825">
        <v>176.62</v>
      </c>
      <c r="N3602" s="822">
        <v>2</v>
      </c>
      <c r="O3602" s="826">
        <v>0.5</v>
      </c>
      <c r="P3602" s="825">
        <v>176.62</v>
      </c>
      <c r="Q3602" s="827">
        <v>1</v>
      </c>
      <c r="R3602" s="822">
        <v>2</v>
      </c>
      <c r="S3602" s="827">
        <v>1</v>
      </c>
      <c r="T3602" s="826">
        <v>0.5</v>
      </c>
      <c r="U3602" s="828">
        <v>1</v>
      </c>
    </row>
    <row r="3603" spans="1:21" ht="14.45" customHeight="1" x14ac:dyDescent="0.2">
      <c r="A3603" s="821">
        <v>21</v>
      </c>
      <c r="B3603" s="822" t="s">
        <v>3465</v>
      </c>
      <c r="C3603" s="822" t="s">
        <v>3471</v>
      </c>
      <c r="D3603" s="823" t="s">
        <v>6113</v>
      </c>
      <c r="E3603" s="824" t="s">
        <v>3489</v>
      </c>
      <c r="F3603" s="822" t="s">
        <v>3466</v>
      </c>
      <c r="G3603" s="822" t="s">
        <v>4316</v>
      </c>
      <c r="H3603" s="822" t="s">
        <v>329</v>
      </c>
      <c r="I3603" s="822" t="s">
        <v>4817</v>
      </c>
      <c r="J3603" s="822" t="s">
        <v>4818</v>
      </c>
      <c r="K3603" s="822" t="s">
        <v>1993</v>
      </c>
      <c r="L3603" s="825">
        <v>633.49</v>
      </c>
      <c r="M3603" s="825">
        <v>1900.47</v>
      </c>
      <c r="N3603" s="822">
        <v>3</v>
      </c>
      <c r="O3603" s="826">
        <v>1</v>
      </c>
      <c r="P3603" s="825">
        <v>1900.47</v>
      </c>
      <c r="Q3603" s="827">
        <v>1</v>
      </c>
      <c r="R3603" s="822">
        <v>3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21</v>
      </c>
      <c r="B3604" s="822" t="s">
        <v>3465</v>
      </c>
      <c r="C3604" s="822" t="s">
        <v>3471</v>
      </c>
      <c r="D3604" s="823" t="s">
        <v>6113</v>
      </c>
      <c r="E3604" s="824" t="s">
        <v>3489</v>
      </c>
      <c r="F3604" s="822" t="s">
        <v>3466</v>
      </c>
      <c r="G3604" s="822" t="s">
        <v>3558</v>
      </c>
      <c r="H3604" s="822" t="s">
        <v>329</v>
      </c>
      <c r="I3604" s="822" t="s">
        <v>3559</v>
      </c>
      <c r="J3604" s="822" t="s">
        <v>890</v>
      </c>
      <c r="K3604" s="822" t="s">
        <v>3560</v>
      </c>
      <c r="L3604" s="825">
        <v>0</v>
      </c>
      <c r="M3604" s="825">
        <v>0</v>
      </c>
      <c r="N3604" s="822">
        <v>3</v>
      </c>
      <c r="O3604" s="826">
        <v>1.5</v>
      </c>
      <c r="P3604" s="825">
        <v>0</v>
      </c>
      <c r="Q3604" s="827"/>
      <c r="R3604" s="822">
        <v>1</v>
      </c>
      <c r="S3604" s="827">
        <v>0.33333333333333331</v>
      </c>
      <c r="T3604" s="826">
        <v>1</v>
      </c>
      <c r="U3604" s="828">
        <v>0.66666666666666663</v>
      </c>
    </row>
    <row r="3605" spans="1:21" ht="14.45" customHeight="1" x14ac:dyDescent="0.2">
      <c r="A3605" s="821">
        <v>21</v>
      </c>
      <c r="B3605" s="822" t="s">
        <v>3465</v>
      </c>
      <c r="C3605" s="822" t="s">
        <v>3471</v>
      </c>
      <c r="D3605" s="823" t="s">
        <v>6113</v>
      </c>
      <c r="E3605" s="824" t="s">
        <v>3489</v>
      </c>
      <c r="F3605" s="822" t="s">
        <v>3466</v>
      </c>
      <c r="G3605" s="822" t="s">
        <v>3782</v>
      </c>
      <c r="H3605" s="822" t="s">
        <v>662</v>
      </c>
      <c r="I3605" s="822" t="s">
        <v>4330</v>
      </c>
      <c r="J3605" s="822" t="s">
        <v>4331</v>
      </c>
      <c r="K3605" s="822" t="s">
        <v>3785</v>
      </c>
      <c r="L3605" s="825">
        <v>219.25</v>
      </c>
      <c r="M3605" s="825">
        <v>5262</v>
      </c>
      <c r="N3605" s="822">
        <v>24</v>
      </c>
      <c r="O3605" s="826">
        <v>7</v>
      </c>
      <c r="P3605" s="825">
        <v>4604.25</v>
      </c>
      <c r="Q3605" s="827">
        <v>0.875</v>
      </c>
      <c r="R3605" s="822">
        <v>21</v>
      </c>
      <c r="S3605" s="827">
        <v>0.875</v>
      </c>
      <c r="T3605" s="826">
        <v>6</v>
      </c>
      <c r="U3605" s="828">
        <v>0.8571428571428571</v>
      </c>
    </row>
    <row r="3606" spans="1:21" ht="14.45" customHeight="1" x14ac:dyDescent="0.2">
      <c r="A3606" s="821">
        <v>21</v>
      </c>
      <c r="B3606" s="822" t="s">
        <v>3465</v>
      </c>
      <c r="C3606" s="822" t="s">
        <v>3471</v>
      </c>
      <c r="D3606" s="823" t="s">
        <v>6113</v>
      </c>
      <c r="E3606" s="824" t="s">
        <v>3489</v>
      </c>
      <c r="F3606" s="822" t="s">
        <v>3466</v>
      </c>
      <c r="G3606" s="822" t="s">
        <v>3782</v>
      </c>
      <c r="H3606" s="822" t="s">
        <v>329</v>
      </c>
      <c r="I3606" s="822" t="s">
        <v>3783</v>
      </c>
      <c r="J3606" s="822" t="s">
        <v>3784</v>
      </c>
      <c r="K3606" s="822" t="s">
        <v>3785</v>
      </c>
      <c r="L3606" s="825">
        <v>219.25</v>
      </c>
      <c r="M3606" s="825">
        <v>79587.75</v>
      </c>
      <c r="N3606" s="822">
        <v>363</v>
      </c>
      <c r="O3606" s="826">
        <v>120</v>
      </c>
      <c r="P3606" s="825">
        <v>58101.25</v>
      </c>
      <c r="Q3606" s="827">
        <v>0.73002754820936644</v>
      </c>
      <c r="R3606" s="822">
        <v>265</v>
      </c>
      <c r="S3606" s="827">
        <v>0.73002754820936644</v>
      </c>
      <c r="T3606" s="826">
        <v>86.5</v>
      </c>
      <c r="U3606" s="828">
        <v>0.72083333333333333</v>
      </c>
    </row>
    <row r="3607" spans="1:21" ht="14.45" customHeight="1" x14ac:dyDescent="0.2">
      <c r="A3607" s="821">
        <v>21</v>
      </c>
      <c r="B3607" s="822" t="s">
        <v>3465</v>
      </c>
      <c r="C3607" s="822" t="s">
        <v>3471</v>
      </c>
      <c r="D3607" s="823" t="s">
        <v>6113</v>
      </c>
      <c r="E3607" s="824" t="s">
        <v>3489</v>
      </c>
      <c r="F3607" s="822" t="s">
        <v>3466</v>
      </c>
      <c r="G3607" s="822" t="s">
        <v>3540</v>
      </c>
      <c r="H3607" s="822" t="s">
        <v>662</v>
      </c>
      <c r="I3607" s="822" t="s">
        <v>3786</v>
      </c>
      <c r="J3607" s="822" t="s">
        <v>3787</v>
      </c>
      <c r="K3607" s="822" t="s">
        <v>3788</v>
      </c>
      <c r="L3607" s="825">
        <v>650.4</v>
      </c>
      <c r="M3607" s="825">
        <v>2601.6</v>
      </c>
      <c r="N3607" s="822">
        <v>4</v>
      </c>
      <c r="O3607" s="826">
        <v>1</v>
      </c>
      <c r="P3607" s="825">
        <v>2601.6</v>
      </c>
      <c r="Q3607" s="827">
        <v>1</v>
      </c>
      <c r="R3607" s="822">
        <v>4</v>
      </c>
      <c r="S3607" s="827">
        <v>1</v>
      </c>
      <c r="T3607" s="826">
        <v>1</v>
      </c>
      <c r="U3607" s="828">
        <v>1</v>
      </c>
    </row>
    <row r="3608" spans="1:21" ht="14.45" customHeight="1" x14ac:dyDescent="0.2">
      <c r="A3608" s="821">
        <v>21</v>
      </c>
      <c r="B3608" s="822" t="s">
        <v>3465</v>
      </c>
      <c r="C3608" s="822" t="s">
        <v>3471</v>
      </c>
      <c r="D3608" s="823" t="s">
        <v>6113</v>
      </c>
      <c r="E3608" s="824" t="s">
        <v>3489</v>
      </c>
      <c r="F3608" s="822" t="s">
        <v>3466</v>
      </c>
      <c r="G3608" s="822" t="s">
        <v>3540</v>
      </c>
      <c r="H3608" s="822" t="s">
        <v>662</v>
      </c>
      <c r="I3608" s="822" t="s">
        <v>5800</v>
      </c>
      <c r="J3608" s="822" t="s">
        <v>3787</v>
      </c>
      <c r="K3608" s="822" t="s">
        <v>3799</v>
      </c>
      <c r="L3608" s="825">
        <v>975.59</v>
      </c>
      <c r="M3608" s="825">
        <v>2926.77</v>
      </c>
      <c r="N3608" s="822">
        <v>3</v>
      </c>
      <c r="O3608" s="826">
        <v>1</v>
      </c>
      <c r="P3608" s="825">
        <v>2926.77</v>
      </c>
      <c r="Q3608" s="827">
        <v>1</v>
      </c>
      <c r="R3608" s="822">
        <v>3</v>
      </c>
      <c r="S3608" s="827">
        <v>1</v>
      </c>
      <c r="T3608" s="826">
        <v>1</v>
      </c>
      <c r="U3608" s="828">
        <v>1</v>
      </c>
    </row>
    <row r="3609" spans="1:21" ht="14.45" customHeight="1" x14ac:dyDescent="0.2">
      <c r="A3609" s="821">
        <v>21</v>
      </c>
      <c r="B3609" s="822" t="s">
        <v>3465</v>
      </c>
      <c r="C3609" s="822" t="s">
        <v>3471</v>
      </c>
      <c r="D3609" s="823" t="s">
        <v>6113</v>
      </c>
      <c r="E3609" s="824" t="s">
        <v>3489</v>
      </c>
      <c r="F3609" s="822" t="s">
        <v>3466</v>
      </c>
      <c r="G3609" s="822" t="s">
        <v>3540</v>
      </c>
      <c r="H3609" s="822" t="s">
        <v>662</v>
      </c>
      <c r="I3609" s="822" t="s">
        <v>3789</v>
      </c>
      <c r="J3609" s="822" t="s">
        <v>3015</v>
      </c>
      <c r="K3609" s="822" t="s">
        <v>3790</v>
      </c>
      <c r="L3609" s="825">
        <v>5322.08</v>
      </c>
      <c r="M3609" s="825">
        <v>31932.480000000003</v>
      </c>
      <c r="N3609" s="822">
        <v>6</v>
      </c>
      <c r="O3609" s="826">
        <v>2</v>
      </c>
      <c r="P3609" s="825">
        <v>31932.480000000003</v>
      </c>
      <c r="Q3609" s="827">
        <v>1</v>
      </c>
      <c r="R3609" s="822">
        <v>6</v>
      </c>
      <c r="S3609" s="827">
        <v>1</v>
      </c>
      <c r="T3609" s="826">
        <v>2</v>
      </c>
      <c r="U3609" s="828">
        <v>1</v>
      </c>
    </row>
    <row r="3610" spans="1:21" ht="14.45" customHeight="1" x14ac:dyDescent="0.2">
      <c r="A3610" s="821">
        <v>21</v>
      </c>
      <c r="B3610" s="822" t="s">
        <v>3465</v>
      </c>
      <c r="C3610" s="822" t="s">
        <v>3471</v>
      </c>
      <c r="D3610" s="823" t="s">
        <v>6113</v>
      </c>
      <c r="E3610" s="824" t="s">
        <v>3489</v>
      </c>
      <c r="F3610" s="822" t="s">
        <v>3466</v>
      </c>
      <c r="G3610" s="822" t="s">
        <v>3540</v>
      </c>
      <c r="H3610" s="822" t="s">
        <v>662</v>
      </c>
      <c r="I3610" s="822" t="s">
        <v>3022</v>
      </c>
      <c r="J3610" s="822" t="s">
        <v>3018</v>
      </c>
      <c r="K3610" s="822" t="s">
        <v>3023</v>
      </c>
      <c r="L3610" s="825">
        <v>325.2</v>
      </c>
      <c r="M3610" s="825">
        <v>9430.7999999999993</v>
      </c>
      <c r="N3610" s="822">
        <v>29</v>
      </c>
      <c r="O3610" s="826">
        <v>7</v>
      </c>
      <c r="P3610" s="825">
        <v>1626</v>
      </c>
      <c r="Q3610" s="827">
        <v>0.17241379310344829</v>
      </c>
      <c r="R3610" s="822">
        <v>5</v>
      </c>
      <c r="S3610" s="827">
        <v>0.17241379310344829</v>
      </c>
      <c r="T3610" s="826">
        <v>1</v>
      </c>
      <c r="U3610" s="828">
        <v>0.14285714285714285</v>
      </c>
    </row>
    <row r="3611" spans="1:21" ht="14.45" customHeight="1" x14ac:dyDescent="0.2">
      <c r="A3611" s="821">
        <v>21</v>
      </c>
      <c r="B3611" s="822" t="s">
        <v>3465</v>
      </c>
      <c r="C3611" s="822" t="s">
        <v>3471</v>
      </c>
      <c r="D3611" s="823" t="s">
        <v>6113</v>
      </c>
      <c r="E3611" s="824" t="s">
        <v>3489</v>
      </c>
      <c r="F3611" s="822" t="s">
        <v>3466</v>
      </c>
      <c r="G3611" s="822" t="s">
        <v>3540</v>
      </c>
      <c r="H3611" s="822" t="s">
        <v>662</v>
      </c>
      <c r="I3611" s="822" t="s">
        <v>3024</v>
      </c>
      <c r="J3611" s="822" t="s">
        <v>3018</v>
      </c>
      <c r="K3611" s="822" t="s">
        <v>3025</v>
      </c>
      <c r="L3611" s="825">
        <v>650.4</v>
      </c>
      <c r="M3611" s="825">
        <v>8455.2000000000007</v>
      </c>
      <c r="N3611" s="822">
        <v>13</v>
      </c>
      <c r="O3611" s="826">
        <v>3</v>
      </c>
      <c r="P3611" s="825">
        <v>5853.6</v>
      </c>
      <c r="Q3611" s="827">
        <v>0.69230769230769229</v>
      </c>
      <c r="R3611" s="822">
        <v>9</v>
      </c>
      <c r="S3611" s="827">
        <v>0.69230769230769229</v>
      </c>
      <c r="T3611" s="826">
        <v>2</v>
      </c>
      <c r="U3611" s="828">
        <v>0.66666666666666663</v>
      </c>
    </row>
    <row r="3612" spans="1:21" ht="14.45" customHeight="1" x14ac:dyDescent="0.2">
      <c r="A3612" s="821">
        <v>21</v>
      </c>
      <c r="B3612" s="822" t="s">
        <v>3465</v>
      </c>
      <c r="C3612" s="822" t="s">
        <v>3471</v>
      </c>
      <c r="D3612" s="823" t="s">
        <v>6113</v>
      </c>
      <c r="E3612" s="824" t="s">
        <v>3489</v>
      </c>
      <c r="F3612" s="822" t="s">
        <v>3466</v>
      </c>
      <c r="G3612" s="822" t="s">
        <v>3540</v>
      </c>
      <c r="H3612" s="822" t="s">
        <v>662</v>
      </c>
      <c r="I3612" s="822" t="s">
        <v>3541</v>
      </c>
      <c r="J3612" s="822" t="s">
        <v>3542</v>
      </c>
      <c r="K3612" s="822" t="s">
        <v>3543</v>
      </c>
      <c r="L3612" s="825">
        <v>325.2</v>
      </c>
      <c r="M3612" s="825">
        <v>325.2</v>
      </c>
      <c r="N3612" s="822">
        <v>1</v>
      </c>
      <c r="O3612" s="826">
        <v>1</v>
      </c>
      <c r="P3612" s="825">
        <v>325.2</v>
      </c>
      <c r="Q3612" s="827">
        <v>1</v>
      </c>
      <c r="R3612" s="822">
        <v>1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21</v>
      </c>
      <c r="B3613" s="822" t="s">
        <v>3465</v>
      </c>
      <c r="C3613" s="822" t="s">
        <v>3471</v>
      </c>
      <c r="D3613" s="823" t="s">
        <v>6113</v>
      </c>
      <c r="E3613" s="824" t="s">
        <v>3489</v>
      </c>
      <c r="F3613" s="822" t="s">
        <v>3466</v>
      </c>
      <c r="G3613" s="822" t="s">
        <v>3540</v>
      </c>
      <c r="H3613" s="822" t="s">
        <v>662</v>
      </c>
      <c r="I3613" s="822" t="s">
        <v>3796</v>
      </c>
      <c r="J3613" s="822" t="s">
        <v>3015</v>
      </c>
      <c r="K3613" s="822" t="s">
        <v>3797</v>
      </c>
      <c r="L3613" s="825">
        <v>5322.08</v>
      </c>
      <c r="M3613" s="825">
        <v>26610.400000000001</v>
      </c>
      <c r="N3613" s="822">
        <v>5</v>
      </c>
      <c r="O3613" s="826">
        <v>2</v>
      </c>
      <c r="P3613" s="825">
        <v>26610.400000000001</v>
      </c>
      <c r="Q3613" s="827">
        <v>1</v>
      </c>
      <c r="R3613" s="822">
        <v>5</v>
      </c>
      <c r="S3613" s="827">
        <v>1</v>
      </c>
      <c r="T3613" s="826">
        <v>2</v>
      </c>
      <c r="U3613" s="828">
        <v>1</v>
      </c>
    </row>
    <row r="3614" spans="1:21" ht="14.45" customHeight="1" x14ac:dyDescent="0.2">
      <c r="A3614" s="821">
        <v>21</v>
      </c>
      <c r="B3614" s="822" t="s">
        <v>3465</v>
      </c>
      <c r="C3614" s="822" t="s">
        <v>3471</v>
      </c>
      <c r="D3614" s="823" t="s">
        <v>6113</v>
      </c>
      <c r="E3614" s="824" t="s">
        <v>3489</v>
      </c>
      <c r="F3614" s="822" t="s">
        <v>3466</v>
      </c>
      <c r="G3614" s="822" t="s">
        <v>3548</v>
      </c>
      <c r="H3614" s="822" t="s">
        <v>662</v>
      </c>
      <c r="I3614" s="822" t="s">
        <v>2738</v>
      </c>
      <c r="J3614" s="822" t="s">
        <v>2739</v>
      </c>
      <c r="K3614" s="822" t="s">
        <v>2740</v>
      </c>
      <c r="L3614" s="825">
        <v>42.51</v>
      </c>
      <c r="M3614" s="825">
        <v>255.05999999999997</v>
      </c>
      <c r="N3614" s="822">
        <v>6</v>
      </c>
      <c r="O3614" s="826">
        <v>4.5</v>
      </c>
      <c r="P3614" s="825">
        <v>212.54999999999998</v>
      </c>
      <c r="Q3614" s="827">
        <v>0.83333333333333337</v>
      </c>
      <c r="R3614" s="822">
        <v>5</v>
      </c>
      <c r="S3614" s="827">
        <v>0.83333333333333337</v>
      </c>
      <c r="T3614" s="826">
        <v>4</v>
      </c>
      <c r="U3614" s="828">
        <v>0.88888888888888884</v>
      </c>
    </row>
    <row r="3615" spans="1:21" ht="14.45" customHeight="1" x14ac:dyDescent="0.2">
      <c r="A3615" s="821">
        <v>21</v>
      </c>
      <c r="B3615" s="822" t="s">
        <v>3465</v>
      </c>
      <c r="C3615" s="822" t="s">
        <v>3471</v>
      </c>
      <c r="D3615" s="823" t="s">
        <v>6113</v>
      </c>
      <c r="E3615" s="824" t="s">
        <v>3489</v>
      </c>
      <c r="F3615" s="822" t="s">
        <v>3466</v>
      </c>
      <c r="G3615" s="822" t="s">
        <v>3548</v>
      </c>
      <c r="H3615" s="822" t="s">
        <v>662</v>
      </c>
      <c r="I3615" s="822" t="s">
        <v>4342</v>
      </c>
      <c r="J3615" s="822" t="s">
        <v>2739</v>
      </c>
      <c r="K3615" s="822" t="s">
        <v>4343</v>
      </c>
      <c r="L3615" s="825">
        <v>85.02</v>
      </c>
      <c r="M3615" s="825">
        <v>1020.2399999999999</v>
      </c>
      <c r="N3615" s="822">
        <v>12</v>
      </c>
      <c r="O3615" s="826">
        <v>9.5</v>
      </c>
      <c r="P3615" s="825">
        <v>510.11999999999995</v>
      </c>
      <c r="Q3615" s="827">
        <v>0.5</v>
      </c>
      <c r="R3615" s="822">
        <v>6</v>
      </c>
      <c r="S3615" s="827">
        <v>0.5</v>
      </c>
      <c r="T3615" s="826">
        <v>4.5</v>
      </c>
      <c r="U3615" s="828">
        <v>0.47368421052631576</v>
      </c>
    </row>
    <row r="3616" spans="1:21" ht="14.45" customHeight="1" x14ac:dyDescent="0.2">
      <c r="A3616" s="821">
        <v>21</v>
      </c>
      <c r="B3616" s="822" t="s">
        <v>3465</v>
      </c>
      <c r="C3616" s="822" t="s">
        <v>3471</v>
      </c>
      <c r="D3616" s="823" t="s">
        <v>6113</v>
      </c>
      <c r="E3616" s="824" t="s">
        <v>3489</v>
      </c>
      <c r="F3616" s="822" t="s">
        <v>3466</v>
      </c>
      <c r="G3616" s="822" t="s">
        <v>3811</v>
      </c>
      <c r="H3616" s="822" t="s">
        <v>662</v>
      </c>
      <c r="I3616" s="822" t="s">
        <v>3053</v>
      </c>
      <c r="J3616" s="822" t="s">
        <v>3054</v>
      </c>
      <c r="K3616" s="822" t="s">
        <v>3055</v>
      </c>
      <c r="L3616" s="825">
        <v>113.16</v>
      </c>
      <c r="M3616" s="825">
        <v>226.32</v>
      </c>
      <c r="N3616" s="822">
        <v>2</v>
      </c>
      <c r="O3616" s="826">
        <v>0.5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21</v>
      </c>
      <c r="B3617" s="822" t="s">
        <v>3465</v>
      </c>
      <c r="C3617" s="822" t="s">
        <v>3471</v>
      </c>
      <c r="D3617" s="823" t="s">
        <v>6113</v>
      </c>
      <c r="E3617" s="824" t="s">
        <v>3489</v>
      </c>
      <c r="F3617" s="822" t="s">
        <v>3466</v>
      </c>
      <c r="G3617" s="822" t="s">
        <v>3811</v>
      </c>
      <c r="H3617" s="822" t="s">
        <v>662</v>
      </c>
      <c r="I3617" s="822" t="s">
        <v>3056</v>
      </c>
      <c r="J3617" s="822" t="s">
        <v>3054</v>
      </c>
      <c r="K3617" s="822" t="s">
        <v>3057</v>
      </c>
      <c r="L3617" s="825">
        <v>169.73</v>
      </c>
      <c r="M3617" s="825">
        <v>1018.3799999999999</v>
      </c>
      <c r="N3617" s="822">
        <v>6</v>
      </c>
      <c r="O3617" s="826">
        <v>1</v>
      </c>
      <c r="P3617" s="825">
        <v>509.18999999999994</v>
      </c>
      <c r="Q3617" s="827">
        <v>0.5</v>
      </c>
      <c r="R3617" s="822">
        <v>3</v>
      </c>
      <c r="S3617" s="827">
        <v>0.5</v>
      </c>
      <c r="T3617" s="826">
        <v>0.5</v>
      </c>
      <c r="U3617" s="828">
        <v>0.5</v>
      </c>
    </row>
    <row r="3618" spans="1:21" ht="14.45" customHeight="1" x14ac:dyDescent="0.2">
      <c r="A3618" s="821">
        <v>21</v>
      </c>
      <c r="B3618" s="822" t="s">
        <v>3465</v>
      </c>
      <c r="C3618" s="822" t="s">
        <v>3471</v>
      </c>
      <c r="D3618" s="823" t="s">
        <v>6113</v>
      </c>
      <c r="E3618" s="824" t="s">
        <v>3489</v>
      </c>
      <c r="F3618" s="822" t="s">
        <v>3466</v>
      </c>
      <c r="G3618" s="822" t="s">
        <v>3811</v>
      </c>
      <c r="H3618" s="822" t="s">
        <v>662</v>
      </c>
      <c r="I3618" s="822" t="s">
        <v>3058</v>
      </c>
      <c r="J3618" s="822" t="s">
        <v>3054</v>
      </c>
      <c r="K3618" s="822" t="s">
        <v>1952</v>
      </c>
      <c r="L3618" s="825">
        <v>339.47</v>
      </c>
      <c r="M3618" s="825">
        <v>4413.1099999999997</v>
      </c>
      <c r="N3618" s="822">
        <v>13</v>
      </c>
      <c r="O3618" s="826">
        <v>4</v>
      </c>
      <c r="P3618" s="825">
        <v>3394.7</v>
      </c>
      <c r="Q3618" s="827">
        <v>0.76923076923076927</v>
      </c>
      <c r="R3618" s="822">
        <v>10</v>
      </c>
      <c r="S3618" s="827">
        <v>0.76923076923076927</v>
      </c>
      <c r="T3618" s="826">
        <v>3</v>
      </c>
      <c r="U3618" s="828">
        <v>0.75</v>
      </c>
    </row>
    <row r="3619" spans="1:21" ht="14.45" customHeight="1" x14ac:dyDescent="0.2">
      <c r="A3619" s="821">
        <v>21</v>
      </c>
      <c r="B3619" s="822" t="s">
        <v>3465</v>
      </c>
      <c r="C3619" s="822" t="s">
        <v>3471</v>
      </c>
      <c r="D3619" s="823" t="s">
        <v>6113</v>
      </c>
      <c r="E3619" s="824" t="s">
        <v>3489</v>
      </c>
      <c r="F3619" s="822" t="s">
        <v>3466</v>
      </c>
      <c r="G3619" s="822" t="s">
        <v>5801</v>
      </c>
      <c r="H3619" s="822" t="s">
        <v>662</v>
      </c>
      <c r="I3619" s="822" t="s">
        <v>2693</v>
      </c>
      <c r="J3619" s="822" t="s">
        <v>2694</v>
      </c>
      <c r="K3619" s="822" t="s">
        <v>2695</v>
      </c>
      <c r="L3619" s="825">
        <v>20.83</v>
      </c>
      <c r="M3619" s="825">
        <v>20.83</v>
      </c>
      <c r="N3619" s="822">
        <v>1</v>
      </c>
      <c r="O3619" s="826">
        <v>1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21</v>
      </c>
      <c r="B3620" s="822" t="s">
        <v>3465</v>
      </c>
      <c r="C3620" s="822" t="s">
        <v>3471</v>
      </c>
      <c r="D3620" s="823" t="s">
        <v>6113</v>
      </c>
      <c r="E3620" s="824" t="s">
        <v>3489</v>
      </c>
      <c r="F3620" s="822" t="s">
        <v>3466</v>
      </c>
      <c r="G3620" s="822" t="s">
        <v>3814</v>
      </c>
      <c r="H3620" s="822" t="s">
        <v>329</v>
      </c>
      <c r="I3620" s="822" t="s">
        <v>4965</v>
      </c>
      <c r="J3620" s="822" t="s">
        <v>1283</v>
      </c>
      <c r="K3620" s="822" t="s">
        <v>4966</v>
      </c>
      <c r="L3620" s="825">
        <v>50.64</v>
      </c>
      <c r="M3620" s="825">
        <v>151.92000000000002</v>
      </c>
      <c r="N3620" s="822">
        <v>3</v>
      </c>
      <c r="O3620" s="826">
        <v>0.5</v>
      </c>
      <c r="P3620" s="825">
        <v>151.92000000000002</v>
      </c>
      <c r="Q3620" s="827">
        <v>1</v>
      </c>
      <c r="R3620" s="822">
        <v>3</v>
      </c>
      <c r="S3620" s="827">
        <v>1</v>
      </c>
      <c r="T3620" s="826">
        <v>0.5</v>
      </c>
      <c r="U3620" s="828">
        <v>1</v>
      </c>
    </row>
    <row r="3621" spans="1:21" ht="14.45" customHeight="1" x14ac:dyDescent="0.2">
      <c r="A3621" s="821">
        <v>21</v>
      </c>
      <c r="B3621" s="822" t="s">
        <v>3465</v>
      </c>
      <c r="C3621" s="822" t="s">
        <v>3471</v>
      </c>
      <c r="D3621" s="823" t="s">
        <v>6113</v>
      </c>
      <c r="E3621" s="824" t="s">
        <v>3489</v>
      </c>
      <c r="F3621" s="822" t="s">
        <v>3466</v>
      </c>
      <c r="G3621" s="822" t="s">
        <v>3818</v>
      </c>
      <c r="H3621" s="822" t="s">
        <v>329</v>
      </c>
      <c r="I3621" s="822" t="s">
        <v>3819</v>
      </c>
      <c r="J3621" s="822" t="s">
        <v>3820</v>
      </c>
      <c r="K3621" s="822" t="s">
        <v>3821</v>
      </c>
      <c r="L3621" s="825">
        <v>140.72</v>
      </c>
      <c r="M3621" s="825">
        <v>4643.76</v>
      </c>
      <c r="N3621" s="822">
        <v>33</v>
      </c>
      <c r="O3621" s="826">
        <v>5</v>
      </c>
      <c r="P3621" s="825">
        <v>844.31999999999994</v>
      </c>
      <c r="Q3621" s="827">
        <v>0.1818181818181818</v>
      </c>
      <c r="R3621" s="822">
        <v>6</v>
      </c>
      <c r="S3621" s="827">
        <v>0.18181818181818182</v>
      </c>
      <c r="T3621" s="826">
        <v>1</v>
      </c>
      <c r="U3621" s="828">
        <v>0.2</v>
      </c>
    </row>
    <row r="3622" spans="1:21" ht="14.45" customHeight="1" x14ac:dyDescent="0.2">
      <c r="A3622" s="821">
        <v>21</v>
      </c>
      <c r="B3622" s="822" t="s">
        <v>3465</v>
      </c>
      <c r="C3622" s="822" t="s">
        <v>3471</v>
      </c>
      <c r="D3622" s="823" t="s">
        <v>6113</v>
      </c>
      <c r="E3622" s="824" t="s">
        <v>3489</v>
      </c>
      <c r="F3622" s="822" t="s">
        <v>3466</v>
      </c>
      <c r="G3622" s="822" t="s">
        <v>3822</v>
      </c>
      <c r="H3622" s="822" t="s">
        <v>329</v>
      </c>
      <c r="I3622" s="822" t="s">
        <v>5802</v>
      </c>
      <c r="J3622" s="822" t="s">
        <v>5803</v>
      </c>
      <c r="K3622" s="822" t="s">
        <v>3824</v>
      </c>
      <c r="L3622" s="825">
        <v>79.64</v>
      </c>
      <c r="M3622" s="825">
        <v>1672.44</v>
      </c>
      <c r="N3622" s="822">
        <v>21</v>
      </c>
      <c r="O3622" s="826">
        <v>17</v>
      </c>
      <c r="P3622" s="825">
        <v>1194.6000000000001</v>
      </c>
      <c r="Q3622" s="827">
        <v>0.7142857142857143</v>
      </c>
      <c r="R3622" s="822">
        <v>15</v>
      </c>
      <c r="S3622" s="827">
        <v>0.7142857142857143</v>
      </c>
      <c r="T3622" s="826">
        <v>11.5</v>
      </c>
      <c r="U3622" s="828">
        <v>0.67647058823529416</v>
      </c>
    </row>
    <row r="3623" spans="1:21" ht="14.45" customHeight="1" x14ac:dyDescent="0.2">
      <c r="A3623" s="821">
        <v>21</v>
      </c>
      <c r="B3623" s="822" t="s">
        <v>3465</v>
      </c>
      <c r="C3623" s="822" t="s">
        <v>3471</v>
      </c>
      <c r="D3623" s="823" t="s">
        <v>6113</v>
      </c>
      <c r="E3623" s="824" t="s">
        <v>3489</v>
      </c>
      <c r="F3623" s="822" t="s">
        <v>3466</v>
      </c>
      <c r="G3623" s="822" t="s">
        <v>3825</v>
      </c>
      <c r="H3623" s="822" t="s">
        <v>329</v>
      </c>
      <c r="I3623" s="822" t="s">
        <v>3826</v>
      </c>
      <c r="J3623" s="822" t="s">
        <v>1154</v>
      </c>
      <c r="K3623" s="822" t="s">
        <v>3827</v>
      </c>
      <c r="L3623" s="825">
        <v>98.89</v>
      </c>
      <c r="M3623" s="825">
        <v>296.67</v>
      </c>
      <c r="N3623" s="822">
        <v>3</v>
      </c>
      <c r="O3623" s="826">
        <v>2.5</v>
      </c>
      <c r="P3623" s="825">
        <v>98.89</v>
      </c>
      <c r="Q3623" s="827">
        <v>0.33333333333333331</v>
      </c>
      <c r="R3623" s="822">
        <v>1</v>
      </c>
      <c r="S3623" s="827">
        <v>0.33333333333333331</v>
      </c>
      <c r="T3623" s="826">
        <v>0.5</v>
      </c>
      <c r="U3623" s="828">
        <v>0.2</v>
      </c>
    </row>
    <row r="3624" spans="1:21" ht="14.45" customHeight="1" x14ac:dyDescent="0.2">
      <c r="A3624" s="821">
        <v>21</v>
      </c>
      <c r="B3624" s="822" t="s">
        <v>3465</v>
      </c>
      <c r="C3624" s="822" t="s">
        <v>3471</v>
      </c>
      <c r="D3624" s="823" t="s">
        <v>6113</v>
      </c>
      <c r="E3624" s="824" t="s">
        <v>3489</v>
      </c>
      <c r="F3624" s="822" t="s">
        <v>3466</v>
      </c>
      <c r="G3624" s="822" t="s">
        <v>3825</v>
      </c>
      <c r="H3624" s="822" t="s">
        <v>329</v>
      </c>
      <c r="I3624" s="822" t="s">
        <v>3828</v>
      </c>
      <c r="J3624" s="822" t="s">
        <v>1158</v>
      </c>
      <c r="K3624" s="822" t="s">
        <v>3829</v>
      </c>
      <c r="L3624" s="825">
        <v>59.33</v>
      </c>
      <c r="M3624" s="825">
        <v>1364.5900000000001</v>
      </c>
      <c r="N3624" s="822">
        <v>23</v>
      </c>
      <c r="O3624" s="826">
        <v>12</v>
      </c>
      <c r="P3624" s="825">
        <v>830.62</v>
      </c>
      <c r="Q3624" s="827">
        <v>0.60869565217391297</v>
      </c>
      <c r="R3624" s="822">
        <v>14</v>
      </c>
      <c r="S3624" s="827">
        <v>0.60869565217391308</v>
      </c>
      <c r="T3624" s="826">
        <v>8.5</v>
      </c>
      <c r="U3624" s="828">
        <v>0.70833333333333337</v>
      </c>
    </row>
    <row r="3625" spans="1:21" ht="14.45" customHeight="1" x14ac:dyDescent="0.2">
      <c r="A3625" s="821">
        <v>21</v>
      </c>
      <c r="B3625" s="822" t="s">
        <v>3465</v>
      </c>
      <c r="C3625" s="822" t="s">
        <v>3471</v>
      </c>
      <c r="D3625" s="823" t="s">
        <v>6113</v>
      </c>
      <c r="E3625" s="824" t="s">
        <v>3489</v>
      </c>
      <c r="F3625" s="822" t="s">
        <v>3466</v>
      </c>
      <c r="G3625" s="822" t="s">
        <v>3830</v>
      </c>
      <c r="H3625" s="822" t="s">
        <v>329</v>
      </c>
      <c r="I3625" s="822" t="s">
        <v>4353</v>
      </c>
      <c r="J3625" s="822" t="s">
        <v>1608</v>
      </c>
      <c r="K3625" s="822" t="s">
        <v>1609</v>
      </c>
      <c r="L3625" s="825">
        <v>49.04</v>
      </c>
      <c r="M3625" s="825">
        <v>147.12</v>
      </c>
      <c r="N3625" s="822">
        <v>3</v>
      </c>
      <c r="O3625" s="826">
        <v>3</v>
      </c>
      <c r="P3625" s="825">
        <v>147.12</v>
      </c>
      <c r="Q3625" s="827">
        <v>1</v>
      </c>
      <c r="R3625" s="822">
        <v>3</v>
      </c>
      <c r="S3625" s="827">
        <v>1</v>
      </c>
      <c r="T3625" s="826">
        <v>3</v>
      </c>
      <c r="U3625" s="828">
        <v>1</v>
      </c>
    </row>
    <row r="3626" spans="1:21" ht="14.45" customHeight="1" x14ac:dyDescent="0.2">
      <c r="A3626" s="821">
        <v>21</v>
      </c>
      <c r="B3626" s="822" t="s">
        <v>3465</v>
      </c>
      <c r="C3626" s="822" t="s">
        <v>3471</v>
      </c>
      <c r="D3626" s="823" t="s">
        <v>6113</v>
      </c>
      <c r="E3626" s="824" t="s">
        <v>3489</v>
      </c>
      <c r="F3626" s="822" t="s">
        <v>3466</v>
      </c>
      <c r="G3626" s="822" t="s">
        <v>3830</v>
      </c>
      <c r="H3626" s="822" t="s">
        <v>329</v>
      </c>
      <c r="I3626" s="822" t="s">
        <v>4224</v>
      </c>
      <c r="J3626" s="822" t="s">
        <v>1608</v>
      </c>
      <c r="K3626" s="822" t="s">
        <v>4225</v>
      </c>
      <c r="L3626" s="825">
        <v>49.04</v>
      </c>
      <c r="M3626" s="825">
        <v>294.24</v>
      </c>
      <c r="N3626" s="822">
        <v>6</v>
      </c>
      <c r="O3626" s="826">
        <v>4</v>
      </c>
      <c r="P3626" s="825">
        <v>98.08</v>
      </c>
      <c r="Q3626" s="827">
        <v>0.33333333333333331</v>
      </c>
      <c r="R3626" s="822">
        <v>2</v>
      </c>
      <c r="S3626" s="827">
        <v>0.33333333333333331</v>
      </c>
      <c r="T3626" s="826">
        <v>1</v>
      </c>
      <c r="U3626" s="828">
        <v>0.25</v>
      </c>
    </row>
    <row r="3627" spans="1:21" ht="14.45" customHeight="1" x14ac:dyDescent="0.2">
      <c r="A3627" s="821">
        <v>21</v>
      </c>
      <c r="B3627" s="822" t="s">
        <v>3465</v>
      </c>
      <c r="C3627" s="822" t="s">
        <v>3471</v>
      </c>
      <c r="D3627" s="823" t="s">
        <v>6113</v>
      </c>
      <c r="E3627" s="824" t="s">
        <v>3489</v>
      </c>
      <c r="F3627" s="822" t="s">
        <v>3466</v>
      </c>
      <c r="G3627" s="822" t="s">
        <v>3830</v>
      </c>
      <c r="H3627" s="822" t="s">
        <v>329</v>
      </c>
      <c r="I3627" s="822" t="s">
        <v>3832</v>
      </c>
      <c r="J3627" s="822" t="s">
        <v>1608</v>
      </c>
      <c r="K3627" s="822" t="s">
        <v>1609</v>
      </c>
      <c r="L3627" s="825">
        <v>49.04</v>
      </c>
      <c r="M3627" s="825">
        <v>49.04</v>
      </c>
      <c r="N3627" s="822">
        <v>1</v>
      </c>
      <c r="O3627" s="826">
        <v>1</v>
      </c>
      <c r="P3627" s="825"/>
      <c r="Q3627" s="827">
        <v>0</v>
      </c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21</v>
      </c>
      <c r="B3628" s="822" t="s">
        <v>3465</v>
      </c>
      <c r="C3628" s="822" t="s">
        <v>3471</v>
      </c>
      <c r="D3628" s="823" t="s">
        <v>6113</v>
      </c>
      <c r="E3628" s="824" t="s">
        <v>3489</v>
      </c>
      <c r="F3628" s="822" t="s">
        <v>3466</v>
      </c>
      <c r="G3628" s="822" t="s">
        <v>3833</v>
      </c>
      <c r="H3628" s="822" t="s">
        <v>329</v>
      </c>
      <c r="I3628" s="822" t="s">
        <v>3836</v>
      </c>
      <c r="J3628" s="822" t="s">
        <v>1097</v>
      </c>
      <c r="K3628" s="822" t="s">
        <v>1100</v>
      </c>
      <c r="L3628" s="825">
        <v>0</v>
      </c>
      <c r="M3628" s="825">
        <v>0</v>
      </c>
      <c r="N3628" s="822">
        <v>4</v>
      </c>
      <c r="O3628" s="826">
        <v>1</v>
      </c>
      <c r="P3628" s="825"/>
      <c r="Q3628" s="827"/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21</v>
      </c>
      <c r="B3629" s="822" t="s">
        <v>3465</v>
      </c>
      <c r="C3629" s="822" t="s">
        <v>3471</v>
      </c>
      <c r="D3629" s="823" t="s">
        <v>6113</v>
      </c>
      <c r="E3629" s="824" t="s">
        <v>3489</v>
      </c>
      <c r="F3629" s="822" t="s">
        <v>3466</v>
      </c>
      <c r="G3629" s="822" t="s">
        <v>3841</v>
      </c>
      <c r="H3629" s="822" t="s">
        <v>329</v>
      </c>
      <c r="I3629" s="822" t="s">
        <v>3842</v>
      </c>
      <c r="J3629" s="822" t="s">
        <v>3843</v>
      </c>
      <c r="K3629" s="822" t="s">
        <v>3844</v>
      </c>
      <c r="L3629" s="825">
        <v>91.78</v>
      </c>
      <c r="M3629" s="825">
        <v>91.78</v>
      </c>
      <c r="N3629" s="822">
        <v>1</v>
      </c>
      <c r="O3629" s="826">
        <v>1</v>
      </c>
      <c r="P3629" s="825">
        <v>91.78</v>
      </c>
      <c r="Q3629" s="827">
        <v>1</v>
      </c>
      <c r="R3629" s="822">
        <v>1</v>
      </c>
      <c r="S3629" s="827">
        <v>1</v>
      </c>
      <c r="T3629" s="826">
        <v>1</v>
      </c>
      <c r="U3629" s="828">
        <v>1</v>
      </c>
    </row>
    <row r="3630" spans="1:21" ht="14.45" customHeight="1" x14ac:dyDescent="0.2">
      <c r="A3630" s="821">
        <v>21</v>
      </c>
      <c r="B3630" s="822" t="s">
        <v>3465</v>
      </c>
      <c r="C3630" s="822" t="s">
        <v>3471</v>
      </c>
      <c r="D3630" s="823" t="s">
        <v>6113</v>
      </c>
      <c r="E3630" s="824" t="s">
        <v>3489</v>
      </c>
      <c r="F3630" s="822" t="s">
        <v>3466</v>
      </c>
      <c r="G3630" s="822" t="s">
        <v>3846</v>
      </c>
      <c r="H3630" s="822" t="s">
        <v>329</v>
      </c>
      <c r="I3630" s="822" t="s">
        <v>3847</v>
      </c>
      <c r="J3630" s="822" t="s">
        <v>1761</v>
      </c>
      <c r="K3630" s="822" t="s">
        <v>3848</v>
      </c>
      <c r="L3630" s="825">
        <v>42.14</v>
      </c>
      <c r="M3630" s="825">
        <v>168.56</v>
      </c>
      <c r="N3630" s="822">
        <v>4</v>
      </c>
      <c r="O3630" s="826">
        <v>4</v>
      </c>
      <c r="P3630" s="825">
        <v>42.14</v>
      </c>
      <c r="Q3630" s="827">
        <v>0.25</v>
      </c>
      <c r="R3630" s="822">
        <v>1</v>
      </c>
      <c r="S3630" s="827">
        <v>0.25</v>
      </c>
      <c r="T3630" s="826">
        <v>1</v>
      </c>
      <c r="U3630" s="828">
        <v>0.25</v>
      </c>
    </row>
    <row r="3631" spans="1:21" ht="14.45" customHeight="1" x14ac:dyDescent="0.2">
      <c r="A3631" s="821">
        <v>21</v>
      </c>
      <c r="B3631" s="822" t="s">
        <v>3465</v>
      </c>
      <c r="C3631" s="822" t="s">
        <v>3471</v>
      </c>
      <c r="D3631" s="823" t="s">
        <v>6113</v>
      </c>
      <c r="E3631" s="824" t="s">
        <v>3489</v>
      </c>
      <c r="F3631" s="822" t="s">
        <v>3466</v>
      </c>
      <c r="G3631" s="822" t="s">
        <v>3846</v>
      </c>
      <c r="H3631" s="822" t="s">
        <v>329</v>
      </c>
      <c r="I3631" s="822" t="s">
        <v>3851</v>
      </c>
      <c r="J3631" s="822" t="s">
        <v>1761</v>
      </c>
      <c r="K3631" s="822" t="s">
        <v>3848</v>
      </c>
      <c r="L3631" s="825">
        <v>42.14</v>
      </c>
      <c r="M3631" s="825">
        <v>84.28</v>
      </c>
      <c r="N3631" s="822">
        <v>2</v>
      </c>
      <c r="O3631" s="826">
        <v>1.5</v>
      </c>
      <c r="P3631" s="825">
        <v>42.14</v>
      </c>
      <c r="Q3631" s="827">
        <v>0.5</v>
      </c>
      <c r="R3631" s="822">
        <v>1</v>
      </c>
      <c r="S3631" s="827">
        <v>0.5</v>
      </c>
      <c r="T3631" s="826">
        <v>0.5</v>
      </c>
      <c r="U3631" s="828">
        <v>0.33333333333333331</v>
      </c>
    </row>
    <row r="3632" spans="1:21" ht="14.45" customHeight="1" x14ac:dyDescent="0.2">
      <c r="A3632" s="821">
        <v>21</v>
      </c>
      <c r="B3632" s="822" t="s">
        <v>3465</v>
      </c>
      <c r="C3632" s="822" t="s">
        <v>3471</v>
      </c>
      <c r="D3632" s="823" t="s">
        <v>6113</v>
      </c>
      <c r="E3632" s="824" t="s">
        <v>3489</v>
      </c>
      <c r="F3632" s="822" t="s">
        <v>3466</v>
      </c>
      <c r="G3632" s="822" t="s">
        <v>3852</v>
      </c>
      <c r="H3632" s="822" t="s">
        <v>329</v>
      </c>
      <c r="I3632" s="822" t="s">
        <v>3853</v>
      </c>
      <c r="J3632" s="822" t="s">
        <v>900</v>
      </c>
      <c r="K3632" s="822" t="s">
        <v>3854</v>
      </c>
      <c r="L3632" s="825">
        <v>25.53</v>
      </c>
      <c r="M3632" s="825">
        <v>153.18</v>
      </c>
      <c r="N3632" s="822">
        <v>6</v>
      </c>
      <c r="O3632" s="826">
        <v>3.5</v>
      </c>
      <c r="P3632" s="825">
        <v>102.12</v>
      </c>
      <c r="Q3632" s="827">
        <v>0.66666666666666663</v>
      </c>
      <c r="R3632" s="822">
        <v>4</v>
      </c>
      <c r="S3632" s="827">
        <v>0.66666666666666663</v>
      </c>
      <c r="T3632" s="826">
        <v>2.5</v>
      </c>
      <c r="U3632" s="828">
        <v>0.7142857142857143</v>
      </c>
    </row>
    <row r="3633" spans="1:21" ht="14.45" customHeight="1" x14ac:dyDescent="0.2">
      <c r="A3633" s="821">
        <v>21</v>
      </c>
      <c r="B3633" s="822" t="s">
        <v>3465</v>
      </c>
      <c r="C3633" s="822" t="s">
        <v>3471</v>
      </c>
      <c r="D3633" s="823" t="s">
        <v>6113</v>
      </c>
      <c r="E3633" s="824" t="s">
        <v>3489</v>
      </c>
      <c r="F3633" s="822" t="s">
        <v>3466</v>
      </c>
      <c r="G3633" s="822" t="s">
        <v>4908</v>
      </c>
      <c r="H3633" s="822" t="s">
        <v>329</v>
      </c>
      <c r="I3633" s="822" t="s">
        <v>4909</v>
      </c>
      <c r="J3633" s="822" t="s">
        <v>952</v>
      </c>
      <c r="K3633" s="822" t="s">
        <v>953</v>
      </c>
      <c r="L3633" s="825">
        <v>0</v>
      </c>
      <c r="M3633" s="825">
        <v>0</v>
      </c>
      <c r="N3633" s="822">
        <v>1</v>
      </c>
      <c r="O3633" s="826">
        <v>1</v>
      </c>
      <c r="P3633" s="825"/>
      <c r="Q3633" s="827"/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21</v>
      </c>
      <c r="B3634" s="822" t="s">
        <v>3465</v>
      </c>
      <c r="C3634" s="822" t="s">
        <v>3471</v>
      </c>
      <c r="D3634" s="823" t="s">
        <v>6113</v>
      </c>
      <c r="E3634" s="824" t="s">
        <v>3489</v>
      </c>
      <c r="F3634" s="822" t="s">
        <v>3466</v>
      </c>
      <c r="G3634" s="822" t="s">
        <v>3857</v>
      </c>
      <c r="H3634" s="822" t="s">
        <v>662</v>
      </c>
      <c r="I3634" s="822" t="s">
        <v>3858</v>
      </c>
      <c r="J3634" s="822" t="s">
        <v>3859</v>
      </c>
      <c r="K3634" s="822" t="s">
        <v>3860</v>
      </c>
      <c r="L3634" s="825">
        <v>1651.16</v>
      </c>
      <c r="M3634" s="825">
        <v>125488.16000000012</v>
      </c>
      <c r="N3634" s="822">
        <v>76</v>
      </c>
      <c r="O3634" s="826">
        <v>64</v>
      </c>
      <c r="P3634" s="825">
        <v>84209.160000000105</v>
      </c>
      <c r="Q3634" s="827">
        <v>0.67105263157894757</v>
      </c>
      <c r="R3634" s="822">
        <v>51</v>
      </c>
      <c r="S3634" s="827">
        <v>0.67105263157894735</v>
      </c>
      <c r="T3634" s="826">
        <v>43</v>
      </c>
      <c r="U3634" s="828">
        <v>0.671875</v>
      </c>
    </row>
    <row r="3635" spans="1:21" ht="14.45" customHeight="1" x14ac:dyDescent="0.2">
      <c r="A3635" s="821">
        <v>21</v>
      </c>
      <c r="B3635" s="822" t="s">
        <v>3465</v>
      </c>
      <c r="C3635" s="822" t="s">
        <v>3471</v>
      </c>
      <c r="D3635" s="823" t="s">
        <v>6113</v>
      </c>
      <c r="E3635" s="824" t="s">
        <v>3489</v>
      </c>
      <c r="F3635" s="822" t="s">
        <v>3466</v>
      </c>
      <c r="G3635" s="822" t="s">
        <v>3857</v>
      </c>
      <c r="H3635" s="822" t="s">
        <v>662</v>
      </c>
      <c r="I3635" s="822" t="s">
        <v>4367</v>
      </c>
      <c r="J3635" s="822" t="s">
        <v>3859</v>
      </c>
      <c r="K3635" s="822" t="s">
        <v>4368</v>
      </c>
      <c r="L3635" s="825">
        <v>247.67</v>
      </c>
      <c r="M3635" s="825">
        <v>1238.3499999999999</v>
      </c>
      <c r="N3635" s="822">
        <v>5</v>
      </c>
      <c r="O3635" s="826">
        <v>3.5</v>
      </c>
      <c r="P3635" s="825">
        <v>1238.3499999999999</v>
      </c>
      <c r="Q3635" s="827">
        <v>1</v>
      </c>
      <c r="R3635" s="822">
        <v>5</v>
      </c>
      <c r="S3635" s="827">
        <v>1</v>
      </c>
      <c r="T3635" s="826">
        <v>3.5</v>
      </c>
      <c r="U3635" s="828">
        <v>1</v>
      </c>
    </row>
    <row r="3636" spans="1:21" ht="14.45" customHeight="1" x14ac:dyDescent="0.2">
      <c r="A3636" s="821">
        <v>21</v>
      </c>
      <c r="B3636" s="822" t="s">
        <v>3465</v>
      </c>
      <c r="C3636" s="822" t="s">
        <v>3471</v>
      </c>
      <c r="D3636" s="823" t="s">
        <v>6113</v>
      </c>
      <c r="E3636" s="824" t="s">
        <v>3489</v>
      </c>
      <c r="F3636" s="822" t="s">
        <v>3466</v>
      </c>
      <c r="G3636" s="822" t="s">
        <v>3861</v>
      </c>
      <c r="H3636" s="822" t="s">
        <v>329</v>
      </c>
      <c r="I3636" s="822" t="s">
        <v>3862</v>
      </c>
      <c r="J3636" s="822" t="s">
        <v>3863</v>
      </c>
      <c r="K3636" s="822" t="s">
        <v>1622</v>
      </c>
      <c r="L3636" s="825">
        <v>78.48</v>
      </c>
      <c r="M3636" s="825">
        <v>78.48</v>
      </c>
      <c r="N3636" s="822">
        <v>1</v>
      </c>
      <c r="O3636" s="826">
        <v>0.5</v>
      </c>
      <c r="P3636" s="825">
        <v>78.48</v>
      </c>
      <c r="Q3636" s="827">
        <v>1</v>
      </c>
      <c r="R3636" s="822">
        <v>1</v>
      </c>
      <c r="S3636" s="827">
        <v>1</v>
      </c>
      <c r="T3636" s="826">
        <v>0.5</v>
      </c>
      <c r="U3636" s="828">
        <v>1</v>
      </c>
    </row>
    <row r="3637" spans="1:21" ht="14.45" customHeight="1" x14ac:dyDescent="0.2">
      <c r="A3637" s="821">
        <v>21</v>
      </c>
      <c r="B3637" s="822" t="s">
        <v>3465</v>
      </c>
      <c r="C3637" s="822" t="s">
        <v>3471</v>
      </c>
      <c r="D3637" s="823" t="s">
        <v>6113</v>
      </c>
      <c r="E3637" s="824" t="s">
        <v>3489</v>
      </c>
      <c r="F3637" s="822" t="s">
        <v>3466</v>
      </c>
      <c r="G3637" s="822" t="s">
        <v>3861</v>
      </c>
      <c r="H3637" s="822" t="s">
        <v>329</v>
      </c>
      <c r="I3637" s="822" t="s">
        <v>4910</v>
      </c>
      <c r="J3637" s="822" t="s">
        <v>3863</v>
      </c>
      <c r="K3637" s="822" t="s">
        <v>2452</v>
      </c>
      <c r="L3637" s="825">
        <v>92.49</v>
      </c>
      <c r="M3637" s="825">
        <v>92.49</v>
      </c>
      <c r="N3637" s="822">
        <v>1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21</v>
      </c>
      <c r="B3638" s="822" t="s">
        <v>3465</v>
      </c>
      <c r="C3638" s="822" t="s">
        <v>3471</v>
      </c>
      <c r="D3638" s="823" t="s">
        <v>6113</v>
      </c>
      <c r="E3638" s="824" t="s">
        <v>3489</v>
      </c>
      <c r="F3638" s="822" t="s">
        <v>3466</v>
      </c>
      <c r="G3638" s="822" t="s">
        <v>3861</v>
      </c>
      <c r="H3638" s="822" t="s">
        <v>329</v>
      </c>
      <c r="I3638" s="822" t="s">
        <v>5804</v>
      </c>
      <c r="J3638" s="822" t="s">
        <v>5805</v>
      </c>
      <c r="K3638" s="822" t="s">
        <v>5806</v>
      </c>
      <c r="L3638" s="825">
        <v>39.24</v>
      </c>
      <c r="M3638" s="825">
        <v>39.24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21</v>
      </c>
      <c r="B3639" s="822" t="s">
        <v>3465</v>
      </c>
      <c r="C3639" s="822" t="s">
        <v>3471</v>
      </c>
      <c r="D3639" s="823" t="s">
        <v>6113</v>
      </c>
      <c r="E3639" s="824" t="s">
        <v>3489</v>
      </c>
      <c r="F3639" s="822" t="s">
        <v>3466</v>
      </c>
      <c r="G3639" s="822" t="s">
        <v>3865</v>
      </c>
      <c r="H3639" s="822" t="s">
        <v>329</v>
      </c>
      <c r="I3639" s="822" t="s">
        <v>5807</v>
      </c>
      <c r="J3639" s="822" t="s">
        <v>3867</v>
      </c>
      <c r="K3639" s="822" t="s">
        <v>3868</v>
      </c>
      <c r="L3639" s="825">
        <v>300.33</v>
      </c>
      <c r="M3639" s="825">
        <v>300.33</v>
      </c>
      <c r="N3639" s="822">
        <v>1</v>
      </c>
      <c r="O3639" s="826">
        <v>0.5</v>
      </c>
      <c r="P3639" s="825">
        <v>300.33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21</v>
      </c>
      <c r="B3640" s="822" t="s">
        <v>3465</v>
      </c>
      <c r="C3640" s="822" t="s">
        <v>3471</v>
      </c>
      <c r="D3640" s="823" t="s">
        <v>6113</v>
      </c>
      <c r="E3640" s="824" t="s">
        <v>3489</v>
      </c>
      <c r="F3640" s="822" t="s">
        <v>3466</v>
      </c>
      <c r="G3640" s="822" t="s">
        <v>3869</v>
      </c>
      <c r="H3640" s="822" t="s">
        <v>329</v>
      </c>
      <c r="I3640" s="822" t="s">
        <v>4677</v>
      </c>
      <c r="J3640" s="822" t="s">
        <v>4678</v>
      </c>
      <c r="K3640" s="822" t="s">
        <v>4291</v>
      </c>
      <c r="L3640" s="825">
        <v>0</v>
      </c>
      <c r="M3640" s="825">
        <v>0</v>
      </c>
      <c r="N3640" s="822">
        <v>2</v>
      </c>
      <c r="O3640" s="826">
        <v>2</v>
      </c>
      <c r="P3640" s="825"/>
      <c r="Q3640" s="827"/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21</v>
      </c>
      <c r="B3641" s="822" t="s">
        <v>3465</v>
      </c>
      <c r="C3641" s="822" t="s">
        <v>3471</v>
      </c>
      <c r="D3641" s="823" t="s">
        <v>6113</v>
      </c>
      <c r="E3641" s="824" t="s">
        <v>3489</v>
      </c>
      <c r="F3641" s="822" t="s">
        <v>3466</v>
      </c>
      <c r="G3641" s="822" t="s">
        <v>3869</v>
      </c>
      <c r="H3641" s="822" t="s">
        <v>329</v>
      </c>
      <c r="I3641" s="822" t="s">
        <v>4679</v>
      </c>
      <c r="J3641" s="822" t="s">
        <v>4680</v>
      </c>
      <c r="K3641" s="822" t="s">
        <v>4681</v>
      </c>
      <c r="L3641" s="825">
        <v>0</v>
      </c>
      <c r="M3641" s="825">
        <v>0</v>
      </c>
      <c r="N3641" s="822">
        <v>1</v>
      </c>
      <c r="O3641" s="826">
        <v>1</v>
      </c>
      <c r="P3641" s="825"/>
      <c r="Q3641" s="827"/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21</v>
      </c>
      <c r="B3642" s="822" t="s">
        <v>3465</v>
      </c>
      <c r="C3642" s="822" t="s">
        <v>3471</v>
      </c>
      <c r="D3642" s="823" t="s">
        <v>6113</v>
      </c>
      <c r="E3642" s="824" t="s">
        <v>3489</v>
      </c>
      <c r="F3642" s="822" t="s">
        <v>3466</v>
      </c>
      <c r="G3642" s="822" t="s">
        <v>3873</v>
      </c>
      <c r="H3642" s="822" t="s">
        <v>329</v>
      </c>
      <c r="I3642" s="822" t="s">
        <v>3874</v>
      </c>
      <c r="J3642" s="822" t="s">
        <v>833</v>
      </c>
      <c r="K3642" s="822" t="s">
        <v>834</v>
      </c>
      <c r="L3642" s="825">
        <v>38.5</v>
      </c>
      <c r="M3642" s="825">
        <v>231</v>
      </c>
      <c r="N3642" s="822">
        <v>6</v>
      </c>
      <c r="O3642" s="826">
        <v>2.5</v>
      </c>
      <c r="P3642" s="825">
        <v>192.5</v>
      </c>
      <c r="Q3642" s="827">
        <v>0.83333333333333337</v>
      </c>
      <c r="R3642" s="822">
        <v>5</v>
      </c>
      <c r="S3642" s="827">
        <v>0.83333333333333337</v>
      </c>
      <c r="T3642" s="826">
        <v>1.5</v>
      </c>
      <c r="U3642" s="828">
        <v>0.6</v>
      </c>
    </row>
    <row r="3643" spans="1:21" ht="14.45" customHeight="1" x14ac:dyDescent="0.2">
      <c r="A3643" s="821">
        <v>21</v>
      </c>
      <c r="B3643" s="822" t="s">
        <v>3465</v>
      </c>
      <c r="C3643" s="822" t="s">
        <v>3471</v>
      </c>
      <c r="D3643" s="823" t="s">
        <v>6113</v>
      </c>
      <c r="E3643" s="824" t="s">
        <v>3489</v>
      </c>
      <c r="F3643" s="822" t="s">
        <v>3466</v>
      </c>
      <c r="G3643" s="822" t="s">
        <v>3873</v>
      </c>
      <c r="H3643" s="822" t="s">
        <v>329</v>
      </c>
      <c r="I3643" s="822" t="s">
        <v>3875</v>
      </c>
      <c r="J3643" s="822" t="s">
        <v>833</v>
      </c>
      <c r="K3643" s="822" t="s">
        <v>3876</v>
      </c>
      <c r="L3643" s="825">
        <v>73.989999999999995</v>
      </c>
      <c r="M3643" s="825">
        <v>73.989999999999995</v>
      </c>
      <c r="N3643" s="822">
        <v>1</v>
      </c>
      <c r="O3643" s="826">
        <v>1</v>
      </c>
      <c r="P3643" s="825">
        <v>73.989999999999995</v>
      </c>
      <c r="Q3643" s="827">
        <v>1</v>
      </c>
      <c r="R3643" s="822">
        <v>1</v>
      </c>
      <c r="S3643" s="827">
        <v>1</v>
      </c>
      <c r="T3643" s="826">
        <v>1</v>
      </c>
      <c r="U3643" s="828">
        <v>1</v>
      </c>
    </row>
    <row r="3644" spans="1:21" ht="14.45" customHeight="1" x14ac:dyDescent="0.2">
      <c r="A3644" s="821">
        <v>21</v>
      </c>
      <c r="B3644" s="822" t="s">
        <v>3465</v>
      </c>
      <c r="C3644" s="822" t="s">
        <v>3471</v>
      </c>
      <c r="D3644" s="823" t="s">
        <v>6113</v>
      </c>
      <c r="E3644" s="824" t="s">
        <v>3489</v>
      </c>
      <c r="F3644" s="822" t="s">
        <v>3466</v>
      </c>
      <c r="G3644" s="822" t="s">
        <v>3873</v>
      </c>
      <c r="H3644" s="822" t="s">
        <v>329</v>
      </c>
      <c r="I3644" s="822" t="s">
        <v>3877</v>
      </c>
      <c r="J3644" s="822" t="s">
        <v>833</v>
      </c>
      <c r="K3644" s="822" t="s">
        <v>834</v>
      </c>
      <c r="L3644" s="825">
        <v>38.5</v>
      </c>
      <c r="M3644" s="825">
        <v>77</v>
      </c>
      <c r="N3644" s="822">
        <v>2</v>
      </c>
      <c r="O3644" s="826">
        <v>1</v>
      </c>
      <c r="P3644" s="825">
        <v>77</v>
      </c>
      <c r="Q3644" s="827">
        <v>1</v>
      </c>
      <c r="R3644" s="822">
        <v>2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21</v>
      </c>
      <c r="B3645" s="822" t="s">
        <v>3465</v>
      </c>
      <c r="C3645" s="822" t="s">
        <v>3471</v>
      </c>
      <c r="D3645" s="823" t="s">
        <v>6113</v>
      </c>
      <c r="E3645" s="824" t="s">
        <v>3489</v>
      </c>
      <c r="F3645" s="822" t="s">
        <v>3466</v>
      </c>
      <c r="G3645" s="822" t="s">
        <v>3878</v>
      </c>
      <c r="H3645" s="822" t="s">
        <v>329</v>
      </c>
      <c r="I3645" s="822" t="s">
        <v>4382</v>
      </c>
      <c r="J3645" s="822" t="s">
        <v>3880</v>
      </c>
      <c r="K3645" s="822" t="s">
        <v>4383</v>
      </c>
      <c r="L3645" s="825">
        <v>73.09</v>
      </c>
      <c r="M3645" s="825">
        <v>73.09</v>
      </c>
      <c r="N3645" s="822">
        <v>1</v>
      </c>
      <c r="O3645" s="826">
        <v>1</v>
      </c>
      <c r="P3645" s="825">
        <v>73.09</v>
      </c>
      <c r="Q3645" s="827">
        <v>1</v>
      </c>
      <c r="R3645" s="822">
        <v>1</v>
      </c>
      <c r="S3645" s="827">
        <v>1</v>
      </c>
      <c r="T3645" s="826">
        <v>1</v>
      </c>
      <c r="U3645" s="828">
        <v>1</v>
      </c>
    </row>
    <row r="3646" spans="1:21" ht="14.45" customHeight="1" x14ac:dyDescent="0.2">
      <c r="A3646" s="821">
        <v>21</v>
      </c>
      <c r="B3646" s="822" t="s">
        <v>3465</v>
      </c>
      <c r="C3646" s="822" t="s">
        <v>3471</v>
      </c>
      <c r="D3646" s="823" t="s">
        <v>6113</v>
      </c>
      <c r="E3646" s="824" t="s">
        <v>3489</v>
      </c>
      <c r="F3646" s="822" t="s">
        <v>3466</v>
      </c>
      <c r="G3646" s="822" t="s">
        <v>3878</v>
      </c>
      <c r="H3646" s="822" t="s">
        <v>329</v>
      </c>
      <c r="I3646" s="822" t="s">
        <v>3879</v>
      </c>
      <c r="J3646" s="822" t="s">
        <v>3880</v>
      </c>
      <c r="K3646" s="822" t="s">
        <v>3881</v>
      </c>
      <c r="L3646" s="825">
        <v>243.64</v>
      </c>
      <c r="M3646" s="825">
        <v>487.28</v>
      </c>
      <c r="N3646" s="822">
        <v>2</v>
      </c>
      <c r="O3646" s="826">
        <v>2</v>
      </c>
      <c r="P3646" s="825"/>
      <c r="Q3646" s="827">
        <v>0</v>
      </c>
      <c r="R3646" s="822"/>
      <c r="S3646" s="827">
        <v>0</v>
      </c>
      <c r="T3646" s="826"/>
      <c r="U3646" s="828">
        <v>0</v>
      </c>
    </row>
    <row r="3647" spans="1:21" ht="14.45" customHeight="1" x14ac:dyDescent="0.2">
      <c r="A3647" s="821">
        <v>21</v>
      </c>
      <c r="B3647" s="822" t="s">
        <v>3465</v>
      </c>
      <c r="C3647" s="822" t="s">
        <v>3471</v>
      </c>
      <c r="D3647" s="823" t="s">
        <v>6113</v>
      </c>
      <c r="E3647" s="824" t="s">
        <v>3489</v>
      </c>
      <c r="F3647" s="822" t="s">
        <v>3466</v>
      </c>
      <c r="G3647" s="822" t="s">
        <v>3895</v>
      </c>
      <c r="H3647" s="822" t="s">
        <v>662</v>
      </c>
      <c r="I3647" s="822" t="s">
        <v>3898</v>
      </c>
      <c r="J3647" s="822" t="s">
        <v>3899</v>
      </c>
      <c r="K3647" s="822" t="s">
        <v>3101</v>
      </c>
      <c r="L3647" s="825">
        <v>1523.6</v>
      </c>
      <c r="M3647" s="825">
        <v>6094.4</v>
      </c>
      <c r="N3647" s="822">
        <v>4</v>
      </c>
      <c r="O3647" s="826">
        <v>1.5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21</v>
      </c>
      <c r="B3648" s="822" t="s">
        <v>3465</v>
      </c>
      <c r="C3648" s="822" t="s">
        <v>3471</v>
      </c>
      <c r="D3648" s="823" t="s">
        <v>6113</v>
      </c>
      <c r="E3648" s="824" t="s">
        <v>3489</v>
      </c>
      <c r="F3648" s="822" t="s">
        <v>3466</v>
      </c>
      <c r="G3648" s="822" t="s">
        <v>3914</v>
      </c>
      <c r="H3648" s="822" t="s">
        <v>329</v>
      </c>
      <c r="I3648" s="822" t="s">
        <v>3918</v>
      </c>
      <c r="J3648" s="822" t="s">
        <v>972</v>
      </c>
      <c r="K3648" s="822" t="s">
        <v>973</v>
      </c>
      <c r="L3648" s="825">
        <v>0</v>
      </c>
      <c r="M3648" s="825">
        <v>0</v>
      </c>
      <c r="N3648" s="822">
        <v>3</v>
      </c>
      <c r="O3648" s="826">
        <v>3</v>
      </c>
      <c r="P3648" s="825"/>
      <c r="Q3648" s="827"/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21</v>
      </c>
      <c r="B3649" s="822" t="s">
        <v>3465</v>
      </c>
      <c r="C3649" s="822" t="s">
        <v>3471</v>
      </c>
      <c r="D3649" s="823" t="s">
        <v>6113</v>
      </c>
      <c r="E3649" s="824" t="s">
        <v>3489</v>
      </c>
      <c r="F3649" s="822" t="s">
        <v>3466</v>
      </c>
      <c r="G3649" s="822" t="s">
        <v>3919</v>
      </c>
      <c r="H3649" s="822" t="s">
        <v>329</v>
      </c>
      <c r="I3649" s="822" t="s">
        <v>4387</v>
      </c>
      <c r="J3649" s="822" t="s">
        <v>4388</v>
      </c>
      <c r="K3649" s="822" t="s">
        <v>4389</v>
      </c>
      <c r="L3649" s="825">
        <v>219.25</v>
      </c>
      <c r="M3649" s="825">
        <v>877</v>
      </c>
      <c r="N3649" s="822">
        <v>4</v>
      </c>
      <c r="O3649" s="826">
        <v>2</v>
      </c>
      <c r="P3649" s="825">
        <v>877</v>
      </c>
      <c r="Q3649" s="827">
        <v>1</v>
      </c>
      <c r="R3649" s="822">
        <v>4</v>
      </c>
      <c r="S3649" s="827">
        <v>1</v>
      </c>
      <c r="T3649" s="826">
        <v>2</v>
      </c>
      <c r="U3649" s="828">
        <v>1</v>
      </c>
    </row>
    <row r="3650" spans="1:21" ht="14.45" customHeight="1" x14ac:dyDescent="0.2">
      <c r="A3650" s="821">
        <v>21</v>
      </c>
      <c r="B3650" s="822" t="s">
        <v>3465</v>
      </c>
      <c r="C3650" s="822" t="s">
        <v>3471</v>
      </c>
      <c r="D3650" s="823" t="s">
        <v>6113</v>
      </c>
      <c r="E3650" s="824" t="s">
        <v>3489</v>
      </c>
      <c r="F3650" s="822" t="s">
        <v>3466</v>
      </c>
      <c r="G3650" s="822" t="s">
        <v>3919</v>
      </c>
      <c r="H3650" s="822" t="s">
        <v>662</v>
      </c>
      <c r="I3650" s="822" t="s">
        <v>3920</v>
      </c>
      <c r="J3650" s="822" t="s">
        <v>3921</v>
      </c>
      <c r="K3650" s="822" t="s">
        <v>776</v>
      </c>
      <c r="L3650" s="825">
        <v>219.25</v>
      </c>
      <c r="M3650" s="825">
        <v>312869.75</v>
      </c>
      <c r="N3650" s="822">
        <v>1427</v>
      </c>
      <c r="O3650" s="826">
        <v>447</v>
      </c>
      <c r="P3650" s="825">
        <v>197544.25</v>
      </c>
      <c r="Q3650" s="827">
        <v>0.6313945339873861</v>
      </c>
      <c r="R3650" s="822">
        <v>901</v>
      </c>
      <c r="S3650" s="827">
        <v>0.6313945339873861</v>
      </c>
      <c r="T3650" s="826">
        <v>281.5</v>
      </c>
      <c r="U3650" s="828">
        <v>0.62975391498881428</v>
      </c>
    </row>
    <row r="3651" spans="1:21" ht="14.45" customHeight="1" x14ac:dyDescent="0.2">
      <c r="A3651" s="821">
        <v>21</v>
      </c>
      <c r="B3651" s="822" t="s">
        <v>3465</v>
      </c>
      <c r="C3651" s="822" t="s">
        <v>3471</v>
      </c>
      <c r="D3651" s="823" t="s">
        <v>6113</v>
      </c>
      <c r="E3651" s="824" t="s">
        <v>3489</v>
      </c>
      <c r="F3651" s="822" t="s">
        <v>3466</v>
      </c>
      <c r="G3651" s="822" t="s">
        <v>3919</v>
      </c>
      <c r="H3651" s="822" t="s">
        <v>329</v>
      </c>
      <c r="I3651" s="822" t="s">
        <v>5304</v>
      </c>
      <c r="J3651" s="822" t="s">
        <v>5305</v>
      </c>
      <c r="K3651" s="822" t="s">
        <v>776</v>
      </c>
      <c r="L3651" s="825">
        <v>219.25</v>
      </c>
      <c r="M3651" s="825">
        <v>3946.5</v>
      </c>
      <c r="N3651" s="822">
        <v>18</v>
      </c>
      <c r="O3651" s="826">
        <v>6</v>
      </c>
      <c r="P3651" s="825">
        <v>3288.75</v>
      </c>
      <c r="Q3651" s="827">
        <v>0.83333333333333337</v>
      </c>
      <c r="R3651" s="822">
        <v>15</v>
      </c>
      <c r="S3651" s="827">
        <v>0.83333333333333337</v>
      </c>
      <c r="T3651" s="826">
        <v>5</v>
      </c>
      <c r="U3651" s="828">
        <v>0.83333333333333337</v>
      </c>
    </row>
    <row r="3652" spans="1:21" ht="14.45" customHeight="1" x14ac:dyDescent="0.2">
      <c r="A3652" s="821">
        <v>21</v>
      </c>
      <c r="B3652" s="822" t="s">
        <v>3465</v>
      </c>
      <c r="C3652" s="822" t="s">
        <v>3471</v>
      </c>
      <c r="D3652" s="823" t="s">
        <v>6113</v>
      </c>
      <c r="E3652" s="824" t="s">
        <v>3489</v>
      </c>
      <c r="F3652" s="822" t="s">
        <v>3466</v>
      </c>
      <c r="G3652" s="822" t="s">
        <v>3919</v>
      </c>
      <c r="H3652" s="822" t="s">
        <v>329</v>
      </c>
      <c r="I3652" s="822" t="s">
        <v>3922</v>
      </c>
      <c r="J3652" s="822" t="s">
        <v>3921</v>
      </c>
      <c r="K3652" s="822" t="s">
        <v>1989</v>
      </c>
      <c r="L3652" s="825">
        <v>513.70000000000005</v>
      </c>
      <c r="M3652" s="825">
        <v>160274.40000000002</v>
      </c>
      <c r="N3652" s="822">
        <v>312</v>
      </c>
      <c r="O3652" s="826">
        <v>97</v>
      </c>
      <c r="P3652" s="825">
        <v>91438.600000000049</v>
      </c>
      <c r="Q3652" s="827">
        <v>0.57051282051282071</v>
      </c>
      <c r="R3652" s="822">
        <v>178</v>
      </c>
      <c r="S3652" s="827">
        <v>0.57051282051282048</v>
      </c>
      <c r="T3652" s="826">
        <v>54</v>
      </c>
      <c r="U3652" s="828">
        <v>0.55670103092783507</v>
      </c>
    </row>
    <row r="3653" spans="1:21" ht="14.45" customHeight="1" x14ac:dyDescent="0.2">
      <c r="A3653" s="821">
        <v>21</v>
      </c>
      <c r="B3653" s="822" t="s">
        <v>3465</v>
      </c>
      <c r="C3653" s="822" t="s">
        <v>3471</v>
      </c>
      <c r="D3653" s="823" t="s">
        <v>6113</v>
      </c>
      <c r="E3653" s="824" t="s">
        <v>3489</v>
      </c>
      <c r="F3653" s="822" t="s">
        <v>3466</v>
      </c>
      <c r="G3653" s="822" t="s">
        <v>3919</v>
      </c>
      <c r="H3653" s="822" t="s">
        <v>329</v>
      </c>
      <c r="I3653" s="822" t="s">
        <v>5529</v>
      </c>
      <c r="J3653" s="822" t="s">
        <v>5530</v>
      </c>
      <c r="K3653" s="822" t="s">
        <v>776</v>
      </c>
      <c r="L3653" s="825">
        <v>219.25</v>
      </c>
      <c r="M3653" s="825">
        <v>2631</v>
      </c>
      <c r="N3653" s="822">
        <v>12</v>
      </c>
      <c r="O3653" s="826">
        <v>3.5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21</v>
      </c>
      <c r="B3654" s="822" t="s">
        <v>3465</v>
      </c>
      <c r="C3654" s="822" t="s">
        <v>3471</v>
      </c>
      <c r="D3654" s="823" t="s">
        <v>6113</v>
      </c>
      <c r="E3654" s="824" t="s">
        <v>3489</v>
      </c>
      <c r="F3654" s="822" t="s">
        <v>3466</v>
      </c>
      <c r="G3654" s="822" t="s">
        <v>3582</v>
      </c>
      <c r="H3654" s="822" t="s">
        <v>329</v>
      </c>
      <c r="I3654" s="822" t="s">
        <v>5251</v>
      </c>
      <c r="J3654" s="822" t="s">
        <v>5250</v>
      </c>
      <c r="K3654" s="822" t="s">
        <v>3064</v>
      </c>
      <c r="L3654" s="825">
        <v>910.2</v>
      </c>
      <c r="M3654" s="825">
        <v>1820.4</v>
      </c>
      <c r="N3654" s="822">
        <v>2</v>
      </c>
      <c r="O3654" s="826">
        <v>1</v>
      </c>
      <c r="P3654" s="825">
        <v>1820.4</v>
      </c>
      <c r="Q3654" s="827">
        <v>1</v>
      </c>
      <c r="R3654" s="822">
        <v>2</v>
      </c>
      <c r="S3654" s="827">
        <v>1</v>
      </c>
      <c r="T3654" s="826">
        <v>1</v>
      </c>
      <c r="U3654" s="828">
        <v>1</v>
      </c>
    </row>
    <row r="3655" spans="1:21" ht="14.45" customHeight="1" x14ac:dyDescent="0.2">
      <c r="A3655" s="821">
        <v>21</v>
      </c>
      <c r="B3655" s="822" t="s">
        <v>3465</v>
      </c>
      <c r="C3655" s="822" t="s">
        <v>3471</v>
      </c>
      <c r="D3655" s="823" t="s">
        <v>6113</v>
      </c>
      <c r="E3655" s="824" t="s">
        <v>3489</v>
      </c>
      <c r="F3655" s="822" t="s">
        <v>3466</v>
      </c>
      <c r="G3655" s="822" t="s">
        <v>3582</v>
      </c>
      <c r="H3655" s="822" t="s">
        <v>329</v>
      </c>
      <c r="I3655" s="822" t="s">
        <v>5808</v>
      </c>
      <c r="J3655" s="822" t="s">
        <v>5809</v>
      </c>
      <c r="K3655" s="822" t="s">
        <v>5810</v>
      </c>
      <c r="L3655" s="825">
        <v>891.99</v>
      </c>
      <c r="M3655" s="825">
        <v>891.99</v>
      </c>
      <c r="N3655" s="822">
        <v>1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21</v>
      </c>
      <c r="B3656" s="822" t="s">
        <v>3465</v>
      </c>
      <c r="C3656" s="822" t="s">
        <v>3471</v>
      </c>
      <c r="D3656" s="823" t="s">
        <v>6113</v>
      </c>
      <c r="E3656" s="824" t="s">
        <v>3489</v>
      </c>
      <c r="F3656" s="822" t="s">
        <v>3466</v>
      </c>
      <c r="G3656" s="822" t="s">
        <v>3582</v>
      </c>
      <c r="H3656" s="822" t="s">
        <v>329</v>
      </c>
      <c r="I3656" s="822" t="s">
        <v>5811</v>
      </c>
      <c r="J3656" s="822" t="s">
        <v>5809</v>
      </c>
      <c r="K3656" s="822" t="s">
        <v>5810</v>
      </c>
      <c r="L3656" s="825">
        <v>891.99</v>
      </c>
      <c r="M3656" s="825">
        <v>891.99</v>
      </c>
      <c r="N3656" s="822">
        <v>1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21</v>
      </c>
      <c r="B3657" s="822" t="s">
        <v>3465</v>
      </c>
      <c r="C3657" s="822" t="s">
        <v>3471</v>
      </c>
      <c r="D3657" s="823" t="s">
        <v>6113</v>
      </c>
      <c r="E3657" s="824" t="s">
        <v>3489</v>
      </c>
      <c r="F3657" s="822" t="s">
        <v>3466</v>
      </c>
      <c r="G3657" s="822" t="s">
        <v>3923</v>
      </c>
      <c r="H3657" s="822" t="s">
        <v>329</v>
      </c>
      <c r="I3657" s="822" t="s">
        <v>3924</v>
      </c>
      <c r="J3657" s="822" t="s">
        <v>3925</v>
      </c>
      <c r="K3657" s="822" t="s">
        <v>3926</v>
      </c>
      <c r="L3657" s="825">
        <v>58.77</v>
      </c>
      <c r="M3657" s="825">
        <v>58.77</v>
      </c>
      <c r="N3657" s="822">
        <v>1</v>
      </c>
      <c r="O3657" s="826">
        <v>1</v>
      </c>
      <c r="P3657" s="825">
        <v>58.77</v>
      </c>
      <c r="Q3657" s="827">
        <v>1</v>
      </c>
      <c r="R3657" s="822">
        <v>1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21</v>
      </c>
      <c r="B3658" s="822" t="s">
        <v>3465</v>
      </c>
      <c r="C3658" s="822" t="s">
        <v>3471</v>
      </c>
      <c r="D3658" s="823" t="s">
        <v>6113</v>
      </c>
      <c r="E3658" s="824" t="s">
        <v>3489</v>
      </c>
      <c r="F3658" s="822" t="s">
        <v>3466</v>
      </c>
      <c r="G3658" s="822" t="s">
        <v>5812</v>
      </c>
      <c r="H3658" s="822" t="s">
        <v>662</v>
      </c>
      <c r="I3658" s="822" t="s">
        <v>5813</v>
      </c>
      <c r="J3658" s="822" t="s">
        <v>5814</v>
      </c>
      <c r="K3658" s="822" t="s">
        <v>5815</v>
      </c>
      <c r="L3658" s="825">
        <v>7119.15</v>
      </c>
      <c r="M3658" s="825">
        <v>14238.3</v>
      </c>
      <c r="N3658" s="822">
        <v>2</v>
      </c>
      <c r="O3658" s="826">
        <v>2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21</v>
      </c>
      <c r="B3659" s="822" t="s">
        <v>3465</v>
      </c>
      <c r="C3659" s="822" t="s">
        <v>3471</v>
      </c>
      <c r="D3659" s="823" t="s">
        <v>6113</v>
      </c>
      <c r="E3659" s="824" t="s">
        <v>3489</v>
      </c>
      <c r="F3659" s="822" t="s">
        <v>3466</v>
      </c>
      <c r="G3659" s="822" t="s">
        <v>3927</v>
      </c>
      <c r="H3659" s="822" t="s">
        <v>329</v>
      </c>
      <c r="I3659" s="822" t="s">
        <v>4401</v>
      </c>
      <c r="J3659" s="822" t="s">
        <v>4399</v>
      </c>
      <c r="K3659" s="822" t="s">
        <v>4402</v>
      </c>
      <c r="L3659" s="825">
        <v>0</v>
      </c>
      <c r="M3659" s="825">
        <v>0</v>
      </c>
      <c r="N3659" s="822">
        <v>3</v>
      </c>
      <c r="O3659" s="826">
        <v>0.5</v>
      </c>
      <c r="P3659" s="825">
        <v>0</v>
      </c>
      <c r="Q3659" s="827"/>
      <c r="R3659" s="822">
        <v>3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21</v>
      </c>
      <c r="B3660" s="822" t="s">
        <v>3465</v>
      </c>
      <c r="C3660" s="822" t="s">
        <v>3471</v>
      </c>
      <c r="D3660" s="823" t="s">
        <v>6113</v>
      </c>
      <c r="E3660" s="824" t="s">
        <v>3489</v>
      </c>
      <c r="F3660" s="822" t="s">
        <v>3466</v>
      </c>
      <c r="G3660" s="822" t="s">
        <v>3927</v>
      </c>
      <c r="H3660" s="822" t="s">
        <v>329</v>
      </c>
      <c r="I3660" s="822" t="s">
        <v>3928</v>
      </c>
      <c r="J3660" s="822" t="s">
        <v>1116</v>
      </c>
      <c r="K3660" s="822" t="s">
        <v>1117</v>
      </c>
      <c r="L3660" s="825">
        <v>0</v>
      </c>
      <c r="M3660" s="825">
        <v>0</v>
      </c>
      <c r="N3660" s="822">
        <v>1</v>
      </c>
      <c r="O3660" s="826">
        <v>1</v>
      </c>
      <c r="P3660" s="825">
        <v>0</v>
      </c>
      <c r="Q3660" s="827"/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21</v>
      </c>
      <c r="B3661" s="822" t="s">
        <v>3465</v>
      </c>
      <c r="C3661" s="822" t="s">
        <v>3471</v>
      </c>
      <c r="D3661" s="823" t="s">
        <v>6113</v>
      </c>
      <c r="E3661" s="824" t="s">
        <v>3489</v>
      </c>
      <c r="F3661" s="822" t="s">
        <v>3466</v>
      </c>
      <c r="G3661" s="822" t="s">
        <v>3927</v>
      </c>
      <c r="H3661" s="822" t="s">
        <v>329</v>
      </c>
      <c r="I3661" s="822" t="s">
        <v>5816</v>
      </c>
      <c r="J3661" s="822" t="s">
        <v>5817</v>
      </c>
      <c r="K3661" s="822" t="s">
        <v>1117</v>
      </c>
      <c r="L3661" s="825">
        <v>0</v>
      </c>
      <c r="M3661" s="825">
        <v>0</v>
      </c>
      <c r="N3661" s="822">
        <v>4</v>
      </c>
      <c r="O3661" s="826">
        <v>1.5</v>
      </c>
      <c r="P3661" s="825">
        <v>0</v>
      </c>
      <c r="Q3661" s="827"/>
      <c r="R3661" s="822">
        <v>3</v>
      </c>
      <c r="S3661" s="827">
        <v>0.75</v>
      </c>
      <c r="T3661" s="826">
        <v>1</v>
      </c>
      <c r="U3661" s="828">
        <v>0.66666666666666663</v>
      </c>
    </row>
    <row r="3662" spans="1:21" ht="14.45" customHeight="1" x14ac:dyDescent="0.2">
      <c r="A3662" s="821">
        <v>21</v>
      </c>
      <c r="B3662" s="822" t="s">
        <v>3465</v>
      </c>
      <c r="C3662" s="822" t="s">
        <v>3471</v>
      </c>
      <c r="D3662" s="823" t="s">
        <v>6113</v>
      </c>
      <c r="E3662" s="824" t="s">
        <v>3489</v>
      </c>
      <c r="F3662" s="822" t="s">
        <v>3466</v>
      </c>
      <c r="G3662" s="822" t="s">
        <v>3927</v>
      </c>
      <c r="H3662" s="822" t="s">
        <v>329</v>
      </c>
      <c r="I3662" s="822" t="s">
        <v>5818</v>
      </c>
      <c r="J3662" s="822" t="s">
        <v>1116</v>
      </c>
      <c r="K3662" s="822" t="s">
        <v>1117</v>
      </c>
      <c r="L3662" s="825">
        <v>0</v>
      </c>
      <c r="M3662" s="825">
        <v>0</v>
      </c>
      <c r="N3662" s="822">
        <v>1</v>
      </c>
      <c r="O3662" s="826">
        <v>1</v>
      </c>
      <c r="P3662" s="825">
        <v>0</v>
      </c>
      <c r="Q3662" s="827"/>
      <c r="R3662" s="822">
        <v>1</v>
      </c>
      <c r="S3662" s="827">
        <v>1</v>
      </c>
      <c r="T3662" s="826">
        <v>1</v>
      </c>
      <c r="U3662" s="828">
        <v>1</v>
      </c>
    </row>
    <row r="3663" spans="1:21" ht="14.45" customHeight="1" x14ac:dyDescent="0.2">
      <c r="A3663" s="821">
        <v>21</v>
      </c>
      <c r="B3663" s="822" t="s">
        <v>3465</v>
      </c>
      <c r="C3663" s="822" t="s">
        <v>3471</v>
      </c>
      <c r="D3663" s="823" t="s">
        <v>6113</v>
      </c>
      <c r="E3663" s="824" t="s">
        <v>3489</v>
      </c>
      <c r="F3663" s="822" t="s">
        <v>3466</v>
      </c>
      <c r="G3663" s="822" t="s">
        <v>3934</v>
      </c>
      <c r="H3663" s="822" t="s">
        <v>329</v>
      </c>
      <c r="I3663" s="822" t="s">
        <v>3935</v>
      </c>
      <c r="J3663" s="822" t="s">
        <v>3936</v>
      </c>
      <c r="K3663" s="822" t="s">
        <v>3937</v>
      </c>
      <c r="L3663" s="825">
        <v>248.55</v>
      </c>
      <c r="M3663" s="825">
        <v>1491.3000000000002</v>
      </c>
      <c r="N3663" s="822">
        <v>6</v>
      </c>
      <c r="O3663" s="826">
        <v>5.5</v>
      </c>
      <c r="P3663" s="825">
        <v>497.1</v>
      </c>
      <c r="Q3663" s="827">
        <v>0.33333333333333331</v>
      </c>
      <c r="R3663" s="822">
        <v>2</v>
      </c>
      <c r="S3663" s="827">
        <v>0.33333333333333331</v>
      </c>
      <c r="T3663" s="826">
        <v>2</v>
      </c>
      <c r="U3663" s="828">
        <v>0.36363636363636365</v>
      </c>
    </row>
    <row r="3664" spans="1:21" ht="14.45" customHeight="1" x14ac:dyDescent="0.2">
      <c r="A3664" s="821">
        <v>21</v>
      </c>
      <c r="B3664" s="822" t="s">
        <v>3465</v>
      </c>
      <c r="C3664" s="822" t="s">
        <v>3471</v>
      </c>
      <c r="D3664" s="823" t="s">
        <v>6113</v>
      </c>
      <c r="E3664" s="824" t="s">
        <v>3489</v>
      </c>
      <c r="F3664" s="822" t="s">
        <v>3466</v>
      </c>
      <c r="G3664" s="822" t="s">
        <v>5819</v>
      </c>
      <c r="H3664" s="822" t="s">
        <v>329</v>
      </c>
      <c r="I3664" s="822" t="s">
        <v>5820</v>
      </c>
      <c r="J3664" s="822" t="s">
        <v>1896</v>
      </c>
      <c r="K3664" s="822" t="s">
        <v>5821</v>
      </c>
      <c r="L3664" s="825">
        <v>131.02000000000001</v>
      </c>
      <c r="M3664" s="825">
        <v>393.06000000000006</v>
      </c>
      <c r="N3664" s="822">
        <v>3</v>
      </c>
      <c r="O3664" s="826">
        <v>0.5</v>
      </c>
      <c r="P3664" s="825"/>
      <c r="Q3664" s="827">
        <v>0</v>
      </c>
      <c r="R3664" s="822"/>
      <c r="S3664" s="827">
        <v>0</v>
      </c>
      <c r="T3664" s="826"/>
      <c r="U3664" s="828">
        <v>0</v>
      </c>
    </row>
    <row r="3665" spans="1:21" ht="14.45" customHeight="1" x14ac:dyDescent="0.2">
      <c r="A3665" s="821">
        <v>21</v>
      </c>
      <c r="B3665" s="822" t="s">
        <v>3465</v>
      </c>
      <c r="C3665" s="822" t="s">
        <v>3471</v>
      </c>
      <c r="D3665" s="823" t="s">
        <v>6113</v>
      </c>
      <c r="E3665" s="824" t="s">
        <v>3489</v>
      </c>
      <c r="F3665" s="822" t="s">
        <v>3466</v>
      </c>
      <c r="G3665" s="822" t="s">
        <v>4403</v>
      </c>
      <c r="H3665" s="822" t="s">
        <v>329</v>
      </c>
      <c r="I3665" s="822" t="s">
        <v>5822</v>
      </c>
      <c r="J3665" s="822" t="s">
        <v>5823</v>
      </c>
      <c r="K3665" s="822" t="s">
        <v>4405</v>
      </c>
      <c r="L3665" s="825">
        <v>38.56</v>
      </c>
      <c r="M3665" s="825">
        <v>1118.2400000000002</v>
      </c>
      <c r="N3665" s="822">
        <v>29</v>
      </c>
      <c r="O3665" s="826">
        <v>5.5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21</v>
      </c>
      <c r="B3666" s="822" t="s">
        <v>3465</v>
      </c>
      <c r="C3666" s="822" t="s">
        <v>3471</v>
      </c>
      <c r="D3666" s="823" t="s">
        <v>6113</v>
      </c>
      <c r="E3666" s="824" t="s">
        <v>3489</v>
      </c>
      <c r="F3666" s="822" t="s">
        <v>3466</v>
      </c>
      <c r="G3666" s="822" t="s">
        <v>3939</v>
      </c>
      <c r="H3666" s="822" t="s">
        <v>329</v>
      </c>
      <c r="I3666" s="822" t="s">
        <v>3940</v>
      </c>
      <c r="J3666" s="822" t="s">
        <v>3941</v>
      </c>
      <c r="K3666" s="822" t="s">
        <v>3942</v>
      </c>
      <c r="L3666" s="825">
        <v>727.03</v>
      </c>
      <c r="M3666" s="825">
        <v>3635.15</v>
      </c>
      <c r="N3666" s="822">
        <v>5</v>
      </c>
      <c r="O3666" s="826">
        <v>2</v>
      </c>
      <c r="P3666" s="825">
        <v>2181.09</v>
      </c>
      <c r="Q3666" s="827">
        <v>0.6</v>
      </c>
      <c r="R3666" s="822">
        <v>3</v>
      </c>
      <c r="S3666" s="827">
        <v>0.6</v>
      </c>
      <c r="T3666" s="826">
        <v>1</v>
      </c>
      <c r="U3666" s="828">
        <v>0.5</v>
      </c>
    </row>
    <row r="3667" spans="1:21" ht="14.45" customHeight="1" x14ac:dyDescent="0.2">
      <c r="A3667" s="821">
        <v>21</v>
      </c>
      <c r="B3667" s="822" t="s">
        <v>3465</v>
      </c>
      <c r="C3667" s="822" t="s">
        <v>3471</v>
      </c>
      <c r="D3667" s="823" t="s">
        <v>6113</v>
      </c>
      <c r="E3667" s="824" t="s">
        <v>3489</v>
      </c>
      <c r="F3667" s="822" t="s">
        <v>3466</v>
      </c>
      <c r="G3667" s="822" t="s">
        <v>3939</v>
      </c>
      <c r="H3667" s="822" t="s">
        <v>329</v>
      </c>
      <c r="I3667" s="822" t="s">
        <v>4833</v>
      </c>
      <c r="J3667" s="822" t="s">
        <v>3941</v>
      </c>
      <c r="K3667" s="822" t="s">
        <v>3942</v>
      </c>
      <c r="L3667" s="825">
        <v>727.03</v>
      </c>
      <c r="M3667" s="825">
        <v>2181.09</v>
      </c>
      <c r="N3667" s="822">
        <v>3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21</v>
      </c>
      <c r="B3668" s="822" t="s">
        <v>3465</v>
      </c>
      <c r="C3668" s="822" t="s">
        <v>3471</v>
      </c>
      <c r="D3668" s="823" t="s">
        <v>6113</v>
      </c>
      <c r="E3668" s="824" t="s">
        <v>3489</v>
      </c>
      <c r="F3668" s="822" t="s">
        <v>3466</v>
      </c>
      <c r="G3668" s="822" t="s">
        <v>3945</v>
      </c>
      <c r="H3668" s="822" t="s">
        <v>329</v>
      </c>
      <c r="I3668" s="822" t="s">
        <v>5824</v>
      </c>
      <c r="J3668" s="822" t="s">
        <v>4918</v>
      </c>
      <c r="K3668" s="822" t="s">
        <v>5825</v>
      </c>
      <c r="L3668" s="825">
        <v>86.41</v>
      </c>
      <c r="M3668" s="825">
        <v>259.23</v>
      </c>
      <c r="N3668" s="822">
        <v>3</v>
      </c>
      <c r="O3668" s="826">
        <v>1</v>
      </c>
      <c r="P3668" s="825">
        <v>172.82</v>
      </c>
      <c r="Q3668" s="827">
        <v>0.66666666666666663</v>
      </c>
      <c r="R3668" s="822">
        <v>2</v>
      </c>
      <c r="S3668" s="827">
        <v>0.66666666666666663</v>
      </c>
      <c r="T3668" s="826">
        <v>0.5</v>
      </c>
      <c r="U3668" s="828">
        <v>0.5</v>
      </c>
    </row>
    <row r="3669" spans="1:21" ht="14.45" customHeight="1" x14ac:dyDescent="0.2">
      <c r="A3669" s="821">
        <v>21</v>
      </c>
      <c r="B3669" s="822" t="s">
        <v>3465</v>
      </c>
      <c r="C3669" s="822" t="s">
        <v>3471</v>
      </c>
      <c r="D3669" s="823" t="s">
        <v>6113</v>
      </c>
      <c r="E3669" s="824" t="s">
        <v>3489</v>
      </c>
      <c r="F3669" s="822" t="s">
        <v>3466</v>
      </c>
      <c r="G3669" s="822" t="s">
        <v>3530</v>
      </c>
      <c r="H3669" s="822" t="s">
        <v>329</v>
      </c>
      <c r="I3669" s="822" t="s">
        <v>3531</v>
      </c>
      <c r="J3669" s="822" t="s">
        <v>862</v>
      </c>
      <c r="K3669" s="822" t="s">
        <v>3532</v>
      </c>
      <c r="L3669" s="825">
        <v>53.57</v>
      </c>
      <c r="M3669" s="825">
        <v>7285.5199999999977</v>
      </c>
      <c r="N3669" s="822">
        <v>136</v>
      </c>
      <c r="O3669" s="826">
        <v>80</v>
      </c>
      <c r="P3669" s="825">
        <v>5839.1299999999974</v>
      </c>
      <c r="Q3669" s="827">
        <v>0.80147058823529405</v>
      </c>
      <c r="R3669" s="822">
        <v>109</v>
      </c>
      <c r="S3669" s="827">
        <v>0.80147058823529416</v>
      </c>
      <c r="T3669" s="826">
        <v>62.5</v>
      </c>
      <c r="U3669" s="828">
        <v>0.78125</v>
      </c>
    </row>
    <row r="3670" spans="1:21" ht="14.45" customHeight="1" x14ac:dyDescent="0.2">
      <c r="A3670" s="821">
        <v>21</v>
      </c>
      <c r="B3670" s="822" t="s">
        <v>3465</v>
      </c>
      <c r="C3670" s="822" t="s">
        <v>3471</v>
      </c>
      <c r="D3670" s="823" t="s">
        <v>6113</v>
      </c>
      <c r="E3670" s="824" t="s">
        <v>3489</v>
      </c>
      <c r="F3670" s="822" t="s">
        <v>3466</v>
      </c>
      <c r="G3670" s="822" t="s">
        <v>4406</v>
      </c>
      <c r="H3670" s="822" t="s">
        <v>329</v>
      </c>
      <c r="I3670" s="822" t="s">
        <v>5826</v>
      </c>
      <c r="J3670" s="822" t="s">
        <v>757</v>
      </c>
      <c r="K3670" s="822" t="s">
        <v>758</v>
      </c>
      <c r="L3670" s="825">
        <v>38.04</v>
      </c>
      <c r="M3670" s="825">
        <v>76.08</v>
      </c>
      <c r="N3670" s="822">
        <v>2</v>
      </c>
      <c r="O3670" s="826">
        <v>1</v>
      </c>
      <c r="P3670" s="825">
        <v>76.08</v>
      </c>
      <c r="Q3670" s="827">
        <v>1</v>
      </c>
      <c r="R3670" s="822">
        <v>2</v>
      </c>
      <c r="S3670" s="827">
        <v>1</v>
      </c>
      <c r="T3670" s="826">
        <v>1</v>
      </c>
      <c r="U3670" s="828">
        <v>1</v>
      </c>
    </row>
    <row r="3671" spans="1:21" ht="14.45" customHeight="1" x14ac:dyDescent="0.2">
      <c r="A3671" s="821">
        <v>21</v>
      </c>
      <c r="B3671" s="822" t="s">
        <v>3465</v>
      </c>
      <c r="C3671" s="822" t="s">
        <v>3471</v>
      </c>
      <c r="D3671" s="823" t="s">
        <v>6113</v>
      </c>
      <c r="E3671" s="824" t="s">
        <v>3489</v>
      </c>
      <c r="F3671" s="822" t="s">
        <v>3466</v>
      </c>
      <c r="G3671" s="822" t="s">
        <v>3950</v>
      </c>
      <c r="H3671" s="822" t="s">
        <v>329</v>
      </c>
      <c r="I3671" s="822" t="s">
        <v>3951</v>
      </c>
      <c r="J3671" s="822" t="s">
        <v>1759</v>
      </c>
      <c r="K3671" s="822" t="s">
        <v>3952</v>
      </c>
      <c r="L3671" s="825">
        <v>34.19</v>
      </c>
      <c r="M3671" s="825">
        <v>170.95</v>
      </c>
      <c r="N3671" s="822">
        <v>5</v>
      </c>
      <c r="O3671" s="826">
        <v>1.5</v>
      </c>
      <c r="P3671" s="825">
        <v>102.57</v>
      </c>
      <c r="Q3671" s="827">
        <v>0.6</v>
      </c>
      <c r="R3671" s="822">
        <v>3</v>
      </c>
      <c r="S3671" s="827">
        <v>0.6</v>
      </c>
      <c r="T3671" s="826">
        <v>0.5</v>
      </c>
      <c r="U3671" s="828">
        <v>0.33333333333333331</v>
      </c>
    </row>
    <row r="3672" spans="1:21" ht="14.45" customHeight="1" x14ac:dyDescent="0.2">
      <c r="A3672" s="821">
        <v>21</v>
      </c>
      <c r="B3672" s="822" t="s">
        <v>3465</v>
      </c>
      <c r="C3672" s="822" t="s">
        <v>3471</v>
      </c>
      <c r="D3672" s="823" t="s">
        <v>6113</v>
      </c>
      <c r="E3672" s="824" t="s">
        <v>3489</v>
      </c>
      <c r="F3672" s="822" t="s">
        <v>3466</v>
      </c>
      <c r="G3672" s="822" t="s">
        <v>3953</v>
      </c>
      <c r="H3672" s="822" t="s">
        <v>329</v>
      </c>
      <c r="I3672" s="822" t="s">
        <v>5176</v>
      </c>
      <c r="J3672" s="822" t="s">
        <v>3955</v>
      </c>
      <c r="K3672" s="822" t="s">
        <v>5177</v>
      </c>
      <c r="L3672" s="825">
        <v>0</v>
      </c>
      <c r="M3672" s="825">
        <v>0</v>
      </c>
      <c r="N3672" s="822">
        <v>1</v>
      </c>
      <c r="O3672" s="826">
        <v>1</v>
      </c>
      <c r="P3672" s="825"/>
      <c r="Q3672" s="827"/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21</v>
      </c>
      <c r="B3673" s="822" t="s">
        <v>3465</v>
      </c>
      <c r="C3673" s="822" t="s">
        <v>3471</v>
      </c>
      <c r="D3673" s="823" t="s">
        <v>6113</v>
      </c>
      <c r="E3673" s="824" t="s">
        <v>3489</v>
      </c>
      <c r="F3673" s="822" t="s">
        <v>3466</v>
      </c>
      <c r="G3673" s="822" t="s">
        <v>3957</v>
      </c>
      <c r="H3673" s="822" t="s">
        <v>329</v>
      </c>
      <c r="I3673" s="822" t="s">
        <v>3958</v>
      </c>
      <c r="J3673" s="822" t="s">
        <v>1278</v>
      </c>
      <c r="K3673" s="822" t="s">
        <v>1280</v>
      </c>
      <c r="L3673" s="825">
        <v>80.53</v>
      </c>
      <c r="M3673" s="825">
        <v>322.12</v>
      </c>
      <c r="N3673" s="822">
        <v>4</v>
      </c>
      <c r="O3673" s="826">
        <v>1.5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21</v>
      </c>
      <c r="B3674" s="822" t="s">
        <v>3465</v>
      </c>
      <c r="C3674" s="822" t="s">
        <v>3471</v>
      </c>
      <c r="D3674" s="823" t="s">
        <v>6113</v>
      </c>
      <c r="E3674" s="824" t="s">
        <v>3489</v>
      </c>
      <c r="F3674" s="822" t="s">
        <v>3466</v>
      </c>
      <c r="G3674" s="822" t="s">
        <v>3533</v>
      </c>
      <c r="H3674" s="822" t="s">
        <v>662</v>
      </c>
      <c r="I3674" s="822" t="s">
        <v>2707</v>
      </c>
      <c r="J3674" s="822" t="s">
        <v>1021</v>
      </c>
      <c r="K3674" s="822" t="s">
        <v>2708</v>
      </c>
      <c r="L3674" s="825">
        <v>2309.37</v>
      </c>
      <c r="M3674" s="825">
        <v>9237.48</v>
      </c>
      <c r="N3674" s="822">
        <v>4</v>
      </c>
      <c r="O3674" s="826">
        <v>1</v>
      </c>
      <c r="P3674" s="825">
        <v>9237.48</v>
      </c>
      <c r="Q3674" s="827">
        <v>1</v>
      </c>
      <c r="R3674" s="822">
        <v>4</v>
      </c>
      <c r="S3674" s="827">
        <v>1</v>
      </c>
      <c r="T3674" s="826">
        <v>1</v>
      </c>
      <c r="U3674" s="828">
        <v>1</v>
      </c>
    </row>
    <row r="3675" spans="1:21" ht="14.45" customHeight="1" x14ac:dyDescent="0.2">
      <c r="A3675" s="821">
        <v>21</v>
      </c>
      <c r="B3675" s="822" t="s">
        <v>3465</v>
      </c>
      <c r="C3675" s="822" t="s">
        <v>3471</v>
      </c>
      <c r="D3675" s="823" t="s">
        <v>6113</v>
      </c>
      <c r="E3675" s="824" t="s">
        <v>3489</v>
      </c>
      <c r="F3675" s="822" t="s">
        <v>3466</v>
      </c>
      <c r="G3675" s="822" t="s">
        <v>3533</v>
      </c>
      <c r="H3675" s="822" t="s">
        <v>662</v>
      </c>
      <c r="I3675" s="822" t="s">
        <v>3962</v>
      </c>
      <c r="J3675" s="822" t="s">
        <v>1016</v>
      </c>
      <c r="K3675" s="822" t="s">
        <v>3963</v>
      </c>
      <c r="L3675" s="825">
        <v>368.16</v>
      </c>
      <c r="M3675" s="825">
        <v>1104.48</v>
      </c>
      <c r="N3675" s="822">
        <v>3</v>
      </c>
      <c r="O3675" s="826">
        <v>1</v>
      </c>
      <c r="P3675" s="825">
        <v>1104.48</v>
      </c>
      <c r="Q3675" s="827">
        <v>1</v>
      </c>
      <c r="R3675" s="822">
        <v>3</v>
      </c>
      <c r="S3675" s="827">
        <v>1</v>
      </c>
      <c r="T3675" s="826">
        <v>1</v>
      </c>
      <c r="U3675" s="828">
        <v>1</v>
      </c>
    </row>
    <row r="3676" spans="1:21" ht="14.45" customHeight="1" x14ac:dyDescent="0.2">
      <c r="A3676" s="821">
        <v>21</v>
      </c>
      <c r="B3676" s="822" t="s">
        <v>3465</v>
      </c>
      <c r="C3676" s="822" t="s">
        <v>3471</v>
      </c>
      <c r="D3676" s="823" t="s">
        <v>6113</v>
      </c>
      <c r="E3676" s="824" t="s">
        <v>3489</v>
      </c>
      <c r="F3676" s="822" t="s">
        <v>3466</v>
      </c>
      <c r="G3676" s="822" t="s">
        <v>3533</v>
      </c>
      <c r="H3676" s="822" t="s">
        <v>662</v>
      </c>
      <c r="I3676" s="822" t="s">
        <v>2703</v>
      </c>
      <c r="J3676" s="822" t="s">
        <v>1021</v>
      </c>
      <c r="K3676" s="822" t="s">
        <v>2704</v>
      </c>
      <c r="L3676" s="825">
        <v>1385.62</v>
      </c>
      <c r="M3676" s="825">
        <v>18013.059999999998</v>
      </c>
      <c r="N3676" s="822">
        <v>13</v>
      </c>
      <c r="O3676" s="826">
        <v>5</v>
      </c>
      <c r="P3676" s="825">
        <v>8313.7199999999993</v>
      </c>
      <c r="Q3676" s="827">
        <v>0.46153846153846156</v>
      </c>
      <c r="R3676" s="822">
        <v>6</v>
      </c>
      <c r="S3676" s="827">
        <v>0.46153846153846156</v>
      </c>
      <c r="T3676" s="826">
        <v>2</v>
      </c>
      <c r="U3676" s="828">
        <v>0.4</v>
      </c>
    </row>
    <row r="3677" spans="1:21" ht="14.45" customHeight="1" x14ac:dyDescent="0.2">
      <c r="A3677" s="821">
        <v>21</v>
      </c>
      <c r="B3677" s="822" t="s">
        <v>3465</v>
      </c>
      <c r="C3677" s="822" t="s">
        <v>3471</v>
      </c>
      <c r="D3677" s="823" t="s">
        <v>6113</v>
      </c>
      <c r="E3677" s="824" t="s">
        <v>3489</v>
      </c>
      <c r="F3677" s="822" t="s">
        <v>3466</v>
      </c>
      <c r="G3677" s="822" t="s">
        <v>3533</v>
      </c>
      <c r="H3677" s="822" t="s">
        <v>662</v>
      </c>
      <c r="I3677" s="822" t="s">
        <v>2710</v>
      </c>
      <c r="J3677" s="822" t="s">
        <v>1016</v>
      </c>
      <c r="K3677" s="822" t="s">
        <v>2711</v>
      </c>
      <c r="L3677" s="825">
        <v>736.33</v>
      </c>
      <c r="M3677" s="825">
        <v>11781.28</v>
      </c>
      <c r="N3677" s="822">
        <v>16</v>
      </c>
      <c r="O3677" s="826">
        <v>3</v>
      </c>
      <c r="P3677" s="825">
        <v>2945.32</v>
      </c>
      <c r="Q3677" s="827">
        <v>0.25</v>
      </c>
      <c r="R3677" s="822">
        <v>4</v>
      </c>
      <c r="S3677" s="827">
        <v>0.25</v>
      </c>
      <c r="T3677" s="826">
        <v>0.5</v>
      </c>
      <c r="U3677" s="828">
        <v>0.16666666666666666</v>
      </c>
    </row>
    <row r="3678" spans="1:21" ht="14.45" customHeight="1" x14ac:dyDescent="0.2">
      <c r="A3678" s="821">
        <v>21</v>
      </c>
      <c r="B3678" s="822" t="s">
        <v>3465</v>
      </c>
      <c r="C3678" s="822" t="s">
        <v>3471</v>
      </c>
      <c r="D3678" s="823" t="s">
        <v>6113</v>
      </c>
      <c r="E3678" s="824" t="s">
        <v>3489</v>
      </c>
      <c r="F3678" s="822" t="s">
        <v>3466</v>
      </c>
      <c r="G3678" s="822" t="s">
        <v>3533</v>
      </c>
      <c r="H3678" s="822" t="s">
        <v>662</v>
      </c>
      <c r="I3678" s="822" t="s">
        <v>2710</v>
      </c>
      <c r="J3678" s="822" t="s">
        <v>1016</v>
      </c>
      <c r="K3678" s="822" t="s">
        <v>2711</v>
      </c>
      <c r="L3678" s="825">
        <v>633.49</v>
      </c>
      <c r="M3678" s="825">
        <v>7601.88</v>
      </c>
      <c r="N3678" s="822">
        <v>12</v>
      </c>
      <c r="O3678" s="826">
        <v>2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21</v>
      </c>
      <c r="B3679" s="822" t="s">
        <v>3465</v>
      </c>
      <c r="C3679" s="822" t="s">
        <v>3471</v>
      </c>
      <c r="D3679" s="823" t="s">
        <v>6113</v>
      </c>
      <c r="E3679" s="824" t="s">
        <v>3489</v>
      </c>
      <c r="F3679" s="822" t="s">
        <v>3466</v>
      </c>
      <c r="G3679" s="822" t="s">
        <v>3533</v>
      </c>
      <c r="H3679" s="822" t="s">
        <v>662</v>
      </c>
      <c r="I3679" s="822" t="s">
        <v>2714</v>
      </c>
      <c r="J3679" s="822" t="s">
        <v>1016</v>
      </c>
      <c r="K3679" s="822" t="s">
        <v>1018</v>
      </c>
      <c r="L3679" s="825">
        <v>490.89</v>
      </c>
      <c r="M3679" s="825">
        <v>7363.35</v>
      </c>
      <c r="N3679" s="822">
        <v>15</v>
      </c>
      <c r="O3679" s="826">
        <v>2.5</v>
      </c>
      <c r="P3679" s="825">
        <v>7363.35</v>
      </c>
      <c r="Q3679" s="827">
        <v>1</v>
      </c>
      <c r="R3679" s="822">
        <v>15</v>
      </c>
      <c r="S3679" s="827">
        <v>1</v>
      </c>
      <c r="T3679" s="826">
        <v>2.5</v>
      </c>
      <c r="U3679" s="828">
        <v>1</v>
      </c>
    </row>
    <row r="3680" spans="1:21" ht="14.45" customHeight="1" x14ac:dyDescent="0.2">
      <c r="A3680" s="821">
        <v>21</v>
      </c>
      <c r="B3680" s="822" t="s">
        <v>3465</v>
      </c>
      <c r="C3680" s="822" t="s">
        <v>3471</v>
      </c>
      <c r="D3680" s="823" t="s">
        <v>6113</v>
      </c>
      <c r="E3680" s="824" t="s">
        <v>3489</v>
      </c>
      <c r="F3680" s="822" t="s">
        <v>3466</v>
      </c>
      <c r="G3680" s="822" t="s">
        <v>3533</v>
      </c>
      <c r="H3680" s="822" t="s">
        <v>662</v>
      </c>
      <c r="I3680" s="822" t="s">
        <v>2714</v>
      </c>
      <c r="J3680" s="822" t="s">
        <v>1016</v>
      </c>
      <c r="K3680" s="822" t="s">
        <v>1018</v>
      </c>
      <c r="L3680" s="825">
        <v>422.33</v>
      </c>
      <c r="M3680" s="825">
        <v>5490.29</v>
      </c>
      <c r="N3680" s="822">
        <v>13</v>
      </c>
      <c r="O3680" s="826">
        <v>3</v>
      </c>
      <c r="P3680" s="825">
        <v>4223.3</v>
      </c>
      <c r="Q3680" s="827">
        <v>0.76923076923076927</v>
      </c>
      <c r="R3680" s="822">
        <v>10</v>
      </c>
      <c r="S3680" s="827">
        <v>0.76923076923076927</v>
      </c>
      <c r="T3680" s="826">
        <v>2</v>
      </c>
      <c r="U3680" s="828">
        <v>0.66666666666666663</v>
      </c>
    </row>
    <row r="3681" spans="1:21" ht="14.45" customHeight="1" x14ac:dyDescent="0.2">
      <c r="A3681" s="821">
        <v>21</v>
      </c>
      <c r="B3681" s="822" t="s">
        <v>3465</v>
      </c>
      <c r="C3681" s="822" t="s">
        <v>3471</v>
      </c>
      <c r="D3681" s="823" t="s">
        <v>6113</v>
      </c>
      <c r="E3681" s="824" t="s">
        <v>3489</v>
      </c>
      <c r="F3681" s="822" t="s">
        <v>3466</v>
      </c>
      <c r="G3681" s="822" t="s">
        <v>3533</v>
      </c>
      <c r="H3681" s="822" t="s">
        <v>662</v>
      </c>
      <c r="I3681" s="822" t="s">
        <v>2705</v>
      </c>
      <c r="J3681" s="822" t="s">
        <v>1021</v>
      </c>
      <c r="K3681" s="822" t="s">
        <v>2706</v>
      </c>
      <c r="L3681" s="825">
        <v>1847.49</v>
      </c>
      <c r="M3681" s="825">
        <v>77594.580000000016</v>
      </c>
      <c r="N3681" s="822">
        <v>42</v>
      </c>
      <c r="O3681" s="826">
        <v>11.5</v>
      </c>
      <c r="P3681" s="825">
        <v>59119.680000000008</v>
      </c>
      <c r="Q3681" s="827">
        <v>0.76190476190476186</v>
      </c>
      <c r="R3681" s="822">
        <v>32</v>
      </c>
      <c r="S3681" s="827">
        <v>0.76190476190476186</v>
      </c>
      <c r="T3681" s="826">
        <v>9</v>
      </c>
      <c r="U3681" s="828">
        <v>0.78260869565217395</v>
      </c>
    </row>
    <row r="3682" spans="1:21" ht="14.45" customHeight="1" x14ac:dyDescent="0.2">
      <c r="A3682" s="821">
        <v>21</v>
      </c>
      <c r="B3682" s="822" t="s">
        <v>3465</v>
      </c>
      <c r="C3682" s="822" t="s">
        <v>3471</v>
      </c>
      <c r="D3682" s="823" t="s">
        <v>6113</v>
      </c>
      <c r="E3682" s="824" t="s">
        <v>3489</v>
      </c>
      <c r="F3682" s="822" t="s">
        <v>3466</v>
      </c>
      <c r="G3682" s="822" t="s">
        <v>3533</v>
      </c>
      <c r="H3682" s="822" t="s">
        <v>662</v>
      </c>
      <c r="I3682" s="822" t="s">
        <v>2712</v>
      </c>
      <c r="J3682" s="822" t="s">
        <v>1016</v>
      </c>
      <c r="K3682" s="822" t="s">
        <v>2713</v>
      </c>
      <c r="L3682" s="825">
        <v>1154.68</v>
      </c>
      <c r="M3682" s="825">
        <v>10392.119999999999</v>
      </c>
      <c r="N3682" s="822">
        <v>9</v>
      </c>
      <c r="O3682" s="826">
        <v>3</v>
      </c>
      <c r="P3682" s="825">
        <v>3464.04</v>
      </c>
      <c r="Q3682" s="827">
        <v>0.33333333333333337</v>
      </c>
      <c r="R3682" s="822">
        <v>3</v>
      </c>
      <c r="S3682" s="827">
        <v>0.33333333333333331</v>
      </c>
      <c r="T3682" s="826">
        <v>1</v>
      </c>
      <c r="U3682" s="828">
        <v>0.33333333333333331</v>
      </c>
    </row>
    <row r="3683" spans="1:21" ht="14.45" customHeight="1" x14ac:dyDescent="0.2">
      <c r="A3683" s="821">
        <v>21</v>
      </c>
      <c r="B3683" s="822" t="s">
        <v>3465</v>
      </c>
      <c r="C3683" s="822" t="s">
        <v>3471</v>
      </c>
      <c r="D3683" s="823" t="s">
        <v>6113</v>
      </c>
      <c r="E3683" s="824" t="s">
        <v>3489</v>
      </c>
      <c r="F3683" s="822" t="s">
        <v>3466</v>
      </c>
      <c r="G3683" s="822" t="s">
        <v>3533</v>
      </c>
      <c r="H3683" s="822" t="s">
        <v>662</v>
      </c>
      <c r="I3683" s="822" t="s">
        <v>2709</v>
      </c>
      <c r="J3683" s="822" t="s">
        <v>1016</v>
      </c>
      <c r="K3683" s="822" t="s">
        <v>1017</v>
      </c>
      <c r="L3683" s="825">
        <v>923.74</v>
      </c>
      <c r="M3683" s="825">
        <v>5542.4400000000005</v>
      </c>
      <c r="N3683" s="822">
        <v>6</v>
      </c>
      <c r="O3683" s="826">
        <v>1</v>
      </c>
      <c r="P3683" s="825">
        <v>5542.4400000000005</v>
      </c>
      <c r="Q3683" s="827">
        <v>1</v>
      </c>
      <c r="R3683" s="822">
        <v>6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21</v>
      </c>
      <c r="B3684" s="822" t="s">
        <v>3465</v>
      </c>
      <c r="C3684" s="822" t="s">
        <v>3471</v>
      </c>
      <c r="D3684" s="823" t="s">
        <v>6113</v>
      </c>
      <c r="E3684" s="824" t="s">
        <v>3489</v>
      </c>
      <c r="F3684" s="822" t="s">
        <v>3466</v>
      </c>
      <c r="G3684" s="822" t="s">
        <v>3533</v>
      </c>
      <c r="H3684" s="822" t="s">
        <v>662</v>
      </c>
      <c r="I3684" s="822" t="s">
        <v>2709</v>
      </c>
      <c r="J3684" s="822" t="s">
        <v>1016</v>
      </c>
      <c r="K3684" s="822" t="s">
        <v>1017</v>
      </c>
      <c r="L3684" s="825">
        <v>923.75</v>
      </c>
      <c r="M3684" s="825">
        <v>5542.5</v>
      </c>
      <c r="N3684" s="822">
        <v>6</v>
      </c>
      <c r="O3684" s="826">
        <v>1.5</v>
      </c>
      <c r="P3684" s="825">
        <v>5542.5</v>
      </c>
      <c r="Q3684" s="827">
        <v>1</v>
      </c>
      <c r="R3684" s="822">
        <v>6</v>
      </c>
      <c r="S3684" s="827">
        <v>1</v>
      </c>
      <c r="T3684" s="826">
        <v>1.5</v>
      </c>
      <c r="U3684" s="828">
        <v>1</v>
      </c>
    </row>
    <row r="3685" spans="1:21" ht="14.45" customHeight="1" x14ac:dyDescent="0.2">
      <c r="A3685" s="821">
        <v>21</v>
      </c>
      <c r="B3685" s="822" t="s">
        <v>3465</v>
      </c>
      <c r="C3685" s="822" t="s">
        <v>3471</v>
      </c>
      <c r="D3685" s="823" t="s">
        <v>6113</v>
      </c>
      <c r="E3685" s="824" t="s">
        <v>3489</v>
      </c>
      <c r="F3685" s="822" t="s">
        <v>3466</v>
      </c>
      <c r="G3685" s="822" t="s">
        <v>3533</v>
      </c>
      <c r="H3685" s="822" t="s">
        <v>329</v>
      </c>
      <c r="I3685" s="822" t="s">
        <v>5827</v>
      </c>
      <c r="J3685" s="822" t="s">
        <v>1016</v>
      </c>
      <c r="K3685" s="822" t="s">
        <v>2711</v>
      </c>
      <c r="L3685" s="825">
        <v>633.49</v>
      </c>
      <c r="M3685" s="825">
        <v>1900.47</v>
      </c>
      <c r="N3685" s="822">
        <v>3</v>
      </c>
      <c r="O3685" s="826">
        <v>0.5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21</v>
      </c>
      <c r="B3686" s="822" t="s">
        <v>3465</v>
      </c>
      <c r="C3686" s="822" t="s">
        <v>3471</v>
      </c>
      <c r="D3686" s="823" t="s">
        <v>6113</v>
      </c>
      <c r="E3686" s="824" t="s">
        <v>3489</v>
      </c>
      <c r="F3686" s="822" t="s">
        <v>3466</v>
      </c>
      <c r="G3686" s="822" t="s">
        <v>5828</v>
      </c>
      <c r="H3686" s="822" t="s">
        <v>329</v>
      </c>
      <c r="I3686" s="822" t="s">
        <v>5829</v>
      </c>
      <c r="J3686" s="822" t="s">
        <v>5830</v>
      </c>
      <c r="K3686" s="822" t="s">
        <v>5831</v>
      </c>
      <c r="L3686" s="825">
        <v>77.599999999999994</v>
      </c>
      <c r="M3686" s="825">
        <v>77.599999999999994</v>
      </c>
      <c r="N3686" s="822">
        <v>1</v>
      </c>
      <c r="O3686" s="826">
        <v>1</v>
      </c>
      <c r="P3686" s="825">
        <v>77.599999999999994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21</v>
      </c>
      <c r="B3687" s="822" t="s">
        <v>3465</v>
      </c>
      <c r="C3687" s="822" t="s">
        <v>3471</v>
      </c>
      <c r="D3687" s="823" t="s">
        <v>6113</v>
      </c>
      <c r="E3687" s="824" t="s">
        <v>3489</v>
      </c>
      <c r="F3687" s="822" t="s">
        <v>3466</v>
      </c>
      <c r="G3687" s="822" t="s">
        <v>3964</v>
      </c>
      <c r="H3687" s="822" t="s">
        <v>329</v>
      </c>
      <c r="I3687" s="822" t="s">
        <v>5108</v>
      </c>
      <c r="J3687" s="822" t="s">
        <v>742</v>
      </c>
      <c r="K3687" s="822" t="s">
        <v>5109</v>
      </c>
      <c r="L3687" s="825">
        <v>17.62</v>
      </c>
      <c r="M3687" s="825">
        <v>17.62</v>
      </c>
      <c r="N3687" s="822">
        <v>1</v>
      </c>
      <c r="O3687" s="826">
        <v>1</v>
      </c>
      <c r="P3687" s="825">
        <v>17.62</v>
      </c>
      <c r="Q3687" s="827">
        <v>1</v>
      </c>
      <c r="R3687" s="822">
        <v>1</v>
      </c>
      <c r="S3687" s="827">
        <v>1</v>
      </c>
      <c r="T3687" s="826">
        <v>1</v>
      </c>
      <c r="U3687" s="828">
        <v>1</v>
      </c>
    </row>
    <row r="3688" spans="1:21" ht="14.45" customHeight="1" x14ac:dyDescent="0.2">
      <c r="A3688" s="821">
        <v>21</v>
      </c>
      <c r="B3688" s="822" t="s">
        <v>3465</v>
      </c>
      <c r="C3688" s="822" t="s">
        <v>3471</v>
      </c>
      <c r="D3688" s="823" t="s">
        <v>6113</v>
      </c>
      <c r="E3688" s="824" t="s">
        <v>3489</v>
      </c>
      <c r="F3688" s="822" t="s">
        <v>3466</v>
      </c>
      <c r="G3688" s="822" t="s">
        <v>3964</v>
      </c>
      <c r="H3688" s="822" t="s">
        <v>329</v>
      </c>
      <c r="I3688" s="822" t="s">
        <v>3965</v>
      </c>
      <c r="J3688" s="822" t="s">
        <v>742</v>
      </c>
      <c r="K3688" s="822" t="s">
        <v>703</v>
      </c>
      <c r="L3688" s="825">
        <v>35.25</v>
      </c>
      <c r="M3688" s="825">
        <v>881.25</v>
      </c>
      <c r="N3688" s="822">
        <v>25</v>
      </c>
      <c r="O3688" s="826">
        <v>12.5</v>
      </c>
      <c r="P3688" s="825">
        <v>493.5</v>
      </c>
      <c r="Q3688" s="827">
        <v>0.56000000000000005</v>
      </c>
      <c r="R3688" s="822">
        <v>14</v>
      </c>
      <c r="S3688" s="827">
        <v>0.56000000000000005</v>
      </c>
      <c r="T3688" s="826">
        <v>7.5</v>
      </c>
      <c r="U3688" s="828">
        <v>0.6</v>
      </c>
    </row>
    <row r="3689" spans="1:21" ht="14.45" customHeight="1" x14ac:dyDescent="0.2">
      <c r="A3689" s="821">
        <v>21</v>
      </c>
      <c r="B3689" s="822" t="s">
        <v>3465</v>
      </c>
      <c r="C3689" s="822" t="s">
        <v>3471</v>
      </c>
      <c r="D3689" s="823" t="s">
        <v>6113</v>
      </c>
      <c r="E3689" s="824" t="s">
        <v>3489</v>
      </c>
      <c r="F3689" s="822" t="s">
        <v>3466</v>
      </c>
      <c r="G3689" s="822" t="s">
        <v>3964</v>
      </c>
      <c r="H3689" s="822" t="s">
        <v>329</v>
      </c>
      <c r="I3689" s="822" t="s">
        <v>3966</v>
      </c>
      <c r="J3689" s="822" t="s">
        <v>742</v>
      </c>
      <c r="K3689" s="822" t="s">
        <v>3967</v>
      </c>
      <c r="L3689" s="825">
        <v>35.25</v>
      </c>
      <c r="M3689" s="825">
        <v>387.75</v>
      </c>
      <c r="N3689" s="822">
        <v>11</v>
      </c>
      <c r="O3689" s="826">
        <v>3.5</v>
      </c>
      <c r="P3689" s="825">
        <v>317.25</v>
      </c>
      <c r="Q3689" s="827">
        <v>0.81818181818181823</v>
      </c>
      <c r="R3689" s="822">
        <v>9</v>
      </c>
      <c r="S3689" s="827">
        <v>0.81818181818181823</v>
      </c>
      <c r="T3689" s="826">
        <v>3</v>
      </c>
      <c r="U3689" s="828">
        <v>0.8571428571428571</v>
      </c>
    </row>
    <row r="3690" spans="1:21" ht="14.45" customHeight="1" x14ac:dyDescent="0.2">
      <c r="A3690" s="821">
        <v>21</v>
      </c>
      <c r="B3690" s="822" t="s">
        <v>3465</v>
      </c>
      <c r="C3690" s="822" t="s">
        <v>3471</v>
      </c>
      <c r="D3690" s="823" t="s">
        <v>6113</v>
      </c>
      <c r="E3690" s="824" t="s">
        <v>3489</v>
      </c>
      <c r="F3690" s="822" t="s">
        <v>3466</v>
      </c>
      <c r="G3690" s="822" t="s">
        <v>3964</v>
      </c>
      <c r="H3690" s="822" t="s">
        <v>329</v>
      </c>
      <c r="I3690" s="822" t="s">
        <v>3968</v>
      </c>
      <c r="J3690" s="822" t="s">
        <v>1329</v>
      </c>
      <c r="K3690" s="822" t="s">
        <v>3969</v>
      </c>
      <c r="L3690" s="825">
        <v>35.25</v>
      </c>
      <c r="M3690" s="825">
        <v>458.25</v>
      </c>
      <c r="N3690" s="822">
        <v>13</v>
      </c>
      <c r="O3690" s="826">
        <v>4</v>
      </c>
      <c r="P3690" s="825">
        <v>317.25</v>
      </c>
      <c r="Q3690" s="827">
        <v>0.69230769230769229</v>
      </c>
      <c r="R3690" s="822">
        <v>9</v>
      </c>
      <c r="S3690" s="827">
        <v>0.69230769230769229</v>
      </c>
      <c r="T3690" s="826">
        <v>3</v>
      </c>
      <c r="U3690" s="828">
        <v>0.75</v>
      </c>
    </row>
    <row r="3691" spans="1:21" ht="14.45" customHeight="1" x14ac:dyDescent="0.2">
      <c r="A3691" s="821">
        <v>21</v>
      </c>
      <c r="B3691" s="822" t="s">
        <v>3465</v>
      </c>
      <c r="C3691" s="822" t="s">
        <v>3471</v>
      </c>
      <c r="D3691" s="823" t="s">
        <v>6113</v>
      </c>
      <c r="E3691" s="824" t="s">
        <v>3489</v>
      </c>
      <c r="F3691" s="822" t="s">
        <v>3466</v>
      </c>
      <c r="G3691" s="822" t="s">
        <v>3964</v>
      </c>
      <c r="H3691" s="822" t="s">
        <v>329</v>
      </c>
      <c r="I3691" s="822" t="s">
        <v>5494</v>
      </c>
      <c r="J3691" s="822" t="s">
        <v>742</v>
      </c>
      <c r="K3691" s="822" t="s">
        <v>5495</v>
      </c>
      <c r="L3691" s="825">
        <v>17.62</v>
      </c>
      <c r="M3691" s="825">
        <v>17.62</v>
      </c>
      <c r="N3691" s="822">
        <v>1</v>
      </c>
      <c r="O3691" s="826">
        <v>1</v>
      </c>
      <c r="P3691" s="825">
        <v>17.62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21</v>
      </c>
      <c r="B3692" s="822" t="s">
        <v>3465</v>
      </c>
      <c r="C3692" s="822" t="s">
        <v>3471</v>
      </c>
      <c r="D3692" s="823" t="s">
        <v>6113</v>
      </c>
      <c r="E3692" s="824" t="s">
        <v>3489</v>
      </c>
      <c r="F3692" s="822" t="s">
        <v>3466</v>
      </c>
      <c r="G3692" s="822" t="s">
        <v>4420</v>
      </c>
      <c r="H3692" s="822" t="s">
        <v>329</v>
      </c>
      <c r="I3692" s="822" t="s">
        <v>4421</v>
      </c>
      <c r="J3692" s="822" t="s">
        <v>4422</v>
      </c>
      <c r="K3692" s="822" t="s">
        <v>4423</v>
      </c>
      <c r="L3692" s="825">
        <v>78.33</v>
      </c>
      <c r="M3692" s="825">
        <v>78.33</v>
      </c>
      <c r="N3692" s="822">
        <v>1</v>
      </c>
      <c r="O3692" s="826">
        <v>1</v>
      </c>
      <c r="P3692" s="825">
        <v>78.33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21</v>
      </c>
      <c r="B3693" s="822" t="s">
        <v>3465</v>
      </c>
      <c r="C3693" s="822" t="s">
        <v>3471</v>
      </c>
      <c r="D3693" s="823" t="s">
        <v>6113</v>
      </c>
      <c r="E3693" s="824" t="s">
        <v>3489</v>
      </c>
      <c r="F3693" s="822" t="s">
        <v>3466</v>
      </c>
      <c r="G3693" s="822" t="s">
        <v>3970</v>
      </c>
      <c r="H3693" s="822" t="s">
        <v>329</v>
      </c>
      <c r="I3693" s="822" t="s">
        <v>5832</v>
      </c>
      <c r="J3693" s="822" t="s">
        <v>5833</v>
      </c>
      <c r="K3693" s="822" t="s">
        <v>3978</v>
      </c>
      <c r="L3693" s="825">
        <v>97.76</v>
      </c>
      <c r="M3693" s="825">
        <v>97.76</v>
      </c>
      <c r="N3693" s="822">
        <v>1</v>
      </c>
      <c r="O3693" s="826">
        <v>0.5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21</v>
      </c>
      <c r="B3694" s="822" t="s">
        <v>3465</v>
      </c>
      <c r="C3694" s="822" t="s">
        <v>3471</v>
      </c>
      <c r="D3694" s="823" t="s">
        <v>6113</v>
      </c>
      <c r="E3694" s="824" t="s">
        <v>3489</v>
      </c>
      <c r="F3694" s="822" t="s">
        <v>3466</v>
      </c>
      <c r="G3694" s="822" t="s">
        <v>3970</v>
      </c>
      <c r="H3694" s="822" t="s">
        <v>329</v>
      </c>
      <c r="I3694" s="822" t="s">
        <v>3974</v>
      </c>
      <c r="J3694" s="822" t="s">
        <v>3972</v>
      </c>
      <c r="K3694" s="822" t="s">
        <v>3975</v>
      </c>
      <c r="L3694" s="825">
        <v>87.98</v>
      </c>
      <c r="M3694" s="825">
        <v>175.96</v>
      </c>
      <c r="N3694" s="822">
        <v>2</v>
      </c>
      <c r="O3694" s="826">
        <v>1</v>
      </c>
      <c r="P3694" s="825">
        <v>87.98</v>
      </c>
      <c r="Q3694" s="827">
        <v>0.5</v>
      </c>
      <c r="R3694" s="822">
        <v>1</v>
      </c>
      <c r="S3694" s="827">
        <v>0.5</v>
      </c>
      <c r="T3694" s="826">
        <v>0.5</v>
      </c>
      <c r="U3694" s="828">
        <v>0.5</v>
      </c>
    </row>
    <row r="3695" spans="1:21" ht="14.45" customHeight="1" x14ac:dyDescent="0.2">
      <c r="A3695" s="821">
        <v>21</v>
      </c>
      <c r="B3695" s="822" t="s">
        <v>3465</v>
      </c>
      <c r="C3695" s="822" t="s">
        <v>3471</v>
      </c>
      <c r="D3695" s="823" t="s">
        <v>6113</v>
      </c>
      <c r="E3695" s="824" t="s">
        <v>3489</v>
      </c>
      <c r="F3695" s="822" t="s">
        <v>3466</v>
      </c>
      <c r="G3695" s="822" t="s">
        <v>3970</v>
      </c>
      <c r="H3695" s="822" t="s">
        <v>329</v>
      </c>
      <c r="I3695" s="822" t="s">
        <v>4424</v>
      </c>
      <c r="J3695" s="822" t="s">
        <v>3972</v>
      </c>
      <c r="K3695" s="822" t="s">
        <v>3975</v>
      </c>
      <c r="L3695" s="825">
        <v>87.98</v>
      </c>
      <c r="M3695" s="825">
        <v>4574.96</v>
      </c>
      <c r="N3695" s="822">
        <v>52</v>
      </c>
      <c r="O3695" s="826">
        <v>40</v>
      </c>
      <c r="P3695" s="825">
        <v>2815.36</v>
      </c>
      <c r="Q3695" s="827">
        <v>0.61538461538461542</v>
      </c>
      <c r="R3695" s="822">
        <v>32</v>
      </c>
      <c r="S3695" s="827">
        <v>0.61538461538461542</v>
      </c>
      <c r="T3695" s="826">
        <v>24.5</v>
      </c>
      <c r="U3695" s="828">
        <v>0.61250000000000004</v>
      </c>
    </row>
    <row r="3696" spans="1:21" ht="14.45" customHeight="1" x14ac:dyDescent="0.2">
      <c r="A3696" s="821">
        <v>21</v>
      </c>
      <c r="B3696" s="822" t="s">
        <v>3465</v>
      </c>
      <c r="C3696" s="822" t="s">
        <v>3471</v>
      </c>
      <c r="D3696" s="823" t="s">
        <v>6113</v>
      </c>
      <c r="E3696" s="824" t="s">
        <v>3489</v>
      </c>
      <c r="F3696" s="822" t="s">
        <v>3466</v>
      </c>
      <c r="G3696" s="822" t="s">
        <v>3970</v>
      </c>
      <c r="H3696" s="822" t="s">
        <v>329</v>
      </c>
      <c r="I3696" s="822" t="s">
        <v>3976</v>
      </c>
      <c r="J3696" s="822" t="s">
        <v>3977</v>
      </c>
      <c r="K3696" s="822" t="s">
        <v>3978</v>
      </c>
      <c r="L3696" s="825">
        <v>97.76</v>
      </c>
      <c r="M3696" s="825">
        <v>97.76</v>
      </c>
      <c r="N3696" s="822">
        <v>1</v>
      </c>
      <c r="O3696" s="826">
        <v>1</v>
      </c>
      <c r="P3696" s="825">
        <v>97.76</v>
      </c>
      <c r="Q3696" s="827">
        <v>1</v>
      </c>
      <c r="R3696" s="822">
        <v>1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21</v>
      </c>
      <c r="B3697" s="822" t="s">
        <v>3465</v>
      </c>
      <c r="C3697" s="822" t="s">
        <v>3471</v>
      </c>
      <c r="D3697" s="823" t="s">
        <v>6113</v>
      </c>
      <c r="E3697" s="824" t="s">
        <v>3489</v>
      </c>
      <c r="F3697" s="822" t="s">
        <v>3466</v>
      </c>
      <c r="G3697" s="822" t="s">
        <v>3970</v>
      </c>
      <c r="H3697" s="822" t="s">
        <v>329</v>
      </c>
      <c r="I3697" s="822" t="s">
        <v>3981</v>
      </c>
      <c r="J3697" s="822" t="s">
        <v>3972</v>
      </c>
      <c r="K3697" s="822" t="s">
        <v>3982</v>
      </c>
      <c r="L3697" s="825">
        <v>54.75</v>
      </c>
      <c r="M3697" s="825">
        <v>164.25</v>
      </c>
      <c r="N3697" s="822">
        <v>3</v>
      </c>
      <c r="O3697" s="826">
        <v>1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21</v>
      </c>
      <c r="B3698" s="822" t="s">
        <v>3465</v>
      </c>
      <c r="C3698" s="822" t="s">
        <v>3471</v>
      </c>
      <c r="D3698" s="823" t="s">
        <v>6113</v>
      </c>
      <c r="E3698" s="824" t="s">
        <v>3489</v>
      </c>
      <c r="F3698" s="822" t="s">
        <v>3466</v>
      </c>
      <c r="G3698" s="822" t="s">
        <v>3534</v>
      </c>
      <c r="H3698" s="822" t="s">
        <v>329</v>
      </c>
      <c r="I3698" s="822" t="s">
        <v>4990</v>
      </c>
      <c r="J3698" s="822" t="s">
        <v>1362</v>
      </c>
      <c r="K3698" s="822" t="s">
        <v>1363</v>
      </c>
      <c r="L3698" s="825">
        <v>453.18</v>
      </c>
      <c r="M3698" s="825">
        <v>906.36</v>
      </c>
      <c r="N3698" s="822">
        <v>2</v>
      </c>
      <c r="O3698" s="826">
        <v>1</v>
      </c>
      <c r="P3698" s="825">
        <v>906.36</v>
      </c>
      <c r="Q3698" s="827">
        <v>1</v>
      </c>
      <c r="R3698" s="822">
        <v>2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21</v>
      </c>
      <c r="B3699" s="822" t="s">
        <v>3465</v>
      </c>
      <c r="C3699" s="822" t="s">
        <v>3471</v>
      </c>
      <c r="D3699" s="823" t="s">
        <v>6113</v>
      </c>
      <c r="E3699" s="824" t="s">
        <v>3489</v>
      </c>
      <c r="F3699" s="822" t="s">
        <v>3466</v>
      </c>
      <c r="G3699" s="822" t="s">
        <v>3534</v>
      </c>
      <c r="H3699" s="822" t="s">
        <v>329</v>
      </c>
      <c r="I3699" s="822" t="s">
        <v>3983</v>
      </c>
      <c r="J3699" s="822" t="s">
        <v>1343</v>
      </c>
      <c r="K3699" s="822" t="s">
        <v>1344</v>
      </c>
      <c r="L3699" s="825">
        <v>453.18</v>
      </c>
      <c r="M3699" s="825">
        <v>453.18</v>
      </c>
      <c r="N3699" s="822">
        <v>1</v>
      </c>
      <c r="O3699" s="826">
        <v>1</v>
      </c>
      <c r="P3699" s="825">
        <v>453.18</v>
      </c>
      <c r="Q3699" s="827">
        <v>1</v>
      </c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21</v>
      </c>
      <c r="B3700" s="822" t="s">
        <v>3465</v>
      </c>
      <c r="C3700" s="822" t="s">
        <v>3471</v>
      </c>
      <c r="D3700" s="823" t="s">
        <v>6113</v>
      </c>
      <c r="E3700" s="824" t="s">
        <v>3489</v>
      </c>
      <c r="F3700" s="822" t="s">
        <v>3466</v>
      </c>
      <c r="G3700" s="822" t="s">
        <v>3534</v>
      </c>
      <c r="H3700" s="822" t="s">
        <v>329</v>
      </c>
      <c r="I3700" s="822" t="s">
        <v>3535</v>
      </c>
      <c r="J3700" s="822" t="s">
        <v>1343</v>
      </c>
      <c r="K3700" s="822" t="s">
        <v>1344</v>
      </c>
      <c r="L3700" s="825">
        <v>453.18</v>
      </c>
      <c r="M3700" s="825">
        <v>55287.960000000021</v>
      </c>
      <c r="N3700" s="822">
        <v>122</v>
      </c>
      <c r="O3700" s="826">
        <v>69</v>
      </c>
      <c r="P3700" s="825">
        <v>46677.540000000023</v>
      </c>
      <c r="Q3700" s="827">
        <v>0.84426229508196726</v>
      </c>
      <c r="R3700" s="822">
        <v>103</v>
      </c>
      <c r="S3700" s="827">
        <v>0.84426229508196726</v>
      </c>
      <c r="T3700" s="826">
        <v>59</v>
      </c>
      <c r="U3700" s="828">
        <v>0.85507246376811596</v>
      </c>
    </row>
    <row r="3701" spans="1:21" ht="14.45" customHeight="1" x14ac:dyDescent="0.2">
      <c r="A3701" s="821">
        <v>21</v>
      </c>
      <c r="B3701" s="822" t="s">
        <v>3465</v>
      </c>
      <c r="C3701" s="822" t="s">
        <v>3471</v>
      </c>
      <c r="D3701" s="823" t="s">
        <v>6113</v>
      </c>
      <c r="E3701" s="824" t="s">
        <v>3489</v>
      </c>
      <c r="F3701" s="822" t="s">
        <v>3466</v>
      </c>
      <c r="G3701" s="822" t="s">
        <v>3534</v>
      </c>
      <c r="H3701" s="822" t="s">
        <v>329</v>
      </c>
      <c r="I3701" s="822" t="s">
        <v>4991</v>
      </c>
      <c r="J3701" s="822" t="s">
        <v>4992</v>
      </c>
      <c r="K3701" s="822" t="s">
        <v>1344</v>
      </c>
      <c r="L3701" s="825">
        <v>453.18</v>
      </c>
      <c r="M3701" s="825">
        <v>3172.26</v>
      </c>
      <c r="N3701" s="822">
        <v>7</v>
      </c>
      <c r="O3701" s="826">
        <v>2.5</v>
      </c>
      <c r="P3701" s="825">
        <v>906.36</v>
      </c>
      <c r="Q3701" s="827">
        <v>0.2857142857142857</v>
      </c>
      <c r="R3701" s="822">
        <v>2</v>
      </c>
      <c r="S3701" s="827">
        <v>0.2857142857142857</v>
      </c>
      <c r="T3701" s="826">
        <v>1</v>
      </c>
      <c r="U3701" s="828">
        <v>0.4</v>
      </c>
    </row>
    <row r="3702" spans="1:21" ht="14.45" customHeight="1" x14ac:dyDescent="0.2">
      <c r="A3702" s="821">
        <v>21</v>
      </c>
      <c r="B3702" s="822" t="s">
        <v>3465</v>
      </c>
      <c r="C3702" s="822" t="s">
        <v>3471</v>
      </c>
      <c r="D3702" s="823" t="s">
        <v>6113</v>
      </c>
      <c r="E3702" s="824" t="s">
        <v>3489</v>
      </c>
      <c r="F3702" s="822" t="s">
        <v>3466</v>
      </c>
      <c r="G3702" s="822" t="s">
        <v>3547</v>
      </c>
      <c r="H3702" s="822" t="s">
        <v>662</v>
      </c>
      <c r="I3702" s="822" t="s">
        <v>3010</v>
      </c>
      <c r="J3702" s="822" t="s">
        <v>1373</v>
      </c>
      <c r="K3702" s="822" t="s">
        <v>1376</v>
      </c>
      <c r="L3702" s="825">
        <v>355.79</v>
      </c>
      <c r="M3702" s="825">
        <v>711.58</v>
      </c>
      <c r="N3702" s="822">
        <v>2</v>
      </c>
      <c r="O3702" s="826">
        <v>1</v>
      </c>
      <c r="P3702" s="825">
        <v>711.58</v>
      </c>
      <c r="Q3702" s="827">
        <v>1</v>
      </c>
      <c r="R3702" s="822">
        <v>2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21</v>
      </c>
      <c r="B3703" s="822" t="s">
        <v>3465</v>
      </c>
      <c r="C3703" s="822" t="s">
        <v>3471</v>
      </c>
      <c r="D3703" s="823" t="s">
        <v>6113</v>
      </c>
      <c r="E3703" s="824" t="s">
        <v>3489</v>
      </c>
      <c r="F3703" s="822" t="s">
        <v>3466</v>
      </c>
      <c r="G3703" s="822" t="s">
        <v>3547</v>
      </c>
      <c r="H3703" s="822" t="s">
        <v>662</v>
      </c>
      <c r="I3703" s="822" t="s">
        <v>3011</v>
      </c>
      <c r="J3703" s="822" t="s">
        <v>1373</v>
      </c>
      <c r="K3703" s="822" t="s">
        <v>1375</v>
      </c>
      <c r="L3703" s="825">
        <v>552.64</v>
      </c>
      <c r="M3703" s="825">
        <v>3868.4799999999996</v>
      </c>
      <c r="N3703" s="822">
        <v>7</v>
      </c>
      <c r="O3703" s="826">
        <v>3</v>
      </c>
      <c r="P3703" s="825">
        <v>3868.4799999999996</v>
      </c>
      <c r="Q3703" s="827">
        <v>1</v>
      </c>
      <c r="R3703" s="822">
        <v>7</v>
      </c>
      <c r="S3703" s="827">
        <v>1</v>
      </c>
      <c r="T3703" s="826">
        <v>3</v>
      </c>
      <c r="U3703" s="828">
        <v>1</v>
      </c>
    </row>
    <row r="3704" spans="1:21" ht="14.45" customHeight="1" x14ac:dyDescent="0.2">
      <c r="A3704" s="821">
        <v>21</v>
      </c>
      <c r="B3704" s="822" t="s">
        <v>3465</v>
      </c>
      <c r="C3704" s="822" t="s">
        <v>3471</v>
      </c>
      <c r="D3704" s="823" t="s">
        <v>6113</v>
      </c>
      <c r="E3704" s="824" t="s">
        <v>3489</v>
      </c>
      <c r="F3704" s="822" t="s">
        <v>3466</v>
      </c>
      <c r="G3704" s="822" t="s">
        <v>3547</v>
      </c>
      <c r="H3704" s="822" t="s">
        <v>662</v>
      </c>
      <c r="I3704" s="822" t="s">
        <v>3012</v>
      </c>
      <c r="J3704" s="822" t="s">
        <v>1373</v>
      </c>
      <c r="K3704" s="822" t="s">
        <v>1374</v>
      </c>
      <c r="L3704" s="825">
        <v>1019.46</v>
      </c>
      <c r="M3704" s="825">
        <v>12233.52</v>
      </c>
      <c r="N3704" s="822">
        <v>12</v>
      </c>
      <c r="O3704" s="826">
        <v>4</v>
      </c>
      <c r="P3704" s="825">
        <v>12233.52</v>
      </c>
      <c r="Q3704" s="827">
        <v>1</v>
      </c>
      <c r="R3704" s="822">
        <v>12</v>
      </c>
      <c r="S3704" s="827">
        <v>1</v>
      </c>
      <c r="T3704" s="826">
        <v>4</v>
      </c>
      <c r="U3704" s="828">
        <v>1</v>
      </c>
    </row>
    <row r="3705" spans="1:21" ht="14.45" customHeight="1" x14ac:dyDescent="0.2">
      <c r="A3705" s="821">
        <v>21</v>
      </c>
      <c r="B3705" s="822" t="s">
        <v>3465</v>
      </c>
      <c r="C3705" s="822" t="s">
        <v>3471</v>
      </c>
      <c r="D3705" s="823" t="s">
        <v>6113</v>
      </c>
      <c r="E3705" s="824" t="s">
        <v>3489</v>
      </c>
      <c r="F3705" s="822" t="s">
        <v>3466</v>
      </c>
      <c r="G3705" s="822" t="s">
        <v>3987</v>
      </c>
      <c r="H3705" s="822" t="s">
        <v>329</v>
      </c>
      <c r="I3705" s="822" t="s">
        <v>3988</v>
      </c>
      <c r="J3705" s="822" t="s">
        <v>3989</v>
      </c>
      <c r="K3705" s="822" t="s">
        <v>3990</v>
      </c>
      <c r="L3705" s="825">
        <v>453.18</v>
      </c>
      <c r="M3705" s="825">
        <v>7704.06</v>
      </c>
      <c r="N3705" s="822">
        <v>17</v>
      </c>
      <c r="O3705" s="826">
        <v>3.5</v>
      </c>
      <c r="P3705" s="825">
        <v>7704.06</v>
      </c>
      <c r="Q3705" s="827">
        <v>1</v>
      </c>
      <c r="R3705" s="822">
        <v>17</v>
      </c>
      <c r="S3705" s="827">
        <v>1</v>
      </c>
      <c r="T3705" s="826">
        <v>3.5</v>
      </c>
      <c r="U3705" s="828">
        <v>1</v>
      </c>
    </row>
    <row r="3706" spans="1:21" ht="14.45" customHeight="1" x14ac:dyDescent="0.2">
      <c r="A3706" s="821">
        <v>21</v>
      </c>
      <c r="B3706" s="822" t="s">
        <v>3465</v>
      </c>
      <c r="C3706" s="822" t="s">
        <v>3471</v>
      </c>
      <c r="D3706" s="823" t="s">
        <v>6113</v>
      </c>
      <c r="E3706" s="824" t="s">
        <v>3489</v>
      </c>
      <c r="F3706" s="822" t="s">
        <v>3466</v>
      </c>
      <c r="G3706" s="822" t="s">
        <v>3563</v>
      </c>
      <c r="H3706" s="822" t="s">
        <v>329</v>
      </c>
      <c r="I3706" s="822" t="s">
        <v>5834</v>
      </c>
      <c r="J3706" s="822" t="s">
        <v>4437</v>
      </c>
      <c r="K3706" s="822" t="s">
        <v>5835</v>
      </c>
      <c r="L3706" s="825">
        <v>47.91</v>
      </c>
      <c r="M3706" s="825">
        <v>239.54999999999998</v>
      </c>
      <c r="N3706" s="822">
        <v>5</v>
      </c>
      <c r="O3706" s="826">
        <v>3</v>
      </c>
      <c r="P3706" s="825">
        <v>143.72999999999999</v>
      </c>
      <c r="Q3706" s="827">
        <v>0.6</v>
      </c>
      <c r="R3706" s="822">
        <v>3</v>
      </c>
      <c r="S3706" s="827">
        <v>0.6</v>
      </c>
      <c r="T3706" s="826">
        <v>2</v>
      </c>
      <c r="U3706" s="828">
        <v>0.66666666666666663</v>
      </c>
    </row>
    <row r="3707" spans="1:21" ht="14.45" customHeight="1" x14ac:dyDescent="0.2">
      <c r="A3707" s="821">
        <v>21</v>
      </c>
      <c r="B3707" s="822" t="s">
        <v>3465</v>
      </c>
      <c r="C3707" s="822" t="s">
        <v>3471</v>
      </c>
      <c r="D3707" s="823" t="s">
        <v>6113</v>
      </c>
      <c r="E3707" s="824" t="s">
        <v>3489</v>
      </c>
      <c r="F3707" s="822" t="s">
        <v>3466</v>
      </c>
      <c r="G3707" s="822" t="s">
        <v>3563</v>
      </c>
      <c r="H3707" s="822" t="s">
        <v>662</v>
      </c>
      <c r="I3707" s="822" t="s">
        <v>3179</v>
      </c>
      <c r="J3707" s="822" t="s">
        <v>841</v>
      </c>
      <c r="K3707" s="822" t="s">
        <v>3180</v>
      </c>
      <c r="L3707" s="825">
        <v>48.89</v>
      </c>
      <c r="M3707" s="825">
        <v>97.78</v>
      </c>
      <c r="N3707" s="822">
        <v>2</v>
      </c>
      <c r="O3707" s="826">
        <v>1.5</v>
      </c>
      <c r="P3707" s="825">
        <v>97.78</v>
      </c>
      <c r="Q3707" s="827">
        <v>1</v>
      </c>
      <c r="R3707" s="822">
        <v>2</v>
      </c>
      <c r="S3707" s="827">
        <v>1</v>
      </c>
      <c r="T3707" s="826">
        <v>1.5</v>
      </c>
      <c r="U3707" s="828">
        <v>1</v>
      </c>
    </row>
    <row r="3708" spans="1:21" ht="14.45" customHeight="1" x14ac:dyDescent="0.2">
      <c r="A3708" s="821">
        <v>21</v>
      </c>
      <c r="B3708" s="822" t="s">
        <v>3465</v>
      </c>
      <c r="C3708" s="822" t="s">
        <v>3471</v>
      </c>
      <c r="D3708" s="823" t="s">
        <v>6113</v>
      </c>
      <c r="E3708" s="824" t="s">
        <v>3489</v>
      </c>
      <c r="F3708" s="822" t="s">
        <v>3466</v>
      </c>
      <c r="G3708" s="822" t="s">
        <v>3563</v>
      </c>
      <c r="H3708" s="822" t="s">
        <v>329</v>
      </c>
      <c r="I3708" s="822" t="s">
        <v>3569</v>
      </c>
      <c r="J3708" s="822" t="s">
        <v>841</v>
      </c>
      <c r="K3708" s="822" t="s">
        <v>842</v>
      </c>
      <c r="L3708" s="825">
        <v>97.76</v>
      </c>
      <c r="M3708" s="825">
        <v>195.52</v>
      </c>
      <c r="N3708" s="822">
        <v>2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21</v>
      </c>
      <c r="B3709" s="822" t="s">
        <v>3465</v>
      </c>
      <c r="C3709" s="822" t="s">
        <v>3471</v>
      </c>
      <c r="D3709" s="823" t="s">
        <v>6113</v>
      </c>
      <c r="E3709" s="824" t="s">
        <v>3489</v>
      </c>
      <c r="F3709" s="822" t="s">
        <v>3466</v>
      </c>
      <c r="G3709" s="822" t="s">
        <v>4446</v>
      </c>
      <c r="H3709" s="822" t="s">
        <v>662</v>
      </c>
      <c r="I3709" s="822" t="s">
        <v>2771</v>
      </c>
      <c r="J3709" s="822" t="s">
        <v>1423</v>
      </c>
      <c r="K3709" s="822" t="s">
        <v>778</v>
      </c>
      <c r="L3709" s="825">
        <v>34.47</v>
      </c>
      <c r="M3709" s="825">
        <v>34.47</v>
      </c>
      <c r="N3709" s="822">
        <v>1</v>
      </c>
      <c r="O3709" s="826">
        <v>1</v>
      </c>
      <c r="P3709" s="825">
        <v>34.47</v>
      </c>
      <c r="Q3709" s="827">
        <v>1</v>
      </c>
      <c r="R3709" s="822">
        <v>1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21</v>
      </c>
      <c r="B3710" s="822" t="s">
        <v>3465</v>
      </c>
      <c r="C3710" s="822" t="s">
        <v>3471</v>
      </c>
      <c r="D3710" s="823" t="s">
        <v>6113</v>
      </c>
      <c r="E3710" s="824" t="s">
        <v>3489</v>
      </c>
      <c r="F3710" s="822" t="s">
        <v>3466</v>
      </c>
      <c r="G3710" s="822" t="s">
        <v>4446</v>
      </c>
      <c r="H3710" s="822" t="s">
        <v>662</v>
      </c>
      <c r="I3710" s="822" t="s">
        <v>2772</v>
      </c>
      <c r="J3710" s="822" t="s">
        <v>1423</v>
      </c>
      <c r="K3710" s="822" t="s">
        <v>2773</v>
      </c>
      <c r="L3710" s="825">
        <v>103.4</v>
      </c>
      <c r="M3710" s="825">
        <v>103.4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21</v>
      </c>
      <c r="B3711" s="822" t="s">
        <v>3465</v>
      </c>
      <c r="C3711" s="822" t="s">
        <v>3471</v>
      </c>
      <c r="D3711" s="823" t="s">
        <v>6113</v>
      </c>
      <c r="E3711" s="824" t="s">
        <v>3489</v>
      </c>
      <c r="F3711" s="822" t="s">
        <v>3466</v>
      </c>
      <c r="G3711" s="822" t="s">
        <v>4446</v>
      </c>
      <c r="H3711" s="822" t="s">
        <v>662</v>
      </c>
      <c r="I3711" s="822" t="s">
        <v>4997</v>
      </c>
      <c r="J3711" s="822" t="s">
        <v>2122</v>
      </c>
      <c r="K3711" s="822" t="s">
        <v>4998</v>
      </c>
      <c r="L3711" s="825">
        <v>206.78</v>
      </c>
      <c r="M3711" s="825">
        <v>206.78</v>
      </c>
      <c r="N3711" s="822">
        <v>1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21</v>
      </c>
      <c r="B3712" s="822" t="s">
        <v>3465</v>
      </c>
      <c r="C3712" s="822" t="s">
        <v>3471</v>
      </c>
      <c r="D3712" s="823" t="s">
        <v>6113</v>
      </c>
      <c r="E3712" s="824" t="s">
        <v>3489</v>
      </c>
      <c r="F3712" s="822" t="s">
        <v>3466</v>
      </c>
      <c r="G3712" s="822" t="s">
        <v>3570</v>
      </c>
      <c r="H3712" s="822" t="s">
        <v>329</v>
      </c>
      <c r="I3712" s="822" t="s">
        <v>3571</v>
      </c>
      <c r="J3712" s="822" t="s">
        <v>695</v>
      </c>
      <c r="K3712" s="822" t="s">
        <v>3572</v>
      </c>
      <c r="L3712" s="825">
        <v>127.91</v>
      </c>
      <c r="M3712" s="825">
        <v>2558.1999999999998</v>
      </c>
      <c r="N3712" s="822">
        <v>20</v>
      </c>
      <c r="O3712" s="826">
        <v>9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21</v>
      </c>
      <c r="B3713" s="822" t="s">
        <v>3465</v>
      </c>
      <c r="C3713" s="822" t="s">
        <v>3471</v>
      </c>
      <c r="D3713" s="823" t="s">
        <v>6113</v>
      </c>
      <c r="E3713" s="824" t="s">
        <v>3489</v>
      </c>
      <c r="F3713" s="822" t="s">
        <v>3466</v>
      </c>
      <c r="G3713" s="822" t="s">
        <v>3570</v>
      </c>
      <c r="H3713" s="822" t="s">
        <v>329</v>
      </c>
      <c r="I3713" s="822" t="s">
        <v>4571</v>
      </c>
      <c r="J3713" s="822" t="s">
        <v>4572</v>
      </c>
      <c r="K3713" s="822" t="s">
        <v>4573</v>
      </c>
      <c r="L3713" s="825">
        <v>107.37</v>
      </c>
      <c r="M3713" s="825">
        <v>214.74</v>
      </c>
      <c r="N3713" s="822">
        <v>2</v>
      </c>
      <c r="O3713" s="826">
        <v>0.5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21</v>
      </c>
      <c r="B3714" s="822" t="s">
        <v>3465</v>
      </c>
      <c r="C3714" s="822" t="s">
        <v>3471</v>
      </c>
      <c r="D3714" s="823" t="s">
        <v>6113</v>
      </c>
      <c r="E3714" s="824" t="s">
        <v>3489</v>
      </c>
      <c r="F3714" s="822" t="s">
        <v>3466</v>
      </c>
      <c r="G3714" s="822" t="s">
        <v>4447</v>
      </c>
      <c r="H3714" s="822" t="s">
        <v>329</v>
      </c>
      <c r="I3714" s="822" t="s">
        <v>4448</v>
      </c>
      <c r="J3714" s="822" t="s">
        <v>1980</v>
      </c>
      <c r="K3714" s="822" t="s">
        <v>1981</v>
      </c>
      <c r="L3714" s="825">
        <v>79.099999999999994</v>
      </c>
      <c r="M3714" s="825">
        <v>632.79999999999995</v>
      </c>
      <c r="N3714" s="822">
        <v>8</v>
      </c>
      <c r="O3714" s="826">
        <v>2</v>
      </c>
      <c r="P3714" s="825">
        <v>632.79999999999995</v>
      </c>
      <c r="Q3714" s="827">
        <v>1</v>
      </c>
      <c r="R3714" s="822">
        <v>8</v>
      </c>
      <c r="S3714" s="827">
        <v>1</v>
      </c>
      <c r="T3714" s="826">
        <v>2</v>
      </c>
      <c r="U3714" s="828">
        <v>1</v>
      </c>
    </row>
    <row r="3715" spans="1:21" ht="14.45" customHeight="1" x14ac:dyDescent="0.2">
      <c r="A3715" s="821">
        <v>21</v>
      </c>
      <c r="B3715" s="822" t="s">
        <v>3465</v>
      </c>
      <c r="C3715" s="822" t="s">
        <v>3471</v>
      </c>
      <c r="D3715" s="823" t="s">
        <v>6113</v>
      </c>
      <c r="E3715" s="824" t="s">
        <v>3489</v>
      </c>
      <c r="F3715" s="822" t="s">
        <v>3466</v>
      </c>
      <c r="G3715" s="822" t="s">
        <v>4006</v>
      </c>
      <c r="H3715" s="822" t="s">
        <v>662</v>
      </c>
      <c r="I3715" s="822" t="s">
        <v>2841</v>
      </c>
      <c r="J3715" s="822" t="s">
        <v>2842</v>
      </c>
      <c r="K3715" s="822" t="s">
        <v>2843</v>
      </c>
      <c r="L3715" s="825">
        <v>21.92</v>
      </c>
      <c r="M3715" s="825">
        <v>153.44</v>
      </c>
      <c r="N3715" s="822">
        <v>7</v>
      </c>
      <c r="O3715" s="826">
        <v>1.5</v>
      </c>
      <c r="P3715" s="825">
        <v>87.68</v>
      </c>
      <c r="Q3715" s="827">
        <v>0.57142857142857151</v>
      </c>
      <c r="R3715" s="822">
        <v>4</v>
      </c>
      <c r="S3715" s="827">
        <v>0.5714285714285714</v>
      </c>
      <c r="T3715" s="826">
        <v>0.5</v>
      </c>
      <c r="U3715" s="828">
        <v>0.33333333333333331</v>
      </c>
    </row>
    <row r="3716" spans="1:21" ht="14.45" customHeight="1" x14ac:dyDescent="0.2">
      <c r="A3716" s="821">
        <v>21</v>
      </c>
      <c r="B3716" s="822" t="s">
        <v>3465</v>
      </c>
      <c r="C3716" s="822" t="s">
        <v>3471</v>
      </c>
      <c r="D3716" s="823" t="s">
        <v>6113</v>
      </c>
      <c r="E3716" s="824" t="s">
        <v>3489</v>
      </c>
      <c r="F3716" s="822" t="s">
        <v>3466</v>
      </c>
      <c r="G3716" s="822" t="s">
        <v>4006</v>
      </c>
      <c r="H3716" s="822" t="s">
        <v>662</v>
      </c>
      <c r="I3716" s="822" t="s">
        <v>2844</v>
      </c>
      <c r="J3716" s="822" t="s">
        <v>2842</v>
      </c>
      <c r="K3716" s="822" t="s">
        <v>2845</v>
      </c>
      <c r="L3716" s="825">
        <v>87.67</v>
      </c>
      <c r="M3716" s="825">
        <v>3068.4500000000003</v>
      </c>
      <c r="N3716" s="822">
        <v>35</v>
      </c>
      <c r="O3716" s="826">
        <v>16.5</v>
      </c>
      <c r="P3716" s="825">
        <v>1841.0700000000002</v>
      </c>
      <c r="Q3716" s="827">
        <v>0.6</v>
      </c>
      <c r="R3716" s="822">
        <v>21</v>
      </c>
      <c r="S3716" s="827">
        <v>0.6</v>
      </c>
      <c r="T3716" s="826">
        <v>9.5</v>
      </c>
      <c r="U3716" s="828">
        <v>0.5757575757575758</v>
      </c>
    </row>
    <row r="3717" spans="1:21" ht="14.45" customHeight="1" x14ac:dyDescent="0.2">
      <c r="A3717" s="821">
        <v>21</v>
      </c>
      <c r="B3717" s="822" t="s">
        <v>3465</v>
      </c>
      <c r="C3717" s="822" t="s">
        <v>3471</v>
      </c>
      <c r="D3717" s="823" t="s">
        <v>6113</v>
      </c>
      <c r="E3717" s="824" t="s">
        <v>3489</v>
      </c>
      <c r="F3717" s="822" t="s">
        <v>3466</v>
      </c>
      <c r="G3717" s="822" t="s">
        <v>4006</v>
      </c>
      <c r="H3717" s="822" t="s">
        <v>329</v>
      </c>
      <c r="I3717" s="822" t="s">
        <v>4714</v>
      </c>
      <c r="J3717" s="822" t="s">
        <v>4008</v>
      </c>
      <c r="K3717" s="822" t="s">
        <v>4715</v>
      </c>
      <c r="L3717" s="825">
        <v>43.85</v>
      </c>
      <c r="M3717" s="825">
        <v>789.30000000000007</v>
      </c>
      <c r="N3717" s="822">
        <v>18</v>
      </c>
      <c r="O3717" s="826">
        <v>6.5</v>
      </c>
      <c r="P3717" s="825">
        <v>350.80000000000007</v>
      </c>
      <c r="Q3717" s="827">
        <v>0.44444444444444448</v>
      </c>
      <c r="R3717" s="822">
        <v>8</v>
      </c>
      <c r="S3717" s="827">
        <v>0.44444444444444442</v>
      </c>
      <c r="T3717" s="826">
        <v>2.5</v>
      </c>
      <c r="U3717" s="828">
        <v>0.38461538461538464</v>
      </c>
    </row>
    <row r="3718" spans="1:21" ht="14.45" customHeight="1" x14ac:dyDescent="0.2">
      <c r="A3718" s="821">
        <v>21</v>
      </c>
      <c r="B3718" s="822" t="s">
        <v>3465</v>
      </c>
      <c r="C3718" s="822" t="s">
        <v>3471</v>
      </c>
      <c r="D3718" s="823" t="s">
        <v>6113</v>
      </c>
      <c r="E3718" s="824" t="s">
        <v>3489</v>
      </c>
      <c r="F3718" s="822" t="s">
        <v>3466</v>
      </c>
      <c r="G3718" s="822" t="s">
        <v>4006</v>
      </c>
      <c r="H3718" s="822" t="s">
        <v>329</v>
      </c>
      <c r="I3718" s="822" t="s">
        <v>4449</v>
      </c>
      <c r="J3718" s="822" t="s">
        <v>4008</v>
      </c>
      <c r="K3718" s="822" t="s">
        <v>2843</v>
      </c>
      <c r="L3718" s="825">
        <v>21.92</v>
      </c>
      <c r="M3718" s="825">
        <v>43.84</v>
      </c>
      <c r="N3718" s="822">
        <v>2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21</v>
      </c>
      <c r="B3719" s="822" t="s">
        <v>3465</v>
      </c>
      <c r="C3719" s="822" t="s">
        <v>3471</v>
      </c>
      <c r="D3719" s="823" t="s">
        <v>6113</v>
      </c>
      <c r="E3719" s="824" t="s">
        <v>3489</v>
      </c>
      <c r="F3719" s="822" t="s">
        <v>3466</v>
      </c>
      <c r="G3719" s="822" t="s">
        <v>4010</v>
      </c>
      <c r="H3719" s="822" t="s">
        <v>329</v>
      </c>
      <c r="I3719" s="822" t="s">
        <v>4450</v>
      </c>
      <c r="J3719" s="822" t="s">
        <v>4451</v>
      </c>
      <c r="K3719" s="822" t="s">
        <v>4013</v>
      </c>
      <c r="L3719" s="825">
        <v>169.29</v>
      </c>
      <c r="M3719" s="825">
        <v>169.29</v>
      </c>
      <c r="N3719" s="822">
        <v>1</v>
      </c>
      <c r="O3719" s="826">
        <v>1</v>
      </c>
      <c r="P3719" s="825">
        <v>169.29</v>
      </c>
      <c r="Q3719" s="827">
        <v>1</v>
      </c>
      <c r="R3719" s="822">
        <v>1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21</v>
      </c>
      <c r="B3720" s="822" t="s">
        <v>3465</v>
      </c>
      <c r="C3720" s="822" t="s">
        <v>3471</v>
      </c>
      <c r="D3720" s="823" t="s">
        <v>6113</v>
      </c>
      <c r="E3720" s="824" t="s">
        <v>3489</v>
      </c>
      <c r="F3720" s="822" t="s">
        <v>3466</v>
      </c>
      <c r="G3720" s="822" t="s">
        <v>4010</v>
      </c>
      <c r="H3720" s="822" t="s">
        <v>329</v>
      </c>
      <c r="I3720" s="822" t="s">
        <v>5836</v>
      </c>
      <c r="J3720" s="822" t="s">
        <v>4451</v>
      </c>
      <c r="K3720" s="822" t="s">
        <v>5837</v>
      </c>
      <c r="L3720" s="825">
        <v>677.18</v>
      </c>
      <c r="M3720" s="825">
        <v>1354.36</v>
      </c>
      <c r="N3720" s="822">
        <v>2</v>
      </c>
      <c r="O3720" s="826">
        <v>1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21</v>
      </c>
      <c r="B3721" s="822" t="s">
        <v>3465</v>
      </c>
      <c r="C3721" s="822" t="s">
        <v>3471</v>
      </c>
      <c r="D3721" s="823" t="s">
        <v>6113</v>
      </c>
      <c r="E3721" s="824" t="s">
        <v>3489</v>
      </c>
      <c r="F3721" s="822" t="s">
        <v>3466</v>
      </c>
      <c r="G3721" s="822" t="s">
        <v>4010</v>
      </c>
      <c r="H3721" s="822" t="s">
        <v>329</v>
      </c>
      <c r="I3721" s="822" t="s">
        <v>5838</v>
      </c>
      <c r="J3721" s="822" t="s">
        <v>4451</v>
      </c>
      <c r="K3721" s="822" t="s">
        <v>5839</v>
      </c>
      <c r="L3721" s="825">
        <v>338.58</v>
      </c>
      <c r="M3721" s="825">
        <v>677.16</v>
      </c>
      <c r="N3721" s="822">
        <v>2</v>
      </c>
      <c r="O3721" s="826">
        <v>1</v>
      </c>
      <c r="P3721" s="825">
        <v>677.16</v>
      </c>
      <c r="Q3721" s="827">
        <v>1</v>
      </c>
      <c r="R3721" s="822">
        <v>2</v>
      </c>
      <c r="S3721" s="827">
        <v>1</v>
      </c>
      <c r="T3721" s="826">
        <v>1</v>
      </c>
      <c r="U3721" s="828">
        <v>1</v>
      </c>
    </row>
    <row r="3722" spans="1:21" ht="14.45" customHeight="1" x14ac:dyDescent="0.2">
      <c r="A3722" s="821">
        <v>21</v>
      </c>
      <c r="B3722" s="822" t="s">
        <v>3465</v>
      </c>
      <c r="C3722" s="822" t="s">
        <v>3471</v>
      </c>
      <c r="D3722" s="823" t="s">
        <v>6113</v>
      </c>
      <c r="E3722" s="824" t="s">
        <v>3489</v>
      </c>
      <c r="F3722" s="822" t="s">
        <v>3466</v>
      </c>
      <c r="G3722" s="822" t="s">
        <v>4010</v>
      </c>
      <c r="H3722" s="822" t="s">
        <v>329</v>
      </c>
      <c r="I3722" s="822" t="s">
        <v>3300</v>
      </c>
      <c r="J3722" s="822" t="s">
        <v>1416</v>
      </c>
      <c r="K3722" s="822" t="s">
        <v>2121</v>
      </c>
      <c r="L3722" s="825">
        <v>1286.6199999999999</v>
      </c>
      <c r="M3722" s="825">
        <v>32165.499999999993</v>
      </c>
      <c r="N3722" s="822">
        <v>25</v>
      </c>
      <c r="O3722" s="826">
        <v>12</v>
      </c>
      <c r="P3722" s="825">
        <v>29592.259999999995</v>
      </c>
      <c r="Q3722" s="827">
        <v>0.92</v>
      </c>
      <c r="R3722" s="822">
        <v>23</v>
      </c>
      <c r="S3722" s="827">
        <v>0.92</v>
      </c>
      <c r="T3722" s="826">
        <v>10</v>
      </c>
      <c r="U3722" s="828">
        <v>0.83333333333333337</v>
      </c>
    </row>
    <row r="3723" spans="1:21" ht="14.45" customHeight="1" x14ac:dyDescent="0.2">
      <c r="A3723" s="821">
        <v>21</v>
      </c>
      <c r="B3723" s="822" t="s">
        <v>3465</v>
      </c>
      <c r="C3723" s="822" t="s">
        <v>3471</v>
      </c>
      <c r="D3723" s="823" t="s">
        <v>6113</v>
      </c>
      <c r="E3723" s="824" t="s">
        <v>3489</v>
      </c>
      <c r="F3723" s="822" t="s">
        <v>3466</v>
      </c>
      <c r="G3723" s="822" t="s">
        <v>4010</v>
      </c>
      <c r="H3723" s="822" t="s">
        <v>329</v>
      </c>
      <c r="I3723" s="822" t="s">
        <v>3067</v>
      </c>
      <c r="J3723" s="822" t="s">
        <v>1416</v>
      </c>
      <c r="K3723" s="822" t="s">
        <v>1417</v>
      </c>
      <c r="L3723" s="825">
        <v>2573.2199999999998</v>
      </c>
      <c r="M3723" s="825">
        <v>5146.4399999999996</v>
      </c>
      <c r="N3723" s="822">
        <v>2</v>
      </c>
      <c r="O3723" s="826">
        <v>1</v>
      </c>
      <c r="P3723" s="825">
        <v>5146.4399999999996</v>
      </c>
      <c r="Q3723" s="827">
        <v>1</v>
      </c>
      <c r="R3723" s="822">
        <v>2</v>
      </c>
      <c r="S3723" s="827">
        <v>1</v>
      </c>
      <c r="T3723" s="826">
        <v>1</v>
      </c>
      <c r="U3723" s="828">
        <v>1</v>
      </c>
    </row>
    <row r="3724" spans="1:21" ht="14.45" customHeight="1" x14ac:dyDescent="0.2">
      <c r="A3724" s="821">
        <v>21</v>
      </c>
      <c r="B3724" s="822" t="s">
        <v>3465</v>
      </c>
      <c r="C3724" s="822" t="s">
        <v>3471</v>
      </c>
      <c r="D3724" s="823" t="s">
        <v>6113</v>
      </c>
      <c r="E3724" s="824" t="s">
        <v>3489</v>
      </c>
      <c r="F3724" s="822" t="s">
        <v>3466</v>
      </c>
      <c r="G3724" s="822" t="s">
        <v>4010</v>
      </c>
      <c r="H3724" s="822" t="s">
        <v>329</v>
      </c>
      <c r="I3724" s="822" t="s">
        <v>5840</v>
      </c>
      <c r="J3724" s="822" t="s">
        <v>4455</v>
      </c>
      <c r="K3724" s="822" t="s">
        <v>4458</v>
      </c>
      <c r="L3724" s="825">
        <v>302.31</v>
      </c>
      <c r="M3724" s="825">
        <v>604.62</v>
      </c>
      <c r="N3724" s="822">
        <v>2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21</v>
      </c>
      <c r="B3725" s="822" t="s">
        <v>3465</v>
      </c>
      <c r="C3725" s="822" t="s">
        <v>3471</v>
      </c>
      <c r="D3725" s="823" t="s">
        <v>6113</v>
      </c>
      <c r="E3725" s="824" t="s">
        <v>3489</v>
      </c>
      <c r="F3725" s="822" t="s">
        <v>3466</v>
      </c>
      <c r="G3725" s="822" t="s">
        <v>4010</v>
      </c>
      <c r="H3725" s="822" t="s">
        <v>329</v>
      </c>
      <c r="I3725" s="822" t="s">
        <v>5841</v>
      </c>
      <c r="J3725" s="822" t="s">
        <v>5842</v>
      </c>
      <c r="K3725" s="822" t="s">
        <v>2121</v>
      </c>
      <c r="L3725" s="825">
        <v>1286.6199999999999</v>
      </c>
      <c r="M3725" s="825">
        <v>3859.8599999999997</v>
      </c>
      <c r="N3725" s="822">
        <v>3</v>
      </c>
      <c r="O3725" s="826">
        <v>1</v>
      </c>
      <c r="P3725" s="825">
        <v>3859.8599999999997</v>
      </c>
      <c r="Q3725" s="827">
        <v>1</v>
      </c>
      <c r="R3725" s="822">
        <v>3</v>
      </c>
      <c r="S3725" s="827">
        <v>1</v>
      </c>
      <c r="T3725" s="826">
        <v>1</v>
      </c>
      <c r="U3725" s="828">
        <v>1</v>
      </c>
    </row>
    <row r="3726" spans="1:21" ht="14.45" customHeight="1" x14ac:dyDescent="0.2">
      <c r="A3726" s="821">
        <v>21</v>
      </c>
      <c r="B3726" s="822" t="s">
        <v>3465</v>
      </c>
      <c r="C3726" s="822" t="s">
        <v>3471</v>
      </c>
      <c r="D3726" s="823" t="s">
        <v>6113</v>
      </c>
      <c r="E3726" s="824" t="s">
        <v>3489</v>
      </c>
      <c r="F3726" s="822" t="s">
        <v>3466</v>
      </c>
      <c r="G3726" s="822" t="s">
        <v>4026</v>
      </c>
      <c r="H3726" s="822" t="s">
        <v>662</v>
      </c>
      <c r="I3726" s="822" t="s">
        <v>2778</v>
      </c>
      <c r="J3726" s="822" t="s">
        <v>2776</v>
      </c>
      <c r="K3726" s="822" t="s">
        <v>2779</v>
      </c>
      <c r="L3726" s="825">
        <v>11.48</v>
      </c>
      <c r="M3726" s="825">
        <v>137.76</v>
      </c>
      <c r="N3726" s="822">
        <v>12</v>
      </c>
      <c r="O3726" s="826">
        <v>2</v>
      </c>
      <c r="P3726" s="825">
        <v>137.76</v>
      </c>
      <c r="Q3726" s="827">
        <v>1</v>
      </c>
      <c r="R3726" s="822">
        <v>12</v>
      </c>
      <c r="S3726" s="827">
        <v>1</v>
      </c>
      <c r="T3726" s="826">
        <v>2</v>
      </c>
      <c r="U3726" s="828">
        <v>1</v>
      </c>
    </row>
    <row r="3727" spans="1:21" ht="14.45" customHeight="1" x14ac:dyDescent="0.2">
      <c r="A3727" s="821">
        <v>21</v>
      </c>
      <c r="B3727" s="822" t="s">
        <v>3465</v>
      </c>
      <c r="C3727" s="822" t="s">
        <v>3471</v>
      </c>
      <c r="D3727" s="823" t="s">
        <v>6113</v>
      </c>
      <c r="E3727" s="824" t="s">
        <v>3489</v>
      </c>
      <c r="F3727" s="822" t="s">
        <v>3466</v>
      </c>
      <c r="G3727" s="822" t="s">
        <v>4026</v>
      </c>
      <c r="H3727" s="822" t="s">
        <v>662</v>
      </c>
      <c r="I3727" s="822" t="s">
        <v>4027</v>
      </c>
      <c r="J3727" s="822" t="s">
        <v>2776</v>
      </c>
      <c r="K3727" s="822" t="s">
        <v>4028</v>
      </c>
      <c r="L3727" s="825">
        <v>114.88</v>
      </c>
      <c r="M3727" s="825">
        <v>344.64</v>
      </c>
      <c r="N3727" s="822">
        <v>3</v>
      </c>
      <c r="O3727" s="826">
        <v>2</v>
      </c>
      <c r="P3727" s="825">
        <v>114.88</v>
      </c>
      <c r="Q3727" s="827">
        <v>0.33333333333333331</v>
      </c>
      <c r="R3727" s="822">
        <v>1</v>
      </c>
      <c r="S3727" s="827">
        <v>0.33333333333333331</v>
      </c>
      <c r="T3727" s="826">
        <v>0.5</v>
      </c>
      <c r="U3727" s="828">
        <v>0.25</v>
      </c>
    </row>
    <row r="3728" spans="1:21" ht="14.45" customHeight="1" x14ac:dyDescent="0.2">
      <c r="A3728" s="821">
        <v>21</v>
      </c>
      <c r="B3728" s="822" t="s">
        <v>3465</v>
      </c>
      <c r="C3728" s="822" t="s">
        <v>3471</v>
      </c>
      <c r="D3728" s="823" t="s">
        <v>6113</v>
      </c>
      <c r="E3728" s="824" t="s">
        <v>3489</v>
      </c>
      <c r="F3728" s="822" t="s">
        <v>3466</v>
      </c>
      <c r="G3728" s="822" t="s">
        <v>4853</v>
      </c>
      <c r="H3728" s="822" t="s">
        <v>329</v>
      </c>
      <c r="I3728" s="822" t="s">
        <v>4854</v>
      </c>
      <c r="J3728" s="822" t="s">
        <v>4855</v>
      </c>
      <c r="K3728" s="822" t="s">
        <v>4856</v>
      </c>
      <c r="L3728" s="825">
        <v>316.33</v>
      </c>
      <c r="M3728" s="825">
        <v>632.66</v>
      </c>
      <c r="N3728" s="822">
        <v>2</v>
      </c>
      <c r="O3728" s="826">
        <v>0.5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21</v>
      </c>
      <c r="B3729" s="822" t="s">
        <v>3465</v>
      </c>
      <c r="C3729" s="822" t="s">
        <v>3471</v>
      </c>
      <c r="D3729" s="823" t="s">
        <v>6113</v>
      </c>
      <c r="E3729" s="824" t="s">
        <v>3489</v>
      </c>
      <c r="F3729" s="822" t="s">
        <v>3466</v>
      </c>
      <c r="G3729" s="822" t="s">
        <v>4857</v>
      </c>
      <c r="H3729" s="822" t="s">
        <v>329</v>
      </c>
      <c r="I3729" s="822" t="s">
        <v>4863</v>
      </c>
      <c r="J3729" s="822" t="s">
        <v>4859</v>
      </c>
      <c r="K3729" s="822" t="s">
        <v>4864</v>
      </c>
      <c r="L3729" s="825">
        <v>0</v>
      </c>
      <c r="M3729" s="825">
        <v>0</v>
      </c>
      <c r="N3729" s="822">
        <v>1</v>
      </c>
      <c r="O3729" s="826">
        <v>1</v>
      </c>
      <c r="P3729" s="825"/>
      <c r="Q3729" s="827"/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21</v>
      </c>
      <c r="B3730" s="822" t="s">
        <v>3465</v>
      </c>
      <c r="C3730" s="822" t="s">
        <v>3471</v>
      </c>
      <c r="D3730" s="823" t="s">
        <v>6113</v>
      </c>
      <c r="E3730" s="824" t="s">
        <v>3489</v>
      </c>
      <c r="F3730" s="822" t="s">
        <v>3466</v>
      </c>
      <c r="G3730" s="822" t="s">
        <v>4029</v>
      </c>
      <c r="H3730" s="822" t="s">
        <v>329</v>
      </c>
      <c r="I3730" s="822" t="s">
        <v>5843</v>
      </c>
      <c r="J3730" s="822" t="s">
        <v>5003</v>
      </c>
      <c r="K3730" s="822" t="s">
        <v>3735</v>
      </c>
      <c r="L3730" s="825">
        <v>282.76</v>
      </c>
      <c r="M3730" s="825">
        <v>565.52</v>
      </c>
      <c r="N3730" s="822">
        <v>2</v>
      </c>
      <c r="O3730" s="826">
        <v>1.5</v>
      </c>
      <c r="P3730" s="825">
        <v>565.52</v>
      </c>
      <c r="Q3730" s="827">
        <v>1</v>
      </c>
      <c r="R3730" s="822">
        <v>2</v>
      </c>
      <c r="S3730" s="827">
        <v>1</v>
      </c>
      <c r="T3730" s="826">
        <v>1.5</v>
      </c>
      <c r="U3730" s="828">
        <v>1</v>
      </c>
    </row>
    <row r="3731" spans="1:21" ht="14.45" customHeight="1" x14ac:dyDescent="0.2">
      <c r="A3731" s="821">
        <v>21</v>
      </c>
      <c r="B3731" s="822" t="s">
        <v>3465</v>
      </c>
      <c r="C3731" s="822" t="s">
        <v>3471</v>
      </c>
      <c r="D3731" s="823" t="s">
        <v>6113</v>
      </c>
      <c r="E3731" s="824" t="s">
        <v>3489</v>
      </c>
      <c r="F3731" s="822" t="s">
        <v>3466</v>
      </c>
      <c r="G3731" s="822" t="s">
        <v>4036</v>
      </c>
      <c r="H3731" s="822" t="s">
        <v>329</v>
      </c>
      <c r="I3731" s="822" t="s">
        <v>4039</v>
      </c>
      <c r="J3731" s="822" t="s">
        <v>1482</v>
      </c>
      <c r="K3731" s="822" t="s">
        <v>4040</v>
      </c>
      <c r="L3731" s="825">
        <v>181.04</v>
      </c>
      <c r="M3731" s="825">
        <v>181.04</v>
      </c>
      <c r="N3731" s="822">
        <v>1</v>
      </c>
      <c r="O3731" s="826">
        <v>1</v>
      </c>
      <c r="P3731" s="825">
        <v>181.04</v>
      </c>
      <c r="Q3731" s="827">
        <v>1</v>
      </c>
      <c r="R3731" s="822">
        <v>1</v>
      </c>
      <c r="S3731" s="827">
        <v>1</v>
      </c>
      <c r="T3731" s="826">
        <v>1</v>
      </c>
      <c r="U3731" s="828">
        <v>1</v>
      </c>
    </row>
    <row r="3732" spans="1:21" ht="14.45" customHeight="1" x14ac:dyDescent="0.2">
      <c r="A3732" s="821">
        <v>21</v>
      </c>
      <c r="B3732" s="822" t="s">
        <v>3465</v>
      </c>
      <c r="C3732" s="822" t="s">
        <v>3471</v>
      </c>
      <c r="D3732" s="823" t="s">
        <v>6113</v>
      </c>
      <c r="E3732" s="824" t="s">
        <v>3489</v>
      </c>
      <c r="F3732" s="822" t="s">
        <v>3466</v>
      </c>
      <c r="G3732" s="822" t="s">
        <v>5004</v>
      </c>
      <c r="H3732" s="822" t="s">
        <v>662</v>
      </c>
      <c r="I3732" s="822" t="s">
        <v>3325</v>
      </c>
      <c r="J3732" s="822" t="s">
        <v>2192</v>
      </c>
      <c r="K3732" s="822" t="s">
        <v>2193</v>
      </c>
      <c r="L3732" s="825">
        <v>25.5</v>
      </c>
      <c r="M3732" s="825">
        <v>25.5</v>
      </c>
      <c r="N3732" s="822">
        <v>1</v>
      </c>
      <c r="O3732" s="826">
        <v>0.5</v>
      </c>
      <c r="P3732" s="825">
        <v>25.5</v>
      </c>
      <c r="Q3732" s="827">
        <v>1</v>
      </c>
      <c r="R3732" s="822">
        <v>1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21</v>
      </c>
      <c r="B3733" s="822" t="s">
        <v>3465</v>
      </c>
      <c r="C3733" s="822" t="s">
        <v>3471</v>
      </c>
      <c r="D3733" s="823" t="s">
        <v>6113</v>
      </c>
      <c r="E3733" s="824" t="s">
        <v>3489</v>
      </c>
      <c r="F3733" s="822" t="s">
        <v>3466</v>
      </c>
      <c r="G3733" s="822" t="s">
        <v>5110</v>
      </c>
      <c r="H3733" s="822" t="s">
        <v>662</v>
      </c>
      <c r="I3733" s="822" t="s">
        <v>3099</v>
      </c>
      <c r="J3733" s="822" t="s">
        <v>3100</v>
      </c>
      <c r="K3733" s="822" t="s">
        <v>3101</v>
      </c>
      <c r="L3733" s="825">
        <v>122.96</v>
      </c>
      <c r="M3733" s="825">
        <v>368.88</v>
      </c>
      <c r="N3733" s="822">
        <v>3</v>
      </c>
      <c r="O3733" s="826">
        <v>1</v>
      </c>
      <c r="P3733" s="825">
        <v>368.88</v>
      </c>
      <c r="Q3733" s="827">
        <v>1</v>
      </c>
      <c r="R3733" s="822">
        <v>3</v>
      </c>
      <c r="S3733" s="827">
        <v>1</v>
      </c>
      <c r="T3733" s="826">
        <v>1</v>
      </c>
      <c r="U3733" s="828">
        <v>1</v>
      </c>
    </row>
    <row r="3734" spans="1:21" ht="14.45" customHeight="1" x14ac:dyDescent="0.2">
      <c r="A3734" s="821">
        <v>21</v>
      </c>
      <c r="B3734" s="822" t="s">
        <v>3465</v>
      </c>
      <c r="C3734" s="822" t="s">
        <v>3471</v>
      </c>
      <c r="D3734" s="823" t="s">
        <v>6113</v>
      </c>
      <c r="E3734" s="824" t="s">
        <v>3489</v>
      </c>
      <c r="F3734" s="822" t="s">
        <v>3466</v>
      </c>
      <c r="G3734" s="822" t="s">
        <v>4044</v>
      </c>
      <c r="H3734" s="822" t="s">
        <v>329</v>
      </c>
      <c r="I3734" s="822" t="s">
        <v>4045</v>
      </c>
      <c r="J3734" s="822" t="s">
        <v>1197</v>
      </c>
      <c r="K3734" s="822" t="s">
        <v>4046</v>
      </c>
      <c r="L3734" s="825">
        <v>0</v>
      </c>
      <c r="M3734" s="825">
        <v>0</v>
      </c>
      <c r="N3734" s="822">
        <v>3</v>
      </c>
      <c r="O3734" s="826">
        <v>0.5</v>
      </c>
      <c r="P3734" s="825"/>
      <c r="Q3734" s="827"/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21</v>
      </c>
      <c r="B3735" s="822" t="s">
        <v>3465</v>
      </c>
      <c r="C3735" s="822" t="s">
        <v>3471</v>
      </c>
      <c r="D3735" s="823" t="s">
        <v>6113</v>
      </c>
      <c r="E3735" s="824" t="s">
        <v>3489</v>
      </c>
      <c r="F3735" s="822" t="s">
        <v>3466</v>
      </c>
      <c r="G3735" s="822" t="s">
        <v>4468</v>
      </c>
      <c r="H3735" s="822" t="s">
        <v>329</v>
      </c>
      <c r="I3735" s="822" t="s">
        <v>5178</v>
      </c>
      <c r="J3735" s="822" t="s">
        <v>2206</v>
      </c>
      <c r="K3735" s="822" t="s">
        <v>5179</v>
      </c>
      <c r="L3735" s="825">
        <v>140.97</v>
      </c>
      <c r="M3735" s="825">
        <v>281.94</v>
      </c>
      <c r="N3735" s="822">
        <v>2</v>
      </c>
      <c r="O3735" s="826">
        <v>2</v>
      </c>
      <c r="P3735" s="825">
        <v>140.97</v>
      </c>
      <c r="Q3735" s="827">
        <v>0.5</v>
      </c>
      <c r="R3735" s="822">
        <v>1</v>
      </c>
      <c r="S3735" s="827">
        <v>0.5</v>
      </c>
      <c r="T3735" s="826">
        <v>1</v>
      </c>
      <c r="U3735" s="828">
        <v>0.5</v>
      </c>
    </row>
    <row r="3736" spans="1:21" ht="14.45" customHeight="1" x14ac:dyDescent="0.2">
      <c r="A3736" s="821">
        <v>21</v>
      </c>
      <c r="B3736" s="822" t="s">
        <v>3465</v>
      </c>
      <c r="C3736" s="822" t="s">
        <v>3471</v>
      </c>
      <c r="D3736" s="823" t="s">
        <v>6113</v>
      </c>
      <c r="E3736" s="824" t="s">
        <v>3489</v>
      </c>
      <c r="F3736" s="822" t="s">
        <v>3466</v>
      </c>
      <c r="G3736" s="822" t="s">
        <v>3578</v>
      </c>
      <c r="H3736" s="822" t="s">
        <v>662</v>
      </c>
      <c r="I3736" s="822" t="s">
        <v>3032</v>
      </c>
      <c r="J3736" s="822" t="s">
        <v>1338</v>
      </c>
      <c r="K3736" s="822" t="s">
        <v>1340</v>
      </c>
      <c r="L3736" s="825">
        <v>0</v>
      </c>
      <c r="M3736" s="825">
        <v>0</v>
      </c>
      <c r="N3736" s="822">
        <v>74</v>
      </c>
      <c r="O3736" s="826">
        <v>30.5</v>
      </c>
      <c r="P3736" s="825">
        <v>0</v>
      </c>
      <c r="Q3736" s="827"/>
      <c r="R3736" s="822">
        <v>48</v>
      </c>
      <c r="S3736" s="827">
        <v>0.64864864864864868</v>
      </c>
      <c r="T3736" s="826">
        <v>18.5</v>
      </c>
      <c r="U3736" s="828">
        <v>0.60655737704918034</v>
      </c>
    </row>
    <row r="3737" spans="1:21" ht="14.45" customHeight="1" x14ac:dyDescent="0.2">
      <c r="A3737" s="821">
        <v>21</v>
      </c>
      <c r="B3737" s="822" t="s">
        <v>3465</v>
      </c>
      <c r="C3737" s="822" t="s">
        <v>3471</v>
      </c>
      <c r="D3737" s="823" t="s">
        <v>6113</v>
      </c>
      <c r="E3737" s="824" t="s">
        <v>3489</v>
      </c>
      <c r="F3737" s="822" t="s">
        <v>3466</v>
      </c>
      <c r="G3737" s="822" t="s">
        <v>4050</v>
      </c>
      <c r="H3737" s="822" t="s">
        <v>329</v>
      </c>
      <c r="I3737" s="822" t="s">
        <v>4051</v>
      </c>
      <c r="J3737" s="822" t="s">
        <v>1601</v>
      </c>
      <c r="K3737" s="822" t="s">
        <v>4052</v>
      </c>
      <c r="L3737" s="825">
        <v>169.24</v>
      </c>
      <c r="M3737" s="825">
        <v>507.72</v>
      </c>
      <c r="N3737" s="822">
        <v>3</v>
      </c>
      <c r="O3737" s="826">
        <v>2</v>
      </c>
      <c r="P3737" s="825">
        <v>338.48</v>
      </c>
      <c r="Q3737" s="827">
        <v>0.66666666666666663</v>
      </c>
      <c r="R3737" s="822">
        <v>2</v>
      </c>
      <c r="S3737" s="827">
        <v>0.66666666666666663</v>
      </c>
      <c r="T3737" s="826">
        <v>1</v>
      </c>
      <c r="U3737" s="828">
        <v>0.5</v>
      </c>
    </row>
    <row r="3738" spans="1:21" ht="14.45" customHeight="1" x14ac:dyDescent="0.2">
      <c r="A3738" s="821">
        <v>21</v>
      </c>
      <c r="B3738" s="822" t="s">
        <v>3465</v>
      </c>
      <c r="C3738" s="822" t="s">
        <v>3471</v>
      </c>
      <c r="D3738" s="823" t="s">
        <v>6113</v>
      </c>
      <c r="E3738" s="824" t="s">
        <v>3489</v>
      </c>
      <c r="F3738" s="822" t="s">
        <v>3466</v>
      </c>
      <c r="G3738" s="822" t="s">
        <v>4050</v>
      </c>
      <c r="H3738" s="822" t="s">
        <v>329</v>
      </c>
      <c r="I3738" s="822" t="s">
        <v>4055</v>
      </c>
      <c r="J3738" s="822" t="s">
        <v>1601</v>
      </c>
      <c r="K3738" s="822" t="s">
        <v>4056</v>
      </c>
      <c r="L3738" s="825">
        <v>101.54</v>
      </c>
      <c r="M3738" s="825">
        <v>304.62</v>
      </c>
      <c r="N3738" s="822">
        <v>3</v>
      </c>
      <c r="O3738" s="826">
        <v>0.5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21</v>
      </c>
      <c r="B3739" s="822" t="s">
        <v>3465</v>
      </c>
      <c r="C3739" s="822" t="s">
        <v>3471</v>
      </c>
      <c r="D3739" s="823" t="s">
        <v>6113</v>
      </c>
      <c r="E3739" s="824" t="s">
        <v>3489</v>
      </c>
      <c r="F3739" s="822" t="s">
        <v>3466</v>
      </c>
      <c r="G3739" s="822" t="s">
        <v>4057</v>
      </c>
      <c r="H3739" s="822" t="s">
        <v>329</v>
      </c>
      <c r="I3739" s="822" t="s">
        <v>4058</v>
      </c>
      <c r="J3739" s="822" t="s">
        <v>773</v>
      </c>
      <c r="K3739" s="822" t="s">
        <v>774</v>
      </c>
      <c r="L3739" s="825">
        <v>59.56</v>
      </c>
      <c r="M3739" s="825">
        <v>119.12</v>
      </c>
      <c r="N3739" s="822">
        <v>2</v>
      </c>
      <c r="O3739" s="826">
        <v>1.5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21</v>
      </c>
      <c r="B3740" s="822" t="s">
        <v>3465</v>
      </c>
      <c r="C3740" s="822" t="s">
        <v>3471</v>
      </c>
      <c r="D3740" s="823" t="s">
        <v>6113</v>
      </c>
      <c r="E3740" s="824" t="s">
        <v>3489</v>
      </c>
      <c r="F3740" s="822" t="s">
        <v>3466</v>
      </c>
      <c r="G3740" s="822" t="s">
        <v>4057</v>
      </c>
      <c r="H3740" s="822" t="s">
        <v>329</v>
      </c>
      <c r="I3740" s="822" t="s">
        <v>4059</v>
      </c>
      <c r="J3740" s="822" t="s">
        <v>773</v>
      </c>
      <c r="K3740" s="822" t="s">
        <v>774</v>
      </c>
      <c r="L3740" s="825">
        <v>59.56</v>
      </c>
      <c r="M3740" s="825">
        <v>59.56</v>
      </c>
      <c r="N3740" s="822">
        <v>1</v>
      </c>
      <c r="O3740" s="826">
        <v>1</v>
      </c>
      <c r="P3740" s="825"/>
      <c r="Q3740" s="827">
        <v>0</v>
      </c>
      <c r="R3740" s="822"/>
      <c r="S3740" s="827">
        <v>0</v>
      </c>
      <c r="T3740" s="826"/>
      <c r="U3740" s="828">
        <v>0</v>
      </c>
    </row>
    <row r="3741" spans="1:21" ht="14.45" customHeight="1" x14ac:dyDescent="0.2">
      <c r="A3741" s="821">
        <v>21</v>
      </c>
      <c r="B3741" s="822" t="s">
        <v>3465</v>
      </c>
      <c r="C3741" s="822" t="s">
        <v>3471</v>
      </c>
      <c r="D3741" s="823" t="s">
        <v>6113</v>
      </c>
      <c r="E3741" s="824" t="s">
        <v>3489</v>
      </c>
      <c r="F3741" s="822" t="s">
        <v>3466</v>
      </c>
      <c r="G3741" s="822" t="s">
        <v>5336</v>
      </c>
      <c r="H3741" s="822" t="s">
        <v>329</v>
      </c>
      <c r="I3741" s="822" t="s">
        <v>5649</v>
      </c>
      <c r="J3741" s="822" t="s">
        <v>5650</v>
      </c>
      <c r="K3741" s="822" t="s">
        <v>5651</v>
      </c>
      <c r="L3741" s="825">
        <v>60.39</v>
      </c>
      <c r="M3741" s="825">
        <v>120.78</v>
      </c>
      <c r="N3741" s="822">
        <v>2</v>
      </c>
      <c r="O3741" s="826">
        <v>0.5</v>
      </c>
      <c r="P3741" s="825">
        <v>120.78</v>
      </c>
      <c r="Q3741" s="827">
        <v>1</v>
      </c>
      <c r="R3741" s="822">
        <v>2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21</v>
      </c>
      <c r="B3742" s="822" t="s">
        <v>3465</v>
      </c>
      <c r="C3742" s="822" t="s">
        <v>3471</v>
      </c>
      <c r="D3742" s="823" t="s">
        <v>6113</v>
      </c>
      <c r="E3742" s="824" t="s">
        <v>3489</v>
      </c>
      <c r="F3742" s="822" t="s">
        <v>3466</v>
      </c>
      <c r="G3742" s="822" t="s">
        <v>4060</v>
      </c>
      <c r="H3742" s="822" t="s">
        <v>662</v>
      </c>
      <c r="I3742" s="822" t="s">
        <v>5844</v>
      </c>
      <c r="J3742" s="822" t="s">
        <v>4062</v>
      </c>
      <c r="K3742" s="822" t="s">
        <v>4264</v>
      </c>
      <c r="L3742" s="825">
        <v>251.16</v>
      </c>
      <c r="M3742" s="825">
        <v>251.16</v>
      </c>
      <c r="N3742" s="822">
        <v>1</v>
      </c>
      <c r="O3742" s="826">
        <v>1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21</v>
      </c>
      <c r="B3743" s="822" t="s">
        <v>3465</v>
      </c>
      <c r="C3743" s="822" t="s">
        <v>3471</v>
      </c>
      <c r="D3743" s="823" t="s">
        <v>6113</v>
      </c>
      <c r="E3743" s="824" t="s">
        <v>3489</v>
      </c>
      <c r="F3743" s="822" t="s">
        <v>3466</v>
      </c>
      <c r="G3743" s="822" t="s">
        <v>4060</v>
      </c>
      <c r="H3743" s="822" t="s">
        <v>662</v>
      </c>
      <c r="I3743" s="822" t="s">
        <v>4061</v>
      </c>
      <c r="J3743" s="822" t="s">
        <v>4062</v>
      </c>
      <c r="K3743" s="822" t="s">
        <v>768</v>
      </c>
      <c r="L3743" s="825">
        <v>502.31</v>
      </c>
      <c r="M3743" s="825">
        <v>207956.33999999944</v>
      </c>
      <c r="N3743" s="822">
        <v>414</v>
      </c>
      <c r="O3743" s="826">
        <v>405</v>
      </c>
      <c r="P3743" s="825">
        <v>94434.279999999751</v>
      </c>
      <c r="Q3743" s="827">
        <v>0.45410628019323673</v>
      </c>
      <c r="R3743" s="822">
        <v>188</v>
      </c>
      <c r="S3743" s="827">
        <v>0.45410628019323673</v>
      </c>
      <c r="T3743" s="826">
        <v>184</v>
      </c>
      <c r="U3743" s="828">
        <v>0.454320987654321</v>
      </c>
    </row>
    <row r="3744" spans="1:21" ht="14.45" customHeight="1" x14ac:dyDescent="0.2">
      <c r="A3744" s="821">
        <v>21</v>
      </c>
      <c r="B3744" s="822" t="s">
        <v>3465</v>
      </c>
      <c r="C3744" s="822" t="s">
        <v>3471</v>
      </c>
      <c r="D3744" s="823" t="s">
        <v>6113</v>
      </c>
      <c r="E3744" s="824" t="s">
        <v>3489</v>
      </c>
      <c r="F3744" s="822" t="s">
        <v>3466</v>
      </c>
      <c r="G3744" s="822" t="s">
        <v>4064</v>
      </c>
      <c r="H3744" s="822" t="s">
        <v>329</v>
      </c>
      <c r="I3744" s="822" t="s">
        <v>5845</v>
      </c>
      <c r="J3744" s="822" t="s">
        <v>5846</v>
      </c>
      <c r="K3744" s="822" t="s">
        <v>4473</v>
      </c>
      <c r="L3744" s="825">
        <v>36.909999999999997</v>
      </c>
      <c r="M3744" s="825">
        <v>110.72999999999999</v>
      </c>
      <c r="N3744" s="822">
        <v>3</v>
      </c>
      <c r="O3744" s="826">
        <v>0.5</v>
      </c>
      <c r="P3744" s="825">
        <v>110.72999999999999</v>
      </c>
      <c r="Q3744" s="827">
        <v>1</v>
      </c>
      <c r="R3744" s="822">
        <v>3</v>
      </c>
      <c r="S3744" s="827">
        <v>1</v>
      </c>
      <c r="T3744" s="826">
        <v>0.5</v>
      </c>
      <c r="U3744" s="828">
        <v>1</v>
      </c>
    </row>
    <row r="3745" spans="1:21" ht="14.45" customHeight="1" x14ac:dyDescent="0.2">
      <c r="A3745" s="821">
        <v>21</v>
      </c>
      <c r="B3745" s="822" t="s">
        <v>3465</v>
      </c>
      <c r="C3745" s="822" t="s">
        <v>3471</v>
      </c>
      <c r="D3745" s="823" t="s">
        <v>6113</v>
      </c>
      <c r="E3745" s="824" t="s">
        <v>3489</v>
      </c>
      <c r="F3745" s="822" t="s">
        <v>3466</v>
      </c>
      <c r="G3745" s="822" t="s">
        <v>4064</v>
      </c>
      <c r="H3745" s="822" t="s">
        <v>329</v>
      </c>
      <c r="I3745" s="822" t="s">
        <v>4574</v>
      </c>
      <c r="J3745" s="822" t="s">
        <v>4472</v>
      </c>
      <c r="K3745" s="822" t="s">
        <v>4575</v>
      </c>
      <c r="L3745" s="825">
        <v>118.65</v>
      </c>
      <c r="M3745" s="825">
        <v>118.65</v>
      </c>
      <c r="N3745" s="822">
        <v>1</v>
      </c>
      <c r="O3745" s="826">
        <v>0.5</v>
      </c>
      <c r="P3745" s="825">
        <v>118.65</v>
      </c>
      <c r="Q3745" s="827">
        <v>1</v>
      </c>
      <c r="R3745" s="822">
        <v>1</v>
      </c>
      <c r="S3745" s="827">
        <v>1</v>
      </c>
      <c r="T3745" s="826">
        <v>0.5</v>
      </c>
      <c r="U3745" s="828">
        <v>1</v>
      </c>
    </row>
    <row r="3746" spans="1:21" ht="14.45" customHeight="1" x14ac:dyDescent="0.2">
      <c r="A3746" s="821">
        <v>21</v>
      </c>
      <c r="B3746" s="822" t="s">
        <v>3465</v>
      </c>
      <c r="C3746" s="822" t="s">
        <v>3471</v>
      </c>
      <c r="D3746" s="823" t="s">
        <v>6113</v>
      </c>
      <c r="E3746" s="824" t="s">
        <v>3489</v>
      </c>
      <c r="F3746" s="822" t="s">
        <v>3466</v>
      </c>
      <c r="G3746" s="822" t="s">
        <v>5652</v>
      </c>
      <c r="H3746" s="822" t="s">
        <v>329</v>
      </c>
      <c r="I3746" s="822" t="s">
        <v>5847</v>
      </c>
      <c r="J3746" s="822" t="s">
        <v>5848</v>
      </c>
      <c r="K3746" s="822" t="s">
        <v>5849</v>
      </c>
      <c r="L3746" s="825">
        <v>311.12</v>
      </c>
      <c r="M3746" s="825">
        <v>933.36</v>
      </c>
      <c r="N3746" s="822">
        <v>3</v>
      </c>
      <c r="O3746" s="826">
        <v>2.5</v>
      </c>
      <c r="P3746" s="825">
        <v>622.24</v>
      </c>
      <c r="Q3746" s="827">
        <v>0.66666666666666663</v>
      </c>
      <c r="R3746" s="822">
        <v>2</v>
      </c>
      <c r="S3746" s="827">
        <v>0.66666666666666663</v>
      </c>
      <c r="T3746" s="826">
        <v>1.5</v>
      </c>
      <c r="U3746" s="828">
        <v>0.6</v>
      </c>
    </row>
    <row r="3747" spans="1:21" ht="14.45" customHeight="1" x14ac:dyDescent="0.2">
      <c r="A3747" s="821">
        <v>21</v>
      </c>
      <c r="B3747" s="822" t="s">
        <v>3465</v>
      </c>
      <c r="C3747" s="822" t="s">
        <v>3471</v>
      </c>
      <c r="D3747" s="823" t="s">
        <v>6113</v>
      </c>
      <c r="E3747" s="824" t="s">
        <v>3489</v>
      </c>
      <c r="F3747" s="822" t="s">
        <v>3466</v>
      </c>
      <c r="G3747" s="822" t="s">
        <v>3573</v>
      </c>
      <c r="H3747" s="822" t="s">
        <v>329</v>
      </c>
      <c r="I3747" s="822" t="s">
        <v>4092</v>
      </c>
      <c r="J3747" s="822" t="s">
        <v>4093</v>
      </c>
      <c r="K3747" s="822" t="s">
        <v>4094</v>
      </c>
      <c r="L3747" s="825">
        <v>33.4</v>
      </c>
      <c r="M3747" s="825">
        <v>100.19999999999999</v>
      </c>
      <c r="N3747" s="822">
        <v>3</v>
      </c>
      <c r="O3747" s="826">
        <v>1.5</v>
      </c>
      <c r="P3747" s="825">
        <v>100.19999999999999</v>
      </c>
      <c r="Q3747" s="827">
        <v>1</v>
      </c>
      <c r="R3747" s="822">
        <v>3</v>
      </c>
      <c r="S3747" s="827">
        <v>1</v>
      </c>
      <c r="T3747" s="826">
        <v>1.5</v>
      </c>
      <c r="U3747" s="828">
        <v>1</v>
      </c>
    </row>
    <row r="3748" spans="1:21" ht="14.45" customHeight="1" x14ac:dyDescent="0.2">
      <c r="A3748" s="821">
        <v>21</v>
      </c>
      <c r="B3748" s="822" t="s">
        <v>3465</v>
      </c>
      <c r="C3748" s="822" t="s">
        <v>3471</v>
      </c>
      <c r="D3748" s="823" t="s">
        <v>6113</v>
      </c>
      <c r="E3748" s="824" t="s">
        <v>3489</v>
      </c>
      <c r="F3748" s="822" t="s">
        <v>3466</v>
      </c>
      <c r="G3748" s="822" t="s">
        <v>3573</v>
      </c>
      <c r="H3748" s="822" t="s">
        <v>329</v>
      </c>
      <c r="I3748" s="822" t="s">
        <v>4097</v>
      </c>
      <c r="J3748" s="822" t="s">
        <v>1548</v>
      </c>
      <c r="K3748" s="822" t="s">
        <v>4096</v>
      </c>
      <c r="L3748" s="825">
        <v>320.55</v>
      </c>
      <c r="M3748" s="825">
        <v>961.65000000000009</v>
      </c>
      <c r="N3748" s="822">
        <v>3</v>
      </c>
      <c r="O3748" s="826">
        <v>2.5</v>
      </c>
      <c r="P3748" s="825">
        <v>641.1</v>
      </c>
      <c r="Q3748" s="827">
        <v>0.66666666666666663</v>
      </c>
      <c r="R3748" s="822">
        <v>2</v>
      </c>
      <c r="S3748" s="827">
        <v>0.66666666666666663</v>
      </c>
      <c r="T3748" s="826">
        <v>2</v>
      </c>
      <c r="U3748" s="828">
        <v>0.8</v>
      </c>
    </row>
    <row r="3749" spans="1:21" ht="14.45" customHeight="1" x14ac:dyDescent="0.2">
      <c r="A3749" s="821">
        <v>21</v>
      </c>
      <c r="B3749" s="822" t="s">
        <v>3465</v>
      </c>
      <c r="C3749" s="822" t="s">
        <v>3471</v>
      </c>
      <c r="D3749" s="823" t="s">
        <v>6113</v>
      </c>
      <c r="E3749" s="824" t="s">
        <v>3489</v>
      </c>
      <c r="F3749" s="822" t="s">
        <v>3466</v>
      </c>
      <c r="G3749" s="822" t="s">
        <v>3573</v>
      </c>
      <c r="H3749" s="822" t="s">
        <v>329</v>
      </c>
      <c r="I3749" s="822" t="s">
        <v>4101</v>
      </c>
      <c r="J3749" s="822" t="s">
        <v>1548</v>
      </c>
      <c r="K3749" s="822" t="s">
        <v>4102</v>
      </c>
      <c r="L3749" s="825">
        <v>33.4</v>
      </c>
      <c r="M3749" s="825">
        <v>66.8</v>
      </c>
      <c r="N3749" s="822">
        <v>2</v>
      </c>
      <c r="O3749" s="826">
        <v>1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21</v>
      </c>
      <c r="B3750" s="822" t="s">
        <v>3465</v>
      </c>
      <c r="C3750" s="822" t="s">
        <v>3471</v>
      </c>
      <c r="D3750" s="823" t="s">
        <v>6113</v>
      </c>
      <c r="E3750" s="824" t="s">
        <v>3489</v>
      </c>
      <c r="F3750" s="822" t="s">
        <v>3466</v>
      </c>
      <c r="G3750" s="822" t="s">
        <v>3573</v>
      </c>
      <c r="H3750" s="822" t="s">
        <v>329</v>
      </c>
      <c r="I3750" s="822" t="s">
        <v>4103</v>
      </c>
      <c r="J3750" s="822" t="s">
        <v>1548</v>
      </c>
      <c r="K3750" s="822" t="s">
        <v>4094</v>
      </c>
      <c r="L3750" s="825">
        <v>33.4</v>
      </c>
      <c r="M3750" s="825">
        <v>66.8</v>
      </c>
      <c r="N3750" s="822">
        <v>2</v>
      </c>
      <c r="O3750" s="826">
        <v>1</v>
      </c>
      <c r="P3750" s="825">
        <v>66.8</v>
      </c>
      <c r="Q3750" s="827">
        <v>1</v>
      </c>
      <c r="R3750" s="822">
        <v>2</v>
      </c>
      <c r="S3750" s="827">
        <v>1</v>
      </c>
      <c r="T3750" s="826">
        <v>1</v>
      </c>
      <c r="U3750" s="828">
        <v>1</v>
      </c>
    </row>
    <row r="3751" spans="1:21" ht="14.45" customHeight="1" x14ac:dyDescent="0.2">
      <c r="A3751" s="821">
        <v>21</v>
      </c>
      <c r="B3751" s="822" t="s">
        <v>3465</v>
      </c>
      <c r="C3751" s="822" t="s">
        <v>3471</v>
      </c>
      <c r="D3751" s="823" t="s">
        <v>6113</v>
      </c>
      <c r="E3751" s="824" t="s">
        <v>3489</v>
      </c>
      <c r="F3751" s="822" t="s">
        <v>3466</v>
      </c>
      <c r="G3751" s="822" t="s">
        <v>4106</v>
      </c>
      <c r="H3751" s="822" t="s">
        <v>329</v>
      </c>
      <c r="I3751" s="822" t="s">
        <v>4490</v>
      </c>
      <c r="J3751" s="822" t="s">
        <v>1572</v>
      </c>
      <c r="K3751" s="822" t="s">
        <v>4491</v>
      </c>
      <c r="L3751" s="825">
        <v>65.989999999999995</v>
      </c>
      <c r="M3751" s="825">
        <v>527.91999999999996</v>
      </c>
      <c r="N3751" s="822">
        <v>8</v>
      </c>
      <c r="O3751" s="826">
        <v>4</v>
      </c>
      <c r="P3751" s="825">
        <v>527.91999999999996</v>
      </c>
      <c r="Q3751" s="827">
        <v>1</v>
      </c>
      <c r="R3751" s="822">
        <v>8</v>
      </c>
      <c r="S3751" s="827">
        <v>1</v>
      </c>
      <c r="T3751" s="826">
        <v>4</v>
      </c>
      <c r="U3751" s="828">
        <v>1</v>
      </c>
    </row>
    <row r="3752" spans="1:21" ht="14.45" customHeight="1" x14ac:dyDescent="0.2">
      <c r="A3752" s="821">
        <v>21</v>
      </c>
      <c r="B3752" s="822" t="s">
        <v>3465</v>
      </c>
      <c r="C3752" s="822" t="s">
        <v>3471</v>
      </c>
      <c r="D3752" s="823" t="s">
        <v>6113</v>
      </c>
      <c r="E3752" s="824" t="s">
        <v>3489</v>
      </c>
      <c r="F3752" s="822" t="s">
        <v>3466</v>
      </c>
      <c r="G3752" s="822" t="s">
        <v>4869</v>
      </c>
      <c r="H3752" s="822" t="s">
        <v>329</v>
      </c>
      <c r="I3752" s="822" t="s">
        <v>4870</v>
      </c>
      <c r="J3752" s="822" t="s">
        <v>4871</v>
      </c>
      <c r="K3752" s="822" t="s">
        <v>4872</v>
      </c>
      <c r="L3752" s="825">
        <v>0</v>
      </c>
      <c r="M3752" s="825">
        <v>0</v>
      </c>
      <c r="N3752" s="822">
        <v>3</v>
      </c>
      <c r="O3752" s="826">
        <v>0.5</v>
      </c>
      <c r="P3752" s="825"/>
      <c r="Q3752" s="827"/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21</v>
      </c>
      <c r="B3753" s="822" t="s">
        <v>3465</v>
      </c>
      <c r="C3753" s="822" t="s">
        <v>3471</v>
      </c>
      <c r="D3753" s="823" t="s">
        <v>6113</v>
      </c>
      <c r="E3753" s="824" t="s">
        <v>3489</v>
      </c>
      <c r="F3753" s="822" t="s">
        <v>3466</v>
      </c>
      <c r="G3753" s="822" t="s">
        <v>4111</v>
      </c>
      <c r="H3753" s="822" t="s">
        <v>329</v>
      </c>
      <c r="I3753" s="822" t="s">
        <v>4112</v>
      </c>
      <c r="J3753" s="822" t="s">
        <v>797</v>
      </c>
      <c r="K3753" s="822" t="s">
        <v>798</v>
      </c>
      <c r="L3753" s="825">
        <v>311.02</v>
      </c>
      <c r="M3753" s="825">
        <v>933.06</v>
      </c>
      <c r="N3753" s="822">
        <v>3</v>
      </c>
      <c r="O3753" s="826">
        <v>2</v>
      </c>
      <c r="P3753" s="825">
        <v>622.04</v>
      </c>
      <c r="Q3753" s="827">
        <v>0.66666666666666663</v>
      </c>
      <c r="R3753" s="822">
        <v>2</v>
      </c>
      <c r="S3753" s="827">
        <v>0.66666666666666663</v>
      </c>
      <c r="T3753" s="826">
        <v>1</v>
      </c>
      <c r="U3753" s="828">
        <v>0.5</v>
      </c>
    </row>
    <row r="3754" spans="1:21" ht="14.45" customHeight="1" x14ac:dyDescent="0.2">
      <c r="A3754" s="821">
        <v>21</v>
      </c>
      <c r="B3754" s="822" t="s">
        <v>3465</v>
      </c>
      <c r="C3754" s="822" t="s">
        <v>3471</v>
      </c>
      <c r="D3754" s="823" t="s">
        <v>6113</v>
      </c>
      <c r="E3754" s="824" t="s">
        <v>3489</v>
      </c>
      <c r="F3754" s="822" t="s">
        <v>3466</v>
      </c>
      <c r="G3754" s="822" t="s">
        <v>4111</v>
      </c>
      <c r="H3754" s="822" t="s">
        <v>329</v>
      </c>
      <c r="I3754" s="822" t="s">
        <v>4113</v>
      </c>
      <c r="J3754" s="822" t="s">
        <v>4114</v>
      </c>
      <c r="K3754" s="822" t="s">
        <v>4115</v>
      </c>
      <c r="L3754" s="825">
        <v>177.92</v>
      </c>
      <c r="M3754" s="825">
        <v>59603.199999999917</v>
      </c>
      <c r="N3754" s="822">
        <v>335</v>
      </c>
      <c r="O3754" s="826">
        <v>142.5</v>
      </c>
      <c r="P3754" s="825">
        <v>42344.959999999912</v>
      </c>
      <c r="Q3754" s="827">
        <v>0.71044776119402941</v>
      </c>
      <c r="R3754" s="822">
        <v>238</v>
      </c>
      <c r="S3754" s="827">
        <v>0.71044776119402986</v>
      </c>
      <c r="T3754" s="826">
        <v>97.5</v>
      </c>
      <c r="U3754" s="828">
        <v>0.68421052631578949</v>
      </c>
    </row>
    <row r="3755" spans="1:21" ht="14.45" customHeight="1" x14ac:dyDescent="0.2">
      <c r="A3755" s="821">
        <v>21</v>
      </c>
      <c r="B3755" s="822" t="s">
        <v>3465</v>
      </c>
      <c r="C3755" s="822" t="s">
        <v>3471</v>
      </c>
      <c r="D3755" s="823" t="s">
        <v>6113</v>
      </c>
      <c r="E3755" s="824" t="s">
        <v>3489</v>
      </c>
      <c r="F3755" s="822" t="s">
        <v>3466</v>
      </c>
      <c r="G3755" s="822" t="s">
        <v>4111</v>
      </c>
      <c r="H3755" s="822" t="s">
        <v>329</v>
      </c>
      <c r="I3755" s="822" t="s">
        <v>5121</v>
      </c>
      <c r="J3755" s="822" t="s">
        <v>5122</v>
      </c>
      <c r="K3755" s="822" t="s">
        <v>5123</v>
      </c>
      <c r="L3755" s="825">
        <v>207.35</v>
      </c>
      <c r="M3755" s="825">
        <v>207.35</v>
      </c>
      <c r="N3755" s="822">
        <v>1</v>
      </c>
      <c r="O3755" s="826">
        <v>1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21</v>
      </c>
      <c r="B3756" s="822" t="s">
        <v>3465</v>
      </c>
      <c r="C3756" s="822" t="s">
        <v>3471</v>
      </c>
      <c r="D3756" s="823" t="s">
        <v>6113</v>
      </c>
      <c r="E3756" s="824" t="s">
        <v>3489</v>
      </c>
      <c r="F3756" s="822" t="s">
        <v>3466</v>
      </c>
      <c r="G3756" s="822" t="s">
        <v>4111</v>
      </c>
      <c r="H3756" s="822" t="s">
        <v>329</v>
      </c>
      <c r="I3756" s="822" t="s">
        <v>4120</v>
      </c>
      <c r="J3756" s="822" t="s">
        <v>4121</v>
      </c>
      <c r="K3756" s="822" t="s">
        <v>4122</v>
      </c>
      <c r="L3756" s="825">
        <v>317.8</v>
      </c>
      <c r="M3756" s="825">
        <v>953.40000000000009</v>
      </c>
      <c r="N3756" s="822">
        <v>3</v>
      </c>
      <c r="O3756" s="826">
        <v>2.5</v>
      </c>
      <c r="P3756" s="825">
        <v>317.8</v>
      </c>
      <c r="Q3756" s="827">
        <v>0.33333333333333331</v>
      </c>
      <c r="R3756" s="822">
        <v>1</v>
      </c>
      <c r="S3756" s="827">
        <v>0.33333333333333331</v>
      </c>
      <c r="T3756" s="826">
        <v>1</v>
      </c>
      <c r="U3756" s="828">
        <v>0.4</v>
      </c>
    </row>
    <row r="3757" spans="1:21" ht="14.45" customHeight="1" x14ac:dyDescent="0.2">
      <c r="A3757" s="821">
        <v>21</v>
      </c>
      <c r="B3757" s="822" t="s">
        <v>3465</v>
      </c>
      <c r="C3757" s="822" t="s">
        <v>3471</v>
      </c>
      <c r="D3757" s="823" t="s">
        <v>6113</v>
      </c>
      <c r="E3757" s="824" t="s">
        <v>3489</v>
      </c>
      <c r="F3757" s="822" t="s">
        <v>3466</v>
      </c>
      <c r="G3757" s="822" t="s">
        <v>4111</v>
      </c>
      <c r="H3757" s="822" t="s">
        <v>329</v>
      </c>
      <c r="I3757" s="822" t="s">
        <v>4124</v>
      </c>
      <c r="J3757" s="822" t="s">
        <v>797</v>
      </c>
      <c r="K3757" s="822" t="s">
        <v>798</v>
      </c>
      <c r="L3757" s="825">
        <v>311.02</v>
      </c>
      <c r="M3757" s="825">
        <v>4043.2599999999998</v>
      </c>
      <c r="N3757" s="822">
        <v>13</v>
      </c>
      <c r="O3757" s="826">
        <v>9</v>
      </c>
      <c r="P3757" s="825">
        <v>2488.16</v>
      </c>
      <c r="Q3757" s="827">
        <v>0.61538461538461542</v>
      </c>
      <c r="R3757" s="822">
        <v>8</v>
      </c>
      <c r="S3757" s="827">
        <v>0.61538461538461542</v>
      </c>
      <c r="T3757" s="826">
        <v>5.5</v>
      </c>
      <c r="U3757" s="828">
        <v>0.61111111111111116</v>
      </c>
    </row>
    <row r="3758" spans="1:21" ht="14.45" customHeight="1" x14ac:dyDescent="0.2">
      <c r="A3758" s="821">
        <v>21</v>
      </c>
      <c r="B3758" s="822" t="s">
        <v>3465</v>
      </c>
      <c r="C3758" s="822" t="s">
        <v>3471</v>
      </c>
      <c r="D3758" s="823" t="s">
        <v>6113</v>
      </c>
      <c r="E3758" s="824" t="s">
        <v>3489</v>
      </c>
      <c r="F3758" s="822" t="s">
        <v>3466</v>
      </c>
      <c r="G3758" s="822" t="s">
        <v>4111</v>
      </c>
      <c r="H3758" s="822" t="s">
        <v>329</v>
      </c>
      <c r="I3758" s="822" t="s">
        <v>4125</v>
      </c>
      <c r="J3758" s="822" t="s">
        <v>797</v>
      </c>
      <c r="K3758" s="822" t="s">
        <v>799</v>
      </c>
      <c r="L3758" s="825">
        <v>477.11</v>
      </c>
      <c r="M3758" s="825">
        <v>954.22</v>
      </c>
      <c r="N3758" s="822">
        <v>2</v>
      </c>
      <c r="O3758" s="826">
        <v>1.5</v>
      </c>
      <c r="P3758" s="825">
        <v>954.22</v>
      </c>
      <c r="Q3758" s="827">
        <v>1</v>
      </c>
      <c r="R3758" s="822">
        <v>2</v>
      </c>
      <c r="S3758" s="827">
        <v>1</v>
      </c>
      <c r="T3758" s="826">
        <v>1.5</v>
      </c>
      <c r="U3758" s="828">
        <v>1</v>
      </c>
    </row>
    <row r="3759" spans="1:21" ht="14.45" customHeight="1" x14ac:dyDescent="0.2">
      <c r="A3759" s="821">
        <v>21</v>
      </c>
      <c r="B3759" s="822" t="s">
        <v>3465</v>
      </c>
      <c r="C3759" s="822" t="s">
        <v>3471</v>
      </c>
      <c r="D3759" s="823" t="s">
        <v>6113</v>
      </c>
      <c r="E3759" s="824" t="s">
        <v>3489</v>
      </c>
      <c r="F3759" s="822" t="s">
        <v>3466</v>
      </c>
      <c r="G3759" s="822" t="s">
        <v>4498</v>
      </c>
      <c r="H3759" s="822" t="s">
        <v>662</v>
      </c>
      <c r="I3759" s="822" t="s">
        <v>3112</v>
      </c>
      <c r="J3759" s="822" t="s">
        <v>3110</v>
      </c>
      <c r="K3759" s="822" t="s">
        <v>1598</v>
      </c>
      <c r="L3759" s="825">
        <v>400.17</v>
      </c>
      <c r="M3759" s="825">
        <v>400.17</v>
      </c>
      <c r="N3759" s="822">
        <v>1</v>
      </c>
      <c r="O3759" s="826">
        <v>1</v>
      </c>
      <c r="P3759" s="825">
        <v>400.17</v>
      </c>
      <c r="Q3759" s="827">
        <v>1</v>
      </c>
      <c r="R3759" s="822">
        <v>1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21</v>
      </c>
      <c r="B3760" s="822" t="s">
        <v>3465</v>
      </c>
      <c r="C3760" s="822" t="s">
        <v>3471</v>
      </c>
      <c r="D3760" s="823" t="s">
        <v>6113</v>
      </c>
      <c r="E3760" s="824" t="s">
        <v>3489</v>
      </c>
      <c r="F3760" s="822" t="s">
        <v>3466</v>
      </c>
      <c r="G3760" s="822" t="s">
        <v>4732</v>
      </c>
      <c r="H3760" s="822" t="s">
        <v>329</v>
      </c>
      <c r="I3760" s="822" t="s">
        <v>5850</v>
      </c>
      <c r="J3760" s="822" t="s">
        <v>4734</v>
      </c>
      <c r="K3760" s="822" t="s">
        <v>5851</v>
      </c>
      <c r="L3760" s="825">
        <v>510.41</v>
      </c>
      <c r="M3760" s="825">
        <v>11739.43</v>
      </c>
      <c r="N3760" s="822">
        <v>23</v>
      </c>
      <c r="O3760" s="826">
        <v>6.5</v>
      </c>
      <c r="P3760" s="825">
        <v>7145.74</v>
      </c>
      <c r="Q3760" s="827">
        <v>0.60869565217391297</v>
      </c>
      <c r="R3760" s="822">
        <v>14</v>
      </c>
      <c r="S3760" s="827">
        <v>0.60869565217391308</v>
      </c>
      <c r="T3760" s="826">
        <v>5</v>
      </c>
      <c r="U3760" s="828">
        <v>0.76923076923076927</v>
      </c>
    </row>
    <row r="3761" spans="1:21" ht="14.45" customHeight="1" x14ac:dyDescent="0.2">
      <c r="A3761" s="821">
        <v>21</v>
      </c>
      <c r="B3761" s="822" t="s">
        <v>3465</v>
      </c>
      <c r="C3761" s="822" t="s">
        <v>3471</v>
      </c>
      <c r="D3761" s="823" t="s">
        <v>6113</v>
      </c>
      <c r="E3761" s="824" t="s">
        <v>3489</v>
      </c>
      <c r="F3761" s="822" t="s">
        <v>3466</v>
      </c>
      <c r="G3761" s="822" t="s">
        <v>4126</v>
      </c>
      <c r="H3761" s="822" t="s">
        <v>329</v>
      </c>
      <c r="I3761" s="822" t="s">
        <v>4127</v>
      </c>
      <c r="J3761" s="822" t="s">
        <v>4128</v>
      </c>
      <c r="K3761" s="822" t="s">
        <v>3087</v>
      </c>
      <c r="L3761" s="825">
        <v>0</v>
      </c>
      <c r="M3761" s="825">
        <v>0</v>
      </c>
      <c r="N3761" s="822">
        <v>2</v>
      </c>
      <c r="O3761" s="826">
        <v>1.5</v>
      </c>
      <c r="P3761" s="825">
        <v>0</v>
      </c>
      <c r="Q3761" s="827"/>
      <c r="R3761" s="822">
        <v>1</v>
      </c>
      <c r="S3761" s="827">
        <v>0.5</v>
      </c>
      <c r="T3761" s="826">
        <v>0.5</v>
      </c>
      <c r="U3761" s="828">
        <v>0.33333333333333331</v>
      </c>
    </row>
    <row r="3762" spans="1:21" ht="14.45" customHeight="1" x14ac:dyDescent="0.2">
      <c r="A3762" s="821">
        <v>21</v>
      </c>
      <c r="B3762" s="822" t="s">
        <v>3465</v>
      </c>
      <c r="C3762" s="822" t="s">
        <v>3471</v>
      </c>
      <c r="D3762" s="823" t="s">
        <v>6113</v>
      </c>
      <c r="E3762" s="824" t="s">
        <v>3489</v>
      </c>
      <c r="F3762" s="822" t="s">
        <v>3466</v>
      </c>
      <c r="G3762" s="822" t="s">
        <v>4126</v>
      </c>
      <c r="H3762" s="822" t="s">
        <v>329</v>
      </c>
      <c r="I3762" s="822" t="s">
        <v>4129</v>
      </c>
      <c r="J3762" s="822" t="s">
        <v>4130</v>
      </c>
      <c r="K3762" s="822" t="s">
        <v>3710</v>
      </c>
      <c r="L3762" s="825">
        <v>0</v>
      </c>
      <c r="M3762" s="825">
        <v>0</v>
      </c>
      <c r="N3762" s="822">
        <v>2</v>
      </c>
      <c r="O3762" s="826">
        <v>1.5</v>
      </c>
      <c r="P3762" s="825">
        <v>0</v>
      </c>
      <c r="Q3762" s="827"/>
      <c r="R3762" s="822">
        <v>1</v>
      </c>
      <c r="S3762" s="827">
        <v>0.5</v>
      </c>
      <c r="T3762" s="826">
        <v>1</v>
      </c>
      <c r="U3762" s="828">
        <v>0.66666666666666663</v>
      </c>
    </row>
    <row r="3763" spans="1:21" ht="14.45" customHeight="1" x14ac:dyDescent="0.2">
      <c r="A3763" s="821">
        <v>21</v>
      </c>
      <c r="B3763" s="822" t="s">
        <v>3465</v>
      </c>
      <c r="C3763" s="822" t="s">
        <v>3471</v>
      </c>
      <c r="D3763" s="823" t="s">
        <v>6113</v>
      </c>
      <c r="E3763" s="824" t="s">
        <v>3489</v>
      </c>
      <c r="F3763" s="822" t="s">
        <v>3466</v>
      </c>
      <c r="G3763" s="822" t="s">
        <v>4126</v>
      </c>
      <c r="H3763" s="822" t="s">
        <v>329</v>
      </c>
      <c r="I3763" s="822" t="s">
        <v>4135</v>
      </c>
      <c r="J3763" s="822" t="s">
        <v>4128</v>
      </c>
      <c r="K3763" s="822" t="s">
        <v>3087</v>
      </c>
      <c r="L3763" s="825">
        <v>0</v>
      </c>
      <c r="M3763" s="825">
        <v>0</v>
      </c>
      <c r="N3763" s="822">
        <v>1</v>
      </c>
      <c r="O3763" s="826">
        <v>0.5</v>
      </c>
      <c r="P3763" s="825">
        <v>0</v>
      </c>
      <c r="Q3763" s="827"/>
      <c r="R3763" s="822">
        <v>1</v>
      </c>
      <c r="S3763" s="827">
        <v>1</v>
      </c>
      <c r="T3763" s="826">
        <v>0.5</v>
      </c>
      <c r="U3763" s="828">
        <v>1</v>
      </c>
    </row>
    <row r="3764" spans="1:21" ht="14.45" customHeight="1" x14ac:dyDescent="0.2">
      <c r="A3764" s="821">
        <v>21</v>
      </c>
      <c r="B3764" s="822" t="s">
        <v>3465</v>
      </c>
      <c r="C3764" s="822" t="s">
        <v>3471</v>
      </c>
      <c r="D3764" s="823" t="s">
        <v>6113</v>
      </c>
      <c r="E3764" s="824" t="s">
        <v>3489</v>
      </c>
      <c r="F3764" s="822" t="s">
        <v>3466</v>
      </c>
      <c r="G3764" s="822" t="s">
        <v>4126</v>
      </c>
      <c r="H3764" s="822" t="s">
        <v>662</v>
      </c>
      <c r="I3764" s="822" t="s">
        <v>3315</v>
      </c>
      <c r="J3764" s="822" t="s">
        <v>1635</v>
      </c>
      <c r="K3764" s="822" t="s">
        <v>3316</v>
      </c>
      <c r="L3764" s="825">
        <v>0</v>
      </c>
      <c r="M3764" s="825">
        <v>0</v>
      </c>
      <c r="N3764" s="822">
        <v>55</v>
      </c>
      <c r="O3764" s="826">
        <v>42</v>
      </c>
      <c r="P3764" s="825">
        <v>0</v>
      </c>
      <c r="Q3764" s="827"/>
      <c r="R3764" s="822">
        <v>45</v>
      </c>
      <c r="S3764" s="827">
        <v>0.81818181818181823</v>
      </c>
      <c r="T3764" s="826">
        <v>34</v>
      </c>
      <c r="U3764" s="828">
        <v>0.80952380952380953</v>
      </c>
    </row>
    <row r="3765" spans="1:21" ht="14.45" customHeight="1" x14ac:dyDescent="0.2">
      <c r="A3765" s="821">
        <v>21</v>
      </c>
      <c r="B3765" s="822" t="s">
        <v>3465</v>
      </c>
      <c r="C3765" s="822" t="s">
        <v>3471</v>
      </c>
      <c r="D3765" s="823" t="s">
        <v>6113</v>
      </c>
      <c r="E3765" s="824" t="s">
        <v>3489</v>
      </c>
      <c r="F3765" s="822" t="s">
        <v>3466</v>
      </c>
      <c r="G3765" s="822" t="s">
        <v>4126</v>
      </c>
      <c r="H3765" s="822" t="s">
        <v>329</v>
      </c>
      <c r="I3765" s="822" t="s">
        <v>4136</v>
      </c>
      <c r="J3765" s="822" t="s">
        <v>4137</v>
      </c>
      <c r="K3765" s="822" t="s">
        <v>3316</v>
      </c>
      <c r="L3765" s="825">
        <v>0</v>
      </c>
      <c r="M3765" s="825">
        <v>0</v>
      </c>
      <c r="N3765" s="822">
        <v>1</v>
      </c>
      <c r="O3765" s="826">
        <v>0.5</v>
      </c>
      <c r="P3765" s="825">
        <v>0</v>
      </c>
      <c r="Q3765" s="827"/>
      <c r="R3765" s="822">
        <v>1</v>
      </c>
      <c r="S3765" s="827">
        <v>1</v>
      </c>
      <c r="T3765" s="826">
        <v>0.5</v>
      </c>
      <c r="U3765" s="828">
        <v>1</v>
      </c>
    </row>
    <row r="3766" spans="1:21" ht="14.45" customHeight="1" x14ac:dyDescent="0.2">
      <c r="A3766" s="821">
        <v>21</v>
      </c>
      <c r="B3766" s="822" t="s">
        <v>3465</v>
      </c>
      <c r="C3766" s="822" t="s">
        <v>3471</v>
      </c>
      <c r="D3766" s="823" t="s">
        <v>6113</v>
      </c>
      <c r="E3766" s="824" t="s">
        <v>3489</v>
      </c>
      <c r="F3766" s="822" t="s">
        <v>3466</v>
      </c>
      <c r="G3766" s="822" t="s">
        <v>4126</v>
      </c>
      <c r="H3766" s="822" t="s">
        <v>329</v>
      </c>
      <c r="I3766" s="822" t="s">
        <v>4503</v>
      </c>
      <c r="J3766" s="822" t="s">
        <v>4128</v>
      </c>
      <c r="K3766" s="822" t="s">
        <v>3076</v>
      </c>
      <c r="L3766" s="825">
        <v>0</v>
      </c>
      <c r="M3766" s="825">
        <v>0</v>
      </c>
      <c r="N3766" s="822">
        <v>3</v>
      </c>
      <c r="O3766" s="826">
        <v>2</v>
      </c>
      <c r="P3766" s="825">
        <v>0</v>
      </c>
      <c r="Q3766" s="827"/>
      <c r="R3766" s="822">
        <v>1</v>
      </c>
      <c r="S3766" s="827">
        <v>0.33333333333333331</v>
      </c>
      <c r="T3766" s="826">
        <v>1</v>
      </c>
      <c r="U3766" s="828">
        <v>0.5</v>
      </c>
    </row>
    <row r="3767" spans="1:21" ht="14.45" customHeight="1" x14ac:dyDescent="0.2">
      <c r="A3767" s="821">
        <v>21</v>
      </c>
      <c r="B3767" s="822" t="s">
        <v>3465</v>
      </c>
      <c r="C3767" s="822" t="s">
        <v>3471</v>
      </c>
      <c r="D3767" s="823" t="s">
        <v>6113</v>
      </c>
      <c r="E3767" s="824" t="s">
        <v>3489</v>
      </c>
      <c r="F3767" s="822" t="s">
        <v>3466</v>
      </c>
      <c r="G3767" s="822" t="s">
        <v>4145</v>
      </c>
      <c r="H3767" s="822" t="s">
        <v>662</v>
      </c>
      <c r="I3767" s="822" t="s">
        <v>4146</v>
      </c>
      <c r="J3767" s="822" t="s">
        <v>3389</v>
      </c>
      <c r="K3767" s="822" t="s">
        <v>4147</v>
      </c>
      <c r="L3767" s="825">
        <v>11977.01</v>
      </c>
      <c r="M3767" s="825">
        <v>646758.54000000039</v>
      </c>
      <c r="N3767" s="822">
        <v>54</v>
      </c>
      <c r="O3767" s="826">
        <v>41</v>
      </c>
      <c r="P3767" s="825">
        <v>610827.51000000036</v>
      </c>
      <c r="Q3767" s="827">
        <v>0.94444444444444442</v>
      </c>
      <c r="R3767" s="822">
        <v>51</v>
      </c>
      <c r="S3767" s="827">
        <v>0.94444444444444442</v>
      </c>
      <c r="T3767" s="826">
        <v>38</v>
      </c>
      <c r="U3767" s="828">
        <v>0.92682926829268297</v>
      </c>
    </row>
    <row r="3768" spans="1:21" ht="14.45" customHeight="1" x14ac:dyDescent="0.2">
      <c r="A3768" s="821">
        <v>21</v>
      </c>
      <c r="B3768" s="822" t="s">
        <v>3465</v>
      </c>
      <c r="C3768" s="822" t="s">
        <v>3471</v>
      </c>
      <c r="D3768" s="823" t="s">
        <v>6113</v>
      </c>
      <c r="E3768" s="824" t="s">
        <v>3489</v>
      </c>
      <c r="F3768" s="822" t="s">
        <v>3466</v>
      </c>
      <c r="G3768" s="822" t="s">
        <v>4148</v>
      </c>
      <c r="H3768" s="822" t="s">
        <v>662</v>
      </c>
      <c r="I3768" s="822" t="s">
        <v>4151</v>
      </c>
      <c r="J3768" s="822" t="s">
        <v>1167</v>
      </c>
      <c r="K3768" s="822" t="s">
        <v>4152</v>
      </c>
      <c r="L3768" s="825">
        <v>414.07</v>
      </c>
      <c r="M3768" s="825">
        <v>414.07</v>
      </c>
      <c r="N3768" s="822">
        <v>1</v>
      </c>
      <c r="O3768" s="826">
        <v>0.5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21</v>
      </c>
      <c r="B3769" s="822" t="s">
        <v>3465</v>
      </c>
      <c r="C3769" s="822" t="s">
        <v>3471</v>
      </c>
      <c r="D3769" s="823" t="s">
        <v>6113</v>
      </c>
      <c r="E3769" s="824" t="s">
        <v>3489</v>
      </c>
      <c r="F3769" s="822" t="s">
        <v>3466</v>
      </c>
      <c r="G3769" s="822" t="s">
        <v>5688</v>
      </c>
      <c r="H3769" s="822" t="s">
        <v>662</v>
      </c>
      <c r="I3769" s="822" t="s">
        <v>3364</v>
      </c>
      <c r="J3769" s="822" t="s">
        <v>3365</v>
      </c>
      <c r="K3769" s="822" t="s">
        <v>3366</v>
      </c>
      <c r="L3769" s="825">
        <v>34337.379999999997</v>
      </c>
      <c r="M3769" s="825">
        <v>274699.03999999998</v>
      </c>
      <c r="N3769" s="822">
        <v>8</v>
      </c>
      <c r="O3769" s="826">
        <v>2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21</v>
      </c>
      <c r="B3770" s="822" t="s">
        <v>3465</v>
      </c>
      <c r="C3770" s="822" t="s">
        <v>3471</v>
      </c>
      <c r="D3770" s="823" t="s">
        <v>6113</v>
      </c>
      <c r="E3770" s="824" t="s">
        <v>3489</v>
      </c>
      <c r="F3770" s="822" t="s">
        <v>3466</v>
      </c>
      <c r="G3770" s="822" t="s">
        <v>5852</v>
      </c>
      <c r="H3770" s="822" t="s">
        <v>329</v>
      </c>
      <c r="I3770" s="822" t="s">
        <v>5853</v>
      </c>
      <c r="J3770" s="822" t="s">
        <v>5854</v>
      </c>
      <c r="K3770" s="822" t="s">
        <v>5855</v>
      </c>
      <c r="L3770" s="825">
        <v>491.09</v>
      </c>
      <c r="M3770" s="825">
        <v>491.09</v>
      </c>
      <c r="N3770" s="822">
        <v>1</v>
      </c>
      <c r="O3770" s="826">
        <v>1</v>
      </c>
      <c r="P3770" s="825"/>
      <c r="Q3770" s="827">
        <v>0</v>
      </c>
      <c r="R3770" s="822"/>
      <c r="S3770" s="827">
        <v>0</v>
      </c>
      <c r="T3770" s="826"/>
      <c r="U3770" s="828">
        <v>0</v>
      </c>
    </row>
    <row r="3771" spans="1:21" ht="14.45" customHeight="1" x14ac:dyDescent="0.2">
      <c r="A3771" s="821">
        <v>21</v>
      </c>
      <c r="B3771" s="822" t="s">
        <v>3465</v>
      </c>
      <c r="C3771" s="822" t="s">
        <v>3471</v>
      </c>
      <c r="D3771" s="823" t="s">
        <v>6113</v>
      </c>
      <c r="E3771" s="824" t="s">
        <v>3489</v>
      </c>
      <c r="F3771" s="822" t="s">
        <v>3466</v>
      </c>
      <c r="G3771" s="822" t="s">
        <v>3561</v>
      </c>
      <c r="H3771" s="822" t="s">
        <v>662</v>
      </c>
      <c r="I3771" s="822" t="s">
        <v>5356</v>
      </c>
      <c r="J3771" s="822" t="s">
        <v>4157</v>
      </c>
      <c r="K3771" s="822" t="s">
        <v>5357</v>
      </c>
      <c r="L3771" s="825">
        <v>50.32</v>
      </c>
      <c r="M3771" s="825">
        <v>50.32</v>
      </c>
      <c r="N3771" s="822">
        <v>1</v>
      </c>
      <c r="O3771" s="826">
        <v>0.5</v>
      </c>
      <c r="P3771" s="825">
        <v>50.32</v>
      </c>
      <c r="Q3771" s="827">
        <v>1</v>
      </c>
      <c r="R3771" s="822">
        <v>1</v>
      </c>
      <c r="S3771" s="827">
        <v>1</v>
      </c>
      <c r="T3771" s="826">
        <v>0.5</v>
      </c>
      <c r="U3771" s="828">
        <v>1</v>
      </c>
    </row>
    <row r="3772" spans="1:21" ht="14.45" customHeight="1" x14ac:dyDescent="0.2">
      <c r="A3772" s="821">
        <v>21</v>
      </c>
      <c r="B3772" s="822" t="s">
        <v>3465</v>
      </c>
      <c r="C3772" s="822" t="s">
        <v>3471</v>
      </c>
      <c r="D3772" s="823" t="s">
        <v>6113</v>
      </c>
      <c r="E3772" s="824" t="s">
        <v>3489</v>
      </c>
      <c r="F3772" s="822" t="s">
        <v>3466</v>
      </c>
      <c r="G3772" s="822" t="s">
        <v>3561</v>
      </c>
      <c r="H3772" s="822" t="s">
        <v>329</v>
      </c>
      <c r="I3772" s="822" t="s">
        <v>4156</v>
      </c>
      <c r="J3772" s="822" t="s">
        <v>4157</v>
      </c>
      <c r="K3772" s="822" t="s">
        <v>4158</v>
      </c>
      <c r="L3772" s="825">
        <v>99.94</v>
      </c>
      <c r="M3772" s="825">
        <v>599.64</v>
      </c>
      <c r="N3772" s="822">
        <v>6</v>
      </c>
      <c r="O3772" s="826">
        <v>4.5</v>
      </c>
      <c r="P3772" s="825">
        <v>99.94</v>
      </c>
      <c r="Q3772" s="827">
        <v>0.16666666666666666</v>
      </c>
      <c r="R3772" s="822">
        <v>1</v>
      </c>
      <c r="S3772" s="827">
        <v>0.16666666666666666</v>
      </c>
      <c r="T3772" s="826">
        <v>1</v>
      </c>
      <c r="U3772" s="828">
        <v>0.22222222222222221</v>
      </c>
    </row>
    <row r="3773" spans="1:21" ht="14.45" customHeight="1" x14ac:dyDescent="0.2">
      <c r="A3773" s="821">
        <v>21</v>
      </c>
      <c r="B3773" s="822" t="s">
        <v>3465</v>
      </c>
      <c r="C3773" s="822" t="s">
        <v>3471</v>
      </c>
      <c r="D3773" s="823" t="s">
        <v>6113</v>
      </c>
      <c r="E3773" s="824" t="s">
        <v>3489</v>
      </c>
      <c r="F3773" s="822" t="s">
        <v>3466</v>
      </c>
      <c r="G3773" s="822" t="s">
        <v>3561</v>
      </c>
      <c r="H3773" s="822" t="s">
        <v>329</v>
      </c>
      <c r="I3773" s="822" t="s">
        <v>4159</v>
      </c>
      <c r="J3773" s="822" t="s">
        <v>4157</v>
      </c>
      <c r="K3773" s="822" t="s">
        <v>4160</v>
      </c>
      <c r="L3773" s="825">
        <v>299.83999999999997</v>
      </c>
      <c r="M3773" s="825">
        <v>4797.4399999999996</v>
      </c>
      <c r="N3773" s="822">
        <v>16</v>
      </c>
      <c r="O3773" s="826">
        <v>11.5</v>
      </c>
      <c r="P3773" s="825">
        <v>1199.3599999999999</v>
      </c>
      <c r="Q3773" s="827">
        <v>0.25</v>
      </c>
      <c r="R3773" s="822">
        <v>4</v>
      </c>
      <c r="S3773" s="827">
        <v>0.25</v>
      </c>
      <c r="T3773" s="826">
        <v>3</v>
      </c>
      <c r="U3773" s="828">
        <v>0.2608695652173913</v>
      </c>
    </row>
    <row r="3774" spans="1:21" ht="14.45" customHeight="1" x14ac:dyDescent="0.2">
      <c r="A3774" s="821">
        <v>21</v>
      </c>
      <c r="B3774" s="822" t="s">
        <v>3465</v>
      </c>
      <c r="C3774" s="822" t="s">
        <v>3471</v>
      </c>
      <c r="D3774" s="823" t="s">
        <v>6113</v>
      </c>
      <c r="E3774" s="824" t="s">
        <v>3489</v>
      </c>
      <c r="F3774" s="822" t="s">
        <v>3466</v>
      </c>
      <c r="G3774" s="822" t="s">
        <v>3561</v>
      </c>
      <c r="H3774" s="822" t="s">
        <v>329</v>
      </c>
      <c r="I3774" s="822" t="s">
        <v>3562</v>
      </c>
      <c r="J3774" s="822" t="s">
        <v>1624</v>
      </c>
      <c r="K3774" s="822" t="s">
        <v>1626</v>
      </c>
      <c r="L3774" s="825">
        <v>50.32</v>
      </c>
      <c r="M3774" s="825">
        <v>5585.52</v>
      </c>
      <c r="N3774" s="822">
        <v>111</v>
      </c>
      <c r="O3774" s="826">
        <v>43</v>
      </c>
      <c r="P3774" s="825">
        <v>3824.32</v>
      </c>
      <c r="Q3774" s="827">
        <v>0.68468468468468469</v>
      </c>
      <c r="R3774" s="822">
        <v>76</v>
      </c>
      <c r="S3774" s="827">
        <v>0.68468468468468469</v>
      </c>
      <c r="T3774" s="826">
        <v>28</v>
      </c>
      <c r="U3774" s="828">
        <v>0.65116279069767447</v>
      </c>
    </row>
    <row r="3775" spans="1:21" ht="14.45" customHeight="1" x14ac:dyDescent="0.2">
      <c r="A3775" s="821">
        <v>21</v>
      </c>
      <c r="B3775" s="822" t="s">
        <v>3465</v>
      </c>
      <c r="C3775" s="822" t="s">
        <v>3471</v>
      </c>
      <c r="D3775" s="823" t="s">
        <v>6113</v>
      </c>
      <c r="E3775" s="824" t="s">
        <v>3489</v>
      </c>
      <c r="F3775" s="822" t="s">
        <v>3466</v>
      </c>
      <c r="G3775" s="822" t="s">
        <v>3564</v>
      </c>
      <c r="H3775" s="822" t="s">
        <v>329</v>
      </c>
      <c r="I3775" s="822" t="s">
        <v>3565</v>
      </c>
      <c r="J3775" s="822" t="s">
        <v>693</v>
      </c>
      <c r="K3775" s="822" t="s">
        <v>3566</v>
      </c>
      <c r="L3775" s="825">
        <v>2086.5500000000002</v>
      </c>
      <c r="M3775" s="825">
        <v>463214.0999999991</v>
      </c>
      <c r="N3775" s="822">
        <v>222</v>
      </c>
      <c r="O3775" s="826">
        <v>126.5</v>
      </c>
      <c r="P3775" s="825">
        <v>442348.5999999991</v>
      </c>
      <c r="Q3775" s="827">
        <v>0.95495495495495486</v>
      </c>
      <c r="R3775" s="822">
        <v>212</v>
      </c>
      <c r="S3775" s="827">
        <v>0.95495495495495497</v>
      </c>
      <c r="T3775" s="826">
        <v>120</v>
      </c>
      <c r="U3775" s="828">
        <v>0.9486166007905138</v>
      </c>
    </row>
    <row r="3776" spans="1:21" ht="14.45" customHeight="1" x14ac:dyDescent="0.2">
      <c r="A3776" s="821">
        <v>21</v>
      </c>
      <c r="B3776" s="822" t="s">
        <v>3465</v>
      </c>
      <c r="C3776" s="822" t="s">
        <v>3471</v>
      </c>
      <c r="D3776" s="823" t="s">
        <v>6113</v>
      </c>
      <c r="E3776" s="824" t="s">
        <v>3489</v>
      </c>
      <c r="F3776" s="822" t="s">
        <v>3466</v>
      </c>
      <c r="G3776" s="822" t="s">
        <v>4169</v>
      </c>
      <c r="H3776" s="822" t="s">
        <v>662</v>
      </c>
      <c r="I3776" s="822" t="s">
        <v>2870</v>
      </c>
      <c r="J3776" s="822" t="s">
        <v>1722</v>
      </c>
      <c r="K3776" s="822" t="s">
        <v>2871</v>
      </c>
      <c r="L3776" s="825">
        <v>154.36000000000001</v>
      </c>
      <c r="M3776" s="825">
        <v>926.16000000000008</v>
      </c>
      <c r="N3776" s="822">
        <v>6</v>
      </c>
      <c r="O3776" s="826">
        <v>4</v>
      </c>
      <c r="P3776" s="825">
        <v>154.36000000000001</v>
      </c>
      <c r="Q3776" s="827">
        <v>0.16666666666666666</v>
      </c>
      <c r="R3776" s="822">
        <v>1</v>
      </c>
      <c r="S3776" s="827">
        <v>0.16666666666666666</v>
      </c>
      <c r="T3776" s="826">
        <v>0.5</v>
      </c>
      <c r="U3776" s="828">
        <v>0.125</v>
      </c>
    </row>
    <row r="3777" spans="1:21" ht="14.45" customHeight="1" x14ac:dyDescent="0.2">
      <c r="A3777" s="821">
        <v>21</v>
      </c>
      <c r="B3777" s="822" t="s">
        <v>3465</v>
      </c>
      <c r="C3777" s="822" t="s">
        <v>3471</v>
      </c>
      <c r="D3777" s="823" t="s">
        <v>6113</v>
      </c>
      <c r="E3777" s="824" t="s">
        <v>3489</v>
      </c>
      <c r="F3777" s="822" t="s">
        <v>3466</v>
      </c>
      <c r="G3777" s="822" t="s">
        <v>4169</v>
      </c>
      <c r="H3777" s="822" t="s">
        <v>329</v>
      </c>
      <c r="I3777" s="822" t="s">
        <v>4170</v>
      </c>
      <c r="J3777" s="822" t="s">
        <v>1722</v>
      </c>
      <c r="K3777" s="822" t="s">
        <v>4171</v>
      </c>
      <c r="L3777" s="825">
        <v>225.06</v>
      </c>
      <c r="M3777" s="825">
        <v>225.06</v>
      </c>
      <c r="N3777" s="822">
        <v>1</v>
      </c>
      <c r="O3777" s="826">
        <v>0.5</v>
      </c>
      <c r="P3777" s="825">
        <v>225.06</v>
      </c>
      <c r="Q3777" s="827">
        <v>1</v>
      </c>
      <c r="R3777" s="822">
        <v>1</v>
      </c>
      <c r="S3777" s="827">
        <v>1</v>
      </c>
      <c r="T3777" s="826">
        <v>0.5</v>
      </c>
      <c r="U3777" s="828">
        <v>1</v>
      </c>
    </row>
    <row r="3778" spans="1:21" ht="14.45" customHeight="1" x14ac:dyDescent="0.2">
      <c r="A3778" s="821">
        <v>21</v>
      </c>
      <c r="B3778" s="822" t="s">
        <v>3465</v>
      </c>
      <c r="C3778" s="822" t="s">
        <v>3471</v>
      </c>
      <c r="D3778" s="823" t="s">
        <v>6113</v>
      </c>
      <c r="E3778" s="824" t="s">
        <v>3489</v>
      </c>
      <c r="F3778" s="822" t="s">
        <v>3466</v>
      </c>
      <c r="G3778" s="822" t="s">
        <v>4172</v>
      </c>
      <c r="H3778" s="822" t="s">
        <v>329</v>
      </c>
      <c r="I3778" s="822" t="s">
        <v>4173</v>
      </c>
      <c r="J3778" s="822" t="s">
        <v>4174</v>
      </c>
      <c r="K3778" s="822" t="s">
        <v>1193</v>
      </c>
      <c r="L3778" s="825">
        <v>374.79</v>
      </c>
      <c r="M3778" s="825">
        <v>749.58</v>
      </c>
      <c r="N3778" s="822">
        <v>2</v>
      </c>
      <c r="O3778" s="826">
        <v>1</v>
      </c>
      <c r="P3778" s="825">
        <v>749.58</v>
      </c>
      <c r="Q3778" s="827">
        <v>1</v>
      </c>
      <c r="R3778" s="822">
        <v>2</v>
      </c>
      <c r="S3778" s="827">
        <v>1</v>
      </c>
      <c r="T3778" s="826">
        <v>1</v>
      </c>
      <c r="U3778" s="828">
        <v>1</v>
      </c>
    </row>
    <row r="3779" spans="1:21" ht="14.45" customHeight="1" x14ac:dyDescent="0.2">
      <c r="A3779" s="821">
        <v>21</v>
      </c>
      <c r="B3779" s="822" t="s">
        <v>3465</v>
      </c>
      <c r="C3779" s="822" t="s">
        <v>3471</v>
      </c>
      <c r="D3779" s="823" t="s">
        <v>6113</v>
      </c>
      <c r="E3779" s="824" t="s">
        <v>3489</v>
      </c>
      <c r="F3779" s="822" t="s">
        <v>3466</v>
      </c>
      <c r="G3779" s="822" t="s">
        <v>4175</v>
      </c>
      <c r="H3779" s="822" t="s">
        <v>329</v>
      </c>
      <c r="I3779" s="822" t="s">
        <v>4528</v>
      </c>
      <c r="J3779" s="822" t="s">
        <v>4177</v>
      </c>
      <c r="K3779" s="822" t="s">
        <v>4185</v>
      </c>
      <c r="L3779" s="825">
        <v>775.17</v>
      </c>
      <c r="M3779" s="825">
        <v>2325.5099999999998</v>
      </c>
      <c r="N3779" s="822">
        <v>3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21</v>
      </c>
      <c r="B3780" s="822" t="s">
        <v>3465</v>
      </c>
      <c r="C3780" s="822" t="s">
        <v>3471</v>
      </c>
      <c r="D3780" s="823" t="s">
        <v>6113</v>
      </c>
      <c r="E3780" s="824" t="s">
        <v>3489</v>
      </c>
      <c r="F3780" s="822" t="s">
        <v>3466</v>
      </c>
      <c r="G3780" s="822" t="s">
        <v>4175</v>
      </c>
      <c r="H3780" s="822" t="s">
        <v>329</v>
      </c>
      <c r="I3780" s="822" t="s">
        <v>4179</v>
      </c>
      <c r="J3780" s="822" t="s">
        <v>4177</v>
      </c>
      <c r="K3780" s="822" t="s">
        <v>4180</v>
      </c>
      <c r="L3780" s="825">
        <v>2620.2600000000002</v>
      </c>
      <c r="M3780" s="825">
        <v>23582.340000000004</v>
      </c>
      <c r="N3780" s="822">
        <v>9</v>
      </c>
      <c r="O3780" s="826">
        <v>4</v>
      </c>
      <c r="P3780" s="825">
        <v>10481.040000000001</v>
      </c>
      <c r="Q3780" s="827">
        <v>0.44444444444444442</v>
      </c>
      <c r="R3780" s="822">
        <v>4</v>
      </c>
      <c r="S3780" s="827">
        <v>0.44444444444444442</v>
      </c>
      <c r="T3780" s="826">
        <v>2</v>
      </c>
      <c r="U3780" s="828">
        <v>0.5</v>
      </c>
    </row>
    <row r="3781" spans="1:21" ht="14.45" customHeight="1" x14ac:dyDescent="0.2">
      <c r="A3781" s="821">
        <v>21</v>
      </c>
      <c r="B3781" s="822" t="s">
        <v>3465</v>
      </c>
      <c r="C3781" s="822" t="s">
        <v>3471</v>
      </c>
      <c r="D3781" s="823" t="s">
        <v>6113</v>
      </c>
      <c r="E3781" s="824" t="s">
        <v>3489</v>
      </c>
      <c r="F3781" s="822" t="s">
        <v>3466</v>
      </c>
      <c r="G3781" s="822" t="s">
        <v>5856</v>
      </c>
      <c r="H3781" s="822" t="s">
        <v>329</v>
      </c>
      <c r="I3781" s="822" t="s">
        <v>5857</v>
      </c>
      <c r="J3781" s="822" t="s">
        <v>5858</v>
      </c>
      <c r="K3781" s="822" t="s">
        <v>3755</v>
      </c>
      <c r="L3781" s="825">
        <v>182.22</v>
      </c>
      <c r="M3781" s="825">
        <v>182.22</v>
      </c>
      <c r="N3781" s="822">
        <v>1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21</v>
      </c>
      <c r="B3782" s="822" t="s">
        <v>3465</v>
      </c>
      <c r="C3782" s="822" t="s">
        <v>3471</v>
      </c>
      <c r="D3782" s="823" t="s">
        <v>6113</v>
      </c>
      <c r="E3782" s="824" t="s">
        <v>3489</v>
      </c>
      <c r="F3782" s="822" t="s">
        <v>3466</v>
      </c>
      <c r="G3782" s="822" t="s">
        <v>5856</v>
      </c>
      <c r="H3782" s="822" t="s">
        <v>329</v>
      </c>
      <c r="I3782" s="822" t="s">
        <v>5859</v>
      </c>
      <c r="J3782" s="822" t="s">
        <v>5858</v>
      </c>
      <c r="K3782" s="822" t="s">
        <v>5860</v>
      </c>
      <c r="L3782" s="825">
        <v>0</v>
      </c>
      <c r="M3782" s="825">
        <v>0</v>
      </c>
      <c r="N3782" s="822">
        <v>1</v>
      </c>
      <c r="O3782" s="826">
        <v>1</v>
      </c>
      <c r="P3782" s="825">
        <v>0</v>
      </c>
      <c r="Q3782" s="827"/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21</v>
      </c>
      <c r="B3783" s="822" t="s">
        <v>3465</v>
      </c>
      <c r="C3783" s="822" t="s">
        <v>3471</v>
      </c>
      <c r="D3783" s="823" t="s">
        <v>6113</v>
      </c>
      <c r="E3783" s="824" t="s">
        <v>3489</v>
      </c>
      <c r="F3783" s="822" t="s">
        <v>3466</v>
      </c>
      <c r="G3783" s="822" t="s">
        <v>3549</v>
      </c>
      <c r="H3783" s="822" t="s">
        <v>329</v>
      </c>
      <c r="I3783" s="822" t="s">
        <v>5776</v>
      </c>
      <c r="J3783" s="822" t="s">
        <v>1925</v>
      </c>
      <c r="K3783" s="822" t="s">
        <v>5777</v>
      </c>
      <c r="L3783" s="825">
        <v>74.08</v>
      </c>
      <c r="M3783" s="825">
        <v>74.08</v>
      </c>
      <c r="N3783" s="822">
        <v>1</v>
      </c>
      <c r="O3783" s="826">
        <v>1</v>
      </c>
      <c r="P3783" s="825">
        <v>74.08</v>
      </c>
      <c r="Q3783" s="827">
        <v>1</v>
      </c>
      <c r="R3783" s="822">
        <v>1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21</v>
      </c>
      <c r="B3784" s="822" t="s">
        <v>3465</v>
      </c>
      <c r="C3784" s="822" t="s">
        <v>3471</v>
      </c>
      <c r="D3784" s="823" t="s">
        <v>6113</v>
      </c>
      <c r="E3784" s="824" t="s">
        <v>3489</v>
      </c>
      <c r="F3784" s="822" t="s">
        <v>3466</v>
      </c>
      <c r="G3784" s="822" t="s">
        <v>3549</v>
      </c>
      <c r="H3784" s="822" t="s">
        <v>662</v>
      </c>
      <c r="I3784" s="822" t="s">
        <v>2852</v>
      </c>
      <c r="J3784" s="822" t="s">
        <v>2848</v>
      </c>
      <c r="K3784" s="822" t="s">
        <v>2853</v>
      </c>
      <c r="L3784" s="825">
        <v>84.18</v>
      </c>
      <c r="M3784" s="825">
        <v>168.36</v>
      </c>
      <c r="N3784" s="822">
        <v>2</v>
      </c>
      <c r="O3784" s="826">
        <v>1</v>
      </c>
      <c r="P3784" s="825">
        <v>84.18</v>
      </c>
      <c r="Q3784" s="827">
        <v>0.5</v>
      </c>
      <c r="R3784" s="822">
        <v>1</v>
      </c>
      <c r="S3784" s="827">
        <v>0.5</v>
      </c>
      <c r="T3784" s="826">
        <v>0.5</v>
      </c>
      <c r="U3784" s="828">
        <v>0.5</v>
      </c>
    </row>
    <row r="3785" spans="1:21" ht="14.45" customHeight="1" x14ac:dyDescent="0.2">
      <c r="A3785" s="821">
        <v>21</v>
      </c>
      <c r="B3785" s="822" t="s">
        <v>3465</v>
      </c>
      <c r="C3785" s="822" t="s">
        <v>3471</v>
      </c>
      <c r="D3785" s="823" t="s">
        <v>6113</v>
      </c>
      <c r="E3785" s="824" t="s">
        <v>3489</v>
      </c>
      <c r="F3785" s="822" t="s">
        <v>3466</v>
      </c>
      <c r="G3785" s="822" t="s">
        <v>3549</v>
      </c>
      <c r="H3785" s="822" t="s">
        <v>662</v>
      </c>
      <c r="I3785" s="822" t="s">
        <v>3550</v>
      </c>
      <c r="J3785" s="822" t="s">
        <v>1925</v>
      </c>
      <c r="K3785" s="822" t="s">
        <v>3551</v>
      </c>
      <c r="L3785" s="825">
        <v>63.14</v>
      </c>
      <c r="M3785" s="825">
        <v>126.28</v>
      </c>
      <c r="N3785" s="822">
        <v>2</v>
      </c>
      <c r="O3785" s="826">
        <v>1</v>
      </c>
      <c r="P3785" s="825">
        <v>63.14</v>
      </c>
      <c r="Q3785" s="827">
        <v>0.5</v>
      </c>
      <c r="R3785" s="822">
        <v>1</v>
      </c>
      <c r="S3785" s="827">
        <v>0.5</v>
      </c>
      <c r="T3785" s="826">
        <v>0.5</v>
      </c>
      <c r="U3785" s="828">
        <v>0.5</v>
      </c>
    </row>
    <row r="3786" spans="1:21" ht="14.45" customHeight="1" x14ac:dyDescent="0.2">
      <c r="A3786" s="821">
        <v>21</v>
      </c>
      <c r="B3786" s="822" t="s">
        <v>3465</v>
      </c>
      <c r="C3786" s="822" t="s">
        <v>3471</v>
      </c>
      <c r="D3786" s="823" t="s">
        <v>6113</v>
      </c>
      <c r="E3786" s="824" t="s">
        <v>3489</v>
      </c>
      <c r="F3786" s="822" t="s">
        <v>3466</v>
      </c>
      <c r="G3786" s="822" t="s">
        <v>3549</v>
      </c>
      <c r="H3786" s="822" t="s">
        <v>662</v>
      </c>
      <c r="I3786" s="822" t="s">
        <v>2854</v>
      </c>
      <c r="J3786" s="822" t="s">
        <v>1925</v>
      </c>
      <c r="K3786" s="822" t="s">
        <v>2855</v>
      </c>
      <c r="L3786" s="825">
        <v>49.08</v>
      </c>
      <c r="M3786" s="825">
        <v>196.32</v>
      </c>
      <c r="N3786" s="822">
        <v>4</v>
      </c>
      <c r="O3786" s="826">
        <v>3.5</v>
      </c>
      <c r="P3786" s="825">
        <v>98.16</v>
      </c>
      <c r="Q3786" s="827">
        <v>0.5</v>
      </c>
      <c r="R3786" s="822">
        <v>2</v>
      </c>
      <c r="S3786" s="827">
        <v>0.5</v>
      </c>
      <c r="T3786" s="826">
        <v>2</v>
      </c>
      <c r="U3786" s="828">
        <v>0.5714285714285714</v>
      </c>
    </row>
    <row r="3787" spans="1:21" ht="14.45" customHeight="1" x14ac:dyDescent="0.2">
      <c r="A3787" s="821">
        <v>21</v>
      </c>
      <c r="B3787" s="822" t="s">
        <v>3465</v>
      </c>
      <c r="C3787" s="822" t="s">
        <v>3471</v>
      </c>
      <c r="D3787" s="823" t="s">
        <v>6113</v>
      </c>
      <c r="E3787" s="824" t="s">
        <v>3489</v>
      </c>
      <c r="F3787" s="822" t="s">
        <v>3466</v>
      </c>
      <c r="G3787" s="822" t="s">
        <v>4188</v>
      </c>
      <c r="H3787" s="822" t="s">
        <v>329</v>
      </c>
      <c r="I3787" s="822" t="s">
        <v>4189</v>
      </c>
      <c r="J3787" s="822" t="s">
        <v>4190</v>
      </c>
      <c r="K3787" s="822" t="s">
        <v>4191</v>
      </c>
      <c r="L3787" s="825">
        <v>0</v>
      </c>
      <c r="M3787" s="825">
        <v>0</v>
      </c>
      <c r="N3787" s="822">
        <v>2</v>
      </c>
      <c r="O3787" s="826">
        <v>2</v>
      </c>
      <c r="P3787" s="825">
        <v>0</v>
      </c>
      <c r="Q3787" s="827"/>
      <c r="R3787" s="822">
        <v>1</v>
      </c>
      <c r="S3787" s="827">
        <v>0.5</v>
      </c>
      <c r="T3787" s="826">
        <v>1</v>
      </c>
      <c r="U3787" s="828">
        <v>0.5</v>
      </c>
    </row>
    <row r="3788" spans="1:21" ht="14.45" customHeight="1" x14ac:dyDescent="0.2">
      <c r="A3788" s="821">
        <v>21</v>
      </c>
      <c r="B3788" s="822" t="s">
        <v>3465</v>
      </c>
      <c r="C3788" s="822" t="s">
        <v>3471</v>
      </c>
      <c r="D3788" s="823" t="s">
        <v>6113</v>
      </c>
      <c r="E3788" s="824" t="s">
        <v>3489</v>
      </c>
      <c r="F3788" s="822" t="s">
        <v>3466</v>
      </c>
      <c r="G3788" s="822" t="s">
        <v>4192</v>
      </c>
      <c r="H3788" s="822" t="s">
        <v>329</v>
      </c>
      <c r="I3788" s="822" t="s">
        <v>4193</v>
      </c>
      <c r="J3788" s="822" t="s">
        <v>989</v>
      </c>
      <c r="K3788" s="822" t="s">
        <v>4194</v>
      </c>
      <c r="L3788" s="825">
        <v>79.069999999999993</v>
      </c>
      <c r="M3788" s="825">
        <v>237.20999999999998</v>
      </c>
      <c r="N3788" s="822">
        <v>3</v>
      </c>
      <c r="O3788" s="826">
        <v>1.5</v>
      </c>
      <c r="P3788" s="825">
        <v>237.20999999999998</v>
      </c>
      <c r="Q3788" s="827">
        <v>1</v>
      </c>
      <c r="R3788" s="822">
        <v>3</v>
      </c>
      <c r="S3788" s="827">
        <v>1</v>
      </c>
      <c r="T3788" s="826">
        <v>1.5</v>
      </c>
      <c r="U3788" s="828">
        <v>1</v>
      </c>
    </row>
    <row r="3789" spans="1:21" ht="14.45" customHeight="1" x14ac:dyDescent="0.2">
      <c r="A3789" s="821">
        <v>21</v>
      </c>
      <c r="B3789" s="822" t="s">
        <v>3465</v>
      </c>
      <c r="C3789" s="822" t="s">
        <v>3471</v>
      </c>
      <c r="D3789" s="823" t="s">
        <v>6113</v>
      </c>
      <c r="E3789" s="824" t="s">
        <v>3489</v>
      </c>
      <c r="F3789" s="822" t="s">
        <v>3466</v>
      </c>
      <c r="G3789" s="822" t="s">
        <v>4192</v>
      </c>
      <c r="H3789" s="822" t="s">
        <v>329</v>
      </c>
      <c r="I3789" s="822" t="s">
        <v>4195</v>
      </c>
      <c r="J3789" s="822" t="s">
        <v>989</v>
      </c>
      <c r="K3789" s="822" t="s">
        <v>4194</v>
      </c>
      <c r="L3789" s="825">
        <v>79.069999999999993</v>
      </c>
      <c r="M3789" s="825">
        <v>79.069999999999993</v>
      </c>
      <c r="N3789" s="822">
        <v>1</v>
      </c>
      <c r="O3789" s="826">
        <v>0.5</v>
      </c>
      <c r="P3789" s="825">
        <v>79.069999999999993</v>
      </c>
      <c r="Q3789" s="827">
        <v>1</v>
      </c>
      <c r="R3789" s="822">
        <v>1</v>
      </c>
      <c r="S3789" s="827">
        <v>1</v>
      </c>
      <c r="T3789" s="826">
        <v>0.5</v>
      </c>
      <c r="U3789" s="828">
        <v>1</v>
      </c>
    </row>
    <row r="3790" spans="1:21" ht="14.45" customHeight="1" x14ac:dyDescent="0.2">
      <c r="A3790" s="821">
        <v>21</v>
      </c>
      <c r="B3790" s="822" t="s">
        <v>3465</v>
      </c>
      <c r="C3790" s="822" t="s">
        <v>3471</v>
      </c>
      <c r="D3790" s="823" t="s">
        <v>6113</v>
      </c>
      <c r="E3790" s="824" t="s">
        <v>3489</v>
      </c>
      <c r="F3790" s="822" t="s">
        <v>3466</v>
      </c>
      <c r="G3790" s="822" t="s">
        <v>3552</v>
      </c>
      <c r="H3790" s="822" t="s">
        <v>662</v>
      </c>
      <c r="I3790" s="822" t="s">
        <v>3160</v>
      </c>
      <c r="J3790" s="822" t="s">
        <v>1682</v>
      </c>
      <c r="K3790" s="822" t="s">
        <v>1680</v>
      </c>
      <c r="L3790" s="825">
        <v>179.65</v>
      </c>
      <c r="M3790" s="825">
        <v>5030.2</v>
      </c>
      <c r="N3790" s="822">
        <v>28</v>
      </c>
      <c r="O3790" s="826">
        <v>4</v>
      </c>
      <c r="P3790" s="825">
        <v>3593</v>
      </c>
      <c r="Q3790" s="827">
        <v>0.7142857142857143</v>
      </c>
      <c r="R3790" s="822">
        <v>20</v>
      </c>
      <c r="S3790" s="827">
        <v>0.7142857142857143</v>
      </c>
      <c r="T3790" s="826">
        <v>2</v>
      </c>
      <c r="U3790" s="828">
        <v>0.5</v>
      </c>
    </row>
    <row r="3791" spans="1:21" ht="14.45" customHeight="1" x14ac:dyDescent="0.2">
      <c r="A3791" s="821">
        <v>21</v>
      </c>
      <c r="B3791" s="822" t="s">
        <v>3465</v>
      </c>
      <c r="C3791" s="822" t="s">
        <v>3471</v>
      </c>
      <c r="D3791" s="823" t="s">
        <v>6113</v>
      </c>
      <c r="E3791" s="824" t="s">
        <v>3489</v>
      </c>
      <c r="F3791" s="822" t="s">
        <v>3466</v>
      </c>
      <c r="G3791" s="822" t="s">
        <v>3552</v>
      </c>
      <c r="H3791" s="822" t="s">
        <v>329</v>
      </c>
      <c r="I3791" s="822" t="s">
        <v>5030</v>
      </c>
      <c r="J3791" s="822" t="s">
        <v>1673</v>
      </c>
      <c r="K3791" s="822" t="s">
        <v>1672</v>
      </c>
      <c r="L3791" s="825">
        <v>87.82</v>
      </c>
      <c r="M3791" s="825">
        <v>1317.3</v>
      </c>
      <c r="N3791" s="822">
        <v>15</v>
      </c>
      <c r="O3791" s="826">
        <v>1</v>
      </c>
      <c r="P3791" s="825">
        <v>1317.3</v>
      </c>
      <c r="Q3791" s="827">
        <v>1</v>
      </c>
      <c r="R3791" s="822">
        <v>15</v>
      </c>
      <c r="S3791" s="827">
        <v>1</v>
      </c>
      <c r="T3791" s="826">
        <v>1</v>
      </c>
      <c r="U3791" s="828">
        <v>1</v>
      </c>
    </row>
    <row r="3792" spans="1:21" ht="14.45" customHeight="1" x14ac:dyDescent="0.2">
      <c r="A3792" s="821">
        <v>21</v>
      </c>
      <c r="B3792" s="822" t="s">
        <v>3465</v>
      </c>
      <c r="C3792" s="822" t="s">
        <v>3471</v>
      </c>
      <c r="D3792" s="823" t="s">
        <v>6113</v>
      </c>
      <c r="E3792" s="824" t="s">
        <v>3489</v>
      </c>
      <c r="F3792" s="822" t="s">
        <v>3466</v>
      </c>
      <c r="G3792" s="822" t="s">
        <v>3553</v>
      </c>
      <c r="H3792" s="822" t="s">
        <v>329</v>
      </c>
      <c r="I3792" s="822" t="s">
        <v>3554</v>
      </c>
      <c r="J3792" s="822" t="s">
        <v>1244</v>
      </c>
      <c r="K3792" s="822" t="s">
        <v>1245</v>
      </c>
      <c r="L3792" s="825">
        <v>121.92</v>
      </c>
      <c r="M3792" s="825">
        <v>43403.519999999975</v>
      </c>
      <c r="N3792" s="822">
        <v>356</v>
      </c>
      <c r="O3792" s="826">
        <v>108.5</v>
      </c>
      <c r="P3792" s="825">
        <v>24018.239999999976</v>
      </c>
      <c r="Q3792" s="827">
        <v>0.55337078651685367</v>
      </c>
      <c r="R3792" s="822">
        <v>197</v>
      </c>
      <c r="S3792" s="827">
        <v>0.5533707865168539</v>
      </c>
      <c r="T3792" s="826">
        <v>63</v>
      </c>
      <c r="U3792" s="828">
        <v>0.58064516129032262</v>
      </c>
    </row>
    <row r="3793" spans="1:21" ht="14.45" customHeight="1" x14ac:dyDescent="0.2">
      <c r="A3793" s="821">
        <v>21</v>
      </c>
      <c r="B3793" s="822" t="s">
        <v>3465</v>
      </c>
      <c r="C3793" s="822" t="s">
        <v>3471</v>
      </c>
      <c r="D3793" s="823" t="s">
        <v>6113</v>
      </c>
      <c r="E3793" s="824" t="s">
        <v>3489</v>
      </c>
      <c r="F3793" s="822" t="s">
        <v>3466</v>
      </c>
      <c r="G3793" s="822" t="s">
        <v>3553</v>
      </c>
      <c r="H3793" s="822" t="s">
        <v>329</v>
      </c>
      <c r="I3793" s="822" t="s">
        <v>4202</v>
      </c>
      <c r="J3793" s="822" t="s">
        <v>1244</v>
      </c>
      <c r="K3793" s="822" t="s">
        <v>1245</v>
      </c>
      <c r="L3793" s="825">
        <v>121.92</v>
      </c>
      <c r="M3793" s="825">
        <v>365.76</v>
      </c>
      <c r="N3793" s="822">
        <v>3</v>
      </c>
      <c r="O3793" s="826">
        <v>1</v>
      </c>
      <c r="P3793" s="825">
        <v>365.76</v>
      </c>
      <c r="Q3793" s="827">
        <v>1</v>
      </c>
      <c r="R3793" s="822">
        <v>3</v>
      </c>
      <c r="S3793" s="827">
        <v>1</v>
      </c>
      <c r="T3793" s="826">
        <v>1</v>
      </c>
      <c r="U3793" s="828">
        <v>1</v>
      </c>
    </row>
    <row r="3794" spans="1:21" ht="14.45" customHeight="1" x14ac:dyDescent="0.2">
      <c r="A3794" s="821">
        <v>21</v>
      </c>
      <c r="B3794" s="822" t="s">
        <v>3465</v>
      </c>
      <c r="C3794" s="822" t="s">
        <v>3471</v>
      </c>
      <c r="D3794" s="823" t="s">
        <v>6113</v>
      </c>
      <c r="E3794" s="824" t="s">
        <v>3489</v>
      </c>
      <c r="F3794" s="822" t="s">
        <v>3467</v>
      </c>
      <c r="G3794" s="822" t="s">
        <v>3555</v>
      </c>
      <c r="H3794" s="822" t="s">
        <v>329</v>
      </c>
      <c r="I3794" s="822" t="s">
        <v>4207</v>
      </c>
      <c r="J3794" s="822" t="s">
        <v>3557</v>
      </c>
      <c r="K3794" s="822"/>
      <c r="L3794" s="825">
        <v>0</v>
      </c>
      <c r="M3794" s="825">
        <v>0</v>
      </c>
      <c r="N3794" s="822">
        <v>39</v>
      </c>
      <c r="O3794" s="826">
        <v>38</v>
      </c>
      <c r="P3794" s="825">
        <v>0</v>
      </c>
      <c r="Q3794" s="827"/>
      <c r="R3794" s="822">
        <v>35</v>
      </c>
      <c r="S3794" s="827">
        <v>0.89743589743589747</v>
      </c>
      <c r="T3794" s="826">
        <v>34</v>
      </c>
      <c r="U3794" s="828">
        <v>0.89473684210526316</v>
      </c>
    </row>
    <row r="3795" spans="1:21" ht="14.45" customHeight="1" x14ac:dyDescent="0.2">
      <c r="A3795" s="821">
        <v>21</v>
      </c>
      <c r="B3795" s="822" t="s">
        <v>3465</v>
      </c>
      <c r="C3795" s="822" t="s">
        <v>3471</v>
      </c>
      <c r="D3795" s="823" t="s">
        <v>6113</v>
      </c>
      <c r="E3795" s="824" t="s">
        <v>3489</v>
      </c>
      <c r="F3795" s="822" t="s">
        <v>3467</v>
      </c>
      <c r="G3795" s="822" t="s">
        <v>3555</v>
      </c>
      <c r="H3795" s="822" t="s">
        <v>329</v>
      </c>
      <c r="I3795" s="822" t="s">
        <v>3920</v>
      </c>
      <c r="J3795" s="822" t="s">
        <v>3557</v>
      </c>
      <c r="K3795" s="822"/>
      <c r="L3795" s="825">
        <v>219.25</v>
      </c>
      <c r="M3795" s="825">
        <v>657.75</v>
      </c>
      <c r="N3795" s="822">
        <v>3</v>
      </c>
      <c r="O3795" s="826">
        <v>1</v>
      </c>
      <c r="P3795" s="825">
        <v>657.75</v>
      </c>
      <c r="Q3795" s="827">
        <v>1</v>
      </c>
      <c r="R3795" s="822">
        <v>3</v>
      </c>
      <c r="S3795" s="827">
        <v>1</v>
      </c>
      <c r="T3795" s="826">
        <v>1</v>
      </c>
      <c r="U3795" s="828">
        <v>1</v>
      </c>
    </row>
    <row r="3796" spans="1:21" ht="14.45" customHeight="1" x14ac:dyDescent="0.2">
      <c r="A3796" s="821">
        <v>21</v>
      </c>
      <c r="B3796" s="822" t="s">
        <v>3465</v>
      </c>
      <c r="C3796" s="822" t="s">
        <v>3471</v>
      </c>
      <c r="D3796" s="823" t="s">
        <v>6113</v>
      </c>
      <c r="E3796" s="824" t="s">
        <v>3489</v>
      </c>
      <c r="F3796" s="822" t="s">
        <v>3467</v>
      </c>
      <c r="G3796" s="822" t="s">
        <v>3555</v>
      </c>
      <c r="H3796" s="822" t="s">
        <v>329</v>
      </c>
      <c r="I3796" s="822" t="s">
        <v>3666</v>
      </c>
      <c r="J3796" s="822" t="s">
        <v>3557</v>
      </c>
      <c r="K3796" s="822"/>
      <c r="L3796" s="825">
        <v>438.5</v>
      </c>
      <c r="M3796" s="825">
        <v>1315.5</v>
      </c>
      <c r="N3796" s="822">
        <v>3</v>
      </c>
      <c r="O3796" s="826">
        <v>1</v>
      </c>
      <c r="P3796" s="825">
        <v>1315.5</v>
      </c>
      <c r="Q3796" s="827">
        <v>1</v>
      </c>
      <c r="R3796" s="822">
        <v>3</v>
      </c>
      <c r="S3796" s="827">
        <v>1</v>
      </c>
      <c r="T3796" s="826">
        <v>1</v>
      </c>
      <c r="U3796" s="828">
        <v>1</v>
      </c>
    </row>
    <row r="3797" spans="1:21" ht="14.45" customHeight="1" x14ac:dyDescent="0.2">
      <c r="A3797" s="821">
        <v>21</v>
      </c>
      <c r="B3797" s="822" t="s">
        <v>3465</v>
      </c>
      <c r="C3797" s="822" t="s">
        <v>3471</v>
      </c>
      <c r="D3797" s="823" t="s">
        <v>6113</v>
      </c>
      <c r="E3797" s="824" t="s">
        <v>3489</v>
      </c>
      <c r="F3797" s="822" t="s">
        <v>3467</v>
      </c>
      <c r="G3797" s="822" t="s">
        <v>3555</v>
      </c>
      <c r="H3797" s="822" t="s">
        <v>329</v>
      </c>
      <c r="I3797" s="822" t="s">
        <v>5861</v>
      </c>
      <c r="J3797" s="822" t="s">
        <v>3557</v>
      </c>
      <c r="K3797" s="822"/>
      <c r="L3797" s="825">
        <v>0</v>
      </c>
      <c r="M3797" s="825">
        <v>0</v>
      </c>
      <c r="N3797" s="822">
        <v>1</v>
      </c>
      <c r="O3797" s="826">
        <v>1</v>
      </c>
      <c r="P3797" s="825">
        <v>0</v>
      </c>
      <c r="Q3797" s="827"/>
      <c r="R3797" s="822">
        <v>1</v>
      </c>
      <c r="S3797" s="827">
        <v>1</v>
      </c>
      <c r="T3797" s="826">
        <v>1</v>
      </c>
      <c r="U3797" s="828">
        <v>1</v>
      </c>
    </row>
    <row r="3798" spans="1:21" ht="14.45" customHeight="1" x14ac:dyDescent="0.2">
      <c r="A3798" s="821">
        <v>21</v>
      </c>
      <c r="B3798" s="822" t="s">
        <v>3465</v>
      </c>
      <c r="C3798" s="822" t="s">
        <v>3471</v>
      </c>
      <c r="D3798" s="823" t="s">
        <v>6113</v>
      </c>
      <c r="E3798" s="824" t="s">
        <v>3489</v>
      </c>
      <c r="F3798" s="822" t="s">
        <v>3468</v>
      </c>
      <c r="G3798" s="822" t="s">
        <v>3586</v>
      </c>
      <c r="H3798" s="822" t="s">
        <v>329</v>
      </c>
      <c r="I3798" s="822" t="s">
        <v>4215</v>
      </c>
      <c r="J3798" s="822" t="s">
        <v>4216</v>
      </c>
      <c r="K3798" s="822" t="s">
        <v>4217</v>
      </c>
      <c r="L3798" s="825">
        <v>260.42</v>
      </c>
      <c r="M3798" s="825">
        <v>520.84</v>
      </c>
      <c r="N3798" s="822">
        <v>2</v>
      </c>
      <c r="O3798" s="826">
        <v>1</v>
      </c>
      <c r="P3798" s="825">
        <v>520.84</v>
      </c>
      <c r="Q3798" s="827">
        <v>1</v>
      </c>
      <c r="R3798" s="822">
        <v>2</v>
      </c>
      <c r="S3798" s="827">
        <v>1</v>
      </c>
      <c r="T3798" s="826">
        <v>1</v>
      </c>
      <c r="U3798" s="828">
        <v>1</v>
      </c>
    </row>
    <row r="3799" spans="1:21" ht="14.45" customHeight="1" x14ac:dyDescent="0.2">
      <c r="A3799" s="821">
        <v>21</v>
      </c>
      <c r="B3799" s="822" t="s">
        <v>3465</v>
      </c>
      <c r="C3799" s="822" t="s">
        <v>3471</v>
      </c>
      <c r="D3799" s="823" t="s">
        <v>6113</v>
      </c>
      <c r="E3799" s="824" t="s">
        <v>3489</v>
      </c>
      <c r="F3799" s="822" t="s">
        <v>3468</v>
      </c>
      <c r="G3799" s="822" t="s">
        <v>3586</v>
      </c>
      <c r="H3799" s="822" t="s">
        <v>329</v>
      </c>
      <c r="I3799" s="822" t="s">
        <v>5862</v>
      </c>
      <c r="J3799" s="822" t="s">
        <v>5863</v>
      </c>
      <c r="K3799" s="822" t="s">
        <v>5864</v>
      </c>
      <c r="L3799" s="825">
        <v>199.81</v>
      </c>
      <c r="M3799" s="825">
        <v>799.24</v>
      </c>
      <c r="N3799" s="822">
        <v>4</v>
      </c>
      <c r="O3799" s="826">
        <v>1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21</v>
      </c>
      <c r="B3800" s="822" t="s">
        <v>3465</v>
      </c>
      <c r="C3800" s="822" t="s">
        <v>3471</v>
      </c>
      <c r="D3800" s="823" t="s">
        <v>6113</v>
      </c>
      <c r="E3800" s="824" t="s">
        <v>3489</v>
      </c>
      <c r="F3800" s="822" t="s">
        <v>3468</v>
      </c>
      <c r="G3800" s="822" t="s">
        <v>3586</v>
      </c>
      <c r="H3800" s="822" t="s">
        <v>329</v>
      </c>
      <c r="I3800" s="822" t="s">
        <v>5700</v>
      </c>
      <c r="J3800" s="822" t="s">
        <v>5701</v>
      </c>
      <c r="K3800" s="822" t="s">
        <v>5702</v>
      </c>
      <c r="L3800" s="825">
        <v>193.92</v>
      </c>
      <c r="M3800" s="825">
        <v>581.76</v>
      </c>
      <c r="N3800" s="822">
        <v>3</v>
      </c>
      <c r="O3800" s="826">
        <v>1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21</v>
      </c>
      <c r="B3801" s="822" t="s">
        <v>3465</v>
      </c>
      <c r="C3801" s="822" t="s">
        <v>3471</v>
      </c>
      <c r="D3801" s="823" t="s">
        <v>6113</v>
      </c>
      <c r="E3801" s="824" t="s">
        <v>3489</v>
      </c>
      <c r="F3801" s="822" t="s">
        <v>3468</v>
      </c>
      <c r="G3801" s="822" t="s">
        <v>3586</v>
      </c>
      <c r="H3801" s="822" t="s">
        <v>329</v>
      </c>
      <c r="I3801" s="822" t="s">
        <v>5865</v>
      </c>
      <c r="J3801" s="822" t="s">
        <v>5866</v>
      </c>
      <c r="K3801" s="822" t="s">
        <v>5867</v>
      </c>
      <c r="L3801" s="825">
        <v>100.05</v>
      </c>
      <c r="M3801" s="825">
        <v>400.2</v>
      </c>
      <c r="N3801" s="822">
        <v>4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21</v>
      </c>
      <c r="B3802" s="822" t="s">
        <v>3465</v>
      </c>
      <c r="C3802" s="822" t="s">
        <v>3471</v>
      </c>
      <c r="D3802" s="823" t="s">
        <v>6113</v>
      </c>
      <c r="E3802" s="824" t="s">
        <v>3489</v>
      </c>
      <c r="F3802" s="822" t="s">
        <v>3468</v>
      </c>
      <c r="G3802" s="822" t="s">
        <v>3586</v>
      </c>
      <c r="H3802" s="822" t="s">
        <v>329</v>
      </c>
      <c r="I3802" s="822" t="s">
        <v>4546</v>
      </c>
      <c r="J3802" s="822" t="s">
        <v>4547</v>
      </c>
      <c r="K3802" s="822" t="s">
        <v>4548</v>
      </c>
      <c r="L3802" s="825">
        <v>1070.3599999999999</v>
      </c>
      <c r="M3802" s="825">
        <v>3211.08</v>
      </c>
      <c r="N3802" s="822">
        <v>3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21</v>
      </c>
      <c r="B3803" s="822" t="s">
        <v>3465</v>
      </c>
      <c r="C3803" s="822" t="s">
        <v>3471</v>
      </c>
      <c r="D3803" s="823" t="s">
        <v>6113</v>
      </c>
      <c r="E3803" s="824" t="s">
        <v>3489</v>
      </c>
      <c r="F3803" s="822" t="s">
        <v>3468</v>
      </c>
      <c r="G3803" s="822" t="s">
        <v>3586</v>
      </c>
      <c r="H3803" s="822" t="s">
        <v>329</v>
      </c>
      <c r="I3803" s="822" t="s">
        <v>5785</v>
      </c>
      <c r="J3803" s="822" t="s">
        <v>4544</v>
      </c>
      <c r="K3803" s="822" t="s">
        <v>5232</v>
      </c>
      <c r="L3803" s="825">
        <v>747.5</v>
      </c>
      <c r="M3803" s="825">
        <v>2242.5</v>
      </c>
      <c r="N3803" s="822">
        <v>3</v>
      </c>
      <c r="O3803" s="826">
        <v>1</v>
      </c>
      <c r="P3803" s="825">
        <v>2242.5</v>
      </c>
      <c r="Q3803" s="827">
        <v>1</v>
      </c>
      <c r="R3803" s="822">
        <v>3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21</v>
      </c>
      <c r="B3804" s="822" t="s">
        <v>3465</v>
      </c>
      <c r="C3804" s="822" t="s">
        <v>3471</v>
      </c>
      <c r="D3804" s="823" t="s">
        <v>6113</v>
      </c>
      <c r="E3804" s="824" t="s">
        <v>3489</v>
      </c>
      <c r="F3804" s="822" t="s">
        <v>3468</v>
      </c>
      <c r="G3804" s="822" t="s">
        <v>3586</v>
      </c>
      <c r="H3804" s="822" t="s">
        <v>329</v>
      </c>
      <c r="I3804" s="822" t="s">
        <v>5868</v>
      </c>
      <c r="J3804" s="822" t="s">
        <v>5869</v>
      </c>
      <c r="K3804" s="822" t="s">
        <v>5870</v>
      </c>
      <c r="L3804" s="825">
        <v>848.61</v>
      </c>
      <c r="M3804" s="825">
        <v>2545.83</v>
      </c>
      <c r="N3804" s="822">
        <v>3</v>
      </c>
      <c r="O3804" s="826">
        <v>1</v>
      </c>
      <c r="P3804" s="825">
        <v>2545.83</v>
      </c>
      <c r="Q3804" s="827">
        <v>1</v>
      </c>
      <c r="R3804" s="822">
        <v>3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21</v>
      </c>
      <c r="B3805" s="822" t="s">
        <v>3465</v>
      </c>
      <c r="C3805" s="822" t="s">
        <v>3471</v>
      </c>
      <c r="D3805" s="823" t="s">
        <v>6113</v>
      </c>
      <c r="E3805" s="824" t="s">
        <v>3489</v>
      </c>
      <c r="F3805" s="822" t="s">
        <v>3468</v>
      </c>
      <c r="G3805" s="822" t="s">
        <v>4237</v>
      </c>
      <c r="H3805" s="822" t="s">
        <v>329</v>
      </c>
      <c r="I3805" s="822" t="s">
        <v>4549</v>
      </c>
      <c r="J3805" s="822" t="s">
        <v>4550</v>
      </c>
      <c r="K3805" s="822" t="s">
        <v>4551</v>
      </c>
      <c r="L3805" s="825">
        <v>1000.5</v>
      </c>
      <c r="M3805" s="825">
        <v>20010</v>
      </c>
      <c r="N3805" s="822">
        <v>20</v>
      </c>
      <c r="O3805" s="826">
        <v>20</v>
      </c>
      <c r="P3805" s="825">
        <v>11005.5</v>
      </c>
      <c r="Q3805" s="827">
        <v>0.55000000000000004</v>
      </c>
      <c r="R3805" s="822">
        <v>11</v>
      </c>
      <c r="S3805" s="827">
        <v>0.55000000000000004</v>
      </c>
      <c r="T3805" s="826">
        <v>11</v>
      </c>
      <c r="U3805" s="828">
        <v>0.55000000000000004</v>
      </c>
    </row>
    <row r="3806" spans="1:21" ht="14.45" customHeight="1" x14ac:dyDescent="0.2">
      <c r="A3806" s="821">
        <v>21</v>
      </c>
      <c r="B3806" s="822" t="s">
        <v>3465</v>
      </c>
      <c r="C3806" s="822" t="s">
        <v>3471</v>
      </c>
      <c r="D3806" s="823" t="s">
        <v>6113</v>
      </c>
      <c r="E3806" s="824" t="s">
        <v>3489</v>
      </c>
      <c r="F3806" s="822" t="s">
        <v>3468</v>
      </c>
      <c r="G3806" s="822" t="s">
        <v>3590</v>
      </c>
      <c r="H3806" s="822" t="s">
        <v>329</v>
      </c>
      <c r="I3806" s="822" t="s">
        <v>4212</v>
      </c>
      <c r="J3806" s="822" t="s">
        <v>4213</v>
      </c>
      <c r="K3806" s="822" t="s">
        <v>4214</v>
      </c>
      <c r="L3806" s="825">
        <v>2029.75</v>
      </c>
      <c r="M3806" s="825">
        <v>75100.75</v>
      </c>
      <c r="N3806" s="822">
        <v>37</v>
      </c>
      <c r="O3806" s="826">
        <v>35</v>
      </c>
      <c r="P3806" s="825">
        <v>38565.25</v>
      </c>
      <c r="Q3806" s="827">
        <v>0.51351351351351349</v>
      </c>
      <c r="R3806" s="822">
        <v>19</v>
      </c>
      <c r="S3806" s="827">
        <v>0.51351351351351349</v>
      </c>
      <c r="T3806" s="826">
        <v>17</v>
      </c>
      <c r="U3806" s="828">
        <v>0.48571428571428571</v>
      </c>
    </row>
    <row r="3807" spans="1:21" ht="14.45" customHeight="1" x14ac:dyDescent="0.2">
      <c r="A3807" s="821">
        <v>21</v>
      </c>
      <c r="B3807" s="822" t="s">
        <v>3465</v>
      </c>
      <c r="C3807" s="822" t="s">
        <v>3471</v>
      </c>
      <c r="D3807" s="823" t="s">
        <v>6113</v>
      </c>
      <c r="E3807" s="824" t="s">
        <v>3489</v>
      </c>
      <c r="F3807" s="822" t="s">
        <v>3468</v>
      </c>
      <c r="G3807" s="822" t="s">
        <v>3590</v>
      </c>
      <c r="H3807" s="822" t="s">
        <v>329</v>
      </c>
      <c r="I3807" s="822" t="s">
        <v>5871</v>
      </c>
      <c r="J3807" s="822" t="s">
        <v>5872</v>
      </c>
      <c r="K3807" s="822" t="s">
        <v>5873</v>
      </c>
      <c r="L3807" s="825">
        <v>500.25</v>
      </c>
      <c r="M3807" s="825">
        <v>1000.5</v>
      </c>
      <c r="N3807" s="822">
        <v>2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21</v>
      </c>
      <c r="B3808" s="822" t="s">
        <v>3465</v>
      </c>
      <c r="C3808" s="822" t="s">
        <v>3471</v>
      </c>
      <c r="D3808" s="823" t="s">
        <v>6113</v>
      </c>
      <c r="E3808" s="824" t="s">
        <v>3489</v>
      </c>
      <c r="F3808" s="822" t="s">
        <v>3468</v>
      </c>
      <c r="G3808" s="822" t="s">
        <v>3590</v>
      </c>
      <c r="H3808" s="822" t="s">
        <v>329</v>
      </c>
      <c r="I3808" s="822" t="s">
        <v>5367</v>
      </c>
      <c r="J3808" s="822" t="s">
        <v>5368</v>
      </c>
      <c r="K3808" s="822" t="s">
        <v>5369</v>
      </c>
      <c r="L3808" s="825">
        <v>2695.31</v>
      </c>
      <c r="M3808" s="825">
        <v>5390.62</v>
      </c>
      <c r="N3808" s="822">
        <v>2</v>
      </c>
      <c r="O3808" s="826">
        <v>1</v>
      </c>
      <c r="P3808" s="825"/>
      <c r="Q3808" s="827">
        <v>0</v>
      </c>
      <c r="R3808" s="822"/>
      <c r="S3808" s="827">
        <v>0</v>
      </c>
      <c r="T3808" s="826"/>
      <c r="U3808" s="828">
        <v>0</v>
      </c>
    </row>
    <row r="3809" spans="1:21" ht="14.45" customHeight="1" x14ac:dyDescent="0.2">
      <c r="A3809" s="821">
        <v>21</v>
      </c>
      <c r="B3809" s="822" t="s">
        <v>3465</v>
      </c>
      <c r="C3809" s="822" t="s">
        <v>3471</v>
      </c>
      <c r="D3809" s="823" t="s">
        <v>6113</v>
      </c>
      <c r="E3809" s="824" t="s">
        <v>3489</v>
      </c>
      <c r="F3809" s="822" t="s">
        <v>3468</v>
      </c>
      <c r="G3809" s="822" t="s">
        <v>3590</v>
      </c>
      <c r="H3809" s="822" t="s">
        <v>329</v>
      </c>
      <c r="I3809" s="822" t="s">
        <v>5779</v>
      </c>
      <c r="J3809" s="822" t="s">
        <v>5780</v>
      </c>
      <c r="K3809" s="822" t="s">
        <v>5781</v>
      </c>
      <c r="L3809" s="825">
        <v>2695.31</v>
      </c>
      <c r="M3809" s="825">
        <v>2695.31</v>
      </c>
      <c r="N3809" s="822">
        <v>1</v>
      </c>
      <c r="O3809" s="826">
        <v>1</v>
      </c>
      <c r="P3809" s="825">
        <v>2695.31</v>
      </c>
      <c r="Q3809" s="827">
        <v>1</v>
      </c>
      <c r="R3809" s="822">
        <v>1</v>
      </c>
      <c r="S3809" s="827">
        <v>1</v>
      </c>
      <c r="T3809" s="826">
        <v>1</v>
      </c>
      <c r="U3809" s="828">
        <v>1</v>
      </c>
    </row>
    <row r="3810" spans="1:21" ht="14.45" customHeight="1" x14ac:dyDescent="0.2">
      <c r="A3810" s="821">
        <v>21</v>
      </c>
      <c r="B3810" s="822" t="s">
        <v>3465</v>
      </c>
      <c r="C3810" s="822" t="s">
        <v>3471</v>
      </c>
      <c r="D3810" s="823" t="s">
        <v>6113</v>
      </c>
      <c r="E3810" s="824" t="s">
        <v>3489</v>
      </c>
      <c r="F3810" s="822" t="s">
        <v>3468</v>
      </c>
      <c r="G3810" s="822" t="s">
        <v>3590</v>
      </c>
      <c r="H3810" s="822" t="s">
        <v>329</v>
      </c>
      <c r="I3810" s="822" t="s">
        <v>5874</v>
      </c>
      <c r="J3810" s="822" t="s">
        <v>5875</v>
      </c>
      <c r="K3810" s="822" t="s">
        <v>5876</v>
      </c>
      <c r="L3810" s="825">
        <v>1749.75</v>
      </c>
      <c r="M3810" s="825">
        <v>1749.75</v>
      </c>
      <c r="N3810" s="822">
        <v>1</v>
      </c>
      <c r="O3810" s="826">
        <v>1</v>
      </c>
      <c r="P3810" s="825">
        <v>1749.75</v>
      </c>
      <c r="Q3810" s="827">
        <v>1</v>
      </c>
      <c r="R3810" s="822">
        <v>1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21</v>
      </c>
      <c r="B3811" s="822" t="s">
        <v>3465</v>
      </c>
      <c r="C3811" s="822" t="s">
        <v>3471</v>
      </c>
      <c r="D3811" s="823" t="s">
        <v>6113</v>
      </c>
      <c r="E3811" s="824" t="s">
        <v>3493</v>
      </c>
      <c r="F3811" s="822" t="s">
        <v>3466</v>
      </c>
      <c r="G3811" s="822" t="s">
        <v>4316</v>
      </c>
      <c r="H3811" s="822" t="s">
        <v>329</v>
      </c>
      <c r="I3811" s="822" t="s">
        <v>4819</v>
      </c>
      <c r="J3811" s="822" t="s">
        <v>4818</v>
      </c>
      <c r="K3811" s="822" t="s">
        <v>1127</v>
      </c>
      <c r="L3811" s="825">
        <v>923.74</v>
      </c>
      <c r="M3811" s="825">
        <v>4618.7000000000007</v>
      </c>
      <c r="N3811" s="822">
        <v>5</v>
      </c>
      <c r="O3811" s="826">
        <v>2</v>
      </c>
      <c r="P3811" s="825">
        <v>2771.2200000000003</v>
      </c>
      <c r="Q3811" s="827">
        <v>0.6</v>
      </c>
      <c r="R3811" s="822">
        <v>3</v>
      </c>
      <c r="S3811" s="827">
        <v>0.6</v>
      </c>
      <c r="T3811" s="826">
        <v>1</v>
      </c>
      <c r="U3811" s="828">
        <v>0.5</v>
      </c>
    </row>
    <row r="3812" spans="1:21" ht="14.45" customHeight="1" x14ac:dyDescent="0.2">
      <c r="A3812" s="821">
        <v>21</v>
      </c>
      <c r="B3812" s="822" t="s">
        <v>3465</v>
      </c>
      <c r="C3812" s="822" t="s">
        <v>3471</v>
      </c>
      <c r="D3812" s="823" t="s">
        <v>6113</v>
      </c>
      <c r="E3812" s="824" t="s">
        <v>3493</v>
      </c>
      <c r="F3812" s="822" t="s">
        <v>3466</v>
      </c>
      <c r="G3812" s="822" t="s">
        <v>4316</v>
      </c>
      <c r="H3812" s="822" t="s">
        <v>329</v>
      </c>
      <c r="I3812" s="822" t="s">
        <v>4317</v>
      </c>
      <c r="J3812" s="822" t="s">
        <v>4318</v>
      </c>
      <c r="K3812" s="822" t="s">
        <v>4319</v>
      </c>
      <c r="L3812" s="825">
        <v>1847.49</v>
      </c>
      <c r="M3812" s="825">
        <v>1847.49</v>
      </c>
      <c r="N3812" s="822">
        <v>1</v>
      </c>
      <c r="O3812" s="826">
        <v>1</v>
      </c>
      <c r="P3812" s="825">
        <v>1847.49</v>
      </c>
      <c r="Q3812" s="827">
        <v>1</v>
      </c>
      <c r="R3812" s="822">
        <v>1</v>
      </c>
      <c r="S3812" s="827">
        <v>1</v>
      </c>
      <c r="T3812" s="826">
        <v>1</v>
      </c>
      <c r="U3812" s="828">
        <v>1</v>
      </c>
    </row>
    <row r="3813" spans="1:21" ht="14.45" customHeight="1" x14ac:dyDescent="0.2">
      <c r="A3813" s="821">
        <v>21</v>
      </c>
      <c r="B3813" s="822" t="s">
        <v>3465</v>
      </c>
      <c r="C3813" s="822" t="s">
        <v>3471</v>
      </c>
      <c r="D3813" s="823" t="s">
        <v>6113</v>
      </c>
      <c r="E3813" s="824" t="s">
        <v>3493</v>
      </c>
      <c r="F3813" s="822" t="s">
        <v>3466</v>
      </c>
      <c r="G3813" s="822" t="s">
        <v>4316</v>
      </c>
      <c r="H3813" s="822" t="s">
        <v>329</v>
      </c>
      <c r="I3813" s="822" t="s">
        <v>5877</v>
      </c>
      <c r="J3813" s="822" t="s">
        <v>4818</v>
      </c>
      <c r="K3813" s="822" t="s">
        <v>5878</v>
      </c>
      <c r="L3813" s="825">
        <v>3681.61</v>
      </c>
      <c r="M3813" s="825">
        <v>3681.61</v>
      </c>
      <c r="N3813" s="822">
        <v>1</v>
      </c>
      <c r="O3813" s="826">
        <v>0.5</v>
      </c>
      <c r="P3813" s="825">
        <v>3681.61</v>
      </c>
      <c r="Q3813" s="827">
        <v>1</v>
      </c>
      <c r="R3813" s="822">
        <v>1</v>
      </c>
      <c r="S3813" s="827">
        <v>1</v>
      </c>
      <c r="T3813" s="826">
        <v>0.5</v>
      </c>
      <c r="U3813" s="828">
        <v>1</v>
      </c>
    </row>
    <row r="3814" spans="1:21" ht="14.45" customHeight="1" x14ac:dyDescent="0.2">
      <c r="A3814" s="821">
        <v>21</v>
      </c>
      <c r="B3814" s="822" t="s">
        <v>3465</v>
      </c>
      <c r="C3814" s="822" t="s">
        <v>3471</v>
      </c>
      <c r="D3814" s="823" t="s">
        <v>6113</v>
      </c>
      <c r="E3814" s="824" t="s">
        <v>3493</v>
      </c>
      <c r="F3814" s="822" t="s">
        <v>3466</v>
      </c>
      <c r="G3814" s="822" t="s">
        <v>4316</v>
      </c>
      <c r="H3814" s="822" t="s">
        <v>329</v>
      </c>
      <c r="I3814" s="822" t="s">
        <v>5518</v>
      </c>
      <c r="J3814" s="822" t="s">
        <v>4818</v>
      </c>
      <c r="K3814" s="822" t="s">
        <v>5519</v>
      </c>
      <c r="L3814" s="825">
        <v>4618.72</v>
      </c>
      <c r="M3814" s="825">
        <v>4618.72</v>
      </c>
      <c r="N3814" s="822">
        <v>1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21</v>
      </c>
      <c r="B3815" s="822" t="s">
        <v>3465</v>
      </c>
      <c r="C3815" s="822" t="s">
        <v>3471</v>
      </c>
      <c r="D3815" s="823" t="s">
        <v>6113</v>
      </c>
      <c r="E3815" s="824" t="s">
        <v>3493</v>
      </c>
      <c r="F3815" s="822" t="s">
        <v>3466</v>
      </c>
      <c r="G3815" s="822" t="s">
        <v>3809</v>
      </c>
      <c r="H3815" s="822" t="s">
        <v>329</v>
      </c>
      <c r="I3815" s="822" t="s">
        <v>3810</v>
      </c>
      <c r="J3815" s="822" t="s">
        <v>1162</v>
      </c>
      <c r="K3815" s="822" t="s">
        <v>1163</v>
      </c>
      <c r="L3815" s="825">
        <v>105.63</v>
      </c>
      <c r="M3815" s="825">
        <v>105.63</v>
      </c>
      <c r="N3815" s="822">
        <v>1</v>
      </c>
      <c r="O3815" s="826">
        <v>1</v>
      </c>
      <c r="P3815" s="825">
        <v>105.63</v>
      </c>
      <c r="Q3815" s="827">
        <v>1</v>
      </c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21</v>
      </c>
      <c r="B3816" s="822" t="s">
        <v>3465</v>
      </c>
      <c r="C3816" s="822" t="s">
        <v>3471</v>
      </c>
      <c r="D3816" s="823" t="s">
        <v>6113</v>
      </c>
      <c r="E3816" s="824" t="s">
        <v>3493</v>
      </c>
      <c r="F3816" s="822" t="s">
        <v>3466</v>
      </c>
      <c r="G3816" s="822" t="s">
        <v>4244</v>
      </c>
      <c r="H3816" s="822" t="s">
        <v>329</v>
      </c>
      <c r="I3816" s="822" t="s">
        <v>4982</v>
      </c>
      <c r="J3816" s="822" t="s">
        <v>4983</v>
      </c>
      <c r="K3816" s="822" t="s">
        <v>4984</v>
      </c>
      <c r="L3816" s="825">
        <v>22.82</v>
      </c>
      <c r="M3816" s="825">
        <v>45.64</v>
      </c>
      <c r="N3816" s="822">
        <v>2</v>
      </c>
      <c r="O3816" s="826">
        <v>1</v>
      </c>
      <c r="P3816" s="825">
        <v>45.64</v>
      </c>
      <c r="Q3816" s="827">
        <v>1</v>
      </c>
      <c r="R3816" s="822">
        <v>2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21</v>
      </c>
      <c r="B3817" s="822" t="s">
        <v>3465</v>
      </c>
      <c r="C3817" s="822" t="s">
        <v>3471</v>
      </c>
      <c r="D3817" s="823" t="s">
        <v>6113</v>
      </c>
      <c r="E3817" s="824" t="s">
        <v>3493</v>
      </c>
      <c r="F3817" s="822" t="s">
        <v>3466</v>
      </c>
      <c r="G3817" s="822" t="s">
        <v>4244</v>
      </c>
      <c r="H3817" s="822" t="s">
        <v>329</v>
      </c>
      <c r="I3817" s="822" t="s">
        <v>4245</v>
      </c>
      <c r="J3817" s="822" t="s">
        <v>4246</v>
      </c>
      <c r="K3817" s="822" t="s">
        <v>4247</v>
      </c>
      <c r="L3817" s="825">
        <v>140.44</v>
      </c>
      <c r="M3817" s="825">
        <v>140.44</v>
      </c>
      <c r="N3817" s="822">
        <v>1</v>
      </c>
      <c r="O3817" s="826">
        <v>1</v>
      </c>
      <c r="P3817" s="825">
        <v>140.44</v>
      </c>
      <c r="Q3817" s="827">
        <v>1</v>
      </c>
      <c r="R3817" s="822">
        <v>1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21</v>
      </c>
      <c r="B3818" s="822" t="s">
        <v>3465</v>
      </c>
      <c r="C3818" s="822" t="s">
        <v>3471</v>
      </c>
      <c r="D3818" s="823" t="s">
        <v>6113</v>
      </c>
      <c r="E3818" s="824" t="s">
        <v>3493</v>
      </c>
      <c r="F3818" s="822" t="s">
        <v>3466</v>
      </c>
      <c r="G3818" s="822" t="s">
        <v>4416</v>
      </c>
      <c r="H3818" s="822" t="s">
        <v>329</v>
      </c>
      <c r="I3818" s="822" t="s">
        <v>5879</v>
      </c>
      <c r="J3818" s="822" t="s">
        <v>5880</v>
      </c>
      <c r="K3818" s="822" t="s">
        <v>5881</v>
      </c>
      <c r="L3818" s="825">
        <v>84.45</v>
      </c>
      <c r="M3818" s="825">
        <v>84.45</v>
      </c>
      <c r="N3818" s="822">
        <v>1</v>
      </c>
      <c r="O3818" s="826">
        <v>1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21</v>
      </c>
      <c r="B3819" s="822" t="s">
        <v>3465</v>
      </c>
      <c r="C3819" s="822" t="s">
        <v>3471</v>
      </c>
      <c r="D3819" s="823" t="s">
        <v>6113</v>
      </c>
      <c r="E3819" s="824" t="s">
        <v>3493</v>
      </c>
      <c r="F3819" s="822" t="s">
        <v>3466</v>
      </c>
      <c r="G3819" s="822" t="s">
        <v>3563</v>
      </c>
      <c r="H3819" s="822" t="s">
        <v>329</v>
      </c>
      <c r="I3819" s="822" t="s">
        <v>3569</v>
      </c>
      <c r="J3819" s="822" t="s">
        <v>841</v>
      </c>
      <c r="K3819" s="822" t="s">
        <v>842</v>
      </c>
      <c r="L3819" s="825">
        <v>97.76</v>
      </c>
      <c r="M3819" s="825">
        <v>195.52</v>
      </c>
      <c r="N3819" s="822">
        <v>2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21</v>
      </c>
      <c r="B3820" s="822" t="s">
        <v>3465</v>
      </c>
      <c r="C3820" s="822" t="s">
        <v>3471</v>
      </c>
      <c r="D3820" s="823" t="s">
        <v>6113</v>
      </c>
      <c r="E3820" s="824" t="s">
        <v>3493</v>
      </c>
      <c r="F3820" s="822" t="s">
        <v>3466</v>
      </c>
      <c r="G3820" s="822" t="s">
        <v>5186</v>
      </c>
      <c r="H3820" s="822" t="s">
        <v>329</v>
      </c>
      <c r="I3820" s="822" t="s">
        <v>5661</v>
      </c>
      <c r="J3820" s="822" t="s">
        <v>1788</v>
      </c>
      <c r="K3820" s="822" t="s">
        <v>1789</v>
      </c>
      <c r="L3820" s="825">
        <v>61.97</v>
      </c>
      <c r="M3820" s="825">
        <v>61.97</v>
      </c>
      <c r="N3820" s="822">
        <v>1</v>
      </c>
      <c r="O3820" s="826">
        <v>0.5</v>
      </c>
      <c r="P3820" s="825">
        <v>61.97</v>
      </c>
      <c r="Q3820" s="827">
        <v>1</v>
      </c>
      <c r="R3820" s="822">
        <v>1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21</v>
      </c>
      <c r="B3821" s="822" t="s">
        <v>3465</v>
      </c>
      <c r="C3821" s="822" t="s">
        <v>3471</v>
      </c>
      <c r="D3821" s="823" t="s">
        <v>6113</v>
      </c>
      <c r="E3821" s="824" t="s">
        <v>3493</v>
      </c>
      <c r="F3821" s="822" t="s">
        <v>3466</v>
      </c>
      <c r="G3821" s="822" t="s">
        <v>5186</v>
      </c>
      <c r="H3821" s="822" t="s">
        <v>329</v>
      </c>
      <c r="I3821" s="822" t="s">
        <v>5187</v>
      </c>
      <c r="J3821" s="822" t="s">
        <v>1788</v>
      </c>
      <c r="K3821" s="822" t="s">
        <v>1792</v>
      </c>
      <c r="L3821" s="825">
        <v>61.97</v>
      </c>
      <c r="M3821" s="825">
        <v>61.97</v>
      </c>
      <c r="N3821" s="822">
        <v>1</v>
      </c>
      <c r="O3821" s="826">
        <v>0.5</v>
      </c>
      <c r="P3821" s="825">
        <v>61.97</v>
      </c>
      <c r="Q3821" s="827">
        <v>1</v>
      </c>
      <c r="R3821" s="822">
        <v>1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21</v>
      </c>
      <c r="B3822" s="822" t="s">
        <v>3465</v>
      </c>
      <c r="C3822" s="822" t="s">
        <v>3471</v>
      </c>
      <c r="D3822" s="823" t="s">
        <v>6113</v>
      </c>
      <c r="E3822" s="824" t="s">
        <v>3493</v>
      </c>
      <c r="F3822" s="822" t="s">
        <v>3466</v>
      </c>
      <c r="G3822" s="822" t="s">
        <v>4126</v>
      </c>
      <c r="H3822" s="822" t="s">
        <v>662</v>
      </c>
      <c r="I3822" s="822" t="s">
        <v>3315</v>
      </c>
      <c r="J3822" s="822" t="s">
        <v>1635</v>
      </c>
      <c r="K3822" s="822" t="s">
        <v>3316</v>
      </c>
      <c r="L3822" s="825">
        <v>0</v>
      </c>
      <c r="M3822" s="825">
        <v>0</v>
      </c>
      <c r="N3822" s="822">
        <v>1</v>
      </c>
      <c r="O3822" s="826">
        <v>1</v>
      </c>
      <c r="P3822" s="825"/>
      <c r="Q3822" s="827"/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21</v>
      </c>
      <c r="B3823" s="822" t="s">
        <v>3465</v>
      </c>
      <c r="C3823" s="822" t="s">
        <v>3471</v>
      </c>
      <c r="D3823" s="823" t="s">
        <v>6113</v>
      </c>
      <c r="E3823" s="824" t="s">
        <v>3493</v>
      </c>
      <c r="F3823" s="822" t="s">
        <v>3466</v>
      </c>
      <c r="G3823" s="822" t="s">
        <v>3553</v>
      </c>
      <c r="H3823" s="822" t="s">
        <v>329</v>
      </c>
      <c r="I3823" s="822" t="s">
        <v>3554</v>
      </c>
      <c r="J3823" s="822" t="s">
        <v>1244</v>
      </c>
      <c r="K3823" s="822" t="s">
        <v>1245</v>
      </c>
      <c r="L3823" s="825">
        <v>121.92</v>
      </c>
      <c r="M3823" s="825">
        <v>243.84</v>
      </c>
      <c r="N3823" s="822">
        <v>2</v>
      </c>
      <c r="O3823" s="826">
        <v>0.5</v>
      </c>
      <c r="P3823" s="825">
        <v>243.84</v>
      </c>
      <c r="Q3823" s="827">
        <v>1</v>
      </c>
      <c r="R3823" s="822">
        <v>2</v>
      </c>
      <c r="S3823" s="827">
        <v>1</v>
      </c>
      <c r="T3823" s="826">
        <v>0.5</v>
      </c>
      <c r="U3823" s="828">
        <v>1</v>
      </c>
    </row>
    <row r="3824" spans="1:21" ht="14.45" customHeight="1" x14ac:dyDescent="0.2">
      <c r="A3824" s="821">
        <v>21</v>
      </c>
      <c r="B3824" s="822" t="s">
        <v>3465</v>
      </c>
      <c r="C3824" s="822" t="s">
        <v>3471</v>
      </c>
      <c r="D3824" s="823" t="s">
        <v>6113</v>
      </c>
      <c r="E3824" s="824" t="s">
        <v>3503</v>
      </c>
      <c r="F3824" s="822" t="s">
        <v>3466</v>
      </c>
      <c r="G3824" s="822" t="s">
        <v>3641</v>
      </c>
      <c r="H3824" s="822" t="s">
        <v>329</v>
      </c>
      <c r="I3824" s="822" t="s">
        <v>3642</v>
      </c>
      <c r="J3824" s="822" t="s">
        <v>3643</v>
      </c>
      <c r="K3824" s="822" t="s">
        <v>3644</v>
      </c>
      <c r="L3824" s="825">
        <v>23.49</v>
      </c>
      <c r="M3824" s="825">
        <v>93.96</v>
      </c>
      <c r="N3824" s="822">
        <v>4</v>
      </c>
      <c r="O3824" s="826">
        <v>2</v>
      </c>
      <c r="P3824" s="825">
        <v>23.49</v>
      </c>
      <c r="Q3824" s="827">
        <v>0.25</v>
      </c>
      <c r="R3824" s="822">
        <v>1</v>
      </c>
      <c r="S3824" s="827">
        <v>0.25</v>
      </c>
      <c r="T3824" s="826">
        <v>0.5</v>
      </c>
      <c r="U3824" s="828">
        <v>0.25</v>
      </c>
    </row>
    <row r="3825" spans="1:21" ht="14.45" customHeight="1" x14ac:dyDescent="0.2">
      <c r="A3825" s="821">
        <v>21</v>
      </c>
      <c r="B3825" s="822" t="s">
        <v>3465</v>
      </c>
      <c r="C3825" s="822" t="s">
        <v>3471</v>
      </c>
      <c r="D3825" s="823" t="s">
        <v>6113</v>
      </c>
      <c r="E3825" s="824" t="s">
        <v>3503</v>
      </c>
      <c r="F3825" s="822" t="s">
        <v>3466</v>
      </c>
      <c r="G3825" s="822" t="s">
        <v>3641</v>
      </c>
      <c r="H3825" s="822" t="s">
        <v>329</v>
      </c>
      <c r="I3825" s="822" t="s">
        <v>3645</v>
      </c>
      <c r="J3825" s="822" t="s">
        <v>3643</v>
      </c>
      <c r="K3825" s="822" t="s">
        <v>3646</v>
      </c>
      <c r="L3825" s="825">
        <v>70.48</v>
      </c>
      <c r="M3825" s="825">
        <v>140.96</v>
      </c>
      <c r="N3825" s="822">
        <v>2</v>
      </c>
      <c r="O3825" s="826">
        <v>1</v>
      </c>
      <c r="P3825" s="825">
        <v>70.48</v>
      </c>
      <c r="Q3825" s="827">
        <v>0.5</v>
      </c>
      <c r="R3825" s="822">
        <v>1</v>
      </c>
      <c r="S3825" s="827">
        <v>0.5</v>
      </c>
      <c r="T3825" s="826">
        <v>0.5</v>
      </c>
      <c r="U3825" s="828">
        <v>0.5</v>
      </c>
    </row>
    <row r="3826" spans="1:21" ht="14.45" customHeight="1" x14ac:dyDescent="0.2">
      <c r="A3826" s="821">
        <v>21</v>
      </c>
      <c r="B3826" s="822" t="s">
        <v>3465</v>
      </c>
      <c r="C3826" s="822" t="s">
        <v>3471</v>
      </c>
      <c r="D3826" s="823" t="s">
        <v>6113</v>
      </c>
      <c r="E3826" s="824" t="s">
        <v>3503</v>
      </c>
      <c r="F3826" s="822" t="s">
        <v>3466</v>
      </c>
      <c r="G3826" s="822" t="s">
        <v>3641</v>
      </c>
      <c r="H3826" s="822" t="s">
        <v>329</v>
      </c>
      <c r="I3826" s="822" t="s">
        <v>4934</v>
      </c>
      <c r="J3826" s="822" t="s">
        <v>3643</v>
      </c>
      <c r="K3826" s="822" t="s">
        <v>4935</v>
      </c>
      <c r="L3826" s="825">
        <v>0</v>
      </c>
      <c r="M3826" s="825">
        <v>0</v>
      </c>
      <c r="N3826" s="822">
        <v>1</v>
      </c>
      <c r="O3826" s="826">
        <v>0.5</v>
      </c>
      <c r="P3826" s="825">
        <v>0</v>
      </c>
      <c r="Q3826" s="827"/>
      <c r="R3826" s="822">
        <v>1</v>
      </c>
      <c r="S3826" s="827">
        <v>1</v>
      </c>
      <c r="T3826" s="826">
        <v>0.5</v>
      </c>
      <c r="U3826" s="828">
        <v>1</v>
      </c>
    </row>
    <row r="3827" spans="1:21" ht="14.45" customHeight="1" x14ac:dyDescent="0.2">
      <c r="A3827" s="821">
        <v>21</v>
      </c>
      <c r="B3827" s="822" t="s">
        <v>3465</v>
      </c>
      <c r="C3827" s="822" t="s">
        <v>3471</v>
      </c>
      <c r="D3827" s="823" t="s">
        <v>6113</v>
      </c>
      <c r="E3827" s="824" t="s">
        <v>3503</v>
      </c>
      <c r="F3827" s="822" t="s">
        <v>3466</v>
      </c>
      <c r="G3827" s="822" t="s">
        <v>4891</v>
      </c>
      <c r="H3827" s="822" t="s">
        <v>329</v>
      </c>
      <c r="I3827" s="822" t="s">
        <v>4892</v>
      </c>
      <c r="J3827" s="822" t="s">
        <v>1639</v>
      </c>
      <c r="K3827" s="822" t="s">
        <v>1640</v>
      </c>
      <c r="L3827" s="825">
        <v>0</v>
      </c>
      <c r="M3827" s="825">
        <v>0</v>
      </c>
      <c r="N3827" s="822">
        <v>1</v>
      </c>
      <c r="O3827" s="826">
        <v>0.5</v>
      </c>
      <c r="P3827" s="825">
        <v>0</v>
      </c>
      <c r="Q3827" s="827"/>
      <c r="R3827" s="822">
        <v>1</v>
      </c>
      <c r="S3827" s="827">
        <v>1</v>
      </c>
      <c r="T3827" s="826">
        <v>0.5</v>
      </c>
      <c r="U3827" s="828">
        <v>1</v>
      </c>
    </row>
    <row r="3828" spans="1:21" ht="14.45" customHeight="1" x14ac:dyDescent="0.2">
      <c r="A3828" s="821">
        <v>21</v>
      </c>
      <c r="B3828" s="822" t="s">
        <v>3465</v>
      </c>
      <c r="C3828" s="822" t="s">
        <v>3471</v>
      </c>
      <c r="D3828" s="823" t="s">
        <v>6113</v>
      </c>
      <c r="E3828" s="824" t="s">
        <v>3503</v>
      </c>
      <c r="F3828" s="822" t="s">
        <v>3466</v>
      </c>
      <c r="G3828" s="822" t="s">
        <v>3647</v>
      </c>
      <c r="H3828" s="822" t="s">
        <v>662</v>
      </c>
      <c r="I3828" s="822" t="s">
        <v>2999</v>
      </c>
      <c r="J3828" s="822" t="s">
        <v>701</v>
      </c>
      <c r="K3828" s="822" t="s">
        <v>702</v>
      </c>
      <c r="L3828" s="825">
        <v>72.55</v>
      </c>
      <c r="M3828" s="825">
        <v>725.5</v>
      </c>
      <c r="N3828" s="822">
        <v>10</v>
      </c>
      <c r="O3828" s="826">
        <v>8</v>
      </c>
      <c r="P3828" s="825">
        <v>217.64999999999998</v>
      </c>
      <c r="Q3828" s="827">
        <v>0.3</v>
      </c>
      <c r="R3828" s="822">
        <v>3</v>
      </c>
      <c r="S3828" s="827">
        <v>0.3</v>
      </c>
      <c r="T3828" s="826">
        <v>2</v>
      </c>
      <c r="U3828" s="828">
        <v>0.25</v>
      </c>
    </row>
    <row r="3829" spans="1:21" ht="14.45" customHeight="1" x14ac:dyDescent="0.2">
      <c r="A3829" s="821">
        <v>21</v>
      </c>
      <c r="B3829" s="822" t="s">
        <v>3465</v>
      </c>
      <c r="C3829" s="822" t="s">
        <v>3471</v>
      </c>
      <c r="D3829" s="823" t="s">
        <v>6113</v>
      </c>
      <c r="E3829" s="824" t="s">
        <v>3503</v>
      </c>
      <c r="F3829" s="822" t="s">
        <v>3466</v>
      </c>
      <c r="G3829" s="822" t="s">
        <v>3647</v>
      </c>
      <c r="H3829" s="822" t="s">
        <v>662</v>
      </c>
      <c r="I3829" s="822" t="s">
        <v>2998</v>
      </c>
      <c r="J3829" s="822" t="s">
        <v>701</v>
      </c>
      <c r="K3829" s="822" t="s">
        <v>703</v>
      </c>
      <c r="L3829" s="825">
        <v>21.76</v>
      </c>
      <c r="M3829" s="825">
        <v>43.52</v>
      </c>
      <c r="N3829" s="822">
        <v>2</v>
      </c>
      <c r="O3829" s="826">
        <v>1.5</v>
      </c>
      <c r="P3829" s="825"/>
      <c r="Q3829" s="827">
        <v>0</v>
      </c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21</v>
      </c>
      <c r="B3830" s="822" t="s">
        <v>3465</v>
      </c>
      <c r="C3830" s="822" t="s">
        <v>3471</v>
      </c>
      <c r="D3830" s="823" t="s">
        <v>6113</v>
      </c>
      <c r="E3830" s="824" t="s">
        <v>3503</v>
      </c>
      <c r="F3830" s="822" t="s">
        <v>3466</v>
      </c>
      <c r="G3830" s="822" t="s">
        <v>3647</v>
      </c>
      <c r="H3830" s="822" t="s">
        <v>329</v>
      </c>
      <c r="I3830" s="822" t="s">
        <v>5154</v>
      </c>
      <c r="J3830" s="822" t="s">
        <v>697</v>
      </c>
      <c r="K3830" s="822" t="s">
        <v>702</v>
      </c>
      <c r="L3830" s="825">
        <v>72.55</v>
      </c>
      <c r="M3830" s="825">
        <v>72.55</v>
      </c>
      <c r="N3830" s="822">
        <v>1</v>
      </c>
      <c r="O3830" s="826">
        <v>0.5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21</v>
      </c>
      <c r="B3831" s="822" t="s">
        <v>3465</v>
      </c>
      <c r="C3831" s="822" t="s">
        <v>3471</v>
      </c>
      <c r="D3831" s="823" t="s">
        <v>6113</v>
      </c>
      <c r="E3831" s="824" t="s">
        <v>3503</v>
      </c>
      <c r="F3831" s="822" t="s">
        <v>3466</v>
      </c>
      <c r="G3831" s="822" t="s">
        <v>3656</v>
      </c>
      <c r="H3831" s="822" t="s">
        <v>662</v>
      </c>
      <c r="I3831" s="822" t="s">
        <v>3078</v>
      </c>
      <c r="J3831" s="822" t="s">
        <v>3079</v>
      </c>
      <c r="K3831" s="822" t="s">
        <v>3080</v>
      </c>
      <c r="L3831" s="825">
        <v>23.4</v>
      </c>
      <c r="M3831" s="825">
        <v>23.4</v>
      </c>
      <c r="N3831" s="822">
        <v>1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21</v>
      </c>
      <c r="B3832" s="822" t="s">
        <v>3465</v>
      </c>
      <c r="C3832" s="822" t="s">
        <v>3471</v>
      </c>
      <c r="D3832" s="823" t="s">
        <v>6113</v>
      </c>
      <c r="E3832" s="824" t="s">
        <v>3503</v>
      </c>
      <c r="F3832" s="822" t="s">
        <v>3466</v>
      </c>
      <c r="G3832" s="822" t="s">
        <v>3656</v>
      </c>
      <c r="H3832" s="822" t="s">
        <v>662</v>
      </c>
      <c r="I3832" s="822" t="s">
        <v>3083</v>
      </c>
      <c r="J3832" s="822" t="s">
        <v>3079</v>
      </c>
      <c r="K3832" s="822" t="s">
        <v>3084</v>
      </c>
      <c r="L3832" s="825">
        <v>11.71</v>
      </c>
      <c r="M3832" s="825">
        <v>11.71</v>
      </c>
      <c r="N3832" s="822">
        <v>1</v>
      </c>
      <c r="O3832" s="826">
        <v>0.5</v>
      </c>
      <c r="P3832" s="825">
        <v>11.71</v>
      </c>
      <c r="Q3832" s="827">
        <v>1</v>
      </c>
      <c r="R3832" s="822">
        <v>1</v>
      </c>
      <c r="S3832" s="827">
        <v>1</v>
      </c>
      <c r="T3832" s="826">
        <v>0.5</v>
      </c>
      <c r="U3832" s="828">
        <v>1</v>
      </c>
    </row>
    <row r="3833" spans="1:21" ht="14.45" customHeight="1" x14ac:dyDescent="0.2">
      <c r="A3833" s="821">
        <v>21</v>
      </c>
      <c r="B3833" s="822" t="s">
        <v>3465</v>
      </c>
      <c r="C3833" s="822" t="s">
        <v>3471</v>
      </c>
      <c r="D3833" s="823" t="s">
        <v>6113</v>
      </c>
      <c r="E3833" s="824" t="s">
        <v>3503</v>
      </c>
      <c r="F3833" s="822" t="s">
        <v>3466</v>
      </c>
      <c r="G3833" s="822" t="s">
        <v>3657</v>
      </c>
      <c r="H3833" s="822" t="s">
        <v>662</v>
      </c>
      <c r="I3833" s="822" t="s">
        <v>2767</v>
      </c>
      <c r="J3833" s="822" t="s">
        <v>2765</v>
      </c>
      <c r="K3833" s="822" t="s">
        <v>2768</v>
      </c>
      <c r="L3833" s="825">
        <v>31.09</v>
      </c>
      <c r="M3833" s="825">
        <v>31.09</v>
      </c>
      <c r="N3833" s="822">
        <v>1</v>
      </c>
      <c r="O3833" s="826">
        <v>1</v>
      </c>
      <c r="P3833" s="825"/>
      <c r="Q3833" s="827">
        <v>0</v>
      </c>
      <c r="R3833" s="822"/>
      <c r="S3833" s="827">
        <v>0</v>
      </c>
      <c r="T3833" s="826"/>
      <c r="U3833" s="828">
        <v>0</v>
      </c>
    </row>
    <row r="3834" spans="1:21" ht="14.45" customHeight="1" x14ac:dyDescent="0.2">
      <c r="A3834" s="821">
        <v>21</v>
      </c>
      <c r="B3834" s="822" t="s">
        <v>3465</v>
      </c>
      <c r="C3834" s="822" t="s">
        <v>3471</v>
      </c>
      <c r="D3834" s="823" t="s">
        <v>6113</v>
      </c>
      <c r="E3834" s="824" t="s">
        <v>3503</v>
      </c>
      <c r="F3834" s="822" t="s">
        <v>3466</v>
      </c>
      <c r="G3834" s="822" t="s">
        <v>3657</v>
      </c>
      <c r="H3834" s="822" t="s">
        <v>662</v>
      </c>
      <c r="I3834" s="822" t="s">
        <v>2769</v>
      </c>
      <c r="J3834" s="822" t="s">
        <v>2765</v>
      </c>
      <c r="K3834" s="822" t="s">
        <v>2174</v>
      </c>
      <c r="L3834" s="825">
        <v>62.18</v>
      </c>
      <c r="M3834" s="825">
        <v>124.36</v>
      </c>
      <c r="N3834" s="822">
        <v>2</v>
      </c>
      <c r="O3834" s="826">
        <v>1</v>
      </c>
      <c r="P3834" s="825">
        <v>62.18</v>
      </c>
      <c r="Q3834" s="827">
        <v>0.5</v>
      </c>
      <c r="R3834" s="822">
        <v>1</v>
      </c>
      <c r="S3834" s="827">
        <v>0.5</v>
      </c>
      <c r="T3834" s="826">
        <v>0.5</v>
      </c>
      <c r="U3834" s="828">
        <v>0.5</v>
      </c>
    </row>
    <row r="3835" spans="1:21" ht="14.45" customHeight="1" x14ac:dyDescent="0.2">
      <c r="A3835" s="821">
        <v>21</v>
      </c>
      <c r="B3835" s="822" t="s">
        <v>3465</v>
      </c>
      <c r="C3835" s="822" t="s">
        <v>3471</v>
      </c>
      <c r="D3835" s="823" t="s">
        <v>6113</v>
      </c>
      <c r="E3835" s="824" t="s">
        <v>3503</v>
      </c>
      <c r="F3835" s="822" t="s">
        <v>3466</v>
      </c>
      <c r="G3835" s="822" t="s">
        <v>3662</v>
      </c>
      <c r="H3835" s="822" t="s">
        <v>329</v>
      </c>
      <c r="I3835" s="822" t="s">
        <v>3666</v>
      </c>
      <c r="J3835" s="822" t="s">
        <v>3664</v>
      </c>
      <c r="K3835" s="822" t="s">
        <v>3667</v>
      </c>
      <c r="L3835" s="825">
        <v>219.25</v>
      </c>
      <c r="M3835" s="825">
        <v>657.75</v>
      </c>
      <c r="N3835" s="822">
        <v>3</v>
      </c>
      <c r="O3835" s="826">
        <v>2</v>
      </c>
      <c r="P3835" s="825">
        <v>657.75</v>
      </c>
      <c r="Q3835" s="827">
        <v>1</v>
      </c>
      <c r="R3835" s="822">
        <v>3</v>
      </c>
      <c r="S3835" s="827">
        <v>1</v>
      </c>
      <c r="T3835" s="826">
        <v>2</v>
      </c>
      <c r="U3835" s="828">
        <v>1</v>
      </c>
    </row>
    <row r="3836" spans="1:21" ht="14.45" customHeight="1" x14ac:dyDescent="0.2">
      <c r="A3836" s="821">
        <v>21</v>
      </c>
      <c r="B3836" s="822" t="s">
        <v>3465</v>
      </c>
      <c r="C3836" s="822" t="s">
        <v>3471</v>
      </c>
      <c r="D3836" s="823" t="s">
        <v>6113</v>
      </c>
      <c r="E3836" s="824" t="s">
        <v>3503</v>
      </c>
      <c r="F3836" s="822" t="s">
        <v>3466</v>
      </c>
      <c r="G3836" s="822" t="s">
        <v>3662</v>
      </c>
      <c r="H3836" s="822" t="s">
        <v>329</v>
      </c>
      <c r="I3836" s="822" t="s">
        <v>3668</v>
      </c>
      <c r="J3836" s="822" t="s">
        <v>3669</v>
      </c>
      <c r="K3836" s="822" t="s">
        <v>3667</v>
      </c>
      <c r="L3836" s="825">
        <v>219.25</v>
      </c>
      <c r="M3836" s="825">
        <v>877</v>
      </c>
      <c r="N3836" s="822">
        <v>4</v>
      </c>
      <c r="O3836" s="826">
        <v>2</v>
      </c>
      <c r="P3836" s="825">
        <v>877</v>
      </c>
      <c r="Q3836" s="827">
        <v>1</v>
      </c>
      <c r="R3836" s="822">
        <v>4</v>
      </c>
      <c r="S3836" s="827">
        <v>1</v>
      </c>
      <c r="T3836" s="826">
        <v>2</v>
      </c>
      <c r="U3836" s="828">
        <v>1</v>
      </c>
    </row>
    <row r="3837" spans="1:21" ht="14.45" customHeight="1" x14ac:dyDescent="0.2">
      <c r="A3837" s="821">
        <v>21</v>
      </c>
      <c r="B3837" s="822" t="s">
        <v>3465</v>
      </c>
      <c r="C3837" s="822" t="s">
        <v>3471</v>
      </c>
      <c r="D3837" s="823" t="s">
        <v>6113</v>
      </c>
      <c r="E3837" s="824" t="s">
        <v>3503</v>
      </c>
      <c r="F3837" s="822" t="s">
        <v>3466</v>
      </c>
      <c r="G3837" s="822" t="s">
        <v>3583</v>
      </c>
      <c r="H3837" s="822" t="s">
        <v>662</v>
      </c>
      <c r="I3837" s="822" t="s">
        <v>5576</v>
      </c>
      <c r="J3837" s="822" t="s">
        <v>2817</v>
      </c>
      <c r="K3837" s="822" t="s">
        <v>5577</v>
      </c>
      <c r="L3837" s="825">
        <v>82.7</v>
      </c>
      <c r="M3837" s="825">
        <v>82.7</v>
      </c>
      <c r="N3837" s="822">
        <v>1</v>
      </c>
      <c r="O3837" s="826">
        <v>0.5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21</v>
      </c>
      <c r="B3838" s="822" t="s">
        <v>3465</v>
      </c>
      <c r="C3838" s="822" t="s">
        <v>3471</v>
      </c>
      <c r="D3838" s="823" t="s">
        <v>6113</v>
      </c>
      <c r="E3838" s="824" t="s">
        <v>3503</v>
      </c>
      <c r="F3838" s="822" t="s">
        <v>3466</v>
      </c>
      <c r="G3838" s="822" t="s">
        <v>3583</v>
      </c>
      <c r="H3838" s="822" t="s">
        <v>662</v>
      </c>
      <c r="I3838" s="822" t="s">
        <v>2816</v>
      </c>
      <c r="J3838" s="822" t="s">
        <v>2817</v>
      </c>
      <c r="K3838" s="822" t="s">
        <v>2818</v>
      </c>
      <c r="L3838" s="825">
        <v>27.56</v>
      </c>
      <c r="M3838" s="825">
        <v>27.56</v>
      </c>
      <c r="N3838" s="822">
        <v>1</v>
      </c>
      <c r="O3838" s="826">
        <v>1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21</v>
      </c>
      <c r="B3839" s="822" t="s">
        <v>3465</v>
      </c>
      <c r="C3839" s="822" t="s">
        <v>3471</v>
      </c>
      <c r="D3839" s="823" t="s">
        <v>6113</v>
      </c>
      <c r="E3839" s="824" t="s">
        <v>3503</v>
      </c>
      <c r="F3839" s="822" t="s">
        <v>3466</v>
      </c>
      <c r="G3839" s="822" t="s">
        <v>3703</v>
      </c>
      <c r="H3839" s="822" t="s">
        <v>662</v>
      </c>
      <c r="I3839" s="822" t="s">
        <v>2760</v>
      </c>
      <c r="J3839" s="822" t="s">
        <v>1847</v>
      </c>
      <c r="K3839" s="822" t="s">
        <v>778</v>
      </c>
      <c r="L3839" s="825">
        <v>35.11</v>
      </c>
      <c r="M3839" s="825">
        <v>35.11</v>
      </c>
      <c r="N3839" s="822">
        <v>1</v>
      </c>
      <c r="O3839" s="826">
        <v>0.5</v>
      </c>
      <c r="P3839" s="825">
        <v>35.11</v>
      </c>
      <c r="Q3839" s="827">
        <v>1</v>
      </c>
      <c r="R3839" s="822">
        <v>1</v>
      </c>
      <c r="S3839" s="827">
        <v>1</v>
      </c>
      <c r="T3839" s="826">
        <v>0.5</v>
      </c>
      <c r="U3839" s="828">
        <v>1</v>
      </c>
    </row>
    <row r="3840" spans="1:21" ht="14.45" customHeight="1" x14ac:dyDescent="0.2">
      <c r="A3840" s="821">
        <v>21</v>
      </c>
      <c r="B3840" s="822" t="s">
        <v>3465</v>
      </c>
      <c r="C3840" s="822" t="s">
        <v>3471</v>
      </c>
      <c r="D3840" s="823" t="s">
        <v>6113</v>
      </c>
      <c r="E3840" s="824" t="s">
        <v>3503</v>
      </c>
      <c r="F3840" s="822" t="s">
        <v>3466</v>
      </c>
      <c r="G3840" s="822" t="s">
        <v>4287</v>
      </c>
      <c r="H3840" s="822" t="s">
        <v>662</v>
      </c>
      <c r="I3840" s="822" t="s">
        <v>5269</v>
      </c>
      <c r="J3840" s="822" t="s">
        <v>3028</v>
      </c>
      <c r="K3840" s="822" t="s">
        <v>5270</v>
      </c>
      <c r="L3840" s="825">
        <v>1011.73</v>
      </c>
      <c r="M3840" s="825">
        <v>3035.19</v>
      </c>
      <c r="N3840" s="822">
        <v>3</v>
      </c>
      <c r="O3840" s="826">
        <v>0.5</v>
      </c>
      <c r="P3840" s="825"/>
      <c r="Q3840" s="827">
        <v>0</v>
      </c>
      <c r="R3840" s="822"/>
      <c r="S3840" s="827">
        <v>0</v>
      </c>
      <c r="T3840" s="826"/>
      <c r="U3840" s="828">
        <v>0</v>
      </c>
    </row>
    <row r="3841" spans="1:21" ht="14.45" customHeight="1" x14ac:dyDescent="0.2">
      <c r="A3841" s="821">
        <v>21</v>
      </c>
      <c r="B3841" s="822" t="s">
        <v>3465</v>
      </c>
      <c r="C3841" s="822" t="s">
        <v>3471</v>
      </c>
      <c r="D3841" s="823" t="s">
        <v>6113</v>
      </c>
      <c r="E3841" s="824" t="s">
        <v>3503</v>
      </c>
      <c r="F3841" s="822" t="s">
        <v>3466</v>
      </c>
      <c r="G3841" s="822" t="s">
        <v>3717</v>
      </c>
      <c r="H3841" s="822" t="s">
        <v>329</v>
      </c>
      <c r="I3841" s="822" t="s">
        <v>3718</v>
      </c>
      <c r="J3841" s="822" t="s">
        <v>1621</v>
      </c>
      <c r="K3841" s="822" t="s">
        <v>1622</v>
      </c>
      <c r="L3841" s="825">
        <v>235.78</v>
      </c>
      <c r="M3841" s="825">
        <v>235.78</v>
      </c>
      <c r="N3841" s="822">
        <v>1</v>
      </c>
      <c r="O3841" s="826">
        <v>1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21</v>
      </c>
      <c r="B3842" s="822" t="s">
        <v>3465</v>
      </c>
      <c r="C3842" s="822" t="s">
        <v>3471</v>
      </c>
      <c r="D3842" s="823" t="s">
        <v>6113</v>
      </c>
      <c r="E3842" s="824" t="s">
        <v>3503</v>
      </c>
      <c r="F3842" s="822" t="s">
        <v>3466</v>
      </c>
      <c r="G3842" s="822" t="s">
        <v>3719</v>
      </c>
      <c r="H3842" s="822" t="s">
        <v>662</v>
      </c>
      <c r="I3842" s="822" t="s">
        <v>3340</v>
      </c>
      <c r="J3842" s="822" t="s">
        <v>1629</v>
      </c>
      <c r="K3842" s="822" t="s">
        <v>3341</v>
      </c>
      <c r="L3842" s="825">
        <v>117.55</v>
      </c>
      <c r="M3842" s="825">
        <v>117.55</v>
      </c>
      <c r="N3842" s="822">
        <v>1</v>
      </c>
      <c r="O3842" s="826">
        <v>0.5</v>
      </c>
      <c r="P3842" s="825">
        <v>117.55</v>
      </c>
      <c r="Q3842" s="827">
        <v>1</v>
      </c>
      <c r="R3842" s="822">
        <v>1</v>
      </c>
      <c r="S3842" s="827">
        <v>1</v>
      </c>
      <c r="T3842" s="826">
        <v>0.5</v>
      </c>
      <c r="U3842" s="828">
        <v>1</v>
      </c>
    </row>
    <row r="3843" spans="1:21" ht="14.45" customHeight="1" x14ac:dyDescent="0.2">
      <c r="A3843" s="821">
        <v>21</v>
      </c>
      <c r="B3843" s="822" t="s">
        <v>3465</v>
      </c>
      <c r="C3843" s="822" t="s">
        <v>3471</v>
      </c>
      <c r="D3843" s="823" t="s">
        <v>6113</v>
      </c>
      <c r="E3843" s="824" t="s">
        <v>3503</v>
      </c>
      <c r="F3843" s="822" t="s">
        <v>3466</v>
      </c>
      <c r="G3843" s="822" t="s">
        <v>3727</v>
      </c>
      <c r="H3843" s="822" t="s">
        <v>662</v>
      </c>
      <c r="I3843" s="822" t="s">
        <v>2919</v>
      </c>
      <c r="J3843" s="822" t="s">
        <v>2920</v>
      </c>
      <c r="K3843" s="822" t="s">
        <v>2921</v>
      </c>
      <c r="L3843" s="825">
        <v>0</v>
      </c>
      <c r="M3843" s="825">
        <v>0</v>
      </c>
      <c r="N3843" s="822">
        <v>1</v>
      </c>
      <c r="O3843" s="826">
        <v>1</v>
      </c>
      <c r="P3843" s="825">
        <v>0</v>
      </c>
      <c r="Q3843" s="827"/>
      <c r="R3843" s="822">
        <v>1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21</v>
      </c>
      <c r="B3844" s="822" t="s">
        <v>3465</v>
      </c>
      <c r="C3844" s="822" t="s">
        <v>3471</v>
      </c>
      <c r="D3844" s="823" t="s">
        <v>6113</v>
      </c>
      <c r="E3844" s="824" t="s">
        <v>3503</v>
      </c>
      <c r="F3844" s="822" t="s">
        <v>3466</v>
      </c>
      <c r="G3844" s="822" t="s">
        <v>3731</v>
      </c>
      <c r="H3844" s="822" t="s">
        <v>662</v>
      </c>
      <c r="I3844" s="822" t="s">
        <v>3089</v>
      </c>
      <c r="J3844" s="822" t="s">
        <v>1870</v>
      </c>
      <c r="K3844" s="822" t="s">
        <v>824</v>
      </c>
      <c r="L3844" s="825">
        <v>65.989999999999995</v>
      </c>
      <c r="M3844" s="825">
        <v>131.97999999999999</v>
      </c>
      <c r="N3844" s="822">
        <v>2</v>
      </c>
      <c r="O3844" s="826">
        <v>1</v>
      </c>
      <c r="P3844" s="825">
        <v>65.989999999999995</v>
      </c>
      <c r="Q3844" s="827">
        <v>0.5</v>
      </c>
      <c r="R3844" s="822">
        <v>1</v>
      </c>
      <c r="S3844" s="827">
        <v>0.5</v>
      </c>
      <c r="T3844" s="826">
        <v>0.5</v>
      </c>
      <c r="U3844" s="828">
        <v>0.5</v>
      </c>
    </row>
    <row r="3845" spans="1:21" ht="14.45" customHeight="1" x14ac:dyDescent="0.2">
      <c r="A3845" s="821">
        <v>21</v>
      </c>
      <c r="B3845" s="822" t="s">
        <v>3465</v>
      </c>
      <c r="C3845" s="822" t="s">
        <v>3471</v>
      </c>
      <c r="D3845" s="823" t="s">
        <v>6113</v>
      </c>
      <c r="E3845" s="824" t="s">
        <v>3503</v>
      </c>
      <c r="F3845" s="822" t="s">
        <v>3466</v>
      </c>
      <c r="G3845" s="822" t="s">
        <v>3731</v>
      </c>
      <c r="H3845" s="822" t="s">
        <v>662</v>
      </c>
      <c r="I3845" s="822" t="s">
        <v>3317</v>
      </c>
      <c r="J3845" s="822" t="s">
        <v>1870</v>
      </c>
      <c r="K3845" s="822" t="s">
        <v>1871</v>
      </c>
      <c r="L3845" s="825">
        <v>264</v>
      </c>
      <c r="M3845" s="825">
        <v>528</v>
      </c>
      <c r="N3845" s="822">
        <v>2</v>
      </c>
      <c r="O3845" s="826">
        <v>1</v>
      </c>
      <c r="P3845" s="825">
        <v>264</v>
      </c>
      <c r="Q3845" s="827">
        <v>0.5</v>
      </c>
      <c r="R3845" s="822">
        <v>1</v>
      </c>
      <c r="S3845" s="827">
        <v>0.5</v>
      </c>
      <c r="T3845" s="826">
        <v>0.5</v>
      </c>
      <c r="U3845" s="828">
        <v>0.5</v>
      </c>
    </row>
    <row r="3846" spans="1:21" ht="14.45" customHeight="1" x14ac:dyDescent="0.2">
      <c r="A3846" s="821">
        <v>21</v>
      </c>
      <c r="B3846" s="822" t="s">
        <v>3465</v>
      </c>
      <c r="C3846" s="822" t="s">
        <v>3471</v>
      </c>
      <c r="D3846" s="823" t="s">
        <v>6113</v>
      </c>
      <c r="E3846" s="824" t="s">
        <v>3503</v>
      </c>
      <c r="F3846" s="822" t="s">
        <v>3466</v>
      </c>
      <c r="G3846" s="822" t="s">
        <v>3731</v>
      </c>
      <c r="H3846" s="822" t="s">
        <v>662</v>
      </c>
      <c r="I3846" s="822" t="s">
        <v>3733</v>
      </c>
      <c r="J3846" s="822" t="s">
        <v>1870</v>
      </c>
      <c r="K3846" s="822" t="s">
        <v>3341</v>
      </c>
      <c r="L3846" s="825">
        <v>131.97999999999999</v>
      </c>
      <c r="M3846" s="825">
        <v>131.97999999999999</v>
      </c>
      <c r="N3846" s="822">
        <v>1</v>
      </c>
      <c r="O3846" s="826">
        <v>0.5</v>
      </c>
      <c r="P3846" s="825">
        <v>131.97999999999999</v>
      </c>
      <c r="Q3846" s="827">
        <v>1</v>
      </c>
      <c r="R3846" s="822">
        <v>1</v>
      </c>
      <c r="S3846" s="827">
        <v>1</v>
      </c>
      <c r="T3846" s="826">
        <v>0.5</v>
      </c>
      <c r="U3846" s="828">
        <v>1</v>
      </c>
    </row>
    <row r="3847" spans="1:21" ht="14.45" customHeight="1" x14ac:dyDescent="0.2">
      <c r="A3847" s="821">
        <v>21</v>
      </c>
      <c r="B3847" s="822" t="s">
        <v>3465</v>
      </c>
      <c r="C3847" s="822" t="s">
        <v>3471</v>
      </c>
      <c r="D3847" s="823" t="s">
        <v>6113</v>
      </c>
      <c r="E3847" s="824" t="s">
        <v>3503</v>
      </c>
      <c r="F3847" s="822" t="s">
        <v>3466</v>
      </c>
      <c r="G3847" s="822" t="s">
        <v>3736</v>
      </c>
      <c r="H3847" s="822" t="s">
        <v>662</v>
      </c>
      <c r="I3847" s="822" t="s">
        <v>5275</v>
      </c>
      <c r="J3847" s="822" t="s">
        <v>3146</v>
      </c>
      <c r="K3847" s="822" t="s">
        <v>4828</v>
      </c>
      <c r="L3847" s="825">
        <v>176.32</v>
      </c>
      <c r="M3847" s="825">
        <v>176.32</v>
      </c>
      <c r="N3847" s="822">
        <v>1</v>
      </c>
      <c r="O3847" s="826">
        <v>0.5</v>
      </c>
      <c r="P3847" s="825">
        <v>176.32</v>
      </c>
      <c r="Q3847" s="827">
        <v>1</v>
      </c>
      <c r="R3847" s="822">
        <v>1</v>
      </c>
      <c r="S3847" s="827">
        <v>1</v>
      </c>
      <c r="T3847" s="826">
        <v>0.5</v>
      </c>
      <c r="U3847" s="828">
        <v>1</v>
      </c>
    </row>
    <row r="3848" spans="1:21" ht="14.45" customHeight="1" x14ac:dyDescent="0.2">
      <c r="A3848" s="821">
        <v>21</v>
      </c>
      <c r="B3848" s="822" t="s">
        <v>3465</v>
      </c>
      <c r="C3848" s="822" t="s">
        <v>3471</v>
      </c>
      <c r="D3848" s="823" t="s">
        <v>6113</v>
      </c>
      <c r="E3848" s="824" t="s">
        <v>3503</v>
      </c>
      <c r="F3848" s="822" t="s">
        <v>3466</v>
      </c>
      <c r="G3848" s="822" t="s">
        <v>3579</v>
      </c>
      <c r="H3848" s="822" t="s">
        <v>329</v>
      </c>
      <c r="I3848" s="822" t="s">
        <v>3741</v>
      </c>
      <c r="J3848" s="822" t="s">
        <v>3581</v>
      </c>
      <c r="K3848" s="822" t="s">
        <v>1012</v>
      </c>
      <c r="L3848" s="825">
        <v>236.03</v>
      </c>
      <c r="M3848" s="825">
        <v>1180.1500000000001</v>
      </c>
      <c r="N3848" s="822">
        <v>5</v>
      </c>
      <c r="O3848" s="826">
        <v>2.5</v>
      </c>
      <c r="P3848" s="825">
        <v>944.12</v>
      </c>
      <c r="Q3848" s="827">
        <v>0.79999999999999993</v>
      </c>
      <c r="R3848" s="822">
        <v>4</v>
      </c>
      <c r="S3848" s="827">
        <v>0.8</v>
      </c>
      <c r="T3848" s="826">
        <v>2</v>
      </c>
      <c r="U3848" s="828">
        <v>0.8</v>
      </c>
    </row>
    <row r="3849" spans="1:21" ht="14.45" customHeight="1" x14ac:dyDescent="0.2">
      <c r="A3849" s="821">
        <v>21</v>
      </c>
      <c r="B3849" s="822" t="s">
        <v>3465</v>
      </c>
      <c r="C3849" s="822" t="s">
        <v>3471</v>
      </c>
      <c r="D3849" s="823" t="s">
        <v>6113</v>
      </c>
      <c r="E3849" s="824" t="s">
        <v>3503</v>
      </c>
      <c r="F3849" s="822" t="s">
        <v>3466</v>
      </c>
      <c r="G3849" s="822" t="s">
        <v>3579</v>
      </c>
      <c r="H3849" s="822" t="s">
        <v>329</v>
      </c>
      <c r="I3849" s="822" t="s">
        <v>3580</v>
      </c>
      <c r="J3849" s="822" t="s">
        <v>3581</v>
      </c>
      <c r="K3849" s="822" t="s">
        <v>1013</v>
      </c>
      <c r="L3849" s="825">
        <v>354.04</v>
      </c>
      <c r="M3849" s="825">
        <v>1416.16</v>
      </c>
      <c r="N3849" s="822">
        <v>4</v>
      </c>
      <c r="O3849" s="826">
        <v>2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21</v>
      </c>
      <c r="B3850" s="822" t="s">
        <v>3465</v>
      </c>
      <c r="C3850" s="822" t="s">
        <v>3471</v>
      </c>
      <c r="D3850" s="823" t="s">
        <v>6113</v>
      </c>
      <c r="E3850" s="824" t="s">
        <v>3503</v>
      </c>
      <c r="F3850" s="822" t="s">
        <v>3466</v>
      </c>
      <c r="G3850" s="822" t="s">
        <v>3744</v>
      </c>
      <c r="H3850" s="822" t="s">
        <v>329</v>
      </c>
      <c r="I3850" s="822" t="s">
        <v>4300</v>
      </c>
      <c r="J3850" s="822" t="s">
        <v>888</v>
      </c>
      <c r="K3850" s="822" t="s">
        <v>4301</v>
      </c>
      <c r="L3850" s="825">
        <v>52.87</v>
      </c>
      <c r="M3850" s="825">
        <v>52.87</v>
      </c>
      <c r="N3850" s="822">
        <v>1</v>
      </c>
      <c r="O3850" s="826">
        <v>0.5</v>
      </c>
      <c r="P3850" s="825">
        <v>52.87</v>
      </c>
      <c r="Q3850" s="827">
        <v>1</v>
      </c>
      <c r="R3850" s="822">
        <v>1</v>
      </c>
      <c r="S3850" s="827">
        <v>1</v>
      </c>
      <c r="T3850" s="826">
        <v>0.5</v>
      </c>
      <c r="U3850" s="828">
        <v>1</v>
      </c>
    </row>
    <row r="3851" spans="1:21" ht="14.45" customHeight="1" x14ac:dyDescent="0.2">
      <c r="A3851" s="821">
        <v>21</v>
      </c>
      <c r="B3851" s="822" t="s">
        <v>3465</v>
      </c>
      <c r="C3851" s="822" t="s">
        <v>3471</v>
      </c>
      <c r="D3851" s="823" t="s">
        <v>6113</v>
      </c>
      <c r="E3851" s="824" t="s">
        <v>3503</v>
      </c>
      <c r="F3851" s="822" t="s">
        <v>3466</v>
      </c>
      <c r="G3851" s="822" t="s">
        <v>3744</v>
      </c>
      <c r="H3851" s="822" t="s">
        <v>329</v>
      </c>
      <c r="I3851" s="822" t="s">
        <v>4954</v>
      </c>
      <c r="J3851" s="822" t="s">
        <v>884</v>
      </c>
      <c r="K3851" s="822" t="s">
        <v>759</v>
      </c>
      <c r="L3851" s="825">
        <v>234.94</v>
      </c>
      <c r="M3851" s="825">
        <v>234.94</v>
      </c>
      <c r="N3851" s="822">
        <v>1</v>
      </c>
      <c r="O3851" s="826">
        <v>0.5</v>
      </c>
      <c r="P3851" s="825">
        <v>234.94</v>
      </c>
      <c r="Q3851" s="827">
        <v>1</v>
      </c>
      <c r="R3851" s="822">
        <v>1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21</v>
      </c>
      <c r="B3852" s="822" t="s">
        <v>3465</v>
      </c>
      <c r="C3852" s="822" t="s">
        <v>3471</v>
      </c>
      <c r="D3852" s="823" t="s">
        <v>6113</v>
      </c>
      <c r="E3852" s="824" t="s">
        <v>3503</v>
      </c>
      <c r="F3852" s="822" t="s">
        <v>3466</v>
      </c>
      <c r="G3852" s="822" t="s">
        <v>3751</v>
      </c>
      <c r="H3852" s="822" t="s">
        <v>329</v>
      </c>
      <c r="I3852" s="822" t="s">
        <v>3754</v>
      </c>
      <c r="J3852" s="822" t="s">
        <v>874</v>
      </c>
      <c r="K3852" s="822" t="s">
        <v>3755</v>
      </c>
      <c r="L3852" s="825">
        <v>182.22</v>
      </c>
      <c r="M3852" s="825">
        <v>182.22</v>
      </c>
      <c r="N3852" s="822">
        <v>1</v>
      </c>
      <c r="O3852" s="826">
        <v>1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21</v>
      </c>
      <c r="B3853" s="822" t="s">
        <v>3465</v>
      </c>
      <c r="C3853" s="822" t="s">
        <v>3471</v>
      </c>
      <c r="D3853" s="823" t="s">
        <v>6113</v>
      </c>
      <c r="E3853" s="824" t="s">
        <v>3503</v>
      </c>
      <c r="F3853" s="822" t="s">
        <v>3466</v>
      </c>
      <c r="G3853" s="822" t="s">
        <v>3751</v>
      </c>
      <c r="H3853" s="822" t="s">
        <v>329</v>
      </c>
      <c r="I3853" s="822" t="s">
        <v>4663</v>
      </c>
      <c r="J3853" s="822" t="s">
        <v>874</v>
      </c>
      <c r="K3853" s="822" t="s">
        <v>3755</v>
      </c>
      <c r="L3853" s="825">
        <v>182.22</v>
      </c>
      <c r="M3853" s="825">
        <v>364.44</v>
      </c>
      <c r="N3853" s="822">
        <v>2</v>
      </c>
      <c r="O3853" s="826">
        <v>1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21</v>
      </c>
      <c r="B3854" s="822" t="s">
        <v>3465</v>
      </c>
      <c r="C3854" s="822" t="s">
        <v>3471</v>
      </c>
      <c r="D3854" s="823" t="s">
        <v>6113</v>
      </c>
      <c r="E3854" s="824" t="s">
        <v>3503</v>
      </c>
      <c r="F3854" s="822" t="s">
        <v>3466</v>
      </c>
      <c r="G3854" s="822" t="s">
        <v>3751</v>
      </c>
      <c r="H3854" s="822" t="s">
        <v>329</v>
      </c>
      <c r="I3854" s="822" t="s">
        <v>5281</v>
      </c>
      <c r="J3854" s="822" t="s">
        <v>874</v>
      </c>
      <c r="K3854" s="822" t="s">
        <v>5282</v>
      </c>
      <c r="L3854" s="825">
        <v>273.33</v>
      </c>
      <c r="M3854" s="825">
        <v>273.33</v>
      </c>
      <c r="N3854" s="822">
        <v>1</v>
      </c>
      <c r="O3854" s="826">
        <v>1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21</v>
      </c>
      <c r="B3855" s="822" t="s">
        <v>3465</v>
      </c>
      <c r="C3855" s="822" t="s">
        <v>3471</v>
      </c>
      <c r="D3855" s="823" t="s">
        <v>6113</v>
      </c>
      <c r="E3855" s="824" t="s">
        <v>3503</v>
      </c>
      <c r="F3855" s="822" t="s">
        <v>3466</v>
      </c>
      <c r="G3855" s="822" t="s">
        <v>3758</v>
      </c>
      <c r="H3855" s="822" t="s">
        <v>329</v>
      </c>
      <c r="I3855" s="822" t="s">
        <v>3759</v>
      </c>
      <c r="J3855" s="822" t="s">
        <v>1427</v>
      </c>
      <c r="K3855" s="822" t="s">
        <v>3760</v>
      </c>
      <c r="L3855" s="825">
        <v>29.13</v>
      </c>
      <c r="M3855" s="825">
        <v>116.52</v>
      </c>
      <c r="N3855" s="822">
        <v>4</v>
      </c>
      <c r="O3855" s="826">
        <v>2</v>
      </c>
      <c r="P3855" s="825">
        <v>87.39</v>
      </c>
      <c r="Q3855" s="827">
        <v>0.75</v>
      </c>
      <c r="R3855" s="822">
        <v>3</v>
      </c>
      <c r="S3855" s="827">
        <v>0.75</v>
      </c>
      <c r="T3855" s="826">
        <v>1.5</v>
      </c>
      <c r="U3855" s="828">
        <v>0.75</v>
      </c>
    </row>
    <row r="3856" spans="1:21" ht="14.45" customHeight="1" x14ac:dyDescent="0.2">
      <c r="A3856" s="821">
        <v>21</v>
      </c>
      <c r="B3856" s="822" t="s">
        <v>3465</v>
      </c>
      <c r="C3856" s="822" t="s">
        <v>3471</v>
      </c>
      <c r="D3856" s="823" t="s">
        <v>6113</v>
      </c>
      <c r="E3856" s="824" t="s">
        <v>3503</v>
      </c>
      <c r="F3856" s="822" t="s">
        <v>3466</v>
      </c>
      <c r="G3856" s="822" t="s">
        <v>3761</v>
      </c>
      <c r="H3856" s="822" t="s">
        <v>329</v>
      </c>
      <c r="I3856" s="822" t="s">
        <v>3762</v>
      </c>
      <c r="J3856" s="822" t="s">
        <v>3763</v>
      </c>
      <c r="K3856" s="822" t="s">
        <v>3764</v>
      </c>
      <c r="L3856" s="825">
        <v>93.49</v>
      </c>
      <c r="M3856" s="825">
        <v>280.46999999999997</v>
      </c>
      <c r="N3856" s="822">
        <v>3</v>
      </c>
      <c r="O3856" s="826">
        <v>1</v>
      </c>
      <c r="P3856" s="825">
        <v>93.49</v>
      </c>
      <c r="Q3856" s="827">
        <v>0.33333333333333337</v>
      </c>
      <c r="R3856" s="822">
        <v>1</v>
      </c>
      <c r="S3856" s="827">
        <v>0.33333333333333331</v>
      </c>
      <c r="T3856" s="826">
        <v>0.5</v>
      </c>
      <c r="U3856" s="828">
        <v>0.5</v>
      </c>
    </row>
    <row r="3857" spans="1:21" ht="14.45" customHeight="1" x14ac:dyDescent="0.2">
      <c r="A3857" s="821">
        <v>21</v>
      </c>
      <c r="B3857" s="822" t="s">
        <v>3465</v>
      </c>
      <c r="C3857" s="822" t="s">
        <v>3471</v>
      </c>
      <c r="D3857" s="823" t="s">
        <v>6113</v>
      </c>
      <c r="E3857" s="824" t="s">
        <v>3503</v>
      </c>
      <c r="F3857" s="822" t="s">
        <v>3466</v>
      </c>
      <c r="G3857" s="822" t="s">
        <v>3761</v>
      </c>
      <c r="H3857" s="822" t="s">
        <v>329</v>
      </c>
      <c r="I3857" s="822" t="s">
        <v>3765</v>
      </c>
      <c r="J3857" s="822" t="s">
        <v>3766</v>
      </c>
      <c r="K3857" s="822" t="s">
        <v>3767</v>
      </c>
      <c r="L3857" s="825">
        <v>93.49</v>
      </c>
      <c r="M3857" s="825">
        <v>280.46999999999997</v>
      </c>
      <c r="N3857" s="822">
        <v>3</v>
      </c>
      <c r="O3857" s="826">
        <v>1</v>
      </c>
      <c r="P3857" s="825">
        <v>280.46999999999997</v>
      </c>
      <c r="Q3857" s="827">
        <v>1</v>
      </c>
      <c r="R3857" s="822">
        <v>3</v>
      </c>
      <c r="S3857" s="827">
        <v>1</v>
      </c>
      <c r="T3857" s="826">
        <v>1</v>
      </c>
      <c r="U3857" s="828">
        <v>1</v>
      </c>
    </row>
    <row r="3858" spans="1:21" ht="14.45" customHeight="1" x14ac:dyDescent="0.2">
      <c r="A3858" s="821">
        <v>21</v>
      </c>
      <c r="B3858" s="822" t="s">
        <v>3465</v>
      </c>
      <c r="C3858" s="822" t="s">
        <v>3471</v>
      </c>
      <c r="D3858" s="823" t="s">
        <v>6113</v>
      </c>
      <c r="E3858" s="824" t="s">
        <v>3503</v>
      </c>
      <c r="F3858" s="822" t="s">
        <v>3466</v>
      </c>
      <c r="G3858" s="822" t="s">
        <v>4320</v>
      </c>
      <c r="H3858" s="822" t="s">
        <v>329</v>
      </c>
      <c r="I3858" s="822" t="s">
        <v>5583</v>
      </c>
      <c r="J3858" s="822" t="s">
        <v>1917</v>
      </c>
      <c r="K3858" s="822" t="s">
        <v>5584</v>
      </c>
      <c r="L3858" s="825">
        <v>159.16999999999999</v>
      </c>
      <c r="M3858" s="825">
        <v>159.16999999999999</v>
      </c>
      <c r="N3858" s="822">
        <v>1</v>
      </c>
      <c r="O3858" s="826">
        <v>0.5</v>
      </c>
      <c r="P3858" s="825"/>
      <c r="Q3858" s="827">
        <v>0</v>
      </c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21</v>
      </c>
      <c r="B3859" s="822" t="s">
        <v>3465</v>
      </c>
      <c r="C3859" s="822" t="s">
        <v>3471</v>
      </c>
      <c r="D3859" s="823" t="s">
        <v>6113</v>
      </c>
      <c r="E3859" s="824" t="s">
        <v>3503</v>
      </c>
      <c r="F3859" s="822" t="s">
        <v>3466</v>
      </c>
      <c r="G3859" s="822" t="s">
        <v>4665</v>
      </c>
      <c r="H3859" s="822" t="s">
        <v>329</v>
      </c>
      <c r="I3859" s="822" t="s">
        <v>5882</v>
      </c>
      <c r="J3859" s="822" t="s">
        <v>4667</v>
      </c>
      <c r="K3859" s="822" t="s">
        <v>5883</v>
      </c>
      <c r="L3859" s="825">
        <v>0</v>
      </c>
      <c r="M3859" s="825">
        <v>0</v>
      </c>
      <c r="N3859" s="822">
        <v>1</v>
      </c>
      <c r="O3859" s="826">
        <v>0.5</v>
      </c>
      <c r="P3859" s="825"/>
      <c r="Q3859" s="827"/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21</v>
      </c>
      <c r="B3860" s="822" t="s">
        <v>3465</v>
      </c>
      <c r="C3860" s="822" t="s">
        <v>3471</v>
      </c>
      <c r="D3860" s="823" t="s">
        <v>6113</v>
      </c>
      <c r="E3860" s="824" t="s">
        <v>3503</v>
      </c>
      <c r="F3860" s="822" t="s">
        <v>3466</v>
      </c>
      <c r="G3860" s="822" t="s">
        <v>3779</v>
      </c>
      <c r="H3860" s="822" t="s">
        <v>329</v>
      </c>
      <c r="I3860" s="822" t="s">
        <v>3780</v>
      </c>
      <c r="J3860" s="822" t="s">
        <v>2653</v>
      </c>
      <c r="K3860" s="822" t="s">
        <v>3781</v>
      </c>
      <c r="L3860" s="825">
        <v>191.62</v>
      </c>
      <c r="M3860" s="825">
        <v>191.62</v>
      </c>
      <c r="N3860" s="822">
        <v>1</v>
      </c>
      <c r="O3860" s="826">
        <v>0.5</v>
      </c>
      <c r="P3860" s="825">
        <v>191.62</v>
      </c>
      <c r="Q3860" s="827">
        <v>1</v>
      </c>
      <c r="R3860" s="822">
        <v>1</v>
      </c>
      <c r="S3860" s="827">
        <v>1</v>
      </c>
      <c r="T3860" s="826">
        <v>0.5</v>
      </c>
      <c r="U3860" s="828">
        <v>1</v>
      </c>
    </row>
    <row r="3861" spans="1:21" ht="14.45" customHeight="1" x14ac:dyDescent="0.2">
      <c r="A3861" s="821">
        <v>21</v>
      </c>
      <c r="B3861" s="822" t="s">
        <v>3465</v>
      </c>
      <c r="C3861" s="822" t="s">
        <v>3471</v>
      </c>
      <c r="D3861" s="823" t="s">
        <v>6113</v>
      </c>
      <c r="E3861" s="824" t="s">
        <v>3503</v>
      </c>
      <c r="F3861" s="822" t="s">
        <v>3466</v>
      </c>
      <c r="G3861" s="822" t="s">
        <v>3558</v>
      </c>
      <c r="H3861" s="822" t="s">
        <v>329</v>
      </c>
      <c r="I3861" s="822" t="s">
        <v>3559</v>
      </c>
      <c r="J3861" s="822" t="s">
        <v>890</v>
      </c>
      <c r="K3861" s="822" t="s">
        <v>3560</v>
      </c>
      <c r="L3861" s="825">
        <v>0</v>
      </c>
      <c r="M3861" s="825">
        <v>0</v>
      </c>
      <c r="N3861" s="822">
        <v>3</v>
      </c>
      <c r="O3861" s="826">
        <v>2.5</v>
      </c>
      <c r="P3861" s="825">
        <v>0</v>
      </c>
      <c r="Q3861" s="827"/>
      <c r="R3861" s="822">
        <v>2</v>
      </c>
      <c r="S3861" s="827">
        <v>0.66666666666666663</v>
      </c>
      <c r="T3861" s="826">
        <v>2</v>
      </c>
      <c r="U3861" s="828">
        <v>0.8</v>
      </c>
    </row>
    <row r="3862" spans="1:21" ht="14.45" customHeight="1" x14ac:dyDescent="0.2">
      <c r="A3862" s="821">
        <v>21</v>
      </c>
      <c r="B3862" s="822" t="s">
        <v>3465</v>
      </c>
      <c r="C3862" s="822" t="s">
        <v>3471</v>
      </c>
      <c r="D3862" s="823" t="s">
        <v>6113</v>
      </c>
      <c r="E3862" s="824" t="s">
        <v>3503</v>
      </c>
      <c r="F3862" s="822" t="s">
        <v>3466</v>
      </c>
      <c r="G3862" s="822" t="s">
        <v>3782</v>
      </c>
      <c r="H3862" s="822" t="s">
        <v>329</v>
      </c>
      <c r="I3862" s="822" t="s">
        <v>3783</v>
      </c>
      <c r="J3862" s="822" t="s">
        <v>3784</v>
      </c>
      <c r="K3862" s="822" t="s">
        <v>3785</v>
      </c>
      <c r="L3862" s="825">
        <v>219.25</v>
      </c>
      <c r="M3862" s="825">
        <v>657.75</v>
      </c>
      <c r="N3862" s="822">
        <v>3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21</v>
      </c>
      <c r="B3863" s="822" t="s">
        <v>3465</v>
      </c>
      <c r="C3863" s="822" t="s">
        <v>3471</v>
      </c>
      <c r="D3863" s="823" t="s">
        <v>6113</v>
      </c>
      <c r="E3863" s="824" t="s">
        <v>3503</v>
      </c>
      <c r="F3863" s="822" t="s">
        <v>3466</v>
      </c>
      <c r="G3863" s="822" t="s">
        <v>3540</v>
      </c>
      <c r="H3863" s="822" t="s">
        <v>662</v>
      </c>
      <c r="I3863" s="822" t="s">
        <v>3014</v>
      </c>
      <c r="J3863" s="822" t="s">
        <v>3015</v>
      </c>
      <c r="K3863" s="822" t="s">
        <v>3016</v>
      </c>
      <c r="L3863" s="825">
        <v>5322.08</v>
      </c>
      <c r="M3863" s="825">
        <v>5322.08</v>
      </c>
      <c r="N3863" s="822">
        <v>1</v>
      </c>
      <c r="O3863" s="826">
        <v>1</v>
      </c>
      <c r="P3863" s="825">
        <v>5322.08</v>
      </c>
      <c r="Q3863" s="827">
        <v>1</v>
      </c>
      <c r="R3863" s="822">
        <v>1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21</v>
      </c>
      <c r="B3864" s="822" t="s">
        <v>3465</v>
      </c>
      <c r="C3864" s="822" t="s">
        <v>3471</v>
      </c>
      <c r="D3864" s="823" t="s">
        <v>6113</v>
      </c>
      <c r="E3864" s="824" t="s">
        <v>3503</v>
      </c>
      <c r="F3864" s="822" t="s">
        <v>3466</v>
      </c>
      <c r="G3864" s="822" t="s">
        <v>3540</v>
      </c>
      <c r="H3864" s="822" t="s">
        <v>662</v>
      </c>
      <c r="I3864" s="822" t="s">
        <v>3020</v>
      </c>
      <c r="J3864" s="822" t="s">
        <v>3018</v>
      </c>
      <c r="K3864" s="822" t="s">
        <v>3021</v>
      </c>
      <c r="L3864" s="825">
        <v>975.59</v>
      </c>
      <c r="M3864" s="825">
        <v>975.59</v>
      </c>
      <c r="N3864" s="822">
        <v>1</v>
      </c>
      <c r="O3864" s="826">
        <v>0.5</v>
      </c>
      <c r="P3864" s="825">
        <v>975.59</v>
      </c>
      <c r="Q3864" s="827">
        <v>1</v>
      </c>
      <c r="R3864" s="822">
        <v>1</v>
      </c>
      <c r="S3864" s="827">
        <v>1</v>
      </c>
      <c r="T3864" s="826">
        <v>0.5</v>
      </c>
      <c r="U3864" s="828">
        <v>1</v>
      </c>
    </row>
    <row r="3865" spans="1:21" ht="14.45" customHeight="1" x14ac:dyDescent="0.2">
      <c r="A3865" s="821">
        <v>21</v>
      </c>
      <c r="B3865" s="822" t="s">
        <v>3465</v>
      </c>
      <c r="C3865" s="822" t="s">
        <v>3471</v>
      </c>
      <c r="D3865" s="823" t="s">
        <v>6113</v>
      </c>
      <c r="E3865" s="824" t="s">
        <v>3503</v>
      </c>
      <c r="F3865" s="822" t="s">
        <v>3466</v>
      </c>
      <c r="G3865" s="822" t="s">
        <v>3540</v>
      </c>
      <c r="H3865" s="822" t="s">
        <v>662</v>
      </c>
      <c r="I3865" s="822" t="s">
        <v>4332</v>
      </c>
      <c r="J3865" s="822" t="s">
        <v>3787</v>
      </c>
      <c r="K3865" s="822" t="s">
        <v>3543</v>
      </c>
      <c r="L3865" s="825">
        <v>325.2</v>
      </c>
      <c r="M3865" s="825">
        <v>975.59999999999991</v>
      </c>
      <c r="N3865" s="822">
        <v>3</v>
      </c>
      <c r="O3865" s="826">
        <v>1</v>
      </c>
      <c r="P3865" s="825">
        <v>975.59999999999991</v>
      </c>
      <c r="Q3865" s="827">
        <v>1</v>
      </c>
      <c r="R3865" s="822">
        <v>3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21</v>
      </c>
      <c r="B3866" s="822" t="s">
        <v>3465</v>
      </c>
      <c r="C3866" s="822" t="s">
        <v>3471</v>
      </c>
      <c r="D3866" s="823" t="s">
        <v>6113</v>
      </c>
      <c r="E3866" s="824" t="s">
        <v>3503</v>
      </c>
      <c r="F3866" s="822" t="s">
        <v>3466</v>
      </c>
      <c r="G3866" s="822" t="s">
        <v>3548</v>
      </c>
      <c r="H3866" s="822" t="s">
        <v>662</v>
      </c>
      <c r="I3866" s="822" t="s">
        <v>2738</v>
      </c>
      <c r="J3866" s="822" t="s">
        <v>2739</v>
      </c>
      <c r="K3866" s="822" t="s">
        <v>2740</v>
      </c>
      <c r="L3866" s="825">
        <v>42.51</v>
      </c>
      <c r="M3866" s="825">
        <v>297.57</v>
      </c>
      <c r="N3866" s="822">
        <v>7</v>
      </c>
      <c r="O3866" s="826">
        <v>3.5</v>
      </c>
      <c r="P3866" s="825">
        <v>85.02</v>
      </c>
      <c r="Q3866" s="827">
        <v>0.2857142857142857</v>
      </c>
      <c r="R3866" s="822">
        <v>2</v>
      </c>
      <c r="S3866" s="827">
        <v>0.2857142857142857</v>
      </c>
      <c r="T3866" s="826">
        <v>1</v>
      </c>
      <c r="U3866" s="828">
        <v>0.2857142857142857</v>
      </c>
    </row>
    <row r="3867" spans="1:21" ht="14.45" customHeight="1" x14ac:dyDescent="0.2">
      <c r="A3867" s="821">
        <v>21</v>
      </c>
      <c r="B3867" s="822" t="s">
        <v>3465</v>
      </c>
      <c r="C3867" s="822" t="s">
        <v>3471</v>
      </c>
      <c r="D3867" s="823" t="s">
        <v>6113</v>
      </c>
      <c r="E3867" s="824" t="s">
        <v>3503</v>
      </c>
      <c r="F3867" s="822" t="s">
        <v>3466</v>
      </c>
      <c r="G3867" s="822" t="s">
        <v>3548</v>
      </c>
      <c r="H3867" s="822" t="s">
        <v>662</v>
      </c>
      <c r="I3867" s="822" t="s">
        <v>4342</v>
      </c>
      <c r="J3867" s="822" t="s">
        <v>2739</v>
      </c>
      <c r="K3867" s="822" t="s">
        <v>4343</v>
      </c>
      <c r="L3867" s="825">
        <v>85.02</v>
      </c>
      <c r="M3867" s="825">
        <v>170.04</v>
      </c>
      <c r="N3867" s="822">
        <v>2</v>
      </c>
      <c r="O3867" s="826">
        <v>1.5</v>
      </c>
      <c r="P3867" s="825">
        <v>85.02</v>
      </c>
      <c r="Q3867" s="827">
        <v>0.5</v>
      </c>
      <c r="R3867" s="822">
        <v>1</v>
      </c>
      <c r="S3867" s="827">
        <v>0.5</v>
      </c>
      <c r="T3867" s="826">
        <v>0.5</v>
      </c>
      <c r="U3867" s="828">
        <v>0.33333333333333331</v>
      </c>
    </row>
    <row r="3868" spans="1:21" ht="14.45" customHeight="1" x14ac:dyDescent="0.2">
      <c r="A3868" s="821">
        <v>21</v>
      </c>
      <c r="B3868" s="822" t="s">
        <v>3465</v>
      </c>
      <c r="C3868" s="822" t="s">
        <v>3471</v>
      </c>
      <c r="D3868" s="823" t="s">
        <v>6113</v>
      </c>
      <c r="E3868" s="824" t="s">
        <v>3503</v>
      </c>
      <c r="F3868" s="822" t="s">
        <v>3466</v>
      </c>
      <c r="G3868" s="822" t="s">
        <v>3811</v>
      </c>
      <c r="H3868" s="822" t="s">
        <v>662</v>
      </c>
      <c r="I3868" s="822" t="s">
        <v>3053</v>
      </c>
      <c r="J3868" s="822" t="s">
        <v>3054</v>
      </c>
      <c r="K3868" s="822" t="s">
        <v>3055</v>
      </c>
      <c r="L3868" s="825">
        <v>113.16</v>
      </c>
      <c r="M3868" s="825">
        <v>113.16</v>
      </c>
      <c r="N3868" s="822">
        <v>1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21</v>
      </c>
      <c r="B3869" s="822" t="s">
        <v>3465</v>
      </c>
      <c r="C3869" s="822" t="s">
        <v>3471</v>
      </c>
      <c r="D3869" s="823" t="s">
        <v>6113</v>
      </c>
      <c r="E3869" s="824" t="s">
        <v>3503</v>
      </c>
      <c r="F3869" s="822" t="s">
        <v>3466</v>
      </c>
      <c r="G3869" s="822" t="s">
        <v>3811</v>
      </c>
      <c r="H3869" s="822" t="s">
        <v>662</v>
      </c>
      <c r="I3869" s="822" t="s">
        <v>3056</v>
      </c>
      <c r="J3869" s="822" t="s">
        <v>3054</v>
      </c>
      <c r="K3869" s="822" t="s">
        <v>3057</v>
      </c>
      <c r="L3869" s="825">
        <v>169.73</v>
      </c>
      <c r="M3869" s="825">
        <v>509.18999999999994</v>
      </c>
      <c r="N3869" s="822">
        <v>3</v>
      </c>
      <c r="O3869" s="826">
        <v>1.5</v>
      </c>
      <c r="P3869" s="825">
        <v>339.46</v>
      </c>
      <c r="Q3869" s="827">
        <v>0.66666666666666674</v>
      </c>
      <c r="R3869" s="822">
        <v>2</v>
      </c>
      <c r="S3869" s="827">
        <v>0.66666666666666663</v>
      </c>
      <c r="T3869" s="826">
        <v>1</v>
      </c>
      <c r="U3869" s="828">
        <v>0.66666666666666663</v>
      </c>
    </row>
    <row r="3870" spans="1:21" ht="14.45" customHeight="1" x14ac:dyDescent="0.2">
      <c r="A3870" s="821">
        <v>21</v>
      </c>
      <c r="B3870" s="822" t="s">
        <v>3465</v>
      </c>
      <c r="C3870" s="822" t="s">
        <v>3471</v>
      </c>
      <c r="D3870" s="823" t="s">
        <v>6113</v>
      </c>
      <c r="E3870" s="824" t="s">
        <v>3503</v>
      </c>
      <c r="F3870" s="822" t="s">
        <v>3466</v>
      </c>
      <c r="G3870" s="822" t="s">
        <v>3811</v>
      </c>
      <c r="H3870" s="822" t="s">
        <v>662</v>
      </c>
      <c r="I3870" s="822" t="s">
        <v>3058</v>
      </c>
      <c r="J3870" s="822" t="s">
        <v>3054</v>
      </c>
      <c r="K3870" s="822" t="s">
        <v>1952</v>
      </c>
      <c r="L3870" s="825">
        <v>339.47</v>
      </c>
      <c r="M3870" s="825">
        <v>4073.6400000000003</v>
      </c>
      <c r="N3870" s="822">
        <v>12</v>
      </c>
      <c r="O3870" s="826">
        <v>7.5</v>
      </c>
      <c r="P3870" s="825">
        <v>1357.88</v>
      </c>
      <c r="Q3870" s="827">
        <v>0.33333333333333331</v>
      </c>
      <c r="R3870" s="822">
        <v>4</v>
      </c>
      <c r="S3870" s="827">
        <v>0.33333333333333331</v>
      </c>
      <c r="T3870" s="826">
        <v>2.5</v>
      </c>
      <c r="U3870" s="828">
        <v>0.33333333333333331</v>
      </c>
    </row>
    <row r="3871" spans="1:21" ht="14.45" customHeight="1" x14ac:dyDescent="0.2">
      <c r="A3871" s="821">
        <v>21</v>
      </c>
      <c r="B3871" s="822" t="s">
        <v>3465</v>
      </c>
      <c r="C3871" s="822" t="s">
        <v>3471</v>
      </c>
      <c r="D3871" s="823" t="s">
        <v>6113</v>
      </c>
      <c r="E3871" s="824" t="s">
        <v>3503</v>
      </c>
      <c r="F3871" s="822" t="s">
        <v>3466</v>
      </c>
      <c r="G3871" s="822" t="s">
        <v>3814</v>
      </c>
      <c r="H3871" s="822" t="s">
        <v>329</v>
      </c>
      <c r="I3871" s="822" t="s">
        <v>5884</v>
      </c>
      <c r="J3871" s="822" t="s">
        <v>1221</v>
      </c>
      <c r="K3871" s="822" t="s">
        <v>5885</v>
      </c>
      <c r="L3871" s="825">
        <v>84.39</v>
      </c>
      <c r="M3871" s="825">
        <v>253.17000000000002</v>
      </c>
      <c r="N3871" s="822">
        <v>3</v>
      </c>
      <c r="O3871" s="826">
        <v>2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21</v>
      </c>
      <c r="B3872" s="822" t="s">
        <v>3465</v>
      </c>
      <c r="C3872" s="822" t="s">
        <v>3471</v>
      </c>
      <c r="D3872" s="823" t="s">
        <v>6113</v>
      </c>
      <c r="E3872" s="824" t="s">
        <v>3503</v>
      </c>
      <c r="F3872" s="822" t="s">
        <v>3466</v>
      </c>
      <c r="G3872" s="822" t="s">
        <v>4349</v>
      </c>
      <c r="H3872" s="822" t="s">
        <v>329</v>
      </c>
      <c r="I3872" s="822" t="s">
        <v>5414</v>
      </c>
      <c r="J3872" s="822" t="s">
        <v>1406</v>
      </c>
      <c r="K3872" s="822" t="s">
        <v>1407</v>
      </c>
      <c r="L3872" s="825">
        <v>0</v>
      </c>
      <c r="M3872" s="825">
        <v>0</v>
      </c>
      <c r="N3872" s="822">
        <v>1</v>
      </c>
      <c r="O3872" s="826">
        <v>1</v>
      </c>
      <c r="P3872" s="825"/>
      <c r="Q3872" s="827"/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21</v>
      </c>
      <c r="B3873" s="822" t="s">
        <v>3465</v>
      </c>
      <c r="C3873" s="822" t="s">
        <v>3471</v>
      </c>
      <c r="D3873" s="823" t="s">
        <v>6113</v>
      </c>
      <c r="E3873" s="824" t="s">
        <v>3503</v>
      </c>
      <c r="F3873" s="822" t="s">
        <v>3466</v>
      </c>
      <c r="G3873" s="822" t="s">
        <v>3825</v>
      </c>
      <c r="H3873" s="822" t="s">
        <v>329</v>
      </c>
      <c r="I3873" s="822" t="s">
        <v>3826</v>
      </c>
      <c r="J3873" s="822" t="s">
        <v>1154</v>
      </c>
      <c r="K3873" s="822" t="s">
        <v>3827</v>
      </c>
      <c r="L3873" s="825">
        <v>98.89</v>
      </c>
      <c r="M3873" s="825">
        <v>98.89</v>
      </c>
      <c r="N3873" s="822">
        <v>1</v>
      </c>
      <c r="O3873" s="826">
        <v>0.5</v>
      </c>
      <c r="P3873" s="825"/>
      <c r="Q3873" s="827">
        <v>0</v>
      </c>
      <c r="R3873" s="822"/>
      <c r="S3873" s="827">
        <v>0</v>
      </c>
      <c r="T3873" s="826"/>
      <c r="U3873" s="828">
        <v>0</v>
      </c>
    </row>
    <row r="3874" spans="1:21" ht="14.45" customHeight="1" x14ac:dyDescent="0.2">
      <c r="A3874" s="821">
        <v>21</v>
      </c>
      <c r="B3874" s="822" t="s">
        <v>3465</v>
      </c>
      <c r="C3874" s="822" t="s">
        <v>3471</v>
      </c>
      <c r="D3874" s="823" t="s">
        <v>6113</v>
      </c>
      <c r="E3874" s="824" t="s">
        <v>3503</v>
      </c>
      <c r="F3874" s="822" t="s">
        <v>3466</v>
      </c>
      <c r="G3874" s="822" t="s">
        <v>3825</v>
      </c>
      <c r="H3874" s="822" t="s">
        <v>329</v>
      </c>
      <c r="I3874" s="822" t="s">
        <v>3828</v>
      </c>
      <c r="J3874" s="822" t="s">
        <v>1158</v>
      </c>
      <c r="K3874" s="822" t="s">
        <v>3829</v>
      </c>
      <c r="L3874" s="825">
        <v>59.33</v>
      </c>
      <c r="M3874" s="825">
        <v>355.98</v>
      </c>
      <c r="N3874" s="822">
        <v>6</v>
      </c>
      <c r="O3874" s="826">
        <v>4</v>
      </c>
      <c r="P3874" s="825">
        <v>118.66</v>
      </c>
      <c r="Q3874" s="827">
        <v>0.33333333333333331</v>
      </c>
      <c r="R3874" s="822">
        <v>2</v>
      </c>
      <c r="S3874" s="827">
        <v>0.33333333333333331</v>
      </c>
      <c r="T3874" s="826">
        <v>1</v>
      </c>
      <c r="U3874" s="828">
        <v>0.25</v>
      </c>
    </row>
    <row r="3875" spans="1:21" ht="14.45" customHeight="1" x14ac:dyDescent="0.2">
      <c r="A3875" s="821">
        <v>21</v>
      </c>
      <c r="B3875" s="822" t="s">
        <v>3465</v>
      </c>
      <c r="C3875" s="822" t="s">
        <v>3471</v>
      </c>
      <c r="D3875" s="823" t="s">
        <v>6113</v>
      </c>
      <c r="E3875" s="824" t="s">
        <v>3503</v>
      </c>
      <c r="F3875" s="822" t="s">
        <v>3466</v>
      </c>
      <c r="G3875" s="822" t="s">
        <v>3830</v>
      </c>
      <c r="H3875" s="822" t="s">
        <v>329</v>
      </c>
      <c r="I3875" s="822" t="s">
        <v>4353</v>
      </c>
      <c r="J3875" s="822" t="s">
        <v>1608</v>
      </c>
      <c r="K3875" s="822" t="s">
        <v>1609</v>
      </c>
      <c r="L3875" s="825">
        <v>49.04</v>
      </c>
      <c r="M3875" s="825">
        <v>98.08</v>
      </c>
      <c r="N3875" s="822">
        <v>2</v>
      </c>
      <c r="O3875" s="826">
        <v>1.5</v>
      </c>
      <c r="P3875" s="825">
        <v>49.04</v>
      </c>
      <c r="Q3875" s="827">
        <v>0.5</v>
      </c>
      <c r="R3875" s="822">
        <v>1</v>
      </c>
      <c r="S3875" s="827">
        <v>0.5</v>
      </c>
      <c r="T3875" s="826">
        <v>0.5</v>
      </c>
      <c r="U3875" s="828">
        <v>0.33333333333333331</v>
      </c>
    </row>
    <row r="3876" spans="1:21" ht="14.45" customHeight="1" x14ac:dyDescent="0.2">
      <c r="A3876" s="821">
        <v>21</v>
      </c>
      <c r="B3876" s="822" t="s">
        <v>3465</v>
      </c>
      <c r="C3876" s="822" t="s">
        <v>3471</v>
      </c>
      <c r="D3876" s="823" t="s">
        <v>6113</v>
      </c>
      <c r="E3876" s="824" t="s">
        <v>3503</v>
      </c>
      <c r="F3876" s="822" t="s">
        <v>3466</v>
      </c>
      <c r="G3876" s="822" t="s">
        <v>3841</v>
      </c>
      <c r="H3876" s="822" t="s">
        <v>329</v>
      </c>
      <c r="I3876" s="822" t="s">
        <v>3842</v>
      </c>
      <c r="J3876" s="822" t="s">
        <v>3843</v>
      </c>
      <c r="K3876" s="822" t="s">
        <v>3844</v>
      </c>
      <c r="L3876" s="825">
        <v>91.78</v>
      </c>
      <c r="M3876" s="825">
        <v>91.78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21</v>
      </c>
      <c r="B3877" s="822" t="s">
        <v>3465</v>
      </c>
      <c r="C3877" s="822" t="s">
        <v>3471</v>
      </c>
      <c r="D3877" s="823" t="s">
        <v>6113</v>
      </c>
      <c r="E3877" s="824" t="s">
        <v>3503</v>
      </c>
      <c r="F3877" s="822" t="s">
        <v>3466</v>
      </c>
      <c r="G3877" s="822" t="s">
        <v>3845</v>
      </c>
      <c r="H3877" s="822" t="s">
        <v>662</v>
      </c>
      <c r="I3877" s="822" t="s">
        <v>3263</v>
      </c>
      <c r="J3877" s="822" t="s">
        <v>1143</v>
      </c>
      <c r="K3877" s="822" t="s">
        <v>3264</v>
      </c>
      <c r="L3877" s="825">
        <v>773.45</v>
      </c>
      <c r="M3877" s="825">
        <v>2320.3500000000004</v>
      </c>
      <c r="N3877" s="822">
        <v>3</v>
      </c>
      <c r="O3877" s="826">
        <v>2.5</v>
      </c>
      <c r="P3877" s="825">
        <v>1546.9</v>
      </c>
      <c r="Q3877" s="827">
        <v>0.66666666666666663</v>
      </c>
      <c r="R3877" s="822">
        <v>2</v>
      </c>
      <c r="S3877" s="827">
        <v>0.66666666666666663</v>
      </c>
      <c r="T3877" s="826">
        <v>1.5</v>
      </c>
      <c r="U3877" s="828">
        <v>0.6</v>
      </c>
    </row>
    <row r="3878" spans="1:21" ht="14.45" customHeight="1" x14ac:dyDescent="0.2">
      <c r="A3878" s="821">
        <v>21</v>
      </c>
      <c r="B3878" s="822" t="s">
        <v>3465</v>
      </c>
      <c r="C3878" s="822" t="s">
        <v>3471</v>
      </c>
      <c r="D3878" s="823" t="s">
        <v>6113</v>
      </c>
      <c r="E3878" s="824" t="s">
        <v>3503</v>
      </c>
      <c r="F3878" s="822" t="s">
        <v>3466</v>
      </c>
      <c r="G3878" s="822" t="s">
        <v>3846</v>
      </c>
      <c r="H3878" s="822" t="s">
        <v>329</v>
      </c>
      <c r="I3878" s="822" t="s">
        <v>3847</v>
      </c>
      <c r="J3878" s="822" t="s">
        <v>1761</v>
      </c>
      <c r="K3878" s="822" t="s">
        <v>3848</v>
      </c>
      <c r="L3878" s="825">
        <v>42.14</v>
      </c>
      <c r="M3878" s="825">
        <v>84.28</v>
      </c>
      <c r="N3878" s="822">
        <v>2</v>
      </c>
      <c r="O3878" s="826">
        <v>1.5</v>
      </c>
      <c r="P3878" s="825"/>
      <c r="Q3878" s="827">
        <v>0</v>
      </c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21</v>
      </c>
      <c r="B3879" s="822" t="s">
        <v>3465</v>
      </c>
      <c r="C3879" s="822" t="s">
        <v>3471</v>
      </c>
      <c r="D3879" s="823" t="s">
        <v>6113</v>
      </c>
      <c r="E3879" s="824" t="s">
        <v>3503</v>
      </c>
      <c r="F3879" s="822" t="s">
        <v>3466</v>
      </c>
      <c r="G3879" s="822" t="s">
        <v>3852</v>
      </c>
      <c r="H3879" s="822" t="s">
        <v>329</v>
      </c>
      <c r="I3879" s="822" t="s">
        <v>3853</v>
      </c>
      <c r="J3879" s="822" t="s">
        <v>900</v>
      </c>
      <c r="K3879" s="822" t="s">
        <v>3854</v>
      </c>
      <c r="L3879" s="825">
        <v>25.53</v>
      </c>
      <c r="M3879" s="825">
        <v>51.06</v>
      </c>
      <c r="N3879" s="822">
        <v>2</v>
      </c>
      <c r="O3879" s="826">
        <v>1</v>
      </c>
      <c r="P3879" s="825">
        <v>51.06</v>
      </c>
      <c r="Q3879" s="827">
        <v>1</v>
      </c>
      <c r="R3879" s="822">
        <v>2</v>
      </c>
      <c r="S3879" s="827">
        <v>1</v>
      </c>
      <c r="T3879" s="826">
        <v>1</v>
      </c>
      <c r="U3879" s="828">
        <v>1</v>
      </c>
    </row>
    <row r="3880" spans="1:21" ht="14.45" customHeight="1" x14ac:dyDescent="0.2">
      <c r="A3880" s="821">
        <v>21</v>
      </c>
      <c r="B3880" s="822" t="s">
        <v>3465</v>
      </c>
      <c r="C3880" s="822" t="s">
        <v>3471</v>
      </c>
      <c r="D3880" s="823" t="s">
        <v>6113</v>
      </c>
      <c r="E3880" s="824" t="s">
        <v>3503</v>
      </c>
      <c r="F3880" s="822" t="s">
        <v>3466</v>
      </c>
      <c r="G3880" s="822" t="s">
        <v>3855</v>
      </c>
      <c r="H3880" s="822" t="s">
        <v>329</v>
      </c>
      <c r="I3880" s="822" t="s">
        <v>5886</v>
      </c>
      <c r="J3880" s="822" t="s">
        <v>1364</v>
      </c>
      <c r="K3880" s="822" t="s">
        <v>5887</v>
      </c>
      <c r="L3880" s="825">
        <v>0</v>
      </c>
      <c r="M3880" s="825">
        <v>0</v>
      </c>
      <c r="N3880" s="822">
        <v>1</v>
      </c>
      <c r="O3880" s="826">
        <v>1</v>
      </c>
      <c r="P3880" s="825">
        <v>0</v>
      </c>
      <c r="Q3880" s="827"/>
      <c r="R3880" s="822">
        <v>1</v>
      </c>
      <c r="S3880" s="827">
        <v>1</v>
      </c>
      <c r="T3880" s="826">
        <v>1</v>
      </c>
      <c r="U3880" s="828">
        <v>1</v>
      </c>
    </row>
    <row r="3881" spans="1:21" ht="14.45" customHeight="1" x14ac:dyDescent="0.2">
      <c r="A3881" s="821">
        <v>21</v>
      </c>
      <c r="B3881" s="822" t="s">
        <v>3465</v>
      </c>
      <c r="C3881" s="822" t="s">
        <v>3471</v>
      </c>
      <c r="D3881" s="823" t="s">
        <v>6113</v>
      </c>
      <c r="E3881" s="824" t="s">
        <v>3503</v>
      </c>
      <c r="F3881" s="822" t="s">
        <v>3466</v>
      </c>
      <c r="G3881" s="822" t="s">
        <v>3857</v>
      </c>
      <c r="H3881" s="822" t="s">
        <v>662</v>
      </c>
      <c r="I3881" s="822" t="s">
        <v>3858</v>
      </c>
      <c r="J3881" s="822" t="s">
        <v>3859</v>
      </c>
      <c r="K3881" s="822" t="s">
        <v>3860</v>
      </c>
      <c r="L3881" s="825">
        <v>1651.16</v>
      </c>
      <c r="M3881" s="825">
        <v>4953.4800000000005</v>
      </c>
      <c r="N3881" s="822">
        <v>3</v>
      </c>
      <c r="O3881" s="826">
        <v>3</v>
      </c>
      <c r="P3881" s="825">
        <v>4953.4800000000005</v>
      </c>
      <c r="Q3881" s="827">
        <v>1</v>
      </c>
      <c r="R3881" s="822">
        <v>3</v>
      </c>
      <c r="S3881" s="827">
        <v>1</v>
      </c>
      <c r="T3881" s="826">
        <v>3</v>
      </c>
      <c r="U3881" s="828">
        <v>1</v>
      </c>
    </row>
    <row r="3882" spans="1:21" ht="14.45" customHeight="1" x14ac:dyDescent="0.2">
      <c r="A3882" s="821">
        <v>21</v>
      </c>
      <c r="B3882" s="822" t="s">
        <v>3465</v>
      </c>
      <c r="C3882" s="822" t="s">
        <v>3471</v>
      </c>
      <c r="D3882" s="823" t="s">
        <v>6113</v>
      </c>
      <c r="E3882" s="824" t="s">
        <v>3503</v>
      </c>
      <c r="F3882" s="822" t="s">
        <v>3466</v>
      </c>
      <c r="G3882" s="822" t="s">
        <v>3873</v>
      </c>
      <c r="H3882" s="822" t="s">
        <v>329</v>
      </c>
      <c r="I3882" s="822" t="s">
        <v>3875</v>
      </c>
      <c r="J3882" s="822" t="s">
        <v>833</v>
      </c>
      <c r="K3882" s="822" t="s">
        <v>3876</v>
      </c>
      <c r="L3882" s="825">
        <v>73.989999999999995</v>
      </c>
      <c r="M3882" s="825">
        <v>73.989999999999995</v>
      </c>
      <c r="N3882" s="822">
        <v>1</v>
      </c>
      <c r="O3882" s="826">
        <v>0.5</v>
      </c>
      <c r="P3882" s="825">
        <v>73.989999999999995</v>
      </c>
      <c r="Q3882" s="827">
        <v>1</v>
      </c>
      <c r="R3882" s="822">
        <v>1</v>
      </c>
      <c r="S3882" s="827">
        <v>1</v>
      </c>
      <c r="T3882" s="826">
        <v>0.5</v>
      </c>
      <c r="U3882" s="828">
        <v>1</v>
      </c>
    </row>
    <row r="3883" spans="1:21" ht="14.45" customHeight="1" x14ac:dyDescent="0.2">
      <c r="A3883" s="821">
        <v>21</v>
      </c>
      <c r="B3883" s="822" t="s">
        <v>3465</v>
      </c>
      <c r="C3883" s="822" t="s">
        <v>3471</v>
      </c>
      <c r="D3883" s="823" t="s">
        <v>6113</v>
      </c>
      <c r="E3883" s="824" t="s">
        <v>3503</v>
      </c>
      <c r="F3883" s="822" t="s">
        <v>3466</v>
      </c>
      <c r="G3883" s="822" t="s">
        <v>3900</v>
      </c>
      <c r="H3883" s="822" t="s">
        <v>329</v>
      </c>
      <c r="I3883" s="822" t="s">
        <v>3903</v>
      </c>
      <c r="J3883" s="822" t="s">
        <v>673</v>
      </c>
      <c r="K3883" s="822" t="s">
        <v>674</v>
      </c>
      <c r="L3883" s="825">
        <v>109.72</v>
      </c>
      <c r="M3883" s="825">
        <v>109.72</v>
      </c>
      <c r="N3883" s="822">
        <v>1</v>
      </c>
      <c r="O3883" s="826">
        <v>0.5</v>
      </c>
      <c r="P3883" s="825">
        <v>109.72</v>
      </c>
      <c r="Q3883" s="827">
        <v>1</v>
      </c>
      <c r="R3883" s="822">
        <v>1</v>
      </c>
      <c r="S3883" s="827">
        <v>1</v>
      </c>
      <c r="T3883" s="826">
        <v>0.5</v>
      </c>
      <c r="U3883" s="828">
        <v>1</v>
      </c>
    </row>
    <row r="3884" spans="1:21" ht="14.45" customHeight="1" x14ac:dyDescent="0.2">
      <c r="A3884" s="821">
        <v>21</v>
      </c>
      <c r="B3884" s="822" t="s">
        <v>3465</v>
      </c>
      <c r="C3884" s="822" t="s">
        <v>3471</v>
      </c>
      <c r="D3884" s="823" t="s">
        <v>6113</v>
      </c>
      <c r="E3884" s="824" t="s">
        <v>3503</v>
      </c>
      <c r="F3884" s="822" t="s">
        <v>3466</v>
      </c>
      <c r="G3884" s="822" t="s">
        <v>3567</v>
      </c>
      <c r="H3884" s="822" t="s">
        <v>329</v>
      </c>
      <c r="I3884" s="822" t="s">
        <v>3568</v>
      </c>
      <c r="J3884" s="822" t="s">
        <v>984</v>
      </c>
      <c r="K3884" s="822" t="s">
        <v>1340</v>
      </c>
      <c r="L3884" s="825">
        <v>163.54</v>
      </c>
      <c r="M3884" s="825">
        <v>327.08</v>
      </c>
      <c r="N3884" s="822">
        <v>2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21</v>
      </c>
      <c r="B3885" s="822" t="s">
        <v>3465</v>
      </c>
      <c r="C3885" s="822" t="s">
        <v>3471</v>
      </c>
      <c r="D3885" s="823" t="s">
        <v>6113</v>
      </c>
      <c r="E3885" s="824" t="s">
        <v>3503</v>
      </c>
      <c r="F3885" s="822" t="s">
        <v>3466</v>
      </c>
      <c r="G3885" s="822" t="s">
        <v>3567</v>
      </c>
      <c r="H3885" s="822" t="s">
        <v>329</v>
      </c>
      <c r="I3885" s="822" t="s">
        <v>3904</v>
      </c>
      <c r="J3885" s="822" t="s">
        <v>984</v>
      </c>
      <c r="K3885" s="822" t="s">
        <v>1340</v>
      </c>
      <c r="L3885" s="825">
        <v>163.54</v>
      </c>
      <c r="M3885" s="825">
        <v>163.54</v>
      </c>
      <c r="N3885" s="822">
        <v>1</v>
      </c>
      <c r="O3885" s="826">
        <v>1</v>
      </c>
      <c r="P3885" s="825"/>
      <c r="Q3885" s="827">
        <v>0</v>
      </c>
      <c r="R3885" s="822"/>
      <c r="S3885" s="827">
        <v>0</v>
      </c>
      <c r="T3885" s="826"/>
      <c r="U3885" s="828">
        <v>0</v>
      </c>
    </row>
    <row r="3886" spans="1:21" ht="14.45" customHeight="1" x14ac:dyDescent="0.2">
      <c r="A3886" s="821">
        <v>21</v>
      </c>
      <c r="B3886" s="822" t="s">
        <v>3465</v>
      </c>
      <c r="C3886" s="822" t="s">
        <v>3471</v>
      </c>
      <c r="D3886" s="823" t="s">
        <v>6113</v>
      </c>
      <c r="E3886" s="824" t="s">
        <v>3503</v>
      </c>
      <c r="F3886" s="822" t="s">
        <v>3466</v>
      </c>
      <c r="G3886" s="822" t="s">
        <v>3919</v>
      </c>
      <c r="H3886" s="822" t="s">
        <v>662</v>
      </c>
      <c r="I3886" s="822" t="s">
        <v>3920</v>
      </c>
      <c r="J3886" s="822" t="s">
        <v>3921</v>
      </c>
      <c r="K3886" s="822" t="s">
        <v>776</v>
      </c>
      <c r="L3886" s="825">
        <v>219.25</v>
      </c>
      <c r="M3886" s="825">
        <v>14032</v>
      </c>
      <c r="N3886" s="822">
        <v>64</v>
      </c>
      <c r="O3886" s="826">
        <v>19</v>
      </c>
      <c r="P3886" s="825">
        <v>4823.5</v>
      </c>
      <c r="Q3886" s="827">
        <v>0.34375</v>
      </c>
      <c r="R3886" s="822">
        <v>22</v>
      </c>
      <c r="S3886" s="827">
        <v>0.34375</v>
      </c>
      <c r="T3886" s="826">
        <v>7</v>
      </c>
      <c r="U3886" s="828">
        <v>0.36842105263157893</v>
      </c>
    </row>
    <row r="3887" spans="1:21" ht="14.45" customHeight="1" x14ac:dyDescent="0.2">
      <c r="A3887" s="821">
        <v>21</v>
      </c>
      <c r="B3887" s="822" t="s">
        <v>3465</v>
      </c>
      <c r="C3887" s="822" t="s">
        <v>3471</v>
      </c>
      <c r="D3887" s="823" t="s">
        <v>6113</v>
      </c>
      <c r="E3887" s="824" t="s">
        <v>3503</v>
      </c>
      <c r="F3887" s="822" t="s">
        <v>3466</v>
      </c>
      <c r="G3887" s="822" t="s">
        <v>5309</v>
      </c>
      <c r="H3887" s="822" t="s">
        <v>329</v>
      </c>
      <c r="I3887" s="822" t="s">
        <v>5310</v>
      </c>
      <c r="J3887" s="822" t="s">
        <v>1239</v>
      </c>
      <c r="K3887" s="822" t="s">
        <v>5311</v>
      </c>
      <c r="L3887" s="825">
        <v>0</v>
      </c>
      <c r="M3887" s="825">
        <v>0</v>
      </c>
      <c r="N3887" s="822">
        <v>1</v>
      </c>
      <c r="O3887" s="826">
        <v>0.5</v>
      </c>
      <c r="P3887" s="825">
        <v>0</v>
      </c>
      <c r="Q3887" s="827"/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21</v>
      </c>
      <c r="B3888" s="822" t="s">
        <v>3465</v>
      </c>
      <c r="C3888" s="822" t="s">
        <v>3471</v>
      </c>
      <c r="D3888" s="823" t="s">
        <v>6113</v>
      </c>
      <c r="E3888" s="824" t="s">
        <v>3503</v>
      </c>
      <c r="F3888" s="822" t="s">
        <v>3466</v>
      </c>
      <c r="G3888" s="822" t="s">
        <v>3934</v>
      </c>
      <c r="H3888" s="822" t="s">
        <v>329</v>
      </c>
      <c r="I3888" s="822" t="s">
        <v>3935</v>
      </c>
      <c r="J3888" s="822" t="s">
        <v>3936</v>
      </c>
      <c r="K3888" s="822" t="s">
        <v>3937</v>
      </c>
      <c r="L3888" s="825">
        <v>248.55</v>
      </c>
      <c r="M3888" s="825">
        <v>1491.3000000000002</v>
      </c>
      <c r="N3888" s="822">
        <v>6</v>
      </c>
      <c r="O3888" s="826">
        <v>5.5</v>
      </c>
      <c r="P3888" s="825">
        <v>497.1</v>
      </c>
      <c r="Q3888" s="827">
        <v>0.33333333333333331</v>
      </c>
      <c r="R3888" s="822">
        <v>2</v>
      </c>
      <c r="S3888" s="827">
        <v>0.33333333333333331</v>
      </c>
      <c r="T3888" s="826">
        <v>2</v>
      </c>
      <c r="U3888" s="828">
        <v>0.36363636363636365</v>
      </c>
    </row>
    <row r="3889" spans="1:21" ht="14.45" customHeight="1" x14ac:dyDescent="0.2">
      <c r="A3889" s="821">
        <v>21</v>
      </c>
      <c r="B3889" s="822" t="s">
        <v>3465</v>
      </c>
      <c r="C3889" s="822" t="s">
        <v>3471</v>
      </c>
      <c r="D3889" s="823" t="s">
        <v>6113</v>
      </c>
      <c r="E3889" s="824" t="s">
        <v>3503</v>
      </c>
      <c r="F3889" s="822" t="s">
        <v>3466</v>
      </c>
      <c r="G3889" s="822" t="s">
        <v>3934</v>
      </c>
      <c r="H3889" s="822" t="s">
        <v>329</v>
      </c>
      <c r="I3889" s="822" t="s">
        <v>3938</v>
      </c>
      <c r="J3889" s="822" t="s">
        <v>3936</v>
      </c>
      <c r="K3889" s="822" t="s">
        <v>3937</v>
      </c>
      <c r="L3889" s="825">
        <v>248.55</v>
      </c>
      <c r="M3889" s="825">
        <v>248.55</v>
      </c>
      <c r="N3889" s="822">
        <v>1</v>
      </c>
      <c r="O3889" s="826">
        <v>1</v>
      </c>
      <c r="P3889" s="825">
        <v>248.55</v>
      </c>
      <c r="Q3889" s="827">
        <v>1</v>
      </c>
      <c r="R3889" s="822">
        <v>1</v>
      </c>
      <c r="S3889" s="827">
        <v>1</v>
      </c>
      <c r="T3889" s="826">
        <v>1</v>
      </c>
      <c r="U3889" s="828">
        <v>1</v>
      </c>
    </row>
    <row r="3890" spans="1:21" ht="14.45" customHeight="1" x14ac:dyDescent="0.2">
      <c r="A3890" s="821">
        <v>21</v>
      </c>
      <c r="B3890" s="822" t="s">
        <v>3465</v>
      </c>
      <c r="C3890" s="822" t="s">
        <v>3471</v>
      </c>
      <c r="D3890" s="823" t="s">
        <v>6113</v>
      </c>
      <c r="E3890" s="824" t="s">
        <v>3503</v>
      </c>
      <c r="F3890" s="822" t="s">
        <v>3466</v>
      </c>
      <c r="G3890" s="822" t="s">
        <v>5217</v>
      </c>
      <c r="H3890" s="822" t="s">
        <v>329</v>
      </c>
      <c r="I3890" s="822" t="s">
        <v>5218</v>
      </c>
      <c r="J3890" s="822" t="s">
        <v>5219</v>
      </c>
      <c r="K3890" s="822" t="s">
        <v>5220</v>
      </c>
      <c r="L3890" s="825">
        <v>137.88</v>
      </c>
      <c r="M3890" s="825">
        <v>137.88</v>
      </c>
      <c r="N3890" s="822">
        <v>1</v>
      </c>
      <c r="O3890" s="826">
        <v>1</v>
      </c>
      <c r="P3890" s="825">
        <v>137.88</v>
      </c>
      <c r="Q3890" s="827">
        <v>1</v>
      </c>
      <c r="R3890" s="822">
        <v>1</v>
      </c>
      <c r="S3890" s="827">
        <v>1</v>
      </c>
      <c r="T3890" s="826">
        <v>1</v>
      </c>
      <c r="U3890" s="828">
        <v>1</v>
      </c>
    </row>
    <row r="3891" spans="1:21" ht="14.45" customHeight="1" x14ac:dyDescent="0.2">
      <c r="A3891" s="821">
        <v>21</v>
      </c>
      <c r="B3891" s="822" t="s">
        <v>3465</v>
      </c>
      <c r="C3891" s="822" t="s">
        <v>3471</v>
      </c>
      <c r="D3891" s="823" t="s">
        <v>6113</v>
      </c>
      <c r="E3891" s="824" t="s">
        <v>3503</v>
      </c>
      <c r="F3891" s="822" t="s">
        <v>3466</v>
      </c>
      <c r="G3891" s="822" t="s">
        <v>3945</v>
      </c>
      <c r="H3891" s="822" t="s">
        <v>662</v>
      </c>
      <c r="I3891" s="822" t="s">
        <v>2689</v>
      </c>
      <c r="J3891" s="822" t="s">
        <v>2685</v>
      </c>
      <c r="K3891" s="822" t="s">
        <v>2690</v>
      </c>
      <c r="L3891" s="825">
        <v>73.45</v>
      </c>
      <c r="M3891" s="825">
        <v>73.45</v>
      </c>
      <c r="N3891" s="822">
        <v>1</v>
      </c>
      <c r="O3891" s="826">
        <v>0.5</v>
      </c>
      <c r="P3891" s="825"/>
      <c r="Q3891" s="827">
        <v>0</v>
      </c>
      <c r="R3891" s="822"/>
      <c r="S3891" s="827">
        <v>0</v>
      </c>
      <c r="T3891" s="826"/>
      <c r="U3891" s="828">
        <v>0</v>
      </c>
    </row>
    <row r="3892" spans="1:21" ht="14.45" customHeight="1" x14ac:dyDescent="0.2">
      <c r="A3892" s="821">
        <v>21</v>
      </c>
      <c r="B3892" s="822" t="s">
        <v>3465</v>
      </c>
      <c r="C3892" s="822" t="s">
        <v>3471</v>
      </c>
      <c r="D3892" s="823" t="s">
        <v>6113</v>
      </c>
      <c r="E3892" s="824" t="s">
        <v>3503</v>
      </c>
      <c r="F3892" s="822" t="s">
        <v>3466</v>
      </c>
      <c r="G3892" s="822" t="s">
        <v>3530</v>
      </c>
      <c r="H3892" s="822" t="s">
        <v>329</v>
      </c>
      <c r="I3892" s="822" t="s">
        <v>3531</v>
      </c>
      <c r="J3892" s="822" t="s">
        <v>862</v>
      </c>
      <c r="K3892" s="822" t="s">
        <v>3532</v>
      </c>
      <c r="L3892" s="825">
        <v>53.57</v>
      </c>
      <c r="M3892" s="825">
        <v>1392.8200000000004</v>
      </c>
      <c r="N3892" s="822">
        <v>26</v>
      </c>
      <c r="O3892" s="826">
        <v>14</v>
      </c>
      <c r="P3892" s="825">
        <v>535.70000000000005</v>
      </c>
      <c r="Q3892" s="827">
        <v>0.38461538461538453</v>
      </c>
      <c r="R3892" s="822">
        <v>10</v>
      </c>
      <c r="S3892" s="827">
        <v>0.38461538461538464</v>
      </c>
      <c r="T3892" s="826">
        <v>5</v>
      </c>
      <c r="U3892" s="828">
        <v>0.35714285714285715</v>
      </c>
    </row>
    <row r="3893" spans="1:21" ht="14.45" customHeight="1" x14ac:dyDescent="0.2">
      <c r="A3893" s="821">
        <v>21</v>
      </c>
      <c r="B3893" s="822" t="s">
        <v>3465</v>
      </c>
      <c r="C3893" s="822" t="s">
        <v>3471</v>
      </c>
      <c r="D3893" s="823" t="s">
        <v>6113</v>
      </c>
      <c r="E3893" s="824" t="s">
        <v>3503</v>
      </c>
      <c r="F3893" s="822" t="s">
        <v>3466</v>
      </c>
      <c r="G3893" s="822" t="s">
        <v>4406</v>
      </c>
      <c r="H3893" s="822" t="s">
        <v>662</v>
      </c>
      <c r="I3893" s="822" t="s">
        <v>2752</v>
      </c>
      <c r="J3893" s="822" t="s">
        <v>757</v>
      </c>
      <c r="K3893" s="822" t="s">
        <v>758</v>
      </c>
      <c r="L3893" s="825">
        <v>38.04</v>
      </c>
      <c r="M3893" s="825">
        <v>38.04</v>
      </c>
      <c r="N3893" s="822">
        <v>1</v>
      </c>
      <c r="O3893" s="826">
        <v>1</v>
      </c>
      <c r="P3893" s="825">
        <v>38.04</v>
      </c>
      <c r="Q3893" s="827">
        <v>1</v>
      </c>
      <c r="R3893" s="822">
        <v>1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21</v>
      </c>
      <c r="B3894" s="822" t="s">
        <v>3465</v>
      </c>
      <c r="C3894" s="822" t="s">
        <v>3471</v>
      </c>
      <c r="D3894" s="823" t="s">
        <v>6113</v>
      </c>
      <c r="E3894" s="824" t="s">
        <v>3503</v>
      </c>
      <c r="F3894" s="822" t="s">
        <v>3466</v>
      </c>
      <c r="G3894" s="822" t="s">
        <v>3957</v>
      </c>
      <c r="H3894" s="822" t="s">
        <v>329</v>
      </c>
      <c r="I3894" s="822" t="s">
        <v>3958</v>
      </c>
      <c r="J3894" s="822" t="s">
        <v>1278</v>
      </c>
      <c r="K3894" s="822" t="s">
        <v>1280</v>
      </c>
      <c r="L3894" s="825">
        <v>80.53</v>
      </c>
      <c r="M3894" s="825">
        <v>80.53</v>
      </c>
      <c r="N3894" s="822">
        <v>1</v>
      </c>
      <c r="O3894" s="826">
        <v>0.5</v>
      </c>
      <c r="P3894" s="825">
        <v>80.53</v>
      </c>
      <c r="Q3894" s="827">
        <v>1</v>
      </c>
      <c r="R3894" s="822">
        <v>1</v>
      </c>
      <c r="S3894" s="827">
        <v>1</v>
      </c>
      <c r="T3894" s="826">
        <v>0.5</v>
      </c>
      <c r="U3894" s="828">
        <v>1</v>
      </c>
    </row>
    <row r="3895" spans="1:21" ht="14.45" customHeight="1" x14ac:dyDescent="0.2">
      <c r="A3895" s="821">
        <v>21</v>
      </c>
      <c r="B3895" s="822" t="s">
        <v>3465</v>
      </c>
      <c r="C3895" s="822" t="s">
        <v>3471</v>
      </c>
      <c r="D3895" s="823" t="s">
        <v>6113</v>
      </c>
      <c r="E3895" s="824" t="s">
        <v>3503</v>
      </c>
      <c r="F3895" s="822" t="s">
        <v>3466</v>
      </c>
      <c r="G3895" s="822" t="s">
        <v>3957</v>
      </c>
      <c r="H3895" s="822" t="s">
        <v>329</v>
      </c>
      <c r="I3895" s="822" t="s">
        <v>5888</v>
      </c>
      <c r="J3895" s="822" t="s">
        <v>1278</v>
      </c>
      <c r="K3895" s="822" t="s">
        <v>1279</v>
      </c>
      <c r="L3895" s="825">
        <v>161.06</v>
      </c>
      <c r="M3895" s="825">
        <v>161.06</v>
      </c>
      <c r="N3895" s="822">
        <v>1</v>
      </c>
      <c r="O3895" s="826">
        <v>0.5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21</v>
      </c>
      <c r="B3896" s="822" t="s">
        <v>3465</v>
      </c>
      <c r="C3896" s="822" t="s">
        <v>3471</v>
      </c>
      <c r="D3896" s="823" t="s">
        <v>6113</v>
      </c>
      <c r="E3896" s="824" t="s">
        <v>3503</v>
      </c>
      <c r="F3896" s="822" t="s">
        <v>3466</v>
      </c>
      <c r="G3896" s="822" t="s">
        <v>3544</v>
      </c>
      <c r="H3896" s="822" t="s">
        <v>329</v>
      </c>
      <c r="I3896" s="822" t="s">
        <v>3961</v>
      </c>
      <c r="J3896" s="822" t="s">
        <v>1286</v>
      </c>
      <c r="K3896" s="822" t="s">
        <v>1289</v>
      </c>
      <c r="L3896" s="825">
        <v>60.1</v>
      </c>
      <c r="M3896" s="825">
        <v>180.3</v>
      </c>
      <c r="N3896" s="822">
        <v>3</v>
      </c>
      <c r="O3896" s="826">
        <v>1</v>
      </c>
      <c r="P3896" s="825">
        <v>60.1</v>
      </c>
      <c r="Q3896" s="827">
        <v>0.33333333333333331</v>
      </c>
      <c r="R3896" s="822">
        <v>1</v>
      </c>
      <c r="S3896" s="827">
        <v>0.33333333333333331</v>
      </c>
      <c r="T3896" s="826">
        <v>0.5</v>
      </c>
      <c r="U3896" s="828">
        <v>0.5</v>
      </c>
    </row>
    <row r="3897" spans="1:21" ht="14.45" customHeight="1" x14ac:dyDescent="0.2">
      <c r="A3897" s="821">
        <v>21</v>
      </c>
      <c r="B3897" s="822" t="s">
        <v>3465</v>
      </c>
      <c r="C3897" s="822" t="s">
        <v>3471</v>
      </c>
      <c r="D3897" s="823" t="s">
        <v>6113</v>
      </c>
      <c r="E3897" s="824" t="s">
        <v>3503</v>
      </c>
      <c r="F3897" s="822" t="s">
        <v>3466</v>
      </c>
      <c r="G3897" s="822" t="s">
        <v>3533</v>
      </c>
      <c r="H3897" s="822" t="s">
        <v>662</v>
      </c>
      <c r="I3897" s="822" t="s">
        <v>2707</v>
      </c>
      <c r="J3897" s="822" t="s">
        <v>1021</v>
      </c>
      <c r="K3897" s="822" t="s">
        <v>2708</v>
      </c>
      <c r="L3897" s="825">
        <v>2309.37</v>
      </c>
      <c r="M3897" s="825">
        <v>6928.11</v>
      </c>
      <c r="N3897" s="822">
        <v>3</v>
      </c>
      <c r="O3897" s="826">
        <v>1</v>
      </c>
      <c r="P3897" s="825">
        <v>6928.11</v>
      </c>
      <c r="Q3897" s="827">
        <v>1</v>
      </c>
      <c r="R3897" s="822">
        <v>3</v>
      </c>
      <c r="S3897" s="827">
        <v>1</v>
      </c>
      <c r="T3897" s="826">
        <v>1</v>
      </c>
      <c r="U3897" s="828">
        <v>1</v>
      </c>
    </row>
    <row r="3898" spans="1:21" ht="14.45" customHeight="1" x14ac:dyDescent="0.2">
      <c r="A3898" s="821">
        <v>21</v>
      </c>
      <c r="B3898" s="822" t="s">
        <v>3465</v>
      </c>
      <c r="C3898" s="822" t="s">
        <v>3471</v>
      </c>
      <c r="D3898" s="823" t="s">
        <v>6113</v>
      </c>
      <c r="E3898" s="824" t="s">
        <v>3503</v>
      </c>
      <c r="F3898" s="822" t="s">
        <v>3466</v>
      </c>
      <c r="G3898" s="822" t="s">
        <v>3533</v>
      </c>
      <c r="H3898" s="822" t="s">
        <v>662</v>
      </c>
      <c r="I3898" s="822" t="s">
        <v>2703</v>
      </c>
      <c r="J3898" s="822" t="s">
        <v>1021</v>
      </c>
      <c r="K3898" s="822" t="s">
        <v>2704</v>
      </c>
      <c r="L3898" s="825">
        <v>1385.62</v>
      </c>
      <c r="M3898" s="825">
        <v>5542.48</v>
      </c>
      <c r="N3898" s="822">
        <v>4</v>
      </c>
      <c r="O3898" s="826">
        <v>1.5</v>
      </c>
      <c r="P3898" s="825">
        <v>1385.62</v>
      </c>
      <c r="Q3898" s="827">
        <v>0.25</v>
      </c>
      <c r="R3898" s="822">
        <v>1</v>
      </c>
      <c r="S3898" s="827">
        <v>0.25</v>
      </c>
      <c r="T3898" s="826">
        <v>1</v>
      </c>
      <c r="U3898" s="828">
        <v>0.66666666666666663</v>
      </c>
    </row>
    <row r="3899" spans="1:21" ht="14.45" customHeight="1" x14ac:dyDescent="0.2">
      <c r="A3899" s="821">
        <v>21</v>
      </c>
      <c r="B3899" s="822" t="s">
        <v>3465</v>
      </c>
      <c r="C3899" s="822" t="s">
        <v>3471</v>
      </c>
      <c r="D3899" s="823" t="s">
        <v>6113</v>
      </c>
      <c r="E3899" s="824" t="s">
        <v>3503</v>
      </c>
      <c r="F3899" s="822" t="s">
        <v>3466</v>
      </c>
      <c r="G3899" s="822" t="s">
        <v>3533</v>
      </c>
      <c r="H3899" s="822" t="s">
        <v>662</v>
      </c>
      <c r="I3899" s="822" t="s">
        <v>2710</v>
      </c>
      <c r="J3899" s="822" t="s">
        <v>1016</v>
      </c>
      <c r="K3899" s="822" t="s">
        <v>2711</v>
      </c>
      <c r="L3899" s="825">
        <v>736.33</v>
      </c>
      <c r="M3899" s="825">
        <v>2208.9900000000002</v>
      </c>
      <c r="N3899" s="822">
        <v>3</v>
      </c>
      <c r="O3899" s="826">
        <v>0.5</v>
      </c>
      <c r="P3899" s="825">
        <v>2208.9900000000002</v>
      </c>
      <c r="Q3899" s="827">
        <v>1</v>
      </c>
      <c r="R3899" s="822">
        <v>3</v>
      </c>
      <c r="S3899" s="827">
        <v>1</v>
      </c>
      <c r="T3899" s="826">
        <v>0.5</v>
      </c>
      <c r="U3899" s="828">
        <v>1</v>
      </c>
    </row>
    <row r="3900" spans="1:21" ht="14.45" customHeight="1" x14ac:dyDescent="0.2">
      <c r="A3900" s="821">
        <v>21</v>
      </c>
      <c r="B3900" s="822" t="s">
        <v>3465</v>
      </c>
      <c r="C3900" s="822" t="s">
        <v>3471</v>
      </c>
      <c r="D3900" s="823" t="s">
        <v>6113</v>
      </c>
      <c r="E3900" s="824" t="s">
        <v>3503</v>
      </c>
      <c r="F3900" s="822" t="s">
        <v>3466</v>
      </c>
      <c r="G3900" s="822" t="s">
        <v>3533</v>
      </c>
      <c r="H3900" s="822" t="s">
        <v>662</v>
      </c>
      <c r="I3900" s="822" t="s">
        <v>2710</v>
      </c>
      <c r="J3900" s="822" t="s">
        <v>1016</v>
      </c>
      <c r="K3900" s="822" t="s">
        <v>2711</v>
      </c>
      <c r="L3900" s="825">
        <v>633.49</v>
      </c>
      <c r="M3900" s="825">
        <v>633.49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21</v>
      </c>
      <c r="B3901" s="822" t="s">
        <v>3465</v>
      </c>
      <c r="C3901" s="822" t="s">
        <v>3471</v>
      </c>
      <c r="D3901" s="823" t="s">
        <v>6113</v>
      </c>
      <c r="E3901" s="824" t="s">
        <v>3503</v>
      </c>
      <c r="F3901" s="822" t="s">
        <v>3466</v>
      </c>
      <c r="G3901" s="822" t="s">
        <v>3533</v>
      </c>
      <c r="H3901" s="822" t="s">
        <v>662</v>
      </c>
      <c r="I3901" s="822" t="s">
        <v>2714</v>
      </c>
      <c r="J3901" s="822" t="s">
        <v>1016</v>
      </c>
      <c r="K3901" s="822" t="s">
        <v>1018</v>
      </c>
      <c r="L3901" s="825">
        <v>422.33</v>
      </c>
      <c r="M3901" s="825">
        <v>7601.9400000000005</v>
      </c>
      <c r="N3901" s="822">
        <v>18</v>
      </c>
      <c r="O3901" s="826">
        <v>4</v>
      </c>
      <c r="P3901" s="825">
        <v>5490.29</v>
      </c>
      <c r="Q3901" s="827">
        <v>0.72222222222222221</v>
      </c>
      <c r="R3901" s="822">
        <v>13</v>
      </c>
      <c r="S3901" s="827">
        <v>0.72222222222222221</v>
      </c>
      <c r="T3901" s="826">
        <v>3</v>
      </c>
      <c r="U3901" s="828">
        <v>0.75</v>
      </c>
    </row>
    <row r="3902" spans="1:21" ht="14.45" customHeight="1" x14ac:dyDescent="0.2">
      <c r="A3902" s="821">
        <v>21</v>
      </c>
      <c r="B3902" s="822" t="s">
        <v>3465</v>
      </c>
      <c r="C3902" s="822" t="s">
        <v>3471</v>
      </c>
      <c r="D3902" s="823" t="s">
        <v>6113</v>
      </c>
      <c r="E3902" s="824" t="s">
        <v>3503</v>
      </c>
      <c r="F3902" s="822" t="s">
        <v>3466</v>
      </c>
      <c r="G3902" s="822" t="s">
        <v>3533</v>
      </c>
      <c r="H3902" s="822" t="s">
        <v>662</v>
      </c>
      <c r="I3902" s="822" t="s">
        <v>2705</v>
      </c>
      <c r="J3902" s="822" t="s">
        <v>1021</v>
      </c>
      <c r="K3902" s="822" t="s">
        <v>2706</v>
      </c>
      <c r="L3902" s="825">
        <v>1847.49</v>
      </c>
      <c r="M3902" s="825">
        <v>22169.88</v>
      </c>
      <c r="N3902" s="822">
        <v>12</v>
      </c>
      <c r="O3902" s="826">
        <v>2.5</v>
      </c>
      <c r="P3902" s="825">
        <v>12932.43</v>
      </c>
      <c r="Q3902" s="827">
        <v>0.58333333333333337</v>
      </c>
      <c r="R3902" s="822">
        <v>7</v>
      </c>
      <c r="S3902" s="827">
        <v>0.58333333333333337</v>
      </c>
      <c r="T3902" s="826">
        <v>1</v>
      </c>
      <c r="U3902" s="828">
        <v>0.4</v>
      </c>
    </row>
    <row r="3903" spans="1:21" ht="14.45" customHeight="1" x14ac:dyDescent="0.2">
      <c r="A3903" s="821">
        <v>21</v>
      </c>
      <c r="B3903" s="822" t="s">
        <v>3465</v>
      </c>
      <c r="C3903" s="822" t="s">
        <v>3471</v>
      </c>
      <c r="D3903" s="823" t="s">
        <v>6113</v>
      </c>
      <c r="E3903" s="824" t="s">
        <v>3503</v>
      </c>
      <c r="F3903" s="822" t="s">
        <v>3466</v>
      </c>
      <c r="G3903" s="822" t="s">
        <v>3533</v>
      </c>
      <c r="H3903" s="822" t="s">
        <v>662</v>
      </c>
      <c r="I3903" s="822" t="s">
        <v>2709</v>
      </c>
      <c r="J3903" s="822" t="s">
        <v>1016</v>
      </c>
      <c r="K3903" s="822" t="s">
        <v>1017</v>
      </c>
      <c r="L3903" s="825">
        <v>923.74</v>
      </c>
      <c r="M3903" s="825">
        <v>2771.2200000000003</v>
      </c>
      <c r="N3903" s="822">
        <v>3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21</v>
      </c>
      <c r="B3904" s="822" t="s">
        <v>3465</v>
      </c>
      <c r="C3904" s="822" t="s">
        <v>3471</v>
      </c>
      <c r="D3904" s="823" t="s">
        <v>6113</v>
      </c>
      <c r="E3904" s="824" t="s">
        <v>3503</v>
      </c>
      <c r="F3904" s="822" t="s">
        <v>3466</v>
      </c>
      <c r="G3904" s="822" t="s">
        <v>3533</v>
      </c>
      <c r="H3904" s="822" t="s">
        <v>662</v>
      </c>
      <c r="I3904" s="822" t="s">
        <v>2709</v>
      </c>
      <c r="J3904" s="822" t="s">
        <v>1016</v>
      </c>
      <c r="K3904" s="822" t="s">
        <v>1017</v>
      </c>
      <c r="L3904" s="825">
        <v>923.75</v>
      </c>
      <c r="M3904" s="825">
        <v>12008.75</v>
      </c>
      <c r="N3904" s="822">
        <v>13</v>
      </c>
      <c r="O3904" s="826">
        <v>4</v>
      </c>
      <c r="P3904" s="825">
        <v>5542.5</v>
      </c>
      <c r="Q3904" s="827">
        <v>0.46153846153846156</v>
      </c>
      <c r="R3904" s="822">
        <v>6</v>
      </c>
      <c r="S3904" s="827">
        <v>0.46153846153846156</v>
      </c>
      <c r="T3904" s="826">
        <v>2</v>
      </c>
      <c r="U3904" s="828">
        <v>0.5</v>
      </c>
    </row>
    <row r="3905" spans="1:21" ht="14.45" customHeight="1" x14ac:dyDescent="0.2">
      <c r="A3905" s="821">
        <v>21</v>
      </c>
      <c r="B3905" s="822" t="s">
        <v>3465</v>
      </c>
      <c r="C3905" s="822" t="s">
        <v>3471</v>
      </c>
      <c r="D3905" s="823" t="s">
        <v>6113</v>
      </c>
      <c r="E3905" s="824" t="s">
        <v>3503</v>
      </c>
      <c r="F3905" s="822" t="s">
        <v>3466</v>
      </c>
      <c r="G3905" s="822" t="s">
        <v>5765</v>
      </c>
      <c r="H3905" s="822" t="s">
        <v>329</v>
      </c>
      <c r="I3905" s="822" t="s">
        <v>5889</v>
      </c>
      <c r="J3905" s="822" t="s">
        <v>5767</v>
      </c>
      <c r="K3905" s="822" t="s">
        <v>759</v>
      </c>
      <c r="L3905" s="825">
        <v>88.07</v>
      </c>
      <c r="M3905" s="825">
        <v>88.07</v>
      </c>
      <c r="N3905" s="822">
        <v>1</v>
      </c>
      <c r="O3905" s="826">
        <v>0.5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21</v>
      </c>
      <c r="B3906" s="822" t="s">
        <v>3465</v>
      </c>
      <c r="C3906" s="822" t="s">
        <v>3471</v>
      </c>
      <c r="D3906" s="823" t="s">
        <v>6113</v>
      </c>
      <c r="E3906" s="824" t="s">
        <v>3503</v>
      </c>
      <c r="F3906" s="822" t="s">
        <v>3466</v>
      </c>
      <c r="G3906" s="822" t="s">
        <v>3964</v>
      </c>
      <c r="H3906" s="822" t="s">
        <v>329</v>
      </c>
      <c r="I3906" s="822" t="s">
        <v>3966</v>
      </c>
      <c r="J3906" s="822" t="s">
        <v>742</v>
      </c>
      <c r="K3906" s="822" t="s">
        <v>3967</v>
      </c>
      <c r="L3906" s="825">
        <v>35.25</v>
      </c>
      <c r="M3906" s="825">
        <v>35.25</v>
      </c>
      <c r="N3906" s="822">
        <v>1</v>
      </c>
      <c r="O3906" s="826">
        <v>1</v>
      </c>
      <c r="P3906" s="825">
        <v>35.25</v>
      </c>
      <c r="Q3906" s="827">
        <v>1</v>
      </c>
      <c r="R3906" s="822">
        <v>1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21</v>
      </c>
      <c r="B3907" s="822" t="s">
        <v>3465</v>
      </c>
      <c r="C3907" s="822" t="s">
        <v>3471</v>
      </c>
      <c r="D3907" s="823" t="s">
        <v>6113</v>
      </c>
      <c r="E3907" s="824" t="s">
        <v>3503</v>
      </c>
      <c r="F3907" s="822" t="s">
        <v>3466</v>
      </c>
      <c r="G3907" s="822" t="s">
        <v>3964</v>
      </c>
      <c r="H3907" s="822" t="s">
        <v>329</v>
      </c>
      <c r="I3907" s="822" t="s">
        <v>3968</v>
      </c>
      <c r="J3907" s="822" t="s">
        <v>1329</v>
      </c>
      <c r="K3907" s="822" t="s">
        <v>3969</v>
      </c>
      <c r="L3907" s="825">
        <v>35.25</v>
      </c>
      <c r="M3907" s="825">
        <v>35.25</v>
      </c>
      <c r="N3907" s="822">
        <v>1</v>
      </c>
      <c r="O3907" s="826">
        <v>0.5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21</v>
      </c>
      <c r="B3908" s="822" t="s">
        <v>3465</v>
      </c>
      <c r="C3908" s="822" t="s">
        <v>3471</v>
      </c>
      <c r="D3908" s="823" t="s">
        <v>6113</v>
      </c>
      <c r="E3908" s="824" t="s">
        <v>3503</v>
      </c>
      <c r="F3908" s="822" t="s">
        <v>3466</v>
      </c>
      <c r="G3908" s="822" t="s">
        <v>4413</v>
      </c>
      <c r="H3908" s="822" t="s">
        <v>329</v>
      </c>
      <c r="I3908" s="822" t="s">
        <v>4414</v>
      </c>
      <c r="J3908" s="822" t="s">
        <v>4415</v>
      </c>
      <c r="K3908" s="822" t="s">
        <v>703</v>
      </c>
      <c r="L3908" s="825">
        <v>174.59</v>
      </c>
      <c r="M3908" s="825">
        <v>174.59</v>
      </c>
      <c r="N3908" s="822">
        <v>1</v>
      </c>
      <c r="O3908" s="826">
        <v>0.5</v>
      </c>
      <c r="P3908" s="825">
        <v>174.59</v>
      </c>
      <c r="Q3908" s="827">
        <v>1</v>
      </c>
      <c r="R3908" s="822">
        <v>1</v>
      </c>
      <c r="S3908" s="827">
        <v>1</v>
      </c>
      <c r="T3908" s="826">
        <v>0.5</v>
      </c>
      <c r="U3908" s="828">
        <v>1</v>
      </c>
    </row>
    <row r="3909" spans="1:21" ht="14.45" customHeight="1" x14ac:dyDescent="0.2">
      <c r="A3909" s="821">
        <v>21</v>
      </c>
      <c r="B3909" s="822" t="s">
        <v>3465</v>
      </c>
      <c r="C3909" s="822" t="s">
        <v>3471</v>
      </c>
      <c r="D3909" s="823" t="s">
        <v>6113</v>
      </c>
      <c r="E3909" s="824" t="s">
        <v>3503</v>
      </c>
      <c r="F3909" s="822" t="s">
        <v>3466</v>
      </c>
      <c r="G3909" s="822" t="s">
        <v>5626</v>
      </c>
      <c r="H3909" s="822" t="s">
        <v>329</v>
      </c>
      <c r="I3909" s="822" t="s">
        <v>5627</v>
      </c>
      <c r="J3909" s="822" t="s">
        <v>2093</v>
      </c>
      <c r="K3909" s="822" t="s">
        <v>5628</v>
      </c>
      <c r="L3909" s="825">
        <v>73.010000000000005</v>
      </c>
      <c r="M3909" s="825">
        <v>73.010000000000005</v>
      </c>
      <c r="N3909" s="822">
        <v>1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21</v>
      </c>
      <c r="B3910" s="822" t="s">
        <v>3465</v>
      </c>
      <c r="C3910" s="822" t="s">
        <v>3471</v>
      </c>
      <c r="D3910" s="823" t="s">
        <v>6113</v>
      </c>
      <c r="E3910" s="824" t="s">
        <v>3503</v>
      </c>
      <c r="F3910" s="822" t="s">
        <v>3466</v>
      </c>
      <c r="G3910" s="822" t="s">
        <v>3970</v>
      </c>
      <c r="H3910" s="822" t="s">
        <v>329</v>
      </c>
      <c r="I3910" s="822" t="s">
        <v>3974</v>
      </c>
      <c r="J3910" s="822" t="s">
        <v>3972</v>
      </c>
      <c r="K3910" s="822" t="s">
        <v>3975</v>
      </c>
      <c r="L3910" s="825">
        <v>87.98</v>
      </c>
      <c r="M3910" s="825">
        <v>703.84</v>
      </c>
      <c r="N3910" s="822">
        <v>8</v>
      </c>
      <c r="O3910" s="826">
        <v>5</v>
      </c>
      <c r="P3910" s="825">
        <v>351.92</v>
      </c>
      <c r="Q3910" s="827">
        <v>0.5</v>
      </c>
      <c r="R3910" s="822">
        <v>4</v>
      </c>
      <c r="S3910" s="827">
        <v>0.5</v>
      </c>
      <c r="T3910" s="826">
        <v>2.5</v>
      </c>
      <c r="U3910" s="828">
        <v>0.5</v>
      </c>
    </row>
    <row r="3911" spans="1:21" ht="14.45" customHeight="1" x14ac:dyDescent="0.2">
      <c r="A3911" s="821">
        <v>21</v>
      </c>
      <c r="B3911" s="822" t="s">
        <v>3465</v>
      </c>
      <c r="C3911" s="822" t="s">
        <v>3471</v>
      </c>
      <c r="D3911" s="823" t="s">
        <v>6113</v>
      </c>
      <c r="E3911" s="824" t="s">
        <v>3503</v>
      </c>
      <c r="F3911" s="822" t="s">
        <v>3466</v>
      </c>
      <c r="G3911" s="822" t="s">
        <v>3970</v>
      </c>
      <c r="H3911" s="822" t="s">
        <v>329</v>
      </c>
      <c r="I3911" s="822" t="s">
        <v>4427</v>
      </c>
      <c r="J3911" s="822" t="s">
        <v>4428</v>
      </c>
      <c r="K3911" s="822" t="s">
        <v>3978</v>
      </c>
      <c r="L3911" s="825">
        <v>97.76</v>
      </c>
      <c r="M3911" s="825">
        <v>97.76</v>
      </c>
      <c r="N3911" s="822">
        <v>1</v>
      </c>
      <c r="O3911" s="826">
        <v>0.5</v>
      </c>
      <c r="P3911" s="825">
        <v>97.76</v>
      </c>
      <c r="Q3911" s="827">
        <v>1</v>
      </c>
      <c r="R3911" s="822">
        <v>1</v>
      </c>
      <c r="S3911" s="827">
        <v>1</v>
      </c>
      <c r="T3911" s="826">
        <v>0.5</v>
      </c>
      <c r="U3911" s="828">
        <v>1</v>
      </c>
    </row>
    <row r="3912" spans="1:21" ht="14.45" customHeight="1" x14ac:dyDescent="0.2">
      <c r="A3912" s="821">
        <v>21</v>
      </c>
      <c r="B3912" s="822" t="s">
        <v>3465</v>
      </c>
      <c r="C3912" s="822" t="s">
        <v>3471</v>
      </c>
      <c r="D3912" s="823" t="s">
        <v>6113</v>
      </c>
      <c r="E3912" s="824" t="s">
        <v>3503</v>
      </c>
      <c r="F3912" s="822" t="s">
        <v>3466</v>
      </c>
      <c r="G3912" s="822" t="s">
        <v>3534</v>
      </c>
      <c r="H3912" s="822" t="s">
        <v>329</v>
      </c>
      <c r="I3912" s="822" t="s">
        <v>3535</v>
      </c>
      <c r="J3912" s="822" t="s">
        <v>1343</v>
      </c>
      <c r="K3912" s="822" t="s">
        <v>1344</v>
      </c>
      <c r="L3912" s="825">
        <v>453.18</v>
      </c>
      <c r="M3912" s="825">
        <v>10876.32</v>
      </c>
      <c r="N3912" s="822">
        <v>24</v>
      </c>
      <c r="O3912" s="826">
        <v>16</v>
      </c>
      <c r="P3912" s="825">
        <v>4984.9799999999996</v>
      </c>
      <c r="Q3912" s="827">
        <v>0.45833333333333331</v>
      </c>
      <c r="R3912" s="822">
        <v>11</v>
      </c>
      <c r="S3912" s="827">
        <v>0.45833333333333331</v>
      </c>
      <c r="T3912" s="826">
        <v>8</v>
      </c>
      <c r="U3912" s="828">
        <v>0.5</v>
      </c>
    </row>
    <row r="3913" spans="1:21" ht="14.45" customHeight="1" x14ac:dyDescent="0.2">
      <c r="A3913" s="821">
        <v>21</v>
      </c>
      <c r="B3913" s="822" t="s">
        <v>3465</v>
      </c>
      <c r="C3913" s="822" t="s">
        <v>3471</v>
      </c>
      <c r="D3913" s="823" t="s">
        <v>6113</v>
      </c>
      <c r="E3913" s="824" t="s">
        <v>3503</v>
      </c>
      <c r="F3913" s="822" t="s">
        <v>3466</v>
      </c>
      <c r="G3913" s="822" t="s">
        <v>3987</v>
      </c>
      <c r="H3913" s="822" t="s">
        <v>329</v>
      </c>
      <c r="I3913" s="822" t="s">
        <v>3988</v>
      </c>
      <c r="J3913" s="822" t="s">
        <v>3989</v>
      </c>
      <c r="K3913" s="822" t="s">
        <v>3990</v>
      </c>
      <c r="L3913" s="825">
        <v>453.18</v>
      </c>
      <c r="M3913" s="825">
        <v>453.18</v>
      </c>
      <c r="N3913" s="822">
        <v>1</v>
      </c>
      <c r="O3913" s="826">
        <v>1</v>
      </c>
      <c r="P3913" s="825">
        <v>453.18</v>
      </c>
      <c r="Q3913" s="827">
        <v>1</v>
      </c>
      <c r="R3913" s="822">
        <v>1</v>
      </c>
      <c r="S3913" s="827">
        <v>1</v>
      </c>
      <c r="T3913" s="826">
        <v>1</v>
      </c>
      <c r="U3913" s="828">
        <v>1</v>
      </c>
    </row>
    <row r="3914" spans="1:21" ht="14.45" customHeight="1" x14ac:dyDescent="0.2">
      <c r="A3914" s="821">
        <v>21</v>
      </c>
      <c r="B3914" s="822" t="s">
        <v>3465</v>
      </c>
      <c r="C3914" s="822" t="s">
        <v>3471</v>
      </c>
      <c r="D3914" s="823" t="s">
        <v>6113</v>
      </c>
      <c r="E3914" s="824" t="s">
        <v>3503</v>
      </c>
      <c r="F3914" s="822" t="s">
        <v>3466</v>
      </c>
      <c r="G3914" s="822" t="s">
        <v>3563</v>
      </c>
      <c r="H3914" s="822" t="s">
        <v>329</v>
      </c>
      <c r="I3914" s="822" t="s">
        <v>3991</v>
      </c>
      <c r="J3914" s="822" t="s">
        <v>841</v>
      </c>
      <c r="K3914" s="822" t="s">
        <v>3992</v>
      </c>
      <c r="L3914" s="825">
        <v>27.37</v>
      </c>
      <c r="M3914" s="825">
        <v>136.85</v>
      </c>
      <c r="N3914" s="822">
        <v>5</v>
      </c>
      <c r="O3914" s="826">
        <v>3</v>
      </c>
      <c r="P3914" s="825">
        <v>82.11</v>
      </c>
      <c r="Q3914" s="827">
        <v>0.6</v>
      </c>
      <c r="R3914" s="822">
        <v>3</v>
      </c>
      <c r="S3914" s="827">
        <v>0.6</v>
      </c>
      <c r="T3914" s="826">
        <v>1.5</v>
      </c>
      <c r="U3914" s="828">
        <v>0.5</v>
      </c>
    </row>
    <row r="3915" spans="1:21" ht="14.45" customHeight="1" x14ac:dyDescent="0.2">
      <c r="A3915" s="821">
        <v>21</v>
      </c>
      <c r="B3915" s="822" t="s">
        <v>3465</v>
      </c>
      <c r="C3915" s="822" t="s">
        <v>3471</v>
      </c>
      <c r="D3915" s="823" t="s">
        <v>6113</v>
      </c>
      <c r="E3915" s="824" t="s">
        <v>3503</v>
      </c>
      <c r="F3915" s="822" t="s">
        <v>3466</v>
      </c>
      <c r="G3915" s="822" t="s">
        <v>3563</v>
      </c>
      <c r="H3915" s="822" t="s">
        <v>662</v>
      </c>
      <c r="I3915" s="822" t="s">
        <v>3179</v>
      </c>
      <c r="J3915" s="822" t="s">
        <v>841</v>
      </c>
      <c r="K3915" s="822" t="s">
        <v>3180</v>
      </c>
      <c r="L3915" s="825">
        <v>48.89</v>
      </c>
      <c r="M3915" s="825">
        <v>293.34000000000003</v>
      </c>
      <c r="N3915" s="822">
        <v>6</v>
      </c>
      <c r="O3915" s="826">
        <v>4</v>
      </c>
      <c r="P3915" s="825">
        <v>146.67000000000002</v>
      </c>
      <c r="Q3915" s="827">
        <v>0.5</v>
      </c>
      <c r="R3915" s="822">
        <v>3</v>
      </c>
      <c r="S3915" s="827">
        <v>0.5</v>
      </c>
      <c r="T3915" s="826">
        <v>2</v>
      </c>
      <c r="U3915" s="828">
        <v>0.5</v>
      </c>
    </row>
    <row r="3916" spans="1:21" ht="14.45" customHeight="1" x14ac:dyDescent="0.2">
      <c r="A3916" s="821">
        <v>21</v>
      </c>
      <c r="B3916" s="822" t="s">
        <v>3465</v>
      </c>
      <c r="C3916" s="822" t="s">
        <v>3471</v>
      </c>
      <c r="D3916" s="823" t="s">
        <v>6113</v>
      </c>
      <c r="E3916" s="824" t="s">
        <v>3503</v>
      </c>
      <c r="F3916" s="822" t="s">
        <v>3466</v>
      </c>
      <c r="G3916" s="822" t="s">
        <v>3563</v>
      </c>
      <c r="H3916" s="822" t="s">
        <v>329</v>
      </c>
      <c r="I3916" s="822" t="s">
        <v>3569</v>
      </c>
      <c r="J3916" s="822" t="s">
        <v>841</v>
      </c>
      <c r="K3916" s="822" t="s">
        <v>842</v>
      </c>
      <c r="L3916" s="825">
        <v>97.76</v>
      </c>
      <c r="M3916" s="825">
        <v>488.80000000000007</v>
      </c>
      <c r="N3916" s="822">
        <v>5</v>
      </c>
      <c r="O3916" s="826">
        <v>3</v>
      </c>
      <c r="P3916" s="825">
        <v>195.52</v>
      </c>
      <c r="Q3916" s="827">
        <v>0.39999999999999997</v>
      </c>
      <c r="R3916" s="822">
        <v>2</v>
      </c>
      <c r="S3916" s="827">
        <v>0.4</v>
      </c>
      <c r="T3916" s="826">
        <v>1.5</v>
      </c>
      <c r="U3916" s="828">
        <v>0.5</v>
      </c>
    </row>
    <row r="3917" spans="1:21" ht="14.45" customHeight="1" x14ac:dyDescent="0.2">
      <c r="A3917" s="821">
        <v>21</v>
      </c>
      <c r="B3917" s="822" t="s">
        <v>3465</v>
      </c>
      <c r="C3917" s="822" t="s">
        <v>3471</v>
      </c>
      <c r="D3917" s="823" t="s">
        <v>6113</v>
      </c>
      <c r="E3917" s="824" t="s">
        <v>3503</v>
      </c>
      <c r="F3917" s="822" t="s">
        <v>3466</v>
      </c>
      <c r="G3917" s="822" t="s">
        <v>3563</v>
      </c>
      <c r="H3917" s="822" t="s">
        <v>662</v>
      </c>
      <c r="I3917" s="822" t="s">
        <v>2649</v>
      </c>
      <c r="J3917" s="822" t="s">
        <v>841</v>
      </c>
      <c r="K3917" s="822" t="s">
        <v>2650</v>
      </c>
      <c r="L3917" s="825">
        <v>13.68</v>
      </c>
      <c r="M3917" s="825">
        <v>13.68</v>
      </c>
      <c r="N3917" s="822">
        <v>1</v>
      </c>
      <c r="O3917" s="826">
        <v>0.5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21</v>
      </c>
      <c r="B3918" s="822" t="s">
        <v>3465</v>
      </c>
      <c r="C3918" s="822" t="s">
        <v>3471</v>
      </c>
      <c r="D3918" s="823" t="s">
        <v>6113</v>
      </c>
      <c r="E3918" s="824" t="s">
        <v>3503</v>
      </c>
      <c r="F3918" s="822" t="s">
        <v>3466</v>
      </c>
      <c r="G3918" s="822" t="s">
        <v>3563</v>
      </c>
      <c r="H3918" s="822" t="s">
        <v>662</v>
      </c>
      <c r="I3918" s="822" t="s">
        <v>2647</v>
      </c>
      <c r="J3918" s="822" t="s">
        <v>841</v>
      </c>
      <c r="K3918" s="822" t="s">
        <v>2648</v>
      </c>
      <c r="L3918" s="825">
        <v>81.94</v>
      </c>
      <c r="M3918" s="825">
        <v>81.94</v>
      </c>
      <c r="N3918" s="822">
        <v>1</v>
      </c>
      <c r="O3918" s="826">
        <v>0.5</v>
      </c>
      <c r="P3918" s="825">
        <v>81.94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21</v>
      </c>
      <c r="B3919" s="822" t="s">
        <v>3465</v>
      </c>
      <c r="C3919" s="822" t="s">
        <v>3471</v>
      </c>
      <c r="D3919" s="823" t="s">
        <v>6113</v>
      </c>
      <c r="E3919" s="824" t="s">
        <v>3503</v>
      </c>
      <c r="F3919" s="822" t="s">
        <v>3466</v>
      </c>
      <c r="G3919" s="822" t="s">
        <v>3577</v>
      </c>
      <c r="H3919" s="822" t="s">
        <v>662</v>
      </c>
      <c r="I3919" s="822" t="s">
        <v>2783</v>
      </c>
      <c r="J3919" s="822" t="s">
        <v>2784</v>
      </c>
      <c r="K3919" s="822" t="s">
        <v>2785</v>
      </c>
      <c r="L3919" s="825">
        <v>117.46</v>
      </c>
      <c r="M3919" s="825">
        <v>117.46</v>
      </c>
      <c r="N3919" s="822">
        <v>1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21</v>
      </c>
      <c r="B3920" s="822" t="s">
        <v>3465</v>
      </c>
      <c r="C3920" s="822" t="s">
        <v>3471</v>
      </c>
      <c r="D3920" s="823" t="s">
        <v>6113</v>
      </c>
      <c r="E3920" s="824" t="s">
        <v>3503</v>
      </c>
      <c r="F3920" s="822" t="s">
        <v>3466</v>
      </c>
      <c r="G3920" s="822" t="s">
        <v>4000</v>
      </c>
      <c r="H3920" s="822" t="s">
        <v>329</v>
      </c>
      <c r="I3920" s="822" t="s">
        <v>5435</v>
      </c>
      <c r="J3920" s="822" t="s">
        <v>4002</v>
      </c>
      <c r="K3920" s="822" t="s">
        <v>5436</v>
      </c>
      <c r="L3920" s="825">
        <v>72.88</v>
      </c>
      <c r="M3920" s="825">
        <v>72.88</v>
      </c>
      <c r="N3920" s="822">
        <v>1</v>
      </c>
      <c r="O3920" s="826">
        <v>0.5</v>
      </c>
      <c r="P3920" s="825">
        <v>72.88</v>
      </c>
      <c r="Q3920" s="827">
        <v>1</v>
      </c>
      <c r="R3920" s="822">
        <v>1</v>
      </c>
      <c r="S3920" s="827">
        <v>1</v>
      </c>
      <c r="T3920" s="826">
        <v>0.5</v>
      </c>
      <c r="U3920" s="828">
        <v>1</v>
      </c>
    </row>
    <row r="3921" spans="1:21" ht="14.45" customHeight="1" x14ac:dyDescent="0.2">
      <c r="A3921" s="821">
        <v>21</v>
      </c>
      <c r="B3921" s="822" t="s">
        <v>3465</v>
      </c>
      <c r="C3921" s="822" t="s">
        <v>3471</v>
      </c>
      <c r="D3921" s="823" t="s">
        <v>6113</v>
      </c>
      <c r="E3921" s="824" t="s">
        <v>3503</v>
      </c>
      <c r="F3921" s="822" t="s">
        <v>3466</v>
      </c>
      <c r="G3921" s="822" t="s">
        <v>4000</v>
      </c>
      <c r="H3921" s="822" t="s">
        <v>329</v>
      </c>
      <c r="I3921" s="822" t="s">
        <v>5496</v>
      </c>
      <c r="J3921" s="822" t="s">
        <v>4002</v>
      </c>
      <c r="K3921" s="822" t="s">
        <v>5497</v>
      </c>
      <c r="L3921" s="825">
        <v>145.72999999999999</v>
      </c>
      <c r="M3921" s="825">
        <v>145.72999999999999</v>
      </c>
      <c r="N3921" s="822">
        <v>1</v>
      </c>
      <c r="O3921" s="826">
        <v>0.5</v>
      </c>
      <c r="P3921" s="825"/>
      <c r="Q3921" s="827">
        <v>0</v>
      </c>
      <c r="R3921" s="822"/>
      <c r="S3921" s="827">
        <v>0</v>
      </c>
      <c r="T3921" s="826"/>
      <c r="U3921" s="828">
        <v>0</v>
      </c>
    </row>
    <row r="3922" spans="1:21" ht="14.45" customHeight="1" x14ac:dyDescent="0.2">
      <c r="A3922" s="821">
        <v>21</v>
      </c>
      <c r="B3922" s="822" t="s">
        <v>3465</v>
      </c>
      <c r="C3922" s="822" t="s">
        <v>3471</v>
      </c>
      <c r="D3922" s="823" t="s">
        <v>6113</v>
      </c>
      <c r="E3922" s="824" t="s">
        <v>3503</v>
      </c>
      <c r="F3922" s="822" t="s">
        <v>3466</v>
      </c>
      <c r="G3922" s="822" t="s">
        <v>4000</v>
      </c>
      <c r="H3922" s="822" t="s">
        <v>329</v>
      </c>
      <c r="I3922" s="822" t="s">
        <v>4004</v>
      </c>
      <c r="J3922" s="822" t="s">
        <v>4002</v>
      </c>
      <c r="K3922" s="822" t="s">
        <v>4005</v>
      </c>
      <c r="L3922" s="825">
        <v>437.23</v>
      </c>
      <c r="M3922" s="825">
        <v>437.23</v>
      </c>
      <c r="N3922" s="822">
        <v>1</v>
      </c>
      <c r="O3922" s="826">
        <v>0.5</v>
      </c>
      <c r="P3922" s="825">
        <v>437.23</v>
      </c>
      <c r="Q3922" s="827">
        <v>1</v>
      </c>
      <c r="R3922" s="822">
        <v>1</v>
      </c>
      <c r="S3922" s="827">
        <v>1</v>
      </c>
      <c r="T3922" s="826">
        <v>0.5</v>
      </c>
      <c r="U3922" s="828">
        <v>1</v>
      </c>
    </row>
    <row r="3923" spans="1:21" ht="14.45" customHeight="1" x14ac:dyDescent="0.2">
      <c r="A3923" s="821">
        <v>21</v>
      </c>
      <c r="B3923" s="822" t="s">
        <v>3465</v>
      </c>
      <c r="C3923" s="822" t="s">
        <v>3471</v>
      </c>
      <c r="D3923" s="823" t="s">
        <v>6113</v>
      </c>
      <c r="E3923" s="824" t="s">
        <v>3503</v>
      </c>
      <c r="F3923" s="822" t="s">
        <v>3466</v>
      </c>
      <c r="G3923" s="822" t="s">
        <v>3570</v>
      </c>
      <c r="H3923" s="822" t="s">
        <v>329</v>
      </c>
      <c r="I3923" s="822" t="s">
        <v>3571</v>
      </c>
      <c r="J3923" s="822" t="s">
        <v>695</v>
      </c>
      <c r="K3923" s="822" t="s">
        <v>3572</v>
      </c>
      <c r="L3923" s="825">
        <v>127.91</v>
      </c>
      <c r="M3923" s="825">
        <v>639.54999999999995</v>
      </c>
      <c r="N3923" s="822">
        <v>5</v>
      </c>
      <c r="O3923" s="826">
        <v>4</v>
      </c>
      <c r="P3923" s="825">
        <v>511.64</v>
      </c>
      <c r="Q3923" s="827">
        <v>0.8</v>
      </c>
      <c r="R3923" s="822">
        <v>4</v>
      </c>
      <c r="S3923" s="827">
        <v>0.8</v>
      </c>
      <c r="T3923" s="826">
        <v>3</v>
      </c>
      <c r="U3923" s="828">
        <v>0.75</v>
      </c>
    </row>
    <row r="3924" spans="1:21" ht="14.45" customHeight="1" x14ac:dyDescent="0.2">
      <c r="A3924" s="821">
        <v>21</v>
      </c>
      <c r="B3924" s="822" t="s">
        <v>3465</v>
      </c>
      <c r="C3924" s="822" t="s">
        <v>3471</v>
      </c>
      <c r="D3924" s="823" t="s">
        <v>6113</v>
      </c>
      <c r="E3924" s="824" t="s">
        <v>3503</v>
      </c>
      <c r="F3924" s="822" t="s">
        <v>3466</v>
      </c>
      <c r="G3924" s="822" t="s">
        <v>4006</v>
      </c>
      <c r="H3924" s="822" t="s">
        <v>662</v>
      </c>
      <c r="I3924" s="822" t="s">
        <v>2844</v>
      </c>
      <c r="J3924" s="822" t="s">
        <v>2842</v>
      </c>
      <c r="K3924" s="822" t="s">
        <v>2845</v>
      </c>
      <c r="L3924" s="825">
        <v>87.67</v>
      </c>
      <c r="M3924" s="825">
        <v>438.35</v>
      </c>
      <c r="N3924" s="822">
        <v>5</v>
      </c>
      <c r="O3924" s="826">
        <v>2</v>
      </c>
      <c r="P3924" s="825">
        <v>87.67</v>
      </c>
      <c r="Q3924" s="827">
        <v>0.19999999999999998</v>
      </c>
      <c r="R3924" s="822">
        <v>1</v>
      </c>
      <c r="S3924" s="827">
        <v>0.2</v>
      </c>
      <c r="T3924" s="826">
        <v>0.5</v>
      </c>
      <c r="U3924" s="828">
        <v>0.25</v>
      </c>
    </row>
    <row r="3925" spans="1:21" ht="14.45" customHeight="1" x14ac:dyDescent="0.2">
      <c r="A3925" s="821">
        <v>21</v>
      </c>
      <c r="B3925" s="822" t="s">
        <v>3465</v>
      </c>
      <c r="C3925" s="822" t="s">
        <v>3471</v>
      </c>
      <c r="D3925" s="823" t="s">
        <v>6113</v>
      </c>
      <c r="E3925" s="824" t="s">
        <v>3503</v>
      </c>
      <c r="F3925" s="822" t="s">
        <v>3466</v>
      </c>
      <c r="G3925" s="822" t="s">
        <v>4006</v>
      </c>
      <c r="H3925" s="822" t="s">
        <v>662</v>
      </c>
      <c r="I3925" s="822" t="s">
        <v>4713</v>
      </c>
      <c r="J3925" s="822" t="s">
        <v>4008</v>
      </c>
      <c r="K3925" s="822" t="s">
        <v>3532</v>
      </c>
      <c r="L3925" s="825">
        <v>87.67</v>
      </c>
      <c r="M3925" s="825">
        <v>87.67</v>
      </c>
      <c r="N3925" s="822">
        <v>1</v>
      </c>
      <c r="O3925" s="826">
        <v>0.5</v>
      </c>
      <c r="P3925" s="825">
        <v>87.67</v>
      </c>
      <c r="Q3925" s="827">
        <v>1</v>
      </c>
      <c r="R3925" s="822">
        <v>1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21</v>
      </c>
      <c r="B3926" s="822" t="s">
        <v>3465</v>
      </c>
      <c r="C3926" s="822" t="s">
        <v>3471</v>
      </c>
      <c r="D3926" s="823" t="s">
        <v>6113</v>
      </c>
      <c r="E3926" s="824" t="s">
        <v>3503</v>
      </c>
      <c r="F3926" s="822" t="s">
        <v>3466</v>
      </c>
      <c r="G3926" s="822" t="s">
        <v>4006</v>
      </c>
      <c r="H3926" s="822" t="s">
        <v>329</v>
      </c>
      <c r="I3926" s="822" t="s">
        <v>4714</v>
      </c>
      <c r="J3926" s="822" t="s">
        <v>4008</v>
      </c>
      <c r="K3926" s="822" t="s">
        <v>4715</v>
      </c>
      <c r="L3926" s="825">
        <v>43.85</v>
      </c>
      <c r="M3926" s="825">
        <v>87.7</v>
      </c>
      <c r="N3926" s="822">
        <v>2</v>
      </c>
      <c r="O3926" s="826">
        <v>1.5</v>
      </c>
      <c r="P3926" s="825">
        <v>87.7</v>
      </c>
      <c r="Q3926" s="827">
        <v>1</v>
      </c>
      <c r="R3926" s="822">
        <v>2</v>
      </c>
      <c r="S3926" s="827">
        <v>1</v>
      </c>
      <c r="T3926" s="826">
        <v>1.5</v>
      </c>
      <c r="U3926" s="828">
        <v>1</v>
      </c>
    </row>
    <row r="3927" spans="1:21" ht="14.45" customHeight="1" x14ac:dyDescent="0.2">
      <c r="A3927" s="821">
        <v>21</v>
      </c>
      <c r="B3927" s="822" t="s">
        <v>3465</v>
      </c>
      <c r="C3927" s="822" t="s">
        <v>3471</v>
      </c>
      <c r="D3927" s="823" t="s">
        <v>6113</v>
      </c>
      <c r="E3927" s="824" t="s">
        <v>3503</v>
      </c>
      <c r="F3927" s="822" t="s">
        <v>3466</v>
      </c>
      <c r="G3927" s="822" t="s">
        <v>4010</v>
      </c>
      <c r="H3927" s="822" t="s">
        <v>329</v>
      </c>
      <c r="I3927" s="822" t="s">
        <v>3300</v>
      </c>
      <c r="J3927" s="822" t="s">
        <v>1416</v>
      </c>
      <c r="K3927" s="822" t="s">
        <v>2121</v>
      </c>
      <c r="L3927" s="825">
        <v>1286.6199999999999</v>
      </c>
      <c r="M3927" s="825">
        <v>1286.6199999999999</v>
      </c>
      <c r="N3927" s="822">
        <v>1</v>
      </c>
      <c r="O3927" s="826">
        <v>0.5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21</v>
      </c>
      <c r="B3928" s="822" t="s">
        <v>3465</v>
      </c>
      <c r="C3928" s="822" t="s">
        <v>3471</v>
      </c>
      <c r="D3928" s="823" t="s">
        <v>6113</v>
      </c>
      <c r="E3928" s="824" t="s">
        <v>3503</v>
      </c>
      <c r="F3928" s="822" t="s">
        <v>3466</v>
      </c>
      <c r="G3928" s="822" t="s">
        <v>4010</v>
      </c>
      <c r="H3928" s="822" t="s">
        <v>329</v>
      </c>
      <c r="I3928" s="822" t="s">
        <v>3067</v>
      </c>
      <c r="J3928" s="822" t="s">
        <v>1416</v>
      </c>
      <c r="K3928" s="822" t="s">
        <v>1417</v>
      </c>
      <c r="L3928" s="825">
        <v>2573.2199999999998</v>
      </c>
      <c r="M3928" s="825">
        <v>2573.2199999999998</v>
      </c>
      <c r="N3928" s="822">
        <v>1</v>
      </c>
      <c r="O3928" s="826">
        <v>0.5</v>
      </c>
      <c r="P3928" s="825">
        <v>2573.2199999999998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21</v>
      </c>
      <c r="B3929" s="822" t="s">
        <v>3465</v>
      </c>
      <c r="C3929" s="822" t="s">
        <v>3471</v>
      </c>
      <c r="D3929" s="823" t="s">
        <v>6113</v>
      </c>
      <c r="E3929" s="824" t="s">
        <v>3503</v>
      </c>
      <c r="F3929" s="822" t="s">
        <v>3466</v>
      </c>
      <c r="G3929" s="822" t="s">
        <v>4010</v>
      </c>
      <c r="H3929" s="822" t="s">
        <v>662</v>
      </c>
      <c r="I3929" s="822" t="s">
        <v>4457</v>
      </c>
      <c r="J3929" s="822" t="s">
        <v>1416</v>
      </c>
      <c r="K3929" s="822" t="s">
        <v>4458</v>
      </c>
      <c r="L3929" s="825">
        <v>1531.68</v>
      </c>
      <c r="M3929" s="825">
        <v>1531.68</v>
      </c>
      <c r="N3929" s="822">
        <v>1</v>
      </c>
      <c r="O3929" s="826">
        <v>0.5</v>
      </c>
      <c r="P3929" s="825"/>
      <c r="Q3929" s="827">
        <v>0</v>
      </c>
      <c r="R3929" s="822"/>
      <c r="S3929" s="827">
        <v>0</v>
      </c>
      <c r="T3929" s="826"/>
      <c r="U3929" s="828">
        <v>0</v>
      </c>
    </row>
    <row r="3930" spans="1:21" ht="14.45" customHeight="1" x14ac:dyDescent="0.2">
      <c r="A3930" s="821">
        <v>21</v>
      </c>
      <c r="B3930" s="822" t="s">
        <v>3465</v>
      </c>
      <c r="C3930" s="822" t="s">
        <v>3471</v>
      </c>
      <c r="D3930" s="823" t="s">
        <v>6113</v>
      </c>
      <c r="E3930" s="824" t="s">
        <v>3503</v>
      </c>
      <c r="F3930" s="822" t="s">
        <v>3466</v>
      </c>
      <c r="G3930" s="822" t="s">
        <v>5545</v>
      </c>
      <c r="H3930" s="822" t="s">
        <v>329</v>
      </c>
      <c r="I3930" s="822" t="s">
        <v>5546</v>
      </c>
      <c r="J3930" s="822" t="s">
        <v>5547</v>
      </c>
      <c r="K3930" s="822" t="s">
        <v>4701</v>
      </c>
      <c r="L3930" s="825">
        <v>97.96</v>
      </c>
      <c r="M3930" s="825">
        <v>97.96</v>
      </c>
      <c r="N3930" s="822">
        <v>1</v>
      </c>
      <c r="O3930" s="826">
        <v>0.5</v>
      </c>
      <c r="P3930" s="825">
        <v>97.96</v>
      </c>
      <c r="Q3930" s="827">
        <v>1</v>
      </c>
      <c r="R3930" s="822">
        <v>1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21</v>
      </c>
      <c r="B3931" s="822" t="s">
        <v>3465</v>
      </c>
      <c r="C3931" s="822" t="s">
        <v>3471</v>
      </c>
      <c r="D3931" s="823" t="s">
        <v>6113</v>
      </c>
      <c r="E3931" s="824" t="s">
        <v>3503</v>
      </c>
      <c r="F3931" s="822" t="s">
        <v>3466</v>
      </c>
      <c r="G3931" s="822" t="s">
        <v>5890</v>
      </c>
      <c r="H3931" s="822" t="s">
        <v>329</v>
      </c>
      <c r="I3931" s="822" t="s">
        <v>5891</v>
      </c>
      <c r="J3931" s="822" t="s">
        <v>957</v>
      </c>
      <c r="K3931" s="822" t="s">
        <v>5892</v>
      </c>
      <c r="L3931" s="825">
        <v>0</v>
      </c>
      <c r="M3931" s="825">
        <v>0</v>
      </c>
      <c r="N3931" s="822">
        <v>1</v>
      </c>
      <c r="O3931" s="826">
        <v>0.5</v>
      </c>
      <c r="P3931" s="825">
        <v>0</v>
      </c>
      <c r="Q3931" s="827"/>
      <c r="R3931" s="822">
        <v>1</v>
      </c>
      <c r="S3931" s="827">
        <v>1</v>
      </c>
      <c r="T3931" s="826">
        <v>0.5</v>
      </c>
      <c r="U3931" s="828">
        <v>1</v>
      </c>
    </row>
    <row r="3932" spans="1:21" ht="14.45" customHeight="1" x14ac:dyDescent="0.2">
      <c r="A3932" s="821">
        <v>21</v>
      </c>
      <c r="B3932" s="822" t="s">
        <v>3465</v>
      </c>
      <c r="C3932" s="822" t="s">
        <v>3471</v>
      </c>
      <c r="D3932" s="823" t="s">
        <v>6113</v>
      </c>
      <c r="E3932" s="824" t="s">
        <v>3503</v>
      </c>
      <c r="F3932" s="822" t="s">
        <v>3466</v>
      </c>
      <c r="G3932" s="822" t="s">
        <v>5004</v>
      </c>
      <c r="H3932" s="822" t="s">
        <v>662</v>
      </c>
      <c r="I3932" s="822" t="s">
        <v>5330</v>
      </c>
      <c r="J3932" s="822" t="s">
        <v>1599</v>
      </c>
      <c r="K3932" s="822" t="s">
        <v>1600</v>
      </c>
      <c r="L3932" s="825">
        <v>63.75</v>
      </c>
      <c r="M3932" s="825">
        <v>63.75</v>
      </c>
      <c r="N3932" s="822">
        <v>1</v>
      </c>
      <c r="O3932" s="826">
        <v>1</v>
      </c>
      <c r="P3932" s="825">
        <v>63.75</v>
      </c>
      <c r="Q3932" s="827">
        <v>1</v>
      </c>
      <c r="R3932" s="822">
        <v>1</v>
      </c>
      <c r="S3932" s="827">
        <v>1</v>
      </c>
      <c r="T3932" s="826">
        <v>1</v>
      </c>
      <c r="U3932" s="828">
        <v>1</v>
      </c>
    </row>
    <row r="3933" spans="1:21" ht="14.45" customHeight="1" x14ac:dyDescent="0.2">
      <c r="A3933" s="821">
        <v>21</v>
      </c>
      <c r="B3933" s="822" t="s">
        <v>3465</v>
      </c>
      <c r="C3933" s="822" t="s">
        <v>3471</v>
      </c>
      <c r="D3933" s="823" t="s">
        <v>6113</v>
      </c>
      <c r="E3933" s="824" t="s">
        <v>3503</v>
      </c>
      <c r="F3933" s="822" t="s">
        <v>3466</v>
      </c>
      <c r="G3933" s="822" t="s">
        <v>3578</v>
      </c>
      <c r="H3933" s="822" t="s">
        <v>662</v>
      </c>
      <c r="I3933" s="822" t="s">
        <v>3032</v>
      </c>
      <c r="J3933" s="822" t="s">
        <v>1338</v>
      </c>
      <c r="K3933" s="822" t="s">
        <v>1340</v>
      </c>
      <c r="L3933" s="825">
        <v>0</v>
      </c>
      <c r="M3933" s="825">
        <v>0</v>
      </c>
      <c r="N3933" s="822">
        <v>20</v>
      </c>
      <c r="O3933" s="826">
        <v>11</v>
      </c>
      <c r="P3933" s="825">
        <v>0</v>
      </c>
      <c r="Q3933" s="827"/>
      <c r="R3933" s="822">
        <v>7</v>
      </c>
      <c r="S3933" s="827">
        <v>0.35</v>
      </c>
      <c r="T3933" s="826">
        <v>4</v>
      </c>
      <c r="U3933" s="828">
        <v>0.36363636363636365</v>
      </c>
    </row>
    <row r="3934" spans="1:21" ht="14.45" customHeight="1" x14ac:dyDescent="0.2">
      <c r="A3934" s="821">
        <v>21</v>
      </c>
      <c r="B3934" s="822" t="s">
        <v>3465</v>
      </c>
      <c r="C3934" s="822" t="s">
        <v>3471</v>
      </c>
      <c r="D3934" s="823" t="s">
        <v>6113</v>
      </c>
      <c r="E3934" s="824" t="s">
        <v>3503</v>
      </c>
      <c r="F3934" s="822" t="s">
        <v>3466</v>
      </c>
      <c r="G3934" s="822" t="s">
        <v>3578</v>
      </c>
      <c r="H3934" s="822" t="s">
        <v>662</v>
      </c>
      <c r="I3934" s="822" t="s">
        <v>3035</v>
      </c>
      <c r="J3934" s="822" t="s">
        <v>1338</v>
      </c>
      <c r="K3934" s="822" t="s">
        <v>2051</v>
      </c>
      <c r="L3934" s="825">
        <v>61.49</v>
      </c>
      <c r="M3934" s="825">
        <v>61.49</v>
      </c>
      <c r="N3934" s="822">
        <v>1</v>
      </c>
      <c r="O3934" s="826">
        <v>0.5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21</v>
      </c>
      <c r="B3935" s="822" t="s">
        <v>3465</v>
      </c>
      <c r="C3935" s="822" t="s">
        <v>3471</v>
      </c>
      <c r="D3935" s="823" t="s">
        <v>6113</v>
      </c>
      <c r="E3935" s="824" t="s">
        <v>3503</v>
      </c>
      <c r="F3935" s="822" t="s">
        <v>3466</v>
      </c>
      <c r="G3935" s="822" t="s">
        <v>4050</v>
      </c>
      <c r="H3935" s="822" t="s">
        <v>329</v>
      </c>
      <c r="I3935" s="822" t="s">
        <v>4051</v>
      </c>
      <c r="J3935" s="822" t="s">
        <v>1601</v>
      </c>
      <c r="K3935" s="822" t="s">
        <v>4052</v>
      </c>
      <c r="L3935" s="825">
        <v>169.24</v>
      </c>
      <c r="M3935" s="825">
        <v>338.48</v>
      </c>
      <c r="N3935" s="822">
        <v>2</v>
      </c>
      <c r="O3935" s="826">
        <v>1</v>
      </c>
      <c r="P3935" s="825"/>
      <c r="Q3935" s="827">
        <v>0</v>
      </c>
      <c r="R3935" s="822"/>
      <c r="S3935" s="827">
        <v>0</v>
      </c>
      <c r="T3935" s="826"/>
      <c r="U3935" s="828">
        <v>0</v>
      </c>
    </row>
    <row r="3936" spans="1:21" ht="14.45" customHeight="1" x14ac:dyDescent="0.2">
      <c r="A3936" s="821">
        <v>21</v>
      </c>
      <c r="B3936" s="822" t="s">
        <v>3465</v>
      </c>
      <c r="C3936" s="822" t="s">
        <v>3471</v>
      </c>
      <c r="D3936" s="823" t="s">
        <v>6113</v>
      </c>
      <c r="E3936" s="824" t="s">
        <v>3503</v>
      </c>
      <c r="F3936" s="822" t="s">
        <v>3466</v>
      </c>
      <c r="G3936" s="822" t="s">
        <v>4050</v>
      </c>
      <c r="H3936" s="822" t="s">
        <v>329</v>
      </c>
      <c r="I3936" s="822" t="s">
        <v>4053</v>
      </c>
      <c r="J3936" s="822" t="s">
        <v>1601</v>
      </c>
      <c r="K3936" s="822" t="s">
        <v>4054</v>
      </c>
      <c r="L3936" s="825">
        <v>26.12</v>
      </c>
      <c r="M3936" s="825">
        <v>26.12</v>
      </c>
      <c r="N3936" s="822">
        <v>1</v>
      </c>
      <c r="O3936" s="826">
        <v>0.5</v>
      </c>
      <c r="P3936" s="825">
        <v>26.12</v>
      </c>
      <c r="Q3936" s="827">
        <v>1</v>
      </c>
      <c r="R3936" s="822">
        <v>1</v>
      </c>
      <c r="S3936" s="827">
        <v>1</v>
      </c>
      <c r="T3936" s="826">
        <v>0.5</v>
      </c>
      <c r="U3936" s="828">
        <v>1</v>
      </c>
    </row>
    <row r="3937" spans="1:21" ht="14.45" customHeight="1" x14ac:dyDescent="0.2">
      <c r="A3937" s="821">
        <v>21</v>
      </c>
      <c r="B3937" s="822" t="s">
        <v>3465</v>
      </c>
      <c r="C3937" s="822" t="s">
        <v>3471</v>
      </c>
      <c r="D3937" s="823" t="s">
        <v>6113</v>
      </c>
      <c r="E3937" s="824" t="s">
        <v>3503</v>
      </c>
      <c r="F3937" s="822" t="s">
        <v>3466</v>
      </c>
      <c r="G3937" s="822" t="s">
        <v>4057</v>
      </c>
      <c r="H3937" s="822" t="s">
        <v>329</v>
      </c>
      <c r="I3937" s="822" t="s">
        <v>5440</v>
      </c>
      <c r="J3937" s="822" t="s">
        <v>773</v>
      </c>
      <c r="K3937" s="822" t="s">
        <v>5441</v>
      </c>
      <c r="L3937" s="825">
        <v>24.05</v>
      </c>
      <c r="M3937" s="825">
        <v>24.05</v>
      </c>
      <c r="N3937" s="822">
        <v>1</v>
      </c>
      <c r="O3937" s="826">
        <v>1</v>
      </c>
      <c r="P3937" s="825">
        <v>24.05</v>
      </c>
      <c r="Q3937" s="827">
        <v>1</v>
      </c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21</v>
      </c>
      <c r="B3938" s="822" t="s">
        <v>3465</v>
      </c>
      <c r="C3938" s="822" t="s">
        <v>3471</v>
      </c>
      <c r="D3938" s="823" t="s">
        <v>6113</v>
      </c>
      <c r="E3938" s="824" t="s">
        <v>3503</v>
      </c>
      <c r="F3938" s="822" t="s">
        <v>3466</v>
      </c>
      <c r="G3938" s="822" t="s">
        <v>4057</v>
      </c>
      <c r="H3938" s="822" t="s">
        <v>329</v>
      </c>
      <c r="I3938" s="822" t="s">
        <v>4058</v>
      </c>
      <c r="J3938" s="822" t="s">
        <v>773</v>
      </c>
      <c r="K3938" s="822" t="s">
        <v>774</v>
      </c>
      <c r="L3938" s="825">
        <v>59.56</v>
      </c>
      <c r="M3938" s="825">
        <v>357.36</v>
      </c>
      <c r="N3938" s="822">
        <v>6</v>
      </c>
      <c r="O3938" s="826">
        <v>3</v>
      </c>
      <c r="P3938" s="825">
        <v>119.12</v>
      </c>
      <c r="Q3938" s="827">
        <v>0.33333333333333331</v>
      </c>
      <c r="R3938" s="822">
        <v>2</v>
      </c>
      <c r="S3938" s="827">
        <v>0.33333333333333331</v>
      </c>
      <c r="T3938" s="826">
        <v>0.5</v>
      </c>
      <c r="U3938" s="828">
        <v>0.16666666666666666</v>
      </c>
    </row>
    <row r="3939" spans="1:21" ht="14.45" customHeight="1" x14ac:dyDescent="0.2">
      <c r="A3939" s="821">
        <v>21</v>
      </c>
      <c r="B3939" s="822" t="s">
        <v>3465</v>
      </c>
      <c r="C3939" s="822" t="s">
        <v>3471</v>
      </c>
      <c r="D3939" s="823" t="s">
        <v>6113</v>
      </c>
      <c r="E3939" s="824" t="s">
        <v>3503</v>
      </c>
      <c r="F3939" s="822" t="s">
        <v>3466</v>
      </c>
      <c r="G3939" s="822" t="s">
        <v>5646</v>
      </c>
      <c r="H3939" s="822" t="s">
        <v>329</v>
      </c>
      <c r="I3939" s="822" t="s">
        <v>5647</v>
      </c>
      <c r="J3939" s="822" t="s">
        <v>1795</v>
      </c>
      <c r="K3939" s="822" t="s">
        <v>5648</v>
      </c>
      <c r="L3939" s="825">
        <v>219.37</v>
      </c>
      <c r="M3939" s="825">
        <v>658.11</v>
      </c>
      <c r="N3939" s="822">
        <v>3</v>
      </c>
      <c r="O3939" s="826">
        <v>0.5</v>
      </c>
      <c r="P3939" s="825">
        <v>658.11</v>
      </c>
      <c r="Q3939" s="827">
        <v>1</v>
      </c>
      <c r="R3939" s="822">
        <v>3</v>
      </c>
      <c r="S3939" s="827">
        <v>1</v>
      </c>
      <c r="T3939" s="826">
        <v>0.5</v>
      </c>
      <c r="U3939" s="828">
        <v>1</v>
      </c>
    </row>
    <row r="3940" spans="1:21" ht="14.45" customHeight="1" x14ac:dyDescent="0.2">
      <c r="A3940" s="821">
        <v>21</v>
      </c>
      <c r="B3940" s="822" t="s">
        <v>3465</v>
      </c>
      <c r="C3940" s="822" t="s">
        <v>3471</v>
      </c>
      <c r="D3940" s="823" t="s">
        <v>6113</v>
      </c>
      <c r="E3940" s="824" t="s">
        <v>3503</v>
      </c>
      <c r="F3940" s="822" t="s">
        <v>3466</v>
      </c>
      <c r="G3940" s="822" t="s">
        <v>4060</v>
      </c>
      <c r="H3940" s="822" t="s">
        <v>662</v>
      </c>
      <c r="I3940" s="822" t="s">
        <v>4061</v>
      </c>
      <c r="J3940" s="822" t="s">
        <v>4062</v>
      </c>
      <c r="K3940" s="822" t="s">
        <v>768</v>
      </c>
      <c r="L3940" s="825">
        <v>502.31</v>
      </c>
      <c r="M3940" s="825">
        <v>5023.1000000000004</v>
      </c>
      <c r="N3940" s="822">
        <v>10</v>
      </c>
      <c r="O3940" s="826">
        <v>9.5</v>
      </c>
      <c r="P3940" s="825">
        <v>1506.93</v>
      </c>
      <c r="Q3940" s="827">
        <v>0.3</v>
      </c>
      <c r="R3940" s="822">
        <v>3</v>
      </c>
      <c r="S3940" s="827">
        <v>0.3</v>
      </c>
      <c r="T3940" s="826">
        <v>3</v>
      </c>
      <c r="U3940" s="828">
        <v>0.31578947368421051</v>
      </c>
    </row>
    <row r="3941" spans="1:21" ht="14.45" customHeight="1" x14ac:dyDescent="0.2">
      <c r="A3941" s="821">
        <v>21</v>
      </c>
      <c r="B3941" s="822" t="s">
        <v>3465</v>
      </c>
      <c r="C3941" s="822" t="s">
        <v>3471</v>
      </c>
      <c r="D3941" s="823" t="s">
        <v>6113</v>
      </c>
      <c r="E3941" s="824" t="s">
        <v>3503</v>
      </c>
      <c r="F3941" s="822" t="s">
        <v>3466</v>
      </c>
      <c r="G3941" s="822" t="s">
        <v>4086</v>
      </c>
      <c r="H3941" s="822" t="s">
        <v>329</v>
      </c>
      <c r="I3941" s="822" t="s">
        <v>4087</v>
      </c>
      <c r="J3941" s="822" t="s">
        <v>1530</v>
      </c>
      <c r="K3941" s="822" t="s">
        <v>3653</v>
      </c>
      <c r="L3941" s="825">
        <v>137.88</v>
      </c>
      <c r="M3941" s="825">
        <v>137.88</v>
      </c>
      <c r="N3941" s="822">
        <v>1</v>
      </c>
      <c r="O3941" s="826">
        <v>0.5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21</v>
      </c>
      <c r="B3942" s="822" t="s">
        <v>3465</v>
      </c>
      <c r="C3942" s="822" t="s">
        <v>3471</v>
      </c>
      <c r="D3942" s="823" t="s">
        <v>6113</v>
      </c>
      <c r="E3942" s="824" t="s">
        <v>3503</v>
      </c>
      <c r="F3942" s="822" t="s">
        <v>3466</v>
      </c>
      <c r="G3942" s="822" t="s">
        <v>4480</v>
      </c>
      <c r="H3942" s="822" t="s">
        <v>329</v>
      </c>
      <c r="I3942" s="822" t="s">
        <v>4481</v>
      </c>
      <c r="J3942" s="822" t="s">
        <v>4482</v>
      </c>
      <c r="K3942" s="822" t="s">
        <v>4483</v>
      </c>
      <c r="L3942" s="825">
        <v>77.13</v>
      </c>
      <c r="M3942" s="825">
        <v>77.13</v>
      </c>
      <c r="N3942" s="822">
        <v>1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21</v>
      </c>
      <c r="B3943" s="822" t="s">
        <v>3465</v>
      </c>
      <c r="C3943" s="822" t="s">
        <v>3471</v>
      </c>
      <c r="D3943" s="823" t="s">
        <v>6113</v>
      </c>
      <c r="E3943" s="824" t="s">
        <v>3503</v>
      </c>
      <c r="F3943" s="822" t="s">
        <v>3466</v>
      </c>
      <c r="G3943" s="822" t="s">
        <v>3573</v>
      </c>
      <c r="H3943" s="822" t="s">
        <v>329</v>
      </c>
      <c r="I3943" s="822" t="s">
        <v>4103</v>
      </c>
      <c r="J3943" s="822" t="s">
        <v>1548</v>
      </c>
      <c r="K3943" s="822" t="s">
        <v>4094</v>
      </c>
      <c r="L3943" s="825">
        <v>33.4</v>
      </c>
      <c r="M3943" s="825">
        <v>66.8</v>
      </c>
      <c r="N3943" s="822">
        <v>2</v>
      </c>
      <c r="O3943" s="826">
        <v>1</v>
      </c>
      <c r="P3943" s="825">
        <v>33.4</v>
      </c>
      <c r="Q3943" s="827">
        <v>0.5</v>
      </c>
      <c r="R3943" s="822">
        <v>1</v>
      </c>
      <c r="S3943" s="827">
        <v>0.5</v>
      </c>
      <c r="T3943" s="826">
        <v>0.5</v>
      </c>
      <c r="U3943" s="828">
        <v>0.5</v>
      </c>
    </row>
    <row r="3944" spans="1:21" ht="14.45" customHeight="1" x14ac:dyDescent="0.2">
      <c r="A3944" s="821">
        <v>21</v>
      </c>
      <c r="B3944" s="822" t="s">
        <v>3465</v>
      </c>
      <c r="C3944" s="822" t="s">
        <v>3471</v>
      </c>
      <c r="D3944" s="823" t="s">
        <v>6113</v>
      </c>
      <c r="E3944" s="824" t="s">
        <v>3503</v>
      </c>
      <c r="F3944" s="822" t="s">
        <v>3466</v>
      </c>
      <c r="G3944" s="822" t="s">
        <v>4111</v>
      </c>
      <c r="H3944" s="822" t="s">
        <v>329</v>
      </c>
      <c r="I3944" s="822" t="s">
        <v>4113</v>
      </c>
      <c r="J3944" s="822" t="s">
        <v>4114</v>
      </c>
      <c r="K3944" s="822" t="s">
        <v>4115</v>
      </c>
      <c r="L3944" s="825">
        <v>177.92</v>
      </c>
      <c r="M3944" s="825">
        <v>1957.12</v>
      </c>
      <c r="N3944" s="822">
        <v>11</v>
      </c>
      <c r="O3944" s="826">
        <v>7</v>
      </c>
      <c r="P3944" s="825">
        <v>711.68</v>
      </c>
      <c r="Q3944" s="827">
        <v>0.36363636363636365</v>
      </c>
      <c r="R3944" s="822">
        <v>4</v>
      </c>
      <c r="S3944" s="827">
        <v>0.36363636363636365</v>
      </c>
      <c r="T3944" s="826">
        <v>3</v>
      </c>
      <c r="U3944" s="828">
        <v>0.42857142857142855</v>
      </c>
    </row>
    <row r="3945" spans="1:21" ht="14.45" customHeight="1" x14ac:dyDescent="0.2">
      <c r="A3945" s="821">
        <v>21</v>
      </c>
      <c r="B3945" s="822" t="s">
        <v>3465</v>
      </c>
      <c r="C3945" s="822" t="s">
        <v>3471</v>
      </c>
      <c r="D3945" s="823" t="s">
        <v>6113</v>
      </c>
      <c r="E3945" s="824" t="s">
        <v>3503</v>
      </c>
      <c r="F3945" s="822" t="s">
        <v>3466</v>
      </c>
      <c r="G3945" s="822" t="s">
        <v>4111</v>
      </c>
      <c r="H3945" s="822" t="s">
        <v>329</v>
      </c>
      <c r="I3945" s="822" t="s">
        <v>4118</v>
      </c>
      <c r="J3945" s="822" t="s">
        <v>4119</v>
      </c>
      <c r="K3945" s="822" t="s">
        <v>4115</v>
      </c>
      <c r="L3945" s="825">
        <v>177.92</v>
      </c>
      <c r="M3945" s="825">
        <v>177.92</v>
      </c>
      <c r="N3945" s="822">
        <v>1</v>
      </c>
      <c r="O3945" s="826">
        <v>0.5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21</v>
      </c>
      <c r="B3946" s="822" t="s">
        <v>3465</v>
      </c>
      <c r="C3946" s="822" t="s">
        <v>3471</v>
      </c>
      <c r="D3946" s="823" t="s">
        <v>6113</v>
      </c>
      <c r="E3946" s="824" t="s">
        <v>3503</v>
      </c>
      <c r="F3946" s="822" t="s">
        <v>3466</v>
      </c>
      <c r="G3946" s="822" t="s">
        <v>4111</v>
      </c>
      <c r="H3946" s="822" t="s">
        <v>329</v>
      </c>
      <c r="I3946" s="822" t="s">
        <v>4123</v>
      </c>
      <c r="J3946" s="822" t="s">
        <v>797</v>
      </c>
      <c r="K3946" s="822" t="s">
        <v>799</v>
      </c>
      <c r="L3946" s="825">
        <v>477.11</v>
      </c>
      <c r="M3946" s="825">
        <v>477.11</v>
      </c>
      <c r="N3946" s="822">
        <v>1</v>
      </c>
      <c r="O3946" s="826">
        <v>1</v>
      </c>
      <c r="P3946" s="825">
        <v>477.11</v>
      </c>
      <c r="Q3946" s="827">
        <v>1</v>
      </c>
      <c r="R3946" s="822">
        <v>1</v>
      </c>
      <c r="S3946" s="827">
        <v>1</v>
      </c>
      <c r="T3946" s="826">
        <v>1</v>
      </c>
      <c r="U3946" s="828">
        <v>1</v>
      </c>
    </row>
    <row r="3947" spans="1:21" ht="14.45" customHeight="1" x14ac:dyDescent="0.2">
      <c r="A3947" s="821">
        <v>21</v>
      </c>
      <c r="B3947" s="822" t="s">
        <v>3465</v>
      </c>
      <c r="C3947" s="822" t="s">
        <v>3471</v>
      </c>
      <c r="D3947" s="823" t="s">
        <v>6113</v>
      </c>
      <c r="E3947" s="824" t="s">
        <v>3503</v>
      </c>
      <c r="F3947" s="822" t="s">
        <v>3466</v>
      </c>
      <c r="G3947" s="822" t="s">
        <v>5011</v>
      </c>
      <c r="H3947" s="822" t="s">
        <v>662</v>
      </c>
      <c r="I3947" s="822" t="s">
        <v>5893</v>
      </c>
      <c r="J3947" s="822" t="s">
        <v>5894</v>
      </c>
      <c r="K3947" s="822" t="s">
        <v>5895</v>
      </c>
      <c r="L3947" s="825">
        <v>76.099999999999994</v>
      </c>
      <c r="M3947" s="825">
        <v>76.099999999999994</v>
      </c>
      <c r="N3947" s="822">
        <v>1</v>
      </c>
      <c r="O3947" s="826">
        <v>0.5</v>
      </c>
      <c r="P3947" s="825">
        <v>76.099999999999994</v>
      </c>
      <c r="Q3947" s="827">
        <v>1</v>
      </c>
      <c r="R3947" s="822">
        <v>1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21</v>
      </c>
      <c r="B3948" s="822" t="s">
        <v>3465</v>
      </c>
      <c r="C3948" s="822" t="s">
        <v>3471</v>
      </c>
      <c r="D3948" s="823" t="s">
        <v>6113</v>
      </c>
      <c r="E3948" s="824" t="s">
        <v>3503</v>
      </c>
      <c r="F3948" s="822" t="s">
        <v>3466</v>
      </c>
      <c r="G3948" s="822" t="s">
        <v>4126</v>
      </c>
      <c r="H3948" s="822" t="s">
        <v>662</v>
      </c>
      <c r="I3948" s="822" t="s">
        <v>3315</v>
      </c>
      <c r="J3948" s="822" t="s">
        <v>1635</v>
      </c>
      <c r="K3948" s="822" t="s">
        <v>3316</v>
      </c>
      <c r="L3948" s="825">
        <v>0</v>
      </c>
      <c r="M3948" s="825">
        <v>0</v>
      </c>
      <c r="N3948" s="822">
        <v>1</v>
      </c>
      <c r="O3948" s="826">
        <v>1</v>
      </c>
      <c r="P3948" s="825"/>
      <c r="Q3948" s="827"/>
      <c r="R3948" s="822"/>
      <c r="S3948" s="827">
        <v>0</v>
      </c>
      <c r="T3948" s="826"/>
      <c r="U3948" s="828">
        <v>0</v>
      </c>
    </row>
    <row r="3949" spans="1:21" ht="14.45" customHeight="1" x14ac:dyDescent="0.2">
      <c r="A3949" s="821">
        <v>21</v>
      </c>
      <c r="B3949" s="822" t="s">
        <v>3465</v>
      </c>
      <c r="C3949" s="822" t="s">
        <v>3471</v>
      </c>
      <c r="D3949" s="823" t="s">
        <v>6113</v>
      </c>
      <c r="E3949" s="824" t="s">
        <v>3503</v>
      </c>
      <c r="F3949" s="822" t="s">
        <v>3466</v>
      </c>
      <c r="G3949" s="822" t="s">
        <v>4126</v>
      </c>
      <c r="H3949" s="822" t="s">
        <v>662</v>
      </c>
      <c r="I3949" s="822" t="s">
        <v>3086</v>
      </c>
      <c r="J3949" s="822" t="s">
        <v>1635</v>
      </c>
      <c r="K3949" s="822" t="s">
        <v>3087</v>
      </c>
      <c r="L3949" s="825">
        <v>0</v>
      </c>
      <c r="M3949" s="825">
        <v>0</v>
      </c>
      <c r="N3949" s="822">
        <v>1</v>
      </c>
      <c r="O3949" s="826">
        <v>1</v>
      </c>
      <c r="P3949" s="825">
        <v>0</v>
      </c>
      <c r="Q3949" s="827"/>
      <c r="R3949" s="822">
        <v>1</v>
      </c>
      <c r="S3949" s="827">
        <v>1</v>
      </c>
      <c r="T3949" s="826">
        <v>1</v>
      </c>
      <c r="U3949" s="828">
        <v>1</v>
      </c>
    </row>
    <row r="3950" spans="1:21" ht="14.45" customHeight="1" x14ac:dyDescent="0.2">
      <c r="A3950" s="821">
        <v>21</v>
      </c>
      <c r="B3950" s="822" t="s">
        <v>3465</v>
      </c>
      <c r="C3950" s="822" t="s">
        <v>3471</v>
      </c>
      <c r="D3950" s="823" t="s">
        <v>6113</v>
      </c>
      <c r="E3950" s="824" t="s">
        <v>3503</v>
      </c>
      <c r="F3950" s="822" t="s">
        <v>3466</v>
      </c>
      <c r="G3950" s="822" t="s">
        <v>4148</v>
      </c>
      <c r="H3950" s="822" t="s">
        <v>662</v>
      </c>
      <c r="I3950" s="822" t="s">
        <v>4149</v>
      </c>
      <c r="J3950" s="822" t="s">
        <v>1167</v>
      </c>
      <c r="K3950" s="822" t="s">
        <v>4150</v>
      </c>
      <c r="L3950" s="825">
        <v>165.63</v>
      </c>
      <c r="M3950" s="825">
        <v>165.63</v>
      </c>
      <c r="N3950" s="822">
        <v>1</v>
      </c>
      <c r="O3950" s="826">
        <v>0.5</v>
      </c>
      <c r="P3950" s="825">
        <v>165.63</v>
      </c>
      <c r="Q3950" s="827">
        <v>1</v>
      </c>
      <c r="R3950" s="822">
        <v>1</v>
      </c>
      <c r="S3950" s="827">
        <v>1</v>
      </c>
      <c r="T3950" s="826">
        <v>0.5</v>
      </c>
      <c r="U3950" s="828">
        <v>1</v>
      </c>
    </row>
    <row r="3951" spans="1:21" ht="14.45" customHeight="1" x14ac:dyDescent="0.2">
      <c r="A3951" s="821">
        <v>21</v>
      </c>
      <c r="B3951" s="822" t="s">
        <v>3465</v>
      </c>
      <c r="C3951" s="822" t="s">
        <v>3471</v>
      </c>
      <c r="D3951" s="823" t="s">
        <v>6113</v>
      </c>
      <c r="E3951" s="824" t="s">
        <v>3503</v>
      </c>
      <c r="F3951" s="822" t="s">
        <v>3466</v>
      </c>
      <c r="G3951" s="822" t="s">
        <v>3561</v>
      </c>
      <c r="H3951" s="822" t="s">
        <v>329</v>
      </c>
      <c r="I3951" s="822" t="s">
        <v>4156</v>
      </c>
      <c r="J3951" s="822" t="s">
        <v>4157</v>
      </c>
      <c r="K3951" s="822" t="s">
        <v>4158</v>
      </c>
      <c r="L3951" s="825">
        <v>99.94</v>
      </c>
      <c r="M3951" s="825">
        <v>299.82</v>
      </c>
      <c r="N3951" s="822">
        <v>3</v>
      </c>
      <c r="O3951" s="826">
        <v>1.5</v>
      </c>
      <c r="P3951" s="825">
        <v>99.94</v>
      </c>
      <c r="Q3951" s="827">
        <v>0.33333333333333331</v>
      </c>
      <c r="R3951" s="822">
        <v>1</v>
      </c>
      <c r="S3951" s="827">
        <v>0.33333333333333331</v>
      </c>
      <c r="T3951" s="826">
        <v>0.5</v>
      </c>
      <c r="U3951" s="828">
        <v>0.33333333333333331</v>
      </c>
    </row>
    <row r="3952" spans="1:21" ht="14.45" customHeight="1" x14ac:dyDescent="0.2">
      <c r="A3952" s="821">
        <v>21</v>
      </c>
      <c r="B3952" s="822" t="s">
        <v>3465</v>
      </c>
      <c r="C3952" s="822" t="s">
        <v>3471</v>
      </c>
      <c r="D3952" s="823" t="s">
        <v>6113</v>
      </c>
      <c r="E3952" s="824" t="s">
        <v>3503</v>
      </c>
      <c r="F3952" s="822" t="s">
        <v>3466</v>
      </c>
      <c r="G3952" s="822" t="s">
        <v>3561</v>
      </c>
      <c r="H3952" s="822" t="s">
        <v>329</v>
      </c>
      <c r="I3952" s="822" t="s">
        <v>4159</v>
      </c>
      <c r="J3952" s="822" t="s">
        <v>4157</v>
      </c>
      <c r="K3952" s="822" t="s">
        <v>4160</v>
      </c>
      <c r="L3952" s="825">
        <v>299.83999999999997</v>
      </c>
      <c r="M3952" s="825">
        <v>299.83999999999997</v>
      </c>
      <c r="N3952" s="822">
        <v>1</v>
      </c>
      <c r="O3952" s="826">
        <v>1</v>
      </c>
      <c r="P3952" s="825"/>
      <c r="Q3952" s="827">
        <v>0</v>
      </c>
      <c r="R3952" s="822"/>
      <c r="S3952" s="827">
        <v>0</v>
      </c>
      <c r="T3952" s="826"/>
      <c r="U3952" s="828">
        <v>0</v>
      </c>
    </row>
    <row r="3953" spans="1:21" ht="14.45" customHeight="1" x14ac:dyDescent="0.2">
      <c r="A3953" s="821">
        <v>21</v>
      </c>
      <c r="B3953" s="822" t="s">
        <v>3465</v>
      </c>
      <c r="C3953" s="822" t="s">
        <v>3471</v>
      </c>
      <c r="D3953" s="823" t="s">
        <v>6113</v>
      </c>
      <c r="E3953" s="824" t="s">
        <v>3503</v>
      </c>
      <c r="F3953" s="822" t="s">
        <v>3466</v>
      </c>
      <c r="G3953" s="822" t="s">
        <v>3561</v>
      </c>
      <c r="H3953" s="822" t="s">
        <v>329</v>
      </c>
      <c r="I3953" s="822" t="s">
        <v>3562</v>
      </c>
      <c r="J3953" s="822" t="s">
        <v>1624</v>
      </c>
      <c r="K3953" s="822" t="s">
        <v>1626</v>
      </c>
      <c r="L3953" s="825">
        <v>50.32</v>
      </c>
      <c r="M3953" s="825">
        <v>553.52</v>
      </c>
      <c r="N3953" s="822">
        <v>11</v>
      </c>
      <c r="O3953" s="826">
        <v>4</v>
      </c>
      <c r="P3953" s="825">
        <v>251.6</v>
      </c>
      <c r="Q3953" s="827">
        <v>0.45454545454545453</v>
      </c>
      <c r="R3953" s="822">
        <v>5</v>
      </c>
      <c r="S3953" s="827">
        <v>0.45454545454545453</v>
      </c>
      <c r="T3953" s="826">
        <v>2.5</v>
      </c>
      <c r="U3953" s="828">
        <v>0.625</v>
      </c>
    </row>
    <row r="3954" spans="1:21" ht="14.45" customHeight="1" x14ac:dyDescent="0.2">
      <c r="A3954" s="821">
        <v>21</v>
      </c>
      <c r="B3954" s="822" t="s">
        <v>3465</v>
      </c>
      <c r="C3954" s="822" t="s">
        <v>3471</v>
      </c>
      <c r="D3954" s="823" t="s">
        <v>6113</v>
      </c>
      <c r="E3954" s="824" t="s">
        <v>3503</v>
      </c>
      <c r="F3954" s="822" t="s">
        <v>3466</v>
      </c>
      <c r="G3954" s="822" t="s">
        <v>3561</v>
      </c>
      <c r="H3954" s="822" t="s">
        <v>329</v>
      </c>
      <c r="I3954" s="822" t="s">
        <v>4736</v>
      </c>
      <c r="J3954" s="822" t="s">
        <v>1624</v>
      </c>
      <c r="K3954" s="822" t="s">
        <v>4737</v>
      </c>
      <c r="L3954" s="825">
        <v>33.549999999999997</v>
      </c>
      <c r="M3954" s="825">
        <v>67.099999999999994</v>
      </c>
      <c r="N3954" s="822">
        <v>2</v>
      </c>
      <c r="O3954" s="826">
        <v>2</v>
      </c>
      <c r="P3954" s="825">
        <v>67.099999999999994</v>
      </c>
      <c r="Q3954" s="827">
        <v>1</v>
      </c>
      <c r="R3954" s="822">
        <v>2</v>
      </c>
      <c r="S3954" s="827">
        <v>1</v>
      </c>
      <c r="T3954" s="826">
        <v>2</v>
      </c>
      <c r="U3954" s="828">
        <v>1</v>
      </c>
    </row>
    <row r="3955" spans="1:21" ht="14.45" customHeight="1" x14ac:dyDescent="0.2">
      <c r="A3955" s="821">
        <v>21</v>
      </c>
      <c r="B3955" s="822" t="s">
        <v>3465</v>
      </c>
      <c r="C3955" s="822" t="s">
        <v>3471</v>
      </c>
      <c r="D3955" s="823" t="s">
        <v>6113</v>
      </c>
      <c r="E3955" s="824" t="s">
        <v>3503</v>
      </c>
      <c r="F3955" s="822" t="s">
        <v>3466</v>
      </c>
      <c r="G3955" s="822" t="s">
        <v>3564</v>
      </c>
      <c r="H3955" s="822" t="s">
        <v>329</v>
      </c>
      <c r="I3955" s="822" t="s">
        <v>3565</v>
      </c>
      <c r="J3955" s="822" t="s">
        <v>693</v>
      </c>
      <c r="K3955" s="822" t="s">
        <v>3566</v>
      </c>
      <c r="L3955" s="825">
        <v>2086.5500000000002</v>
      </c>
      <c r="M3955" s="825">
        <v>68856.149999999994</v>
      </c>
      <c r="N3955" s="822">
        <v>33</v>
      </c>
      <c r="O3955" s="826">
        <v>19.5</v>
      </c>
      <c r="P3955" s="825">
        <v>35471.35</v>
      </c>
      <c r="Q3955" s="827">
        <v>0.51515151515151514</v>
      </c>
      <c r="R3955" s="822">
        <v>17</v>
      </c>
      <c r="S3955" s="827">
        <v>0.51515151515151514</v>
      </c>
      <c r="T3955" s="826">
        <v>11</v>
      </c>
      <c r="U3955" s="828">
        <v>0.5641025641025641</v>
      </c>
    </row>
    <row r="3956" spans="1:21" ht="14.45" customHeight="1" x14ac:dyDescent="0.2">
      <c r="A3956" s="821">
        <v>21</v>
      </c>
      <c r="B3956" s="822" t="s">
        <v>3465</v>
      </c>
      <c r="C3956" s="822" t="s">
        <v>3471</v>
      </c>
      <c r="D3956" s="823" t="s">
        <v>6113</v>
      </c>
      <c r="E3956" s="824" t="s">
        <v>3503</v>
      </c>
      <c r="F3956" s="822" t="s">
        <v>3466</v>
      </c>
      <c r="G3956" s="822" t="s">
        <v>4169</v>
      </c>
      <c r="H3956" s="822" t="s">
        <v>662</v>
      </c>
      <c r="I3956" s="822" t="s">
        <v>2870</v>
      </c>
      <c r="J3956" s="822" t="s">
        <v>1722</v>
      </c>
      <c r="K3956" s="822" t="s">
        <v>2871</v>
      </c>
      <c r="L3956" s="825">
        <v>154.36000000000001</v>
      </c>
      <c r="M3956" s="825">
        <v>1234.8800000000001</v>
      </c>
      <c r="N3956" s="822">
        <v>8</v>
      </c>
      <c r="O3956" s="826">
        <v>6</v>
      </c>
      <c r="P3956" s="825">
        <v>1234.8800000000001</v>
      </c>
      <c r="Q3956" s="827">
        <v>1</v>
      </c>
      <c r="R3956" s="822">
        <v>8</v>
      </c>
      <c r="S3956" s="827">
        <v>1</v>
      </c>
      <c r="T3956" s="826">
        <v>6</v>
      </c>
      <c r="U3956" s="828">
        <v>1</v>
      </c>
    </row>
    <row r="3957" spans="1:21" ht="14.45" customHeight="1" x14ac:dyDescent="0.2">
      <c r="A3957" s="821">
        <v>21</v>
      </c>
      <c r="B3957" s="822" t="s">
        <v>3465</v>
      </c>
      <c r="C3957" s="822" t="s">
        <v>3471</v>
      </c>
      <c r="D3957" s="823" t="s">
        <v>6113</v>
      </c>
      <c r="E3957" s="824" t="s">
        <v>3503</v>
      </c>
      <c r="F3957" s="822" t="s">
        <v>3466</v>
      </c>
      <c r="G3957" s="822" t="s">
        <v>4172</v>
      </c>
      <c r="H3957" s="822" t="s">
        <v>329</v>
      </c>
      <c r="I3957" s="822" t="s">
        <v>5896</v>
      </c>
      <c r="J3957" s="822" t="s">
        <v>1192</v>
      </c>
      <c r="K3957" s="822" t="s">
        <v>1193</v>
      </c>
      <c r="L3957" s="825">
        <v>374.79</v>
      </c>
      <c r="M3957" s="825">
        <v>749.58</v>
      </c>
      <c r="N3957" s="822">
        <v>2</v>
      </c>
      <c r="O3957" s="826">
        <v>1</v>
      </c>
      <c r="P3957" s="825"/>
      <c r="Q3957" s="827">
        <v>0</v>
      </c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21</v>
      </c>
      <c r="B3958" s="822" t="s">
        <v>3465</v>
      </c>
      <c r="C3958" s="822" t="s">
        <v>3471</v>
      </c>
      <c r="D3958" s="823" t="s">
        <v>6113</v>
      </c>
      <c r="E3958" s="824" t="s">
        <v>3503</v>
      </c>
      <c r="F3958" s="822" t="s">
        <v>3466</v>
      </c>
      <c r="G3958" s="822" t="s">
        <v>4172</v>
      </c>
      <c r="H3958" s="822" t="s">
        <v>329</v>
      </c>
      <c r="I3958" s="822" t="s">
        <v>4173</v>
      </c>
      <c r="J3958" s="822" t="s">
        <v>4174</v>
      </c>
      <c r="K3958" s="822" t="s">
        <v>1193</v>
      </c>
      <c r="L3958" s="825">
        <v>374.79</v>
      </c>
      <c r="M3958" s="825">
        <v>2248.7400000000002</v>
      </c>
      <c r="N3958" s="822">
        <v>6</v>
      </c>
      <c r="O3958" s="826">
        <v>2.5</v>
      </c>
      <c r="P3958" s="825">
        <v>1499.16</v>
      </c>
      <c r="Q3958" s="827">
        <v>0.66666666666666663</v>
      </c>
      <c r="R3958" s="822">
        <v>4</v>
      </c>
      <c r="S3958" s="827">
        <v>0.66666666666666663</v>
      </c>
      <c r="T3958" s="826">
        <v>1.5</v>
      </c>
      <c r="U3958" s="828">
        <v>0.6</v>
      </c>
    </row>
    <row r="3959" spans="1:21" ht="14.45" customHeight="1" x14ac:dyDescent="0.2">
      <c r="A3959" s="821">
        <v>21</v>
      </c>
      <c r="B3959" s="822" t="s">
        <v>3465</v>
      </c>
      <c r="C3959" s="822" t="s">
        <v>3471</v>
      </c>
      <c r="D3959" s="823" t="s">
        <v>6113</v>
      </c>
      <c r="E3959" s="824" t="s">
        <v>3503</v>
      </c>
      <c r="F3959" s="822" t="s">
        <v>3466</v>
      </c>
      <c r="G3959" s="822" t="s">
        <v>4172</v>
      </c>
      <c r="H3959" s="822" t="s">
        <v>329</v>
      </c>
      <c r="I3959" s="822" t="s">
        <v>5019</v>
      </c>
      <c r="J3959" s="822" t="s">
        <v>2105</v>
      </c>
      <c r="K3959" s="822" t="s">
        <v>5020</v>
      </c>
      <c r="L3959" s="825">
        <v>0</v>
      </c>
      <c r="M3959" s="825">
        <v>0</v>
      </c>
      <c r="N3959" s="822">
        <v>1</v>
      </c>
      <c r="O3959" s="826">
        <v>1</v>
      </c>
      <c r="P3959" s="825"/>
      <c r="Q3959" s="827"/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21</v>
      </c>
      <c r="B3960" s="822" t="s">
        <v>3465</v>
      </c>
      <c r="C3960" s="822" t="s">
        <v>3471</v>
      </c>
      <c r="D3960" s="823" t="s">
        <v>6113</v>
      </c>
      <c r="E3960" s="824" t="s">
        <v>3503</v>
      </c>
      <c r="F3960" s="822" t="s">
        <v>3466</v>
      </c>
      <c r="G3960" s="822" t="s">
        <v>3549</v>
      </c>
      <c r="H3960" s="822" t="s">
        <v>662</v>
      </c>
      <c r="I3960" s="822" t="s">
        <v>2852</v>
      </c>
      <c r="J3960" s="822" t="s">
        <v>2848</v>
      </c>
      <c r="K3960" s="822" t="s">
        <v>2853</v>
      </c>
      <c r="L3960" s="825">
        <v>84.18</v>
      </c>
      <c r="M3960" s="825">
        <v>84.18</v>
      </c>
      <c r="N3960" s="822">
        <v>1</v>
      </c>
      <c r="O3960" s="826">
        <v>0.5</v>
      </c>
      <c r="P3960" s="825">
        <v>84.18</v>
      </c>
      <c r="Q3960" s="827">
        <v>1</v>
      </c>
      <c r="R3960" s="822">
        <v>1</v>
      </c>
      <c r="S3960" s="827">
        <v>1</v>
      </c>
      <c r="T3960" s="826">
        <v>0.5</v>
      </c>
      <c r="U3960" s="828">
        <v>1</v>
      </c>
    </row>
    <row r="3961" spans="1:21" ht="14.45" customHeight="1" x14ac:dyDescent="0.2">
      <c r="A3961" s="821">
        <v>21</v>
      </c>
      <c r="B3961" s="822" t="s">
        <v>3465</v>
      </c>
      <c r="C3961" s="822" t="s">
        <v>3471</v>
      </c>
      <c r="D3961" s="823" t="s">
        <v>6113</v>
      </c>
      <c r="E3961" s="824" t="s">
        <v>3503</v>
      </c>
      <c r="F3961" s="822" t="s">
        <v>3466</v>
      </c>
      <c r="G3961" s="822" t="s">
        <v>3549</v>
      </c>
      <c r="H3961" s="822" t="s">
        <v>662</v>
      </c>
      <c r="I3961" s="822" t="s">
        <v>3245</v>
      </c>
      <c r="J3961" s="822" t="s">
        <v>1925</v>
      </c>
      <c r="K3961" s="822" t="s">
        <v>1926</v>
      </c>
      <c r="L3961" s="825">
        <v>84.18</v>
      </c>
      <c r="M3961" s="825">
        <v>84.18</v>
      </c>
      <c r="N3961" s="822">
        <v>1</v>
      </c>
      <c r="O3961" s="826">
        <v>0.5</v>
      </c>
      <c r="P3961" s="825">
        <v>84.18</v>
      </c>
      <c r="Q3961" s="827">
        <v>1</v>
      </c>
      <c r="R3961" s="822">
        <v>1</v>
      </c>
      <c r="S3961" s="827">
        <v>1</v>
      </c>
      <c r="T3961" s="826">
        <v>0.5</v>
      </c>
      <c r="U3961" s="828">
        <v>1</v>
      </c>
    </row>
    <row r="3962" spans="1:21" ht="14.45" customHeight="1" x14ac:dyDescent="0.2">
      <c r="A3962" s="821">
        <v>21</v>
      </c>
      <c r="B3962" s="822" t="s">
        <v>3465</v>
      </c>
      <c r="C3962" s="822" t="s">
        <v>3471</v>
      </c>
      <c r="D3962" s="823" t="s">
        <v>6113</v>
      </c>
      <c r="E3962" s="824" t="s">
        <v>3503</v>
      </c>
      <c r="F3962" s="822" t="s">
        <v>3466</v>
      </c>
      <c r="G3962" s="822" t="s">
        <v>3549</v>
      </c>
      <c r="H3962" s="822" t="s">
        <v>662</v>
      </c>
      <c r="I3962" s="822" t="s">
        <v>2854</v>
      </c>
      <c r="J3962" s="822" t="s">
        <v>1925</v>
      </c>
      <c r="K3962" s="822" t="s">
        <v>2855</v>
      </c>
      <c r="L3962" s="825">
        <v>49.08</v>
      </c>
      <c r="M3962" s="825">
        <v>245.39999999999998</v>
      </c>
      <c r="N3962" s="822">
        <v>5</v>
      </c>
      <c r="O3962" s="826">
        <v>3</v>
      </c>
      <c r="P3962" s="825">
        <v>196.32</v>
      </c>
      <c r="Q3962" s="827">
        <v>0.8</v>
      </c>
      <c r="R3962" s="822">
        <v>4</v>
      </c>
      <c r="S3962" s="827">
        <v>0.8</v>
      </c>
      <c r="T3962" s="826">
        <v>2.5</v>
      </c>
      <c r="U3962" s="828">
        <v>0.83333333333333337</v>
      </c>
    </row>
    <row r="3963" spans="1:21" ht="14.45" customHeight="1" x14ac:dyDescent="0.2">
      <c r="A3963" s="821">
        <v>21</v>
      </c>
      <c r="B3963" s="822" t="s">
        <v>3465</v>
      </c>
      <c r="C3963" s="822" t="s">
        <v>3471</v>
      </c>
      <c r="D3963" s="823" t="s">
        <v>6113</v>
      </c>
      <c r="E3963" s="824" t="s">
        <v>3503</v>
      </c>
      <c r="F3963" s="822" t="s">
        <v>3466</v>
      </c>
      <c r="G3963" s="822" t="s">
        <v>4188</v>
      </c>
      <c r="H3963" s="822" t="s">
        <v>329</v>
      </c>
      <c r="I3963" s="822" t="s">
        <v>4189</v>
      </c>
      <c r="J3963" s="822" t="s">
        <v>4190</v>
      </c>
      <c r="K3963" s="822" t="s">
        <v>4191</v>
      </c>
      <c r="L3963" s="825">
        <v>0</v>
      </c>
      <c r="M3963" s="825">
        <v>0</v>
      </c>
      <c r="N3963" s="822">
        <v>1</v>
      </c>
      <c r="O3963" s="826">
        <v>1</v>
      </c>
      <c r="P3963" s="825"/>
      <c r="Q3963" s="827"/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21</v>
      </c>
      <c r="B3964" s="822" t="s">
        <v>3465</v>
      </c>
      <c r="C3964" s="822" t="s">
        <v>3471</v>
      </c>
      <c r="D3964" s="823" t="s">
        <v>6113</v>
      </c>
      <c r="E3964" s="824" t="s">
        <v>3503</v>
      </c>
      <c r="F3964" s="822" t="s">
        <v>3466</v>
      </c>
      <c r="G3964" s="822" t="s">
        <v>4748</v>
      </c>
      <c r="H3964" s="822" t="s">
        <v>329</v>
      </c>
      <c r="I3964" s="822" t="s">
        <v>5198</v>
      </c>
      <c r="J3964" s="822" t="s">
        <v>5199</v>
      </c>
      <c r="K3964" s="822" t="s">
        <v>5200</v>
      </c>
      <c r="L3964" s="825">
        <v>248.55</v>
      </c>
      <c r="M3964" s="825">
        <v>248.55</v>
      </c>
      <c r="N3964" s="822">
        <v>1</v>
      </c>
      <c r="O3964" s="826">
        <v>1</v>
      </c>
      <c r="P3964" s="825">
        <v>248.55</v>
      </c>
      <c r="Q3964" s="827">
        <v>1</v>
      </c>
      <c r="R3964" s="822">
        <v>1</v>
      </c>
      <c r="S3964" s="827">
        <v>1</v>
      </c>
      <c r="T3964" s="826">
        <v>1</v>
      </c>
      <c r="U3964" s="828">
        <v>1</v>
      </c>
    </row>
    <row r="3965" spans="1:21" ht="14.45" customHeight="1" x14ac:dyDescent="0.2">
      <c r="A3965" s="821">
        <v>21</v>
      </c>
      <c r="B3965" s="822" t="s">
        <v>3465</v>
      </c>
      <c r="C3965" s="822" t="s">
        <v>3471</v>
      </c>
      <c r="D3965" s="823" t="s">
        <v>6113</v>
      </c>
      <c r="E3965" s="824" t="s">
        <v>3503</v>
      </c>
      <c r="F3965" s="822" t="s">
        <v>3466</v>
      </c>
      <c r="G3965" s="822" t="s">
        <v>4192</v>
      </c>
      <c r="H3965" s="822" t="s">
        <v>329</v>
      </c>
      <c r="I3965" s="822" t="s">
        <v>5694</v>
      </c>
      <c r="J3965" s="822" t="s">
        <v>987</v>
      </c>
      <c r="K3965" s="822" t="s">
        <v>988</v>
      </c>
      <c r="L3965" s="825">
        <v>79.069999999999993</v>
      </c>
      <c r="M3965" s="825">
        <v>79.069999999999993</v>
      </c>
      <c r="N3965" s="822">
        <v>1</v>
      </c>
      <c r="O3965" s="826">
        <v>1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21</v>
      </c>
      <c r="B3966" s="822" t="s">
        <v>3465</v>
      </c>
      <c r="C3966" s="822" t="s">
        <v>3471</v>
      </c>
      <c r="D3966" s="823" t="s">
        <v>6113</v>
      </c>
      <c r="E3966" s="824" t="s">
        <v>3503</v>
      </c>
      <c r="F3966" s="822" t="s">
        <v>3466</v>
      </c>
      <c r="G3966" s="822" t="s">
        <v>4192</v>
      </c>
      <c r="H3966" s="822" t="s">
        <v>329</v>
      </c>
      <c r="I3966" s="822" t="s">
        <v>4193</v>
      </c>
      <c r="J3966" s="822" t="s">
        <v>989</v>
      </c>
      <c r="K3966" s="822" t="s">
        <v>4194</v>
      </c>
      <c r="L3966" s="825">
        <v>79.069999999999993</v>
      </c>
      <c r="M3966" s="825">
        <v>237.20999999999998</v>
      </c>
      <c r="N3966" s="822">
        <v>3</v>
      </c>
      <c r="O3966" s="826">
        <v>3</v>
      </c>
      <c r="P3966" s="825">
        <v>79.069999999999993</v>
      </c>
      <c r="Q3966" s="827">
        <v>0.33333333333333331</v>
      </c>
      <c r="R3966" s="822">
        <v>1</v>
      </c>
      <c r="S3966" s="827">
        <v>0.33333333333333331</v>
      </c>
      <c r="T3966" s="826">
        <v>1</v>
      </c>
      <c r="U3966" s="828">
        <v>0.33333333333333331</v>
      </c>
    </row>
    <row r="3967" spans="1:21" ht="14.45" customHeight="1" x14ac:dyDescent="0.2">
      <c r="A3967" s="821">
        <v>21</v>
      </c>
      <c r="B3967" s="822" t="s">
        <v>3465</v>
      </c>
      <c r="C3967" s="822" t="s">
        <v>3471</v>
      </c>
      <c r="D3967" s="823" t="s">
        <v>6113</v>
      </c>
      <c r="E3967" s="824" t="s">
        <v>3503</v>
      </c>
      <c r="F3967" s="822" t="s">
        <v>3466</v>
      </c>
      <c r="G3967" s="822" t="s">
        <v>4192</v>
      </c>
      <c r="H3967" s="822" t="s">
        <v>329</v>
      </c>
      <c r="I3967" s="822" t="s">
        <v>4195</v>
      </c>
      <c r="J3967" s="822" t="s">
        <v>989</v>
      </c>
      <c r="K3967" s="822" t="s">
        <v>4194</v>
      </c>
      <c r="L3967" s="825">
        <v>79.069999999999993</v>
      </c>
      <c r="M3967" s="825">
        <v>79.069999999999993</v>
      </c>
      <c r="N3967" s="822">
        <v>1</v>
      </c>
      <c r="O3967" s="826">
        <v>1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21</v>
      </c>
      <c r="B3968" s="822" t="s">
        <v>3465</v>
      </c>
      <c r="C3968" s="822" t="s">
        <v>3471</v>
      </c>
      <c r="D3968" s="823" t="s">
        <v>6113</v>
      </c>
      <c r="E3968" s="824" t="s">
        <v>3503</v>
      </c>
      <c r="F3968" s="822" t="s">
        <v>3466</v>
      </c>
      <c r="G3968" s="822" t="s">
        <v>3552</v>
      </c>
      <c r="H3968" s="822" t="s">
        <v>662</v>
      </c>
      <c r="I3968" s="822" t="s">
        <v>3159</v>
      </c>
      <c r="J3968" s="822" t="s">
        <v>1679</v>
      </c>
      <c r="K3968" s="822" t="s">
        <v>1680</v>
      </c>
      <c r="L3968" s="825">
        <v>179.65</v>
      </c>
      <c r="M3968" s="825">
        <v>1437.2</v>
      </c>
      <c r="N3968" s="822">
        <v>8</v>
      </c>
      <c r="O3968" s="826">
        <v>2</v>
      </c>
      <c r="P3968" s="825">
        <v>1437.2</v>
      </c>
      <c r="Q3968" s="827">
        <v>1</v>
      </c>
      <c r="R3968" s="822">
        <v>8</v>
      </c>
      <c r="S3968" s="827">
        <v>1</v>
      </c>
      <c r="T3968" s="826">
        <v>2</v>
      </c>
      <c r="U3968" s="828">
        <v>1</v>
      </c>
    </row>
    <row r="3969" spans="1:21" ht="14.45" customHeight="1" x14ac:dyDescent="0.2">
      <c r="A3969" s="821">
        <v>21</v>
      </c>
      <c r="B3969" s="822" t="s">
        <v>3465</v>
      </c>
      <c r="C3969" s="822" t="s">
        <v>3471</v>
      </c>
      <c r="D3969" s="823" t="s">
        <v>6113</v>
      </c>
      <c r="E3969" s="824" t="s">
        <v>3503</v>
      </c>
      <c r="F3969" s="822" t="s">
        <v>3466</v>
      </c>
      <c r="G3969" s="822" t="s">
        <v>3552</v>
      </c>
      <c r="H3969" s="822" t="s">
        <v>662</v>
      </c>
      <c r="I3969" s="822" t="s">
        <v>3158</v>
      </c>
      <c r="J3969" s="822" t="s">
        <v>1683</v>
      </c>
      <c r="K3969" s="822" t="s">
        <v>1680</v>
      </c>
      <c r="L3969" s="825">
        <v>179.65</v>
      </c>
      <c r="M3969" s="825">
        <v>718.6</v>
      </c>
      <c r="N3969" s="822">
        <v>4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21</v>
      </c>
      <c r="B3970" s="822" t="s">
        <v>3465</v>
      </c>
      <c r="C3970" s="822" t="s">
        <v>3471</v>
      </c>
      <c r="D3970" s="823" t="s">
        <v>6113</v>
      </c>
      <c r="E3970" s="824" t="s">
        <v>3503</v>
      </c>
      <c r="F3970" s="822" t="s">
        <v>3466</v>
      </c>
      <c r="G3970" s="822" t="s">
        <v>3552</v>
      </c>
      <c r="H3970" s="822" t="s">
        <v>662</v>
      </c>
      <c r="I3970" s="822" t="s">
        <v>3352</v>
      </c>
      <c r="J3970" s="822" t="s">
        <v>3353</v>
      </c>
      <c r="K3970" s="822" t="s">
        <v>2231</v>
      </c>
      <c r="L3970" s="825">
        <v>233.96</v>
      </c>
      <c r="M3970" s="825">
        <v>9124.4399999999987</v>
      </c>
      <c r="N3970" s="822">
        <v>39</v>
      </c>
      <c r="O3970" s="826">
        <v>8.5</v>
      </c>
      <c r="P3970" s="825">
        <v>4445.24</v>
      </c>
      <c r="Q3970" s="827">
        <v>0.48717948717948723</v>
      </c>
      <c r="R3970" s="822">
        <v>19</v>
      </c>
      <c r="S3970" s="827">
        <v>0.48717948717948717</v>
      </c>
      <c r="T3970" s="826">
        <v>4</v>
      </c>
      <c r="U3970" s="828">
        <v>0.47058823529411764</v>
      </c>
    </row>
    <row r="3971" spans="1:21" ht="14.45" customHeight="1" x14ac:dyDescent="0.2">
      <c r="A3971" s="821">
        <v>21</v>
      </c>
      <c r="B3971" s="822" t="s">
        <v>3465</v>
      </c>
      <c r="C3971" s="822" t="s">
        <v>3471</v>
      </c>
      <c r="D3971" s="823" t="s">
        <v>6113</v>
      </c>
      <c r="E3971" s="824" t="s">
        <v>3503</v>
      </c>
      <c r="F3971" s="822" t="s">
        <v>3466</v>
      </c>
      <c r="G3971" s="822" t="s">
        <v>3552</v>
      </c>
      <c r="H3971" s="822" t="s">
        <v>329</v>
      </c>
      <c r="I3971" s="822" t="s">
        <v>4201</v>
      </c>
      <c r="J3971" s="822" t="s">
        <v>2232</v>
      </c>
      <c r="K3971" s="822" t="s">
        <v>2233</v>
      </c>
      <c r="L3971" s="825">
        <v>233.96</v>
      </c>
      <c r="M3971" s="825">
        <v>1169.8</v>
      </c>
      <c r="N3971" s="822">
        <v>5</v>
      </c>
      <c r="O3971" s="826">
        <v>2</v>
      </c>
      <c r="P3971" s="825">
        <v>467.92</v>
      </c>
      <c r="Q3971" s="827">
        <v>0.4</v>
      </c>
      <c r="R3971" s="822">
        <v>2</v>
      </c>
      <c r="S3971" s="827">
        <v>0.4</v>
      </c>
      <c r="T3971" s="826">
        <v>1</v>
      </c>
      <c r="U3971" s="828">
        <v>0.5</v>
      </c>
    </row>
    <row r="3972" spans="1:21" ht="14.45" customHeight="1" x14ac:dyDescent="0.2">
      <c r="A3972" s="821">
        <v>21</v>
      </c>
      <c r="B3972" s="822" t="s">
        <v>3465</v>
      </c>
      <c r="C3972" s="822" t="s">
        <v>3471</v>
      </c>
      <c r="D3972" s="823" t="s">
        <v>6113</v>
      </c>
      <c r="E3972" s="824" t="s">
        <v>3503</v>
      </c>
      <c r="F3972" s="822" t="s">
        <v>3466</v>
      </c>
      <c r="G3972" s="822" t="s">
        <v>3553</v>
      </c>
      <c r="H3972" s="822" t="s">
        <v>329</v>
      </c>
      <c r="I3972" s="822" t="s">
        <v>3554</v>
      </c>
      <c r="J3972" s="822" t="s">
        <v>1244</v>
      </c>
      <c r="K3972" s="822" t="s">
        <v>1245</v>
      </c>
      <c r="L3972" s="825">
        <v>121.92</v>
      </c>
      <c r="M3972" s="825">
        <v>6096.0000000000018</v>
      </c>
      <c r="N3972" s="822">
        <v>50</v>
      </c>
      <c r="O3972" s="826">
        <v>29</v>
      </c>
      <c r="P3972" s="825">
        <v>1950.72</v>
      </c>
      <c r="Q3972" s="827">
        <v>0.3199999999999999</v>
      </c>
      <c r="R3972" s="822">
        <v>16</v>
      </c>
      <c r="S3972" s="827">
        <v>0.32</v>
      </c>
      <c r="T3972" s="826">
        <v>10</v>
      </c>
      <c r="U3972" s="828">
        <v>0.34482758620689657</v>
      </c>
    </row>
    <row r="3973" spans="1:21" ht="14.45" customHeight="1" x14ac:dyDescent="0.2">
      <c r="A3973" s="821">
        <v>21</v>
      </c>
      <c r="B3973" s="822" t="s">
        <v>3465</v>
      </c>
      <c r="C3973" s="822" t="s">
        <v>3471</v>
      </c>
      <c r="D3973" s="823" t="s">
        <v>6113</v>
      </c>
      <c r="E3973" s="824" t="s">
        <v>3503</v>
      </c>
      <c r="F3973" s="822" t="s">
        <v>3467</v>
      </c>
      <c r="G3973" s="822" t="s">
        <v>3555</v>
      </c>
      <c r="H3973" s="822" t="s">
        <v>329</v>
      </c>
      <c r="I3973" s="822" t="s">
        <v>4207</v>
      </c>
      <c r="J3973" s="822" t="s">
        <v>3557</v>
      </c>
      <c r="K3973" s="822"/>
      <c r="L3973" s="825">
        <v>0</v>
      </c>
      <c r="M3973" s="825">
        <v>0</v>
      </c>
      <c r="N3973" s="822">
        <v>1</v>
      </c>
      <c r="O3973" s="826">
        <v>1</v>
      </c>
      <c r="P3973" s="825"/>
      <c r="Q3973" s="827"/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21</v>
      </c>
      <c r="B3974" s="822" t="s">
        <v>3465</v>
      </c>
      <c r="C3974" s="822" t="s">
        <v>3471</v>
      </c>
      <c r="D3974" s="823" t="s">
        <v>6113</v>
      </c>
      <c r="E3974" s="824" t="s">
        <v>3503</v>
      </c>
      <c r="F3974" s="822" t="s">
        <v>3467</v>
      </c>
      <c r="G3974" s="822" t="s">
        <v>3555</v>
      </c>
      <c r="H3974" s="822" t="s">
        <v>329</v>
      </c>
      <c r="I3974" s="822" t="s">
        <v>4758</v>
      </c>
      <c r="J3974" s="822" t="s">
        <v>3557</v>
      </c>
      <c r="K3974" s="822"/>
      <c r="L3974" s="825">
        <v>0</v>
      </c>
      <c r="M3974" s="825">
        <v>0</v>
      </c>
      <c r="N3974" s="822">
        <v>1</v>
      </c>
      <c r="O3974" s="826">
        <v>1</v>
      </c>
      <c r="P3974" s="825">
        <v>0</v>
      </c>
      <c r="Q3974" s="827"/>
      <c r="R3974" s="822">
        <v>1</v>
      </c>
      <c r="S3974" s="827">
        <v>1</v>
      </c>
      <c r="T3974" s="826">
        <v>1</v>
      </c>
      <c r="U3974" s="828">
        <v>1</v>
      </c>
    </row>
    <row r="3975" spans="1:21" ht="14.45" customHeight="1" x14ac:dyDescent="0.2">
      <c r="A3975" s="821">
        <v>21</v>
      </c>
      <c r="B3975" s="822" t="s">
        <v>3465</v>
      </c>
      <c r="C3975" s="822" t="s">
        <v>3471</v>
      </c>
      <c r="D3975" s="823" t="s">
        <v>6113</v>
      </c>
      <c r="E3975" s="824" t="s">
        <v>3503</v>
      </c>
      <c r="F3975" s="822" t="s">
        <v>3467</v>
      </c>
      <c r="G3975" s="822" t="s">
        <v>3555</v>
      </c>
      <c r="H3975" s="822" t="s">
        <v>329</v>
      </c>
      <c r="I3975" s="822" t="s">
        <v>4761</v>
      </c>
      <c r="J3975" s="822" t="s">
        <v>3557</v>
      </c>
      <c r="K3975" s="822"/>
      <c r="L3975" s="825">
        <v>0</v>
      </c>
      <c r="M3975" s="825">
        <v>0</v>
      </c>
      <c r="N3975" s="822">
        <v>1</v>
      </c>
      <c r="O3975" s="826">
        <v>1</v>
      </c>
      <c r="P3975" s="825"/>
      <c r="Q3975" s="827"/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21</v>
      </c>
      <c r="B3976" s="822" t="s">
        <v>3465</v>
      </c>
      <c r="C3976" s="822" t="s">
        <v>3471</v>
      </c>
      <c r="D3976" s="823" t="s">
        <v>6113</v>
      </c>
      <c r="E3976" s="824" t="s">
        <v>3503</v>
      </c>
      <c r="F3976" s="822" t="s">
        <v>3468</v>
      </c>
      <c r="G3976" s="822" t="s">
        <v>3590</v>
      </c>
      <c r="H3976" s="822" t="s">
        <v>329</v>
      </c>
      <c r="I3976" s="822" t="s">
        <v>4212</v>
      </c>
      <c r="J3976" s="822" t="s">
        <v>4213</v>
      </c>
      <c r="K3976" s="822" t="s">
        <v>4214</v>
      </c>
      <c r="L3976" s="825">
        <v>2029.75</v>
      </c>
      <c r="M3976" s="825">
        <v>2029.75</v>
      </c>
      <c r="N3976" s="822">
        <v>1</v>
      </c>
      <c r="O3976" s="826">
        <v>1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21</v>
      </c>
      <c r="B3977" s="822" t="s">
        <v>3465</v>
      </c>
      <c r="C3977" s="822" t="s">
        <v>3471</v>
      </c>
      <c r="D3977" s="823" t="s">
        <v>6113</v>
      </c>
      <c r="E3977" s="824" t="s">
        <v>3497</v>
      </c>
      <c r="F3977" s="822" t="s">
        <v>3466</v>
      </c>
      <c r="G3977" s="822" t="s">
        <v>3641</v>
      </c>
      <c r="H3977" s="822" t="s">
        <v>329</v>
      </c>
      <c r="I3977" s="822" t="s">
        <v>3645</v>
      </c>
      <c r="J3977" s="822" t="s">
        <v>3643</v>
      </c>
      <c r="K3977" s="822" t="s">
        <v>3646</v>
      </c>
      <c r="L3977" s="825">
        <v>70.48</v>
      </c>
      <c r="M3977" s="825">
        <v>563.84</v>
      </c>
      <c r="N3977" s="822">
        <v>8</v>
      </c>
      <c r="O3977" s="826">
        <v>4</v>
      </c>
      <c r="P3977" s="825">
        <v>70.48</v>
      </c>
      <c r="Q3977" s="827">
        <v>0.125</v>
      </c>
      <c r="R3977" s="822">
        <v>1</v>
      </c>
      <c r="S3977" s="827">
        <v>0.125</v>
      </c>
      <c r="T3977" s="826">
        <v>0.5</v>
      </c>
      <c r="U3977" s="828">
        <v>0.125</v>
      </c>
    </row>
    <row r="3978" spans="1:21" ht="14.45" customHeight="1" x14ac:dyDescent="0.2">
      <c r="A3978" s="821">
        <v>21</v>
      </c>
      <c r="B3978" s="822" t="s">
        <v>3465</v>
      </c>
      <c r="C3978" s="822" t="s">
        <v>3471</v>
      </c>
      <c r="D3978" s="823" t="s">
        <v>6113</v>
      </c>
      <c r="E3978" s="824" t="s">
        <v>3497</v>
      </c>
      <c r="F3978" s="822" t="s">
        <v>3466</v>
      </c>
      <c r="G3978" s="822" t="s">
        <v>3647</v>
      </c>
      <c r="H3978" s="822" t="s">
        <v>662</v>
      </c>
      <c r="I3978" s="822" t="s">
        <v>2998</v>
      </c>
      <c r="J3978" s="822" t="s">
        <v>701</v>
      </c>
      <c r="K3978" s="822" t="s">
        <v>703</v>
      </c>
      <c r="L3978" s="825">
        <v>21.76</v>
      </c>
      <c r="M3978" s="825">
        <v>21.76</v>
      </c>
      <c r="N3978" s="822">
        <v>1</v>
      </c>
      <c r="O3978" s="826">
        <v>0.5</v>
      </c>
      <c r="P3978" s="825"/>
      <c r="Q3978" s="827">
        <v>0</v>
      </c>
      <c r="R3978" s="822"/>
      <c r="S3978" s="827">
        <v>0</v>
      </c>
      <c r="T3978" s="826"/>
      <c r="U3978" s="828">
        <v>0</v>
      </c>
    </row>
    <row r="3979" spans="1:21" ht="14.45" customHeight="1" x14ac:dyDescent="0.2">
      <c r="A3979" s="821">
        <v>21</v>
      </c>
      <c r="B3979" s="822" t="s">
        <v>3465</v>
      </c>
      <c r="C3979" s="822" t="s">
        <v>3471</v>
      </c>
      <c r="D3979" s="823" t="s">
        <v>6113</v>
      </c>
      <c r="E3979" s="824" t="s">
        <v>3497</v>
      </c>
      <c r="F3979" s="822" t="s">
        <v>3466</v>
      </c>
      <c r="G3979" s="822" t="s">
        <v>3674</v>
      </c>
      <c r="H3979" s="822" t="s">
        <v>662</v>
      </c>
      <c r="I3979" s="822" t="s">
        <v>3675</v>
      </c>
      <c r="J3979" s="822" t="s">
        <v>3676</v>
      </c>
      <c r="K3979" s="822" t="s">
        <v>3677</v>
      </c>
      <c r="L3979" s="825">
        <v>1091.07</v>
      </c>
      <c r="M3979" s="825">
        <v>1091.07</v>
      </c>
      <c r="N3979" s="822">
        <v>1</v>
      </c>
      <c r="O3979" s="826">
        <v>0.5</v>
      </c>
      <c r="P3979" s="825">
        <v>1091.07</v>
      </c>
      <c r="Q3979" s="827">
        <v>1</v>
      </c>
      <c r="R3979" s="822">
        <v>1</v>
      </c>
      <c r="S3979" s="827">
        <v>1</v>
      </c>
      <c r="T3979" s="826">
        <v>0.5</v>
      </c>
      <c r="U3979" s="828">
        <v>1</v>
      </c>
    </row>
    <row r="3980" spans="1:21" ht="14.45" customHeight="1" x14ac:dyDescent="0.2">
      <c r="A3980" s="821">
        <v>21</v>
      </c>
      <c r="B3980" s="822" t="s">
        <v>3465</v>
      </c>
      <c r="C3980" s="822" t="s">
        <v>3471</v>
      </c>
      <c r="D3980" s="823" t="s">
        <v>6113</v>
      </c>
      <c r="E3980" s="824" t="s">
        <v>3497</v>
      </c>
      <c r="F3980" s="822" t="s">
        <v>3466</v>
      </c>
      <c r="G3980" s="822" t="s">
        <v>3583</v>
      </c>
      <c r="H3980" s="822" t="s">
        <v>662</v>
      </c>
      <c r="I3980" s="822" t="s">
        <v>5710</v>
      </c>
      <c r="J3980" s="822" t="s">
        <v>3684</v>
      </c>
      <c r="K3980" s="822" t="s">
        <v>5711</v>
      </c>
      <c r="L3980" s="825">
        <v>130.51</v>
      </c>
      <c r="M3980" s="825">
        <v>130.51</v>
      </c>
      <c r="N3980" s="822">
        <v>1</v>
      </c>
      <c r="O3980" s="826">
        <v>0.5</v>
      </c>
      <c r="P3980" s="825">
        <v>130.51</v>
      </c>
      <c r="Q3980" s="827">
        <v>1</v>
      </c>
      <c r="R3980" s="822">
        <v>1</v>
      </c>
      <c r="S3980" s="827">
        <v>1</v>
      </c>
      <c r="T3980" s="826">
        <v>0.5</v>
      </c>
      <c r="U3980" s="828">
        <v>1</v>
      </c>
    </row>
    <row r="3981" spans="1:21" ht="14.45" customHeight="1" x14ac:dyDescent="0.2">
      <c r="A3981" s="821">
        <v>21</v>
      </c>
      <c r="B3981" s="822" t="s">
        <v>3465</v>
      </c>
      <c r="C3981" s="822" t="s">
        <v>3471</v>
      </c>
      <c r="D3981" s="823" t="s">
        <v>6113</v>
      </c>
      <c r="E3981" s="824" t="s">
        <v>3497</v>
      </c>
      <c r="F3981" s="822" t="s">
        <v>3466</v>
      </c>
      <c r="G3981" s="822" t="s">
        <v>3583</v>
      </c>
      <c r="H3981" s="822" t="s">
        <v>662</v>
      </c>
      <c r="I3981" s="822" t="s">
        <v>2821</v>
      </c>
      <c r="J3981" s="822" t="s">
        <v>2817</v>
      </c>
      <c r="K3981" s="822" t="s">
        <v>2822</v>
      </c>
      <c r="L3981" s="825">
        <v>165.41</v>
      </c>
      <c r="M3981" s="825">
        <v>165.41</v>
      </c>
      <c r="N3981" s="822">
        <v>1</v>
      </c>
      <c r="O3981" s="826">
        <v>1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21</v>
      </c>
      <c r="B3982" s="822" t="s">
        <v>3465</v>
      </c>
      <c r="C3982" s="822" t="s">
        <v>3471</v>
      </c>
      <c r="D3982" s="823" t="s">
        <v>6113</v>
      </c>
      <c r="E3982" s="824" t="s">
        <v>3497</v>
      </c>
      <c r="F3982" s="822" t="s">
        <v>3466</v>
      </c>
      <c r="G3982" s="822" t="s">
        <v>5897</v>
      </c>
      <c r="H3982" s="822" t="s">
        <v>329</v>
      </c>
      <c r="I3982" s="822" t="s">
        <v>5898</v>
      </c>
      <c r="J3982" s="822" t="s">
        <v>5899</v>
      </c>
      <c r="K3982" s="822" t="s">
        <v>5900</v>
      </c>
      <c r="L3982" s="825">
        <v>0</v>
      </c>
      <c r="M3982" s="825">
        <v>0</v>
      </c>
      <c r="N3982" s="822">
        <v>1</v>
      </c>
      <c r="O3982" s="826">
        <v>0.5</v>
      </c>
      <c r="P3982" s="825">
        <v>0</v>
      </c>
      <c r="Q3982" s="827"/>
      <c r="R3982" s="822">
        <v>1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21</v>
      </c>
      <c r="B3983" s="822" t="s">
        <v>3465</v>
      </c>
      <c r="C3983" s="822" t="s">
        <v>3471</v>
      </c>
      <c r="D3983" s="823" t="s">
        <v>6113</v>
      </c>
      <c r="E3983" s="824" t="s">
        <v>3497</v>
      </c>
      <c r="F3983" s="822" t="s">
        <v>3466</v>
      </c>
      <c r="G3983" s="822" t="s">
        <v>3691</v>
      </c>
      <c r="H3983" s="822" t="s">
        <v>329</v>
      </c>
      <c r="I3983" s="822" t="s">
        <v>3692</v>
      </c>
      <c r="J3983" s="822" t="s">
        <v>3693</v>
      </c>
      <c r="K3983" s="822" t="s">
        <v>3694</v>
      </c>
      <c r="L3983" s="825">
        <v>80.19</v>
      </c>
      <c r="M3983" s="825">
        <v>160.38</v>
      </c>
      <c r="N3983" s="822">
        <v>2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21</v>
      </c>
      <c r="B3984" s="822" t="s">
        <v>3465</v>
      </c>
      <c r="C3984" s="822" t="s">
        <v>3471</v>
      </c>
      <c r="D3984" s="823" t="s">
        <v>6113</v>
      </c>
      <c r="E3984" s="824" t="s">
        <v>3497</v>
      </c>
      <c r="F3984" s="822" t="s">
        <v>3466</v>
      </c>
      <c r="G3984" s="822" t="s">
        <v>3695</v>
      </c>
      <c r="H3984" s="822" t="s">
        <v>662</v>
      </c>
      <c r="I3984" s="822" t="s">
        <v>2757</v>
      </c>
      <c r="J3984" s="822" t="s">
        <v>767</v>
      </c>
      <c r="K3984" s="822" t="s">
        <v>768</v>
      </c>
      <c r="L3984" s="825">
        <v>234.07</v>
      </c>
      <c r="M3984" s="825">
        <v>234.07</v>
      </c>
      <c r="N3984" s="822">
        <v>1</v>
      </c>
      <c r="O3984" s="826">
        <v>0.5</v>
      </c>
      <c r="P3984" s="825"/>
      <c r="Q3984" s="827">
        <v>0</v>
      </c>
      <c r="R3984" s="822"/>
      <c r="S3984" s="827">
        <v>0</v>
      </c>
      <c r="T3984" s="826"/>
      <c r="U3984" s="828">
        <v>0</v>
      </c>
    </row>
    <row r="3985" spans="1:21" ht="14.45" customHeight="1" x14ac:dyDescent="0.2">
      <c r="A3985" s="821">
        <v>21</v>
      </c>
      <c r="B3985" s="822" t="s">
        <v>3465</v>
      </c>
      <c r="C3985" s="822" t="s">
        <v>3471</v>
      </c>
      <c r="D3985" s="823" t="s">
        <v>6113</v>
      </c>
      <c r="E3985" s="824" t="s">
        <v>3497</v>
      </c>
      <c r="F3985" s="822" t="s">
        <v>3466</v>
      </c>
      <c r="G3985" s="822" t="s">
        <v>3727</v>
      </c>
      <c r="H3985" s="822" t="s">
        <v>329</v>
      </c>
      <c r="I3985" s="822" t="s">
        <v>3728</v>
      </c>
      <c r="J3985" s="822" t="s">
        <v>3729</v>
      </c>
      <c r="K3985" s="822" t="s">
        <v>2881</v>
      </c>
      <c r="L3985" s="825">
        <v>78.33</v>
      </c>
      <c r="M3985" s="825">
        <v>156.66</v>
      </c>
      <c r="N3985" s="822">
        <v>2</v>
      </c>
      <c r="O3985" s="826">
        <v>1.5</v>
      </c>
      <c r="P3985" s="825">
        <v>156.66</v>
      </c>
      <c r="Q3985" s="827">
        <v>1</v>
      </c>
      <c r="R3985" s="822">
        <v>2</v>
      </c>
      <c r="S3985" s="827">
        <v>1</v>
      </c>
      <c r="T3985" s="826">
        <v>1.5</v>
      </c>
      <c r="U3985" s="828">
        <v>1</v>
      </c>
    </row>
    <row r="3986" spans="1:21" ht="14.45" customHeight="1" x14ac:dyDescent="0.2">
      <c r="A3986" s="821">
        <v>21</v>
      </c>
      <c r="B3986" s="822" t="s">
        <v>3465</v>
      </c>
      <c r="C3986" s="822" t="s">
        <v>3471</v>
      </c>
      <c r="D3986" s="823" t="s">
        <v>6113</v>
      </c>
      <c r="E3986" s="824" t="s">
        <v>3497</v>
      </c>
      <c r="F3986" s="822" t="s">
        <v>3466</v>
      </c>
      <c r="G3986" s="822" t="s">
        <v>3727</v>
      </c>
      <c r="H3986" s="822" t="s">
        <v>329</v>
      </c>
      <c r="I3986" s="822" t="s">
        <v>3730</v>
      </c>
      <c r="J3986" s="822" t="s">
        <v>3729</v>
      </c>
      <c r="K3986" s="822" t="s">
        <v>2881</v>
      </c>
      <c r="L3986" s="825">
        <v>78.33</v>
      </c>
      <c r="M3986" s="825">
        <v>156.66</v>
      </c>
      <c r="N3986" s="822">
        <v>2</v>
      </c>
      <c r="O3986" s="826">
        <v>1</v>
      </c>
      <c r="P3986" s="825">
        <v>156.66</v>
      </c>
      <c r="Q3986" s="827">
        <v>1</v>
      </c>
      <c r="R3986" s="822">
        <v>2</v>
      </c>
      <c r="S3986" s="827">
        <v>1</v>
      </c>
      <c r="T3986" s="826">
        <v>1</v>
      </c>
      <c r="U3986" s="828">
        <v>1</v>
      </c>
    </row>
    <row r="3987" spans="1:21" ht="14.45" customHeight="1" x14ac:dyDescent="0.2">
      <c r="A3987" s="821">
        <v>21</v>
      </c>
      <c r="B3987" s="822" t="s">
        <v>3465</v>
      </c>
      <c r="C3987" s="822" t="s">
        <v>3471</v>
      </c>
      <c r="D3987" s="823" t="s">
        <v>6113</v>
      </c>
      <c r="E3987" s="824" t="s">
        <v>3497</v>
      </c>
      <c r="F3987" s="822" t="s">
        <v>3466</v>
      </c>
      <c r="G3987" s="822" t="s">
        <v>3731</v>
      </c>
      <c r="H3987" s="822" t="s">
        <v>662</v>
      </c>
      <c r="I3987" s="822" t="s">
        <v>3733</v>
      </c>
      <c r="J3987" s="822" t="s">
        <v>1870</v>
      </c>
      <c r="K3987" s="822" t="s">
        <v>3341</v>
      </c>
      <c r="L3987" s="825">
        <v>131.97999999999999</v>
      </c>
      <c r="M3987" s="825">
        <v>131.97999999999999</v>
      </c>
      <c r="N3987" s="822">
        <v>1</v>
      </c>
      <c r="O3987" s="826">
        <v>0.5</v>
      </c>
      <c r="P3987" s="825">
        <v>131.97999999999999</v>
      </c>
      <c r="Q3987" s="827">
        <v>1</v>
      </c>
      <c r="R3987" s="822">
        <v>1</v>
      </c>
      <c r="S3987" s="827">
        <v>1</v>
      </c>
      <c r="T3987" s="826">
        <v>0.5</v>
      </c>
      <c r="U3987" s="828">
        <v>1</v>
      </c>
    </row>
    <row r="3988" spans="1:21" ht="14.45" customHeight="1" x14ac:dyDescent="0.2">
      <c r="A3988" s="821">
        <v>21</v>
      </c>
      <c r="B3988" s="822" t="s">
        <v>3465</v>
      </c>
      <c r="C3988" s="822" t="s">
        <v>3471</v>
      </c>
      <c r="D3988" s="823" t="s">
        <v>6113</v>
      </c>
      <c r="E3988" s="824" t="s">
        <v>3497</v>
      </c>
      <c r="F3988" s="822" t="s">
        <v>3466</v>
      </c>
      <c r="G3988" s="822" t="s">
        <v>3579</v>
      </c>
      <c r="H3988" s="822" t="s">
        <v>329</v>
      </c>
      <c r="I3988" s="822" t="s">
        <v>3580</v>
      </c>
      <c r="J3988" s="822" t="s">
        <v>3581</v>
      </c>
      <c r="K3988" s="822" t="s">
        <v>1013</v>
      </c>
      <c r="L3988" s="825">
        <v>354.04</v>
      </c>
      <c r="M3988" s="825">
        <v>3894.44</v>
      </c>
      <c r="N3988" s="822">
        <v>11</v>
      </c>
      <c r="O3988" s="826">
        <v>3</v>
      </c>
      <c r="P3988" s="825">
        <v>354.04</v>
      </c>
      <c r="Q3988" s="827">
        <v>9.0909090909090912E-2</v>
      </c>
      <c r="R3988" s="822">
        <v>1</v>
      </c>
      <c r="S3988" s="827">
        <v>9.0909090909090912E-2</v>
      </c>
      <c r="T3988" s="826">
        <v>0.5</v>
      </c>
      <c r="U3988" s="828">
        <v>0.16666666666666666</v>
      </c>
    </row>
    <row r="3989" spans="1:21" ht="14.45" customHeight="1" x14ac:dyDescent="0.2">
      <c r="A3989" s="821">
        <v>21</v>
      </c>
      <c r="B3989" s="822" t="s">
        <v>3465</v>
      </c>
      <c r="C3989" s="822" t="s">
        <v>3471</v>
      </c>
      <c r="D3989" s="823" t="s">
        <v>6113</v>
      </c>
      <c r="E3989" s="824" t="s">
        <v>3497</v>
      </c>
      <c r="F3989" s="822" t="s">
        <v>3466</v>
      </c>
      <c r="G3989" s="822" t="s">
        <v>3742</v>
      </c>
      <c r="H3989" s="822" t="s">
        <v>329</v>
      </c>
      <c r="I3989" s="822" t="s">
        <v>3743</v>
      </c>
      <c r="J3989" s="822" t="s">
        <v>879</v>
      </c>
      <c r="K3989" s="822" t="s">
        <v>2843</v>
      </c>
      <c r="L3989" s="825">
        <v>46.81</v>
      </c>
      <c r="M3989" s="825">
        <v>187.24</v>
      </c>
      <c r="N3989" s="822">
        <v>4</v>
      </c>
      <c r="O3989" s="826">
        <v>1.5</v>
      </c>
      <c r="P3989" s="825">
        <v>140.43</v>
      </c>
      <c r="Q3989" s="827">
        <v>0.75</v>
      </c>
      <c r="R3989" s="822">
        <v>3</v>
      </c>
      <c r="S3989" s="827">
        <v>0.75</v>
      </c>
      <c r="T3989" s="826">
        <v>1</v>
      </c>
      <c r="U3989" s="828">
        <v>0.66666666666666663</v>
      </c>
    </row>
    <row r="3990" spans="1:21" ht="14.45" customHeight="1" x14ac:dyDescent="0.2">
      <c r="A3990" s="821">
        <v>21</v>
      </c>
      <c r="B3990" s="822" t="s">
        <v>3465</v>
      </c>
      <c r="C3990" s="822" t="s">
        <v>3471</v>
      </c>
      <c r="D3990" s="823" t="s">
        <v>6113</v>
      </c>
      <c r="E3990" s="824" t="s">
        <v>3497</v>
      </c>
      <c r="F3990" s="822" t="s">
        <v>3466</v>
      </c>
      <c r="G3990" s="822" t="s">
        <v>3751</v>
      </c>
      <c r="H3990" s="822" t="s">
        <v>329</v>
      </c>
      <c r="I3990" s="822" t="s">
        <v>4663</v>
      </c>
      <c r="J3990" s="822" t="s">
        <v>874</v>
      </c>
      <c r="K3990" s="822" t="s">
        <v>3755</v>
      </c>
      <c r="L3990" s="825">
        <v>182.22</v>
      </c>
      <c r="M3990" s="825">
        <v>182.22</v>
      </c>
      <c r="N3990" s="822">
        <v>1</v>
      </c>
      <c r="O3990" s="826">
        <v>0.5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21</v>
      </c>
      <c r="B3991" s="822" t="s">
        <v>3465</v>
      </c>
      <c r="C3991" s="822" t="s">
        <v>3471</v>
      </c>
      <c r="D3991" s="823" t="s">
        <v>6113</v>
      </c>
      <c r="E3991" s="824" t="s">
        <v>3497</v>
      </c>
      <c r="F3991" s="822" t="s">
        <v>3466</v>
      </c>
      <c r="G3991" s="822" t="s">
        <v>3758</v>
      </c>
      <c r="H3991" s="822" t="s">
        <v>329</v>
      </c>
      <c r="I3991" s="822" t="s">
        <v>3759</v>
      </c>
      <c r="J3991" s="822" t="s">
        <v>1427</v>
      </c>
      <c r="K3991" s="822" t="s">
        <v>3760</v>
      </c>
      <c r="L3991" s="825">
        <v>29.13</v>
      </c>
      <c r="M3991" s="825">
        <v>58.26</v>
      </c>
      <c r="N3991" s="822">
        <v>2</v>
      </c>
      <c r="O3991" s="826">
        <v>0.5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21</v>
      </c>
      <c r="B3992" s="822" t="s">
        <v>3465</v>
      </c>
      <c r="C3992" s="822" t="s">
        <v>3471</v>
      </c>
      <c r="D3992" s="823" t="s">
        <v>6113</v>
      </c>
      <c r="E3992" s="824" t="s">
        <v>3497</v>
      </c>
      <c r="F3992" s="822" t="s">
        <v>3466</v>
      </c>
      <c r="G3992" s="822" t="s">
        <v>3761</v>
      </c>
      <c r="H3992" s="822" t="s">
        <v>329</v>
      </c>
      <c r="I3992" s="822" t="s">
        <v>3762</v>
      </c>
      <c r="J3992" s="822" t="s">
        <v>3763</v>
      </c>
      <c r="K3992" s="822" t="s">
        <v>3764</v>
      </c>
      <c r="L3992" s="825">
        <v>93.49</v>
      </c>
      <c r="M3992" s="825">
        <v>280.46999999999997</v>
      </c>
      <c r="N3992" s="822">
        <v>3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21</v>
      </c>
      <c r="B3993" s="822" t="s">
        <v>3465</v>
      </c>
      <c r="C3993" s="822" t="s">
        <v>3471</v>
      </c>
      <c r="D3993" s="823" t="s">
        <v>6113</v>
      </c>
      <c r="E3993" s="824" t="s">
        <v>3497</v>
      </c>
      <c r="F3993" s="822" t="s">
        <v>3466</v>
      </c>
      <c r="G3993" s="822" t="s">
        <v>3761</v>
      </c>
      <c r="H3993" s="822" t="s">
        <v>329</v>
      </c>
      <c r="I3993" s="822" t="s">
        <v>3765</v>
      </c>
      <c r="J3993" s="822" t="s">
        <v>3766</v>
      </c>
      <c r="K3993" s="822" t="s">
        <v>3767</v>
      </c>
      <c r="L3993" s="825">
        <v>93.49</v>
      </c>
      <c r="M3993" s="825">
        <v>186.98</v>
      </c>
      <c r="N3993" s="822">
        <v>2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21</v>
      </c>
      <c r="B3994" s="822" t="s">
        <v>3465</v>
      </c>
      <c r="C3994" s="822" t="s">
        <v>3471</v>
      </c>
      <c r="D3994" s="823" t="s">
        <v>6113</v>
      </c>
      <c r="E3994" s="824" t="s">
        <v>3497</v>
      </c>
      <c r="F3994" s="822" t="s">
        <v>3466</v>
      </c>
      <c r="G3994" s="822" t="s">
        <v>3761</v>
      </c>
      <c r="H3994" s="822" t="s">
        <v>329</v>
      </c>
      <c r="I3994" s="822" t="s">
        <v>3768</v>
      </c>
      <c r="J3994" s="822" t="s">
        <v>3769</v>
      </c>
      <c r="K3994" s="822" t="s">
        <v>3770</v>
      </c>
      <c r="L3994" s="825">
        <v>46.75</v>
      </c>
      <c r="M3994" s="825">
        <v>93.5</v>
      </c>
      <c r="N3994" s="822">
        <v>2</v>
      </c>
      <c r="O3994" s="826">
        <v>0.5</v>
      </c>
      <c r="P3994" s="825">
        <v>93.5</v>
      </c>
      <c r="Q3994" s="827">
        <v>1</v>
      </c>
      <c r="R3994" s="822">
        <v>2</v>
      </c>
      <c r="S3994" s="827">
        <v>1</v>
      </c>
      <c r="T3994" s="826">
        <v>0.5</v>
      </c>
      <c r="U3994" s="828">
        <v>1</v>
      </c>
    </row>
    <row r="3995" spans="1:21" ht="14.45" customHeight="1" x14ac:dyDescent="0.2">
      <c r="A3995" s="821">
        <v>21</v>
      </c>
      <c r="B3995" s="822" t="s">
        <v>3465</v>
      </c>
      <c r="C3995" s="822" t="s">
        <v>3471</v>
      </c>
      <c r="D3995" s="823" t="s">
        <v>6113</v>
      </c>
      <c r="E3995" s="824" t="s">
        <v>3497</v>
      </c>
      <c r="F3995" s="822" t="s">
        <v>3466</v>
      </c>
      <c r="G3995" s="822" t="s">
        <v>4311</v>
      </c>
      <c r="H3995" s="822" t="s">
        <v>329</v>
      </c>
      <c r="I3995" s="822" t="s">
        <v>4314</v>
      </c>
      <c r="J3995" s="822" t="s">
        <v>1945</v>
      </c>
      <c r="K3995" s="822" t="s">
        <v>4315</v>
      </c>
      <c r="L3995" s="825">
        <v>243.53</v>
      </c>
      <c r="M3995" s="825">
        <v>243.53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21</v>
      </c>
      <c r="B3996" s="822" t="s">
        <v>3465</v>
      </c>
      <c r="C3996" s="822" t="s">
        <v>3471</v>
      </c>
      <c r="D3996" s="823" t="s">
        <v>6113</v>
      </c>
      <c r="E3996" s="824" t="s">
        <v>3497</v>
      </c>
      <c r="F3996" s="822" t="s">
        <v>3466</v>
      </c>
      <c r="G3996" s="822" t="s">
        <v>3773</v>
      </c>
      <c r="H3996" s="822" t="s">
        <v>662</v>
      </c>
      <c r="I3996" s="822" t="s">
        <v>3777</v>
      </c>
      <c r="J3996" s="822" t="s">
        <v>3106</v>
      </c>
      <c r="K3996" s="822" t="s">
        <v>3778</v>
      </c>
      <c r="L3996" s="825">
        <v>245.9</v>
      </c>
      <c r="M3996" s="825">
        <v>245.9</v>
      </c>
      <c r="N3996" s="822">
        <v>1</v>
      </c>
      <c r="O3996" s="826">
        <v>0.5</v>
      </c>
      <c r="P3996" s="825">
        <v>245.9</v>
      </c>
      <c r="Q3996" s="827">
        <v>1</v>
      </c>
      <c r="R3996" s="822">
        <v>1</v>
      </c>
      <c r="S3996" s="827">
        <v>1</v>
      </c>
      <c r="T3996" s="826">
        <v>0.5</v>
      </c>
      <c r="U3996" s="828">
        <v>1</v>
      </c>
    </row>
    <row r="3997" spans="1:21" ht="14.45" customHeight="1" x14ac:dyDescent="0.2">
      <c r="A3997" s="821">
        <v>21</v>
      </c>
      <c r="B3997" s="822" t="s">
        <v>3465</v>
      </c>
      <c r="C3997" s="822" t="s">
        <v>3471</v>
      </c>
      <c r="D3997" s="823" t="s">
        <v>6113</v>
      </c>
      <c r="E3997" s="824" t="s">
        <v>3497</v>
      </c>
      <c r="F3997" s="822" t="s">
        <v>3466</v>
      </c>
      <c r="G3997" s="822" t="s">
        <v>3779</v>
      </c>
      <c r="H3997" s="822" t="s">
        <v>662</v>
      </c>
      <c r="I3997" s="822" t="s">
        <v>2652</v>
      </c>
      <c r="J3997" s="822" t="s">
        <v>2653</v>
      </c>
      <c r="K3997" s="822" t="s">
        <v>2654</v>
      </c>
      <c r="L3997" s="825">
        <v>27.37</v>
      </c>
      <c r="M3997" s="825">
        <v>54.74</v>
      </c>
      <c r="N3997" s="822">
        <v>2</v>
      </c>
      <c r="O3997" s="826">
        <v>0.5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21</v>
      </c>
      <c r="B3998" s="822" t="s">
        <v>3465</v>
      </c>
      <c r="C3998" s="822" t="s">
        <v>3471</v>
      </c>
      <c r="D3998" s="823" t="s">
        <v>6113</v>
      </c>
      <c r="E3998" s="824" t="s">
        <v>3497</v>
      </c>
      <c r="F3998" s="822" t="s">
        <v>3466</v>
      </c>
      <c r="G3998" s="822" t="s">
        <v>3540</v>
      </c>
      <c r="H3998" s="822" t="s">
        <v>662</v>
      </c>
      <c r="I3998" s="822" t="s">
        <v>3014</v>
      </c>
      <c r="J3998" s="822" t="s">
        <v>3015</v>
      </c>
      <c r="K3998" s="822" t="s">
        <v>3016</v>
      </c>
      <c r="L3998" s="825">
        <v>5322.08</v>
      </c>
      <c r="M3998" s="825">
        <v>15966.24</v>
      </c>
      <c r="N3998" s="822">
        <v>3</v>
      </c>
      <c r="O3998" s="826">
        <v>2</v>
      </c>
      <c r="P3998" s="825">
        <v>15966.24</v>
      </c>
      <c r="Q3998" s="827">
        <v>1</v>
      </c>
      <c r="R3998" s="822">
        <v>3</v>
      </c>
      <c r="S3998" s="827">
        <v>1</v>
      </c>
      <c r="T3998" s="826">
        <v>2</v>
      </c>
      <c r="U3998" s="828">
        <v>1</v>
      </c>
    </row>
    <row r="3999" spans="1:21" ht="14.45" customHeight="1" x14ac:dyDescent="0.2">
      <c r="A3999" s="821">
        <v>21</v>
      </c>
      <c r="B3999" s="822" t="s">
        <v>3465</v>
      </c>
      <c r="C3999" s="822" t="s">
        <v>3471</v>
      </c>
      <c r="D3999" s="823" t="s">
        <v>6113</v>
      </c>
      <c r="E3999" s="824" t="s">
        <v>3497</v>
      </c>
      <c r="F3999" s="822" t="s">
        <v>3466</v>
      </c>
      <c r="G3999" s="822" t="s">
        <v>3540</v>
      </c>
      <c r="H3999" s="822" t="s">
        <v>662</v>
      </c>
      <c r="I3999" s="822" t="s">
        <v>3789</v>
      </c>
      <c r="J3999" s="822" t="s">
        <v>3015</v>
      </c>
      <c r="K3999" s="822" t="s">
        <v>3790</v>
      </c>
      <c r="L3999" s="825">
        <v>5322.08</v>
      </c>
      <c r="M3999" s="825">
        <v>5322.08</v>
      </c>
      <c r="N3999" s="822">
        <v>1</v>
      </c>
      <c r="O3999" s="826">
        <v>1</v>
      </c>
      <c r="P3999" s="825">
        <v>5322.08</v>
      </c>
      <c r="Q3999" s="827">
        <v>1</v>
      </c>
      <c r="R3999" s="822">
        <v>1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21</v>
      </c>
      <c r="B4000" s="822" t="s">
        <v>3465</v>
      </c>
      <c r="C4000" s="822" t="s">
        <v>3471</v>
      </c>
      <c r="D4000" s="823" t="s">
        <v>6113</v>
      </c>
      <c r="E4000" s="824" t="s">
        <v>3497</v>
      </c>
      <c r="F4000" s="822" t="s">
        <v>3466</v>
      </c>
      <c r="G4000" s="822" t="s">
        <v>3540</v>
      </c>
      <c r="H4000" s="822" t="s">
        <v>662</v>
      </c>
      <c r="I4000" s="822" t="s">
        <v>3017</v>
      </c>
      <c r="J4000" s="822" t="s">
        <v>3018</v>
      </c>
      <c r="K4000" s="822" t="s">
        <v>3019</v>
      </c>
      <c r="L4000" s="825">
        <v>1300.79</v>
      </c>
      <c r="M4000" s="825">
        <v>6503.95</v>
      </c>
      <c r="N4000" s="822">
        <v>5</v>
      </c>
      <c r="O4000" s="826">
        <v>2</v>
      </c>
      <c r="P4000" s="825">
        <v>6503.95</v>
      </c>
      <c r="Q4000" s="827">
        <v>1</v>
      </c>
      <c r="R4000" s="822">
        <v>5</v>
      </c>
      <c r="S4000" s="827">
        <v>1</v>
      </c>
      <c r="T4000" s="826">
        <v>2</v>
      </c>
      <c r="U4000" s="828">
        <v>1</v>
      </c>
    </row>
    <row r="4001" spans="1:21" ht="14.45" customHeight="1" x14ac:dyDescent="0.2">
      <c r="A4001" s="821">
        <v>21</v>
      </c>
      <c r="B4001" s="822" t="s">
        <v>3465</v>
      </c>
      <c r="C4001" s="822" t="s">
        <v>3471</v>
      </c>
      <c r="D4001" s="823" t="s">
        <v>6113</v>
      </c>
      <c r="E4001" s="824" t="s">
        <v>3497</v>
      </c>
      <c r="F4001" s="822" t="s">
        <v>3466</v>
      </c>
      <c r="G4001" s="822" t="s">
        <v>3540</v>
      </c>
      <c r="H4001" s="822" t="s">
        <v>662</v>
      </c>
      <c r="I4001" s="822" t="s">
        <v>3022</v>
      </c>
      <c r="J4001" s="822" t="s">
        <v>3018</v>
      </c>
      <c r="K4001" s="822" t="s">
        <v>3023</v>
      </c>
      <c r="L4001" s="825">
        <v>325.2</v>
      </c>
      <c r="M4001" s="825">
        <v>2276.4</v>
      </c>
      <c r="N4001" s="822">
        <v>7</v>
      </c>
      <c r="O4001" s="826">
        <v>3</v>
      </c>
      <c r="P4001" s="825">
        <v>2276.4</v>
      </c>
      <c r="Q4001" s="827">
        <v>1</v>
      </c>
      <c r="R4001" s="822">
        <v>7</v>
      </c>
      <c r="S4001" s="827">
        <v>1</v>
      </c>
      <c r="T4001" s="826">
        <v>3</v>
      </c>
      <c r="U4001" s="828">
        <v>1</v>
      </c>
    </row>
    <row r="4002" spans="1:21" ht="14.45" customHeight="1" x14ac:dyDescent="0.2">
      <c r="A4002" s="821">
        <v>21</v>
      </c>
      <c r="B4002" s="822" t="s">
        <v>3465</v>
      </c>
      <c r="C4002" s="822" t="s">
        <v>3471</v>
      </c>
      <c r="D4002" s="823" t="s">
        <v>6113</v>
      </c>
      <c r="E4002" s="824" t="s">
        <v>3497</v>
      </c>
      <c r="F4002" s="822" t="s">
        <v>3466</v>
      </c>
      <c r="G4002" s="822" t="s">
        <v>3540</v>
      </c>
      <c r="H4002" s="822" t="s">
        <v>662</v>
      </c>
      <c r="I4002" s="822" t="s">
        <v>3024</v>
      </c>
      <c r="J4002" s="822" t="s">
        <v>3018</v>
      </c>
      <c r="K4002" s="822" t="s">
        <v>3025</v>
      </c>
      <c r="L4002" s="825">
        <v>650.4</v>
      </c>
      <c r="M4002" s="825">
        <v>1300.8</v>
      </c>
      <c r="N4002" s="822">
        <v>2</v>
      </c>
      <c r="O4002" s="826">
        <v>1</v>
      </c>
      <c r="P4002" s="825">
        <v>1300.8</v>
      </c>
      <c r="Q4002" s="827">
        <v>1</v>
      </c>
      <c r="R4002" s="822">
        <v>2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21</v>
      </c>
      <c r="B4003" s="822" t="s">
        <v>3465</v>
      </c>
      <c r="C4003" s="822" t="s">
        <v>3471</v>
      </c>
      <c r="D4003" s="823" t="s">
        <v>6113</v>
      </c>
      <c r="E4003" s="824" t="s">
        <v>3497</v>
      </c>
      <c r="F4003" s="822" t="s">
        <v>3466</v>
      </c>
      <c r="G4003" s="822" t="s">
        <v>3804</v>
      </c>
      <c r="H4003" s="822" t="s">
        <v>662</v>
      </c>
      <c r="I4003" s="822" t="s">
        <v>2937</v>
      </c>
      <c r="J4003" s="822" t="s">
        <v>2938</v>
      </c>
      <c r="K4003" s="822" t="s">
        <v>2939</v>
      </c>
      <c r="L4003" s="825">
        <v>1392.47</v>
      </c>
      <c r="M4003" s="825">
        <v>4177.41</v>
      </c>
      <c r="N4003" s="822">
        <v>3</v>
      </c>
      <c r="O4003" s="826">
        <v>1.5</v>
      </c>
      <c r="P4003" s="825">
        <v>1392.47</v>
      </c>
      <c r="Q4003" s="827">
        <v>0.33333333333333337</v>
      </c>
      <c r="R4003" s="822">
        <v>1</v>
      </c>
      <c r="S4003" s="827">
        <v>0.33333333333333331</v>
      </c>
      <c r="T4003" s="826">
        <v>0.5</v>
      </c>
      <c r="U4003" s="828">
        <v>0.33333333333333331</v>
      </c>
    </row>
    <row r="4004" spans="1:21" ht="14.45" customHeight="1" x14ac:dyDescent="0.2">
      <c r="A4004" s="821">
        <v>21</v>
      </c>
      <c r="B4004" s="822" t="s">
        <v>3465</v>
      </c>
      <c r="C4004" s="822" t="s">
        <v>3471</v>
      </c>
      <c r="D4004" s="823" t="s">
        <v>6113</v>
      </c>
      <c r="E4004" s="824" t="s">
        <v>3497</v>
      </c>
      <c r="F4004" s="822" t="s">
        <v>3466</v>
      </c>
      <c r="G4004" s="822" t="s">
        <v>3548</v>
      </c>
      <c r="H4004" s="822" t="s">
        <v>662</v>
      </c>
      <c r="I4004" s="822" t="s">
        <v>2738</v>
      </c>
      <c r="J4004" s="822" t="s">
        <v>2739</v>
      </c>
      <c r="K4004" s="822" t="s">
        <v>2740</v>
      </c>
      <c r="L4004" s="825">
        <v>42.51</v>
      </c>
      <c r="M4004" s="825">
        <v>42.51</v>
      </c>
      <c r="N4004" s="822">
        <v>1</v>
      </c>
      <c r="O4004" s="826">
        <v>0.5</v>
      </c>
      <c r="P4004" s="825">
        <v>42.51</v>
      </c>
      <c r="Q4004" s="827">
        <v>1</v>
      </c>
      <c r="R4004" s="822">
        <v>1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21</v>
      </c>
      <c r="B4005" s="822" t="s">
        <v>3465</v>
      </c>
      <c r="C4005" s="822" t="s">
        <v>3471</v>
      </c>
      <c r="D4005" s="823" t="s">
        <v>6113</v>
      </c>
      <c r="E4005" s="824" t="s">
        <v>3497</v>
      </c>
      <c r="F4005" s="822" t="s">
        <v>3466</v>
      </c>
      <c r="G4005" s="822" t="s">
        <v>3548</v>
      </c>
      <c r="H4005" s="822" t="s">
        <v>662</v>
      </c>
      <c r="I4005" s="822" t="s">
        <v>4342</v>
      </c>
      <c r="J4005" s="822" t="s">
        <v>2739</v>
      </c>
      <c r="K4005" s="822" t="s">
        <v>4343</v>
      </c>
      <c r="L4005" s="825">
        <v>85.02</v>
      </c>
      <c r="M4005" s="825">
        <v>170.04</v>
      </c>
      <c r="N4005" s="822">
        <v>2</v>
      </c>
      <c r="O4005" s="826">
        <v>1</v>
      </c>
      <c r="P4005" s="825">
        <v>85.02</v>
      </c>
      <c r="Q4005" s="827">
        <v>0.5</v>
      </c>
      <c r="R4005" s="822">
        <v>1</v>
      </c>
      <c r="S4005" s="827">
        <v>0.5</v>
      </c>
      <c r="T4005" s="826">
        <v>0.5</v>
      </c>
      <c r="U4005" s="828">
        <v>0.5</v>
      </c>
    </row>
    <row r="4006" spans="1:21" ht="14.45" customHeight="1" x14ac:dyDescent="0.2">
      <c r="A4006" s="821">
        <v>21</v>
      </c>
      <c r="B4006" s="822" t="s">
        <v>3465</v>
      </c>
      <c r="C4006" s="822" t="s">
        <v>3471</v>
      </c>
      <c r="D4006" s="823" t="s">
        <v>6113</v>
      </c>
      <c r="E4006" s="824" t="s">
        <v>3497</v>
      </c>
      <c r="F4006" s="822" t="s">
        <v>3466</v>
      </c>
      <c r="G4006" s="822" t="s">
        <v>3811</v>
      </c>
      <c r="H4006" s="822" t="s">
        <v>662</v>
      </c>
      <c r="I4006" s="822" t="s">
        <v>3053</v>
      </c>
      <c r="J4006" s="822" t="s">
        <v>3054</v>
      </c>
      <c r="K4006" s="822" t="s">
        <v>3055</v>
      </c>
      <c r="L4006" s="825">
        <v>113.16</v>
      </c>
      <c r="M4006" s="825">
        <v>113.16</v>
      </c>
      <c r="N4006" s="822">
        <v>1</v>
      </c>
      <c r="O4006" s="826">
        <v>0.5</v>
      </c>
      <c r="P4006" s="825"/>
      <c r="Q4006" s="827">
        <v>0</v>
      </c>
      <c r="R4006" s="822"/>
      <c r="S4006" s="827">
        <v>0</v>
      </c>
      <c r="T4006" s="826"/>
      <c r="U4006" s="828">
        <v>0</v>
      </c>
    </row>
    <row r="4007" spans="1:21" ht="14.45" customHeight="1" x14ac:dyDescent="0.2">
      <c r="A4007" s="821">
        <v>21</v>
      </c>
      <c r="B4007" s="822" t="s">
        <v>3465</v>
      </c>
      <c r="C4007" s="822" t="s">
        <v>3471</v>
      </c>
      <c r="D4007" s="823" t="s">
        <v>6113</v>
      </c>
      <c r="E4007" s="824" t="s">
        <v>3497</v>
      </c>
      <c r="F4007" s="822" t="s">
        <v>3466</v>
      </c>
      <c r="G4007" s="822" t="s">
        <v>3811</v>
      </c>
      <c r="H4007" s="822" t="s">
        <v>662</v>
      </c>
      <c r="I4007" s="822" t="s">
        <v>3058</v>
      </c>
      <c r="J4007" s="822" t="s">
        <v>3054</v>
      </c>
      <c r="K4007" s="822" t="s">
        <v>1952</v>
      </c>
      <c r="L4007" s="825">
        <v>339.47</v>
      </c>
      <c r="M4007" s="825">
        <v>1697.3500000000001</v>
      </c>
      <c r="N4007" s="822">
        <v>5</v>
      </c>
      <c r="O4007" s="826">
        <v>3.5</v>
      </c>
      <c r="P4007" s="825">
        <v>339.47</v>
      </c>
      <c r="Q4007" s="827">
        <v>0.2</v>
      </c>
      <c r="R4007" s="822">
        <v>1</v>
      </c>
      <c r="S4007" s="827">
        <v>0.2</v>
      </c>
      <c r="T4007" s="826">
        <v>0.5</v>
      </c>
      <c r="U4007" s="828">
        <v>0.14285714285714285</v>
      </c>
    </row>
    <row r="4008" spans="1:21" ht="14.45" customHeight="1" x14ac:dyDescent="0.2">
      <c r="A4008" s="821">
        <v>21</v>
      </c>
      <c r="B4008" s="822" t="s">
        <v>3465</v>
      </c>
      <c r="C4008" s="822" t="s">
        <v>3471</v>
      </c>
      <c r="D4008" s="823" t="s">
        <v>6113</v>
      </c>
      <c r="E4008" s="824" t="s">
        <v>3497</v>
      </c>
      <c r="F4008" s="822" t="s">
        <v>3466</v>
      </c>
      <c r="G4008" s="822" t="s">
        <v>3825</v>
      </c>
      <c r="H4008" s="822" t="s">
        <v>329</v>
      </c>
      <c r="I4008" s="822" t="s">
        <v>3826</v>
      </c>
      <c r="J4008" s="822" t="s">
        <v>1154</v>
      </c>
      <c r="K4008" s="822" t="s">
        <v>3827</v>
      </c>
      <c r="L4008" s="825">
        <v>98.89</v>
      </c>
      <c r="M4008" s="825">
        <v>98.89</v>
      </c>
      <c r="N4008" s="822">
        <v>1</v>
      </c>
      <c r="O4008" s="826">
        <v>0.5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21</v>
      </c>
      <c r="B4009" s="822" t="s">
        <v>3465</v>
      </c>
      <c r="C4009" s="822" t="s">
        <v>3471</v>
      </c>
      <c r="D4009" s="823" t="s">
        <v>6113</v>
      </c>
      <c r="E4009" s="824" t="s">
        <v>3497</v>
      </c>
      <c r="F4009" s="822" t="s">
        <v>3466</v>
      </c>
      <c r="G4009" s="822" t="s">
        <v>3825</v>
      </c>
      <c r="H4009" s="822" t="s">
        <v>329</v>
      </c>
      <c r="I4009" s="822" t="s">
        <v>3828</v>
      </c>
      <c r="J4009" s="822" t="s">
        <v>1158</v>
      </c>
      <c r="K4009" s="822" t="s">
        <v>3829</v>
      </c>
      <c r="L4009" s="825">
        <v>59.33</v>
      </c>
      <c r="M4009" s="825">
        <v>237.32</v>
      </c>
      <c r="N4009" s="822">
        <v>4</v>
      </c>
      <c r="O4009" s="826">
        <v>2</v>
      </c>
      <c r="P4009" s="825">
        <v>59.33</v>
      </c>
      <c r="Q4009" s="827">
        <v>0.25</v>
      </c>
      <c r="R4009" s="822">
        <v>1</v>
      </c>
      <c r="S4009" s="827">
        <v>0.25</v>
      </c>
      <c r="T4009" s="826">
        <v>0.5</v>
      </c>
      <c r="U4009" s="828">
        <v>0.25</v>
      </c>
    </row>
    <row r="4010" spans="1:21" ht="14.45" customHeight="1" x14ac:dyDescent="0.2">
      <c r="A4010" s="821">
        <v>21</v>
      </c>
      <c r="B4010" s="822" t="s">
        <v>3465</v>
      </c>
      <c r="C4010" s="822" t="s">
        <v>3471</v>
      </c>
      <c r="D4010" s="823" t="s">
        <v>6113</v>
      </c>
      <c r="E4010" s="824" t="s">
        <v>3497</v>
      </c>
      <c r="F4010" s="822" t="s">
        <v>3466</v>
      </c>
      <c r="G4010" s="822" t="s">
        <v>3852</v>
      </c>
      <c r="H4010" s="822" t="s">
        <v>329</v>
      </c>
      <c r="I4010" s="822" t="s">
        <v>3853</v>
      </c>
      <c r="J4010" s="822" t="s">
        <v>900</v>
      </c>
      <c r="K4010" s="822" t="s">
        <v>3854</v>
      </c>
      <c r="L4010" s="825">
        <v>25.53</v>
      </c>
      <c r="M4010" s="825">
        <v>25.53</v>
      </c>
      <c r="N4010" s="822">
        <v>1</v>
      </c>
      <c r="O4010" s="826">
        <v>0.5</v>
      </c>
      <c r="P4010" s="825">
        <v>25.53</v>
      </c>
      <c r="Q4010" s="827">
        <v>1</v>
      </c>
      <c r="R4010" s="822">
        <v>1</v>
      </c>
      <c r="S4010" s="827">
        <v>1</v>
      </c>
      <c r="T4010" s="826">
        <v>0.5</v>
      </c>
      <c r="U4010" s="828">
        <v>1</v>
      </c>
    </row>
    <row r="4011" spans="1:21" ht="14.45" customHeight="1" x14ac:dyDescent="0.2">
      <c r="A4011" s="821">
        <v>21</v>
      </c>
      <c r="B4011" s="822" t="s">
        <v>3465</v>
      </c>
      <c r="C4011" s="822" t="s">
        <v>3471</v>
      </c>
      <c r="D4011" s="823" t="s">
        <v>6113</v>
      </c>
      <c r="E4011" s="824" t="s">
        <v>3497</v>
      </c>
      <c r="F4011" s="822" t="s">
        <v>3466</v>
      </c>
      <c r="G4011" s="822" t="s">
        <v>5901</v>
      </c>
      <c r="H4011" s="822" t="s">
        <v>329</v>
      </c>
      <c r="I4011" s="822" t="s">
        <v>5902</v>
      </c>
      <c r="J4011" s="822" t="s">
        <v>871</v>
      </c>
      <c r="K4011" s="822" t="s">
        <v>5903</v>
      </c>
      <c r="L4011" s="825">
        <v>76.709999999999994</v>
      </c>
      <c r="M4011" s="825">
        <v>76.709999999999994</v>
      </c>
      <c r="N4011" s="822">
        <v>1</v>
      </c>
      <c r="O4011" s="826">
        <v>1</v>
      </c>
      <c r="P4011" s="825">
        <v>76.709999999999994</v>
      </c>
      <c r="Q4011" s="827">
        <v>1</v>
      </c>
      <c r="R4011" s="822">
        <v>1</v>
      </c>
      <c r="S4011" s="827">
        <v>1</v>
      </c>
      <c r="T4011" s="826">
        <v>1</v>
      </c>
      <c r="U4011" s="828">
        <v>1</v>
      </c>
    </row>
    <row r="4012" spans="1:21" ht="14.45" customHeight="1" x14ac:dyDescent="0.2">
      <c r="A4012" s="821">
        <v>21</v>
      </c>
      <c r="B4012" s="822" t="s">
        <v>3465</v>
      </c>
      <c r="C4012" s="822" t="s">
        <v>3471</v>
      </c>
      <c r="D4012" s="823" t="s">
        <v>6113</v>
      </c>
      <c r="E4012" s="824" t="s">
        <v>3497</v>
      </c>
      <c r="F4012" s="822" t="s">
        <v>3466</v>
      </c>
      <c r="G4012" s="822" t="s">
        <v>4911</v>
      </c>
      <c r="H4012" s="822" t="s">
        <v>329</v>
      </c>
      <c r="I4012" s="822" t="s">
        <v>5247</v>
      </c>
      <c r="J4012" s="822" t="s">
        <v>4913</v>
      </c>
      <c r="K4012" s="822" t="s">
        <v>5248</v>
      </c>
      <c r="L4012" s="825">
        <v>24.37</v>
      </c>
      <c r="M4012" s="825">
        <v>24.37</v>
      </c>
      <c r="N4012" s="822">
        <v>1</v>
      </c>
      <c r="O4012" s="826">
        <v>0.5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21</v>
      </c>
      <c r="B4013" s="822" t="s">
        <v>3465</v>
      </c>
      <c r="C4013" s="822" t="s">
        <v>3471</v>
      </c>
      <c r="D4013" s="823" t="s">
        <v>6113</v>
      </c>
      <c r="E4013" s="824" t="s">
        <v>3497</v>
      </c>
      <c r="F4013" s="822" t="s">
        <v>3466</v>
      </c>
      <c r="G4013" s="822" t="s">
        <v>3869</v>
      </c>
      <c r="H4013" s="822" t="s">
        <v>329</v>
      </c>
      <c r="I4013" s="822" t="s">
        <v>4379</v>
      </c>
      <c r="J4013" s="822" t="s">
        <v>4380</v>
      </c>
      <c r="K4013" s="822" t="s">
        <v>4381</v>
      </c>
      <c r="L4013" s="825">
        <v>0</v>
      </c>
      <c r="M4013" s="825">
        <v>0</v>
      </c>
      <c r="N4013" s="822">
        <v>1</v>
      </c>
      <c r="O4013" s="826">
        <v>1</v>
      </c>
      <c r="P4013" s="825"/>
      <c r="Q4013" s="827"/>
      <c r="R4013" s="822"/>
      <c r="S4013" s="827">
        <v>0</v>
      </c>
      <c r="T4013" s="826"/>
      <c r="U4013" s="828">
        <v>0</v>
      </c>
    </row>
    <row r="4014" spans="1:21" ht="14.45" customHeight="1" x14ac:dyDescent="0.2">
      <c r="A4014" s="821">
        <v>21</v>
      </c>
      <c r="B4014" s="822" t="s">
        <v>3465</v>
      </c>
      <c r="C4014" s="822" t="s">
        <v>3471</v>
      </c>
      <c r="D4014" s="823" t="s">
        <v>6113</v>
      </c>
      <c r="E4014" s="824" t="s">
        <v>3497</v>
      </c>
      <c r="F4014" s="822" t="s">
        <v>3466</v>
      </c>
      <c r="G4014" s="822" t="s">
        <v>3873</v>
      </c>
      <c r="H4014" s="822" t="s">
        <v>329</v>
      </c>
      <c r="I4014" s="822" t="s">
        <v>3874</v>
      </c>
      <c r="J4014" s="822" t="s">
        <v>833</v>
      </c>
      <c r="K4014" s="822" t="s">
        <v>834</v>
      </c>
      <c r="L4014" s="825">
        <v>38.5</v>
      </c>
      <c r="M4014" s="825">
        <v>77</v>
      </c>
      <c r="N4014" s="822">
        <v>2</v>
      </c>
      <c r="O4014" s="826">
        <v>1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21</v>
      </c>
      <c r="B4015" s="822" t="s">
        <v>3465</v>
      </c>
      <c r="C4015" s="822" t="s">
        <v>3471</v>
      </c>
      <c r="D4015" s="823" t="s">
        <v>6113</v>
      </c>
      <c r="E4015" s="824" t="s">
        <v>3497</v>
      </c>
      <c r="F4015" s="822" t="s">
        <v>3466</v>
      </c>
      <c r="G4015" s="822" t="s">
        <v>3567</v>
      </c>
      <c r="H4015" s="822" t="s">
        <v>329</v>
      </c>
      <c r="I4015" s="822" t="s">
        <v>3568</v>
      </c>
      <c r="J4015" s="822" t="s">
        <v>984</v>
      </c>
      <c r="K4015" s="822" t="s">
        <v>1340</v>
      </c>
      <c r="L4015" s="825">
        <v>163.54</v>
      </c>
      <c r="M4015" s="825">
        <v>163.54</v>
      </c>
      <c r="N4015" s="822">
        <v>1</v>
      </c>
      <c r="O4015" s="826">
        <v>1</v>
      </c>
      <c r="P4015" s="825">
        <v>163.54</v>
      </c>
      <c r="Q4015" s="827">
        <v>1</v>
      </c>
      <c r="R4015" s="822">
        <v>1</v>
      </c>
      <c r="S4015" s="827">
        <v>1</v>
      </c>
      <c r="T4015" s="826">
        <v>1</v>
      </c>
      <c r="U4015" s="828">
        <v>1</v>
      </c>
    </row>
    <row r="4016" spans="1:21" ht="14.45" customHeight="1" x14ac:dyDescent="0.2">
      <c r="A4016" s="821">
        <v>21</v>
      </c>
      <c r="B4016" s="822" t="s">
        <v>3465</v>
      </c>
      <c r="C4016" s="822" t="s">
        <v>3471</v>
      </c>
      <c r="D4016" s="823" t="s">
        <v>6113</v>
      </c>
      <c r="E4016" s="824" t="s">
        <v>3497</v>
      </c>
      <c r="F4016" s="822" t="s">
        <v>3466</v>
      </c>
      <c r="G4016" s="822" t="s">
        <v>3919</v>
      </c>
      <c r="H4016" s="822" t="s">
        <v>662</v>
      </c>
      <c r="I4016" s="822" t="s">
        <v>3920</v>
      </c>
      <c r="J4016" s="822" t="s">
        <v>3921</v>
      </c>
      <c r="K4016" s="822" t="s">
        <v>776</v>
      </c>
      <c r="L4016" s="825">
        <v>219.25</v>
      </c>
      <c r="M4016" s="825">
        <v>438.5</v>
      </c>
      <c r="N4016" s="822">
        <v>2</v>
      </c>
      <c r="O4016" s="826">
        <v>0.5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21</v>
      </c>
      <c r="B4017" s="822" t="s">
        <v>3465</v>
      </c>
      <c r="C4017" s="822" t="s">
        <v>3471</v>
      </c>
      <c r="D4017" s="823" t="s">
        <v>6113</v>
      </c>
      <c r="E4017" s="824" t="s">
        <v>3497</v>
      </c>
      <c r="F4017" s="822" t="s">
        <v>3466</v>
      </c>
      <c r="G4017" s="822" t="s">
        <v>3919</v>
      </c>
      <c r="H4017" s="822" t="s">
        <v>329</v>
      </c>
      <c r="I4017" s="822" t="s">
        <v>5904</v>
      </c>
      <c r="J4017" s="822" t="s">
        <v>5905</v>
      </c>
      <c r="K4017" s="822" t="s">
        <v>5906</v>
      </c>
      <c r="L4017" s="825">
        <v>1834.64</v>
      </c>
      <c r="M4017" s="825">
        <v>1834.64</v>
      </c>
      <c r="N4017" s="822">
        <v>1</v>
      </c>
      <c r="O4017" s="826">
        <v>1</v>
      </c>
      <c r="P4017" s="825"/>
      <c r="Q4017" s="827">
        <v>0</v>
      </c>
      <c r="R4017" s="822"/>
      <c r="S4017" s="827">
        <v>0</v>
      </c>
      <c r="T4017" s="826"/>
      <c r="U4017" s="828">
        <v>0</v>
      </c>
    </row>
    <row r="4018" spans="1:21" ht="14.45" customHeight="1" x14ac:dyDescent="0.2">
      <c r="A4018" s="821">
        <v>21</v>
      </c>
      <c r="B4018" s="822" t="s">
        <v>3465</v>
      </c>
      <c r="C4018" s="822" t="s">
        <v>3471</v>
      </c>
      <c r="D4018" s="823" t="s">
        <v>6113</v>
      </c>
      <c r="E4018" s="824" t="s">
        <v>3497</v>
      </c>
      <c r="F4018" s="822" t="s">
        <v>3466</v>
      </c>
      <c r="G4018" s="822" t="s">
        <v>3939</v>
      </c>
      <c r="H4018" s="822" t="s">
        <v>329</v>
      </c>
      <c r="I4018" s="822" t="s">
        <v>3940</v>
      </c>
      <c r="J4018" s="822" t="s">
        <v>3941</v>
      </c>
      <c r="K4018" s="822" t="s">
        <v>3942</v>
      </c>
      <c r="L4018" s="825">
        <v>727.03</v>
      </c>
      <c r="M4018" s="825">
        <v>727.03</v>
      </c>
      <c r="N4018" s="822">
        <v>1</v>
      </c>
      <c r="O4018" s="826">
        <v>0.5</v>
      </c>
      <c r="P4018" s="825"/>
      <c r="Q4018" s="827">
        <v>0</v>
      </c>
      <c r="R4018" s="822"/>
      <c r="S4018" s="827">
        <v>0</v>
      </c>
      <c r="T4018" s="826"/>
      <c r="U4018" s="828">
        <v>0</v>
      </c>
    </row>
    <row r="4019" spans="1:21" ht="14.45" customHeight="1" x14ac:dyDescent="0.2">
      <c r="A4019" s="821">
        <v>21</v>
      </c>
      <c r="B4019" s="822" t="s">
        <v>3465</v>
      </c>
      <c r="C4019" s="822" t="s">
        <v>3471</v>
      </c>
      <c r="D4019" s="823" t="s">
        <v>6113</v>
      </c>
      <c r="E4019" s="824" t="s">
        <v>3497</v>
      </c>
      <c r="F4019" s="822" t="s">
        <v>3466</v>
      </c>
      <c r="G4019" s="822" t="s">
        <v>3945</v>
      </c>
      <c r="H4019" s="822" t="s">
        <v>662</v>
      </c>
      <c r="I4019" s="822" t="s">
        <v>2689</v>
      </c>
      <c r="J4019" s="822" t="s">
        <v>2685</v>
      </c>
      <c r="K4019" s="822" t="s">
        <v>2690</v>
      </c>
      <c r="L4019" s="825">
        <v>73.45</v>
      </c>
      <c r="M4019" s="825">
        <v>146.9</v>
      </c>
      <c r="N4019" s="822">
        <v>2</v>
      </c>
      <c r="O4019" s="826">
        <v>0.5</v>
      </c>
      <c r="P4019" s="825"/>
      <c r="Q4019" s="827">
        <v>0</v>
      </c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21</v>
      </c>
      <c r="B4020" s="822" t="s">
        <v>3465</v>
      </c>
      <c r="C4020" s="822" t="s">
        <v>3471</v>
      </c>
      <c r="D4020" s="823" t="s">
        <v>6113</v>
      </c>
      <c r="E4020" s="824" t="s">
        <v>3497</v>
      </c>
      <c r="F4020" s="822" t="s">
        <v>3466</v>
      </c>
      <c r="G4020" s="822" t="s">
        <v>3530</v>
      </c>
      <c r="H4020" s="822" t="s">
        <v>329</v>
      </c>
      <c r="I4020" s="822" t="s">
        <v>3531</v>
      </c>
      <c r="J4020" s="822" t="s">
        <v>862</v>
      </c>
      <c r="K4020" s="822" t="s">
        <v>3532</v>
      </c>
      <c r="L4020" s="825">
        <v>53.57</v>
      </c>
      <c r="M4020" s="825">
        <v>1392.8200000000004</v>
      </c>
      <c r="N4020" s="822">
        <v>26</v>
      </c>
      <c r="O4020" s="826">
        <v>13.5</v>
      </c>
      <c r="P4020" s="825">
        <v>803.5500000000003</v>
      </c>
      <c r="Q4020" s="827">
        <v>0.57692307692307698</v>
      </c>
      <c r="R4020" s="822">
        <v>15</v>
      </c>
      <c r="S4020" s="827">
        <v>0.57692307692307687</v>
      </c>
      <c r="T4020" s="826">
        <v>8</v>
      </c>
      <c r="U4020" s="828">
        <v>0.59259259259259256</v>
      </c>
    </row>
    <row r="4021" spans="1:21" ht="14.45" customHeight="1" x14ac:dyDescent="0.2">
      <c r="A4021" s="821">
        <v>21</v>
      </c>
      <c r="B4021" s="822" t="s">
        <v>3465</v>
      </c>
      <c r="C4021" s="822" t="s">
        <v>3471</v>
      </c>
      <c r="D4021" s="823" t="s">
        <v>6113</v>
      </c>
      <c r="E4021" s="824" t="s">
        <v>3497</v>
      </c>
      <c r="F4021" s="822" t="s">
        <v>3466</v>
      </c>
      <c r="G4021" s="822" t="s">
        <v>3530</v>
      </c>
      <c r="H4021" s="822" t="s">
        <v>329</v>
      </c>
      <c r="I4021" s="822" t="s">
        <v>3948</v>
      </c>
      <c r="J4021" s="822" t="s">
        <v>862</v>
      </c>
      <c r="K4021" s="822" t="s">
        <v>3949</v>
      </c>
      <c r="L4021" s="825">
        <v>276.85000000000002</v>
      </c>
      <c r="M4021" s="825">
        <v>276.85000000000002</v>
      </c>
      <c r="N4021" s="822">
        <v>1</v>
      </c>
      <c r="O4021" s="826">
        <v>1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21</v>
      </c>
      <c r="B4022" s="822" t="s">
        <v>3465</v>
      </c>
      <c r="C4022" s="822" t="s">
        <v>3471</v>
      </c>
      <c r="D4022" s="823" t="s">
        <v>6113</v>
      </c>
      <c r="E4022" s="824" t="s">
        <v>3497</v>
      </c>
      <c r="F4022" s="822" t="s">
        <v>3466</v>
      </c>
      <c r="G4022" s="822" t="s">
        <v>3950</v>
      </c>
      <c r="H4022" s="822" t="s">
        <v>329</v>
      </c>
      <c r="I4022" s="822" t="s">
        <v>3951</v>
      </c>
      <c r="J4022" s="822" t="s">
        <v>1759</v>
      </c>
      <c r="K4022" s="822" t="s">
        <v>3952</v>
      </c>
      <c r="L4022" s="825">
        <v>34.19</v>
      </c>
      <c r="M4022" s="825">
        <v>68.38</v>
      </c>
      <c r="N4022" s="822">
        <v>2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21</v>
      </c>
      <c r="B4023" s="822" t="s">
        <v>3465</v>
      </c>
      <c r="C4023" s="822" t="s">
        <v>3471</v>
      </c>
      <c r="D4023" s="823" t="s">
        <v>6113</v>
      </c>
      <c r="E4023" s="824" t="s">
        <v>3497</v>
      </c>
      <c r="F4023" s="822" t="s">
        <v>3466</v>
      </c>
      <c r="G4023" s="822" t="s">
        <v>3957</v>
      </c>
      <c r="H4023" s="822" t="s">
        <v>329</v>
      </c>
      <c r="I4023" s="822" t="s">
        <v>3958</v>
      </c>
      <c r="J4023" s="822" t="s">
        <v>1278</v>
      </c>
      <c r="K4023" s="822" t="s">
        <v>1280</v>
      </c>
      <c r="L4023" s="825">
        <v>80.53</v>
      </c>
      <c r="M4023" s="825">
        <v>161.06</v>
      </c>
      <c r="N4023" s="822">
        <v>2</v>
      </c>
      <c r="O4023" s="826">
        <v>0.5</v>
      </c>
      <c r="P4023" s="825">
        <v>161.06</v>
      </c>
      <c r="Q4023" s="827">
        <v>1</v>
      </c>
      <c r="R4023" s="822">
        <v>2</v>
      </c>
      <c r="S4023" s="827">
        <v>1</v>
      </c>
      <c r="T4023" s="826">
        <v>0.5</v>
      </c>
      <c r="U4023" s="828">
        <v>1</v>
      </c>
    </row>
    <row r="4024" spans="1:21" ht="14.45" customHeight="1" x14ac:dyDescent="0.2">
      <c r="A4024" s="821">
        <v>21</v>
      </c>
      <c r="B4024" s="822" t="s">
        <v>3465</v>
      </c>
      <c r="C4024" s="822" t="s">
        <v>3471</v>
      </c>
      <c r="D4024" s="823" t="s">
        <v>6113</v>
      </c>
      <c r="E4024" s="824" t="s">
        <v>3497</v>
      </c>
      <c r="F4024" s="822" t="s">
        <v>3466</v>
      </c>
      <c r="G4024" s="822" t="s">
        <v>3957</v>
      </c>
      <c r="H4024" s="822" t="s">
        <v>329</v>
      </c>
      <c r="I4024" s="822" t="s">
        <v>5888</v>
      </c>
      <c r="J4024" s="822" t="s">
        <v>1278</v>
      </c>
      <c r="K4024" s="822" t="s">
        <v>1279</v>
      </c>
      <c r="L4024" s="825">
        <v>161.06</v>
      </c>
      <c r="M4024" s="825">
        <v>1449.54</v>
      </c>
      <c r="N4024" s="822">
        <v>9</v>
      </c>
      <c r="O4024" s="826">
        <v>3</v>
      </c>
      <c r="P4024" s="825">
        <v>1449.54</v>
      </c>
      <c r="Q4024" s="827">
        <v>1</v>
      </c>
      <c r="R4024" s="822">
        <v>9</v>
      </c>
      <c r="S4024" s="827">
        <v>1</v>
      </c>
      <c r="T4024" s="826">
        <v>3</v>
      </c>
      <c r="U4024" s="828">
        <v>1</v>
      </c>
    </row>
    <row r="4025" spans="1:21" ht="14.45" customHeight="1" x14ac:dyDescent="0.2">
      <c r="A4025" s="821">
        <v>21</v>
      </c>
      <c r="B4025" s="822" t="s">
        <v>3465</v>
      </c>
      <c r="C4025" s="822" t="s">
        <v>3471</v>
      </c>
      <c r="D4025" s="823" t="s">
        <v>6113</v>
      </c>
      <c r="E4025" s="824" t="s">
        <v>3497</v>
      </c>
      <c r="F4025" s="822" t="s">
        <v>3466</v>
      </c>
      <c r="G4025" s="822" t="s">
        <v>3533</v>
      </c>
      <c r="H4025" s="822" t="s">
        <v>662</v>
      </c>
      <c r="I4025" s="822" t="s">
        <v>2707</v>
      </c>
      <c r="J4025" s="822" t="s">
        <v>1021</v>
      </c>
      <c r="K4025" s="822" t="s">
        <v>2708</v>
      </c>
      <c r="L4025" s="825">
        <v>2309.36</v>
      </c>
      <c r="M4025" s="825">
        <v>16165.52</v>
      </c>
      <c r="N4025" s="822">
        <v>7</v>
      </c>
      <c r="O4025" s="826">
        <v>1</v>
      </c>
      <c r="P4025" s="825">
        <v>16165.52</v>
      </c>
      <c r="Q4025" s="827">
        <v>1</v>
      </c>
      <c r="R4025" s="822">
        <v>7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21</v>
      </c>
      <c r="B4026" s="822" t="s">
        <v>3465</v>
      </c>
      <c r="C4026" s="822" t="s">
        <v>3471</v>
      </c>
      <c r="D4026" s="823" t="s">
        <v>6113</v>
      </c>
      <c r="E4026" s="824" t="s">
        <v>3497</v>
      </c>
      <c r="F4026" s="822" t="s">
        <v>3466</v>
      </c>
      <c r="G4026" s="822" t="s">
        <v>3533</v>
      </c>
      <c r="H4026" s="822" t="s">
        <v>662</v>
      </c>
      <c r="I4026" s="822" t="s">
        <v>2710</v>
      </c>
      <c r="J4026" s="822" t="s">
        <v>1016</v>
      </c>
      <c r="K4026" s="822" t="s">
        <v>2711</v>
      </c>
      <c r="L4026" s="825">
        <v>736.33</v>
      </c>
      <c r="M4026" s="825">
        <v>2208.9900000000002</v>
      </c>
      <c r="N4026" s="822">
        <v>3</v>
      </c>
      <c r="O4026" s="826">
        <v>0.5</v>
      </c>
      <c r="P4026" s="825"/>
      <c r="Q4026" s="827">
        <v>0</v>
      </c>
      <c r="R4026" s="822"/>
      <c r="S4026" s="827">
        <v>0</v>
      </c>
      <c r="T4026" s="826"/>
      <c r="U4026" s="828">
        <v>0</v>
      </c>
    </row>
    <row r="4027" spans="1:21" ht="14.45" customHeight="1" x14ac:dyDescent="0.2">
      <c r="A4027" s="821">
        <v>21</v>
      </c>
      <c r="B4027" s="822" t="s">
        <v>3465</v>
      </c>
      <c r="C4027" s="822" t="s">
        <v>3471</v>
      </c>
      <c r="D4027" s="823" t="s">
        <v>6113</v>
      </c>
      <c r="E4027" s="824" t="s">
        <v>3497</v>
      </c>
      <c r="F4027" s="822" t="s">
        <v>3466</v>
      </c>
      <c r="G4027" s="822" t="s">
        <v>3533</v>
      </c>
      <c r="H4027" s="822" t="s">
        <v>662</v>
      </c>
      <c r="I4027" s="822" t="s">
        <v>2714</v>
      </c>
      <c r="J4027" s="822" t="s">
        <v>1016</v>
      </c>
      <c r="K4027" s="822" t="s">
        <v>1018</v>
      </c>
      <c r="L4027" s="825">
        <v>422.33</v>
      </c>
      <c r="M4027" s="825">
        <v>1266.99</v>
      </c>
      <c r="N4027" s="822">
        <v>3</v>
      </c>
      <c r="O4027" s="826">
        <v>0.5</v>
      </c>
      <c r="P4027" s="825">
        <v>1266.99</v>
      </c>
      <c r="Q4027" s="827">
        <v>1</v>
      </c>
      <c r="R4027" s="822">
        <v>3</v>
      </c>
      <c r="S4027" s="827">
        <v>1</v>
      </c>
      <c r="T4027" s="826">
        <v>0.5</v>
      </c>
      <c r="U4027" s="828">
        <v>1</v>
      </c>
    </row>
    <row r="4028" spans="1:21" ht="14.45" customHeight="1" x14ac:dyDescent="0.2">
      <c r="A4028" s="821">
        <v>21</v>
      </c>
      <c r="B4028" s="822" t="s">
        <v>3465</v>
      </c>
      <c r="C4028" s="822" t="s">
        <v>3471</v>
      </c>
      <c r="D4028" s="823" t="s">
        <v>6113</v>
      </c>
      <c r="E4028" s="824" t="s">
        <v>3497</v>
      </c>
      <c r="F4028" s="822" t="s">
        <v>3466</v>
      </c>
      <c r="G4028" s="822" t="s">
        <v>3533</v>
      </c>
      <c r="H4028" s="822" t="s">
        <v>662</v>
      </c>
      <c r="I4028" s="822" t="s">
        <v>2705</v>
      </c>
      <c r="J4028" s="822" t="s">
        <v>1021</v>
      </c>
      <c r="K4028" s="822" t="s">
        <v>2706</v>
      </c>
      <c r="L4028" s="825">
        <v>1847.49</v>
      </c>
      <c r="M4028" s="825">
        <v>11084.94</v>
      </c>
      <c r="N4028" s="822">
        <v>6</v>
      </c>
      <c r="O4028" s="826">
        <v>1.5</v>
      </c>
      <c r="P4028" s="825">
        <v>5542.47</v>
      </c>
      <c r="Q4028" s="827">
        <v>0.5</v>
      </c>
      <c r="R4028" s="822">
        <v>3</v>
      </c>
      <c r="S4028" s="827">
        <v>0.5</v>
      </c>
      <c r="T4028" s="826">
        <v>0.5</v>
      </c>
      <c r="U4028" s="828">
        <v>0.33333333333333331</v>
      </c>
    </row>
    <row r="4029" spans="1:21" ht="14.45" customHeight="1" x14ac:dyDescent="0.2">
      <c r="A4029" s="821">
        <v>21</v>
      </c>
      <c r="B4029" s="822" t="s">
        <v>3465</v>
      </c>
      <c r="C4029" s="822" t="s">
        <v>3471</v>
      </c>
      <c r="D4029" s="823" t="s">
        <v>6113</v>
      </c>
      <c r="E4029" s="824" t="s">
        <v>3497</v>
      </c>
      <c r="F4029" s="822" t="s">
        <v>3466</v>
      </c>
      <c r="G4029" s="822" t="s">
        <v>3533</v>
      </c>
      <c r="H4029" s="822" t="s">
        <v>662</v>
      </c>
      <c r="I4029" s="822" t="s">
        <v>2712</v>
      </c>
      <c r="J4029" s="822" t="s">
        <v>1016</v>
      </c>
      <c r="K4029" s="822" t="s">
        <v>2713</v>
      </c>
      <c r="L4029" s="825">
        <v>1154.68</v>
      </c>
      <c r="M4029" s="825">
        <v>5773.4</v>
      </c>
      <c r="N4029" s="822">
        <v>5</v>
      </c>
      <c r="O4029" s="826">
        <v>1.5</v>
      </c>
      <c r="P4029" s="825">
        <v>5773.4</v>
      </c>
      <c r="Q4029" s="827">
        <v>1</v>
      </c>
      <c r="R4029" s="822">
        <v>5</v>
      </c>
      <c r="S4029" s="827">
        <v>1</v>
      </c>
      <c r="T4029" s="826">
        <v>1.5</v>
      </c>
      <c r="U4029" s="828">
        <v>1</v>
      </c>
    </row>
    <row r="4030" spans="1:21" ht="14.45" customHeight="1" x14ac:dyDescent="0.2">
      <c r="A4030" s="821">
        <v>21</v>
      </c>
      <c r="B4030" s="822" t="s">
        <v>3465</v>
      </c>
      <c r="C4030" s="822" t="s">
        <v>3471</v>
      </c>
      <c r="D4030" s="823" t="s">
        <v>6113</v>
      </c>
      <c r="E4030" s="824" t="s">
        <v>3497</v>
      </c>
      <c r="F4030" s="822" t="s">
        <v>3466</v>
      </c>
      <c r="G4030" s="822" t="s">
        <v>3533</v>
      </c>
      <c r="H4030" s="822" t="s">
        <v>662</v>
      </c>
      <c r="I4030" s="822" t="s">
        <v>3197</v>
      </c>
      <c r="J4030" s="822" t="s">
        <v>1021</v>
      </c>
      <c r="K4030" s="822" t="s">
        <v>3198</v>
      </c>
      <c r="L4030" s="825">
        <v>369.5</v>
      </c>
      <c r="M4030" s="825">
        <v>1108.5</v>
      </c>
      <c r="N4030" s="822">
        <v>3</v>
      </c>
      <c r="O4030" s="826">
        <v>1</v>
      </c>
      <c r="P4030" s="825">
        <v>1108.5</v>
      </c>
      <c r="Q4030" s="827">
        <v>1</v>
      </c>
      <c r="R4030" s="822">
        <v>3</v>
      </c>
      <c r="S4030" s="827">
        <v>1</v>
      </c>
      <c r="T4030" s="826">
        <v>1</v>
      </c>
      <c r="U4030" s="828">
        <v>1</v>
      </c>
    </row>
    <row r="4031" spans="1:21" ht="14.45" customHeight="1" x14ac:dyDescent="0.2">
      <c r="A4031" s="821">
        <v>21</v>
      </c>
      <c r="B4031" s="822" t="s">
        <v>3465</v>
      </c>
      <c r="C4031" s="822" t="s">
        <v>3471</v>
      </c>
      <c r="D4031" s="823" t="s">
        <v>6113</v>
      </c>
      <c r="E4031" s="824" t="s">
        <v>3497</v>
      </c>
      <c r="F4031" s="822" t="s">
        <v>3466</v>
      </c>
      <c r="G4031" s="822" t="s">
        <v>3533</v>
      </c>
      <c r="H4031" s="822" t="s">
        <v>662</v>
      </c>
      <c r="I4031" s="822" t="s">
        <v>2709</v>
      </c>
      <c r="J4031" s="822" t="s">
        <v>1016</v>
      </c>
      <c r="K4031" s="822" t="s">
        <v>1017</v>
      </c>
      <c r="L4031" s="825">
        <v>923.74</v>
      </c>
      <c r="M4031" s="825">
        <v>1847.48</v>
      </c>
      <c r="N4031" s="822">
        <v>2</v>
      </c>
      <c r="O4031" s="826">
        <v>1</v>
      </c>
      <c r="P4031" s="825">
        <v>1847.48</v>
      </c>
      <c r="Q4031" s="827">
        <v>1</v>
      </c>
      <c r="R4031" s="822">
        <v>2</v>
      </c>
      <c r="S4031" s="827">
        <v>1</v>
      </c>
      <c r="T4031" s="826">
        <v>1</v>
      </c>
      <c r="U4031" s="828">
        <v>1</v>
      </c>
    </row>
    <row r="4032" spans="1:21" ht="14.45" customHeight="1" x14ac:dyDescent="0.2">
      <c r="A4032" s="821">
        <v>21</v>
      </c>
      <c r="B4032" s="822" t="s">
        <v>3465</v>
      </c>
      <c r="C4032" s="822" t="s">
        <v>3471</v>
      </c>
      <c r="D4032" s="823" t="s">
        <v>6113</v>
      </c>
      <c r="E4032" s="824" t="s">
        <v>3497</v>
      </c>
      <c r="F4032" s="822" t="s">
        <v>3466</v>
      </c>
      <c r="G4032" s="822" t="s">
        <v>4413</v>
      </c>
      <c r="H4032" s="822" t="s">
        <v>329</v>
      </c>
      <c r="I4032" s="822" t="s">
        <v>4414</v>
      </c>
      <c r="J4032" s="822" t="s">
        <v>4415</v>
      </c>
      <c r="K4032" s="822" t="s">
        <v>703</v>
      </c>
      <c r="L4032" s="825">
        <v>174.59</v>
      </c>
      <c r="M4032" s="825">
        <v>174.59</v>
      </c>
      <c r="N4032" s="822">
        <v>1</v>
      </c>
      <c r="O4032" s="826">
        <v>0.5</v>
      </c>
      <c r="P4032" s="825">
        <v>174.59</v>
      </c>
      <c r="Q4032" s="827">
        <v>1</v>
      </c>
      <c r="R4032" s="822">
        <v>1</v>
      </c>
      <c r="S4032" s="827">
        <v>1</v>
      </c>
      <c r="T4032" s="826">
        <v>0.5</v>
      </c>
      <c r="U4032" s="828">
        <v>1</v>
      </c>
    </row>
    <row r="4033" spans="1:21" ht="14.45" customHeight="1" x14ac:dyDescent="0.2">
      <c r="A4033" s="821">
        <v>21</v>
      </c>
      <c r="B4033" s="822" t="s">
        <v>3465</v>
      </c>
      <c r="C4033" s="822" t="s">
        <v>3471</v>
      </c>
      <c r="D4033" s="823" t="s">
        <v>6113</v>
      </c>
      <c r="E4033" s="824" t="s">
        <v>3497</v>
      </c>
      <c r="F4033" s="822" t="s">
        <v>3466</v>
      </c>
      <c r="G4033" s="822" t="s">
        <v>4420</v>
      </c>
      <c r="H4033" s="822" t="s">
        <v>329</v>
      </c>
      <c r="I4033" s="822" t="s">
        <v>4421</v>
      </c>
      <c r="J4033" s="822" t="s">
        <v>4422</v>
      </c>
      <c r="K4033" s="822" t="s">
        <v>4423</v>
      </c>
      <c r="L4033" s="825">
        <v>78.33</v>
      </c>
      <c r="M4033" s="825">
        <v>156.66</v>
      </c>
      <c r="N4033" s="822">
        <v>2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21</v>
      </c>
      <c r="B4034" s="822" t="s">
        <v>3465</v>
      </c>
      <c r="C4034" s="822" t="s">
        <v>3471</v>
      </c>
      <c r="D4034" s="823" t="s">
        <v>6113</v>
      </c>
      <c r="E4034" s="824" t="s">
        <v>3497</v>
      </c>
      <c r="F4034" s="822" t="s">
        <v>3466</v>
      </c>
      <c r="G4034" s="822" t="s">
        <v>3970</v>
      </c>
      <c r="H4034" s="822" t="s">
        <v>329</v>
      </c>
      <c r="I4034" s="822" t="s">
        <v>3974</v>
      </c>
      <c r="J4034" s="822" t="s">
        <v>3972</v>
      </c>
      <c r="K4034" s="822" t="s">
        <v>3975</v>
      </c>
      <c r="L4034" s="825">
        <v>87.98</v>
      </c>
      <c r="M4034" s="825">
        <v>351.92</v>
      </c>
      <c r="N4034" s="822">
        <v>4</v>
      </c>
      <c r="O4034" s="826">
        <v>2.5</v>
      </c>
      <c r="P4034" s="825">
        <v>87.98</v>
      </c>
      <c r="Q4034" s="827">
        <v>0.25</v>
      </c>
      <c r="R4034" s="822">
        <v>1</v>
      </c>
      <c r="S4034" s="827">
        <v>0.25</v>
      </c>
      <c r="T4034" s="826">
        <v>0.5</v>
      </c>
      <c r="U4034" s="828">
        <v>0.2</v>
      </c>
    </row>
    <row r="4035" spans="1:21" ht="14.45" customHeight="1" x14ac:dyDescent="0.2">
      <c r="A4035" s="821">
        <v>21</v>
      </c>
      <c r="B4035" s="822" t="s">
        <v>3465</v>
      </c>
      <c r="C4035" s="822" t="s">
        <v>3471</v>
      </c>
      <c r="D4035" s="823" t="s">
        <v>6113</v>
      </c>
      <c r="E4035" s="824" t="s">
        <v>3497</v>
      </c>
      <c r="F4035" s="822" t="s">
        <v>3466</v>
      </c>
      <c r="G4035" s="822" t="s">
        <v>3534</v>
      </c>
      <c r="H4035" s="822" t="s">
        <v>329</v>
      </c>
      <c r="I4035" s="822" t="s">
        <v>3535</v>
      </c>
      <c r="J4035" s="822" t="s">
        <v>1343</v>
      </c>
      <c r="K4035" s="822" t="s">
        <v>1344</v>
      </c>
      <c r="L4035" s="825">
        <v>453.18</v>
      </c>
      <c r="M4035" s="825">
        <v>14501.760000000002</v>
      </c>
      <c r="N4035" s="822">
        <v>32</v>
      </c>
      <c r="O4035" s="826">
        <v>16.5</v>
      </c>
      <c r="P4035" s="825">
        <v>8157.2400000000007</v>
      </c>
      <c r="Q4035" s="827">
        <v>0.5625</v>
      </c>
      <c r="R4035" s="822">
        <v>18</v>
      </c>
      <c r="S4035" s="827">
        <v>0.5625</v>
      </c>
      <c r="T4035" s="826">
        <v>9</v>
      </c>
      <c r="U4035" s="828">
        <v>0.54545454545454541</v>
      </c>
    </row>
    <row r="4036" spans="1:21" ht="14.45" customHeight="1" x14ac:dyDescent="0.2">
      <c r="A4036" s="821">
        <v>21</v>
      </c>
      <c r="B4036" s="822" t="s">
        <v>3465</v>
      </c>
      <c r="C4036" s="822" t="s">
        <v>3471</v>
      </c>
      <c r="D4036" s="823" t="s">
        <v>6113</v>
      </c>
      <c r="E4036" s="824" t="s">
        <v>3497</v>
      </c>
      <c r="F4036" s="822" t="s">
        <v>3466</v>
      </c>
      <c r="G4036" s="822" t="s">
        <v>3987</v>
      </c>
      <c r="H4036" s="822" t="s">
        <v>329</v>
      </c>
      <c r="I4036" s="822" t="s">
        <v>3988</v>
      </c>
      <c r="J4036" s="822" t="s">
        <v>3989</v>
      </c>
      <c r="K4036" s="822" t="s">
        <v>3990</v>
      </c>
      <c r="L4036" s="825">
        <v>453.18</v>
      </c>
      <c r="M4036" s="825">
        <v>906.36</v>
      </c>
      <c r="N4036" s="822">
        <v>2</v>
      </c>
      <c r="O4036" s="826">
        <v>2</v>
      </c>
      <c r="P4036" s="825">
        <v>453.18</v>
      </c>
      <c r="Q4036" s="827">
        <v>0.5</v>
      </c>
      <c r="R4036" s="822">
        <v>1</v>
      </c>
      <c r="S4036" s="827">
        <v>0.5</v>
      </c>
      <c r="T4036" s="826">
        <v>1</v>
      </c>
      <c r="U4036" s="828">
        <v>0.5</v>
      </c>
    </row>
    <row r="4037" spans="1:21" ht="14.45" customHeight="1" x14ac:dyDescent="0.2">
      <c r="A4037" s="821">
        <v>21</v>
      </c>
      <c r="B4037" s="822" t="s">
        <v>3465</v>
      </c>
      <c r="C4037" s="822" t="s">
        <v>3471</v>
      </c>
      <c r="D4037" s="823" t="s">
        <v>6113</v>
      </c>
      <c r="E4037" s="824" t="s">
        <v>3497</v>
      </c>
      <c r="F4037" s="822" t="s">
        <v>3466</v>
      </c>
      <c r="G4037" s="822" t="s">
        <v>3563</v>
      </c>
      <c r="H4037" s="822" t="s">
        <v>329</v>
      </c>
      <c r="I4037" s="822" t="s">
        <v>3991</v>
      </c>
      <c r="J4037" s="822" t="s">
        <v>841</v>
      </c>
      <c r="K4037" s="822" t="s">
        <v>3992</v>
      </c>
      <c r="L4037" s="825">
        <v>27.37</v>
      </c>
      <c r="M4037" s="825">
        <v>27.37</v>
      </c>
      <c r="N4037" s="822">
        <v>1</v>
      </c>
      <c r="O4037" s="826">
        <v>0.5</v>
      </c>
      <c r="P4037" s="825">
        <v>27.37</v>
      </c>
      <c r="Q4037" s="827">
        <v>1</v>
      </c>
      <c r="R4037" s="822">
        <v>1</v>
      </c>
      <c r="S4037" s="827">
        <v>1</v>
      </c>
      <c r="T4037" s="826">
        <v>0.5</v>
      </c>
      <c r="U4037" s="828">
        <v>1</v>
      </c>
    </row>
    <row r="4038" spans="1:21" ht="14.45" customHeight="1" x14ac:dyDescent="0.2">
      <c r="A4038" s="821">
        <v>21</v>
      </c>
      <c r="B4038" s="822" t="s">
        <v>3465</v>
      </c>
      <c r="C4038" s="822" t="s">
        <v>3471</v>
      </c>
      <c r="D4038" s="823" t="s">
        <v>6113</v>
      </c>
      <c r="E4038" s="824" t="s">
        <v>3497</v>
      </c>
      <c r="F4038" s="822" t="s">
        <v>3466</v>
      </c>
      <c r="G4038" s="822" t="s">
        <v>3563</v>
      </c>
      <c r="H4038" s="822" t="s">
        <v>329</v>
      </c>
      <c r="I4038" s="822" t="s">
        <v>3569</v>
      </c>
      <c r="J4038" s="822" t="s">
        <v>841</v>
      </c>
      <c r="K4038" s="822" t="s">
        <v>842</v>
      </c>
      <c r="L4038" s="825">
        <v>97.76</v>
      </c>
      <c r="M4038" s="825">
        <v>391.04</v>
      </c>
      <c r="N4038" s="822">
        <v>4</v>
      </c>
      <c r="O4038" s="826">
        <v>2</v>
      </c>
      <c r="P4038" s="825">
        <v>195.52</v>
      </c>
      <c r="Q4038" s="827">
        <v>0.5</v>
      </c>
      <c r="R4038" s="822">
        <v>2</v>
      </c>
      <c r="S4038" s="827">
        <v>0.5</v>
      </c>
      <c r="T4038" s="826">
        <v>1</v>
      </c>
      <c r="U4038" s="828">
        <v>0.5</v>
      </c>
    </row>
    <row r="4039" spans="1:21" ht="14.45" customHeight="1" x14ac:dyDescent="0.2">
      <c r="A4039" s="821">
        <v>21</v>
      </c>
      <c r="B4039" s="822" t="s">
        <v>3465</v>
      </c>
      <c r="C4039" s="822" t="s">
        <v>3471</v>
      </c>
      <c r="D4039" s="823" t="s">
        <v>6113</v>
      </c>
      <c r="E4039" s="824" t="s">
        <v>3497</v>
      </c>
      <c r="F4039" s="822" t="s">
        <v>3466</v>
      </c>
      <c r="G4039" s="822" t="s">
        <v>3577</v>
      </c>
      <c r="H4039" s="822" t="s">
        <v>662</v>
      </c>
      <c r="I4039" s="822" t="s">
        <v>2788</v>
      </c>
      <c r="J4039" s="822" t="s">
        <v>2784</v>
      </c>
      <c r="K4039" s="822" t="s">
        <v>2789</v>
      </c>
      <c r="L4039" s="825">
        <v>704.73</v>
      </c>
      <c r="M4039" s="825">
        <v>704.73</v>
      </c>
      <c r="N4039" s="822">
        <v>1</v>
      </c>
      <c r="O4039" s="826">
        <v>0.5</v>
      </c>
      <c r="P4039" s="825">
        <v>704.73</v>
      </c>
      <c r="Q4039" s="827">
        <v>1</v>
      </c>
      <c r="R4039" s="822">
        <v>1</v>
      </c>
      <c r="S4039" s="827">
        <v>1</v>
      </c>
      <c r="T4039" s="826">
        <v>0.5</v>
      </c>
      <c r="U4039" s="828">
        <v>1</v>
      </c>
    </row>
    <row r="4040" spans="1:21" ht="14.45" customHeight="1" x14ac:dyDescent="0.2">
      <c r="A4040" s="821">
        <v>21</v>
      </c>
      <c r="B4040" s="822" t="s">
        <v>3465</v>
      </c>
      <c r="C4040" s="822" t="s">
        <v>3471</v>
      </c>
      <c r="D4040" s="823" t="s">
        <v>6113</v>
      </c>
      <c r="E4040" s="824" t="s">
        <v>3497</v>
      </c>
      <c r="F4040" s="822" t="s">
        <v>3466</v>
      </c>
      <c r="G4040" s="822" t="s">
        <v>3577</v>
      </c>
      <c r="H4040" s="822" t="s">
        <v>662</v>
      </c>
      <c r="I4040" s="822" t="s">
        <v>2793</v>
      </c>
      <c r="J4040" s="822" t="s">
        <v>2791</v>
      </c>
      <c r="K4040" s="822" t="s">
        <v>2794</v>
      </c>
      <c r="L4040" s="825">
        <v>199.87</v>
      </c>
      <c r="M4040" s="825">
        <v>199.87</v>
      </c>
      <c r="N4040" s="822">
        <v>1</v>
      </c>
      <c r="O4040" s="826">
        <v>1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21</v>
      </c>
      <c r="B4041" s="822" t="s">
        <v>3465</v>
      </c>
      <c r="C4041" s="822" t="s">
        <v>3471</v>
      </c>
      <c r="D4041" s="823" t="s">
        <v>6113</v>
      </c>
      <c r="E4041" s="824" t="s">
        <v>3497</v>
      </c>
      <c r="F4041" s="822" t="s">
        <v>3466</v>
      </c>
      <c r="G4041" s="822" t="s">
        <v>3570</v>
      </c>
      <c r="H4041" s="822" t="s">
        <v>329</v>
      </c>
      <c r="I4041" s="822" t="s">
        <v>3571</v>
      </c>
      <c r="J4041" s="822" t="s">
        <v>695</v>
      </c>
      <c r="K4041" s="822" t="s">
        <v>3572</v>
      </c>
      <c r="L4041" s="825">
        <v>127.91</v>
      </c>
      <c r="M4041" s="825">
        <v>1279.0999999999999</v>
      </c>
      <c r="N4041" s="822">
        <v>10</v>
      </c>
      <c r="O4041" s="826">
        <v>4.5</v>
      </c>
      <c r="P4041" s="825">
        <v>1023.28</v>
      </c>
      <c r="Q4041" s="827">
        <v>0.8</v>
      </c>
      <c r="R4041" s="822">
        <v>8</v>
      </c>
      <c r="S4041" s="827">
        <v>0.8</v>
      </c>
      <c r="T4041" s="826">
        <v>3</v>
      </c>
      <c r="U4041" s="828">
        <v>0.66666666666666663</v>
      </c>
    </row>
    <row r="4042" spans="1:21" ht="14.45" customHeight="1" x14ac:dyDescent="0.2">
      <c r="A4042" s="821">
        <v>21</v>
      </c>
      <c r="B4042" s="822" t="s">
        <v>3465</v>
      </c>
      <c r="C4042" s="822" t="s">
        <v>3471</v>
      </c>
      <c r="D4042" s="823" t="s">
        <v>6113</v>
      </c>
      <c r="E4042" s="824" t="s">
        <v>3497</v>
      </c>
      <c r="F4042" s="822" t="s">
        <v>3466</v>
      </c>
      <c r="G4042" s="822" t="s">
        <v>5907</v>
      </c>
      <c r="H4042" s="822" t="s">
        <v>329</v>
      </c>
      <c r="I4042" s="822" t="s">
        <v>5908</v>
      </c>
      <c r="J4042" s="822" t="s">
        <v>5909</v>
      </c>
      <c r="K4042" s="822" t="s">
        <v>5910</v>
      </c>
      <c r="L4042" s="825">
        <v>87.01</v>
      </c>
      <c r="M4042" s="825">
        <v>87.01</v>
      </c>
      <c r="N4042" s="822">
        <v>1</v>
      </c>
      <c r="O4042" s="826">
        <v>0.5</v>
      </c>
      <c r="P4042" s="825">
        <v>87.01</v>
      </c>
      <c r="Q4042" s="827">
        <v>1</v>
      </c>
      <c r="R4042" s="822">
        <v>1</v>
      </c>
      <c r="S4042" s="827">
        <v>1</v>
      </c>
      <c r="T4042" s="826">
        <v>0.5</v>
      </c>
      <c r="U4042" s="828">
        <v>1</v>
      </c>
    </row>
    <row r="4043" spans="1:21" ht="14.45" customHeight="1" x14ac:dyDescent="0.2">
      <c r="A4043" s="821">
        <v>21</v>
      </c>
      <c r="B4043" s="822" t="s">
        <v>3465</v>
      </c>
      <c r="C4043" s="822" t="s">
        <v>3471</v>
      </c>
      <c r="D4043" s="823" t="s">
        <v>6113</v>
      </c>
      <c r="E4043" s="824" t="s">
        <v>3497</v>
      </c>
      <c r="F4043" s="822" t="s">
        <v>3466</v>
      </c>
      <c r="G4043" s="822" t="s">
        <v>4006</v>
      </c>
      <c r="H4043" s="822" t="s">
        <v>662</v>
      </c>
      <c r="I4043" s="822" t="s">
        <v>4713</v>
      </c>
      <c r="J4043" s="822" t="s">
        <v>4008</v>
      </c>
      <c r="K4043" s="822" t="s">
        <v>3532</v>
      </c>
      <c r="L4043" s="825">
        <v>87.67</v>
      </c>
      <c r="M4043" s="825">
        <v>175.34</v>
      </c>
      <c r="N4043" s="822">
        <v>2</v>
      </c>
      <c r="O4043" s="826">
        <v>0.5</v>
      </c>
      <c r="P4043" s="825">
        <v>175.34</v>
      </c>
      <c r="Q4043" s="827">
        <v>1</v>
      </c>
      <c r="R4043" s="822">
        <v>2</v>
      </c>
      <c r="S4043" s="827">
        <v>1</v>
      </c>
      <c r="T4043" s="826">
        <v>0.5</v>
      </c>
      <c r="U4043" s="828">
        <v>1</v>
      </c>
    </row>
    <row r="4044" spans="1:21" ht="14.45" customHeight="1" x14ac:dyDescent="0.2">
      <c r="A4044" s="821">
        <v>21</v>
      </c>
      <c r="B4044" s="822" t="s">
        <v>3465</v>
      </c>
      <c r="C4044" s="822" t="s">
        <v>3471</v>
      </c>
      <c r="D4044" s="823" t="s">
        <v>6113</v>
      </c>
      <c r="E4044" s="824" t="s">
        <v>3497</v>
      </c>
      <c r="F4044" s="822" t="s">
        <v>3466</v>
      </c>
      <c r="G4044" s="822" t="s">
        <v>4006</v>
      </c>
      <c r="H4044" s="822" t="s">
        <v>662</v>
      </c>
      <c r="I4044" s="822" t="s">
        <v>4007</v>
      </c>
      <c r="J4044" s="822" t="s">
        <v>4008</v>
      </c>
      <c r="K4044" s="822" t="s">
        <v>4009</v>
      </c>
      <c r="L4044" s="825">
        <v>28.39</v>
      </c>
      <c r="M4044" s="825">
        <v>28.39</v>
      </c>
      <c r="N4044" s="822">
        <v>1</v>
      </c>
      <c r="O4044" s="826">
        <v>1</v>
      </c>
      <c r="P4044" s="825">
        <v>28.39</v>
      </c>
      <c r="Q4044" s="827">
        <v>1</v>
      </c>
      <c r="R4044" s="822">
        <v>1</v>
      </c>
      <c r="S4044" s="827">
        <v>1</v>
      </c>
      <c r="T4044" s="826">
        <v>1</v>
      </c>
      <c r="U4044" s="828">
        <v>1</v>
      </c>
    </row>
    <row r="4045" spans="1:21" ht="14.45" customHeight="1" x14ac:dyDescent="0.2">
      <c r="A4045" s="821">
        <v>21</v>
      </c>
      <c r="B4045" s="822" t="s">
        <v>3465</v>
      </c>
      <c r="C4045" s="822" t="s">
        <v>3471</v>
      </c>
      <c r="D4045" s="823" t="s">
        <v>6113</v>
      </c>
      <c r="E4045" s="824" t="s">
        <v>3497</v>
      </c>
      <c r="F4045" s="822" t="s">
        <v>3466</v>
      </c>
      <c r="G4045" s="822" t="s">
        <v>4036</v>
      </c>
      <c r="H4045" s="822" t="s">
        <v>329</v>
      </c>
      <c r="I4045" s="822" t="s">
        <v>4037</v>
      </c>
      <c r="J4045" s="822" t="s">
        <v>1482</v>
      </c>
      <c r="K4045" s="822" t="s">
        <v>4038</v>
      </c>
      <c r="L4045" s="825">
        <v>128.69999999999999</v>
      </c>
      <c r="M4045" s="825">
        <v>128.69999999999999</v>
      </c>
      <c r="N4045" s="822">
        <v>1</v>
      </c>
      <c r="O4045" s="826">
        <v>1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21</v>
      </c>
      <c r="B4046" s="822" t="s">
        <v>3465</v>
      </c>
      <c r="C4046" s="822" t="s">
        <v>3471</v>
      </c>
      <c r="D4046" s="823" t="s">
        <v>6113</v>
      </c>
      <c r="E4046" s="824" t="s">
        <v>3497</v>
      </c>
      <c r="F4046" s="822" t="s">
        <v>3466</v>
      </c>
      <c r="G4046" s="822" t="s">
        <v>3578</v>
      </c>
      <c r="H4046" s="822" t="s">
        <v>662</v>
      </c>
      <c r="I4046" s="822" t="s">
        <v>3032</v>
      </c>
      <c r="J4046" s="822" t="s">
        <v>1338</v>
      </c>
      <c r="K4046" s="822" t="s">
        <v>1340</v>
      </c>
      <c r="L4046" s="825">
        <v>0</v>
      </c>
      <c r="M4046" s="825">
        <v>0</v>
      </c>
      <c r="N4046" s="822">
        <v>12</v>
      </c>
      <c r="O4046" s="826">
        <v>5</v>
      </c>
      <c r="P4046" s="825">
        <v>0</v>
      </c>
      <c r="Q4046" s="827"/>
      <c r="R4046" s="822">
        <v>4</v>
      </c>
      <c r="S4046" s="827">
        <v>0.33333333333333331</v>
      </c>
      <c r="T4046" s="826">
        <v>1.5</v>
      </c>
      <c r="U4046" s="828">
        <v>0.3</v>
      </c>
    </row>
    <row r="4047" spans="1:21" ht="14.45" customHeight="1" x14ac:dyDescent="0.2">
      <c r="A4047" s="821">
        <v>21</v>
      </c>
      <c r="B4047" s="822" t="s">
        <v>3465</v>
      </c>
      <c r="C4047" s="822" t="s">
        <v>3471</v>
      </c>
      <c r="D4047" s="823" t="s">
        <v>6113</v>
      </c>
      <c r="E4047" s="824" t="s">
        <v>3497</v>
      </c>
      <c r="F4047" s="822" t="s">
        <v>3466</v>
      </c>
      <c r="G4047" s="822" t="s">
        <v>4050</v>
      </c>
      <c r="H4047" s="822" t="s">
        <v>329</v>
      </c>
      <c r="I4047" s="822" t="s">
        <v>4051</v>
      </c>
      <c r="J4047" s="822" t="s">
        <v>1601</v>
      </c>
      <c r="K4047" s="822" t="s">
        <v>4052</v>
      </c>
      <c r="L4047" s="825">
        <v>130.57</v>
      </c>
      <c r="M4047" s="825">
        <v>261.14</v>
      </c>
      <c r="N4047" s="822">
        <v>2</v>
      </c>
      <c r="O4047" s="826">
        <v>1.5</v>
      </c>
      <c r="P4047" s="825">
        <v>130.57</v>
      </c>
      <c r="Q4047" s="827">
        <v>0.5</v>
      </c>
      <c r="R4047" s="822">
        <v>1</v>
      </c>
      <c r="S4047" s="827">
        <v>0.5</v>
      </c>
      <c r="T4047" s="826">
        <v>1</v>
      </c>
      <c r="U4047" s="828">
        <v>0.66666666666666663</v>
      </c>
    </row>
    <row r="4048" spans="1:21" ht="14.45" customHeight="1" x14ac:dyDescent="0.2">
      <c r="A4048" s="821">
        <v>21</v>
      </c>
      <c r="B4048" s="822" t="s">
        <v>3465</v>
      </c>
      <c r="C4048" s="822" t="s">
        <v>3471</v>
      </c>
      <c r="D4048" s="823" t="s">
        <v>6113</v>
      </c>
      <c r="E4048" s="824" t="s">
        <v>3497</v>
      </c>
      <c r="F4048" s="822" t="s">
        <v>3466</v>
      </c>
      <c r="G4048" s="822" t="s">
        <v>4050</v>
      </c>
      <c r="H4048" s="822" t="s">
        <v>329</v>
      </c>
      <c r="I4048" s="822" t="s">
        <v>4051</v>
      </c>
      <c r="J4048" s="822" t="s">
        <v>1601</v>
      </c>
      <c r="K4048" s="822" t="s">
        <v>4052</v>
      </c>
      <c r="L4048" s="825">
        <v>169.24</v>
      </c>
      <c r="M4048" s="825">
        <v>169.24</v>
      </c>
      <c r="N4048" s="822">
        <v>1</v>
      </c>
      <c r="O4048" s="826">
        <v>0.5</v>
      </c>
      <c r="P4048" s="825">
        <v>169.24</v>
      </c>
      <c r="Q4048" s="827">
        <v>1</v>
      </c>
      <c r="R4048" s="822">
        <v>1</v>
      </c>
      <c r="S4048" s="827">
        <v>1</v>
      </c>
      <c r="T4048" s="826">
        <v>0.5</v>
      </c>
      <c r="U4048" s="828">
        <v>1</v>
      </c>
    </row>
    <row r="4049" spans="1:21" ht="14.45" customHeight="1" x14ac:dyDescent="0.2">
      <c r="A4049" s="821">
        <v>21</v>
      </c>
      <c r="B4049" s="822" t="s">
        <v>3465</v>
      </c>
      <c r="C4049" s="822" t="s">
        <v>3471</v>
      </c>
      <c r="D4049" s="823" t="s">
        <v>6113</v>
      </c>
      <c r="E4049" s="824" t="s">
        <v>3497</v>
      </c>
      <c r="F4049" s="822" t="s">
        <v>3466</v>
      </c>
      <c r="G4049" s="822" t="s">
        <v>4050</v>
      </c>
      <c r="H4049" s="822" t="s">
        <v>329</v>
      </c>
      <c r="I4049" s="822" t="s">
        <v>4053</v>
      </c>
      <c r="J4049" s="822" t="s">
        <v>1601</v>
      </c>
      <c r="K4049" s="822" t="s">
        <v>4054</v>
      </c>
      <c r="L4049" s="825">
        <v>33.85</v>
      </c>
      <c r="M4049" s="825">
        <v>67.7</v>
      </c>
      <c r="N4049" s="822">
        <v>2</v>
      </c>
      <c r="O4049" s="826">
        <v>0.5</v>
      </c>
      <c r="P4049" s="825">
        <v>67.7</v>
      </c>
      <c r="Q4049" s="827">
        <v>1</v>
      </c>
      <c r="R4049" s="822">
        <v>2</v>
      </c>
      <c r="S4049" s="827">
        <v>1</v>
      </c>
      <c r="T4049" s="826">
        <v>0.5</v>
      </c>
      <c r="U4049" s="828">
        <v>1</v>
      </c>
    </row>
    <row r="4050" spans="1:21" ht="14.45" customHeight="1" x14ac:dyDescent="0.2">
      <c r="A4050" s="821">
        <v>21</v>
      </c>
      <c r="B4050" s="822" t="s">
        <v>3465</v>
      </c>
      <c r="C4050" s="822" t="s">
        <v>3471</v>
      </c>
      <c r="D4050" s="823" t="s">
        <v>6113</v>
      </c>
      <c r="E4050" s="824" t="s">
        <v>3497</v>
      </c>
      <c r="F4050" s="822" t="s">
        <v>3466</v>
      </c>
      <c r="G4050" s="822" t="s">
        <v>4050</v>
      </c>
      <c r="H4050" s="822" t="s">
        <v>329</v>
      </c>
      <c r="I4050" s="822" t="s">
        <v>5911</v>
      </c>
      <c r="J4050" s="822" t="s">
        <v>1601</v>
      </c>
      <c r="K4050" s="822" t="s">
        <v>4052</v>
      </c>
      <c r="L4050" s="825">
        <v>130.57</v>
      </c>
      <c r="M4050" s="825">
        <v>130.57</v>
      </c>
      <c r="N4050" s="822">
        <v>1</v>
      </c>
      <c r="O4050" s="826">
        <v>0.5</v>
      </c>
      <c r="P4050" s="825">
        <v>130.57</v>
      </c>
      <c r="Q4050" s="827">
        <v>1</v>
      </c>
      <c r="R4050" s="822">
        <v>1</v>
      </c>
      <c r="S4050" s="827">
        <v>1</v>
      </c>
      <c r="T4050" s="826">
        <v>0.5</v>
      </c>
      <c r="U4050" s="828">
        <v>1</v>
      </c>
    </row>
    <row r="4051" spans="1:21" ht="14.45" customHeight="1" x14ac:dyDescent="0.2">
      <c r="A4051" s="821">
        <v>21</v>
      </c>
      <c r="B4051" s="822" t="s">
        <v>3465</v>
      </c>
      <c r="C4051" s="822" t="s">
        <v>3471</v>
      </c>
      <c r="D4051" s="823" t="s">
        <v>6113</v>
      </c>
      <c r="E4051" s="824" t="s">
        <v>3497</v>
      </c>
      <c r="F4051" s="822" t="s">
        <v>3466</v>
      </c>
      <c r="G4051" s="822" t="s">
        <v>4057</v>
      </c>
      <c r="H4051" s="822" t="s">
        <v>329</v>
      </c>
      <c r="I4051" s="822" t="s">
        <v>4058</v>
      </c>
      <c r="J4051" s="822" t="s">
        <v>773</v>
      </c>
      <c r="K4051" s="822" t="s">
        <v>774</v>
      </c>
      <c r="L4051" s="825">
        <v>59.56</v>
      </c>
      <c r="M4051" s="825">
        <v>238.24</v>
      </c>
      <c r="N4051" s="822">
        <v>4</v>
      </c>
      <c r="O4051" s="826">
        <v>3.5</v>
      </c>
      <c r="P4051" s="825">
        <v>59.56</v>
      </c>
      <c r="Q4051" s="827">
        <v>0.25</v>
      </c>
      <c r="R4051" s="822">
        <v>1</v>
      </c>
      <c r="S4051" s="827">
        <v>0.25</v>
      </c>
      <c r="T4051" s="826">
        <v>1</v>
      </c>
      <c r="U4051" s="828">
        <v>0.2857142857142857</v>
      </c>
    </row>
    <row r="4052" spans="1:21" ht="14.45" customHeight="1" x14ac:dyDescent="0.2">
      <c r="A4052" s="821">
        <v>21</v>
      </c>
      <c r="B4052" s="822" t="s">
        <v>3465</v>
      </c>
      <c r="C4052" s="822" t="s">
        <v>3471</v>
      </c>
      <c r="D4052" s="823" t="s">
        <v>6113</v>
      </c>
      <c r="E4052" s="824" t="s">
        <v>3497</v>
      </c>
      <c r="F4052" s="822" t="s">
        <v>3466</v>
      </c>
      <c r="G4052" s="822" t="s">
        <v>5336</v>
      </c>
      <c r="H4052" s="822" t="s">
        <v>329</v>
      </c>
      <c r="I4052" s="822" t="s">
        <v>5649</v>
      </c>
      <c r="J4052" s="822" t="s">
        <v>5650</v>
      </c>
      <c r="K4052" s="822" t="s">
        <v>5651</v>
      </c>
      <c r="L4052" s="825">
        <v>60.39</v>
      </c>
      <c r="M4052" s="825">
        <v>60.39</v>
      </c>
      <c r="N4052" s="822">
        <v>1</v>
      </c>
      <c r="O4052" s="826">
        <v>1</v>
      </c>
      <c r="P4052" s="825"/>
      <c r="Q4052" s="827">
        <v>0</v>
      </c>
      <c r="R4052" s="822"/>
      <c r="S4052" s="827">
        <v>0</v>
      </c>
      <c r="T4052" s="826"/>
      <c r="U4052" s="828">
        <v>0</v>
      </c>
    </row>
    <row r="4053" spans="1:21" ht="14.45" customHeight="1" x14ac:dyDescent="0.2">
      <c r="A4053" s="821">
        <v>21</v>
      </c>
      <c r="B4053" s="822" t="s">
        <v>3465</v>
      </c>
      <c r="C4053" s="822" t="s">
        <v>3471</v>
      </c>
      <c r="D4053" s="823" t="s">
        <v>6113</v>
      </c>
      <c r="E4053" s="824" t="s">
        <v>3497</v>
      </c>
      <c r="F4053" s="822" t="s">
        <v>3466</v>
      </c>
      <c r="G4053" s="822" t="s">
        <v>4723</v>
      </c>
      <c r="H4053" s="822" t="s">
        <v>329</v>
      </c>
      <c r="I4053" s="822" t="s">
        <v>5912</v>
      </c>
      <c r="J4053" s="822" t="s">
        <v>4725</v>
      </c>
      <c r="K4053" s="822" t="s">
        <v>5913</v>
      </c>
      <c r="L4053" s="825">
        <v>669.66</v>
      </c>
      <c r="M4053" s="825">
        <v>669.66</v>
      </c>
      <c r="N4053" s="822">
        <v>1</v>
      </c>
      <c r="O4053" s="826">
        <v>1</v>
      </c>
      <c r="P4053" s="825">
        <v>669.66</v>
      </c>
      <c r="Q4053" s="827">
        <v>1</v>
      </c>
      <c r="R4053" s="822">
        <v>1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21</v>
      </c>
      <c r="B4054" s="822" t="s">
        <v>3465</v>
      </c>
      <c r="C4054" s="822" t="s">
        <v>3471</v>
      </c>
      <c r="D4054" s="823" t="s">
        <v>6113</v>
      </c>
      <c r="E4054" s="824" t="s">
        <v>3497</v>
      </c>
      <c r="F4054" s="822" t="s">
        <v>3466</v>
      </c>
      <c r="G4054" s="822" t="s">
        <v>4060</v>
      </c>
      <c r="H4054" s="822" t="s">
        <v>662</v>
      </c>
      <c r="I4054" s="822" t="s">
        <v>4061</v>
      </c>
      <c r="J4054" s="822" t="s">
        <v>4062</v>
      </c>
      <c r="K4054" s="822" t="s">
        <v>768</v>
      </c>
      <c r="L4054" s="825">
        <v>502.31</v>
      </c>
      <c r="M4054" s="825">
        <v>502.31</v>
      </c>
      <c r="N4054" s="822">
        <v>1</v>
      </c>
      <c r="O4054" s="826">
        <v>0.5</v>
      </c>
      <c r="P4054" s="825"/>
      <c r="Q4054" s="827">
        <v>0</v>
      </c>
      <c r="R4054" s="822"/>
      <c r="S4054" s="827">
        <v>0</v>
      </c>
      <c r="T4054" s="826"/>
      <c r="U4054" s="828">
        <v>0</v>
      </c>
    </row>
    <row r="4055" spans="1:21" ht="14.45" customHeight="1" x14ac:dyDescent="0.2">
      <c r="A4055" s="821">
        <v>21</v>
      </c>
      <c r="B4055" s="822" t="s">
        <v>3465</v>
      </c>
      <c r="C4055" s="822" t="s">
        <v>3471</v>
      </c>
      <c r="D4055" s="823" t="s">
        <v>6113</v>
      </c>
      <c r="E4055" s="824" t="s">
        <v>3497</v>
      </c>
      <c r="F4055" s="822" t="s">
        <v>3466</v>
      </c>
      <c r="G4055" s="822" t="s">
        <v>4068</v>
      </c>
      <c r="H4055" s="822" t="s">
        <v>662</v>
      </c>
      <c r="I4055" s="822" t="s">
        <v>2810</v>
      </c>
      <c r="J4055" s="822" t="s">
        <v>2811</v>
      </c>
      <c r="K4055" s="822" t="s">
        <v>2812</v>
      </c>
      <c r="L4055" s="825">
        <v>102.85</v>
      </c>
      <c r="M4055" s="825">
        <v>102.85</v>
      </c>
      <c r="N4055" s="822">
        <v>1</v>
      </c>
      <c r="O4055" s="826">
        <v>0.5</v>
      </c>
      <c r="P4055" s="825">
        <v>102.85</v>
      </c>
      <c r="Q4055" s="827">
        <v>1</v>
      </c>
      <c r="R4055" s="822">
        <v>1</v>
      </c>
      <c r="S4055" s="827">
        <v>1</v>
      </c>
      <c r="T4055" s="826">
        <v>0.5</v>
      </c>
      <c r="U4055" s="828">
        <v>1</v>
      </c>
    </row>
    <row r="4056" spans="1:21" ht="14.45" customHeight="1" x14ac:dyDescent="0.2">
      <c r="A4056" s="821">
        <v>21</v>
      </c>
      <c r="B4056" s="822" t="s">
        <v>3465</v>
      </c>
      <c r="C4056" s="822" t="s">
        <v>3471</v>
      </c>
      <c r="D4056" s="823" t="s">
        <v>6113</v>
      </c>
      <c r="E4056" s="824" t="s">
        <v>3497</v>
      </c>
      <c r="F4056" s="822" t="s">
        <v>3466</v>
      </c>
      <c r="G4056" s="822" t="s">
        <v>4086</v>
      </c>
      <c r="H4056" s="822" t="s">
        <v>329</v>
      </c>
      <c r="I4056" s="822" t="s">
        <v>4087</v>
      </c>
      <c r="J4056" s="822" t="s">
        <v>1530</v>
      </c>
      <c r="K4056" s="822" t="s">
        <v>3653</v>
      </c>
      <c r="L4056" s="825">
        <v>137.88</v>
      </c>
      <c r="M4056" s="825">
        <v>275.76</v>
      </c>
      <c r="N4056" s="822">
        <v>2</v>
      </c>
      <c r="O4056" s="826">
        <v>0.5</v>
      </c>
      <c r="P4056" s="825"/>
      <c r="Q4056" s="827">
        <v>0</v>
      </c>
      <c r="R4056" s="822"/>
      <c r="S4056" s="827">
        <v>0</v>
      </c>
      <c r="T4056" s="826"/>
      <c r="U4056" s="828">
        <v>0</v>
      </c>
    </row>
    <row r="4057" spans="1:21" ht="14.45" customHeight="1" x14ac:dyDescent="0.2">
      <c r="A4057" s="821">
        <v>21</v>
      </c>
      <c r="B4057" s="822" t="s">
        <v>3465</v>
      </c>
      <c r="C4057" s="822" t="s">
        <v>3471</v>
      </c>
      <c r="D4057" s="823" t="s">
        <v>6113</v>
      </c>
      <c r="E4057" s="824" t="s">
        <v>3497</v>
      </c>
      <c r="F4057" s="822" t="s">
        <v>3466</v>
      </c>
      <c r="G4057" s="822" t="s">
        <v>3573</v>
      </c>
      <c r="H4057" s="822" t="s">
        <v>329</v>
      </c>
      <c r="I4057" s="822" t="s">
        <v>4097</v>
      </c>
      <c r="J4057" s="822" t="s">
        <v>1548</v>
      </c>
      <c r="K4057" s="822" t="s">
        <v>4096</v>
      </c>
      <c r="L4057" s="825">
        <v>320.55</v>
      </c>
      <c r="M4057" s="825">
        <v>320.55</v>
      </c>
      <c r="N4057" s="822">
        <v>1</v>
      </c>
      <c r="O4057" s="826">
        <v>0.5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21</v>
      </c>
      <c r="B4058" s="822" t="s">
        <v>3465</v>
      </c>
      <c r="C4058" s="822" t="s">
        <v>3471</v>
      </c>
      <c r="D4058" s="823" t="s">
        <v>6113</v>
      </c>
      <c r="E4058" s="824" t="s">
        <v>3497</v>
      </c>
      <c r="F4058" s="822" t="s">
        <v>3466</v>
      </c>
      <c r="G4058" s="822" t="s">
        <v>3573</v>
      </c>
      <c r="H4058" s="822" t="s">
        <v>329</v>
      </c>
      <c r="I4058" s="822" t="s">
        <v>4103</v>
      </c>
      <c r="J4058" s="822" t="s">
        <v>1548</v>
      </c>
      <c r="K4058" s="822" t="s">
        <v>4094</v>
      </c>
      <c r="L4058" s="825">
        <v>33.4</v>
      </c>
      <c r="M4058" s="825">
        <v>33.4</v>
      </c>
      <c r="N4058" s="822">
        <v>1</v>
      </c>
      <c r="O4058" s="826">
        <v>0.5</v>
      </c>
      <c r="P4058" s="825"/>
      <c r="Q4058" s="827">
        <v>0</v>
      </c>
      <c r="R4058" s="822"/>
      <c r="S4058" s="827">
        <v>0</v>
      </c>
      <c r="T4058" s="826"/>
      <c r="U4058" s="828">
        <v>0</v>
      </c>
    </row>
    <row r="4059" spans="1:21" ht="14.45" customHeight="1" x14ac:dyDescent="0.2">
      <c r="A4059" s="821">
        <v>21</v>
      </c>
      <c r="B4059" s="822" t="s">
        <v>3465</v>
      </c>
      <c r="C4059" s="822" t="s">
        <v>3471</v>
      </c>
      <c r="D4059" s="823" t="s">
        <v>6113</v>
      </c>
      <c r="E4059" s="824" t="s">
        <v>3497</v>
      </c>
      <c r="F4059" s="822" t="s">
        <v>3466</v>
      </c>
      <c r="G4059" s="822" t="s">
        <v>3561</v>
      </c>
      <c r="H4059" s="822" t="s">
        <v>329</v>
      </c>
      <c r="I4059" s="822" t="s">
        <v>3562</v>
      </c>
      <c r="J4059" s="822" t="s">
        <v>1624</v>
      </c>
      <c r="K4059" s="822" t="s">
        <v>1626</v>
      </c>
      <c r="L4059" s="825">
        <v>50.32</v>
      </c>
      <c r="M4059" s="825">
        <v>50.32</v>
      </c>
      <c r="N4059" s="822">
        <v>1</v>
      </c>
      <c r="O4059" s="826">
        <v>0.5</v>
      </c>
      <c r="P4059" s="825"/>
      <c r="Q4059" s="827">
        <v>0</v>
      </c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21</v>
      </c>
      <c r="B4060" s="822" t="s">
        <v>3465</v>
      </c>
      <c r="C4060" s="822" t="s">
        <v>3471</v>
      </c>
      <c r="D4060" s="823" t="s">
        <v>6113</v>
      </c>
      <c r="E4060" s="824" t="s">
        <v>3497</v>
      </c>
      <c r="F4060" s="822" t="s">
        <v>3466</v>
      </c>
      <c r="G4060" s="822" t="s">
        <v>3564</v>
      </c>
      <c r="H4060" s="822" t="s">
        <v>329</v>
      </c>
      <c r="I4060" s="822" t="s">
        <v>3565</v>
      </c>
      <c r="J4060" s="822" t="s">
        <v>693</v>
      </c>
      <c r="K4060" s="822" t="s">
        <v>3566</v>
      </c>
      <c r="L4060" s="825">
        <v>2086.5500000000002</v>
      </c>
      <c r="M4060" s="825">
        <v>31298.249999999996</v>
      </c>
      <c r="N4060" s="822">
        <v>15</v>
      </c>
      <c r="O4060" s="826">
        <v>11</v>
      </c>
      <c r="P4060" s="825">
        <v>10432.75</v>
      </c>
      <c r="Q4060" s="827">
        <v>0.33333333333333337</v>
      </c>
      <c r="R4060" s="822">
        <v>5</v>
      </c>
      <c r="S4060" s="827">
        <v>0.33333333333333331</v>
      </c>
      <c r="T4060" s="826">
        <v>4</v>
      </c>
      <c r="U4060" s="828">
        <v>0.36363636363636365</v>
      </c>
    </row>
    <row r="4061" spans="1:21" ht="14.45" customHeight="1" x14ac:dyDescent="0.2">
      <c r="A4061" s="821">
        <v>21</v>
      </c>
      <c r="B4061" s="822" t="s">
        <v>3465</v>
      </c>
      <c r="C4061" s="822" t="s">
        <v>3471</v>
      </c>
      <c r="D4061" s="823" t="s">
        <v>6113</v>
      </c>
      <c r="E4061" s="824" t="s">
        <v>3497</v>
      </c>
      <c r="F4061" s="822" t="s">
        <v>3466</v>
      </c>
      <c r="G4061" s="822" t="s">
        <v>4169</v>
      </c>
      <c r="H4061" s="822" t="s">
        <v>329</v>
      </c>
      <c r="I4061" s="822" t="s">
        <v>4170</v>
      </c>
      <c r="J4061" s="822" t="s">
        <v>1722</v>
      </c>
      <c r="K4061" s="822" t="s">
        <v>4171</v>
      </c>
      <c r="L4061" s="825">
        <v>225.06</v>
      </c>
      <c r="M4061" s="825">
        <v>900.24</v>
      </c>
      <c r="N4061" s="822">
        <v>4</v>
      </c>
      <c r="O4061" s="826">
        <v>3</v>
      </c>
      <c r="P4061" s="825">
        <v>675.18000000000006</v>
      </c>
      <c r="Q4061" s="827">
        <v>0.75000000000000011</v>
      </c>
      <c r="R4061" s="822">
        <v>3</v>
      </c>
      <c r="S4061" s="827">
        <v>0.75</v>
      </c>
      <c r="T4061" s="826">
        <v>2.5</v>
      </c>
      <c r="U4061" s="828">
        <v>0.83333333333333337</v>
      </c>
    </row>
    <row r="4062" spans="1:21" ht="14.45" customHeight="1" x14ac:dyDescent="0.2">
      <c r="A4062" s="821">
        <v>21</v>
      </c>
      <c r="B4062" s="822" t="s">
        <v>3465</v>
      </c>
      <c r="C4062" s="822" t="s">
        <v>3471</v>
      </c>
      <c r="D4062" s="823" t="s">
        <v>6113</v>
      </c>
      <c r="E4062" s="824" t="s">
        <v>3497</v>
      </c>
      <c r="F4062" s="822" t="s">
        <v>3466</v>
      </c>
      <c r="G4062" s="822" t="s">
        <v>3549</v>
      </c>
      <c r="H4062" s="822" t="s">
        <v>662</v>
      </c>
      <c r="I4062" s="822" t="s">
        <v>2847</v>
      </c>
      <c r="J4062" s="822" t="s">
        <v>2848</v>
      </c>
      <c r="K4062" s="822" t="s">
        <v>2849</v>
      </c>
      <c r="L4062" s="825">
        <v>105.23</v>
      </c>
      <c r="M4062" s="825">
        <v>105.23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21</v>
      </c>
      <c r="B4063" s="822" t="s">
        <v>3465</v>
      </c>
      <c r="C4063" s="822" t="s">
        <v>3471</v>
      </c>
      <c r="D4063" s="823" t="s">
        <v>6113</v>
      </c>
      <c r="E4063" s="824" t="s">
        <v>3497</v>
      </c>
      <c r="F4063" s="822" t="s">
        <v>3466</v>
      </c>
      <c r="G4063" s="822" t="s">
        <v>4188</v>
      </c>
      <c r="H4063" s="822" t="s">
        <v>329</v>
      </c>
      <c r="I4063" s="822" t="s">
        <v>4189</v>
      </c>
      <c r="J4063" s="822" t="s">
        <v>4190</v>
      </c>
      <c r="K4063" s="822" t="s">
        <v>4191</v>
      </c>
      <c r="L4063" s="825">
        <v>0</v>
      </c>
      <c r="M4063" s="825">
        <v>0</v>
      </c>
      <c r="N4063" s="822">
        <v>4</v>
      </c>
      <c r="O4063" s="826">
        <v>3</v>
      </c>
      <c r="P4063" s="825">
        <v>0</v>
      </c>
      <c r="Q4063" s="827"/>
      <c r="R4063" s="822">
        <v>2</v>
      </c>
      <c r="S4063" s="827">
        <v>0.5</v>
      </c>
      <c r="T4063" s="826">
        <v>1.5</v>
      </c>
      <c r="U4063" s="828">
        <v>0.5</v>
      </c>
    </row>
    <row r="4064" spans="1:21" ht="14.45" customHeight="1" x14ac:dyDescent="0.2">
      <c r="A4064" s="821">
        <v>21</v>
      </c>
      <c r="B4064" s="822" t="s">
        <v>3465</v>
      </c>
      <c r="C4064" s="822" t="s">
        <v>3471</v>
      </c>
      <c r="D4064" s="823" t="s">
        <v>6113</v>
      </c>
      <c r="E4064" s="824" t="s">
        <v>3497</v>
      </c>
      <c r="F4064" s="822" t="s">
        <v>3466</v>
      </c>
      <c r="G4064" s="822" t="s">
        <v>3552</v>
      </c>
      <c r="H4064" s="822" t="s">
        <v>662</v>
      </c>
      <c r="I4064" s="822" t="s">
        <v>3352</v>
      </c>
      <c r="J4064" s="822" t="s">
        <v>3353</v>
      </c>
      <c r="K4064" s="822" t="s">
        <v>2231</v>
      </c>
      <c r="L4064" s="825">
        <v>233.96</v>
      </c>
      <c r="M4064" s="825">
        <v>2573.56</v>
      </c>
      <c r="N4064" s="822">
        <v>11</v>
      </c>
      <c r="O4064" s="826">
        <v>2</v>
      </c>
      <c r="P4064" s="825">
        <v>2573.56</v>
      </c>
      <c r="Q4064" s="827">
        <v>1</v>
      </c>
      <c r="R4064" s="822">
        <v>11</v>
      </c>
      <c r="S4064" s="827">
        <v>1</v>
      </c>
      <c r="T4064" s="826">
        <v>2</v>
      </c>
      <c r="U4064" s="828">
        <v>1</v>
      </c>
    </row>
    <row r="4065" spans="1:21" ht="14.45" customHeight="1" x14ac:dyDescent="0.2">
      <c r="A4065" s="821">
        <v>21</v>
      </c>
      <c r="B4065" s="822" t="s">
        <v>3465</v>
      </c>
      <c r="C4065" s="822" t="s">
        <v>3471</v>
      </c>
      <c r="D4065" s="823" t="s">
        <v>6113</v>
      </c>
      <c r="E4065" s="824" t="s">
        <v>3497</v>
      </c>
      <c r="F4065" s="822" t="s">
        <v>3466</v>
      </c>
      <c r="G4065" s="822" t="s">
        <v>3553</v>
      </c>
      <c r="H4065" s="822" t="s">
        <v>329</v>
      </c>
      <c r="I4065" s="822" t="s">
        <v>3554</v>
      </c>
      <c r="J4065" s="822" t="s">
        <v>1244</v>
      </c>
      <c r="K4065" s="822" t="s">
        <v>1245</v>
      </c>
      <c r="L4065" s="825">
        <v>121.92</v>
      </c>
      <c r="M4065" s="825">
        <v>3291.84</v>
      </c>
      <c r="N4065" s="822">
        <v>27</v>
      </c>
      <c r="O4065" s="826">
        <v>16</v>
      </c>
      <c r="P4065" s="825">
        <v>1341.1200000000001</v>
      </c>
      <c r="Q4065" s="827">
        <v>0.40740740740740744</v>
      </c>
      <c r="R4065" s="822">
        <v>11</v>
      </c>
      <c r="S4065" s="827">
        <v>0.40740740740740738</v>
      </c>
      <c r="T4065" s="826">
        <v>6.5</v>
      </c>
      <c r="U4065" s="828">
        <v>0.40625</v>
      </c>
    </row>
    <row r="4066" spans="1:21" ht="14.45" customHeight="1" x14ac:dyDescent="0.2">
      <c r="A4066" s="821">
        <v>21</v>
      </c>
      <c r="B4066" s="822" t="s">
        <v>3465</v>
      </c>
      <c r="C4066" s="822" t="s">
        <v>3471</v>
      </c>
      <c r="D4066" s="823" t="s">
        <v>6113</v>
      </c>
      <c r="E4066" s="824" t="s">
        <v>3497</v>
      </c>
      <c r="F4066" s="822" t="s">
        <v>3466</v>
      </c>
      <c r="G4066" s="822" t="s">
        <v>3553</v>
      </c>
      <c r="H4066" s="822" t="s">
        <v>329</v>
      </c>
      <c r="I4066" s="822" t="s">
        <v>4202</v>
      </c>
      <c r="J4066" s="822" t="s">
        <v>1244</v>
      </c>
      <c r="K4066" s="822" t="s">
        <v>1245</v>
      </c>
      <c r="L4066" s="825">
        <v>121.92</v>
      </c>
      <c r="M4066" s="825">
        <v>487.68</v>
      </c>
      <c r="N4066" s="822">
        <v>4</v>
      </c>
      <c r="O4066" s="826">
        <v>2</v>
      </c>
      <c r="P4066" s="825">
        <v>121.92</v>
      </c>
      <c r="Q4066" s="827">
        <v>0.25</v>
      </c>
      <c r="R4066" s="822">
        <v>1</v>
      </c>
      <c r="S4066" s="827">
        <v>0.25</v>
      </c>
      <c r="T4066" s="826">
        <v>0.5</v>
      </c>
      <c r="U4066" s="828">
        <v>0.25</v>
      </c>
    </row>
    <row r="4067" spans="1:21" ht="14.45" customHeight="1" x14ac:dyDescent="0.2">
      <c r="A4067" s="821">
        <v>21</v>
      </c>
      <c r="B4067" s="822" t="s">
        <v>3465</v>
      </c>
      <c r="C4067" s="822" t="s">
        <v>3471</v>
      </c>
      <c r="D4067" s="823" t="s">
        <v>6113</v>
      </c>
      <c r="E4067" s="824" t="s">
        <v>3497</v>
      </c>
      <c r="F4067" s="822" t="s">
        <v>3467</v>
      </c>
      <c r="G4067" s="822" t="s">
        <v>3555</v>
      </c>
      <c r="H4067" s="822" t="s">
        <v>329</v>
      </c>
      <c r="I4067" s="822" t="s">
        <v>4207</v>
      </c>
      <c r="J4067" s="822" t="s">
        <v>3557</v>
      </c>
      <c r="K4067" s="822"/>
      <c r="L4067" s="825">
        <v>0</v>
      </c>
      <c r="M4067" s="825">
        <v>0</v>
      </c>
      <c r="N4067" s="822">
        <v>3</v>
      </c>
      <c r="O4067" s="826">
        <v>3</v>
      </c>
      <c r="P4067" s="825">
        <v>0</v>
      </c>
      <c r="Q4067" s="827"/>
      <c r="R4067" s="822">
        <v>1</v>
      </c>
      <c r="S4067" s="827">
        <v>0.33333333333333331</v>
      </c>
      <c r="T4067" s="826">
        <v>1</v>
      </c>
      <c r="U4067" s="828">
        <v>0.33333333333333331</v>
      </c>
    </row>
    <row r="4068" spans="1:21" ht="14.45" customHeight="1" x14ac:dyDescent="0.2">
      <c r="A4068" s="821">
        <v>21</v>
      </c>
      <c r="B4068" s="822" t="s">
        <v>3465</v>
      </c>
      <c r="C4068" s="822" t="s">
        <v>3471</v>
      </c>
      <c r="D4068" s="823" t="s">
        <v>6113</v>
      </c>
      <c r="E4068" s="824" t="s">
        <v>3497</v>
      </c>
      <c r="F4068" s="822" t="s">
        <v>3467</v>
      </c>
      <c r="G4068" s="822" t="s">
        <v>3555</v>
      </c>
      <c r="H4068" s="822" t="s">
        <v>329</v>
      </c>
      <c r="I4068" s="822" t="s">
        <v>5914</v>
      </c>
      <c r="J4068" s="822" t="s">
        <v>3557</v>
      </c>
      <c r="K4068" s="822"/>
      <c r="L4068" s="825">
        <v>0</v>
      </c>
      <c r="M4068" s="825">
        <v>0</v>
      </c>
      <c r="N4068" s="822">
        <v>1</v>
      </c>
      <c r="O4068" s="826">
        <v>1</v>
      </c>
      <c r="P4068" s="825">
        <v>0</v>
      </c>
      <c r="Q4068" s="827"/>
      <c r="R4068" s="822">
        <v>1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21</v>
      </c>
      <c r="B4069" s="822" t="s">
        <v>3465</v>
      </c>
      <c r="C4069" s="822" t="s">
        <v>3471</v>
      </c>
      <c r="D4069" s="823" t="s">
        <v>6113</v>
      </c>
      <c r="E4069" s="824" t="s">
        <v>3497</v>
      </c>
      <c r="F4069" s="822" t="s">
        <v>3467</v>
      </c>
      <c r="G4069" s="822" t="s">
        <v>3555</v>
      </c>
      <c r="H4069" s="822" t="s">
        <v>329</v>
      </c>
      <c r="I4069" s="822" t="s">
        <v>4761</v>
      </c>
      <c r="J4069" s="822" t="s">
        <v>3557</v>
      </c>
      <c r="K4069" s="822"/>
      <c r="L4069" s="825">
        <v>0</v>
      </c>
      <c r="M4069" s="825">
        <v>0</v>
      </c>
      <c r="N4069" s="822">
        <v>1</v>
      </c>
      <c r="O4069" s="826">
        <v>1</v>
      </c>
      <c r="P4069" s="825"/>
      <c r="Q4069" s="827"/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21</v>
      </c>
      <c r="B4070" s="822" t="s">
        <v>3465</v>
      </c>
      <c r="C4070" s="822" t="s">
        <v>3471</v>
      </c>
      <c r="D4070" s="823" t="s">
        <v>6113</v>
      </c>
      <c r="E4070" s="824" t="s">
        <v>3515</v>
      </c>
      <c r="F4070" s="822" t="s">
        <v>3466</v>
      </c>
      <c r="G4070" s="822" t="s">
        <v>3641</v>
      </c>
      <c r="H4070" s="822" t="s">
        <v>329</v>
      </c>
      <c r="I4070" s="822" t="s">
        <v>3645</v>
      </c>
      <c r="J4070" s="822" t="s">
        <v>3643</v>
      </c>
      <c r="K4070" s="822" t="s">
        <v>3646</v>
      </c>
      <c r="L4070" s="825">
        <v>70.48</v>
      </c>
      <c r="M4070" s="825">
        <v>70.48</v>
      </c>
      <c r="N4070" s="822">
        <v>1</v>
      </c>
      <c r="O4070" s="826">
        <v>1</v>
      </c>
      <c r="P4070" s="825">
        <v>70.48</v>
      </c>
      <c r="Q4070" s="827">
        <v>1</v>
      </c>
      <c r="R4070" s="822">
        <v>1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21</v>
      </c>
      <c r="B4071" s="822" t="s">
        <v>3465</v>
      </c>
      <c r="C4071" s="822" t="s">
        <v>3471</v>
      </c>
      <c r="D4071" s="823" t="s">
        <v>6113</v>
      </c>
      <c r="E4071" s="824" t="s">
        <v>3515</v>
      </c>
      <c r="F4071" s="822" t="s">
        <v>3466</v>
      </c>
      <c r="G4071" s="822" t="s">
        <v>3641</v>
      </c>
      <c r="H4071" s="822" t="s">
        <v>329</v>
      </c>
      <c r="I4071" s="822" t="s">
        <v>4934</v>
      </c>
      <c r="J4071" s="822" t="s">
        <v>3643</v>
      </c>
      <c r="K4071" s="822" t="s">
        <v>4935</v>
      </c>
      <c r="L4071" s="825">
        <v>0</v>
      </c>
      <c r="M4071" s="825">
        <v>0</v>
      </c>
      <c r="N4071" s="822">
        <v>1</v>
      </c>
      <c r="O4071" s="826">
        <v>0.5</v>
      </c>
      <c r="P4071" s="825"/>
      <c r="Q4071" s="827"/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21</v>
      </c>
      <c r="B4072" s="822" t="s">
        <v>3465</v>
      </c>
      <c r="C4072" s="822" t="s">
        <v>3471</v>
      </c>
      <c r="D4072" s="823" t="s">
        <v>6113</v>
      </c>
      <c r="E4072" s="824" t="s">
        <v>3515</v>
      </c>
      <c r="F4072" s="822" t="s">
        <v>3466</v>
      </c>
      <c r="G4072" s="822" t="s">
        <v>3641</v>
      </c>
      <c r="H4072" s="822" t="s">
        <v>329</v>
      </c>
      <c r="I4072" s="822" t="s">
        <v>4647</v>
      </c>
      <c r="J4072" s="822" t="s">
        <v>3643</v>
      </c>
      <c r="K4072" s="822" t="s">
        <v>3646</v>
      </c>
      <c r="L4072" s="825">
        <v>70.48</v>
      </c>
      <c r="M4072" s="825">
        <v>70.48</v>
      </c>
      <c r="N4072" s="822">
        <v>1</v>
      </c>
      <c r="O4072" s="826">
        <v>0.5</v>
      </c>
      <c r="P4072" s="825">
        <v>70.48</v>
      </c>
      <c r="Q4072" s="827">
        <v>1</v>
      </c>
      <c r="R4072" s="822">
        <v>1</v>
      </c>
      <c r="S4072" s="827">
        <v>1</v>
      </c>
      <c r="T4072" s="826">
        <v>0.5</v>
      </c>
      <c r="U4072" s="828">
        <v>1</v>
      </c>
    </row>
    <row r="4073" spans="1:21" ht="14.45" customHeight="1" x14ac:dyDescent="0.2">
      <c r="A4073" s="821">
        <v>21</v>
      </c>
      <c r="B4073" s="822" t="s">
        <v>3465</v>
      </c>
      <c r="C4073" s="822" t="s">
        <v>3471</v>
      </c>
      <c r="D4073" s="823" t="s">
        <v>6113</v>
      </c>
      <c r="E4073" s="824" t="s">
        <v>3515</v>
      </c>
      <c r="F4073" s="822" t="s">
        <v>3466</v>
      </c>
      <c r="G4073" s="822" t="s">
        <v>3647</v>
      </c>
      <c r="H4073" s="822" t="s">
        <v>662</v>
      </c>
      <c r="I4073" s="822" t="s">
        <v>2998</v>
      </c>
      <c r="J4073" s="822" t="s">
        <v>701</v>
      </c>
      <c r="K4073" s="822" t="s">
        <v>703</v>
      </c>
      <c r="L4073" s="825">
        <v>21.76</v>
      </c>
      <c r="M4073" s="825">
        <v>65.28</v>
      </c>
      <c r="N4073" s="822">
        <v>3</v>
      </c>
      <c r="O4073" s="826">
        <v>2</v>
      </c>
      <c r="P4073" s="825">
        <v>43.52</v>
      </c>
      <c r="Q4073" s="827">
        <v>0.66666666666666674</v>
      </c>
      <c r="R4073" s="822">
        <v>2</v>
      </c>
      <c r="S4073" s="827">
        <v>0.66666666666666663</v>
      </c>
      <c r="T4073" s="826">
        <v>1.5</v>
      </c>
      <c r="U4073" s="828">
        <v>0.75</v>
      </c>
    </row>
    <row r="4074" spans="1:21" ht="14.45" customHeight="1" x14ac:dyDescent="0.2">
      <c r="A4074" s="821">
        <v>21</v>
      </c>
      <c r="B4074" s="822" t="s">
        <v>3465</v>
      </c>
      <c r="C4074" s="822" t="s">
        <v>3471</v>
      </c>
      <c r="D4074" s="823" t="s">
        <v>6113</v>
      </c>
      <c r="E4074" s="824" t="s">
        <v>3515</v>
      </c>
      <c r="F4074" s="822" t="s">
        <v>3466</v>
      </c>
      <c r="G4074" s="822" t="s">
        <v>3656</v>
      </c>
      <c r="H4074" s="822" t="s">
        <v>662</v>
      </c>
      <c r="I4074" s="822" t="s">
        <v>3078</v>
      </c>
      <c r="J4074" s="822" t="s">
        <v>3079</v>
      </c>
      <c r="K4074" s="822" t="s">
        <v>3080</v>
      </c>
      <c r="L4074" s="825">
        <v>23.4</v>
      </c>
      <c r="M4074" s="825">
        <v>46.8</v>
      </c>
      <c r="N4074" s="822">
        <v>2</v>
      </c>
      <c r="O4074" s="826">
        <v>1.5</v>
      </c>
      <c r="P4074" s="825"/>
      <c r="Q4074" s="827">
        <v>0</v>
      </c>
      <c r="R4074" s="822"/>
      <c r="S4074" s="827">
        <v>0</v>
      </c>
      <c r="T4074" s="826"/>
      <c r="U4074" s="828">
        <v>0</v>
      </c>
    </row>
    <row r="4075" spans="1:21" ht="14.45" customHeight="1" x14ac:dyDescent="0.2">
      <c r="A4075" s="821">
        <v>21</v>
      </c>
      <c r="B4075" s="822" t="s">
        <v>3465</v>
      </c>
      <c r="C4075" s="822" t="s">
        <v>3471</v>
      </c>
      <c r="D4075" s="823" t="s">
        <v>6113</v>
      </c>
      <c r="E4075" s="824" t="s">
        <v>3515</v>
      </c>
      <c r="F4075" s="822" t="s">
        <v>3466</v>
      </c>
      <c r="G4075" s="822" t="s">
        <v>3656</v>
      </c>
      <c r="H4075" s="822" t="s">
        <v>662</v>
      </c>
      <c r="I4075" s="822" t="s">
        <v>3083</v>
      </c>
      <c r="J4075" s="822" t="s">
        <v>3079</v>
      </c>
      <c r="K4075" s="822" t="s">
        <v>3084</v>
      </c>
      <c r="L4075" s="825">
        <v>11.71</v>
      </c>
      <c r="M4075" s="825">
        <v>35.130000000000003</v>
      </c>
      <c r="N4075" s="822">
        <v>3</v>
      </c>
      <c r="O4075" s="826">
        <v>2</v>
      </c>
      <c r="P4075" s="825">
        <v>11.71</v>
      </c>
      <c r="Q4075" s="827">
        <v>0.33333333333333331</v>
      </c>
      <c r="R4075" s="822">
        <v>1</v>
      </c>
      <c r="S4075" s="827">
        <v>0.33333333333333331</v>
      </c>
      <c r="T4075" s="826">
        <v>0.5</v>
      </c>
      <c r="U4075" s="828">
        <v>0.25</v>
      </c>
    </row>
    <row r="4076" spans="1:21" ht="14.45" customHeight="1" x14ac:dyDescent="0.2">
      <c r="A4076" s="821">
        <v>21</v>
      </c>
      <c r="B4076" s="822" t="s">
        <v>3465</v>
      </c>
      <c r="C4076" s="822" t="s">
        <v>3471</v>
      </c>
      <c r="D4076" s="823" t="s">
        <v>6113</v>
      </c>
      <c r="E4076" s="824" t="s">
        <v>3515</v>
      </c>
      <c r="F4076" s="822" t="s">
        <v>3466</v>
      </c>
      <c r="G4076" s="822" t="s">
        <v>3657</v>
      </c>
      <c r="H4076" s="822" t="s">
        <v>662</v>
      </c>
      <c r="I4076" s="822" t="s">
        <v>2767</v>
      </c>
      <c r="J4076" s="822" t="s">
        <v>2765</v>
      </c>
      <c r="K4076" s="822" t="s">
        <v>2768</v>
      </c>
      <c r="L4076" s="825">
        <v>31.09</v>
      </c>
      <c r="M4076" s="825">
        <v>155.44999999999999</v>
      </c>
      <c r="N4076" s="822">
        <v>5</v>
      </c>
      <c r="O4076" s="826">
        <v>1.5</v>
      </c>
      <c r="P4076" s="825">
        <v>93.27</v>
      </c>
      <c r="Q4076" s="827">
        <v>0.6</v>
      </c>
      <c r="R4076" s="822">
        <v>3</v>
      </c>
      <c r="S4076" s="827">
        <v>0.6</v>
      </c>
      <c r="T4076" s="826">
        <v>1</v>
      </c>
      <c r="U4076" s="828">
        <v>0.66666666666666663</v>
      </c>
    </row>
    <row r="4077" spans="1:21" ht="14.45" customHeight="1" x14ac:dyDescent="0.2">
      <c r="A4077" s="821">
        <v>21</v>
      </c>
      <c r="B4077" s="822" t="s">
        <v>3465</v>
      </c>
      <c r="C4077" s="822" t="s">
        <v>3471</v>
      </c>
      <c r="D4077" s="823" t="s">
        <v>6113</v>
      </c>
      <c r="E4077" s="824" t="s">
        <v>3515</v>
      </c>
      <c r="F4077" s="822" t="s">
        <v>3466</v>
      </c>
      <c r="G4077" s="822" t="s">
        <v>3583</v>
      </c>
      <c r="H4077" s="822" t="s">
        <v>662</v>
      </c>
      <c r="I4077" s="822" t="s">
        <v>5710</v>
      </c>
      <c r="J4077" s="822" t="s">
        <v>3684</v>
      </c>
      <c r="K4077" s="822" t="s">
        <v>5711</v>
      </c>
      <c r="L4077" s="825">
        <v>130.51</v>
      </c>
      <c r="M4077" s="825">
        <v>130.51</v>
      </c>
      <c r="N4077" s="822">
        <v>1</v>
      </c>
      <c r="O4077" s="826">
        <v>0.5</v>
      </c>
      <c r="P4077" s="825">
        <v>130.51</v>
      </c>
      <c r="Q4077" s="827">
        <v>1</v>
      </c>
      <c r="R4077" s="822">
        <v>1</v>
      </c>
      <c r="S4077" s="827">
        <v>1</v>
      </c>
      <c r="T4077" s="826">
        <v>0.5</v>
      </c>
      <c r="U4077" s="828">
        <v>1</v>
      </c>
    </row>
    <row r="4078" spans="1:21" ht="14.45" customHeight="1" x14ac:dyDescent="0.2">
      <c r="A4078" s="821">
        <v>21</v>
      </c>
      <c r="B4078" s="822" t="s">
        <v>3465</v>
      </c>
      <c r="C4078" s="822" t="s">
        <v>3471</v>
      </c>
      <c r="D4078" s="823" t="s">
        <v>6113</v>
      </c>
      <c r="E4078" s="824" t="s">
        <v>3515</v>
      </c>
      <c r="F4078" s="822" t="s">
        <v>3466</v>
      </c>
      <c r="G4078" s="822" t="s">
        <v>5915</v>
      </c>
      <c r="H4078" s="822" t="s">
        <v>662</v>
      </c>
      <c r="I4078" s="822" t="s">
        <v>2996</v>
      </c>
      <c r="J4078" s="822" t="s">
        <v>1118</v>
      </c>
      <c r="K4078" s="822" t="s">
        <v>1119</v>
      </c>
      <c r="L4078" s="825">
        <v>369.29</v>
      </c>
      <c r="M4078" s="825">
        <v>369.29</v>
      </c>
      <c r="N4078" s="822">
        <v>1</v>
      </c>
      <c r="O4078" s="826">
        <v>0.5</v>
      </c>
      <c r="P4078" s="825">
        <v>369.29</v>
      </c>
      <c r="Q4078" s="827">
        <v>1</v>
      </c>
      <c r="R4078" s="822">
        <v>1</v>
      </c>
      <c r="S4078" s="827">
        <v>1</v>
      </c>
      <c r="T4078" s="826">
        <v>0.5</v>
      </c>
      <c r="U4078" s="828">
        <v>1</v>
      </c>
    </row>
    <row r="4079" spans="1:21" ht="14.45" customHeight="1" x14ac:dyDescent="0.2">
      <c r="A4079" s="821">
        <v>21</v>
      </c>
      <c r="B4079" s="822" t="s">
        <v>3465</v>
      </c>
      <c r="C4079" s="822" t="s">
        <v>3471</v>
      </c>
      <c r="D4079" s="823" t="s">
        <v>6113</v>
      </c>
      <c r="E4079" s="824" t="s">
        <v>3515</v>
      </c>
      <c r="F4079" s="822" t="s">
        <v>3466</v>
      </c>
      <c r="G4079" s="822" t="s">
        <v>3691</v>
      </c>
      <c r="H4079" s="822" t="s">
        <v>329</v>
      </c>
      <c r="I4079" s="822" t="s">
        <v>3692</v>
      </c>
      <c r="J4079" s="822" t="s">
        <v>3693</v>
      </c>
      <c r="K4079" s="822" t="s">
        <v>3694</v>
      </c>
      <c r="L4079" s="825">
        <v>80.19</v>
      </c>
      <c r="M4079" s="825">
        <v>80.19</v>
      </c>
      <c r="N4079" s="822">
        <v>1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21</v>
      </c>
      <c r="B4080" s="822" t="s">
        <v>3465</v>
      </c>
      <c r="C4080" s="822" t="s">
        <v>3471</v>
      </c>
      <c r="D4080" s="823" t="s">
        <v>6113</v>
      </c>
      <c r="E4080" s="824" t="s">
        <v>3515</v>
      </c>
      <c r="F4080" s="822" t="s">
        <v>3466</v>
      </c>
      <c r="G4080" s="822" t="s">
        <v>5916</v>
      </c>
      <c r="H4080" s="822" t="s">
        <v>329</v>
      </c>
      <c r="I4080" s="822" t="s">
        <v>5917</v>
      </c>
      <c r="J4080" s="822" t="s">
        <v>920</v>
      </c>
      <c r="K4080" s="822" t="s">
        <v>921</v>
      </c>
      <c r="L4080" s="825">
        <v>0</v>
      </c>
      <c r="M4080" s="825">
        <v>0</v>
      </c>
      <c r="N4080" s="822">
        <v>1</v>
      </c>
      <c r="O4080" s="826">
        <v>0.5</v>
      </c>
      <c r="P4080" s="825"/>
      <c r="Q4080" s="827"/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21</v>
      </c>
      <c r="B4081" s="822" t="s">
        <v>3465</v>
      </c>
      <c r="C4081" s="822" t="s">
        <v>3471</v>
      </c>
      <c r="D4081" s="823" t="s">
        <v>6113</v>
      </c>
      <c r="E4081" s="824" t="s">
        <v>3515</v>
      </c>
      <c r="F4081" s="822" t="s">
        <v>3466</v>
      </c>
      <c r="G4081" s="822" t="s">
        <v>3703</v>
      </c>
      <c r="H4081" s="822" t="s">
        <v>329</v>
      </c>
      <c r="I4081" s="822" t="s">
        <v>5918</v>
      </c>
      <c r="J4081" s="822" t="s">
        <v>3709</v>
      </c>
      <c r="K4081" s="822" t="s">
        <v>824</v>
      </c>
      <c r="L4081" s="825">
        <v>70.23</v>
      </c>
      <c r="M4081" s="825">
        <v>70.23</v>
      </c>
      <c r="N4081" s="822">
        <v>1</v>
      </c>
      <c r="O4081" s="826">
        <v>0.5</v>
      </c>
      <c r="P4081" s="825">
        <v>70.23</v>
      </c>
      <c r="Q4081" s="827">
        <v>1</v>
      </c>
      <c r="R4081" s="822">
        <v>1</v>
      </c>
      <c r="S4081" s="827">
        <v>1</v>
      </c>
      <c r="T4081" s="826">
        <v>0.5</v>
      </c>
      <c r="U4081" s="828">
        <v>1</v>
      </c>
    </row>
    <row r="4082" spans="1:21" ht="14.45" customHeight="1" x14ac:dyDescent="0.2">
      <c r="A4082" s="821">
        <v>21</v>
      </c>
      <c r="B4082" s="822" t="s">
        <v>3465</v>
      </c>
      <c r="C4082" s="822" t="s">
        <v>3471</v>
      </c>
      <c r="D4082" s="823" t="s">
        <v>6113</v>
      </c>
      <c r="E4082" s="824" t="s">
        <v>3515</v>
      </c>
      <c r="F4082" s="822" t="s">
        <v>3466</v>
      </c>
      <c r="G4082" s="822" t="s">
        <v>3712</v>
      </c>
      <c r="H4082" s="822" t="s">
        <v>329</v>
      </c>
      <c r="I4082" s="822" t="s">
        <v>3713</v>
      </c>
      <c r="J4082" s="822" t="s">
        <v>3714</v>
      </c>
      <c r="K4082" s="822" t="s">
        <v>3715</v>
      </c>
      <c r="L4082" s="825">
        <v>0</v>
      </c>
      <c r="M4082" s="825">
        <v>0</v>
      </c>
      <c r="N4082" s="822">
        <v>2</v>
      </c>
      <c r="O4082" s="826">
        <v>0.5</v>
      </c>
      <c r="P4082" s="825">
        <v>0</v>
      </c>
      <c r="Q4082" s="827"/>
      <c r="R4082" s="822">
        <v>2</v>
      </c>
      <c r="S4082" s="827">
        <v>1</v>
      </c>
      <c r="T4082" s="826">
        <v>0.5</v>
      </c>
      <c r="U4082" s="828">
        <v>1</v>
      </c>
    </row>
    <row r="4083" spans="1:21" ht="14.45" customHeight="1" x14ac:dyDescent="0.2">
      <c r="A4083" s="821">
        <v>21</v>
      </c>
      <c r="B4083" s="822" t="s">
        <v>3465</v>
      </c>
      <c r="C4083" s="822" t="s">
        <v>3471</v>
      </c>
      <c r="D4083" s="823" t="s">
        <v>6113</v>
      </c>
      <c r="E4083" s="824" t="s">
        <v>3515</v>
      </c>
      <c r="F4083" s="822" t="s">
        <v>3466</v>
      </c>
      <c r="G4083" s="822" t="s">
        <v>4287</v>
      </c>
      <c r="H4083" s="822" t="s">
        <v>662</v>
      </c>
      <c r="I4083" s="822" t="s">
        <v>3027</v>
      </c>
      <c r="J4083" s="822" t="s">
        <v>3028</v>
      </c>
      <c r="K4083" s="822" t="s">
        <v>3029</v>
      </c>
      <c r="L4083" s="825">
        <v>505.86</v>
      </c>
      <c r="M4083" s="825">
        <v>1517.58</v>
      </c>
      <c r="N4083" s="822">
        <v>3</v>
      </c>
      <c r="O4083" s="826">
        <v>1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21</v>
      </c>
      <c r="B4084" s="822" t="s">
        <v>3465</v>
      </c>
      <c r="C4084" s="822" t="s">
        <v>3471</v>
      </c>
      <c r="D4084" s="823" t="s">
        <v>6113</v>
      </c>
      <c r="E4084" s="824" t="s">
        <v>3515</v>
      </c>
      <c r="F4084" s="822" t="s">
        <v>3466</v>
      </c>
      <c r="G4084" s="822" t="s">
        <v>5919</v>
      </c>
      <c r="H4084" s="822" t="s">
        <v>329</v>
      </c>
      <c r="I4084" s="822" t="s">
        <v>5920</v>
      </c>
      <c r="J4084" s="822" t="s">
        <v>5921</v>
      </c>
      <c r="K4084" s="822" t="s">
        <v>2881</v>
      </c>
      <c r="L4084" s="825">
        <v>168.41</v>
      </c>
      <c r="M4084" s="825">
        <v>168.41</v>
      </c>
      <c r="N4084" s="822">
        <v>1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21</v>
      </c>
      <c r="B4085" s="822" t="s">
        <v>3465</v>
      </c>
      <c r="C4085" s="822" t="s">
        <v>3471</v>
      </c>
      <c r="D4085" s="823" t="s">
        <v>6113</v>
      </c>
      <c r="E4085" s="824" t="s">
        <v>3515</v>
      </c>
      <c r="F4085" s="822" t="s">
        <v>3466</v>
      </c>
      <c r="G4085" s="822" t="s">
        <v>3719</v>
      </c>
      <c r="H4085" s="822" t="s">
        <v>662</v>
      </c>
      <c r="I4085" s="822" t="s">
        <v>3141</v>
      </c>
      <c r="J4085" s="822" t="s">
        <v>1629</v>
      </c>
      <c r="K4085" s="822" t="s">
        <v>824</v>
      </c>
      <c r="L4085" s="825">
        <v>58.77</v>
      </c>
      <c r="M4085" s="825">
        <v>58.77</v>
      </c>
      <c r="N4085" s="822">
        <v>1</v>
      </c>
      <c r="O4085" s="826">
        <v>0.5</v>
      </c>
      <c r="P4085" s="825">
        <v>58.77</v>
      </c>
      <c r="Q4085" s="827">
        <v>1</v>
      </c>
      <c r="R4085" s="822">
        <v>1</v>
      </c>
      <c r="S4085" s="827">
        <v>1</v>
      </c>
      <c r="T4085" s="826">
        <v>0.5</v>
      </c>
      <c r="U4085" s="828">
        <v>1</v>
      </c>
    </row>
    <row r="4086" spans="1:21" ht="14.45" customHeight="1" x14ac:dyDescent="0.2">
      <c r="A4086" s="821">
        <v>21</v>
      </c>
      <c r="B4086" s="822" t="s">
        <v>3465</v>
      </c>
      <c r="C4086" s="822" t="s">
        <v>3471</v>
      </c>
      <c r="D4086" s="823" t="s">
        <v>6113</v>
      </c>
      <c r="E4086" s="824" t="s">
        <v>3515</v>
      </c>
      <c r="F4086" s="822" t="s">
        <v>3466</v>
      </c>
      <c r="G4086" s="822" t="s">
        <v>4942</v>
      </c>
      <c r="H4086" s="822" t="s">
        <v>329</v>
      </c>
      <c r="I4086" s="822" t="s">
        <v>4943</v>
      </c>
      <c r="J4086" s="822" t="s">
        <v>4944</v>
      </c>
      <c r="K4086" s="822" t="s">
        <v>4945</v>
      </c>
      <c r="L4086" s="825">
        <v>0</v>
      </c>
      <c r="M4086" s="825">
        <v>0</v>
      </c>
      <c r="N4086" s="822">
        <v>1</v>
      </c>
      <c r="O4086" s="826">
        <v>0.5</v>
      </c>
      <c r="P4086" s="825"/>
      <c r="Q4086" s="827"/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21</v>
      </c>
      <c r="B4087" s="822" t="s">
        <v>3465</v>
      </c>
      <c r="C4087" s="822" t="s">
        <v>3471</v>
      </c>
      <c r="D4087" s="823" t="s">
        <v>6113</v>
      </c>
      <c r="E4087" s="824" t="s">
        <v>3515</v>
      </c>
      <c r="F4087" s="822" t="s">
        <v>3466</v>
      </c>
      <c r="G4087" s="822" t="s">
        <v>3727</v>
      </c>
      <c r="H4087" s="822" t="s">
        <v>329</v>
      </c>
      <c r="I4087" s="822" t="s">
        <v>3728</v>
      </c>
      <c r="J4087" s="822" t="s">
        <v>3729</v>
      </c>
      <c r="K4087" s="822" t="s">
        <v>2881</v>
      </c>
      <c r="L4087" s="825">
        <v>78.33</v>
      </c>
      <c r="M4087" s="825">
        <v>156.66</v>
      </c>
      <c r="N4087" s="822">
        <v>2</v>
      </c>
      <c r="O4087" s="826">
        <v>1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21</v>
      </c>
      <c r="B4088" s="822" t="s">
        <v>3465</v>
      </c>
      <c r="C4088" s="822" t="s">
        <v>3471</v>
      </c>
      <c r="D4088" s="823" t="s">
        <v>6113</v>
      </c>
      <c r="E4088" s="824" t="s">
        <v>3515</v>
      </c>
      <c r="F4088" s="822" t="s">
        <v>3466</v>
      </c>
      <c r="G4088" s="822" t="s">
        <v>3727</v>
      </c>
      <c r="H4088" s="822" t="s">
        <v>329</v>
      </c>
      <c r="I4088" s="822" t="s">
        <v>5239</v>
      </c>
      <c r="J4088" s="822" t="s">
        <v>3729</v>
      </c>
      <c r="K4088" s="822" t="s">
        <v>2921</v>
      </c>
      <c r="L4088" s="825">
        <v>39.17</v>
      </c>
      <c r="M4088" s="825">
        <v>78.34</v>
      </c>
      <c r="N4088" s="822">
        <v>2</v>
      </c>
      <c r="O4088" s="826">
        <v>1.5</v>
      </c>
      <c r="P4088" s="825">
        <v>78.34</v>
      </c>
      <c r="Q4088" s="827">
        <v>1</v>
      </c>
      <c r="R4088" s="822">
        <v>2</v>
      </c>
      <c r="S4088" s="827">
        <v>1</v>
      </c>
      <c r="T4088" s="826">
        <v>1.5</v>
      </c>
      <c r="U4088" s="828">
        <v>1</v>
      </c>
    </row>
    <row r="4089" spans="1:21" ht="14.45" customHeight="1" x14ac:dyDescent="0.2">
      <c r="A4089" s="821">
        <v>21</v>
      </c>
      <c r="B4089" s="822" t="s">
        <v>3465</v>
      </c>
      <c r="C4089" s="822" t="s">
        <v>3471</v>
      </c>
      <c r="D4089" s="823" t="s">
        <v>6113</v>
      </c>
      <c r="E4089" s="824" t="s">
        <v>3515</v>
      </c>
      <c r="F4089" s="822" t="s">
        <v>3466</v>
      </c>
      <c r="G4089" s="822" t="s">
        <v>3727</v>
      </c>
      <c r="H4089" s="822" t="s">
        <v>329</v>
      </c>
      <c r="I4089" s="822" t="s">
        <v>3730</v>
      </c>
      <c r="J4089" s="822" t="s">
        <v>3729</v>
      </c>
      <c r="K4089" s="822" t="s">
        <v>2881</v>
      </c>
      <c r="L4089" s="825">
        <v>78.33</v>
      </c>
      <c r="M4089" s="825">
        <v>156.66</v>
      </c>
      <c r="N4089" s="822">
        <v>2</v>
      </c>
      <c r="O4089" s="826">
        <v>0.5</v>
      </c>
      <c r="P4089" s="825">
        <v>156.66</v>
      </c>
      <c r="Q4089" s="827">
        <v>1</v>
      </c>
      <c r="R4089" s="822">
        <v>2</v>
      </c>
      <c r="S4089" s="827">
        <v>1</v>
      </c>
      <c r="T4089" s="826">
        <v>0.5</v>
      </c>
      <c r="U4089" s="828">
        <v>1</v>
      </c>
    </row>
    <row r="4090" spans="1:21" ht="14.45" customHeight="1" x14ac:dyDescent="0.2">
      <c r="A4090" s="821">
        <v>21</v>
      </c>
      <c r="B4090" s="822" t="s">
        <v>3465</v>
      </c>
      <c r="C4090" s="822" t="s">
        <v>3471</v>
      </c>
      <c r="D4090" s="823" t="s">
        <v>6113</v>
      </c>
      <c r="E4090" s="824" t="s">
        <v>3515</v>
      </c>
      <c r="F4090" s="822" t="s">
        <v>3466</v>
      </c>
      <c r="G4090" s="822" t="s">
        <v>3731</v>
      </c>
      <c r="H4090" s="822" t="s">
        <v>329</v>
      </c>
      <c r="I4090" s="822" t="s">
        <v>3732</v>
      </c>
      <c r="J4090" s="822" t="s">
        <v>1870</v>
      </c>
      <c r="K4090" s="822" t="s">
        <v>1871</v>
      </c>
      <c r="L4090" s="825">
        <v>264</v>
      </c>
      <c r="M4090" s="825">
        <v>264</v>
      </c>
      <c r="N4090" s="822">
        <v>1</v>
      </c>
      <c r="O4090" s="826">
        <v>0.5</v>
      </c>
      <c r="P4090" s="825">
        <v>264</v>
      </c>
      <c r="Q4090" s="827">
        <v>1</v>
      </c>
      <c r="R4090" s="822">
        <v>1</v>
      </c>
      <c r="S4090" s="827">
        <v>1</v>
      </c>
      <c r="T4090" s="826">
        <v>0.5</v>
      </c>
      <c r="U4090" s="828">
        <v>1</v>
      </c>
    </row>
    <row r="4091" spans="1:21" ht="14.45" customHeight="1" x14ac:dyDescent="0.2">
      <c r="A4091" s="821">
        <v>21</v>
      </c>
      <c r="B4091" s="822" t="s">
        <v>3465</v>
      </c>
      <c r="C4091" s="822" t="s">
        <v>3471</v>
      </c>
      <c r="D4091" s="823" t="s">
        <v>6113</v>
      </c>
      <c r="E4091" s="824" t="s">
        <v>3515</v>
      </c>
      <c r="F4091" s="822" t="s">
        <v>3466</v>
      </c>
      <c r="G4091" s="822" t="s">
        <v>3731</v>
      </c>
      <c r="H4091" s="822" t="s">
        <v>662</v>
      </c>
      <c r="I4091" s="822" t="s">
        <v>3733</v>
      </c>
      <c r="J4091" s="822" t="s">
        <v>1870</v>
      </c>
      <c r="K4091" s="822" t="s">
        <v>3341</v>
      </c>
      <c r="L4091" s="825">
        <v>131.97999999999999</v>
      </c>
      <c r="M4091" s="825">
        <v>131.97999999999999</v>
      </c>
      <c r="N4091" s="822">
        <v>1</v>
      </c>
      <c r="O4091" s="826">
        <v>0.5</v>
      </c>
      <c r="P4091" s="825">
        <v>131.97999999999999</v>
      </c>
      <c r="Q4091" s="827">
        <v>1</v>
      </c>
      <c r="R4091" s="822">
        <v>1</v>
      </c>
      <c r="S4091" s="827">
        <v>1</v>
      </c>
      <c r="T4091" s="826">
        <v>0.5</v>
      </c>
      <c r="U4091" s="828">
        <v>1</v>
      </c>
    </row>
    <row r="4092" spans="1:21" ht="14.45" customHeight="1" x14ac:dyDescent="0.2">
      <c r="A4092" s="821">
        <v>21</v>
      </c>
      <c r="B4092" s="822" t="s">
        <v>3465</v>
      </c>
      <c r="C4092" s="822" t="s">
        <v>3471</v>
      </c>
      <c r="D4092" s="823" t="s">
        <v>6113</v>
      </c>
      <c r="E4092" s="824" t="s">
        <v>3515</v>
      </c>
      <c r="F4092" s="822" t="s">
        <v>3466</v>
      </c>
      <c r="G4092" s="822" t="s">
        <v>3579</v>
      </c>
      <c r="H4092" s="822" t="s">
        <v>329</v>
      </c>
      <c r="I4092" s="822" t="s">
        <v>3741</v>
      </c>
      <c r="J4092" s="822" t="s">
        <v>3581</v>
      </c>
      <c r="K4092" s="822" t="s">
        <v>1012</v>
      </c>
      <c r="L4092" s="825">
        <v>236.03</v>
      </c>
      <c r="M4092" s="825">
        <v>236.03</v>
      </c>
      <c r="N4092" s="822">
        <v>1</v>
      </c>
      <c r="O4092" s="826">
        <v>0.5</v>
      </c>
      <c r="P4092" s="825">
        <v>236.03</v>
      </c>
      <c r="Q4092" s="827">
        <v>1</v>
      </c>
      <c r="R4092" s="822">
        <v>1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21</v>
      </c>
      <c r="B4093" s="822" t="s">
        <v>3465</v>
      </c>
      <c r="C4093" s="822" t="s">
        <v>3471</v>
      </c>
      <c r="D4093" s="823" t="s">
        <v>6113</v>
      </c>
      <c r="E4093" s="824" t="s">
        <v>3515</v>
      </c>
      <c r="F4093" s="822" t="s">
        <v>3466</v>
      </c>
      <c r="G4093" s="822" t="s">
        <v>3579</v>
      </c>
      <c r="H4093" s="822" t="s">
        <v>329</v>
      </c>
      <c r="I4093" s="822" t="s">
        <v>3580</v>
      </c>
      <c r="J4093" s="822" t="s">
        <v>3581</v>
      </c>
      <c r="K4093" s="822" t="s">
        <v>1013</v>
      </c>
      <c r="L4093" s="825">
        <v>354.04</v>
      </c>
      <c r="M4093" s="825">
        <v>3186.3600000000006</v>
      </c>
      <c r="N4093" s="822">
        <v>9</v>
      </c>
      <c r="O4093" s="826">
        <v>3.5</v>
      </c>
      <c r="P4093" s="825">
        <v>1416.16</v>
      </c>
      <c r="Q4093" s="827">
        <v>0.44444444444444436</v>
      </c>
      <c r="R4093" s="822">
        <v>4</v>
      </c>
      <c r="S4093" s="827">
        <v>0.44444444444444442</v>
      </c>
      <c r="T4093" s="826">
        <v>2</v>
      </c>
      <c r="U4093" s="828">
        <v>0.5714285714285714</v>
      </c>
    </row>
    <row r="4094" spans="1:21" ht="14.45" customHeight="1" x14ac:dyDescent="0.2">
      <c r="A4094" s="821">
        <v>21</v>
      </c>
      <c r="B4094" s="822" t="s">
        <v>3465</v>
      </c>
      <c r="C4094" s="822" t="s">
        <v>3471</v>
      </c>
      <c r="D4094" s="823" t="s">
        <v>6113</v>
      </c>
      <c r="E4094" s="824" t="s">
        <v>3515</v>
      </c>
      <c r="F4094" s="822" t="s">
        <v>3466</v>
      </c>
      <c r="G4094" s="822" t="s">
        <v>3742</v>
      </c>
      <c r="H4094" s="822" t="s">
        <v>329</v>
      </c>
      <c r="I4094" s="822" t="s">
        <v>5481</v>
      </c>
      <c r="J4094" s="822" t="s">
        <v>5482</v>
      </c>
      <c r="K4094" s="822" t="s">
        <v>5483</v>
      </c>
      <c r="L4094" s="825">
        <v>80.760000000000005</v>
      </c>
      <c r="M4094" s="825">
        <v>80.760000000000005</v>
      </c>
      <c r="N4094" s="822">
        <v>1</v>
      </c>
      <c r="O4094" s="826">
        <v>1</v>
      </c>
      <c r="P4094" s="825">
        <v>80.760000000000005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21</v>
      </c>
      <c r="B4095" s="822" t="s">
        <v>3465</v>
      </c>
      <c r="C4095" s="822" t="s">
        <v>3471</v>
      </c>
      <c r="D4095" s="823" t="s">
        <v>6113</v>
      </c>
      <c r="E4095" s="824" t="s">
        <v>3515</v>
      </c>
      <c r="F4095" s="822" t="s">
        <v>3466</v>
      </c>
      <c r="G4095" s="822" t="s">
        <v>3742</v>
      </c>
      <c r="H4095" s="822" t="s">
        <v>329</v>
      </c>
      <c r="I4095" s="822" t="s">
        <v>4661</v>
      </c>
      <c r="J4095" s="822" t="s">
        <v>879</v>
      </c>
      <c r="K4095" s="822" t="s">
        <v>880</v>
      </c>
      <c r="L4095" s="825">
        <v>46.81</v>
      </c>
      <c r="M4095" s="825">
        <v>46.81</v>
      </c>
      <c r="N4095" s="822">
        <v>1</v>
      </c>
      <c r="O4095" s="826">
        <v>0.5</v>
      </c>
      <c r="P4095" s="825">
        <v>46.81</v>
      </c>
      <c r="Q4095" s="827">
        <v>1</v>
      </c>
      <c r="R4095" s="822">
        <v>1</v>
      </c>
      <c r="S4095" s="827">
        <v>1</v>
      </c>
      <c r="T4095" s="826">
        <v>0.5</v>
      </c>
      <c r="U4095" s="828">
        <v>1</v>
      </c>
    </row>
    <row r="4096" spans="1:21" ht="14.45" customHeight="1" x14ac:dyDescent="0.2">
      <c r="A4096" s="821">
        <v>21</v>
      </c>
      <c r="B4096" s="822" t="s">
        <v>3465</v>
      </c>
      <c r="C4096" s="822" t="s">
        <v>3471</v>
      </c>
      <c r="D4096" s="823" t="s">
        <v>6113</v>
      </c>
      <c r="E4096" s="824" t="s">
        <v>3515</v>
      </c>
      <c r="F4096" s="822" t="s">
        <v>3466</v>
      </c>
      <c r="G4096" s="822" t="s">
        <v>3744</v>
      </c>
      <c r="H4096" s="822" t="s">
        <v>329</v>
      </c>
      <c r="I4096" s="822" t="s">
        <v>4952</v>
      </c>
      <c r="J4096" s="822" t="s">
        <v>884</v>
      </c>
      <c r="K4096" s="822" t="s">
        <v>4953</v>
      </c>
      <c r="L4096" s="825">
        <v>46.99</v>
      </c>
      <c r="M4096" s="825">
        <v>46.99</v>
      </c>
      <c r="N4096" s="822">
        <v>1</v>
      </c>
      <c r="O4096" s="826">
        <v>0.5</v>
      </c>
      <c r="P4096" s="825">
        <v>46.99</v>
      </c>
      <c r="Q4096" s="827">
        <v>1</v>
      </c>
      <c r="R4096" s="822">
        <v>1</v>
      </c>
      <c r="S4096" s="827">
        <v>1</v>
      </c>
      <c r="T4096" s="826">
        <v>0.5</v>
      </c>
      <c r="U4096" s="828">
        <v>1</v>
      </c>
    </row>
    <row r="4097" spans="1:21" ht="14.45" customHeight="1" x14ac:dyDescent="0.2">
      <c r="A4097" s="821">
        <v>21</v>
      </c>
      <c r="B4097" s="822" t="s">
        <v>3465</v>
      </c>
      <c r="C4097" s="822" t="s">
        <v>3471</v>
      </c>
      <c r="D4097" s="823" t="s">
        <v>6113</v>
      </c>
      <c r="E4097" s="824" t="s">
        <v>3515</v>
      </c>
      <c r="F4097" s="822" t="s">
        <v>3466</v>
      </c>
      <c r="G4097" s="822" t="s">
        <v>3744</v>
      </c>
      <c r="H4097" s="822" t="s">
        <v>329</v>
      </c>
      <c r="I4097" s="822" t="s">
        <v>4958</v>
      </c>
      <c r="J4097" s="822" t="s">
        <v>4956</v>
      </c>
      <c r="K4097" s="822" t="s">
        <v>3747</v>
      </c>
      <c r="L4097" s="825">
        <v>117.47</v>
      </c>
      <c r="M4097" s="825">
        <v>117.47</v>
      </c>
      <c r="N4097" s="822">
        <v>1</v>
      </c>
      <c r="O4097" s="826">
        <v>0.5</v>
      </c>
      <c r="P4097" s="825">
        <v>117.47</v>
      </c>
      <c r="Q4097" s="827">
        <v>1</v>
      </c>
      <c r="R4097" s="822">
        <v>1</v>
      </c>
      <c r="S4097" s="827">
        <v>1</v>
      </c>
      <c r="T4097" s="826">
        <v>0.5</v>
      </c>
      <c r="U4097" s="828">
        <v>1</v>
      </c>
    </row>
    <row r="4098" spans="1:21" ht="14.45" customHeight="1" x14ac:dyDescent="0.2">
      <c r="A4098" s="821">
        <v>21</v>
      </c>
      <c r="B4098" s="822" t="s">
        <v>3465</v>
      </c>
      <c r="C4098" s="822" t="s">
        <v>3471</v>
      </c>
      <c r="D4098" s="823" t="s">
        <v>6113</v>
      </c>
      <c r="E4098" s="824" t="s">
        <v>3515</v>
      </c>
      <c r="F4098" s="822" t="s">
        <v>3466</v>
      </c>
      <c r="G4098" s="822" t="s">
        <v>3744</v>
      </c>
      <c r="H4098" s="822" t="s">
        <v>329</v>
      </c>
      <c r="I4098" s="822" t="s">
        <v>5922</v>
      </c>
      <c r="J4098" s="822" t="s">
        <v>699</v>
      </c>
      <c r="K4098" s="822" t="s">
        <v>5923</v>
      </c>
      <c r="L4098" s="825">
        <v>78.03</v>
      </c>
      <c r="M4098" s="825">
        <v>78.03</v>
      </c>
      <c r="N4098" s="822">
        <v>1</v>
      </c>
      <c r="O4098" s="826">
        <v>1</v>
      </c>
      <c r="P4098" s="825">
        <v>78.03</v>
      </c>
      <c r="Q4098" s="827">
        <v>1</v>
      </c>
      <c r="R4098" s="822">
        <v>1</v>
      </c>
      <c r="S4098" s="827">
        <v>1</v>
      </c>
      <c r="T4098" s="826">
        <v>1</v>
      </c>
      <c r="U4098" s="828">
        <v>1</v>
      </c>
    </row>
    <row r="4099" spans="1:21" ht="14.45" customHeight="1" x14ac:dyDescent="0.2">
      <c r="A4099" s="821">
        <v>21</v>
      </c>
      <c r="B4099" s="822" t="s">
        <v>3465</v>
      </c>
      <c r="C4099" s="822" t="s">
        <v>3471</v>
      </c>
      <c r="D4099" s="823" t="s">
        <v>6113</v>
      </c>
      <c r="E4099" s="824" t="s">
        <v>3515</v>
      </c>
      <c r="F4099" s="822" t="s">
        <v>3466</v>
      </c>
      <c r="G4099" s="822" t="s">
        <v>3751</v>
      </c>
      <c r="H4099" s="822" t="s">
        <v>329</v>
      </c>
      <c r="I4099" s="822" t="s">
        <v>4663</v>
      </c>
      <c r="J4099" s="822" t="s">
        <v>874</v>
      </c>
      <c r="K4099" s="822" t="s">
        <v>3755</v>
      </c>
      <c r="L4099" s="825">
        <v>182.22</v>
      </c>
      <c r="M4099" s="825">
        <v>364.44</v>
      </c>
      <c r="N4099" s="822">
        <v>2</v>
      </c>
      <c r="O4099" s="826">
        <v>1.5</v>
      </c>
      <c r="P4099" s="825">
        <v>182.22</v>
      </c>
      <c r="Q4099" s="827">
        <v>0.5</v>
      </c>
      <c r="R4099" s="822">
        <v>1</v>
      </c>
      <c r="S4099" s="827">
        <v>0.5</v>
      </c>
      <c r="T4099" s="826">
        <v>0.5</v>
      </c>
      <c r="U4099" s="828">
        <v>0.33333333333333331</v>
      </c>
    </row>
    <row r="4100" spans="1:21" ht="14.45" customHeight="1" x14ac:dyDescent="0.2">
      <c r="A4100" s="821">
        <v>21</v>
      </c>
      <c r="B4100" s="822" t="s">
        <v>3465</v>
      </c>
      <c r="C4100" s="822" t="s">
        <v>3471</v>
      </c>
      <c r="D4100" s="823" t="s">
        <v>6113</v>
      </c>
      <c r="E4100" s="824" t="s">
        <v>3515</v>
      </c>
      <c r="F4100" s="822" t="s">
        <v>3466</v>
      </c>
      <c r="G4100" s="822" t="s">
        <v>3751</v>
      </c>
      <c r="H4100" s="822" t="s">
        <v>329</v>
      </c>
      <c r="I4100" s="822" t="s">
        <v>3756</v>
      </c>
      <c r="J4100" s="822" t="s">
        <v>874</v>
      </c>
      <c r="K4100" s="822" t="s">
        <v>3753</v>
      </c>
      <c r="L4100" s="825">
        <v>91.11</v>
      </c>
      <c r="M4100" s="825">
        <v>91.11</v>
      </c>
      <c r="N4100" s="822">
        <v>1</v>
      </c>
      <c r="O4100" s="826">
        <v>0.5</v>
      </c>
      <c r="P4100" s="825">
        <v>91.11</v>
      </c>
      <c r="Q4100" s="827">
        <v>1</v>
      </c>
      <c r="R4100" s="822">
        <v>1</v>
      </c>
      <c r="S4100" s="827">
        <v>1</v>
      </c>
      <c r="T4100" s="826">
        <v>0.5</v>
      </c>
      <c r="U4100" s="828">
        <v>1</v>
      </c>
    </row>
    <row r="4101" spans="1:21" ht="14.45" customHeight="1" x14ac:dyDescent="0.2">
      <c r="A4101" s="821">
        <v>21</v>
      </c>
      <c r="B4101" s="822" t="s">
        <v>3465</v>
      </c>
      <c r="C4101" s="822" t="s">
        <v>3471</v>
      </c>
      <c r="D4101" s="823" t="s">
        <v>6113</v>
      </c>
      <c r="E4101" s="824" t="s">
        <v>3515</v>
      </c>
      <c r="F4101" s="822" t="s">
        <v>3466</v>
      </c>
      <c r="G4101" s="822" t="s">
        <v>5924</v>
      </c>
      <c r="H4101" s="822" t="s">
        <v>329</v>
      </c>
      <c r="I4101" s="822" t="s">
        <v>5925</v>
      </c>
      <c r="J4101" s="822" t="s">
        <v>2070</v>
      </c>
      <c r="K4101" s="822" t="s">
        <v>824</v>
      </c>
      <c r="L4101" s="825">
        <v>0</v>
      </c>
      <c r="M4101" s="825">
        <v>0</v>
      </c>
      <c r="N4101" s="822">
        <v>1</v>
      </c>
      <c r="O4101" s="826">
        <v>0.5</v>
      </c>
      <c r="P4101" s="825"/>
      <c r="Q4101" s="827"/>
      <c r="R4101" s="822"/>
      <c r="S4101" s="827">
        <v>0</v>
      </c>
      <c r="T4101" s="826"/>
      <c r="U4101" s="828">
        <v>0</v>
      </c>
    </row>
    <row r="4102" spans="1:21" ht="14.45" customHeight="1" x14ac:dyDescent="0.2">
      <c r="A4102" s="821">
        <v>21</v>
      </c>
      <c r="B4102" s="822" t="s">
        <v>3465</v>
      </c>
      <c r="C4102" s="822" t="s">
        <v>3471</v>
      </c>
      <c r="D4102" s="823" t="s">
        <v>6113</v>
      </c>
      <c r="E4102" s="824" t="s">
        <v>3515</v>
      </c>
      <c r="F4102" s="822" t="s">
        <v>3466</v>
      </c>
      <c r="G4102" s="822" t="s">
        <v>3758</v>
      </c>
      <c r="H4102" s="822" t="s">
        <v>329</v>
      </c>
      <c r="I4102" s="822" t="s">
        <v>3759</v>
      </c>
      <c r="J4102" s="822" t="s">
        <v>1427</v>
      </c>
      <c r="K4102" s="822" t="s">
        <v>3760</v>
      </c>
      <c r="L4102" s="825">
        <v>29.13</v>
      </c>
      <c r="M4102" s="825">
        <v>116.52</v>
      </c>
      <c r="N4102" s="822">
        <v>4</v>
      </c>
      <c r="O4102" s="826">
        <v>1.5</v>
      </c>
      <c r="P4102" s="825">
        <v>116.52</v>
      </c>
      <c r="Q4102" s="827">
        <v>1</v>
      </c>
      <c r="R4102" s="822">
        <v>4</v>
      </c>
      <c r="S4102" s="827">
        <v>1</v>
      </c>
      <c r="T4102" s="826">
        <v>1.5</v>
      </c>
      <c r="U4102" s="828">
        <v>1</v>
      </c>
    </row>
    <row r="4103" spans="1:21" ht="14.45" customHeight="1" x14ac:dyDescent="0.2">
      <c r="A4103" s="821">
        <v>21</v>
      </c>
      <c r="B4103" s="822" t="s">
        <v>3465</v>
      </c>
      <c r="C4103" s="822" t="s">
        <v>3471</v>
      </c>
      <c r="D4103" s="823" t="s">
        <v>6113</v>
      </c>
      <c r="E4103" s="824" t="s">
        <v>3515</v>
      </c>
      <c r="F4103" s="822" t="s">
        <v>3466</v>
      </c>
      <c r="G4103" s="822" t="s">
        <v>4311</v>
      </c>
      <c r="H4103" s="822" t="s">
        <v>329</v>
      </c>
      <c r="I4103" s="822" t="s">
        <v>5926</v>
      </c>
      <c r="J4103" s="822" t="s">
        <v>1441</v>
      </c>
      <c r="K4103" s="822" t="s">
        <v>5927</v>
      </c>
      <c r="L4103" s="825">
        <v>335.78</v>
      </c>
      <c r="M4103" s="825">
        <v>671.56</v>
      </c>
      <c r="N4103" s="822">
        <v>2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21</v>
      </c>
      <c r="B4104" s="822" t="s">
        <v>3465</v>
      </c>
      <c r="C4104" s="822" t="s">
        <v>3471</v>
      </c>
      <c r="D4104" s="823" t="s">
        <v>6113</v>
      </c>
      <c r="E4104" s="824" t="s">
        <v>3515</v>
      </c>
      <c r="F4104" s="822" t="s">
        <v>3466</v>
      </c>
      <c r="G4104" s="822" t="s">
        <v>3773</v>
      </c>
      <c r="H4104" s="822" t="s">
        <v>662</v>
      </c>
      <c r="I4104" s="822" t="s">
        <v>3105</v>
      </c>
      <c r="J4104" s="822" t="s">
        <v>3106</v>
      </c>
      <c r="K4104" s="822" t="s">
        <v>3107</v>
      </c>
      <c r="L4104" s="825">
        <v>122.96</v>
      </c>
      <c r="M4104" s="825">
        <v>122.96</v>
      </c>
      <c r="N4104" s="822">
        <v>1</v>
      </c>
      <c r="O4104" s="826">
        <v>0.5</v>
      </c>
      <c r="P4104" s="825">
        <v>122.96</v>
      </c>
      <c r="Q4104" s="827">
        <v>1</v>
      </c>
      <c r="R4104" s="822">
        <v>1</v>
      </c>
      <c r="S4104" s="827">
        <v>1</v>
      </c>
      <c r="T4104" s="826">
        <v>0.5</v>
      </c>
      <c r="U4104" s="828">
        <v>1</v>
      </c>
    </row>
    <row r="4105" spans="1:21" ht="14.45" customHeight="1" x14ac:dyDescent="0.2">
      <c r="A4105" s="821">
        <v>21</v>
      </c>
      <c r="B4105" s="822" t="s">
        <v>3465</v>
      </c>
      <c r="C4105" s="822" t="s">
        <v>3471</v>
      </c>
      <c r="D4105" s="823" t="s">
        <v>6113</v>
      </c>
      <c r="E4105" s="824" t="s">
        <v>3515</v>
      </c>
      <c r="F4105" s="822" t="s">
        <v>3466</v>
      </c>
      <c r="G4105" s="822" t="s">
        <v>3558</v>
      </c>
      <c r="H4105" s="822" t="s">
        <v>329</v>
      </c>
      <c r="I4105" s="822" t="s">
        <v>3559</v>
      </c>
      <c r="J4105" s="822" t="s">
        <v>890</v>
      </c>
      <c r="K4105" s="822" t="s">
        <v>3560</v>
      </c>
      <c r="L4105" s="825">
        <v>0</v>
      </c>
      <c r="M4105" s="825">
        <v>0</v>
      </c>
      <c r="N4105" s="822">
        <v>11</v>
      </c>
      <c r="O4105" s="826">
        <v>4</v>
      </c>
      <c r="P4105" s="825">
        <v>0</v>
      </c>
      <c r="Q4105" s="827"/>
      <c r="R4105" s="822">
        <v>8</v>
      </c>
      <c r="S4105" s="827">
        <v>0.72727272727272729</v>
      </c>
      <c r="T4105" s="826">
        <v>3</v>
      </c>
      <c r="U4105" s="828">
        <v>0.75</v>
      </c>
    </row>
    <row r="4106" spans="1:21" ht="14.45" customHeight="1" x14ac:dyDescent="0.2">
      <c r="A4106" s="821">
        <v>21</v>
      </c>
      <c r="B4106" s="822" t="s">
        <v>3465</v>
      </c>
      <c r="C4106" s="822" t="s">
        <v>3471</v>
      </c>
      <c r="D4106" s="823" t="s">
        <v>6113</v>
      </c>
      <c r="E4106" s="824" t="s">
        <v>3515</v>
      </c>
      <c r="F4106" s="822" t="s">
        <v>3466</v>
      </c>
      <c r="G4106" s="822" t="s">
        <v>3540</v>
      </c>
      <c r="H4106" s="822" t="s">
        <v>662</v>
      </c>
      <c r="I4106" s="822" t="s">
        <v>3014</v>
      </c>
      <c r="J4106" s="822" t="s">
        <v>3015</v>
      </c>
      <c r="K4106" s="822" t="s">
        <v>3016</v>
      </c>
      <c r="L4106" s="825">
        <v>5322.08</v>
      </c>
      <c r="M4106" s="825">
        <v>21288.32</v>
      </c>
      <c r="N4106" s="822">
        <v>4</v>
      </c>
      <c r="O4106" s="826">
        <v>4</v>
      </c>
      <c r="P4106" s="825">
        <v>10644.16</v>
      </c>
      <c r="Q4106" s="827">
        <v>0.5</v>
      </c>
      <c r="R4106" s="822">
        <v>2</v>
      </c>
      <c r="S4106" s="827">
        <v>0.5</v>
      </c>
      <c r="T4106" s="826">
        <v>2</v>
      </c>
      <c r="U4106" s="828">
        <v>0.5</v>
      </c>
    </row>
    <row r="4107" spans="1:21" ht="14.45" customHeight="1" x14ac:dyDescent="0.2">
      <c r="A4107" s="821">
        <v>21</v>
      </c>
      <c r="B4107" s="822" t="s">
        <v>3465</v>
      </c>
      <c r="C4107" s="822" t="s">
        <v>3471</v>
      </c>
      <c r="D4107" s="823" t="s">
        <v>6113</v>
      </c>
      <c r="E4107" s="824" t="s">
        <v>3515</v>
      </c>
      <c r="F4107" s="822" t="s">
        <v>3466</v>
      </c>
      <c r="G4107" s="822" t="s">
        <v>3540</v>
      </c>
      <c r="H4107" s="822" t="s">
        <v>662</v>
      </c>
      <c r="I4107" s="822" t="s">
        <v>3017</v>
      </c>
      <c r="J4107" s="822" t="s">
        <v>3018</v>
      </c>
      <c r="K4107" s="822" t="s">
        <v>3019</v>
      </c>
      <c r="L4107" s="825">
        <v>1300.79</v>
      </c>
      <c r="M4107" s="825">
        <v>3902.37</v>
      </c>
      <c r="N4107" s="822">
        <v>3</v>
      </c>
      <c r="O4107" s="826">
        <v>1</v>
      </c>
      <c r="P4107" s="825">
        <v>3902.37</v>
      </c>
      <c r="Q4107" s="827">
        <v>1</v>
      </c>
      <c r="R4107" s="822">
        <v>3</v>
      </c>
      <c r="S4107" s="827">
        <v>1</v>
      </c>
      <c r="T4107" s="826">
        <v>1</v>
      </c>
      <c r="U4107" s="828">
        <v>1</v>
      </c>
    </row>
    <row r="4108" spans="1:21" ht="14.45" customHeight="1" x14ac:dyDescent="0.2">
      <c r="A4108" s="821">
        <v>21</v>
      </c>
      <c r="B4108" s="822" t="s">
        <v>3465</v>
      </c>
      <c r="C4108" s="822" t="s">
        <v>3471</v>
      </c>
      <c r="D4108" s="823" t="s">
        <v>6113</v>
      </c>
      <c r="E4108" s="824" t="s">
        <v>3515</v>
      </c>
      <c r="F4108" s="822" t="s">
        <v>3466</v>
      </c>
      <c r="G4108" s="822" t="s">
        <v>3540</v>
      </c>
      <c r="H4108" s="822" t="s">
        <v>662</v>
      </c>
      <c r="I4108" s="822" t="s">
        <v>3020</v>
      </c>
      <c r="J4108" s="822" t="s">
        <v>3018</v>
      </c>
      <c r="K4108" s="822" t="s">
        <v>3021</v>
      </c>
      <c r="L4108" s="825">
        <v>975.59</v>
      </c>
      <c r="M4108" s="825">
        <v>4877.95</v>
      </c>
      <c r="N4108" s="822">
        <v>5</v>
      </c>
      <c r="O4108" s="826">
        <v>2</v>
      </c>
      <c r="P4108" s="825">
        <v>2926.77</v>
      </c>
      <c r="Q4108" s="827">
        <v>0.6</v>
      </c>
      <c r="R4108" s="822">
        <v>3</v>
      </c>
      <c r="S4108" s="827">
        <v>0.6</v>
      </c>
      <c r="T4108" s="826">
        <v>1</v>
      </c>
      <c r="U4108" s="828">
        <v>0.5</v>
      </c>
    </row>
    <row r="4109" spans="1:21" ht="14.45" customHeight="1" x14ac:dyDescent="0.2">
      <c r="A4109" s="821">
        <v>21</v>
      </c>
      <c r="B4109" s="822" t="s">
        <v>3465</v>
      </c>
      <c r="C4109" s="822" t="s">
        <v>3471</v>
      </c>
      <c r="D4109" s="823" t="s">
        <v>6113</v>
      </c>
      <c r="E4109" s="824" t="s">
        <v>3515</v>
      </c>
      <c r="F4109" s="822" t="s">
        <v>3466</v>
      </c>
      <c r="G4109" s="822" t="s">
        <v>3540</v>
      </c>
      <c r="H4109" s="822" t="s">
        <v>662</v>
      </c>
      <c r="I4109" s="822" t="s">
        <v>3022</v>
      </c>
      <c r="J4109" s="822" t="s">
        <v>3018</v>
      </c>
      <c r="K4109" s="822" t="s">
        <v>3023</v>
      </c>
      <c r="L4109" s="825">
        <v>325.2</v>
      </c>
      <c r="M4109" s="825">
        <v>6829.2000000000007</v>
      </c>
      <c r="N4109" s="822">
        <v>21</v>
      </c>
      <c r="O4109" s="826">
        <v>8</v>
      </c>
      <c r="P4109" s="825">
        <v>5853.6</v>
      </c>
      <c r="Q4109" s="827">
        <v>0.8571428571428571</v>
      </c>
      <c r="R4109" s="822">
        <v>18</v>
      </c>
      <c r="S4109" s="827">
        <v>0.8571428571428571</v>
      </c>
      <c r="T4109" s="826">
        <v>7</v>
      </c>
      <c r="U4109" s="828">
        <v>0.875</v>
      </c>
    </row>
    <row r="4110" spans="1:21" ht="14.45" customHeight="1" x14ac:dyDescent="0.2">
      <c r="A4110" s="821">
        <v>21</v>
      </c>
      <c r="B4110" s="822" t="s">
        <v>3465</v>
      </c>
      <c r="C4110" s="822" t="s">
        <v>3471</v>
      </c>
      <c r="D4110" s="823" t="s">
        <v>6113</v>
      </c>
      <c r="E4110" s="824" t="s">
        <v>3515</v>
      </c>
      <c r="F4110" s="822" t="s">
        <v>3466</v>
      </c>
      <c r="G4110" s="822" t="s">
        <v>3540</v>
      </c>
      <c r="H4110" s="822" t="s">
        <v>662</v>
      </c>
      <c r="I4110" s="822" t="s">
        <v>3024</v>
      </c>
      <c r="J4110" s="822" t="s">
        <v>3018</v>
      </c>
      <c r="K4110" s="822" t="s">
        <v>3025</v>
      </c>
      <c r="L4110" s="825">
        <v>650.4</v>
      </c>
      <c r="M4110" s="825">
        <v>5853.5999999999995</v>
      </c>
      <c r="N4110" s="822">
        <v>9</v>
      </c>
      <c r="O4110" s="826">
        <v>3</v>
      </c>
      <c r="P4110" s="825">
        <v>1951.1999999999998</v>
      </c>
      <c r="Q4110" s="827">
        <v>0.33333333333333331</v>
      </c>
      <c r="R4110" s="822">
        <v>3</v>
      </c>
      <c r="S4110" s="827">
        <v>0.33333333333333331</v>
      </c>
      <c r="T4110" s="826">
        <v>1</v>
      </c>
      <c r="U4110" s="828">
        <v>0.33333333333333331</v>
      </c>
    </row>
    <row r="4111" spans="1:21" ht="14.45" customHeight="1" x14ac:dyDescent="0.2">
      <c r="A4111" s="821">
        <v>21</v>
      </c>
      <c r="B4111" s="822" t="s">
        <v>3465</v>
      </c>
      <c r="C4111" s="822" t="s">
        <v>3471</v>
      </c>
      <c r="D4111" s="823" t="s">
        <v>6113</v>
      </c>
      <c r="E4111" s="824" t="s">
        <v>3515</v>
      </c>
      <c r="F4111" s="822" t="s">
        <v>3466</v>
      </c>
      <c r="G4111" s="822" t="s">
        <v>3804</v>
      </c>
      <c r="H4111" s="822" t="s">
        <v>662</v>
      </c>
      <c r="I4111" s="822" t="s">
        <v>2937</v>
      </c>
      <c r="J4111" s="822" t="s">
        <v>2938</v>
      </c>
      <c r="K4111" s="822" t="s">
        <v>2939</v>
      </c>
      <c r="L4111" s="825">
        <v>1392.47</v>
      </c>
      <c r="M4111" s="825">
        <v>9747.2899999999991</v>
      </c>
      <c r="N4111" s="822">
        <v>7</v>
      </c>
      <c r="O4111" s="826">
        <v>6</v>
      </c>
      <c r="P4111" s="825">
        <v>1392.47</v>
      </c>
      <c r="Q4111" s="827">
        <v>0.14285714285714288</v>
      </c>
      <c r="R4111" s="822">
        <v>1</v>
      </c>
      <c r="S4111" s="827">
        <v>0.14285714285714285</v>
      </c>
      <c r="T4111" s="826">
        <v>1</v>
      </c>
      <c r="U4111" s="828">
        <v>0.16666666666666666</v>
      </c>
    </row>
    <row r="4112" spans="1:21" ht="14.45" customHeight="1" x14ac:dyDescent="0.2">
      <c r="A4112" s="821">
        <v>21</v>
      </c>
      <c r="B4112" s="822" t="s">
        <v>3465</v>
      </c>
      <c r="C4112" s="822" t="s">
        <v>3471</v>
      </c>
      <c r="D4112" s="823" t="s">
        <v>6113</v>
      </c>
      <c r="E4112" s="824" t="s">
        <v>3515</v>
      </c>
      <c r="F4112" s="822" t="s">
        <v>3466</v>
      </c>
      <c r="G4112" s="822" t="s">
        <v>3548</v>
      </c>
      <c r="H4112" s="822" t="s">
        <v>662</v>
      </c>
      <c r="I4112" s="822" t="s">
        <v>2738</v>
      </c>
      <c r="J4112" s="822" t="s">
        <v>2739</v>
      </c>
      <c r="K4112" s="822" t="s">
        <v>2740</v>
      </c>
      <c r="L4112" s="825">
        <v>42.51</v>
      </c>
      <c r="M4112" s="825">
        <v>85.02</v>
      </c>
      <c r="N4112" s="822">
        <v>2</v>
      </c>
      <c r="O4112" s="826">
        <v>1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21</v>
      </c>
      <c r="B4113" s="822" t="s">
        <v>3465</v>
      </c>
      <c r="C4113" s="822" t="s">
        <v>3471</v>
      </c>
      <c r="D4113" s="823" t="s">
        <v>6113</v>
      </c>
      <c r="E4113" s="824" t="s">
        <v>3515</v>
      </c>
      <c r="F4113" s="822" t="s">
        <v>3466</v>
      </c>
      <c r="G4113" s="822" t="s">
        <v>3811</v>
      </c>
      <c r="H4113" s="822" t="s">
        <v>662</v>
      </c>
      <c r="I4113" s="822" t="s">
        <v>3056</v>
      </c>
      <c r="J4113" s="822" t="s">
        <v>3054</v>
      </c>
      <c r="K4113" s="822" t="s">
        <v>3057</v>
      </c>
      <c r="L4113" s="825">
        <v>169.73</v>
      </c>
      <c r="M4113" s="825">
        <v>169.73</v>
      </c>
      <c r="N4113" s="822">
        <v>1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21</v>
      </c>
      <c r="B4114" s="822" t="s">
        <v>3465</v>
      </c>
      <c r="C4114" s="822" t="s">
        <v>3471</v>
      </c>
      <c r="D4114" s="823" t="s">
        <v>6113</v>
      </c>
      <c r="E4114" s="824" t="s">
        <v>3515</v>
      </c>
      <c r="F4114" s="822" t="s">
        <v>3466</v>
      </c>
      <c r="G4114" s="822" t="s">
        <v>3811</v>
      </c>
      <c r="H4114" s="822" t="s">
        <v>662</v>
      </c>
      <c r="I4114" s="822" t="s">
        <v>3058</v>
      </c>
      <c r="J4114" s="822" t="s">
        <v>3054</v>
      </c>
      <c r="K4114" s="822" t="s">
        <v>1952</v>
      </c>
      <c r="L4114" s="825">
        <v>339.47</v>
      </c>
      <c r="M4114" s="825">
        <v>5092.05</v>
      </c>
      <c r="N4114" s="822">
        <v>15</v>
      </c>
      <c r="O4114" s="826">
        <v>9.5</v>
      </c>
      <c r="P4114" s="825">
        <v>2376.29</v>
      </c>
      <c r="Q4114" s="827">
        <v>0.46666666666666662</v>
      </c>
      <c r="R4114" s="822">
        <v>7</v>
      </c>
      <c r="S4114" s="827">
        <v>0.46666666666666667</v>
      </c>
      <c r="T4114" s="826">
        <v>4.5</v>
      </c>
      <c r="U4114" s="828">
        <v>0.47368421052631576</v>
      </c>
    </row>
    <row r="4115" spans="1:21" ht="14.45" customHeight="1" x14ac:dyDescent="0.2">
      <c r="A4115" s="821">
        <v>21</v>
      </c>
      <c r="B4115" s="822" t="s">
        <v>3465</v>
      </c>
      <c r="C4115" s="822" t="s">
        <v>3471</v>
      </c>
      <c r="D4115" s="823" t="s">
        <v>6113</v>
      </c>
      <c r="E4115" s="824" t="s">
        <v>3515</v>
      </c>
      <c r="F4115" s="822" t="s">
        <v>3466</v>
      </c>
      <c r="G4115" s="822" t="s">
        <v>4904</v>
      </c>
      <c r="H4115" s="822" t="s">
        <v>329</v>
      </c>
      <c r="I4115" s="822" t="s">
        <v>5731</v>
      </c>
      <c r="J4115" s="822" t="s">
        <v>5732</v>
      </c>
      <c r="K4115" s="822" t="s">
        <v>1492</v>
      </c>
      <c r="L4115" s="825">
        <v>0</v>
      </c>
      <c r="M4115" s="825">
        <v>0</v>
      </c>
      <c r="N4115" s="822">
        <v>1</v>
      </c>
      <c r="O4115" s="826">
        <v>1</v>
      </c>
      <c r="P4115" s="825">
        <v>0</v>
      </c>
      <c r="Q4115" s="827"/>
      <c r="R4115" s="822">
        <v>1</v>
      </c>
      <c r="S4115" s="827">
        <v>1</v>
      </c>
      <c r="T4115" s="826">
        <v>1</v>
      </c>
      <c r="U4115" s="828">
        <v>1</v>
      </c>
    </row>
    <row r="4116" spans="1:21" ht="14.45" customHeight="1" x14ac:dyDescent="0.2">
      <c r="A4116" s="821">
        <v>21</v>
      </c>
      <c r="B4116" s="822" t="s">
        <v>3465</v>
      </c>
      <c r="C4116" s="822" t="s">
        <v>3471</v>
      </c>
      <c r="D4116" s="823" t="s">
        <v>6113</v>
      </c>
      <c r="E4116" s="824" t="s">
        <v>3515</v>
      </c>
      <c r="F4116" s="822" t="s">
        <v>3466</v>
      </c>
      <c r="G4116" s="822" t="s">
        <v>4904</v>
      </c>
      <c r="H4116" s="822" t="s">
        <v>329</v>
      </c>
      <c r="I4116" s="822" t="s">
        <v>4905</v>
      </c>
      <c r="J4116" s="822" t="s">
        <v>1491</v>
      </c>
      <c r="K4116" s="822" t="s">
        <v>1492</v>
      </c>
      <c r="L4116" s="825">
        <v>0</v>
      </c>
      <c r="M4116" s="825">
        <v>0</v>
      </c>
      <c r="N4116" s="822">
        <v>7</v>
      </c>
      <c r="O4116" s="826">
        <v>4</v>
      </c>
      <c r="P4116" s="825">
        <v>0</v>
      </c>
      <c r="Q4116" s="827"/>
      <c r="R4116" s="822">
        <v>3</v>
      </c>
      <c r="S4116" s="827">
        <v>0.42857142857142855</v>
      </c>
      <c r="T4116" s="826">
        <v>1.5</v>
      </c>
      <c r="U4116" s="828">
        <v>0.375</v>
      </c>
    </row>
    <row r="4117" spans="1:21" ht="14.45" customHeight="1" x14ac:dyDescent="0.2">
      <c r="A4117" s="821">
        <v>21</v>
      </c>
      <c r="B4117" s="822" t="s">
        <v>3465</v>
      </c>
      <c r="C4117" s="822" t="s">
        <v>3471</v>
      </c>
      <c r="D4117" s="823" t="s">
        <v>6113</v>
      </c>
      <c r="E4117" s="824" t="s">
        <v>3515</v>
      </c>
      <c r="F4117" s="822" t="s">
        <v>3466</v>
      </c>
      <c r="G4117" s="822" t="s">
        <v>3818</v>
      </c>
      <c r="H4117" s="822" t="s">
        <v>329</v>
      </c>
      <c r="I4117" s="822" t="s">
        <v>3819</v>
      </c>
      <c r="J4117" s="822" t="s">
        <v>3820</v>
      </c>
      <c r="K4117" s="822" t="s">
        <v>3821</v>
      </c>
      <c r="L4117" s="825">
        <v>140.72</v>
      </c>
      <c r="M4117" s="825">
        <v>703.6</v>
      </c>
      <c r="N4117" s="822">
        <v>5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21</v>
      </c>
      <c r="B4118" s="822" t="s">
        <v>3465</v>
      </c>
      <c r="C4118" s="822" t="s">
        <v>3471</v>
      </c>
      <c r="D4118" s="823" t="s">
        <v>6113</v>
      </c>
      <c r="E4118" s="824" t="s">
        <v>3515</v>
      </c>
      <c r="F4118" s="822" t="s">
        <v>3466</v>
      </c>
      <c r="G4118" s="822" t="s">
        <v>5295</v>
      </c>
      <c r="H4118" s="822" t="s">
        <v>329</v>
      </c>
      <c r="I4118" s="822" t="s">
        <v>5296</v>
      </c>
      <c r="J4118" s="822" t="s">
        <v>734</v>
      </c>
      <c r="K4118" s="822" t="s">
        <v>5297</v>
      </c>
      <c r="L4118" s="825">
        <v>0</v>
      </c>
      <c r="M4118" s="825">
        <v>0</v>
      </c>
      <c r="N4118" s="822">
        <v>1</v>
      </c>
      <c r="O4118" s="826">
        <v>0.5</v>
      </c>
      <c r="P4118" s="825">
        <v>0</v>
      </c>
      <c r="Q4118" s="827"/>
      <c r="R4118" s="822">
        <v>1</v>
      </c>
      <c r="S4118" s="827">
        <v>1</v>
      </c>
      <c r="T4118" s="826">
        <v>0.5</v>
      </c>
      <c r="U4118" s="828">
        <v>1</v>
      </c>
    </row>
    <row r="4119" spans="1:21" ht="14.45" customHeight="1" x14ac:dyDescent="0.2">
      <c r="A4119" s="821">
        <v>21</v>
      </c>
      <c r="B4119" s="822" t="s">
        <v>3465</v>
      </c>
      <c r="C4119" s="822" t="s">
        <v>3471</v>
      </c>
      <c r="D4119" s="823" t="s">
        <v>6113</v>
      </c>
      <c r="E4119" s="824" t="s">
        <v>3515</v>
      </c>
      <c r="F4119" s="822" t="s">
        <v>3466</v>
      </c>
      <c r="G4119" s="822" t="s">
        <v>3825</v>
      </c>
      <c r="H4119" s="822" t="s">
        <v>329</v>
      </c>
      <c r="I4119" s="822" t="s">
        <v>3828</v>
      </c>
      <c r="J4119" s="822" t="s">
        <v>1158</v>
      </c>
      <c r="K4119" s="822" t="s">
        <v>3829</v>
      </c>
      <c r="L4119" s="825">
        <v>59.33</v>
      </c>
      <c r="M4119" s="825">
        <v>652.63</v>
      </c>
      <c r="N4119" s="822">
        <v>11</v>
      </c>
      <c r="O4119" s="826">
        <v>5</v>
      </c>
      <c r="P4119" s="825">
        <v>355.98</v>
      </c>
      <c r="Q4119" s="827">
        <v>0.54545454545454553</v>
      </c>
      <c r="R4119" s="822">
        <v>6</v>
      </c>
      <c r="S4119" s="827">
        <v>0.54545454545454541</v>
      </c>
      <c r="T4119" s="826">
        <v>3</v>
      </c>
      <c r="U4119" s="828">
        <v>0.6</v>
      </c>
    </row>
    <row r="4120" spans="1:21" ht="14.45" customHeight="1" x14ac:dyDescent="0.2">
      <c r="A4120" s="821">
        <v>21</v>
      </c>
      <c r="B4120" s="822" t="s">
        <v>3465</v>
      </c>
      <c r="C4120" s="822" t="s">
        <v>3471</v>
      </c>
      <c r="D4120" s="823" t="s">
        <v>6113</v>
      </c>
      <c r="E4120" s="824" t="s">
        <v>3515</v>
      </c>
      <c r="F4120" s="822" t="s">
        <v>3466</v>
      </c>
      <c r="G4120" s="822" t="s">
        <v>3841</v>
      </c>
      <c r="H4120" s="822" t="s">
        <v>329</v>
      </c>
      <c r="I4120" s="822" t="s">
        <v>3842</v>
      </c>
      <c r="J4120" s="822" t="s">
        <v>3843</v>
      </c>
      <c r="K4120" s="822" t="s">
        <v>3844</v>
      </c>
      <c r="L4120" s="825">
        <v>91.78</v>
      </c>
      <c r="M4120" s="825">
        <v>183.56</v>
      </c>
      <c r="N4120" s="822">
        <v>2</v>
      </c>
      <c r="O4120" s="826">
        <v>0.5</v>
      </c>
      <c r="P4120" s="825">
        <v>183.56</v>
      </c>
      <c r="Q4120" s="827">
        <v>1</v>
      </c>
      <c r="R4120" s="822">
        <v>2</v>
      </c>
      <c r="S4120" s="827">
        <v>1</v>
      </c>
      <c r="T4120" s="826">
        <v>0.5</v>
      </c>
      <c r="U4120" s="828">
        <v>1</v>
      </c>
    </row>
    <row r="4121" spans="1:21" ht="14.45" customHeight="1" x14ac:dyDescent="0.2">
      <c r="A4121" s="821">
        <v>21</v>
      </c>
      <c r="B4121" s="822" t="s">
        <v>3465</v>
      </c>
      <c r="C4121" s="822" t="s">
        <v>3471</v>
      </c>
      <c r="D4121" s="823" t="s">
        <v>6113</v>
      </c>
      <c r="E4121" s="824" t="s">
        <v>3515</v>
      </c>
      <c r="F4121" s="822" t="s">
        <v>3466</v>
      </c>
      <c r="G4121" s="822" t="s">
        <v>4363</v>
      </c>
      <c r="H4121" s="822" t="s">
        <v>329</v>
      </c>
      <c r="I4121" s="822" t="s">
        <v>4364</v>
      </c>
      <c r="J4121" s="822" t="s">
        <v>4365</v>
      </c>
      <c r="K4121" s="822" t="s">
        <v>4366</v>
      </c>
      <c r="L4121" s="825">
        <v>73.83</v>
      </c>
      <c r="M4121" s="825">
        <v>147.66</v>
      </c>
      <c r="N4121" s="822">
        <v>2</v>
      </c>
      <c r="O4121" s="826">
        <v>1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21</v>
      </c>
      <c r="B4122" s="822" t="s">
        <v>3465</v>
      </c>
      <c r="C4122" s="822" t="s">
        <v>3471</v>
      </c>
      <c r="D4122" s="823" t="s">
        <v>6113</v>
      </c>
      <c r="E4122" s="824" t="s">
        <v>3515</v>
      </c>
      <c r="F4122" s="822" t="s">
        <v>3466</v>
      </c>
      <c r="G4122" s="822" t="s">
        <v>5928</v>
      </c>
      <c r="H4122" s="822" t="s">
        <v>329</v>
      </c>
      <c r="I4122" s="822" t="s">
        <v>5929</v>
      </c>
      <c r="J4122" s="822" t="s">
        <v>5930</v>
      </c>
      <c r="K4122" s="822" t="s">
        <v>5931</v>
      </c>
      <c r="L4122" s="825">
        <v>102.9</v>
      </c>
      <c r="M4122" s="825">
        <v>102.9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21</v>
      </c>
      <c r="B4123" s="822" t="s">
        <v>3465</v>
      </c>
      <c r="C4123" s="822" t="s">
        <v>3471</v>
      </c>
      <c r="D4123" s="823" t="s">
        <v>6113</v>
      </c>
      <c r="E4123" s="824" t="s">
        <v>3515</v>
      </c>
      <c r="F4123" s="822" t="s">
        <v>3466</v>
      </c>
      <c r="G4123" s="822" t="s">
        <v>5932</v>
      </c>
      <c r="H4123" s="822" t="s">
        <v>329</v>
      </c>
      <c r="I4123" s="822" t="s">
        <v>5933</v>
      </c>
      <c r="J4123" s="822" t="s">
        <v>5934</v>
      </c>
      <c r="K4123" s="822" t="s">
        <v>5935</v>
      </c>
      <c r="L4123" s="825">
        <v>132.97999999999999</v>
      </c>
      <c r="M4123" s="825">
        <v>132.97999999999999</v>
      </c>
      <c r="N4123" s="822">
        <v>1</v>
      </c>
      <c r="O4123" s="826">
        <v>1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21</v>
      </c>
      <c r="B4124" s="822" t="s">
        <v>3465</v>
      </c>
      <c r="C4124" s="822" t="s">
        <v>3471</v>
      </c>
      <c r="D4124" s="823" t="s">
        <v>6113</v>
      </c>
      <c r="E4124" s="824" t="s">
        <v>3515</v>
      </c>
      <c r="F4124" s="822" t="s">
        <v>3466</v>
      </c>
      <c r="G4124" s="822" t="s">
        <v>3873</v>
      </c>
      <c r="H4124" s="822" t="s">
        <v>329</v>
      </c>
      <c r="I4124" s="822" t="s">
        <v>3874</v>
      </c>
      <c r="J4124" s="822" t="s">
        <v>833</v>
      </c>
      <c r="K4124" s="822" t="s">
        <v>834</v>
      </c>
      <c r="L4124" s="825">
        <v>38.5</v>
      </c>
      <c r="M4124" s="825">
        <v>231</v>
      </c>
      <c r="N4124" s="822">
        <v>6</v>
      </c>
      <c r="O4124" s="826">
        <v>2</v>
      </c>
      <c r="P4124" s="825">
        <v>38.5</v>
      </c>
      <c r="Q4124" s="827">
        <v>0.16666666666666666</v>
      </c>
      <c r="R4124" s="822">
        <v>1</v>
      </c>
      <c r="S4124" s="827">
        <v>0.16666666666666666</v>
      </c>
      <c r="T4124" s="826">
        <v>0.5</v>
      </c>
      <c r="U4124" s="828">
        <v>0.25</v>
      </c>
    </row>
    <row r="4125" spans="1:21" ht="14.45" customHeight="1" x14ac:dyDescent="0.2">
      <c r="A4125" s="821">
        <v>21</v>
      </c>
      <c r="B4125" s="822" t="s">
        <v>3465</v>
      </c>
      <c r="C4125" s="822" t="s">
        <v>3471</v>
      </c>
      <c r="D4125" s="823" t="s">
        <v>6113</v>
      </c>
      <c r="E4125" s="824" t="s">
        <v>3515</v>
      </c>
      <c r="F4125" s="822" t="s">
        <v>3466</v>
      </c>
      <c r="G4125" s="822" t="s">
        <v>3900</v>
      </c>
      <c r="H4125" s="822" t="s">
        <v>329</v>
      </c>
      <c r="I4125" s="822" t="s">
        <v>3901</v>
      </c>
      <c r="J4125" s="822" t="s">
        <v>673</v>
      </c>
      <c r="K4125" s="822" t="s">
        <v>3902</v>
      </c>
      <c r="L4125" s="825">
        <v>73.150000000000006</v>
      </c>
      <c r="M4125" s="825">
        <v>73.150000000000006</v>
      </c>
      <c r="N4125" s="822">
        <v>1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21</v>
      </c>
      <c r="B4126" s="822" t="s">
        <v>3465</v>
      </c>
      <c r="C4126" s="822" t="s">
        <v>3471</v>
      </c>
      <c r="D4126" s="823" t="s">
        <v>6113</v>
      </c>
      <c r="E4126" s="824" t="s">
        <v>3515</v>
      </c>
      <c r="F4126" s="822" t="s">
        <v>3466</v>
      </c>
      <c r="G4126" s="822" t="s">
        <v>3900</v>
      </c>
      <c r="H4126" s="822" t="s">
        <v>329</v>
      </c>
      <c r="I4126" s="822" t="s">
        <v>3903</v>
      </c>
      <c r="J4126" s="822" t="s">
        <v>673</v>
      </c>
      <c r="K4126" s="822" t="s">
        <v>674</v>
      </c>
      <c r="L4126" s="825">
        <v>109.72</v>
      </c>
      <c r="M4126" s="825">
        <v>109.72</v>
      </c>
      <c r="N4126" s="822">
        <v>1</v>
      </c>
      <c r="O4126" s="826">
        <v>0.5</v>
      </c>
      <c r="P4126" s="825">
        <v>109.72</v>
      </c>
      <c r="Q4126" s="827">
        <v>1</v>
      </c>
      <c r="R4126" s="822">
        <v>1</v>
      </c>
      <c r="S4126" s="827">
        <v>1</v>
      </c>
      <c r="T4126" s="826">
        <v>0.5</v>
      </c>
      <c r="U4126" s="828">
        <v>1</v>
      </c>
    </row>
    <row r="4127" spans="1:21" ht="14.45" customHeight="1" x14ac:dyDescent="0.2">
      <c r="A4127" s="821">
        <v>21</v>
      </c>
      <c r="B4127" s="822" t="s">
        <v>3465</v>
      </c>
      <c r="C4127" s="822" t="s">
        <v>3471</v>
      </c>
      <c r="D4127" s="823" t="s">
        <v>6113</v>
      </c>
      <c r="E4127" s="824" t="s">
        <v>3515</v>
      </c>
      <c r="F4127" s="822" t="s">
        <v>3466</v>
      </c>
      <c r="G4127" s="822" t="s">
        <v>3567</v>
      </c>
      <c r="H4127" s="822" t="s">
        <v>329</v>
      </c>
      <c r="I4127" s="822" t="s">
        <v>3568</v>
      </c>
      <c r="J4127" s="822" t="s">
        <v>984</v>
      </c>
      <c r="K4127" s="822" t="s">
        <v>1340</v>
      </c>
      <c r="L4127" s="825">
        <v>163.54</v>
      </c>
      <c r="M4127" s="825">
        <v>1308.32</v>
      </c>
      <c r="N4127" s="822">
        <v>8</v>
      </c>
      <c r="O4127" s="826">
        <v>3</v>
      </c>
      <c r="P4127" s="825">
        <v>1308.32</v>
      </c>
      <c r="Q4127" s="827">
        <v>1</v>
      </c>
      <c r="R4127" s="822">
        <v>8</v>
      </c>
      <c r="S4127" s="827">
        <v>1</v>
      </c>
      <c r="T4127" s="826">
        <v>3</v>
      </c>
      <c r="U4127" s="828">
        <v>1</v>
      </c>
    </row>
    <row r="4128" spans="1:21" ht="14.45" customHeight="1" x14ac:dyDescent="0.2">
      <c r="A4128" s="821">
        <v>21</v>
      </c>
      <c r="B4128" s="822" t="s">
        <v>3465</v>
      </c>
      <c r="C4128" s="822" t="s">
        <v>3471</v>
      </c>
      <c r="D4128" s="823" t="s">
        <v>6113</v>
      </c>
      <c r="E4128" s="824" t="s">
        <v>3515</v>
      </c>
      <c r="F4128" s="822" t="s">
        <v>3466</v>
      </c>
      <c r="G4128" s="822" t="s">
        <v>3905</v>
      </c>
      <c r="H4128" s="822" t="s">
        <v>662</v>
      </c>
      <c r="I4128" s="822" t="s">
        <v>5105</v>
      </c>
      <c r="J4128" s="822" t="s">
        <v>5106</v>
      </c>
      <c r="K4128" s="822" t="s">
        <v>3064</v>
      </c>
      <c r="L4128" s="825">
        <v>1520.46</v>
      </c>
      <c r="M4128" s="825">
        <v>1520.46</v>
      </c>
      <c r="N4128" s="822">
        <v>1</v>
      </c>
      <c r="O4128" s="826">
        <v>0.5</v>
      </c>
      <c r="P4128" s="825">
        <v>1520.46</v>
      </c>
      <c r="Q4128" s="827">
        <v>1</v>
      </c>
      <c r="R4128" s="822">
        <v>1</v>
      </c>
      <c r="S4128" s="827">
        <v>1</v>
      </c>
      <c r="T4128" s="826">
        <v>0.5</v>
      </c>
      <c r="U4128" s="828">
        <v>1</v>
      </c>
    </row>
    <row r="4129" spans="1:21" ht="14.45" customHeight="1" x14ac:dyDescent="0.2">
      <c r="A4129" s="821">
        <v>21</v>
      </c>
      <c r="B4129" s="822" t="s">
        <v>3465</v>
      </c>
      <c r="C4129" s="822" t="s">
        <v>3471</v>
      </c>
      <c r="D4129" s="823" t="s">
        <v>6113</v>
      </c>
      <c r="E4129" s="824" t="s">
        <v>3515</v>
      </c>
      <c r="F4129" s="822" t="s">
        <v>3466</v>
      </c>
      <c r="G4129" s="822" t="s">
        <v>3914</v>
      </c>
      <c r="H4129" s="822" t="s">
        <v>329</v>
      </c>
      <c r="I4129" s="822" t="s">
        <v>3917</v>
      </c>
      <c r="J4129" s="822" t="s">
        <v>3916</v>
      </c>
      <c r="K4129" s="822" t="s">
        <v>1952</v>
      </c>
      <c r="L4129" s="825">
        <v>0</v>
      </c>
      <c r="M4129" s="825">
        <v>0</v>
      </c>
      <c r="N4129" s="822">
        <v>3</v>
      </c>
      <c r="O4129" s="826">
        <v>1.5</v>
      </c>
      <c r="P4129" s="825">
        <v>0</v>
      </c>
      <c r="Q4129" s="827"/>
      <c r="R4129" s="822">
        <v>2</v>
      </c>
      <c r="S4129" s="827">
        <v>0.66666666666666663</v>
      </c>
      <c r="T4129" s="826">
        <v>1</v>
      </c>
      <c r="U4129" s="828">
        <v>0.66666666666666663</v>
      </c>
    </row>
    <row r="4130" spans="1:21" ht="14.45" customHeight="1" x14ac:dyDescent="0.2">
      <c r="A4130" s="821">
        <v>21</v>
      </c>
      <c r="B4130" s="822" t="s">
        <v>3465</v>
      </c>
      <c r="C4130" s="822" t="s">
        <v>3471</v>
      </c>
      <c r="D4130" s="823" t="s">
        <v>6113</v>
      </c>
      <c r="E4130" s="824" t="s">
        <v>3515</v>
      </c>
      <c r="F4130" s="822" t="s">
        <v>3466</v>
      </c>
      <c r="G4130" s="822" t="s">
        <v>3919</v>
      </c>
      <c r="H4130" s="822" t="s">
        <v>662</v>
      </c>
      <c r="I4130" s="822" t="s">
        <v>3920</v>
      </c>
      <c r="J4130" s="822" t="s">
        <v>3921</v>
      </c>
      <c r="K4130" s="822" t="s">
        <v>776</v>
      </c>
      <c r="L4130" s="825">
        <v>219.25</v>
      </c>
      <c r="M4130" s="825">
        <v>1315.5</v>
      </c>
      <c r="N4130" s="822">
        <v>6</v>
      </c>
      <c r="O4130" s="826">
        <v>2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21</v>
      </c>
      <c r="B4131" s="822" t="s">
        <v>3465</v>
      </c>
      <c r="C4131" s="822" t="s">
        <v>3471</v>
      </c>
      <c r="D4131" s="823" t="s">
        <v>6113</v>
      </c>
      <c r="E4131" s="824" t="s">
        <v>3515</v>
      </c>
      <c r="F4131" s="822" t="s">
        <v>3466</v>
      </c>
      <c r="G4131" s="822" t="s">
        <v>4403</v>
      </c>
      <c r="H4131" s="822" t="s">
        <v>329</v>
      </c>
      <c r="I4131" s="822" t="s">
        <v>5822</v>
      </c>
      <c r="J4131" s="822" t="s">
        <v>5823</v>
      </c>
      <c r="K4131" s="822" t="s">
        <v>4405</v>
      </c>
      <c r="L4131" s="825">
        <v>38.56</v>
      </c>
      <c r="M4131" s="825">
        <v>38.56</v>
      </c>
      <c r="N4131" s="822">
        <v>1</v>
      </c>
      <c r="O4131" s="826">
        <v>0.5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21</v>
      </c>
      <c r="B4132" s="822" t="s">
        <v>3465</v>
      </c>
      <c r="C4132" s="822" t="s">
        <v>3471</v>
      </c>
      <c r="D4132" s="823" t="s">
        <v>6113</v>
      </c>
      <c r="E4132" s="824" t="s">
        <v>3515</v>
      </c>
      <c r="F4132" s="822" t="s">
        <v>3466</v>
      </c>
      <c r="G4132" s="822" t="s">
        <v>4403</v>
      </c>
      <c r="H4132" s="822" t="s">
        <v>329</v>
      </c>
      <c r="I4132" s="822" t="s">
        <v>4404</v>
      </c>
      <c r="J4132" s="822" t="s">
        <v>914</v>
      </c>
      <c r="K4132" s="822" t="s">
        <v>4405</v>
      </c>
      <c r="L4132" s="825">
        <v>38.56</v>
      </c>
      <c r="M4132" s="825">
        <v>77.12</v>
      </c>
      <c r="N4132" s="822">
        <v>2</v>
      </c>
      <c r="O4132" s="826">
        <v>1.5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21</v>
      </c>
      <c r="B4133" s="822" t="s">
        <v>3465</v>
      </c>
      <c r="C4133" s="822" t="s">
        <v>3471</v>
      </c>
      <c r="D4133" s="823" t="s">
        <v>6113</v>
      </c>
      <c r="E4133" s="824" t="s">
        <v>3515</v>
      </c>
      <c r="F4133" s="822" t="s">
        <v>3466</v>
      </c>
      <c r="G4133" s="822" t="s">
        <v>3945</v>
      </c>
      <c r="H4133" s="822" t="s">
        <v>662</v>
      </c>
      <c r="I4133" s="822" t="s">
        <v>3356</v>
      </c>
      <c r="J4133" s="822" t="s">
        <v>2685</v>
      </c>
      <c r="K4133" s="822" t="s">
        <v>2332</v>
      </c>
      <c r="L4133" s="825">
        <v>86.43</v>
      </c>
      <c r="M4133" s="825">
        <v>86.43</v>
      </c>
      <c r="N4133" s="822">
        <v>1</v>
      </c>
      <c r="O4133" s="826">
        <v>0.5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21</v>
      </c>
      <c r="B4134" s="822" t="s">
        <v>3465</v>
      </c>
      <c r="C4134" s="822" t="s">
        <v>3471</v>
      </c>
      <c r="D4134" s="823" t="s">
        <v>6113</v>
      </c>
      <c r="E4134" s="824" t="s">
        <v>3515</v>
      </c>
      <c r="F4134" s="822" t="s">
        <v>3466</v>
      </c>
      <c r="G4134" s="822" t="s">
        <v>3530</v>
      </c>
      <c r="H4134" s="822" t="s">
        <v>329</v>
      </c>
      <c r="I4134" s="822" t="s">
        <v>3531</v>
      </c>
      <c r="J4134" s="822" t="s">
        <v>862</v>
      </c>
      <c r="K4134" s="822" t="s">
        <v>3532</v>
      </c>
      <c r="L4134" s="825">
        <v>53.57</v>
      </c>
      <c r="M4134" s="825">
        <v>2732.07</v>
      </c>
      <c r="N4134" s="822">
        <v>51</v>
      </c>
      <c r="O4134" s="826">
        <v>23.5</v>
      </c>
      <c r="P4134" s="825">
        <v>1178.5400000000004</v>
      </c>
      <c r="Q4134" s="827">
        <v>0.43137254901960798</v>
      </c>
      <c r="R4134" s="822">
        <v>22</v>
      </c>
      <c r="S4134" s="827">
        <v>0.43137254901960786</v>
      </c>
      <c r="T4134" s="826">
        <v>11.5</v>
      </c>
      <c r="U4134" s="828">
        <v>0.48936170212765956</v>
      </c>
    </row>
    <row r="4135" spans="1:21" ht="14.45" customHeight="1" x14ac:dyDescent="0.2">
      <c r="A4135" s="821">
        <v>21</v>
      </c>
      <c r="B4135" s="822" t="s">
        <v>3465</v>
      </c>
      <c r="C4135" s="822" t="s">
        <v>3471</v>
      </c>
      <c r="D4135" s="823" t="s">
        <v>6113</v>
      </c>
      <c r="E4135" s="824" t="s">
        <v>3515</v>
      </c>
      <c r="F4135" s="822" t="s">
        <v>3466</v>
      </c>
      <c r="G4135" s="822" t="s">
        <v>4406</v>
      </c>
      <c r="H4135" s="822" t="s">
        <v>662</v>
      </c>
      <c r="I4135" s="822" t="s">
        <v>2752</v>
      </c>
      <c r="J4135" s="822" t="s">
        <v>757</v>
      </c>
      <c r="K4135" s="822" t="s">
        <v>758</v>
      </c>
      <c r="L4135" s="825">
        <v>38.04</v>
      </c>
      <c r="M4135" s="825">
        <v>38.04</v>
      </c>
      <c r="N4135" s="822">
        <v>1</v>
      </c>
      <c r="O4135" s="826">
        <v>0.5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21</v>
      </c>
      <c r="B4136" s="822" t="s">
        <v>3465</v>
      </c>
      <c r="C4136" s="822" t="s">
        <v>3471</v>
      </c>
      <c r="D4136" s="823" t="s">
        <v>6113</v>
      </c>
      <c r="E4136" s="824" t="s">
        <v>3515</v>
      </c>
      <c r="F4136" s="822" t="s">
        <v>3466</v>
      </c>
      <c r="G4136" s="822" t="s">
        <v>4406</v>
      </c>
      <c r="H4136" s="822" t="s">
        <v>662</v>
      </c>
      <c r="I4136" s="822" t="s">
        <v>2753</v>
      </c>
      <c r="J4136" s="822" t="s">
        <v>757</v>
      </c>
      <c r="K4136" s="822" t="s">
        <v>762</v>
      </c>
      <c r="L4136" s="825">
        <v>10.65</v>
      </c>
      <c r="M4136" s="825">
        <v>10.65</v>
      </c>
      <c r="N4136" s="822">
        <v>1</v>
      </c>
      <c r="O4136" s="826">
        <v>0.5</v>
      </c>
      <c r="P4136" s="825">
        <v>10.65</v>
      </c>
      <c r="Q4136" s="827">
        <v>1</v>
      </c>
      <c r="R4136" s="822">
        <v>1</v>
      </c>
      <c r="S4136" s="827">
        <v>1</v>
      </c>
      <c r="T4136" s="826">
        <v>0.5</v>
      </c>
      <c r="U4136" s="828">
        <v>1</v>
      </c>
    </row>
    <row r="4137" spans="1:21" ht="14.45" customHeight="1" x14ac:dyDescent="0.2">
      <c r="A4137" s="821">
        <v>21</v>
      </c>
      <c r="B4137" s="822" t="s">
        <v>3465</v>
      </c>
      <c r="C4137" s="822" t="s">
        <v>3471</v>
      </c>
      <c r="D4137" s="823" t="s">
        <v>6113</v>
      </c>
      <c r="E4137" s="824" t="s">
        <v>3515</v>
      </c>
      <c r="F4137" s="822" t="s">
        <v>3466</v>
      </c>
      <c r="G4137" s="822" t="s">
        <v>3950</v>
      </c>
      <c r="H4137" s="822" t="s">
        <v>329</v>
      </c>
      <c r="I4137" s="822" t="s">
        <v>3951</v>
      </c>
      <c r="J4137" s="822" t="s">
        <v>1759</v>
      </c>
      <c r="K4137" s="822" t="s">
        <v>3952</v>
      </c>
      <c r="L4137" s="825">
        <v>34.19</v>
      </c>
      <c r="M4137" s="825">
        <v>68.38</v>
      </c>
      <c r="N4137" s="822">
        <v>2</v>
      </c>
      <c r="O4137" s="826">
        <v>1</v>
      </c>
      <c r="P4137" s="825">
        <v>68.38</v>
      </c>
      <c r="Q4137" s="827">
        <v>1</v>
      </c>
      <c r="R4137" s="822">
        <v>2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21</v>
      </c>
      <c r="B4138" s="822" t="s">
        <v>3465</v>
      </c>
      <c r="C4138" s="822" t="s">
        <v>3471</v>
      </c>
      <c r="D4138" s="823" t="s">
        <v>6113</v>
      </c>
      <c r="E4138" s="824" t="s">
        <v>3515</v>
      </c>
      <c r="F4138" s="822" t="s">
        <v>3466</v>
      </c>
      <c r="G4138" s="822" t="s">
        <v>3957</v>
      </c>
      <c r="H4138" s="822" t="s">
        <v>329</v>
      </c>
      <c r="I4138" s="822" t="s">
        <v>3958</v>
      </c>
      <c r="J4138" s="822" t="s">
        <v>1278</v>
      </c>
      <c r="K4138" s="822" t="s">
        <v>1280</v>
      </c>
      <c r="L4138" s="825">
        <v>80.53</v>
      </c>
      <c r="M4138" s="825">
        <v>402.65</v>
      </c>
      <c r="N4138" s="822">
        <v>5</v>
      </c>
      <c r="O4138" s="826">
        <v>2.5</v>
      </c>
      <c r="P4138" s="825">
        <v>80.53</v>
      </c>
      <c r="Q4138" s="827">
        <v>0.2</v>
      </c>
      <c r="R4138" s="822">
        <v>1</v>
      </c>
      <c r="S4138" s="827">
        <v>0.2</v>
      </c>
      <c r="T4138" s="826">
        <v>0.5</v>
      </c>
      <c r="U4138" s="828">
        <v>0.2</v>
      </c>
    </row>
    <row r="4139" spans="1:21" ht="14.45" customHeight="1" x14ac:dyDescent="0.2">
      <c r="A4139" s="821">
        <v>21</v>
      </c>
      <c r="B4139" s="822" t="s">
        <v>3465</v>
      </c>
      <c r="C4139" s="822" t="s">
        <v>3471</v>
      </c>
      <c r="D4139" s="823" t="s">
        <v>6113</v>
      </c>
      <c r="E4139" s="824" t="s">
        <v>3515</v>
      </c>
      <c r="F4139" s="822" t="s">
        <v>3466</v>
      </c>
      <c r="G4139" s="822" t="s">
        <v>3957</v>
      </c>
      <c r="H4139" s="822" t="s">
        <v>662</v>
      </c>
      <c r="I4139" s="822" t="s">
        <v>4411</v>
      </c>
      <c r="J4139" s="822" t="s">
        <v>4412</v>
      </c>
      <c r="K4139" s="822" t="s">
        <v>3322</v>
      </c>
      <c r="L4139" s="825">
        <v>161.06</v>
      </c>
      <c r="M4139" s="825">
        <v>644.24</v>
      </c>
      <c r="N4139" s="822">
        <v>4</v>
      </c>
      <c r="O4139" s="826">
        <v>1.5</v>
      </c>
      <c r="P4139" s="825">
        <v>322.12</v>
      </c>
      <c r="Q4139" s="827">
        <v>0.5</v>
      </c>
      <c r="R4139" s="822">
        <v>2</v>
      </c>
      <c r="S4139" s="827">
        <v>0.5</v>
      </c>
      <c r="T4139" s="826">
        <v>1</v>
      </c>
      <c r="U4139" s="828">
        <v>0.66666666666666663</v>
      </c>
    </row>
    <row r="4140" spans="1:21" ht="14.45" customHeight="1" x14ac:dyDescent="0.2">
      <c r="A4140" s="821">
        <v>21</v>
      </c>
      <c r="B4140" s="822" t="s">
        <v>3465</v>
      </c>
      <c r="C4140" s="822" t="s">
        <v>3471</v>
      </c>
      <c r="D4140" s="823" t="s">
        <v>6113</v>
      </c>
      <c r="E4140" s="824" t="s">
        <v>3515</v>
      </c>
      <c r="F4140" s="822" t="s">
        <v>3466</v>
      </c>
      <c r="G4140" s="822" t="s">
        <v>3544</v>
      </c>
      <c r="H4140" s="822" t="s">
        <v>329</v>
      </c>
      <c r="I4140" s="822" t="s">
        <v>3961</v>
      </c>
      <c r="J4140" s="822" t="s">
        <v>1286</v>
      </c>
      <c r="K4140" s="822" t="s">
        <v>1289</v>
      </c>
      <c r="L4140" s="825">
        <v>60.1</v>
      </c>
      <c r="M4140" s="825">
        <v>420.7</v>
      </c>
      <c r="N4140" s="822">
        <v>7</v>
      </c>
      <c r="O4140" s="826">
        <v>2</v>
      </c>
      <c r="P4140" s="825">
        <v>120.2</v>
      </c>
      <c r="Q4140" s="827">
        <v>0.28571428571428575</v>
      </c>
      <c r="R4140" s="822">
        <v>2</v>
      </c>
      <c r="S4140" s="827">
        <v>0.2857142857142857</v>
      </c>
      <c r="T4140" s="826">
        <v>1</v>
      </c>
      <c r="U4140" s="828">
        <v>0.5</v>
      </c>
    </row>
    <row r="4141" spans="1:21" ht="14.45" customHeight="1" x14ac:dyDescent="0.2">
      <c r="A4141" s="821">
        <v>21</v>
      </c>
      <c r="B4141" s="822" t="s">
        <v>3465</v>
      </c>
      <c r="C4141" s="822" t="s">
        <v>3471</v>
      </c>
      <c r="D4141" s="823" t="s">
        <v>6113</v>
      </c>
      <c r="E4141" s="824" t="s">
        <v>3515</v>
      </c>
      <c r="F4141" s="822" t="s">
        <v>3466</v>
      </c>
      <c r="G4141" s="822" t="s">
        <v>3533</v>
      </c>
      <c r="H4141" s="822" t="s">
        <v>662</v>
      </c>
      <c r="I4141" s="822" t="s">
        <v>2707</v>
      </c>
      <c r="J4141" s="822" t="s">
        <v>1021</v>
      </c>
      <c r="K4141" s="822" t="s">
        <v>2708</v>
      </c>
      <c r="L4141" s="825">
        <v>2309.36</v>
      </c>
      <c r="M4141" s="825">
        <v>43877.840000000004</v>
      </c>
      <c r="N4141" s="822">
        <v>19</v>
      </c>
      <c r="O4141" s="826">
        <v>5</v>
      </c>
      <c r="P4141" s="825">
        <v>36949.760000000002</v>
      </c>
      <c r="Q4141" s="827">
        <v>0.84210526315789469</v>
      </c>
      <c r="R4141" s="822">
        <v>16</v>
      </c>
      <c r="S4141" s="827">
        <v>0.84210526315789469</v>
      </c>
      <c r="T4141" s="826">
        <v>4</v>
      </c>
      <c r="U4141" s="828">
        <v>0.8</v>
      </c>
    </row>
    <row r="4142" spans="1:21" ht="14.45" customHeight="1" x14ac:dyDescent="0.2">
      <c r="A4142" s="821">
        <v>21</v>
      </c>
      <c r="B4142" s="822" t="s">
        <v>3465</v>
      </c>
      <c r="C4142" s="822" t="s">
        <v>3471</v>
      </c>
      <c r="D4142" s="823" t="s">
        <v>6113</v>
      </c>
      <c r="E4142" s="824" t="s">
        <v>3515</v>
      </c>
      <c r="F4142" s="822" t="s">
        <v>3466</v>
      </c>
      <c r="G4142" s="822" t="s">
        <v>3533</v>
      </c>
      <c r="H4142" s="822" t="s">
        <v>662</v>
      </c>
      <c r="I4142" s="822" t="s">
        <v>2703</v>
      </c>
      <c r="J4142" s="822" t="s">
        <v>1021</v>
      </c>
      <c r="K4142" s="822" t="s">
        <v>2704</v>
      </c>
      <c r="L4142" s="825">
        <v>1385.62</v>
      </c>
      <c r="M4142" s="825">
        <v>24941.16</v>
      </c>
      <c r="N4142" s="822">
        <v>18</v>
      </c>
      <c r="O4142" s="826">
        <v>5</v>
      </c>
      <c r="P4142" s="825">
        <v>15241.82</v>
      </c>
      <c r="Q4142" s="827">
        <v>0.61111111111111105</v>
      </c>
      <c r="R4142" s="822">
        <v>11</v>
      </c>
      <c r="S4142" s="827">
        <v>0.61111111111111116</v>
      </c>
      <c r="T4142" s="826">
        <v>2.5</v>
      </c>
      <c r="U4142" s="828">
        <v>0.5</v>
      </c>
    </row>
    <row r="4143" spans="1:21" ht="14.45" customHeight="1" x14ac:dyDescent="0.2">
      <c r="A4143" s="821">
        <v>21</v>
      </c>
      <c r="B4143" s="822" t="s">
        <v>3465</v>
      </c>
      <c r="C4143" s="822" t="s">
        <v>3471</v>
      </c>
      <c r="D4143" s="823" t="s">
        <v>6113</v>
      </c>
      <c r="E4143" s="824" t="s">
        <v>3515</v>
      </c>
      <c r="F4143" s="822" t="s">
        <v>3466</v>
      </c>
      <c r="G4143" s="822" t="s">
        <v>3533</v>
      </c>
      <c r="H4143" s="822" t="s">
        <v>662</v>
      </c>
      <c r="I4143" s="822" t="s">
        <v>2710</v>
      </c>
      <c r="J4143" s="822" t="s">
        <v>1016</v>
      </c>
      <c r="K4143" s="822" t="s">
        <v>2711</v>
      </c>
      <c r="L4143" s="825">
        <v>736.33</v>
      </c>
      <c r="M4143" s="825">
        <v>1472.66</v>
      </c>
      <c r="N4143" s="822">
        <v>2</v>
      </c>
      <c r="O4143" s="826">
        <v>1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21</v>
      </c>
      <c r="B4144" s="822" t="s">
        <v>3465</v>
      </c>
      <c r="C4144" s="822" t="s">
        <v>3471</v>
      </c>
      <c r="D4144" s="823" t="s">
        <v>6113</v>
      </c>
      <c r="E4144" s="824" t="s">
        <v>3515</v>
      </c>
      <c r="F4144" s="822" t="s">
        <v>3466</v>
      </c>
      <c r="G4144" s="822" t="s">
        <v>3533</v>
      </c>
      <c r="H4144" s="822" t="s">
        <v>662</v>
      </c>
      <c r="I4144" s="822" t="s">
        <v>2714</v>
      </c>
      <c r="J4144" s="822" t="s">
        <v>1016</v>
      </c>
      <c r="K4144" s="822" t="s">
        <v>1018</v>
      </c>
      <c r="L4144" s="825">
        <v>490.89</v>
      </c>
      <c r="M4144" s="825">
        <v>4908.8999999999996</v>
      </c>
      <c r="N4144" s="822">
        <v>10</v>
      </c>
      <c r="O4144" s="826">
        <v>3.5</v>
      </c>
      <c r="P4144" s="825">
        <v>1472.67</v>
      </c>
      <c r="Q4144" s="827">
        <v>0.30000000000000004</v>
      </c>
      <c r="R4144" s="822">
        <v>3</v>
      </c>
      <c r="S4144" s="827">
        <v>0.3</v>
      </c>
      <c r="T4144" s="826">
        <v>1.5</v>
      </c>
      <c r="U4144" s="828">
        <v>0.42857142857142855</v>
      </c>
    </row>
    <row r="4145" spans="1:21" ht="14.45" customHeight="1" x14ac:dyDescent="0.2">
      <c r="A4145" s="821">
        <v>21</v>
      </c>
      <c r="B4145" s="822" t="s">
        <v>3465</v>
      </c>
      <c r="C4145" s="822" t="s">
        <v>3471</v>
      </c>
      <c r="D4145" s="823" t="s">
        <v>6113</v>
      </c>
      <c r="E4145" s="824" t="s">
        <v>3515</v>
      </c>
      <c r="F4145" s="822" t="s">
        <v>3466</v>
      </c>
      <c r="G4145" s="822" t="s">
        <v>3533</v>
      </c>
      <c r="H4145" s="822" t="s">
        <v>662</v>
      </c>
      <c r="I4145" s="822" t="s">
        <v>2705</v>
      </c>
      <c r="J4145" s="822" t="s">
        <v>1021</v>
      </c>
      <c r="K4145" s="822" t="s">
        <v>2706</v>
      </c>
      <c r="L4145" s="825">
        <v>1847.49</v>
      </c>
      <c r="M4145" s="825">
        <v>38797.290000000008</v>
      </c>
      <c r="N4145" s="822">
        <v>21</v>
      </c>
      <c r="O4145" s="826">
        <v>5.5</v>
      </c>
      <c r="P4145" s="825">
        <v>25864.860000000004</v>
      </c>
      <c r="Q4145" s="827">
        <v>0.66666666666666663</v>
      </c>
      <c r="R4145" s="822">
        <v>14</v>
      </c>
      <c r="S4145" s="827">
        <v>0.66666666666666663</v>
      </c>
      <c r="T4145" s="826">
        <v>3</v>
      </c>
      <c r="U4145" s="828">
        <v>0.54545454545454541</v>
      </c>
    </row>
    <row r="4146" spans="1:21" ht="14.45" customHeight="1" x14ac:dyDescent="0.2">
      <c r="A4146" s="821">
        <v>21</v>
      </c>
      <c r="B4146" s="822" t="s">
        <v>3465</v>
      </c>
      <c r="C4146" s="822" t="s">
        <v>3471</v>
      </c>
      <c r="D4146" s="823" t="s">
        <v>6113</v>
      </c>
      <c r="E4146" s="824" t="s">
        <v>3515</v>
      </c>
      <c r="F4146" s="822" t="s">
        <v>3466</v>
      </c>
      <c r="G4146" s="822" t="s">
        <v>3533</v>
      </c>
      <c r="H4146" s="822" t="s">
        <v>662</v>
      </c>
      <c r="I4146" s="822" t="s">
        <v>2712</v>
      </c>
      <c r="J4146" s="822" t="s">
        <v>1016</v>
      </c>
      <c r="K4146" s="822" t="s">
        <v>2713</v>
      </c>
      <c r="L4146" s="825">
        <v>1154.68</v>
      </c>
      <c r="M4146" s="825">
        <v>2309.36</v>
      </c>
      <c r="N4146" s="822">
        <v>2</v>
      </c>
      <c r="O4146" s="826">
        <v>0.5</v>
      </c>
      <c r="P4146" s="825">
        <v>2309.36</v>
      </c>
      <c r="Q4146" s="827">
        <v>1</v>
      </c>
      <c r="R4146" s="822">
        <v>2</v>
      </c>
      <c r="S4146" s="827">
        <v>1</v>
      </c>
      <c r="T4146" s="826">
        <v>0.5</v>
      </c>
      <c r="U4146" s="828">
        <v>1</v>
      </c>
    </row>
    <row r="4147" spans="1:21" ht="14.45" customHeight="1" x14ac:dyDescent="0.2">
      <c r="A4147" s="821">
        <v>21</v>
      </c>
      <c r="B4147" s="822" t="s">
        <v>3465</v>
      </c>
      <c r="C4147" s="822" t="s">
        <v>3471</v>
      </c>
      <c r="D4147" s="823" t="s">
        <v>6113</v>
      </c>
      <c r="E4147" s="824" t="s">
        <v>3515</v>
      </c>
      <c r="F4147" s="822" t="s">
        <v>3466</v>
      </c>
      <c r="G4147" s="822" t="s">
        <v>3533</v>
      </c>
      <c r="H4147" s="822" t="s">
        <v>662</v>
      </c>
      <c r="I4147" s="822" t="s">
        <v>2709</v>
      </c>
      <c r="J4147" s="822" t="s">
        <v>1016</v>
      </c>
      <c r="K4147" s="822" t="s">
        <v>1017</v>
      </c>
      <c r="L4147" s="825">
        <v>923.74</v>
      </c>
      <c r="M4147" s="825">
        <v>6466.18</v>
      </c>
      <c r="N4147" s="822">
        <v>7</v>
      </c>
      <c r="O4147" s="826">
        <v>3</v>
      </c>
      <c r="P4147" s="825">
        <v>4618.7000000000007</v>
      </c>
      <c r="Q4147" s="827">
        <v>0.71428571428571441</v>
      </c>
      <c r="R4147" s="822">
        <v>5</v>
      </c>
      <c r="S4147" s="827">
        <v>0.7142857142857143</v>
      </c>
      <c r="T4147" s="826">
        <v>2</v>
      </c>
      <c r="U4147" s="828">
        <v>0.66666666666666663</v>
      </c>
    </row>
    <row r="4148" spans="1:21" ht="14.45" customHeight="1" x14ac:dyDescent="0.2">
      <c r="A4148" s="821">
        <v>21</v>
      </c>
      <c r="B4148" s="822" t="s">
        <v>3465</v>
      </c>
      <c r="C4148" s="822" t="s">
        <v>3471</v>
      </c>
      <c r="D4148" s="823" t="s">
        <v>6113</v>
      </c>
      <c r="E4148" s="824" t="s">
        <v>3515</v>
      </c>
      <c r="F4148" s="822" t="s">
        <v>3466</v>
      </c>
      <c r="G4148" s="822" t="s">
        <v>3533</v>
      </c>
      <c r="H4148" s="822" t="s">
        <v>662</v>
      </c>
      <c r="I4148" s="822" t="s">
        <v>2709</v>
      </c>
      <c r="J4148" s="822" t="s">
        <v>1016</v>
      </c>
      <c r="K4148" s="822" t="s">
        <v>1017</v>
      </c>
      <c r="L4148" s="825">
        <v>923.75</v>
      </c>
      <c r="M4148" s="825">
        <v>2771.25</v>
      </c>
      <c r="N4148" s="822">
        <v>3</v>
      </c>
      <c r="O4148" s="826">
        <v>1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21</v>
      </c>
      <c r="B4149" s="822" t="s">
        <v>3465</v>
      </c>
      <c r="C4149" s="822" t="s">
        <v>3471</v>
      </c>
      <c r="D4149" s="823" t="s">
        <v>6113</v>
      </c>
      <c r="E4149" s="824" t="s">
        <v>3515</v>
      </c>
      <c r="F4149" s="822" t="s">
        <v>3466</v>
      </c>
      <c r="G4149" s="822" t="s">
        <v>3964</v>
      </c>
      <c r="H4149" s="822" t="s">
        <v>329</v>
      </c>
      <c r="I4149" s="822" t="s">
        <v>3968</v>
      </c>
      <c r="J4149" s="822" t="s">
        <v>1329</v>
      </c>
      <c r="K4149" s="822" t="s">
        <v>3969</v>
      </c>
      <c r="L4149" s="825">
        <v>35.25</v>
      </c>
      <c r="M4149" s="825">
        <v>35.25</v>
      </c>
      <c r="N4149" s="822">
        <v>1</v>
      </c>
      <c r="O4149" s="826">
        <v>1</v>
      </c>
      <c r="P4149" s="825">
        <v>35.25</v>
      </c>
      <c r="Q4149" s="827">
        <v>1</v>
      </c>
      <c r="R4149" s="822">
        <v>1</v>
      </c>
      <c r="S4149" s="827">
        <v>1</v>
      </c>
      <c r="T4149" s="826">
        <v>1</v>
      </c>
      <c r="U4149" s="828">
        <v>1</v>
      </c>
    </row>
    <row r="4150" spans="1:21" ht="14.45" customHeight="1" x14ac:dyDescent="0.2">
      <c r="A4150" s="821">
        <v>21</v>
      </c>
      <c r="B4150" s="822" t="s">
        <v>3465</v>
      </c>
      <c r="C4150" s="822" t="s">
        <v>3471</v>
      </c>
      <c r="D4150" s="823" t="s">
        <v>6113</v>
      </c>
      <c r="E4150" s="824" t="s">
        <v>3515</v>
      </c>
      <c r="F4150" s="822" t="s">
        <v>3466</v>
      </c>
      <c r="G4150" s="822" t="s">
        <v>4413</v>
      </c>
      <c r="H4150" s="822" t="s">
        <v>329</v>
      </c>
      <c r="I4150" s="822" t="s">
        <v>4414</v>
      </c>
      <c r="J4150" s="822" t="s">
        <v>4415</v>
      </c>
      <c r="K4150" s="822" t="s">
        <v>703</v>
      </c>
      <c r="L4150" s="825">
        <v>174.59</v>
      </c>
      <c r="M4150" s="825">
        <v>174.59</v>
      </c>
      <c r="N4150" s="822">
        <v>1</v>
      </c>
      <c r="O4150" s="826">
        <v>0.5</v>
      </c>
      <c r="P4150" s="825">
        <v>174.59</v>
      </c>
      <c r="Q4150" s="827">
        <v>1</v>
      </c>
      <c r="R4150" s="822">
        <v>1</v>
      </c>
      <c r="S4150" s="827">
        <v>1</v>
      </c>
      <c r="T4150" s="826">
        <v>0.5</v>
      </c>
      <c r="U4150" s="828">
        <v>1</v>
      </c>
    </row>
    <row r="4151" spans="1:21" ht="14.45" customHeight="1" x14ac:dyDescent="0.2">
      <c r="A4151" s="821">
        <v>21</v>
      </c>
      <c r="B4151" s="822" t="s">
        <v>3465</v>
      </c>
      <c r="C4151" s="822" t="s">
        <v>3471</v>
      </c>
      <c r="D4151" s="823" t="s">
        <v>6113</v>
      </c>
      <c r="E4151" s="824" t="s">
        <v>3515</v>
      </c>
      <c r="F4151" s="822" t="s">
        <v>3466</v>
      </c>
      <c r="G4151" s="822" t="s">
        <v>5626</v>
      </c>
      <c r="H4151" s="822" t="s">
        <v>329</v>
      </c>
      <c r="I4151" s="822" t="s">
        <v>5627</v>
      </c>
      <c r="J4151" s="822" t="s">
        <v>2093</v>
      </c>
      <c r="K4151" s="822" t="s">
        <v>5628</v>
      </c>
      <c r="L4151" s="825">
        <v>73.010000000000005</v>
      </c>
      <c r="M4151" s="825">
        <v>73.010000000000005</v>
      </c>
      <c r="N4151" s="822">
        <v>1</v>
      </c>
      <c r="O4151" s="826">
        <v>1</v>
      </c>
      <c r="P4151" s="825">
        <v>73.010000000000005</v>
      </c>
      <c r="Q4151" s="827">
        <v>1</v>
      </c>
      <c r="R4151" s="822">
        <v>1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21</v>
      </c>
      <c r="B4152" s="822" t="s">
        <v>3465</v>
      </c>
      <c r="C4152" s="822" t="s">
        <v>3471</v>
      </c>
      <c r="D4152" s="823" t="s">
        <v>6113</v>
      </c>
      <c r="E4152" s="824" t="s">
        <v>3515</v>
      </c>
      <c r="F4152" s="822" t="s">
        <v>3466</v>
      </c>
      <c r="G4152" s="822" t="s">
        <v>3970</v>
      </c>
      <c r="H4152" s="822" t="s">
        <v>329</v>
      </c>
      <c r="I4152" s="822" t="s">
        <v>3971</v>
      </c>
      <c r="J4152" s="822" t="s">
        <v>3972</v>
      </c>
      <c r="K4152" s="822" t="s">
        <v>3973</v>
      </c>
      <c r="L4152" s="825">
        <v>27.37</v>
      </c>
      <c r="M4152" s="825">
        <v>27.37</v>
      </c>
      <c r="N4152" s="822">
        <v>1</v>
      </c>
      <c r="O4152" s="826">
        <v>0.5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21</v>
      </c>
      <c r="B4153" s="822" t="s">
        <v>3465</v>
      </c>
      <c r="C4153" s="822" t="s">
        <v>3471</v>
      </c>
      <c r="D4153" s="823" t="s">
        <v>6113</v>
      </c>
      <c r="E4153" s="824" t="s">
        <v>3515</v>
      </c>
      <c r="F4153" s="822" t="s">
        <v>3466</v>
      </c>
      <c r="G4153" s="822" t="s">
        <v>3970</v>
      </c>
      <c r="H4153" s="822" t="s">
        <v>329</v>
      </c>
      <c r="I4153" s="822" t="s">
        <v>3974</v>
      </c>
      <c r="J4153" s="822" t="s">
        <v>3972</v>
      </c>
      <c r="K4153" s="822" t="s">
        <v>3975</v>
      </c>
      <c r="L4153" s="825">
        <v>87.98</v>
      </c>
      <c r="M4153" s="825">
        <v>175.96</v>
      </c>
      <c r="N4153" s="822">
        <v>2</v>
      </c>
      <c r="O4153" s="826">
        <v>1</v>
      </c>
      <c r="P4153" s="825">
        <v>87.98</v>
      </c>
      <c r="Q4153" s="827">
        <v>0.5</v>
      </c>
      <c r="R4153" s="822">
        <v>1</v>
      </c>
      <c r="S4153" s="827">
        <v>0.5</v>
      </c>
      <c r="T4153" s="826">
        <v>0.5</v>
      </c>
      <c r="U4153" s="828">
        <v>0.5</v>
      </c>
    </row>
    <row r="4154" spans="1:21" ht="14.45" customHeight="1" x14ac:dyDescent="0.2">
      <c r="A4154" s="821">
        <v>21</v>
      </c>
      <c r="B4154" s="822" t="s">
        <v>3465</v>
      </c>
      <c r="C4154" s="822" t="s">
        <v>3471</v>
      </c>
      <c r="D4154" s="823" t="s">
        <v>6113</v>
      </c>
      <c r="E4154" s="824" t="s">
        <v>3515</v>
      </c>
      <c r="F4154" s="822" t="s">
        <v>3466</v>
      </c>
      <c r="G4154" s="822" t="s">
        <v>3970</v>
      </c>
      <c r="H4154" s="822" t="s">
        <v>329</v>
      </c>
      <c r="I4154" s="822" t="s">
        <v>4427</v>
      </c>
      <c r="J4154" s="822" t="s">
        <v>4428</v>
      </c>
      <c r="K4154" s="822" t="s">
        <v>3978</v>
      </c>
      <c r="L4154" s="825">
        <v>97.76</v>
      </c>
      <c r="M4154" s="825">
        <v>97.76</v>
      </c>
      <c r="N4154" s="822">
        <v>1</v>
      </c>
      <c r="O4154" s="826">
        <v>0.5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21</v>
      </c>
      <c r="B4155" s="822" t="s">
        <v>3465</v>
      </c>
      <c r="C4155" s="822" t="s">
        <v>3471</v>
      </c>
      <c r="D4155" s="823" t="s">
        <v>6113</v>
      </c>
      <c r="E4155" s="824" t="s">
        <v>3515</v>
      </c>
      <c r="F4155" s="822" t="s">
        <v>3466</v>
      </c>
      <c r="G4155" s="822" t="s">
        <v>3534</v>
      </c>
      <c r="H4155" s="822" t="s">
        <v>329</v>
      </c>
      <c r="I4155" s="822" t="s">
        <v>3535</v>
      </c>
      <c r="J4155" s="822" t="s">
        <v>1343</v>
      </c>
      <c r="K4155" s="822" t="s">
        <v>1344</v>
      </c>
      <c r="L4155" s="825">
        <v>453.18</v>
      </c>
      <c r="M4155" s="825">
        <v>18127.200000000004</v>
      </c>
      <c r="N4155" s="822">
        <v>40</v>
      </c>
      <c r="O4155" s="826">
        <v>21.5</v>
      </c>
      <c r="P4155" s="825">
        <v>4984.9799999999996</v>
      </c>
      <c r="Q4155" s="827">
        <v>0.27499999999999991</v>
      </c>
      <c r="R4155" s="822">
        <v>11</v>
      </c>
      <c r="S4155" s="827">
        <v>0.27500000000000002</v>
      </c>
      <c r="T4155" s="826">
        <v>6</v>
      </c>
      <c r="U4155" s="828">
        <v>0.27906976744186046</v>
      </c>
    </row>
    <row r="4156" spans="1:21" ht="14.45" customHeight="1" x14ac:dyDescent="0.2">
      <c r="A4156" s="821">
        <v>21</v>
      </c>
      <c r="B4156" s="822" t="s">
        <v>3465</v>
      </c>
      <c r="C4156" s="822" t="s">
        <v>3471</v>
      </c>
      <c r="D4156" s="823" t="s">
        <v>6113</v>
      </c>
      <c r="E4156" s="824" t="s">
        <v>3515</v>
      </c>
      <c r="F4156" s="822" t="s">
        <v>3466</v>
      </c>
      <c r="G4156" s="822" t="s">
        <v>4993</v>
      </c>
      <c r="H4156" s="822" t="s">
        <v>329</v>
      </c>
      <c r="I4156" s="822" t="s">
        <v>5936</v>
      </c>
      <c r="J4156" s="822" t="s">
        <v>1068</v>
      </c>
      <c r="K4156" s="822" t="s">
        <v>5937</v>
      </c>
      <c r="L4156" s="825">
        <v>0</v>
      </c>
      <c r="M4156" s="825">
        <v>0</v>
      </c>
      <c r="N4156" s="822">
        <v>1</v>
      </c>
      <c r="O4156" s="826">
        <v>0.5</v>
      </c>
      <c r="P4156" s="825"/>
      <c r="Q4156" s="827"/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21</v>
      </c>
      <c r="B4157" s="822" t="s">
        <v>3465</v>
      </c>
      <c r="C4157" s="822" t="s">
        <v>3471</v>
      </c>
      <c r="D4157" s="823" t="s">
        <v>6113</v>
      </c>
      <c r="E4157" s="824" t="s">
        <v>3515</v>
      </c>
      <c r="F4157" s="822" t="s">
        <v>3466</v>
      </c>
      <c r="G4157" s="822" t="s">
        <v>3547</v>
      </c>
      <c r="H4157" s="822" t="s">
        <v>662</v>
      </c>
      <c r="I4157" s="822" t="s">
        <v>4434</v>
      </c>
      <c r="J4157" s="822" t="s">
        <v>1373</v>
      </c>
      <c r="K4157" s="822" t="s">
        <v>4435</v>
      </c>
      <c r="L4157" s="825">
        <v>2038.93</v>
      </c>
      <c r="M4157" s="825">
        <v>2038.93</v>
      </c>
      <c r="N4157" s="822">
        <v>1</v>
      </c>
      <c r="O4157" s="826">
        <v>1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21</v>
      </c>
      <c r="B4158" s="822" t="s">
        <v>3465</v>
      </c>
      <c r="C4158" s="822" t="s">
        <v>3471</v>
      </c>
      <c r="D4158" s="823" t="s">
        <v>6113</v>
      </c>
      <c r="E4158" s="824" t="s">
        <v>3515</v>
      </c>
      <c r="F4158" s="822" t="s">
        <v>3466</v>
      </c>
      <c r="G4158" s="822" t="s">
        <v>3547</v>
      </c>
      <c r="H4158" s="822" t="s">
        <v>662</v>
      </c>
      <c r="I4158" s="822" t="s">
        <v>3010</v>
      </c>
      <c r="J4158" s="822" t="s">
        <v>1373</v>
      </c>
      <c r="K4158" s="822" t="s">
        <v>1376</v>
      </c>
      <c r="L4158" s="825">
        <v>355.79</v>
      </c>
      <c r="M4158" s="825">
        <v>711.58</v>
      </c>
      <c r="N4158" s="822">
        <v>2</v>
      </c>
      <c r="O4158" s="826">
        <v>1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21</v>
      </c>
      <c r="B4159" s="822" t="s">
        <v>3465</v>
      </c>
      <c r="C4159" s="822" t="s">
        <v>3471</v>
      </c>
      <c r="D4159" s="823" t="s">
        <v>6113</v>
      </c>
      <c r="E4159" s="824" t="s">
        <v>3515</v>
      </c>
      <c r="F4159" s="822" t="s">
        <v>3466</v>
      </c>
      <c r="G4159" s="822" t="s">
        <v>3547</v>
      </c>
      <c r="H4159" s="822" t="s">
        <v>662</v>
      </c>
      <c r="I4159" s="822" t="s">
        <v>3011</v>
      </c>
      <c r="J4159" s="822" t="s">
        <v>1373</v>
      </c>
      <c r="K4159" s="822" t="s">
        <v>1375</v>
      </c>
      <c r="L4159" s="825">
        <v>552.64</v>
      </c>
      <c r="M4159" s="825">
        <v>1105.28</v>
      </c>
      <c r="N4159" s="822">
        <v>2</v>
      </c>
      <c r="O4159" s="826">
        <v>1</v>
      </c>
      <c r="P4159" s="825"/>
      <c r="Q4159" s="827">
        <v>0</v>
      </c>
      <c r="R4159" s="822"/>
      <c r="S4159" s="827">
        <v>0</v>
      </c>
      <c r="T4159" s="826"/>
      <c r="U4159" s="828">
        <v>0</v>
      </c>
    </row>
    <row r="4160" spans="1:21" ht="14.45" customHeight="1" x14ac:dyDescent="0.2">
      <c r="A4160" s="821">
        <v>21</v>
      </c>
      <c r="B4160" s="822" t="s">
        <v>3465</v>
      </c>
      <c r="C4160" s="822" t="s">
        <v>3471</v>
      </c>
      <c r="D4160" s="823" t="s">
        <v>6113</v>
      </c>
      <c r="E4160" s="824" t="s">
        <v>3515</v>
      </c>
      <c r="F4160" s="822" t="s">
        <v>3466</v>
      </c>
      <c r="G4160" s="822" t="s">
        <v>3987</v>
      </c>
      <c r="H4160" s="822" t="s">
        <v>329</v>
      </c>
      <c r="I4160" s="822" t="s">
        <v>3988</v>
      </c>
      <c r="J4160" s="822" t="s">
        <v>3989</v>
      </c>
      <c r="K4160" s="822" t="s">
        <v>3990</v>
      </c>
      <c r="L4160" s="825">
        <v>453.18</v>
      </c>
      <c r="M4160" s="825">
        <v>4531.8</v>
      </c>
      <c r="N4160" s="822">
        <v>10</v>
      </c>
      <c r="O4160" s="826">
        <v>9</v>
      </c>
      <c r="P4160" s="825">
        <v>1812.72</v>
      </c>
      <c r="Q4160" s="827">
        <v>0.39999999999999997</v>
      </c>
      <c r="R4160" s="822">
        <v>4</v>
      </c>
      <c r="S4160" s="827">
        <v>0.4</v>
      </c>
      <c r="T4160" s="826">
        <v>3</v>
      </c>
      <c r="U4160" s="828">
        <v>0.33333333333333331</v>
      </c>
    </row>
    <row r="4161" spans="1:21" ht="14.45" customHeight="1" x14ac:dyDescent="0.2">
      <c r="A4161" s="821">
        <v>21</v>
      </c>
      <c r="B4161" s="822" t="s">
        <v>3465</v>
      </c>
      <c r="C4161" s="822" t="s">
        <v>3471</v>
      </c>
      <c r="D4161" s="823" t="s">
        <v>6113</v>
      </c>
      <c r="E4161" s="824" t="s">
        <v>3515</v>
      </c>
      <c r="F4161" s="822" t="s">
        <v>3466</v>
      </c>
      <c r="G4161" s="822" t="s">
        <v>3563</v>
      </c>
      <c r="H4161" s="822" t="s">
        <v>329</v>
      </c>
      <c r="I4161" s="822" t="s">
        <v>3991</v>
      </c>
      <c r="J4161" s="822" t="s">
        <v>841</v>
      </c>
      <c r="K4161" s="822" t="s">
        <v>3992</v>
      </c>
      <c r="L4161" s="825">
        <v>27.37</v>
      </c>
      <c r="M4161" s="825">
        <v>164.22</v>
      </c>
      <c r="N4161" s="822">
        <v>6</v>
      </c>
      <c r="O4161" s="826">
        <v>2.5</v>
      </c>
      <c r="P4161" s="825">
        <v>54.74</v>
      </c>
      <c r="Q4161" s="827">
        <v>0.33333333333333337</v>
      </c>
      <c r="R4161" s="822">
        <v>2</v>
      </c>
      <c r="S4161" s="827">
        <v>0.33333333333333331</v>
      </c>
      <c r="T4161" s="826">
        <v>1.5</v>
      </c>
      <c r="U4161" s="828">
        <v>0.6</v>
      </c>
    </row>
    <row r="4162" spans="1:21" ht="14.45" customHeight="1" x14ac:dyDescent="0.2">
      <c r="A4162" s="821">
        <v>21</v>
      </c>
      <c r="B4162" s="822" t="s">
        <v>3465</v>
      </c>
      <c r="C4162" s="822" t="s">
        <v>3471</v>
      </c>
      <c r="D4162" s="823" t="s">
        <v>6113</v>
      </c>
      <c r="E4162" s="824" t="s">
        <v>3515</v>
      </c>
      <c r="F4162" s="822" t="s">
        <v>3466</v>
      </c>
      <c r="G4162" s="822" t="s">
        <v>3563</v>
      </c>
      <c r="H4162" s="822" t="s">
        <v>662</v>
      </c>
      <c r="I4162" s="822" t="s">
        <v>3179</v>
      </c>
      <c r="J4162" s="822" t="s">
        <v>841</v>
      </c>
      <c r="K4162" s="822" t="s">
        <v>3180</v>
      </c>
      <c r="L4162" s="825">
        <v>48.89</v>
      </c>
      <c r="M4162" s="825">
        <v>244.45</v>
      </c>
      <c r="N4162" s="822">
        <v>5</v>
      </c>
      <c r="O4162" s="826">
        <v>3</v>
      </c>
      <c r="P4162" s="825">
        <v>195.56</v>
      </c>
      <c r="Q4162" s="827">
        <v>0.8</v>
      </c>
      <c r="R4162" s="822">
        <v>4</v>
      </c>
      <c r="S4162" s="827">
        <v>0.8</v>
      </c>
      <c r="T4162" s="826">
        <v>2.5</v>
      </c>
      <c r="U4162" s="828">
        <v>0.83333333333333337</v>
      </c>
    </row>
    <row r="4163" spans="1:21" ht="14.45" customHeight="1" x14ac:dyDescent="0.2">
      <c r="A4163" s="821">
        <v>21</v>
      </c>
      <c r="B4163" s="822" t="s">
        <v>3465</v>
      </c>
      <c r="C4163" s="822" t="s">
        <v>3471</v>
      </c>
      <c r="D4163" s="823" t="s">
        <v>6113</v>
      </c>
      <c r="E4163" s="824" t="s">
        <v>3515</v>
      </c>
      <c r="F4163" s="822" t="s">
        <v>3466</v>
      </c>
      <c r="G4163" s="822" t="s">
        <v>3563</v>
      </c>
      <c r="H4163" s="822" t="s">
        <v>329</v>
      </c>
      <c r="I4163" s="822" t="s">
        <v>3569</v>
      </c>
      <c r="J4163" s="822" t="s">
        <v>841</v>
      </c>
      <c r="K4163" s="822" t="s">
        <v>842</v>
      </c>
      <c r="L4163" s="825">
        <v>97.76</v>
      </c>
      <c r="M4163" s="825">
        <v>391.04</v>
      </c>
      <c r="N4163" s="822">
        <v>4</v>
      </c>
      <c r="O4163" s="826">
        <v>3.5</v>
      </c>
      <c r="P4163" s="825">
        <v>97.76</v>
      </c>
      <c r="Q4163" s="827">
        <v>0.25</v>
      </c>
      <c r="R4163" s="822">
        <v>1</v>
      </c>
      <c r="S4163" s="827">
        <v>0.25</v>
      </c>
      <c r="T4163" s="826">
        <v>1</v>
      </c>
      <c r="U4163" s="828">
        <v>0.2857142857142857</v>
      </c>
    </row>
    <row r="4164" spans="1:21" ht="14.45" customHeight="1" x14ac:dyDescent="0.2">
      <c r="A4164" s="821">
        <v>21</v>
      </c>
      <c r="B4164" s="822" t="s">
        <v>3465</v>
      </c>
      <c r="C4164" s="822" t="s">
        <v>3471</v>
      </c>
      <c r="D4164" s="823" t="s">
        <v>6113</v>
      </c>
      <c r="E4164" s="824" t="s">
        <v>3515</v>
      </c>
      <c r="F4164" s="822" t="s">
        <v>3466</v>
      </c>
      <c r="G4164" s="822" t="s">
        <v>3563</v>
      </c>
      <c r="H4164" s="822" t="s">
        <v>662</v>
      </c>
      <c r="I4164" s="822" t="s">
        <v>2649</v>
      </c>
      <c r="J4164" s="822" t="s">
        <v>841</v>
      </c>
      <c r="K4164" s="822" t="s">
        <v>2650</v>
      </c>
      <c r="L4164" s="825">
        <v>13.68</v>
      </c>
      <c r="M4164" s="825">
        <v>27.36</v>
      </c>
      <c r="N4164" s="822">
        <v>2</v>
      </c>
      <c r="O4164" s="826">
        <v>1</v>
      </c>
      <c r="P4164" s="825">
        <v>27.36</v>
      </c>
      <c r="Q4164" s="827">
        <v>1</v>
      </c>
      <c r="R4164" s="822">
        <v>2</v>
      </c>
      <c r="S4164" s="827">
        <v>1</v>
      </c>
      <c r="T4164" s="826">
        <v>1</v>
      </c>
      <c r="U4164" s="828">
        <v>1</v>
      </c>
    </row>
    <row r="4165" spans="1:21" ht="14.45" customHeight="1" x14ac:dyDescent="0.2">
      <c r="A4165" s="821">
        <v>21</v>
      </c>
      <c r="B4165" s="822" t="s">
        <v>3465</v>
      </c>
      <c r="C4165" s="822" t="s">
        <v>3471</v>
      </c>
      <c r="D4165" s="823" t="s">
        <v>6113</v>
      </c>
      <c r="E4165" s="824" t="s">
        <v>3515</v>
      </c>
      <c r="F4165" s="822" t="s">
        <v>3466</v>
      </c>
      <c r="G4165" s="822" t="s">
        <v>4446</v>
      </c>
      <c r="H4165" s="822" t="s">
        <v>662</v>
      </c>
      <c r="I4165" s="822" t="s">
        <v>2771</v>
      </c>
      <c r="J4165" s="822" t="s">
        <v>1423</v>
      </c>
      <c r="K4165" s="822" t="s">
        <v>778</v>
      </c>
      <c r="L4165" s="825">
        <v>34.47</v>
      </c>
      <c r="M4165" s="825">
        <v>34.47</v>
      </c>
      <c r="N4165" s="822">
        <v>1</v>
      </c>
      <c r="O4165" s="826">
        <v>1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21</v>
      </c>
      <c r="B4166" s="822" t="s">
        <v>3465</v>
      </c>
      <c r="C4166" s="822" t="s">
        <v>3471</v>
      </c>
      <c r="D4166" s="823" t="s">
        <v>6113</v>
      </c>
      <c r="E4166" s="824" t="s">
        <v>3515</v>
      </c>
      <c r="F4166" s="822" t="s">
        <v>3466</v>
      </c>
      <c r="G4166" s="822" t="s">
        <v>3570</v>
      </c>
      <c r="H4166" s="822" t="s">
        <v>329</v>
      </c>
      <c r="I4166" s="822" t="s">
        <v>3571</v>
      </c>
      <c r="J4166" s="822" t="s">
        <v>695</v>
      </c>
      <c r="K4166" s="822" t="s">
        <v>3572</v>
      </c>
      <c r="L4166" s="825">
        <v>127.91</v>
      </c>
      <c r="M4166" s="825">
        <v>511.64</v>
      </c>
      <c r="N4166" s="822">
        <v>4</v>
      </c>
      <c r="O4166" s="826">
        <v>2.5</v>
      </c>
      <c r="P4166" s="825">
        <v>383.73</v>
      </c>
      <c r="Q4166" s="827">
        <v>0.75000000000000011</v>
      </c>
      <c r="R4166" s="822">
        <v>3</v>
      </c>
      <c r="S4166" s="827">
        <v>0.75</v>
      </c>
      <c r="T4166" s="826">
        <v>1.5</v>
      </c>
      <c r="U4166" s="828">
        <v>0.6</v>
      </c>
    </row>
    <row r="4167" spans="1:21" ht="14.45" customHeight="1" x14ac:dyDescent="0.2">
      <c r="A4167" s="821">
        <v>21</v>
      </c>
      <c r="B4167" s="822" t="s">
        <v>3465</v>
      </c>
      <c r="C4167" s="822" t="s">
        <v>3471</v>
      </c>
      <c r="D4167" s="823" t="s">
        <v>6113</v>
      </c>
      <c r="E4167" s="824" t="s">
        <v>3515</v>
      </c>
      <c r="F4167" s="822" t="s">
        <v>3466</v>
      </c>
      <c r="G4167" s="822" t="s">
        <v>4006</v>
      </c>
      <c r="H4167" s="822" t="s">
        <v>662</v>
      </c>
      <c r="I4167" s="822" t="s">
        <v>2844</v>
      </c>
      <c r="J4167" s="822" t="s">
        <v>2842</v>
      </c>
      <c r="K4167" s="822" t="s">
        <v>2845</v>
      </c>
      <c r="L4167" s="825">
        <v>87.67</v>
      </c>
      <c r="M4167" s="825">
        <v>438.35</v>
      </c>
      <c r="N4167" s="822">
        <v>5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21</v>
      </c>
      <c r="B4168" s="822" t="s">
        <v>3465</v>
      </c>
      <c r="C4168" s="822" t="s">
        <v>3471</v>
      </c>
      <c r="D4168" s="823" t="s">
        <v>6113</v>
      </c>
      <c r="E4168" s="824" t="s">
        <v>3515</v>
      </c>
      <c r="F4168" s="822" t="s">
        <v>3466</v>
      </c>
      <c r="G4168" s="822" t="s">
        <v>4006</v>
      </c>
      <c r="H4168" s="822" t="s">
        <v>329</v>
      </c>
      <c r="I4168" s="822" t="s">
        <v>4714</v>
      </c>
      <c r="J4168" s="822" t="s">
        <v>4008</v>
      </c>
      <c r="K4168" s="822" t="s">
        <v>4715</v>
      </c>
      <c r="L4168" s="825">
        <v>43.85</v>
      </c>
      <c r="M4168" s="825">
        <v>131.55000000000001</v>
      </c>
      <c r="N4168" s="822">
        <v>3</v>
      </c>
      <c r="O4168" s="826">
        <v>1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21</v>
      </c>
      <c r="B4169" s="822" t="s">
        <v>3465</v>
      </c>
      <c r="C4169" s="822" t="s">
        <v>3471</v>
      </c>
      <c r="D4169" s="823" t="s">
        <v>6113</v>
      </c>
      <c r="E4169" s="824" t="s">
        <v>3515</v>
      </c>
      <c r="F4169" s="822" t="s">
        <v>3466</v>
      </c>
      <c r="G4169" s="822" t="s">
        <v>4006</v>
      </c>
      <c r="H4169" s="822" t="s">
        <v>329</v>
      </c>
      <c r="I4169" s="822" t="s">
        <v>4449</v>
      </c>
      <c r="J4169" s="822" t="s">
        <v>4008</v>
      </c>
      <c r="K4169" s="822" t="s">
        <v>2843</v>
      </c>
      <c r="L4169" s="825">
        <v>21.92</v>
      </c>
      <c r="M4169" s="825">
        <v>65.760000000000005</v>
      </c>
      <c r="N4169" s="822">
        <v>3</v>
      </c>
      <c r="O4169" s="826">
        <v>1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21</v>
      </c>
      <c r="B4170" s="822" t="s">
        <v>3465</v>
      </c>
      <c r="C4170" s="822" t="s">
        <v>3471</v>
      </c>
      <c r="D4170" s="823" t="s">
        <v>6113</v>
      </c>
      <c r="E4170" s="824" t="s">
        <v>3515</v>
      </c>
      <c r="F4170" s="822" t="s">
        <v>3466</v>
      </c>
      <c r="G4170" s="822" t="s">
        <v>5742</v>
      </c>
      <c r="H4170" s="822" t="s">
        <v>329</v>
      </c>
      <c r="I4170" s="822" t="s">
        <v>5743</v>
      </c>
      <c r="J4170" s="822" t="s">
        <v>5744</v>
      </c>
      <c r="K4170" s="822" t="s">
        <v>5745</v>
      </c>
      <c r="L4170" s="825">
        <v>51.06</v>
      </c>
      <c r="M4170" s="825">
        <v>51.06</v>
      </c>
      <c r="N4170" s="822">
        <v>1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21</v>
      </c>
      <c r="B4171" s="822" t="s">
        <v>3465</v>
      </c>
      <c r="C4171" s="822" t="s">
        <v>3471</v>
      </c>
      <c r="D4171" s="823" t="s">
        <v>6113</v>
      </c>
      <c r="E4171" s="824" t="s">
        <v>3515</v>
      </c>
      <c r="F4171" s="822" t="s">
        <v>3466</v>
      </c>
      <c r="G4171" s="822" t="s">
        <v>4853</v>
      </c>
      <c r="H4171" s="822" t="s">
        <v>329</v>
      </c>
      <c r="I4171" s="822" t="s">
        <v>4854</v>
      </c>
      <c r="J4171" s="822" t="s">
        <v>4855</v>
      </c>
      <c r="K4171" s="822" t="s">
        <v>4856</v>
      </c>
      <c r="L4171" s="825">
        <v>316.33</v>
      </c>
      <c r="M4171" s="825">
        <v>316.33</v>
      </c>
      <c r="N4171" s="822">
        <v>1</v>
      </c>
      <c r="O4171" s="826">
        <v>0.5</v>
      </c>
      <c r="P4171" s="825">
        <v>316.33</v>
      </c>
      <c r="Q4171" s="827">
        <v>1</v>
      </c>
      <c r="R4171" s="822">
        <v>1</v>
      </c>
      <c r="S4171" s="827">
        <v>1</v>
      </c>
      <c r="T4171" s="826">
        <v>0.5</v>
      </c>
      <c r="U4171" s="828">
        <v>1</v>
      </c>
    </row>
    <row r="4172" spans="1:21" ht="14.45" customHeight="1" x14ac:dyDescent="0.2">
      <c r="A4172" s="821">
        <v>21</v>
      </c>
      <c r="B4172" s="822" t="s">
        <v>3465</v>
      </c>
      <c r="C4172" s="822" t="s">
        <v>3471</v>
      </c>
      <c r="D4172" s="823" t="s">
        <v>6113</v>
      </c>
      <c r="E4172" s="824" t="s">
        <v>3515</v>
      </c>
      <c r="F4172" s="822" t="s">
        <v>3466</v>
      </c>
      <c r="G4172" s="822" t="s">
        <v>5545</v>
      </c>
      <c r="H4172" s="822" t="s">
        <v>329</v>
      </c>
      <c r="I4172" s="822" t="s">
        <v>5546</v>
      </c>
      <c r="J4172" s="822" t="s">
        <v>5547</v>
      </c>
      <c r="K4172" s="822" t="s">
        <v>4701</v>
      </c>
      <c r="L4172" s="825">
        <v>97.96</v>
      </c>
      <c r="M4172" s="825">
        <v>97.96</v>
      </c>
      <c r="N4172" s="822">
        <v>1</v>
      </c>
      <c r="O4172" s="826">
        <v>0.5</v>
      </c>
      <c r="P4172" s="825">
        <v>97.96</v>
      </c>
      <c r="Q4172" s="827">
        <v>1</v>
      </c>
      <c r="R4172" s="822">
        <v>1</v>
      </c>
      <c r="S4172" s="827">
        <v>1</v>
      </c>
      <c r="T4172" s="826">
        <v>0.5</v>
      </c>
      <c r="U4172" s="828">
        <v>1</v>
      </c>
    </row>
    <row r="4173" spans="1:21" ht="14.45" customHeight="1" x14ac:dyDescent="0.2">
      <c r="A4173" s="821">
        <v>21</v>
      </c>
      <c r="B4173" s="822" t="s">
        <v>3465</v>
      </c>
      <c r="C4173" s="822" t="s">
        <v>3471</v>
      </c>
      <c r="D4173" s="823" t="s">
        <v>6113</v>
      </c>
      <c r="E4173" s="824" t="s">
        <v>3515</v>
      </c>
      <c r="F4173" s="822" t="s">
        <v>3466</v>
      </c>
      <c r="G4173" s="822" t="s">
        <v>4044</v>
      </c>
      <c r="H4173" s="822" t="s">
        <v>329</v>
      </c>
      <c r="I4173" s="822" t="s">
        <v>5331</v>
      </c>
      <c r="J4173" s="822" t="s">
        <v>1197</v>
      </c>
      <c r="K4173" s="822" t="s">
        <v>731</v>
      </c>
      <c r="L4173" s="825">
        <v>0</v>
      </c>
      <c r="M4173" s="825">
        <v>0</v>
      </c>
      <c r="N4173" s="822">
        <v>1</v>
      </c>
      <c r="O4173" s="826">
        <v>0.5</v>
      </c>
      <c r="P4173" s="825"/>
      <c r="Q4173" s="827"/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21</v>
      </c>
      <c r="B4174" s="822" t="s">
        <v>3465</v>
      </c>
      <c r="C4174" s="822" t="s">
        <v>3471</v>
      </c>
      <c r="D4174" s="823" t="s">
        <v>6113</v>
      </c>
      <c r="E4174" s="824" t="s">
        <v>3515</v>
      </c>
      <c r="F4174" s="822" t="s">
        <v>3466</v>
      </c>
      <c r="G4174" s="822" t="s">
        <v>3578</v>
      </c>
      <c r="H4174" s="822" t="s">
        <v>662</v>
      </c>
      <c r="I4174" s="822" t="s">
        <v>3032</v>
      </c>
      <c r="J4174" s="822" t="s">
        <v>1338</v>
      </c>
      <c r="K4174" s="822" t="s">
        <v>1340</v>
      </c>
      <c r="L4174" s="825">
        <v>0</v>
      </c>
      <c r="M4174" s="825">
        <v>0</v>
      </c>
      <c r="N4174" s="822">
        <v>17</v>
      </c>
      <c r="O4174" s="826">
        <v>5.5</v>
      </c>
      <c r="P4174" s="825">
        <v>0</v>
      </c>
      <c r="Q4174" s="827"/>
      <c r="R4174" s="822">
        <v>5</v>
      </c>
      <c r="S4174" s="827">
        <v>0.29411764705882354</v>
      </c>
      <c r="T4174" s="826">
        <v>2</v>
      </c>
      <c r="U4174" s="828">
        <v>0.36363636363636365</v>
      </c>
    </row>
    <row r="4175" spans="1:21" ht="14.45" customHeight="1" x14ac:dyDescent="0.2">
      <c r="A4175" s="821">
        <v>21</v>
      </c>
      <c r="B4175" s="822" t="s">
        <v>3465</v>
      </c>
      <c r="C4175" s="822" t="s">
        <v>3471</v>
      </c>
      <c r="D4175" s="823" t="s">
        <v>6113</v>
      </c>
      <c r="E4175" s="824" t="s">
        <v>3515</v>
      </c>
      <c r="F4175" s="822" t="s">
        <v>3466</v>
      </c>
      <c r="G4175" s="822" t="s">
        <v>4050</v>
      </c>
      <c r="H4175" s="822" t="s">
        <v>329</v>
      </c>
      <c r="I4175" s="822" t="s">
        <v>4051</v>
      </c>
      <c r="J4175" s="822" t="s">
        <v>1601</v>
      </c>
      <c r="K4175" s="822" t="s">
        <v>4052</v>
      </c>
      <c r="L4175" s="825">
        <v>130.57</v>
      </c>
      <c r="M4175" s="825">
        <v>130.57</v>
      </c>
      <c r="N4175" s="822">
        <v>1</v>
      </c>
      <c r="O4175" s="826">
        <v>1</v>
      </c>
      <c r="P4175" s="825">
        <v>130.57</v>
      </c>
      <c r="Q4175" s="827">
        <v>1</v>
      </c>
      <c r="R4175" s="822">
        <v>1</v>
      </c>
      <c r="S4175" s="827">
        <v>1</v>
      </c>
      <c r="T4175" s="826">
        <v>1</v>
      </c>
      <c r="U4175" s="828">
        <v>1</v>
      </c>
    </row>
    <row r="4176" spans="1:21" ht="14.45" customHeight="1" x14ac:dyDescent="0.2">
      <c r="A4176" s="821">
        <v>21</v>
      </c>
      <c r="B4176" s="822" t="s">
        <v>3465</v>
      </c>
      <c r="C4176" s="822" t="s">
        <v>3471</v>
      </c>
      <c r="D4176" s="823" t="s">
        <v>6113</v>
      </c>
      <c r="E4176" s="824" t="s">
        <v>3515</v>
      </c>
      <c r="F4176" s="822" t="s">
        <v>3466</v>
      </c>
      <c r="G4176" s="822" t="s">
        <v>4050</v>
      </c>
      <c r="H4176" s="822" t="s">
        <v>329</v>
      </c>
      <c r="I4176" s="822" t="s">
        <v>4051</v>
      </c>
      <c r="J4176" s="822" t="s">
        <v>1601</v>
      </c>
      <c r="K4176" s="822" t="s">
        <v>4052</v>
      </c>
      <c r="L4176" s="825">
        <v>169.24</v>
      </c>
      <c r="M4176" s="825">
        <v>338.48</v>
      </c>
      <c r="N4176" s="822">
        <v>2</v>
      </c>
      <c r="O4176" s="826">
        <v>1</v>
      </c>
      <c r="P4176" s="825">
        <v>169.24</v>
      </c>
      <c r="Q4176" s="827">
        <v>0.5</v>
      </c>
      <c r="R4176" s="822">
        <v>1</v>
      </c>
      <c r="S4176" s="827">
        <v>0.5</v>
      </c>
      <c r="T4176" s="826">
        <v>0.5</v>
      </c>
      <c r="U4176" s="828">
        <v>0.5</v>
      </c>
    </row>
    <row r="4177" spans="1:21" ht="14.45" customHeight="1" x14ac:dyDescent="0.2">
      <c r="A4177" s="821">
        <v>21</v>
      </c>
      <c r="B4177" s="822" t="s">
        <v>3465</v>
      </c>
      <c r="C4177" s="822" t="s">
        <v>3471</v>
      </c>
      <c r="D4177" s="823" t="s">
        <v>6113</v>
      </c>
      <c r="E4177" s="824" t="s">
        <v>3515</v>
      </c>
      <c r="F4177" s="822" t="s">
        <v>3466</v>
      </c>
      <c r="G4177" s="822" t="s">
        <v>4057</v>
      </c>
      <c r="H4177" s="822" t="s">
        <v>329</v>
      </c>
      <c r="I4177" s="822" t="s">
        <v>4058</v>
      </c>
      <c r="J4177" s="822" t="s">
        <v>773</v>
      </c>
      <c r="K4177" s="822" t="s">
        <v>774</v>
      </c>
      <c r="L4177" s="825">
        <v>59.56</v>
      </c>
      <c r="M4177" s="825">
        <v>357.36</v>
      </c>
      <c r="N4177" s="822">
        <v>6</v>
      </c>
      <c r="O4177" s="826">
        <v>3</v>
      </c>
      <c r="P4177" s="825">
        <v>238.24</v>
      </c>
      <c r="Q4177" s="827">
        <v>0.66666666666666663</v>
      </c>
      <c r="R4177" s="822">
        <v>4</v>
      </c>
      <c r="S4177" s="827">
        <v>0.66666666666666663</v>
      </c>
      <c r="T4177" s="826">
        <v>2.5</v>
      </c>
      <c r="U4177" s="828">
        <v>0.83333333333333337</v>
      </c>
    </row>
    <row r="4178" spans="1:21" ht="14.45" customHeight="1" x14ac:dyDescent="0.2">
      <c r="A4178" s="821">
        <v>21</v>
      </c>
      <c r="B4178" s="822" t="s">
        <v>3465</v>
      </c>
      <c r="C4178" s="822" t="s">
        <v>3471</v>
      </c>
      <c r="D4178" s="823" t="s">
        <v>6113</v>
      </c>
      <c r="E4178" s="824" t="s">
        <v>3515</v>
      </c>
      <c r="F4178" s="822" t="s">
        <v>3466</v>
      </c>
      <c r="G4178" s="822" t="s">
        <v>4057</v>
      </c>
      <c r="H4178" s="822" t="s">
        <v>329</v>
      </c>
      <c r="I4178" s="822" t="s">
        <v>4059</v>
      </c>
      <c r="J4178" s="822" t="s">
        <v>773</v>
      </c>
      <c r="K4178" s="822" t="s">
        <v>774</v>
      </c>
      <c r="L4178" s="825">
        <v>59.56</v>
      </c>
      <c r="M4178" s="825">
        <v>59.56</v>
      </c>
      <c r="N4178" s="822">
        <v>1</v>
      </c>
      <c r="O4178" s="826">
        <v>1</v>
      </c>
      <c r="P4178" s="825"/>
      <c r="Q4178" s="827">
        <v>0</v>
      </c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21</v>
      </c>
      <c r="B4179" s="822" t="s">
        <v>3465</v>
      </c>
      <c r="C4179" s="822" t="s">
        <v>3471</v>
      </c>
      <c r="D4179" s="823" t="s">
        <v>6113</v>
      </c>
      <c r="E4179" s="824" t="s">
        <v>3515</v>
      </c>
      <c r="F4179" s="822" t="s">
        <v>3466</v>
      </c>
      <c r="G4179" s="822" t="s">
        <v>4060</v>
      </c>
      <c r="H4179" s="822" t="s">
        <v>662</v>
      </c>
      <c r="I4179" s="822" t="s">
        <v>4061</v>
      </c>
      <c r="J4179" s="822" t="s">
        <v>4062</v>
      </c>
      <c r="K4179" s="822" t="s">
        <v>768</v>
      </c>
      <c r="L4179" s="825">
        <v>502.31</v>
      </c>
      <c r="M4179" s="825">
        <v>502.31</v>
      </c>
      <c r="N4179" s="822">
        <v>1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21</v>
      </c>
      <c r="B4180" s="822" t="s">
        <v>3465</v>
      </c>
      <c r="C4180" s="822" t="s">
        <v>3471</v>
      </c>
      <c r="D4180" s="823" t="s">
        <v>6113</v>
      </c>
      <c r="E4180" s="824" t="s">
        <v>3515</v>
      </c>
      <c r="F4180" s="822" t="s">
        <v>3466</v>
      </c>
      <c r="G4180" s="822" t="s">
        <v>4068</v>
      </c>
      <c r="H4180" s="822" t="s">
        <v>662</v>
      </c>
      <c r="I4180" s="822" t="s">
        <v>2810</v>
      </c>
      <c r="J4180" s="822" t="s">
        <v>2811</v>
      </c>
      <c r="K4180" s="822" t="s">
        <v>2812</v>
      </c>
      <c r="L4180" s="825">
        <v>102.85</v>
      </c>
      <c r="M4180" s="825">
        <v>205.7</v>
      </c>
      <c r="N4180" s="822">
        <v>2</v>
      </c>
      <c r="O4180" s="826">
        <v>0.5</v>
      </c>
      <c r="P4180" s="825">
        <v>205.7</v>
      </c>
      <c r="Q4180" s="827">
        <v>1</v>
      </c>
      <c r="R4180" s="822">
        <v>2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21</v>
      </c>
      <c r="B4181" s="822" t="s">
        <v>3465</v>
      </c>
      <c r="C4181" s="822" t="s">
        <v>3471</v>
      </c>
      <c r="D4181" s="823" t="s">
        <v>6113</v>
      </c>
      <c r="E4181" s="824" t="s">
        <v>3515</v>
      </c>
      <c r="F4181" s="822" t="s">
        <v>3466</v>
      </c>
      <c r="G4181" s="822" t="s">
        <v>3573</v>
      </c>
      <c r="H4181" s="822" t="s">
        <v>329</v>
      </c>
      <c r="I4181" s="822" t="s">
        <v>4092</v>
      </c>
      <c r="J4181" s="822" t="s">
        <v>4093</v>
      </c>
      <c r="K4181" s="822" t="s">
        <v>4094</v>
      </c>
      <c r="L4181" s="825">
        <v>33.4</v>
      </c>
      <c r="M4181" s="825">
        <v>33.4</v>
      </c>
      <c r="N4181" s="822">
        <v>1</v>
      </c>
      <c r="O4181" s="826">
        <v>0.5</v>
      </c>
      <c r="P4181" s="825">
        <v>33.4</v>
      </c>
      <c r="Q4181" s="827">
        <v>1</v>
      </c>
      <c r="R4181" s="822">
        <v>1</v>
      </c>
      <c r="S4181" s="827">
        <v>1</v>
      </c>
      <c r="T4181" s="826">
        <v>0.5</v>
      </c>
      <c r="U4181" s="828">
        <v>1</v>
      </c>
    </row>
    <row r="4182" spans="1:21" ht="14.45" customHeight="1" x14ac:dyDescent="0.2">
      <c r="A4182" s="821">
        <v>21</v>
      </c>
      <c r="B4182" s="822" t="s">
        <v>3465</v>
      </c>
      <c r="C4182" s="822" t="s">
        <v>3471</v>
      </c>
      <c r="D4182" s="823" t="s">
        <v>6113</v>
      </c>
      <c r="E4182" s="824" t="s">
        <v>3515</v>
      </c>
      <c r="F4182" s="822" t="s">
        <v>3466</v>
      </c>
      <c r="G4182" s="822" t="s">
        <v>4106</v>
      </c>
      <c r="H4182" s="822" t="s">
        <v>329</v>
      </c>
      <c r="I4182" s="822" t="s">
        <v>4107</v>
      </c>
      <c r="J4182" s="822" t="s">
        <v>1572</v>
      </c>
      <c r="K4182" s="822" t="s">
        <v>4108</v>
      </c>
      <c r="L4182" s="825">
        <v>264</v>
      </c>
      <c r="M4182" s="825">
        <v>528</v>
      </c>
      <c r="N4182" s="822">
        <v>2</v>
      </c>
      <c r="O4182" s="826">
        <v>2</v>
      </c>
      <c r="P4182" s="825">
        <v>264</v>
      </c>
      <c r="Q4182" s="827">
        <v>0.5</v>
      </c>
      <c r="R4182" s="822">
        <v>1</v>
      </c>
      <c r="S4182" s="827">
        <v>0.5</v>
      </c>
      <c r="T4182" s="826">
        <v>1</v>
      </c>
      <c r="U4182" s="828">
        <v>0.5</v>
      </c>
    </row>
    <row r="4183" spans="1:21" ht="14.45" customHeight="1" x14ac:dyDescent="0.2">
      <c r="A4183" s="821">
        <v>21</v>
      </c>
      <c r="B4183" s="822" t="s">
        <v>3465</v>
      </c>
      <c r="C4183" s="822" t="s">
        <v>3471</v>
      </c>
      <c r="D4183" s="823" t="s">
        <v>6113</v>
      </c>
      <c r="E4183" s="824" t="s">
        <v>3515</v>
      </c>
      <c r="F4183" s="822" t="s">
        <v>3466</v>
      </c>
      <c r="G4183" s="822" t="s">
        <v>4106</v>
      </c>
      <c r="H4183" s="822" t="s">
        <v>329</v>
      </c>
      <c r="I4183" s="822" t="s">
        <v>4492</v>
      </c>
      <c r="J4183" s="822" t="s">
        <v>1572</v>
      </c>
      <c r="K4183" s="822" t="s">
        <v>4493</v>
      </c>
      <c r="L4183" s="825">
        <v>98.98</v>
      </c>
      <c r="M4183" s="825">
        <v>98.98</v>
      </c>
      <c r="N4183" s="822">
        <v>1</v>
      </c>
      <c r="O4183" s="826">
        <v>0.5</v>
      </c>
      <c r="P4183" s="825">
        <v>98.98</v>
      </c>
      <c r="Q4183" s="827">
        <v>1</v>
      </c>
      <c r="R4183" s="822">
        <v>1</v>
      </c>
      <c r="S4183" s="827">
        <v>1</v>
      </c>
      <c r="T4183" s="826">
        <v>0.5</v>
      </c>
      <c r="U4183" s="828">
        <v>1</v>
      </c>
    </row>
    <row r="4184" spans="1:21" ht="14.45" customHeight="1" x14ac:dyDescent="0.2">
      <c r="A4184" s="821">
        <v>21</v>
      </c>
      <c r="B4184" s="822" t="s">
        <v>3465</v>
      </c>
      <c r="C4184" s="822" t="s">
        <v>3471</v>
      </c>
      <c r="D4184" s="823" t="s">
        <v>6113</v>
      </c>
      <c r="E4184" s="824" t="s">
        <v>3515</v>
      </c>
      <c r="F4184" s="822" t="s">
        <v>3466</v>
      </c>
      <c r="G4184" s="822" t="s">
        <v>4111</v>
      </c>
      <c r="H4184" s="822" t="s">
        <v>329</v>
      </c>
      <c r="I4184" s="822" t="s">
        <v>4118</v>
      </c>
      <c r="J4184" s="822" t="s">
        <v>4119</v>
      </c>
      <c r="K4184" s="822" t="s">
        <v>4115</v>
      </c>
      <c r="L4184" s="825">
        <v>177.92</v>
      </c>
      <c r="M4184" s="825">
        <v>177.92</v>
      </c>
      <c r="N4184" s="822">
        <v>1</v>
      </c>
      <c r="O4184" s="826">
        <v>0.5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21</v>
      </c>
      <c r="B4185" s="822" t="s">
        <v>3465</v>
      </c>
      <c r="C4185" s="822" t="s">
        <v>3471</v>
      </c>
      <c r="D4185" s="823" t="s">
        <v>6113</v>
      </c>
      <c r="E4185" s="824" t="s">
        <v>3515</v>
      </c>
      <c r="F4185" s="822" t="s">
        <v>3466</v>
      </c>
      <c r="G4185" s="822" t="s">
        <v>4111</v>
      </c>
      <c r="H4185" s="822" t="s">
        <v>329</v>
      </c>
      <c r="I4185" s="822" t="s">
        <v>4729</v>
      </c>
      <c r="J4185" s="822" t="s">
        <v>797</v>
      </c>
      <c r="K4185" s="822" t="s">
        <v>4730</v>
      </c>
      <c r="L4185" s="825">
        <v>318.07</v>
      </c>
      <c r="M4185" s="825">
        <v>318.07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21</v>
      </c>
      <c r="B4186" s="822" t="s">
        <v>3465</v>
      </c>
      <c r="C4186" s="822" t="s">
        <v>3471</v>
      </c>
      <c r="D4186" s="823" t="s">
        <v>6113</v>
      </c>
      <c r="E4186" s="824" t="s">
        <v>3515</v>
      </c>
      <c r="F4186" s="822" t="s">
        <v>3466</v>
      </c>
      <c r="G4186" s="822" t="s">
        <v>5938</v>
      </c>
      <c r="H4186" s="822" t="s">
        <v>662</v>
      </c>
      <c r="I4186" s="822" t="s">
        <v>3260</v>
      </c>
      <c r="J4186" s="822" t="s">
        <v>3261</v>
      </c>
      <c r="K4186" s="822" t="s">
        <v>3262</v>
      </c>
      <c r="L4186" s="825">
        <v>10252.75</v>
      </c>
      <c r="M4186" s="825">
        <v>20505.5</v>
      </c>
      <c r="N4186" s="822">
        <v>2</v>
      </c>
      <c r="O4186" s="826">
        <v>0.5</v>
      </c>
      <c r="P4186" s="825">
        <v>20505.5</v>
      </c>
      <c r="Q4186" s="827">
        <v>1</v>
      </c>
      <c r="R4186" s="822">
        <v>2</v>
      </c>
      <c r="S4186" s="827">
        <v>1</v>
      </c>
      <c r="T4186" s="826">
        <v>0.5</v>
      </c>
      <c r="U4186" s="828">
        <v>1</v>
      </c>
    </row>
    <row r="4187" spans="1:21" ht="14.45" customHeight="1" x14ac:dyDescent="0.2">
      <c r="A4187" s="821">
        <v>21</v>
      </c>
      <c r="B4187" s="822" t="s">
        <v>3465</v>
      </c>
      <c r="C4187" s="822" t="s">
        <v>3471</v>
      </c>
      <c r="D4187" s="823" t="s">
        <v>6113</v>
      </c>
      <c r="E4187" s="824" t="s">
        <v>3515</v>
      </c>
      <c r="F4187" s="822" t="s">
        <v>3466</v>
      </c>
      <c r="G4187" s="822" t="s">
        <v>4126</v>
      </c>
      <c r="H4187" s="822" t="s">
        <v>329</v>
      </c>
      <c r="I4187" s="822" t="s">
        <v>4131</v>
      </c>
      <c r="J4187" s="822" t="s">
        <v>4130</v>
      </c>
      <c r="K4187" s="822" t="s">
        <v>3087</v>
      </c>
      <c r="L4187" s="825">
        <v>0</v>
      </c>
      <c r="M4187" s="825">
        <v>0</v>
      </c>
      <c r="N4187" s="822">
        <v>1</v>
      </c>
      <c r="O4187" s="826">
        <v>0.5</v>
      </c>
      <c r="P4187" s="825"/>
      <c r="Q4187" s="827"/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21</v>
      </c>
      <c r="B4188" s="822" t="s">
        <v>3465</v>
      </c>
      <c r="C4188" s="822" t="s">
        <v>3471</v>
      </c>
      <c r="D4188" s="823" t="s">
        <v>6113</v>
      </c>
      <c r="E4188" s="824" t="s">
        <v>3515</v>
      </c>
      <c r="F4188" s="822" t="s">
        <v>3466</v>
      </c>
      <c r="G4188" s="822" t="s">
        <v>4126</v>
      </c>
      <c r="H4188" s="822" t="s">
        <v>662</v>
      </c>
      <c r="I4188" s="822" t="s">
        <v>3315</v>
      </c>
      <c r="J4188" s="822" t="s">
        <v>1635</v>
      </c>
      <c r="K4188" s="822" t="s">
        <v>3316</v>
      </c>
      <c r="L4188" s="825">
        <v>0</v>
      </c>
      <c r="M4188" s="825">
        <v>0</v>
      </c>
      <c r="N4188" s="822">
        <v>3</v>
      </c>
      <c r="O4188" s="826">
        <v>2</v>
      </c>
      <c r="P4188" s="825"/>
      <c r="Q4188" s="827"/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21</v>
      </c>
      <c r="B4189" s="822" t="s">
        <v>3465</v>
      </c>
      <c r="C4189" s="822" t="s">
        <v>3471</v>
      </c>
      <c r="D4189" s="823" t="s">
        <v>6113</v>
      </c>
      <c r="E4189" s="824" t="s">
        <v>3515</v>
      </c>
      <c r="F4189" s="822" t="s">
        <v>3466</v>
      </c>
      <c r="G4189" s="822" t="s">
        <v>4126</v>
      </c>
      <c r="H4189" s="822" t="s">
        <v>662</v>
      </c>
      <c r="I4189" s="822" t="s">
        <v>3086</v>
      </c>
      <c r="J4189" s="822" t="s">
        <v>1635</v>
      </c>
      <c r="K4189" s="822" t="s">
        <v>3087</v>
      </c>
      <c r="L4189" s="825">
        <v>0</v>
      </c>
      <c r="M4189" s="825">
        <v>0</v>
      </c>
      <c r="N4189" s="822">
        <v>1</v>
      </c>
      <c r="O4189" s="826">
        <v>1</v>
      </c>
      <c r="P4189" s="825">
        <v>0</v>
      </c>
      <c r="Q4189" s="827"/>
      <c r="R4189" s="822">
        <v>1</v>
      </c>
      <c r="S4189" s="827">
        <v>1</v>
      </c>
      <c r="T4189" s="826">
        <v>1</v>
      </c>
      <c r="U4189" s="828">
        <v>1</v>
      </c>
    </row>
    <row r="4190" spans="1:21" ht="14.45" customHeight="1" x14ac:dyDescent="0.2">
      <c r="A4190" s="821">
        <v>21</v>
      </c>
      <c r="B4190" s="822" t="s">
        <v>3465</v>
      </c>
      <c r="C4190" s="822" t="s">
        <v>3471</v>
      </c>
      <c r="D4190" s="823" t="s">
        <v>6113</v>
      </c>
      <c r="E4190" s="824" t="s">
        <v>3515</v>
      </c>
      <c r="F4190" s="822" t="s">
        <v>3466</v>
      </c>
      <c r="G4190" s="822" t="s">
        <v>5772</v>
      </c>
      <c r="H4190" s="822" t="s">
        <v>329</v>
      </c>
      <c r="I4190" s="822" t="s">
        <v>5773</v>
      </c>
      <c r="J4190" s="822" t="s">
        <v>5774</v>
      </c>
      <c r="K4190" s="822" t="s">
        <v>5775</v>
      </c>
      <c r="L4190" s="825">
        <v>485.19</v>
      </c>
      <c r="M4190" s="825">
        <v>485.19</v>
      </c>
      <c r="N4190" s="822">
        <v>1</v>
      </c>
      <c r="O4190" s="826">
        <v>0.5</v>
      </c>
      <c r="P4190" s="825">
        <v>485.19</v>
      </c>
      <c r="Q4190" s="827">
        <v>1</v>
      </c>
      <c r="R4190" s="822">
        <v>1</v>
      </c>
      <c r="S4190" s="827">
        <v>1</v>
      </c>
      <c r="T4190" s="826">
        <v>0.5</v>
      </c>
      <c r="U4190" s="828">
        <v>1</v>
      </c>
    </row>
    <row r="4191" spans="1:21" ht="14.45" customHeight="1" x14ac:dyDescent="0.2">
      <c r="A4191" s="821">
        <v>21</v>
      </c>
      <c r="B4191" s="822" t="s">
        <v>3465</v>
      </c>
      <c r="C4191" s="822" t="s">
        <v>3471</v>
      </c>
      <c r="D4191" s="823" t="s">
        <v>6113</v>
      </c>
      <c r="E4191" s="824" t="s">
        <v>3515</v>
      </c>
      <c r="F4191" s="822" t="s">
        <v>3466</v>
      </c>
      <c r="G4191" s="822" t="s">
        <v>5939</v>
      </c>
      <c r="H4191" s="822" t="s">
        <v>329</v>
      </c>
      <c r="I4191" s="822" t="s">
        <v>5940</v>
      </c>
      <c r="J4191" s="822" t="s">
        <v>5941</v>
      </c>
      <c r="K4191" s="822" t="s">
        <v>703</v>
      </c>
      <c r="L4191" s="825">
        <v>1760.19</v>
      </c>
      <c r="M4191" s="825">
        <v>1760.19</v>
      </c>
      <c r="N4191" s="822">
        <v>1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21</v>
      </c>
      <c r="B4192" s="822" t="s">
        <v>3465</v>
      </c>
      <c r="C4192" s="822" t="s">
        <v>3471</v>
      </c>
      <c r="D4192" s="823" t="s">
        <v>6113</v>
      </c>
      <c r="E4192" s="824" t="s">
        <v>3515</v>
      </c>
      <c r="F4192" s="822" t="s">
        <v>3466</v>
      </c>
      <c r="G4192" s="822" t="s">
        <v>4148</v>
      </c>
      <c r="H4192" s="822" t="s">
        <v>662</v>
      </c>
      <c r="I4192" s="822" t="s">
        <v>4151</v>
      </c>
      <c r="J4192" s="822" t="s">
        <v>1167</v>
      </c>
      <c r="K4192" s="822" t="s">
        <v>4152</v>
      </c>
      <c r="L4192" s="825">
        <v>414.07</v>
      </c>
      <c r="M4192" s="825">
        <v>1242.21</v>
      </c>
      <c r="N4192" s="822">
        <v>3</v>
      </c>
      <c r="O4192" s="826">
        <v>2</v>
      </c>
      <c r="P4192" s="825">
        <v>1242.21</v>
      </c>
      <c r="Q4192" s="827">
        <v>1</v>
      </c>
      <c r="R4192" s="822">
        <v>3</v>
      </c>
      <c r="S4192" s="827">
        <v>1</v>
      </c>
      <c r="T4192" s="826">
        <v>2</v>
      </c>
      <c r="U4192" s="828">
        <v>1</v>
      </c>
    </row>
    <row r="4193" spans="1:21" ht="14.45" customHeight="1" x14ac:dyDescent="0.2">
      <c r="A4193" s="821">
        <v>21</v>
      </c>
      <c r="B4193" s="822" t="s">
        <v>3465</v>
      </c>
      <c r="C4193" s="822" t="s">
        <v>3471</v>
      </c>
      <c r="D4193" s="823" t="s">
        <v>6113</v>
      </c>
      <c r="E4193" s="824" t="s">
        <v>3515</v>
      </c>
      <c r="F4193" s="822" t="s">
        <v>3466</v>
      </c>
      <c r="G4193" s="822" t="s">
        <v>3561</v>
      </c>
      <c r="H4193" s="822" t="s">
        <v>329</v>
      </c>
      <c r="I4193" s="822" t="s">
        <v>4159</v>
      </c>
      <c r="J4193" s="822" t="s">
        <v>4157</v>
      </c>
      <c r="K4193" s="822" t="s">
        <v>4160</v>
      </c>
      <c r="L4193" s="825">
        <v>299.83999999999997</v>
      </c>
      <c r="M4193" s="825">
        <v>299.83999999999997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21</v>
      </c>
      <c r="B4194" s="822" t="s">
        <v>3465</v>
      </c>
      <c r="C4194" s="822" t="s">
        <v>3471</v>
      </c>
      <c r="D4194" s="823" t="s">
        <v>6113</v>
      </c>
      <c r="E4194" s="824" t="s">
        <v>3515</v>
      </c>
      <c r="F4194" s="822" t="s">
        <v>3466</v>
      </c>
      <c r="G4194" s="822" t="s">
        <v>3561</v>
      </c>
      <c r="H4194" s="822" t="s">
        <v>329</v>
      </c>
      <c r="I4194" s="822" t="s">
        <v>3562</v>
      </c>
      <c r="J4194" s="822" t="s">
        <v>1624</v>
      </c>
      <c r="K4194" s="822" t="s">
        <v>1626</v>
      </c>
      <c r="L4194" s="825">
        <v>50.32</v>
      </c>
      <c r="M4194" s="825">
        <v>603.84</v>
      </c>
      <c r="N4194" s="822">
        <v>12</v>
      </c>
      <c r="O4194" s="826">
        <v>4</v>
      </c>
      <c r="P4194" s="825">
        <v>301.92</v>
      </c>
      <c r="Q4194" s="827">
        <v>0.5</v>
      </c>
      <c r="R4194" s="822">
        <v>6</v>
      </c>
      <c r="S4194" s="827">
        <v>0.5</v>
      </c>
      <c r="T4194" s="826">
        <v>2</v>
      </c>
      <c r="U4194" s="828">
        <v>0.5</v>
      </c>
    </row>
    <row r="4195" spans="1:21" ht="14.45" customHeight="1" x14ac:dyDescent="0.2">
      <c r="A4195" s="821">
        <v>21</v>
      </c>
      <c r="B4195" s="822" t="s">
        <v>3465</v>
      </c>
      <c r="C4195" s="822" t="s">
        <v>3471</v>
      </c>
      <c r="D4195" s="823" t="s">
        <v>6113</v>
      </c>
      <c r="E4195" s="824" t="s">
        <v>3515</v>
      </c>
      <c r="F4195" s="822" t="s">
        <v>3466</v>
      </c>
      <c r="G4195" s="822" t="s">
        <v>5942</v>
      </c>
      <c r="H4195" s="822" t="s">
        <v>329</v>
      </c>
      <c r="I4195" s="822" t="s">
        <v>5943</v>
      </c>
      <c r="J4195" s="822" t="s">
        <v>5944</v>
      </c>
      <c r="K4195" s="822" t="s">
        <v>1166</v>
      </c>
      <c r="L4195" s="825">
        <v>99.44</v>
      </c>
      <c r="M4195" s="825">
        <v>99.44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21</v>
      </c>
      <c r="B4196" s="822" t="s">
        <v>3465</v>
      </c>
      <c r="C4196" s="822" t="s">
        <v>3471</v>
      </c>
      <c r="D4196" s="823" t="s">
        <v>6113</v>
      </c>
      <c r="E4196" s="824" t="s">
        <v>3515</v>
      </c>
      <c r="F4196" s="822" t="s">
        <v>3466</v>
      </c>
      <c r="G4196" s="822" t="s">
        <v>3564</v>
      </c>
      <c r="H4196" s="822" t="s">
        <v>329</v>
      </c>
      <c r="I4196" s="822" t="s">
        <v>3565</v>
      </c>
      <c r="J4196" s="822" t="s">
        <v>693</v>
      </c>
      <c r="K4196" s="822" t="s">
        <v>3566</v>
      </c>
      <c r="L4196" s="825">
        <v>2086.5500000000002</v>
      </c>
      <c r="M4196" s="825">
        <v>29211.699999999997</v>
      </c>
      <c r="N4196" s="822">
        <v>14</v>
      </c>
      <c r="O4196" s="826">
        <v>9</v>
      </c>
      <c r="P4196" s="825">
        <v>10432.75</v>
      </c>
      <c r="Q4196" s="827">
        <v>0.35714285714285715</v>
      </c>
      <c r="R4196" s="822">
        <v>5</v>
      </c>
      <c r="S4196" s="827">
        <v>0.35714285714285715</v>
      </c>
      <c r="T4196" s="826">
        <v>2.5</v>
      </c>
      <c r="U4196" s="828">
        <v>0.27777777777777779</v>
      </c>
    </row>
    <row r="4197" spans="1:21" ht="14.45" customHeight="1" x14ac:dyDescent="0.2">
      <c r="A4197" s="821">
        <v>21</v>
      </c>
      <c r="B4197" s="822" t="s">
        <v>3465</v>
      </c>
      <c r="C4197" s="822" t="s">
        <v>3471</v>
      </c>
      <c r="D4197" s="823" t="s">
        <v>6113</v>
      </c>
      <c r="E4197" s="824" t="s">
        <v>3515</v>
      </c>
      <c r="F4197" s="822" t="s">
        <v>3466</v>
      </c>
      <c r="G4197" s="822" t="s">
        <v>4169</v>
      </c>
      <c r="H4197" s="822" t="s">
        <v>662</v>
      </c>
      <c r="I4197" s="822" t="s">
        <v>2870</v>
      </c>
      <c r="J4197" s="822" t="s">
        <v>1722</v>
      </c>
      <c r="K4197" s="822" t="s">
        <v>2871</v>
      </c>
      <c r="L4197" s="825">
        <v>154.36000000000001</v>
      </c>
      <c r="M4197" s="825">
        <v>1234.8800000000001</v>
      </c>
      <c r="N4197" s="822">
        <v>8</v>
      </c>
      <c r="O4197" s="826">
        <v>5.5</v>
      </c>
      <c r="P4197" s="825">
        <v>1234.8800000000001</v>
      </c>
      <c r="Q4197" s="827">
        <v>1</v>
      </c>
      <c r="R4197" s="822">
        <v>8</v>
      </c>
      <c r="S4197" s="827">
        <v>1</v>
      </c>
      <c r="T4197" s="826">
        <v>5.5</v>
      </c>
      <c r="U4197" s="828">
        <v>1</v>
      </c>
    </row>
    <row r="4198" spans="1:21" ht="14.45" customHeight="1" x14ac:dyDescent="0.2">
      <c r="A4198" s="821">
        <v>21</v>
      </c>
      <c r="B4198" s="822" t="s">
        <v>3465</v>
      </c>
      <c r="C4198" s="822" t="s">
        <v>3471</v>
      </c>
      <c r="D4198" s="823" t="s">
        <v>6113</v>
      </c>
      <c r="E4198" s="824" t="s">
        <v>3515</v>
      </c>
      <c r="F4198" s="822" t="s">
        <v>3466</v>
      </c>
      <c r="G4198" s="822" t="s">
        <v>4169</v>
      </c>
      <c r="H4198" s="822" t="s">
        <v>329</v>
      </c>
      <c r="I4198" s="822" t="s">
        <v>4170</v>
      </c>
      <c r="J4198" s="822" t="s">
        <v>1722</v>
      </c>
      <c r="K4198" s="822" t="s">
        <v>4171</v>
      </c>
      <c r="L4198" s="825">
        <v>225.06</v>
      </c>
      <c r="M4198" s="825">
        <v>225.06</v>
      </c>
      <c r="N4198" s="822">
        <v>1</v>
      </c>
      <c r="O4198" s="826">
        <v>0.5</v>
      </c>
      <c r="P4198" s="825">
        <v>225.06</v>
      </c>
      <c r="Q4198" s="827">
        <v>1</v>
      </c>
      <c r="R4198" s="822">
        <v>1</v>
      </c>
      <c r="S4198" s="827">
        <v>1</v>
      </c>
      <c r="T4198" s="826">
        <v>0.5</v>
      </c>
      <c r="U4198" s="828">
        <v>1</v>
      </c>
    </row>
    <row r="4199" spans="1:21" ht="14.45" customHeight="1" x14ac:dyDescent="0.2">
      <c r="A4199" s="821">
        <v>21</v>
      </c>
      <c r="B4199" s="822" t="s">
        <v>3465</v>
      </c>
      <c r="C4199" s="822" t="s">
        <v>3471</v>
      </c>
      <c r="D4199" s="823" t="s">
        <v>6113</v>
      </c>
      <c r="E4199" s="824" t="s">
        <v>3515</v>
      </c>
      <c r="F4199" s="822" t="s">
        <v>3466</v>
      </c>
      <c r="G4199" s="822" t="s">
        <v>4172</v>
      </c>
      <c r="H4199" s="822" t="s">
        <v>329</v>
      </c>
      <c r="I4199" s="822" t="s">
        <v>4173</v>
      </c>
      <c r="J4199" s="822" t="s">
        <v>4174</v>
      </c>
      <c r="K4199" s="822" t="s">
        <v>1193</v>
      </c>
      <c r="L4199" s="825">
        <v>374.79</v>
      </c>
      <c r="M4199" s="825">
        <v>5247.06</v>
      </c>
      <c r="N4199" s="822">
        <v>14</v>
      </c>
      <c r="O4199" s="826">
        <v>4.5</v>
      </c>
      <c r="P4199" s="825">
        <v>1873.95</v>
      </c>
      <c r="Q4199" s="827">
        <v>0.35714285714285715</v>
      </c>
      <c r="R4199" s="822">
        <v>5</v>
      </c>
      <c r="S4199" s="827">
        <v>0.35714285714285715</v>
      </c>
      <c r="T4199" s="826">
        <v>2</v>
      </c>
      <c r="U4199" s="828">
        <v>0.44444444444444442</v>
      </c>
    </row>
    <row r="4200" spans="1:21" ht="14.45" customHeight="1" x14ac:dyDescent="0.2">
      <c r="A4200" s="821">
        <v>21</v>
      </c>
      <c r="B4200" s="822" t="s">
        <v>3465</v>
      </c>
      <c r="C4200" s="822" t="s">
        <v>3471</v>
      </c>
      <c r="D4200" s="823" t="s">
        <v>6113</v>
      </c>
      <c r="E4200" s="824" t="s">
        <v>3515</v>
      </c>
      <c r="F4200" s="822" t="s">
        <v>3466</v>
      </c>
      <c r="G4200" s="822" t="s">
        <v>4933</v>
      </c>
      <c r="H4200" s="822" t="s">
        <v>662</v>
      </c>
      <c r="I4200" s="822" t="s">
        <v>2667</v>
      </c>
      <c r="J4200" s="822" t="s">
        <v>2668</v>
      </c>
      <c r="K4200" s="822" t="s">
        <v>2669</v>
      </c>
      <c r="L4200" s="825">
        <v>0</v>
      </c>
      <c r="M4200" s="825">
        <v>0</v>
      </c>
      <c r="N4200" s="822">
        <v>2</v>
      </c>
      <c r="O4200" s="826">
        <v>1.5</v>
      </c>
      <c r="P4200" s="825"/>
      <c r="Q4200" s="827"/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21</v>
      </c>
      <c r="B4201" s="822" t="s">
        <v>3465</v>
      </c>
      <c r="C4201" s="822" t="s">
        <v>3471</v>
      </c>
      <c r="D4201" s="823" t="s">
        <v>6113</v>
      </c>
      <c r="E4201" s="824" t="s">
        <v>3515</v>
      </c>
      <c r="F4201" s="822" t="s">
        <v>3466</v>
      </c>
      <c r="G4201" s="822" t="s">
        <v>3549</v>
      </c>
      <c r="H4201" s="822" t="s">
        <v>662</v>
      </c>
      <c r="I4201" s="822" t="s">
        <v>2852</v>
      </c>
      <c r="J4201" s="822" t="s">
        <v>2848</v>
      </c>
      <c r="K4201" s="822" t="s">
        <v>2853</v>
      </c>
      <c r="L4201" s="825">
        <v>84.18</v>
      </c>
      <c r="M4201" s="825">
        <v>84.18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21</v>
      </c>
      <c r="B4202" s="822" t="s">
        <v>3465</v>
      </c>
      <c r="C4202" s="822" t="s">
        <v>3471</v>
      </c>
      <c r="D4202" s="823" t="s">
        <v>6113</v>
      </c>
      <c r="E4202" s="824" t="s">
        <v>3515</v>
      </c>
      <c r="F4202" s="822" t="s">
        <v>3466</v>
      </c>
      <c r="G4202" s="822" t="s">
        <v>3549</v>
      </c>
      <c r="H4202" s="822" t="s">
        <v>662</v>
      </c>
      <c r="I4202" s="822" t="s">
        <v>2854</v>
      </c>
      <c r="J4202" s="822" t="s">
        <v>1925</v>
      </c>
      <c r="K4202" s="822" t="s">
        <v>2855</v>
      </c>
      <c r="L4202" s="825">
        <v>49.08</v>
      </c>
      <c r="M4202" s="825">
        <v>49.08</v>
      </c>
      <c r="N4202" s="822">
        <v>1</v>
      </c>
      <c r="O4202" s="826">
        <v>0.5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21</v>
      </c>
      <c r="B4203" s="822" t="s">
        <v>3465</v>
      </c>
      <c r="C4203" s="822" t="s">
        <v>3471</v>
      </c>
      <c r="D4203" s="823" t="s">
        <v>6113</v>
      </c>
      <c r="E4203" s="824" t="s">
        <v>3515</v>
      </c>
      <c r="F4203" s="822" t="s">
        <v>3466</v>
      </c>
      <c r="G4203" s="822" t="s">
        <v>4188</v>
      </c>
      <c r="H4203" s="822" t="s">
        <v>329</v>
      </c>
      <c r="I4203" s="822" t="s">
        <v>4746</v>
      </c>
      <c r="J4203" s="822" t="s">
        <v>4190</v>
      </c>
      <c r="K4203" s="822" t="s">
        <v>4747</v>
      </c>
      <c r="L4203" s="825">
        <v>0</v>
      </c>
      <c r="M4203" s="825">
        <v>0</v>
      </c>
      <c r="N4203" s="822">
        <v>1</v>
      </c>
      <c r="O4203" s="826">
        <v>0.5</v>
      </c>
      <c r="P4203" s="825"/>
      <c r="Q4203" s="827"/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21</v>
      </c>
      <c r="B4204" s="822" t="s">
        <v>3465</v>
      </c>
      <c r="C4204" s="822" t="s">
        <v>3471</v>
      </c>
      <c r="D4204" s="823" t="s">
        <v>6113</v>
      </c>
      <c r="E4204" s="824" t="s">
        <v>3515</v>
      </c>
      <c r="F4204" s="822" t="s">
        <v>3466</v>
      </c>
      <c r="G4204" s="822" t="s">
        <v>4188</v>
      </c>
      <c r="H4204" s="822" t="s">
        <v>329</v>
      </c>
      <c r="I4204" s="822" t="s">
        <v>4189</v>
      </c>
      <c r="J4204" s="822" t="s">
        <v>4190</v>
      </c>
      <c r="K4204" s="822" t="s">
        <v>4191</v>
      </c>
      <c r="L4204" s="825">
        <v>0</v>
      </c>
      <c r="M4204" s="825">
        <v>0</v>
      </c>
      <c r="N4204" s="822">
        <v>5</v>
      </c>
      <c r="O4204" s="826">
        <v>1.5</v>
      </c>
      <c r="P4204" s="825"/>
      <c r="Q4204" s="827"/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21</v>
      </c>
      <c r="B4205" s="822" t="s">
        <v>3465</v>
      </c>
      <c r="C4205" s="822" t="s">
        <v>3471</v>
      </c>
      <c r="D4205" s="823" t="s">
        <v>6113</v>
      </c>
      <c r="E4205" s="824" t="s">
        <v>3515</v>
      </c>
      <c r="F4205" s="822" t="s">
        <v>3466</v>
      </c>
      <c r="G4205" s="822" t="s">
        <v>5945</v>
      </c>
      <c r="H4205" s="822" t="s">
        <v>329</v>
      </c>
      <c r="I4205" s="822" t="s">
        <v>5946</v>
      </c>
      <c r="J4205" s="822" t="s">
        <v>1265</v>
      </c>
      <c r="K4205" s="822" t="s">
        <v>1266</v>
      </c>
      <c r="L4205" s="825">
        <v>783.88</v>
      </c>
      <c r="M4205" s="825">
        <v>783.88</v>
      </c>
      <c r="N4205" s="822">
        <v>1</v>
      </c>
      <c r="O4205" s="826">
        <v>0.5</v>
      </c>
      <c r="P4205" s="825">
        <v>783.88</v>
      </c>
      <c r="Q4205" s="827">
        <v>1</v>
      </c>
      <c r="R4205" s="822">
        <v>1</v>
      </c>
      <c r="S4205" s="827">
        <v>1</v>
      </c>
      <c r="T4205" s="826">
        <v>0.5</v>
      </c>
      <c r="U4205" s="828">
        <v>1</v>
      </c>
    </row>
    <row r="4206" spans="1:21" ht="14.45" customHeight="1" x14ac:dyDescent="0.2">
      <c r="A4206" s="821">
        <v>21</v>
      </c>
      <c r="B4206" s="822" t="s">
        <v>3465</v>
      </c>
      <c r="C4206" s="822" t="s">
        <v>3471</v>
      </c>
      <c r="D4206" s="823" t="s">
        <v>6113</v>
      </c>
      <c r="E4206" s="824" t="s">
        <v>3515</v>
      </c>
      <c r="F4206" s="822" t="s">
        <v>3466</v>
      </c>
      <c r="G4206" s="822" t="s">
        <v>3552</v>
      </c>
      <c r="H4206" s="822" t="s">
        <v>662</v>
      </c>
      <c r="I4206" s="822" t="s">
        <v>3352</v>
      </c>
      <c r="J4206" s="822" t="s">
        <v>3353</v>
      </c>
      <c r="K4206" s="822" t="s">
        <v>2231</v>
      </c>
      <c r="L4206" s="825">
        <v>233.96</v>
      </c>
      <c r="M4206" s="825">
        <v>3041.48</v>
      </c>
      <c r="N4206" s="822">
        <v>13</v>
      </c>
      <c r="O4206" s="826">
        <v>2.5</v>
      </c>
      <c r="P4206" s="825">
        <v>701.88</v>
      </c>
      <c r="Q4206" s="827">
        <v>0.23076923076923075</v>
      </c>
      <c r="R4206" s="822">
        <v>3</v>
      </c>
      <c r="S4206" s="827">
        <v>0.23076923076923078</v>
      </c>
      <c r="T4206" s="826">
        <v>0.5</v>
      </c>
      <c r="U4206" s="828">
        <v>0.2</v>
      </c>
    </row>
    <row r="4207" spans="1:21" ht="14.45" customHeight="1" x14ac:dyDescent="0.2">
      <c r="A4207" s="821">
        <v>21</v>
      </c>
      <c r="B4207" s="822" t="s">
        <v>3465</v>
      </c>
      <c r="C4207" s="822" t="s">
        <v>3471</v>
      </c>
      <c r="D4207" s="823" t="s">
        <v>6113</v>
      </c>
      <c r="E4207" s="824" t="s">
        <v>3515</v>
      </c>
      <c r="F4207" s="822" t="s">
        <v>3466</v>
      </c>
      <c r="G4207" s="822" t="s">
        <v>3552</v>
      </c>
      <c r="H4207" s="822" t="s">
        <v>329</v>
      </c>
      <c r="I4207" s="822" t="s">
        <v>5030</v>
      </c>
      <c r="J4207" s="822" t="s">
        <v>1673</v>
      </c>
      <c r="K4207" s="822" t="s">
        <v>1672</v>
      </c>
      <c r="L4207" s="825">
        <v>87.82</v>
      </c>
      <c r="M4207" s="825">
        <v>526.91999999999996</v>
      </c>
      <c r="N4207" s="822">
        <v>6</v>
      </c>
      <c r="O4207" s="826">
        <v>0.5</v>
      </c>
      <c r="P4207" s="825">
        <v>526.91999999999996</v>
      </c>
      <c r="Q4207" s="827">
        <v>1</v>
      </c>
      <c r="R4207" s="822">
        <v>6</v>
      </c>
      <c r="S4207" s="827">
        <v>1</v>
      </c>
      <c r="T4207" s="826">
        <v>0.5</v>
      </c>
      <c r="U4207" s="828">
        <v>1</v>
      </c>
    </row>
    <row r="4208" spans="1:21" ht="14.45" customHeight="1" x14ac:dyDescent="0.2">
      <c r="A4208" s="821">
        <v>21</v>
      </c>
      <c r="B4208" s="822" t="s">
        <v>3465</v>
      </c>
      <c r="C4208" s="822" t="s">
        <v>3471</v>
      </c>
      <c r="D4208" s="823" t="s">
        <v>6113</v>
      </c>
      <c r="E4208" s="824" t="s">
        <v>3515</v>
      </c>
      <c r="F4208" s="822" t="s">
        <v>3466</v>
      </c>
      <c r="G4208" s="822" t="s">
        <v>3553</v>
      </c>
      <c r="H4208" s="822" t="s">
        <v>329</v>
      </c>
      <c r="I4208" s="822" t="s">
        <v>3554</v>
      </c>
      <c r="J4208" s="822" t="s">
        <v>1244</v>
      </c>
      <c r="K4208" s="822" t="s">
        <v>1245</v>
      </c>
      <c r="L4208" s="825">
        <v>121.92</v>
      </c>
      <c r="M4208" s="825">
        <v>3779.5200000000004</v>
      </c>
      <c r="N4208" s="822">
        <v>31</v>
      </c>
      <c r="O4208" s="826">
        <v>16.5</v>
      </c>
      <c r="P4208" s="825">
        <v>2072.6400000000003</v>
      </c>
      <c r="Q4208" s="827">
        <v>0.54838709677419362</v>
      </c>
      <c r="R4208" s="822">
        <v>17</v>
      </c>
      <c r="S4208" s="827">
        <v>0.54838709677419351</v>
      </c>
      <c r="T4208" s="826">
        <v>8.5</v>
      </c>
      <c r="U4208" s="828">
        <v>0.51515151515151514</v>
      </c>
    </row>
    <row r="4209" spans="1:21" ht="14.45" customHeight="1" x14ac:dyDescent="0.2">
      <c r="A4209" s="821">
        <v>21</v>
      </c>
      <c r="B4209" s="822" t="s">
        <v>3465</v>
      </c>
      <c r="C4209" s="822" t="s">
        <v>3471</v>
      </c>
      <c r="D4209" s="823" t="s">
        <v>6113</v>
      </c>
      <c r="E4209" s="824" t="s">
        <v>3515</v>
      </c>
      <c r="F4209" s="822" t="s">
        <v>3466</v>
      </c>
      <c r="G4209" s="822" t="s">
        <v>3553</v>
      </c>
      <c r="H4209" s="822" t="s">
        <v>329</v>
      </c>
      <c r="I4209" s="822" t="s">
        <v>4202</v>
      </c>
      <c r="J4209" s="822" t="s">
        <v>1244</v>
      </c>
      <c r="K4209" s="822" t="s">
        <v>1245</v>
      </c>
      <c r="L4209" s="825">
        <v>121.92</v>
      </c>
      <c r="M4209" s="825">
        <v>365.76</v>
      </c>
      <c r="N4209" s="822">
        <v>3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21</v>
      </c>
      <c r="B4210" s="822" t="s">
        <v>3465</v>
      </c>
      <c r="C4210" s="822" t="s">
        <v>3471</v>
      </c>
      <c r="D4210" s="823" t="s">
        <v>6113</v>
      </c>
      <c r="E4210" s="824" t="s">
        <v>3515</v>
      </c>
      <c r="F4210" s="822" t="s">
        <v>3466</v>
      </c>
      <c r="G4210" s="822" t="s">
        <v>4536</v>
      </c>
      <c r="H4210" s="822" t="s">
        <v>662</v>
      </c>
      <c r="I4210" s="822" t="s">
        <v>2671</v>
      </c>
      <c r="J4210" s="822" t="s">
        <v>1436</v>
      </c>
      <c r="K4210" s="822" t="s">
        <v>2672</v>
      </c>
      <c r="L4210" s="825">
        <v>0</v>
      </c>
      <c r="M4210" s="825">
        <v>0</v>
      </c>
      <c r="N4210" s="822">
        <v>1</v>
      </c>
      <c r="O4210" s="826">
        <v>1</v>
      </c>
      <c r="P4210" s="825"/>
      <c r="Q4210" s="827"/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21</v>
      </c>
      <c r="B4211" s="822" t="s">
        <v>3465</v>
      </c>
      <c r="C4211" s="822" t="s">
        <v>3471</v>
      </c>
      <c r="D4211" s="823" t="s">
        <v>6113</v>
      </c>
      <c r="E4211" s="824" t="s">
        <v>3515</v>
      </c>
      <c r="F4211" s="822" t="s">
        <v>3467</v>
      </c>
      <c r="G4211" s="822" t="s">
        <v>3555</v>
      </c>
      <c r="H4211" s="822" t="s">
        <v>329</v>
      </c>
      <c r="I4211" s="822" t="s">
        <v>4207</v>
      </c>
      <c r="J4211" s="822" t="s">
        <v>3557</v>
      </c>
      <c r="K4211" s="822"/>
      <c r="L4211" s="825">
        <v>0</v>
      </c>
      <c r="M4211" s="825">
        <v>0</v>
      </c>
      <c r="N4211" s="822">
        <v>1</v>
      </c>
      <c r="O4211" s="826">
        <v>1</v>
      </c>
      <c r="P4211" s="825">
        <v>0</v>
      </c>
      <c r="Q4211" s="827"/>
      <c r="R4211" s="822">
        <v>1</v>
      </c>
      <c r="S4211" s="827">
        <v>1</v>
      </c>
      <c r="T4211" s="826">
        <v>1</v>
      </c>
      <c r="U4211" s="828">
        <v>1</v>
      </c>
    </row>
    <row r="4212" spans="1:21" ht="14.45" customHeight="1" x14ac:dyDescent="0.2">
      <c r="A4212" s="821">
        <v>21</v>
      </c>
      <c r="B4212" s="822" t="s">
        <v>3465</v>
      </c>
      <c r="C4212" s="822" t="s">
        <v>3471</v>
      </c>
      <c r="D4212" s="823" t="s">
        <v>6113</v>
      </c>
      <c r="E4212" s="824" t="s">
        <v>3515</v>
      </c>
      <c r="F4212" s="822" t="s">
        <v>3467</v>
      </c>
      <c r="G4212" s="822" t="s">
        <v>3555</v>
      </c>
      <c r="H4212" s="822" t="s">
        <v>329</v>
      </c>
      <c r="I4212" s="822" t="s">
        <v>4762</v>
      </c>
      <c r="J4212" s="822" t="s">
        <v>3557</v>
      </c>
      <c r="K4212" s="822"/>
      <c r="L4212" s="825">
        <v>0</v>
      </c>
      <c r="M4212" s="825">
        <v>0</v>
      </c>
      <c r="N4212" s="822">
        <v>1</v>
      </c>
      <c r="O4212" s="826">
        <v>1</v>
      </c>
      <c r="P4212" s="825"/>
      <c r="Q4212" s="827"/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21</v>
      </c>
      <c r="B4213" s="822" t="s">
        <v>3465</v>
      </c>
      <c r="C4213" s="822" t="s">
        <v>3471</v>
      </c>
      <c r="D4213" s="823" t="s">
        <v>6113</v>
      </c>
      <c r="E4213" s="824" t="s">
        <v>3515</v>
      </c>
      <c r="F4213" s="822" t="s">
        <v>3468</v>
      </c>
      <c r="G4213" s="822" t="s">
        <v>3586</v>
      </c>
      <c r="H4213" s="822" t="s">
        <v>329</v>
      </c>
      <c r="I4213" s="822" t="s">
        <v>4209</v>
      </c>
      <c r="J4213" s="822" t="s">
        <v>4210</v>
      </c>
      <c r="K4213" s="822" t="s">
        <v>4211</v>
      </c>
      <c r="L4213" s="825">
        <v>1141.74</v>
      </c>
      <c r="M4213" s="825">
        <v>4566.96</v>
      </c>
      <c r="N4213" s="822">
        <v>4</v>
      </c>
      <c r="O4213" s="826">
        <v>2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21</v>
      </c>
      <c r="B4214" s="822" t="s">
        <v>3465</v>
      </c>
      <c r="C4214" s="822" t="s">
        <v>3471</v>
      </c>
      <c r="D4214" s="823" t="s">
        <v>6113</v>
      </c>
      <c r="E4214" s="824" t="s">
        <v>3483</v>
      </c>
      <c r="F4214" s="822" t="s">
        <v>3466</v>
      </c>
      <c r="G4214" s="822" t="s">
        <v>3641</v>
      </c>
      <c r="H4214" s="822" t="s">
        <v>329</v>
      </c>
      <c r="I4214" s="822" t="s">
        <v>3645</v>
      </c>
      <c r="J4214" s="822" t="s">
        <v>3643</v>
      </c>
      <c r="K4214" s="822" t="s">
        <v>3646</v>
      </c>
      <c r="L4214" s="825">
        <v>70.48</v>
      </c>
      <c r="M4214" s="825">
        <v>70.48</v>
      </c>
      <c r="N4214" s="822">
        <v>1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21</v>
      </c>
      <c r="B4215" s="822" t="s">
        <v>3465</v>
      </c>
      <c r="C4215" s="822" t="s">
        <v>3471</v>
      </c>
      <c r="D4215" s="823" t="s">
        <v>6113</v>
      </c>
      <c r="E4215" s="824" t="s">
        <v>3483</v>
      </c>
      <c r="F4215" s="822" t="s">
        <v>3466</v>
      </c>
      <c r="G4215" s="822" t="s">
        <v>3656</v>
      </c>
      <c r="H4215" s="822" t="s">
        <v>662</v>
      </c>
      <c r="I4215" s="822" t="s">
        <v>3083</v>
      </c>
      <c r="J4215" s="822" t="s">
        <v>3079</v>
      </c>
      <c r="K4215" s="822" t="s">
        <v>3084</v>
      </c>
      <c r="L4215" s="825">
        <v>11.71</v>
      </c>
      <c r="M4215" s="825">
        <v>11.71</v>
      </c>
      <c r="N4215" s="822">
        <v>1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21</v>
      </c>
      <c r="B4216" s="822" t="s">
        <v>3465</v>
      </c>
      <c r="C4216" s="822" t="s">
        <v>3471</v>
      </c>
      <c r="D4216" s="823" t="s">
        <v>6113</v>
      </c>
      <c r="E4216" s="824" t="s">
        <v>3483</v>
      </c>
      <c r="F4216" s="822" t="s">
        <v>3466</v>
      </c>
      <c r="G4216" s="822" t="s">
        <v>3811</v>
      </c>
      <c r="H4216" s="822" t="s">
        <v>662</v>
      </c>
      <c r="I4216" s="822" t="s">
        <v>3058</v>
      </c>
      <c r="J4216" s="822" t="s">
        <v>3054</v>
      </c>
      <c r="K4216" s="822" t="s">
        <v>1952</v>
      </c>
      <c r="L4216" s="825">
        <v>339.47</v>
      </c>
      <c r="M4216" s="825">
        <v>339.47</v>
      </c>
      <c r="N4216" s="822">
        <v>1</v>
      </c>
      <c r="O4216" s="826">
        <v>0.5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21</v>
      </c>
      <c r="B4217" s="822" t="s">
        <v>3465</v>
      </c>
      <c r="C4217" s="822" t="s">
        <v>3471</v>
      </c>
      <c r="D4217" s="823" t="s">
        <v>6113</v>
      </c>
      <c r="E4217" s="824" t="s">
        <v>3483</v>
      </c>
      <c r="F4217" s="822" t="s">
        <v>3466</v>
      </c>
      <c r="G4217" s="822" t="s">
        <v>3530</v>
      </c>
      <c r="H4217" s="822" t="s">
        <v>329</v>
      </c>
      <c r="I4217" s="822" t="s">
        <v>3531</v>
      </c>
      <c r="J4217" s="822" t="s">
        <v>862</v>
      </c>
      <c r="K4217" s="822" t="s">
        <v>3532</v>
      </c>
      <c r="L4217" s="825">
        <v>53.57</v>
      </c>
      <c r="M4217" s="825">
        <v>160.71</v>
      </c>
      <c r="N4217" s="822">
        <v>3</v>
      </c>
      <c r="O4217" s="826">
        <v>2</v>
      </c>
      <c r="P4217" s="825">
        <v>107.14</v>
      </c>
      <c r="Q4217" s="827">
        <v>0.66666666666666663</v>
      </c>
      <c r="R4217" s="822">
        <v>2</v>
      </c>
      <c r="S4217" s="827">
        <v>0.66666666666666663</v>
      </c>
      <c r="T4217" s="826">
        <v>1.5</v>
      </c>
      <c r="U4217" s="828">
        <v>0.75</v>
      </c>
    </row>
    <row r="4218" spans="1:21" ht="14.45" customHeight="1" x14ac:dyDescent="0.2">
      <c r="A4218" s="821">
        <v>21</v>
      </c>
      <c r="B4218" s="822" t="s">
        <v>3465</v>
      </c>
      <c r="C4218" s="822" t="s">
        <v>3471</v>
      </c>
      <c r="D4218" s="823" t="s">
        <v>6113</v>
      </c>
      <c r="E4218" s="824" t="s">
        <v>3483</v>
      </c>
      <c r="F4218" s="822" t="s">
        <v>3466</v>
      </c>
      <c r="G4218" s="822" t="s">
        <v>3533</v>
      </c>
      <c r="H4218" s="822" t="s">
        <v>662</v>
      </c>
      <c r="I4218" s="822" t="s">
        <v>2703</v>
      </c>
      <c r="J4218" s="822" t="s">
        <v>1021</v>
      </c>
      <c r="K4218" s="822" t="s">
        <v>2704</v>
      </c>
      <c r="L4218" s="825">
        <v>1385.62</v>
      </c>
      <c r="M4218" s="825">
        <v>1385.62</v>
      </c>
      <c r="N4218" s="822">
        <v>1</v>
      </c>
      <c r="O4218" s="826">
        <v>1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21</v>
      </c>
      <c r="B4219" s="822" t="s">
        <v>3465</v>
      </c>
      <c r="C4219" s="822" t="s">
        <v>3471</v>
      </c>
      <c r="D4219" s="823" t="s">
        <v>6113</v>
      </c>
      <c r="E4219" s="824" t="s">
        <v>3483</v>
      </c>
      <c r="F4219" s="822" t="s">
        <v>3466</v>
      </c>
      <c r="G4219" s="822" t="s">
        <v>3534</v>
      </c>
      <c r="H4219" s="822" t="s">
        <v>329</v>
      </c>
      <c r="I4219" s="822" t="s">
        <v>3983</v>
      </c>
      <c r="J4219" s="822" t="s">
        <v>1343</v>
      </c>
      <c r="K4219" s="822" t="s">
        <v>1344</v>
      </c>
      <c r="L4219" s="825">
        <v>453.18</v>
      </c>
      <c r="M4219" s="825">
        <v>453.18</v>
      </c>
      <c r="N4219" s="822">
        <v>1</v>
      </c>
      <c r="O4219" s="826">
        <v>0.5</v>
      </c>
      <c r="P4219" s="825">
        <v>453.18</v>
      </c>
      <c r="Q4219" s="827">
        <v>1</v>
      </c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21</v>
      </c>
      <c r="B4220" s="822" t="s">
        <v>3465</v>
      </c>
      <c r="C4220" s="822" t="s">
        <v>3471</v>
      </c>
      <c r="D4220" s="823" t="s">
        <v>6113</v>
      </c>
      <c r="E4220" s="824" t="s">
        <v>3483</v>
      </c>
      <c r="F4220" s="822" t="s">
        <v>3466</v>
      </c>
      <c r="G4220" s="822" t="s">
        <v>3534</v>
      </c>
      <c r="H4220" s="822" t="s">
        <v>329</v>
      </c>
      <c r="I4220" s="822" t="s">
        <v>3535</v>
      </c>
      <c r="J4220" s="822" t="s">
        <v>1343</v>
      </c>
      <c r="K4220" s="822" t="s">
        <v>1344</v>
      </c>
      <c r="L4220" s="825">
        <v>453.18</v>
      </c>
      <c r="M4220" s="825">
        <v>453.18</v>
      </c>
      <c r="N4220" s="822">
        <v>1</v>
      </c>
      <c r="O4220" s="826">
        <v>0.5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21</v>
      </c>
      <c r="B4221" s="822" t="s">
        <v>3465</v>
      </c>
      <c r="C4221" s="822" t="s">
        <v>3471</v>
      </c>
      <c r="D4221" s="823" t="s">
        <v>6113</v>
      </c>
      <c r="E4221" s="824" t="s">
        <v>3483</v>
      </c>
      <c r="F4221" s="822" t="s">
        <v>3466</v>
      </c>
      <c r="G4221" s="822" t="s">
        <v>3561</v>
      </c>
      <c r="H4221" s="822" t="s">
        <v>329</v>
      </c>
      <c r="I4221" s="822" t="s">
        <v>3562</v>
      </c>
      <c r="J4221" s="822" t="s">
        <v>1624</v>
      </c>
      <c r="K4221" s="822" t="s">
        <v>1626</v>
      </c>
      <c r="L4221" s="825">
        <v>50.32</v>
      </c>
      <c r="M4221" s="825">
        <v>100.64</v>
      </c>
      <c r="N4221" s="822">
        <v>2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21</v>
      </c>
      <c r="B4222" s="822" t="s">
        <v>3465</v>
      </c>
      <c r="C4222" s="822" t="s">
        <v>3471</v>
      </c>
      <c r="D4222" s="823" t="s">
        <v>6113</v>
      </c>
      <c r="E4222" s="824" t="s">
        <v>3523</v>
      </c>
      <c r="F4222" s="822" t="s">
        <v>3466</v>
      </c>
      <c r="G4222" s="822" t="s">
        <v>5947</v>
      </c>
      <c r="H4222" s="822" t="s">
        <v>329</v>
      </c>
      <c r="I4222" s="822" t="s">
        <v>5948</v>
      </c>
      <c r="J4222" s="822" t="s">
        <v>5949</v>
      </c>
      <c r="K4222" s="822" t="s">
        <v>5950</v>
      </c>
      <c r="L4222" s="825">
        <v>0</v>
      </c>
      <c r="M4222" s="825">
        <v>0</v>
      </c>
      <c r="N4222" s="822">
        <v>1</v>
      </c>
      <c r="O4222" s="826">
        <v>0.5</v>
      </c>
      <c r="P4222" s="825">
        <v>0</v>
      </c>
      <c r="Q4222" s="827"/>
      <c r="R4222" s="822">
        <v>1</v>
      </c>
      <c r="S4222" s="827">
        <v>1</v>
      </c>
      <c r="T4222" s="826">
        <v>0.5</v>
      </c>
      <c r="U4222" s="828">
        <v>1</v>
      </c>
    </row>
    <row r="4223" spans="1:21" ht="14.45" customHeight="1" x14ac:dyDescent="0.2">
      <c r="A4223" s="821">
        <v>21</v>
      </c>
      <c r="B4223" s="822" t="s">
        <v>3465</v>
      </c>
      <c r="C4223" s="822" t="s">
        <v>3471</v>
      </c>
      <c r="D4223" s="823" t="s">
        <v>6113</v>
      </c>
      <c r="E4223" s="824" t="s">
        <v>3523</v>
      </c>
      <c r="F4223" s="822" t="s">
        <v>3466</v>
      </c>
      <c r="G4223" s="822" t="s">
        <v>3727</v>
      </c>
      <c r="H4223" s="822" t="s">
        <v>329</v>
      </c>
      <c r="I4223" s="822" t="s">
        <v>3730</v>
      </c>
      <c r="J4223" s="822" t="s">
        <v>3729</v>
      </c>
      <c r="K4223" s="822" t="s">
        <v>2881</v>
      </c>
      <c r="L4223" s="825">
        <v>78.33</v>
      </c>
      <c r="M4223" s="825">
        <v>156.66</v>
      </c>
      <c r="N4223" s="822">
        <v>2</v>
      </c>
      <c r="O4223" s="826">
        <v>0.5</v>
      </c>
      <c r="P4223" s="825">
        <v>156.66</v>
      </c>
      <c r="Q4223" s="827">
        <v>1</v>
      </c>
      <c r="R4223" s="822">
        <v>2</v>
      </c>
      <c r="S4223" s="827">
        <v>1</v>
      </c>
      <c r="T4223" s="826">
        <v>0.5</v>
      </c>
      <c r="U4223" s="828">
        <v>1</v>
      </c>
    </row>
    <row r="4224" spans="1:21" ht="14.45" customHeight="1" x14ac:dyDescent="0.2">
      <c r="A4224" s="821">
        <v>21</v>
      </c>
      <c r="B4224" s="822" t="s">
        <v>3465</v>
      </c>
      <c r="C4224" s="822" t="s">
        <v>3471</v>
      </c>
      <c r="D4224" s="823" t="s">
        <v>6113</v>
      </c>
      <c r="E4224" s="824" t="s">
        <v>3523</v>
      </c>
      <c r="F4224" s="822" t="s">
        <v>3466</v>
      </c>
      <c r="G4224" s="822" t="s">
        <v>3731</v>
      </c>
      <c r="H4224" s="822" t="s">
        <v>662</v>
      </c>
      <c r="I4224" s="822" t="s">
        <v>3089</v>
      </c>
      <c r="J4224" s="822" t="s">
        <v>1870</v>
      </c>
      <c r="K4224" s="822" t="s">
        <v>824</v>
      </c>
      <c r="L4224" s="825">
        <v>65.989999999999995</v>
      </c>
      <c r="M4224" s="825">
        <v>65.989999999999995</v>
      </c>
      <c r="N4224" s="822">
        <v>1</v>
      </c>
      <c r="O4224" s="826">
        <v>0.5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21</v>
      </c>
      <c r="B4225" s="822" t="s">
        <v>3465</v>
      </c>
      <c r="C4225" s="822" t="s">
        <v>3471</v>
      </c>
      <c r="D4225" s="823" t="s">
        <v>6113</v>
      </c>
      <c r="E4225" s="824" t="s">
        <v>3523</v>
      </c>
      <c r="F4225" s="822" t="s">
        <v>3466</v>
      </c>
      <c r="G4225" s="822" t="s">
        <v>3818</v>
      </c>
      <c r="H4225" s="822" t="s">
        <v>329</v>
      </c>
      <c r="I4225" s="822" t="s">
        <v>3819</v>
      </c>
      <c r="J4225" s="822" t="s">
        <v>3820</v>
      </c>
      <c r="K4225" s="822" t="s">
        <v>3821</v>
      </c>
      <c r="L4225" s="825">
        <v>140.72</v>
      </c>
      <c r="M4225" s="825">
        <v>422.15999999999997</v>
      </c>
      <c r="N4225" s="822">
        <v>3</v>
      </c>
      <c r="O4225" s="826">
        <v>0.5</v>
      </c>
      <c r="P4225" s="825">
        <v>422.15999999999997</v>
      </c>
      <c r="Q4225" s="827">
        <v>1</v>
      </c>
      <c r="R4225" s="822">
        <v>3</v>
      </c>
      <c r="S4225" s="827">
        <v>1</v>
      </c>
      <c r="T4225" s="826">
        <v>0.5</v>
      </c>
      <c r="U4225" s="828">
        <v>1</v>
      </c>
    </row>
    <row r="4226" spans="1:21" ht="14.45" customHeight="1" x14ac:dyDescent="0.2">
      <c r="A4226" s="821">
        <v>21</v>
      </c>
      <c r="B4226" s="822" t="s">
        <v>3465</v>
      </c>
      <c r="C4226" s="822" t="s">
        <v>3471</v>
      </c>
      <c r="D4226" s="823" t="s">
        <v>6113</v>
      </c>
      <c r="E4226" s="824" t="s">
        <v>3523</v>
      </c>
      <c r="F4226" s="822" t="s">
        <v>3466</v>
      </c>
      <c r="G4226" s="822" t="s">
        <v>3582</v>
      </c>
      <c r="H4226" s="822" t="s">
        <v>662</v>
      </c>
      <c r="I4226" s="822" t="s">
        <v>3063</v>
      </c>
      <c r="J4226" s="822" t="s">
        <v>3061</v>
      </c>
      <c r="K4226" s="822" t="s">
        <v>3064</v>
      </c>
      <c r="L4226" s="825">
        <v>910.2</v>
      </c>
      <c r="M4226" s="825">
        <v>910.2</v>
      </c>
      <c r="N4226" s="822">
        <v>1</v>
      </c>
      <c r="O4226" s="826">
        <v>1</v>
      </c>
      <c r="P4226" s="825">
        <v>910.2</v>
      </c>
      <c r="Q4226" s="827">
        <v>1</v>
      </c>
      <c r="R4226" s="822">
        <v>1</v>
      </c>
      <c r="S4226" s="827">
        <v>1</v>
      </c>
      <c r="T4226" s="826">
        <v>1</v>
      </c>
      <c r="U4226" s="828">
        <v>1</v>
      </c>
    </row>
    <row r="4227" spans="1:21" ht="14.45" customHeight="1" x14ac:dyDescent="0.2">
      <c r="A4227" s="821">
        <v>21</v>
      </c>
      <c r="B4227" s="822" t="s">
        <v>3465</v>
      </c>
      <c r="C4227" s="822" t="s">
        <v>3471</v>
      </c>
      <c r="D4227" s="823" t="s">
        <v>6113</v>
      </c>
      <c r="E4227" s="824" t="s">
        <v>3523</v>
      </c>
      <c r="F4227" s="822" t="s">
        <v>3466</v>
      </c>
      <c r="G4227" s="822" t="s">
        <v>3957</v>
      </c>
      <c r="H4227" s="822" t="s">
        <v>662</v>
      </c>
      <c r="I4227" s="822" t="s">
        <v>4411</v>
      </c>
      <c r="J4227" s="822" t="s">
        <v>4412</v>
      </c>
      <c r="K4227" s="822" t="s">
        <v>3322</v>
      </c>
      <c r="L4227" s="825">
        <v>161.06</v>
      </c>
      <c r="M4227" s="825">
        <v>161.06</v>
      </c>
      <c r="N4227" s="822">
        <v>1</v>
      </c>
      <c r="O4227" s="826">
        <v>0.5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21</v>
      </c>
      <c r="B4228" s="822" t="s">
        <v>3465</v>
      </c>
      <c r="C4228" s="822" t="s">
        <v>3471</v>
      </c>
      <c r="D4228" s="823" t="s">
        <v>6113</v>
      </c>
      <c r="E4228" s="824" t="s">
        <v>3523</v>
      </c>
      <c r="F4228" s="822" t="s">
        <v>3466</v>
      </c>
      <c r="G4228" s="822" t="s">
        <v>3533</v>
      </c>
      <c r="H4228" s="822" t="s">
        <v>662</v>
      </c>
      <c r="I4228" s="822" t="s">
        <v>2710</v>
      </c>
      <c r="J4228" s="822" t="s">
        <v>1016</v>
      </c>
      <c r="K4228" s="822" t="s">
        <v>2711</v>
      </c>
      <c r="L4228" s="825">
        <v>736.33</v>
      </c>
      <c r="M4228" s="825">
        <v>736.33</v>
      </c>
      <c r="N4228" s="822">
        <v>1</v>
      </c>
      <c r="O4228" s="826">
        <v>0.5</v>
      </c>
      <c r="P4228" s="825">
        <v>736.33</v>
      </c>
      <c r="Q4228" s="827">
        <v>1</v>
      </c>
      <c r="R4228" s="822">
        <v>1</v>
      </c>
      <c r="S4228" s="827">
        <v>1</v>
      </c>
      <c r="T4228" s="826">
        <v>0.5</v>
      </c>
      <c r="U4228" s="828">
        <v>1</v>
      </c>
    </row>
    <row r="4229" spans="1:21" ht="14.45" customHeight="1" x14ac:dyDescent="0.2">
      <c r="A4229" s="821">
        <v>21</v>
      </c>
      <c r="B4229" s="822" t="s">
        <v>3465</v>
      </c>
      <c r="C4229" s="822" t="s">
        <v>3471</v>
      </c>
      <c r="D4229" s="823" t="s">
        <v>6113</v>
      </c>
      <c r="E4229" s="824" t="s">
        <v>3523</v>
      </c>
      <c r="F4229" s="822" t="s">
        <v>3466</v>
      </c>
      <c r="G4229" s="822" t="s">
        <v>3563</v>
      </c>
      <c r="H4229" s="822" t="s">
        <v>329</v>
      </c>
      <c r="I4229" s="822" t="s">
        <v>3991</v>
      </c>
      <c r="J4229" s="822" t="s">
        <v>841</v>
      </c>
      <c r="K4229" s="822" t="s">
        <v>3992</v>
      </c>
      <c r="L4229" s="825">
        <v>27.37</v>
      </c>
      <c r="M4229" s="825">
        <v>27.37</v>
      </c>
      <c r="N4229" s="822">
        <v>1</v>
      </c>
      <c r="O4229" s="826">
        <v>0.5</v>
      </c>
      <c r="P4229" s="825">
        <v>27.37</v>
      </c>
      <c r="Q4229" s="827">
        <v>1</v>
      </c>
      <c r="R4229" s="822">
        <v>1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21</v>
      </c>
      <c r="B4230" s="822" t="s">
        <v>3465</v>
      </c>
      <c r="C4230" s="822" t="s">
        <v>3471</v>
      </c>
      <c r="D4230" s="823" t="s">
        <v>6113</v>
      </c>
      <c r="E4230" s="824" t="s">
        <v>3523</v>
      </c>
      <c r="F4230" s="822" t="s">
        <v>3466</v>
      </c>
      <c r="G4230" s="822" t="s">
        <v>3563</v>
      </c>
      <c r="H4230" s="822" t="s">
        <v>329</v>
      </c>
      <c r="I4230" s="822" t="s">
        <v>3569</v>
      </c>
      <c r="J4230" s="822" t="s">
        <v>841</v>
      </c>
      <c r="K4230" s="822" t="s">
        <v>842</v>
      </c>
      <c r="L4230" s="825">
        <v>97.76</v>
      </c>
      <c r="M4230" s="825">
        <v>97.76</v>
      </c>
      <c r="N4230" s="822">
        <v>1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21</v>
      </c>
      <c r="B4231" s="822" t="s">
        <v>3465</v>
      </c>
      <c r="C4231" s="822" t="s">
        <v>3471</v>
      </c>
      <c r="D4231" s="823" t="s">
        <v>6113</v>
      </c>
      <c r="E4231" s="824" t="s">
        <v>3523</v>
      </c>
      <c r="F4231" s="822" t="s">
        <v>3466</v>
      </c>
      <c r="G4231" s="822" t="s">
        <v>4126</v>
      </c>
      <c r="H4231" s="822" t="s">
        <v>662</v>
      </c>
      <c r="I4231" s="822" t="s">
        <v>3315</v>
      </c>
      <c r="J4231" s="822" t="s">
        <v>1635</v>
      </c>
      <c r="K4231" s="822" t="s">
        <v>3316</v>
      </c>
      <c r="L4231" s="825">
        <v>0</v>
      </c>
      <c r="M4231" s="825">
        <v>0</v>
      </c>
      <c r="N4231" s="822">
        <v>1</v>
      </c>
      <c r="O4231" s="826">
        <v>1</v>
      </c>
      <c r="P4231" s="825"/>
      <c r="Q4231" s="827"/>
      <c r="R4231" s="822"/>
      <c r="S4231" s="827">
        <v>0</v>
      </c>
      <c r="T4231" s="826"/>
      <c r="U4231" s="828">
        <v>0</v>
      </c>
    </row>
    <row r="4232" spans="1:21" ht="14.45" customHeight="1" x14ac:dyDescent="0.2">
      <c r="A4232" s="821">
        <v>21</v>
      </c>
      <c r="B4232" s="822" t="s">
        <v>3465</v>
      </c>
      <c r="C4232" s="822" t="s">
        <v>3471</v>
      </c>
      <c r="D4232" s="823" t="s">
        <v>6113</v>
      </c>
      <c r="E4232" s="824" t="s">
        <v>3523</v>
      </c>
      <c r="F4232" s="822" t="s">
        <v>3466</v>
      </c>
      <c r="G4232" s="822" t="s">
        <v>4169</v>
      </c>
      <c r="H4232" s="822" t="s">
        <v>329</v>
      </c>
      <c r="I4232" s="822" t="s">
        <v>4170</v>
      </c>
      <c r="J4232" s="822" t="s">
        <v>1722</v>
      </c>
      <c r="K4232" s="822" t="s">
        <v>4171</v>
      </c>
      <c r="L4232" s="825">
        <v>225.06</v>
      </c>
      <c r="M4232" s="825">
        <v>225.06</v>
      </c>
      <c r="N4232" s="822">
        <v>1</v>
      </c>
      <c r="O4232" s="826">
        <v>1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21</v>
      </c>
      <c r="B4233" s="822" t="s">
        <v>3465</v>
      </c>
      <c r="C4233" s="822" t="s">
        <v>3471</v>
      </c>
      <c r="D4233" s="823" t="s">
        <v>6113</v>
      </c>
      <c r="E4233" s="824" t="s">
        <v>3523</v>
      </c>
      <c r="F4233" s="822" t="s">
        <v>3466</v>
      </c>
      <c r="G4233" s="822" t="s">
        <v>3553</v>
      </c>
      <c r="H4233" s="822" t="s">
        <v>329</v>
      </c>
      <c r="I4233" s="822" t="s">
        <v>3554</v>
      </c>
      <c r="J4233" s="822" t="s">
        <v>1244</v>
      </c>
      <c r="K4233" s="822" t="s">
        <v>1245</v>
      </c>
      <c r="L4233" s="825">
        <v>121.92</v>
      </c>
      <c r="M4233" s="825">
        <v>121.92</v>
      </c>
      <c r="N4233" s="822">
        <v>1</v>
      </c>
      <c r="O4233" s="826">
        <v>0.5</v>
      </c>
      <c r="P4233" s="825">
        <v>121.92</v>
      </c>
      <c r="Q4233" s="827">
        <v>1</v>
      </c>
      <c r="R4233" s="822">
        <v>1</v>
      </c>
      <c r="S4233" s="827">
        <v>1</v>
      </c>
      <c r="T4233" s="826">
        <v>0.5</v>
      </c>
      <c r="U4233" s="828">
        <v>1</v>
      </c>
    </row>
    <row r="4234" spans="1:21" ht="14.45" customHeight="1" x14ac:dyDescent="0.2">
      <c r="A4234" s="821">
        <v>21</v>
      </c>
      <c r="B4234" s="822" t="s">
        <v>3465</v>
      </c>
      <c r="C4234" s="822" t="s">
        <v>3471</v>
      </c>
      <c r="D4234" s="823" t="s">
        <v>6113</v>
      </c>
      <c r="E4234" s="824" t="s">
        <v>3511</v>
      </c>
      <c r="F4234" s="822" t="s">
        <v>3466</v>
      </c>
      <c r="G4234" s="822" t="s">
        <v>3647</v>
      </c>
      <c r="H4234" s="822" t="s">
        <v>662</v>
      </c>
      <c r="I4234" s="822" t="s">
        <v>3000</v>
      </c>
      <c r="J4234" s="822" t="s">
        <v>701</v>
      </c>
      <c r="K4234" s="822" t="s">
        <v>698</v>
      </c>
      <c r="L4234" s="825">
        <v>65.28</v>
      </c>
      <c r="M4234" s="825">
        <v>65.28</v>
      </c>
      <c r="N4234" s="822">
        <v>1</v>
      </c>
      <c r="O4234" s="826">
        <v>0.5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21</v>
      </c>
      <c r="B4235" s="822" t="s">
        <v>3465</v>
      </c>
      <c r="C4235" s="822" t="s">
        <v>3471</v>
      </c>
      <c r="D4235" s="823" t="s">
        <v>6113</v>
      </c>
      <c r="E4235" s="824" t="s">
        <v>3511</v>
      </c>
      <c r="F4235" s="822" t="s">
        <v>3466</v>
      </c>
      <c r="G4235" s="822" t="s">
        <v>3530</v>
      </c>
      <c r="H4235" s="822" t="s">
        <v>329</v>
      </c>
      <c r="I4235" s="822" t="s">
        <v>3531</v>
      </c>
      <c r="J4235" s="822" t="s">
        <v>862</v>
      </c>
      <c r="K4235" s="822" t="s">
        <v>3532</v>
      </c>
      <c r="L4235" s="825">
        <v>53.57</v>
      </c>
      <c r="M4235" s="825">
        <v>107.14</v>
      </c>
      <c r="N4235" s="822">
        <v>2</v>
      </c>
      <c r="O4235" s="826">
        <v>1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21</v>
      </c>
      <c r="B4236" s="822" t="s">
        <v>3465</v>
      </c>
      <c r="C4236" s="822" t="s">
        <v>3471</v>
      </c>
      <c r="D4236" s="823" t="s">
        <v>6113</v>
      </c>
      <c r="E4236" s="824" t="s">
        <v>3511</v>
      </c>
      <c r="F4236" s="822" t="s">
        <v>3466</v>
      </c>
      <c r="G4236" s="822" t="s">
        <v>3534</v>
      </c>
      <c r="H4236" s="822" t="s">
        <v>329</v>
      </c>
      <c r="I4236" s="822" t="s">
        <v>3535</v>
      </c>
      <c r="J4236" s="822" t="s">
        <v>1343</v>
      </c>
      <c r="K4236" s="822" t="s">
        <v>1344</v>
      </c>
      <c r="L4236" s="825">
        <v>453.18</v>
      </c>
      <c r="M4236" s="825">
        <v>906.36</v>
      </c>
      <c r="N4236" s="822">
        <v>2</v>
      </c>
      <c r="O4236" s="826">
        <v>1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21</v>
      </c>
      <c r="B4237" s="822" t="s">
        <v>3465</v>
      </c>
      <c r="C4237" s="822" t="s">
        <v>3471</v>
      </c>
      <c r="D4237" s="823" t="s">
        <v>6113</v>
      </c>
      <c r="E4237" s="824" t="s">
        <v>3511</v>
      </c>
      <c r="F4237" s="822" t="s">
        <v>3466</v>
      </c>
      <c r="G4237" s="822" t="s">
        <v>3563</v>
      </c>
      <c r="H4237" s="822" t="s">
        <v>329</v>
      </c>
      <c r="I4237" s="822" t="s">
        <v>3991</v>
      </c>
      <c r="J4237" s="822" t="s">
        <v>841</v>
      </c>
      <c r="K4237" s="822" t="s">
        <v>3992</v>
      </c>
      <c r="L4237" s="825">
        <v>27.37</v>
      </c>
      <c r="M4237" s="825">
        <v>27.37</v>
      </c>
      <c r="N4237" s="822">
        <v>1</v>
      </c>
      <c r="O4237" s="826">
        <v>0.5</v>
      </c>
      <c r="P4237" s="825"/>
      <c r="Q4237" s="827">
        <v>0</v>
      </c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21</v>
      </c>
      <c r="B4238" s="822" t="s">
        <v>3465</v>
      </c>
      <c r="C4238" s="822" t="s">
        <v>3471</v>
      </c>
      <c r="D4238" s="823" t="s">
        <v>6113</v>
      </c>
      <c r="E4238" s="824" t="s">
        <v>3511</v>
      </c>
      <c r="F4238" s="822" t="s">
        <v>3466</v>
      </c>
      <c r="G4238" s="822" t="s">
        <v>4126</v>
      </c>
      <c r="H4238" s="822" t="s">
        <v>662</v>
      </c>
      <c r="I4238" s="822" t="s">
        <v>3086</v>
      </c>
      <c r="J4238" s="822" t="s">
        <v>1635</v>
      </c>
      <c r="K4238" s="822" t="s">
        <v>3087</v>
      </c>
      <c r="L4238" s="825">
        <v>0</v>
      </c>
      <c r="M4238" s="825">
        <v>0</v>
      </c>
      <c r="N4238" s="822">
        <v>2</v>
      </c>
      <c r="O4238" s="826">
        <v>1</v>
      </c>
      <c r="P4238" s="825">
        <v>0</v>
      </c>
      <c r="Q4238" s="827"/>
      <c r="R4238" s="822">
        <v>2</v>
      </c>
      <c r="S4238" s="827">
        <v>1</v>
      </c>
      <c r="T4238" s="826">
        <v>1</v>
      </c>
      <c r="U4238" s="828">
        <v>1</v>
      </c>
    </row>
    <row r="4239" spans="1:21" ht="14.45" customHeight="1" x14ac:dyDescent="0.2">
      <c r="A4239" s="821">
        <v>21</v>
      </c>
      <c r="B4239" s="822" t="s">
        <v>3465</v>
      </c>
      <c r="C4239" s="822" t="s">
        <v>3471</v>
      </c>
      <c r="D4239" s="823" t="s">
        <v>6113</v>
      </c>
      <c r="E4239" s="824" t="s">
        <v>3511</v>
      </c>
      <c r="F4239" s="822" t="s">
        <v>3466</v>
      </c>
      <c r="G4239" s="822" t="s">
        <v>3564</v>
      </c>
      <c r="H4239" s="822" t="s">
        <v>329</v>
      </c>
      <c r="I4239" s="822" t="s">
        <v>3565</v>
      </c>
      <c r="J4239" s="822" t="s">
        <v>693</v>
      </c>
      <c r="K4239" s="822" t="s">
        <v>3566</v>
      </c>
      <c r="L4239" s="825">
        <v>2086.5500000000002</v>
      </c>
      <c r="M4239" s="825">
        <v>4173.1000000000004</v>
      </c>
      <c r="N4239" s="822">
        <v>2</v>
      </c>
      <c r="O4239" s="826">
        <v>1.5</v>
      </c>
      <c r="P4239" s="825"/>
      <c r="Q4239" s="827">
        <v>0</v>
      </c>
      <c r="R4239" s="822"/>
      <c r="S4239" s="827">
        <v>0</v>
      </c>
      <c r="T4239" s="826"/>
      <c r="U4239" s="828">
        <v>0</v>
      </c>
    </row>
    <row r="4240" spans="1:21" ht="14.45" customHeight="1" x14ac:dyDescent="0.2">
      <c r="A4240" s="821">
        <v>21</v>
      </c>
      <c r="B4240" s="822" t="s">
        <v>3465</v>
      </c>
      <c r="C4240" s="822" t="s">
        <v>3471</v>
      </c>
      <c r="D4240" s="823" t="s">
        <v>6113</v>
      </c>
      <c r="E4240" s="824" t="s">
        <v>3511</v>
      </c>
      <c r="F4240" s="822" t="s">
        <v>3466</v>
      </c>
      <c r="G4240" s="822" t="s">
        <v>3553</v>
      </c>
      <c r="H4240" s="822" t="s">
        <v>329</v>
      </c>
      <c r="I4240" s="822" t="s">
        <v>3554</v>
      </c>
      <c r="J4240" s="822" t="s">
        <v>1244</v>
      </c>
      <c r="K4240" s="822" t="s">
        <v>1245</v>
      </c>
      <c r="L4240" s="825">
        <v>121.92</v>
      </c>
      <c r="M4240" s="825">
        <v>121.92</v>
      </c>
      <c r="N4240" s="822">
        <v>1</v>
      </c>
      <c r="O4240" s="826">
        <v>0.5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21</v>
      </c>
      <c r="B4241" s="822" t="s">
        <v>3465</v>
      </c>
      <c r="C4241" s="822" t="s">
        <v>3471</v>
      </c>
      <c r="D4241" s="823" t="s">
        <v>6113</v>
      </c>
      <c r="E4241" s="824" t="s">
        <v>3512</v>
      </c>
      <c r="F4241" s="822" t="s">
        <v>3466</v>
      </c>
      <c r="G4241" s="822" t="s">
        <v>3873</v>
      </c>
      <c r="H4241" s="822" t="s">
        <v>329</v>
      </c>
      <c r="I4241" s="822" t="s">
        <v>3874</v>
      </c>
      <c r="J4241" s="822" t="s">
        <v>833</v>
      </c>
      <c r="K4241" s="822" t="s">
        <v>834</v>
      </c>
      <c r="L4241" s="825">
        <v>38.5</v>
      </c>
      <c r="M4241" s="825">
        <v>77</v>
      </c>
      <c r="N4241" s="822">
        <v>2</v>
      </c>
      <c r="O4241" s="826">
        <v>1</v>
      </c>
      <c r="P4241" s="825">
        <v>77</v>
      </c>
      <c r="Q4241" s="827">
        <v>1</v>
      </c>
      <c r="R4241" s="822">
        <v>2</v>
      </c>
      <c r="S4241" s="827">
        <v>1</v>
      </c>
      <c r="T4241" s="826">
        <v>1</v>
      </c>
      <c r="U4241" s="828">
        <v>1</v>
      </c>
    </row>
    <row r="4242" spans="1:21" ht="14.45" customHeight="1" x14ac:dyDescent="0.2">
      <c r="A4242" s="821">
        <v>21</v>
      </c>
      <c r="B4242" s="822" t="s">
        <v>3465</v>
      </c>
      <c r="C4242" s="822" t="s">
        <v>3473</v>
      </c>
      <c r="D4242" s="823" t="s">
        <v>6114</v>
      </c>
      <c r="E4242" s="824" t="s">
        <v>3485</v>
      </c>
      <c r="F4242" s="822" t="s">
        <v>3466</v>
      </c>
      <c r="G4242" s="822" t="s">
        <v>3641</v>
      </c>
      <c r="H4242" s="822" t="s">
        <v>329</v>
      </c>
      <c r="I4242" s="822" t="s">
        <v>4934</v>
      </c>
      <c r="J4242" s="822" t="s">
        <v>3643</v>
      </c>
      <c r="K4242" s="822" t="s">
        <v>4935</v>
      </c>
      <c r="L4242" s="825">
        <v>0</v>
      </c>
      <c r="M4242" s="825">
        <v>0</v>
      </c>
      <c r="N4242" s="822">
        <v>3</v>
      </c>
      <c r="O4242" s="826">
        <v>1</v>
      </c>
      <c r="P4242" s="825"/>
      <c r="Q4242" s="827"/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21</v>
      </c>
      <c r="B4243" s="822" t="s">
        <v>3465</v>
      </c>
      <c r="C4243" s="822" t="s">
        <v>3473</v>
      </c>
      <c r="D4243" s="823" t="s">
        <v>6114</v>
      </c>
      <c r="E4243" s="824" t="s">
        <v>3485</v>
      </c>
      <c r="F4243" s="822" t="s">
        <v>3466</v>
      </c>
      <c r="G4243" s="822" t="s">
        <v>4289</v>
      </c>
      <c r="H4243" s="822" t="s">
        <v>329</v>
      </c>
      <c r="I4243" s="822" t="s">
        <v>4290</v>
      </c>
      <c r="J4243" s="822" t="s">
        <v>2267</v>
      </c>
      <c r="K4243" s="822" t="s">
        <v>4291</v>
      </c>
      <c r="L4243" s="825">
        <v>58.86</v>
      </c>
      <c r="M4243" s="825">
        <v>58.86</v>
      </c>
      <c r="N4243" s="822">
        <v>1</v>
      </c>
      <c r="O4243" s="826">
        <v>1</v>
      </c>
      <c r="P4243" s="825">
        <v>58.86</v>
      </c>
      <c r="Q4243" s="827">
        <v>1</v>
      </c>
      <c r="R4243" s="822">
        <v>1</v>
      </c>
      <c r="S4243" s="827">
        <v>1</v>
      </c>
      <c r="T4243" s="826">
        <v>1</v>
      </c>
      <c r="U4243" s="828">
        <v>1</v>
      </c>
    </row>
    <row r="4244" spans="1:21" ht="14.45" customHeight="1" x14ac:dyDescent="0.2">
      <c r="A4244" s="821">
        <v>21</v>
      </c>
      <c r="B4244" s="822" t="s">
        <v>3465</v>
      </c>
      <c r="C4244" s="822" t="s">
        <v>3473</v>
      </c>
      <c r="D4244" s="823" t="s">
        <v>6114</v>
      </c>
      <c r="E4244" s="824" t="s">
        <v>3485</v>
      </c>
      <c r="F4244" s="822" t="s">
        <v>3466</v>
      </c>
      <c r="G4244" s="822" t="s">
        <v>3731</v>
      </c>
      <c r="H4244" s="822" t="s">
        <v>329</v>
      </c>
      <c r="I4244" s="822" t="s">
        <v>4292</v>
      </c>
      <c r="J4244" s="822" t="s">
        <v>1870</v>
      </c>
      <c r="K4244" s="822" t="s">
        <v>826</v>
      </c>
      <c r="L4244" s="825">
        <v>132</v>
      </c>
      <c r="M4244" s="825">
        <v>132</v>
      </c>
      <c r="N4244" s="822">
        <v>1</v>
      </c>
      <c r="O4244" s="826">
        <v>0.5</v>
      </c>
      <c r="P4244" s="825"/>
      <c r="Q4244" s="827">
        <v>0</v>
      </c>
      <c r="R4244" s="822"/>
      <c r="S4244" s="827">
        <v>0</v>
      </c>
      <c r="T4244" s="826"/>
      <c r="U4244" s="828">
        <v>0</v>
      </c>
    </row>
    <row r="4245" spans="1:21" ht="14.45" customHeight="1" x14ac:dyDescent="0.2">
      <c r="A4245" s="821">
        <v>21</v>
      </c>
      <c r="B4245" s="822" t="s">
        <v>3465</v>
      </c>
      <c r="C4245" s="822" t="s">
        <v>3473</v>
      </c>
      <c r="D4245" s="823" t="s">
        <v>6114</v>
      </c>
      <c r="E4245" s="824" t="s">
        <v>3485</v>
      </c>
      <c r="F4245" s="822" t="s">
        <v>3466</v>
      </c>
      <c r="G4245" s="822" t="s">
        <v>3731</v>
      </c>
      <c r="H4245" s="822" t="s">
        <v>329</v>
      </c>
      <c r="I4245" s="822" t="s">
        <v>3732</v>
      </c>
      <c r="J4245" s="822" t="s">
        <v>1870</v>
      </c>
      <c r="K4245" s="822" t="s">
        <v>1871</v>
      </c>
      <c r="L4245" s="825">
        <v>264</v>
      </c>
      <c r="M4245" s="825">
        <v>264</v>
      </c>
      <c r="N4245" s="822">
        <v>1</v>
      </c>
      <c r="O4245" s="826">
        <v>0.5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21</v>
      </c>
      <c r="B4246" s="822" t="s">
        <v>3465</v>
      </c>
      <c r="C4246" s="822" t="s">
        <v>3473</v>
      </c>
      <c r="D4246" s="823" t="s">
        <v>6114</v>
      </c>
      <c r="E4246" s="824" t="s">
        <v>3485</v>
      </c>
      <c r="F4246" s="822" t="s">
        <v>3466</v>
      </c>
      <c r="G4246" s="822" t="s">
        <v>3761</v>
      </c>
      <c r="H4246" s="822" t="s">
        <v>329</v>
      </c>
      <c r="I4246" s="822" t="s">
        <v>5244</v>
      </c>
      <c r="J4246" s="822" t="s">
        <v>3763</v>
      </c>
      <c r="K4246" s="822" t="s">
        <v>3770</v>
      </c>
      <c r="L4246" s="825">
        <v>46.75</v>
      </c>
      <c r="M4246" s="825">
        <v>46.75</v>
      </c>
      <c r="N4246" s="822">
        <v>1</v>
      </c>
      <c r="O4246" s="826">
        <v>0.5</v>
      </c>
      <c r="P4246" s="825">
        <v>46.75</v>
      </c>
      <c r="Q4246" s="827">
        <v>1</v>
      </c>
      <c r="R4246" s="822">
        <v>1</v>
      </c>
      <c r="S4246" s="827">
        <v>1</v>
      </c>
      <c r="T4246" s="826">
        <v>0.5</v>
      </c>
      <c r="U4246" s="828">
        <v>1</v>
      </c>
    </row>
    <row r="4247" spans="1:21" ht="14.45" customHeight="1" x14ac:dyDescent="0.2">
      <c r="A4247" s="821">
        <v>21</v>
      </c>
      <c r="B4247" s="822" t="s">
        <v>3465</v>
      </c>
      <c r="C4247" s="822" t="s">
        <v>3473</v>
      </c>
      <c r="D4247" s="823" t="s">
        <v>6114</v>
      </c>
      <c r="E4247" s="824" t="s">
        <v>3485</v>
      </c>
      <c r="F4247" s="822" t="s">
        <v>3466</v>
      </c>
      <c r="G4247" s="822" t="s">
        <v>3782</v>
      </c>
      <c r="H4247" s="822" t="s">
        <v>662</v>
      </c>
      <c r="I4247" s="822" t="s">
        <v>4330</v>
      </c>
      <c r="J4247" s="822" t="s">
        <v>4331</v>
      </c>
      <c r="K4247" s="822" t="s">
        <v>3785</v>
      </c>
      <c r="L4247" s="825">
        <v>219.25</v>
      </c>
      <c r="M4247" s="825">
        <v>219.25</v>
      </c>
      <c r="N4247" s="822">
        <v>1</v>
      </c>
      <c r="O4247" s="826">
        <v>1</v>
      </c>
      <c r="P4247" s="825">
        <v>219.25</v>
      </c>
      <c r="Q4247" s="827">
        <v>1</v>
      </c>
      <c r="R4247" s="822">
        <v>1</v>
      </c>
      <c r="S4247" s="827">
        <v>1</v>
      </c>
      <c r="T4247" s="826">
        <v>1</v>
      </c>
      <c r="U4247" s="828">
        <v>1</v>
      </c>
    </row>
    <row r="4248" spans="1:21" ht="14.45" customHeight="1" x14ac:dyDescent="0.2">
      <c r="A4248" s="821">
        <v>21</v>
      </c>
      <c r="B4248" s="822" t="s">
        <v>3465</v>
      </c>
      <c r="C4248" s="822" t="s">
        <v>3473</v>
      </c>
      <c r="D4248" s="823" t="s">
        <v>6114</v>
      </c>
      <c r="E4248" s="824" t="s">
        <v>3485</v>
      </c>
      <c r="F4248" s="822" t="s">
        <v>3466</v>
      </c>
      <c r="G4248" s="822" t="s">
        <v>3782</v>
      </c>
      <c r="H4248" s="822" t="s">
        <v>329</v>
      </c>
      <c r="I4248" s="822" t="s">
        <v>3783</v>
      </c>
      <c r="J4248" s="822" t="s">
        <v>3784</v>
      </c>
      <c r="K4248" s="822" t="s">
        <v>3785</v>
      </c>
      <c r="L4248" s="825">
        <v>219.25</v>
      </c>
      <c r="M4248" s="825">
        <v>219.25</v>
      </c>
      <c r="N4248" s="822">
        <v>1</v>
      </c>
      <c r="O4248" s="826">
        <v>1</v>
      </c>
      <c r="P4248" s="825">
        <v>219.25</v>
      </c>
      <c r="Q4248" s="827">
        <v>1</v>
      </c>
      <c r="R4248" s="822">
        <v>1</v>
      </c>
      <c r="S4248" s="827">
        <v>1</v>
      </c>
      <c r="T4248" s="826">
        <v>1</v>
      </c>
      <c r="U4248" s="828">
        <v>1</v>
      </c>
    </row>
    <row r="4249" spans="1:21" ht="14.45" customHeight="1" x14ac:dyDescent="0.2">
      <c r="A4249" s="821">
        <v>21</v>
      </c>
      <c r="B4249" s="822" t="s">
        <v>3465</v>
      </c>
      <c r="C4249" s="822" t="s">
        <v>3473</v>
      </c>
      <c r="D4249" s="823" t="s">
        <v>6114</v>
      </c>
      <c r="E4249" s="824" t="s">
        <v>3485</v>
      </c>
      <c r="F4249" s="822" t="s">
        <v>3466</v>
      </c>
      <c r="G4249" s="822" t="s">
        <v>3540</v>
      </c>
      <c r="H4249" s="822" t="s">
        <v>662</v>
      </c>
      <c r="I4249" s="822" t="s">
        <v>4242</v>
      </c>
      <c r="J4249" s="822" t="s">
        <v>3018</v>
      </c>
      <c r="K4249" s="822" t="s">
        <v>4243</v>
      </c>
      <c r="L4249" s="825">
        <v>162.61000000000001</v>
      </c>
      <c r="M4249" s="825">
        <v>975.66000000000008</v>
      </c>
      <c r="N4249" s="822">
        <v>6</v>
      </c>
      <c r="O4249" s="826">
        <v>4</v>
      </c>
      <c r="P4249" s="825">
        <v>813.05000000000007</v>
      </c>
      <c r="Q4249" s="827">
        <v>0.83333333333333337</v>
      </c>
      <c r="R4249" s="822">
        <v>5</v>
      </c>
      <c r="S4249" s="827">
        <v>0.83333333333333337</v>
      </c>
      <c r="T4249" s="826">
        <v>3</v>
      </c>
      <c r="U4249" s="828">
        <v>0.75</v>
      </c>
    </row>
    <row r="4250" spans="1:21" ht="14.45" customHeight="1" x14ac:dyDescent="0.2">
      <c r="A4250" s="821">
        <v>21</v>
      </c>
      <c r="B4250" s="822" t="s">
        <v>3465</v>
      </c>
      <c r="C4250" s="822" t="s">
        <v>3473</v>
      </c>
      <c r="D4250" s="823" t="s">
        <v>6114</v>
      </c>
      <c r="E4250" s="824" t="s">
        <v>3485</v>
      </c>
      <c r="F4250" s="822" t="s">
        <v>3466</v>
      </c>
      <c r="G4250" s="822" t="s">
        <v>3540</v>
      </c>
      <c r="H4250" s="822" t="s">
        <v>662</v>
      </c>
      <c r="I4250" s="822" t="s">
        <v>3022</v>
      </c>
      <c r="J4250" s="822" t="s">
        <v>3018</v>
      </c>
      <c r="K4250" s="822" t="s">
        <v>3023</v>
      </c>
      <c r="L4250" s="825">
        <v>325.2</v>
      </c>
      <c r="M4250" s="825">
        <v>325.2</v>
      </c>
      <c r="N4250" s="822">
        <v>1</v>
      </c>
      <c r="O4250" s="826">
        <v>0.5</v>
      </c>
      <c r="P4250" s="825">
        <v>325.2</v>
      </c>
      <c r="Q4250" s="827">
        <v>1</v>
      </c>
      <c r="R4250" s="822">
        <v>1</v>
      </c>
      <c r="S4250" s="827">
        <v>1</v>
      </c>
      <c r="T4250" s="826">
        <v>0.5</v>
      </c>
      <c r="U4250" s="828">
        <v>1</v>
      </c>
    </row>
    <row r="4251" spans="1:21" ht="14.45" customHeight="1" x14ac:dyDescent="0.2">
      <c r="A4251" s="821">
        <v>21</v>
      </c>
      <c r="B4251" s="822" t="s">
        <v>3465</v>
      </c>
      <c r="C4251" s="822" t="s">
        <v>3473</v>
      </c>
      <c r="D4251" s="823" t="s">
        <v>6114</v>
      </c>
      <c r="E4251" s="824" t="s">
        <v>3485</v>
      </c>
      <c r="F4251" s="822" t="s">
        <v>3466</v>
      </c>
      <c r="G4251" s="822" t="s">
        <v>3540</v>
      </c>
      <c r="H4251" s="822" t="s">
        <v>662</v>
      </c>
      <c r="I4251" s="822" t="s">
        <v>3791</v>
      </c>
      <c r="J4251" s="822" t="s">
        <v>3542</v>
      </c>
      <c r="K4251" s="822" t="s">
        <v>3788</v>
      </c>
      <c r="L4251" s="825">
        <v>650.4</v>
      </c>
      <c r="M4251" s="825">
        <v>650.4</v>
      </c>
      <c r="N4251" s="822">
        <v>1</v>
      </c>
      <c r="O4251" s="826">
        <v>1</v>
      </c>
      <c r="P4251" s="825">
        <v>650.4</v>
      </c>
      <c r="Q4251" s="827">
        <v>1</v>
      </c>
      <c r="R4251" s="822">
        <v>1</v>
      </c>
      <c r="S4251" s="827">
        <v>1</v>
      </c>
      <c r="T4251" s="826">
        <v>1</v>
      </c>
      <c r="U4251" s="828">
        <v>1</v>
      </c>
    </row>
    <row r="4252" spans="1:21" ht="14.45" customHeight="1" x14ac:dyDescent="0.2">
      <c r="A4252" s="821">
        <v>21</v>
      </c>
      <c r="B4252" s="822" t="s">
        <v>3465</v>
      </c>
      <c r="C4252" s="822" t="s">
        <v>3473</v>
      </c>
      <c r="D4252" s="823" t="s">
        <v>6114</v>
      </c>
      <c r="E4252" s="824" t="s">
        <v>3485</v>
      </c>
      <c r="F4252" s="822" t="s">
        <v>3466</v>
      </c>
      <c r="G4252" s="822" t="s">
        <v>5951</v>
      </c>
      <c r="H4252" s="822" t="s">
        <v>329</v>
      </c>
      <c r="I4252" s="822" t="s">
        <v>5952</v>
      </c>
      <c r="J4252" s="822" t="s">
        <v>5953</v>
      </c>
      <c r="K4252" s="822" t="s">
        <v>5954</v>
      </c>
      <c r="L4252" s="825">
        <v>1351.6</v>
      </c>
      <c r="M4252" s="825">
        <v>1351.6</v>
      </c>
      <c r="N4252" s="822">
        <v>1</v>
      </c>
      <c r="O4252" s="826">
        <v>1</v>
      </c>
      <c r="P4252" s="825">
        <v>1351.6</v>
      </c>
      <c r="Q4252" s="827">
        <v>1</v>
      </c>
      <c r="R4252" s="822">
        <v>1</v>
      </c>
      <c r="S4252" s="827">
        <v>1</v>
      </c>
      <c r="T4252" s="826">
        <v>1</v>
      </c>
      <c r="U4252" s="828">
        <v>1</v>
      </c>
    </row>
    <row r="4253" spans="1:21" ht="14.45" customHeight="1" x14ac:dyDescent="0.2">
      <c r="A4253" s="821">
        <v>21</v>
      </c>
      <c r="B4253" s="822" t="s">
        <v>3465</v>
      </c>
      <c r="C4253" s="822" t="s">
        <v>3473</v>
      </c>
      <c r="D4253" s="823" t="s">
        <v>6114</v>
      </c>
      <c r="E4253" s="824" t="s">
        <v>3485</v>
      </c>
      <c r="F4253" s="822" t="s">
        <v>3466</v>
      </c>
      <c r="G4253" s="822" t="s">
        <v>3852</v>
      </c>
      <c r="H4253" s="822" t="s">
        <v>329</v>
      </c>
      <c r="I4253" s="822" t="s">
        <v>3853</v>
      </c>
      <c r="J4253" s="822" t="s">
        <v>900</v>
      </c>
      <c r="K4253" s="822" t="s">
        <v>3854</v>
      </c>
      <c r="L4253" s="825">
        <v>25.53</v>
      </c>
      <c r="M4253" s="825">
        <v>51.06</v>
      </c>
      <c r="N4253" s="822">
        <v>2</v>
      </c>
      <c r="O4253" s="826">
        <v>2</v>
      </c>
      <c r="P4253" s="825">
        <v>51.06</v>
      </c>
      <c r="Q4253" s="827">
        <v>1</v>
      </c>
      <c r="R4253" s="822">
        <v>2</v>
      </c>
      <c r="S4253" s="827">
        <v>1</v>
      </c>
      <c r="T4253" s="826">
        <v>2</v>
      </c>
      <c r="U4253" s="828">
        <v>1</v>
      </c>
    </row>
    <row r="4254" spans="1:21" ht="14.45" customHeight="1" x14ac:dyDescent="0.2">
      <c r="A4254" s="821">
        <v>21</v>
      </c>
      <c r="B4254" s="822" t="s">
        <v>3465</v>
      </c>
      <c r="C4254" s="822" t="s">
        <v>3473</v>
      </c>
      <c r="D4254" s="823" t="s">
        <v>6114</v>
      </c>
      <c r="E4254" s="824" t="s">
        <v>3485</v>
      </c>
      <c r="F4254" s="822" t="s">
        <v>3466</v>
      </c>
      <c r="G4254" s="822" t="s">
        <v>3873</v>
      </c>
      <c r="H4254" s="822" t="s">
        <v>329</v>
      </c>
      <c r="I4254" s="822" t="s">
        <v>3874</v>
      </c>
      <c r="J4254" s="822" t="s">
        <v>833</v>
      </c>
      <c r="K4254" s="822" t="s">
        <v>834</v>
      </c>
      <c r="L4254" s="825">
        <v>38.5</v>
      </c>
      <c r="M4254" s="825">
        <v>115.5</v>
      </c>
      <c r="N4254" s="822">
        <v>3</v>
      </c>
      <c r="O4254" s="826">
        <v>2</v>
      </c>
      <c r="P4254" s="825">
        <v>115.5</v>
      </c>
      <c r="Q4254" s="827">
        <v>1</v>
      </c>
      <c r="R4254" s="822">
        <v>3</v>
      </c>
      <c r="S4254" s="827">
        <v>1</v>
      </c>
      <c r="T4254" s="826">
        <v>2</v>
      </c>
      <c r="U4254" s="828">
        <v>1</v>
      </c>
    </row>
    <row r="4255" spans="1:21" ht="14.45" customHeight="1" x14ac:dyDescent="0.2">
      <c r="A4255" s="821">
        <v>21</v>
      </c>
      <c r="B4255" s="822" t="s">
        <v>3465</v>
      </c>
      <c r="C4255" s="822" t="s">
        <v>3473</v>
      </c>
      <c r="D4255" s="823" t="s">
        <v>6114</v>
      </c>
      <c r="E4255" s="824" t="s">
        <v>3485</v>
      </c>
      <c r="F4255" s="822" t="s">
        <v>3466</v>
      </c>
      <c r="G4255" s="822" t="s">
        <v>3873</v>
      </c>
      <c r="H4255" s="822" t="s">
        <v>329</v>
      </c>
      <c r="I4255" s="822" t="s">
        <v>3875</v>
      </c>
      <c r="J4255" s="822" t="s">
        <v>833</v>
      </c>
      <c r="K4255" s="822" t="s">
        <v>3876</v>
      </c>
      <c r="L4255" s="825">
        <v>73.989999999999995</v>
      </c>
      <c r="M4255" s="825">
        <v>73.989999999999995</v>
      </c>
      <c r="N4255" s="822">
        <v>1</v>
      </c>
      <c r="O4255" s="826">
        <v>1</v>
      </c>
      <c r="P4255" s="825"/>
      <c r="Q4255" s="827">
        <v>0</v>
      </c>
      <c r="R4255" s="822"/>
      <c r="S4255" s="827">
        <v>0</v>
      </c>
      <c r="T4255" s="826"/>
      <c r="U4255" s="828">
        <v>0</v>
      </c>
    </row>
    <row r="4256" spans="1:21" ht="14.45" customHeight="1" x14ac:dyDescent="0.2">
      <c r="A4256" s="821">
        <v>21</v>
      </c>
      <c r="B4256" s="822" t="s">
        <v>3465</v>
      </c>
      <c r="C4256" s="822" t="s">
        <v>3473</v>
      </c>
      <c r="D4256" s="823" t="s">
        <v>6114</v>
      </c>
      <c r="E4256" s="824" t="s">
        <v>3485</v>
      </c>
      <c r="F4256" s="822" t="s">
        <v>3466</v>
      </c>
      <c r="G4256" s="822" t="s">
        <v>3919</v>
      </c>
      <c r="H4256" s="822" t="s">
        <v>662</v>
      </c>
      <c r="I4256" s="822" t="s">
        <v>3920</v>
      </c>
      <c r="J4256" s="822" t="s">
        <v>3921</v>
      </c>
      <c r="K4256" s="822" t="s">
        <v>776</v>
      </c>
      <c r="L4256" s="825">
        <v>219.25</v>
      </c>
      <c r="M4256" s="825">
        <v>8112.25</v>
      </c>
      <c r="N4256" s="822">
        <v>37</v>
      </c>
      <c r="O4256" s="826">
        <v>13</v>
      </c>
      <c r="P4256" s="825">
        <v>2192.5</v>
      </c>
      <c r="Q4256" s="827">
        <v>0.27027027027027029</v>
      </c>
      <c r="R4256" s="822">
        <v>10</v>
      </c>
      <c r="S4256" s="827">
        <v>0.27027027027027029</v>
      </c>
      <c r="T4256" s="826">
        <v>3</v>
      </c>
      <c r="U4256" s="828">
        <v>0.23076923076923078</v>
      </c>
    </row>
    <row r="4257" spans="1:21" ht="14.45" customHeight="1" x14ac:dyDescent="0.2">
      <c r="A4257" s="821">
        <v>21</v>
      </c>
      <c r="B4257" s="822" t="s">
        <v>3465</v>
      </c>
      <c r="C4257" s="822" t="s">
        <v>3473</v>
      </c>
      <c r="D4257" s="823" t="s">
        <v>6114</v>
      </c>
      <c r="E4257" s="824" t="s">
        <v>3485</v>
      </c>
      <c r="F4257" s="822" t="s">
        <v>3466</v>
      </c>
      <c r="G4257" s="822" t="s">
        <v>3939</v>
      </c>
      <c r="H4257" s="822" t="s">
        <v>329</v>
      </c>
      <c r="I4257" s="822" t="s">
        <v>3940</v>
      </c>
      <c r="J4257" s="822" t="s">
        <v>3941</v>
      </c>
      <c r="K4257" s="822" t="s">
        <v>3942</v>
      </c>
      <c r="L4257" s="825">
        <v>727.03</v>
      </c>
      <c r="M4257" s="825">
        <v>727.03</v>
      </c>
      <c r="N4257" s="822">
        <v>1</v>
      </c>
      <c r="O4257" s="826">
        <v>1</v>
      </c>
      <c r="P4257" s="825"/>
      <c r="Q4257" s="827">
        <v>0</v>
      </c>
      <c r="R4257" s="822"/>
      <c r="S4257" s="827">
        <v>0</v>
      </c>
      <c r="T4257" s="826"/>
      <c r="U4257" s="828">
        <v>0</v>
      </c>
    </row>
    <row r="4258" spans="1:21" ht="14.45" customHeight="1" x14ac:dyDescent="0.2">
      <c r="A4258" s="821">
        <v>21</v>
      </c>
      <c r="B4258" s="822" t="s">
        <v>3465</v>
      </c>
      <c r="C4258" s="822" t="s">
        <v>3473</v>
      </c>
      <c r="D4258" s="823" t="s">
        <v>6114</v>
      </c>
      <c r="E4258" s="824" t="s">
        <v>3485</v>
      </c>
      <c r="F4258" s="822" t="s">
        <v>3466</v>
      </c>
      <c r="G4258" s="822" t="s">
        <v>3533</v>
      </c>
      <c r="H4258" s="822" t="s">
        <v>662</v>
      </c>
      <c r="I4258" s="822" t="s">
        <v>2705</v>
      </c>
      <c r="J4258" s="822" t="s">
        <v>1021</v>
      </c>
      <c r="K4258" s="822" t="s">
        <v>2706</v>
      </c>
      <c r="L4258" s="825">
        <v>1847.49</v>
      </c>
      <c r="M4258" s="825">
        <v>3694.98</v>
      </c>
      <c r="N4258" s="822">
        <v>2</v>
      </c>
      <c r="O4258" s="826">
        <v>1</v>
      </c>
      <c r="P4258" s="825">
        <v>3694.98</v>
      </c>
      <c r="Q4258" s="827">
        <v>1</v>
      </c>
      <c r="R4258" s="822">
        <v>2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21</v>
      </c>
      <c r="B4259" s="822" t="s">
        <v>3465</v>
      </c>
      <c r="C4259" s="822" t="s">
        <v>3473</v>
      </c>
      <c r="D4259" s="823" t="s">
        <v>6114</v>
      </c>
      <c r="E4259" s="824" t="s">
        <v>3485</v>
      </c>
      <c r="F4259" s="822" t="s">
        <v>3466</v>
      </c>
      <c r="G4259" s="822" t="s">
        <v>3964</v>
      </c>
      <c r="H4259" s="822" t="s">
        <v>329</v>
      </c>
      <c r="I4259" s="822" t="s">
        <v>3965</v>
      </c>
      <c r="J4259" s="822" t="s">
        <v>742</v>
      </c>
      <c r="K4259" s="822" t="s">
        <v>703</v>
      </c>
      <c r="L4259" s="825">
        <v>35.25</v>
      </c>
      <c r="M4259" s="825">
        <v>35.25</v>
      </c>
      <c r="N4259" s="822">
        <v>1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21</v>
      </c>
      <c r="B4260" s="822" t="s">
        <v>3465</v>
      </c>
      <c r="C4260" s="822" t="s">
        <v>3473</v>
      </c>
      <c r="D4260" s="823" t="s">
        <v>6114</v>
      </c>
      <c r="E4260" s="824" t="s">
        <v>3485</v>
      </c>
      <c r="F4260" s="822" t="s">
        <v>3466</v>
      </c>
      <c r="G4260" s="822" t="s">
        <v>3964</v>
      </c>
      <c r="H4260" s="822" t="s">
        <v>329</v>
      </c>
      <c r="I4260" s="822" t="s">
        <v>3966</v>
      </c>
      <c r="J4260" s="822" t="s">
        <v>742</v>
      </c>
      <c r="K4260" s="822" t="s">
        <v>3967</v>
      </c>
      <c r="L4260" s="825">
        <v>35.25</v>
      </c>
      <c r="M4260" s="825">
        <v>35.25</v>
      </c>
      <c r="N4260" s="822">
        <v>1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21</v>
      </c>
      <c r="B4261" s="822" t="s">
        <v>3465</v>
      </c>
      <c r="C4261" s="822" t="s">
        <v>3473</v>
      </c>
      <c r="D4261" s="823" t="s">
        <v>6114</v>
      </c>
      <c r="E4261" s="824" t="s">
        <v>3485</v>
      </c>
      <c r="F4261" s="822" t="s">
        <v>3466</v>
      </c>
      <c r="G4261" s="822" t="s">
        <v>3964</v>
      </c>
      <c r="H4261" s="822" t="s">
        <v>329</v>
      </c>
      <c r="I4261" s="822" t="s">
        <v>5494</v>
      </c>
      <c r="J4261" s="822" t="s">
        <v>742</v>
      </c>
      <c r="K4261" s="822" t="s">
        <v>5495</v>
      </c>
      <c r="L4261" s="825">
        <v>17.62</v>
      </c>
      <c r="M4261" s="825">
        <v>17.62</v>
      </c>
      <c r="N4261" s="822">
        <v>1</v>
      </c>
      <c r="O4261" s="826">
        <v>1</v>
      </c>
      <c r="P4261" s="825">
        <v>17.62</v>
      </c>
      <c r="Q4261" s="827">
        <v>1</v>
      </c>
      <c r="R4261" s="822">
        <v>1</v>
      </c>
      <c r="S4261" s="827">
        <v>1</v>
      </c>
      <c r="T4261" s="826">
        <v>1</v>
      </c>
      <c r="U4261" s="828">
        <v>1</v>
      </c>
    </row>
    <row r="4262" spans="1:21" ht="14.45" customHeight="1" x14ac:dyDescent="0.2">
      <c r="A4262" s="821">
        <v>21</v>
      </c>
      <c r="B4262" s="822" t="s">
        <v>3465</v>
      </c>
      <c r="C4262" s="822" t="s">
        <v>3473</v>
      </c>
      <c r="D4262" s="823" t="s">
        <v>6114</v>
      </c>
      <c r="E4262" s="824" t="s">
        <v>3485</v>
      </c>
      <c r="F4262" s="822" t="s">
        <v>3466</v>
      </c>
      <c r="G4262" s="822" t="s">
        <v>3964</v>
      </c>
      <c r="H4262" s="822" t="s">
        <v>329</v>
      </c>
      <c r="I4262" s="822" t="s">
        <v>5625</v>
      </c>
      <c r="J4262" s="822" t="s">
        <v>742</v>
      </c>
      <c r="K4262" s="822" t="s">
        <v>3969</v>
      </c>
      <c r="L4262" s="825">
        <v>35.25</v>
      </c>
      <c r="M4262" s="825">
        <v>70.5</v>
      </c>
      <c r="N4262" s="822">
        <v>2</v>
      </c>
      <c r="O4262" s="826">
        <v>1</v>
      </c>
      <c r="P4262" s="825"/>
      <c r="Q4262" s="827">
        <v>0</v>
      </c>
      <c r="R4262" s="822"/>
      <c r="S4262" s="827">
        <v>0</v>
      </c>
      <c r="T4262" s="826"/>
      <c r="U4262" s="828">
        <v>0</v>
      </c>
    </row>
    <row r="4263" spans="1:21" ht="14.45" customHeight="1" x14ac:dyDescent="0.2">
      <c r="A4263" s="821">
        <v>21</v>
      </c>
      <c r="B4263" s="822" t="s">
        <v>3465</v>
      </c>
      <c r="C4263" s="822" t="s">
        <v>3473</v>
      </c>
      <c r="D4263" s="823" t="s">
        <v>6114</v>
      </c>
      <c r="E4263" s="824" t="s">
        <v>3485</v>
      </c>
      <c r="F4263" s="822" t="s">
        <v>3466</v>
      </c>
      <c r="G4263" s="822" t="s">
        <v>3970</v>
      </c>
      <c r="H4263" s="822" t="s">
        <v>329</v>
      </c>
      <c r="I4263" s="822" t="s">
        <v>3974</v>
      </c>
      <c r="J4263" s="822" t="s">
        <v>3972</v>
      </c>
      <c r="K4263" s="822" t="s">
        <v>3975</v>
      </c>
      <c r="L4263" s="825">
        <v>87.98</v>
      </c>
      <c r="M4263" s="825">
        <v>87.98</v>
      </c>
      <c r="N4263" s="822">
        <v>1</v>
      </c>
      <c r="O4263" s="826">
        <v>1</v>
      </c>
      <c r="P4263" s="825">
        <v>87.98</v>
      </c>
      <c r="Q4263" s="827">
        <v>1</v>
      </c>
      <c r="R4263" s="822">
        <v>1</v>
      </c>
      <c r="S4263" s="827">
        <v>1</v>
      </c>
      <c r="T4263" s="826">
        <v>1</v>
      </c>
      <c r="U4263" s="828">
        <v>1</v>
      </c>
    </row>
    <row r="4264" spans="1:21" ht="14.45" customHeight="1" x14ac:dyDescent="0.2">
      <c r="A4264" s="821">
        <v>21</v>
      </c>
      <c r="B4264" s="822" t="s">
        <v>3465</v>
      </c>
      <c r="C4264" s="822" t="s">
        <v>3473</v>
      </c>
      <c r="D4264" s="823" t="s">
        <v>6114</v>
      </c>
      <c r="E4264" s="824" t="s">
        <v>3485</v>
      </c>
      <c r="F4264" s="822" t="s">
        <v>3466</v>
      </c>
      <c r="G4264" s="822" t="s">
        <v>3970</v>
      </c>
      <c r="H4264" s="822" t="s">
        <v>329</v>
      </c>
      <c r="I4264" s="822" t="s">
        <v>4706</v>
      </c>
      <c r="J4264" s="822" t="s">
        <v>4428</v>
      </c>
      <c r="K4264" s="822" t="s">
        <v>2654</v>
      </c>
      <c r="L4264" s="825">
        <v>27.37</v>
      </c>
      <c r="M4264" s="825">
        <v>27.37</v>
      </c>
      <c r="N4264" s="822">
        <v>1</v>
      </c>
      <c r="O4264" s="826">
        <v>0.5</v>
      </c>
      <c r="P4264" s="825">
        <v>27.37</v>
      </c>
      <c r="Q4264" s="827">
        <v>1</v>
      </c>
      <c r="R4264" s="822">
        <v>1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21</v>
      </c>
      <c r="B4265" s="822" t="s">
        <v>3465</v>
      </c>
      <c r="C4265" s="822" t="s">
        <v>3473</v>
      </c>
      <c r="D4265" s="823" t="s">
        <v>6114</v>
      </c>
      <c r="E4265" s="824" t="s">
        <v>3485</v>
      </c>
      <c r="F4265" s="822" t="s">
        <v>3466</v>
      </c>
      <c r="G4265" s="822" t="s">
        <v>3570</v>
      </c>
      <c r="H4265" s="822" t="s">
        <v>329</v>
      </c>
      <c r="I4265" s="822" t="s">
        <v>3571</v>
      </c>
      <c r="J4265" s="822" t="s">
        <v>695</v>
      </c>
      <c r="K4265" s="822" t="s">
        <v>3572</v>
      </c>
      <c r="L4265" s="825">
        <v>127.91</v>
      </c>
      <c r="M4265" s="825">
        <v>255.82</v>
      </c>
      <c r="N4265" s="822">
        <v>2</v>
      </c>
      <c r="O4265" s="826">
        <v>1</v>
      </c>
      <c r="P4265" s="825"/>
      <c r="Q4265" s="827">
        <v>0</v>
      </c>
      <c r="R4265" s="822"/>
      <c r="S4265" s="827">
        <v>0</v>
      </c>
      <c r="T4265" s="826"/>
      <c r="U4265" s="828">
        <v>0</v>
      </c>
    </row>
    <row r="4266" spans="1:21" ht="14.45" customHeight="1" x14ac:dyDescent="0.2">
      <c r="A4266" s="821">
        <v>21</v>
      </c>
      <c r="B4266" s="822" t="s">
        <v>3465</v>
      </c>
      <c r="C4266" s="822" t="s">
        <v>3473</v>
      </c>
      <c r="D4266" s="823" t="s">
        <v>6114</v>
      </c>
      <c r="E4266" s="824" t="s">
        <v>3485</v>
      </c>
      <c r="F4266" s="822" t="s">
        <v>3466</v>
      </c>
      <c r="G4266" s="822" t="s">
        <v>4999</v>
      </c>
      <c r="H4266" s="822" t="s">
        <v>329</v>
      </c>
      <c r="I4266" s="822" t="s">
        <v>5000</v>
      </c>
      <c r="J4266" s="822" t="s">
        <v>827</v>
      </c>
      <c r="K4266" s="822" t="s">
        <v>5001</v>
      </c>
      <c r="L4266" s="825">
        <v>0</v>
      </c>
      <c r="M4266" s="825">
        <v>0</v>
      </c>
      <c r="N4266" s="822">
        <v>1</v>
      </c>
      <c r="O4266" s="826">
        <v>1</v>
      </c>
      <c r="P4266" s="825">
        <v>0</v>
      </c>
      <c r="Q4266" s="827"/>
      <c r="R4266" s="822">
        <v>1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21</v>
      </c>
      <c r="B4267" s="822" t="s">
        <v>3465</v>
      </c>
      <c r="C4267" s="822" t="s">
        <v>3473</v>
      </c>
      <c r="D4267" s="823" t="s">
        <v>6114</v>
      </c>
      <c r="E4267" s="824" t="s">
        <v>3485</v>
      </c>
      <c r="F4267" s="822" t="s">
        <v>3466</v>
      </c>
      <c r="G4267" s="822" t="s">
        <v>3578</v>
      </c>
      <c r="H4267" s="822" t="s">
        <v>662</v>
      </c>
      <c r="I4267" s="822" t="s">
        <v>3032</v>
      </c>
      <c r="J4267" s="822" t="s">
        <v>1338</v>
      </c>
      <c r="K4267" s="822" t="s">
        <v>1340</v>
      </c>
      <c r="L4267" s="825">
        <v>0</v>
      </c>
      <c r="M4267" s="825">
        <v>0</v>
      </c>
      <c r="N4267" s="822">
        <v>25</v>
      </c>
      <c r="O4267" s="826">
        <v>8</v>
      </c>
      <c r="P4267" s="825">
        <v>0</v>
      </c>
      <c r="Q4267" s="827"/>
      <c r="R4267" s="822">
        <v>9</v>
      </c>
      <c r="S4267" s="827">
        <v>0.36</v>
      </c>
      <c r="T4267" s="826">
        <v>2.5</v>
      </c>
      <c r="U4267" s="828">
        <v>0.3125</v>
      </c>
    </row>
    <row r="4268" spans="1:21" ht="14.45" customHeight="1" x14ac:dyDescent="0.2">
      <c r="A4268" s="821">
        <v>21</v>
      </c>
      <c r="B4268" s="822" t="s">
        <v>3465</v>
      </c>
      <c r="C4268" s="822" t="s">
        <v>3473</v>
      </c>
      <c r="D4268" s="823" t="s">
        <v>6114</v>
      </c>
      <c r="E4268" s="824" t="s">
        <v>3485</v>
      </c>
      <c r="F4268" s="822" t="s">
        <v>3466</v>
      </c>
      <c r="G4268" s="822" t="s">
        <v>4060</v>
      </c>
      <c r="H4268" s="822" t="s">
        <v>662</v>
      </c>
      <c r="I4268" s="822" t="s">
        <v>4061</v>
      </c>
      <c r="J4268" s="822" t="s">
        <v>4062</v>
      </c>
      <c r="K4268" s="822" t="s">
        <v>768</v>
      </c>
      <c r="L4268" s="825">
        <v>502.31</v>
      </c>
      <c r="M4268" s="825">
        <v>1506.93</v>
      </c>
      <c r="N4268" s="822">
        <v>3</v>
      </c>
      <c r="O4268" s="826">
        <v>3</v>
      </c>
      <c r="P4268" s="825">
        <v>502.31</v>
      </c>
      <c r="Q4268" s="827">
        <v>0.33333333333333331</v>
      </c>
      <c r="R4268" s="822">
        <v>1</v>
      </c>
      <c r="S4268" s="827">
        <v>0.33333333333333331</v>
      </c>
      <c r="T4268" s="826">
        <v>1</v>
      </c>
      <c r="U4268" s="828">
        <v>0.33333333333333331</v>
      </c>
    </row>
    <row r="4269" spans="1:21" ht="14.45" customHeight="1" x14ac:dyDescent="0.2">
      <c r="A4269" s="821">
        <v>21</v>
      </c>
      <c r="B4269" s="822" t="s">
        <v>3465</v>
      </c>
      <c r="C4269" s="822" t="s">
        <v>3473</v>
      </c>
      <c r="D4269" s="823" t="s">
        <v>6114</v>
      </c>
      <c r="E4269" s="824" t="s">
        <v>3485</v>
      </c>
      <c r="F4269" s="822" t="s">
        <v>3466</v>
      </c>
      <c r="G4269" s="822" t="s">
        <v>4069</v>
      </c>
      <c r="H4269" s="822" t="s">
        <v>662</v>
      </c>
      <c r="I4269" s="822" t="s">
        <v>4073</v>
      </c>
      <c r="J4269" s="822" t="s">
        <v>4071</v>
      </c>
      <c r="K4269" s="822" t="s">
        <v>4074</v>
      </c>
      <c r="L4269" s="825">
        <v>5623.83</v>
      </c>
      <c r="M4269" s="825">
        <v>11247.66</v>
      </c>
      <c r="N4269" s="822">
        <v>2</v>
      </c>
      <c r="O4269" s="826">
        <v>1</v>
      </c>
      <c r="P4269" s="825">
        <v>11247.66</v>
      </c>
      <c r="Q4269" s="827">
        <v>1</v>
      </c>
      <c r="R4269" s="822">
        <v>2</v>
      </c>
      <c r="S4269" s="827">
        <v>1</v>
      </c>
      <c r="T4269" s="826">
        <v>1</v>
      </c>
      <c r="U4269" s="828">
        <v>1</v>
      </c>
    </row>
    <row r="4270" spans="1:21" ht="14.45" customHeight="1" x14ac:dyDescent="0.2">
      <c r="A4270" s="821">
        <v>21</v>
      </c>
      <c r="B4270" s="822" t="s">
        <v>3465</v>
      </c>
      <c r="C4270" s="822" t="s">
        <v>3473</v>
      </c>
      <c r="D4270" s="823" t="s">
        <v>6114</v>
      </c>
      <c r="E4270" s="824" t="s">
        <v>3485</v>
      </c>
      <c r="F4270" s="822" t="s">
        <v>3466</v>
      </c>
      <c r="G4270" s="822" t="s">
        <v>3573</v>
      </c>
      <c r="H4270" s="822" t="s">
        <v>329</v>
      </c>
      <c r="I4270" s="822" t="s">
        <v>4103</v>
      </c>
      <c r="J4270" s="822" t="s">
        <v>1548</v>
      </c>
      <c r="K4270" s="822" t="s">
        <v>4094</v>
      </c>
      <c r="L4270" s="825">
        <v>33.4</v>
      </c>
      <c r="M4270" s="825">
        <v>100.19999999999999</v>
      </c>
      <c r="N4270" s="822">
        <v>3</v>
      </c>
      <c r="O4270" s="826">
        <v>1.5</v>
      </c>
      <c r="P4270" s="825">
        <v>33.4</v>
      </c>
      <c r="Q4270" s="827">
        <v>0.33333333333333337</v>
      </c>
      <c r="R4270" s="822">
        <v>1</v>
      </c>
      <c r="S4270" s="827">
        <v>0.33333333333333331</v>
      </c>
      <c r="T4270" s="826">
        <v>1</v>
      </c>
      <c r="U4270" s="828">
        <v>0.66666666666666663</v>
      </c>
    </row>
    <row r="4271" spans="1:21" ht="14.45" customHeight="1" x14ac:dyDescent="0.2">
      <c r="A4271" s="821">
        <v>21</v>
      </c>
      <c r="B4271" s="822" t="s">
        <v>3465</v>
      </c>
      <c r="C4271" s="822" t="s">
        <v>3473</v>
      </c>
      <c r="D4271" s="823" t="s">
        <v>6114</v>
      </c>
      <c r="E4271" s="824" t="s">
        <v>3485</v>
      </c>
      <c r="F4271" s="822" t="s">
        <v>3466</v>
      </c>
      <c r="G4271" s="822" t="s">
        <v>4126</v>
      </c>
      <c r="H4271" s="822" t="s">
        <v>329</v>
      </c>
      <c r="I4271" s="822" t="s">
        <v>4131</v>
      </c>
      <c r="J4271" s="822" t="s">
        <v>4130</v>
      </c>
      <c r="K4271" s="822" t="s">
        <v>3087</v>
      </c>
      <c r="L4271" s="825">
        <v>0</v>
      </c>
      <c r="M4271" s="825">
        <v>0</v>
      </c>
      <c r="N4271" s="822">
        <v>1</v>
      </c>
      <c r="O4271" s="826">
        <v>0.5</v>
      </c>
      <c r="P4271" s="825"/>
      <c r="Q4271" s="827"/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21</v>
      </c>
      <c r="B4272" s="822" t="s">
        <v>3465</v>
      </c>
      <c r="C4272" s="822" t="s">
        <v>3473</v>
      </c>
      <c r="D4272" s="823" t="s">
        <v>6114</v>
      </c>
      <c r="E4272" s="824" t="s">
        <v>3485</v>
      </c>
      <c r="F4272" s="822" t="s">
        <v>3466</v>
      </c>
      <c r="G4272" s="822" t="s">
        <v>3561</v>
      </c>
      <c r="H4272" s="822" t="s">
        <v>329</v>
      </c>
      <c r="I4272" s="822" t="s">
        <v>3562</v>
      </c>
      <c r="J4272" s="822" t="s">
        <v>1624</v>
      </c>
      <c r="K4272" s="822" t="s">
        <v>1626</v>
      </c>
      <c r="L4272" s="825">
        <v>50.32</v>
      </c>
      <c r="M4272" s="825">
        <v>150.96</v>
      </c>
      <c r="N4272" s="822">
        <v>3</v>
      </c>
      <c r="O4272" s="826">
        <v>1</v>
      </c>
      <c r="P4272" s="825">
        <v>100.64</v>
      </c>
      <c r="Q4272" s="827">
        <v>0.66666666666666663</v>
      </c>
      <c r="R4272" s="822">
        <v>2</v>
      </c>
      <c r="S4272" s="827">
        <v>0.66666666666666663</v>
      </c>
      <c r="T4272" s="826">
        <v>0.5</v>
      </c>
      <c r="U4272" s="828">
        <v>0.5</v>
      </c>
    </row>
    <row r="4273" spans="1:21" ht="14.45" customHeight="1" x14ac:dyDescent="0.2">
      <c r="A4273" s="821">
        <v>21</v>
      </c>
      <c r="B4273" s="822" t="s">
        <v>3465</v>
      </c>
      <c r="C4273" s="822" t="s">
        <v>3473</v>
      </c>
      <c r="D4273" s="823" t="s">
        <v>6114</v>
      </c>
      <c r="E4273" s="824" t="s">
        <v>3485</v>
      </c>
      <c r="F4273" s="822" t="s">
        <v>3466</v>
      </c>
      <c r="G4273" s="822" t="s">
        <v>4169</v>
      </c>
      <c r="H4273" s="822" t="s">
        <v>662</v>
      </c>
      <c r="I4273" s="822" t="s">
        <v>2870</v>
      </c>
      <c r="J4273" s="822" t="s">
        <v>1722</v>
      </c>
      <c r="K4273" s="822" t="s">
        <v>2871</v>
      </c>
      <c r="L4273" s="825">
        <v>154.36000000000001</v>
      </c>
      <c r="M4273" s="825">
        <v>308.72000000000003</v>
      </c>
      <c r="N4273" s="822">
        <v>2</v>
      </c>
      <c r="O4273" s="826">
        <v>2</v>
      </c>
      <c r="P4273" s="825">
        <v>154.36000000000001</v>
      </c>
      <c r="Q4273" s="827">
        <v>0.5</v>
      </c>
      <c r="R4273" s="822">
        <v>1</v>
      </c>
      <c r="S4273" s="827">
        <v>0.5</v>
      </c>
      <c r="T4273" s="826">
        <v>1</v>
      </c>
      <c r="U4273" s="828">
        <v>0.5</v>
      </c>
    </row>
    <row r="4274" spans="1:21" ht="14.45" customHeight="1" x14ac:dyDescent="0.2">
      <c r="A4274" s="821">
        <v>21</v>
      </c>
      <c r="B4274" s="822" t="s">
        <v>3465</v>
      </c>
      <c r="C4274" s="822" t="s">
        <v>3473</v>
      </c>
      <c r="D4274" s="823" t="s">
        <v>6114</v>
      </c>
      <c r="E4274" s="824" t="s">
        <v>3485</v>
      </c>
      <c r="F4274" s="822" t="s">
        <v>3466</v>
      </c>
      <c r="G4274" s="822" t="s">
        <v>4192</v>
      </c>
      <c r="H4274" s="822" t="s">
        <v>329</v>
      </c>
      <c r="I4274" s="822" t="s">
        <v>4193</v>
      </c>
      <c r="J4274" s="822" t="s">
        <v>989</v>
      </c>
      <c r="K4274" s="822" t="s">
        <v>4194</v>
      </c>
      <c r="L4274" s="825">
        <v>79.069999999999993</v>
      </c>
      <c r="M4274" s="825">
        <v>79.069999999999993</v>
      </c>
      <c r="N4274" s="822">
        <v>1</v>
      </c>
      <c r="O4274" s="826">
        <v>0.5</v>
      </c>
      <c r="P4274" s="825">
        <v>79.069999999999993</v>
      </c>
      <c r="Q4274" s="827">
        <v>1</v>
      </c>
      <c r="R4274" s="822">
        <v>1</v>
      </c>
      <c r="S4274" s="827">
        <v>1</v>
      </c>
      <c r="T4274" s="826">
        <v>0.5</v>
      </c>
      <c r="U4274" s="828">
        <v>1</v>
      </c>
    </row>
    <row r="4275" spans="1:21" ht="14.45" customHeight="1" x14ac:dyDescent="0.2">
      <c r="A4275" s="821">
        <v>21</v>
      </c>
      <c r="B4275" s="822" t="s">
        <v>3465</v>
      </c>
      <c r="C4275" s="822" t="s">
        <v>3473</v>
      </c>
      <c r="D4275" s="823" t="s">
        <v>6114</v>
      </c>
      <c r="E4275" s="824" t="s">
        <v>3485</v>
      </c>
      <c r="F4275" s="822" t="s">
        <v>3467</v>
      </c>
      <c r="G4275" s="822" t="s">
        <v>3555</v>
      </c>
      <c r="H4275" s="822" t="s">
        <v>329</v>
      </c>
      <c r="I4275" s="822" t="s">
        <v>5955</v>
      </c>
      <c r="J4275" s="822" t="s">
        <v>3557</v>
      </c>
      <c r="K4275" s="822"/>
      <c r="L4275" s="825">
        <v>0</v>
      </c>
      <c r="M4275" s="825">
        <v>0</v>
      </c>
      <c r="N4275" s="822">
        <v>1</v>
      </c>
      <c r="O4275" s="826">
        <v>1</v>
      </c>
      <c r="P4275" s="825"/>
      <c r="Q4275" s="827"/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21</v>
      </c>
      <c r="B4276" s="822" t="s">
        <v>3465</v>
      </c>
      <c r="C4276" s="822" t="s">
        <v>3473</v>
      </c>
      <c r="D4276" s="823" t="s">
        <v>6114</v>
      </c>
      <c r="E4276" s="824" t="s">
        <v>3485</v>
      </c>
      <c r="F4276" s="822" t="s">
        <v>3468</v>
      </c>
      <c r="G4276" s="822" t="s">
        <v>3586</v>
      </c>
      <c r="H4276" s="822" t="s">
        <v>329</v>
      </c>
      <c r="I4276" s="822" t="s">
        <v>4251</v>
      </c>
      <c r="J4276" s="822" t="s">
        <v>4252</v>
      </c>
      <c r="K4276" s="822" t="s">
        <v>4253</v>
      </c>
      <c r="L4276" s="825">
        <v>808.59</v>
      </c>
      <c r="M4276" s="825">
        <v>3234.36</v>
      </c>
      <c r="N4276" s="822">
        <v>4</v>
      </c>
      <c r="O4276" s="826">
        <v>1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21</v>
      </c>
      <c r="B4277" s="822" t="s">
        <v>3465</v>
      </c>
      <c r="C4277" s="822" t="s">
        <v>3473</v>
      </c>
      <c r="D4277" s="823" t="s">
        <v>6114</v>
      </c>
      <c r="E4277" s="824" t="s">
        <v>3486</v>
      </c>
      <c r="F4277" s="822" t="s">
        <v>3466</v>
      </c>
      <c r="G4277" s="822" t="s">
        <v>3712</v>
      </c>
      <c r="H4277" s="822" t="s">
        <v>329</v>
      </c>
      <c r="I4277" s="822" t="s">
        <v>3713</v>
      </c>
      <c r="J4277" s="822" t="s">
        <v>3714</v>
      </c>
      <c r="K4277" s="822" t="s">
        <v>3715</v>
      </c>
      <c r="L4277" s="825">
        <v>0</v>
      </c>
      <c r="M4277" s="825">
        <v>0</v>
      </c>
      <c r="N4277" s="822">
        <v>2</v>
      </c>
      <c r="O4277" s="826">
        <v>1</v>
      </c>
      <c r="P4277" s="825">
        <v>0</v>
      </c>
      <c r="Q4277" s="827"/>
      <c r="R4277" s="822">
        <v>2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21</v>
      </c>
      <c r="B4278" s="822" t="s">
        <v>3465</v>
      </c>
      <c r="C4278" s="822" t="s">
        <v>3473</v>
      </c>
      <c r="D4278" s="823" t="s">
        <v>6114</v>
      </c>
      <c r="E4278" s="824" t="s">
        <v>3486</v>
      </c>
      <c r="F4278" s="822" t="s">
        <v>3466</v>
      </c>
      <c r="G4278" s="822" t="s">
        <v>3919</v>
      </c>
      <c r="H4278" s="822" t="s">
        <v>662</v>
      </c>
      <c r="I4278" s="822" t="s">
        <v>3920</v>
      </c>
      <c r="J4278" s="822" t="s">
        <v>3921</v>
      </c>
      <c r="K4278" s="822" t="s">
        <v>776</v>
      </c>
      <c r="L4278" s="825">
        <v>219.25</v>
      </c>
      <c r="M4278" s="825">
        <v>438.5</v>
      </c>
      <c r="N4278" s="822">
        <v>2</v>
      </c>
      <c r="O4278" s="826">
        <v>1</v>
      </c>
      <c r="P4278" s="825"/>
      <c r="Q4278" s="827">
        <v>0</v>
      </c>
      <c r="R4278" s="822"/>
      <c r="S4278" s="827">
        <v>0</v>
      </c>
      <c r="T4278" s="826"/>
      <c r="U4278" s="828">
        <v>0</v>
      </c>
    </row>
    <row r="4279" spans="1:21" ht="14.45" customHeight="1" x14ac:dyDescent="0.2">
      <c r="A4279" s="821">
        <v>21</v>
      </c>
      <c r="B4279" s="822" t="s">
        <v>3465</v>
      </c>
      <c r="C4279" s="822" t="s">
        <v>3473</v>
      </c>
      <c r="D4279" s="823" t="s">
        <v>6114</v>
      </c>
      <c r="E4279" s="824" t="s">
        <v>3486</v>
      </c>
      <c r="F4279" s="822" t="s">
        <v>3466</v>
      </c>
      <c r="G4279" s="822" t="s">
        <v>3530</v>
      </c>
      <c r="H4279" s="822" t="s">
        <v>329</v>
      </c>
      <c r="I4279" s="822" t="s">
        <v>3531</v>
      </c>
      <c r="J4279" s="822" t="s">
        <v>862</v>
      </c>
      <c r="K4279" s="822" t="s">
        <v>3532</v>
      </c>
      <c r="L4279" s="825">
        <v>53.57</v>
      </c>
      <c r="M4279" s="825">
        <v>53.57</v>
      </c>
      <c r="N4279" s="822">
        <v>1</v>
      </c>
      <c r="O4279" s="826">
        <v>1</v>
      </c>
      <c r="P4279" s="825">
        <v>53.57</v>
      </c>
      <c r="Q4279" s="827">
        <v>1</v>
      </c>
      <c r="R4279" s="822">
        <v>1</v>
      </c>
      <c r="S4279" s="827">
        <v>1</v>
      </c>
      <c r="T4279" s="826">
        <v>1</v>
      </c>
      <c r="U4279" s="828">
        <v>1</v>
      </c>
    </row>
    <row r="4280" spans="1:21" ht="14.45" customHeight="1" x14ac:dyDescent="0.2">
      <c r="A4280" s="821">
        <v>21</v>
      </c>
      <c r="B4280" s="822" t="s">
        <v>3465</v>
      </c>
      <c r="C4280" s="822" t="s">
        <v>3473</v>
      </c>
      <c r="D4280" s="823" t="s">
        <v>6114</v>
      </c>
      <c r="E4280" s="824" t="s">
        <v>3486</v>
      </c>
      <c r="F4280" s="822" t="s">
        <v>3466</v>
      </c>
      <c r="G4280" s="822" t="s">
        <v>3578</v>
      </c>
      <c r="H4280" s="822" t="s">
        <v>662</v>
      </c>
      <c r="I4280" s="822" t="s">
        <v>3032</v>
      </c>
      <c r="J4280" s="822" t="s">
        <v>1338</v>
      </c>
      <c r="K4280" s="822" t="s">
        <v>1340</v>
      </c>
      <c r="L4280" s="825">
        <v>0</v>
      </c>
      <c r="M4280" s="825">
        <v>0</v>
      </c>
      <c r="N4280" s="822">
        <v>5</v>
      </c>
      <c r="O4280" s="826">
        <v>1</v>
      </c>
      <c r="P4280" s="825"/>
      <c r="Q4280" s="827"/>
      <c r="R4280" s="822"/>
      <c r="S4280" s="827">
        <v>0</v>
      </c>
      <c r="T4280" s="826"/>
      <c r="U4280" s="828">
        <v>0</v>
      </c>
    </row>
    <row r="4281" spans="1:21" ht="14.45" customHeight="1" x14ac:dyDescent="0.2">
      <c r="A4281" s="821">
        <v>21</v>
      </c>
      <c r="B4281" s="822" t="s">
        <v>3465</v>
      </c>
      <c r="C4281" s="822" t="s">
        <v>3473</v>
      </c>
      <c r="D4281" s="823" t="s">
        <v>6114</v>
      </c>
      <c r="E4281" s="824" t="s">
        <v>3486</v>
      </c>
      <c r="F4281" s="822" t="s">
        <v>3466</v>
      </c>
      <c r="G4281" s="822" t="s">
        <v>4069</v>
      </c>
      <c r="H4281" s="822" t="s">
        <v>662</v>
      </c>
      <c r="I4281" s="822" t="s">
        <v>4073</v>
      </c>
      <c r="J4281" s="822" t="s">
        <v>4071</v>
      </c>
      <c r="K4281" s="822" t="s">
        <v>4074</v>
      </c>
      <c r="L4281" s="825">
        <v>5623.83</v>
      </c>
      <c r="M4281" s="825">
        <v>5623.83</v>
      </c>
      <c r="N4281" s="822">
        <v>1</v>
      </c>
      <c r="O4281" s="826">
        <v>1</v>
      </c>
      <c r="P4281" s="825">
        <v>5623.83</v>
      </c>
      <c r="Q4281" s="827">
        <v>1</v>
      </c>
      <c r="R4281" s="822">
        <v>1</v>
      </c>
      <c r="S4281" s="827">
        <v>1</v>
      </c>
      <c r="T4281" s="826">
        <v>1</v>
      </c>
      <c r="U4281" s="828">
        <v>1</v>
      </c>
    </row>
    <row r="4282" spans="1:21" ht="14.45" customHeight="1" x14ac:dyDescent="0.2">
      <c r="A4282" s="821">
        <v>21</v>
      </c>
      <c r="B4282" s="822" t="s">
        <v>3465</v>
      </c>
      <c r="C4282" s="822" t="s">
        <v>3473</v>
      </c>
      <c r="D4282" s="823" t="s">
        <v>6114</v>
      </c>
      <c r="E4282" s="824" t="s">
        <v>3486</v>
      </c>
      <c r="F4282" s="822" t="s">
        <v>3466</v>
      </c>
      <c r="G4282" s="822" t="s">
        <v>4188</v>
      </c>
      <c r="H4282" s="822" t="s">
        <v>329</v>
      </c>
      <c r="I4282" s="822" t="s">
        <v>4189</v>
      </c>
      <c r="J4282" s="822" t="s">
        <v>4190</v>
      </c>
      <c r="K4282" s="822" t="s">
        <v>4191</v>
      </c>
      <c r="L4282" s="825">
        <v>0</v>
      </c>
      <c r="M4282" s="825">
        <v>0</v>
      </c>
      <c r="N4282" s="822">
        <v>1</v>
      </c>
      <c r="O4282" s="826">
        <v>1</v>
      </c>
      <c r="P4282" s="825">
        <v>0</v>
      </c>
      <c r="Q4282" s="827"/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21</v>
      </c>
      <c r="B4283" s="822" t="s">
        <v>3465</v>
      </c>
      <c r="C4283" s="822" t="s">
        <v>3473</v>
      </c>
      <c r="D4283" s="823" t="s">
        <v>6114</v>
      </c>
      <c r="E4283" s="824" t="s">
        <v>3486</v>
      </c>
      <c r="F4283" s="822" t="s">
        <v>3466</v>
      </c>
      <c r="G4283" s="822" t="s">
        <v>3552</v>
      </c>
      <c r="H4283" s="822" t="s">
        <v>329</v>
      </c>
      <c r="I4283" s="822" t="s">
        <v>4201</v>
      </c>
      <c r="J4283" s="822" t="s">
        <v>2232</v>
      </c>
      <c r="K4283" s="822" t="s">
        <v>2233</v>
      </c>
      <c r="L4283" s="825">
        <v>233.96</v>
      </c>
      <c r="M4283" s="825">
        <v>1169.8</v>
      </c>
      <c r="N4283" s="822">
        <v>5</v>
      </c>
      <c r="O4283" s="826">
        <v>1</v>
      </c>
      <c r="P4283" s="825">
        <v>1169.8</v>
      </c>
      <c r="Q4283" s="827">
        <v>1</v>
      </c>
      <c r="R4283" s="822">
        <v>5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21</v>
      </c>
      <c r="B4284" s="822" t="s">
        <v>3465</v>
      </c>
      <c r="C4284" s="822" t="s">
        <v>3473</v>
      </c>
      <c r="D4284" s="823" t="s">
        <v>6114</v>
      </c>
      <c r="E4284" s="824" t="s">
        <v>3495</v>
      </c>
      <c r="F4284" s="822" t="s">
        <v>3466</v>
      </c>
      <c r="G4284" s="822" t="s">
        <v>3641</v>
      </c>
      <c r="H4284" s="822" t="s">
        <v>329</v>
      </c>
      <c r="I4284" s="822" t="s">
        <v>3642</v>
      </c>
      <c r="J4284" s="822" t="s">
        <v>3643</v>
      </c>
      <c r="K4284" s="822" t="s">
        <v>3644</v>
      </c>
      <c r="L4284" s="825">
        <v>23.49</v>
      </c>
      <c r="M4284" s="825">
        <v>23.49</v>
      </c>
      <c r="N4284" s="822">
        <v>1</v>
      </c>
      <c r="O4284" s="826">
        <v>1</v>
      </c>
      <c r="P4284" s="825">
        <v>23.49</v>
      </c>
      <c r="Q4284" s="827">
        <v>1</v>
      </c>
      <c r="R4284" s="822">
        <v>1</v>
      </c>
      <c r="S4284" s="827">
        <v>1</v>
      </c>
      <c r="T4284" s="826">
        <v>1</v>
      </c>
      <c r="U4284" s="828">
        <v>1</v>
      </c>
    </row>
    <row r="4285" spans="1:21" ht="14.45" customHeight="1" x14ac:dyDescent="0.2">
      <c r="A4285" s="821">
        <v>21</v>
      </c>
      <c r="B4285" s="822" t="s">
        <v>3465</v>
      </c>
      <c r="C4285" s="822" t="s">
        <v>3473</v>
      </c>
      <c r="D4285" s="823" t="s">
        <v>6114</v>
      </c>
      <c r="E4285" s="824" t="s">
        <v>3495</v>
      </c>
      <c r="F4285" s="822" t="s">
        <v>3466</v>
      </c>
      <c r="G4285" s="822" t="s">
        <v>3699</v>
      </c>
      <c r="H4285" s="822" t="s">
        <v>329</v>
      </c>
      <c r="I4285" s="822" t="s">
        <v>3700</v>
      </c>
      <c r="J4285" s="822" t="s">
        <v>3278</v>
      </c>
      <c r="K4285" s="822" t="s">
        <v>3101</v>
      </c>
      <c r="L4285" s="825">
        <v>206.88</v>
      </c>
      <c r="M4285" s="825">
        <v>6206.4</v>
      </c>
      <c r="N4285" s="822">
        <v>30</v>
      </c>
      <c r="O4285" s="826">
        <v>13</v>
      </c>
      <c r="P4285" s="825">
        <v>2482.56</v>
      </c>
      <c r="Q4285" s="827">
        <v>0.4</v>
      </c>
      <c r="R4285" s="822">
        <v>12</v>
      </c>
      <c r="S4285" s="827">
        <v>0.4</v>
      </c>
      <c r="T4285" s="826">
        <v>5</v>
      </c>
      <c r="U4285" s="828">
        <v>0.38461538461538464</v>
      </c>
    </row>
    <row r="4286" spans="1:21" ht="14.45" customHeight="1" x14ac:dyDescent="0.2">
      <c r="A4286" s="821">
        <v>21</v>
      </c>
      <c r="B4286" s="822" t="s">
        <v>3465</v>
      </c>
      <c r="C4286" s="822" t="s">
        <v>3473</v>
      </c>
      <c r="D4286" s="823" t="s">
        <v>6114</v>
      </c>
      <c r="E4286" s="824" t="s">
        <v>3495</v>
      </c>
      <c r="F4286" s="822" t="s">
        <v>3466</v>
      </c>
      <c r="G4286" s="822" t="s">
        <v>3712</v>
      </c>
      <c r="H4286" s="822" t="s">
        <v>329</v>
      </c>
      <c r="I4286" s="822" t="s">
        <v>3716</v>
      </c>
      <c r="J4286" s="822" t="s">
        <v>3714</v>
      </c>
      <c r="K4286" s="822" t="s">
        <v>1212</v>
      </c>
      <c r="L4286" s="825">
        <v>0</v>
      </c>
      <c r="M4286" s="825">
        <v>0</v>
      </c>
      <c r="N4286" s="822">
        <v>1</v>
      </c>
      <c r="O4286" s="826">
        <v>1</v>
      </c>
      <c r="P4286" s="825"/>
      <c r="Q4286" s="827"/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21</v>
      </c>
      <c r="B4287" s="822" t="s">
        <v>3465</v>
      </c>
      <c r="C4287" s="822" t="s">
        <v>3473</v>
      </c>
      <c r="D4287" s="823" t="s">
        <v>6114</v>
      </c>
      <c r="E4287" s="824" t="s">
        <v>3495</v>
      </c>
      <c r="F4287" s="822" t="s">
        <v>3466</v>
      </c>
      <c r="G4287" s="822" t="s">
        <v>3731</v>
      </c>
      <c r="H4287" s="822" t="s">
        <v>329</v>
      </c>
      <c r="I4287" s="822" t="s">
        <v>4292</v>
      </c>
      <c r="J4287" s="822" t="s">
        <v>1870</v>
      </c>
      <c r="K4287" s="822" t="s">
        <v>826</v>
      </c>
      <c r="L4287" s="825">
        <v>132</v>
      </c>
      <c r="M4287" s="825">
        <v>132</v>
      </c>
      <c r="N4287" s="822">
        <v>1</v>
      </c>
      <c r="O4287" s="826">
        <v>1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21</v>
      </c>
      <c r="B4288" s="822" t="s">
        <v>3465</v>
      </c>
      <c r="C4288" s="822" t="s">
        <v>3473</v>
      </c>
      <c r="D4288" s="823" t="s">
        <v>6114</v>
      </c>
      <c r="E4288" s="824" t="s">
        <v>3495</v>
      </c>
      <c r="F4288" s="822" t="s">
        <v>3466</v>
      </c>
      <c r="G4288" s="822" t="s">
        <v>3731</v>
      </c>
      <c r="H4288" s="822" t="s">
        <v>662</v>
      </c>
      <c r="I4288" s="822" t="s">
        <v>3733</v>
      </c>
      <c r="J4288" s="822" t="s">
        <v>1870</v>
      </c>
      <c r="K4288" s="822" t="s">
        <v>3341</v>
      </c>
      <c r="L4288" s="825">
        <v>131.97999999999999</v>
      </c>
      <c r="M4288" s="825">
        <v>131.97999999999999</v>
      </c>
      <c r="N4288" s="822">
        <v>1</v>
      </c>
      <c r="O4288" s="826">
        <v>0.5</v>
      </c>
      <c r="P4288" s="825">
        <v>131.97999999999999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21</v>
      </c>
      <c r="B4289" s="822" t="s">
        <v>3465</v>
      </c>
      <c r="C4289" s="822" t="s">
        <v>3473</v>
      </c>
      <c r="D4289" s="823" t="s">
        <v>6114</v>
      </c>
      <c r="E4289" s="824" t="s">
        <v>3495</v>
      </c>
      <c r="F4289" s="822" t="s">
        <v>3466</v>
      </c>
      <c r="G4289" s="822" t="s">
        <v>3579</v>
      </c>
      <c r="H4289" s="822" t="s">
        <v>329</v>
      </c>
      <c r="I4289" s="822" t="s">
        <v>3739</v>
      </c>
      <c r="J4289" s="822" t="s">
        <v>1011</v>
      </c>
      <c r="K4289" s="822" t="s">
        <v>1012</v>
      </c>
      <c r="L4289" s="825">
        <v>236.03</v>
      </c>
      <c r="M4289" s="825">
        <v>236.03</v>
      </c>
      <c r="N4289" s="822">
        <v>1</v>
      </c>
      <c r="O4289" s="826">
        <v>1</v>
      </c>
      <c r="P4289" s="825"/>
      <c r="Q4289" s="827">
        <v>0</v>
      </c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21</v>
      </c>
      <c r="B4290" s="822" t="s">
        <v>3465</v>
      </c>
      <c r="C4290" s="822" t="s">
        <v>3473</v>
      </c>
      <c r="D4290" s="823" t="s">
        <v>6114</v>
      </c>
      <c r="E4290" s="824" t="s">
        <v>3495</v>
      </c>
      <c r="F4290" s="822" t="s">
        <v>3466</v>
      </c>
      <c r="G4290" s="822" t="s">
        <v>3579</v>
      </c>
      <c r="H4290" s="822" t="s">
        <v>329</v>
      </c>
      <c r="I4290" s="822" t="s">
        <v>3741</v>
      </c>
      <c r="J4290" s="822" t="s">
        <v>3581</v>
      </c>
      <c r="K4290" s="822" t="s">
        <v>1012</v>
      </c>
      <c r="L4290" s="825">
        <v>236.03</v>
      </c>
      <c r="M4290" s="825">
        <v>236.03</v>
      </c>
      <c r="N4290" s="822">
        <v>1</v>
      </c>
      <c r="O4290" s="826">
        <v>1</v>
      </c>
      <c r="P4290" s="825">
        <v>236.03</v>
      </c>
      <c r="Q4290" s="827">
        <v>1</v>
      </c>
      <c r="R4290" s="822">
        <v>1</v>
      </c>
      <c r="S4290" s="827">
        <v>1</v>
      </c>
      <c r="T4290" s="826">
        <v>1</v>
      </c>
      <c r="U4290" s="828">
        <v>1</v>
      </c>
    </row>
    <row r="4291" spans="1:21" ht="14.45" customHeight="1" x14ac:dyDescent="0.2">
      <c r="A4291" s="821">
        <v>21</v>
      </c>
      <c r="B4291" s="822" t="s">
        <v>3465</v>
      </c>
      <c r="C4291" s="822" t="s">
        <v>3473</v>
      </c>
      <c r="D4291" s="823" t="s">
        <v>6114</v>
      </c>
      <c r="E4291" s="824" t="s">
        <v>3495</v>
      </c>
      <c r="F4291" s="822" t="s">
        <v>3466</v>
      </c>
      <c r="G4291" s="822" t="s">
        <v>3579</v>
      </c>
      <c r="H4291" s="822" t="s">
        <v>329</v>
      </c>
      <c r="I4291" s="822" t="s">
        <v>3580</v>
      </c>
      <c r="J4291" s="822" t="s">
        <v>3581</v>
      </c>
      <c r="K4291" s="822" t="s">
        <v>1013</v>
      </c>
      <c r="L4291" s="825">
        <v>354.04</v>
      </c>
      <c r="M4291" s="825">
        <v>1062.1200000000001</v>
      </c>
      <c r="N4291" s="822">
        <v>3</v>
      </c>
      <c r="O4291" s="826">
        <v>1.5</v>
      </c>
      <c r="P4291" s="825">
        <v>1062.1200000000001</v>
      </c>
      <c r="Q4291" s="827">
        <v>1</v>
      </c>
      <c r="R4291" s="822">
        <v>3</v>
      </c>
      <c r="S4291" s="827">
        <v>1</v>
      </c>
      <c r="T4291" s="826">
        <v>1.5</v>
      </c>
      <c r="U4291" s="828">
        <v>1</v>
      </c>
    </row>
    <row r="4292" spans="1:21" ht="14.45" customHeight="1" x14ac:dyDescent="0.2">
      <c r="A4292" s="821">
        <v>21</v>
      </c>
      <c r="B4292" s="822" t="s">
        <v>3465</v>
      </c>
      <c r="C4292" s="822" t="s">
        <v>3473</v>
      </c>
      <c r="D4292" s="823" t="s">
        <v>6114</v>
      </c>
      <c r="E4292" s="824" t="s">
        <v>3495</v>
      </c>
      <c r="F4292" s="822" t="s">
        <v>3466</v>
      </c>
      <c r="G4292" s="822" t="s">
        <v>4297</v>
      </c>
      <c r="H4292" s="822" t="s">
        <v>329</v>
      </c>
      <c r="I4292" s="822" t="s">
        <v>5956</v>
      </c>
      <c r="J4292" s="822" t="s">
        <v>5957</v>
      </c>
      <c r="K4292" s="822" t="s">
        <v>5958</v>
      </c>
      <c r="L4292" s="825">
        <v>0</v>
      </c>
      <c r="M4292" s="825">
        <v>0</v>
      </c>
      <c r="N4292" s="822">
        <v>1</v>
      </c>
      <c r="O4292" s="826">
        <v>1</v>
      </c>
      <c r="P4292" s="825">
        <v>0</v>
      </c>
      <c r="Q4292" s="827"/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21</v>
      </c>
      <c r="B4293" s="822" t="s">
        <v>3465</v>
      </c>
      <c r="C4293" s="822" t="s">
        <v>3473</v>
      </c>
      <c r="D4293" s="823" t="s">
        <v>6114</v>
      </c>
      <c r="E4293" s="824" t="s">
        <v>3495</v>
      </c>
      <c r="F4293" s="822" t="s">
        <v>3466</v>
      </c>
      <c r="G4293" s="822" t="s">
        <v>3744</v>
      </c>
      <c r="H4293" s="822" t="s">
        <v>329</v>
      </c>
      <c r="I4293" s="822" t="s">
        <v>4900</v>
      </c>
      <c r="J4293" s="822" t="s">
        <v>4815</v>
      </c>
      <c r="K4293" s="822" t="s">
        <v>1468</v>
      </c>
      <c r="L4293" s="825">
        <v>35.25</v>
      </c>
      <c r="M4293" s="825">
        <v>35.25</v>
      </c>
      <c r="N4293" s="822">
        <v>1</v>
      </c>
      <c r="O4293" s="826">
        <v>0.5</v>
      </c>
      <c r="P4293" s="825">
        <v>35.25</v>
      </c>
      <c r="Q4293" s="827">
        <v>1</v>
      </c>
      <c r="R4293" s="822">
        <v>1</v>
      </c>
      <c r="S4293" s="827">
        <v>1</v>
      </c>
      <c r="T4293" s="826">
        <v>0.5</v>
      </c>
      <c r="U4293" s="828">
        <v>1</v>
      </c>
    </row>
    <row r="4294" spans="1:21" ht="14.45" customHeight="1" x14ac:dyDescent="0.2">
      <c r="A4294" s="821">
        <v>21</v>
      </c>
      <c r="B4294" s="822" t="s">
        <v>3465</v>
      </c>
      <c r="C4294" s="822" t="s">
        <v>3473</v>
      </c>
      <c r="D4294" s="823" t="s">
        <v>6114</v>
      </c>
      <c r="E4294" s="824" t="s">
        <v>3495</v>
      </c>
      <c r="F4294" s="822" t="s">
        <v>3466</v>
      </c>
      <c r="G4294" s="822" t="s">
        <v>3751</v>
      </c>
      <c r="H4294" s="822" t="s">
        <v>329</v>
      </c>
      <c r="I4294" s="822" t="s">
        <v>4662</v>
      </c>
      <c r="J4294" s="822" t="s">
        <v>874</v>
      </c>
      <c r="K4294" s="822" t="s">
        <v>3753</v>
      </c>
      <c r="L4294" s="825">
        <v>91.11</v>
      </c>
      <c r="M4294" s="825">
        <v>91.11</v>
      </c>
      <c r="N4294" s="822">
        <v>1</v>
      </c>
      <c r="O4294" s="826">
        <v>1</v>
      </c>
      <c r="P4294" s="825">
        <v>91.11</v>
      </c>
      <c r="Q4294" s="827">
        <v>1</v>
      </c>
      <c r="R4294" s="822">
        <v>1</v>
      </c>
      <c r="S4294" s="827">
        <v>1</v>
      </c>
      <c r="T4294" s="826">
        <v>1</v>
      </c>
      <c r="U4294" s="828">
        <v>1</v>
      </c>
    </row>
    <row r="4295" spans="1:21" ht="14.45" customHeight="1" x14ac:dyDescent="0.2">
      <c r="A4295" s="821">
        <v>21</v>
      </c>
      <c r="B4295" s="822" t="s">
        <v>3465</v>
      </c>
      <c r="C4295" s="822" t="s">
        <v>3473</v>
      </c>
      <c r="D4295" s="823" t="s">
        <v>6114</v>
      </c>
      <c r="E4295" s="824" t="s">
        <v>3495</v>
      </c>
      <c r="F4295" s="822" t="s">
        <v>3466</v>
      </c>
      <c r="G4295" s="822" t="s">
        <v>3782</v>
      </c>
      <c r="H4295" s="822" t="s">
        <v>662</v>
      </c>
      <c r="I4295" s="822" t="s">
        <v>4330</v>
      </c>
      <c r="J4295" s="822" t="s">
        <v>4331</v>
      </c>
      <c r="K4295" s="822" t="s">
        <v>3785</v>
      </c>
      <c r="L4295" s="825">
        <v>219.25</v>
      </c>
      <c r="M4295" s="825">
        <v>438.5</v>
      </c>
      <c r="N4295" s="822">
        <v>2</v>
      </c>
      <c r="O4295" s="826">
        <v>0.5</v>
      </c>
      <c r="P4295" s="825">
        <v>438.5</v>
      </c>
      <c r="Q4295" s="827">
        <v>1</v>
      </c>
      <c r="R4295" s="822">
        <v>2</v>
      </c>
      <c r="S4295" s="827">
        <v>1</v>
      </c>
      <c r="T4295" s="826">
        <v>0.5</v>
      </c>
      <c r="U4295" s="828">
        <v>1</v>
      </c>
    </row>
    <row r="4296" spans="1:21" ht="14.45" customHeight="1" x14ac:dyDescent="0.2">
      <c r="A4296" s="821">
        <v>21</v>
      </c>
      <c r="B4296" s="822" t="s">
        <v>3465</v>
      </c>
      <c r="C4296" s="822" t="s">
        <v>3473</v>
      </c>
      <c r="D4296" s="823" t="s">
        <v>6114</v>
      </c>
      <c r="E4296" s="824" t="s">
        <v>3495</v>
      </c>
      <c r="F4296" s="822" t="s">
        <v>3466</v>
      </c>
      <c r="G4296" s="822" t="s">
        <v>3540</v>
      </c>
      <c r="H4296" s="822" t="s">
        <v>662</v>
      </c>
      <c r="I4296" s="822" t="s">
        <v>4242</v>
      </c>
      <c r="J4296" s="822" t="s">
        <v>3018</v>
      </c>
      <c r="K4296" s="822" t="s">
        <v>4243</v>
      </c>
      <c r="L4296" s="825">
        <v>162.61000000000001</v>
      </c>
      <c r="M4296" s="825">
        <v>487.83000000000004</v>
      </c>
      <c r="N4296" s="822">
        <v>3</v>
      </c>
      <c r="O4296" s="826">
        <v>1</v>
      </c>
      <c r="P4296" s="825">
        <v>487.83000000000004</v>
      </c>
      <c r="Q4296" s="827">
        <v>1</v>
      </c>
      <c r="R4296" s="822">
        <v>3</v>
      </c>
      <c r="S4296" s="827">
        <v>1</v>
      </c>
      <c r="T4296" s="826">
        <v>1</v>
      </c>
      <c r="U4296" s="828">
        <v>1</v>
      </c>
    </row>
    <row r="4297" spans="1:21" ht="14.45" customHeight="1" x14ac:dyDescent="0.2">
      <c r="A4297" s="821">
        <v>21</v>
      </c>
      <c r="B4297" s="822" t="s">
        <v>3465</v>
      </c>
      <c r="C4297" s="822" t="s">
        <v>3473</v>
      </c>
      <c r="D4297" s="823" t="s">
        <v>6114</v>
      </c>
      <c r="E4297" s="824" t="s">
        <v>3495</v>
      </c>
      <c r="F4297" s="822" t="s">
        <v>3466</v>
      </c>
      <c r="G4297" s="822" t="s">
        <v>3540</v>
      </c>
      <c r="H4297" s="822" t="s">
        <v>662</v>
      </c>
      <c r="I4297" s="822" t="s">
        <v>3541</v>
      </c>
      <c r="J4297" s="822" t="s">
        <v>3542</v>
      </c>
      <c r="K4297" s="822" t="s">
        <v>3543</v>
      </c>
      <c r="L4297" s="825">
        <v>325.2</v>
      </c>
      <c r="M4297" s="825">
        <v>650.4</v>
      </c>
      <c r="N4297" s="822">
        <v>2</v>
      </c>
      <c r="O4297" s="826">
        <v>1</v>
      </c>
      <c r="P4297" s="825">
        <v>650.4</v>
      </c>
      <c r="Q4297" s="827">
        <v>1</v>
      </c>
      <c r="R4297" s="822">
        <v>2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21</v>
      </c>
      <c r="B4298" s="822" t="s">
        <v>3465</v>
      </c>
      <c r="C4298" s="822" t="s">
        <v>3473</v>
      </c>
      <c r="D4298" s="823" t="s">
        <v>6114</v>
      </c>
      <c r="E4298" s="824" t="s">
        <v>3495</v>
      </c>
      <c r="F4298" s="822" t="s">
        <v>3466</v>
      </c>
      <c r="G4298" s="822" t="s">
        <v>4349</v>
      </c>
      <c r="H4298" s="822" t="s">
        <v>329</v>
      </c>
      <c r="I4298" s="822" t="s">
        <v>5414</v>
      </c>
      <c r="J4298" s="822" t="s">
        <v>1406</v>
      </c>
      <c r="K4298" s="822" t="s">
        <v>1407</v>
      </c>
      <c r="L4298" s="825">
        <v>0</v>
      </c>
      <c r="M4298" s="825">
        <v>0</v>
      </c>
      <c r="N4298" s="822">
        <v>1</v>
      </c>
      <c r="O4298" s="826">
        <v>0.5</v>
      </c>
      <c r="P4298" s="825">
        <v>0</v>
      </c>
      <c r="Q4298" s="827"/>
      <c r="R4298" s="822">
        <v>1</v>
      </c>
      <c r="S4298" s="827">
        <v>1</v>
      </c>
      <c r="T4298" s="826">
        <v>0.5</v>
      </c>
      <c r="U4298" s="828">
        <v>1</v>
      </c>
    </row>
    <row r="4299" spans="1:21" ht="14.45" customHeight="1" x14ac:dyDescent="0.2">
      <c r="A4299" s="821">
        <v>21</v>
      </c>
      <c r="B4299" s="822" t="s">
        <v>3465</v>
      </c>
      <c r="C4299" s="822" t="s">
        <v>3473</v>
      </c>
      <c r="D4299" s="823" t="s">
        <v>6114</v>
      </c>
      <c r="E4299" s="824" t="s">
        <v>3495</v>
      </c>
      <c r="F4299" s="822" t="s">
        <v>3466</v>
      </c>
      <c r="G4299" s="822" t="s">
        <v>3822</v>
      </c>
      <c r="H4299" s="822" t="s">
        <v>329</v>
      </c>
      <c r="I4299" s="822" t="s">
        <v>5802</v>
      </c>
      <c r="J4299" s="822" t="s">
        <v>5803</v>
      </c>
      <c r="K4299" s="822" t="s">
        <v>3824</v>
      </c>
      <c r="L4299" s="825">
        <v>79.64</v>
      </c>
      <c r="M4299" s="825">
        <v>79.64</v>
      </c>
      <c r="N4299" s="822">
        <v>1</v>
      </c>
      <c r="O4299" s="826">
        <v>1</v>
      </c>
      <c r="P4299" s="825">
        <v>79.64</v>
      </c>
      <c r="Q4299" s="827">
        <v>1</v>
      </c>
      <c r="R4299" s="822">
        <v>1</v>
      </c>
      <c r="S4299" s="827">
        <v>1</v>
      </c>
      <c r="T4299" s="826">
        <v>1</v>
      </c>
      <c r="U4299" s="828">
        <v>1</v>
      </c>
    </row>
    <row r="4300" spans="1:21" ht="14.45" customHeight="1" x14ac:dyDescent="0.2">
      <c r="A4300" s="821">
        <v>21</v>
      </c>
      <c r="B4300" s="822" t="s">
        <v>3465</v>
      </c>
      <c r="C4300" s="822" t="s">
        <v>3473</v>
      </c>
      <c r="D4300" s="823" t="s">
        <v>6114</v>
      </c>
      <c r="E4300" s="824" t="s">
        <v>3495</v>
      </c>
      <c r="F4300" s="822" t="s">
        <v>3466</v>
      </c>
      <c r="G4300" s="822" t="s">
        <v>3825</v>
      </c>
      <c r="H4300" s="822" t="s">
        <v>329</v>
      </c>
      <c r="I4300" s="822" t="s">
        <v>3828</v>
      </c>
      <c r="J4300" s="822" t="s">
        <v>1158</v>
      </c>
      <c r="K4300" s="822" t="s">
        <v>3829</v>
      </c>
      <c r="L4300" s="825">
        <v>59.33</v>
      </c>
      <c r="M4300" s="825">
        <v>177.99</v>
      </c>
      <c r="N4300" s="822">
        <v>3</v>
      </c>
      <c r="O4300" s="826">
        <v>2</v>
      </c>
      <c r="P4300" s="825">
        <v>118.66</v>
      </c>
      <c r="Q4300" s="827">
        <v>0.66666666666666663</v>
      </c>
      <c r="R4300" s="822">
        <v>2</v>
      </c>
      <c r="S4300" s="827">
        <v>0.66666666666666663</v>
      </c>
      <c r="T4300" s="826">
        <v>1</v>
      </c>
      <c r="U4300" s="828">
        <v>0.5</v>
      </c>
    </row>
    <row r="4301" spans="1:21" ht="14.45" customHeight="1" x14ac:dyDescent="0.2">
      <c r="A4301" s="821">
        <v>21</v>
      </c>
      <c r="B4301" s="822" t="s">
        <v>3465</v>
      </c>
      <c r="C4301" s="822" t="s">
        <v>3473</v>
      </c>
      <c r="D4301" s="823" t="s">
        <v>6114</v>
      </c>
      <c r="E4301" s="824" t="s">
        <v>3495</v>
      </c>
      <c r="F4301" s="822" t="s">
        <v>3466</v>
      </c>
      <c r="G4301" s="822" t="s">
        <v>3833</v>
      </c>
      <c r="H4301" s="822" t="s">
        <v>329</v>
      </c>
      <c r="I4301" s="822" t="s">
        <v>3836</v>
      </c>
      <c r="J4301" s="822" t="s">
        <v>1097</v>
      </c>
      <c r="K4301" s="822" t="s">
        <v>1100</v>
      </c>
      <c r="L4301" s="825">
        <v>0</v>
      </c>
      <c r="M4301" s="825">
        <v>0</v>
      </c>
      <c r="N4301" s="822">
        <v>1</v>
      </c>
      <c r="O4301" s="826">
        <v>0.5</v>
      </c>
      <c r="P4301" s="825">
        <v>0</v>
      </c>
      <c r="Q4301" s="827"/>
      <c r="R4301" s="822">
        <v>1</v>
      </c>
      <c r="S4301" s="827">
        <v>1</v>
      </c>
      <c r="T4301" s="826">
        <v>0.5</v>
      </c>
      <c r="U4301" s="828">
        <v>1</v>
      </c>
    </row>
    <row r="4302" spans="1:21" ht="14.45" customHeight="1" x14ac:dyDescent="0.2">
      <c r="A4302" s="821">
        <v>21</v>
      </c>
      <c r="B4302" s="822" t="s">
        <v>3465</v>
      </c>
      <c r="C4302" s="822" t="s">
        <v>3473</v>
      </c>
      <c r="D4302" s="823" t="s">
        <v>6114</v>
      </c>
      <c r="E4302" s="824" t="s">
        <v>3495</v>
      </c>
      <c r="F4302" s="822" t="s">
        <v>3466</v>
      </c>
      <c r="G4302" s="822" t="s">
        <v>3841</v>
      </c>
      <c r="H4302" s="822" t="s">
        <v>329</v>
      </c>
      <c r="I4302" s="822" t="s">
        <v>5097</v>
      </c>
      <c r="J4302" s="822" t="s">
        <v>3843</v>
      </c>
      <c r="K4302" s="822" t="s">
        <v>5098</v>
      </c>
      <c r="L4302" s="825">
        <v>45.89</v>
      </c>
      <c r="M4302" s="825">
        <v>137.67000000000002</v>
      </c>
      <c r="N4302" s="822">
        <v>3</v>
      </c>
      <c r="O4302" s="826">
        <v>1</v>
      </c>
      <c r="P4302" s="825">
        <v>137.67000000000002</v>
      </c>
      <c r="Q4302" s="827">
        <v>1</v>
      </c>
      <c r="R4302" s="822">
        <v>3</v>
      </c>
      <c r="S4302" s="827">
        <v>1</v>
      </c>
      <c r="T4302" s="826">
        <v>1</v>
      </c>
      <c r="U4302" s="828">
        <v>1</v>
      </c>
    </row>
    <row r="4303" spans="1:21" ht="14.45" customHeight="1" x14ac:dyDescent="0.2">
      <c r="A4303" s="821">
        <v>21</v>
      </c>
      <c r="B4303" s="822" t="s">
        <v>3465</v>
      </c>
      <c r="C4303" s="822" t="s">
        <v>3473</v>
      </c>
      <c r="D4303" s="823" t="s">
        <v>6114</v>
      </c>
      <c r="E4303" s="824" t="s">
        <v>3495</v>
      </c>
      <c r="F4303" s="822" t="s">
        <v>3466</v>
      </c>
      <c r="G4303" s="822" t="s">
        <v>3869</v>
      </c>
      <c r="H4303" s="822" t="s">
        <v>329</v>
      </c>
      <c r="I4303" s="822" t="s">
        <v>5419</v>
      </c>
      <c r="J4303" s="822" t="s">
        <v>4678</v>
      </c>
      <c r="K4303" s="822" t="s">
        <v>5420</v>
      </c>
      <c r="L4303" s="825">
        <v>0</v>
      </c>
      <c r="M4303" s="825">
        <v>0</v>
      </c>
      <c r="N4303" s="822">
        <v>1</v>
      </c>
      <c r="O4303" s="826">
        <v>1</v>
      </c>
      <c r="P4303" s="825">
        <v>0</v>
      </c>
      <c r="Q4303" s="827"/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21</v>
      </c>
      <c r="B4304" s="822" t="s">
        <v>3465</v>
      </c>
      <c r="C4304" s="822" t="s">
        <v>3473</v>
      </c>
      <c r="D4304" s="823" t="s">
        <v>6114</v>
      </c>
      <c r="E4304" s="824" t="s">
        <v>3495</v>
      </c>
      <c r="F4304" s="822" t="s">
        <v>3466</v>
      </c>
      <c r="G4304" s="822" t="s">
        <v>5165</v>
      </c>
      <c r="H4304" s="822" t="s">
        <v>329</v>
      </c>
      <c r="I4304" s="822" t="s">
        <v>5166</v>
      </c>
      <c r="J4304" s="822" t="s">
        <v>1779</v>
      </c>
      <c r="K4304" s="822" t="s">
        <v>3673</v>
      </c>
      <c r="L4304" s="825">
        <v>61.97</v>
      </c>
      <c r="M4304" s="825">
        <v>61.97</v>
      </c>
      <c r="N4304" s="822">
        <v>1</v>
      </c>
      <c r="O4304" s="826">
        <v>1</v>
      </c>
      <c r="P4304" s="825">
        <v>61.97</v>
      </c>
      <c r="Q4304" s="827">
        <v>1</v>
      </c>
      <c r="R4304" s="822">
        <v>1</v>
      </c>
      <c r="S4304" s="827">
        <v>1</v>
      </c>
      <c r="T4304" s="826">
        <v>1</v>
      </c>
      <c r="U4304" s="828">
        <v>1</v>
      </c>
    </row>
    <row r="4305" spans="1:21" ht="14.45" customHeight="1" x14ac:dyDescent="0.2">
      <c r="A4305" s="821">
        <v>21</v>
      </c>
      <c r="B4305" s="822" t="s">
        <v>3465</v>
      </c>
      <c r="C4305" s="822" t="s">
        <v>3473</v>
      </c>
      <c r="D4305" s="823" t="s">
        <v>6114</v>
      </c>
      <c r="E4305" s="824" t="s">
        <v>3495</v>
      </c>
      <c r="F4305" s="822" t="s">
        <v>3466</v>
      </c>
      <c r="G4305" s="822" t="s">
        <v>3567</v>
      </c>
      <c r="H4305" s="822" t="s">
        <v>329</v>
      </c>
      <c r="I4305" s="822" t="s">
        <v>3568</v>
      </c>
      <c r="J4305" s="822" t="s">
        <v>984</v>
      </c>
      <c r="K4305" s="822" t="s">
        <v>1340</v>
      </c>
      <c r="L4305" s="825">
        <v>163.54</v>
      </c>
      <c r="M4305" s="825">
        <v>327.08</v>
      </c>
      <c r="N4305" s="822">
        <v>2</v>
      </c>
      <c r="O4305" s="826">
        <v>1</v>
      </c>
      <c r="P4305" s="825"/>
      <c r="Q4305" s="827">
        <v>0</v>
      </c>
      <c r="R4305" s="822"/>
      <c r="S4305" s="827">
        <v>0</v>
      </c>
      <c r="T4305" s="826"/>
      <c r="U4305" s="828">
        <v>0</v>
      </c>
    </row>
    <row r="4306" spans="1:21" ht="14.45" customHeight="1" x14ac:dyDescent="0.2">
      <c r="A4306" s="821">
        <v>21</v>
      </c>
      <c r="B4306" s="822" t="s">
        <v>3465</v>
      </c>
      <c r="C4306" s="822" t="s">
        <v>3473</v>
      </c>
      <c r="D4306" s="823" t="s">
        <v>6114</v>
      </c>
      <c r="E4306" s="824" t="s">
        <v>3495</v>
      </c>
      <c r="F4306" s="822" t="s">
        <v>3466</v>
      </c>
      <c r="G4306" s="822" t="s">
        <v>3919</v>
      </c>
      <c r="H4306" s="822" t="s">
        <v>662</v>
      </c>
      <c r="I4306" s="822" t="s">
        <v>3920</v>
      </c>
      <c r="J4306" s="822" t="s">
        <v>3921</v>
      </c>
      <c r="K4306" s="822" t="s">
        <v>776</v>
      </c>
      <c r="L4306" s="825">
        <v>219.25</v>
      </c>
      <c r="M4306" s="825">
        <v>7454.5</v>
      </c>
      <c r="N4306" s="822">
        <v>34</v>
      </c>
      <c r="O4306" s="826">
        <v>13</v>
      </c>
      <c r="P4306" s="825">
        <v>5919.75</v>
      </c>
      <c r="Q4306" s="827">
        <v>0.79411764705882348</v>
      </c>
      <c r="R4306" s="822">
        <v>27</v>
      </c>
      <c r="S4306" s="827">
        <v>0.79411764705882348</v>
      </c>
      <c r="T4306" s="826">
        <v>10.5</v>
      </c>
      <c r="U4306" s="828">
        <v>0.80769230769230771</v>
      </c>
    </row>
    <row r="4307" spans="1:21" ht="14.45" customHeight="1" x14ac:dyDescent="0.2">
      <c r="A4307" s="821">
        <v>21</v>
      </c>
      <c r="B4307" s="822" t="s">
        <v>3465</v>
      </c>
      <c r="C4307" s="822" t="s">
        <v>3473</v>
      </c>
      <c r="D4307" s="823" t="s">
        <v>6114</v>
      </c>
      <c r="E4307" s="824" t="s">
        <v>3495</v>
      </c>
      <c r="F4307" s="822" t="s">
        <v>3466</v>
      </c>
      <c r="G4307" s="822" t="s">
        <v>3919</v>
      </c>
      <c r="H4307" s="822" t="s">
        <v>329</v>
      </c>
      <c r="I4307" s="822" t="s">
        <v>3922</v>
      </c>
      <c r="J4307" s="822" t="s">
        <v>3921</v>
      </c>
      <c r="K4307" s="822" t="s">
        <v>1989</v>
      </c>
      <c r="L4307" s="825">
        <v>513.70000000000005</v>
      </c>
      <c r="M4307" s="825">
        <v>513.70000000000005</v>
      </c>
      <c r="N4307" s="822">
        <v>1</v>
      </c>
      <c r="O4307" s="826">
        <v>1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21</v>
      </c>
      <c r="B4308" s="822" t="s">
        <v>3465</v>
      </c>
      <c r="C4308" s="822" t="s">
        <v>3473</v>
      </c>
      <c r="D4308" s="823" t="s">
        <v>6114</v>
      </c>
      <c r="E4308" s="824" t="s">
        <v>3495</v>
      </c>
      <c r="F4308" s="822" t="s">
        <v>3466</v>
      </c>
      <c r="G4308" s="822" t="s">
        <v>4403</v>
      </c>
      <c r="H4308" s="822" t="s">
        <v>329</v>
      </c>
      <c r="I4308" s="822" t="s">
        <v>4404</v>
      </c>
      <c r="J4308" s="822" t="s">
        <v>914</v>
      </c>
      <c r="K4308" s="822" t="s">
        <v>4405</v>
      </c>
      <c r="L4308" s="825">
        <v>38.56</v>
      </c>
      <c r="M4308" s="825">
        <v>38.56</v>
      </c>
      <c r="N4308" s="822">
        <v>1</v>
      </c>
      <c r="O4308" s="826">
        <v>0.5</v>
      </c>
      <c r="P4308" s="825">
        <v>38.56</v>
      </c>
      <c r="Q4308" s="827">
        <v>1</v>
      </c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21</v>
      </c>
      <c r="B4309" s="822" t="s">
        <v>3465</v>
      </c>
      <c r="C4309" s="822" t="s">
        <v>3473</v>
      </c>
      <c r="D4309" s="823" t="s">
        <v>6114</v>
      </c>
      <c r="E4309" s="824" t="s">
        <v>3495</v>
      </c>
      <c r="F4309" s="822" t="s">
        <v>3466</v>
      </c>
      <c r="G4309" s="822" t="s">
        <v>4244</v>
      </c>
      <c r="H4309" s="822" t="s">
        <v>329</v>
      </c>
      <c r="I4309" s="822" t="s">
        <v>4245</v>
      </c>
      <c r="J4309" s="822" t="s">
        <v>4246</v>
      </c>
      <c r="K4309" s="822" t="s">
        <v>4247</v>
      </c>
      <c r="L4309" s="825">
        <v>140.44</v>
      </c>
      <c r="M4309" s="825">
        <v>1263.96</v>
      </c>
      <c r="N4309" s="822">
        <v>9</v>
      </c>
      <c r="O4309" s="826">
        <v>3</v>
      </c>
      <c r="P4309" s="825">
        <v>1263.96</v>
      </c>
      <c r="Q4309" s="827">
        <v>1</v>
      </c>
      <c r="R4309" s="822">
        <v>9</v>
      </c>
      <c r="S4309" s="827">
        <v>1</v>
      </c>
      <c r="T4309" s="826">
        <v>3</v>
      </c>
      <c r="U4309" s="828">
        <v>1</v>
      </c>
    </row>
    <row r="4310" spans="1:21" ht="14.45" customHeight="1" x14ac:dyDescent="0.2">
      <c r="A4310" s="821">
        <v>21</v>
      </c>
      <c r="B4310" s="822" t="s">
        <v>3465</v>
      </c>
      <c r="C4310" s="822" t="s">
        <v>3473</v>
      </c>
      <c r="D4310" s="823" t="s">
        <v>6114</v>
      </c>
      <c r="E4310" s="824" t="s">
        <v>3495</v>
      </c>
      <c r="F4310" s="822" t="s">
        <v>3466</v>
      </c>
      <c r="G4310" s="822" t="s">
        <v>4244</v>
      </c>
      <c r="H4310" s="822" t="s">
        <v>329</v>
      </c>
      <c r="I4310" s="822" t="s">
        <v>5175</v>
      </c>
      <c r="J4310" s="822" t="s">
        <v>2038</v>
      </c>
      <c r="K4310" s="822" t="s">
        <v>2039</v>
      </c>
      <c r="L4310" s="825">
        <v>54.18</v>
      </c>
      <c r="M4310" s="825">
        <v>54.18</v>
      </c>
      <c r="N4310" s="822">
        <v>1</v>
      </c>
      <c r="O4310" s="826">
        <v>0.5</v>
      </c>
      <c r="P4310" s="825">
        <v>54.18</v>
      </c>
      <c r="Q4310" s="827">
        <v>1</v>
      </c>
      <c r="R4310" s="822">
        <v>1</v>
      </c>
      <c r="S4310" s="827">
        <v>1</v>
      </c>
      <c r="T4310" s="826">
        <v>0.5</v>
      </c>
      <c r="U4310" s="828">
        <v>1</v>
      </c>
    </row>
    <row r="4311" spans="1:21" ht="14.45" customHeight="1" x14ac:dyDescent="0.2">
      <c r="A4311" s="821">
        <v>21</v>
      </c>
      <c r="B4311" s="822" t="s">
        <v>3465</v>
      </c>
      <c r="C4311" s="822" t="s">
        <v>3473</v>
      </c>
      <c r="D4311" s="823" t="s">
        <v>6114</v>
      </c>
      <c r="E4311" s="824" t="s">
        <v>3495</v>
      </c>
      <c r="F4311" s="822" t="s">
        <v>3466</v>
      </c>
      <c r="G4311" s="822" t="s">
        <v>3530</v>
      </c>
      <c r="H4311" s="822" t="s">
        <v>329</v>
      </c>
      <c r="I4311" s="822" t="s">
        <v>3531</v>
      </c>
      <c r="J4311" s="822" t="s">
        <v>862</v>
      </c>
      <c r="K4311" s="822" t="s">
        <v>3532</v>
      </c>
      <c r="L4311" s="825">
        <v>53.57</v>
      </c>
      <c r="M4311" s="825">
        <v>53.57</v>
      </c>
      <c r="N4311" s="822">
        <v>1</v>
      </c>
      <c r="O4311" s="826">
        <v>1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21</v>
      </c>
      <c r="B4312" s="822" t="s">
        <v>3465</v>
      </c>
      <c r="C4312" s="822" t="s">
        <v>3473</v>
      </c>
      <c r="D4312" s="823" t="s">
        <v>6114</v>
      </c>
      <c r="E4312" s="824" t="s">
        <v>3495</v>
      </c>
      <c r="F4312" s="822" t="s">
        <v>3466</v>
      </c>
      <c r="G4312" s="822" t="s">
        <v>3533</v>
      </c>
      <c r="H4312" s="822" t="s">
        <v>662</v>
      </c>
      <c r="I4312" s="822" t="s">
        <v>2705</v>
      </c>
      <c r="J4312" s="822" t="s">
        <v>1021</v>
      </c>
      <c r="K4312" s="822" t="s">
        <v>2706</v>
      </c>
      <c r="L4312" s="825">
        <v>1847.49</v>
      </c>
      <c r="M4312" s="825">
        <v>5542.47</v>
      </c>
      <c r="N4312" s="822">
        <v>3</v>
      </c>
      <c r="O4312" s="826">
        <v>2</v>
      </c>
      <c r="P4312" s="825">
        <v>5542.47</v>
      </c>
      <c r="Q4312" s="827">
        <v>1</v>
      </c>
      <c r="R4312" s="822">
        <v>3</v>
      </c>
      <c r="S4312" s="827">
        <v>1</v>
      </c>
      <c r="T4312" s="826">
        <v>2</v>
      </c>
      <c r="U4312" s="828">
        <v>1</v>
      </c>
    </row>
    <row r="4313" spans="1:21" ht="14.45" customHeight="1" x14ac:dyDescent="0.2">
      <c r="A4313" s="821">
        <v>21</v>
      </c>
      <c r="B4313" s="822" t="s">
        <v>3465</v>
      </c>
      <c r="C4313" s="822" t="s">
        <v>3473</v>
      </c>
      <c r="D4313" s="823" t="s">
        <v>6114</v>
      </c>
      <c r="E4313" s="824" t="s">
        <v>3495</v>
      </c>
      <c r="F4313" s="822" t="s">
        <v>3466</v>
      </c>
      <c r="G4313" s="822" t="s">
        <v>3964</v>
      </c>
      <c r="H4313" s="822" t="s">
        <v>329</v>
      </c>
      <c r="I4313" s="822" t="s">
        <v>3966</v>
      </c>
      <c r="J4313" s="822" t="s">
        <v>742</v>
      </c>
      <c r="K4313" s="822" t="s">
        <v>3967</v>
      </c>
      <c r="L4313" s="825">
        <v>35.25</v>
      </c>
      <c r="M4313" s="825">
        <v>141</v>
      </c>
      <c r="N4313" s="822">
        <v>4</v>
      </c>
      <c r="O4313" s="826">
        <v>2</v>
      </c>
      <c r="P4313" s="825">
        <v>141</v>
      </c>
      <c r="Q4313" s="827">
        <v>1</v>
      </c>
      <c r="R4313" s="822">
        <v>4</v>
      </c>
      <c r="S4313" s="827">
        <v>1</v>
      </c>
      <c r="T4313" s="826">
        <v>2</v>
      </c>
      <c r="U4313" s="828">
        <v>1</v>
      </c>
    </row>
    <row r="4314" spans="1:21" ht="14.45" customHeight="1" x14ac:dyDescent="0.2">
      <c r="A4314" s="821">
        <v>21</v>
      </c>
      <c r="B4314" s="822" t="s">
        <v>3465</v>
      </c>
      <c r="C4314" s="822" t="s">
        <v>3473</v>
      </c>
      <c r="D4314" s="823" t="s">
        <v>6114</v>
      </c>
      <c r="E4314" s="824" t="s">
        <v>3495</v>
      </c>
      <c r="F4314" s="822" t="s">
        <v>3466</v>
      </c>
      <c r="G4314" s="822" t="s">
        <v>4420</v>
      </c>
      <c r="H4314" s="822" t="s">
        <v>329</v>
      </c>
      <c r="I4314" s="822" t="s">
        <v>4421</v>
      </c>
      <c r="J4314" s="822" t="s">
        <v>4422</v>
      </c>
      <c r="K4314" s="822" t="s">
        <v>4423</v>
      </c>
      <c r="L4314" s="825">
        <v>78.33</v>
      </c>
      <c r="M4314" s="825">
        <v>156.66</v>
      </c>
      <c r="N4314" s="822">
        <v>2</v>
      </c>
      <c r="O4314" s="826">
        <v>1</v>
      </c>
      <c r="P4314" s="825">
        <v>156.66</v>
      </c>
      <c r="Q4314" s="827">
        <v>1</v>
      </c>
      <c r="R4314" s="822">
        <v>2</v>
      </c>
      <c r="S4314" s="827">
        <v>1</v>
      </c>
      <c r="T4314" s="826">
        <v>1</v>
      </c>
      <c r="U4314" s="828">
        <v>1</v>
      </c>
    </row>
    <row r="4315" spans="1:21" ht="14.45" customHeight="1" x14ac:dyDescent="0.2">
      <c r="A4315" s="821">
        <v>21</v>
      </c>
      <c r="B4315" s="822" t="s">
        <v>3465</v>
      </c>
      <c r="C4315" s="822" t="s">
        <v>3473</v>
      </c>
      <c r="D4315" s="823" t="s">
        <v>6114</v>
      </c>
      <c r="E4315" s="824" t="s">
        <v>3495</v>
      </c>
      <c r="F4315" s="822" t="s">
        <v>3466</v>
      </c>
      <c r="G4315" s="822" t="s">
        <v>3970</v>
      </c>
      <c r="H4315" s="822" t="s">
        <v>329</v>
      </c>
      <c r="I4315" s="822" t="s">
        <v>3971</v>
      </c>
      <c r="J4315" s="822" t="s">
        <v>3972</v>
      </c>
      <c r="K4315" s="822" t="s">
        <v>3973</v>
      </c>
      <c r="L4315" s="825">
        <v>27.37</v>
      </c>
      <c r="M4315" s="825">
        <v>109.48</v>
      </c>
      <c r="N4315" s="822">
        <v>4</v>
      </c>
      <c r="O4315" s="826">
        <v>3</v>
      </c>
      <c r="P4315" s="825">
        <v>54.74</v>
      </c>
      <c r="Q4315" s="827">
        <v>0.5</v>
      </c>
      <c r="R4315" s="822">
        <v>2</v>
      </c>
      <c r="S4315" s="827">
        <v>0.5</v>
      </c>
      <c r="T4315" s="826">
        <v>2</v>
      </c>
      <c r="U4315" s="828">
        <v>0.66666666666666663</v>
      </c>
    </row>
    <row r="4316" spans="1:21" ht="14.45" customHeight="1" x14ac:dyDescent="0.2">
      <c r="A4316" s="821">
        <v>21</v>
      </c>
      <c r="B4316" s="822" t="s">
        <v>3465</v>
      </c>
      <c r="C4316" s="822" t="s">
        <v>3473</v>
      </c>
      <c r="D4316" s="823" t="s">
        <v>6114</v>
      </c>
      <c r="E4316" s="824" t="s">
        <v>3495</v>
      </c>
      <c r="F4316" s="822" t="s">
        <v>3466</v>
      </c>
      <c r="G4316" s="822" t="s">
        <v>3970</v>
      </c>
      <c r="H4316" s="822" t="s">
        <v>329</v>
      </c>
      <c r="I4316" s="822" t="s">
        <v>3974</v>
      </c>
      <c r="J4316" s="822" t="s">
        <v>3972</v>
      </c>
      <c r="K4316" s="822" t="s">
        <v>3975</v>
      </c>
      <c r="L4316" s="825">
        <v>87.98</v>
      </c>
      <c r="M4316" s="825">
        <v>351.92</v>
      </c>
      <c r="N4316" s="822">
        <v>4</v>
      </c>
      <c r="O4316" s="826">
        <v>4</v>
      </c>
      <c r="P4316" s="825">
        <v>263.94</v>
      </c>
      <c r="Q4316" s="827">
        <v>0.75</v>
      </c>
      <c r="R4316" s="822">
        <v>3</v>
      </c>
      <c r="S4316" s="827">
        <v>0.75</v>
      </c>
      <c r="T4316" s="826">
        <v>3</v>
      </c>
      <c r="U4316" s="828">
        <v>0.75</v>
      </c>
    </row>
    <row r="4317" spans="1:21" ht="14.45" customHeight="1" x14ac:dyDescent="0.2">
      <c r="A4317" s="821">
        <v>21</v>
      </c>
      <c r="B4317" s="822" t="s">
        <v>3465</v>
      </c>
      <c r="C4317" s="822" t="s">
        <v>3473</v>
      </c>
      <c r="D4317" s="823" t="s">
        <v>6114</v>
      </c>
      <c r="E4317" s="824" t="s">
        <v>3495</v>
      </c>
      <c r="F4317" s="822" t="s">
        <v>3466</v>
      </c>
      <c r="G4317" s="822" t="s">
        <v>3970</v>
      </c>
      <c r="H4317" s="822" t="s">
        <v>329</v>
      </c>
      <c r="I4317" s="822" t="s">
        <v>3979</v>
      </c>
      <c r="J4317" s="822" t="s">
        <v>3977</v>
      </c>
      <c r="K4317" s="822" t="s">
        <v>3980</v>
      </c>
      <c r="L4317" s="825">
        <v>29.33</v>
      </c>
      <c r="M4317" s="825">
        <v>29.33</v>
      </c>
      <c r="N4317" s="822">
        <v>1</v>
      </c>
      <c r="O4317" s="826">
        <v>0.5</v>
      </c>
      <c r="P4317" s="825">
        <v>29.33</v>
      </c>
      <c r="Q4317" s="827">
        <v>1</v>
      </c>
      <c r="R4317" s="822">
        <v>1</v>
      </c>
      <c r="S4317" s="827">
        <v>1</v>
      </c>
      <c r="T4317" s="826">
        <v>0.5</v>
      </c>
      <c r="U4317" s="828">
        <v>1</v>
      </c>
    </row>
    <row r="4318" spans="1:21" ht="14.45" customHeight="1" x14ac:dyDescent="0.2">
      <c r="A4318" s="821">
        <v>21</v>
      </c>
      <c r="B4318" s="822" t="s">
        <v>3465</v>
      </c>
      <c r="C4318" s="822" t="s">
        <v>3473</v>
      </c>
      <c r="D4318" s="823" t="s">
        <v>6114</v>
      </c>
      <c r="E4318" s="824" t="s">
        <v>3495</v>
      </c>
      <c r="F4318" s="822" t="s">
        <v>3466</v>
      </c>
      <c r="G4318" s="822" t="s">
        <v>3563</v>
      </c>
      <c r="H4318" s="822" t="s">
        <v>329</v>
      </c>
      <c r="I4318" s="822" t="s">
        <v>4438</v>
      </c>
      <c r="J4318" s="822" t="s">
        <v>4437</v>
      </c>
      <c r="K4318" s="822" t="s">
        <v>4439</v>
      </c>
      <c r="L4318" s="825">
        <v>82.12</v>
      </c>
      <c r="M4318" s="825">
        <v>82.12</v>
      </c>
      <c r="N4318" s="822">
        <v>1</v>
      </c>
      <c r="O4318" s="826">
        <v>1</v>
      </c>
      <c r="P4318" s="825"/>
      <c r="Q4318" s="827">
        <v>0</v>
      </c>
      <c r="R4318" s="822"/>
      <c r="S4318" s="827">
        <v>0</v>
      </c>
      <c r="T4318" s="826"/>
      <c r="U4318" s="828">
        <v>0</v>
      </c>
    </row>
    <row r="4319" spans="1:21" ht="14.45" customHeight="1" x14ac:dyDescent="0.2">
      <c r="A4319" s="821">
        <v>21</v>
      </c>
      <c r="B4319" s="822" t="s">
        <v>3465</v>
      </c>
      <c r="C4319" s="822" t="s">
        <v>3473</v>
      </c>
      <c r="D4319" s="823" t="s">
        <v>6114</v>
      </c>
      <c r="E4319" s="824" t="s">
        <v>3495</v>
      </c>
      <c r="F4319" s="822" t="s">
        <v>3466</v>
      </c>
      <c r="G4319" s="822" t="s">
        <v>3563</v>
      </c>
      <c r="H4319" s="822" t="s">
        <v>329</v>
      </c>
      <c r="I4319" s="822" t="s">
        <v>3569</v>
      </c>
      <c r="J4319" s="822" t="s">
        <v>841</v>
      </c>
      <c r="K4319" s="822" t="s">
        <v>842</v>
      </c>
      <c r="L4319" s="825">
        <v>97.76</v>
      </c>
      <c r="M4319" s="825">
        <v>195.52</v>
      </c>
      <c r="N4319" s="822">
        <v>2</v>
      </c>
      <c r="O4319" s="826">
        <v>2</v>
      </c>
      <c r="P4319" s="825">
        <v>195.52</v>
      </c>
      <c r="Q4319" s="827">
        <v>1</v>
      </c>
      <c r="R4319" s="822">
        <v>2</v>
      </c>
      <c r="S4319" s="827">
        <v>1</v>
      </c>
      <c r="T4319" s="826">
        <v>2</v>
      </c>
      <c r="U4319" s="828">
        <v>1</v>
      </c>
    </row>
    <row r="4320" spans="1:21" ht="14.45" customHeight="1" x14ac:dyDescent="0.2">
      <c r="A4320" s="821">
        <v>21</v>
      </c>
      <c r="B4320" s="822" t="s">
        <v>3465</v>
      </c>
      <c r="C4320" s="822" t="s">
        <v>3473</v>
      </c>
      <c r="D4320" s="823" t="s">
        <v>6114</v>
      </c>
      <c r="E4320" s="824" t="s">
        <v>3495</v>
      </c>
      <c r="F4320" s="822" t="s">
        <v>3466</v>
      </c>
      <c r="G4320" s="822" t="s">
        <v>3563</v>
      </c>
      <c r="H4320" s="822" t="s">
        <v>662</v>
      </c>
      <c r="I4320" s="822" t="s">
        <v>2649</v>
      </c>
      <c r="J4320" s="822" t="s">
        <v>841</v>
      </c>
      <c r="K4320" s="822" t="s">
        <v>2650</v>
      </c>
      <c r="L4320" s="825">
        <v>13.68</v>
      </c>
      <c r="M4320" s="825">
        <v>54.72</v>
      </c>
      <c r="N4320" s="822">
        <v>4</v>
      </c>
      <c r="O4320" s="826">
        <v>2.5</v>
      </c>
      <c r="P4320" s="825">
        <v>27.36</v>
      </c>
      <c r="Q4320" s="827">
        <v>0.5</v>
      </c>
      <c r="R4320" s="822">
        <v>2</v>
      </c>
      <c r="S4320" s="827">
        <v>0.5</v>
      </c>
      <c r="T4320" s="826">
        <v>0.5</v>
      </c>
      <c r="U4320" s="828">
        <v>0.2</v>
      </c>
    </row>
    <row r="4321" spans="1:21" ht="14.45" customHeight="1" x14ac:dyDescent="0.2">
      <c r="A4321" s="821">
        <v>21</v>
      </c>
      <c r="B4321" s="822" t="s">
        <v>3465</v>
      </c>
      <c r="C4321" s="822" t="s">
        <v>3473</v>
      </c>
      <c r="D4321" s="823" t="s">
        <v>6114</v>
      </c>
      <c r="E4321" s="824" t="s">
        <v>3495</v>
      </c>
      <c r="F4321" s="822" t="s">
        <v>3466</v>
      </c>
      <c r="G4321" s="822" t="s">
        <v>3996</v>
      </c>
      <c r="H4321" s="822" t="s">
        <v>329</v>
      </c>
      <c r="I4321" s="822" t="s">
        <v>5959</v>
      </c>
      <c r="J4321" s="822" t="s">
        <v>3998</v>
      </c>
      <c r="K4321" s="822" t="s">
        <v>1403</v>
      </c>
      <c r="L4321" s="825">
        <v>0</v>
      </c>
      <c r="M4321" s="825">
        <v>0</v>
      </c>
      <c r="N4321" s="822">
        <v>1</v>
      </c>
      <c r="O4321" s="826">
        <v>1</v>
      </c>
      <c r="P4321" s="825"/>
      <c r="Q4321" s="827"/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21</v>
      </c>
      <c r="B4322" s="822" t="s">
        <v>3465</v>
      </c>
      <c r="C4322" s="822" t="s">
        <v>3473</v>
      </c>
      <c r="D4322" s="823" t="s">
        <v>6114</v>
      </c>
      <c r="E4322" s="824" t="s">
        <v>3495</v>
      </c>
      <c r="F4322" s="822" t="s">
        <v>3466</v>
      </c>
      <c r="G4322" s="822" t="s">
        <v>5960</v>
      </c>
      <c r="H4322" s="822" t="s">
        <v>329</v>
      </c>
      <c r="I4322" s="822" t="s">
        <v>5961</v>
      </c>
      <c r="J4322" s="822" t="s">
        <v>5962</v>
      </c>
      <c r="K4322" s="822" t="s">
        <v>3735</v>
      </c>
      <c r="L4322" s="825">
        <v>439.98</v>
      </c>
      <c r="M4322" s="825">
        <v>439.98</v>
      </c>
      <c r="N4322" s="822">
        <v>1</v>
      </c>
      <c r="O4322" s="826">
        <v>1</v>
      </c>
      <c r="P4322" s="825">
        <v>439.98</v>
      </c>
      <c r="Q4322" s="827">
        <v>1</v>
      </c>
      <c r="R4322" s="822">
        <v>1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21</v>
      </c>
      <c r="B4323" s="822" t="s">
        <v>3465</v>
      </c>
      <c r="C4323" s="822" t="s">
        <v>3473</v>
      </c>
      <c r="D4323" s="823" t="s">
        <v>6114</v>
      </c>
      <c r="E4323" s="824" t="s">
        <v>3495</v>
      </c>
      <c r="F4323" s="822" t="s">
        <v>3466</v>
      </c>
      <c r="G4323" s="822" t="s">
        <v>4446</v>
      </c>
      <c r="H4323" s="822" t="s">
        <v>662</v>
      </c>
      <c r="I4323" s="822" t="s">
        <v>2772</v>
      </c>
      <c r="J4323" s="822" t="s">
        <v>1423</v>
      </c>
      <c r="K4323" s="822" t="s">
        <v>2773</v>
      </c>
      <c r="L4323" s="825">
        <v>103.4</v>
      </c>
      <c r="M4323" s="825">
        <v>310.20000000000005</v>
      </c>
      <c r="N4323" s="822">
        <v>3</v>
      </c>
      <c r="O4323" s="826">
        <v>2</v>
      </c>
      <c r="P4323" s="825">
        <v>103.4</v>
      </c>
      <c r="Q4323" s="827">
        <v>0.33333333333333331</v>
      </c>
      <c r="R4323" s="822">
        <v>1</v>
      </c>
      <c r="S4323" s="827">
        <v>0.33333333333333331</v>
      </c>
      <c r="T4323" s="826">
        <v>1</v>
      </c>
      <c r="U4323" s="828">
        <v>0.5</v>
      </c>
    </row>
    <row r="4324" spans="1:21" ht="14.45" customHeight="1" x14ac:dyDescent="0.2">
      <c r="A4324" s="821">
        <v>21</v>
      </c>
      <c r="B4324" s="822" t="s">
        <v>3465</v>
      </c>
      <c r="C4324" s="822" t="s">
        <v>3473</v>
      </c>
      <c r="D4324" s="823" t="s">
        <v>6114</v>
      </c>
      <c r="E4324" s="824" t="s">
        <v>3495</v>
      </c>
      <c r="F4324" s="822" t="s">
        <v>3466</v>
      </c>
      <c r="G4324" s="822" t="s">
        <v>3570</v>
      </c>
      <c r="H4324" s="822" t="s">
        <v>329</v>
      </c>
      <c r="I4324" s="822" t="s">
        <v>3571</v>
      </c>
      <c r="J4324" s="822" t="s">
        <v>695</v>
      </c>
      <c r="K4324" s="822" t="s">
        <v>3572</v>
      </c>
      <c r="L4324" s="825">
        <v>127.91</v>
      </c>
      <c r="M4324" s="825">
        <v>511.64</v>
      </c>
      <c r="N4324" s="822">
        <v>4</v>
      </c>
      <c r="O4324" s="826">
        <v>2.5</v>
      </c>
      <c r="P4324" s="825">
        <v>511.64</v>
      </c>
      <c r="Q4324" s="827">
        <v>1</v>
      </c>
      <c r="R4324" s="822">
        <v>4</v>
      </c>
      <c r="S4324" s="827">
        <v>1</v>
      </c>
      <c r="T4324" s="826">
        <v>2.5</v>
      </c>
      <c r="U4324" s="828">
        <v>1</v>
      </c>
    </row>
    <row r="4325" spans="1:21" ht="14.45" customHeight="1" x14ac:dyDescent="0.2">
      <c r="A4325" s="821">
        <v>21</v>
      </c>
      <c r="B4325" s="822" t="s">
        <v>3465</v>
      </c>
      <c r="C4325" s="822" t="s">
        <v>3473</v>
      </c>
      <c r="D4325" s="823" t="s">
        <v>6114</v>
      </c>
      <c r="E4325" s="824" t="s">
        <v>3495</v>
      </c>
      <c r="F4325" s="822" t="s">
        <v>3466</v>
      </c>
      <c r="G4325" s="822" t="s">
        <v>4999</v>
      </c>
      <c r="H4325" s="822" t="s">
        <v>329</v>
      </c>
      <c r="I4325" s="822" t="s">
        <v>5000</v>
      </c>
      <c r="J4325" s="822" t="s">
        <v>827</v>
      </c>
      <c r="K4325" s="822" t="s">
        <v>5001</v>
      </c>
      <c r="L4325" s="825">
        <v>0</v>
      </c>
      <c r="M4325" s="825">
        <v>0</v>
      </c>
      <c r="N4325" s="822">
        <v>1</v>
      </c>
      <c r="O4325" s="826">
        <v>0.5</v>
      </c>
      <c r="P4325" s="825"/>
      <c r="Q4325" s="827"/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21</v>
      </c>
      <c r="B4326" s="822" t="s">
        <v>3465</v>
      </c>
      <c r="C4326" s="822" t="s">
        <v>3473</v>
      </c>
      <c r="D4326" s="823" t="s">
        <v>6114</v>
      </c>
      <c r="E4326" s="824" t="s">
        <v>3495</v>
      </c>
      <c r="F4326" s="822" t="s">
        <v>3466</v>
      </c>
      <c r="G4326" s="822" t="s">
        <v>4029</v>
      </c>
      <c r="H4326" s="822" t="s">
        <v>662</v>
      </c>
      <c r="I4326" s="822" t="s">
        <v>5963</v>
      </c>
      <c r="J4326" s="822" t="s">
        <v>5964</v>
      </c>
      <c r="K4326" s="822" t="s">
        <v>826</v>
      </c>
      <c r="L4326" s="825">
        <v>84.83</v>
      </c>
      <c r="M4326" s="825">
        <v>84.83</v>
      </c>
      <c r="N4326" s="822">
        <v>1</v>
      </c>
      <c r="O4326" s="826">
        <v>1</v>
      </c>
      <c r="P4326" s="825">
        <v>84.83</v>
      </c>
      <c r="Q4326" s="827">
        <v>1</v>
      </c>
      <c r="R4326" s="822">
        <v>1</v>
      </c>
      <c r="S4326" s="827">
        <v>1</v>
      </c>
      <c r="T4326" s="826">
        <v>1</v>
      </c>
      <c r="U4326" s="828">
        <v>1</v>
      </c>
    </row>
    <row r="4327" spans="1:21" ht="14.45" customHeight="1" x14ac:dyDescent="0.2">
      <c r="A4327" s="821">
        <v>21</v>
      </c>
      <c r="B4327" s="822" t="s">
        <v>3465</v>
      </c>
      <c r="C4327" s="822" t="s">
        <v>3473</v>
      </c>
      <c r="D4327" s="823" t="s">
        <v>6114</v>
      </c>
      <c r="E4327" s="824" t="s">
        <v>3495</v>
      </c>
      <c r="F4327" s="822" t="s">
        <v>3466</v>
      </c>
      <c r="G4327" s="822" t="s">
        <v>3578</v>
      </c>
      <c r="H4327" s="822" t="s">
        <v>662</v>
      </c>
      <c r="I4327" s="822" t="s">
        <v>3032</v>
      </c>
      <c r="J4327" s="822" t="s">
        <v>1338</v>
      </c>
      <c r="K4327" s="822" t="s">
        <v>1340</v>
      </c>
      <c r="L4327" s="825">
        <v>0</v>
      </c>
      <c r="M4327" s="825">
        <v>0</v>
      </c>
      <c r="N4327" s="822">
        <v>5</v>
      </c>
      <c r="O4327" s="826">
        <v>2</v>
      </c>
      <c r="P4327" s="825">
        <v>0</v>
      </c>
      <c r="Q4327" s="827"/>
      <c r="R4327" s="822">
        <v>5</v>
      </c>
      <c r="S4327" s="827">
        <v>1</v>
      </c>
      <c r="T4327" s="826">
        <v>2</v>
      </c>
      <c r="U4327" s="828">
        <v>1</v>
      </c>
    </row>
    <row r="4328" spans="1:21" ht="14.45" customHeight="1" x14ac:dyDescent="0.2">
      <c r="A4328" s="821">
        <v>21</v>
      </c>
      <c r="B4328" s="822" t="s">
        <v>3465</v>
      </c>
      <c r="C4328" s="822" t="s">
        <v>3473</v>
      </c>
      <c r="D4328" s="823" t="s">
        <v>6114</v>
      </c>
      <c r="E4328" s="824" t="s">
        <v>3495</v>
      </c>
      <c r="F4328" s="822" t="s">
        <v>3466</v>
      </c>
      <c r="G4328" s="822" t="s">
        <v>4723</v>
      </c>
      <c r="H4328" s="822" t="s">
        <v>329</v>
      </c>
      <c r="I4328" s="822" t="s">
        <v>5912</v>
      </c>
      <c r="J4328" s="822" t="s">
        <v>4725</v>
      </c>
      <c r="K4328" s="822" t="s">
        <v>5913</v>
      </c>
      <c r="L4328" s="825">
        <v>669.66</v>
      </c>
      <c r="M4328" s="825">
        <v>669.66</v>
      </c>
      <c r="N4328" s="822">
        <v>1</v>
      </c>
      <c r="O4328" s="826">
        <v>0.5</v>
      </c>
      <c r="P4328" s="825">
        <v>669.66</v>
      </c>
      <c r="Q4328" s="827">
        <v>1</v>
      </c>
      <c r="R4328" s="822">
        <v>1</v>
      </c>
      <c r="S4328" s="827">
        <v>1</v>
      </c>
      <c r="T4328" s="826">
        <v>0.5</v>
      </c>
      <c r="U4328" s="828">
        <v>1</v>
      </c>
    </row>
    <row r="4329" spans="1:21" ht="14.45" customHeight="1" x14ac:dyDescent="0.2">
      <c r="A4329" s="821">
        <v>21</v>
      </c>
      <c r="B4329" s="822" t="s">
        <v>3465</v>
      </c>
      <c r="C4329" s="822" t="s">
        <v>3473</v>
      </c>
      <c r="D4329" s="823" t="s">
        <v>6114</v>
      </c>
      <c r="E4329" s="824" t="s">
        <v>3495</v>
      </c>
      <c r="F4329" s="822" t="s">
        <v>3466</v>
      </c>
      <c r="G4329" s="822" t="s">
        <v>4060</v>
      </c>
      <c r="H4329" s="822" t="s">
        <v>662</v>
      </c>
      <c r="I4329" s="822" t="s">
        <v>4061</v>
      </c>
      <c r="J4329" s="822" t="s">
        <v>4062</v>
      </c>
      <c r="K4329" s="822" t="s">
        <v>768</v>
      </c>
      <c r="L4329" s="825">
        <v>502.31</v>
      </c>
      <c r="M4329" s="825">
        <v>5525.41</v>
      </c>
      <c r="N4329" s="822">
        <v>11</v>
      </c>
      <c r="O4329" s="826">
        <v>11</v>
      </c>
      <c r="P4329" s="825">
        <v>3516.17</v>
      </c>
      <c r="Q4329" s="827">
        <v>0.63636363636363635</v>
      </c>
      <c r="R4329" s="822">
        <v>7</v>
      </c>
      <c r="S4329" s="827">
        <v>0.63636363636363635</v>
      </c>
      <c r="T4329" s="826">
        <v>7</v>
      </c>
      <c r="U4329" s="828">
        <v>0.63636363636363635</v>
      </c>
    </row>
    <row r="4330" spans="1:21" ht="14.45" customHeight="1" x14ac:dyDescent="0.2">
      <c r="A4330" s="821">
        <v>21</v>
      </c>
      <c r="B4330" s="822" t="s">
        <v>3465</v>
      </c>
      <c r="C4330" s="822" t="s">
        <v>3473</v>
      </c>
      <c r="D4330" s="823" t="s">
        <v>6114</v>
      </c>
      <c r="E4330" s="824" t="s">
        <v>3495</v>
      </c>
      <c r="F4330" s="822" t="s">
        <v>3466</v>
      </c>
      <c r="G4330" s="822" t="s">
        <v>5186</v>
      </c>
      <c r="H4330" s="822" t="s">
        <v>329</v>
      </c>
      <c r="I4330" s="822" t="s">
        <v>5661</v>
      </c>
      <c r="J4330" s="822" t="s">
        <v>1788</v>
      </c>
      <c r="K4330" s="822" t="s">
        <v>1789</v>
      </c>
      <c r="L4330" s="825">
        <v>61.97</v>
      </c>
      <c r="M4330" s="825">
        <v>61.97</v>
      </c>
      <c r="N4330" s="822">
        <v>1</v>
      </c>
      <c r="O4330" s="826">
        <v>1</v>
      </c>
      <c r="P4330" s="825">
        <v>61.97</v>
      </c>
      <c r="Q4330" s="827">
        <v>1</v>
      </c>
      <c r="R4330" s="822">
        <v>1</v>
      </c>
      <c r="S4330" s="827">
        <v>1</v>
      </c>
      <c r="T4330" s="826">
        <v>1</v>
      </c>
      <c r="U4330" s="828">
        <v>1</v>
      </c>
    </row>
    <row r="4331" spans="1:21" ht="14.45" customHeight="1" x14ac:dyDescent="0.2">
      <c r="A4331" s="821">
        <v>21</v>
      </c>
      <c r="B4331" s="822" t="s">
        <v>3465</v>
      </c>
      <c r="C4331" s="822" t="s">
        <v>3473</v>
      </c>
      <c r="D4331" s="823" t="s">
        <v>6114</v>
      </c>
      <c r="E4331" s="824" t="s">
        <v>3495</v>
      </c>
      <c r="F4331" s="822" t="s">
        <v>3466</v>
      </c>
      <c r="G4331" s="822" t="s">
        <v>4480</v>
      </c>
      <c r="H4331" s="822" t="s">
        <v>329</v>
      </c>
      <c r="I4331" s="822" t="s">
        <v>4481</v>
      </c>
      <c r="J4331" s="822" t="s">
        <v>4482</v>
      </c>
      <c r="K4331" s="822" t="s">
        <v>4483</v>
      </c>
      <c r="L4331" s="825">
        <v>77.13</v>
      </c>
      <c r="M4331" s="825">
        <v>77.13</v>
      </c>
      <c r="N4331" s="822">
        <v>1</v>
      </c>
      <c r="O4331" s="826">
        <v>1</v>
      </c>
      <c r="P4331" s="825">
        <v>77.13</v>
      </c>
      <c r="Q4331" s="827">
        <v>1</v>
      </c>
      <c r="R4331" s="822">
        <v>1</v>
      </c>
      <c r="S4331" s="827">
        <v>1</v>
      </c>
      <c r="T4331" s="826">
        <v>1</v>
      </c>
      <c r="U4331" s="828">
        <v>1</v>
      </c>
    </row>
    <row r="4332" spans="1:21" ht="14.45" customHeight="1" x14ac:dyDescent="0.2">
      <c r="A4332" s="821">
        <v>21</v>
      </c>
      <c r="B4332" s="822" t="s">
        <v>3465</v>
      </c>
      <c r="C4332" s="822" t="s">
        <v>3473</v>
      </c>
      <c r="D4332" s="823" t="s">
        <v>6114</v>
      </c>
      <c r="E4332" s="824" t="s">
        <v>3495</v>
      </c>
      <c r="F4332" s="822" t="s">
        <v>3466</v>
      </c>
      <c r="G4332" s="822" t="s">
        <v>4111</v>
      </c>
      <c r="H4332" s="822" t="s">
        <v>329</v>
      </c>
      <c r="I4332" s="822" t="s">
        <v>4113</v>
      </c>
      <c r="J4332" s="822" t="s">
        <v>4114</v>
      </c>
      <c r="K4332" s="822" t="s">
        <v>4115</v>
      </c>
      <c r="L4332" s="825">
        <v>177.92</v>
      </c>
      <c r="M4332" s="825">
        <v>533.76</v>
      </c>
      <c r="N4332" s="822">
        <v>3</v>
      </c>
      <c r="O4332" s="826">
        <v>1.5</v>
      </c>
      <c r="P4332" s="825">
        <v>533.76</v>
      </c>
      <c r="Q4332" s="827">
        <v>1</v>
      </c>
      <c r="R4332" s="822">
        <v>3</v>
      </c>
      <c r="S4332" s="827">
        <v>1</v>
      </c>
      <c r="T4332" s="826">
        <v>1.5</v>
      </c>
      <c r="U4332" s="828">
        <v>1</v>
      </c>
    </row>
    <row r="4333" spans="1:21" ht="14.45" customHeight="1" x14ac:dyDescent="0.2">
      <c r="A4333" s="821">
        <v>21</v>
      </c>
      <c r="B4333" s="822" t="s">
        <v>3465</v>
      </c>
      <c r="C4333" s="822" t="s">
        <v>3473</v>
      </c>
      <c r="D4333" s="823" t="s">
        <v>6114</v>
      </c>
      <c r="E4333" s="824" t="s">
        <v>3495</v>
      </c>
      <c r="F4333" s="822" t="s">
        <v>3466</v>
      </c>
      <c r="G4333" s="822" t="s">
        <v>4111</v>
      </c>
      <c r="H4333" s="822" t="s">
        <v>329</v>
      </c>
      <c r="I4333" s="822" t="s">
        <v>4116</v>
      </c>
      <c r="J4333" s="822" t="s">
        <v>4114</v>
      </c>
      <c r="K4333" s="822" t="s">
        <v>4117</v>
      </c>
      <c r="L4333" s="825">
        <v>387.73</v>
      </c>
      <c r="M4333" s="825">
        <v>775.46</v>
      </c>
      <c r="N4333" s="822">
        <v>2</v>
      </c>
      <c r="O4333" s="826">
        <v>1.5</v>
      </c>
      <c r="P4333" s="825">
        <v>387.73</v>
      </c>
      <c r="Q4333" s="827">
        <v>0.5</v>
      </c>
      <c r="R4333" s="822">
        <v>1</v>
      </c>
      <c r="S4333" s="827">
        <v>0.5</v>
      </c>
      <c r="T4333" s="826">
        <v>1</v>
      </c>
      <c r="U4333" s="828">
        <v>0.66666666666666663</v>
      </c>
    </row>
    <row r="4334" spans="1:21" ht="14.45" customHeight="1" x14ac:dyDescent="0.2">
      <c r="A4334" s="821">
        <v>21</v>
      </c>
      <c r="B4334" s="822" t="s">
        <v>3465</v>
      </c>
      <c r="C4334" s="822" t="s">
        <v>3473</v>
      </c>
      <c r="D4334" s="823" t="s">
        <v>6114</v>
      </c>
      <c r="E4334" s="824" t="s">
        <v>3495</v>
      </c>
      <c r="F4334" s="822" t="s">
        <v>3466</v>
      </c>
      <c r="G4334" s="822" t="s">
        <v>4126</v>
      </c>
      <c r="H4334" s="822" t="s">
        <v>662</v>
      </c>
      <c r="I4334" s="822" t="s">
        <v>3315</v>
      </c>
      <c r="J4334" s="822" t="s">
        <v>1635</v>
      </c>
      <c r="K4334" s="822" t="s">
        <v>3316</v>
      </c>
      <c r="L4334" s="825">
        <v>0</v>
      </c>
      <c r="M4334" s="825">
        <v>0</v>
      </c>
      <c r="N4334" s="822">
        <v>6</v>
      </c>
      <c r="O4334" s="826">
        <v>4.5</v>
      </c>
      <c r="P4334" s="825">
        <v>0</v>
      </c>
      <c r="Q4334" s="827"/>
      <c r="R4334" s="822">
        <v>1</v>
      </c>
      <c r="S4334" s="827">
        <v>0.16666666666666666</v>
      </c>
      <c r="T4334" s="826">
        <v>1</v>
      </c>
      <c r="U4334" s="828">
        <v>0.22222222222222221</v>
      </c>
    </row>
    <row r="4335" spans="1:21" ht="14.45" customHeight="1" x14ac:dyDescent="0.2">
      <c r="A4335" s="821">
        <v>21</v>
      </c>
      <c r="B4335" s="822" t="s">
        <v>3465</v>
      </c>
      <c r="C4335" s="822" t="s">
        <v>3473</v>
      </c>
      <c r="D4335" s="823" t="s">
        <v>6114</v>
      </c>
      <c r="E4335" s="824" t="s">
        <v>3495</v>
      </c>
      <c r="F4335" s="822" t="s">
        <v>3466</v>
      </c>
      <c r="G4335" s="822" t="s">
        <v>5965</v>
      </c>
      <c r="H4335" s="822" t="s">
        <v>329</v>
      </c>
      <c r="I4335" s="822" t="s">
        <v>5966</v>
      </c>
      <c r="J4335" s="822" t="s">
        <v>5967</v>
      </c>
      <c r="K4335" s="822" t="s">
        <v>5968</v>
      </c>
      <c r="L4335" s="825">
        <v>246.29</v>
      </c>
      <c r="M4335" s="825">
        <v>246.29</v>
      </c>
      <c r="N4335" s="822">
        <v>1</v>
      </c>
      <c r="O4335" s="826">
        <v>1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21</v>
      </c>
      <c r="B4336" s="822" t="s">
        <v>3465</v>
      </c>
      <c r="C4336" s="822" t="s">
        <v>3473</v>
      </c>
      <c r="D4336" s="823" t="s">
        <v>6114</v>
      </c>
      <c r="E4336" s="824" t="s">
        <v>3495</v>
      </c>
      <c r="F4336" s="822" t="s">
        <v>3466</v>
      </c>
      <c r="G4336" s="822" t="s">
        <v>5552</v>
      </c>
      <c r="H4336" s="822" t="s">
        <v>662</v>
      </c>
      <c r="I4336" s="822" t="s">
        <v>2723</v>
      </c>
      <c r="J4336" s="822" t="s">
        <v>1903</v>
      </c>
      <c r="K4336" s="822" t="s">
        <v>2724</v>
      </c>
      <c r="L4336" s="825">
        <v>515</v>
      </c>
      <c r="M4336" s="825">
        <v>515</v>
      </c>
      <c r="N4336" s="822">
        <v>1</v>
      </c>
      <c r="O4336" s="826">
        <v>1</v>
      </c>
      <c r="P4336" s="825"/>
      <c r="Q4336" s="827">
        <v>0</v>
      </c>
      <c r="R4336" s="822"/>
      <c r="S4336" s="827">
        <v>0</v>
      </c>
      <c r="T4336" s="826"/>
      <c r="U4336" s="828">
        <v>0</v>
      </c>
    </row>
    <row r="4337" spans="1:21" ht="14.45" customHeight="1" x14ac:dyDescent="0.2">
      <c r="A4337" s="821">
        <v>21</v>
      </c>
      <c r="B4337" s="822" t="s">
        <v>3465</v>
      </c>
      <c r="C4337" s="822" t="s">
        <v>3473</v>
      </c>
      <c r="D4337" s="823" t="s">
        <v>6114</v>
      </c>
      <c r="E4337" s="824" t="s">
        <v>3495</v>
      </c>
      <c r="F4337" s="822" t="s">
        <v>3466</v>
      </c>
      <c r="G4337" s="822" t="s">
        <v>5124</v>
      </c>
      <c r="H4337" s="822" t="s">
        <v>662</v>
      </c>
      <c r="I4337" s="822" t="s">
        <v>5969</v>
      </c>
      <c r="J4337" s="822" t="s">
        <v>3130</v>
      </c>
      <c r="K4337" s="822" t="s">
        <v>5970</v>
      </c>
      <c r="L4337" s="825">
        <v>2358.91</v>
      </c>
      <c r="M4337" s="825">
        <v>2358.91</v>
      </c>
      <c r="N4337" s="822">
        <v>1</v>
      </c>
      <c r="O4337" s="826">
        <v>1</v>
      </c>
      <c r="P4337" s="825">
        <v>2358.91</v>
      </c>
      <c r="Q4337" s="827">
        <v>1</v>
      </c>
      <c r="R4337" s="822">
        <v>1</v>
      </c>
      <c r="S4337" s="827">
        <v>1</v>
      </c>
      <c r="T4337" s="826">
        <v>1</v>
      </c>
      <c r="U4337" s="828">
        <v>1</v>
      </c>
    </row>
    <row r="4338" spans="1:21" ht="14.45" customHeight="1" x14ac:dyDescent="0.2">
      <c r="A4338" s="821">
        <v>21</v>
      </c>
      <c r="B4338" s="822" t="s">
        <v>3465</v>
      </c>
      <c r="C4338" s="822" t="s">
        <v>3473</v>
      </c>
      <c r="D4338" s="823" t="s">
        <v>6114</v>
      </c>
      <c r="E4338" s="824" t="s">
        <v>3495</v>
      </c>
      <c r="F4338" s="822" t="s">
        <v>3466</v>
      </c>
      <c r="G4338" s="822" t="s">
        <v>3561</v>
      </c>
      <c r="H4338" s="822" t="s">
        <v>329</v>
      </c>
      <c r="I4338" s="822" t="s">
        <v>3562</v>
      </c>
      <c r="J4338" s="822" t="s">
        <v>1624</v>
      </c>
      <c r="K4338" s="822" t="s">
        <v>1626</v>
      </c>
      <c r="L4338" s="825">
        <v>50.32</v>
      </c>
      <c r="M4338" s="825">
        <v>50.32</v>
      </c>
      <c r="N4338" s="822">
        <v>1</v>
      </c>
      <c r="O4338" s="826">
        <v>1</v>
      </c>
      <c r="P4338" s="825">
        <v>50.32</v>
      </c>
      <c r="Q4338" s="827">
        <v>1</v>
      </c>
      <c r="R4338" s="822">
        <v>1</v>
      </c>
      <c r="S4338" s="827">
        <v>1</v>
      </c>
      <c r="T4338" s="826">
        <v>1</v>
      </c>
      <c r="U4338" s="828">
        <v>1</v>
      </c>
    </row>
    <row r="4339" spans="1:21" ht="14.45" customHeight="1" x14ac:dyDescent="0.2">
      <c r="A4339" s="821">
        <v>21</v>
      </c>
      <c r="B4339" s="822" t="s">
        <v>3465</v>
      </c>
      <c r="C4339" s="822" t="s">
        <v>3473</v>
      </c>
      <c r="D4339" s="823" t="s">
        <v>6114</v>
      </c>
      <c r="E4339" s="824" t="s">
        <v>3495</v>
      </c>
      <c r="F4339" s="822" t="s">
        <v>3466</v>
      </c>
      <c r="G4339" s="822" t="s">
        <v>3561</v>
      </c>
      <c r="H4339" s="822" t="s">
        <v>329</v>
      </c>
      <c r="I4339" s="822" t="s">
        <v>5689</v>
      </c>
      <c r="J4339" s="822" t="s">
        <v>5690</v>
      </c>
      <c r="K4339" s="822" t="s">
        <v>5691</v>
      </c>
      <c r="L4339" s="825">
        <v>16.77</v>
      </c>
      <c r="M4339" s="825">
        <v>100.62</v>
      </c>
      <c r="N4339" s="822">
        <v>6</v>
      </c>
      <c r="O4339" s="826">
        <v>2</v>
      </c>
      <c r="P4339" s="825">
        <v>100.62</v>
      </c>
      <c r="Q4339" s="827">
        <v>1</v>
      </c>
      <c r="R4339" s="822">
        <v>6</v>
      </c>
      <c r="S4339" s="827">
        <v>1</v>
      </c>
      <c r="T4339" s="826">
        <v>2</v>
      </c>
      <c r="U4339" s="828">
        <v>1</v>
      </c>
    </row>
    <row r="4340" spans="1:21" ht="14.45" customHeight="1" x14ac:dyDescent="0.2">
      <c r="A4340" s="821">
        <v>21</v>
      </c>
      <c r="B4340" s="822" t="s">
        <v>3465</v>
      </c>
      <c r="C4340" s="822" t="s">
        <v>3473</v>
      </c>
      <c r="D4340" s="823" t="s">
        <v>6114</v>
      </c>
      <c r="E4340" s="824" t="s">
        <v>3495</v>
      </c>
      <c r="F4340" s="822" t="s">
        <v>3466</v>
      </c>
      <c r="G4340" s="822" t="s">
        <v>4752</v>
      </c>
      <c r="H4340" s="822" t="s">
        <v>329</v>
      </c>
      <c r="I4340" s="822" t="s">
        <v>4753</v>
      </c>
      <c r="J4340" s="822" t="s">
        <v>4754</v>
      </c>
      <c r="K4340" s="822" t="s">
        <v>4755</v>
      </c>
      <c r="L4340" s="825">
        <v>152.51</v>
      </c>
      <c r="M4340" s="825">
        <v>457.53</v>
      </c>
      <c r="N4340" s="822">
        <v>3</v>
      </c>
      <c r="O4340" s="826">
        <v>1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21</v>
      </c>
      <c r="B4341" s="822" t="s">
        <v>3465</v>
      </c>
      <c r="C4341" s="822" t="s">
        <v>3473</v>
      </c>
      <c r="D4341" s="823" t="s">
        <v>6114</v>
      </c>
      <c r="E4341" s="824" t="s">
        <v>3495</v>
      </c>
      <c r="F4341" s="822" t="s">
        <v>3466</v>
      </c>
      <c r="G4341" s="822" t="s">
        <v>3552</v>
      </c>
      <c r="H4341" s="822" t="s">
        <v>662</v>
      </c>
      <c r="I4341" s="822" t="s">
        <v>3168</v>
      </c>
      <c r="J4341" s="822" t="s">
        <v>1703</v>
      </c>
      <c r="K4341" s="822" t="s">
        <v>1672</v>
      </c>
      <c r="L4341" s="825">
        <v>155.97</v>
      </c>
      <c r="M4341" s="825">
        <v>935.82</v>
      </c>
      <c r="N4341" s="822">
        <v>6</v>
      </c>
      <c r="O4341" s="826">
        <v>1</v>
      </c>
      <c r="P4341" s="825">
        <v>935.82</v>
      </c>
      <c r="Q4341" s="827">
        <v>1</v>
      </c>
      <c r="R4341" s="822">
        <v>6</v>
      </c>
      <c r="S4341" s="827">
        <v>1</v>
      </c>
      <c r="T4341" s="826">
        <v>1</v>
      </c>
      <c r="U4341" s="828">
        <v>1</v>
      </c>
    </row>
    <row r="4342" spans="1:21" ht="14.45" customHeight="1" x14ac:dyDescent="0.2">
      <c r="A4342" s="821">
        <v>21</v>
      </c>
      <c r="B4342" s="822" t="s">
        <v>3465</v>
      </c>
      <c r="C4342" s="822" t="s">
        <v>3473</v>
      </c>
      <c r="D4342" s="823" t="s">
        <v>6114</v>
      </c>
      <c r="E4342" s="824" t="s">
        <v>3495</v>
      </c>
      <c r="F4342" s="822" t="s">
        <v>3466</v>
      </c>
      <c r="G4342" s="822" t="s">
        <v>3552</v>
      </c>
      <c r="H4342" s="822" t="s">
        <v>662</v>
      </c>
      <c r="I4342" s="822" t="s">
        <v>3169</v>
      </c>
      <c r="J4342" s="822" t="s">
        <v>1701</v>
      </c>
      <c r="K4342" s="822" t="s">
        <v>1672</v>
      </c>
      <c r="L4342" s="825">
        <v>155.97</v>
      </c>
      <c r="M4342" s="825">
        <v>155.97</v>
      </c>
      <c r="N4342" s="822">
        <v>1</v>
      </c>
      <c r="O4342" s="826">
        <v>0.5</v>
      </c>
      <c r="P4342" s="825">
        <v>155.97</v>
      </c>
      <c r="Q4342" s="827">
        <v>1</v>
      </c>
      <c r="R4342" s="822">
        <v>1</v>
      </c>
      <c r="S4342" s="827">
        <v>1</v>
      </c>
      <c r="T4342" s="826">
        <v>0.5</v>
      </c>
      <c r="U4342" s="828">
        <v>1</v>
      </c>
    </row>
    <row r="4343" spans="1:21" ht="14.45" customHeight="1" x14ac:dyDescent="0.2">
      <c r="A4343" s="821">
        <v>21</v>
      </c>
      <c r="B4343" s="822" t="s">
        <v>3465</v>
      </c>
      <c r="C4343" s="822" t="s">
        <v>3473</v>
      </c>
      <c r="D4343" s="823" t="s">
        <v>6114</v>
      </c>
      <c r="E4343" s="824" t="s">
        <v>3495</v>
      </c>
      <c r="F4343" s="822" t="s">
        <v>3466</v>
      </c>
      <c r="G4343" s="822" t="s">
        <v>3552</v>
      </c>
      <c r="H4343" s="822" t="s">
        <v>329</v>
      </c>
      <c r="I4343" s="822" t="s">
        <v>5971</v>
      </c>
      <c r="J4343" s="822" t="s">
        <v>5972</v>
      </c>
      <c r="K4343" s="822" t="s">
        <v>1672</v>
      </c>
      <c r="L4343" s="825">
        <v>238.89</v>
      </c>
      <c r="M4343" s="825">
        <v>955.56</v>
      </c>
      <c r="N4343" s="822">
        <v>4</v>
      </c>
      <c r="O4343" s="826">
        <v>1</v>
      </c>
      <c r="P4343" s="825"/>
      <c r="Q4343" s="827">
        <v>0</v>
      </c>
      <c r="R4343" s="822"/>
      <c r="S4343" s="827">
        <v>0</v>
      </c>
      <c r="T4343" s="826"/>
      <c r="U4343" s="828">
        <v>0</v>
      </c>
    </row>
    <row r="4344" spans="1:21" ht="14.45" customHeight="1" x14ac:dyDescent="0.2">
      <c r="A4344" s="821">
        <v>21</v>
      </c>
      <c r="B4344" s="822" t="s">
        <v>3465</v>
      </c>
      <c r="C4344" s="822" t="s">
        <v>3473</v>
      </c>
      <c r="D4344" s="823" t="s">
        <v>6114</v>
      </c>
      <c r="E4344" s="824" t="s">
        <v>3495</v>
      </c>
      <c r="F4344" s="822" t="s">
        <v>3466</v>
      </c>
      <c r="G4344" s="822" t="s">
        <v>3552</v>
      </c>
      <c r="H4344" s="822" t="s">
        <v>329</v>
      </c>
      <c r="I4344" s="822" t="s">
        <v>5973</v>
      </c>
      <c r="J4344" s="822" t="s">
        <v>5974</v>
      </c>
      <c r="K4344" s="822" t="s">
        <v>1672</v>
      </c>
      <c r="L4344" s="825">
        <v>239.53</v>
      </c>
      <c r="M4344" s="825">
        <v>718.59</v>
      </c>
      <c r="N4344" s="822">
        <v>3</v>
      </c>
      <c r="O4344" s="826">
        <v>0.5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21</v>
      </c>
      <c r="B4345" s="822" t="s">
        <v>3465</v>
      </c>
      <c r="C4345" s="822" t="s">
        <v>3473</v>
      </c>
      <c r="D4345" s="823" t="s">
        <v>6114</v>
      </c>
      <c r="E4345" s="824" t="s">
        <v>3495</v>
      </c>
      <c r="F4345" s="822" t="s">
        <v>3466</v>
      </c>
      <c r="G4345" s="822" t="s">
        <v>3552</v>
      </c>
      <c r="H4345" s="822" t="s">
        <v>329</v>
      </c>
      <c r="I4345" s="822" t="s">
        <v>5975</v>
      </c>
      <c r="J4345" s="822" t="s">
        <v>5976</v>
      </c>
      <c r="K4345" s="822" t="s">
        <v>1672</v>
      </c>
      <c r="L4345" s="825">
        <v>239.53</v>
      </c>
      <c r="M4345" s="825">
        <v>718.59</v>
      </c>
      <c r="N4345" s="822">
        <v>3</v>
      </c>
      <c r="O4345" s="826">
        <v>0.5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21</v>
      </c>
      <c r="B4346" s="822" t="s">
        <v>3465</v>
      </c>
      <c r="C4346" s="822" t="s">
        <v>3473</v>
      </c>
      <c r="D4346" s="823" t="s">
        <v>6114</v>
      </c>
      <c r="E4346" s="824" t="s">
        <v>3495</v>
      </c>
      <c r="F4346" s="822" t="s">
        <v>3466</v>
      </c>
      <c r="G4346" s="822" t="s">
        <v>3552</v>
      </c>
      <c r="H4346" s="822" t="s">
        <v>662</v>
      </c>
      <c r="I4346" s="822" t="s">
        <v>3178</v>
      </c>
      <c r="J4346" s="822" t="s">
        <v>1699</v>
      </c>
      <c r="K4346" s="822" t="s">
        <v>1700</v>
      </c>
      <c r="L4346" s="825">
        <v>38.99</v>
      </c>
      <c r="M4346" s="825">
        <v>389.90000000000003</v>
      </c>
      <c r="N4346" s="822">
        <v>10</v>
      </c>
      <c r="O4346" s="826">
        <v>0.5</v>
      </c>
      <c r="P4346" s="825">
        <v>389.90000000000003</v>
      </c>
      <c r="Q4346" s="827">
        <v>1</v>
      </c>
      <c r="R4346" s="822">
        <v>10</v>
      </c>
      <c r="S4346" s="827">
        <v>1</v>
      </c>
      <c r="T4346" s="826">
        <v>0.5</v>
      </c>
      <c r="U4346" s="828">
        <v>1</v>
      </c>
    </row>
    <row r="4347" spans="1:21" ht="14.45" customHeight="1" x14ac:dyDescent="0.2">
      <c r="A4347" s="821">
        <v>21</v>
      </c>
      <c r="B4347" s="822" t="s">
        <v>3465</v>
      </c>
      <c r="C4347" s="822" t="s">
        <v>3473</v>
      </c>
      <c r="D4347" s="823" t="s">
        <v>6114</v>
      </c>
      <c r="E4347" s="824" t="s">
        <v>3495</v>
      </c>
      <c r="F4347" s="822" t="s">
        <v>3466</v>
      </c>
      <c r="G4347" s="822" t="s">
        <v>3552</v>
      </c>
      <c r="H4347" s="822" t="s">
        <v>329</v>
      </c>
      <c r="I4347" s="822" t="s">
        <v>5141</v>
      </c>
      <c r="J4347" s="822" t="s">
        <v>5142</v>
      </c>
      <c r="K4347" s="822" t="s">
        <v>5143</v>
      </c>
      <c r="L4347" s="825">
        <v>374.34</v>
      </c>
      <c r="M4347" s="825">
        <v>1123.02</v>
      </c>
      <c r="N4347" s="822">
        <v>3</v>
      </c>
      <c r="O4347" s="826">
        <v>0.5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21</v>
      </c>
      <c r="B4348" s="822" t="s">
        <v>3465</v>
      </c>
      <c r="C4348" s="822" t="s">
        <v>3473</v>
      </c>
      <c r="D4348" s="823" t="s">
        <v>6114</v>
      </c>
      <c r="E4348" s="824" t="s">
        <v>3495</v>
      </c>
      <c r="F4348" s="822" t="s">
        <v>3466</v>
      </c>
      <c r="G4348" s="822" t="s">
        <v>3552</v>
      </c>
      <c r="H4348" s="822" t="s">
        <v>329</v>
      </c>
      <c r="I4348" s="822" t="s">
        <v>5977</v>
      </c>
      <c r="J4348" s="822" t="s">
        <v>5978</v>
      </c>
      <c r="K4348" s="822" t="s">
        <v>5143</v>
      </c>
      <c r="L4348" s="825">
        <v>374.34</v>
      </c>
      <c r="M4348" s="825">
        <v>1123.02</v>
      </c>
      <c r="N4348" s="822">
        <v>3</v>
      </c>
      <c r="O4348" s="826">
        <v>0.5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21</v>
      </c>
      <c r="B4349" s="822" t="s">
        <v>3465</v>
      </c>
      <c r="C4349" s="822" t="s">
        <v>3473</v>
      </c>
      <c r="D4349" s="823" t="s">
        <v>6114</v>
      </c>
      <c r="E4349" s="824" t="s">
        <v>3495</v>
      </c>
      <c r="F4349" s="822" t="s">
        <v>3466</v>
      </c>
      <c r="G4349" s="822" t="s">
        <v>3553</v>
      </c>
      <c r="H4349" s="822" t="s">
        <v>329</v>
      </c>
      <c r="I4349" s="822" t="s">
        <v>4202</v>
      </c>
      <c r="J4349" s="822" t="s">
        <v>1244</v>
      </c>
      <c r="K4349" s="822" t="s">
        <v>1245</v>
      </c>
      <c r="L4349" s="825">
        <v>121.92</v>
      </c>
      <c r="M4349" s="825">
        <v>243.84</v>
      </c>
      <c r="N4349" s="822">
        <v>2</v>
      </c>
      <c r="O4349" s="826">
        <v>1</v>
      </c>
      <c r="P4349" s="825">
        <v>243.84</v>
      </c>
      <c r="Q4349" s="827">
        <v>1</v>
      </c>
      <c r="R4349" s="822">
        <v>2</v>
      </c>
      <c r="S4349" s="827">
        <v>1</v>
      </c>
      <c r="T4349" s="826">
        <v>1</v>
      </c>
      <c r="U4349" s="828">
        <v>1</v>
      </c>
    </row>
    <row r="4350" spans="1:21" ht="14.45" customHeight="1" x14ac:dyDescent="0.2">
      <c r="A4350" s="821">
        <v>21</v>
      </c>
      <c r="B4350" s="822" t="s">
        <v>3465</v>
      </c>
      <c r="C4350" s="822" t="s">
        <v>3473</v>
      </c>
      <c r="D4350" s="823" t="s">
        <v>6114</v>
      </c>
      <c r="E4350" s="824" t="s">
        <v>3500</v>
      </c>
      <c r="F4350" s="822" t="s">
        <v>3466</v>
      </c>
      <c r="G4350" s="822" t="s">
        <v>5509</v>
      </c>
      <c r="H4350" s="822" t="s">
        <v>329</v>
      </c>
      <c r="I4350" s="822" t="s">
        <v>5510</v>
      </c>
      <c r="J4350" s="822" t="s">
        <v>5511</v>
      </c>
      <c r="K4350" s="822" t="s">
        <v>1111</v>
      </c>
      <c r="L4350" s="825">
        <v>35.11</v>
      </c>
      <c r="M4350" s="825">
        <v>456.42999999999995</v>
      </c>
      <c r="N4350" s="822">
        <v>13</v>
      </c>
      <c r="O4350" s="826">
        <v>4</v>
      </c>
      <c r="P4350" s="825">
        <v>456.42999999999995</v>
      </c>
      <c r="Q4350" s="827">
        <v>1</v>
      </c>
      <c r="R4350" s="822">
        <v>13</v>
      </c>
      <c r="S4350" s="827">
        <v>1</v>
      </c>
      <c r="T4350" s="826">
        <v>4</v>
      </c>
      <c r="U4350" s="828">
        <v>1</v>
      </c>
    </row>
    <row r="4351" spans="1:21" ht="14.45" customHeight="1" x14ac:dyDescent="0.2">
      <c r="A4351" s="821">
        <v>21</v>
      </c>
      <c r="B4351" s="822" t="s">
        <v>3465</v>
      </c>
      <c r="C4351" s="822" t="s">
        <v>3473</v>
      </c>
      <c r="D4351" s="823" t="s">
        <v>6114</v>
      </c>
      <c r="E4351" s="824" t="s">
        <v>3500</v>
      </c>
      <c r="F4351" s="822" t="s">
        <v>3466</v>
      </c>
      <c r="G4351" s="822" t="s">
        <v>3641</v>
      </c>
      <c r="H4351" s="822" t="s">
        <v>329</v>
      </c>
      <c r="I4351" s="822" t="s">
        <v>3642</v>
      </c>
      <c r="J4351" s="822" t="s">
        <v>3643</v>
      </c>
      <c r="K4351" s="822" t="s">
        <v>3644</v>
      </c>
      <c r="L4351" s="825">
        <v>23.49</v>
      </c>
      <c r="M4351" s="825">
        <v>46.98</v>
      </c>
      <c r="N4351" s="822">
        <v>2</v>
      </c>
      <c r="O4351" s="826">
        <v>1</v>
      </c>
      <c r="P4351" s="825">
        <v>46.98</v>
      </c>
      <c r="Q4351" s="827">
        <v>1</v>
      </c>
      <c r="R4351" s="822">
        <v>2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21</v>
      </c>
      <c r="B4352" s="822" t="s">
        <v>3465</v>
      </c>
      <c r="C4352" s="822" t="s">
        <v>3473</v>
      </c>
      <c r="D4352" s="823" t="s">
        <v>6114</v>
      </c>
      <c r="E4352" s="824" t="s">
        <v>3500</v>
      </c>
      <c r="F4352" s="822" t="s">
        <v>3466</v>
      </c>
      <c r="G4352" s="822" t="s">
        <v>3641</v>
      </c>
      <c r="H4352" s="822" t="s">
        <v>329</v>
      </c>
      <c r="I4352" s="822" t="s">
        <v>3645</v>
      </c>
      <c r="J4352" s="822" t="s">
        <v>3643</v>
      </c>
      <c r="K4352" s="822" t="s">
        <v>3646</v>
      </c>
      <c r="L4352" s="825">
        <v>70.48</v>
      </c>
      <c r="M4352" s="825">
        <v>70.48</v>
      </c>
      <c r="N4352" s="822">
        <v>1</v>
      </c>
      <c r="O4352" s="826">
        <v>1</v>
      </c>
      <c r="P4352" s="825">
        <v>70.48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21</v>
      </c>
      <c r="B4353" s="822" t="s">
        <v>3465</v>
      </c>
      <c r="C4353" s="822" t="s">
        <v>3473</v>
      </c>
      <c r="D4353" s="823" t="s">
        <v>6114</v>
      </c>
      <c r="E4353" s="824" t="s">
        <v>3500</v>
      </c>
      <c r="F4353" s="822" t="s">
        <v>3466</v>
      </c>
      <c r="G4353" s="822" t="s">
        <v>3647</v>
      </c>
      <c r="H4353" s="822" t="s">
        <v>662</v>
      </c>
      <c r="I4353" s="822" t="s">
        <v>2999</v>
      </c>
      <c r="J4353" s="822" t="s">
        <v>701</v>
      </c>
      <c r="K4353" s="822" t="s">
        <v>702</v>
      </c>
      <c r="L4353" s="825">
        <v>72.55</v>
      </c>
      <c r="M4353" s="825">
        <v>72.55</v>
      </c>
      <c r="N4353" s="822">
        <v>1</v>
      </c>
      <c r="O4353" s="826">
        <v>0.5</v>
      </c>
      <c r="P4353" s="825"/>
      <c r="Q4353" s="827">
        <v>0</v>
      </c>
      <c r="R4353" s="822"/>
      <c r="S4353" s="827">
        <v>0</v>
      </c>
      <c r="T4353" s="826"/>
      <c r="U4353" s="828">
        <v>0</v>
      </c>
    </row>
    <row r="4354" spans="1:21" ht="14.45" customHeight="1" x14ac:dyDescent="0.2">
      <c r="A4354" s="821">
        <v>21</v>
      </c>
      <c r="B4354" s="822" t="s">
        <v>3465</v>
      </c>
      <c r="C4354" s="822" t="s">
        <v>3473</v>
      </c>
      <c r="D4354" s="823" t="s">
        <v>6114</v>
      </c>
      <c r="E4354" s="824" t="s">
        <v>3500</v>
      </c>
      <c r="F4354" s="822" t="s">
        <v>3466</v>
      </c>
      <c r="G4354" s="822" t="s">
        <v>3647</v>
      </c>
      <c r="H4354" s="822" t="s">
        <v>662</v>
      </c>
      <c r="I4354" s="822" t="s">
        <v>2998</v>
      </c>
      <c r="J4354" s="822" t="s">
        <v>701</v>
      </c>
      <c r="K4354" s="822" t="s">
        <v>703</v>
      </c>
      <c r="L4354" s="825">
        <v>21.76</v>
      </c>
      <c r="M4354" s="825">
        <v>21.76</v>
      </c>
      <c r="N4354" s="822">
        <v>1</v>
      </c>
      <c r="O4354" s="826">
        <v>0.5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21</v>
      </c>
      <c r="B4355" s="822" t="s">
        <v>3465</v>
      </c>
      <c r="C4355" s="822" t="s">
        <v>3473</v>
      </c>
      <c r="D4355" s="823" t="s">
        <v>6114</v>
      </c>
      <c r="E4355" s="824" t="s">
        <v>3500</v>
      </c>
      <c r="F4355" s="822" t="s">
        <v>3466</v>
      </c>
      <c r="G4355" s="822" t="s">
        <v>4893</v>
      </c>
      <c r="H4355" s="822" t="s">
        <v>329</v>
      </c>
      <c r="I4355" s="822" t="s">
        <v>4894</v>
      </c>
      <c r="J4355" s="822" t="s">
        <v>1262</v>
      </c>
      <c r="K4355" s="822" t="s">
        <v>4895</v>
      </c>
      <c r="L4355" s="825">
        <v>0</v>
      </c>
      <c r="M4355" s="825">
        <v>0</v>
      </c>
      <c r="N4355" s="822">
        <v>1</v>
      </c>
      <c r="O4355" s="826">
        <v>0.5</v>
      </c>
      <c r="P4355" s="825">
        <v>0</v>
      </c>
      <c r="Q4355" s="827"/>
      <c r="R4355" s="822">
        <v>1</v>
      </c>
      <c r="S4355" s="827">
        <v>1</v>
      </c>
      <c r="T4355" s="826">
        <v>0.5</v>
      </c>
      <c r="U4355" s="828">
        <v>1</v>
      </c>
    </row>
    <row r="4356" spans="1:21" ht="14.45" customHeight="1" x14ac:dyDescent="0.2">
      <c r="A4356" s="821">
        <v>21</v>
      </c>
      <c r="B4356" s="822" t="s">
        <v>3465</v>
      </c>
      <c r="C4356" s="822" t="s">
        <v>3473</v>
      </c>
      <c r="D4356" s="823" t="s">
        <v>6114</v>
      </c>
      <c r="E4356" s="824" t="s">
        <v>3500</v>
      </c>
      <c r="F4356" s="822" t="s">
        <v>3466</v>
      </c>
      <c r="G4356" s="822" t="s">
        <v>4555</v>
      </c>
      <c r="H4356" s="822" t="s">
        <v>662</v>
      </c>
      <c r="I4356" s="822" t="s">
        <v>2897</v>
      </c>
      <c r="J4356" s="822" t="s">
        <v>2898</v>
      </c>
      <c r="K4356" s="822" t="s">
        <v>2899</v>
      </c>
      <c r="L4356" s="825">
        <v>56.06</v>
      </c>
      <c r="M4356" s="825">
        <v>56.06</v>
      </c>
      <c r="N4356" s="822">
        <v>1</v>
      </c>
      <c r="O4356" s="826">
        <v>1</v>
      </c>
      <c r="P4356" s="825">
        <v>56.06</v>
      </c>
      <c r="Q4356" s="827">
        <v>1</v>
      </c>
      <c r="R4356" s="822">
        <v>1</v>
      </c>
      <c r="S4356" s="827">
        <v>1</v>
      </c>
      <c r="T4356" s="826">
        <v>1</v>
      </c>
      <c r="U4356" s="828">
        <v>1</v>
      </c>
    </row>
    <row r="4357" spans="1:21" ht="14.45" customHeight="1" x14ac:dyDescent="0.2">
      <c r="A4357" s="821">
        <v>21</v>
      </c>
      <c r="B4357" s="822" t="s">
        <v>3465</v>
      </c>
      <c r="C4357" s="822" t="s">
        <v>3473</v>
      </c>
      <c r="D4357" s="823" t="s">
        <v>6114</v>
      </c>
      <c r="E4357" s="824" t="s">
        <v>3500</v>
      </c>
      <c r="F4357" s="822" t="s">
        <v>3466</v>
      </c>
      <c r="G4357" s="822" t="s">
        <v>4805</v>
      </c>
      <c r="H4357" s="822" t="s">
        <v>329</v>
      </c>
      <c r="I4357" s="822" t="s">
        <v>4806</v>
      </c>
      <c r="J4357" s="822" t="s">
        <v>4807</v>
      </c>
      <c r="K4357" s="822" t="s">
        <v>4701</v>
      </c>
      <c r="L4357" s="825">
        <v>55.95</v>
      </c>
      <c r="M4357" s="825">
        <v>55.95</v>
      </c>
      <c r="N4357" s="822">
        <v>1</v>
      </c>
      <c r="O4357" s="826">
        <v>0.5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21</v>
      </c>
      <c r="B4358" s="822" t="s">
        <v>3465</v>
      </c>
      <c r="C4358" s="822" t="s">
        <v>3473</v>
      </c>
      <c r="D4358" s="823" t="s">
        <v>6114</v>
      </c>
      <c r="E4358" s="824" t="s">
        <v>3500</v>
      </c>
      <c r="F4358" s="822" t="s">
        <v>3466</v>
      </c>
      <c r="G4358" s="822" t="s">
        <v>5979</v>
      </c>
      <c r="H4358" s="822" t="s">
        <v>329</v>
      </c>
      <c r="I4358" s="822" t="s">
        <v>5980</v>
      </c>
      <c r="J4358" s="822" t="s">
        <v>5981</v>
      </c>
      <c r="K4358" s="822" t="s">
        <v>1098</v>
      </c>
      <c r="L4358" s="825">
        <v>0</v>
      </c>
      <c r="M4358" s="825">
        <v>0</v>
      </c>
      <c r="N4358" s="822">
        <v>1</v>
      </c>
      <c r="O4358" s="826">
        <v>1</v>
      </c>
      <c r="P4358" s="825"/>
      <c r="Q4358" s="827"/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21</v>
      </c>
      <c r="B4359" s="822" t="s">
        <v>3465</v>
      </c>
      <c r="C4359" s="822" t="s">
        <v>3473</v>
      </c>
      <c r="D4359" s="823" t="s">
        <v>6114</v>
      </c>
      <c r="E4359" s="824" t="s">
        <v>3500</v>
      </c>
      <c r="F4359" s="822" t="s">
        <v>3466</v>
      </c>
      <c r="G4359" s="822" t="s">
        <v>3691</v>
      </c>
      <c r="H4359" s="822" t="s">
        <v>329</v>
      </c>
      <c r="I4359" s="822" t="s">
        <v>3692</v>
      </c>
      <c r="J4359" s="822" t="s">
        <v>3693</v>
      </c>
      <c r="K4359" s="822" t="s">
        <v>3694</v>
      </c>
      <c r="L4359" s="825">
        <v>80.19</v>
      </c>
      <c r="M4359" s="825">
        <v>80.19</v>
      </c>
      <c r="N4359" s="822">
        <v>1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21</v>
      </c>
      <c r="B4360" s="822" t="s">
        <v>3465</v>
      </c>
      <c r="C4360" s="822" t="s">
        <v>3473</v>
      </c>
      <c r="D4360" s="823" t="s">
        <v>6114</v>
      </c>
      <c r="E4360" s="824" t="s">
        <v>3500</v>
      </c>
      <c r="F4360" s="822" t="s">
        <v>3466</v>
      </c>
      <c r="G4360" s="822" t="s">
        <v>3699</v>
      </c>
      <c r="H4360" s="822" t="s">
        <v>329</v>
      </c>
      <c r="I4360" s="822" t="s">
        <v>3700</v>
      </c>
      <c r="J4360" s="822" t="s">
        <v>3278</v>
      </c>
      <c r="K4360" s="822" t="s">
        <v>3101</v>
      </c>
      <c r="L4360" s="825">
        <v>206.88</v>
      </c>
      <c r="M4360" s="825">
        <v>3930.7200000000003</v>
      </c>
      <c r="N4360" s="822">
        <v>19</v>
      </c>
      <c r="O4360" s="826">
        <v>6</v>
      </c>
      <c r="P4360" s="825">
        <v>2068.8000000000002</v>
      </c>
      <c r="Q4360" s="827">
        <v>0.52631578947368418</v>
      </c>
      <c r="R4360" s="822">
        <v>10</v>
      </c>
      <c r="S4360" s="827">
        <v>0.52631578947368418</v>
      </c>
      <c r="T4360" s="826">
        <v>3</v>
      </c>
      <c r="U4360" s="828">
        <v>0.5</v>
      </c>
    </row>
    <row r="4361" spans="1:21" ht="14.45" customHeight="1" x14ac:dyDescent="0.2">
      <c r="A4361" s="821">
        <v>21</v>
      </c>
      <c r="B4361" s="822" t="s">
        <v>3465</v>
      </c>
      <c r="C4361" s="822" t="s">
        <v>3473</v>
      </c>
      <c r="D4361" s="823" t="s">
        <v>6114</v>
      </c>
      <c r="E4361" s="824" t="s">
        <v>3500</v>
      </c>
      <c r="F4361" s="822" t="s">
        <v>3466</v>
      </c>
      <c r="G4361" s="822" t="s">
        <v>3712</v>
      </c>
      <c r="H4361" s="822" t="s">
        <v>329</v>
      </c>
      <c r="I4361" s="822" t="s">
        <v>3713</v>
      </c>
      <c r="J4361" s="822" t="s">
        <v>3714</v>
      </c>
      <c r="K4361" s="822" t="s">
        <v>3715</v>
      </c>
      <c r="L4361" s="825">
        <v>0</v>
      </c>
      <c r="M4361" s="825">
        <v>0</v>
      </c>
      <c r="N4361" s="822">
        <v>3</v>
      </c>
      <c r="O4361" s="826">
        <v>1.5</v>
      </c>
      <c r="P4361" s="825">
        <v>0</v>
      </c>
      <c r="Q4361" s="827"/>
      <c r="R4361" s="822">
        <v>3</v>
      </c>
      <c r="S4361" s="827">
        <v>1</v>
      </c>
      <c r="T4361" s="826">
        <v>1.5</v>
      </c>
      <c r="U4361" s="828">
        <v>1</v>
      </c>
    </row>
    <row r="4362" spans="1:21" ht="14.45" customHeight="1" x14ac:dyDescent="0.2">
      <c r="A4362" s="821">
        <v>21</v>
      </c>
      <c r="B4362" s="822" t="s">
        <v>3465</v>
      </c>
      <c r="C4362" s="822" t="s">
        <v>3473</v>
      </c>
      <c r="D4362" s="823" t="s">
        <v>6114</v>
      </c>
      <c r="E4362" s="824" t="s">
        <v>3500</v>
      </c>
      <c r="F4362" s="822" t="s">
        <v>3466</v>
      </c>
      <c r="G4362" s="822" t="s">
        <v>3717</v>
      </c>
      <c r="H4362" s="822" t="s">
        <v>329</v>
      </c>
      <c r="I4362" s="822" t="s">
        <v>5982</v>
      </c>
      <c r="J4362" s="822" t="s">
        <v>4557</v>
      </c>
      <c r="K4362" s="822" t="s">
        <v>1622</v>
      </c>
      <c r="L4362" s="825">
        <v>235.78</v>
      </c>
      <c r="M4362" s="825">
        <v>235.78</v>
      </c>
      <c r="N4362" s="822">
        <v>1</v>
      </c>
      <c r="O4362" s="826">
        <v>1</v>
      </c>
      <c r="P4362" s="825">
        <v>235.78</v>
      </c>
      <c r="Q4362" s="827">
        <v>1</v>
      </c>
      <c r="R4362" s="822">
        <v>1</v>
      </c>
      <c r="S4362" s="827">
        <v>1</v>
      </c>
      <c r="T4362" s="826">
        <v>1</v>
      </c>
      <c r="U4362" s="828">
        <v>1</v>
      </c>
    </row>
    <row r="4363" spans="1:21" ht="14.45" customHeight="1" x14ac:dyDescent="0.2">
      <c r="A4363" s="821">
        <v>21</v>
      </c>
      <c r="B4363" s="822" t="s">
        <v>3465</v>
      </c>
      <c r="C4363" s="822" t="s">
        <v>3473</v>
      </c>
      <c r="D4363" s="823" t="s">
        <v>6114</v>
      </c>
      <c r="E4363" s="824" t="s">
        <v>3500</v>
      </c>
      <c r="F4363" s="822" t="s">
        <v>3466</v>
      </c>
      <c r="G4363" s="822" t="s">
        <v>3719</v>
      </c>
      <c r="H4363" s="822" t="s">
        <v>662</v>
      </c>
      <c r="I4363" s="822" t="s">
        <v>4655</v>
      </c>
      <c r="J4363" s="822" t="s">
        <v>1629</v>
      </c>
      <c r="K4363" s="822" t="s">
        <v>4656</v>
      </c>
      <c r="L4363" s="825">
        <v>0</v>
      </c>
      <c r="M4363" s="825">
        <v>0</v>
      </c>
      <c r="N4363" s="822">
        <v>3</v>
      </c>
      <c r="O4363" s="826">
        <v>2</v>
      </c>
      <c r="P4363" s="825">
        <v>0</v>
      </c>
      <c r="Q4363" s="827"/>
      <c r="R4363" s="822">
        <v>3</v>
      </c>
      <c r="S4363" s="827">
        <v>1</v>
      </c>
      <c r="T4363" s="826">
        <v>2</v>
      </c>
      <c r="U4363" s="828">
        <v>1</v>
      </c>
    </row>
    <row r="4364" spans="1:21" ht="14.45" customHeight="1" x14ac:dyDescent="0.2">
      <c r="A4364" s="821">
        <v>21</v>
      </c>
      <c r="B4364" s="822" t="s">
        <v>3465</v>
      </c>
      <c r="C4364" s="822" t="s">
        <v>3473</v>
      </c>
      <c r="D4364" s="823" t="s">
        <v>6114</v>
      </c>
      <c r="E4364" s="824" t="s">
        <v>3500</v>
      </c>
      <c r="F4364" s="822" t="s">
        <v>3466</v>
      </c>
      <c r="G4364" s="822" t="s">
        <v>3731</v>
      </c>
      <c r="H4364" s="822" t="s">
        <v>329</v>
      </c>
      <c r="I4364" s="822" t="s">
        <v>4292</v>
      </c>
      <c r="J4364" s="822" t="s">
        <v>1870</v>
      </c>
      <c r="K4364" s="822" t="s">
        <v>826</v>
      </c>
      <c r="L4364" s="825">
        <v>132</v>
      </c>
      <c r="M4364" s="825">
        <v>924</v>
      </c>
      <c r="N4364" s="822">
        <v>7</v>
      </c>
      <c r="O4364" s="826">
        <v>2.5</v>
      </c>
      <c r="P4364" s="825"/>
      <c r="Q4364" s="827">
        <v>0</v>
      </c>
      <c r="R4364" s="822"/>
      <c r="S4364" s="827">
        <v>0</v>
      </c>
      <c r="T4364" s="826"/>
      <c r="U4364" s="828">
        <v>0</v>
      </c>
    </row>
    <row r="4365" spans="1:21" ht="14.45" customHeight="1" x14ac:dyDescent="0.2">
      <c r="A4365" s="821">
        <v>21</v>
      </c>
      <c r="B4365" s="822" t="s">
        <v>3465</v>
      </c>
      <c r="C4365" s="822" t="s">
        <v>3473</v>
      </c>
      <c r="D4365" s="823" t="s">
        <v>6114</v>
      </c>
      <c r="E4365" s="824" t="s">
        <v>3500</v>
      </c>
      <c r="F4365" s="822" t="s">
        <v>3466</v>
      </c>
      <c r="G4365" s="822" t="s">
        <v>3731</v>
      </c>
      <c r="H4365" s="822" t="s">
        <v>662</v>
      </c>
      <c r="I4365" s="822" t="s">
        <v>3090</v>
      </c>
      <c r="J4365" s="822" t="s">
        <v>1870</v>
      </c>
      <c r="K4365" s="822" t="s">
        <v>826</v>
      </c>
      <c r="L4365" s="825">
        <v>132</v>
      </c>
      <c r="M4365" s="825">
        <v>1188</v>
      </c>
      <c r="N4365" s="822">
        <v>9</v>
      </c>
      <c r="O4365" s="826">
        <v>2.5</v>
      </c>
      <c r="P4365" s="825">
        <v>396</v>
      </c>
      <c r="Q4365" s="827">
        <v>0.33333333333333331</v>
      </c>
      <c r="R4365" s="822">
        <v>3</v>
      </c>
      <c r="S4365" s="827">
        <v>0.33333333333333331</v>
      </c>
      <c r="T4365" s="826">
        <v>0.5</v>
      </c>
      <c r="U4365" s="828">
        <v>0.2</v>
      </c>
    </row>
    <row r="4366" spans="1:21" ht="14.45" customHeight="1" x14ac:dyDescent="0.2">
      <c r="A4366" s="821">
        <v>21</v>
      </c>
      <c r="B4366" s="822" t="s">
        <v>3465</v>
      </c>
      <c r="C4366" s="822" t="s">
        <v>3473</v>
      </c>
      <c r="D4366" s="823" t="s">
        <v>6114</v>
      </c>
      <c r="E4366" s="824" t="s">
        <v>3500</v>
      </c>
      <c r="F4366" s="822" t="s">
        <v>3466</v>
      </c>
      <c r="G4366" s="822" t="s">
        <v>5983</v>
      </c>
      <c r="H4366" s="822" t="s">
        <v>329</v>
      </c>
      <c r="I4366" s="822" t="s">
        <v>5984</v>
      </c>
      <c r="J4366" s="822" t="s">
        <v>5985</v>
      </c>
      <c r="K4366" s="822" t="s">
        <v>5986</v>
      </c>
      <c r="L4366" s="825">
        <v>5315.52</v>
      </c>
      <c r="M4366" s="825">
        <v>5315.52</v>
      </c>
      <c r="N4366" s="822">
        <v>1</v>
      </c>
      <c r="O4366" s="826">
        <v>0.5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21</v>
      </c>
      <c r="B4367" s="822" t="s">
        <v>3465</v>
      </c>
      <c r="C4367" s="822" t="s">
        <v>3473</v>
      </c>
      <c r="D4367" s="823" t="s">
        <v>6114</v>
      </c>
      <c r="E4367" s="824" t="s">
        <v>3500</v>
      </c>
      <c r="F4367" s="822" t="s">
        <v>3466</v>
      </c>
      <c r="G4367" s="822" t="s">
        <v>3579</v>
      </c>
      <c r="H4367" s="822" t="s">
        <v>329</v>
      </c>
      <c r="I4367" s="822" t="s">
        <v>3739</v>
      </c>
      <c r="J4367" s="822" t="s">
        <v>1011</v>
      </c>
      <c r="K4367" s="822" t="s">
        <v>1012</v>
      </c>
      <c r="L4367" s="825">
        <v>236.03</v>
      </c>
      <c r="M4367" s="825">
        <v>708.09</v>
      </c>
      <c r="N4367" s="822">
        <v>3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21</v>
      </c>
      <c r="B4368" s="822" t="s">
        <v>3465</v>
      </c>
      <c r="C4368" s="822" t="s">
        <v>3473</v>
      </c>
      <c r="D4368" s="823" t="s">
        <v>6114</v>
      </c>
      <c r="E4368" s="824" t="s">
        <v>3500</v>
      </c>
      <c r="F4368" s="822" t="s">
        <v>3466</v>
      </c>
      <c r="G4368" s="822" t="s">
        <v>3579</v>
      </c>
      <c r="H4368" s="822" t="s">
        <v>329</v>
      </c>
      <c r="I4368" s="822" t="s">
        <v>3740</v>
      </c>
      <c r="J4368" s="822" t="s">
        <v>1011</v>
      </c>
      <c r="K4368" s="822" t="s">
        <v>1013</v>
      </c>
      <c r="L4368" s="825">
        <v>354.04</v>
      </c>
      <c r="M4368" s="825">
        <v>354.04</v>
      </c>
      <c r="N4368" s="822">
        <v>1</v>
      </c>
      <c r="O4368" s="826">
        <v>0.5</v>
      </c>
      <c r="P4368" s="825">
        <v>354.04</v>
      </c>
      <c r="Q4368" s="827">
        <v>1</v>
      </c>
      <c r="R4368" s="822">
        <v>1</v>
      </c>
      <c r="S4368" s="827">
        <v>1</v>
      </c>
      <c r="T4368" s="826">
        <v>0.5</v>
      </c>
      <c r="U4368" s="828">
        <v>1</v>
      </c>
    </row>
    <row r="4369" spans="1:21" ht="14.45" customHeight="1" x14ac:dyDescent="0.2">
      <c r="A4369" s="821">
        <v>21</v>
      </c>
      <c r="B4369" s="822" t="s">
        <v>3465</v>
      </c>
      <c r="C4369" s="822" t="s">
        <v>3473</v>
      </c>
      <c r="D4369" s="823" t="s">
        <v>6114</v>
      </c>
      <c r="E4369" s="824" t="s">
        <v>3500</v>
      </c>
      <c r="F4369" s="822" t="s">
        <v>3466</v>
      </c>
      <c r="G4369" s="822" t="s">
        <v>3579</v>
      </c>
      <c r="H4369" s="822" t="s">
        <v>329</v>
      </c>
      <c r="I4369" s="822" t="s">
        <v>3741</v>
      </c>
      <c r="J4369" s="822" t="s">
        <v>3581</v>
      </c>
      <c r="K4369" s="822" t="s">
        <v>1012</v>
      </c>
      <c r="L4369" s="825">
        <v>236.03</v>
      </c>
      <c r="M4369" s="825">
        <v>1180.1500000000001</v>
      </c>
      <c r="N4369" s="822">
        <v>5</v>
      </c>
      <c r="O4369" s="826">
        <v>2</v>
      </c>
      <c r="P4369" s="825">
        <v>1180.1500000000001</v>
      </c>
      <c r="Q4369" s="827">
        <v>1</v>
      </c>
      <c r="R4369" s="822">
        <v>5</v>
      </c>
      <c r="S4369" s="827">
        <v>1</v>
      </c>
      <c r="T4369" s="826">
        <v>2</v>
      </c>
      <c r="U4369" s="828">
        <v>1</v>
      </c>
    </row>
    <row r="4370" spans="1:21" ht="14.45" customHeight="1" x14ac:dyDescent="0.2">
      <c r="A4370" s="821">
        <v>21</v>
      </c>
      <c r="B4370" s="822" t="s">
        <v>3465</v>
      </c>
      <c r="C4370" s="822" t="s">
        <v>3473</v>
      </c>
      <c r="D4370" s="823" t="s">
        <v>6114</v>
      </c>
      <c r="E4370" s="824" t="s">
        <v>3500</v>
      </c>
      <c r="F4370" s="822" t="s">
        <v>3466</v>
      </c>
      <c r="G4370" s="822" t="s">
        <v>3579</v>
      </c>
      <c r="H4370" s="822" t="s">
        <v>329</v>
      </c>
      <c r="I4370" s="822" t="s">
        <v>3580</v>
      </c>
      <c r="J4370" s="822" t="s">
        <v>3581</v>
      </c>
      <c r="K4370" s="822" t="s">
        <v>1013</v>
      </c>
      <c r="L4370" s="825">
        <v>354.04</v>
      </c>
      <c r="M4370" s="825">
        <v>3894.4400000000005</v>
      </c>
      <c r="N4370" s="822">
        <v>11</v>
      </c>
      <c r="O4370" s="826">
        <v>5</v>
      </c>
      <c r="P4370" s="825">
        <v>708.08</v>
      </c>
      <c r="Q4370" s="827">
        <v>0.1818181818181818</v>
      </c>
      <c r="R4370" s="822">
        <v>2</v>
      </c>
      <c r="S4370" s="827">
        <v>0.18181818181818182</v>
      </c>
      <c r="T4370" s="826">
        <v>1.5</v>
      </c>
      <c r="U4370" s="828">
        <v>0.3</v>
      </c>
    </row>
    <row r="4371" spans="1:21" ht="14.45" customHeight="1" x14ac:dyDescent="0.2">
      <c r="A4371" s="821">
        <v>21</v>
      </c>
      <c r="B4371" s="822" t="s">
        <v>3465</v>
      </c>
      <c r="C4371" s="822" t="s">
        <v>3473</v>
      </c>
      <c r="D4371" s="823" t="s">
        <v>6114</v>
      </c>
      <c r="E4371" s="824" t="s">
        <v>3500</v>
      </c>
      <c r="F4371" s="822" t="s">
        <v>3466</v>
      </c>
      <c r="G4371" s="822" t="s">
        <v>4297</v>
      </c>
      <c r="H4371" s="822" t="s">
        <v>329</v>
      </c>
      <c r="I4371" s="822" t="s">
        <v>5956</v>
      </c>
      <c r="J4371" s="822" t="s">
        <v>5957</v>
      </c>
      <c r="K4371" s="822" t="s">
        <v>5958</v>
      </c>
      <c r="L4371" s="825">
        <v>0</v>
      </c>
      <c r="M4371" s="825">
        <v>0</v>
      </c>
      <c r="N4371" s="822">
        <v>1</v>
      </c>
      <c r="O4371" s="826">
        <v>1</v>
      </c>
      <c r="P4371" s="825">
        <v>0</v>
      </c>
      <c r="Q4371" s="827"/>
      <c r="R4371" s="822">
        <v>1</v>
      </c>
      <c r="S4371" s="827">
        <v>1</v>
      </c>
      <c r="T4371" s="826">
        <v>1</v>
      </c>
      <c r="U4371" s="828">
        <v>1</v>
      </c>
    </row>
    <row r="4372" spans="1:21" ht="14.45" customHeight="1" x14ac:dyDescent="0.2">
      <c r="A4372" s="821">
        <v>21</v>
      </c>
      <c r="B4372" s="822" t="s">
        <v>3465</v>
      </c>
      <c r="C4372" s="822" t="s">
        <v>3473</v>
      </c>
      <c r="D4372" s="823" t="s">
        <v>6114</v>
      </c>
      <c r="E4372" s="824" t="s">
        <v>3500</v>
      </c>
      <c r="F4372" s="822" t="s">
        <v>3466</v>
      </c>
      <c r="G4372" s="822" t="s">
        <v>3744</v>
      </c>
      <c r="H4372" s="822" t="s">
        <v>329</v>
      </c>
      <c r="I4372" s="822" t="s">
        <v>4900</v>
      </c>
      <c r="J4372" s="822" t="s">
        <v>4815</v>
      </c>
      <c r="K4372" s="822" t="s">
        <v>1468</v>
      </c>
      <c r="L4372" s="825">
        <v>35.25</v>
      </c>
      <c r="M4372" s="825">
        <v>70.5</v>
      </c>
      <c r="N4372" s="822">
        <v>2</v>
      </c>
      <c r="O4372" s="826">
        <v>0.5</v>
      </c>
      <c r="P4372" s="825">
        <v>70.5</v>
      </c>
      <c r="Q4372" s="827">
        <v>1</v>
      </c>
      <c r="R4372" s="822">
        <v>2</v>
      </c>
      <c r="S4372" s="827">
        <v>1</v>
      </c>
      <c r="T4372" s="826">
        <v>0.5</v>
      </c>
      <c r="U4372" s="828">
        <v>1</v>
      </c>
    </row>
    <row r="4373" spans="1:21" ht="14.45" customHeight="1" x14ac:dyDescent="0.2">
      <c r="A4373" s="821">
        <v>21</v>
      </c>
      <c r="B4373" s="822" t="s">
        <v>3465</v>
      </c>
      <c r="C4373" s="822" t="s">
        <v>3473</v>
      </c>
      <c r="D4373" s="823" t="s">
        <v>6114</v>
      </c>
      <c r="E4373" s="824" t="s">
        <v>3500</v>
      </c>
      <c r="F4373" s="822" t="s">
        <v>3466</v>
      </c>
      <c r="G4373" s="822" t="s">
        <v>3744</v>
      </c>
      <c r="H4373" s="822" t="s">
        <v>329</v>
      </c>
      <c r="I4373" s="822" t="s">
        <v>4955</v>
      </c>
      <c r="J4373" s="822" t="s">
        <v>4956</v>
      </c>
      <c r="K4373" s="822" t="s">
        <v>4957</v>
      </c>
      <c r="L4373" s="825">
        <v>58.74</v>
      </c>
      <c r="M4373" s="825">
        <v>58.74</v>
      </c>
      <c r="N4373" s="822">
        <v>1</v>
      </c>
      <c r="O4373" s="826">
        <v>1</v>
      </c>
      <c r="P4373" s="825"/>
      <c r="Q4373" s="827">
        <v>0</v>
      </c>
      <c r="R4373" s="822"/>
      <c r="S4373" s="827">
        <v>0</v>
      </c>
      <c r="T4373" s="826"/>
      <c r="U4373" s="828">
        <v>0</v>
      </c>
    </row>
    <row r="4374" spans="1:21" ht="14.45" customHeight="1" x14ac:dyDescent="0.2">
      <c r="A4374" s="821">
        <v>21</v>
      </c>
      <c r="B4374" s="822" t="s">
        <v>3465</v>
      </c>
      <c r="C4374" s="822" t="s">
        <v>3473</v>
      </c>
      <c r="D4374" s="823" t="s">
        <v>6114</v>
      </c>
      <c r="E4374" s="824" t="s">
        <v>3500</v>
      </c>
      <c r="F4374" s="822" t="s">
        <v>3466</v>
      </c>
      <c r="G4374" s="822" t="s">
        <v>3751</v>
      </c>
      <c r="H4374" s="822" t="s">
        <v>329</v>
      </c>
      <c r="I4374" s="822" t="s">
        <v>3752</v>
      </c>
      <c r="J4374" s="822" t="s">
        <v>874</v>
      </c>
      <c r="K4374" s="822" t="s">
        <v>3753</v>
      </c>
      <c r="L4374" s="825">
        <v>91.11</v>
      </c>
      <c r="M4374" s="825">
        <v>364.44</v>
      </c>
      <c r="N4374" s="822">
        <v>4</v>
      </c>
      <c r="O4374" s="826">
        <v>2.5</v>
      </c>
      <c r="P4374" s="825">
        <v>91.11</v>
      </c>
      <c r="Q4374" s="827">
        <v>0.25</v>
      </c>
      <c r="R4374" s="822">
        <v>1</v>
      </c>
      <c r="S4374" s="827">
        <v>0.25</v>
      </c>
      <c r="T4374" s="826">
        <v>0.5</v>
      </c>
      <c r="U4374" s="828">
        <v>0.2</v>
      </c>
    </row>
    <row r="4375" spans="1:21" ht="14.45" customHeight="1" x14ac:dyDescent="0.2">
      <c r="A4375" s="821">
        <v>21</v>
      </c>
      <c r="B4375" s="822" t="s">
        <v>3465</v>
      </c>
      <c r="C4375" s="822" t="s">
        <v>3473</v>
      </c>
      <c r="D4375" s="823" t="s">
        <v>6114</v>
      </c>
      <c r="E4375" s="824" t="s">
        <v>3500</v>
      </c>
      <c r="F4375" s="822" t="s">
        <v>3466</v>
      </c>
      <c r="G4375" s="822" t="s">
        <v>3751</v>
      </c>
      <c r="H4375" s="822" t="s">
        <v>329</v>
      </c>
      <c r="I4375" s="822" t="s">
        <v>3754</v>
      </c>
      <c r="J4375" s="822" t="s">
        <v>874</v>
      </c>
      <c r="K4375" s="822" t="s">
        <v>3755</v>
      </c>
      <c r="L4375" s="825">
        <v>182.22</v>
      </c>
      <c r="M4375" s="825">
        <v>182.22</v>
      </c>
      <c r="N4375" s="822">
        <v>1</v>
      </c>
      <c r="O4375" s="826">
        <v>1</v>
      </c>
      <c r="P4375" s="825">
        <v>182.22</v>
      </c>
      <c r="Q4375" s="827">
        <v>1</v>
      </c>
      <c r="R4375" s="822">
        <v>1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21</v>
      </c>
      <c r="B4376" s="822" t="s">
        <v>3465</v>
      </c>
      <c r="C4376" s="822" t="s">
        <v>3473</v>
      </c>
      <c r="D4376" s="823" t="s">
        <v>6114</v>
      </c>
      <c r="E4376" s="824" t="s">
        <v>3500</v>
      </c>
      <c r="F4376" s="822" t="s">
        <v>3466</v>
      </c>
      <c r="G4376" s="822" t="s">
        <v>3751</v>
      </c>
      <c r="H4376" s="822" t="s">
        <v>329</v>
      </c>
      <c r="I4376" s="822" t="s">
        <v>4662</v>
      </c>
      <c r="J4376" s="822" t="s">
        <v>874</v>
      </c>
      <c r="K4376" s="822" t="s">
        <v>3753</v>
      </c>
      <c r="L4376" s="825">
        <v>91.11</v>
      </c>
      <c r="M4376" s="825">
        <v>91.11</v>
      </c>
      <c r="N4376" s="822">
        <v>1</v>
      </c>
      <c r="O4376" s="826">
        <v>0.5</v>
      </c>
      <c r="P4376" s="825">
        <v>91.11</v>
      </c>
      <c r="Q4376" s="827">
        <v>1</v>
      </c>
      <c r="R4376" s="822">
        <v>1</v>
      </c>
      <c r="S4376" s="827">
        <v>1</v>
      </c>
      <c r="T4376" s="826">
        <v>0.5</v>
      </c>
      <c r="U4376" s="828">
        <v>1</v>
      </c>
    </row>
    <row r="4377" spans="1:21" ht="14.45" customHeight="1" x14ac:dyDescent="0.2">
      <c r="A4377" s="821">
        <v>21</v>
      </c>
      <c r="B4377" s="822" t="s">
        <v>3465</v>
      </c>
      <c r="C4377" s="822" t="s">
        <v>3473</v>
      </c>
      <c r="D4377" s="823" t="s">
        <v>6114</v>
      </c>
      <c r="E4377" s="824" t="s">
        <v>3500</v>
      </c>
      <c r="F4377" s="822" t="s">
        <v>3466</v>
      </c>
      <c r="G4377" s="822" t="s">
        <v>3751</v>
      </c>
      <c r="H4377" s="822" t="s">
        <v>329</v>
      </c>
      <c r="I4377" s="822" t="s">
        <v>4663</v>
      </c>
      <c r="J4377" s="822" t="s">
        <v>874</v>
      </c>
      <c r="K4377" s="822" t="s">
        <v>3755</v>
      </c>
      <c r="L4377" s="825">
        <v>182.22</v>
      </c>
      <c r="M4377" s="825">
        <v>364.44</v>
      </c>
      <c r="N4377" s="822">
        <v>2</v>
      </c>
      <c r="O4377" s="826">
        <v>1.5</v>
      </c>
      <c r="P4377" s="825">
        <v>364.44</v>
      </c>
      <c r="Q4377" s="827">
        <v>1</v>
      </c>
      <c r="R4377" s="822">
        <v>2</v>
      </c>
      <c r="S4377" s="827">
        <v>1</v>
      </c>
      <c r="T4377" s="826">
        <v>1.5</v>
      </c>
      <c r="U4377" s="828">
        <v>1</v>
      </c>
    </row>
    <row r="4378" spans="1:21" ht="14.45" customHeight="1" x14ac:dyDescent="0.2">
      <c r="A4378" s="821">
        <v>21</v>
      </c>
      <c r="B4378" s="822" t="s">
        <v>3465</v>
      </c>
      <c r="C4378" s="822" t="s">
        <v>3473</v>
      </c>
      <c r="D4378" s="823" t="s">
        <v>6114</v>
      </c>
      <c r="E4378" s="824" t="s">
        <v>3500</v>
      </c>
      <c r="F4378" s="822" t="s">
        <v>3466</v>
      </c>
      <c r="G4378" s="822" t="s">
        <v>5987</v>
      </c>
      <c r="H4378" s="822" t="s">
        <v>329</v>
      </c>
      <c r="I4378" s="822" t="s">
        <v>5988</v>
      </c>
      <c r="J4378" s="822" t="s">
        <v>1336</v>
      </c>
      <c r="K4378" s="822" t="s">
        <v>5989</v>
      </c>
      <c r="L4378" s="825">
        <v>34.93</v>
      </c>
      <c r="M4378" s="825">
        <v>34.93</v>
      </c>
      <c r="N4378" s="822">
        <v>1</v>
      </c>
      <c r="O4378" s="826">
        <v>1</v>
      </c>
      <c r="P4378" s="825">
        <v>34.93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21</v>
      </c>
      <c r="B4379" s="822" t="s">
        <v>3465</v>
      </c>
      <c r="C4379" s="822" t="s">
        <v>3473</v>
      </c>
      <c r="D4379" s="823" t="s">
        <v>6114</v>
      </c>
      <c r="E4379" s="824" t="s">
        <v>3500</v>
      </c>
      <c r="F4379" s="822" t="s">
        <v>3466</v>
      </c>
      <c r="G4379" s="822" t="s">
        <v>3558</v>
      </c>
      <c r="H4379" s="822" t="s">
        <v>329</v>
      </c>
      <c r="I4379" s="822" t="s">
        <v>3559</v>
      </c>
      <c r="J4379" s="822" t="s">
        <v>890</v>
      </c>
      <c r="K4379" s="822" t="s">
        <v>3560</v>
      </c>
      <c r="L4379" s="825">
        <v>0</v>
      </c>
      <c r="M4379" s="825">
        <v>0</v>
      </c>
      <c r="N4379" s="822">
        <v>1</v>
      </c>
      <c r="O4379" s="826">
        <v>0.5</v>
      </c>
      <c r="P4379" s="825">
        <v>0</v>
      </c>
      <c r="Q4379" s="827"/>
      <c r="R4379" s="822">
        <v>1</v>
      </c>
      <c r="S4379" s="827">
        <v>1</v>
      </c>
      <c r="T4379" s="826">
        <v>0.5</v>
      </c>
      <c r="U4379" s="828">
        <v>1</v>
      </c>
    </row>
    <row r="4380" spans="1:21" ht="14.45" customHeight="1" x14ac:dyDescent="0.2">
      <c r="A4380" s="821">
        <v>21</v>
      </c>
      <c r="B4380" s="822" t="s">
        <v>3465</v>
      </c>
      <c r="C4380" s="822" t="s">
        <v>3473</v>
      </c>
      <c r="D4380" s="823" t="s">
        <v>6114</v>
      </c>
      <c r="E4380" s="824" t="s">
        <v>3500</v>
      </c>
      <c r="F4380" s="822" t="s">
        <v>3466</v>
      </c>
      <c r="G4380" s="822" t="s">
        <v>3540</v>
      </c>
      <c r="H4380" s="822" t="s">
        <v>662</v>
      </c>
      <c r="I4380" s="822" t="s">
        <v>3014</v>
      </c>
      <c r="J4380" s="822" t="s">
        <v>3015</v>
      </c>
      <c r="K4380" s="822" t="s">
        <v>3016</v>
      </c>
      <c r="L4380" s="825">
        <v>5322.08</v>
      </c>
      <c r="M4380" s="825">
        <v>10644.16</v>
      </c>
      <c r="N4380" s="822">
        <v>2</v>
      </c>
      <c r="O4380" s="826">
        <v>0.5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21</v>
      </c>
      <c r="B4381" s="822" t="s">
        <v>3465</v>
      </c>
      <c r="C4381" s="822" t="s">
        <v>3473</v>
      </c>
      <c r="D4381" s="823" t="s">
        <v>6114</v>
      </c>
      <c r="E4381" s="824" t="s">
        <v>3500</v>
      </c>
      <c r="F4381" s="822" t="s">
        <v>3466</v>
      </c>
      <c r="G4381" s="822" t="s">
        <v>3540</v>
      </c>
      <c r="H4381" s="822" t="s">
        <v>662</v>
      </c>
      <c r="I4381" s="822" t="s">
        <v>3020</v>
      </c>
      <c r="J4381" s="822" t="s">
        <v>3018</v>
      </c>
      <c r="K4381" s="822" t="s">
        <v>3021</v>
      </c>
      <c r="L4381" s="825">
        <v>975.59</v>
      </c>
      <c r="M4381" s="825">
        <v>1951.18</v>
      </c>
      <c r="N4381" s="822">
        <v>2</v>
      </c>
      <c r="O4381" s="826">
        <v>1</v>
      </c>
      <c r="P4381" s="825">
        <v>1951.18</v>
      </c>
      <c r="Q4381" s="827">
        <v>1</v>
      </c>
      <c r="R4381" s="822">
        <v>2</v>
      </c>
      <c r="S4381" s="827">
        <v>1</v>
      </c>
      <c r="T4381" s="826">
        <v>1</v>
      </c>
      <c r="U4381" s="828">
        <v>1</v>
      </c>
    </row>
    <row r="4382" spans="1:21" ht="14.45" customHeight="1" x14ac:dyDescent="0.2">
      <c r="A4382" s="821">
        <v>21</v>
      </c>
      <c r="B4382" s="822" t="s">
        <v>3465</v>
      </c>
      <c r="C4382" s="822" t="s">
        <v>3473</v>
      </c>
      <c r="D4382" s="823" t="s">
        <v>6114</v>
      </c>
      <c r="E4382" s="824" t="s">
        <v>3500</v>
      </c>
      <c r="F4382" s="822" t="s">
        <v>3466</v>
      </c>
      <c r="G4382" s="822" t="s">
        <v>3540</v>
      </c>
      <c r="H4382" s="822" t="s">
        <v>662</v>
      </c>
      <c r="I4382" s="822" t="s">
        <v>3022</v>
      </c>
      <c r="J4382" s="822" t="s">
        <v>3018</v>
      </c>
      <c r="K4382" s="822" t="s">
        <v>3023</v>
      </c>
      <c r="L4382" s="825">
        <v>325.2</v>
      </c>
      <c r="M4382" s="825">
        <v>1951.2</v>
      </c>
      <c r="N4382" s="822">
        <v>6</v>
      </c>
      <c r="O4382" s="826">
        <v>4</v>
      </c>
      <c r="P4382" s="825">
        <v>1951.2</v>
      </c>
      <c r="Q4382" s="827">
        <v>1</v>
      </c>
      <c r="R4382" s="822">
        <v>6</v>
      </c>
      <c r="S4382" s="827">
        <v>1</v>
      </c>
      <c r="T4382" s="826">
        <v>4</v>
      </c>
      <c r="U4382" s="828">
        <v>1</v>
      </c>
    </row>
    <row r="4383" spans="1:21" ht="14.45" customHeight="1" x14ac:dyDescent="0.2">
      <c r="A4383" s="821">
        <v>21</v>
      </c>
      <c r="B4383" s="822" t="s">
        <v>3465</v>
      </c>
      <c r="C4383" s="822" t="s">
        <v>3473</v>
      </c>
      <c r="D4383" s="823" t="s">
        <v>6114</v>
      </c>
      <c r="E4383" s="824" t="s">
        <v>3500</v>
      </c>
      <c r="F4383" s="822" t="s">
        <v>3466</v>
      </c>
      <c r="G4383" s="822" t="s">
        <v>3540</v>
      </c>
      <c r="H4383" s="822" t="s">
        <v>662</v>
      </c>
      <c r="I4383" s="822" t="s">
        <v>3024</v>
      </c>
      <c r="J4383" s="822" t="s">
        <v>3018</v>
      </c>
      <c r="K4383" s="822" t="s">
        <v>3025</v>
      </c>
      <c r="L4383" s="825">
        <v>650.4</v>
      </c>
      <c r="M4383" s="825">
        <v>1951.1999999999998</v>
      </c>
      <c r="N4383" s="822">
        <v>3</v>
      </c>
      <c r="O4383" s="826">
        <v>1.5</v>
      </c>
      <c r="P4383" s="825">
        <v>650.4</v>
      </c>
      <c r="Q4383" s="827">
        <v>0.33333333333333337</v>
      </c>
      <c r="R4383" s="822">
        <v>1</v>
      </c>
      <c r="S4383" s="827">
        <v>0.33333333333333331</v>
      </c>
      <c r="T4383" s="826">
        <v>1</v>
      </c>
      <c r="U4383" s="828">
        <v>0.66666666666666663</v>
      </c>
    </row>
    <row r="4384" spans="1:21" ht="14.45" customHeight="1" x14ac:dyDescent="0.2">
      <c r="A4384" s="821">
        <v>21</v>
      </c>
      <c r="B4384" s="822" t="s">
        <v>3465</v>
      </c>
      <c r="C4384" s="822" t="s">
        <v>3473</v>
      </c>
      <c r="D4384" s="823" t="s">
        <v>6114</v>
      </c>
      <c r="E4384" s="824" t="s">
        <v>3500</v>
      </c>
      <c r="F4384" s="822" t="s">
        <v>3466</v>
      </c>
      <c r="G4384" s="822" t="s">
        <v>4338</v>
      </c>
      <c r="H4384" s="822" t="s">
        <v>329</v>
      </c>
      <c r="I4384" s="822" t="s">
        <v>4339</v>
      </c>
      <c r="J4384" s="822" t="s">
        <v>4340</v>
      </c>
      <c r="K4384" s="822" t="s">
        <v>4341</v>
      </c>
      <c r="L4384" s="825">
        <v>121.07</v>
      </c>
      <c r="M4384" s="825">
        <v>121.07</v>
      </c>
      <c r="N4384" s="822">
        <v>1</v>
      </c>
      <c r="O4384" s="826">
        <v>0.5</v>
      </c>
      <c r="P4384" s="825">
        <v>121.07</v>
      </c>
      <c r="Q4384" s="827">
        <v>1</v>
      </c>
      <c r="R4384" s="822">
        <v>1</v>
      </c>
      <c r="S4384" s="827">
        <v>1</v>
      </c>
      <c r="T4384" s="826">
        <v>0.5</v>
      </c>
      <c r="U4384" s="828">
        <v>1</v>
      </c>
    </row>
    <row r="4385" spans="1:21" ht="14.45" customHeight="1" x14ac:dyDescent="0.2">
      <c r="A4385" s="821">
        <v>21</v>
      </c>
      <c r="B4385" s="822" t="s">
        <v>3465</v>
      </c>
      <c r="C4385" s="822" t="s">
        <v>3473</v>
      </c>
      <c r="D4385" s="823" t="s">
        <v>6114</v>
      </c>
      <c r="E4385" s="824" t="s">
        <v>3500</v>
      </c>
      <c r="F4385" s="822" t="s">
        <v>3466</v>
      </c>
      <c r="G4385" s="822" t="s">
        <v>3548</v>
      </c>
      <c r="H4385" s="822" t="s">
        <v>662</v>
      </c>
      <c r="I4385" s="822" t="s">
        <v>2738</v>
      </c>
      <c r="J4385" s="822" t="s">
        <v>2739</v>
      </c>
      <c r="K4385" s="822" t="s">
        <v>2740</v>
      </c>
      <c r="L4385" s="825">
        <v>42.51</v>
      </c>
      <c r="M4385" s="825">
        <v>42.51</v>
      </c>
      <c r="N4385" s="822">
        <v>1</v>
      </c>
      <c r="O4385" s="826">
        <v>0.5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21</v>
      </c>
      <c r="B4386" s="822" t="s">
        <v>3465</v>
      </c>
      <c r="C4386" s="822" t="s">
        <v>3473</v>
      </c>
      <c r="D4386" s="823" t="s">
        <v>6114</v>
      </c>
      <c r="E4386" s="824" t="s">
        <v>3500</v>
      </c>
      <c r="F4386" s="822" t="s">
        <v>3466</v>
      </c>
      <c r="G4386" s="822" t="s">
        <v>3809</v>
      </c>
      <c r="H4386" s="822" t="s">
        <v>329</v>
      </c>
      <c r="I4386" s="822" t="s">
        <v>3810</v>
      </c>
      <c r="J4386" s="822" t="s">
        <v>1162</v>
      </c>
      <c r="K4386" s="822" t="s">
        <v>1163</v>
      </c>
      <c r="L4386" s="825">
        <v>105.63</v>
      </c>
      <c r="M4386" s="825">
        <v>211.26</v>
      </c>
      <c r="N4386" s="822">
        <v>2</v>
      </c>
      <c r="O4386" s="826">
        <v>1.5</v>
      </c>
      <c r="P4386" s="825">
        <v>211.26</v>
      </c>
      <c r="Q4386" s="827">
        <v>1</v>
      </c>
      <c r="R4386" s="822">
        <v>2</v>
      </c>
      <c r="S4386" s="827">
        <v>1</v>
      </c>
      <c r="T4386" s="826">
        <v>1.5</v>
      </c>
      <c r="U4386" s="828">
        <v>1</v>
      </c>
    </row>
    <row r="4387" spans="1:21" ht="14.45" customHeight="1" x14ac:dyDescent="0.2">
      <c r="A4387" s="821">
        <v>21</v>
      </c>
      <c r="B4387" s="822" t="s">
        <v>3465</v>
      </c>
      <c r="C4387" s="822" t="s">
        <v>3473</v>
      </c>
      <c r="D4387" s="823" t="s">
        <v>6114</v>
      </c>
      <c r="E4387" s="824" t="s">
        <v>3500</v>
      </c>
      <c r="F4387" s="822" t="s">
        <v>3466</v>
      </c>
      <c r="G4387" s="822" t="s">
        <v>3811</v>
      </c>
      <c r="H4387" s="822" t="s">
        <v>662</v>
      </c>
      <c r="I4387" s="822" t="s">
        <v>3053</v>
      </c>
      <c r="J4387" s="822" t="s">
        <v>3054</v>
      </c>
      <c r="K4387" s="822" t="s">
        <v>3055</v>
      </c>
      <c r="L4387" s="825">
        <v>113.16</v>
      </c>
      <c r="M4387" s="825">
        <v>226.32</v>
      </c>
      <c r="N4387" s="822">
        <v>2</v>
      </c>
      <c r="O4387" s="826">
        <v>1</v>
      </c>
      <c r="P4387" s="825"/>
      <c r="Q4387" s="827">
        <v>0</v>
      </c>
      <c r="R4387" s="822"/>
      <c r="S4387" s="827">
        <v>0</v>
      </c>
      <c r="T4387" s="826"/>
      <c r="U4387" s="828">
        <v>0</v>
      </c>
    </row>
    <row r="4388" spans="1:21" ht="14.45" customHeight="1" x14ac:dyDescent="0.2">
      <c r="A4388" s="821">
        <v>21</v>
      </c>
      <c r="B4388" s="822" t="s">
        <v>3465</v>
      </c>
      <c r="C4388" s="822" t="s">
        <v>3473</v>
      </c>
      <c r="D4388" s="823" t="s">
        <v>6114</v>
      </c>
      <c r="E4388" s="824" t="s">
        <v>3500</v>
      </c>
      <c r="F4388" s="822" t="s">
        <v>3466</v>
      </c>
      <c r="G4388" s="822" t="s">
        <v>3811</v>
      </c>
      <c r="H4388" s="822" t="s">
        <v>662</v>
      </c>
      <c r="I4388" s="822" t="s">
        <v>3056</v>
      </c>
      <c r="J4388" s="822" t="s">
        <v>3054</v>
      </c>
      <c r="K4388" s="822" t="s">
        <v>3057</v>
      </c>
      <c r="L4388" s="825">
        <v>169.73</v>
      </c>
      <c r="M4388" s="825">
        <v>678.92</v>
      </c>
      <c r="N4388" s="822">
        <v>4</v>
      </c>
      <c r="O4388" s="826">
        <v>2.5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21</v>
      </c>
      <c r="B4389" s="822" t="s">
        <v>3465</v>
      </c>
      <c r="C4389" s="822" t="s">
        <v>3473</v>
      </c>
      <c r="D4389" s="823" t="s">
        <v>6114</v>
      </c>
      <c r="E4389" s="824" t="s">
        <v>3500</v>
      </c>
      <c r="F4389" s="822" t="s">
        <v>3466</v>
      </c>
      <c r="G4389" s="822" t="s">
        <v>3811</v>
      </c>
      <c r="H4389" s="822" t="s">
        <v>662</v>
      </c>
      <c r="I4389" s="822" t="s">
        <v>3058</v>
      </c>
      <c r="J4389" s="822" t="s">
        <v>3054</v>
      </c>
      <c r="K4389" s="822" t="s">
        <v>1952</v>
      </c>
      <c r="L4389" s="825">
        <v>339.47</v>
      </c>
      <c r="M4389" s="825">
        <v>1697.3500000000001</v>
      </c>
      <c r="N4389" s="822">
        <v>5</v>
      </c>
      <c r="O4389" s="826">
        <v>3.5</v>
      </c>
      <c r="P4389" s="825">
        <v>678.94</v>
      </c>
      <c r="Q4389" s="827">
        <v>0.4</v>
      </c>
      <c r="R4389" s="822">
        <v>2</v>
      </c>
      <c r="S4389" s="827">
        <v>0.4</v>
      </c>
      <c r="T4389" s="826">
        <v>1.5</v>
      </c>
      <c r="U4389" s="828">
        <v>0.42857142857142855</v>
      </c>
    </row>
    <row r="4390" spans="1:21" ht="14.45" customHeight="1" x14ac:dyDescent="0.2">
      <c r="A4390" s="821">
        <v>21</v>
      </c>
      <c r="B4390" s="822" t="s">
        <v>3465</v>
      </c>
      <c r="C4390" s="822" t="s">
        <v>3473</v>
      </c>
      <c r="D4390" s="823" t="s">
        <v>6114</v>
      </c>
      <c r="E4390" s="824" t="s">
        <v>3500</v>
      </c>
      <c r="F4390" s="822" t="s">
        <v>3466</v>
      </c>
      <c r="G4390" s="822" t="s">
        <v>5990</v>
      </c>
      <c r="H4390" s="822" t="s">
        <v>329</v>
      </c>
      <c r="I4390" s="822" t="s">
        <v>5991</v>
      </c>
      <c r="J4390" s="822" t="s">
        <v>5992</v>
      </c>
      <c r="K4390" s="822" t="s">
        <v>5993</v>
      </c>
      <c r="L4390" s="825">
        <v>0</v>
      </c>
      <c r="M4390" s="825">
        <v>0</v>
      </c>
      <c r="N4390" s="822">
        <v>3</v>
      </c>
      <c r="O4390" s="826">
        <v>3</v>
      </c>
      <c r="P4390" s="825"/>
      <c r="Q4390" s="827"/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21</v>
      </c>
      <c r="B4391" s="822" t="s">
        <v>3465</v>
      </c>
      <c r="C4391" s="822" t="s">
        <v>3473</v>
      </c>
      <c r="D4391" s="823" t="s">
        <v>6114</v>
      </c>
      <c r="E4391" s="824" t="s">
        <v>3500</v>
      </c>
      <c r="F4391" s="822" t="s">
        <v>3466</v>
      </c>
      <c r="G4391" s="822" t="s">
        <v>3814</v>
      </c>
      <c r="H4391" s="822" t="s">
        <v>329</v>
      </c>
      <c r="I4391" s="822" t="s">
        <v>4965</v>
      </c>
      <c r="J4391" s="822" t="s">
        <v>1283</v>
      </c>
      <c r="K4391" s="822" t="s">
        <v>4966</v>
      </c>
      <c r="L4391" s="825">
        <v>50.64</v>
      </c>
      <c r="M4391" s="825">
        <v>50.64</v>
      </c>
      <c r="N4391" s="822">
        <v>1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21</v>
      </c>
      <c r="B4392" s="822" t="s">
        <v>3465</v>
      </c>
      <c r="C4392" s="822" t="s">
        <v>3473</v>
      </c>
      <c r="D4392" s="823" t="s">
        <v>6114</v>
      </c>
      <c r="E4392" s="824" t="s">
        <v>3500</v>
      </c>
      <c r="F4392" s="822" t="s">
        <v>3466</v>
      </c>
      <c r="G4392" s="822" t="s">
        <v>3818</v>
      </c>
      <c r="H4392" s="822" t="s">
        <v>329</v>
      </c>
      <c r="I4392" s="822" t="s">
        <v>5601</v>
      </c>
      <c r="J4392" s="822" t="s">
        <v>5602</v>
      </c>
      <c r="K4392" s="822" t="s">
        <v>5603</v>
      </c>
      <c r="L4392" s="825">
        <v>0</v>
      </c>
      <c r="M4392" s="825">
        <v>0</v>
      </c>
      <c r="N4392" s="822">
        <v>4</v>
      </c>
      <c r="O4392" s="826">
        <v>3</v>
      </c>
      <c r="P4392" s="825">
        <v>0</v>
      </c>
      <c r="Q4392" s="827"/>
      <c r="R4392" s="822">
        <v>2</v>
      </c>
      <c r="S4392" s="827">
        <v>0.5</v>
      </c>
      <c r="T4392" s="826">
        <v>1</v>
      </c>
      <c r="U4392" s="828">
        <v>0.33333333333333331</v>
      </c>
    </row>
    <row r="4393" spans="1:21" ht="14.45" customHeight="1" x14ac:dyDescent="0.2">
      <c r="A4393" s="821">
        <v>21</v>
      </c>
      <c r="B4393" s="822" t="s">
        <v>3465</v>
      </c>
      <c r="C4393" s="822" t="s">
        <v>3473</v>
      </c>
      <c r="D4393" s="823" t="s">
        <v>6114</v>
      </c>
      <c r="E4393" s="824" t="s">
        <v>3500</v>
      </c>
      <c r="F4393" s="822" t="s">
        <v>3466</v>
      </c>
      <c r="G4393" s="822" t="s">
        <v>4349</v>
      </c>
      <c r="H4393" s="822" t="s">
        <v>329</v>
      </c>
      <c r="I4393" s="822" t="s">
        <v>5414</v>
      </c>
      <c r="J4393" s="822" t="s">
        <v>1406</v>
      </c>
      <c r="K4393" s="822" t="s">
        <v>1407</v>
      </c>
      <c r="L4393" s="825">
        <v>0</v>
      </c>
      <c r="M4393" s="825">
        <v>0</v>
      </c>
      <c r="N4393" s="822">
        <v>3</v>
      </c>
      <c r="O4393" s="826">
        <v>1.5</v>
      </c>
      <c r="P4393" s="825">
        <v>0</v>
      </c>
      <c r="Q4393" s="827"/>
      <c r="R4393" s="822">
        <v>3</v>
      </c>
      <c r="S4393" s="827">
        <v>1</v>
      </c>
      <c r="T4393" s="826">
        <v>1.5</v>
      </c>
      <c r="U4393" s="828">
        <v>1</v>
      </c>
    </row>
    <row r="4394" spans="1:21" ht="14.45" customHeight="1" x14ac:dyDescent="0.2">
      <c r="A4394" s="821">
        <v>21</v>
      </c>
      <c r="B4394" s="822" t="s">
        <v>3465</v>
      </c>
      <c r="C4394" s="822" t="s">
        <v>3473</v>
      </c>
      <c r="D4394" s="823" t="s">
        <v>6114</v>
      </c>
      <c r="E4394" s="824" t="s">
        <v>3500</v>
      </c>
      <c r="F4394" s="822" t="s">
        <v>3466</v>
      </c>
      <c r="G4394" s="822" t="s">
        <v>4349</v>
      </c>
      <c r="H4394" s="822" t="s">
        <v>329</v>
      </c>
      <c r="I4394" s="822" t="s">
        <v>5994</v>
      </c>
      <c r="J4394" s="822" t="s">
        <v>1406</v>
      </c>
      <c r="K4394" s="822" t="s">
        <v>2119</v>
      </c>
      <c r="L4394" s="825">
        <v>0</v>
      </c>
      <c r="M4394" s="825">
        <v>0</v>
      </c>
      <c r="N4394" s="822">
        <v>1</v>
      </c>
      <c r="O4394" s="826">
        <v>0.5</v>
      </c>
      <c r="P4394" s="825">
        <v>0</v>
      </c>
      <c r="Q4394" s="827"/>
      <c r="R4394" s="822">
        <v>1</v>
      </c>
      <c r="S4394" s="827">
        <v>1</v>
      </c>
      <c r="T4394" s="826">
        <v>0.5</v>
      </c>
      <c r="U4394" s="828">
        <v>1</v>
      </c>
    </row>
    <row r="4395" spans="1:21" ht="14.45" customHeight="1" x14ac:dyDescent="0.2">
      <c r="A4395" s="821">
        <v>21</v>
      </c>
      <c r="B4395" s="822" t="s">
        <v>3465</v>
      </c>
      <c r="C4395" s="822" t="s">
        <v>3473</v>
      </c>
      <c r="D4395" s="823" t="s">
        <v>6114</v>
      </c>
      <c r="E4395" s="824" t="s">
        <v>3500</v>
      </c>
      <c r="F4395" s="822" t="s">
        <v>3466</v>
      </c>
      <c r="G4395" s="822" t="s">
        <v>3822</v>
      </c>
      <c r="H4395" s="822" t="s">
        <v>329</v>
      </c>
      <c r="I4395" s="822" t="s">
        <v>3823</v>
      </c>
      <c r="J4395" s="822" t="s">
        <v>1214</v>
      </c>
      <c r="K4395" s="822" t="s">
        <v>3824</v>
      </c>
      <c r="L4395" s="825">
        <v>79.64</v>
      </c>
      <c r="M4395" s="825">
        <v>79.64</v>
      </c>
      <c r="N4395" s="822">
        <v>1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21</v>
      </c>
      <c r="B4396" s="822" t="s">
        <v>3465</v>
      </c>
      <c r="C4396" s="822" t="s">
        <v>3473</v>
      </c>
      <c r="D4396" s="823" t="s">
        <v>6114</v>
      </c>
      <c r="E4396" s="824" t="s">
        <v>3500</v>
      </c>
      <c r="F4396" s="822" t="s">
        <v>3466</v>
      </c>
      <c r="G4396" s="822" t="s">
        <v>3825</v>
      </c>
      <c r="H4396" s="822" t="s">
        <v>329</v>
      </c>
      <c r="I4396" s="822" t="s">
        <v>3828</v>
      </c>
      <c r="J4396" s="822" t="s">
        <v>1158</v>
      </c>
      <c r="K4396" s="822" t="s">
        <v>3829</v>
      </c>
      <c r="L4396" s="825">
        <v>59.33</v>
      </c>
      <c r="M4396" s="825">
        <v>59.33</v>
      </c>
      <c r="N4396" s="822">
        <v>1</v>
      </c>
      <c r="O4396" s="826">
        <v>0.5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21</v>
      </c>
      <c r="B4397" s="822" t="s">
        <v>3465</v>
      </c>
      <c r="C4397" s="822" t="s">
        <v>3473</v>
      </c>
      <c r="D4397" s="823" t="s">
        <v>6114</v>
      </c>
      <c r="E4397" s="824" t="s">
        <v>3500</v>
      </c>
      <c r="F4397" s="822" t="s">
        <v>3466</v>
      </c>
      <c r="G4397" s="822" t="s">
        <v>5520</v>
      </c>
      <c r="H4397" s="822" t="s">
        <v>329</v>
      </c>
      <c r="I4397" s="822" t="s">
        <v>5521</v>
      </c>
      <c r="J4397" s="822" t="s">
        <v>5522</v>
      </c>
      <c r="K4397" s="822" t="s">
        <v>5523</v>
      </c>
      <c r="L4397" s="825">
        <v>220.75</v>
      </c>
      <c r="M4397" s="825">
        <v>1545.25</v>
      </c>
      <c r="N4397" s="822">
        <v>7</v>
      </c>
      <c r="O4397" s="826">
        <v>3</v>
      </c>
      <c r="P4397" s="825">
        <v>1103.75</v>
      </c>
      <c r="Q4397" s="827">
        <v>0.7142857142857143</v>
      </c>
      <c r="R4397" s="822">
        <v>5</v>
      </c>
      <c r="S4397" s="827">
        <v>0.7142857142857143</v>
      </c>
      <c r="T4397" s="826">
        <v>2</v>
      </c>
      <c r="U4397" s="828">
        <v>0.66666666666666663</v>
      </c>
    </row>
    <row r="4398" spans="1:21" ht="14.45" customHeight="1" x14ac:dyDescent="0.2">
      <c r="A4398" s="821">
        <v>21</v>
      </c>
      <c r="B4398" s="822" t="s">
        <v>3465</v>
      </c>
      <c r="C4398" s="822" t="s">
        <v>3473</v>
      </c>
      <c r="D4398" s="823" t="s">
        <v>6114</v>
      </c>
      <c r="E4398" s="824" t="s">
        <v>3500</v>
      </c>
      <c r="F4398" s="822" t="s">
        <v>3466</v>
      </c>
      <c r="G4398" s="822" t="s">
        <v>5520</v>
      </c>
      <c r="H4398" s="822" t="s">
        <v>329</v>
      </c>
      <c r="I4398" s="822" t="s">
        <v>5995</v>
      </c>
      <c r="J4398" s="822" t="s">
        <v>5522</v>
      </c>
      <c r="K4398" s="822" t="s">
        <v>5996</v>
      </c>
      <c r="L4398" s="825">
        <v>220.75</v>
      </c>
      <c r="M4398" s="825">
        <v>220.75</v>
      </c>
      <c r="N4398" s="822">
        <v>1</v>
      </c>
      <c r="O4398" s="826">
        <v>1</v>
      </c>
      <c r="P4398" s="825">
        <v>220.75</v>
      </c>
      <c r="Q4398" s="827">
        <v>1</v>
      </c>
      <c r="R4398" s="822">
        <v>1</v>
      </c>
      <c r="S4398" s="827">
        <v>1</v>
      </c>
      <c r="T4398" s="826">
        <v>1</v>
      </c>
      <c r="U4398" s="828">
        <v>1</v>
      </c>
    </row>
    <row r="4399" spans="1:21" ht="14.45" customHeight="1" x14ac:dyDescent="0.2">
      <c r="A4399" s="821">
        <v>21</v>
      </c>
      <c r="B4399" s="822" t="s">
        <v>3465</v>
      </c>
      <c r="C4399" s="822" t="s">
        <v>3473</v>
      </c>
      <c r="D4399" s="823" t="s">
        <v>6114</v>
      </c>
      <c r="E4399" s="824" t="s">
        <v>3500</v>
      </c>
      <c r="F4399" s="822" t="s">
        <v>3466</v>
      </c>
      <c r="G4399" s="822" t="s">
        <v>3833</v>
      </c>
      <c r="H4399" s="822" t="s">
        <v>329</v>
      </c>
      <c r="I4399" s="822" t="s">
        <v>3836</v>
      </c>
      <c r="J4399" s="822" t="s">
        <v>1097</v>
      </c>
      <c r="K4399" s="822" t="s">
        <v>1100</v>
      </c>
      <c r="L4399" s="825">
        <v>0</v>
      </c>
      <c r="M4399" s="825">
        <v>0</v>
      </c>
      <c r="N4399" s="822">
        <v>7</v>
      </c>
      <c r="O4399" s="826">
        <v>3</v>
      </c>
      <c r="P4399" s="825">
        <v>0</v>
      </c>
      <c r="Q4399" s="827"/>
      <c r="R4399" s="822">
        <v>3</v>
      </c>
      <c r="S4399" s="827">
        <v>0.42857142857142855</v>
      </c>
      <c r="T4399" s="826">
        <v>1.5</v>
      </c>
      <c r="U4399" s="828">
        <v>0.5</v>
      </c>
    </row>
    <row r="4400" spans="1:21" ht="14.45" customHeight="1" x14ac:dyDescent="0.2">
      <c r="A4400" s="821">
        <v>21</v>
      </c>
      <c r="B4400" s="822" t="s">
        <v>3465</v>
      </c>
      <c r="C4400" s="822" t="s">
        <v>3473</v>
      </c>
      <c r="D4400" s="823" t="s">
        <v>6114</v>
      </c>
      <c r="E4400" s="824" t="s">
        <v>3500</v>
      </c>
      <c r="F4400" s="822" t="s">
        <v>3466</v>
      </c>
      <c r="G4400" s="822" t="s">
        <v>3845</v>
      </c>
      <c r="H4400" s="822" t="s">
        <v>662</v>
      </c>
      <c r="I4400" s="822" t="s">
        <v>3263</v>
      </c>
      <c r="J4400" s="822" t="s">
        <v>1143</v>
      </c>
      <c r="K4400" s="822" t="s">
        <v>3264</v>
      </c>
      <c r="L4400" s="825">
        <v>773.45</v>
      </c>
      <c r="M4400" s="825">
        <v>1546.9</v>
      </c>
      <c r="N4400" s="822">
        <v>2</v>
      </c>
      <c r="O4400" s="826">
        <v>1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21</v>
      </c>
      <c r="B4401" s="822" t="s">
        <v>3465</v>
      </c>
      <c r="C4401" s="822" t="s">
        <v>3473</v>
      </c>
      <c r="D4401" s="823" t="s">
        <v>6114</v>
      </c>
      <c r="E4401" s="824" t="s">
        <v>3500</v>
      </c>
      <c r="F4401" s="822" t="s">
        <v>3466</v>
      </c>
      <c r="G4401" s="822" t="s">
        <v>3846</v>
      </c>
      <c r="H4401" s="822" t="s">
        <v>329</v>
      </c>
      <c r="I4401" s="822" t="s">
        <v>3847</v>
      </c>
      <c r="J4401" s="822" t="s">
        <v>1761</v>
      </c>
      <c r="K4401" s="822" t="s">
        <v>3848</v>
      </c>
      <c r="L4401" s="825">
        <v>42.14</v>
      </c>
      <c r="M4401" s="825">
        <v>210.7</v>
      </c>
      <c r="N4401" s="822">
        <v>5</v>
      </c>
      <c r="O4401" s="826">
        <v>5</v>
      </c>
      <c r="P4401" s="825">
        <v>84.28</v>
      </c>
      <c r="Q4401" s="827">
        <v>0.4</v>
      </c>
      <c r="R4401" s="822">
        <v>2</v>
      </c>
      <c r="S4401" s="827">
        <v>0.4</v>
      </c>
      <c r="T4401" s="826">
        <v>2</v>
      </c>
      <c r="U4401" s="828">
        <v>0.4</v>
      </c>
    </row>
    <row r="4402" spans="1:21" ht="14.45" customHeight="1" x14ac:dyDescent="0.2">
      <c r="A4402" s="821">
        <v>21</v>
      </c>
      <c r="B4402" s="822" t="s">
        <v>3465</v>
      </c>
      <c r="C4402" s="822" t="s">
        <v>3473</v>
      </c>
      <c r="D4402" s="823" t="s">
        <v>6114</v>
      </c>
      <c r="E4402" s="824" t="s">
        <v>3500</v>
      </c>
      <c r="F4402" s="822" t="s">
        <v>3466</v>
      </c>
      <c r="G4402" s="822" t="s">
        <v>3852</v>
      </c>
      <c r="H4402" s="822" t="s">
        <v>329</v>
      </c>
      <c r="I4402" s="822" t="s">
        <v>3853</v>
      </c>
      <c r="J4402" s="822" t="s">
        <v>900</v>
      </c>
      <c r="K4402" s="822" t="s">
        <v>3854</v>
      </c>
      <c r="L4402" s="825">
        <v>25.53</v>
      </c>
      <c r="M4402" s="825">
        <v>76.59</v>
      </c>
      <c r="N4402" s="822">
        <v>3</v>
      </c>
      <c r="O4402" s="826">
        <v>2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21</v>
      </c>
      <c r="B4403" s="822" t="s">
        <v>3465</v>
      </c>
      <c r="C4403" s="822" t="s">
        <v>3473</v>
      </c>
      <c r="D4403" s="823" t="s">
        <v>6114</v>
      </c>
      <c r="E4403" s="824" t="s">
        <v>3500</v>
      </c>
      <c r="F4403" s="822" t="s">
        <v>3466</v>
      </c>
      <c r="G4403" s="822" t="s">
        <v>3857</v>
      </c>
      <c r="H4403" s="822" t="s">
        <v>662</v>
      </c>
      <c r="I4403" s="822" t="s">
        <v>3858</v>
      </c>
      <c r="J4403" s="822" t="s">
        <v>3859</v>
      </c>
      <c r="K4403" s="822" t="s">
        <v>3860</v>
      </c>
      <c r="L4403" s="825">
        <v>1651.16</v>
      </c>
      <c r="M4403" s="825">
        <v>4953.4800000000005</v>
      </c>
      <c r="N4403" s="822">
        <v>3</v>
      </c>
      <c r="O4403" s="826">
        <v>3</v>
      </c>
      <c r="P4403" s="825">
        <v>1651.16</v>
      </c>
      <c r="Q4403" s="827">
        <v>0.33333333333333331</v>
      </c>
      <c r="R4403" s="822">
        <v>1</v>
      </c>
      <c r="S4403" s="827">
        <v>0.33333333333333331</v>
      </c>
      <c r="T4403" s="826">
        <v>1</v>
      </c>
      <c r="U4403" s="828">
        <v>0.33333333333333331</v>
      </c>
    </row>
    <row r="4404" spans="1:21" ht="14.45" customHeight="1" x14ac:dyDescent="0.2">
      <c r="A4404" s="821">
        <v>21</v>
      </c>
      <c r="B4404" s="822" t="s">
        <v>3465</v>
      </c>
      <c r="C4404" s="822" t="s">
        <v>3473</v>
      </c>
      <c r="D4404" s="823" t="s">
        <v>6114</v>
      </c>
      <c r="E4404" s="824" t="s">
        <v>3500</v>
      </c>
      <c r="F4404" s="822" t="s">
        <v>3466</v>
      </c>
      <c r="G4404" s="822" t="s">
        <v>3857</v>
      </c>
      <c r="H4404" s="822" t="s">
        <v>662</v>
      </c>
      <c r="I4404" s="822" t="s">
        <v>4367</v>
      </c>
      <c r="J4404" s="822" t="s">
        <v>3859</v>
      </c>
      <c r="K4404" s="822" t="s">
        <v>4368</v>
      </c>
      <c r="L4404" s="825">
        <v>247.67</v>
      </c>
      <c r="M4404" s="825">
        <v>247.67</v>
      </c>
      <c r="N4404" s="822">
        <v>1</v>
      </c>
      <c r="O4404" s="826">
        <v>1</v>
      </c>
      <c r="P4404" s="825">
        <v>247.67</v>
      </c>
      <c r="Q4404" s="827">
        <v>1</v>
      </c>
      <c r="R4404" s="822">
        <v>1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21</v>
      </c>
      <c r="B4405" s="822" t="s">
        <v>3465</v>
      </c>
      <c r="C4405" s="822" t="s">
        <v>3473</v>
      </c>
      <c r="D4405" s="823" t="s">
        <v>6114</v>
      </c>
      <c r="E4405" s="824" t="s">
        <v>3500</v>
      </c>
      <c r="F4405" s="822" t="s">
        <v>3466</v>
      </c>
      <c r="G4405" s="822" t="s">
        <v>5618</v>
      </c>
      <c r="H4405" s="822" t="s">
        <v>329</v>
      </c>
      <c r="I4405" s="822" t="s">
        <v>5997</v>
      </c>
      <c r="J4405" s="822" t="s">
        <v>2129</v>
      </c>
      <c r="K4405" s="822" t="s">
        <v>3785</v>
      </c>
      <c r="L4405" s="825">
        <v>22.5</v>
      </c>
      <c r="M4405" s="825">
        <v>22.5</v>
      </c>
      <c r="N4405" s="822">
        <v>1</v>
      </c>
      <c r="O4405" s="826">
        <v>0.5</v>
      </c>
      <c r="P4405" s="825">
        <v>22.5</v>
      </c>
      <c r="Q4405" s="827">
        <v>1</v>
      </c>
      <c r="R4405" s="822">
        <v>1</v>
      </c>
      <c r="S4405" s="827">
        <v>1</v>
      </c>
      <c r="T4405" s="826">
        <v>0.5</v>
      </c>
      <c r="U4405" s="828">
        <v>1</v>
      </c>
    </row>
    <row r="4406" spans="1:21" ht="14.45" customHeight="1" x14ac:dyDescent="0.2">
      <c r="A4406" s="821">
        <v>21</v>
      </c>
      <c r="B4406" s="822" t="s">
        <v>3465</v>
      </c>
      <c r="C4406" s="822" t="s">
        <v>3473</v>
      </c>
      <c r="D4406" s="823" t="s">
        <v>6114</v>
      </c>
      <c r="E4406" s="824" t="s">
        <v>3500</v>
      </c>
      <c r="F4406" s="822" t="s">
        <v>3466</v>
      </c>
      <c r="G4406" s="822" t="s">
        <v>3900</v>
      </c>
      <c r="H4406" s="822" t="s">
        <v>329</v>
      </c>
      <c r="I4406" s="822" t="s">
        <v>3901</v>
      </c>
      <c r="J4406" s="822" t="s">
        <v>673</v>
      </c>
      <c r="K4406" s="822" t="s">
        <v>3902</v>
      </c>
      <c r="L4406" s="825">
        <v>73.150000000000006</v>
      </c>
      <c r="M4406" s="825">
        <v>73.150000000000006</v>
      </c>
      <c r="N4406" s="822">
        <v>1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21</v>
      </c>
      <c r="B4407" s="822" t="s">
        <v>3465</v>
      </c>
      <c r="C4407" s="822" t="s">
        <v>3473</v>
      </c>
      <c r="D4407" s="823" t="s">
        <v>6114</v>
      </c>
      <c r="E4407" s="824" t="s">
        <v>3500</v>
      </c>
      <c r="F4407" s="822" t="s">
        <v>3466</v>
      </c>
      <c r="G4407" s="822" t="s">
        <v>3905</v>
      </c>
      <c r="H4407" s="822" t="s">
        <v>662</v>
      </c>
      <c r="I4407" s="822" t="s">
        <v>2663</v>
      </c>
      <c r="J4407" s="822" t="s">
        <v>1590</v>
      </c>
      <c r="K4407" s="822" t="s">
        <v>2664</v>
      </c>
      <c r="L4407" s="825">
        <v>0</v>
      </c>
      <c r="M4407" s="825">
        <v>0</v>
      </c>
      <c r="N4407" s="822">
        <v>1</v>
      </c>
      <c r="O4407" s="826">
        <v>0.5</v>
      </c>
      <c r="P4407" s="825">
        <v>0</v>
      </c>
      <c r="Q4407" s="827"/>
      <c r="R4407" s="822">
        <v>1</v>
      </c>
      <c r="S4407" s="827">
        <v>1</v>
      </c>
      <c r="T4407" s="826">
        <v>0.5</v>
      </c>
      <c r="U4407" s="828">
        <v>1</v>
      </c>
    </row>
    <row r="4408" spans="1:21" ht="14.45" customHeight="1" x14ac:dyDescent="0.2">
      <c r="A4408" s="821">
        <v>21</v>
      </c>
      <c r="B4408" s="822" t="s">
        <v>3465</v>
      </c>
      <c r="C4408" s="822" t="s">
        <v>3473</v>
      </c>
      <c r="D4408" s="823" t="s">
        <v>6114</v>
      </c>
      <c r="E4408" s="824" t="s">
        <v>3500</v>
      </c>
      <c r="F4408" s="822" t="s">
        <v>3466</v>
      </c>
      <c r="G4408" s="822" t="s">
        <v>3908</v>
      </c>
      <c r="H4408" s="822" t="s">
        <v>662</v>
      </c>
      <c r="I4408" s="822" t="s">
        <v>3050</v>
      </c>
      <c r="J4408" s="822" t="s">
        <v>3048</v>
      </c>
      <c r="K4408" s="822" t="s">
        <v>3051</v>
      </c>
      <c r="L4408" s="825">
        <v>109.89</v>
      </c>
      <c r="M4408" s="825">
        <v>219.78</v>
      </c>
      <c r="N4408" s="822">
        <v>2</v>
      </c>
      <c r="O4408" s="826">
        <v>1</v>
      </c>
      <c r="P4408" s="825">
        <v>219.78</v>
      </c>
      <c r="Q4408" s="827">
        <v>1</v>
      </c>
      <c r="R4408" s="822">
        <v>2</v>
      </c>
      <c r="S4408" s="827">
        <v>1</v>
      </c>
      <c r="T4408" s="826">
        <v>1</v>
      </c>
      <c r="U4408" s="828">
        <v>1</v>
      </c>
    </row>
    <row r="4409" spans="1:21" ht="14.45" customHeight="1" x14ac:dyDescent="0.2">
      <c r="A4409" s="821">
        <v>21</v>
      </c>
      <c r="B4409" s="822" t="s">
        <v>3465</v>
      </c>
      <c r="C4409" s="822" t="s">
        <v>3473</v>
      </c>
      <c r="D4409" s="823" t="s">
        <v>6114</v>
      </c>
      <c r="E4409" s="824" t="s">
        <v>3500</v>
      </c>
      <c r="F4409" s="822" t="s">
        <v>3466</v>
      </c>
      <c r="G4409" s="822" t="s">
        <v>3914</v>
      </c>
      <c r="H4409" s="822" t="s">
        <v>329</v>
      </c>
      <c r="I4409" s="822" t="s">
        <v>3918</v>
      </c>
      <c r="J4409" s="822" t="s">
        <v>972</v>
      </c>
      <c r="K4409" s="822" t="s">
        <v>973</v>
      </c>
      <c r="L4409" s="825">
        <v>0</v>
      </c>
      <c r="M4409" s="825">
        <v>0</v>
      </c>
      <c r="N4409" s="822">
        <v>2</v>
      </c>
      <c r="O4409" s="826">
        <v>0.5</v>
      </c>
      <c r="P4409" s="825">
        <v>0</v>
      </c>
      <c r="Q4409" s="827"/>
      <c r="R4409" s="822">
        <v>2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21</v>
      </c>
      <c r="B4410" s="822" t="s">
        <v>3465</v>
      </c>
      <c r="C4410" s="822" t="s">
        <v>3473</v>
      </c>
      <c r="D4410" s="823" t="s">
        <v>6114</v>
      </c>
      <c r="E4410" s="824" t="s">
        <v>3500</v>
      </c>
      <c r="F4410" s="822" t="s">
        <v>3466</v>
      </c>
      <c r="G4410" s="822" t="s">
        <v>3919</v>
      </c>
      <c r="H4410" s="822" t="s">
        <v>662</v>
      </c>
      <c r="I4410" s="822" t="s">
        <v>3920</v>
      </c>
      <c r="J4410" s="822" t="s">
        <v>3921</v>
      </c>
      <c r="K4410" s="822" t="s">
        <v>776</v>
      </c>
      <c r="L4410" s="825">
        <v>219.25</v>
      </c>
      <c r="M4410" s="825">
        <v>6796.75</v>
      </c>
      <c r="N4410" s="822">
        <v>31</v>
      </c>
      <c r="O4410" s="826">
        <v>11.5</v>
      </c>
      <c r="P4410" s="825">
        <v>4823.5</v>
      </c>
      <c r="Q4410" s="827">
        <v>0.70967741935483875</v>
      </c>
      <c r="R4410" s="822">
        <v>22</v>
      </c>
      <c r="S4410" s="827">
        <v>0.70967741935483875</v>
      </c>
      <c r="T4410" s="826">
        <v>8.5</v>
      </c>
      <c r="U4410" s="828">
        <v>0.73913043478260865</v>
      </c>
    </row>
    <row r="4411" spans="1:21" ht="14.45" customHeight="1" x14ac:dyDescent="0.2">
      <c r="A4411" s="821">
        <v>21</v>
      </c>
      <c r="B4411" s="822" t="s">
        <v>3465</v>
      </c>
      <c r="C4411" s="822" t="s">
        <v>3473</v>
      </c>
      <c r="D4411" s="823" t="s">
        <v>6114</v>
      </c>
      <c r="E4411" s="824" t="s">
        <v>3500</v>
      </c>
      <c r="F4411" s="822" t="s">
        <v>3466</v>
      </c>
      <c r="G4411" s="822" t="s">
        <v>3919</v>
      </c>
      <c r="H4411" s="822" t="s">
        <v>329</v>
      </c>
      <c r="I4411" s="822" t="s">
        <v>3922</v>
      </c>
      <c r="J4411" s="822" t="s">
        <v>3921</v>
      </c>
      <c r="K4411" s="822" t="s">
        <v>1989</v>
      </c>
      <c r="L4411" s="825">
        <v>513.70000000000005</v>
      </c>
      <c r="M4411" s="825">
        <v>1541.1000000000001</v>
      </c>
      <c r="N4411" s="822">
        <v>3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21</v>
      </c>
      <c r="B4412" s="822" t="s">
        <v>3465</v>
      </c>
      <c r="C4412" s="822" t="s">
        <v>3473</v>
      </c>
      <c r="D4412" s="823" t="s">
        <v>6114</v>
      </c>
      <c r="E4412" s="824" t="s">
        <v>3500</v>
      </c>
      <c r="F4412" s="822" t="s">
        <v>3466</v>
      </c>
      <c r="G4412" s="822" t="s">
        <v>3927</v>
      </c>
      <c r="H4412" s="822" t="s">
        <v>329</v>
      </c>
      <c r="I4412" s="822" t="s">
        <v>3928</v>
      </c>
      <c r="J4412" s="822" t="s">
        <v>1116</v>
      </c>
      <c r="K4412" s="822" t="s">
        <v>1117</v>
      </c>
      <c r="L4412" s="825">
        <v>0</v>
      </c>
      <c r="M4412" s="825">
        <v>0</v>
      </c>
      <c r="N4412" s="822">
        <v>2</v>
      </c>
      <c r="O4412" s="826">
        <v>1</v>
      </c>
      <c r="P4412" s="825">
        <v>0</v>
      </c>
      <c r="Q4412" s="827"/>
      <c r="R4412" s="822">
        <v>2</v>
      </c>
      <c r="S4412" s="827">
        <v>1</v>
      </c>
      <c r="T4412" s="826">
        <v>1</v>
      </c>
      <c r="U4412" s="828">
        <v>1</v>
      </c>
    </row>
    <row r="4413" spans="1:21" ht="14.45" customHeight="1" x14ac:dyDescent="0.2">
      <c r="A4413" s="821">
        <v>21</v>
      </c>
      <c r="B4413" s="822" t="s">
        <v>3465</v>
      </c>
      <c r="C4413" s="822" t="s">
        <v>3473</v>
      </c>
      <c r="D4413" s="823" t="s">
        <v>6114</v>
      </c>
      <c r="E4413" s="824" t="s">
        <v>3500</v>
      </c>
      <c r="F4413" s="822" t="s">
        <v>3466</v>
      </c>
      <c r="G4413" s="822" t="s">
        <v>5998</v>
      </c>
      <c r="H4413" s="822" t="s">
        <v>329</v>
      </c>
      <c r="I4413" s="822" t="s">
        <v>5999</v>
      </c>
      <c r="J4413" s="822" t="s">
        <v>6000</v>
      </c>
      <c r="K4413" s="822" t="s">
        <v>6001</v>
      </c>
      <c r="L4413" s="825">
        <v>303.42</v>
      </c>
      <c r="M4413" s="825">
        <v>303.42</v>
      </c>
      <c r="N4413" s="822">
        <v>1</v>
      </c>
      <c r="O4413" s="826">
        <v>0.5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21</v>
      </c>
      <c r="B4414" s="822" t="s">
        <v>3465</v>
      </c>
      <c r="C4414" s="822" t="s">
        <v>3473</v>
      </c>
      <c r="D4414" s="823" t="s">
        <v>6114</v>
      </c>
      <c r="E4414" s="824" t="s">
        <v>3500</v>
      </c>
      <c r="F4414" s="822" t="s">
        <v>3466</v>
      </c>
      <c r="G4414" s="822" t="s">
        <v>4232</v>
      </c>
      <c r="H4414" s="822" t="s">
        <v>329</v>
      </c>
      <c r="I4414" s="822" t="s">
        <v>4233</v>
      </c>
      <c r="J4414" s="822" t="s">
        <v>2834</v>
      </c>
      <c r="K4414" s="822" t="s">
        <v>4234</v>
      </c>
      <c r="L4414" s="825">
        <v>32.869999999999997</v>
      </c>
      <c r="M4414" s="825">
        <v>32.869999999999997</v>
      </c>
      <c r="N4414" s="822">
        <v>1</v>
      </c>
      <c r="O4414" s="826">
        <v>0.5</v>
      </c>
      <c r="P4414" s="825">
        <v>32.869999999999997</v>
      </c>
      <c r="Q4414" s="827">
        <v>1</v>
      </c>
      <c r="R4414" s="822">
        <v>1</v>
      </c>
      <c r="S4414" s="827">
        <v>1</v>
      </c>
      <c r="T4414" s="826">
        <v>0.5</v>
      </c>
      <c r="U4414" s="828">
        <v>1</v>
      </c>
    </row>
    <row r="4415" spans="1:21" ht="14.45" customHeight="1" x14ac:dyDescent="0.2">
      <c r="A4415" s="821">
        <v>21</v>
      </c>
      <c r="B4415" s="822" t="s">
        <v>3465</v>
      </c>
      <c r="C4415" s="822" t="s">
        <v>3473</v>
      </c>
      <c r="D4415" s="823" t="s">
        <v>6114</v>
      </c>
      <c r="E4415" s="824" t="s">
        <v>3500</v>
      </c>
      <c r="F4415" s="822" t="s">
        <v>3466</v>
      </c>
      <c r="G4415" s="822" t="s">
        <v>3530</v>
      </c>
      <c r="H4415" s="822" t="s">
        <v>329</v>
      </c>
      <c r="I4415" s="822" t="s">
        <v>3531</v>
      </c>
      <c r="J4415" s="822" t="s">
        <v>862</v>
      </c>
      <c r="K4415" s="822" t="s">
        <v>3532</v>
      </c>
      <c r="L4415" s="825">
        <v>53.57</v>
      </c>
      <c r="M4415" s="825">
        <v>1607.1000000000006</v>
      </c>
      <c r="N4415" s="822">
        <v>30</v>
      </c>
      <c r="O4415" s="826">
        <v>18.5</v>
      </c>
      <c r="P4415" s="825">
        <v>1071.4000000000005</v>
      </c>
      <c r="Q4415" s="827">
        <v>0.66666666666666674</v>
      </c>
      <c r="R4415" s="822">
        <v>20</v>
      </c>
      <c r="S4415" s="827">
        <v>0.66666666666666663</v>
      </c>
      <c r="T4415" s="826">
        <v>13</v>
      </c>
      <c r="U4415" s="828">
        <v>0.70270270270270274</v>
      </c>
    </row>
    <row r="4416" spans="1:21" ht="14.45" customHeight="1" x14ac:dyDescent="0.2">
      <c r="A4416" s="821">
        <v>21</v>
      </c>
      <c r="B4416" s="822" t="s">
        <v>3465</v>
      </c>
      <c r="C4416" s="822" t="s">
        <v>3473</v>
      </c>
      <c r="D4416" s="823" t="s">
        <v>6114</v>
      </c>
      <c r="E4416" s="824" t="s">
        <v>3500</v>
      </c>
      <c r="F4416" s="822" t="s">
        <v>3466</v>
      </c>
      <c r="G4416" s="822" t="s">
        <v>4406</v>
      </c>
      <c r="H4416" s="822" t="s">
        <v>662</v>
      </c>
      <c r="I4416" s="822" t="s">
        <v>2752</v>
      </c>
      <c r="J4416" s="822" t="s">
        <v>757</v>
      </c>
      <c r="K4416" s="822" t="s">
        <v>758</v>
      </c>
      <c r="L4416" s="825">
        <v>38.04</v>
      </c>
      <c r="M4416" s="825">
        <v>38.04</v>
      </c>
      <c r="N4416" s="822">
        <v>1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21</v>
      </c>
      <c r="B4417" s="822" t="s">
        <v>3465</v>
      </c>
      <c r="C4417" s="822" t="s">
        <v>3473</v>
      </c>
      <c r="D4417" s="823" t="s">
        <v>6114</v>
      </c>
      <c r="E4417" s="824" t="s">
        <v>3500</v>
      </c>
      <c r="F4417" s="822" t="s">
        <v>3466</v>
      </c>
      <c r="G4417" s="822" t="s">
        <v>3533</v>
      </c>
      <c r="H4417" s="822" t="s">
        <v>662</v>
      </c>
      <c r="I4417" s="822" t="s">
        <v>2703</v>
      </c>
      <c r="J4417" s="822" t="s">
        <v>1021</v>
      </c>
      <c r="K4417" s="822" t="s">
        <v>2704</v>
      </c>
      <c r="L4417" s="825">
        <v>1385.62</v>
      </c>
      <c r="M4417" s="825">
        <v>12470.58</v>
      </c>
      <c r="N4417" s="822">
        <v>9</v>
      </c>
      <c r="O4417" s="826">
        <v>3</v>
      </c>
      <c r="P4417" s="825">
        <v>2771.24</v>
      </c>
      <c r="Q4417" s="827">
        <v>0.22222222222222221</v>
      </c>
      <c r="R4417" s="822">
        <v>2</v>
      </c>
      <c r="S4417" s="827">
        <v>0.22222222222222221</v>
      </c>
      <c r="T4417" s="826">
        <v>1</v>
      </c>
      <c r="U4417" s="828">
        <v>0.33333333333333331</v>
      </c>
    </row>
    <row r="4418" spans="1:21" ht="14.45" customHeight="1" x14ac:dyDescent="0.2">
      <c r="A4418" s="821">
        <v>21</v>
      </c>
      <c r="B4418" s="822" t="s">
        <v>3465</v>
      </c>
      <c r="C4418" s="822" t="s">
        <v>3473</v>
      </c>
      <c r="D4418" s="823" t="s">
        <v>6114</v>
      </c>
      <c r="E4418" s="824" t="s">
        <v>3500</v>
      </c>
      <c r="F4418" s="822" t="s">
        <v>3466</v>
      </c>
      <c r="G4418" s="822" t="s">
        <v>3533</v>
      </c>
      <c r="H4418" s="822" t="s">
        <v>662</v>
      </c>
      <c r="I4418" s="822" t="s">
        <v>2710</v>
      </c>
      <c r="J4418" s="822" t="s">
        <v>1016</v>
      </c>
      <c r="K4418" s="822" t="s">
        <v>2711</v>
      </c>
      <c r="L4418" s="825">
        <v>736.33</v>
      </c>
      <c r="M4418" s="825">
        <v>2208.9900000000002</v>
      </c>
      <c r="N4418" s="822">
        <v>3</v>
      </c>
      <c r="O4418" s="826">
        <v>0.5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21</v>
      </c>
      <c r="B4419" s="822" t="s">
        <v>3465</v>
      </c>
      <c r="C4419" s="822" t="s">
        <v>3473</v>
      </c>
      <c r="D4419" s="823" t="s">
        <v>6114</v>
      </c>
      <c r="E4419" s="824" t="s">
        <v>3500</v>
      </c>
      <c r="F4419" s="822" t="s">
        <v>3466</v>
      </c>
      <c r="G4419" s="822" t="s">
        <v>3533</v>
      </c>
      <c r="H4419" s="822" t="s">
        <v>662</v>
      </c>
      <c r="I4419" s="822" t="s">
        <v>2710</v>
      </c>
      <c r="J4419" s="822" t="s">
        <v>1016</v>
      </c>
      <c r="K4419" s="822" t="s">
        <v>2711</v>
      </c>
      <c r="L4419" s="825">
        <v>633.49</v>
      </c>
      <c r="M4419" s="825">
        <v>3167.45</v>
      </c>
      <c r="N4419" s="822">
        <v>5</v>
      </c>
      <c r="O4419" s="826">
        <v>1.5</v>
      </c>
      <c r="P4419" s="825">
        <v>1266.98</v>
      </c>
      <c r="Q4419" s="827">
        <v>0.4</v>
      </c>
      <c r="R4419" s="822">
        <v>2</v>
      </c>
      <c r="S4419" s="827">
        <v>0.4</v>
      </c>
      <c r="T4419" s="826">
        <v>1</v>
      </c>
      <c r="U4419" s="828">
        <v>0.66666666666666663</v>
      </c>
    </row>
    <row r="4420" spans="1:21" ht="14.45" customHeight="1" x14ac:dyDescent="0.2">
      <c r="A4420" s="821">
        <v>21</v>
      </c>
      <c r="B4420" s="822" t="s">
        <v>3465</v>
      </c>
      <c r="C4420" s="822" t="s">
        <v>3473</v>
      </c>
      <c r="D4420" s="823" t="s">
        <v>6114</v>
      </c>
      <c r="E4420" s="824" t="s">
        <v>3500</v>
      </c>
      <c r="F4420" s="822" t="s">
        <v>3466</v>
      </c>
      <c r="G4420" s="822" t="s">
        <v>3533</v>
      </c>
      <c r="H4420" s="822" t="s">
        <v>662</v>
      </c>
      <c r="I4420" s="822" t="s">
        <v>2714</v>
      </c>
      <c r="J4420" s="822" t="s">
        <v>1016</v>
      </c>
      <c r="K4420" s="822" t="s">
        <v>1018</v>
      </c>
      <c r="L4420" s="825">
        <v>490.89</v>
      </c>
      <c r="M4420" s="825">
        <v>490.89</v>
      </c>
      <c r="N4420" s="822">
        <v>1</v>
      </c>
      <c r="O4420" s="826">
        <v>1</v>
      </c>
      <c r="P4420" s="825">
        <v>490.89</v>
      </c>
      <c r="Q4420" s="827">
        <v>1</v>
      </c>
      <c r="R4420" s="822">
        <v>1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21</v>
      </c>
      <c r="B4421" s="822" t="s">
        <v>3465</v>
      </c>
      <c r="C4421" s="822" t="s">
        <v>3473</v>
      </c>
      <c r="D4421" s="823" t="s">
        <v>6114</v>
      </c>
      <c r="E4421" s="824" t="s">
        <v>3500</v>
      </c>
      <c r="F4421" s="822" t="s">
        <v>3466</v>
      </c>
      <c r="G4421" s="822" t="s">
        <v>3533</v>
      </c>
      <c r="H4421" s="822" t="s">
        <v>662</v>
      </c>
      <c r="I4421" s="822" t="s">
        <v>2705</v>
      </c>
      <c r="J4421" s="822" t="s">
        <v>1021</v>
      </c>
      <c r="K4421" s="822" t="s">
        <v>2706</v>
      </c>
      <c r="L4421" s="825">
        <v>1847.49</v>
      </c>
      <c r="M4421" s="825">
        <v>7389.96</v>
      </c>
      <c r="N4421" s="822">
        <v>4</v>
      </c>
      <c r="O4421" s="826">
        <v>1.5</v>
      </c>
      <c r="P4421" s="825">
        <v>3694.98</v>
      </c>
      <c r="Q4421" s="827">
        <v>0.5</v>
      </c>
      <c r="R4421" s="822">
        <v>2</v>
      </c>
      <c r="S4421" s="827">
        <v>0.5</v>
      </c>
      <c r="T4421" s="826">
        <v>0.5</v>
      </c>
      <c r="U4421" s="828">
        <v>0.33333333333333331</v>
      </c>
    </row>
    <row r="4422" spans="1:21" ht="14.45" customHeight="1" x14ac:dyDescent="0.2">
      <c r="A4422" s="821">
        <v>21</v>
      </c>
      <c r="B4422" s="822" t="s">
        <v>3465</v>
      </c>
      <c r="C4422" s="822" t="s">
        <v>3473</v>
      </c>
      <c r="D4422" s="823" t="s">
        <v>6114</v>
      </c>
      <c r="E4422" s="824" t="s">
        <v>3500</v>
      </c>
      <c r="F4422" s="822" t="s">
        <v>3466</v>
      </c>
      <c r="G4422" s="822" t="s">
        <v>3533</v>
      </c>
      <c r="H4422" s="822" t="s">
        <v>662</v>
      </c>
      <c r="I4422" s="822" t="s">
        <v>2709</v>
      </c>
      <c r="J4422" s="822" t="s">
        <v>1016</v>
      </c>
      <c r="K4422" s="822" t="s">
        <v>1017</v>
      </c>
      <c r="L4422" s="825">
        <v>923.74</v>
      </c>
      <c r="M4422" s="825">
        <v>2771.2200000000003</v>
      </c>
      <c r="N4422" s="822">
        <v>3</v>
      </c>
      <c r="O4422" s="826">
        <v>1.5</v>
      </c>
      <c r="P4422" s="825">
        <v>923.74</v>
      </c>
      <c r="Q4422" s="827">
        <v>0.33333333333333331</v>
      </c>
      <c r="R4422" s="822">
        <v>1</v>
      </c>
      <c r="S4422" s="827">
        <v>0.33333333333333331</v>
      </c>
      <c r="T4422" s="826">
        <v>0.5</v>
      </c>
      <c r="U4422" s="828">
        <v>0.33333333333333331</v>
      </c>
    </row>
    <row r="4423" spans="1:21" ht="14.45" customHeight="1" x14ac:dyDescent="0.2">
      <c r="A4423" s="821">
        <v>21</v>
      </c>
      <c r="B4423" s="822" t="s">
        <v>3465</v>
      </c>
      <c r="C4423" s="822" t="s">
        <v>3473</v>
      </c>
      <c r="D4423" s="823" t="s">
        <v>6114</v>
      </c>
      <c r="E4423" s="824" t="s">
        <v>3500</v>
      </c>
      <c r="F4423" s="822" t="s">
        <v>3466</v>
      </c>
      <c r="G4423" s="822" t="s">
        <v>4565</v>
      </c>
      <c r="H4423" s="822" t="s">
        <v>329</v>
      </c>
      <c r="I4423" s="822" t="s">
        <v>4566</v>
      </c>
      <c r="J4423" s="822" t="s">
        <v>4567</v>
      </c>
      <c r="K4423" s="822" t="s">
        <v>1315</v>
      </c>
      <c r="L4423" s="825">
        <v>32.76</v>
      </c>
      <c r="M4423" s="825">
        <v>32.76</v>
      </c>
      <c r="N4423" s="822">
        <v>1</v>
      </c>
      <c r="O4423" s="826">
        <v>1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21</v>
      </c>
      <c r="B4424" s="822" t="s">
        <v>3465</v>
      </c>
      <c r="C4424" s="822" t="s">
        <v>3473</v>
      </c>
      <c r="D4424" s="823" t="s">
        <v>6114</v>
      </c>
      <c r="E4424" s="824" t="s">
        <v>3500</v>
      </c>
      <c r="F4424" s="822" t="s">
        <v>3466</v>
      </c>
      <c r="G4424" s="822" t="s">
        <v>6002</v>
      </c>
      <c r="H4424" s="822" t="s">
        <v>329</v>
      </c>
      <c r="I4424" s="822" t="s">
        <v>6003</v>
      </c>
      <c r="J4424" s="822" t="s">
        <v>1499</v>
      </c>
      <c r="K4424" s="822" t="s">
        <v>1500</v>
      </c>
      <c r="L4424" s="825">
        <v>75.67</v>
      </c>
      <c r="M4424" s="825">
        <v>151.34</v>
      </c>
      <c r="N4424" s="822">
        <v>2</v>
      </c>
      <c r="O4424" s="826">
        <v>0.5</v>
      </c>
      <c r="P4424" s="825">
        <v>151.34</v>
      </c>
      <c r="Q4424" s="827">
        <v>1</v>
      </c>
      <c r="R4424" s="822">
        <v>2</v>
      </c>
      <c r="S4424" s="827">
        <v>1</v>
      </c>
      <c r="T4424" s="826">
        <v>0.5</v>
      </c>
      <c r="U4424" s="828">
        <v>1</v>
      </c>
    </row>
    <row r="4425" spans="1:21" ht="14.45" customHeight="1" x14ac:dyDescent="0.2">
      <c r="A4425" s="821">
        <v>21</v>
      </c>
      <c r="B4425" s="822" t="s">
        <v>3465</v>
      </c>
      <c r="C4425" s="822" t="s">
        <v>3473</v>
      </c>
      <c r="D4425" s="823" t="s">
        <v>6114</v>
      </c>
      <c r="E4425" s="824" t="s">
        <v>3500</v>
      </c>
      <c r="F4425" s="822" t="s">
        <v>3466</v>
      </c>
      <c r="G4425" s="822" t="s">
        <v>3964</v>
      </c>
      <c r="H4425" s="822" t="s">
        <v>329</v>
      </c>
      <c r="I4425" s="822" t="s">
        <v>3968</v>
      </c>
      <c r="J4425" s="822" t="s">
        <v>1329</v>
      </c>
      <c r="K4425" s="822" t="s">
        <v>3969</v>
      </c>
      <c r="L4425" s="825">
        <v>35.25</v>
      </c>
      <c r="M4425" s="825">
        <v>70.5</v>
      </c>
      <c r="N4425" s="822">
        <v>2</v>
      </c>
      <c r="O4425" s="826">
        <v>0.5</v>
      </c>
      <c r="P4425" s="825">
        <v>70.5</v>
      </c>
      <c r="Q4425" s="827">
        <v>1</v>
      </c>
      <c r="R4425" s="822">
        <v>2</v>
      </c>
      <c r="S4425" s="827">
        <v>1</v>
      </c>
      <c r="T4425" s="826">
        <v>0.5</v>
      </c>
      <c r="U4425" s="828">
        <v>1</v>
      </c>
    </row>
    <row r="4426" spans="1:21" ht="14.45" customHeight="1" x14ac:dyDescent="0.2">
      <c r="A4426" s="821">
        <v>21</v>
      </c>
      <c r="B4426" s="822" t="s">
        <v>3465</v>
      </c>
      <c r="C4426" s="822" t="s">
        <v>3473</v>
      </c>
      <c r="D4426" s="823" t="s">
        <v>6114</v>
      </c>
      <c r="E4426" s="824" t="s">
        <v>3500</v>
      </c>
      <c r="F4426" s="822" t="s">
        <v>3466</v>
      </c>
      <c r="G4426" s="822" t="s">
        <v>3970</v>
      </c>
      <c r="H4426" s="822" t="s">
        <v>329</v>
      </c>
      <c r="I4426" s="822" t="s">
        <v>3971</v>
      </c>
      <c r="J4426" s="822" t="s">
        <v>3972</v>
      </c>
      <c r="K4426" s="822" t="s">
        <v>3973</v>
      </c>
      <c r="L4426" s="825">
        <v>27.37</v>
      </c>
      <c r="M4426" s="825">
        <v>191.59</v>
      </c>
      <c r="N4426" s="822">
        <v>7</v>
      </c>
      <c r="O4426" s="826">
        <v>2</v>
      </c>
      <c r="P4426" s="825">
        <v>82.11</v>
      </c>
      <c r="Q4426" s="827">
        <v>0.42857142857142855</v>
      </c>
      <c r="R4426" s="822">
        <v>3</v>
      </c>
      <c r="S4426" s="827">
        <v>0.42857142857142855</v>
      </c>
      <c r="T4426" s="826">
        <v>1</v>
      </c>
      <c r="U4426" s="828">
        <v>0.5</v>
      </c>
    </row>
    <row r="4427" spans="1:21" ht="14.45" customHeight="1" x14ac:dyDescent="0.2">
      <c r="A4427" s="821">
        <v>21</v>
      </c>
      <c r="B4427" s="822" t="s">
        <v>3465</v>
      </c>
      <c r="C4427" s="822" t="s">
        <v>3473</v>
      </c>
      <c r="D4427" s="823" t="s">
        <v>6114</v>
      </c>
      <c r="E4427" s="824" t="s">
        <v>3500</v>
      </c>
      <c r="F4427" s="822" t="s">
        <v>3466</v>
      </c>
      <c r="G4427" s="822" t="s">
        <v>3534</v>
      </c>
      <c r="H4427" s="822" t="s">
        <v>329</v>
      </c>
      <c r="I4427" s="822" t="s">
        <v>3535</v>
      </c>
      <c r="J4427" s="822" t="s">
        <v>1343</v>
      </c>
      <c r="K4427" s="822" t="s">
        <v>1344</v>
      </c>
      <c r="L4427" s="825">
        <v>453.18</v>
      </c>
      <c r="M4427" s="825">
        <v>24924.900000000009</v>
      </c>
      <c r="N4427" s="822">
        <v>55</v>
      </c>
      <c r="O4427" s="826">
        <v>27</v>
      </c>
      <c r="P4427" s="825">
        <v>20846.28000000001</v>
      </c>
      <c r="Q4427" s="827">
        <v>0.83636363636363642</v>
      </c>
      <c r="R4427" s="822">
        <v>46</v>
      </c>
      <c r="S4427" s="827">
        <v>0.83636363636363631</v>
      </c>
      <c r="T4427" s="826">
        <v>23.5</v>
      </c>
      <c r="U4427" s="828">
        <v>0.87037037037037035</v>
      </c>
    </row>
    <row r="4428" spans="1:21" ht="14.45" customHeight="1" x14ac:dyDescent="0.2">
      <c r="A4428" s="821">
        <v>21</v>
      </c>
      <c r="B4428" s="822" t="s">
        <v>3465</v>
      </c>
      <c r="C4428" s="822" t="s">
        <v>3473</v>
      </c>
      <c r="D4428" s="823" t="s">
        <v>6114</v>
      </c>
      <c r="E4428" s="824" t="s">
        <v>3500</v>
      </c>
      <c r="F4428" s="822" t="s">
        <v>3466</v>
      </c>
      <c r="G4428" s="822" t="s">
        <v>3547</v>
      </c>
      <c r="H4428" s="822" t="s">
        <v>662</v>
      </c>
      <c r="I4428" s="822" t="s">
        <v>3010</v>
      </c>
      <c r="J4428" s="822" t="s">
        <v>1373</v>
      </c>
      <c r="K4428" s="822" t="s">
        <v>1376</v>
      </c>
      <c r="L4428" s="825">
        <v>355.79</v>
      </c>
      <c r="M4428" s="825">
        <v>711.58</v>
      </c>
      <c r="N4428" s="822">
        <v>2</v>
      </c>
      <c r="O4428" s="826">
        <v>1</v>
      </c>
      <c r="P4428" s="825"/>
      <c r="Q4428" s="827">
        <v>0</v>
      </c>
      <c r="R4428" s="822"/>
      <c r="S4428" s="827">
        <v>0</v>
      </c>
      <c r="T4428" s="826"/>
      <c r="U4428" s="828">
        <v>0</v>
      </c>
    </row>
    <row r="4429" spans="1:21" ht="14.45" customHeight="1" x14ac:dyDescent="0.2">
      <c r="A4429" s="821">
        <v>21</v>
      </c>
      <c r="B4429" s="822" t="s">
        <v>3465</v>
      </c>
      <c r="C4429" s="822" t="s">
        <v>3473</v>
      </c>
      <c r="D4429" s="823" t="s">
        <v>6114</v>
      </c>
      <c r="E4429" s="824" t="s">
        <v>3500</v>
      </c>
      <c r="F4429" s="822" t="s">
        <v>3466</v>
      </c>
      <c r="G4429" s="822" t="s">
        <v>3563</v>
      </c>
      <c r="H4429" s="822" t="s">
        <v>329</v>
      </c>
      <c r="I4429" s="822" t="s">
        <v>3991</v>
      </c>
      <c r="J4429" s="822" t="s">
        <v>841</v>
      </c>
      <c r="K4429" s="822" t="s">
        <v>3992</v>
      </c>
      <c r="L4429" s="825">
        <v>27.37</v>
      </c>
      <c r="M4429" s="825">
        <v>164.22</v>
      </c>
      <c r="N4429" s="822">
        <v>6</v>
      </c>
      <c r="O4429" s="826">
        <v>2.5</v>
      </c>
      <c r="P4429" s="825">
        <v>136.85</v>
      </c>
      <c r="Q4429" s="827">
        <v>0.83333333333333326</v>
      </c>
      <c r="R4429" s="822">
        <v>5</v>
      </c>
      <c r="S4429" s="827">
        <v>0.83333333333333337</v>
      </c>
      <c r="T4429" s="826">
        <v>1.5</v>
      </c>
      <c r="U4429" s="828">
        <v>0.6</v>
      </c>
    </row>
    <row r="4430" spans="1:21" ht="14.45" customHeight="1" x14ac:dyDescent="0.2">
      <c r="A4430" s="821">
        <v>21</v>
      </c>
      <c r="B4430" s="822" t="s">
        <v>3465</v>
      </c>
      <c r="C4430" s="822" t="s">
        <v>3473</v>
      </c>
      <c r="D4430" s="823" t="s">
        <v>6114</v>
      </c>
      <c r="E4430" s="824" t="s">
        <v>3500</v>
      </c>
      <c r="F4430" s="822" t="s">
        <v>3466</v>
      </c>
      <c r="G4430" s="822" t="s">
        <v>3563</v>
      </c>
      <c r="H4430" s="822" t="s">
        <v>329</v>
      </c>
      <c r="I4430" s="822" t="s">
        <v>3569</v>
      </c>
      <c r="J4430" s="822" t="s">
        <v>841</v>
      </c>
      <c r="K4430" s="822" t="s">
        <v>842</v>
      </c>
      <c r="L4430" s="825">
        <v>97.76</v>
      </c>
      <c r="M4430" s="825">
        <v>97.76</v>
      </c>
      <c r="N4430" s="822">
        <v>1</v>
      </c>
      <c r="O4430" s="826">
        <v>0.5</v>
      </c>
      <c r="P4430" s="825"/>
      <c r="Q4430" s="827">
        <v>0</v>
      </c>
      <c r="R4430" s="822"/>
      <c r="S4430" s="827">
        <v>0</v>
      </c>
      <c r="T4430" s="826"/>
      <c r="U4430" s="828">
        <v>0</v>
      </c>
    </row>
    <row r="4431" spans="1:21" ht="14.45" customHeight="1" x14ac:dyDescent="0.2">
      <c r="A4431" s="821">
        <v>21</v>
      </c>
      <c r="B4431" s="822" t="s">
        <v>3465</v>
      </c>
      <c r="C4431" s="822" t="s">
        <v>3473</v>
      </c>
      <c r="D4431" s="823" t="s">
        <v>6114</v>
      </c>
      <c r="E4431" s="824" t="s">
        <v>3500</v>
      </c>
      <c r="F4431" s="822" t="s">
        <v>3466</v>
      </c>
      <c r="G4431" s="822" t="s">
        <v>3563</v>
      </c>
      <c r="H4431" s="822" t="s">
        <v>662</v>
      </c>
      <c r="I4431" s="822" t="s">
        <v>2649</v>
      </c>
      <c r="J4431" s="822" t="s">
        <v>841</v>
      </c>
      <c r="K4431" s="822" t="s">
        <v>2650</v>
      </c>
      <c r="L4431" s="825">
        <v>13.68</v>
      </c>
      <c r="M4431" s="825">
        <v>95.759999999999991</v>
      </c>
      <c r="N4431" s="822">
        <v>7</v>
      </c>
      <c r="O4431" s="826">
        <v>2</v>
      </c>
      <c r="P4431" s="825">
        <v>54.72</v>
      </c>
      <c r="Q4431" s="827">
        <v>0.57142857142857151</v>
      </c>
      <c r="R4431" s="822">
        <v>4</v>
      </c>
      <c r="S4431" s="827">
        <v>0.5714285714285714</v>
      </c>
      <c r="T4431" s="826">
        <v>1</v>
      </c>
      <c r="U4431" s="828">
        <v>0.5</v>
      </c>
    </row>
    <row r="4432" spans="1:21" ht="14.45" customHeight="1" x14ac:dyDescent="0.2">
      <c r="A4432" s="821">
        <v>21</v>
      </c>
      <c r="B4432" s="822" t="s">
        <v>3465</v>
      </c>
      <c r="C4432" s="822" t="s">
        <v>3473</v>
      </c>
      <c r="D4432" s="823" t="s">
        <v>6114</v>
      </c>
      <c r="E4432" s="824" t="s">
        <v>3500</v>
      </c>
      <c r="F4432" s="822" t="s">
        <v>3466</v>
      </c>
      <c r="G4432" s="822" t="s">
        <v>4000</v>
      </c>
      <c r="H4432" s="822" t="s">
        <v>329</v>
      </c>
      <c r="I4432" s="822" t="s">
        <v>4004</v>
      </c>
      <c r="J4432" s="822" t="s">
        <v>4002</v>
      </c>
      <c r="K4432" s="822" t="s">
        <v>4005</v>
      </c>
      <c r="L4432" s="825">
        <v>437.23</v>
      </c>
      <c r="M4432" s="825">
        <v>437.23</v>
      </c>
      <c r="N4432" s="822">
        <v>1</v>
      </c>
      <c r="O4432" s="826">
        <v>0.5</v>
      </c>
      <c r="P4432" s="825"/>
      <c r="Q4432" s="827">
        <v>0</v>
      </c>
      <c r="R4432" s="822"/>
      <c r="S4432" s="827">
        <v>0</v>
      </c>
      <c r="T4432" s="826"/>
      <c r="U4432" s="828">
        <v>0</v>
      </c>
    </row>
    <row r="4433" spans="1:21" ht="14.45" customHeight="1" x14ac:dyDescent="0.2">
      <c r="A4433" s="821">
        <v>21</v>
      </c>
      <c r="B4433" s="822" t="s">
        <v>3465</v>
      </c>
      <c r="C4433" s="822" t="s">
        <v>3473</v>
      </c>
      <c r="D4433" s="823" t="s">
        <v>6114</v>
      </c>
      <c r="E4433" s="824" t="s">
        <v>3500</v>
      </c>
      <c r="F4433" s="822" t="s">
        <v>3466</v>
      </c>
      <c r="G4433" s="822" t="s">
        <v>3570</v>
      </c>
      <c r="H4433" s="822" t="s">
        <v>329</v>
      </c>
      <c r="I4433" s="822" t="s">
        <v>3571</v>
      </c>
      <c r="J4433" s="822" t="s">
        <v>695</v>
      </c>
      <c r="K4433" s="822" t="s">
        <v>3572</v>
      </c>
      <c r="L4433" s="825">
        <v>127.91</v>
      </c>
      <c r="M4433" s="825">
        <v>1023.28</v>
      </c>
      <c r="N4433" s="822">
        <v>8</v>
      </c>
      <c r="O4433" s="826">
        <v>6</v>
      </c>
      <c r="P4433" s="825">
        <v>639.54999999999995</v>
      </c>
      <c r="Q4433" s="827">
        <v>0.625</v>
      </c>
      <c r="R4433" s="822">
        <v>5</v>
      </c>
      <c r="S4433" s="827">
        <v>0.625</v>
      </c>
      <c r="T4433" s="826">
        <v>4.5</v>
      </c>
      <c r="U4433" s="828">
        <v>0.75</v>
      </c>
    </row>
    <row r="4434" spans="1:21" ht="14.45" customHeight="1" x14ac:dyDescent="0.2">
      <c r="A4434" s="821">
        <v>21</v>
      </c>
      <c r="B4434" s="822" t="s">
        <v>3465</v>
      </c>
      <c r="C4434" s="822" t="s">
        <v>3473</v>
      </c>
      <c r="D4434" s="823" t="s">
        <v>6114</v>
      </c>
      <c r="E4434" s="824" t="s">
        <v>3500</v>
      </c>
      <c r="F4434" s="822" t="s">
        <v>3466</v>
      </c>
      <c r="G4434" s="822" t="s">
        <v>4006</v>
      </c>
      <c r="H4434" s="822" t="s">
        <v>662</v>
      </c>
      <c r="I4434" s="822" t="s">
        <v>2841</v>
      </c>
      <c r="J4434" s="822" t="s">
        <v>2842</v>
      </c>
      <c r="K4434" s="822" t="s">
        <v>2843</v>
      </c>
      <c r="L4434" s="825">
        <v>21.92</v>
      </c>
      <c r="M4434" s="825">
        <v>87.68</v>
      </c>
      <c r="N4434" s="822">
        <v>4</v>
      </c>
      <c r="O4434" s="826">
        <v>1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21</v>
      </c>
      <c r="B4435" s="822" t="s">
        <v>3465</v>
      </c>
      <c r="C4435" s="822" t="s">
        <v>3473</v>
      </c>
      <c r="D4435" s="823" t="s">
        <v>6114</v>
      </c>
      <c r="E4435" s="824" t="s">
        <v>3500</v>
      </c>
      <c r="F4435" s="822" t="s">
        <v>3466</v>
      </c>
      <c r="G4435" s="822" t="s">
        <v>4006</v>
      </c>
      <c r="H4435" s="822" t="s">
        <v>662</v>
      </c>
      <c r="I4435" s="822" t="s">
        <v>2844</v>
      </c>
      <c r="J4435" s="822" t="s">
        <v>2842</v>
      </c>
      <c r="K4435" s="822" t="s">
        <v>2845</v>
      </c>
      <c r="L4435" s="825">
        <v>87.67</v>
      </c>
      <c r="M4435" s="825">
        <v>526.02</v>
      </c>
      <c r="N4435" s="822">
        <v>6</v>
      </c>
      <c r="O4435" s="826">
        <v>1.5</v>
      </c>
      <c r="P4435" s="825">
        <v>263.01</v>
      </c>
      <c r="Q4435" s="827">
        <v>0.5</v>
      </c>
      <c r="R4435" s="822">
        <v>3</v>
      </c>
      <c r="S4435" s="827">
        <v>0.5</v>
      </c>
      <c r="T4435" s="826">
        <v>0.5</v>
      </c>
      <c r="U4435" s="828">
        <v>0.33333333333333331</v>
      </c>
    </row>
    <row r="4436" spans="1:21" ht="14.45" customHeight="1" x14ac:dyDescent="0.2">
      <c r="A4436" s="821">
        <v>21</v>
      </c>
      <c r="B4436" s="822" t="s">
        <v>3465</v>
      </c>
      <c r="C4436" s="822" t="s">
        <v>3473</v>
      </c>
      <c r="D4436" s="823" t="s">
        <v>6114</v>
      </c>
      <c r="E4436" s="824" t="s">
        <v>3500</v>
      </c>
      <c r="F4436" s="822" t="s">
        <v>3466</v>
      </c>
      <c r="G4436" s="822" t="s">
        <v>4006</v>
      </c>
      <c r="H4436" s="822" t="s">
        <v>329</v>
      </c>
      <c r="I4436" s="822" t="s">
        <v>4449</v>
      </c>
      <c r="J4436" s="822" t="s">
        <v>4008</v>
      </c>
      <c r="K4436" s="822" t="s">
        <v>2843</v>
      </c>
      <c r="L4436" s="825">
        <v>21.92</v>
      </c>
      <c r="M4436" s="825">
        <v>65.760000000000005</v>
      </c>
      <c r="N4436" s="822">
        <v>3</v>
      </c>
      <c r="O4436" s="826">
        <v>1</v>
      </c>
      <c r="P4436" s="825">
        <v>65.760000000000005</v>
      </c>
      <c r="Q4436" s="827">
        <v>1</v>
      </c>
      <c r="R4436" s="822">
        <v>3</v>
      </c>
      <c r="S4436" s="827">
        <v>1</v>
      </c>
      <c r="T4436" s="826">
        <v>1</v>
      </c>
      <c r="U4436" s="828">
        <v>1</v>
      </c>
    </row>
    <row r="4437" spans="1:21" ht="14.45" customHeight="1" x14ac:dyDescent="0.2">
      <c r="A4437" s="821">
        <v>21</v>
      </c>
      <c r="B4437" s="822" t="s">
        <v>3465</v>
      </c>
      <c r="C4437" s="822" t="s">
        <v>3473</v>
      </c>
      <c r="D4437" s="823" t="s">
        <v>6114</v>
      </c>
      <c r="E4437" s="824" t="s">
        <v>3500</v>
      </c>
      <c r="F4437" s="822" t="s">
        <v>3466</v>
      </c>
      <c r="G4437" s="822" t="s">
        <v>4026</v>
      </c>
      <c r="H4437" s="822" t="s">
        <v>662</v>
      </c>
      <c r="I4437" s="822" t="s">
        <v>2775</v>
      </c>
      <c r="J4437" s="822" t="s">
        <v>2776</v>
      </c>
      <c r="K4437" s="822" t="s">
        <v>2777</v>
      </c>
      <c r="L4437" s="825">
        <v>7.47</v>
      </c>
      <c r="M4437" s="825">
        <v>7.47</v>
      </c>
      <c r="N4437" s="822">
        <v>1</v>
      </c>
      <c r="O4437" s="826">
        <v>0.5</v>
      </c>
      <c r="P4437" s="825">
        <v>7.47</v>
      </c>
      <c r="Q4437" s="827">
        <v>1</v>
      </c>
      <c r="R4437" s="822">
        <v>1</v>
      </c>
      <c r="S4437" s="827">
        <v>1</v>
      </c>
      <c r="T4437" s="826">
        <v>0.5</v>
      </c>
      <c r="U4437" s="828">
        <v>1</v>
      </c>
    </row>
    <row r="4438" spans="1:21" ht="14.45" customHeight="1" x14ac:dyDescent="0.2">
      <c r="A4438" s="821">
        <v>21</v>
      </c>
      <c r="B4438" s="822" t="s">
        <v>3465</v>
      </c>
      <c r="C4438" s="822" t="s">
        <v>3473</v>
      </c>
      <c r="D4438" s="823" t="s">
        <v>6114</v>
      </c>
      <c r="E4438" s="824" t="s">
        <v>3500</v>
      </c>
      <c r="F4438" s="822" t="s">
        <v>3466</v>
      </c>
      <c r="G4438" s="822" t="s">
        <v>4853</v>
      </c>
      <c r="H4438" s="822" t="s">
        <v>329</v>
      </c>
      <c r="I4438" s="822" t="s">
        <v>6004</v>
      </c>
      <c r="J4438" s="822" t="s">
        <v>1514</v>
      </c>
      <c r="K4438" s="822" t="s">
        <v>4856</v>
      </c>
      <c r="L4438" s="825">
        <v>316.33</v>
      </c>
      <c r="M4438" s="825">
        <v>1265.32</v>
      </c>
      <c r="N4438" s="822">
        <v>4</v>
      </c>
      <c r="O4438" s="826">
        <v>3</v>
      </c>
      <c r="P4438" s="825">
        <v>316.33</v>
      </c>
      <c r="Q4438" s="827">
        <v>0.25</v>
      </c>
      <c r="R4438" s="822">
        <v>1</v>
      </c>
      <c r="S4438" s="827">
        <v>0.25</v>
      </c>
      <c r="T4438" s="826">
        <v>1</v>
      </c>
      <c r="U4438" s="828">
        <v>0.33333333333333331</v>
      </c>
    </row>
    <row r="4439" spans="1:21" ht="14.45" customHeight="1" x14ac:dyDescent="0.2">
      <c r="A4439" s="821">
        <v>21</v>
      </c>
      <c r="B4439" s="822" t="s">
        <v>3465</v>
      </c>
      <c r="C4439" s="822" t="s">
        <v>3473</v>
      </c>
      <c r="D4439" s="823" t="s">
        <v>6114</v>
      </c>
      <c r="E4439" s="824" t="s">
        <v>3500</v>
      </c>
      <c r="F4439" s="822" t="s">
        <v>3466</v>
      </c>
      <c r="G4439" s="822" t="s">
        <v>5545</v>
      </c>
      <c r="H4439" s="822" t="s">
        <v>329</v>
      </c>
      <c r="I4439" s="822" t="s">
        <v>6005</v>
      </c>
      <c r="J4439" s="822" t="s">
        <v>5547</v>
      </c>
      <c r="K4439" s="822" t="s">
        <v>3115</v>
      </c>
      <c r="L4439" s="825">
        <v>58.77</v>
      </c>
      <c r="M4439" s="825">
        <v>58.77</v>
      </c>
      <c r="N4439" s="822">
        <v>1</v>
      </c>
      <c r="O4439" s="826">
        <v>0.5</v>
      </c>
      <c r="P4439" s="825">
        <v>58.77</v>
      </c>
      <c r="Q4439" s="827">
        <v>1</v>
      </c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21</v>
      </c>
      <c r="B4440" s="822" t="s">
        <v>3465</v>
      </c>
      <c r="C4440" s="822" t="s">
        <v>3473</v>
      </c>
      <c r="D4440" s="823" t="s">
        <v>6114</v>
      </c>
      <c r="E4440" s="824" t="s">
        <v>3500</v>
      </c>
      <c r="F4440" s="822" t="s">
        <v>3466</v>
      </c>
      <c r="G4440" s="822" t="s">
        <v>4468</v>
      </c>
      <c r="H4440" s="822" t="s">
        <v>329</v>
      </c>
      <c r="I4440" s="822" t="s">
        <v>5178</v>
      </c>
      <c r="J4440" s="822" t="s">
        <v>2206</v>
      </c>
      <c r="K4440" s="822" t="s">
        <v>5179</v>
      </c>
      <c r="L4440" s="825">
        <v>140.97</v>
      </c>
      <c r="M4440" s="825">
        <v>140.97</v>
      </c>
      <c r="N4440" s="822">
        <v>1</v>
      </c>
      <c r="O4440" s="826">
        <v>1</v>
      </c>
      <c r="P4440" s="825"/>
      <c r="Q4440" s="827">
        <v>0</v>
      </c>
      <c r="R4440" s="822"/>
      <c r="S4440" s="827">
        <v>0</v>
      </c>
      <c r="T4440" s="826"/>
      <c r="U4440" s="828">
        <v>0</v>
      </c>
    </row>
    <row r="4441" spans="1:21" ht="14.45" customHeight="1" x14ac:dyDescent="0.2">
      <c r="A4441" s="821">
        <v>21</v>
      </c>
      <c r="B4441" s="822" t="s">
        <v>3465</v>
      </c>
      <c r="C4441" s="822" t="s">
        <v>3473</v>
      </c>
      <c r="D4441" s="823" t="s">
        <v>6114</v>
      </c>
      <c r="E4441" s="824" t="s">
        <v>3500</v>
      </c>
      <c r="F4441" s="822" t="s">
        <v>3466</v>
      </c>
      <c r="G4441" s="822" t="s">
        <v>3578</v>
      </c>
      <c r="H4441" s="822" t="s">
        <v>662</v>
      </c>
      <c r="I4441" s="822" t="s">
        <v>3032</v>
      </c>
      <c r="J4441" s="822" t="s">
        <v>1338</v>
      </c>
      <c r="K4441" s="822" t="s">
        <v>1340</v>
      </c>
      <c r="L4441" s="825">
        <v>0</v>
      </c>
      <c r="M4441" s="825">
        <v>0</v>
      </c>
      <c r="N4441" s="822">
        <v>6</v>
      </c>
      <c r="O4441" s="826">
        <v>2.5</v>
      </c>
      <c r="P4441" s="825"/>
      <c r="Q4441" s="827"/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21</v>
      </c>
      <c r="B4442" s="822" t="s">
        <v>3465</v>
      </c>
      <c r="C4442" s="822" t="s">
        <v>3473</v>
      </c>
      <c r="D4442" s="823" t="s">
        <v>6114</v>
      </c>
      <c r="E4442" s="824" t="s">
        <v>3500</v>
      </c>
      <c r="F4442" s="822" t="s">
        <v>3466</v>
      </c>
      <c r="G4442" s="822" t="s">
        <v>4050</v>
      </c>
      <c r="H4442" s="822" t="s">
        <v>329</v>
      </c>
      <c r="I4442" s="822" t="s">
        <v>4053</v>
      </c>
      <c r="J4442" s="822" t="s">
        <v>1601</v>
      </c>
      <c r="K4442" s="822" t="s">
        <v>4054</v>
      </c>
      <c r="L4442" s="825">
        <v>33.85</v>
      </c>
      <c r="M4442" s="825">
        <v>101.55000000000001</v>
      </c>
      <c r="N4442" s="822">
        <v>3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21</v>
      </c>
      <c r="B4443" s="822" t="s">
        <v>3465</v>
      </c>
      <c r="C4443" s="822" t="s">
        <v>3473</v>
      </c>
      <c r="D4443" s="823" t="s">
        <v>6114</v>
      </c>
      <c r="E4443" s="824" t="s">
        <v>3500</v>
      </c>
      <c r="F4443" s="822" t="s">
        <v>3466</v>
      </c>
      <c r="G4443" s="822" t="s">
        <v>4060</v>
      </c>
      <c r="H4443" s="822" t="s">
        <v>662</v>
      </c>
      <c r="I4443" s="822" t="s">
        <v>4061</v>
      </c>
      <c r="J4443" s="822" t="s">
        <v>4062</v>
      </c>
      <c r="K4443" s="822" t="s">
        <v>768</v>
      </c>
      <c r="L4443" s="825">
        <v>502.31</v>
      </c>
      <c r="M4443" s="825">
        <v>1004.62</v>
      </c>
      <c r="N4443" s="822">
        <v>2</v>
      </c>
      <c r="O4443" s="826">
        <v>2</v>
      </c>
      <c r="P4443" s="825">
        <v>502.31</v>
      </c>
      <c r="Q4443" s="827">
        <v>0.5</v>
      </c>
      <c r="R4443" s="822">
        <v>1</v>
      </c>
      <c r="S4443" s="827">
        <v>0.5</v>
      </c>
      <c r="T4443" s="826">
        <v>1</v>
      </c>
      <c r="U4443" s="828">
        <v>0.5</v>
      </c>
    </row>
    <row r="4444" spans="1:21" ht="14.45" customHeight="1" x14ac:dyDescent="0.2">
      <c r="A4444" s="821">
        <v>21</v>
      </c>
      <c r="B4444" s="822" t="s">
        <v>3465</v>
      </c>
      <c r="C4444" s="822" t="s">
        <v>3473</v>
      </c>
      <c r="D4444" s="823" t="s">
        <v>6114</v>
      </c>
      <c r="E4444" s="824" t="s">
        <v>3500</v>
      </c>
      <c r="F4444" s="822" t="s">
        <v>3466</v>
      </c>
      <c r="G4444" s="822" t="s">
        <v>4064</v>
      </c>
      <c r="H4444" s="822" t="s">
        <v>329</v>
      </c>
      <c r="I4444" s="822" t="s">
        <v>5007</v>
      </c>
      <c r="J4444" s="822" t="s">
        <v>4472</v>
      </c>
      <c r="K4444" s="822" t="s">
        <v>5008</v>
      </c>
      <c r="L4444" s="825">
        <v>237.31</v>
      </c>
      <c r="M4444" s="825">
        <v>1186.5500000000002</v>
      </c>
      <c r="N4444" s="822">
        <v>5</v>
      </c>
      <c r="O4444" s="826">
        <v>4</v>
      </c>
      <c r="P4444" s="825">
        <v>711.93000000000006</v>
      </c>
      <c r="Q4444" s="827">
        <v>0.6</v>
      </c>
      <c r="R4444" s="822">
        <v>3</v>
      </c>
      <c r="S4444" s="827">
        <v>0.6</v>
      </c>
      <c r="T4444" s="826">
        <v>2</v>
      </c>
      <c r="U4444" s="828">
        <v>0.5</v>
      </c>
    </row>
    <row r="4445" spans="1:21" ht="14.45" customHeight="1" x14ac:dyDescent="0.2">
      <c r="A4445" s="821">
        <v>21</v>
      </c>
      <c r="B4445" s="822" t="s">
        <v>3465</v>
      </c>
      <c r="C4445" s="822" t="s">
        <v>3473</v>
      </c>
      <c r="D4445" s="823" t="s">
        <v>6114</v>
      </c>
      <c r="E4445" s="824" t="s">
        <v>3500</v>
      </c>
      <c r="F4445" s="822" t="s">
        <v>3466</v>
      </c>
      <c r="G4445" s="822" t="s">
        <v>4064</v>
      </c>
      <c r="H4445" s="822" t="s">
        <v>329</v>
      </c>
      <c r="I4445" s="822" t="s">
        <v>5750</v>
      </c>
      <c r="J4445" s="822" t="s">
        <v>4472</v>
      </c>
      <c r="K4445" s="822" t="s">
        <v>5751</v>
      </c>
      <c r="L4445" s="825">
        <v>73.83</v>
      </c>
      <c r="M4445" s="825">
        <v>221.49</v>
      </c>
      <c r="N4445" s="822">
        <v>3</v>
      </c>
      <c r="O4445" s="826">
        <v>1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21</v>
      </c>
      <c r="B4446" s="822" t="s">
        <v>3465</v>
      </c>
      <c r="C4446" s="822" t="s">
        <v>3473</v>
      </c>
      <c r="D4446" s="823" t="s">
        <v>6114</v>
      </c>
      <c r="E4446" s="824" t="s">
        <v>3500</v>
      </c>
      <c r="F4446" s="822" t="s">
        <v>3466</v>
      </c>
      <c r="G4446" s="822" t="s">
        <v>5652</v>
      </c>
      <c r="H4446" s="822" t="s">
        <v>329</v>
      </c>
      <c r="I4446" s="822" t="s">
        <v>6006</v>
      </c>
      <c r="J4446" s="822" t="s">
        <v>6007</v>
      </c>
      <c r="K4446" s="822" t="s">
        <v>6008</v>
      </c>
      <c r="L4446" s="825">
        <v>80.94</v>
      </c>
      <c r="M4446" s="825">
        <v>485.64</v>
      </c>
      <c r="N4446" s="822">
        <v>6</v>
      </c>
      <c r="O4446" s="826">
        <v>1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21</v>
      </c>
      <c r="B4447" s="822" t="s">
        <v>3465</v>
      </c>
      <c r="C4447" s="822" t="s">
        <v>3473</v>
      </c>
      <c r="D4447" s="823" t="s">
        <v>6114</v>
      </c>
      <c r="E4447" s="824" t="s">
        <v>3500</v>
      </c>
      <c r="F4447" s="822" t="s">
        <v>3466</v>
      </c>
      <c r="G4447" s="822" t="s">
        <v>4069</v>
      </c>
      <c r="H4447" s="822" t="s">
        <v>662</v>
      </c>
      <c r="I4447" s="822" t="s">
        <v>4070</v>
      </c>
      <c r="J4447" s="822" t="s">
        <v>4071</v>
      </c>
      <c r="K4447" s="822" t="s">
        <v>4072</v>
      </c>
      <c r="L4447" s="825">
        <v>4017.02</v>
      </c>
      <c r="M4447" s="825">
        <v>474008.35999999981</v>
      </c>
      <c r="N4447" s="822">
        <v>118</v>
      </c>
      <c r="O4447" s="826">
        <v>24</v>
      </c>
      <c r="P4447" s="825">
        <v>421787.0999999998</v>
      </c>
      <c r="Q4447" s="827">
        <v>0.88983050847457623</v>
      </c>
      <c r="R4447" s="822">
        <v>105</v>
      </c>
      <c r="S4447" s="827">
        <v>0.88983050847457623</v>
      </c>
      <c r="T4447" s="826">
        <v>21.5</v>
      </c>
      <c r="U4447" s="828">
        <v>0.89583333333333337</v>
      </c>
    </row>
    <row r="4448" spans="1:21" ht="14.45" customHeight="1" x14ac:dyDescent="0.2">
      <c r="A4448" s="821">
        <v>21</v>
      </c>
      <c r="B4448" s="822" t="s">
        <v>3465</v>
      </c>
      <c r="C4448" s="822" t="s">
        <v>3473</v>
      </c>
      <c r="D4448" s="823" t="s">
        <v>6114</v>
      </c>
      <c r="E4448" s="824" t="s">
        <v>3500</v>
      </c>
      <c r="F4448" s="822" t="s">
        <v>3466</v>
      </c>
      <c r="G4448" s="822" t="s">
        <v>4069</v>
      </c>
      <c r="H4448" s="822" t="s">
        <v>662</v>
      </c>
      <c r="I4448" s="822" t="s">
        <v>4073</v>
      </c>
      <c r="J4448" s="822" t="s">
        <v>4071</v>
      </c>
      <c r="K4448" s="822" t="s">
        <v>4074</v>
      </c>
      <c r="L4448" s="825">
        <v>5623.83</v>
      </c>
      <c r="M4448" s="825">
        <v>224953.1999999999</v>
      </c>
      <c r="N4448" s="822">
        <v>40</v>
      </c>
      <c r="O4448" s="826">
        <v>12.5</v>
      </c>
      <c r="P4448" s="825">
        <v>196834.0499999999</v>
      </c>
      <c r="Q4448" s="827">
        <v>0.875</v>
      </c>
      <c r="R4448" s="822">
        <v>35</v>
      </c>
      <c r="S4448" s="827">
        <v>0.875</v>
      </c>
      <c r="T4448" s="826">
        <v>11</v>
      </c>
      <c r="U4448" s="828">
        <v>0.88</v>
      </c>
    </row>
    <row r="4449" spans="1:21" ht="14.45" customHeight="1" x14ac:dyDescent="0.2">
      <c r="A4449" s="821">
        <v>21</v>
      </c>
      <c r="B4449" s="822" t="s">
        <v>3465</v>
      </c>
      <c r="C4449" s="822" t="s">
        <v>3473</v>
      </c>
      <c r="D4449" s="823" t="s">
        <v>6114</v>
      </c>
      <c r="E4449" s="824" t="s">
        <v>3500</v>
      </c>
      <c r="F4449" s="822" t="s">
        <v>3466</v>
      </c>
      <c r="G4449" s="822" t="s">
        <v>4069</v>
      </c>
      <c r="H4449" s="822" t="s">
        <v>662</v>
      </c>
      <c r="I4449" s="822" t="s">
        <v>4075</v>
      </c>
      <c r="J4449" s="822" t="s">
        <v>4071</v>
      </c>
      <c r="K4449" s="822" t="s">
        <v>4076</v>
      </c>
      <c r="L4449" s="825">
        <v>803.4</v>
      </c>
      <c r="M4449" s="825">
        <v>12854.399999999998</v>
      </c>
      <c r="N4449" s="822">
        <v>16</v>
      </c>
      <c r="O4449" s="826">
        <v>3.5</v>
      </c>
      <c r="P4449" s="825">
        <v>10444.199999999999</v>
      </c>
      <c r="Q4449" s="827">
        <v>0.8125</v>
      </c>
      <c r="R4449" s="822">
        <v>13</v>
      </c>
      <c r="S4449" s="827">
        <v>0.8125</v>
      </c>
      <c r="T4449" s="826">
        <v>3</v>
      </c>
      <c r="U4449" s="828">
        <v>0.8571428571428571</v>
      </c>
    </row>
    <row r="4450" spans="1:21" ht="14.45" customHeight="1" x14ac:dyDescent="0.2">
      <c r="A4450" s="821">
        <v>21</v>
      </c>
      <c r="B4450" s="822" t="s">
        <v>3465</v>
      </c>
      <c r="C4450" s="822" t="s">
        <v>3473</v>
      </c>
      <c r="D4450" s="823" t="s">
        <v>6114</v>
      </c>
      <c r="E4450" s="824" t="s">
        <v>3500</v>
      </c>
      <c r="F4450" s="822" t="s">
        <v>3466</v>
      </c>
      <c r="G4450" s="822" t="s">
        <v>3573</v>
      </c>
      <c r="H4450" s="822" t="s">
        <v>329</v>
      </c>
      <c r="I4450" s="822" t="s">
        <v>3574</v>
      </c>
      <c r="J4450" s="822" t="s">
        <v>3575</v>
      </c>
      <c r="K4450" s="822" t="s">
        <v>3576</v>
      </c>
      <c r="L4450" s="825">
        <v>100.17</v>
      </c>
      <c r="M4450" s="825">
        <v>100.17</v>
      </c>
      <c r="N4450" s="822">
        <v>1</v>
      </c>
      <c r="O4450" s="826">
        <v>0.5</v>
      </c>
      <c r="P4450" s="825">
        <v>100.17</v>
      </c>
      <c r="Q4450" s="827">
        <v>1</v>
      </c>
      <c r="R4450" s="822">
        <v>1</v>
      </c>
      <c r="S4450" s="827">
        <v>1</v>
      </c>
      <c r="T4450" s="826">
        <v>0.5</v>
      </c>
      <c r="U4450" s="828">
        <v>1</v>
      </c>
    </row>
    <row r="4451" spans="1:21" ht="14.45" customHeight="1" x14ac:dyDescent="0.2">
      <c r="A4451" s="821">
        <v>21</v>
      </c>
      <c r="B4451" s="822" t="s">
        <v>3465</v>
      </c>
      <c r="C4451" s="822" t="s">
        <v>3473</v>
      </c>
      <c r="D4451" s="823" t="s">
        <v>6114</v>
      </c>
      <c r="E4451" s="824" t="s">
        <v>3500</v>
      </c>
      <c r="F4451" s="822" t="s">
        <v>3466</v>
      </c>
      <c r="G4451" s="822" t="s">
        <v>3573</v>
      </c>
      <c r="H4451" s="822" t="s">
        <v>329</v>
      </c>
      <c r="I4451" s="822" t="s">
        <v>4101</v>
      </c>
      <c r="J4451" s="822" t="s">
        <v>1548</v>
      </c>
      <c r="K4451" s="822" t="s">
        <v>4102</v>
      </c>
      <c r="L4451" s="825">
        <v>33.4</v>
      </c>
      <c r="M4451" s="825">
        <v>33.4</v>
      </c>
      <c r="N4451" s="822">
        <v>1</v>
      </c>
      <c r="O4451" s="826">
        <v>1</v>
      </c>
      <c r="P4451" s="825"/>
      <c r="Q4451" s="827">
        <v>0</v>
      </c>
      <c r="R4451" s="822"/>
      <c r="S4451" s="827">
        <v>0</v>
      </c>
      <c r="T4451" s="826"/>
      <c r="U4451" s="828">
        <v>0</v>
      </c>
    </row>
    <row r="4452" spans="1:21" ht="14.45" customHeight="1" x14ac:dyDescent="0.2">
      <c r="A4452" s="821">
        <v>21</v>
      </c>
      <c r="B4452" s="822" t="s">
        <v>3465</v>
      </c>
      <c r="C4452" s="822" t="s">
        <v>3473</v>
      </c>
      <c r="D4452" s="823" t="s">
        <v>6114</v>
      </c>
      <c r="E4452" s="824" t="s">
        <v>3500</v>
      </c>
      <c r="F4452" s="822" t="s">
        <v>3466</v>
      </c>
      <c r="G4452" s="822" t="s">
        <v>4106</v>
      </c>
      <c r="H4452" s="822" t="s">
        <v>329</v>
      </c>
      <c r="I4452" s="822" t="s">
        <v>4492</v>
      </c>
      <c r="J4452" s="822" t="s">
        <v>1572</v>
      </c>
      <c r="K4452" s="822" t="s">
        <v>4493</v>
      </c>
      <c r="L4452" s="825">
        <v>98.98</v>
      </c>
      <c r="M4452" s="825">
        <v>98.98</v>
      </c>
      <c r="N4452" s="822">
        <v>1</v>
      </c>
      <c r="O4452" s="826">
        <v>0.5</v>
      </c>
      <c r="P4452" s="825"/>
      <c r="Q4452" s="827">
        <v>0</v>
      </c>
      <c r="R4452" s="822"/>
      <c r="S4452" s="827">
        <v>0</v>
      </c>
      <c r="T4452" s="826"/>
      <c r="U4452" s="828">
        <v>0</v>
      </c>
    </row>
    <row r="4453" spans="1:21" ht="14.45" customHeight="1" x14ac:dyDescent="0.2">
      <c r="A4453" s="821">
        <v>21</v>
      </c>
      <c r="B4453" s="822" t="s">
        <v>3465</v>
      </c>
      <c r="C4453" s="822" t="s">
        <v>3473</v>
      </c>
      <c r="D4453" s="823" t="s">
        <v>6114</v>
      </c>
      <c r="E4453" s="824" t="s">
        <v>3500</v>
      </c>
      <c r="F4453" s="822" t="s">
        <v>3466</v>
      </c>
      <c r="G4453" s="822" t="s">
        <v>4111</v>
      </c>
      <c r="H4453" s="822" t="s">
        <v>329</v>
      </c>
      <c r="I4453" s="822" t="s">
        <v>4113</v>
      </c>
      <c r="J4453" s="822" t="s">
        <v>4114</v>
      </c>
      <c r="K4453" s="822" t="s">
        <v>4115</v>
      </c>
      <c r="L4453" s="825">
        <v>177.92</v>
      </c>
      <c r="M4453" s="825">
        <v>711.68</v>
      </c>
      <c r="N4453" s="822">
        <v>4</v>
      </c>
      <c r="O4453" s="826">
        <v>2.5</v>
      </c>
      <c r="P4453" s="825">
        <v>177.92</v>
      </c>
      <c r="Q4453" s="827">
        <v>0.25</v>
      </c>
      <c r="R4453" s="822">
        <v>1</v>
      </c>
      <c r="S4453" s="827">
        <v>0.25</v>
      </c>
      <c r="T4453" s="826">
        <v>0.5</v>
      </c>
      <c r="U4453" s="828">
        <v>0.2</v>
      </c>
    </row>
    <row r="4454" spans="1:21" ht="14.45" customHeight="1" x14ac:dyDescent="0.2">
      <c r="A4454" s="821">
        <v>21</v>
      </c>
      <c r="B4454" s="822" t="s">
        <v>3465</v>
      </c>
      <c r="C4454" s="822" t="s">
        <v>3473</v>
      </c>
      <c r="D4454" s="823" t="s">
        <v>6114</v>
      </c>
      <c r="E4454" s="824" t="s">
        <v>3500</v>
      </c>
      <c r="F4454" s="822" t="s">
        <v>3466</v>
      </c>
      <c r="G4454" s="822" t="s">
        <v>4111</v>
      </c>
      <c r="H4454" s="822" t="s">
        <v>329</v>
      </c>
      <c r="I4454" s="822" t="s">
        <v>4727</v>
      </c>
      <c r="J4454" s="822" t="s">
        <v>788</v>
      </c>
      <c r="K4454" s="822" t="s">
        <v>4728</v>
      </c>
      <c r="L4454" s="825">
        <v>0</v>
      </c>
      <c r="M4454" s="825">
        <v>0</v>
      </c>
      <c r="N4454" s="822">
        <v>1</v>
      </c>
      <c r="O4454" s="826">
        <v>0.5</v>
      </c>
      <c r="P4454" s="825">
        <v>0</v>
      </c>
      <c r="Q4454" s="827"/>
      <c r="R4454" s="822">
        <v>1</v>
      </c>
      <c r="S4454" s="827">
        <v>1</v>
      </c>
      <c r="T4454" s="826">
        <v>0.5</v>
      </c>
      <c r="U4454" s="828">
        <v>1</v>
      </c>
    </row>
    <row r="4455" spans="1:21" ht="14.45" customHeight="1" x14ac:dyDescent="0.2">
      <c r="A4455" s="821">
        <v>21</v>
      </c>
      <c r="B4455" s="822" t="s">
        <v>3465</v>
      </c>
      <c r="C4455" s="822" t="s">
        <v>3473</v>
      </c>
      <c r="D4455" s="823" t="s">
        <v>6114</v>
      </c>
      <c r="E4455" s="824" t="s">
        <v>3500</v>
      </c>
      <c r="F4455" s="822" t="s">
        <v>3466</v>
      </c>
      <c r="G4455" s="822" t="s">
        <v>4111</v>
      </c>
      <c r="H4455" s="822" t="s">
        <v>329</v>
      </c>
      <c r="I4455" s="822" t="s">
        <v>4116</v>
      </c>
      <c r="J4455" s="822" t="s">
        <v>4114</v>
      </c>
      <c r="K4455" s="822" t="s">
        <v>4117</v>
      </c>
      <c r="L4455" s="825">
        <v>387.73</v>
      </c>
      <c r="M4455" s="825">
        <v>387.73</v>
      </c>
      <c r="N4455" s="822">
        <v>1</v>
      </c>
      <c r="O4455" s="826">
        <v>0.5</v>
      </c>
      <c r="P4455" s="825">
        <v>387.73</v>
      </c>
      <c r="Q4455" s="827">
        <v>1</v>
      </c>
      <c r="R4455" s="822">
        <v>1</v>
      </c>
      <c r="S4455" s="827">
        <v>1</v>
      </c>
      <c r="T4455" s="826">
        <v>0.5</v>
      </c>
      <c r="U4455" s="828">
        <v>1</v>
      </c>
    </row>
    <row r="4456" spans="1:21" ht="14.45" customHeight="1" x14ac:dyDescent="0.2">
      <c r="A4456" s="821">
        <v>21</v>
      </c>
      <c r="B4456" s="822" t="s">
        <v>3465</v>
      </c>
      <c r="C4456" s="822" t="s">
        <v>3473</v>
      </c>
      <c r="D4456" s="823" t="s">
        <v>6114</v>
      </c>
      <c r="E4456" s="824" t="s">
        <v>3500</v>
      </c>
      <c r="F4456" s="822" t="s">
        <v>3466</v>
      </c>
      <c r="G4456" s="822" t="s">
        <v>4126</v>
      </c>
      <c r="H4456" s="822" t="s">
        <v>329</v>
      </c>
      <c r="I4456" s="822" t="s">
        <v>4127</v>
      </c>
      <c r="J4456" s="822" t="s">
        <v>4128</v>
      </c>
      <c r="K4456" s="822" t="s">
        <v>3087</v>
      </c>
      <c r="L4456" s="825">
        <v>0</v>
      </c>
      <c r="M4456" s="825">
        <v>0</v>
      </c>
      <c r="N4456" s="822">
        <v>2</v>
      </c>
      <c r="O4456" s="826">
        <v>1</v>
      </c>
      <c r="P4456" s="825">
        <v>0</v>
      </c>
      <c r="Q4456" s="827"/>
      <c r="R4456" s="822">
        <v>2</v>
      </c>
      <c r="S4456" s="827">
        <v>1</v>
      </c>
      <c r="T4456" s="826">
        <v>1</v>
      </c>
      <c r="U4456" s="828">
        <v>1</v>
      </c>
    </row>
    <row r="4457" spans="1:21" ht="14.45" customHeight="1" x14ac:dyDescent="0.2">
      <c r="A4457" s="821">
        <v>21</v>
      </c>
      <c r="B4457" s="822" t="s">
        <v>3465</v>
      </c>
      <c r="C4457" s="822" t="s">
        <v>3473</v>
      </c>
      <c r="D4457" s="823" t="s">
        <v>6114</v>
      </c>
      <c r="E4457" s="824" t="s">
        <v>3500</v>
      </c>
      <c r="F4457" s="822" t="s">
        <v>3466</v>
      </c>
      <c r="G4457" s="822" t="s">
        <v>4126</v>
      </c>
      <c r="H4457" s="822" t="s">
        <v>329</v>
      </c>
      <c r="I4457" s="822" t="s">
        <v>4129</v>
      </c>
      <c r="J4457" s="822" t="s">
        <v>4130</v>
      </c>
      <c r="K4457" s="822" t="s">
        <v>3710</v>
      </c>
      <c r="L4457" s="825">
        <v>0</v>
      </c>
      <c r="M4457" s="825">
        <v>0</v>
      </c>
      <c r="N4457" s="822">
        <v>1</v>
      </c>
      <c r="O4457" s="826">
        <v>1</v>
      </c>
      <c r="P4457" s="825">
        <v>0</v>
      </c>
      <c r="Q4457" s="827"/>
      <c r="R4457" s="822">
        <v>1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21</v>
      </c>
      <c r="B4458" s="822" t="s">
        <v>3465</v>
      </c>
      <c r="C4458" s="822" t="s">
        <v>3473</v>
      </c>
      <c r="D4458" s="823" t="s">
        <v>6114</v>
      </c>
      <c r="E4458" s="824" t="s">
        <v>3500</v>
      </c>
      <c r="F4458" s="822" t="s">
        <v>3466</v>
      </c>
      <c r="G4458" s="822" t="s">
        <v>4126</v>
      </c>
      <c r="H4458" s="822" t="s">
        <v>329</v>
      </c>
      <c r="I4458" s="822" t="s">
        <v>4131</v>
      </c>
      <c r="J4458" s="822" t="s">
        <v>4130</v>
      </c>
      <c r="K4458" s="822" t="s">
        <v>3087</v>
      </c>
      <c r="L4458" s="825">
        <v>0</v>
      </c>
      <c r="M4458" s="825">
        <v>0</v>
      </c>
      <c r="N4458" s="822">
        <v>7</v>
      </c>
      <c r="O4458" s="826">
        <v>2.5</v>
      </c>
      <c r="P4458" s="825">
        <v>0</v>
      </c>
      <c r="Q4458" s="827"/>
      <c r="R4458" s="822">
        <v>6</v>
      </c>
      <c r="S4458" s="827">
        <v>0.8571428571428571</v>
      </c>
      <c r="T4458" s="826">
        <v>2</v>
      </c>
      <c r="U4458" s="828">
        <v>0.8</v>
      </c>
    </row>
    <row r="4459" spans="1:21" ht="14.45" customHeight="1" x14ac:dyDescent="0.2">
      <c r="A4459" s="821">
        <v>21</v>
      </c>
      <c r="B4459" s="822" t="s">
        <v>3465</v>
      </c>
      <c r="C4459" s="822" t="s">
        <v>3473</v>
      </c>
      <c r="D4459" s="823" t="s">
        <v>6114</v>
      </c>
      <c r="E4459" s="824" t="s">
        <v>3500</v>
      </c>
      <c r="F4459" s="822" t="s">
        <v>3466</v>
      </c>
      <c r="G4459" s="822" t="s">
        <v>4126</v>
      </c>
      <c r="H4459" s="822" t="s">
        <v>329</v>
      </c>
      <c r="I4459" s="822" t="s">
        <v>4135</v>
      </c>
      <c r="J4459" s="822" t="s">
        <v>4128</v>
      </c>
      <c r="K4459" s="822" t="s">
        <v>3087</v>
      </c>
      <c r="L4459" s="825">
        <v>0</v>
      </c>
      <c r="M4459" s="825">
        <v>0</v>
      </c>
      <c r="N4459" s="822">
        <v>2</v>
      </c>
      <c r="O4459" s="826">
        <v>1</v>
      </c>
      <c r="P4459" s="825"/>
      <c r="Q4459" s="827"/>
      <c r="R4459" s="822"/>
      <c r="S4459" s="827">
        <v>0</v>
      </c>
      <c r="T4459" s="826"/>
      <c r="U4459" s="828">
        <v>0</v>
      </c>
    </row>
    <row r="4460" spans="1:21" ht="14.45" customHeight="1" x14ac:dyDescent="0.2">
      <c r="A4460" s="821">
        <v>21</v>
      </c>
      <c r="B4460" s="822" t="s">
        <v>3465</v>
      </c>
      <c r="C4460" s="822" t="s">
        <v>3473</v>
      </c>
      <c r="D4460" s="823" t="s">
        <v>6114</v>
      </c>
      <c r="E4460" s="824" t="s">
        <v>3500</v>
      </c>
      <c r="F4460" s="822" t="s">
        <v>3466</v>
      </c>
      <c r="G4460" s="822" t="s">
        <v>4126</v>
      </c>
      <c r="H4460" s="822" t="s">
        <v>662</v>
      </c>
      <c r="I4460" s="822" t="s">
        <v>3315</v>
      </c>
      <c r="J4460" s="822" t="s">
        <v>1635</v>
      </c>
      <c r="K4460" s="822" t="s">
        <v>3316</v>
      </c>
      <c r="L4460" s="825">
        <v>0</v>
      </c>
      <c r="M4460" s="825">
        <v>0</v>
      </c>
      <c r="N4460" s="822">
        <v>4</v>
      </c>
      <c r="O4460" s="826">
        <v>2.5</v>
      </c>
      <c r="P4460" s="825">
        <v>0</v>
      </c>
      <c r="Q4460" s="827"/>
      <c r="R4460" s="822">
        <v>1</v>
      </c>
      <c r="S4460" s="827">
        <v>0.25</v>
      </c>
      <c r="T4460" s="826">
        <v>1</v>
      </c>
      <c r="U4460" s="828">
        <v>0.4</v>
      </c>
    </row>
    <row r="4461" spans="1:21" ht="14.45" customHeight="1" x14ac:dyDescent="0.2">
      <c r="A4461" s="821">
        <v>21</v>
      </c>
      <c r="B4461" s="822" t="s">
        <v>3465</v>
      </c>
      <c r="C4461" s="822" t="s">
        <v>3473</v>
      </c>
      <c r="D4461" s="823" t="s">
        <v>6114</v>
      </c>
      <c r="E4461" s="824" t="s">
        <v>3500</v>
      </c>
      <c r="F4461" s="822" t="s">
        <v>3466</v>
      </c>
      <c r="G4461" s="822" t="s">
        <v>4126</v>
      </c>
      <c r="H4461" s="822" t="s">
        <v>662</v>
      </c>
      <c r="I4461" s="822" t="s">
        <v>3086</v>
      </c>
      <c r="J4461" s="822" t="s">
        <v>1635</v>
      </c>
      <c r="K4461" s="822" t="s">
        <v>3087</v>
      </c>
      <c r="L4461" s="825">
        <v>0</v>
      </c>
      <c r="M4461" s="825">
        <v>0</v>
      </c>
      <c r="N4461" s="822">
        <v>2</v>
      </c>
      <c r="O4461" s="826">
        <v>1</v>
      </c>
      <c r="P4461" s="825">
        <v>0</v>
      </c>
      <c r="Q4461" s="827"/>
      <c r="R4461" s="822">
        <v>1</v>
      </c>
      <c r="S4461" s="827">
        <v>0.5</v>
      </c>
      <c r="T4461" s="826">
        <v>0.5</v>
      </c>
      <c r="U4461" s="828">
        <v>0.5</v>
      </c>
    </row>
    <row r="4462" spans="1:21" ht="14.45" customHeight="1" x14ac:dyDescent="0.2">
      <c r="A4462" s="821">
        <v>21</v>
      </c>
      <c r="B4462" s="822" t="s">
        <v>3465</v>
      </c>
      <c r="C4462" s="822" t="s">
        <v>3473</v>
      </c>
      <c r="D4462" s="823" t="s">
        <v>6114</v>
      </c>
      <c r="E4462" s="824" t="s">
        <v>3500</v>
      </c>
      <c r="F4462" s="822" t="s">
        <v>3466</v>
      </c>
      <c r="G4462" s="822" t="s">
        <v>4126</v>
      </c>
      <c r="H4462" s="822" t="s">
        <v>329</v>
      </c>
      <c r="I4462" s="822" t="s">
        <v>4503</v>
      </c>
      <c r="J4462" s="822" t="s">
        <v>4128</v>
      </c>
      <c r="K4462" s="822" t="s">
        <v>3076</v>
      </c>
      <c r="L4462" s="825">
        <v>0</v>
      </c>
      <c r="M4462" s="825">
        <v>0</v>
      </c>
      <c r="N4462" s="822">
        <v>2</v>
      </c>
      <c r="O4462" s="826">
        <v>0.5</v>
      </c>
      <c r="P4462" s="825">
        <v>0</v>
      </c>
      <c r="Q4462" s="827"/>
      <c r="R4462" s="822">
        <v>2</v>
      </c>
      <c r="S4462" s="827">
        <v>1</v>
      </c>
      <c r="T4462" s="826">
        <v>0.5</v>
      </c>
      <c r="U4462" s="828">
        <v>1</v>
      </c>
    </row>
    <row r="4463" spans="1:21" ht="14.45" customHeight="1" x14ac:dyDescent="0.2">
      <c r="A4463" s="821">
        <v>21</v>
      </c>
      <c r="B4463" s="822" t="s">
        <v>3465</v>
      </c>
      <c r="C4463" s="822" t="s">
        <v>3473</v>
      </c>
      <c r="D4463" s="823" t="s">
        <v>6114</v>
      </c>
      <c r="E4463" s="824" t="s">
        <v>3500</v>
      </c>
      <c r="F4463" s="822" t="s">
        <v>3466</v>
      </c>
      <c r="G4463" s="822" t="s">
        <v>5552</v>
      </c>
      <c r="H4463" s="822" t="s">
        <v>662</v>
      </c>
      <c r="I4463" s="822" t="s">
        <v>5553</v>
      </c>
      <c r="J4463" s="822" t="s">
        <v>1903</v>
      </c>
      <c r="K4463" s="822" t="s">
        <v>5554</v>
      </c>
      <c r="L4463" s="825">
        <v>5339.52</v>
      </c>
      <c r="M4463" s="825">
        <v>5339.52</v>
      </c>
      <c r="N4463" s="822">
        <v>1</v>
      </c>
      <c r="O4463" s="826">
        <v>0.5</v>
      </c>
      <c r="P4463" s="825">
        <v>5339.52</v>
      </c>
      <c r="Q4463" s="827">
        <v>1</v>
      </c>
      <c r="R4463" s="822">
        <v>1</v>
      </c>
      <c r="S4463" s="827">
        <v>1</v>
      </c>
      <c r="T4463" s="826">
        <v>0.5</v>
      </c>
      <c r="U4463" s="828">
        <v>1</v>
      </c>
    </row>
    <row r="4464" spans="1:21" ht="14.45" customHeight="1" x14ac:dyDescent="0.2">
      <c r="A4464" s="821">
        <v>21</v>
      </c>
      <c r="B4464" s="822" t="s">
        <v>3465</v>
      </c>
      <c r="C4464" s="822" t="s">
        <v>3473</v>
      </c>
      <c r="D4464" s="823" t="s">
        <v>6114</v>
      </c>
      <c r="E4464" s="824" t="s">
        <v>3500</v>
      </c>
      <c r="F4464" s="822" t="s">
        <v>3466</v>
      </c>
      <c r="G4464" s="822" t="s">
        <v>5552</v>
      </c>
      <c r="H4464" s="822" t="s">
        <v>662</v>
      </c>
      <c r="I4464" s="822" t="s">
        <v>5553</v>
      </c>
      <c r="J4464" s="822" t="s">
        <v>1903</v>
      </c>
      <c r="K4464" s="822" t="s">
        <v>5554</v>
      </c>
      <c r="L4464" s="825">
        <v>3823.2</v>
      </c>
      <c r="M4464" s="825">
        <v>3823.2</v>
      </c>
      <c r="N4464" s="822">
        <v>1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21</v>
      </c>
      <c r="B4465" s="822" t="s">
        <v>3465</v>
      </c>
      <c r="C4465" s="822" t="s">
        <v>3473</v>
      </c>
      <c r="D4465" s="823" t="s">
        <v>6114</v>
      </c>
      <c r="E4465" s="824" t="s">
        <v>3500</v>
      </c>
      <c r="F4465" s="822" t="s">
        <v>3466</v>
      </c>
      <c r="G4465" s="822" t="s">
        <v>5552</v>
      </c>
      <c r="H4465" s="822" t="s">
        <v>662</v>
      </c>
      <c r="I4465" s="822" t="s">
        <v>3200</v>
      </c>
      <c r="J4465" s="822" t="s">
        <v>1903</v>
      </c>
      <c r="K4465" s="822" t="s">
        <v>3201</v>
      </c>
      <c r="L4465" s="825">
        <v>1906.97</v>
      </c>
      <c r="M4465" s="825">
        <v>7627.88</v>
      </c>
      <c r="N4465" s="822">
        <v>4</v>
      </c>
      <c r="O4465" s="826">
        <v>1.5</v>
      </c>
      <c r="P4465" s="825">
        <v>1906.97</v>
      </c>
      <c r="Q4465" s="827">
        <v>0.25</v>
      </c>
      <c r="R4465" s="822">
        <v>1</v>
      </c>
      <c r="S4465" s="827">
        <v>0.25</v>
      </c>
      <c r="T4465" s="826">
        <v>0.5</v>
      </c>
      <c r="U4465" s="828">
        <v>0.33333333333333331</v>
      </c>
    </row>
    <row r="4466" spans="1:21" ht="14.45" customHeight="1" x14ac:dyDescent="0.2">
      <c r="A4466" s="821">
        <v>21</v>
      </c>
      <c r="B4466" s="822" t="s">
        <v>3465</v>
      </c>
      <c r="C4466" s="822" t="s">
        <v>3473</v>
      </c>
      <c r="D4466" s="823" t="s">
        <v>6114</v>
      </c>
      <c r="E4466" s="824" t="s">
        <v>3500</v>
      </c>
      <c r="F4466" s="822" t="s">
        <v>3466</v>
      </c>
      <c r="G4466" s="822" t="s">
        <v>5552</v>
      </c>
      <c r="H4466" s="822" t="s">
        <v>662</v>
      </c>
      <c r="I4466" s="822" t="s">
        <v>5555</v>
      </c>
      <c r="J4466" s="822" t="s">
        <v>1903</v>
      </c>
      <c r="K4466" s="822" t="s">
        <v>5556</v>
      </c>
      <c r="L4466" s="825">
        <v>2669.75</v>
      </c>
      <c r="M4466" s="825">
        <v>2669.75</v>
      </c>
      <c r="N4466" s="822">
        <v>1</v>
      </c>
      <c r="O4466" s="826">
        <v>1</v>
      </c>
      <c r="P4466" s="825"/>
      <c r="Q4466" s="827">
        <v>0</v>
      </c>
      <c r="R4466" s="822"/>
      <c r="S4466" s="827">
        <v>0</v>
      </c>
      <c r="T4466" s="826"/>
      <c r="U4466" s="828">
        <v>0</v>
      </c>
    </row>
    <row r="4467" spans="1:21" ht="14.45" customHeight="1" x14ac:dyDescent="0.2">
      <c r="A4467" s="821">
        <v>21</v>
      </c>
      <c r="B4467" s="822" t="s">
        <v>3465</v>
      </c>
      <c r="C4467" s="822" t="s">
        <v>3473</v>
      </c>
      <c r="D4467" s="823" t="s">
        <v>6114</v>
      </c>
      <c r="E4467" s="824" t="s">
        <v>3500</v>
      </c>
      <c r="F4467" s="822" t="s">
        <v>3466</v>
      </c>
      <c r="G4467" s="822" t="s">
        <v>4148</v>
      </c>
      <c r="H4467" s="822" t="s">
        <v>662</v>
      </c>
      <c r="I4467" s="822" t="s">
        <v>4149</v>
      </c>
      <c r="J4467" s="822" t="s">
        <v>1167</v>
      </c>
      <c r="K4467" s="822" t="s">
        <v>4150</v>
      </c>
      <c r="L4467" s="825">
        <v>165.63</v>
      </c>
      <c r="M4467" s="825">
        <v>165.63</v>
      </c>
      <c r="N4467" s="822">
        <v>1</v>
      </c>
      <c r="O4467" s="826">
        <v>0.5</v>
      </c>
      <c r="P4467" s="825">
        <v>165.63</v>
      </c>
      <c r="Q4467" s="827">
        <v>1</v>
      </c>
      <c r="R4467" s="822">
        <v>1</v>
      </c>
      <c r="S4467" s="827">
        <v>1</v>
      </c>
      <c r="T4467" s="826">
        <v>0.5</v>
      </c>
      <c r="U4467" s="828">
        <v>1</v>
      </c>
    </row>
    <row r="4468" spans="1:21" ht="14.45" customHeight="1" x14ac:dyDescent="0.2">
      <c r="A4468" s="821">
        <v>21</v>
      </c>
      <c r="B4468" s="822" t="s">
        <v>3465</v>
      </c>
      <c r="C4468" s="822" t="s">
        <v>3473</v>
      </c>
      <c r="D4468" s="823" t="s">
        <v>6114</v>
      </c>
      <c r="E4468" s="824" t="s">
        <v>3500</v>
      </c>
      <c r="F4468" s="822" t="s">
        <v>3466</v>
      </c>
      <c r="G4468" s="822" t="s">
        <v>4148</v>
      </c>
      <c r="H4468" s="822" t="s">
        <v>662</v>
      </c>
      <c r="I4468" s="822" t="s">
        <v>2657</v>
      </c>
      <c r="J4468" s="822" t="s">
        <v>1167</v>
      </c>
      <c r="K4468" s="822" t="s">
        <v>1168</v>
      </c>
      <c r="L4468" s="825">
        <v>165.63</v>
      </c>
      <c r="M4468" s="825">
        <v>331.26</v>
      </c>
      <c r="N4468" s="822">
        <v>2</v>
      </c>
      <c r="O4468" s="826">
        <v>0.5</v>
      </c>
      <c r="P4468" s="825">
        <v>331.26</v>
      </c>
      <c r="Q4468" s="827">
        <v>1</v>
      </c>
      <c r="R4468" s="822">
        <v>2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21</v>
      </c>
      <c r="B4469" s="822" t="s">
        <v>3465</v>
      </c>
      <c r="C4469" s="822" t="s">
        <v>3473</v>
      </c>
      <c r="D4469" s="823" t="s">
        <v>6114</v>
      </c>
      <c r="E4469" s="824" t="s">
        <v>3500</v>
      </c>
      <c r="F4469" s="822" t="s">
        <v>3466</v>
      </c>
      <c r="G4469" s="822" t="s">
        <v>3561</v>
      </c>
      <c r="H4469" s="822" t="s">
        <v>329</v>
      </c>
      <c r="I4469" s="822" t="s">
        <v>3562</v>
      </c>
      <c r="J4469" s="822" t="s">
        <v>1624</v>
      </c>
      <c r="K4469" s="822" t="s">
        <v>1626</v>
      </c>
      <c r="L4469" s="825">
        <v>50.32</v>
      </c>
      <c r="M4469" s="825">
        <v>704.48</v>
      </c>
      <c r="N4469" s="822">
        <v>14</v>
      </c>
      <c r="O4469" s="826">
        <v>6</v>
      </c>
      <c r="P4469" s="825">
        <v>251.60000000000002</v>
      </c>
      <c r="Q4469" s="827">
        <v>0.35714285714285715</v>
      </c>
      <c r="R4469" s="822">
        <v>5</v>
      </c>
      <c r="S4469" s="827">
        <v>0.35714285714285715</v>
      </c>
      <c r="T4469" s="826">
        <v>2</v>
      </c>
      <c r="U4469" s="828">
        <v>0.33333333333333331</v>
      </c>
    </row>
    <row r="4470" spans="1:21" ht="14.45" customHeight="1" x14ac:dyDescent="0.2">
      <c r="A4470" s="821">
        <v>21</v>
      </c>
      <c r="B4470" s="822" t="s">
        <v>3465</v>
      </c>
      <c r="C4470" s="822" t="s">
        <v>3473</v>
      </c>
      <c r="D4470" s="823" t="s">
        <v>6114</v>
      </c>
      <c r="E4470" s="824" t="s">
        <v>3500</v>
      </c>
      <c r="F4470" s="822" t="s">
        <v>3466</v>
      </c>
      <c r="G4470" s="822" t="s">
        <v>3564</v>
      </c>
      <c r="H4470" s="822" t="s">
        <v>329</v>
      </c>
      <c r="I4470" s="822" t="s">
        <v>3565</v>
      </c>
      <c r="J4470" s="822" t="s">
        <v>693</v>
      </c>
      <c r="K4470" s="822" t="s">
        <v>3566</v>
      </c>
      <c r="L4470" s="825">
        <v>2086.5500000000002</v>
      </c>
      <c r="M4470" s="825">
        <v>6259.6500000000005</v>
      </c>
      <c r="N4470" s="822">
        <v>3</v>
      </c>
      <c r="O4470" s="826">
        <v>2</v>
      </c>
      <c r="P4470" s="825">
        <v>6259.6500000000005</v>
      </c>
      <c r="Q4470" s="827">
        <v>1</v>
      </c>
      <c r="R4470" s="822">
        <v>3</v>
      </c>
      <c r="S4470" s="827">
        <v>1</v>
      </c>
      <c r="T4470" s="826">
        <v>2</v>
      </c>
      <c r="U4470" s="828">
        <v>1</v>
      </c>
    </row>
    <row r="4471" spans="1:21" ht="14.45" customHeight="1" x14ac:dyDescent="0.2">
      <c r="A4471" s="821">
        <v>21</v>
      </c>
      <c r="B4471" s="822" t="s">
        <v>3465</v>
      </c>
      <c r="C4471" s="822" t="s">
        <v>3473</v>
      </c>
      <c r="D4471" s="823" t="s">
        <v>6114</v>
      </c>
      <c r="E4471" s="824" t="s">
        <v>3500</v>
      </c>
      <c r="F4471" s="822" t="s">
        <v>3466</v>
      </c>
      <c r="G4471" s="822" t="s">
        <v>4169</v>
      </c>
      <c r="H4471" s="822" t="s">
        <v>662</v>
      </c>
      <c r="I4471" s="822" t="s">
        <v>2870</v>
      </c>
      <c r="J4471" s="822" t="s">
        <v>1722</v>
      </c>
      <c r="K4471" s="822" t="s">
        <v>2871</v>
      </c>
      <c r="L4471" s="825">
        <v>154.36000000000001</v>
      </c>
      <c r="M4471" s="825">
        <v>154.36000000000001</v>
      </c>
      <c r="N4471" s="822">
        <v>1</v>
      </c>
      <c r="O4471" s="826">
        <v>1</v>
      </c>
      <c r="P4471" s="825">
        <v>154.36000000000001</v>
      </c>
      <c r="Q4471" s="827">
        <v>1</v>
      </c>
      <c r="R4471" s="822">
        <v>1</v>
      </c>
      <c r="S4471" s="827">
        <v>1</v>
      </c>
      <c r="T4471" s="826">
        <v>1</v>
      </c>
      <c r="U4471" s="828">
        <v>1</v>
      </c>
    </row>
    <row r="4472" spans="1:21" ht="14.45" customHeight="1" x14ac:dyDescent="0.2">
      <c r="A4472" s="821">
        <v>21</v>
      </c>
      <c r="B4472" s="822" t="s">
        <v>3465</v>
      </c>
      <c r="C4472" s="822" t="s">
        <v>3473</v>
      </c>
      <c r="D4472" s="823" t="s">
        <v>6114</v>
      </c>
      <c r="E4472" s="824" t="s">
        <v>3500</v>
      </c>
      <c r="F4472" s="822" t="s">
        <v>3466</v>
      </c>
      <c r="G4472" s="822" t="s">
        <v>4172</v>
      </c>
      <c r="H4472" s="822" t="s">
        <v>329</v>
      </c>
      <c r="I4472" s="822" t="s">
        <v>4882</v>
      </c>
      <c r="J4472" s="822" t="s">
        <v>4883</v>
      </c>
      <c r="K4472" s="822" t="s">
        <v>4884</v>
      </c>
      <c r="L4472" s="825">
        <v>240.7</v>
      </c>
      <c r="M4472" s="825">
        <v>240.7</v>
      </c>
      <c r="N4472" s="822">
        <v>1</v>
      </c>
      <c r="O4472" s="826">
        <v>0.5</v>
      </c>
      <c r="P4472" s="825">
        <v>240.7</v>
      </c>
      <c r="Q4472" s="827">
        <v>1</v>
      </c>
      <c r="R4472" s="822">
        <v>1</v>
      </c>
      <c r="S4472" s="827">
        <v>1</v>
      </c>
      <c r="T4472" s="826">
        <v>0.5</v>
      </c>
      <c r="U4472" s="828">
        <v>1</v>
      </c>
    </row>
    <row r="4473" spans="1:21" ht="14.45" customHeight="1" x14ac:dyDescent="0.2">
      <c r="A4473" s="821">
        <v>21</v>
      </c>
      <c r="B4473" s="822" t="s">
        <v>3465</v>
      </c>
      <c r="C4473" s="822" t="s">
        <v>3473</v>
      </c>
      <c r="D4473" s="823" t="s">
        <v>6114</v>
      </c>
      <c r="E4473" s="824" t="s">
        <v>3500</v>
      </c>
      <c r="F4473" s="822" t="s">
        <v>3466</v>
      </c>
      <c r="G4473" s="822" t="s">
        <v>4172</v>
      </c>
      <c r="H4473" s="822" t="s">
        <v>329</v>
      </c>
      <c r="I4473" s="822" t="s">
        <v>4173</v>
      </c>
      <c r="J4473" s="822" t="s">
        <v>4174</v>
      </c>
      <c r="K4473" s="822" t="s">
        <v>1193</v>
      </c>
      <c r="L4473" s="825">
        <v>374.79</v>
      </c>
      <c r="M4473" s="825">
        <v>2248.7400000000002</v>
      </c>
      <c r="N4473" s="822">
        <v>6</v>
      </c>
      <c r="O4473" s="826">
        <v>2</v>
      </c>
      <c r="P4473" s="825">
        <v>2248.7400000000002</v>
      </c>
      <c r="Q4473" s="827">
        <v>1</v>
      </c>
      <c r="R4473" s="822">
        <v>6</v>
      </c>
      <c r="S4473" s="827">
        <v>1</v>
      </c>
      <c r="T4473" s="826">
        <v>2</v>
      </c>
      <c r="U4473" s="828">
        <v>1</v>
      </c>
    </row>
    <row r="4474" spans="1:21" ht="14.45" customHeight="1" x14ac:dyDescent="0.2">
      <c r="A4474" s="821">
        <v>21</v>
      </c>
      <c r="B4474" s="822" t="s">
        <v>3465</v>
      </c>
      <c r="C4474" s="822" t="s">
        <v>3473</v>
      </c>
      <c r="D4474" s="823" t="s">
        <v>6114</v>
      </c>
      <c r="E4474" s="824" t="s">
        <v>3500</v>
      </c>
      <c r="F4474" s="822" t="s">
        <v>3466</v>
      </c>
      <c r="G4474" s="822" t="s">
        <v>4933</v>
      </c>
      <c r="H4474" s="822" t="s">
        <v>329</v>
      </c>
      <c r="I4474" s="822" t="s">
        <v>2666</v>
      </c>
      <c r="J4474" s="822" t="s">
        <v>922</v>
      </c>
      <c r="K4474" s="822" t="s">
        <v>923</v>
      </c>
      <c r="L4474" s="825">
        <v>0</v>
      </c>
      <c r="M4474" s="825">
        <v>0</v>
      </c>
      <c r="N4474" s="822">
        <v>1</v>
      </c>
      <c r="O4474" s="826">
        <v>1</v>
      </c>
      <c r="P4474" s="825">
        <v>0</v>
      </c>
      <c r="Q4474" s="827"/>
      <c r="R4474" s="822">
        <v>1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21</v>
      </c>
      <c r="B4475" s="822" t="s">
        <v>3465</v>
      </c>
      <c r="C4475" s="822" t="s">
        <v>3473</v>
      </c>
      <c r="D4475" s="823" t="s">
        <v>6114</v>
      </c>
      <c r="E4475" s="824" t="s">
        <v>3500</v>
      </c>
      <c r="F4475" s="822" t="s">
        <v>3466</v>
      </c>
      <c r="G4475" s="822" t="s">
        <v>3549</v>
      </c>
      <c r="H4475" s="822" t="s">
        <v>662</v>
      </c>
      <c r="I4475" s="822" t="s">
        <v>2854</v>
      </c>
      <c r="J4475" s="822" t="s">
        <v>1925</v>
      </c>
      <c r="K4475" s="822" t="s">
        <v>2855</v>
      </c>
      <c r="L4475" s="825">
        <v>49.08</v>
      </c>
      <c r="M4475" s="825">
        <v>49.08</v>
      </c>
      <c r="N4475" s="822">
        <v>1</v>
      </c>
      <c r="O4475" s="826">
        <v>0.5</v>
      </c>
      <c r="P4475" s="825"/>
      <c r="Q4475" s="827">
        <v>0</v>
      </c>
      <c r="R4475" s="822"/>
      <c r="S4475" s="827">
        <v>0</v>
      </c>
      <c r="T4475" s="826"/>
      <c r="U4475" s="828">
        <v>0</v>
      </c>
    </row>
    <row r="4476" spans="1:21" ht="14.45" customHeight="1" x14ac:dyDescent="0.2">
      <c r="A4476" s="821">
        <v>21</v>
      </c>
      <c r="B4476" s="822" t="s">
        <v>3465</v>
      </c>
      <c r="C4476" s="822" t="s">
        <v>3473</v>
      </c>
      <c r="D4476" s="823" t="s">
        <v>6114</v>
      </c>
      <c r="E4476" s="824" t="s">
        <v>3500</v>
      </c>
      <c r="F4476" s="822" t="s">
        <v>3466</v>
      </c>
      <c r="G4476" s="822" t="s">
        <v>4188</v>
      </c>
      <c r="H4476" s="822" t="s">
        <v>329</v>
      </c>
      <c r="I4476" s="822" t="s">
        <v>4189</v>
      </c>
      <c r="J4476" s="822" t="s">
        <v>4190</v>
      </c>
      <c r="K4476" s="822" t="s">
        <v>4191</v>
      </c>
      <c r="L4476" s="825">
        <v>0</v>
      </c>
      <c r="M4476" s="825">
        <v>0</v>
      </c>
      <c r="N4476" s="822">
        <v>1</v>
      </c>
      <c r="O4476" s="826">
        <v>0.5</v>
      </c>
      <c r="P4476" s="825">
        <v>0</v>
      </c>
      <c r="Q4476" s="827"/>
      <c r="R4476" s="822">
        <v>1</v>
      </c>
      <c r="S4476" s="827">
        <v>1</v>
      </c>
      <c r="T4476" s="826">
        <v>0.5</v>
      </c>
      <c r="U4476" s="828">
        <v>1</v>
      </c>
    </row>
    <row r="4477" spans="1:21" ht="14.45" customHeight="1" x14ac:dyDescent="0.2">
      <c r="A4477" s="821">
        <v>21</v>
      </c>
      <c r="B4477" s="822" t="s">
        <v>3465</v>
      </c>
      <c r="C4477" s="822" t="s">
        <v>3473</v>
      </c>
      <c r="D4477" s="823" t="s">
        <v>6114</v>
      </c>
      <c r="E4477" s="824" t="s">
        <v>3500</v>
      </c>
      <c r="F4477" s="822" t="s">
        <v>3466</v>
      </c>
      <c r="G4477" s="822" t="s">
        <v>3553</v>
      </c>
      <c r="H4477" s="822" t="s">
        <v>329</v>
      </c>
      <c r="I4477" s="822" t="s">
        <v>3554</v>
      </c>
      <c r="J4477" s="822" t="s">
        <v>1244</v>
      </c>
      <c r="K4477" s="822" t="s">
        <v>1245</v>
      </c>
      <c r="L4477" s="825">
        <v>121.92</v>
      </c>
      <c r="M4477" s="825">
        <v>2804.16</v>
      </c>
      <c r="N4477" s="822">
        <v>23</v>
      </c>
      <c r="O4477" s="826">
        <v>9</v>
      </c>
      <c r="P4477" s="825">
        <v>1584.96</v>
      </c>
      <c r="Q4477" s="827">
        <v>0.56521739130434789</v>
      </c>
      <c r="R4477" s="822">
        <v>13</v>
      </c>
      <c r="S4477" s="827">
        <v>0.56521739130434778</v>
      </c>
      <c r="T4477" s="826">
        <v>4</v>
      </c>
      <c r="U4477" s="828">
        <v>0.44444444444444442</v>
      </c>
    </row>
    <row r="4478" spans="1:21" ht="14.45" customHeight="1" x14ac:dyDescent="0.2">
      <c r="A4478" s="821">
        <v>21</v>
      </c>
      <c r="B4478" s="822" t="s">
        <v>3465</v>
      </c>
      <c r="C4478" s="822" t="s">
        <v>3473</v>
      </c>
      <c r="D4478" s="823" t="s">
        <v>6114</v>
      </c>
      <c r="E4478" s="824" t="s">
        <v>3500</v>
      </c>
      <c r="F4478" s="822" t="s">
        <v>3466</v>
      </c>
      <c r="G4478" s="822" t="s">
        <v>4536</v>
      </c>
      <c r="H4478" s="822" t="s">
        <v>662</v>
      </c>
      <c r="I4478" s="822" t="s">
        <v>2671</v>
      </c>
      <c r="J4478" s="822" t="s">
        <v>1436</v>
      </c>
      <c r="K4478" s="822" t="s">
        <v>2672</v>
      </c>
      <c r="L4478" s="825">
        <v>0</v>
      </c>
      <c r="M4478" s="825">
        <v>0</v>
      </c>
      <c r="N4478" s="822">
        <v>1</v>
      </c>
      <c r="O4478" s="826">
        <v>1</v>
      </c>
      <c r="P4478" s="825"/>
      <c r="Q4478" s="827"/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21</v>
      </c>
      <c r="B4479" s="822" t="s">
        <v>3465</v>
      </c>
      <c r="C4479" s="822" t="s">
        <v>3473</v>
      </c>
      <c r="D4479" s="823" t="s">
        <v>6114</v>
      </c>
      <c r="E4479" s="824" t="s">
        <v>3500</v>
      </c>
      <c r="F4479" s="822" t="s">
        <v>3467</v>
      </c>
      <c r="G4479" s="822" t="s">
        <v>3555</v>
      </c>
      <c r="H4479" s="822" t="s">
        <v>329</v>
      </c>
      <c r="I4479" s="822" t="s">
        <v>4207</v>
      </c>
      <c r="J4479" s="822" t="s">
        <v>3557</v>
      </c>
      <c r="K4479" s="822"/>
      <c r="L4479" s="825">
        <v>0</v>
      </c>
      <c r="M4479" s="825">
        <v>0</v>
      </c>
      <c r="N4479" s="822">
        <v>1</v>
      </c>
      <c r="O4479" s="826">
        <v>1</v>
      </c>
      <c r="P4479" s="825">
        <v>0</v>
      </c>
      <c r="Q4479" s="827"/>
      <c r="R4479" s="822">
        <v>1</v>
      </c>
      <c r="S4479" s="827">
        <v>1</v>
      </c>
      <c r="T4479" s="826">
        <v>1</v>
      </c>
      <c r="U4479" s="828">
        <v>1</v>
      </c>
    </row>
    <row r="4480" spans="1:21" ht="14.45" customHeight="1" x14ac:dyDescent="0.2">
      <c r="A4480" s="821">
        <v>21</v>
      </c>
      <c r="B4480" s="822" t="s">
        <v>3465</v>
      </c>
      <c r="C4480" s="822" t="s">
        <v>3473</v>
      </c>
      <c r="D4480" s="823" t="s">
        <v>6114</v>
      </c>
      <c r="E4480" s="824" t="s">
        <v>3500</v>
      </c>
      <c r="F4480" s="822" t="s">
        <v>3467</v>
      </c>
      <c r="G4480" s="822" t="s">
        <v>3555</v>
      </c>
      <c r="H4480" s="822" t="s">
        <v>329</v>
      </c>
      <c r="I4480" s="822" t="s">
        <v>6009</v>
      </c>
      <c r="J4480" s="822" t="s">
        <v>3557</v>
      </c>
      <c r="K4480" s="822"/>
      <c r="L4480" s="825">
        <v>0</v>
      </c>
      <c r="M4480" s="825">
        <v>0</v>
      </c>
      <c r="N4480" s="822">
        <v>1</v>
      </c>
      <c r="O4480" s="826">
        <v>1</v>
      </c>
      <c r="P4480" s="825"/>
      <c r="Q4480" s="827"/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21</v>
      </c>
      <c r="B4481" s="822" t="s">
        <v>3465</v>
      </c>
      <c r="C4481" s="822" t="s">
        <v>3473</v>
      </c>
      <c r="D4481" s="823" t="s">
        <v>6114</v>
      </c>
      <c r="E4481" s="824" t="s">
        <v>3500</v>
      </c>
      <c r="F4481" s="822" t="s">
        <v>3467</v>
      </c>
      <c r="G4481" s="822" t="s">
        <v>3555</v>
      </c>
      <c r="H4481" s="822" t="s">
        <v>329</v>
      </c>
      <c r="I4481" s="822" t="s">
        <v>5381</v>
      </c>
      <c r="J4481" s="822" t="s">
        <v>3557</v>
      </c>
      <c r="K4481" s="822"/>
      <c r="L4481" s="825">
        <v>0</v>
      </c>
      <c r="M4481" s="825">
        <v>0</v>
      </c>
      <c r="N4481" s="822">
        <v>1</v>
      </c>
      <c r="O4481" s="826">
        <v>1</v>
      </c>
      <c r="P4481" s="825">
        <v>0</v>
      </c>
      <c r="Q4481" s="827"/>
      <c r="R4481" s="822">
        <v>1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21</v>
      </c>
      <c r="B4482" s="822" t="s">
        <v>3465</v>
      </c>
      <c r="C4482" s="822" t="s">
        <v>3473</v>
      </c>
      <c r="D4482" s="823" t="s">
        <v>6114</v>
      </c>
      <c r="E4482" s="824" t="s">
        <v>3525</v>
      </c>
      <c r="F4482" s="822" t="s">
        <v>3466</v>
      </c>
      <c r="G4482" s="822" t="s">
        <v>3647</v>
      </c>
      <c r="H4482" s="822" t="s">
        <v>662</v>
      </c>
      <c r="I4482" s="822" t="s">
        <v>2998</v>
      </c>
      <c r="J4482" s="822" t="s">
        <v>701</v>
      </c>
      <c r="K4482" s="822" t="s">
        <v>703</v>
      </c>
      <c r="L4482" s="825">
        <v>21.76</v>
      </c>
      <c r="M4482" s="825">
        <v>65.28</v>
      </c>
      <c r="N4482" s="822">
        <v>3</v>
      </c>
      <c r="O4482" s="826">
        <v>3</v>
      </c>
      <c r="P4482" s="825">
        <v>43.52</v>
      </c>
      <c r="Q4482" s="827">
        <v>0.66666666666666674</v>
      </c>
      <c r="R4482" s="822">
        <v>2</v>
      </c>
      <c r="S4482" s="827">
        <v>0.66666666666666663</v>
      </c>
      <c r="T4482" s="826">
        <v>2</v>
      </c>
      <c r="U4482" s="828">
        <v>0.66666666666666663</v>
      </c>
    </row>
    <row r="4483" spans="1:21" ht="14.45" customHeight="1" x14ac:dyDescent="0.2">
      <c r="A4483" s="821">
        <v>21</v>
      </c>
      <c r="B4483" s="822" t="s">
        <v>3465</v>
      </c>
      <c r="C4483" s="822" t="s">
        <v>3473</v>
      </c>
      <c r="D4483" s="823" t="s">
        <v>6114</v>
      </c>
      <c r="E4483" s="824" t="s">
        <v>3525</v>
      </c>
      <c r="F4483" s="822" t="s">
        <v>3466</v>
      </c>
      <c r="G4483" s="822" t="s">
        <v>3647</v>
      </c>
      <c r="H4483" s="822" t="s">
        <v>662</v>
      </c>
      <c r="I4483" s="822" t="s">
        <v>3000</v>
      </c>
      <c r="J4483" s="822" t="s">
        <v>701</v>
      </c>
      <c r="K4483" s="822" t="s">
        <v>698</v>
      </c>
      <c r="L4483" s="825">
        <v>65.28</v>
      </c>
      <c r="M4483" s="825">
        <v>65.28</v>
      </c>
      <c r="N4483" s="822">
        <v>1</v>
      </c>
      <c r="O4483" s="826">
        <v>0.5</v>
      </c>
      <c r="P4483" s="825"/>
      <c r="Q4483" s="827">
        <v>0</v>
      </c>
      <c r="R4483" s="822"/>
      <c r="S4483" s="827">
        <v>0</v>
      </c>
      <c r="T4483" s="826"/>
      <c r="U4483" s="828">
        <v>0</v>
      </c>
    </row>
    <row r="4484" spans="1:21" ht="14.45" customHeight="1" x14ac:dyDescent="0.2">
      <c r="A4484" s="821">
        <v>21</v>
      </c>
      <c r="B4484" s="822" t="s">
        <v>3465</v>
      </c>
      <c r="C4484" s="822" t="s">
        <v>3473</v>
      </c>
      <c r="D4484" s="823" t="s">
        <v>6114</v>
      </c>
      <c r="E4484" s="824" t="s">
        <v>3525</v>
      </c>
      <c r="F4484" s="822" t="s">
        <v>3466</v>
      </c>
      <c r="G4484" s="822" t="s">
        <v>3656</v>
      </c>
      <c r="H4484" s="822" t="s">
        <v>662</v>
      </c>
      <c r="I4484" s="822" t="s">
        <v>3078</v>
      </c>
      <c r="J4484" s="822" t="s">
        <v>3079</v>
      </c>
      <c r="K4484" s="822" t="s">
        <v>3080</v>
      </c>
      <c r="L4484" s="825">
        <v>23.4</v>
      </c>
      <c r="M4484" s="825">
        <v>46.8</v>
      </c>
      <c r="N4484" s="822">
        <v>2</v>
      </c>
      <c r="O4484" s="826">
        <v>2</v>
      </c>
      <c r="P4484" s="825">
        <v>23.4</v>
      </c>
      <c r="Q4484" s="827">
        <v>0.5</v>
      </c>
      <c r="R4484" s="822">
        <v>1</v>
      </c>
      <c r="S4484" s="827">
        <v>0.5</v>
      </c>
      <c r="T4484" s="826">
        <v>1</v>
      </c>
      <c r="U4484" s="828">
        <v>0.5</v>
      </c>
    </row>
    <row r="4485" spans="1:21" ht="14.45" customHeight="1" x14ac:dyDescent="0.2">
      <c r="A4485" s="821">
        <v>21</v>
      </c>
      <c r="B4485" s="822" t="s">
        <v>3465</v>
      </c>
      <c r="C4485" s="822" t="s">
        <v>3473</v>
      </c>
      <c r="D4485" s="823" t="s">
        <v>6114</v>
      </c>
      <c r="E4485" s="824" t="s">
        <v>3525</v>
      </c>
      <c r="F4485" s="822" t="s">
        <v>3466</v>
      </c>
      <c r="G4485" s="822" t="s">
        <v>3656</v>
      </c>
      <c r="H4485" s="822" t="s">
        <v>662</v>
      </c>
      <c r="I4485" s="822" t="s">
        <v>3083</v>
      </c>
      <c r="J4485" s="822" t="s">
        <v>3079</v>
      </c>
      <c r="K4485" s="822" t="s">
        <v>3084</v>
      </c>
      <c r="L4485" s="825">
        <v>11.71</v>
      </c>
      <c r="M4485" s="825">
        <v>11.71</v>
      </c>
      <c r="N4485" s="822">
        <v>1</v>
      </c>
      <c r="O4485" s="826">
        <v>1</v>
      </c>
      <c r="P4485" s="825"/>
      <c r="Q4485" s="827">
        <v>0</v>
      </c>
      <c r="R4485" s="822"/>
      <c r="S4485" s="827">
        <v>0</v>
      </c>
      <c r="T4485" s="826"/>
      <c r="U4485" s="828">
        <v>0</v>
      </c>
    </row>
    <row r="4486" spans="1:21" ht="14.45" customHeight="1" x14ac:dyDescent="0.2">
      <c r="A4486" s="821">
        <v>21</v>
      </c>
      <c r="B4486" s="822" t="s">
        <v>3465</v>
      </c>
      <c r="C4486" s="822" t="s">
        <v>3473</v>
      </c>
      <c r="D4486" s="823" t="s">
        <v>6114</v>
      </c>
      <c r="E4486" s="824" t="s">
        <v>3525</v>
      </c>
      <c r="F4486" s="822" t="s">
        <v>3466</v>
      </c>
      <c r="G4486" s="822" t="s">
        <v>3662</v>
      </c>
      <c r="H4486" s="822" t="s">
        <v>329</v>
      </c>
      <c r="I4486" s="822" t="s">
        <v>3668</v>
      </c>
      <c r="J4486" s="822" t="s">
        <v>3669</v>
      </c>
      <c r="K4486" s="822" t="s">
        <v>3667</v>
      </c>
      <c r="L4486" s="825">
        <v>219.25</v>
      </c>
      <c r="M4486" s="825">
        <v>1315.5</v>
      </c>
      <c r="N4486" s="822">
        <v>6</v>
      </c>
      <c r="O4486" s="826">
        <v>2</v>
      </c>
      <c r="P4486" s="825">
        <v>657.75</v>
      </c>
      <c r="Q4486" s="827">
        <v>0.5</v>
      </c>
      <c r="R4486" s="822">
        <v>3</v>
      </c>
      <c r="S4486" s="827">
        <v>0.5</v>
      </c>
      <c r="T4486" s="826">
        <v>1</v>
      </c>
      <c r="U4486" s="828">
        <v>0.5</v>
      </c>
    </row>
    <row r="4487" spans="1:21" ht="14.45" customHeight="1" x14ac:dyDescent="0.2">
      <c r="A4487" s="821">
        <v>21</v>
      </c>
      <c r="B4487" s="822" t="s">
        <v>3465</v>
      </c>
      <c r="C4487" s="822" t="s">
        <v>3473</v>
      </c>
      <c r="D4487" s="823" t="s">
        <v>6114</v>
      </c>
      <c r="E4487" s="824" t="s">
        <v>3525</v>
      </c>
      <c r="F4487" s="822" t="s">
        <v>3466</v>
      </c>
      <c r="G4487" s="822" t="s">
        <v>3695</v>
      </c>
      <c r="H4487" s="822" t="s">
        <v>662</v>
      </c>
      <c r="I4487" s="822" t="s">
        <v>6010</v>
      </c>
      <c r="J4487" s="822" t="s">
        <v>767</v>
      </c>
      <c r="K4487" s="822" t="s">
        <v>3094</v>
      </c>
      <c r="L4487" s="825">
        <v>70.23</v>
      </c>
      <c r="M4487" s="825">
        <v>280.92</v>
      </c>
      <c r="N4487" s="822">
        <v>4</v>
      </c>
      <c r="O4487" s="826">
        <v>2</v>
      </c>
      <c r="P4487" s="825">
        <v>210.69</v>
      </c>
      <c r="Q4487" s="827">
        <v>0.75</v>
      </c>
      <c r="R4487" s="822">
        <v>3</v>
      </c>
      <c r="S4487" s="827">
        <v>0.75</v>
      </c>
      <c r="T4487" s="826">
        <v>1.5</v>
      </c>
      <c r="U4487" s="828">
        <v>0.75</v>
      </c>
    </row>
    <row r="4488" spans="1:21" ht="14.45" customHeight="1" x14ac:dyDescent="0.2">
      <c r="A4488" s="821">
        <v>21</v>
      </c>
      <c r="B4488" s="822" t="s">
        <v>3465</v>
      </c>
      <c r="C4488" s="822" t="s">
        <v>3473</v>
      </c>
      <c r="D4488" s="823" t="s">
        <v>6114</v>
      </c>
      <c r="E4488" s="824" t="s">
        <v>3525</v>
      </c>
      <c r="F4488" s="822" t="s">
        <v>3466</v>
      </c>
      <c r="G4488" s="822" t="s">
        <v>3712</v>
      </c>
      <c r="H4488" s="822" t="s">
        <v>329</v>
      </c>
      <c r="I4488" s="822" t="s">
        <v>3713</v>
      </c>
      <c r="J4488" s="822" t="s">
        <v>3714</v>
      </c>
      <c r="K4488" s="822" t="s">
        <v>3715</v>
      </c>
      <c r="L4488" s="825">
        <v>0</v>
      </c>
      <c r="M4488" s="825">
        <v>0</v>
      </c>
      <c r="N4488" s="822">
        <v>1</v>
      </c>
      <c r="O4488" s="826">
        <v>1</v>
      </c>
      <c r="P4488" s="825">
        <v>0</v>
      </c>
      <c r="Q4488" s="827"/>
      <c r="R4488" s="822">
        <v>1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21</v>
      </c>
      <c r="B4489" s="822" t="s">
        <v>3465</v>
      </c>
      <c r="C4489" s="822" t="s">
        <v>3473</v>
      </c>
      <c r="D4489" s="823" t="s">
        <v>6114</v>
      </c>
      <c r="E4489" s="824" t="s">
        <v>3525</v>
      </c>
      <c r="F4489" s="822" t="s">
        <v>3466</v>
      </c>
      <c r="G4489" s="822" t="s">
        <v>3712</v>
      </c>
      <c r="H4489" s="822" t="s">
        <v>329</v>
      </c>
      <c r="I4489" s="822" t="s">
        <v>3716</v>
      </c>
      <c r="J4489" s="822" t="s">
        <v>3714</v>
      </c>
      <c r="K4489" s="822" t="s">
        <v>1212</v>
      </c>
      <c r="L4489" s="825">
        <v>0</v>
      </c>
      <c r="M4489" s="825">
        <v>0</v>
      </c>
      <c r="N4489" s="822">
        <v>1</v>
      </c>
      <c r="O4489" s="826">
        <v>1</v>
      </c>
      <c r="P4489" s="825">
        <v>0</v>
      </c>
      <c r="Q4489" s="827"/>
      <c r="R4489" s="822">
        <v>1</v>
      </c>
      <c r="S4489" s="827">
        <v>1</v>
      </c>
      <c r="T4489" s="826">
        <v>1</v>
      </c>
      <c r="U4489" s="828">
        <v>1</v>
      </c>
    </row>
    <row r="4490" spans="1:21" ht="14.45" customHeight="1" x14ac:dyDescent="0.2">
      <c r="A4490" s="821">
        <v>21</v>
      </c>
      <c r="B4490" s="822" t="s">
        <v>3465</v>
      </c>
      <c r="C4490" s="822" t="s">
        <v>3473</v>
      </c>
      <c r="D4490" s="823" t="s">
        <v>6114</v>
      </c>
      <c r="E4490" s="824" t="s">
        <v>3525</v>
      </c>
      <c r="F4490" s="822" t="s">
        <v>3466</v>
      </c>
      <c r="G4490" s="822" t="s">
        <v>3717</v>
      </c>
      <c r="H4490" s="822" t="s">
        <v>329</v>
      </c>
      <c r="I4490" s="822" t="s">
        <v>3718</v>
      </c>
      <c r="J4490" s="822" t="s">
        <v>1621</v>
      </c>
      <c r="K4490" s="822" t="s">
        <v>1622</v>
      </c>
      <c r="L4490" s="825">
        <v>235.78</v>
      </c>
      <c r="M4490" s="825">
        <v>235.78</v>
      </c>
      <c r="N4490" s="822">
        <v>1</v>
      </c>
      <c r="O4490" s="826">
        <v>1</v>
      </c>
      <c r="P4490" s="825">
        <v>235.78</v>
      </c>
      <c r="Q4490" s="827">
        <v>1</v>
      </c>
      <c r="R4490" s="822">
        <v>1</v>
      </c>
      <c r="S4490" s="827">
        <v>1</v>
      </c>
      <c r="T4490" s="826">
        <v>1</v>
      </c>
      <c r="U4490" s="828">
        <v>1</v>
      </c>
    </row>
    <row r="4491" spans="1:21" ht="14.45" customHeight="1" x14ac:dyDescent="0.2">
      <c r="A4491" s="821">
        <v>21</v>
      </c>
      <c r="B4491" s="822" t="s">
        <v>3465</v>
      </c>
      <c r="C4491" s="822" t="s">
        <v>3473</v>
      </c>
      <c r="D4491" s="823" t="s">
        <v>6114</v>
      </c>
      <c r="E4491" s="824" t="s">
        <v>3525</v>
      </c>
      <c r="F4491" s="822" t="s">
        <v>3466</v>
      </c>
      <c r="G4491" s="822" t="s">
        <v>3719</v>
      </c>
      <c r="H4491" s="822" t="s">
        <v>662</v>
      </c>
      <c r="I4491" s="822" t="s">
        <v>3340</v>
      </c>
      <c r="J4491" s="822" t="s">
        <v>1629</v>
      </c>
      <c r="K4491" s="822" t="s">
        <v>3341</v>
      </c>
      <c r="L4491" s="825">
        <v>117.55</v>
      </c>
      <c r="M4491" s="825">
        <v>117.55</v>
      </c>
      <c r="N4491" s="822">
        <v>1</v>
      </c>
      <c r="O4491" s="826">
        <v>1</v>
      </c>
      <c r="P4491" s="825">
        <v>117.55</v>
      </c>
      <c r="Q4491" s="827">
        <v>1</v>
      </c>
      <c r="R4491" s="822">
        <v>1</v>
      </c>
      <c r="S4491" s="827">
        <v>1</v>
      </c>
      <c r="T4491" s="826">
        <v>1</v>
      </c>
      <c r="U4491" s="828">
        <v>1</v>
      </c>
    </row>
    <row r="4492" spans="1:21" ht="14.45" customHeight="1" x14ac:dyDescent="0.2">
      <c r="A4492" s="821">
        <v>21</v>
      </c>
      <c r="B4492" s="822" t="s">
        <v>3465</v>
      </c>
      <c r="C4492" s="822" t="s">
        <v>3473</v>
      </c>
      <c r="D4492" s="823" t="s">
        <v>6114</v>
      </c>
      <c r="E4492" s="824" t="s">
        <v>3525</v>
      </c>
      <c r="F4492" s="822" t="s">
        <v>3466</v>
      </c>
      <c r="G4492" s="822" t="s">
        <v>3731</v>
      </c>
      <c r="H4492" s="822" t="s">
        <v>329</v>
      </c>
      <c r="I4492" s="822" t="s">
        <v>4292</v>
      </c>
      <c r="J4492" s="822" t="s">
        <v>1870</v>
      </c>
      <c r="K4492" s="822" t="s">
        <v>826</v>
      </c>
      <c r="L4492" s="825">
        <v>132</v>
      </c>
      <c r="M4492" s="825">
        <v>132</v>
      </c>
      <c r="N4492" s="822">
        <v>1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21</v>
      </c>
      <c r="B4493" s="822" t="s">
        <v>3465</v>
      </c>
      <c r="C4493" s="822" t="s">
        <v>3473</v>
      </c>
      <c r="D4493" s="823" t="s">
        <v>6114</v>
      </c>
      <c r="E4493" s="824" t="s">
        <v>3525</v>
      </c>
      <c r="F4493" s="822" t="s">
        <v>3466</v>
      </c>
      <c r="G4493" s="822" t="s">
        <v>3731</v>
      </c>
      <c r="H4493" s="822" t="s">
        <v>329</v>
      </c>
      <c r="I4493" s="822" t="s">
        <v>3732</v>
      </c>
      <c r="J4493" s="822" t="s">
        <v>1870</v>
      </c>
      <c r="K4493" s="822" t="s">
        <v>1871</v>
      </c>
      <c r="L4493" s="825">
        <v>264</v>
      </c>
      <c r="M4493" s="825">
        <v>528</v>
      </c>
      <c r="N4493" s="822">
        <v>2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21</v>
      </c>
      <c r="B4494" s="822" t="s">
        <v>3465</v>
      </c>
      <c r="C4494" s="822" t="s">
        <v>3473</v>
      </c>
      <c r="D4494" s="823" t="s">
        <v>6114</v>
      </c>
      <c r="E4494" s="824" t="s">
        <v>3525</v>
      </c>
      <c r="F4494" s="822" t="s">
        <v>3466</v>
      </c>
      <c r="G4494" s="822" t="s">
        <v>3731</v>
      </c>
      <c r="H4494" s="822" t="s">
        <v>662</v>
      </c>
      <c r="I4494" s="822" t="s">
        <v>3089</v>
      </c>
      <c r="J4494" s="822" t="s">
        <v>1870</v>
      </c>
      <c r="K4494" s="822" t="s">
        <v>824</v>
      </c>
      <c r="L4494" s="825">
        <v>65.989999999999995</v>
      </c>
      <c r="M4494" s="825">
        <v>131.97999999999999</v>
      </c>
      <c r="N4494" s="822">
        <v>2</v>
      </c>
      <c r="O4494" s="826">
        <v>1</v>
      </c>
      <c r="P4494" s="825">
        <v>65.989999999999995</v>
      </c>
      <c r="Q4494" s="827">
        <v>0.5</v>
      </c>
      <c r="R4494" s="822">
        <v>1</v>
      </c>
      <c r="S4494" s="827">
        <v>0.5</v>
      </c>
      <c r="T4494" s="826">
        <v>0.5</v>
      </c>
      <c r="U4494" s="828">
        <v>0.5</v>
      </c>
    </row>
    <row r="4495" spans="1:21" ht="14.45" customHeight="1" x14ac:dyDescent="0.2">
      <c r="A4495" s="821">
        <v>21</v>
      </c>
      <c r="B4495" s="822" t="s">
        <v>3465</v>
      </c>
      <c r="C4495" s="822" t="s">
        <v>3473</v>
      </c>
      <c r="D4495" s="823" t="s">
        <v>6114</v>
      </c>
      <c r="E4495" s="824" t="s">
        <v>3525</v>
      </c>
      <c r="F4495" s="822" t="s">
        <v>3466</v>
      </c>
      <c r="G4495" s="822" t="s">
        <v>3579</v>
      </c>
      <c r="H4495" s="822" t="s">
        <v>329</v>
      </c>
      <c r="I4495" s="822" t="s">
        <v>3739</v>
      </c>
      <c r="J4495" s="822" t="s">
        <v>1011</v>
      </c>
      <c r="K4495" s="822" t="s">
        <v>1012</v>
      </c>
      <c r="L4495" s="825">
        <v>236.03</v>
      </c>
      <c r="M4495" s="825">
        <v>236.03</v>
      </c>
      <c r="N4495" s="822">
        <v>1</v>
      </c>
      <c r="O4495" s="826">
        <v>0.5</v>
      </c>
      <c r="P4495" s="825">
        <v>236.03</v>
      </c>
      <c r="Q4495" s="827">
        <v>1</v>
      </c>
      <c r="R4495" s="822">
        <v>1</v>
      </c>
      <c r="S4495" s="827">
        <v>1</v>
      </c>
      <c r="T4495" s="826">
        <v>0.5</v>
      </c>
      <c r="U4495" s="828">
        <v>1</v>
      </c>
    </row>
    <row r="4496" spans="1:21" ht="14.45" customHeight="1" x14ac:dyDescent="0.2">
      <c r="A4496" s="821">
        <v>21</v>
      </c>
      <c r="B4496" s="822" t="s">
        <v>3465</v>
      </c>
      <c r="C4496" s="822" t="s">
        <v>3473</v>
      </c>
      <c r="D4496" s="823" t="s">
        <v>6114</v>
      </c>
      <c r="E4496" s="824" t="s">
        <v>3525</v>
      </c>
      <c r="F4496" s="822" t="s">
        <v>3466</v>
      </c>
      <c r="G4496" s="822" t="s">
        <v>3579</v>
      </c>
      <c r="H4496" s="822" t="s">
        <v>329</v>
      </c>
      <c r="I4496" s="822" t="s">
        <v>3740</v>
      </c>
      <c r="J4496" s="822" t="s">
        <v>1011</v>
      </c>
      <c r="K4496" s="822" t="s">
        <v>1013</v>
      </c>
      <c r="L4496" s="825">
        <v>354.04</v>
      </c>
      <c r="M4496" s="825">
        <v>708.08</v>
      </c>
      <c r="N4496" s="822">
        <v>2</v>
      </c>
      <c r="O4496" s="826">
        <v>1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21</v>
      </c>
      <c r="B4497" s="822" t="s">
        <v>3465</v>
      </c>
      <c r="C4497" s="822" t="s">
        <v>3473</v>
      </c>
      <c r="D4497" s="823" t="s">
        <v>6114</v>
      </c>
      <c r="E4497" s="824" t="s">
        <v>3525</v>
      </c>
      <c r="F4497" s="822" t="s">
        <v>3466</v>
      </c>
      <c r="G4497" s="822" t="s">
        <v>3579</v>
      </c>
      <c r="H4497" s="822" t="s">
        <v>329</v>
      </c>
      <c r="I4497" s="822" t="s">
        <v>3741</v>
      </c>
      <c r="J4497" s="822" t="s">
        <v>3581</v>
      </c>
      <c r="K4497" s="822" t="s">
        <v>1012</v>
      </c>
      <c r="L4497" s="825">
        <v>236.03</v>
      </c>
      <c r="M4497" s="825">
        <v>1180.1500000000001</v>
      </c>
      <c r="N4497" s="822">
        <v>5</v>
      </c>
      <c r="O4497" s="826">
        <v>3.5</v>
      </c>
      <c r="P4497" s="825">
        <v>472.06</v>
      </c>
      <c r="Q4497" s="827">
        <v>0.39999999999999997</v>
      </c>
      <c r="R4497" s="822">
        <v>2</v>
      </c>
      <c r="S4497" s="827">
        <v>0.4</v>
      </c>
      <c r="T4497" s="826">
        <v>2</v>
      </c>
      <c r="U4497" s="828">
        <v>0.5714285714285714</v>
      </c>
    </row>
    <row r="4498" spans="1:21" ht="14.45" customHeight="1" x14ac:dyDescent="0.2">
      <c r="A4498" s="821">
        <v>21</v>
      </c>
      <c r="B4498" s="822" t="s">
        <v>3465</v>
      </c>
      <c r="C4498" s="822" t="s">
        <v>3473</v>
      </c>
      <c r="D4498" s="823" t="s">
        <v>6114</v>
      </c>
      <c r="E4498" s="824" t="s">
        <v>3525</v>
      </c>
      <c r="F4498" s="822" t="s">
        <v>3466</v>
      </c>
      <c r="G4498" s="822" t="s">
        <v>3742</v>
      </c>
      <c r="H4498" s="822" t="s">
        <v>329</v>
      </c>
      <c r="I4498" s="822" t="s">
        <v>3743</v>
      </c>
      <c r="J4498" s="822" t="s">
        <v>879</v>
      </c>
      <c r="K4498" s="822" t="s">
        <v>2843</v>
      </c>
      <c r="L4498" s="825">
        <v>46.81</v>
      </c>
      <c r="M4498" s="825">
        <v>280.86</v>
      </c>
      <c r="N4498" s="822">
        <v>6</v>
      </c>
      <c r="O4498" s="826">
        <v>5</v>
      </c>
      <c r="P4498" s="825">
        <v>93.62</v>
      </c>
      <c r="Q4498" s="827">
        <v>0.33333333333333331</v>
      </c>
      <c r="R4498" s="822">
        <v>2</v>
      </c>
      <c r="S4498" s="827">
        <v>0.33333333333333331</v>
      </c>
      <c r="T4498" s="826">
        <v>2</v>
      </c>
      <c r="U4498" s="828">
        <v>0.4</v>
      </c>
    </row>
    <row r="4499" spans="1:21" ht="14.45" customHeight="1" x14ac:dyDescent="0.2">
      <c r="A4499" s="821">
        <v>21</v>
      </c>
      <c r="B4499" s="822" t="s">
        <v>3465</v>
      </c>
      <c r="C4499" s="822" t="s">
        <v>3473</v>
      </c>
      <c r="D4499" s="823" t="s">
        <v>6114</v>
      </c>
      <c r="E4499" s="824" t="s">
        <v>3525</v>
      </c>
      <c r="F4499" s="822" t="s">
        <v>3466</v>
      </c>
      <c r="G4499" s="822" t="s">
        <v>3742</v>
      </c>
      <c r="H4499" s="822" t="s">
        <v>329</v>
      </c>
      <c r="I4499" s="822" t="s">
        <v>4299</v>
      </c>
      <c r="J4499" s="822" t="s">
        <v>879</v>
      </c>
      <c r="K4499" s="822" t="s">
        <v>3821</v>
      </c>
      <c r="L4499" s="825">
        <v>93.61</v>
      </c>
      <c r="M4499" s="825">
        <v>187.22</v>
      </c>
      <c r="N4499" s="822">
        <v>2</v>
      </c>
      <c r="O4499" s="826">
        <v>1</v>
      </c>
      <c r="P4499" s="825">
        <v>187.22</v>
      </c>
      <c r="Q4499" s="827">
        <v>1</v>
      </c>
      <c r="R4499" s="822">
        <v>2</v>
      </c>
      <c r="S4499" s="827">
        <v>1</v>
      </c>
      <c r="T4499" s="826">
        <v>1</v>
      </c>
      <c r="U4499" s="828">
        <v>1</v>
      </c>
    </row>
    <row r="4500" spans="1:21" ht="14.45" customHeight="1" x14ac:dyDescent="0.2">
      <c r="A4500" s="821">
        <v>21</v>
      </c>
      <c r="B4500" s="822" t="s">
        <v>3465</v>
      </c>
      <c r="C4500" s="822" t="s">
        <v>3473</v>
      </c>
      <c r="D4500" s="823" t="s">
        <v>6114</v>
      </c>
      <c r="E4500" s="824" t="s">
        <v>3525</v>
      </c>
      <c r="F4500" s="822" t="s">
        <v>3466</v>
      </c>
      <c r="G4500" s="822" t="s">
        <v>3744</v>
      </c>
      <c r="H4500" s="822" t="s">
        <v>329</v>
      </c>
      <c r="I4500" s="822" t="s">
        <v>4900</v>
      </c>
      <c r="J4500" s="822" t="s">
        <v>4815</v>
      </c>
      <c r="K4500" s="822" t="s">
        <v>1468</v>
      </c>
      <c r="L4500" s="825">
        <v>35.25</v>
      </c>
      <c r="M4500" s="825">
        <v>387.75</v>
      </c>
      <c r="N4500" s="822">
        <v>11</v>
      </c>
      <c r="O4500" s="826">
        <v>4.5</v>
      </c>
      <c r="P4500" s="825">
        <v>246.75</v>
      </c>
      <c r="Q4500" s="827">
        <v>0.63636363636363635</v>
      </c>
      <c r="R4500" s="822">
        <v>7</v>
      </c>
      <c r="S4500" s="827">
        <v>0.63636363636363635</v>
      </c>
      <c r="T4500" s="826">
        <v>3</v>
      </c>
      <c r="U4500" s="828">
        <v>0.66666666666666663</v>
      </c>
    </row>
    <row r="4501" spans="1:21" ht="14.45" customHeight="1" x14ac:dyDescent="0.2">
      <c r="A4501" s="821">
        <v>21</v>
      </c>
      <c r="B4501" s="822" t="s">
        <v>3465</v>
      </c>
      <c r="C4501" s="822" t="s">
        <v>3473</v>
      </c>
      <c r="D4501" s="823" t="s">
        <v>6114</v>
      </c>
      <c r="E4501" s="824" t="s">
        <v>3525</v>
      </c>
      <c r="F4501" s="822" t="s">
        <v>3466</v>
      </c>
      <c r="G4501" s="822" t="s">
        <v>3744</v>
      </c>
      <c r="H4501" s="822" t="s">
        <v>329</v>
      </c>
      <c r="I4501" s="822" t="s">
        <v>4955</v>
      </c>
      <c r="J4501" s="822" t="s">
        <v>4956</v>
      </c>
      <c r="K4501" s="822" t="s">
        <v>4957</v>
      </c>
      <c r="L4501" s="825">
        <v>58.74</v>
      </c>
      <c r="M4501" s="825">
        <v>58.74</v>
      </c>
      <c r="N4501" s="822">
        <v>1</v>
      </c>
      <c r="O4501" s="826">
        <v>0.5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21</v>
      </c>
      <c r="B4502" s="822" t="s">
        <v>3465</v>
      </c>
      <c r="C4502" s="822" t="s">
        <v>3473</v>
      </c>
      <c r="D4502" s="823" t="s">
        <v>6114</v>
      </c>
      <c r="E4502" s="824" t="s">
        <v>3525</v>
      </c>
      <c r="F4502" s="822" t="s">
        <v>3466</v>
      </c>
      <c r="G4502" s="822" t="s">
        <v>3751</v>
      </c>
      <c r="H4502" s="822" t="s">
        <v>329</v>
      </c>
      <c r="I4502" s="822" t="s">
        <v>3752</v>
      </c>
      <c r="J4502" s="822" t="s">
        <v>874</v>
      </c>
      <c r="K4502" s="822" t="s">
        <v>3753</v>
      </c>
      <c r="L4502" s="825">
        <v>91.11</v>
      </c>
      <c r="M4502" s="825">
        <v>182.22</v>
      </c>
      <c r="N4502" s="822">
        <v>2</v>
      </c>
      <c r="O4502" s="826">
        <v>1.5</v>
      </c>
      <c r="P4502" s="825">
        <v>182.22</v>
      </c>
      <c r="Q4502" s="827">
        <v>1</v>
      </c>
      <c r="R4502" s="822">
        <v>2</v>
      </c>
      <c r="S4502" s="827">
        <v>1</v>
      </c>
      <c r="T4502" s="826">
        <v>1.5</v>
      </c>
      <c r="U4502" s="828">
        <v>1</v>
      </c>
    </row>
    <row r="4503" spans="1:21" ht="14.45" customHeight="1" x14ac:dyDescent="0.2">
      <c r="A4503" s="821">
        <v>21</v>
      </c>
      <c r="B4503" s="822" t="s">
        <v>3465</v>
      </c>
      <c r="C4503" s="822" t="s">
        <v>3473</v>
      </c>
      <c r="D4503" s="823" t="s">
        <v>6114</v>
      </c>
      <c r="E4503" s="824" t="s">
        <v>3525</v>
      </c>
      <c r="F4503" s="822" t="s">
        <v>3466</v>
      </c>
      <c r="G4503" s="822" t="s">
        <v>5283</v>
      </c>
      <c r="H4503" s="822" t="s">
        <v>329</v>
      </c>
      <c r="I4503" s="822" t="s">
        <v>5284</v>
      </c>
      <c r="J4503" s="822" t="s">
        <v>5285</v>
      </c>
      <c r="K4503" s="822" t="s">
        <v>5286</v>
      </c>
      <c r="L4503" s="825">
        <v>18.79</v>
      </c>
      <c r="M4503" s="825">
        <v>56.37</v>
      </c>
      <c r="N4503" s="822">
        <v>3</v>
      </c>
      <c r="O4503" s="826">
        <v>0.5</v>
      </c>
      <c r="P4503" s="825">
        <v>56.37</v>
      </c>
      <c r="Q4503" s="827">
        <v>1</v>
      </c>
      <c r="R4503" s="822">
        <v>3</v>
      </c>
      <c r="S4503" s="827">
        <v>1</v>
      </c>
      <c r="T4503" s="826">
        <v>0.5</v>
      </c>
      <c r="U4503" s="828">
        <v>1</v>
      </c>
    </row>
    <row r="4504" spans="1:21" ht="14.45" customHeight="1" x14ac:dyDescent="0.2">
      <c r="A4504" s="821">
        <v>21</v>
      </c>
      <c r="B4504" s="822" t="s">
        <v>3465</v>
      </c>
      <c r="C4504" s="822" t="s">
        <v>3473</v>
      </c>
      <c r="D4504" s="823" t="s">
        <v>6114</v>
      </c>
      <c r="E4504" s="824" t="s">
        <v>3525</v>
      </c>
      <c r="F4504" s="822" t="s">
        <v>3466</v>
      </c>
      <c r="G4504" s="822" t="s">
        <v>3773</v>
      </c>
      <c r="H4504" s="822" t="s">
        <v>662</v>
      </c>
      <c r="I4504" s="822" t="s">
        <v>3105</v>
      </c>
      <c r="J4504" s="822" t="s">
        <v>3106</v>
      </c>
      <c r="K4504" s="822" t="s">
        <v>3107</v>
      </c>
      <c r="L4504" s="825">
        <v>122.96</v>
      </c>
      <c r="M4504" s="825">
        <v>368.88</v>
      </c>
      <c r="N4504" s="822">
        <v>3</v>
      </c>
      <c r="O4504" s="826">
        <v>1</v>
      </c>
      <c r="P4504" s="825">
        <v>368.88</v>
      </c>
      <c r="Q4504" s="827">
        <v>1</v>
      </c>
      <c r="R4504" s="822">
        <v>3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21</v>
      </c>
      <c r="B4505" s="822" t="s">
        <v>3465</v>
      </c>
      <c r="C4505" s="822" t="s">
        <v>3473</v>
      </c>
      <c r="D4505" s="823" t="s">
        <v>6114</v>
      </c>
      <c r="E4505" s="824" t="s">
        <v>3525</v>
      </c>
      <c r="F4505" s="822" t="s">
        <v>3466</v>
      </c>
      <c r="G4505" s="822" t="s">
        <v>6011</v>
      </c>
      <c r="H4505" s="822" t="s">
        <v>329</v>
      </c>
      <c r="I4505" s="822" t="s">
        <v>6012</v>
      </c>
      <c r="J4505" s="822" t="s">
        <v>6013</v>
      </c>
      <c r="K4505" s="822" t="s">
        <v>6014</v>
      </c>
      <c r="L4505" s="825">
        <v>36.17</v>
      </c>
      <c r="M4505" s="825">
        <v>72.34</v>
      </c>
      <c r="N4505" s="822">
        <v>2</v>
      </c>
      <c r="O4505" s="826">
        <v>1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21</v>
      </c>
      <c r="B4506" s="822" t="s">
        <v>3465</v>
      </c>
      <c r="C4506" s="822" t="s">
        <v>3473</v>
      </c>
      <c r="D4506" s="823" t="s">
        <v>6114</v>
      </c>
      <c r="E4506" s="824" t="s">
        <v>3525</v>
      </c>
      <c r="F4506" s="822" t="s">
        <v>3466</v>
      </c>
      <c r="G4506" s="822" t="s">
        <v>3782</v>
      </c>
      <c r="H4506" s="822" t="s">
        <v>662</v>
      </c>
      <c r="I4506" s="822" t="s">
        <v>4330</v>
      </c>
      <c r="J4506" s="822" t="s">
        <v>4331</v>
      </c>
      <c r="K4506" s="822" t="s">
        <v>3785</v>
      </c>
      <c r="L4506" s="825">
        <v>219.25</v>
      </c>
      <c r="M4506" s="825">
        <v>1315.5</v>
      </c>
      <c r="N4506" s="822">
        <v>6</v>
      </c>
      <c r="O4506" s="826">
        <v>2</v>
      </c>
      <c r="P4506" s="825">
        <v>1315.5</v>
      </c>
      <c r="Q4506" s="827">
        <v>1</v>
      </c>
      <c r="R4506" s="822">
        <v>6</v>
      </c>
      <c r="S4506" s="827">
        <v>1</v>
      </c>
      <c r="T4506" s="826">
        <v>2</v>
      </c>
      <c r="U4506" s="828">
        <v>1</v>
      </c>
    </row>
    <row r="4507" spans="1:21" ht="14.45" customHeight="1" x14ac:dyDescent="0.2">
      <c r="A4507" s="821">
        <v>21</v>
      </c>
      <c r="B4507" s="822" t="s">
        <v>3465</v>
      </c>
      <c r="C4507" s="822" t="s">
        <v>3473</v>
      </c>
      <c r="D4507" s="823" t="s">
        <v>6114</v>
      </c>
      <c r="E4507" s="824" t="s">
        <v>3525</v>
      </c>
      <c r="F4507" s="822" t="s">
        <v>3466</v>
      </c>
      <c r="G4507" s="822" t="s">
        <v>3782</v>
      </c>
      <c r="H4507" s="822" t="s">
        <v>329</v>
      </c>
      <c r="I4507" s="822" t="s">
        <v>3783</v>
      </c>
      <c r="J4507" s="822" t="s">
        <v>3784</v>
      </c>
      <c r="K4507" s="822" t="s">
        <v>3785</v>
      </c>
      <c r="L4507" s="825">
        <v>219.25</v>
      </c>
      <c r="M4507" s="825">
        <v>4165.75</v>
      </c>
      <c r="N4507" s="822">
        <v>19</v>
      </c>
      <c r="O4507" s="826">
        <v>7</v>
      </c>
      <c r="P4507" s="825">
        <v>1315.5</v>
      </c>
      <c r="Q4507" s="827">
        <v>0.31578947368421051</v>
      </c>
      <c r="R4507" s="822">
        <v>6</v>
      </c>
      <c r="S4507" s="827">
        <v>0.31578947368421051</v>
      </c>
      <c r="T4507" s="826">
        <v>2</v>
      </c>
      <c r="U4507" s="828">
        <v>0.2857142857142857</v>
      </c>
    </row>
    <row r="4508" spans="1:21" ht="14.45" customHeight="1" x14ac:dyDescent="0.2">
      <c r="A4508" s="821">
        <v>21</v>
      </c>
      <c r="B4508" s="822" t="s">
        <v>3465</v>
      </c>
      <c r="C4508" s="822" t="s">
        <v>3473</v>
      </c>
      <c r="D4508" s="823" t="s">
        <v>6114</v>
      </c>
      <c r="E4508" s="824" t="s">
        <v>3525</v>
      </c>
      <c r="F4508" s="822" t="s">
        <v>3466</v>
      </c>
      <c r="G4508" s="822" t="s">
        <v>3540</v>
      </c>
      <c r="H4508" s="822" t="s">
        <v>662</v>
      </c>
      <c r="I4508" s="822" t="s">
        <v>3014</v>
      </c>
      <c r="J4508" s="822" t="s">
        <v>3015</v>
      </c>
      <c r="K4508" s="822" t="s">
        <v>3016</v>
      </c>
      <c r="L4508" s="825">
        <v>5322.08</v>
      </c>
      <c r="M4508" s="825">
        <v>10644.16</v>
      </c>
      <c r="N4508" s="822">
        <v>2</v>
      </c>
      <c r="O4508" s="826">
        <v>1</v>
      </c>
      <c r="P4508" s="825"/>
      <c r="Q4508" s="827">
        <v>0</v>
      </c>
      <c r="R4508" s="822"/>
      <c r="S4508" s="827">
        <v>0</v>
      </c>
      <c r="T4508" s="826"/>
      <c r="U4508" s="828">
        <v>0</v>
      </c>
    </row>
    <row r="4509" spans="1:21" ht="14.45" customHeight="1" x14ac:dyDescent="0.2">
      <c r="A4509" s="821">
        <v>21</v>
      </c>
      <c r="B4509" s="822" t="s">
        <v>3465</v>
      </c>
      <c r="C4509" s="822" t="s">
        <v>3473</v>
      </c>
      <c r="D4509" s="823" t="s">
        <v>6114</v>
      </c>
      <c r="E4509" s="824" t="s">
        <v>3525</v>
      </c>
      <c r="F4509" s="822" t="s">
        <v>3466</v>
      </c>
      <c r="G4509" s="822" t="s">
        <v>3540</v>
      </c>
      <c r="H4509" s="822" t="s">
        <v>662</v>
      </c>
      <c r="I4509" s="822" t="s">
        <v>3017</v>
      </c>
      <c r="J4509" s="822" t="s">
        <v>3018</v>
      </c>
      <c r="K4509" s="822" t="s">
        <v>3019</v>
      </c>
      <c r="L4509" s="825">
        <v>1300.79</v>
      </c>
      <c r="M4509" s="825">
        <v>3902.37</v>
      </c>
      <c r="N4509" s="822">
        <v>3</v>
      </c>
      <c r="O4509" s="826">
        <v>0.5</v>
      </c>
      <c r="P4509" s="825">
        <v>3902.37</v>
      </c>
      <c r="Q4509" s="827">
        <v>1</v>
      </c>
      <c r="R4509" s="822">
        <v>3</v>
      </c>
      <c r="S4509" s="827">
        <v>1</v>
      </c>
      <c r="T4509" s="826">
        <v>0.5</v>
      </c>
      <c r="U4509" s="828">
        <v>1</v>
      </c>
    </row>
    <row r="4510" spans="1:21" ht="14.45" customHeight="1" x14ac:dyDescent="0.2">
      <c r="A4510" s="821">
        <v>21</v>
      </c>
      <c r="B4510" s="822" t="s">
        <v>3465</v>
      </c>
      <c r="C4510" s="822" t="s">
        <v>3473</v>
      </c>
      <c r="D4510" s="823" t="s">
        <v>6114</v>
      </c>
      <c r="E4510" s="824" t="s">
        <v>3525</v>
      </c>
      <c r="F4510" s="822" t="s">
        <v>3466</v>
      </c>
      <c r="G4510" s="822" t="s">
        <v>3540</v>
      </c>
      <c r="H4510" s="822" t="s">
        <v>662</v>
      </c>
      <c r="I4510" s="822" t="s">
        <v>3022</v>
      </c>
      <c r="J4510" s="822" t="s">
        <v>3018</v>
      </c>
      <c r="K4510" s="822" t="s">
        <v>3023</v>
      </c>
      <c r="L4510" s="825">
        <v>325.2</v>
      </c>
      <c r="M4510" s="825">
        <v>1951.1999999999998</v>
      </c>
      <c r="N4510" s="822">
        <v>6</v>
      </c>
      <c r="O4510" s="826">
        <v>2</v>
      </c>
      <c r="P4510" s="825">
        <v>1951.1999999999998</v>
      </c>
      <c r="Q4510" s="827">
        <v>1</v>
      </c>
      <c r="R4510" s="822">
        <v>6</v>
      </c>
      <c r="S4510" s="827">
        <v>1</v>
      </c>
      <c r="T4510" s="826">
        <v>2</v>
      </c>
      <c r="U4510" s="828">
        <v>1</v>
      </c>
    </row>
    <row r="4511" spans="1:21" ht="14.45" customHeight="1" x14ac:dyDescent="0.2">
      <c r="A4511" s="821">
        <v>21</v>
      </c>
      <c r="B4511" s="822" t="s">
        <v>3465</v>
      </c>
      <c r="C4511" s="822" t="s">
        <v>3473</v>
      </c>
      <c r="D4511" s="823" t="s">
        <v>6114</v>
      </c>
      <c r="E4511" s="824" t="s">
        <v>3525</v>
      </c>
      <c r="F4511" s="822" t="s">
        <v>3466</v>
      </c>
      <c r="G4511" s="822" t="s">
        <v>3540</v>
      </c>
      <c r="H4511" s="822" t="s">
        <v>662</v>
      </c>
      <c r="I4511" s="822" t="s">
        <v>3024</v>
      </c>
      <c r="J4511" s="822" t="s">
        <v>3018</v>
      </c>
      <c r="K4511" s="822" t="s">
        <v>3025</v>
      </c>
      <c r="L4511" s="825">
        <v>650.4</v>
      </c>
      <c r="M4511" s="825">
        <v>3902.3999999999996</v>
      </c>
      <c r="N4511" s="822">
        <v>6</v>
      </c>
      <c r="O4511" s="826">
        <v>1.5</v>
      </c>
      <c r="P4511" s="825">
        <v>1951.1999999999998</v>
      </c>
      <c r="Q4511" s="827">
        <v>0.5</v>
      </c>
      <c r="R4511" s="822">
        <v>3</v>
      </c>
      <c r="S4511" s="827">
        <v>0.5</v>
      </c>
      <c r="T4511" s="826">
        <v>1</v>
      </c>
      <c r="U4511" s="828">
        <v>0.66666666666666663</v>
      </c>
    </row>
    <row r="4512" spans="1:21" ht="14.45" customHeight="1" x14ac:dyDescent="0.2">
      <c r="A4512" s="821">
        <v>21</v>
      </c>
      <c r="B4512" s="822" t="s">
        <v>3465</v>
      </c>
      <c r="C4512" s="822" t="s">
        <v>3473</v>
      </c>
      <c r="D4512" s="823" t="s">
        <v>6114</v>
      </c>
      <c r="E4512" s="824" t="s">
        <v>3525</v>
      </c>
      <c r="F4512" s="822" t="s">
        <v>3466</v>
      </c>
      <c r="G4512" s="822" t="s">
        <v>3548</v>
      </c>
      <c r="H4512" s="822" t="s">
        <v>662</v>
      </c>
      <c r="I4512" s="822" t="s">
        <v>2738</v>
      </c>
      <c r="J4512" s="822" t="s">
        <v>2739</v>
      </c>
      <c r="K4512" s="822" t="s">
        <v>2740</v>
      </c>
      <c r="L4512" s="825">
        <v>42.51</v>
      </c>
      <c r="M4512" s="825">
        <v>85.02</v>
      </c>
      <c r="N4512" s="822">
        <v>2</v>
      </c>
      <c r="O4512" s="826">
        <v>2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21</v>
      </c>
      <c r="B4513" s="822" t="s">
        <v>3465</v>
      </c>
      <c r="C4513" s="822" t="s">
        <v>3473</v>
      </c>
      <c r="D4513" s="823" t="s">
        <v>6114</v>
      </c>
      <c r="E4513" s="824" t="s">
        <v>3525</v>
      </c>
      <c r="F4513" s="822" t="s">
        <v>3466</v>
      </c>
      <c r="G4513" s="822" t="s">
        <v>3811</v>
      </c>
      <c r="H4513" s="822" t="s">
        <v>662</v>
      </c>
      <c r="I4513" s="822" t="s">
        <v>5293</v>
      </c>
      <c r="J4513" s="822" t="s">
        <v>3054</v>
      </c>
      <c r="K4513" s="822" t="s">
        <v>5294</v>
      </c>
      <c r="L4513" s="825">
        <v>339.47</v>
      </c>
      <c r="M4513" s="825">
        <v>339.47</v>
      </c>
      <c r="N4513" s="822">
        <v>1</v>
      </c>
      <c r="O4513" s="826">
        <v>0.5</v>
      </c>
      <c r="P4513" s="825">
        <v>339.47</v>
      </c>
      <c r="Q4513" s="827">
        <v>1</v>
      </c>
      <c r="R4513" s="822">
        <v>1</v>
      </c>
      <c r="S4513" s="827">
        <v>1</v>
      </c>
      <c r="T4513" s="826">
        <v>0.5</v>
      </c>
      <c r="U4513" s="828">
        <v>1</v>
      </c>
    </row>
    <row r="4514" spans="1:21" ht="14.45" customHeight="1" x14ac:dyDescent="0.2">
      <c r="A4514" s="821">
        <v>21</v>
      </c>
      <c r="B4514" s="822" t="s">
        <v>3465</v>
      </c>
      <c r="C4514" s="822" t="s">
        <v>3473</v>
      </c>
      <c r="D4514" s="823" t="s">
        <v>6114</v>
      </c>
      <c r="E4514" s="824" t="s">
        <v>3525</v>
      </c>
      <c r="F4514" s="822" t="s">
        <v>3466</v>
      </c>
      <c r="G4514" s="822" t="s">
        <v>3811</v>
      </c>
      <c r="H4514" s="822" t="s">
        <v>662</v>
      </c>
      <c r="I4514" s="822" t="s">
        <v>3056</v>
      </c>
      <c r="J4514" s="822" t="s">
        <v>3054</v>
      </c>
      <c r="K4514" s="822" t="s">
        <v>3057</v>
      </c>
      <c r="L4514" s="825">
        <v>169.73</v>
      </c>
      <c r="M4514" s="825">
        <v>1527.57</v>
      </c>
      <c r="N4514" s="822">
        <v>9</v>
      </c>
      <c r="O4514" s="826">
        <v>6</v>
      </c>
      <c r="P4514" s="825">
        <v>678.92</v>
      </c>
      <c r="Q4514" s="827">
        <v>0.44444444444444442</v>
      </c>
      <c r="R4514" s="822">
        <v>4</v>
      </c>
      <c r="S4514" s="827">
        <v>0.44444444444444442</v>
      </c>
      <c r="T4514" s="826">
        <v>3</v>
      </c>
      <c r="U4514" s="828">
        <v>0.5</v>
      </c>
    </row>
    <row r="4515" spans="1:21" ht="14.45" customHeight="1" x14ac:dyDescent="0.2">
      <c r="A4515" s="821">
        <v>21</v>
      </c>
      <c r="B4515" s="822" t="s">
        <v>3465</v>
      </c>
      <c r="C4515" s="822" t="s">
        <v>3473</v>
      </c>
      <c r="D4515" s="823" t="s">
        <v>6114</v>
      </c>
      <c r="E4515" s="824" t="s">
        <v>3525</v>
      </c>
      <c r="F4515" s="822" t="s">
        <v>3466</v>
      </c>
      <c r="G4515" s="822" t="s">
        <v>3811</v>
      </c>
      <c r="H4515" s="822" t="s">
        <v>662</v>
      </c>
      <c r="I4515" s="822" t="s">
        <v>3058</v>
      </c>
      <c r="J4515" s="822" t="s">
        <v>3054</v>
      </c>
      <c r="K4515" s="822" t="s">
        <v>1952</v>
      </c>
      <c r="L4515" s="825">
        <v>339.47</v>
      </c>
      <c r="M4515" s="825">
        <v>3734.17</v>
      </c>
      <c r="N4515" s="822">
        <v>11</v>
      </c>
      <c r="O4515" s="826">
        <v>7.5</v>
      </c>
      <c r="P4515" s="825">
        <v>1697.3500000000001</v>
      </c>
      <c r="Q4515" s="827">
        <v>0.45454545454545459</v>
      </c>
      <c r="R4515" s="822">
        <v>5</v>
      </c>
      <c r="S4515" s="827">
        <v>0.45454545454545453</v>
      </c>
      <c r="T4515" s="826">
        <v>2</v>
      </c>
      <c r="U4515" s="828">
        <v>0.26666666666666666</v>
      </c>
    </row>
    <row r="4516" spans="1:21" ht="14.45" customHeight="1" x14ac:dyDescent="0.2">
      <c r="A4516" s="821">
        <v>21</v>
      </c>
      <c r="B4516" s="822" t="s">
        <v>3465</v>
      </c>
      <c r="C4516" s="822" t="s">
        <v>3473</v>
      </c>
      <c r="D4516" s="823" t="s">
        <v>6114</v>
      </c>
      <c r="E4516" s="824" t="s">
        <v>3525</v>
      </c>
      <c r="F4516" s="822" t="s">
        <v>3466</v>
      </c>
      <c r="G4516" s="822" t="s">
        <v>3841</v>
      </c>
      <c r="H4516" s="822" t="s">
        <v>329</v>
      </c>
      <c r="I4516" s="822" t="s">
        <v>3842</v>
      </c>
      <c r="J4516" s="822" t="s">
        <v>3843</v>
      </c>
      <c r="K4516" s="822" t="s">
        <v>3844</v>
      </c>
      <c r="L4516" s="825">
        <v>91.78</v>
      </c>
      <c r="M4516" s="825">
        <v>91.78</v>
      </c>
      <c r="N4516" s="822">
        <v>1</v>
      </c>
      <c r="O4516" s="826">
        <v>1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21</v>
      </c>
      <c r="B4517" s="822" t="s">
        <v>3465</v>
      </c>
      <c r="C4517" s="822" t="s">
        <v>3473</v>
      </c>
      <c r="D4517" s="823" t="s">
        <v>6114</v>
      </c>
      <c r="E4517" s="824" t="s">
        <v>3525</v>
      </c>
      <c r="F4517" s="822" t="s">
        <v>3466</v>
      </c>
      <c r="G4517" s="822" t="s">
        <v>3846</v>
      </c>
      <c r="H4517" s="822" t="s">
        <v>329</v>
      </c>
      <c r="I4517" s="822" t="s">
        <v>3847</v>
      </c>
      <c r="J4517" s="822" t="s">
        <v>1761</v>
      </c>
      <c r="K4517" s="822" t="s">
        <v>3848</v>
      </c>
      <c r="L4517" s="825">
        <v>42.14</v>
      </c>
      <c r="M4517" s="825">
        <v>84.28</v>
      </c>
      <c r="N4517" s="822">
        <v>2</v>
      </c>
      <c r="O4517" s="826">
        <v>1.5</v>
      </c>
      <c r="P4517" s="825">
        <v>42.14</v>
      </c>
      <c r="Q4517" s="827">
        <v>0.5</v>
      </c>
      <c r="R4517" s="822">
        <v>1</v>
      </c>
      <c r="S4517" s="827">
        <v>0.5</v>
      </c>
      <c r="T4517" s="826">
        <v>1</v>
      </c>
      <c r="U4517" s="828">
        <v>0.66666666666666663</v>
      </c>
    </row>
    <row r="4518" spans="1:21" ht="14.45" customHeight="1" x14ac:dyDescent="0.2">
      <c r="A4518" s="821">
        <v>21</v>
      </c>
      <c r="B4518" s="822" t="s">
        <v>3465</v>
      </c>
      <c r="C4518" s="822" t="s">
        <v>3473</v>
      </c>
      <c r="D4518" s="823" t="s">
        <v>6114</v>
      </c>
      <c r="E4518" s="824" t="s">
        <v>3525</v>
      </c>
      <c r="F4518" s="822" t="s">
        <v>3466</v>
      </c>
      <c r="G4518" s="822" t="s">
        <v>3846</v>
      </c>
      <c r="H4518" s="822" t="s">
        <v>329</v>
      </c>
      <c r="I4518" s="822" t="s">
        <v>3849</v>
      </c>
      <c r="J4518" s="822" t="s">
        <v>1761</v>
      </c>
      <c r="K4518" s="822" t="s">
        <v>3850</v>
      </c>
      <c r="L4518" s="825">
        <v>64.36</v>
      </c>
      <c r="M4518" s="825">
        <v>64.36</v>
      </c>
      <c r="N4518" s="822">
        <v>1</v>
      </c>
      <c r="O4518" s="826">
        <v>0.5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21</v>
      </c>
      <c r="B4519" s="822" t="s">
        <v>3465</v>
      </c>
      <c r="C4519" s="822" t="s">
        <v>3473</v>
      </c>
      <c r="D4519" s="823" t="s">
        <v>6114</v>
      </c>
      <c r="E4519" s="824" t="s">
        <v>3525</v>
      </c>
      <c r="F4519" s="822" t="s">
        <v>3466</v>
      </c>
      <c r="G4519" s="822" t="s">
        <v>3857</v>
      </c>
      <c r="H4519" s="822" t="s">
        <v>662</v>
      </c>
      <c r="I4519" s="822" t="s">
        <v>3858</v>
      </c>
      <c r="J4519" s="822" t="s">
        <v>3859</v>
      </c>
      <c r="K4519" s="822" t="s">
        <v>3860</v>
      </c>
      <c r="L4519" s="825">
        <v>1651.16</v>
      </c>
      <c r="M4519" s="825">
        <v>4953.4800000000005</v>
      </c>
      <c r="N4519" s="822">
        <v>3</v>
      </c>
      <c r="O4519" s="826">
        <v>2</v>
      </c>
      <c r="P4519" s="825">
        <v>4953.4800000000005</v>
      </c>
      <c r="Q4519" s="827">
        <v>1</v>
      </c>
      <c r="R4519" s="822">
        <v>3</v>
      </c>
      <c r="S4519" s="827">
        <v>1</v>
      </c>
      <c r="T4519" s="826">
        <v>2</v>
      </c>
      <c r="U4519" s="828">
        <v>1</v>
      </c>
    </row>
    <row r="4520" spans="1:21" ht="14.45" customHeight="1" x14ac:dyDescent="0.2">
      <c r="A4520" s="821">
        <v>21</v>
      </c>
      <c r="B4520" s="822" t="s">
        <v>3465</v>
      </c>
      <c r="C4520" s="822" t="s">
        <v>3473</v>
      </c>
      <c r="D4520" s="823" t="s">
        <v>6114</v>
      </c>
      <c r="E4520" s="824" t="s">
        <v>3525</v>
      </c>
      <c r="F4520" s="822" t="s">
        <v>3466</v>
      </c>
      <c r="G4520" s="822" t="s">
        <v>3861</v>
      </c>
      <c r="H4520" s="822" t="s">
        <v>329</v>
      </c>
      <c r="I4520" s="822" t="s">
        <v>5615</v>
      </c>
      <c r="J4520" s="822" t="s">
        <v>3863</v>
      </c>
      <c r="K4520" s="822" t="s">
        <v>5616</v>
      </c>
      <c r="L4520" s="825">
        <v>39.24</v>
      </c>
      <c r="M4520" s="825">
        <v>39.24</v>
      </c>
      <c r="N4520" s="822">
        <v>1</v>
      </c>
      <c r="O4520" s="826">
        <v>0.5</v>
      </c>
      <c r="P4520" s="825">
        <v>39.24</v>
      </c>
      <c r="Q4520" s="827">
        <v>1</v>
      </c>
      <c r="R4520" s="822">
        <v>1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21</v>
      </c>
      <c r="B4521" s="822" t="s">
        <v>3465</v>
      </c>
      <c r="C4521" s="822" t="s">
        <v>3473</v>
      </c>
      <c r="D4521" s="823" t="s">
        <v>6114</v>
      </c>
      <c r="E4521" s="824" t="s">
        <v>3525</v>
      </c>
      <c r="F4521" s="822" t="s">
        <v>3466</v>
      </c>
      <c r="G4521" s="822" t="s">
        <v>5932</v>
      </c>
      <c r="H4521" s="822" t="s">
        <v>329</v>
      </c>
      <c r="I4521" s="822" t="s">
        <v>6015</v>
      </c>
      <c r="J4521" s="822" t="s">
        <v>5934</v>
      </c>
      <c r="K4521" s="822" t="s">
        <v>6016</v>
      </c>
      <c r="L4521" s="825">
        <v>77.52</v>
      </c>
      <c r="M4521" s="825">
        <v>310.08</v>
      </c>
      <c r="N4521" s="822">
        <v>4</v>
      </c>
      <c r="O4521" s="826">
        <v>2</v>
      </c>
      <c r="P4521" s="825">
        <v>310.08</v>
      </c>
      <c r="Q4521" s="827">
        <v>1</v>
      </c>
      <c r="R4521" s="822">
        <v>4</v>
      </c>
      <c r="S4521" s="827">
        <v>1</v>
      </c>
      <c r="T4521" s="826">
        <v>2</v>
      </c>
      <c r="U4521" s="828">
        <v>1</v>
      </c>
    </row>
    <row r="4522" spans="1:21" ht="14.45" customHeight="1" x14ac:dyDescent="0.2">
      <c r="A4522" s="821">
        <v>21</v>
      </c>
      <c r="B4522" s="822" t="s">
        <v>3465</v>
      </c>
      <c r="C4522" s="822" t="s">
        <v>3473</v>
      </c>
      <c r="D4522" s="823" t="s">
        <v>6114</v>
      </c>
      <c r="E4522" s="824" t="s">
        <v>3525</v>
      </c>
      <c r="F4522" s="822" t="s">
        <v>3466</v>
      </c>
      <c r="G4522" s="822" t="s">
        <v>3873</v>
      </c>
      <c r="H4522" s="822" t="s">
        <v>329</v>
      </c>
      <c r="I4522" s="822" t="s">
        <v>3875</v>
      </c>
      <c r="J4522" s="822" t="s">
        <v>833</v>
      </c>
      <c r="K4522" s="822" t="s">
        <v>3876</v>
      </c>
      <c r="L4522" s="825">
        <v>73.989999999999995</v>
      </c>
      <c r="M4522" s="825">
        <v>73.989999999999995</v>
      </c>
      <c r="N4522" s="822">
        <v>1</v>
      </c>
      <c r="O4522" s="826">
        <v>1</v>
      </c>
      <c r="P4522" s="825">
        <v>73.989999999999995</v>
      </c>
      <c r="Q4522" s="827">
        <v>1</v>
      </c>
      <c r="R4522" s="822">
        <v>1</v>
      </c>
      <c r="S4522" s="827">
        <v>1</v>
      </c>
      <c r="T4522" s="826">
        <v>1</v>
      </c>
      <c r="U4522" s="828">
        <v>1</v>
      </c>
    </row>
    <row r="4523" spans="1:21" ht="14.45" customHeight="1" x14ac:dyDescent="0.2">
      <c r="A4523" s="821">
        <v>21</v>
      </c>
      <c r="B4523" s="822" t="s">
        <v>3465</v>
      </c>
      <c r="C4523" s="822" t="s">
        <v>3473</v>
      </c>
      <c r="D4523" s="823" t="s">
        <v>6114</v>
      </c>
      <c r="E4523" s="824" t="s">
        <v>3525</v>
      </c>
      <c r="F4523" s="822" t="s">
        <v>3466</v>
      </c>
      <c r="G4523" s="822" t="s">
        <v>3567</v>
      </c>
      <c r="H4523" s="822" t="s">
        <v>329</v>
      </c>
      <c r="I4523" s="822" t="s">
        <v>3568</v>
      </c>
      <c r="J4523" s="822" t="s">
        <v>984</v>
      </c>
      <c r="K4523" s="822" t="s">
        <v>1340</v>
      </c>
      <c r="L4523" s="825">
        <v>163.54</v>
      </c>
      <c r="M4523" s="825">
        <v>981.24</v>
      </c>
      <c r="N4523" s="822">
        <v>6</v>
      </c>
      <c r="O4523" s="826">
        <v>1.5</v>
      </c>
      <c r="P4523" s="825">
        <v>981.24</v>
      </c>
      <c r="Q4523" s="827">
        <v>1</v>
      </c>
      <c r="R4523" s="822">
        <v>6</v>
      </c>
      <c r="S4523" s="827">
        <v>1</v>
      </c>
      <c r="T4523" s="826">
        <v>1.5</v>
      </c>
      <c r="U4523" s="828">
        <v>1</v>
      </c>
    </row>
    <row r="4524" spans="1:21" ht="14.45" customHeight="1" x14ac:dyDescent="0.2">
      <c r="A4524" s="821">
        <v>21</v>
      </c>
      <c r="B4524" s="822" t="s">
        <v>3465</v>
      </c>
      <c r="C4524" s="822" t="s">
        <v>3473</v>
      </c>
      <c r="D4524" s="823" t="s">
        <v>6114</v>
      </c>
      <c r="E4524" s="824" t="s">
        <v>3525</v>
      </c>
      <c r="F4524" s="822" t="s">
        <v>3466</v>
      </c>
      <c r="G4524" s="822" t="s">
        <v>3919</v>
      </c>
      <c r="H4524" s="822" t="s">
        <v>329</v>
      </c>
      <c r="I4524" s="822" t="s">
        <v>4387</v>
      </c>
      <c r="J4524" s="822" t="s">
        <v>4388</v>
      </c>
      <c r="K4524" s="822" t="s">
        <v>4389</v>
      </c>
      <c r="L4524" s="825">
        <v>219.25</v>
      </c>
      <c r="M4524" s="825">
        <v>1973.25</v>
      </c>
      <c r="N4524" s="822">
        <v>9</v>
      </c>
      <c r="O4524" s="826">
        <v>3</v>
      </c>
      <c r="P4524" s="825">
        <v>1315.5</v>
      </c>
      <c r="Q4524" s="827">
        <v>0.66666666666666663</v>
      </c>
      <c r="R4524" s="822">
        <v>6</v>
      </c>
      <c r="S4524" s="827">
        <v>0.66666666666666663</v>
      </c>
      <c r="T4524" s="826">
        <v>2</v>
      </c>
      <c r="U4524" s="828">
        <v>0.66666666666666663</v>
      </c>
    </row>
    <row r="4525" spans="1:21" ht="14.45" customHeight="1" x14ac:dyDescent="0.2">
      <c r="A4525" s="821">
        <v>21</v>
      </c>
      <c r="B4525" s="822" t="s">
        <v>3465</v>
      </c>
      <c r="C4525" s="822" t="s">
        <v>3473</v>
      </c>
      <c r="D4525" s="823" t="s">
        <v>6114</v>
      </c>
      <c r="E4525" s="824" t="s">
        <v>3525</v>
      </c>
      <c r="F4525" s="822" t="s">
        <v>3466</v>
      </c>
      <c r="G4525" s="822" t="s">
        <v>3919</v>
      </c>
      <c r="H4525" s="822" t="s">
        <v>662</v>
      </c>
      <c r="I4525" s="822" t="s">
        <v>3920</v>
      </c>
      <c r="J4525" s="822" t="s">
        <v>3921</v>
      </c>
      <c r="K4525" s="822" t="s">
        <v>776</v>
      </c>
      <c r="L4525" s="825">
        <v>219.25</v>
      </c>
      <c r="M4525" s="825">
        <v>29160.25</v>
      </c>
      <c r="N4525" s="822">
        <v>133</v>
      </c>
      <c r="O4525" s="826">
        <v>44.5</v>
      </c>
      <c r="P4525" s="825">
        <v>17759.25</v>
      </c>
      <c r="Q4525" s="827">
        <v>0.60902255639097747</v>
      </c>
      <c r="R4525" s="822">
        <v>81</v>
      </c>
      <c r="S4525" s="827">
        <v>0.60902255639097747</v>
      </c>
      <c r="T4525" s="826">
        <v>26.5</v>
      </c>
      <c r="U4525" s="828">
        <v>0.5955056179775281</v>
      </c>
    </row>
    <row r="4526" spans="1:21" ht="14.45" customHeight="1" x14ac:dyDescent="0.2">
      <c r="A4526" s="821">
        <v>21</v>
      </c>
      <c r="B4526" s="822" t="s">
        <v>3465</v>
      </c>
      <c r="C4526" s="822" t="s">
        <v>3473</v>
      </c>
      <c r="D4526" s="823" t="s">
        <v>6114</v>
      </c>
      <c r="E4526" s="824" t="s">
        <v>3525</v>
      </c>
      <c r="F4526" s="822" t="s">
        <v>3466</v>
      </c>
      <c r="G4526" s="822" t="s">
        <v>3919</v>
      </c>
      <c r="H4526" s="822" t="s">
        <v>329</v>
      </c>
      <c r="I4526" s="822" t="s">
        <v>5304</v>
      </c>
      <c r="J4526" s="822" t="s">
        <v>5305</v>
      </c>
      <c r="K4526" s="822" t="s">
        <v>776</v>
      </c>
      <c r="L4526" s="825">
        <v>219.25</v>
      </c>
      <c r="M4526" s="825">
        <v>1315.5</v>
      </c>
      <c r="N4526" s="822">
        <v>6</v>
      </c>
      <c r="O4526" s="826">
        <v>2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21</v>
      </c>
      <c r="B4527" s="822" t="s">
        <v>3465</v>
      </c>
      <c r="C4527" s="822" t="s">
        <v>3473</v>
      </c>
      <c r="D4527" s="823" t="s">
        <v>6114</v>
      </c>
      <c r="E4527" s="824" t="s">
        <v>3525</v>
      </c>
      <c r="F4527" s="822" t="s">
        <v>3466</v>
      </c>
      <c r="G4527" s="822" t="s">
        <v>4978</v>
      </c>
      <c r="H4527" s="822" t="s">
        <v>329</v>
      </c>
      <c r="I4527" s="822" t="s">
        <v>4979</v>
      </c>
      <c r="J4527" s="822" t="s">
        <v>4980</v>
      </c>
      <c r="K4527" s="822" t="s">
        <v>4981</v>
      </c>
      <c r="L4527" s="825">
        <v>90.95</v>
      </c>
      <c r="M4527" s="825">
        <v>90.95</v>
      </c>
      <c r="N4527" s="822">
        <v>1</v>
      </c>
      <c r="O4527" s="826">
        <v>0.5</v>
      </c>
      <c r="P4527" s="825">
        <v>90.95</v>
      </c>
      <c r="Q4527" s="827">
        <v>1</v>
      </c>
      <c r="R4527" s="822">
        <v>1</v>
      </c>
      <c r="S4527" s="827">
        <v>1</v>
      </c>
      <c r="T4527" s="826">
        <v>0.5</v>
      </c>
      <c r="U4527" s="828">
        <v>1</v>
      </c>
    </row>
    <row r="4528" spans="1:21" ht="14.45" customHeight="1" x14ac:dyDescent="0.2">
      <c r="A4528" s="821">
        <v>21</v>
      </c>
      <c r="B4528" s="822" t="s">
        <v>3465</v>
      </c>
      <c r="C4528" s="822" t="s">
        <v>3473</v>
      </c>
      <c r="D4528" s="823" t="s">
        <v>6114</v>
      </c>
      <c r="E4528" s="824" t="s">
        <v>3525</v>
      </c>
      <c r="F4528" s="822" t="s">
        <v>3466</v>
      </c>
      <c r="G4528" s="822" t="s">
        <v>3939</v>
      </c>
      <c r="H4528" s="822" t="s">
        <v>329</v>
      </c>
      <c r="I4528" s="822" t="s">
        <v>3940</v>
      </c>
      <c r="J4528" s="822" t="s">
        <v>3941</v>
      </c>
      <c r="K4528" s="822" t="s">
        <v>3942</v>
      </c>
      <c r="L4528" s="825">
        <v>727.03</v>
      </c>
      <c r="M4528" s="825">
        <v>13086.54</v>
      </c>
      <c r="N4528" s="822">
        <v>18</v>
      </c>
      <c r="O4528" s="826">
        <v>6</v>
      </c>
      <c r="P4528" s="825">
        <v>2181.09</v>
      </c>
      <c r="Q4528" s="827">
        <v>0.16666666666666666</v>
      </c>
      <c r="R4528" s="822">
        <v>3</v>
      </c>
      <c r="S4528" s="827">
        <v>0.16666666666666666</v>
      </c>
      <c r="T4528" s="826">
        <v>1</v>
      </c>
      <c r="U4528" s="828">
        <v>0.16666666666666666</v>
      </c>
    </row>
    <row r="4529" spans="1:21" ht="14.45" customHeight="1" x14ac:dyDescent="0.2">
      <c r="A4529" s="821">
        <v>21</v>
      </c>
      <c r="B4529" s="822" t="s">
        <v>3465</v>
      </c>
      <c r="C4529" s="822" t="s">
        <v>3473</v>
      </c>
      <c r="D4529" s="823" t="s">
        <v>6114</v>
      </c>
      <c r="E4529" s="824" t="s">
        <v>3525</v>
      </c>
      <c r="F4529" s="822" t="s">
        <v>3466</v>
      </c>
      <c r="G4529" s="822" t="s">
        <v>4244</v>
      </c>
      <c r="H4529" s="822" t="s">
        <v>329</v>
      </c>
      <c r="I4529" s="822" t="s">
        <v>5175</v>
      </c>
      <c r="J4529" s="822" t="s">
        <v>2038</v>
      </c>
      <c r="K4529" s="822" t="s">
        <v>2039</v>
      </c>
      <c r="L4529" s="825">
        <v>54.18</v>
      </c>
      <c r="M4529" s="825">
        <v>325.08</v>
      </c>
      <c r="N4529" s="822">
        <v>6</v>
      </c>
      <c r="O4529" s="826">
        <v>5</v>
      </c>
      <c r="P4529" s="825">
        <v>325.08</v>
      </c>
      <c r="Q4529" s="827">
        <v>1</v>
      </c>
      <c r="R4529" s="822">
        <v>6</v>
      </c>
      <c r="S4529" s="827">
        <v>1</v>
      </c>
      <c r="T4529" s="826">
        <v>5</v>
      </c>
      <c r="U4529" s="828">
        <v>1</v>
      </c>
    </row>
    <row r="4530" spans="1:21" ht="14.45" customHeight="1" x14ac:dyDescent="0.2">
      <c r="A4530" s="821">
        <v>21</v>
      </c>
      <c r="B4530" s="822" t="s">
        <v>3465</v>
      </c>
      <c r="C4530" s="822" t="s">
        <v>3473</v>
      </c>
      <c r="D4530" s="823" t="s">
        <v>6114</v>
      </c>
      <c r="E4530" s="824" t="s">
        <v>3525</v>
      </c>
      <c r="F4530" s="822" t="s">
        <v>3466</v>
      </c>
      <c r="G4530" s="822" t="s">
        <v>5998</v>
      </c>
      <c r="H4530" s="822" t="s">
        <v>329</v>
      </c>
      <c r="I4530" s="822" t="s">
        <v>5999</v>
      </c>
      <c r="J4530" s="822" t="s">
        <v>6000</v>
      </c>
      <c r="K4530" s="822" t="s">
        <v>6001</v>
      </c>
      <c r="L4530" s="825">
        <v>303.42</v>
      </c>
      <c r="M4530" s="825">
        <v>303.42</v>
      </c>
      <c r="N4530" s="822">
        <v>1</v>
      </c>
      <c r="O4530" s="826">
        <v>1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21</v>
      </c>
      <c r="B4531" s="822" t="s">
        <v>3465</v>
      </c>
      <c r="C4531" s="822" t="s">
        <v>3473</v>
      </c>
      <c r="D4531" s="823" t="s">
        <v>6114</v>
      </c>
      <c r="E4531" s="824" t="s">
        <v>3525</v>
      </c>
      <c r="F4531" s="822" t="s">
        <v>3466</v>
      </c>
      <c r="G4531" s="822" t="s">
        <v>3530</v>
      </c>
      <c r="H4531" s="822" t="s">
        <v>329</v>
      </c>
      <c r="I4531" s="822" t="s">
        <v>3531</v>
      </c>
      <c r="J4531" s="822" t="s">
        <v>862</v>
      </c>
      <c r="K4531" s="822" t="s">
        <v>3532</v>
      </c>
      <c r="L4531" s="825">
        <v>53.57</v>
      </c>
      <c r="M4531" s="825">
        <v>3535.6200000000013</v>
      </c>
      <c r="N4531" s="822">
        <v>66</v>
      </c>
      <c r="O4531" s="826">
        <v>36.5</v>
      </c>
      <c r="P4531" s="825">
        <v>2464.2200000000007</v>
      </c>
      <c r="Q4531" s="827">
        <v>0.69696969696969691</v>
      </c>
      <c r="R4531" s="822">
        <v>46</v>
      </c>
      <c r="S4531" s="827">
        <v>0.69696969696969702</v>
      </c>
      <c r="T4531" s="826">
        <v>25</v>
      </c>
      <c r="U4531" s="828">
        <v>0.68493150684931503</v>
      </c>
    </row>
    <row r="4532" spans="1:21" ht="14.45" customHeight="1" x14ac:dyDescent="0.2">
      <c r="A4532" s="821">
        <v>21</v>
      </c>
      <c r="B4532" s="822" t="s">
        <v>3465</v>
      </c>
      <c r="C4532" s="822" t="s">
        <v>3473</v>
      </c>
      <c r="D4532" s="823" t="s">
        <v>6114</v>
      </c>
      <c r="E4532" s="824" t="s">
        <v>3525</v>
      </c>
      <c r="F4532" s="822" t="s">
        <v>3466</v>
      </c>
      <c r="G4532" s="822" t="s">
        <v>4406</v>
      </c>
      <c r="H4532" s="822" t="s">
        <v>662</v>
      </c>
      <c r="I4532" s="822" t="s">
        <v>2747</v>
      </c>
      <c r="J4532" s="822" t="s">
        <v>1593</v>
      </c>
      <c r="K4532" s="822" t="s">
        <v>1594</v>
      </c>
      <c r="L4532" s="825">
        <v>27.49</v>
      </c>
      <c r="M4532" s="825">
        <v>27.49</v>
      </c>
      <c r="N4532" s="822">
        <v>1</v>
      </c>
      <c r="O4532" s="826">
        <v>0.5</v>
      </c>
      <c r="P4532" s="825"/>
      <c r="Q4532" s="827">
        <v>0</v>
      </c>
      <c r="R4532" s="822"/>
      <c r="S4532" s="827">
        <v>0</v>
      </c>
      <c r="T4532" s="826"/>
      <c r="U4532" s="828">
        <v>0</v>
      </c>
    </row>
    <row r="4533" spans="1:21" ht="14.45" customHeight="1" x14ac:dyDescent="0.2">
      <c r="A4533" s="821">
        <v>21</v>
      </c>
      <c r="B4533" s="822" t="s">
        <v>3465</v>
      </c>
      <c r="C4533" s="822" t="s">
        <v>3473</v>
      </c>
      <c r="D4533" s="823" t="s">
        <v>6114</v>
      </c>
      <c r="E4533" s="824" t="s">
        <v>3525</v>
      </c>
      <c r="F4533" s="822" t="s">
        <v>3466</v>
      </c>
      <c r="G4533" s="822" t="s">
        <v>3544</v>
      </c>
      <c r="H4533" s="822" t="s">
        <v>329</v>
      </c>
      <c r="I4533" s="822" t="s">
        <v>3961</v>
      </c>
      <c r="J4533" s="822" t="s">
        <v>1286</v>
      </c>
      <c r="K4533" s="822" t="s">
        <v>1289</v>
      </c>
      <c r="L4533" s="825">
        <v>60.1</v>
      </c>
      <c r="M4533" s="825">
        <v>300.5</v>
      </c>
      <c r="N4533" s="822">
        <v>5</v>
      </c>
      <c r="O4533" s="826">
        <v>1</v>
      </c>
      <c r="P4533" s="825"/>
      <c r="Q4533" s="827">
        <v>0</v>
      </c>
      <c r="R4533" s="822"/>
      <c r="S4533" s="827">
        <v>0</v>
      </c>
      <c r="T4533" s="826"/>
      <c r="U4533" s="828">
        <v>0</v>
      </c>
    </row>
    <row r="4534" spans="1:21" ht="14.45" customHeight="1" x14ac:dyDescent="0.2">
      <c r="A4534" s="821">
        <v>21</v>
      </c>
      <c r="B4534" s="822" t="s">
        <v>3465</v>
      </c>
      <c r="C4534" s="822" t="s">
        <v>3473</v>
      </c>
      <c r="D4534" s="823" t="s">
        <v>6114</v>
      </c>
      <c r="E4534" s="824" t="s">
        <v>3525</v>
      </c>
      <c r="F4534" s="822" t="s">
        <v>3466</v>
      </c>
      <c r="G4534" s="822" t="s">
        <v>6017</v>
      </c>
      <c r="H4534" s="822" t="s">
        <v>329</v>
      </c>
      <c r="I4534" s="822" t="s">
        <v>6018</v>
      </c>
      <c r="J4534" s="822" t="s">
        <v>1841</v>
      </c>
      <c r="K4534" s="822" t="s">
        <v>1842</v>
      </c>
      <c r="L4534" s="825">
        <v>69.59</v>
      </c>
      <c r="M4534" s="825">
        <v>69.59</v>
      </c>
      <c r="N4534" s="822">
        <v>1</v>
      </c>
      <c r="O4534" s="826">
        <v>1</v>
      </c>
      <c r="P4534" s="825">
        <v>69.59</v>
      </c>
      <c r="Q4534" s="827">
        <v>1</v>
      </c>
      <c r="R4534" s="822">
        <v>1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21</v>
      </c>
      <c r="B4535" s="822" t="s">
        <v>3465</v>
      </c>
      <c r="C4535" s="822" t="s">
        <v>3473</v>
      </c>
      <c r="D4535" s="823" t="s">
        <v>6114</v>
      </c>
      <c r="E4535" s="824" t="s">
        <v>3525</v>
      </c>
      <c r="F4535" s="822" t="s">
        <v>3466</v>
      </c>
      <c r="G4535" s="822" t="s">
        <v>3533</v>
      </c>
      <c r="H4535" s="822" t="s">
        <v>662</v>
      </c>
      <c r="I4535" s="822" t="s">
        <v>2707</v>
      </c>
      <c r="J4535" s="822" t="s">
        <v>1021</v>
      </c>
      <c r="K4535" s="822" t="s">
        <v>2708</v>
      </c>
      <c r="L4535" s="825">
        <v>2309.36</v>
      </c>
      <c r="M4535" s="825">
        <v>13856.16</v>
      </c>
      <c r="N4535" s="822">
        <v>6</v>
      </c>
      <c r="O4535" s="826">
        <v>1.5</v>
      </c>
      <c r="P4535" s="825">
        <v>13856.16</v>
      </c>
      <c r="Q4535" s="827">
        <v>1</v>
      </c>
      <c r="R4535" s="822">
        <v>6</v>
      </c>
      <c r="S4535" s="827">
        <v>1</v>
      </c>
      <c r="T4535" s="826">
        <v>1.5</v>
      </c>
      <c r="U4535" s="828">
        <v>1</v>
      </c>
    </row>
    <row r="4536" spans="1:21" ht="14.45" customHeight="1" x14ac:dyDescent="0.2">
      <c r="A4536" s="821">
        <v>21</v>
      </c>
      <c r="B4536" s="822" t="s">
        <v>3465</v>
      </c>
      <c r="C4536" s="822" t="s">
        <v>3473</v>
      </c>
      <c r="D4536" s="823" t="s">
        <v>6114</v>
      </c>
      <c r="E4536" s="824" t="s">
        <v>3525</v>
      </c>
      <c r="F4536" s="822" t="s">
        <v>3466</v>
      </c>
      <c r="G4536" s="822" t="s">
        <v>3533</v>
      </c>
      <c r="H4536" s="822" t="s">
        <v>662</v>
      </c>
      <c r="I4536" s="822" t="s">
        <v>2707</v>
      </c>
      <c r="J4536" s="822" t="s">
        <v>1021</v>
      </c>
      <c r="K4536" s="822" t="s">
        <v>2708</v>
      </c>
      <c r="L4536" s="825">
        <v>2309.37</v>
      </c>
      <c r="M4536" s="825">
        <v>20784.329999999998</v>
      </c>
      <c r="N4536" s="822">
        <v>9</v>
      </c>
      <c r="O4536" s="826">
        <v>2</v>
      </c>
      <c r="P4536" s="825">
        <v>20784.329999999998</v>
      </c>
      <c r="Q4536" s="827">
        <v>1</v>
      </c>
      <c r="R4536" s="822">
        <v>9</v>
      </c>
      <c r="S4536" s="827">
        <v>1</v>
      </c>
      <c r="T4536" s="826">
        <v>2</v>
      </c>
      <c r="U4536" s="828">
        <v>1</v>
      </c>
    </row>
    <row r="4537" spans="1:21" ht="14.45" customHeight="1" x14ac:dyDescent="0.2">
      <c r="A4537" s="821">
        <v>21</v>
      </c>
      <c r="B4537" s="822" t="s">
        <v>3465</v>
      </c>
      <c r="C4537" s="822" t="s">
        <v>3473</v>
      </c>
      <c r="D4537" s="823" t="s">
        <v>6114</v>
      </c>
      <c r="E4537" s="824" t="s">
        <v>3525</v>
      </c>
      <c r="F4537" s="822" t="s">
        <v>3466</v>
      </c>
      <c r="G4537" s="822" t="s">
        <v>3533</v>
      </c>
      <c r="H4537" s="822" t="s">
        <v>662</v>
      </c>
      <c r="I4537" s="822" t="s">
        <v>2703</v>
      </c>
      <c r="J4537" s="822" t="s">
        <v>1021</v>
      </c>
      <c r="K4537" s="822" t="s">
        <v>2704</v>
      </c>
      <c r="L4537" s="825">
        <v>1385.62</v>
      </c>
      <c r="M4537" s="825">
        <v>23555.54</v>
      </c>
      <c r="N4537" s="822">
        <v>17</v>
      </c>
      <c r="O4537" s="826">
        <v>5.5</v>
      </c>
      <c r="P4537" s="825">
        <v>23555.54</v>
      </c>
      <c r="Q4537" s="827">
        <v>1</v>
      </c>
      <c r="R4537" s="822">
        <v>17</v>
      </c>
      <c r="S4537" s="827">
        <v>1</v>
      </c>
      <c r="T4537" s="826">
        <v>5.5</v>
      </c>
      <c r="U4537" s="828">
        <v>1</v>
      </c>
    </row>
    <row r="4538" spans="1:21" ht="14.45" customHeight="1" x14ac:dyDescent="0.2">
      <c r="A4538" s="821">
        <v>21</v>
      </c>
      <c r="B4538" s="822" t="s">
        <v>3465</v>
      </c>
      <c r="C4538" s="822" t="s">
        <v>3473</v>
      </c>
      <c r="D4538" s="823" t="s">
        <v>6114</v>
      </c>
      <c r="E4538" s="824" t="s">
        <v>3525</v>
      </c>
      <c r="F4538" s="822" t="s">
        <v>3466</v>
      </c>
      <c r="G4538" s="822" t="s">
        <v>3533</v>
      </c>
      <c r="H4538" s="822" t="s">
        <v>662</v>
      </c>
      <c r="I4538" s="822" t="s">
        <v>2710</v>
      </c>
      <c r="J4538" s="822" t="s">
        <v>1016</v>
      </c>
      <c r="K4538" s="822" t="s">
        <v>2711</v>
      </c>
      <c r="L4538" s="825">
        <v>736.33</v>
      </c>
      <c r="M4538" s="825">
        <v>4417.9800000000005</v>
      </c>
      <c r="N4538" s="822">
        <v>6</v>
      </c>
      <c r="O4538" s="826">
        <v>2</v>
      </c>
      <c r="P4538" s="825">
        <v>4417.9800000000005</v>
      </c>
      <c r="Q4538" s="827">
        <v>1</v>
      </c>
      <c r="R4538" s="822">
        <v>6</v>
      </c>
      <c r="S4538" s="827">
        <v>1</v>
      </c>
      <c r="T4538" s="826">
        <v>2</v>
      </c>
      <c r="U4538" s="828">
        <v>1</v>
      </c>
    </row>
    <row r="4539" spans="1:21" ht="14.45" customHeight="1" x14ac:dyDescent="0.2">
      <c r="A4539" s="821">
        <v>21</v>
      </c>
      <c r="B4539" s="822" t="s">
        <v>3465</v>
      </c>
      <c r="C4539" s="822" t="s">
        <v>3473</v>
      </c>
      <c r="D4539" s="823" t="s">
        <v>6114</v>
      </c>
      <c r="E4539" s="824" t="s">
        <v>3525</v>
      </c>
      <c r="F4539" s="822" t="s">
        <v>3466</v>
      </c>
      <c r="G4539" s="822" t="s">
        <v>3533</v>
      </c>
      <c r="H4539" s="822" t="s">
        <v>662</v>
      </c>
      <c r="I4539" s="822" t="s">
        <v>2710</v>
      </c>
      <c r="J4539" s="822" t="s">
        <v>1016</v>
      </c>
      <c r="K4539" s="822" t="s">
        <v>2711</v>
      </c>
      <c r="L4539" s="825">
        <v>633.49</v>
      </c>
      <c r="M4539" s="825">
        <v>5701.41</v>
      </c>
      <c r="N4539" s="822">
        <v>9</v>
      </c>
      <c r="O4539" s="826">
        <v>2.5</v>
      </c>
      <c r="P4539" s="825">
        <v>5701.41</v>
      </c>
      <c r="Q4539" s="827">
        <v>1</v>
      </c>
      <c r="R4539" s="822">
        <v>9</v>
      </c>
      <c r="S4539" s="827">
        <v>1</v>
      </c>
      <c r="T4539" s="826">
        <v>2.5</v>
      </c>
      <c r="U4539" s="828">
        <v>1</v>
      </c>
    </row>
    <row r="4540" spans="1:21" ht="14.45" customHeight="1" x14ac:dyDescent="0.2">
      <c r="A4540" s="821">
        <v>21</v>
      </c>
      <c r="B4540" s="822" t="s">
        <v>3465</v>
      </c>
      <c r="C4540" s="822" t="s">
        <v>3473</v>
      </c>
      <c r="D4540" s="823" t="s">
        <v>6114</v>
      </c>
      <c r="E4540" s="824" t="s">
        <v>3525</v>
      </c>
      <c r="F4540" s="822" t="s">
        <v>3466</v>
      </c>
      <c r="G4540" s="822" t="s">
        <v>3533</v>
      </c>
      <c r="H4540" s="822" t="s">
        <v>662</v>
      </c>
      <c r="I4540" s="822" t="s">
        <v>2714</v>
      </c>
      <c r="J4540" s="822" t="s">
        <v>1016</v>
      </c>
      <c r="K4540" s="822" t="s">
        <v>1018</v>
      </c>
      <c r="L4540" s="825">
        <v>490.89</v>
      </c>
      <c r="M4540" s="825">
        <v>981.78</v>
      </c>
      <c r="N4540" s="822">
        <v>2</v>
      </c>
      <c r="O4540" s="826">
        <v>1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21</v>
      </c>
      <c r="B4541" s="822" t="s">
        <v>3465</v>
      </c>
      <c r="C4541" s="822" t="s">
        <v>3473</v>
      </c>
      <c r="D4541" s="823" t="s">
        <v>6114</v>
      </c>
      <c r="E4541" s="824" t="s">
        <v>3525</v>
      </c>
      <c r="F4541" s="822" t="s">
        <v>3466</v>
      </c>
      <c r="G4541" s="822" t="s">
        <v>3533</v>
      </c>
      <c r="H4541" s="822" t="s">
        <v>662</v>
      </c>
      <c r="I4541" s="822" t="s">
        <v>2705</v>
      </c>
      <c r="J4541" s="822" t="s">
        <v>1021</v>
      </c>
      <c r="K4541" s="822" t="s">
        <v>2706</v>
      </c>
      <c r="L4541" s="825">
        <v>1847.49</v>
      </c>
      <c r="M4541" s="825">
        <v>27712.350000000002</v>
      </c>
      <c r="N4541" s="822">
        <v>15</v>
      </c>
      <c r="O4541" s="826">
        <v>3.5</v>
      </c>
      <c r="P4541" s="825">
        <v>27712.350000000002</v>
      </c>
      <c r="Q4541" s="827">
        <v>1</v>
      </c>
      <c r="R4541" s="822">
        <v>15</v>
      </c>
      <c r="S4541" s="827">
        <v>1</v>
      </c>
      <c r="T4541" s="826">
        <v>3.5</v>
      </c>
      <c r="U4541" s="828">
        <v>1</v>
      </c>
    </row>
    <row r="4542" spans="1:21" ht="14.45" customHeight="1" x14ac:dyDescent="0.2">
      <c r="A4542" s="821">
        <v>21</v>
      </c>
      <c r="B4542" s="822" t="s">
        <v>3465</v>
      </c>
      <c r="C4542" s="822" t="s">
        <v>3473</v>
      </c>
      <c r="D4542" s="823" t="s">
        <v>6114</v>
      </c>
      <c r="E4542" s="824" t="s">
        <v>3525</v>
      </c>
      <c r="F4542" s="822" t="s">
        <v>3466</v>
      </c>
      <c r="G4542" s="822" t="s">
        <v>3964</v>
      </c>
      <c r="H4542" s="822" t="s">
        <v>329</v>
      </c>
      <c r="I4542" s="822" t="s">
        <v>3965</v>
      </c>
      <c r="J4542" s="822" t="s">
        <v>742</v>
      </c>
      <c r="K4542" s="822" t="s">
        <v>703</v>
      </c>
      <c r="L4542" s="825">
        <v>35.25</v>
      </c>
      <c r="M4542" s="825">
        <v>105.75</v>
      </c>
      <c r="N4542" s="822">
        <v>3</v>
      </c>
      <c r="O4542" s="826">
        <v>1.5</v>
      </c>
      <c r="P4542" s="825"/>
      <c r="Q4542" s="827">
        <v>0</v>
      </c>
      <c r="R4542" s="822"/>
      <c r="S4542" s="827">
        <v>0</v>
      </c>
      <c r="T4542" s="826"/>
      <c r="U4542" s="828">
        <v>0</v>
      </c>
    </row>
    <row r="4543" spans="1:21" ht="14.45" customHeight="1" x14ac:dyDescent="0.2">
      <c r="A4543" s="821">
        <v>21</v>
      </c>
      <c r="B4543" s="822" t="s">
        <v>3465</v>
      </c>
      <c r="C4543" s="822" t="s">
        <v>3473</v>
      </c>
      <c r="D4543" s="823" t="s">
        <v>6114</v>
      </c>
      <c r="E4543" s="824" t="s">
        <v>3525</v>
      </c>
      <c r="F4543" s="822" t="s">
        <v>3466</v>
      </c>
      <c r="G4543" s="822" t="s">
        <v>3964</v>
      </c>
      <c r="H4543" s="822" t="s">
        <v>329</v>
      </c>
      <c r="I4543" s="822" t="s">
        <v>3968</v>
      </c>
      <c r="J4543" s="822" t="s">
        <v>1329</v>
      </c>
      <c r="K4543" s="822" t="s">
        <v>3969</v>
      </c>
      <c r="L4543" s="825">
        <v>35.25</v>
      </c>
      <c r="M4543" s="825">
        <v>387.75</v>
      </c>
      <c r="N4543" s="822">
        <v>11</v>
      </c>
      <c r="O4543" s="826">
        <v>5.5</v>
      </c>
      <c r="P4543" s="825">
        <v>105.75</v>
      </c>
      <c r="Q4543" s="827">
        <v>0.27272727272727271</v>
      </c>
      <c r="R4543" s="822">
        <v>3</v>
      </c>
      <c r="S4543" s="827">
        <v>0.27272727272727271</v>
      </c>
      <c r="T4543" s="826">
        <v>2</v>
      </c>
      <c r="U4543" s="828">
        <v>0.36363636363636365</v>
      </c>
    </row>
    <row r="4544" spans="1:21" ht="14.45" customHeight="1" x14ac:dyDescent="0.2">
      <c r="A4544" s="821">
        <v>21</v>
      </c>
      <c r="B4544" s="822" t="s">
        <v>3465</v>
      </c>
      <c r="C4544" s="822" t="s">
        <v>3473</v>
      </c>
      <c r="D4544" s="823" t="s">
        <v>6114</v>
      </c>
      <c r="E4544" s="824" t="s">
        <v>3525</v>
      </c>
      <c r="F4544" s="822" t="s">
        <v>3466</v>
      </c>
      <c r="G4544" s="822" t="s">
        <v>3970</v>
      </c>
      <c r="H4544" s="822" t="s">
        <v>329</v>
      </c>
      <c r="I4544" s="822" t="s">
        <v>3971</v>
      </c>
      <c r="J4544" s="822" t="s">
        <v>3972</v>
      </c>
      <c r="K4544" s="822" t="s">
        <v>3973</v>
      </c>
      <c r="L4544" s="825">
        <v>27.37</v>
      </c>
      <c r="M4544" s="825">
        <v>54.74</v>
      </c>
      <c r="N4544" s="822">
        <v>2</v>
      </c>
      <c r="O4544" s="826">
        <v>1</v>
      </c>
      <c r="P4544" s="825">
        <v>54.74</v>
      </c>
      <c r="Q4544" s="827">
        <v>1</v>
      </c>
      <c r="R4544" s="822">
        <v>2</v>
      </c>
      <c r="S4544" s="827">
        <v>1</v>
      </c>
      <c r="T4544" s="826">
        <v>1</v>
      </c>
      <c r="U4544" s="828">
        <v>1</v>
      </c>
    </row>
    <row r="4545" spans="1:21" ht="14.45" customHeight="1" x14ac:dyDescent="0.2">
      <c r="A4545" s="821">
        <v>21</v>
      </c>
      <c r="B4545" s="822" t="s">
        <v>3465</v>
      </c>
      <c r="C4545" s="822" t="s">
        <v>3473</v>
      </c>
      <c r="D4545" s="823" t="s">
        <v>6114</v>
      </c>
      <c r="E4545" s="824" t="s">
        <v>3525</v>
      </c>
      <c r="F4545" s="822" t="s">
        <v>3466</v>
      </c>
      <c r="G4545" s="822" t="s">
        <v>3970</v>
      </c>
      <c r="H4545" s="822" t="s">
        <v>329</v>
      </c>
      <c r="I4545" s="822" t="s">
        <v>3974</v>
      </c>
      <c r="J4545" s="822" t="s">
        <v>3972</v>
      </c>
      <c r="K4545" s="822" t="s">
        <v>3975</v>
      </c>
      <c r="L4545" s="825">
        <v>87.98</v>
      </c>
      <c r="M4545" s="825">
        <v>87.98</v>
      </c>
      <c r="N4545" s="822">
        <v>1</v>
      </c>
      <c r="O4545" s="826">
        <v>1</v>
      </c>
      <c r="P4545" s="825">
        <v>87.98</v>
      </c>
      <c r="Q4545" s="827">
        <v>1</v>
      </c>
      <c r="R4545" s="822">
        <v>1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21</v>
      </c>
      <c r="B4546" s="822" t="s">
        <v>3465</v>
      </c>
      <c r="C4546" s="822" t="s">
        <v>3473</v>
      </c>
      <c r="D4546" s="823" t="s">
        <v>6114</v>
      </c>
      <c r="E4546" s="824" t="s">
        <v>3525</v>
      </c>
      <c r="F4546" s="822" t="s">
        <v>3466</v>
      </c>
      <c r="G4546" s="822" t="s">
        <v>3970</v>
      </c>
      <c r="H4546" s="822" t="s">
        <v>329</v>
      </c>
      <c r="I4546" s="822" t="s">
        <v>4427</v>
      </c>
      <c r="J4546" s="822" t="s">
        <v>4428</v>
      </c>
      <c r="K4546" s="822" t="s">
        <v>3978</v>
      </c>
      <c r="L4546" s="825">
        <v>97.76</v>
      </c>
      <c r="M4546" s="825">
        <v>97.76</v>
      </c>
      <c r="N4546" s="822">
        <v>1</v>
      </c>
      <c r="O4546" s="826">
        <v>0.5</v>
      </c>
      <c r="P4546" s="825">
        <v>97.76</v>
      </c>
      <c r="Q4546" s="827">
        <v>1</v>
      </c>
      <c r="R4546" s="822">
        <v>1</v>
      </c>
      <c r="S4546" s="827">
        <v>1</v>
      </c>
      <c r="T4546" s="826">
        <v>0.5</v>
      </c>
      <c r="U4546" s="828">
        <v>1</v>
      </c>
    </row>
    <row r="4547" spans="1:21" ht="14.45" customHeight="1" x14ac:dyDescent="0.2">
      <c r="A4547" s="821">
        <v>21</v>
      </c>
      <c r="B4547" s="822" t="s">
        <v>3465</v>
      </c>
      <c r="C4547" s="822" t="s">
        <v>3473</v>
      </c>
      <c r="D4547" s="823" t="s">
        <v>6114</v>
      </c>
      <c r="E4547" s="824" t="s">
        <v>3525</v>
      </c>
      <c r="F4547" s="822" t="s">
        <v>3466</v>
      </c>
      <c r="G4547" s="822" t="s">
        <v>3534</v>
      </c>
      <c r="H4547" s="822" t="s">
        <v>329</v>
      </c>
      <c r="I4547" s="822" t="s">
        <v>3983</v>
      </c>
      <c r="J4547" s="822" t="s">
        <v>1343</v>
      </c>
      <c r="K4547" s="822" t="s">
        <v>1344</v>
      </c>
      <c r="L4547" s="825">
        <v>453.18</v>
      </c>
      <c r="M4547" s="825">
        <v>453.18</v>
      </c>
      <c r="N4547" s="822">
        <v>1</v>
      </c>
      <c r="O4547" s="826">
        <v>0.5</v>
      </c>
      <c r="P4547" s="825">
        <v>453.18</v>
      </c>
      <c r="Q4547" s="827">
        <v>1</v>
      </c>
      <c r="R4547" s="822">
        <v>1</v>
      </c>
      <c r="S4547" s="827">
        <v>1</v>
      </c>
      <c r="T4547" s="826">
        <v>0.5</v>
      </c>
      <c r="U4547" s="828">
        <v>1</v>
      </c>
    </row>
    <row r="4548" spans="1:21" ht="14.45" customHeight="1" x14ac:dyDescent="0.2">
      <c r="A4548" s="821">
        <v>21</v>
      </c>
      <c r="B4548" s="822" t="s">
        <v>3465</v>
      </c>
      <c r="C4548" s="822" t="s">
        <v>3473</v>
      </c>
      <c r="D4548" s="823" t="s">
        <v>6114</v>
      </c>
      <c r="E4548" s="824" t="s">
        <v>3525</v>
      </c>
      <c r="F4548" s="822" t="s">
        <v>3466</v>
      </c>
      <c r="G4548" s="822" t="s">
        <v>3534</v>
      </c>
      <c r="H4548" s="822" t="s">
        <v>329</v>
      </c>
      <c r="I4548" s="822" t="s">
        <v>3535</v>
      </c>
      <c r="J4548" s="822" t="s">
        <v>1343</v>
      </c>
      <c r="K4548" s="822" t="s">
        <v>1344</v>
      </c>
      <c r="L4548" s="825">
        <v>453.18</v>
      </c>
      <c r="M4548" s="825">
        <v>34894.860000000015</v>
      </c>
      <c r="N4548" s="822">
        <v>77</v>
      </c>
      <c r="O4548" s="826">
        <v>46.5</v>
      </c>
      <c r="P4548" s="825">
        <v>23112.180000000011</v>
      </c>
      <c r="Q4548" s="827">
        <v>0.66233766233766234</v>
      </c>
      <c r="R4548" s="822">
        <v>51</v>
      </c>
      <c r="S4548" s="827">
        <v>0.66233766233766234</v>
      </c>
      <c r="T4548" s="826">
        <v>29.5</v>
      </c>
      <c r="U4548" s="828">
        <v>0.63440860215053763</v>
      </c>
    </row>
    <row r="4549" spans="1:21" ht="14.45" customHeight="1" x14ac:dyDescent="0.2">
      <c r="A4549" s="821">
        <v>21</v>
      </c>
      <c r="B4549" s="822" t="s">
        <v>3465</v>
      </c>
      <c r="C4549" s="822" t="s">
        <v>3473</v>
      </c>
      <c r="D4549" s="823" t="s">
        <v>6114</v>
      </c>
      <c r="E4549" s="824" t="s">
        <v>3525</v>
      </c>
      <c r="F4549" s="822" t="s">
        <v>3466</v>
      </c>
      <c r="G4549" s="822" t="s">
        <v>3547</v>
      </c>
      <c r="H4549" s="822" t="s">
        <v>662</v>
      </c>
      <c r="I4549" s="822" t="s">
        <v>3010</v>
      </c>
      <c r="J4549" s="822" t="s">
        <v>1373</v>
      </c>
      <c r="K4549" s="822" t="s">
        <v>1376</v>
      </c>
      <c r="L4549" s="825">
        <v>355.79</v>
      </c>
      <c r="M4549" s="825">
        <v>355.79</v>
      </c>
      <c r="N4549" s="822">
        <v>1</v>
      </c>
      <c r="O4549" s="826">
        <v>1</v>
      </c>
      <c r="P4549" s="825">
        <v>355.79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21</v>
      </c>
      <c r="B4550" s="822" t="s">
        <v>3465</v>
      </c>
      <c r="C4550" s="822" t="s">
        <v>3473</v>
      </c>
      <c r="D4550" s="823" t="s">
        <v>6114</v>
      </c>
      <c r="E4550" s="824" t="s">
        <v>3525</v>
      </c>
      <c r="F4550" s="822" t="s">
        <v>3466</v>
      </c>
      <c r="G4550" s="822" t="s">
        <v>3547</v>
      </c>
      <c r="H4550" s="822" t="s">
        <v>662</v>
      </c>
      <c r="I4550" s="822" t="s">
        <v>3011</v>
      </c>
      <c r="J4550" s="822" t="s">
        <v>1373</v>
      </c>
      <c r="K4550" s="822" t="s">
        <v>1375</v>
      </c>
      <c r="L4550" s="825">
        <v>552.64</v>
      </c>
      <c r="M4550" s="825">
        <v>2763.2</v>
      </c>
      <c r="N4550" s="822">
        <v>5</v>
      </c>
      <c r="O4550" s="826">
        <v>3.5</v>
      </c>
      <c r="P4550" s="825">
        <v>2763.2</v>
      </c>
      <c r="Q4550" s="827">
        <v>1</v>
      </c>
      <c r="R4550" s="822">
        <v>5</v>
      </c>
      <c r="S4550" s="827">
        <v>1</v>
      </c>
      <c r="T4550" s="826">
        <v>3.5</v>
      </c>
      <c r="U4550" s="828">
        <v>1</v>
      </c>
    </row>
    <row r="4551" spans="1:21" ht="14.45" customHeight="1" x14ac:dyDescent="0.2">
      <c r="A4551" s="821">
        <v>21</v>
      </c>
      <c r="B4551" s="822" t="s">
        <v>3465</v>
      </c>
      <c r="C4551" s="822" t="s">
        <v>3473</v>
      </c>
      <c r="D4551" s="823" t="s">
        <v>6114</v>
      </c>
      <c r="E4551" s="824" t="s">
        <v>3525</v>
      </c>
      <c r="F4551" s="822" t="s">
        <v>3466</v>
      </c>
      <c r="G4551" s="822" t="s">
        <v>3563</v>
      </c>
      <c r="H4551" s="822" t="s">
        <v>329</v>
      </c>
      <c r="I4551" s="822" t="s">
        <v>3991</v>
      </c>
      <c r="J4551" s="822" t="s">
        <v>841</v>
      </c>
      <c r="K4551" s="822" t="s">
        <v>3992</v>
      </c>
      <c r="L4551" s="825">
        <v>27.37</v>
      </c>
      <c r="M4551" s="825">
        <v>109.48</v>
      </c>
      <c r="N4551" s="822">
        <v>4</v>
      </c>
      <c r="O4551" s="826">
        <v>2.5</v>
      </c>
      <c r="P4551" s="825">
        <v>27.37</v>
      </c>
      <c r="Q4551" s="827">
        <v>0.25</v>
      </c>
      <c r="R4551" s="822">
        <v>1</v>
      </c>
      <c r="S4551" s="827">
        <v>0.25</v>
      </c>
      <c r="T4551" s="826">
        <v>1</v>
      </c>
      <c r="U4551" s="828">
        <v>0.4</v>
      </c>
    </row>
    <row r="4552" spans="1:21" ht="14.45" customHeight="1" x14ac:dyDescent="0.2">
      <c r="A4552" s="821">
        <v>21</v>
      </c>
      <c r="B4552" s="822" t="s">
        <v>3465</v>
      </c>
      <c r="C4552" s="822" t="s">
        <v>3473</v>
      </c>
      <c r="D4552" s="823" t="s">
        <v>6114</v>
      </c>
      <c r="E4552" s="824" t="s">
        <v>3525</v>
      </c>
      <c r="F4552" s="822" t="s">
        <v>3466</v>
      </c>
      <c r="G4552" s="822" t="s">
        <v>3563</v>
      </c>
      <c r="H4552" s="822" t="s">
        <v>662</v>
      </c>
      <c r="I4552" s="822" t="s">
        <v>3179</v>
      </c>
      <c r="J4552" s="822" t="s">
        <v>841</v>
      </c>
      <c r="K4552" s="822" t="s">
        <v>3180</v>
      </c>
      <c r="L4552" s="825">
        <v>48.89</v>
      </c>
      <c r="M4552" s="825">
        <v>48.89</v>
      </c>
      <c r="N4552" s="822">
        <v>1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21</v>
      </c>
      <c r="B4553" s="822" t="s">
        <v>3465</v>
      </c>
      <c r="C4553" s="822" t="s">
        <v>3473</v>
      </c>
      <c r="D4553" s="823" t="s">
        <v>6114</v>
      </c>
      <c r="E4553" s="824" t="s">
        <v>3525</v>
      </c>
      <c r="F4553" s="822" t="s">
        <v>3466</v>
      </c>
      <c r="G4553" s="822" t="s">
        <v>3563</v>
      </c>
      <c r="H4553" s="822" t="s">
        <v>329</v>
      </c>
      <c r="I4553" s="822" t="s">
        <v>3569</v>
      </c>
      <c r="J4553" s="822" t="s">
        <v>841</v>
      </c>
      <c r="K4553" s="822" t="s">
        <v>842</v>
      </c>
      <c r="L4553" s="825">
        <v>97.76</v>
      </c>
      <c r="M4553" s="825">
        <v>195.52</v>
      </c>
      <c r="N4553" s="822">
        <v>2</v>
      </c>
      <c r="O4553" s="826">
        <v>1.5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21</v>
      </c>
      <c r="B4554" s="822" t="s">
        <v>3465</v>
      </c>
      <c r="C4554" s="822" t="s">
        <v>3473</v>
      </c>
      <c r="D4554" s="823" t="s">
        <v>6114</v>
      </c>
      <c r="E4554" s="824" t="s">
        <v>3525</v>
      </c>
      <c r="F4554" s="822" t="s">
        <v>3466</v>
      </c>
      <c r="G4554" s="822" t="s">
        <v>3563</v>
      </c>
      <c r="H4554" s="822" t="s">
        <v>662</v>
      </c>
      <c r="I4554" s="822" t="s">
        <v>2649</v>
      </c>
      <c r="J4554" s="822" t="s">
        <v>841</v>
      </c>
      <c r="K4554" s="822" t="s">
        <v>2650</v>
      </c>
      <c r="L4554" s="825">
        <v>13.68</v>
      </c>
      <c r="M4554" s="825">
        <v>27.36</v>
      </c>
      <c r="N4554" s="822">
        <v>2</v>
      </c>
      <c r="O4554" s="826">
        <v>1</v>
      </c>
      <c r="P4554" s="825">
        <v>27.36</v>
      </c>
      <c r="Q4554" s="827">
        <v>1</v>
      </c>
      <c r="R4554" s="822">
        <v>2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21</v>
      </c>
      <c r="B4555" s="822" t="s">
        <v>3465</v>
      </c>
      <c r="C4555" s="822" t="s">
        <v>3473</v>
      </c>
      <c r="D4555" s="823" t="s">
        <v>6114</v>
      </c>
      <c r="E4555" s="824" t="s">
        <v>3525</v>
      </c>
      <c r="F4555" s="822" t="s">
        <v>3466</v>
      </c>
      <c r="G4555" s="822" t="s">
        <v>4446</v>
      </c>
      <c r="H4555" s="822" t="s">
        <v>662</v>
      </c>
      <c r="I4555" s="822" t="s">
        <v>2771</v>
      </c>
      <c r="J4555" s="822" t="s">
        <v>1423</v>
      </c>
      <c r="K4555" s="822" t="s">
        <v>778</v>
      </c>
      <c r="L4555" s="825">
        <v>34.47</v>
      </c>
      <c r="M4555" s="825">
        <v>34.47</v>
      </c>
      <c r="N4555" s="822">
        <v>1</v>
      </c>
      <c r="O4555" s="826">
        <v>1</v>
      </c>
      <c r="P4555" s="825">
        <v>34.47</v>
      </c>
      <c r="Q4555" s="827">
        <v>1</v>
      </c>
      <c r="R4555" s="822">
        <v>1</v>
      </c>
      <c r="S4555" s="827">
        <v>1</v>
      </c>
      <c r="T4555" s="826">
        <v>1</v>
      </c>
      <c r="U4555" s="828">
        <v>1</v>
      </c>
    </row>
    <row r="4556" spans="1:21" ht="14.45" customHeight="1" x14ac:dyDescent="0.2">
      <c r="A4556" s="821">
        <v>21</v>
      </c>
      <c r="B4556" s="822" t="s">
        <v>3465</v>
      </c>
      <c r="C4556" s="822" t="s">
        <v>3473</v>
      </c>
      <c r="D4556" s="823" t="s">
        <v>6114</v>
      </c>
      <c r="E4556" s="824" t="s">
        <v>3525</v>
      </c>
      <c r="F4556" s="822" t="s">
        <v>3466</v>
      </c>
      <c r="G4556" s="822" t="s">
        <v>3570</v>
      </c>
      <c r="H4556" s="822" t="s">
        <v>329</v>
      </c>
      <c r="I4556" s="822" t="s">
        <v>3571</v>
      </c>
      <c r="J4556" s="822" t="s">
        <v>695</v>
      </c>
      <c r="K4556" s="822" t="s">
        <v>3572</v>
      </c>
      <c r="L4556" s="825">
        <v>127.91</v>
      </c>
      <c r="M4556" s="825">
        <v>639.54999999999995</v>
      </c>
      <c r="N4556" s="822">
        <v>5</v>
      </c>
      <c r="O4556" s="826">
        <v>3</v>
      </c>
      <c r="P4556" s="825">
        <v>511.64</v>
      </c>
      <c r="Q4556" s="827">
        <v>0.8</v>
      </c>
      <c r="R4556" s="822">
        <v>4</v>
      </c>
      <c r="S4556" s="827">
        <v>0.8</v>
      </c>
      <c r="T4556" s="826">
        <v>2</v>
      </c>
      <c r="U4556" s="828">
        <v>0.66666666666666663</v>
      </c>
    </row>
    <row r="4557" spans="1:21" ht="14.45" customHeight="1" x14ac:dyDescent="0.2">
      <c r="A4557" s="821">
        <v>21</v>
      </c>
      <c r="B4557" s="822" t="s">
        <v>3465</v>
      </c>
      <c r="C4557" s="822" t="s">
        <v>3473</v>
      </c>
      <c r="D4557" s="823" t="s">
        <v>6114</v>
      </c>
      <c r="E4557" s="824" t="s">
        <v>3525</v>
      </c>
      <c r="F4557" s="822" t="s">
        <v>3466</v>
      </c>
      <c r="G4557" s="822" t="s">
        <v>4006</v>
      </c>
      <c r="H4557" s="822" t="s">
        <v>662</v>
      </c>
      <c r="I4557" s="822" t="s">
        <v>2844</v>
      </c>
      <c r="J4557" s="822" t="s">
        <v>2842</v>
      </c>
      <c r="K4557" s="822" t="s">
        <v>2845</v>
      </c>
      <c r="L4557" s="825">
        <v>87.67</v>
      </c>
      <c r="M4557" s="825">
        <v>263.01</v>
      </c>
      <c r="N4557" s="822">
        <v>3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21</v>
      </c>
      <c r="B4558" s="822" t="s">
        <v>3465</v>
      </c>
      <c r="C4558" s="822" t="s">
        <v>3473</v>
      </c>
      <c r="D4558" s="823" t="s">
        <v>6114</v>
      </c>
      <c r="E4558" s="824" t="s">
        <v>3525</v>
      </c>
      <c r="F4558" s="822" t="s">
        <v>3466</v>
      </c>
      <c r="G4558" s="822" t="s">
        <v>4026</v>
      </c>
      <c r="H4558" s="822" t="s">
        <v>662</v>
      </c>
      <c r="I4558" s="822" t="s">
        <v>2780</v>
      </c>
      <c r="J4558" s="822" t="s">
        <v>2776</v>
      </c>
      <c r="K4558" s="822" t="s">
        <v>2781</v>
      </c>
      <c r="L4558" s="825">
        <v>34.47</v>
      </c>
      <c r="M4558" s="825">
        <v>34.47</v>
      </c>
      <c r="N4558" s="822">
        <v>1</v>
      </c>
      <c r="O4558" s="826">
        <v>0.5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21</v>
      </c>
      <c r="B4559" s="822" t="s">
        <v>3465</v>
      </c>
      <c r="C4559" s="822" t="s">
        <v>3473</v>
      </c>
      <c r="D4559" s="823" t="s">
        <v>6114</v>
      </c>
      <c r="E4559" s="824" t="s">
        <v>3525</v>
      </c>
      <c r="F4559" s="822" t="s">
        <v>3466</v>
      </c>
      <c r="G4559" s="822" t="s">
        <v>5110</v>
      </c>
      <c r="H4559" s="822" t="s">
        <v>662</v>
      </c>
      <c r="I4559" s="822" t="s">
        <v>3102</v>
      </c>
      <c r="J4559" s="822" t="s">
        <v>3100</v>
      </c>
      <c r="K4559" s="822" t="s">
        <v>3103</v>
      </c>
      <c r="L4559" s="825">
        <v>245.91</v>
      </c>
      <c r="M4559" s="825">
        <v>737.73</v>
      </c>
      <c r="N4559" s="822">
        <v>3</v>
      </c>
      <c r="O4559" s="826">
        <v>1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21</v>
      </c>
      <c r="B4560" s="822" t="s">
        <v>3465</v>
      </c>
      <c r="C4560" s="822" t="s">
        <v>3473</v>
      </c>
      <c r="D4560" s="823" t="s">
        <v>6114</v>
      </c>
      <c r="E4560" s="824" t="s">
        <v>3525</v>
      </c>
      <c r="F4560" s="822" t="s">
        <v>3466</v>
      </c>
      <c r="G4560" s="822" t="s">
        <v>3578</v>
      </c>
      <c r="H4560" s="822" t="s">
        <v>662</v>
      </c>
      <c r="I4560" s="822" t="s">
        <v>3032</v>
      </c>
      <c r="J4560" s="822" t="s">
        <v>1338</v>
      </c>
      <c r="K4560" s="822" t="s">
        <v>1340</v>
      </c>
      <c r="L4560" s="825">
        <v>0</v>
      </c>
      <c r="M4560" s="825">
        <v>0</v>
      </c>
      <c r="N4560" s="822">
        <v>95</v>
      </c>
      <c r="O4560" s="826">
        <v>27.5</v>
      </c>
      <c r="P4560" s="825">
        <v>0</v>
      </c>
      <c r="Q4560" s="827"/>
      <c r="R4560" s="822">
        <v>41</v>
      </c>
      <c r="S4560" s="827">
        <v>0.43157894736842106</v>
      </c>
      <c r="T4560" s="826">
        <v>11.5</v>
      </c>
      <c r="U4560" s="828">
        <v>0.41818181818181815</v>
      </c>
    </row>
    <row r="4561" spans="1:21" ht="14.45" customHeight="1" x14ac:dyDescent="0.2">
      <c r="A4561" s="821">
        <v>21</v>
      </c>
      <c r="B4561" s="822" t="s">
        <v>3465</v>
      </c>
      <c r="C4561" s="822" t="s">
        <v>3473</v>
      </c>
      <c r="D4561" s="823" t="s">
        <v>6114</v>
      </c>
      <c r="E4561" s="824" t="s">
        <v>3525</v>
      </c>
      <c r="F4561" s="822" t="s">
        <v>3466</v>
      </c>
      <c r="G4561" s="822" t="s">
        <v>4050</v>
      </c>
      <c r="H4561" s="822" t="s">
        <v>329</v>
      </c>
      <c r="I4561" s="822" t="s">
        <v>4053</v>
      </c>
      <c r="J4561" s="822" t="s">
        <v>1601</v>
      </c>
      <c r="K4561" s="822" t="s">
        <v>4054</v>
      </c>
      <c r="L4561" s="825">
        <v>33.85</v>
      </c>
      <c r="M4561" s="825">
        <v>33.85</v>
      </c>
      <c r="N4561" s="822">
        <v>1</v>
      </c>
      <c r="O4561" s="826">
        <v>0.5</v>
      </c>
      <c r="P4561" s="825">
        <v>33.85</v>
      </c>
      <c r="Q4561" s="827">
        <v>1</v>
      </c>
      <c r="R4561" s="822">
        <v>1</v>
      </c>
      <c r="S4561" s="827">
        <v>1</v>
      </c>
      <c r="T4561" s="826">
        <v>0.5</v>
      </c>
      <c r="U4561" s="828">
        <v>1</v>
      </c>
    </row>
    <row r="4562" spans="1:21" ht="14.45" customHeight="1" x14ac:dyDescent="0.2">
      <c r="A4562" s="821">
        <v>21</v>
      </c>
      <c r="B4562" s="822" t="s">
        <v>3465</v>
      </c>
      <c r="C4562" s="822" t="s">
        <v>3473</v>
      </c>
      <c r="D4562" s="823" t="s">
        <v>6114</v>
      </c>
      <c r="E4562" s="824" t="s">
        <v>3525</v>
      </c>
      <c r="F4562" s="822" t="s">
        <v>3466</v>
      </c>
      <c r="G4562" s="822" t="s">
        <v>4057</v>
      </c>
      <c r="H4562" s="822" t="s">
        <v>329</v>
      </c>
      <c r="I4562" s="822" t="s">
        <v>5440</v>
      </c>
      <c r="J4562" s="822" t="s">
        <v>773</v>
      </c>
      <c r="K4562" s="822" t="s">
        <v>5441</v>
      </c>
      <c r="L4562" s="825">
        <v>24.05</v>
      </c>
      <c r="M4562" s="825">
        <v>24.05</v>
      </c>
      <c r="N4562" s="822">
        <v>1</v>
      </c>
      <c r="O4562" s="826">
        <v>1</v>
      </c>
      <c r="P4562" s="825"/>
      <c r="Q4562" s="827">
        <v>0</v>
      </c>
      <c r="R4562" s="822"/>
      <c r="S4562" s="827">
        <v>0</v>
      </c>
      <c r="T4562" s="826"/>
      <c r="U4562" s="828">
        <v>0</v>
      </c>
    </row>
    <row r="4563" spans="1:21" ht="14.45" customHeight="1" x14ac:dyDescent="0.2">
      <c r="A4563" s="821">
        <v>21</v>
      </c>
      <c r="B4563" s="822" t="s">
        <v>3465</v>
      </c>
      <c r="C4563" s="822" t="s">
        <v>3473</v>
      </c>
      <c r="D4563" s="823" t="s">
        <v>6114</v>
      </c>
      <c r="E4563" s="824" t="s">
        <v>3525</v>
      </c>
      <c r="F4563" s="822" t="s">
        <v>3466</v>
      </c>
      <c r="G4563" s="822" t="s">
        <v>4060</v>
      </c>
      <c r="H4563" s="822" t="s">
        <v>662</v>
      </c>
      <c r="I4563" s="822" t="s">
        <v>4061</v>
      </c>
      <c r="J4563" s="822" t="s">
        <v>4062</v>
      </c>
      <c r="K4563" s="822" t="s">
        <v>768</v>
      </c>
      <c r="L4563" s="825">
        <v>502.31</v>
      </c>
      <c r="M4563" s="825">
        <v>8539.27</v>
      </c>
      <c r="N4563" s="822">
        <v>17</v>
      </c>
      <c r="O4563" s="826">
        <v>16</v>
      </c>
      <c r="P4563" s="825">
        <v>2511.5500000000002</v>
      </c>
      <c r="Q4563" s="827">
        <v>0.29411764705882354</v>
      </c>
      <c r="R4563" s="822">
        <v>5</v>
      </c>
      <c r="S4563" s="827">
        <v>0.29411764705882354</v>
      </c>
      <c r="T4563" s="826">
        <v>4</v>
      </c>
      <c r="U4563" s="828">
        <v>0.25</v>
      </c>
    </row>
    <row r="4564" spans="1:21" ht="14.45" customHeight="1" x14ac:dyDescent="0.2">
      <c r="A4564" s="821">
        <v>21</v>
      </c>
      <c r="B4564" s="822" t="s">
        <v>3465</v>
      </c>
      <c r="C4564" s="822" t="s">
        <v>3473</v>
      </c>
      <c r="D4564" s="823" t="s">
        <v>6114</v>
      </c>
      <c r="E4564" s="824" t="s">
        <v>3525</v>
      </c>
      <c r="F4564" s="822" t="s">
        <v>3466</v>
      </c>
      <c r="G4564" s="822" t="s">
        <v>3573</v>
      </c>
      <c r="H4564" s="822" t="s">
        <v>329</v>
      </c>
      <c r="I4564" s="822" t="s">
        <v>4101</v>
      </c>
      <c r="J4564" s="822" t="s">
        <v>1548</v>
      </c>
      <c r="K4564" s="822" t="s">
        <v>4102</v>
      </c>
      <c r="L4564" s="825">
        <v>33.4</v>
      </c>
      <c r="M4564" s="825">
        <v>66.8</v>
      </c>
      <c r="N4564" s="822">
        <v>2</v>
      </c>
      <c r="O4564" s="826">
        <v>0.5</v>
      </c>
      <c r="P4564" s="825"/>
      <c r="Q4564" s="827">
        <v>0</v>
      </c>
      <c r="R4564" s="822"/>
      <c r="S4564" s="827">
        <v>0</v>
      </c>
      <c r="T4564" s="826"/>
      <c r="U4564" s="828">
        <v>0</v>
      </c>
    </row>
    <row r="4565" spans="1:21" ht="14.45" customHeight="1" x14ac:dyDescent="0.2">
      <c r="A4565" s="821">
        <v>21</v>
      </c>
      <c r="B4565" s="822" t="s">
        <v>3465</v>
      </c>
      <c r="C4565" s="822" t="s">
        <v>3473</v>
      </c>
      <c r="D4565" s="823" t="s">
        <v>6114</v>
      </c>
      <c r="E4565" s="824" t="s">
        <v>3525</v>
      </c>
      <c r="F4565" s="822" t="s">
        <v>3466</v>
      </c>
      <c r="G4565" s="822" t="s">
        <v>4111</v>
      </c>
      <c r="H4565" s="822" t="s">
        <v>329</v>
      </c>
      <c r="I4565" s="822" t="s">
        <v>4112</v>
      </c>
      <c r="J4565" s="822" t="s">
        <v>797</v>
      </c>
      <c r="K4565" s="822" t="s">
        <v>798</v>
      </c>
      <c r="L4565" s="825">
        <v>311.02</v>
      </c>
      <c r="M4565" s="825">
        <v>311.02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21</v>
      </c>
      <c r="B4566" s="822" t="s">
        <v>3465</v>
      </c>
      <c r="C4566" s="822" t="s">
        <v>3473</v>
      </c>
      <c r="D4566" s="823" t="s">
        <v>6114</v>
      </c>
      <c r="E4566" s="824" t="s">
        <v>3525</v>
      </c>
      <c r="F4566" s="822" t="s">
        <v>3466</v>
      </c>
      <c r="G4566" s="822" t="s">
        <v>4111</v>
      </c>
      <c r="H4566" s="822" t="s">
        <v>329</v>
      </c>
      <c r="I4566" s="822" t="s">
        <v>4113</v>
      </c>
      <c r="J4566" s="822" t="s">
        <v>4114</v>
      </c>
      <c r="K4566" s="822" t="s">
        <v>4115</v>
      </c>
      <c r="L4566" s="825">
        <v>177.92</v>
      </c>
      <c r="M4566" s="825">
        <v>177.92</v>
      </c>
      <c r="N4566" s="822">
        <v>1</v>
      </c>
      <c r="O4566" s="826">
        <v>1</v>
      </c>
      <c r="P4566" s="825">
        <v>177.92</v>
      </c>
      <c r="Q4566" s="827">
        <v>1</v>
      </c>
      <c r="R4566" s="822">
        <v>1</v>
      </c>
      <c r="S4566" s="827">
        <v>1</v>
      </c>
      <c r="T4566" s="826">
        <v>1</v>
      </c>
      <c r="U4566" s="828">
        <v>1</v>
      </c>
    </row>
    <row r="4567" spans="1:21" ht="14.45" customHeight="1" x14ac:dyDescent="0.2">
      <c r="A4567" s="821">
        <v>21</v>
      </c>
      <c r="B4567" s="822" t="s">
        <v>3465</v>
      </c>
      <c r="C4567" s="822" t="s">
        <v>3473</v>
      </c>
      <c r="D4567" s="823" t="s">
        <v>6114</v>
      </c>
      <c r="E4567" s="824" t="s">
        <v>3525</v>
      </c>
      <c r="F4567" s="822" t="s">
        <v>3466</v>
      </c>
      <c r="G4567" s="822" t="s">
        <v>4111</v>
      </c>
      <c r="H4567" s="822" t="s">
        <v>329</v>
      </c>
      <c r="I4567" s="822" t="s">
        <v>4727</v>
      </c>
      <c r="J4567" s="822" t="s">
        <v>788</v>
      </c>
      <c r="K4567" s="822" t="s">
        <v>4728</v>
      </c>
      <c r="L4567" s="825">
        <v>0</v>
      </c>
      <c r="M4567" s="825">
        <v>0</v>
      </c>
      <c r="N4567" s="822">
        <v>2</v>
      </c>
      <c r="O4567" s="826">
        <v>1.5</v>
      </c>
      <c r="P4567" s="825">
        <v>0</v>
      </c>
      <c r="Q4567" s="827"/>
      <c r="R4567" s="822">
        <v>1</v>
      </c>
      <c r="S4567" s="827">
        <v>0.5</v>
      </c>
      <c r="T4567" s="826">
        <v>0.5</v>
      </c>
      <c r="U4567" s="828">
        <v>0.33333333333333331</v>
      </c>
    </row>
    <row r="4568" spans="1:21" ht="14.45" customHeight="1" x14ac:dyDescent="0.2">
      <c r="A4568" s="821">
        <v>21</v>
      </c>
      <c r="B4568" s="822" t="s">
        <v>3465</v>
      </c>
      <c r="C4568" s="822" t="s">
        <v>3473</v>
      </c>
      <c r="D4568" s="823" t="s">
        <v>6114</v>
      </c>
      <c r="E4568" s="824" t="s">
        <v>3525</v>
      </c>
      <c r="F4568" s="822" t="s">
        <v>3466</v>
      </c>
      <c r="G4568" s="822" t="s">
        <v>4111</v>
      </c>
      <c r="H4568" s="822" t="s">
        <v>329</v>
      </c>
      <c r="I4568" s="822" t="s">
        <v>6019</v>
      </c>
      <c r="J4568" s="822" t="s">
        <v>788</v>
      </c>
      <c r="K4568" s="822" t="s">
        <v>6020</v>
      </c>
      <c r="L4568" s="825">
        <v>0</v>
      </c>
      <c r="M4568" s="825">
        <v>0</v>
      </c>
      <c r="N4568" s="822">
        <v>4</v>
      </c>
      <c r="O4568" s="826">
        <v>2</v>
      </c>
      <c r="P4568" s="825"/>
      <c r="Q4568" s="827"/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21</v>
      </c>
      <c r="B4569" s="822" t="s">
        <v>3465</v>
      </c>
      <c r="C4569" s="822" t="s">
        <v>3473</v>
      </c>
      <c r="D4569" s="823" t="s">
        <v>6114</v>
      </c>
      <c r="E4569" s="824" t="s">
        <v>3525</v>
      </c>
      <c r="F4569" s="822" t="s">
        <v>3466</v>
      </c>
      <c r="G4569" s="822" t="s">
        <v>4126</v>
      </c>
      <c r="H4569" s="822" t="s">
        <v>662</v>
      </c>
      <c r="I4569" s="822" t="s">
        <v>3086</v>
      </c>
      <c r="J4569" s="822" t="s">
        <v>1635</v>
      </c>
      <c r="K4569" s="822" t="s">
        <v>3087</v>
      </c>
      <c r="L4569" s="825">
        <v>0</v>
      </c>
      <c r="M4569" s="825">
        <v>0</v>
      </c>
      <c r="N4569" s="822">
        <v>1</v>
      </c>
      <c r="O4569" s="826">
        <v>0.5</v>
      </c>
      <c r="P4569" s="825"/>
      <c r="Q4569" s="827"/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21</v>
      </c>
      <c r="B4570" s="822" t="s">
        <v>3465</v>
      </c>
      <c r="C4570" s="822" t="s">
        <v>3473</v>
      </c>
      <c r="D4570" s="823" t="s">
        <v>6114</v>
      </c>
      <c r="E4570" s="824" t="s">
        <v>3525</v>
      </c>
      <c r="F4570" s="822" t="s">
        <v>3466</v>
      </c>
      <c r="G4570" s="822" t="s">
        <v>5965</v>
      </c>
      <c r="H4570" s="822" t="s">
        <v>329</v>
      </c>
      <c r="I4570" s="822" t="s">
        <v>5966</v>
      </c>
      <c r="J4570" s="822" t="s">
        <v>5967</v>
      </c>
      <c r="K4570" s="822" t="s">
        <v>5968</v>
      </c>
      <c r="L4570" s="825">
        <v>246.29</v>
      </c>
      <c r="M4570" s="825">
        <v>738.87</v>
      </c>
      <c r="N4570" s="822">
        <v>3</v>
      </c>
      <c r="O4570" s="826">
        <v>2</v>
      </c>
      <c r="P4570" s="825"/>
      <c r="Q4570" s="827">
        <v>0</v>
      </c>
      <c r="R4570" s="822"/>
      <c r="S4570" s="827">
        <v>0</v>
      </c>
      <c r="T4570" s="826"/>
      <c r="U4570" s="828">
        <v>0</v>
      </c>
    </row>
    <row r="4571" spans="1:21" ht="14.45" customHeight="1" x14ac:dyDescent="0.2">
      <c r="A4571" s="821">
        <v>21</v>
      </c>
      <c r="B4571" s="822" t="s">
        <v>3465</v>
      </c>
      <c r="C4571" s="822" t="s">
        <v>3473</v>
      </c>
      <c r="D4571" s="823" t="s">
        <v>6114</v>
      </c>
      <c r="E4571" s="824" t="s">
        <v>3525</v>
      </c>
      <c r="F4571" s="822" t="s">
        <v>3466</v>
      </c>
      <c r="G4571" s="822" t="s">
        <v>3561</v>
      </c>
      <c r="H4571" s="822" t="s">
        <v>662</v>
      </c>
      <c r="I4571" s="822" t="s">
        <v>5356</v>
      </c>
      <c r="J4571" s="822" t="s">
        <v>4157</v>
      </c>
      <c r="K4571" s="822" t="s">
        <v>5357</v>
      </c>
      <c r="L4571" s="825">
        <v>50.32</v>
      </c>
      <c r="M4571" s="825">
        <v>50.32</v>
      </c>
      <c r="N4571" s="822">
        <v>1</v>
      </c>
      <c r="O4571" s="826">
        <v>0.5</v>
      </c>
      <c r="P4571" s="825">
        <v>50.32</v>
      </c>
      <c r="Q4571" s="827">
        <v>1</v>
      </c>
      <c r="R4571" s="822">
        <v>1</v>
      </c>
      <c r="S4571" s="827">
        <v>1</v>
      </c>
      <c r="T4571" s="826">
        <v>0.5</v>
      </c>
      <c r="U4571" s="828">
        <v>1</v>
      </c>
    </row>
    <row r="4572" spans="1:21" ht="14.45" customHeight="1" x14ac:dyDescent="0.2">
      <c r="A4572" s="821">
        <v>21</v>
      </c>
      <c r="B4572" s="822" t="s">
        <v>3465</v>
      </c>
      <c r="C4572" s="822" t="s">
        <v>3473</v>
      </c>
      <c r="D4572" s="823" t="s">
        <v>6114</v>
      </c>
      <c r="E4572" s="824" t="s">
        <v>3525</v>
      </c>
      <c r="F4572" s="822" t="s">
        <v>3466</v>
      </c>
      <c r="G4572" s="822" t="s">
        <v>3561</v>
      </c>
      <c r="H4572" s="822" t="s">
        <v>329</v>
      </c>
      <c r="I4572" s="822" t="s">
        <v>4156</v>
      </c>
      <c r="J4572" s="822" t="s">
        <v>4157</v>
      </c>
      <c r="K4572" s="822" t="s">
        <v>4158</v>
      </c>
      <c r="L4572" s="825">
        <v>99.94</v>
      </c>
      <c r="M4572" s="825">
        <v>99.94</v>
      </c>
      <c r="N4572" s="822">
        <v>1</v>
      </c>
      <c r="O4572" s="826">
        <v>1</v>
      </c>
      <c r="P4572" s="825">
        <v>99.94</v>
      </c>
      <c r="Q4572" s="827">
        <v>1</v>
      </c>
      <c r="R4572" s="822">
        <v>1</v>
      </c>
      <c r="S4572" s="827">
        <v>1</v>
      </c>
      <c r="T4572" s="826">
        <v>1</v>
      </c>
      <c r="U4572" s="828">
        <v>1</v>
      </c>
    </row>
    <row r="4573" spans="1:21" ht="14.45" customHeight="1" x14ac:dyDescent="0.2">
      <c r="A4573" s="821">
        <v>21</v>
      </c>
      <c r="B4573" s="822" t="s">
        <v>3465</v>
      </c>
      <c r="C4573" s="822" t="s">
        <v>3473</v>
      </c>
      <c r="D4573" s="823" t="s">
        <v>6114</v>
      </c>
      <c r="E4573" s="824" t="s">
        <v>3525</v>
      </c>
      <c r="F4573" s="822" t="s">
        <v>3466</v>
      </c>
      <c r="G4573" s="822" t="s">
        <v>3561</v>
      </c>
      <c r="H4573" s="822" t="s">
        <v>329</v>
      </c>
      <c r="I4573" s="822" t="s">
        <v>4159</v>
      </c>
      <c r="J4573" s="822" t="s">
        <v>4157</v>
      </c>
      <c r="K4573" s="822" t="s">
        <v>4160</v>
      </c>
      <c r="L4573" s="825">
        <v>299.83999999999997</v>
      </c>
      <c r="M4573" s="825">
        <v>1499.1999999999998</v>
      </c>
      <c r="N4573" s="822">
        <v>5</v>
      </c>
      <c r="O4573" s="826">
        <v>3.5</v>
      </c>
      <c r="P4573" s="825">
        <v>1499.1999999999998</v>
      </c>
      <c r="Q4573" s="827">
        <v>1</v>
      </c>
      <c r="R4573" s="822">
        <v>5</v>
      </c>
      <c r="S4573" s="827">
        <v>1</v>
      </c>
      <c r="T4573" s="826">
        <v>3.5</v>
      </c>
      <c r="U4573" s="828">
        <v>1</v>
      </c>
    </row>
    <row r="4574" spans="1:21" ht="14.45" customHeight="1" x14ac:dyDescent="0.2">
      <c r="A4574" s="821">
        <v>21</v>
      </c>
      <c r="B4574" s="822" t="s">
        <v>3465</v>
      </c>
      <c r="C4574" s="822" t="s">
        <v>3473</v>
      </c>
      <c r="D4574" s="823" t="s">
        <v>6114</v>
      </c>
      <c r="E4574" s="824" t="s">
        <v>3525</v>
      </c>
      <c r="F4574" s="822" t="s">
        <v>3466</v>
      </c>
      <c r="G4574" s="822" t="s">
        <v>3561</v>
      </c>
      <c r="H4574" s="822" t="s">
        <v>662</v>
      </c>
      <c r="I4574" s="822" t="s">
        <v>4161</v>
      </c>
      <c r="J4574" s="822" t="s">
        <v>4157</v>
      </c>
      <c r="K4574" s="822" t="s">
        <v>4162</v>
      </c>
      <c r="L4574" s="825">
        <v>150.94</v>
      </c>
      <c r="M4574" s="825">
        <v>301.88</v>
      </c>
      <c r="N4574" s="822">
        <v>2</v>
      </c>
      <c r="O4574" s="826">
        <v>1.5</v>
      </c>
      <c r="P4574" s="825">
        <v>301.88</v>
      </c>
      <c r="Q4574" s="827">
        <v>1</v>
      </c>
      <c r="R4574" s="822">
        <v>2</v>
      </c>
      <c r="S4574" s="827">
        <v>1</v>
      </c>
      <c r="T4574" s="826">
        <v>1.5</v>
      </c>
      <c r="U4574" s="828">
        <v>1</v>
      </c>
    </row>
    <row r="4575" spans="1:21" ht="14.45" customHeight="1" x14ac:dyDescent="0.2">
      <c r="A4575" s="821">
        <v>21</v>
      </c>
      <c r="B4575" s="822" t="s">
        <v>3465</v>
      </c>
      <c r="C4575" s="822" t="s">
        <v>3473</v>
      </c>
      <c r="D4575" s="823" t="s">
        <v>6114</v>
      </c>
      <c r="E4575" s="824" t="s">
        <v>3525</v>
      </c>
      <c r="F4575" s="822" t="s">
        <v>3466</v>
      </c>
      <c r="G4575" s="822" t="s">
        <v>3561</v>
      </c>
      <c r="H4575" s="822" t="s">
        <v>329</v>
      </c>
      <c r="I4575" s="822" t="s">
        <v>3562</v>
      </c>
      <c r="J4575" s="822" t="s">
        <v>1624</v>
      </c>
      <c r="K4575" s="822" t="s">
        <v>1626</v>
      </c>
      <c r="L4575" s="825">
        <v>50.32</v>
      </c>
      <c r="M4575" s="825">
        <v>1610.2400000000002</v>
      </c>
      <c r="N4575" s="822">
        <v>32</v>
      </c>
      <c r="O4575" s="826">
        <v>10.5</v>
      </c>
      <c r="P4575" s="825">
        <v>603.84</v>
      </c>
      <c r="Q4575" s="827">
        <v>0.37499999999999994</v>
      </c>
      <c r="R4575" s="822">
        <v>12</v>
      </c>
      <c r="S4575" s="827">
        <v>0.375</v>
      </c>
      <c r="T4575" s="826">
        <v>4</v>
      </c>
      <c r="U4575" s="828">
        <v>0.38095238095238093</v>
      </c>
    </row>
    <row r="4576" spans="1:21" ht="14.45" customHeight="1" x14ac:dyDescent="0.2">
      <c r="A4576" s="821">
        <v>21</v>
      </c>
      <c r="B4576" s="822" t="s">
        <v>3465</v>
      </c>
      <c r="C4576" s="822" t="s">
        <v>3473</v>
      </c>
      <c r="D4576" s="823" t="s">
        <v>6114</v>
      </c>
      <c r="E4576" s="824" t="s">
        <v>3525</v>
      </c>
      <c r="F4576" s="822" t="s">
        <v>3466</v>
      </c>
      <c r="G4576" s="822" t="s">
        <v>6021</v>
      </c>
      <c r="H4576" s="822" t="s">
        <v>329</v>
      </c>
      <c r="I4576" s="822" t="s">
        <v>6022</v>
      </c>
      <c r="J4576" s="822" t="s">
        <v>6023</v>
      </c>
      <c r="K4576" s="822" t="s">
        <v>6024</v>
      </c>
      <c r="L4576" s="825">
        <v>155.52000000000001</v>
      </c>
      <c r="M4576" s="825">
        <v>155.52000000000001</v>
      </c>
      <c r="N4576" s="822">
        <v>1</v>
      </c>
      <c r="O4576" s="826">
        <v>0.5</v>
      </c>
      <c r="P4576" s="825">
        <v>155.52000000000001</v>
      </c>
      <c r="Q4576" s="827">
        <v>1</v>
      </c>
      <c r="R4576" s="822">
        <v>1</v>
      </c>
      <c r="S4576" s="827">
        <v>1</v>
      </c>
      <c r="T4576" s="826">
        <v>0.5</v>
      </c>
      <c r="U4576" s="828">
        <v>1</v>
      </c>
    </row>
    <row r="4577" spans="1:21" ht="14.45" customHeight="1" x14ac:dyDescent="0.2">
      <c r="A4577" s="821">
        <v>21</v>
      </c>
      <c r="B4577" s="822" t="s">
        <v>3465</v>
      </c>
      <c r="C4577" s="822" t="s">
        <v>3473</v>
      </c>
      <c r="D4577" s="823" t="s">
        <v>6114</v>
      </c>
      <c r="E4577" s="824" t="s">
        <v>3525</v>
      </c>
      <c r="F4577" s="822" t="s">
        <v>3466</v>
      </c>
      <c r="G4577" s="822" t="s">
        <v>3564</v>
      </c>
      <c r="H4577" s="822" t="s">
        <v>329</v>
      </c>
      <c r="I4577" s="822" t="s">
        <v>3565</v>
      </c>
      <c r="J4577" s="822" t="s">
        <v>693</v>
      </c>
      <c r="K4577" s="822" t="s">
        <v>3566</v>
      </c>
      <c r="L4577" s="825">
        <v>2086.5500000000002</v>
      </c>
      <c r="M4577" s="825">
        <v>8346.2000000000007</v>
      </c>
      <c r="N4577" s="822">
        <v>4</v>
      </c>
      <c r="O4577" s="826">
        <v>2</v>
      </c>
      <c r="P4577" s="825">
        <v>2086.5500000000002</v>
      </c>
      <c r="Q4577" s="827">
        <v>0.25</v>
      </c>
      <c r="R4577" s="822">
        <v>1</v>
      </c>
      <c r="S4577" s="827">
        <v>0.25</v>
      </c>
      <c r="T4577" s="826">
        <v>0.5</v>
      </c>
      <c r="U4577" s="828">
        <v>0.25</v>
      </c>
    </row>
    <row r="4578" spans="1:21" ht="14.45" customHeight="1" x14ac:dyDescent="0.2">
      <c r="A4578" s="821">
        <v>21</v>
      </c>
      <c r="B4578" s="822" t="s">
        <v>3465</v>
      </c>
      <c r="C4578" s="822" t="s">
        <v>3473</v>
      </c>
      <c r="D4578" s="823" t="s">
        <v>6114</v>
      </c>
      <c r="E4578" s="824" t="s">
        <v>3525</v>
      </c>
      <c r="F4578" s="822" t="s">
        <v>3466</v>
      </c>
      <c r="G4578" s="822" t="s">
        <v>4169</v>
      </c>
      <c r="H4578" s="822" t="s">
        <v>662</v>
      </c>
      <c r="I4578" s="822" t="s">
        <v>2870</v>
      </c>
      <c r="J4578" s="822" t="s">
        <v>1722</v>
      </c>
      <c r="K4578" s="822" t="s">
        <v>2871</v>
      </c>
      <c r="L4578" s="825">
        <v>154.36000000000001</v>
      </c>
      <c r="M4578" s="825">
        <v>771.80000000000007</v>
      </c>
      <c r="N4578" s="822">
        <v>5</v>
      </c>
      <c r="O4578" s="826">
        <v>4</v>
      </c>
      <c r="P4578" s="825">
        <v>463.08000000000004</v>
      </c>
      <c r="Q4578" s="827">
        <v>0.6</v>
      </c>
      <c r="R4578" s="822">
        <v>3</v>
      </c>
      <c r="S4578" s="827">
        <v>0.6</v>
      </c>
      <c r="T4578" s="826">
        <v>2</v>
      </c>
      <c r="U4578" s="828">
        <v>0.5</v>
      </c>
    </row>
    <row r="4579" spans="1:21" ht="14.45" customHeight="1" x14ac:dyDescent="0.2">
      <c r="A4579" s="821">
        <v>21</v>
      </c>
      <c r="B4579" s="822" t="s">
        <v>3465</v>
      </c>
      <c r="C4579" s="822" t="s">
        <v>3473</v>
      </c>
      <c r="D4579" s="823" t="s">
        <v>6114</v>
      </c>
      <c r="E4579" s="824" t="s">
        <v>3525</v>
      </c>
      <c r="F4579" s="822" t="s">
        <v>3466</v>
      </c>
      <c r="G4579" s="822" t="s">
        <v>4169</v>
      </c>
      <c r="H4579" s="822" t="s">
        <v>329</v>
      </c>
      <c r="I4579" s="822" t="s">
        <v>6025</v>
      </c>
      <c r="J4579" s="822" t="s">
        <v>6026</v>
      </c>
      <c r="K4579" s="822" t="s">
        <v>6027</v>
      </c>
      <c r="L4579" s="825">
        <v>75.73</v>
      </c>
      <c r="M4579" s="825">
        <v>75.73</v>
      </c>
      <c r="N4579" s="822">
        <v>1</v>
      </c>
      <c r="O4579" s="826">
        <v>1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21</v>
      </c>
      <c r="B4580" s="822" t="s">
        <v>3465</v>
      </c>
      <c r="C4580" s="822" t="s">
        <v>3473</v>
      </c>
      <c r="D4580" s="823" t="s">
        <v>6114</v>
      </c>
      <c r="E4580" s="824" t="s">
        <v>3525</v>
      </c>
      <c r="F4580" s="822" t="s">
        <v>3466</v>
      </c>
      <c r="G4580" s="822" t="s">
        <v>4172</v>
      </c>
      <c r="H4580" s="822" t="s">
        <v>329</v>
      </c>
      <c r="I4580" s="822" t="s">
        <v>4173</v>
      </c>
      <c r="J4580" s="822" t="s">
        <v>4174</v>
      </c>
      <c r="K4580" s="822" t="s">
        <v>1193</v>
      </c>
      <c r="L4580" s="825">
        <v>374.79</v>
      </c>
      <c r="M4580" s="825">
        <v>1124.3700000000001</v>
      </c>
      <c r="N4580" s="822">
        <v>3</v>
      </c>
      <c r="O4580" s="826">
        <v>2.5</v>
      </c>
      <c r="P4580" s="825">
        <v>374.79</v>
      </c>
      <c r="Q4580" s="827">
        <v>0.33333333333333331</v>
      </c>
      <c r="R4580" s="822">
        <v>1</v>
      </c>
      <c r="S4580" s="827">
        <v>0.33333333333333331</v>
      </c>
      <c r="T4580" s="826">
        <v>0.5</v>
      </c>
      <c r="U4580" s="828">
        <v>0.2</v>
      </c>
    </row>
    <row r="4581" spans="1:21" ht="14.45" customHeight="1" x14ac:dyDescent="0.2">
      <c r="A4581" s="821">
        <v>21</v>
      </c>
      <c r="B4581" s="822" t="s">
        <v>3465</v>
      </c>
      <c r="C4581" s="822" t="s">
        <v>3473</v>
      </c>
      <c r="D4581" s="823" t="s">
        <v>6114</v>
      </c>
      <c r="E4581" s="824" t="s">
        <v>3525</v>
      </c>
      <c r="F4581" s="822" t="s">
        <v>3466</v>
      </c>
      <c r="G4581" s="822" t="s">
        <v>3549</v>
      </c>
      <c r="H4581" s="822" t="s">
        <v>662</v>
      </c>
      <c r="I4581" s="822" t="s">
        <v>2852</v>
      </c>
      <c r="J4581" s="822" t="s">
        <v>2848</v>
      </c>
      <c r="K4581" s="822" t="s">
        <v>2853</v>
      </c>
      <c r="L4581" s="825">
        <v>84.18</v>
      </c>
      <c r="M4581" s="825">
        <v>84.18</v>
      </c>
      <c r="N4581" s="822">
        <v>1</v>
      </c>
      <c r="O4581" s="826">
        <v>0.5</v>
      </c>
      <c r="P4581" s="825">
        <v>84.18</v>
      </c>
      <c r="Q4581" s="827">
        <v>1</v>
      </c>
      <c r="R4581" s="822">
        <v>1</v>
      </c>
      <c r="S4581" s="827">
        <v>1</v>
      </c>
      <c r="T4581" s="826">
        <v>0.5</v>
      </c>
      <c r="U4581" s="828">
        <v>1</v>
      </c>
    </row>
    <row r="4582" spans="1:21" ht="14.45" customHeight="1" x14ac:dyDescent="0.2">
      <c r="A4582" s="821">
        <v>21</v>
      </c>
      <c r="B4582" s="822" t="s">
        <v>3465</v>
      </c>
      <c r="C4582" s="822" t="s">
        <v>3473</v>
      </c>
      <c r="D4582" s="823" t="s">
        <v>6114</v>
      </c>
      <c r="E4582" s="824" t="s">
        <v>3525</v>
      </c>
      <c r="F4582" s="822" t="s">
        <v>3466</v>
      </c>
      <c r="G4582" s="822" t="s">
        <v>3549</v>
      </c>
      <c r="H4582" s="822" t="s">
        <v>662</v>
      </c>
      <c r="I4582" s="822" t="s">
        <v>2850</v>
      </c>
      <c r="J4582" s="822" t="s">
        <v>2848</v>
      </c>
      <c r="K4582" s="822" t="s">
        <v>2851</v>
      </c>
      <c r="L4582" s="825">
        <v>49.08</v>
      </c>
      <c r="M4582" s="825">
        <v>49.08</v>
      </c>
      <c r="N4582" s="822">
        <v>1</v>
      </c>
      <c r="O4582" s="826">
        <v>1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21</v>
      </c>
      <c r="B4583" s="822" t="s">
        <v>3465</v>
      </c>
      <c r="C4583" s="822" t="s">
        <v>3473</v>
      </c>
      <c r="D4583" s="823" t="s">
        <v>6114</v>
      </c>
      <c r="E4583" s="824" t="s">
        <v>3525</v>
      </c>
      <c r="F4583" s="822" t="s">
        <v>3466</v>
      </c>
      <c r="G4583" s="822" t="s">
        <v>3549</v>
      </c>
      <c r="H4583" s="822" t="s">
        <v>662</v>
      </c>
      <c r="I4583" s="822" t="s">
        <v>4533</v>
      </c>
      <c r="J4583" s="822" t="s">
        <v>1925</v>
      </c>
      <c r="K4583" s="822" t="s">
        <v>4534</v>
      </c>
      <c r="L4583" s="825">
        <v>105.23</v>
      </c>
      <c r="M4583" s="825">
        <v>315.69</v>
      </c>
      <c r="N4583" s="822">
        <v>3</v>
      </c>
      <c r="O4583" s="826">
        <v>1.5</v>
      </c>
      <c r="P4583" s="825">
        <v>315.69</v>
      </c>
      <c r="Q4583" s="827">
        <v>1</v>
      </c>
      <c r="R4583" s="822">
        <v>3</v>
      </c>
      <c r="S4583" s="827">
        <v>1</v>
      </c>
      <c r="T4583" s="826">
        <v>1.5</v>
      </c>
      <c r="U4583" s="828">
        <v>1</v>
      </c>
    </row>
    <row r="4584" spans="1:21" ht="14.45" customHeight="1" x14ac:dyDescent="0.2">
      <c r="A4584" s="821">
        <v>21</v>
      </c>
      <c r="B4584" s="822" t="s">
        <v>3465</v>
      </c>
      <c r="C4584" s="822" t="s">
        <v>3473</v>
      </c>
      <c r="D4584" s="823" t="s">
        <v>6114</v>
      </c>
      <c r="E4584" s="824" t="s">
        <v>3525</v>
      </c>
      <c r="F4584" s="822" t="s">
        <v>3466</v>
      </c>
      <c r="G4584" s="822" t="s">
        <v>3552</v>
      </c>
      <c r="H4584" s="822" t="s">
        <v>662</v>
      </c>
      <c r="I4584" s="822" t="s">
        <v>3352</v>
      </c>
      <c r="J4584" s="822" t="s">
        <v>3353</v>
      </c>
      <c r="K4584" s="822" t="s">
        <v>2231</v>
      </c>
      <c r="L4584" s="825">
        <v>233.96</v>
      </c>
      <c r="M4584" s="825">
        <v>1871.6799999999998</v>
      </c>
      <c r="N4584" s="822">
        <v>8</v>
      </c>
      <c r="O4584" s="826">
        <v>1.5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21</v>
      </c>
      <c r="B4585" s="822" t="s">
        <v>3465</v>
      </c>
      <c r="C4585" s="822" t="s">
        <v>3473</v>
      </c>
      <c r="D4585" s="823" t="s">
        <v>6114</v>
      </c>
      <c r="E4585" s="824" t="s">
        <v>3525</v>
      </c>
      <c r="F4585" s="822" t="s">
        <v>3466</v>
      </c>
      <c r="G4585" s="822" t="s">
        <v>3552</v>
      </c>
      <c r="H4585" s="822" t="s">
        <v>662</v>
      </c>
      <c r="I4585" s="822" t="s">
        <v>6028</v>
      </c>
      <c r="J4585" s="822" t="s">
        <v>6029</v>
      </c>
      <c r="K4585" s="822" t="s">
        <v>1672</v>
      </c>
      <c r="L4585" s="825">
        <v>179.54</v>
      </c>
      <c r="M4585" s="825">
        <v>179.54</v>
      </c>
      <c r="N4585" s="822">
        <v>1</v>
      </c>
      <c r="O4585" s="826">
        <v>1</v>
      </c>
      <c r="P4585" s="825">
        <v>179.54</v>
      </c>
      <c r="Q4585" s="827">
        <v>1</v>
      </c>
      <c r="R4585" s="822">
        <v>1</v>
      </c>
      <c r="S4585" s="827">
        <v>1</v>
      </c>
      <c r="T4585" s="826">
        <v>1</v>
      </c>
      <c r="U4585" s="828">
        <v>1</v>
      </c>
    </row>
    <row r="4586" spans="1:21" ht="14.45" customHeight="1" x14ac:dyDescent="0.2">
      <c r="A4586" s="821">
        <v>21</v>
      </c>
      <c r="B4586" s="822" t="s">
        <v>3465</v>
      </c>
      <c r="C4586" s="822" t="s">
        <v>3473</v>
      </c>
      <c r="D4586" s="823" t="s">
        <v>6114</v>
      </c>
      <c r="E4586" s="824" t="s">
        <v>3525</v>
      </c>
      <c r="F4586" s="822" t="s">
        <v>3466</v>
      </c>
      <c r="G4586" s="822" t="s">
        <v>3553</v>
      </c>
      <c r="H4586" s="822" t="s">
        <v>329</v>
      </c>
      <c r="I4586" s="822" t="s">
        <v>3554</v>
      </c>
      <c r="J4586" s="822" t="s">
        <v>1244</v>
      </c>
      <c r="K4586" s="822" t="s">
        <v>1245</v>
      </c>
      <c r="L4586" s="825">
        <v>121.92</v>
      </c>
      <c r="M4586" s="825">
        <v>1463.04</v>
      </c>
      <c r="N4586" s="822">
        <v>12</v>
      </c>
      <c r="O4586" s="826">
        <v>8.5</v>
      </c>
      <c r="P4586" s="825">
        <v>487.68</v>
      </c>
      <c r="Q4586" s="827">
        <v>0.33333333333333337</v>
      </c>
      <c r="R4586" s="822">
        <v>4</v>
      </c>
      <c r="S4586" s="827">
        <v>0.33333333333333331</v>
      </c>
      <c r="T4586" s="826">
        <v>3</v>
      </c>
      <c r="U4586" s="828">
        <v>0.35294117647058826</v>
      </c>
    </row>
    <row r="4587" spans="1:21" ht="14.45" customHeight="1" x14ac:dyDescent="0.2">
      <c r="A4587" s="821">
        <v>21</v>
      </c>
      <c r="B4587" s="822" t="s">
        <v>3465</v>
      </c>
      <c r="C4587" s="822" t="s">
        <v>3473</v>
      </c>
      <c r="D4587" s="823" t="s">
        <v>6114</v>
      </c>
      <c r="E4587" s="824" t="s">
        <v>3525</v>
      </c>
      <c r="F4587" s="822" t="s">
        <v>3467</v>
      </c>
      <c r="G4587" s="822" t="s">
        <v>3555</v>
      </c>
      <c r="H4587" s="822" t="s">
        <v>329</v>
      </c>
      <c r="I4587" s="822" t="s">
        <v>4207</v>
      </c>
      <c r="J4587" s="822" t="s">
        <v>3557</v>
      </c>
      <c r="K4587" s="822"/>
      <c r="L4587" s="825">
        <v>0</v>
      </c>
      <c r="M4587" s="825">
        <v>0</v>
      </c>
      <c r="N4587" s="822">
        <v>1</v>
      </c>
      <c r="O4587" s="826">
        <v>1</v>
      </c>
      <c r="P4587" s="825">
        <v>0</v>
      </c>
      <c r="Q4587" s="827"/>
      <c r="R4587" s="822">
        <v>1</v>
      </c>
      <c r="S4587" s="827">
        <v>1</v>
      </c>
      <c r="T4587" s="826">
        <v>1</v>
      </c>
      <c r="U4587" s="828">
        <v>1</v>
      </c>
    </row>
    <row r="4588" spans="1:21" ht="14.45" customHeight="1" x14ac:dyDescent="0.2">
      <c r="A4588" s="821">
        <v>21</v>
      </c>
      <c r="B4588" s="822" t="s">
        <v>3465</v>
      </c>
      <c r="C4588" s="822" t="s">
        <v>3473</v>
      </c>
      <c r="D4588" s="823" t="s">
        <v>6114</v>
      </c>
      <c r="E4588" s="824" t="s">
        <v>3525</v>
      </c>
      <c r="F4588" s="822" t="s">
        <v>3467</v>
      </c>
      <c r="G4588" s="822" t="s">
        <v>3555</v>
      </c>
      <c r="H4588" s="822" t="s">
        <v>329</v>
      </c>
      <c r="I4588" s="822" t="s">
        <v>5699</v>
      </c>
      <c r="J4588" s="822" t="s">
        <v>3557</v>
      </c>
      <c r="K4588" s="822"/>
      <c r="L4588" s="825">
        <v>0</v>
      </c>
      <c r="M4588" s="825">
        <v>0</v>
      </c>
      <c r="N4588" s="822">
        <v>1</v>
      </c>
      <c r="O4588" s="826">
        <v>1</v>
      </c>
      <c r="P4588" s="825"/>
      <c r="Q4588" s="827"/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21</v>
      </c>
      <c r="B4589" s="822" t="s">
        <v>3465</v>
      </c>
      <c r="C4589" s="822" t="s">
        <v>3473</v>
      </c>
      <c r="D4589" s="823" t="s">
        <v>6114</v>
      </c>
      <c r="E4589" s="824" t="s">
        <v>3525</v>
      </c>
      <c r="F4589" s="822" t="s">
        <v>3468</v>
      </c>
      <c r="G4589" s="822" t="s">
        <v>3586</v>
      </c>
      <c r="H4589" s="822" t="s">
        <v>329</v>
      </c>
      <c r="I4589" s="822" t="s">
        <v>4251</v>
      </c>
      <c r="J4589" s="822" t="s">
        <v>4252</v>
      </c>
      <c r="K4589" s="822" t="s">
        <v>4253</v>
      </c>
      <c r="L4589" s="825">
        <v>808.59</v>
      </c>
      <c r="M4589" s="825">
        <v>2425.77</v>
      </c>
      <c r="N4589" s="822">
        <v>3</v>
      </c>
      <c r="O4589" s="826">
        <v>1</v>
      </c>
      <c r="P4589" s="825">
        <v>2425.77</v>
      </c>
      <c r="Q4589" s="827">
        <v>1</v>
      </c>
      <c r="R4589" s="822">
        <v>3</v>
      </c>
      <c r="S4589" s="827">
        <v>1</v>
      </c>
      <c r="T4589" s="826">
        <v>1</v>
      </c>
      <c r="U4589" s="828">
        <v>1</v>
      </c>
    </row>
    <row r="4590" spans="1:21" ht="14.45" customHeight="1" x14ac:dyDescent="0.2">
      <c r="A4590" s="821">
        <v>21</v>
      </c>
      <c r="B4590" s="822" t="s">
        <v>3465</v>
      </c>
      <c r="C4590" s="822" t="s">
        <v>3473</v>
      </c>
      <c r="D4590" s="823" t="s">
        <v>6114</v>
      </c>
      <c r="E4590" s="824" t="s">
        <v>3525</v>
      </c>
      <c r="F4590" s="822" t="s">
        <v>3468</v>
      </c>
      <c r="G4590" s="822" t="s">
        <v>3586</v>
      </c>
      <c r="H4590" s="822" t="s">
        <v>329</v>
      </c>
      <c r="I4590" s="822" t="s">
        <v>6030</v>
      </c>
      <c r="J4590" s="822" t="s">
        <v>6031</v>
      </c>
      <c r="K4590" s="822" t="s">
        <v>6032</v>
      </c>
      <c r="L4590" s="825">
        <v>1602.81</v>
      </c>
      <c r="M4590" s="825">
        <v>9616.86</v>
      </c>
      <c r="N4590" s="822">
        <v>6</v>
      </c>
      <c r="O4590" s="826">
        <v>2</v>
      </c>
      <c r="P4590" s="825">
        <v>9616.86</v>
      </c>
      <c r="Q4590" s="827">
        <v>1</v>
      </c>
      <c r="R4590" s="822">
        <v>6</v>
      </c>
      <c r="S4590" s="827">
        <v>1</v>
      </c>
      <c r="T4590" s="826">
        <v>2</v>
      </c>
      <c r="U4590" s="828">
        <v>1</v>
      </c>
    </row>
    <row r="4591" spans="1:21" ht="14.45" customHeight="1" x14ac:dyDescent="0.2">
      <c r="A4591" s="821">
        <v>21</v>
      </c>
      <c r="B4591" s="822" t="s">
        <v>3465</v>
      </c>
      <c r="C4591" s="822" t="s">
        <v>3473</v>
      </c>
      <c r="D4591" s="823" t="s">
        <v>6114</v>
      </c>
      <c r="E4591" s="824" t="s">
        <v>3525</v>
      </c>
      <c r="F4591" s="822" t="s">
        <v>3468</v>
      </c>
      <c r="G4591" s="822" t="s">
        <v>3586</v>
      </c>
      <c r="H4591" s="822" t="s">
        <v>329</v>
      </c>
      <c r="I4591" s="822" t="s">
        <v>4576</v>
      </c>
      <c r="J4591" s="822" t="s">
        <v>4577</v>
      </c>
      <c r="K4591" s="822" t="s">
        <v>4578</v>
      </c>
      <c r="L4591" s="825">
        <v>873.28</v>
      </c>
      <c r="M4591" s="825">
        <v>3493.12</v>
      </c>
      <c r="N4591" s="822">
        <v>4</v>
      </c>
      <c r="O4591" s="826">
        <v>1</v>
      </c>
      <c r="P4591" s="825">
        <v>3493.12</v>
      </c>
      <c r="Q4591" s="827">
        <v>1</v>
      </c>
      <c r="R4591" s="822">
        <v>4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21</v>
      </c>
      <c r="B4592" s="822" t="s">
        <v>3465</v>
      </c>
      <c r="C4592" s="822" t="s">
        <v>3473</v>
      </c>
      <c r="D4592" s="823" t="s">
        <v>6114</v>
      </c>
      <c r="E4592" s="824" t="s">
        <v>3525</v>
      </c>
      <c r="F4592" s="822" t="s">
        <v>3468</v>
      </c>
      <c r="G4592" s="822" t="s">
        <v>3586</v>
      </c>
      <c r="H4592" s="822" t="s">
        <v>329</v>
      </c>
      <c r="I4592" s="822" t="s">
        <v>5230</v>
      </c>
      <c r="J4592" s="822" t="s">
        <v>5231</v>
      </c>
      <c r="K4592" s="822" t="s">
        <v>5232</v>
      </c>
      <c r="L4592" s="825">
        <v>1495</v>
      </c>
      <c r="M4592" s="825">
        <v>4485</v>
      </c>
      <c r="N4592" s="822">
        <v>3</v>
      </c>
      <c r="O4592" s="826">
        <v>1</v>
      </c>
      <c r="P4592" s="825">
        <v>4485</v>
      </c>
      <c r="Q4592" s="827">
        <v>1</v>
      </c>
      <c r="R4592" s="822">
        <v>3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21</v>
      </c>
      <c r="B4593" s="822" t="s">
        <v>3465</v>
      </c>
      <c r="C4593" s="822" t="s">
        <v>3473</v>
      </c>
      <c r="D4593" s="823" t="s">
        <v>6114</v>
      </c>
      <c r="E4593" s="824" t="s">
        <v>3491</v>
      </c>
      <c r="F4593" s="822" t="s">
        <v>3466</v>
      </c>
      <c r="G4593" s="822" t="s">
        <v>3558</v>
      </c>
      <c r="H4593" s="822" t="s">
        <v>329</v>
      </c>
      <c r="I4593" s="822" t="s">
        <v>3559</v>
      </c>
      <c r="J4593" s="822" t="s">
        <v>890</v>
      </c>
      <c r="K4593" s="822" t="s">
        <v>3560</v>
      </c>
      <c r="L4593" s="825">
        <v>0</v>
      </c>
      <c r="M4593" s="825">
        <v>0</v>
      </c>
      <c r="N4593" s="822">
        <v>1</v>
      </c>
      <c r="O4593" s="826">
        <v>1</v>
      </c>
      <c r="P4593" s="825"/>
      <c r="Q4593" s="827"/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21</v>
      </c>
      <c r="B4594" s="822" t="s">
        <v>3465</v>
      </c>
      <c r="C4594" s="822" t="s">
        <v>3473</v>
      </c>
      <c r="D4594" s="823" t="s">
        <v>6114</v>
      </c>
      <c r="E4594" s="824" t="s">
        <v>3491</v>
      </c>
      <c r="F4594" s="822" t="s">
        <v>3466</v>
      </c>
      <c r="G4594" s="822" t="s">
        <v>3530</v>
      </c>
      <c r="H4594" s="822" t="s">
        <v>329</v>
      </c>
      <c r="I4594" s="822" t="s">
        <v>3531</v>
      </c>
      <c r="J4594" s="822" t="s">
        <v>862</v>
      </c>
      <c r="K4594" s="822" t="s">
        <v>3532</v>
      </c>
      <c r="L4594" s="825">
        <v>53.57</v>
      </c>
      <c r="M4594" s="825">
        <v>53.57</v>
      </c>
      <c r="N4594" s="822">
        <v>1</v>
      </c>
      <c r="O4594" s="826">
        <v>0.5</v>
      </c>
      <c r="P4594" s="825">
        <v>53.57</v>
      </c>
      <c r="Q4594" s="827">
        <v>1</v>
      </c>
      <c r="R4594" s="822">
        <v>1</v>
      </c>
      <c r="S4594" s="827">
        <v>1</v>
      </c>
      <c r="T4594" s="826">
        <v>0.5</v>
      </c>
      <c r="U4594" s="828">
        <v>1</v>
      </c>
    </row>
    <row r="4595" spans="1:21" ht="14.45" customHeight="1" x14ac:dyDescent="0.2">
      <c r="A4595" s="821">
        <v>21</v>
      </c>
      <c r="B4595" s="822" t="s">
        <v>3465</v>
      </c>
      <c r="C4595" s="822" t="s">
        <v>3473</v>
      </c>
      <c r="D4595" s="823" t="s">
        <v>6114</v>
      </c>
      <c r="E4595" s="824" t="s">
        <v>3491</v>
      </c>
      <c r="F4595" s="822" t="s">
        <v>3466</v>
      </c>
      <c r="G4595" s="822" t="s">
        <v>3970</v>
      </c>
      <c r="H4595" s="822" t="s">
        <v>329</v>
      </c>
      <c r="I4595" s="822" t="s">
        <v>4706</v>
      </c>
      <c r="J4595" s="822" t="s">
        <v>4428</v>
      </c>
      <c r="K4595" s="822" t="s">
        <v>2654</v>
      </c>
      <c r="L4595" s="825">
        <v>27.37</v>
      </c>
      <c r="M4595" s="825">
        <v>27.37</v>
      </c>
      <c r="N4595" s="822">
        <v>1</v>
      </c>
      <c r="O4595" s="826">
        <v>1</v>
      </c>
      <c r="P4595" s="825">
        <v>27.37</v>
      </c>
      <c r="Q4595" s="827">
        <v>1</v>
      </c>
      <c r="R4595" s="822">
        <v>1</v>
      </c>
      <c r="S4595" s="827">
        <v>1</v>
      </c>
      <c r="T4595" s="826">
        <v>1</v>
      </c>
      <c r="U4595" s="828">
        <v>1</v>
      </c>
    </row>
    <row r="4596" spans="1:21" ht="14.45" customHeight="1" x14ac:dyDescent="0.2">
      <c r="A4596" s="821">
        <v>21</v>
      </c>
      <c r="B4596" s="822" t="s">
        <v>3465</v>
      </c>
      <c r="C4596" s="822" t="s">
        <v>3473</v>
      </c>
      <c r="D4596" s="823" t="s">
        <v>6114</v>
      </c>
      <c r="E4596" s="824" t="s">
        <v>3491</v>
      </c>
      <c r="F4596" s="822" t="s">
        <v>3466</v>
      </c>
      <c r="G4596" s="822" t="s">
        <v>3534</v>
      </c>
      <c r="H4596" s="822" t="s">
        <v>329</v>
      </c>
      <c r="I4596" s="822" t="s">
        <v>3983</v>
      </c>
      <c r="J4596" s="822" t="s">
        <v>1343</v>
      </c>
      <c r="K4596" s="822" t="s">
        <v>1344</v>
      </c>
      <c r="L4596" s="825">
        <v>453.18</v>
      </c>
      <c r="M4596" s="825">
        <v>453.18</v>
      </c>
      <c r="N4596" s="822">
        <v>1</v>
      </c>
      <c r="O4596" s="826">
        <v>0.5</v>
      </c>
      <c r="P4596" s="825">
        <v>453.18</v>
      </c>
      <c r="Q4596" s="827">
        <v>1</v>
      </c>
      <c r="R4596" s="822">
        <v>1</v>
      </c>
      <c r="S4596" s="827">
        <v>1</v>
      </c>
      <c r="T4596" s="826">
        <v>0.5</v>
      </c>
      <c r="U4596" s="828">
        <v>1</v>
      </c>
    </row>
    <row r="4597" spans="1:21" ht="14.45" customHeight="1" x14ac:dyDescent="0.2">
      <c r="A4597" s="821">
        <v>21</v>
      </c>
      <c r="B4597" s="822" t="s">
        <v>3465</v>
      </c>
      <c r="C4597" s="822" t="s">
        <v>3473</v>
      </c>
      <c r="D4597" s="823" t="s">
        <v>6114</v>
      </c>
      <c r="E4597" s="824" t="s">
        <v>3491</v>
      </c>
      <c r="F4597" s="822" t="s">
        <v>3466</v>
      </c>
      <c r="G4597" s="822" t="s">
        <v>3534</v>
      </c>
      <c r="H4597" s="822" t="s">
        <v>329</v>
      </c>
      <c r="I4597" s="822" t="s">
        <v>3535</v>
      </c>
      <c r="J4597" s="822" t="s">
        <v>1343</v>
      </c>
      <c r="K4597" s="822" t="s">
        <v>1344</v>
      </c>
      <c r="L4597" s="825">
        <v>453.18</v>
      </c>
      <c r="M4597" s="825">
        <v>906.36</v>
      </c>
      <c r="N4597" s="822">
        <v>2</v>
      </c>
      <c r="O4597" s="826">
        <v>1</v>
      </c>
      <c r="P4597" s="825"/>
      <c r="Q4597" s="827">
        <v>0</v>
      </c>
      <c r="R4597" s="822"/>
      <c r="S4597" s="827">
        <v>0</v>
      </c>
      <c r="T4597" s="826"/>
      <c r="U4597" s="828">
        <v>0</v>
      </c>
    </row>
    <row r="4598" spans="1:21" ht="14.45" customHeight="1" x14ac:dyDescent="0.2">
      <c r="A4598" s="821">
        <v>21</v>
      </c>
      <c r="B4598" s="822" t="s">
        <v>3465</v>
      </c>
      <c r="C4598" s="822" t="s">
        <v>3473</v>
      </c>
      <c r="D4598" s="823" t="s">
        <v>6114</v>
      </c>
      <c r="E4598" s="824" t="s">
        <v>3491</v>
      </c>
      <c r="F4598" s="822" t="s">
        <v>3466</v>
      </c>
      <c r="G4598" s="822" t="s">
        <v>4169</v>
      </c>
      <c r="H4598" s="822" t="s">
        <v>329</v>
      </c>
      <c r="I4598" s="822" t="s">
        <v>4170</v>
      </c>
      <c r="J4598" s="822" t="s">
        <v>1722</v>
      </c>
      <c r="K4598" s="822" t="s">
        <v>4171</v>
      </c>
      <c r="L4598" s="825">
        <v>225.06</v>
      </c>
      <c r="M4598" s="825">
        <v>225.06</v>
      </c>
      <c r="N4598" s="822">
        <v>1</v>
      </c>
      <c r="O4598" s="826">
        <v>1</v>
      </c>
      <c r="P4598" s="825">
        <v>225.06</v>
      </c>
      <c r="Q4598" s="827">
        <v>1</v>
      </c>
      <c r="R4598" s="822">
        <v>1</v>
      </c>
      <c r="S4598" s="827">
        <v>1</v>
      </c>
      <c r="T4598" s="826">
        <v>1</v>
      </c>
      <c r="U4598" s="828">
        <v>1</v>
      </c>
    </row>
    <row r="4599" spans="1:21" ht="14.45" customHeight="1" x14ac:dyDescent="0.2">
      <c r="A4599" s="821">
        <v>21</v>
      </c>
      <c r="B4599" s="822" t="s">
        <v>3465</v>
      </c>
      <c r="C4599" s="822" t="s">
        <v>3473</v>
      </c>
      <c r="D4599" s="823" t="s">
        <v>6114</v>
      </c>
      <c r="E4599" s="824" t="s">
        <v>3514</v>
      </c>
      <c r="F4599" s="822" t="s">
        <v>3466</v>
      </c>
      <c r="G4599" s="822" t="s">
        <v>3647</v>
      </c>
      <c r="H4599" s="822" t="s">
        <v>662</v>
      </c>
      <c r="I4599" s="822" t="s">
        <v>2999</v>
      </c>
      <c r="J4599" s="822" t="s">
        <v>701</v>
      </c>
      <c r="K4599" s="822" t="s">
        <v>702</v>
      </c>
      <c r="L4599" s="825">
        <v>72.55</v>
      </c>
      <c r="M4599" s="825">
        <v>72.55</v>
      </c>
      <c r="N4599" s="822">
        <v>1</v>
      </c>
      <c r="O4599" s="826">
        <v>0.5</v>
      </c>
      <c r="P4599" s="825"/>
      <c r="Q4599" s="827">
        <v>0</v>
      </c>
      <c r="R4599" s="822"/>
      <c r="S4599" s="827">
        <v>0</v>
      </c>
      <c r="T4599" s="826"/>
      <c r="U4599" s="828">
        <v>0</v>
      </c>
    </row>
    <row r="4600" spans="1:21" ht="14.45" customHeight="1" x14ac:dyDescent="0.2">
      <c r="A4600" s="821">
        <v>21</v>
      </c>
      <c r="B4600" s="822" t="s">
        <v>3465</v>
      </c>
      <c r="C4600" s="822" t="s">
        <v>3473</v>
      </c>
      <c r="D4600" s="823" t="s">
        <v>6114</v>
      </c>
      <c r="E4600" s="824" t="s">
        <v>3514</v>
      </c>
      <c r="F4600" s="822" t="s">
        <v>3466</v>
      </c>
      <c r="G4600" s="822" t="s">
        <v>3656</v>
      </c>
      <c r="H4600" s="822" t="s">
        <v>662</v>
      </c>
      <c r="I4600" s="822" t="s">
        <v>3078</v>
      </c>
      <c r="J4600" s="822" t="s">
        <v>3079</v>
      </c>
      <c r="K4600" s="822" t="s">
        <v>3080</v>
      </c>
      <c r="L4600" s="825">
        <v>23.4</v>
      </c>
      <c r="M4600" s="825">
        <v>46.8</v>
      </c>
      <c r="N4600" s="822">
        <v>2</v>
      </c>
      <c r="O4600" s="826">
        <v>1</v>
      </c>
      <c r="P4600" s="825">
        <v>46.8</v>
      </c>
      <c r="Q4600" s="827">
        <v>1</v>
      </c>
      <c r="R4600" s="822">
        <v>2</v>
      </c>
      <c r="S4600" s="827">
        <v>1</v>
      </c>
      <c r="T4600" s="826">
        <v>1</v>
      </c>
      <c r="U4600" s="828">
        <v>1</v>
      </c>
    </row>
    <row r="4601" spans="1:21" ht="14.45" customHeight="1" x14ac:dyDescent="0.2">
      <c r="A4601" s="821">
        <v>21</v>
      </c>
      <c r="B4601" s="822" t="s">
        <v>3465</v>
      </c>
      <c r="C4601" s="822" t="s">
        <v>3473</v>
      </c>
      <c r="D4601" s="823" t="s">
        <v>6114</v>
      </c>
      <c r="E4601" s="824" t="s">
        <v>3514</v>
      </c>
      <c r="F4601" s="822" t="s">
        <v>3466</v>
      </c>
      <c r="G4601" s="822" t="s">
        <v>6033</v>
      </c>
      <c r="H4601" s="822" t="s">
        <v>329</v>
      </c>
      <c r="I4601" s="822" t="s">
        <v>6034</v>
      </c>
      <c r="J4601" s="822" t="s">
        <v>6035</v>
      </c>
      <c r="K4601" s="822" t="s">
        <v>6036</v>
      </c>
      <c r="L4601" s="825">
        <v>4294.2</v>
      </c>
      <c r="M4601" s="825">
        <v>4294.2</v>
      </c>
      <c r="N4601" s="822">
        <v>1</v>
      </c>
      <c r="O4601" s="826">
        <v>1</v>
      </c>
      <c r="P4601" s="825">
        <v>4294.2</v>
      </c>
      <c r="Q4601" s="827">
        <v>1</v>
      </c>
      <c r="R4601" s="822">
        <v>1</v>
      </c>
      <c r="S4601" s="827">
        <v>1</v>
      </c>
      <c r="T4601" s="826">
        <v>1</v>
      </c>
      <c r="U4601" s="828">
        <v>1</v>
      </c>
    </row>
    <row r="4602" spans="1:21" ht="14.45" customHeight="1" x14ac:dyDescent="0.2">
      <c r="A4602" s="821">
        <v>21</v>
      </c>
      <c r="B4602" s="822" t="s">
        <v>3465</v>
      </c>
      <c r="C4602" s="822" t="s">
        <v>3473</v>
      </c>
      <c r="D4602" s="823" t="s">
        <v>6114</v>
      </c>
      <c r="E4602" s="824" t="s">
        <v>3514</v>
      </c>
      <c r="F4602" s="822" t="s">
        <v>3466</v>
      </c>
      <c r="G4602" s="822" t="s">
        <v>3662</v>
      </c>
      <c r="H4602" s="822" t="s">
        <v>329</v>
      </c>
      <c r="I4602" s="822" t="s">
        <v>4268</v>
      </c>
      <c r="J4602" s="822" t="s">
        <v>3664</v>
      </c>
      <c r="K4602" s="822" t="s">
        <v>4269</v>
      </c>
      <c r="L4602" s="825">
        <v>365.43</v>
      </c>
      <c r="M4602" s="825">
        <v>730.86</v>
      </c>
      <c r="N4602" s="822">
        <v>2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21</v>
      </c>
      <c r="B4603" s="822" t="s">
        <v>3465</v>
      </c>
      <c r="C4603" s="822" t="s">
        <v>3473</v>
      </c>
      <c r="D4603" s="823" t="s">
        <v>6114</v>
      </c>
      <c r="E4603" s="824" t="s">
        <v>3514</v>
      </c>
      <c r="F4603" s="822" t="s">
        <v>3466</v>
      </c>
      <c r="G4603" s="822" t="s">
        <v>3699</v>
      </c>
      <c r="H4603" s="822" t="s">
        <v>329</v>
      </c>
      <c r="I4603" s="822" t="s">
        <v>3700</v>
      </c>
      <c r="J4603" s="822" t="s">
        <v>3278</v>
      </c>
      <c r="K4603" s="822" t="s">
        <v>3101</v>
      </c>
      <c r="L4603" s="825">
        <v>206.88</v>
      </c>
      <c r="M4603" s="825">
        <v>10550.880000000001</v>
      </c>
      <c r="N4603" s="822">
        <v>51</v>
      </c>
      <c r="O4603" s="826">
        <v>18</v>
      </c>
      <c r="P4603" s="825">
        <v>4965.12</v>
      </c>
      <c r="Q4603" s="827">
        <v>0.47058823529411759</v>
      </c>
      <c r="R4603" s="822">
        <v>24</v>
      </c>
      <c r="S4603" s="827">
        <v>0.47058823529411764</v>
      </c>
      <c r="T4603" s="826">
        <v>8</v>
      </c>
      <c r="U4603" s="828">
        <v>0.44444444444444442</v>
      </c>
    </row>
    <row r="4604" spans="1:21" ht="14.45" customHeight="1" x14ac:dyDescent="0.2">
      <c r="A4604" s="821">
        <v>21</v>
      </c>
      <c r="B4604" s="822" t="s">
        <v>3465</v>
      </c>
      <c r="C4604" s="822" t="s">
        <v>3473</v>
      </c>
      <c r="D4604" s="823" t="s">
        <v>6114</v>
      </c>
      <c r="E4604" s="824" t="s">
        <v>3514</v>
      </c>
      <c r="F4604" s="822" t="s">
        <v>3466</v>
      </c>
      <c r="G4604" s="822" t="s">
        <v>3712</v>
      </c>
      <c r="H4604" s="822" t="s">
        <v>329</v>
      </c>
      <c r="I4604" s="822" t="s">
        <v>3713</v>
      </c>
      <c r="J4604" s="822" t="s">
        <v>3714</v>
      </c>
      <c r="K4604" s="822" t="s">
        <v>3715</v>
      </c>
      <c r="L4604" s="825">
        <v>0</v>
      </c>
      <c r="M4604" s="825">
        <v>0</v>
      </c>
      <c r="N4604" s="822">
        <v>5</v>
      </c>
      <c r="O4604" s="826">
        <v>3.5</v>
      </c>
      <c r="P4604" s="825">
        <v>0</v>
      </c>
      <c r="Q4604" s="827"/>
      <c r="R4604" s="822">
        <v>5</v>
      </c>
      <c r="S4604" s="827">
        <v>1</v>
      </c>
      <c r="T4604" s="826">
        <v>3.5</v>
      </c>
      <c r="U4604" s="828">
        <v>1</v>
      </c>
    </row>
    <row r="4605" spans="1:21" ht="14.45" customHeight="1" x14ac:dyDescent="0.2">
      <c r="A4605" s="821">
        <v>21</v>
      </c>
      <c r="B4605" s="822" t="s">
        <v>3465</v>
      </c>
      <c r="C4605" s="822" t="s">
        <v>3473</v>
      </c>
      <c r="D4605" s="823" t="s">
        <v>6114</v>
      </c>
      <c r="E4605" s="824" t="s">
        <v>3514</v>
      </c>
      <c r="F4605" s="822" t="s">
        <v>3466</v>
      </c>
      <c r="G4605" s="822" t="s">
        <v>3719</v>
      </c>
      <c r="H4605" s="822" t="s">
        <v>662</v>
      </c>
      <c r="I4605" s="822" t="s">
        <v>3340</v>
      </c>
      <c r="J4605" s="822" t="s">
        <v>1629</v>
      </c>
      <c r="K4605" s="822" t="s">
        <v>3341</v>
      </c>
      <c r="L4605" s="825">
        <v>117.55</v>
      </c>
      <c r="M4605" s="825">
        <v>117.55</v>
      </c>
      <c r="N4605" s="822">
        <v>1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21</v>
      </c>
      <c r="B4606" s="822" t="s">
        <v>3465</v>
      </c>
      <c r="C4606" s="822" t="s">
        <v>3473</v>
      </c>
      <c r="D4606" s="823" t="s">
        <v>6114</v>
      </c>
      <c r="E4606" s="824" t="s">
        <v>3514</v>
      </c>
      <c r="F4606" s="822" t="s">
        <v>3466</v>
      </c>
      <c r="G4606" s="822" t="s">
        <v>3719</v>
      </c>
      <c r="H4606" s="822" t="s">
        <v>329</v>
      </c>
      <c r="I4606" s="822" t="s">
        <v>3723</v>
      </c>
      <c r="J4606" s="822" t="s">
        <v>3721</v>
      </c>
      <c r="K4606" s="822" t="s">
        <v>3316</v>
      </c>
      <c r="L4606" s="825">
        <v>97.96</v>
      </c>
      <c r="M4606" s="825">
        <v>97.96</v>
      </c>
      <c r="N4606" s="822">
        <v>1</v>
      </c>
      <c r="O4606" s="826">
        <v>1</v>
      </c>
      <c r="P4606" s="825">
        <v>97.96</v>
      </c>
      <c r="Q4606" s="827">
        <v>1</v>
      </c>
      <c r="R4606" s="822">
        <v>1</v>
      </c>
      <c r="S4606" s="827">
        <v>1</v>
      </c>
      <c r="T4606" s="826">
        <v>1</v>
      </c>
      <c r="U4606" s="828">
        <v>1</v>
      </c>
    </row>
    <row r="4607" spans="1:21" ht="14.45" customHeight="1" x14ac:dyDescent="0.2">
      <c r="A4607" s="821">
        <v>21</v>
      </c>
      <c r="B4607" s="822" t="s">
        <v>3465</v>
      </c>
      <c r="C4607" s="822" t="s">
        <v>3473</v>
      </c>
      <c r="D4607" s="823" t="s">
        <v>6114</v>
      </c>
      <c r="E4607" s="824" t="s">
        <v>3514</v>
      </c>
      <c r="F4607" s="822" t="s">
        <v>3466</v>
      </c>
      <c r="G4607" s="822" t="s">
        <v>3731</v>
      </c>
      <c r="H4607" s="822" t="s">
        <v>662</v>
      </c>
      <c r="I4607" s="822" t="s">
        <v>3733</v>
      </c>
      <c r="J4607" s="822" t="s">
        <v>1870</v>
      </c>
      <c r="K4607" s="822" t="s">
        <v>3341</v>
      </c>
      <c r="L4607" s="825">
        <v>131.97999999999999</v>
      </c>
      <c r="M4607" s="825">
        <v>131.97999999999999</v>
      </c>
      <c r="N4607" s="822">
        <v>1</v>
      </c>
      <c r="O4607" s="826">
        <v>0.5</v>
      </c>
      <c r="P4607" s="825">
        <v>131.97999999999999</v>
      </c>
      <c r="Q4607" s="827">
        <v>1</v>
      </c>
      <c r="R4607" s="822">
        <v>1</v>
      </c>
      <c r="S4607" s="827">
        <v>1</v>
      </c>
      <c r="T4607" s="826">
        <v>0.5</v>
      </c>
      <c r="U4607" s="828">
        <v>1</v>
      </c>
    </row>
    <row r="4608" spans="1:21" ht="14.45" customHeight="1" x14ac:dyDescent="0.2">
      <c r="A4608" s="821">
        <v>21</v>
      </c>
      <c r="B4608" s="822" t="s">
        <v>3465</v>
      </c>
      <c r="C4608" s="822" t="s">
        <v>3473</v>
      </c>
      <c r="D4608" s="823" t="s">
        <v>6114</v>
      </c>
      <c r="E4608" s="824" t="s">
        <v>3514</v>
      </c>
      <c r="F4608" s="822" t="s">
        <v>3466</v>
      </c>
      <c r="G4608" s="822" t="s">
        <v>3579</v>
      </c>
      <c r="H4608" s="822" t="s">
        <v>329</v>
      </c>
      <c r="I4608" s="822" t="s">
        <v>3739</v>
      </c>
      <c r="J4608" s="822" t="s">
        <v>1011</v>
      </c>
      <c r="K4608" s="822" t="s">
        <v>1012</v>
      </c>
      <c r="L4608" s="825">
        <v>236.03</v>
      </c>
      <c r="M4608" s="825">
        <v>708.09</v>
      </c>
      <c r="N4608" s="822">
        <v>3</v>
      </c>
      <c r="O4608" s="826">
        <v>1.5</v>
      </c>
      <c r="P4608" s="825">
        <v>708.09</v>
      </c>
      <c r="Q4608" s="827">
        <v>1</v>
      </c>
      <c r="R4608" s="822">
        <v>3</v>
      </c>
      <c r="S4608" s="827">
        <v>1</v>
      </c>
      <c r="T4608" s="826">
        <v>1.5</v>
      </c>
      <c r="U4608" s="828">
        <v>1</v>
      </c>
    </row>
    <row r="4609" spans="1:21" ht="14.45" customHeight="1" x14ac:dyDescent="0.2">
      <c r="A4609" s="821">
        <v>21</v>
      </c>
      <c r="B4609" s="822" t="s">
        <v>3465</v>
      </c>
      <c r="C4609" s="822" t="s">
        <v>3473</v>
      </c>
      <c r="D4609" s="823" t="s">
        <v>6114</v>
      </c>
      <c r="E4609" s="824" t="s">
        <v>3514</v>
      </c>
      <c r="F4609" s="822" t="s">
        <v>3466</v>
      </c>
      <c r="G4609" s="822" t="s">
        <v>3579</v>
      </c>
      <c r="H4609" s="822" t="s">
        <v>329</v>
      </c>
      <c r="I4609" s="822" t="s">
        <v>3740</v>
      </c>
      <c r="J4609" s="822" t="s">
        <v>1011</v>
      </c>
      <c r="K4609" s="822" t="s">
        <v>1013</v>
      </c>
      <c r="L4609" s="825">
        <v>354.04</v>
      </c>
      <c r="M4609" s="825">
        <v>14869.68</v>
      </c>
      <c r="N4609" s="822">
        <v>42</v>
      </c>
      <c r="O4609" s="826">
        <v>13.5</v>
      </c>
      <c r="P4609" s="825">
        <v>8142.92</v>
      </c>
      <c r="Q4609" s="827">
        <v>0.54761904761904756</v>
      </c>
      <c r="R4609" s="822">
        <v>23</v>
      </c>
      <c r="S4609" s="827">
        <v>0.54761904761904767</v>
      </c>
      <c r="T4609" s="826">
        <v>7</v>
      </c>
      <c r="U4609" s="828">
        <v>0.51851851851851849</v>
      </c>
    </row>
    <row r="4610" spans="1:21" ht="14.45" customHeight="1" x14ac:dyDescent="0.2">
      <c r="A4610" s="821">
        <v>21</v>
      </c>
      <c r="B4610" s="822" t="s">
        <v>3465</v>
      </c>
      <c r="C4610" s="822" t="s">
        <v>3473</v>
      </c>
      <c r="D4610" s="823" t="s">
        <v>6114</v>
      </c>
      <c r="E4610" s="824" t="s">
        <v>3514</v>
      </c>
      <c r="F4610" s="822" t="s">
        <v>3466</v>
      </c>
      <c r="G4610" s="822" t="s">
        <v>3579</v>
      </c>
      <c r="H4610" s="822" t="s">
        <v>329</v>
      </c>
      <c r="I4610" s="822" t="s">
        <v>3580</v>
      </c>
      <c r="J4610" s="822" t="s">
        <v>3581</v>
      </c>
      <c r="K4610" s="822" t="s">
        <v>1013</v>
      </c>
      <c r="L4610" s="825">
        <v>354.04</v>
      </c>
      <c r="M4610" s="825">
        <v>1770.2000000000003</v>
      </c>
      <c r="N4610" s="822">
        <v>5</v>
      </c>
      <c r="O4610" s="826">
        <v>1.5</v>
      </c>
      <c r="P4610" s="825">
        <v>1770.2000000000003</v>
      </c>
      <c r="Q4610" s="827">
        <v>1</v>
      </c>
      <c r="R4610" s="822">
        <v>5</v>
      </c>
      <c r="S4610" s="827">
        <v>1</v>
      </c>
      <c r="T4610" s="826">
        <v>1.5</v>
      </c>
      <c r="U4610" s="828">
        <v>1</v>
      </c>
    </row>
    <row r="4611" spans="1:21" ht="14.45" customHeight="1" x14ac:dyDescent="0.2">
      <c r="A4611" s="821">
        <v>21</v>
      </c>
      <c r="B4611" s="822" t="s">
        <v>3465</v>
      </c>
      <c r="C4611" s="822" t="s">
        <v>3473</v>
      </c>
      <c r="D4611" s="823" t="s">
        <v>6114</v>
      </c>
      <c r="E4611" s="824" t="s">
        <v>3514</v>
      </c>
      <c r="F4611" s="822" t="s">
        <v>3466</v>
      </c>
      <c r="G4611" s="822" t="s">
        <v>4810</v>
      </c>
      <c r="H4611" s="822" t="s">
        <v>329</v>
      </c>
      <c r="I4611" s="822" t="s">
        <v>4950</v>
      </c>
      <c r="J4611" s="822" t="s">
        <v>4812</v>
      </c>
      <c r="K4611" s="822" t="s">
        <v>4951</v>
      </c>
      <c r="L4611" s="825">
        <v>150.26</v>
      </c>
      <c r="M4611" s="825">
        <v>300.52</v>
      </c>
      <c r="N4611" s="822">
        <v>2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21</v>
      </c>
      <c r="B4612" s="822" t="s">
        <v>3465</v>
      </c>
      <c r="C4612" s="822" t="s">
        <v>3473</v>
      </c>
      <c r="D4612" s="823" t="s">
        <v>6114</v>
      </c>
      <c r="E4612" s="824" t="s">
        <v>3514</v>
      </c>
      <c r="F4612" s="822" t="s">
        <v>3466</v>
      </c>
      <c r="G4612" s="822" t="s">
        <v>4810</v>
      </c>
      <c r="H4612" s="822" t="s">
        <v>329</v>
      </c>
      <c r="I4612" s="822" t="s">
        <v>4811</v>
      </c>
      <c r="J4612" s="822" t="s">
        <v>4812</v>
      </c>
      <c r="K4612" s="822" t="s">
        <v>4813</v>
      </c>
      <c r="L4612" s="825">
        <v>225.39</v>
      </c>
      <c r="M4612" s="825">
        <v>3606.24</v>
      </c>
      <c r="N4612" s="822">
        <v>16</v>
      </c>
      <c r="O4612" s="826">
        <v>6</v>
      </c>
      <c r="P4612" s="825">
        <v>2028.5099999999998</v>
      </c>
      <c r="Q4612" s="827">
        <v>0.5625</v>
      </c>
      <c r="R4612" s="822">
        <v>9</v>
      </c>
      <c r="S4612" s="827">
        <v>0.5625</v>
      </c>
      <c r="T4612" s="826">
        <v>3.5</v>
      </c>
      <c r="U4612" s="828">
        <v>0.58333333333333337</v>
      </c>
    </row>
    <row r="4613" spans="1:21" ht="14.45" customHeight="1" x14ac:dyDescent="0.2">
      <c r="A4613" s="821">
        <v>21</v>
      </c>
      <c r="B4613" s="822" t="s">
        <v>3465</v>
      </c>
      <c r="C4613" s="822" t="s">
        <v>3473</v>
      </c>
      <c r="D4613" s="823" t="s">
        <v>6114</v>
      </c>
      <c r="E4613" s="824" t="s">
        <v>3514</v>
      </c>
      <c r="F4613" s="822" t="s">
        <v>3466</v>
      </c>
      <c r="G4613" s="822" t="s">
        <v>4810</v>
      </c>
      <c r="H4613" s="822" t="s">
        <v>329</v>
      </c>
      <c r="I4613" s="822" t="s">
        <v>6037</v>
      </c>
      <c r="J4613" s="822" t="s">
        <v>4812</v>
      </c>
      <c r="K4613" s="822" t="s">
        <v>6038</v>
      </c>
      <c r="L4613" s="825">
        <v>300.51</v>
      </c>
      <c r="M4613" s="825">
        <v>3005.0999999999995</v>
      </c>
      <c r="N4613" s="822">
        <v>10</v>
      </c>
      <c r="O4613" s="826">
        <v>2</v>
      </c>
      <c r="P4613" s="825">
        <v>3005.0999999999995</v>
      </c>
      <c r="Q4613" s="827">
        <v>1</v>
      </c>
      <c r="R4613" s="822">
        <v>10</v>
      </c>
      <c r="S4613" s="827">
        <v>1</v>
      </c>
      <c r="T4613" s="826">
        <v>2</v>
      </c>
      <c r="U4613" s="828">
        <v>1</v>
      </c>
    </row>
    <row r="4614" spans="1:21" ht="14.45" customHeight="1" x14ac:dyDescent="0.2">
      <c r="A4614" s="821">
        <v>21</v>
      </c>
      <c r="B4614" s="822" t="s">
        <v>3465</v>
      </c>
      <c r="C4614" s="822" t="s">
        <v>3473</v>
      </c>
      <c r="D4614" s="823" t="s">
        <v>6114</v>
      </c>
      <c r="E4614" s="824" t="s">
        <v>3514</v>
      </c>
      <c r="F4614" s="822" t="s">
        <v>3466</v>
      </c>
      <c r="G4614" s="822" t="s">
        <v>3744</v>
      </c>
      <c r="H4614" s="822" t="s">
        <v>329</v>
      </c>
      <c r="I4614" s="822" t="s">
        <v>4300</v>
      </c>
      <c r="J4614" s="822" t="s">
        <v>888</v>
      </c>
      <c r="K4614" s="822" t="s">
        <v>4301</v>
      </c>
      <c r="L4614" s="825">
        <v>52.87</v>
      </c>
      <c r="M4614" s="825">
        <v>52.87</v>
      </c>
      <c r="N4614" s="822">
        <v>1</v>
      </c>
      <c r="O4614" s="826">
        <v>0.5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21</v>
      </c>
      <c r="B4615" s="822" t="s">
        <v>3465</v>
      </c>
      <c r="C4615" s="822" t="s">
        <v>3473</v>
      </c>
      <c r="D4615" s="823" t="s">
        <v>6114</v>
      </c>
      <c r="E4615" s="824" t="s">
        <v>3514</v>
      </c>
      <c r="F4615" s="822" t="s">
        <v>3466</v>
      </c>
      <c r="G4615" s="822" t="s">
        <v>3744</v>
      </c>
      <c r="H4615" s="822" t="s">
        <v>329</v>
      </c>
      <c r="I4615" s="822" t="s">
        <v>4900</v>
      </c>
      <c r="J4615" s="822" t="s">
        <v>4815</v>
      </c>
      <c r="K4615" s="822" t="s">
        <v>1468</v>
      </c>
      <c r="L4615" s="825">
        <v>35.25</v>
      </c>
      <c r="M4615" s="825">
        <v>70.5</v>
      </c>
      <c r="N4615" s="822">
        <v>2</v>
      </c>
      <c r="O4615" s="826">
        <v>1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21</v>
      </c>
      <c r="B4616" s="822" t="s">
        <v>3465</v>
      </c>
      <c r="C4616" s="822" t="s">
        <v>3473</v>
      </c>
      <c r="D4616" s="823" t="s">
        <v>6114</v>
      </c>
      <c r="E4616" s="824" t="s">
        <v>3514</v>
      </c>
      <c r="F4616" s="822" t="s">
        <v>3466</v>
      </c>
      <c r="G4616" s="822" t="s">
        <v>6039</v>
      </c>
      <c r="H4616" s="822" t="s">
        <v>329</v>
      </c>
      <c r="I4616" s="822" t="s">
        <v>6040</v>
      </c>
      <c r="J4616" s="822" t="s">
        <v>6041</v>
      </c>
      <c r="K4616" s="822" t="s">
        <v>6042</v>
      </c>
      <c r="L4616" s="825">
        <v>0</v>
      </c>
      <c r="M4616" s="825">
        <v>0</v>
      </c>
      <c r="N4616" s="822">
        <v>3</v>
      </c>
      <c r="O4616" s="826">
        <v>2.5</v>
      </c>
      <c r="P4616" s="825">
        <v>0</v>
      </c>
      <c r="Q4616" s="827"/>
      <c r="R4616" s="822">
        <v>1</v>
      </c>
      <c r="S4616" s="827">
        <v>0.33333333333333331</v>
      </c>
      <c r="T4616" s="826">
        <v>1</v>
      </c>
      <c r="U4616" s="828">
        <v>0.4</v>
      </c>
    </row>
    <row r="4617" spans="1:21" ht="14.45" customHeight="1" x14ac:dyDescent="0.2">
      <c r="A4617" s="821">
        <v>21</v>
      </c>
      <c r="B4617" s="822" t="s">
        <v>3465</v>
      </c>
      <c r="C4617" s="822" t="s">
        <v>3473</v>
      </c>
      <c r="D4617" s="823" t="s">
        <v>6114</v>
      </c>
      <c r="E4617" s="824" t="s">
        <v>3514</v>
      </c>
      <c r="F4617" s="822" t="s">
        <v>3466</v>
      </c>
      <c r="G4617" s="822" t="s">
        <v>3540</v>
      </c>
      <c r="H4617" s="822" t="s">
        <v>662</v>
      </c>
      <c r="I4617" s="822" t="s">
        <v>3014</v>
      </c>
      <c r="J4617" s="822" t="s">
        <v>3015</v>
      </c>
      <c r="K4617" s="822" t="s">
        <v>3016</v>
      </c>
      <c r="L4617" s="825">
        <v>5322.08</v>
      </c>
      <c r="M4617" s="825">
        <v>5322.08</v>
      </c>
      <c r="N4617" s="822">
        <v>1</v>
      </c>
      <c r="O4617" s="826">
        <v>0.5</v>
      </c>
      <c r="P4617" s="825">
        <v>5322.08</v>
      </c>
      <c r="Q4617" s="827">
        <v>1</v>
      </c>
      <c r="R4617" s="822">
        <v>1</v>
      </c>
      <c r="S4617" s="827">
        <v>1</v>
      </c>
      <c r="T4617" s="826">
        <v>0.5</v>
      </c>
      <c r="U4617" s="828">
        <v>1</v>
      </c>
    </row>
    <row r="4618" spans="1:21" ht="14.45" customHeight="1" x14ac:dyDescent="0.2">
      <c r="A4618" s="821">
        <v>21</v>
      </c>
      <c r="B4618" s="822" t="s">
        <v>3465</v>
      </c>
      <c r="C4618" s="822" t="s">
        <v>3473</v>
      </c>
      <c r="D4618" s="823" t="s">
        <v>6114</v>
      </c>
      <c r="E4618" s="824" t="s">
        <v>3514</v>
      </c>
      <c r="F4618" s="822" t="s">
        <v>3466</v>
      </c>
      <c r="G4618" s="822" t="s">
        <v>3540</v>
      </c>
      <c r="H4618" s="822" t="s">
        <v>662</v>
      </c>
      <c r="I4618" s="822" t="s">
        <v>3789</v>
      </c>
      <c r="J4618" s="822" t="s">
        <v>3015</v>
      </c>
      <c r="K4618" s="822" t="s">
        <v>3790</v>
      </c>
      <c r="L4618" s="825">
        <v>5322.08</v>
      </c>
      <c r="M4618" s="825">
        <v>15966.24</v>
      </c>
      <c r="N4618" s="822">
        <v>3</v>
      </c>
      <c r="O4618" s="826">
        <v>1</v>
      </c>
      <c r="P4618" s="825">
        <v>15966.24</v>
      </c>
      <c r="Q4618" s="827">
        <v>1</v>
      </c>
      <c r="R4618" s="822">
        <v>3</v>
      </c>
      <c r="S4618" s="827">
        <v>1</v>
      </c>
      <c r="T4618" s="826">
        <v>1</v>
      </c>
      <c r="U4618" s="828">
        <v>1</v>
      </c>
    </row>
    <row r="4619" spans="1:21" ht="14.45" customHeight="1" x14ac:dyDescent="0.2">
      <c r="A4619" s="821">
        <v>21</v>
      </c>
      <c r="B4619" s="822" t="s">
        <v>3465</v>
      </c>
      <c r="C4619" s="822" t="s">
        <v>3473</v>
      </c>
      <c r="D4619" s="823" t="s">
        <v>6114</v>
      </c>
      <c r="E4619" s="824" t="s">
        <v>3514</v>
      </c>
      <c r="F4619" s="822" t="s">
        <v>3466</v>
      </c>
      <c r="G4619" s="822" t="s">
        <v>3811</v>
      </c>
      <c r="H4619" s="822" t="s">
        <v>662</v>
      </c>
      <c r="I4619" s="822" t="s">
        <v>3056</v>
      </c>
      <c r="J4619" s="822" t="s">
        <v>3054</v>
      </c>
      <c r="K4619" s="822" t="s">
        <v>3057</v>
      </c>
      <c r="L4619" s="825">
        <v>169.73</v>
      </c>
      <c r="M4619" s="825">
        <v>509.18999999999994</v>
      </c>
      <c r="N4619" s="822">
        <v>3</v>
      </c>
      <c r="O4619" s="826">
        <v>1</v>
      </c>
      <c r="P4619" s="825">
        <v>509.18999999999994</v>
      </c>
      <c r="Q4619" s="827">
        <v>1</v>
      </c>
      <c r="R4619" s="822">
        <v>3</v>
      </c>
      <c r="S4619" s="827">
        <v>1</v>
      </c>
      <c r="T4619" s="826">
        <v>1</v>
      </c>
      <c r="U4619" s="828">
        <v>1</v>
      </c>
    </row>
    <row r="4620" spans="1:21" ht="14.45" customHeight="1" x14ac:dyDescent="0.2">
      <c r="A4620" s="821">
        <v>21</v>
      </c>
      <c r="B4620" s="822" t="s">
        <v>3465</v>
      </c>
      <c r="C4620" s="822" t="s">
        <v>3473</v>
      </c>
      <c r="D4620" s="823" t="s">
        <v>6114</v>
      </c>
      <c r="E4620" s="824" t="s">
        <v>3514</v>
      </c>
      <c r="F4620" s="822" t="s">
        <v>3466</v>
      </c>
      <c r="G4620" s="822" t="s">
        <v>3811</v>
      </c>
      <c r="H4620" s="822" t="s">
        <v>662</v>
      </c>
      <c r="I4620" s="822" t="s">
        <v>3058</v>
      </c>
      <c r="J4620" s="822" t="s">
        <v>3054</v>
      </c>
      <c r="K4620" s="822" t="s">
        <v>1952</v>
      </c>
      <c r="L4620" s="825">
        <v>339.47</v>
      </c>
      <c r="M4620" s="825">
        <v>1018.4100000000001</v>
      </c>
      <c r="N4620" s="822">
        <v>3</v>
      </c>
      <c r="O4620" s="826">
        <v>0.5</v>
      </c>
      <c r="P4620" s="825">
        <v>1018.4100000000001</v>
      </c>
      <c r="Q4620" s="827">
        <v>1</v>
      </c>
      <c r="R4620" s="822">
        <v>3</v>
      </c>
      <c r="S4620" s="827">
        <v>1</v>
      </c>
      <c r="T4620" s="826">
        <v>0.5</v>
      </c>
      <c r="U4620" s="828">
        <v>1</v>
      </c>
    </row>
    <row r="4621" spans="1:21" ht="14.45" customHeight="1" x14ac:dyDescent="0.2">
      <c r="A4621" s="821">
        <v>21</v>
      </c>
      <c r="B4621" s="822" t="s">
        <v>3465</v>
      </c>
      <c r="C4621" s="822" t="s">
        <v>3473</v>
      </c>
      <c r="D4621" s="823" t="s">
        <v>6114</v>
      </c>
      <c r="E4621" s="824" t="s">
        <v>3514</v>
      </c>
      <c r="F4621" s="822" t="s">
        <v>3466</v>
      </c>
      <c r="G4621" s="822" t="s">
        <v>3811</v>
      </c>
      <c r="H4621" s="822" t="s">
        <v>662</v>
      </c>
      <c r="I4621" s="822" t="s">
        <v>3812</v>
      </c>
      <c r="J4621" s="822" t="s">
        <v>3297</v>
      </c>
      <c r="K4621" s="822" t="s">
        <v>3813</v>
      </c>
      <c r="L4621" s="825">
        <v>101.84</v>
      </c>
      <c r="M4621" s="825">
        <v>305.52</v>
      </c>
      <c r="N4621" s="822">
        <v>3</v>
      </c>
      <c r="O4621" s="826">
        <v>0.5</v>
      </c>
      <c r="P4621" s="825">
        <v>305.52</v>
      </c>
      <c r="Q4621" s="827">
        <v>1</v>
      </c>
      <c r="R4621" s="822">
        <v>3</v>
      </c>
      <c r="S4621" s="827">
        <v>1</v>
      </c>
      <c r="T4621" s="826">
        <v>0.5</v>
      </c>
      <c r="U4621" s="828">
        <v>1</v>
      </c>
    </row>
    <row r="4622" spans="1:21" ht="14.45" customHeight="1" x14ac:dyDescent="0.2">
      <c r="A4622" s="821">
        <v>21</v>
      </c>
      <c r="B4622" s="822" t="s">
        <v>3465</v>
      </c>
      <c r="C4622" s="822" t="s">
        <v>3473</v>
      </c>
      <c r="D4622" s="823" t="s">
        <v>6114</v>
      </c>
      <c r="E4622" s="824" t="s">
        <v>3514</v>
      </c>
      <c r="F4622" s="822" t="s">
        <v>3466</v>
      </c>
      <c r="G4622" s="822" t="s">
        <v>3811</v>
      </c>
      <c r="H4622" s="822" t="s">
        <v>662</v>
      </c>
      <c r="I4622" s="822" t="s">
        <v>3812</v>
      </c>
      <c r="J4622" s="822" t="s">
        <v>3297</v>
      </c>
      <c r="K4622" s="822" t="s">
        <v>3813</v>
      </c>
      <c r="L4622" s="825">
        <v>483.4</v>
      </c>
      <c r="M4622" s="825">
        <v>1450.1999999999998</v>
      </c>
      <c r="N4622" s="822">
        <v>3</v>
      </c>
      <c r="O4622" s="826">
        <v>0.5</v>
      </c>
      <c r="P4622" s="825">
        <v>1450.1999999999998</v>
      </c>
      <c r="Q4622" s="827">
        <v>1</v>
      </c>
      <c r="R4622" s="822">
        <v>3</v>
      </c>
      <c r="S4622" s="827">
        <v>1</v>
      </c>
      <c r="T4622" s="826">
        <v>0.5</v>
      </c>
      <c r="U4622" s="828">
        <v>1</v>
      </c>
    </row>
    <row r="4623" spans="1:21" ht="14.45" customHeight="1" x14ac:dyDescent="0.2">
      <c r="A4623" s="821">
        <v>21</v>
      </c>
      <c r="B4623" s="822" t="s">
        <v>3465</v>
      </c>
      <c r="C4623" s="822" t="s">
        <v>3473</v>
      </c>
      <c r="D4623" s="823" t="s">
        <v>6114</v>
      </c>
      <c r="E4623" s="824" t="s">
        <v>3514</v>
      </c>
      <c r="F4623" s="822" t="s">
        <v>3466</v>
      </c>
      <c r="G4623" s="822" t="s">
        <v>3825</v>
      </c>
      <c r="H4623" s="822" t="s">
        <v>329</v>
      </c>
      <c r="I4623" s="822" t="s">
        <v>3826</v>
      </c>
      <c r="J4623" s="822" t="s">
        <v>1154</v>
      </c>
      <c r="K4623" s="822" t="s">
        <v>3827</v>
      </c>
      <c r="L4623" s="825">
        <v>98.89</v>
      </c>
      <c r="M4623" s="825">
        <v>296.67</v>
      </c>
      <c r="N4623" s="822">
        <v>3</v>
      </c>
      <c r="O4623" s="826">
        <v>1.5</v>
      </c>
      <c r="P4623" s="825">
        <v>296.67</v>
      </c>
      <c r="Q4623" s="827">
        <v>1</v>
      </c>
      <c r="R4623" s="822">
        <v>3</v>
      </c>
      <c r="S4623" s="827">
        <v>1</v>
      </c>
      <c r="T4623" s="826">
        <v>1.5</v>
      </c>
      <c r="U4623" s="828">
        <v>1</v>
      </c>
    </row>
    <row r="4624" spans="1:21" ht="14.45" customHeight="1" x14ac:dyDescent="0.2">
      <c r="A4624" s="821">
        <v>21</v>
      </c>
      <c r="B4624" s="822" t="s">
        <v>3465</v>
      </c>
      <c r="C4624" s="822" t="s">
        <v>3473</v>
      </c>
      <c r="D4624" s="823" t="s">
        <v>6114</v>
      </c>
      <c r="E4624" s="824" t="s">
        <v>3514</v>
      </c>
      <c r="F4624" s="822" t="s">
        <v>3466</v>
      </c>
      <c r="G4624" s="822" t="s">
        <v>3830</v>
      </c>
      <c r="H4624" s="822" t="s">
        <v>329</v>
      </c>
      <c r="I4624" s="822" t="s">
        <v>4353</v>
      </c>
      <c r="J4624" s="822" t="s">
        <v>1608</v>
      </c>
      <c r="K4624" s="822" t="s">
        <v>1609</v>
      </c>
      <c r="L4624" s="825">
        <v>49.04</v>
      </c>
      <c r="M4624" s="825">
        <v>98.08</v>
      </c>
      <c r="N4624" s="822">
        <v>2</v>
      </c>
      <c r="O4624" s="826">
        <v>0.5</v>
      </c>
      <c r="P4624" s="825"/>
      <c r="Q4624" s="827">
        <v>0</v>
      </c>
      <c r="R4624" s="822"/>
      <c r="S4624" s="827">
        <v>0</v>
      </c>
      <c r="T4624" s="826"/>
      <c r="U4624" s="828">
        <v>0</v>
      </c>
    </row>
    <row r="4625" spans="1:21" ht="14.45" customHeight="1" x14ac:dyDescent="0.2">
      <c r="A4625" s="821">
        <v>21</v>
      </c>
      <c r="B4625" s="822" t="s">
        <v>3465</v>
      </c>
      <c r="C4625" s="822" t="s">
        <v>3473</v>
      </c>
      <c r="D4625" s="823" t="s">
        <v>6114</v>
      </c>
      <c r="E4625" s="824" t="s">
        <v>3514</v>
      </c>
      <c r="F4625" s="822" t="s">
        <v>3466</v>
      </c>
      <c r="G4625" s="822" t="s">
        <v>3830</v>
      </c>
      <c r="H4625" s="822" t="s">
        <v>329</v>
      </c>
      <c r="I4625" s="822" t="s">
        <v>4224</v>
      </c>
      <c r="J4625" s="822" t="s">
        <v>1608</v>
      </c>
      <c r="K4625" s="822" t="s">
        <v>4225</v>
      </c>
      <c r="L4625" s="825">
        <v>49.04</v>
      </c>
      <c r="M4625" s="825">
        <v>98.08</v>
      </c>
      <c r="N4625" s="822">
        <v>2</v>
      </c>
      <c r="O4625" s="826">
        <v>0.5</v>
      </c>
      <c r="P4625" s="825">
        <v>98.08</v>
      </c>
      <c r="Q4625" s="827">
        <v>1</v>
      </c>
      <c r="R4625" s="822">
        <v>2</v>
      </c>
      <c r="S4625" s="827">
        <v>1</v>
      </c>
      <c r="T4625" s="826">
        <v>0.5</v>
      </c>
      <c r="U4625" s="828">
        <v>1</v>
      </c>
    </row>
    <row r="4626" spans="1:21" ht="14.45" customHeight="1" x14ac:dyDescent="0.2">
      <c r="A4626" s="821">
        <v>21</v>
      </c>
      <c r="B4626" s="822" t="s">
        <v>3465</v>
      </c>
      <c r="C4626" s="822" t="s">
        <v>3473</v>
      </c>
      <c r="D4626" s="823" t="s">
        <v>6114</v>
      </c>
      <c r="E4626" s="824" t="s">
        <v>3514</v>
      </c>
      <c r="F4626" s="822" t="s">
        <v>3466</v>
      </c>
      <c r="G4626" s="822" t="s">
        <v>3830</v>
      </c>
      <c r="H4626" s="822" t="s">
        <v>329</v>
      </c>
      <c r="I4626" s="822" t="s">
        <v>6043</v>
      </c>
      <c r="J4626" s="822" t="s">
        <v>1608</v>
      </c>
      <c r="K4626" s="822" t="s">
        <v>4225</v>
      </c>
      <c r="L4626" s="825">
        <v>49.04</v>
      </c>
      <c r="M4626" s="825">
        <v>98.08</v>
      </c>
      <c r="N4626" s="822">
        <v>2</v>
      </c>
      <c r="O4626" s="826">
        <v>1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21</v>
      </c>
      <c r="B4627" s="822" t="s">
        <v>3465</v>
      </c>
      <c r="C4627" s="822" t="s">
        <v>3473</v>
      </c>
      <c r="D4627" s="823" t="s">
        <v>6114</v>
      </c>
      <c r="E4627" s="824" t="s">
        <v>3514</v>
      </c>
      <c r="F4627" s="822" t="s">
        <v>3466</v>
      </c>
      <c r="G4627" s="822" t="s">
        <v>3846</v>
      </c>
      <c r="H4627" s="822" t="s">
        <v>329</v>
      </c>
      <c r="I4627" s="822" t="s">
        <v>3847</v>
      </c>
      <c r="J4627" s="822" t="s">
        <v>1761</v>
      </c>
      <c r="K4627" s="822" t="s">
        <v>3848</v>
      </c>
      <c r="L4627" s="825">
        <v>42.14</v>
      </c>
      <c r="M4627" s="825">
        <v>42.14</v>
      </c>
      <c r="N4627" s="822">
        <v>1</v>
      </c>
      <c r="O4627" s="826">
        <v>1</v>
      </c>
      <c r="P4627" s="825"/>
      <c r="Q4627" s="827">
        <v>0</v>
      </c>
      <c r="R4627" s="822"/>
      <c r="S4627" s="827">
        <v>0</v>
      </c>
      <c r="T4627" s="826"/>
      <c r="U4627" s="828">
        <v>0</v>
      </c>
    </row>
    <row r="4628" spans="1:21" ht="14.45" customHeight="1" x14ac:dyDescent="0.2">
      <c r="A4628" s="821">
        <v>21</v>
      </c>
      <c r="B4628" s="822" t="s">
        <v>3465</v>
      </c>
      <c r="C4628" s="822" t="s">
        <v>3473</v>
      </c>
      <c r="D4628" s="823" t="s">
        <v>6114</v>
      </c>
      <c r="E4628" s="824" t="s">
        <v>3514</v>
      </c>
      <c r="F4628" s="822" t="s">
        <v>3466</v>
      </c>
      <c r="G4628" s="822" t="s">
        <v>3857</v>
      </c>
      <c r="H4628" s="822" t="s">
        <v>662</v>
      </c>
      <c r="I4628" s="822" t="s">
        <v>3858</v>
      </c>
      <c r="J4628" s="822" t="s">
        <v>3859</v>
      </c>
      <c r="K4628" s="822" t="s">
        <v>3860</v>
      </c>
      <c r="L4628" s="825">
        <v>1651.16</v>
      </c>
      <c r="M4628" s="825">
        <v>21465.08</v>
      </c>
      <c r="N4628" s="822">
        <v>13</v>
      </c>
      <c r="O4628" s="826">
        <v>11.5</v>
      </c>
      <c r="P4628" s="825">
        <v>13209.28</v>
      </c>
      <c r="Q4628" s="827">
        <v>0.61538461538461542</v>
      </c>
      <c r="R4628" s="822">
        <v>8</v>
      </c>
      <c r="S4628" s="827">
        <v>0.61538461538461542</v>
      </c>
      <c r="T4628" s="826">
        <v>7</v>
      </c>
      <c r="U4628" s="828">
        <v>0.60869565217391308</v>
      </c>
    </row>
    <row r="4629" spans="1:21" ht="14.45" customHeight="1" x14ac:dyDescent="0.2">
      <c r="A4629" s="821">
        <v>21</v>
      </c>
      <c r="B4629" s="822" t="s">
        <v>3465</v>
      </c>
      <c r="C4629" s="822" t="s">
        <v>3473</v>
      </c>
      <c r="D4629" s="823" t="s">
        <v>6114</v>
      </c>
      <c r="E4629" s="824" t="s">
        <v>3514</v>
      </c>
      <c r="F4629" s="822" t="s">
        <v>3466</v>
      </c>
      <c r="G4629" s="822" t="s">
        <v>3861</v>
      </c>
      <c r="H4629" s="822" t="s">
        <v>329</v>
      </c>
      <c r="I4629" s="822" t="s">
        <v>3862</v>
      </c>
      <c r="J4629" s="822" t="s">
        <v>3863</v>
      </c>
      <c r="K4629" s="822" t="s">
        <v>1622</v>
      </c>
      <c r="L4629" s="825">
        <v>78.48</v>
      </c>
      <c r="M4629" s="825">
        <v>78.48</v>
      </c>
      <c r="N4629" s="822">
        <v>1</v>
      </c>
      <c r="O4629" s="826">
        <v>1</v>
      </c>
      <c r="P4629" s="825">
        <v>78.48</v>
      </c>
      <c r="Q4629" s="827">
        <v>1</v>
      </c>
      <c r="R4629" s="822">
        <v>1</v>
      </c>
      <c r="S4629" s="827">
        <v>1</v>
      </c>
      <c r="T4629" s="826">
        <v>1</v>
      </c>
      <c r="U4629" s="828">
        <v>1</v>
      </c>
    </row>
    <row r="4630" spans="1:21" ht="14.45" customHeight="1" x14ac:dyDescent="0.2">
      <c r="A4630" s="821">
        <v>21</v>
      </c>
      <c r="B4630" s="822" t="s">
        <v>3465</v>
      </c>
      <c r="C4630" s="822" t="s">
        <v>3473</v>
      </c>
      <c r="D4630" s="823" t="s">
        <v>6114</v>
      </c>
      <c r="E4630" s="824" t="s">
        <v>3514</v>
      </c>
      <c r="F4630" s="822" t="s">
        <v>3466</v>
      </c>
      <c r="G4630" s="822" t="s">
        <v>3873</v>
      </c>
      <c r="H4630" s="822" t="s">
        <v>329</v>
      </c>
      <c r="I4630" s="822" t="s">
        <v>3874</v>
      </c>
      <c r="J4630" s="822" t="s">
        <v>833</v>
      </c>
      <c r="K4630" s="822" t="s">
        <v>834</v>
      </c>
      <c r="L4630" s="825">
        <v>38.5</v>
      </c>
      <c r="M4630" s="825">
        <v>77</v>
      </c>
      <c r="N4630" s="822">
        <v>2</v>
      </c>
      <c r="O4630" s="826">
        <v>1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21</v>
      </c>
      <c r="B4631" s="822" t="s">
        <v>3465</v>
      </c>
      <c r="C4631" s="822" t="s">
        <v>3473</v>
      </c>
      <c r="D4631" s="823" t="s">
        <v>6114</v>
      </c>
      <c r="E4631" s="824" t="s">
        <v>3514</v>
      </c>
      <c r="F4631" s="822" t="s">
        <v>3466</v>
      </c>
      <c r="G4631" s="822" t="s">
        <v>3873</v>
      </c>
      <c r="H4631" s="822" t="s">
        <v>329</v>
      </c>
      <c r="I4631" s="822" t="s">
        <v>3875</v>
      </c>
      <c r="J4631" s="822" t="s">
        <v>833</v>
      </c>
      <c r="K4631" s="822" t="s">
        <v>3876</v>
      </c>
      <c r="L4631" s="825">
        <v>73.989999999999995</v>
      </c>
      <c r="M4631" s="825">
        <v>739.89999999999986</v>
      </c>
      <c r="N4631" s="822">
        <v>10</v>
      </c>
      <c r="O4631" s="826">
        <v>2.5</v>
      </c>
      <c r="P4631" s="825">
        <v>295.95999999999998</v>
      </c>
      <c r="Q4631" s="827">
        <v>0.4</v>
      </c>
      <c r="R4631" s="822">
        <v>4</v>
      </c>
      <c r="S4631" s="827">
        <v>0.4</v>
      </c>
      <c r="T4631" s="826">
        <v>1</v>
      </c>
      <c r="U4631" s="828">
        <v>0.4</v>
      </c>
    </row>
    <row r="4632" spans="1:21" ht="14.45" customHeight="1" x14ac:dyDescent="0.2">
      <c r="A4632" s="821">
        <v>21</v>
      </c>
      <c r="B4632" s="822" t="s">
        <v>3465</v>
      </c>
      <c r="C4632" s="822" t="s">
        <v>3473</v>
      </c>
      <c r="D4632" s="823" t="s">
        <v>6114</v>
      </c>
      <c r="E4632" s="824" t="s">
        <v>3514</v>
      </c>
      <c r="F4632" s="822" t="s">
        <v>3466</v>
      </c>
      <c r="G4632" s="822" t="s">
        <v>3886</v>
      </c>
      <c r="H4632" s="822" t="s">
        <v>329</v>
      </c>
      <c r="I4632" s="822" t="s">
        <v>4384</v>
      </c>
      <c r="J4632" s="822" t="s">
        <v>715</v>
      </c>
      <c r="K4632" s="822" t="s">
        <v>4385</v>
      </c>
      <c r="L4632" s="825">
        <v>10.55</v>
      </c>
      <c r="M4632" s="825">
        <v>10.55</v>
      </c>
      <c r="N4632" s="822">
        <v>1</v>
      </c>
      <c r="O4632" s="826">
        <v>1</v>
      </c>
      <c r="P4632" s="825">
        <v>10.55</v>
      </c>
      <c r="Q4632" s="827">
        <v>1</v>
      </c>
      <c r="R4632" s="822">
        <v>1</v>
      </c>
      <c r="S4632" s="827">
        <v>1</v>
      </c>
      <c r="T4632" s="826">
        <v>1</v>
      </c>
      <c r="U4632" s="828">
        <v>1</v>
      </c>
    </row>
    <row r="4633" spans="1:21" ht="14.45" customHeight="1" x14ac:dyDescent="0.2">
      <c r="A4633" s="821">
        <v>21</v>
      </c>
      <c r="B4633" s="822" t="s">
        <v>3465</v>
      </c>
      <c r="C4633" s="822" t="s">
        <v>3473</v>
      </c>
      <c r="D4633" s="823" t="s">
        <v>6114</v>
      </c>
      <c r="E4633" s="824" t="s">
        <v>3514</v>
      </c>
      <c r="F4633" s="822" t="s">
        <v>3466</v>
      </c>
      <c r="G4633" s="822" t="s">
        <v>3895</v>
      </c>
      <c r="H4633" s="822" t="s">
        <v>662</v>
      </c>
      <c r="I4633" s="822" t="s">
        <v>3898</v>
      </c>
      <c r="J4633" s="822" t="s">
        <v>3899</v>
      </c>
      <c r="K4633" s="822" t="s">
        <v>3101</v>
      </c>
      <c r="L4633" s="825">
        <v>1523.6</v>
      </c>
      <c r="M4633" s="825">
        <v>7617.9999999999991</v>
      </c>
      <c r="N4633" s="822">
        <v>5</v>
      </c>
      <c r="O4633" s="826">
        <v>1</v>
      </c>
      <c r="P4633" s="825">
        <v>7617.9999999999991</v>
      </c>
      <c r="Q4633" s="827">
        <v>1</v>
      </c>
      <c r="R4633" s="822">
        <v>5</v>
      </c>
      <c r="S4633" s="827">
        <v>1</v>
      </c>
      <c r="T4633" s="826">
        <v>1</v>
      </c>
      <c r="U4633" s="828">
        <v>1</v>
      </c>
    </row>
    <row r="4634" spans="1:21" ht="14.45" customHeight="1" x14ac:dyDescent="0.2">
      <c r="A4634" s="821">
        <v>21</v>
      </c>
      <c r="B4634" s="822" t="s">
        <v>3465</v>
      </c>
      <c r="C4634" s="822" t="s">
        <v>3473</v>
      </c>
      <c r="D4634" s="823" t="s">
        <v>6114</v>
      </c>
      <c r="E4634" s="824" t="s">
        <v>3514</v>
      </c>
      <c r="F4634" s="822" t="s">
        <v>3466</v>
      </c>
      <c r="G4634" s="822" t="s">
        <v>3914</v>
      </c>
      <c r="H4634" s="822" t="s">
        <v>329</v>
      </c>
      <c r="I4634" s="822" t="s">
        <v>3918</v>
      </c>
      <c r="J4634" s="822" t="s">
        <v>972</v>
      </c>
      <c r="K4634" s="822" t="s">
        <v>973</v>
      </c>
      <c r="L4634" s="825">
        <v>0</v>
      </c>
      <c r="M4634" s="825">
        <v>0</v>
      </c>
      <c r="N4634" s="822">
        <v>4</v>
      </c>
      <c r="O4634" s="826">
        <v>1.5</v>
      </c>
      <c r="P4634" s="825"/>
      <c r="Q4634" s="827"/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21</v>
      </c>
      <c r="B4635" s="822" t="s">
        <v>3465</v>
      </c>
      <c r="C4635" s="822" t="s">
        <v>3473</v>
      </c>
      <c r="D4635" s="823" t="s">
        <v>6114</v>
      </c>
      <c r="E4635" s="824" t="s">
        <v>3514</v>
      </c>
      <c r="F4635" s="822" t="s">
        <v>3466</v>
      </c>
      <c r="G4635" s="822" t="s">
        <v>3919</v>
      </c>
      <c r="H4635" s="822" t="s">
        <v>662</v>
      </c>
      <c r="I4635" s="822" t="s">
        <v>3920</v>
      </c>
      <c r="J4635" s="822" t="s">
        <v>3921</v>
      </c>
      <c r="K4635" s="822" t="s">
        <v>776</v>
      </c>
      <c r="L4635" s="825">
        <v>219.25</v>
      </c>
      <c r="M4635" s="825">
        <v>1754</v>
      </c>
      <c r="N4635" s="822">
        <v>8</v>
      </c>
      <c r="O4635" s="826">
        <v>3</v>
      </c>
      <c r="P4635" s="825">
        <v>657.75</v>
      </c>
      <c r="Q4635" s="827">
        <v>0.375</v>
      </c>
      <c r="R4635" s="822">
        <v>3</v>
      </c>
      <c r="S4635" s="827">
        <v>0.375</v>
      </c>
      <c r="T4635" s="826">
        <v>1</v>
      </c>
      <c r="U4635" s="828">
        <v>0.33333333333333331</v>
      </c>
    </row>
    <row r="4636" spans="1:21" ht="14.45" customHeight="1" x14ac:dyDescent="0.2">
      <c r="A4636" s="821">
        <v>21</v>
      </c>
      <c r="B4636" s="822" t="s">
        <v>3465</v>
      </c>
      <c r="C4636" s="822" t="s">
        <v>3473</v>
      </c>
      <c r="D4636" s="823" t="s">
        <v>6114</v>
      </c>
      <c r="E4636" s="824" t="s">
        <v>3514</v>
      </c>
      <c r="F4636" s="822" t="s">
        <v>3466</v>
      </c>
      <c r="G4636" s="822" t="s">
        <v>3919</v>
      </c>
      <c r="H4636" s="822" t="s">
        <v>329</v>
      </c>
      <c r="I4636" s="822" t="s">
        <v>5304</v>
      </c>
      <c r="J4636" s="822" t="s">
        <v>5305</v>
      </c>
      <c r="K4636" s="822" t="s">
        <v>776</v>
      </c>
      <c r="L4636" s="825">
        <v>219.25</v>
      </c>
      <c r="M4636" s="825">
        <v>438.5</v>
      </c>
      <c r="N4636" s="822">
        <v>2</v>
      </c>
      <c r="O4636" s="826">
        <v>1</v>
      </c>
      <c r="P4636" s="825"/>
      <c r="Q4636" s="827">
        <v>0</v>
      </c>
      <c r="R4636" s="822"/>
      <c r="S4636" s="827">
        <v>0</v>
      </c>
      <c r="T4636" s="826"/>
      <c r="U4636" s="828">
        <v>0</v>
      </c>
    </row>
    <row r="4637" spans="1:21" ht="14.45" customHeight="1" x14ac:dyDescent="0.2">
      <c r="A4637" s="821">
        <v>21</v>
      </c>
      <c r="B4637" s="822" t="s">
        <v>3465</v>
      </c>
      <c r="C4637" s="822" t="s">
        <v>3473</v>
      </c>
      <c r="D4637" s="823" t="s">
        <v>6114</v>
      </c>
      <c r="E4637" s="824" t="s">
        <v>3514</v>
      </c>
      <c r="F4637" s="822" t="s">
        <v>3466</v>
      </c>
      <c r="G4637" s="822" t="s">
        <v>3934</v>
      </c>
      <c r="H4637" s="822" t="s">
        <v>329</v>
      </c>
      <c r="I4637" s="822" t="s">
        <v>3935</v>
      </c>
      <c r="J4637" s="822" t="s">
        <v>3936</v>
      </c>
      <c r="K4637" s="822" t="s">
        <v>3937</v>
      </c>
      <c r="L4637" s="825">
        <v>248.55</v>
      </c>
      <c r="M4637" s="825">
        <v>497.1</v>
      </c>
      <c r="N4637" s="822">
        <v>2</v>
      </c>
      <c r="O4637" s="826">
        <v>2</v>
      </c>
      <c r="P4637" s="825">
        <v>248.55</v>
      </c>
      <c r="Q4637" s="827">
        <v>0.5</v>
      </c>
      <c r="R4637" s="822">
        <v>1</v>
      </c>
      <c r="S4637" s="827">
        <v>0.5</v>
      </c>
      <c r="T4637" s="826">
        <v>1</v>
      </c>
      <c r="U4637" s="828">
        <v>0.5</v>
      </c>
    </row>
    <row r="4638" spans="1:21" ht="14.45" customHeight="1" x14ac:dyDescent="0.2">
      <c r="A4638" s="821">
        <v>21</v>
      </c>
      <c r="B4638" s="822" t="s">
        <v>3465</v>
      </c>
      <c r="C4638" s="822" t="s">
        <v>3473</v>
      </c>
      <c r="D4638" s="823" t="s">
        <v>6114</v>
      </c>
      <c r="E4638" s="824" t="s">
        <v>3514</v>
      </c>
      <c r="F4638" s="822" t="s">
        <v>3466</v>
      </c>
      <c r="G4638" s="822" t="s">
        <v>3934</v>
      </c>
      <c r="H4638" s="822" t="s">
        <v>329</v>
      </c>
      <c r="I4638" s="822" t="s">
        <v>3938</v>
      </c>
      <c r="J4638" s="822" t="s">
        <v>3936</v>
      </c>
      <c r="K4638" s="822" t="s">
        <v>3937</v>
      </c>
      <c r="L4638" s="825">
        <v>248.55</v>
      </c>
      <c r="M4638" s="825">
        <v>745.65000000000009</v>
      </c>
      <c r="N4638" s="822">
        <v>3</v>
      </c>
      <c r="O4638" s="826">
        <v>2.5</v>
      </c>
      <c r="P4638" s="825">
        <v>745.65000000000009</v>
      </c>
      <c r="Q4638" s="827">
        <v>1</v>
      </c>
      <c r="R4638" s="822">
        <v>3</v>
      </c>
      <c r="S4638" s="827">
        <v>1</v>
      </c>
      <c r="T4638" s="826">
        <v>2.5</v>
      </c>
      <c r="U4638" s="828">
        <v>1</v>
      </c>
    </row>
    <row r="4639" spans="1:21" ht="14.45" customHeight="1" x14ac:dyDescent="0.2">
      <c r="A4639" s="821">
        <v>21</v>
      </c>
      <c r="B4639" s="822" t="s">
        <v>3465</v>
      </c>
      <c r="C4639" s="822" t="s">
        <v>3473</v>
      </c>
      <c r="D4639" s="823" t="s">
        <v>6114</v>
      </c>
      <c r="E4639" s="824" t="s">
        <v>3514</v>
      </c>
      <c r="F4639" s="822" t="s">
        <v>3466</v>
      </c>
      <c r="G4639" s="822" t="s">
        <v>3939</v>
      </c>
      <c r="H4639" s="822" t="s">
        <v>329</v>
      </c>
      <c r="I4639" s="822" t="s">
        <v>3940</v>
      </c>
      <c r="J4639" s="822" t="s">
        <v>3941</v>
      </c>
      <c r="K4639" s="822" t="s">
        <v>3942</v>
      </c>
      <c r="L4639" s="825">
        <v>727.03</v>
      </c>
      <c r="M4639" s="825">
        <v>2181.09</v>
      </c>
      <c r="N4639" s="822">
        <v>3</v>
      </c>
      <c r="O4639" s="826">
        <v>1</v>
      </c>
      <c r="P4639" s="825"/>
      <c r="Q4639" s="827">
        <v>0</v>
      </c>
      <c r="R4639" s="822"/>
      <c r="S4639" s="827">
        <v>0</v>
      </c>
      <c r="T4639" s="826"/>
      <c r="U4639" s="828">
        <v>0</v>
      </c>
    </row>
    <row r="4640" spans="1:21" ht="14.45" customHeight="1" x14ac:dyDescent="0.2">
      <c r="A4640" s="821">
        <v>21</v>
      </c>
      <c r="B4640" s="822" t="s">
        <v>3465</v>
      </c>
      <c r="C4640" s="822" t="s">
        <v>3473</v>
      </c>
      <c r="D4640" s="823" t="s">
        <v>6114</v>
      </c>
      <c r="E4640" s="824" t="s">
        <v>3514</v>
      </c>
      <c r="F4640" s="822" t="s">
        <v>3466</v>
      </c>
      <c r="G4640" s="822" t="s">
        <v>3939</v>
      </c>
      <c r="H4640" s="822" t="s">
        <v>329</v>
      </c>
      <c r="I4640" s="822" t="s">
        <v>6044</v>
      </c>
      <c r="J4640" s="822" t="s">
        <v>3941</v>
      </c>
      <c r="K4640" s="822" t="s">
        <v>3944</v>
      </c>
      <c r="L4640" s="825">
        <v>1454.05</v>
      </c>
      <c r="M4640" s="825">
        <v>2908.1</v>
      </c>
      <c r="N4640" s="822">
        <v>2</v>
      </c>
      <c r="O4640" s="826">
        <v>0.5</v>
      </c>
      <c r="P4640" s="825">
        <v>2908.1</v>
      </c>
      <c r="Q4640" s="827">
        <v>1</v>
      </c>
      <c r="R4640" s="822">
        <v>2</v>
      </c>
      <c r="S4640" s="827">
        <v>1</v>
      </c>
      <c r="T4640" s="826">
        <v>0.5</v>
      </c>
      <c r="U4640" s="828">
        <v>1</v>
      </c>
    </row>
    <row r="4641" spans="1:21" ht="14.45" customHeight="1" x14ac:dyDescent="0.2">
      <c r="A4641" s="821">
        <v>21</v>
      </c>
      <c r="B4641" s="822" t="s">
        <v>3465</v>
      </c>
      <c r="C4641" s="822" t="s">
        <v>3473</v>
      </c>
      <c r="D4641" s="823" t="s">
        <v>6114</v>
      </c>
      <c r="E4641" s="824" t="s">
        <v>3514</v>
      </c>
      <c r="F4641" s="822" t="s">
        <v>3466</v>
      </c>
      <c r="G4641" s="822" t="s">
        <v>3530</v>
      </c>
      <c r="H4641" s="822" t="s">
        <v>329</v>
      </c>
      <c r="I4641" s="822" t="s">
        <v>3531</v>
      </c>
      <c r="J4641" s="822" t="s">
        <v>862</v>
      </c>
      <c r="K4641" s="822" t="s">
        <v>3532</v>
      </c>
      <c r="L4641" s="825">
        <v>53.57</v>
      </c>
      <c r="M4641" s="825">
        <v>2249.9400000000005</v>
      </c>
      <c r="N4641" s="822">
        <v>42</v>
      </c>
      <c r="O4641" s="826">
        <v>22</v>
      </c>
      <c r="P4641" s="825">
        <v>1553.5300000000002</v>
      </c>
      <c r="Q4641" s="827">
        <v>0.69047619047619035</v>
      </c>
      <c r="R4641" s="822">
        <v>29</v>
      </c>
      <c r="S4641" s="827">
        <v>0.69047619047619047</v>
      </c>
      <c r="T4641" s="826">
        <v>14.5</v>
      </c>
      <c r="U4641" s="828">
        <v>0.65909090909090906</v>
      </c>
    </row>
    <row r="4642" spans="1:21" ht="14.45" customHeight="1" x14ac:dyDescent="0.2">
      <c r="A4642" s="821">
        <v>21</v>
      </c>
      <c r="B4642" s="822" t="s">
        <v>3465</v>
      </c>
      <c r="C4642" s="822" t="s">
        <v>3473</v>
      </c>
      <c r="D4642" s="823" t="s">
        <v>6114</v>
      </c>
      <c r="E4642" s="824" t="s">
        <v>3514</v>
      </c>
      <c r="F4642" s="822" t="s">
        <v>3466</v>
      </c>
      <c r="G4642" s="822" t="s">
        <v>3544</v>
      </c>
      <c r="H4642" s="822" t="s">
        <v>329</v>
      </c>
      <c r="I4642" s="822" t="s">
        <v>3961</v>
      </c>
      <c r="J4642" s="822" t="s">
        <v>1286</v>
      </c>
      <c r="K4642" s="822" t="s">
        <v>1289</v>
      </c>
      <c r="L4642" s="825">
        <v>60.1</v>
      </c>
      <c r="M4642" s="825">
        <v>60.1</v>
      </c>
      <c r="N4642" s="822">
        <v>1</v>
      </c>
      <c r="O4642" s="826">
        <v>1</v>
      </c>
      <c r="P4642" s="825">
        <v>60.1</v>
      </c>
      <c r="Q4642" s="827">
        <v>1</v>
      </c>
      <c r="R4642" s="822">
        <v>1</v>
      </c>
      <c r="S4642" s="827">
        <v>1</v>
      </c>
      <c r="T4642" s="826">
        <v>1</v>
      </c>
      <c r="U4642" s="828">
        <v>1</v>
      </c>
    </row>
    <row r="4643" spans="1:21" ht="14.45" customHeight="1" x14ac:dyDescent="0.2">
      <c r="A4643" s="821">
        <v>21</v>
      </c>
      <c r="B4643" s="822" t="s">
        <v>3465</v>
      </c>
      <c r="C4643" s="822" t="s">
        <v>3473</v>
      </c>
      <c r="D4643" s="823" t="s">
        <v>6114</v>
      </c>
      <c r="E4643" s="824" t="s">
        <v>3514</v>
      </c>
      <c r="F4643" s="822" t="s">
        <v>3466</v>
      </c>
      <c r="G4643" s="822" t="s">
        <v>3533</v>
      </c>
      <c r="H4643" s="822" t="s">
        <v>662</v>
      </c>
      <c r="I4643" s="822" t="s">
        <v>2703</v>
      </c>
      <c r="J4643" s="822" t="s">
        <v>1021</v>
      </c>
      <c r="K4643" s="822" t="s">
        <v>2704</v>
      </c>
      <c r="L4643" s="825">
        <v>1385.62</v>
      </c>
      <c r="M4643" s="825">
        <v>4156.8599999999997</v>
      </c>
      <c r="N4643" s="822">
        <v>3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21</v>
      </c>
      <c r="B4644" s="822" t="s">
        <v>3465</v>
      </c>
      <c r="C4644" s="822" t="s">
        <v>3473</v>
      </c>
      <c r="D4644" s="823" t="s">
        <v>6114</v>
      </c>
      <c r="E4644" s="824" t="s">
        <v>3514</v>
      </c>
      <c r="F4644" s="822" t="s">
        <v>3466</v>
      </c>
      <c r="G4644" s="822" t="s">
        <v>3533</v>
      </c>
      <c r="H4644" s="822" t="s">
        <v>662</v>
      </c>
      <c r="I4644" s="822" t="s">
        <v>2710</v>
      </c>
      <c r="J4644" s="822" t="s">
        <v>1016</v>
      </c>
      <c r="K4644" s="822" t="s">
        <v>2711</v>
      </c>
      <c r="L4644" s="825">
        <v>736.33</v>
      </c>
      <c r="M4644" s="825">
        <v>2945.32</v>
      </c>
      <c r="N4644" s="822">
        <v>4</v>
      </c>
      <c r="O4644" s="826">
        <v>1.5</v>
      </c>
      <c r="P4644" s="825">
        <v>2945.32</v>
      </c>
      <c r="Q4644" s="827">
        <v>1</v>
      </c>
      <c r="R4644" s="822">
        <v>4</v>
      </c>
      <c r="S4644" s="827">
        <v>1</v>
      </c>
      <c r="T4644" s="826">
        <v>1.5</v>
      </c>
      <c r="U4644" s="828">
        <v>1</v>
      </c>
    </row>
    <row r="4645" spans="1:21" ht="14.45" customHeight="1" x14ac:dyDescent="0.2">
      <c r="A4645" s="821">
        <v>21</v>
      </c>
      <c r="B4645" s="822" t="s">
        <v>3465</v>
      </c>
      <c r="C4645" s="822" t="s">
        <v>3473</v>
      </c>
      <c r="D4645" s="823" t="s">
        <v>6114</v>
      </c>
      <c r="E4645" s="824" t="s">
        <v>3514</v>
      </c>
      <c r="F4645" s="822" t="s">
        <v>3466</v>
      </c>
      <c r="G4645" s="822" t="s">
        <v>3533</v>
      </c>
      <c r="H4645" s="822" t="s">
        <v>662</v>
      </c>
      <c r="I4645" s="822" t="s">
        <v>2710</v>
      </c>
      <c r="J4645" s="822" t="s">
        <v>1016</v>
      </c>
      <c r="K4645" s="822" t="s">
        <v>2711</v>
      </c>
      <c r="L4645" s="825">
        <v>633.49</v>
      </c>
      <c r="M4645" s="825">
        <v>6968.39</v>
      </c>
      <c r="N4645" s="822">
        <v>11</v>
      </c>
      <c r="O4645" s="826">
        <v>3.5</v>
      </c>
      <c r="P4645" s="825">
        <v>6968.39</v>
      </c>
      <c r="Q4645" s="827">
        <v>1</v>
      </c>
      <c r="R4645" s="822">
        <v>11</v>
      </c>
      <c r="S4645" s="827">
        <v>1</v>
      </c>
      <c r="T4645" s="826">
        <v>3.5</v>
      </c>
      <c r="U4645" s="828">
        <v>1</v>
      </c>
    </row>
    <row r="4646" spans="1:21" ht="14.45" customHeight="1" x14ac:dyDescent="0.2">
      <c r="A4646" s="821">
        <v>21</v>
      </c>
      <c r="B4646" s="822" t="s">
        <v>3465</v>
      </c>
      <c r="C4646" s="822" t="s">
        <v>3473</v>
      </c>
      <c r="D4646" s="823" t="s">
        <v>6114</v>
      </c>
      <c r="E4646" s="824" t="s">
        <v>3514</v>
      </c>
      <c r="F4646" s="822" t="s">
        <v>3466</v>
      </c>
      <c r="G4646" s="822" t="s">
        <v>3533</v>
      </c>
      <c r="H4646" s="822" t="s">
        <v>662</v>
      </c>
      <c r="I4646" s="822" t="s">
        <v>2705</v>
      </c>
      <c r="J4646" s="822" t="s">
        <v>1021</v>
      </c>
      <c r="K4646" s="822" t="s">
        <v>2706</v>
      </c>
      <c r="L4646" s="825">
        <v>1847.49</v>
      </c>
      <c r="M4646" s="825">
        <v>5542.47</v>
      </c>
      <c r="N4646" s="822">
        <v>3</v>
      </c>
      <c r="O4646" s="826">
        <v>0.5</v>
      </c>
      <c r="P4646" s="825">
        <v>5542.47</v>
      </c>
      <c r="Q4646" s="827">
        <v>1</v>
      </c>
      <c r="R4646" s="822">
        <v>3</v>
      </c>
      <c r="S4646" s="827">
        <v>1</v>
      </c>
      <c r="T4646" s="826">
        <v>0.5</v>
      </c>
      <c r="U4646" s="828">
        <v>1</v>
      </c>
    </row>
    <row r="4647" spans="1:21" ht="14.45" customHeight="1" x14ac:dyDescent="0.2">
      <c r="A4647" s="821">
        <v>21</v>
      </c>
      <c r="B4647" s="822" t="s">
        <v>3465</v>
      </c>
      <c r="C4647" s="822" t="s">
        <v>3473</v>
      </c>
      <c r="D4647" s="823" t="s">
        <v>6114</v>
      </c>
      <c r="E4647" s="824" t="s">
        <v>3514</v>
      </c>
      <c r="F4647" s="822" t="s">
        <v>3466</v>
      </c>
      <c r="G4647" s="822" t="s">
        <v>3964</v>
      </c>
      <c r="H4647" s="822" t="s">
        <v>329</v>
      </c>
      <c r="I4647" s="822" t="s">
        <v>3966</v>
      </c>
      <c r="J4647" s="822" t="s">
        <v>742</v>
      </c>
      <c r="K4647" s="822" t="s">
        <v>3967</v>
      </c>
      <c r="L4647" s="825">
        <v>35.25</v>
      </c>
      <c r="M4647" s="825">
        <v>951.75</v>
      </c>
      <c r="N4647" s="822">
        <v>27</v>
      </c>
      <c r="O4647" s="826">
        <v>8</v>
      </c>
      <c r="P4647" s="825">
        <v>528.75</v>
      </c>
      <c r="Q4647" s="827">
        <v>0.55555555555555558</v>
      </c>
      <c r="R4647" s="822">
        <v>15</v>
      </c>
      <c r="S4647" s="827">
        <v>0.55555555555555558</v>
      </c>
      <c r="T4647" s="826">
        <v>5</v>
      </c>
      <c r="U4647" s="828">
        <v>0.625</v>
      </c>
    </row>
    <row r="4648" spans="1:21" ht="14.45" customHeight="1" x14ac:dyDescent="0.2">
      <c r="A4648" s="821">
        <v>21</v>
      </c>
      <c r="B4648" s="822" t="s">
        <v>3465</v>
      </c>
      <c r="C4648" s="822" t="s">
        <v>3473</v>
      </c>
      <c r="D4648" s="823" t="s">
        <v>6114</v>
      </c>
      <c r="E4648" s="824" t="s">
        <v>3514</v>
      </c>
      <c r="F4648" s="822" t="s">
        <v>3466</v>
      </c>
      <c r="G4648" s="822" t="s">
        <v>3964</v>
      </c>
      <c r="H4648" s="822" t="s">
        <v>329</v>
      </c>
      <c r="I4648" s="822" t="s">
        <v>5625</v>
      </c>
      <c r="J4648" s="822" t="s">
        <v>742</v>
      </c>
      <c r="K4648" s="822" t="s">
        <v>3969</v>
      </c>
      <c r="L4648" s="825">
        <v>35.25</v>
      </c>
      <c r="M4648" s="825">
        <v>105.75</v>
      </c>
      <c r="N4648" s="822">
        <v>3</v>
      </c>
      <c r="O4648" s="826">
        <v>1</v>
      </c>
      <c r="P4648" s="825">
        <v>105.75</v>
      </c>
      <c r="Q4648" s="827">
        <v>1</v>
      </c>
      <c r="R4648" s="822">
        <v>3</v>
      </c>
      <c r="S4648" s="827">
        <v>1</v>
      </c>
      <c r="T4648" s="826">
        <v>1</v>
      </c>
      <c r="U4648" s="828">
        <v>1</v>
      </c>
    </row>
    <row r="4649" spans="1:21" ht="14.45" customHeight="1" x14ac:dyDescent="0.2">
      <c r="A4649" s="821">
        <v>21</v>
      </c>
      <c r="B4649" s="822" t="s">
        <v>3465</v>
      </c>
      <c r="C4649" s="822" t="s">
        <v>3473</v>
      </c>
      <c r="D4649" s="823" t="s">
        <v>6114</v>
      </c>
      <c r="E4649" s="824" t="s">
        <v>3514</v>
      </c>
      <c r="F4649" s="822" t="s">
        <v>3466</v>
      </c>
      <c r="G4649" s="822" t="s">
        <v>4413</v>
      </c>
      <c r="H4649" s="822" t="s">
        <v>329</v>
      </c>
      <c r="I4649" s="822" t="s">
        <v>4414</v>
      </c>
      <c r="J4649" s="822" t="s">
        <v>4415</v>
      </c>
      <c r="K4649" s="822" t="s">
        <v>703</v>
      </c>
      <c r="L4649" s="825">
        <v>174.59</v>
      </c>
      <c r="M4649" s="825">
        <v>174.59</v>
      </c>
      <c r="N4649" s="822">
        <v>1</v>
      </c>
      <c r="O4649" s="826">
        <v>1</v>
      </c>
      <c r="P4649" s="825">
        <v>174.59</v>
      </c>
      <c r="Q4649" s="827">
        <v>1</v>
      </c>
      <c r="R4649" s="822">
        <v>1</v>
      </c>
      <c r="S4649" s="827">
        <v>1</v>
      </c>
      <c r="T4649" s="826">
        <v>1</v>
      </c>
      <c r="U4649" s="828">
        <v>1</v>
      </c>
    </row>
    <row r="4650" spans="1:21" ht="14.45" customHeight="1" x14ac:dyDescent="0.2">
      <c r="A4650" s="821">
        <v>21</v>
      </c>
      <c r="B4650" s="822" t="s">
        <v>3465</v>
      </c>
      <c r="C4650" s="822" t="s">
        <v>3473</v>
      </c>
      <c r="D4650" s="823" t="s">
        <v>6114</v>
      </c>
      <c r="E4650" s="824" t="s">
        <v>3514</v>
      </c>
      <c r="F4650" s="822" t="s">
        <v>3466</v>
      </c>
      <c r="G4650" s="822" t="s">
        <v>3970</v>
      </c>
      <c r="H4650" s="822" t="s">
        <v>329</v>
      </c>
      <c r="I4650" s="822" t="s">
        <v>5832</v>
      </c>
      <c r="J4650" s="822" t="s">
        <v>5833</v>
      </c>
      <c r="K4650" s="822" t="s">
        <v>3978</v>
      </c>
      <c r="L4650" s="825">
        <v>97.76</v>
      </c>
      <c r="M4650" s="825">
        <v>488.8</v>
      </c>
      <c r="N4650" s="822">
        <v>5</v>
      </c>
      <c r="O4650" s="826">
        <v>3.5</v>
      </c>
      <c r="P4650" s="825">
        <v>97.76</v>
      </c>
      <c r="Q4650" s="827">
        <v>0.2</v>
      </c>
      <c r="R4650" s="822">
        <v>1</v>
      </c>
      <c r="S4650" s="827">
        <v>0.2</v>
      </c>
      <c r="T4650" s="826">
        <v>1</v>
      </c>
      <c r="U4650" s="828">
        <v>0.2857142857142857</v>
      </c>
    </row>
    <row r="4651" spans="1:21" ht="14.45" customHeight="1" x14ac:dyDescent="0.2">
      <c r="A4651" s="821">
        <v>21</v>
      </c>
      <c r="B4651" s="822" t="s">
        <v>3465</v>
      </c>
      <c r="C4651" s="822" t="s">
        <v>3473</v>
      </c>
      <c r="D4651" s="823" t="s">
        <v>6114</v>
      </c>
      <c r="E4651" s="824" t="s">
        <v>3514</v>
      </c>
      <c r="F4651" s="822" t="s">
        <v>3466</v>
      </c>
      <c r="G4651" s="822" t="s">
        <v>3970</v>
      </c>
      <c r="H4651" s="822" t="s">
        <v>329</v>
      </c>
      <c r="I4651" s="822" t="s">
        <v>3974</v>
      </c>
      <c r="J4651" s="822" t="s">
        <v>3972</v>
      </c>
      <c r="K4651" s="822" t="s">
        <v>3975</v>
      </c>
      <c r="L4651" s="825">
        <v>87.98</v>
      </c>
      <c r="M4651" s="825">
        <v>1231.72</v>
      </c>
      <c r="N4651" s="822">
        <v>14</v>
      </c>
      <c r="O4651" s="826">
        <v>7.5</v>
      </c>
      <c r="P4651" s="825">
        <v>967.78000000000009</v>
      </c>
      <c r="Q4651" s="827">
        <v>0.78571428571428581</v>
      </c>
      <c r="R4651" s="822">
        <v>11</v>
      </c>
      <c r="S4651" s="827">
        <v>0.7857142857142857</v>
      </c>
      <c r="T4651" s="826">
        <v>6</v>
      </c>
      <c r="U4651" s="828">
        <v>0.8</v>
      </c>
    </row>
    <row r="4652" spans="1:21" ht="14.45" customHeight="1" x14ac:dyDescent="0.2">
      <c r="A4652" s="821">
        <v>21</v>
      </c>
      <c r="B4652" s="822" t="s">
        <v>3465</v>
      </c>
      <c r="C4652" s="822" t="s">
        <v>3473</v>
      </c>
      <c r="D4652" s="823" t="s">
        <v>6114</v>
      </c>
      <c r="E4652" s="824" t="s">
        <v>3514</v>
      </c>
      <c r="F4652" s="822" t="s">
        <v>3466</v>
      </c>
      <c r="G4652" s="822" t="s">
        <v>3970</v>
      </c>
      <c r="H4652" s="822" t="s">
        <v>329</v>
      </c>
      <c r="I4652" s="822" t="s">
        <v>4424</v>
      </c>
      <c r="J4652" s="822" t="s">
        <v>3972</v>
      </c>
      <c r="K4652" s="822" t="s">
        <v>3975</v>
      </c>
      <c r="L4652" s="825">
        <v>87.98</v>
      </c>
      <c r="M4652" s="825">
        <v>615.86</v>
      </c>
      <c r="N4652" s="822">
        <v>7</v>
      </c>
      <c r="O4652" s="826">
        <v>5</v>
      </c>
      <c r="P4652" s="825">
        <v>615.86</v>
      </c>
      <c r="Q4652" s="827">
        <v>1</v>
      </c>
      <c r="R4652" s="822">
        <v>7</v>
      </c>
      <c r="S4652" s="827">
        <v>1</v>
      </c>
      <c r="T4652" s="826">
        <v>5</v>
      </c>
      <c r="U4652" s="828">
        <v>1</v>
      </c>
    </row>
    <row r="4653" spans="1:21" ht="14.45" customHeight="1" x14ac:dyDescent="0.2">
      <c r="A4653" s="821">
        <v>21</v>
      </c>
      <c r="B4653" s="822" t="s">
        <v>3465</v>
      </c>
      <c r="C4653" s="822" t="s">
        <v>3473</v>
      </c>
      <c r="D4653" s="823" t="s">
        <v>6114</v>
      </c>
      <c r="E4653" s="824" t="s">
        <v>3514</v>
      </c>
      <c r="F4653" s="822" t="s">
        <v>3466</v>
      </c>
      <c r="G4653" s="822" t="s">
        <v>3970</v>
      </c>
      <c r="H4653" s="822" t="s">
        <v>329</v>
      </c>
      <c r="I4653" s="822" t="s">
        <v>4427</v>
      </c>
      <c r="J4653" s="822" t="s">
        <v>4428</v>
      </c>
      <c r="K4653" s="822" t="s">
        <v>3978</v>
      </c>
      <c r="L4653" s="825">
        <v>97.76</v>
      </c>
      <c r="M4653" s="825">
        <v>97.76</v>
      </c>
      <c r="N4653" s="822">
        <v>1</v>
      </c>
      <c r="O4653" s="826">
        <v>1</v>
      </c>
      <c r="P4653" s="825"/>
      <c r="Q4653" s="827">
        <v>0</v>
      </c>
      <c r="R4653" s="822"/>
      <c r="S4653" s="827">
        <v>0</v>
      </c>
      <c r="T4653" s="826"/>
      <c r="U4653" s="828">
        <v>0</v>
      </c>
    </row>
    <row r="4654" spans="1:21" ht="14.45" customHeight="1" x14ac:dyDescent="0.2">
      <c r="A4654" s="821">
        <v>21</v>
      </c>
      <c r="B4654" s="822" t="s">
        <v>3465</v>
      </c>
      <c r="C4654" s="822" t="s">
        <v>3473</v>
      </c>
      <c r="D4654" s="823" t="s">
        <v>6114</v>
      </c>
      <c r="E4654" s="824" t="s">
        <v>3514</v>
      </c>
      <c r="F4654" s="822" t="s">
        <v>3466</v>
      </c>
      <c r="G4654" s="822" t="s">
        <v>3534</v>
      </c>
      <c r="H4654" s="822" t="s">
        <v>329</v>
      </c>
      <c r="I4654" s="822" t="s">
        <v>3983</v>
      </c>
      <c r="J4654" s="822" t="s">
        <v>1343</v>
      </c>
      <c r="K4654" s="822" t="s">
        <v>1344</v>
      </c>
      <c r="L4654" s="825">
        <v>453.18</v>
      </c>
      <c r="M4654" s="825">
        <v>7704.0599999999995</v>
      </c>
      <c r="N4654" s="822">
        <v>17</v>
      </c>
      <c r="O4654" s="826">
        <v>4.5</v>
      </c>
      <c r="P4654" s="825">
        <v>6797.7</v>
      </c>
      <c r="Q4654" s="827">
        <v>0.88235294117647067</v>
      </c>
      <c r="R4654" s="822">
        <v>15</v>
      </c>
      <c r="S4654" s="827">
        <v>0.88235294117647056</v>
      </c>
      <c r="T4654" s="826">
        <v>3.5</v>
      </c>
      <c r="U4654" s="828">
        <v>0.77777777777777779</v>
      </c>
    </row>
    <row r="4655" spans="1:21" ht="14.45" customHeight="1" x14ac:dyDescent="0.2">
      <c r="A4655" s="821">
        <v>21</v>
      </c>
      <c r="B4655" s="822" t="s">
        <v>3465</v>
      </c>
      <c r="C4655" s="822" t="s">
        <v>3473</v>
      </c>
      <c r="D4655" s="823" t="s">
        <v>6114</v>
      </c>
      <c r="E4655" s="824" t="s">
        <v>3514</v>
      </c>
      <c r="F4655" s="822" t="s">
        <v>3466</v>
      </c>
      <c r="G4655" s="822" t="s">
        <v>3534</v>
      </c>
      <c r="H4655" s="822" t="s">
        <v>329</v>
      </c>
      <c r="I4655" s="822" t="s">
        <v>3535</v>
      </c>
      <c r="J4655" s="822" t="s">
        <v>1343</v>
      </c>
      <c r="K4655" s="822" t="s">
        <v>1344</v>
      </c>
      <c r="L4655" s="825">
        <v>453.18</v>
      </c>
      <c r="M4655" s="825">
        <v>4531.8</v>
      </c>
      <c r="N4655" s="822">
        <v>10</v>
      </c>
      <c r="O4655" s="826">
        <v>2.5</v>
      </c>
      <c r="P4655" s="825">
        <v>3625.44</v>
      </c>
      <c r="Q4655" s="827">
        <v>0.79999999999999993</v>
      </c>
      <c r="R4655" s="822">
        <v>8</v>
      </c>
      <c r="S4655" s="827">
        <v>0.8</v>
      </c>
      <c r="T4655" s="826">
        <v>2</v>
      </c>
      <c r="U4655" s="828">
        <v>0.8</v>
      </c>
    </row>
    <row r="4656" spans="1:21" ht="14.45" customHeight="1" x14ac:dyDescent="0.2">
      <c r="A4656" s="821">
        <v>21</v>
      </c>
      <c r="B4656" s="822" t="s">
        <v>3465</v>
      </c>
      <c r="C4656" s="822" t="s">
        <v>3473</v>
      </c>
      <c r="D4656" s="823" t="s">
        <v>6114</v>
      </c>
      <c r="E4656" s="824" t="s">
        <v>3514</v>
      </c>
      <c r="F4656" s="822" t="s">
        <v>3466</v>
      </c>
      <c r="G4656" s="822" t="s">
        <v>3563</v>
      </c>
      <c r="H4656" s="822" t="s">
        <v>662</v>
      </c>
      <c r="I4656" s="822" t="s">
        <v>3179</v>
      </c>
      <c r="J4656" s="822" t="s">
        <v>841</v>
      </c>
      <c r="K4656" s="822" t="s">
        <v>3180</v>
      </c>
      <c r="L4656" s="825">
        <v>48.89</v>
      </c>
      <c r="M4656" s="825">
        <v>146.67000000000002</v>
      </c>
      <c r="N4656" s="822">
        <v>3</v>
      </c>
      <c r="O4656" s="826">
        <v>2</v>
      </c>
      <c r="P4656" s="825"/>
      <c r="Q4656" s="827">
        <v>0</v>
      </c>
      <c r="R4656" s="822"/>
      <c r="S4656" s="827">
        <v>0</v>
      </c>
      <c r="T4656" s="826"/>
      <c r="U4656" s="828">
        <v>0</v>
      </c>
    </row>
    <row r="4657" spans="1:21" ht="14.45" customHeight="1" x14ac:dyDescent="0.2">
      <c r="A4657" s="821">
        <v>21</v>
      </c>
      <c r="B4657" s="822" t="s">
        <v>3465</v>
      </c>
      <c r="C4657" s="822" t="s">
        <v>3473</v>
      </c>
      <c r="D4657" s="823" t="s">
        <v>6114</v>
      </c>
      <c r="E4657" s="824" t="s">
        <v>3514</v>
      </c>
      <c r="F4657" s="822" t="s">
        <v>3466</v>
      </c>
      <c r="G4657" s="822" t="s">
        <v>3563</v>
      </c>
      <c r="H4657" s="822" t="s">
        <v>329</v>
      </c>
      <c r="I4657" s="822" t="s">
        <v>3569</v>
      </c>
      <c r="J4657" s="822" t="s">
        <v>841</v>
      </c>
      <c r="K4657" s="822" t="s">
        <v>842</v>
      </c>
      <c r="L4657" s="825">
        <v>97.76</v>
      </c>
      <c r="M4657" s="825">
        <v>195.52</v>
      </c>
      <c r="N4657" s="822">
        <v>2</v>
      </c>
      <c r="O4657" s="826">
        <v>1</v>
      </c>
      <c r="P4657" s="825">
        <v>195.52</v>
      </c>
      <c r="Q4657" s="827">
        <v>1</v>
      </c>
      <c r="R4657" s="822">
        <v>2</v>
      </c>
      <c r="S4657" s="827">
        <v>1</v>
      </c>
      <c r="T4657" s="826">
        <v>1</v>
      </c>
      <c r="U4657" s="828">
        <v>1</v>
      </c>
    </row>
    <row r="4658" spans="1:21" ht="14.45" customHeight="1" x14ac:dyDescent="0.2">
      <c r="A4658" s="821">
        <v>21</v>
      </c>
      <c r="B4658" s="822" t="s">
        <v>3465</v>
      </c>
      <c r="C4658" s="822" t="s">
        <v>3473</v>
      </c>
      <c r="D4658" s="823" t="s">
        <v>6114</v>
      </c>
      <c r="E4658" s="824" t="s">
        <v>3514</v>
      </c>
      <c r="F4658" s="822" t="s">
        <v>3466</v>
      </c>
      <c r="G4658" s="822" t="s">
        <v>4000</v>
      </c>
      <c r="H4658" s="822" t="s">
        <v>329</v>
      </c>
      <c r="I4658" s="822" t="s">
        <v>5435</v>
      </c>
      <c r="J4658" s="822" t="s">
        <v>4002</v>
      </c>
      <c r="K4658" s="822" t="s">
        <v>5436</v>
      </c>
      <c r="L4658" s="825">
        <v>72.88</v>
      </c>
      <c r="M4658" s="825">
        <v>72.88</v>
      </c>
      <c r="N4658" s="822">
        <v>1</v>
      </c>
      <c r="O4658" s="826">
        <v>1</v>
      </c>
      <c r="P4658" s="825">
        <v>72.88</v>
      </c>
      <c r="Q4658" s="827">
        <v>1</v>
      </c>
      <c r="R4658" s="822">
        <v>1</v>
      </c>
      <c r="S4658" s="827">
        <v>1</v>
      </c>
      <c r="T4658" s="826">
        <v>1</v>
      </c>
      <c r="U4658" s="828">
        <v>1</v>
      </c>
    </row>
    <row r="4659" spans="1:21" ht="14.45" customHeight="1" x14ac:dyDescent="0.2">
      <c r="A4659" s="821">
        <v>21</v>
      </c>
      <c r="B4659" s="822" t="s">
        <v>3465</v>
      </c>
      <c r="C4659" s="822" t="s">
        <v>3473</v>
      </c>
      <c r="D4659" s="823" t="s">
        <v>6114</v>
      </c>
      <c r="E4659" s="824" t="s">
        <v>3514</v>
      </c>
      <c r="F4659" s="822" t="s">
        <v>3466</v>
      </c>
      <c r="G4659" s="822" t="s">
        <v>3570</v>
      </c>
      <c r="H4659" s="822" t="s">
        <v>329</v>
      </c>
      <c r="I4659" s="822" t="s">
        <v>3571</v>
      </c>
      <c r="J4659" s="822" t="s">
        <v>695</v>
      </c>
      <c r="K4659" s="822" t="s">
        <v>3572</v>
      </c>
      <c r="L4659" s="825">
        <v>127.91</v>
      </c>
      <c r="M4659" s="825">
        <v>767.46</v>
      </c>
      <c r="N4659" s="822">
        <v>6</v>
      </c>
      <c r="O4659" s="826">
        <v>2.5</v>
      </c>
      <c r="P4659" s="825">
        <v>511.64</v>
      </c>
      <c r="Q4659" s="827">
        <v>0.66666666666666663</v>
      </c>
      <c r="R4659" s="822">
        <v>4</v>
      </c>
      <c r="S4659" s="827">
        <v>0.66666666666666663</v>
      </c>
      <c r="T4659" s="826">
        <v>1.5</v>
      </c>
      <c r="U4659" s="828">
        <v>0.6</v>
      </c>
    </row>
    <row r="4660" spans="1:21" ht="14.45" customHeight="1" x14ac:dyDescent="0.2">
      <c r="A4660" s="821">
        <v>21</v>
      </c>
      <c r="B4660" s="822" t="s">
        <v>3465</v>
      </c>
      <c r="C4660" s="822" t="s">
        <v>3473</v>
      </c>
      <c r="D4660" s="823" t="s">
        <v>6114</v>
      </c>
      <c r="E4660" s="824" t="s">
        <v>3514</v>
      </c>
      <c r="F4660" s="822" t="s">
        <v>3466</v>
      </c>
      <c r="G4660" s="822" t="s">
        <v>4006</v>
      </c>
      <c r="H4660" s="822" t="s">
        <v>662</v>
      </c>
      <c r="I4660" s="822" t="s">
        <v>2841</v>
      </c>
      <c r="J4660" s="822" t="s">
        <v>2842</v>
      </c>
      <c r="K4660" s="822" t="s">
        <v>2843</v>
      </c>
      <c r="L4660" s="825">
        <v>21.92</v>
      </c>
      <c r="M4660" s="825">
        <v>15760.480000000036</v>
      </c>
      <c r="N4660" s="822">
        <v>719</v>
      </c>
      <c r="O4660" s="826">
        <v>197</v>
      </c>
      <c r="P4660" s="825">
        <v>12888.960000000036</v>
      </c>
      <c r="Q4660" s="827">
        <v>0.81780250347705186</v>
      </c>
      <c r="R4660" s="822">
        <v>588</v>
      </c>
      <c r="S4660" s="827">
        <v>0.81780250347705141</v>
      </c>
      <c r="T4660" s="826">
        <v>158</v>
      </c>
      <c r="U4660" s="828">
        <v>0.80203045685279184</v>
      </c>
    </row>
    <row r="4661" spans="1:21" ht="14.45" customHeight="1" x14ac:dyDescent="0.2">
      <c r="A4661" s="821">
        <v>21</v>
      </c>
      <c r="B4661" s="822" t="s">
        <v>3465</v>
      </c>
      <c r="C4661" s="822" t="s">
        <v>3473</v>
      </c>
      <c r="D4661" s="823" t="s">
        <v>6114</v>
      </c>
      <c r="E4661" s="824" t="s">
        <v>3514</v>
      </c>
      <c r="F4661" s="822" t="s">
        <v>3466</v>
      </c>
      <c r="G4661" s="822" t="s">
        <v>4006</v>
      </c>
      <c r="H4661" s="822" t="s">
        <v>662</v>
      </c>
      <c r="I4661" s="822" t="s">
        <v>2844</v>
      </c>
      <c r="J4661" s="822" t="s">
        <v>2842</v>
      </c>
      <c r="K4661" s="822" t="s">
        <v>2845</v>
      </c>
      <c r="L4661" s="825">
        <v>87.67</v>
      </c>
      <c r="M4661" s="825">
        <v>526.02</v>
      </c>
      <c r="N4661" s="822">
        <v>6</v>
      </c>
      <c r="O4661" s="826">
        <v>3</v>
      </c>
      <c r="P4661" s="825">
        <v>526.02</v>
      </c>
      <c r="Q4661" s="827">
        <v>1</v>
      </c>
      <c r="R4661" s="822">
        <v>6</v>
      </c>
      <c r="S4661" s="827">
        <v>1</v>
      </c>
      <c r="T4661" s="826">
        <v>3</v>
      </c>
      <c r="U4661" s="828">
        <v>1</v>
      </c>
    </row>
    <row r="4662" spans="1:21" ht="14.45" customHeight="1" x14ac:dyDescent="0.2">
      <c r="A4662" s="821">
        <v>21</v>
      </c>
      <c r="B4662" s="822" t="s">
        <v>3465</v>
      </c>
      <c r="C4662" s="822" t="s">
        <v>3473</v>
      </c>
      <c r="D4662" s="823" t="s">
        <v>6114</v>
      </c>
      <c r="E4662" s="824" t="s">
        <v>3514</v>
      </c>
      <c r="F4662" s="822" t="s">
        <v>3466</v>
      </c>
      <c r="G4662" s="822" t="s">
        <v>4006</v>
      </c>
      <c r="H4662" s="822" t="s">
        <v>329</v>
      </c>
      <c r="I4662" s="822" t="s">
        <v>4449</v>
      </c>
      <c r="J4662" s="822" t="s">
        <v>4008</v>
      </c>
      <c r="K4662" s="822" t="s">
        <v>2843</v>
      </c>
      <c r="L4662" s="825">
        <v>21.92</v>
      </c>
      <c r="M4662" s="825">
        <v>65.760000000000005</v>
      </c>
      <c r="N4662" s="822">
        <v>3</v>
      </c>
      <c r="O4662" s="826">
        <v>0.5</v>
      </c>
      <c r="P4662" s="825">
        <v>65.760000000000005</v>
      </c>
      <c r="Q4662" s="827">
        <v>1</v>
      </c>
      <c r="R4662" s="822">
        <v>3</v>
      </c>
      <c r="S4662" s="827">
        <v>1</v>
      </c>
      <c r="T4662" s="826">
        <v>0.5</v>
      </c>
      <c r="U4662" s="828">
        <v>1</v>
      </c>
    </row>
    <row r="4663" spans="1:21" ht="14.45" customHeight="1" x14ac:dyDescent="0.2">
      <c r="A4663" s="821">
        <v>21</v>
      </c>
      <c r="B4663" s="822" t="s">
        <v>3465</v>
      </c>
      <c r="C4663" s="822" t="s">
        <v>3473</v>
      </c>
      <c r="D4663" s="823" t="s">
        <v>6114</v>
      </c>
      <c r="E4663" s="824" t="s">
        <v>3514</v>
      </c>
      <c r="F4663" s="822" t="s">
        <v>3466</v>
      </c>
      <c r="G4663" s="822" t="s">
        <v>5110</v>
      </c>
      <c r="H4663" s="822" t="s">
        <v>662</v>
      </c>
      <c r="I4663" s="822" t="s">
        <v>5111</v>
      </c>
      <c r="J4663" s="822" t="s">
        <v>5112</v>
      </c>
      <c r="K4663" s="822" t="s">
        <v>1119</v>
      </c>
      <c r="L4663" s="825">
        <v>439.98</v>
      </c>
      <c r="M4663" s="825">
        <v>439.98</v>
      </c>
      <c r="N4663" s="822">
        <v>1</v>
      </c>
      <c r="O4663" s="826">
        <v>1</v>
      </c>
      <c r="P4663" s="825">
        <v>439.98</v>
      </c>
      <c r="Q4663" s="827">
        <v>1</v>
      </c>
      <c r="R4663" s="822">
        <v>1</v>
      </c>
      <c r="S4663" s="827">
        <v>1</v>
      </c>
      <c r="T4663" s="826">
        <v>1</v>
      </c>
      <c r="U4663" s="828">
        <v>1</v>
      </c>
    </row>
    <row r="4664" spans="1:21" ht="14.45" customHeight="1" x14ac:dyDescent="0.2">
      <c r="A4664" s="821">
        <v>21</v>
      </c>
      <c r="B4664" s="822" t="s">
        <v>3465</v>
      </c>
      <c r="C4664" s="822" t="s">
        <v>3473</v>
      </c>
      <c r="D4664" s="823" t="s">
        <v>6114</v>
      </c>
      <c r="E4664" s="824" t="s">
        <v>3514</v>
      </c>
      <c r="F4664" s="822" t="s">
        <v>3466</v>
      </c>
      <c r="G4664" s="822" t="s">
        <v>5110</v>
      </c>
      <c r="H4664" s="822" t="s">
        <v>662</v>
      </c>
      <c r="I4664" s="822" t="s">
        <v>6045</v>
      </c>
      <c r="J4664" s="822" t="s">
        <v>5112</v>
      </c>
      <c r="K4664" s="822" t="s">
        <v>1468</v>
      </c>
      <c r="L4664" s="825">
        <v>132</v>
      </c>
      <c r="M4664" s="825">
        <v>792</v>
      </c>
      <c r="N4664" s="822">
        <v>6</v>
      </c>
      <c r="O4664" s="826">
        <v>1</v>
      </c>
      <c r="P4664" s="825">
        <v>792</v>
      </c>
      <c r="Q4664" s="827">
        <v>1</v>
      </c>
      <c r="R4664" s="822">
        <v>6</v>
      </c>
      <c r="S4664" s="827">
        <v>1</v>
      </c>
      <c r="T4664" s="826">
        <v>1</v>
      </c>
      <c r="U4664" s="828">
        <v>1</v>
      </c>
    </row>
    <row r="4665" spans="1:21" ht="14.45" customHeight="1" x14ac:dyDescent="0.2">
      <c r="A4665" s="821">
        <v>21</v>
      </c>
      <c r="B4665" s="822" t="s">
        <v>3465</v>
      </c>
      <c r="C4665" s="822" t="s">
        <v>3473</v>
      </c>
      <c r="D4665" s="823" t="s">
        <v>6114</v>
      </c>
      <c r="E4665" s="824" t="s">
        <v>3514</v>
      </c>
      <c r="F4665" s="822" t="s">
        <v>3466</v>
      </c>
      <c r="G4665" s="822" t="s">
        <v>4468</v>
      </c>
      <c r="H4665" s="822" t="s">
        <v>329</v>
      </c>
      <c r="I4665" s="822" t="s">
        <v>5178</v>
      </c>
      <c r="J4665" s="822" t="s">
        <v>2206</v>
      </c>
      <c r="K4665" s="822" t="s">
        <v>5179</v>
      </c>
      <c r="L4665" s="825">
        <v>140.97</v>
      </c>
      <c r="M4665" s="825">
        <v>422.90999999999997</v>
      </c>
      <c r="N4665" s="822">
        <v>3</v>
      </c>
      <c r="O4665" s="826">
        <v>2.5</v>
      </c>
      <c r="P4665" s="825">
        <v>140.97</v>
      </c>
      <c r="Q4665" s="827">
        <v>0.33333333333333337</v>
      </c>
      <c r="R4665" s="822">
        <v>1</v>
      </c>
      <c r="S4665" s="827">
        <v>0.33333333333333331</v>
      </c>
      <c r="T4665" s="826">
        <v>1</v>
      </c>
      <c r="U4665" s="828">
        <v>0.4</v>
      </c>
    </row>
    <row r="4666" spans="1:21" ht="14.45" customHeight="1" x14ac:dyDescent="0.2">
      <c r="A4666" s="821">
        <v>21</v>
      </c>
      <c r="B4666" s="822" t="s">
        <v>3465</v>
      </c>
      <c r="C4666" s="822" t="s">
        <v>3473</v>
      </c>
      <c r="D4666" s="823" t="s">
        <v>6114</v>
      </c>
      <c r="E4666" s="824" t="s">
        <v>3514</v>
      </c>
      <c r="F4666" s="822" t="s">
        <v>3466</v>
      </c>
      <c r="G4666" s="822" t="s">
        <v>3578</v>
      </c>
      <c r="H4666" s="822" t="s">
        <v>662</v>
      </c>
      <c r="I4666" s="822" t="s">
        <v>3032</v>
      </c>
      <c r="J4666" s="822" t="s">
        <v>1338</v>
      </c>
      <c r="K4666" s="822" t="s">
        <v>1340</v>
      </c>
      <c r="L4666" s="825">
        <v>0</v>
      </c>
      <c r="M4666" s="825">
        <v>0</v>
      </c>
      <c r="N4666" s="822">
        <v>9</v>
      </c>
      <c r="O4666" s="826">
        <v>2.5</v>
      </c>
      <c r="P4666" s="825">
        <v>0</v>
      </c>
      <c r="Q4666" s="827"/>
      <c r="R4666" s="822">
        <v>9</v>
      </c>
      <c r="S4666" s="827">
        <v>1</v>
      </c>
      <c r="T4666" s="826">
        <v>2.5</v>
      </c>
      <c r="U4666" s="828">
        <v>1</v>
      </c>
    </row>
    <row r="4667" spans="1:21" ht="14.45" customHeight="1" x14ac:dyDescent="0.2">
      <c r="A4667" s="821">
        <v>21</v>
      </c>
      <c r="B4667" s="822" t="s">
        <v>3465</v>
      </c>
      <c r="C4667" s="822" t="s">
        <v>3473</v>
      </c>
      <c r="D4667" s="823" t="s">
        <v>6114</v>
      </c>
      <c r="E4667" s="824" t="s">
        <v>3514</v>
      </c>
      <c r="F4667" s="822" t="s">
        <v>3466</v>
      </c>
      <c r="G4667" s="822" t="s">
        <v>4057</v>
      </c>
      <c r="H4667" s="822" t="s">
        <v>329</v>
      </c>
      <c r="I4667" s="822" t="s">
        <v>6046</v>
      </c>
      <c r="J4667" s="822" t="s">
        <v>6047</v>
      </c>
      <c r="K4667" s="822" t="s">
        <v>6048</v>
      </c>
      <c r="L4667" s="825">
        <v>42.54</v>
      </c>
      <c r="M4667" s="825">
        <v>42.54</v>
      </c>
      <c r="N4667" s="822">
        <v>1</v>
      </c>
      <c r="O4667" s="826">
        <v>0.5</v>
      </c>
      <c r="P4667" s="825"/>
      <c r="Q4667" s="827">
        <v>0</v>
      </c>
      <c r="R4667" s="822"/>
      <c r="S4667" s="827">
        <v>0</v>
      </c>
      <c r="T4667" s="826"/>
      <c r="U4667" s="828">
        <v>0</v>
      </c>
    </row>
    <row r="4668" spans="1:21" ht="14.45" customHeight="1" x14ac:dyDescent="0.2">
      <c r="A4668" s="821">
        <v>21</v>
      </c>
      <c r="B4668" s="822" t="s">
        <v>3465</v>
      </c>
      <c r="C4668" s="822" t="s">
        <v>3473</v>
      </c>
      <c r="D4668" s="823" t="s">
        <v>6114</v>
      </c>
      <c r="E4668" s="824" t="s">
        <v>3514</v>
      </c>
      <c r="F4668" s="822" t="s">
        <v>3466</v>
      </c>
      <c r="G4668" s="822" t="s">
        <v>4060</v>
      </c>
      <c r="H4668" s="822" t="s">
        <v>662</v>
      </c>
      <c r="I4668" s="822" t="s">
        <v>4061</v>
      </c>
      <c r="J4668" s="822" t="s">
        <v>4062</v>
      </c>
      <c r="K4668" s="822" t="s">
        <v>768</v>
      </c>
      <c r="L4668" s="825">
        <v>502.31</v>
      </c>
      <c r="M4668" s="825">
        <v>502.31</v>
      </c>
      <c r="N4668" s="822">
        <v>1</v>
      </c>
      <c r="O4668" s="826">
        <v>1</v>
      </c>
      <c r="P4668" s="825">
        <v>502.31</v>
      </c>
      <c r="Q4668" s="827">
        <v>1</v>
      </c>
      <c r="R4668" s="822">
        <v>1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21</v>
      </c>
      <c r="B4669" s="822" t="s">
        <v>3465</v>
      </c>
      <c r="C4669" s="822" t="s">
        <v>3473</v>
      </c>
      <c r="D4669" s="823" t="s">
        <v>6114</v>
      </c>
      <c r="E4669" s="824" t="s">
        <v>3514</v>
      </c>
      <c r="F4669" s="822" t="s">
        <v>3466</v>
      </c>
      <c r="G4669" s="822" t="s">
        <v>4060</v>
      </c>
      <c r="H4669" s="822" t="s">
        <v>329</v>
      </c>
      <c r="I4669" s="822" t="s">
        <v>6049</v>
      </c>
      <c r="J4669" s="822" t="s">
        <v>4060</v>
      </c>
      <c r="K4669" s="822" t="s">
        <v>3115</v>
      </c>
      <c r="L4669" s="825">
        <v>75.349999999999994</v>
      </c>
      <c r="M4669" s="825">
        <v>75.349999999999994</v>
      </c>
      <c r="N4669" s="822">
        <v>1</v>
      </c>
      <c r="O4669" s="826">
        <v>1</v>
      </c>
      <c r="P4669" s="825"/>
      <c r="Q4669" s="827">
        <v>0</v>
      </c>
      <c r="R4669" s="822"/>
      <c r="S4669" s="827">
        <v>0</v>
      </c>
      <c r="T4669" s="826"/>
      <c r="U4669" s="828">
        <v>0</v>
      </c>
    </row>
    <row r="4670" spans="1:21" ht="14.45" customHeight="1" x14ac:dyDescent="0.2">
      <c r="A4670" s="821">
        <v>21</v>
      </c>
      <c r="B4670" s="822" t="s">
        <v>3465</v>
      </c>
      <c r="C4670" s="822" t="s">
        <v>3473</v>
      </c>
      <c r="D4670" s="823" t="s">
        <v>6114</v>
      </c>
      <c r="E4670" s="824" t="s">
        <v>3514</v>
      </c>
      <c r="F4670" s="822" t="s">
        <v>3466</v>
      </c>
      <c r="G4670" s="822" t="s">
        <v>4063</v>
      </c>
      <c r="H4670" s="822" t="s">
        <v>329</v>
      </c>
      <c r="I4670" s="822" t="s">
        <v>6050</v>
      </c>
      <c r="J4670" s="822" t="s">
        <v>6051</v>
      </c>
      <c r="K4670" s="822" t="s">
        <v>6052</v>
      </c>
      <c r="L4670" s="825">
        <v>44.86</v>
      </c>
      <c r="M4670" s="825">
        <v>89.72</v>
      </c>
      <c r="N4670" s="822">
        <v>2</v>
      </c>
      <c r="O4670" s="826">
        <v>1</v>
      </c>
      <c r="P4670" s="825">
        <v>89.72</v>
      </c>
      <c r="Q4670" s="827">
        <v>1</v>
      </c>
      <c r="R4670" s="822">
        <v>2</v>
      </c>
      <c r="S4670" s="827">
        <v>1</v>
      </c>
      <c r="T4670" s="826">
        <v>1</v>
      </c>
      <c r="U4670" s="828">
        <v>1</v>
      </c>
    </row>
    <row r="4671" spans="1:21" ht="14.45" customHeight="1" x14ac:dyDescent="0.2">
      <c r="A4671" s="821">
        <v>21</v>
      </c>
      <c r="B4671" s="822" t="s">
        <v>3465</v>
      </c>
      <c r="C4671" s="822" t="s">
        <v>3473</v>
      </c>
      <c r="D4671" s="823" t="s">
        <v>6114</v>
      </c>
      <c r="E4671" s="824" t="s">
        <v>3514</v>
      </c>
      <c r="F4671" s="822" t="s">
        <v>3466</v>
      </c>
      <c r="G4671" s="822" t="s">
        <v>4106</v>
      </c>
      <c r="H4671" s="822" t="s">
        <v>329</v>
      </c>
      <c r="I4671" s="822" t="s">
        <v>4109</v>
      </c>
      <c r="J4671" s="822" t="s">
        <v>1572</v>
      </c>
      <c r="K4671" s="822" t="s">
        <v>4110</v>
      </c>
      <c r="L4671" s="825">
        <v>197.99</v>
      </c>
      <c r="M4671" s="825">
        <v>395.98</v>
      </c>
      <c r="N4671" s="822">
        <v>2</v>
      </c>
      <c r="O4671" s="826">
        <v>1.5</v>
      </c>
      <c r="P4671" s="825">
        <v>197.99</v>
      </c>
      <c r="Q4671" s="827">
        <v>0.5</v>
      </c>
      <c r="R4671" s="822">
        <v>1</v>
      </c>
      <c r="S4671" s="827">
        <v>0.5</v>
      </c>
      <c r="T4671" s="826">
        <v>0.5</v>
      </c>
      <c r="U4671" s="828">
        <v>0.33333333333333331</v>
      </c>
    </row>
    <row r="4672" spans="1:21" ht="14.45" customHeight="1" x14ac:dyDescent="0.2">
      <c r="A4672" s="821">
        <v>21</v>
      </c>
      <c r="B4672" s="822" t="s">
        <v>3465</v>
      </c>
      <c r="C4672" s="822" t="s">
        <v>3473</v>
      </c>
      <c r="D4672" s="823" t="s">
        <v>6114</v>
      </c>
      <c r="E4672" s="824" t="s">
        <v>3514</v>
      </c>
      <c r="F4672" s="822" t="s">
        <v>3466</v>
      </c>
      <c r="G4672" s="822" t="s">
        <v>6053</v>
      </c>
      <c r="H4672" s="822" t="s">
        <v>329</v>
      </c>
      <c r="I4672" s="822" t="s">
        <v>6054</v>
      </c>
      <c r="J4672" s="822" t="s">
        <v>6055</v>
      </c>
      <c r="K4672" s="822" t="s">
        <v>6056</v>
      </c>
      <c r="L4672" s="825">
        <v>112.35</v>
      </c>
      <c r="M4672" s="825">
        <v>224.7</v>
      </c>
      <c r="N4672" s="822">
        <v>2</v>
      </c>
      <c r="O4672" s="826">
        <v>1</v>
      </c>
      <c r="P4672" s="825">
        <v>224.7</v>
      </c>
      <c r="Q4672" s="827">
        <v>1</v>
      </c>
      <c r="R4672" s="822">
        <v>2</v>
      </c>
      <c r="S4672" s="827">
        <v>1</v>
      </c>
      <c r="T4672" s="826">
        <v>1</v>
      </c>
      <c r="U4672" s="828">
        <v>1</v>
      </c>
    </row>
    <row r="4673" spans="1:21" ht="14.45" customHeight="1" x14ac:dyDescent="0.2">
      <c r="A4673" s="821">
        <v>21</v>
      </c>
      <c r="B4673" s="822" t="s">
        <v>3465</v>
      </c>
      <c r="C4673" s="822" t="s">
        <v>3473</v>
      </c>
      <c r="D4673" s="823" t="s">
        <v>6114</v>
      </c>
      <c r="E4673" s="824" t="s">
        <v>3514</v>
      </c>
      <c r="F4673" s="822" t="s">
        <v>3466</v>
      </c>
      <c r="G4673" s="822" t="s">
        <v>4111</v>
      </c>
      <c r="H4673" s="822" t="s">
        <v>329</v>
      </c>
      <c r="I4673" s="822" t="s">
        <v>4112</v>
      </c>
      <c r="J4673" s="822" t="s">
        <v>797</v>
      </c>
      <c r="K4673" s="822" t="s">
        <v>798</v>
      </c>
      <c r="L4673" s="825">
        <v>311.02</v>
      </c>
      <c r="M4673" s="825">
        <v>311.02</v>
      </c>
      <c r="N4673" s="822">
        <v>1</v>
      </c>
      <c r="O4673" s="826">
        <v>0.5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21</v>
      </c>
      <c r="B4674" s="822" t="s">
        <v>3465</v>
      </c>
      <c r="C4674" s="822" t="s">
        <v>3473</v>
      </c>
      <c r="D4674" s="823" t="s">
        <v>6114</v>
      </c>
      <c r="E4674" s="824" t="s">
        <v>3514</v>
      </c>
      <c r="F4674" s="822" t="s">
        <v>3466</v>
      </c>
      <c r="G4674" s="822" t="s">
        <v>4111</v>
      </c>
      <c r="H4674" s="822" t="s">
        <v>329</v>
      </c>
      <c r="I4674" s="822" t="s">
        <v>4113</v>
      </c>
      <c r="J4674" s="822" t="s">
        <v>4114</v>
      </c>
      <c r="K4674" s="822" t="s">
        <v>4115</v>
      </c>
      <c r="L4674" s="825">
        <v>177.92</v>
      </c>
      <c r="M4674" s="825">
        <v>1067.52</v>
      </c>
      <c r="N4674" s="822">
        <v>6</v>
      </c>
      <c r="O4674" s="826">
        <v>4</v>
      </c>
      <c r="P4674" s="825">
        <v>533.76</v>
      </c>
      <c r="Q4674" s="827">
        <v>0.5</v>
      </c>
      <c r="R4674" s="822">
        <v>3</v>
      </c>
      <c r="S4674" s="827">
        <v>0.5</v>
      </c>
      <c r="T4674" s="826">
        <v>1.5</v>
      </c>
      <c r="U4674" s="828">
        <v>0.375</v>
      </c>
    </row>
    <row r="4675" spans="1:21" ht="14.45" customHeight="1" x14ac:dyDescent="0.2">
      <c r="A4675" s="821">
        <v>21</v>
      </c>
      <c r="B4675" s="822" t="s">
        <v>3465</v>
      </c>
      <c r="C4675" s="822" t="s">
        <v>3473</v>
      </c>
      <c r="D4675" s="823" t="s">
        <v>6114</v>
      </c>
      <c r="E4675" s="824" t="s">
        <v>3514</v>
      </c>
      <c r="F4675" s="822" t="s">
        <v>3466</v>
      </c>
      <c r="G4675" s="822" t="s">
        <v>4111</v>
      </c>
      <c r="H4675" s="822" t="s">
        <v>329</v>
      </c>
      <c r="I4675" s="822" t="s">
        <v>4116</v>
      </c>
      <c r="J4675" s="822" t="s">
        <v>4114</v>
      </c>
      <c r="K4675" s="822" t="s">
        <v>4117</v>
      </c>
      <c r="L4675" s="825">
        <v>387.73</v>
      </c>
      <c r="M4675" s="825">
        <v>12407.359999999995</v>
      </c>
      <c r="N4675" s="822">
        <v>32</v>
      </c>
      <c r="O4675" s="826">
        <v>27</v>
      </c>
      <c r="P4675" s="825">
        <v>8917.7899999999954</v>
      </c>
      <c r="Q4675" s="827">
        <v>0.71874999999999989</v>
      </c>
      <c r="R4675" s="822">
        <v>23</v>
      </c>
      <c r="S4675" s="827">
        <v>0.71875</v>
      </c>
      <c r="T4675" s="826">
        <v>19.5</v>
      </c>
      <c r="U4675" s="828">
        <v>0.72222222222222221</v>
      </c>
    </row>
    <row r="4676" spans="1:21" ht="14.45" customHeight="1" x14ac:dyDescent="0.2">
      <c r="A4676" s="821">
        <v>21</v>
      </c>
      <c r="B4676" s="822" t="s">
        <v>3465</v>
      </c>
      <c r="C4676" s="822" t="s">
        <v>3473</v>
      </c>
      <c r="D4676" s="823" t="s">
        <v>6114</v>
      </c>
      <c r="E4676" s="824" t="s">
        <v>3514</v>
      </c>
      <c r="F4676" s="822" t="s">
        <v>3466</v>
      </c>
      <c r="G4676" s="822" t="s">
        <v>4111</v>
      </c>
      <c r="H4676" s="822" t="s">
        <v>329</v>
      </c>
      <c r="I4676" s="822" t="s">
        <v>4123</v>
      </c>
      <c r="J4676" s="822" t="s">
        <v>797</v>
      </c>
      <c r="K4676" s="822" t="s">
        <v>799</v>
      </c>
      <c r="L4676" s="825">
        <v>477.11</v>
      </c>
      <c r="M4676" s="825">
        <v>477.11</v>
      </c>
      <c r="N4676" s="822">
        <v>1</v>
      </c>
      <c r="O4676" s="826">
        <v>1</v>
      </c>
      <c r="P4676" s="825">
        <v>477.11</v>
      </c>
      <c r="Q4676" s="827">
        <v>1</v>
      </c>
      <c r="R4676" s="822">
        <v>1</v>
      </c>
      <c r="S4676" s="827">
        <v>1</v>
      </c>
      <c r="T4676" s="826">
        <v>1</v>
      </c>
      <c r="U4676" s="828">
        <v>1</v>
      </c>
    </row>
    <row r="4677" spans="1:21" ht="14.45" customHeight="1" x14ac:dyDescent="0.2">
      <c r="A4677" s="821">
        <v>21</v>
      </c>
      <c r="B4677" s="822" t="s">
        <v>3465</v>
      </c>
      <c r="C4677" s="822" t="s">
        <v>3473</v>
      </c>
      <c r="D4677" s="823" t="s">
        <v>6114</v>
      </c>
      <c r="E4677" s="824" t="s">
        <v>3514</v>
      </c>
      <c r="F4677" s="822" t="s">
        <v>3466</v>
      </c>
      <c r="G4677" s="822" t="s">
        <v>4111</v>
      </c>
      <c r="H4677" s="822" t="s">
        <v>329</v>
      </c>
      <c r="I4677" s="822" t="s">
        <v>4124</v>
      </c>
      <c r="J4677" s="822" t="s">
        <v>797</v>
      </c>
      <c r="K4677" s="822" t="s">
        <v>798</v>
      </c>
      <c r="L4677" s="825">
        <v>311.02</v>
      </c>
      <c r="M4677" s="825">
        <v>311.02</v>
      </c>
      <c r="N4677" s="822">
        <v>1</v>
      </c>
      <c r="O4677" s="826">
        <v>1</v>
      </c>
      <c r="P4677" s="825"/>
      <c r="Q4677" s="827">
        <v>0</v>
      </c>
      <c r="R4677" s="822"/>
      <c r="S4677" s="827">
        <v>0</v>
      </c>
      <c r="T4677" s="826"/>
      <c r="U4677" s="828">
        <v>0</v>
      </c>
    </row>
    <row r="4678" spans="1:21" ht="14.45" customHeight="1" x14ac:dyDescent="0.2">
      <c r="A4678" s="821">
        <v>21</v>
      </c>
      <c r="B4678" s="822" t="s">
        <v>3465</v>
      </c>
      <c r="C4678" s="822" t="s">
        <v>3473</v>
      </c>
      <c r="D4678" s="823" t="s">
        <v>6114</v>
      </c>
      <c r="E4678" s="824" t="s">
        <v>3514</v>
      </c>
      <c r="F4678" s="822" t="s">
        <v>3466</v>
      </c>
      <c r="G4678" s="822" t="s">
        <v>4126</v>
      </c>
      <c r="H4678" s="822" t="s">
        <v>662</v>
      </c>
      <c r="I4678" s="822" t="s">
        <v>3315</v>
      </c>
      <c r="J4678" s="822" t="s">
        <v>1635</v>
      </c>
      <c r="K4678" s="822" t="s">
        <v>3316</v>
      </c>
      <c r="L4678" s="825">
        <v>0</v>
      </c>
      <c r="M4678" s="825">
        <v>0</v>
      </c>
      <c r="N4678" s="822">
        <v>2</v>
      </c>
      <c r="O4678" s="826">
        <v>1</v>
      </c>
      <c r="P4678" s="825">
        <v>0</v>
      </c>
      <c r="Q4678" s="827"/>
      <c r="R4678" s="822">
        <v>1</v>
      </c>
      <c r="S4678" s="827">
        <v>0.5</v>
      </c>
      <c r="T4678" s="826">
        <v>0.5</v>
      </c>
      <c r="U4678" s="828">
        <v>0.5</v>
      </c>
    </row>
    <row r="4679" spans="1:21" ht="14.45" customHeight="1" x14ac:dyDescent="0.2">
      <c r="A4679" s="821">
        <v>21</v>
      </c>
      <c r="B4679" s="822" t="s">
        <v>3465</v>
      </c>
      <c r="C4679" s="822" t="s">
        <v>3473</v>
      </c>
      <c r="D4679" s="823" t="s">
        <v>6114</v>
      </c>
      <c r="E4679" s="824" t="s">
        <v>3514</v>
      </c>
      <c r="F4679" s="822" t="s">
        <v>3466</v>
      </c>
      <c r="G4679" s="822" t="s">
        <v>4126</v>
      </c>
      <c r="H4679" s="822" t="s">
        <v>662</v>
      </c>
      <c r="I4679" s="822" t="s">
        <v>3086</v>
      </c>
      <c r="J4679" s="822" t="s">
        <v>1635</v>
      </c>
      <c r="K4679" s="822" t="s">
        <v>3087</v>
      </c>
      <c r="L4679" s="825">
        <v>0</v>
      </c>
      <c r="M4679" s="825">
        <v>0</v>
      </c>
      <c r="N4679" s="822">
        <v>4</v>
      </c>
      <c r="O4679" s="826">
        <v>3</v>
      </c>
      <c r="P4679" s="825">
        <v>0</v>
      </c>
      <c r="Q4679" s="827"/>
      <c r="R4679" s="822">
        <v>4</v>
      </c>
      <c r="S4679" s="827">
        <v>1</v>
      </c>
      <c r="T4679" s="826">
        <v>3</v>
      </c>
      <c r="U4679" s="828">
        <v>1</v>
      </c>
    </row>
    <row r="4680" spans="1:21" ht="14.45" customHeight="1" x14ac:dyDescent="0.2">
      <c r="A4680" s="821">
        <v>21</v>
      </c>
      <c r="B4680" s="822" t="s">
        <v>3465</v>
      </c>
      <c r="C4680" s="822" t="s">
        <v>3473</v>
      </c>
      <c r="D4680" s="823" t="s">
        <v>6114</v>
      </c>
      <c r="E4680" s="824" t="s">
        <v>3514</v>
      </c>
      <c r="F4680" s="822" t="s">
        <v>3466</v>
      </c>
      <c r="G4680" s="822" t="s">
        <v>4145</v>
      </c>
      <c r="H4680" s="822" t="s">
        <v>662</v>
      </c>
      <c r="I4680" s="822" t="s">
        <v>4146</v>
      </c>
      <c r="J4680" s="822" t="s">
        <v>3389</v>
      </c>
      <c r="K4680" s="822" t="s">
        <v>4147</v>
      </c>
      <c r="L4680" s="825">
        <v>11977.01</v>
      </c>
      <c r="M4680" s="825">
        <v>562919.4700000002</v>
      </c>
      <c r="N4680" s="822">
        <v>47</v>
      </c>
      <c r="O4680" s="826">
        <v>31</v>
      </c>
      <c r="P4680" s="825">
        <v>550942.4600000002</v>
      </c>
      <c r="Q4680" s="827">
        <v>0.97872340425531912</v>
      </c>
      <c r="R4680" s="822">
        <v>46</v>
      </c>
      <c r="S4680" s="827">
        <v>0.97872340425531912</v>
      </c>
      <c r="T4680" s="826">
        <v>30.5</v>
      </c>
      <c r="U4680" s="828">
        <v>0.9838709677419355</v>
      </c>
    </row>
    <row r="4681" spans="1:21" ht="14.45" customHeight="1" x14ac:dyDescent="0.2">
      <c r="A4681" s="821">
        <v>21</v>
      </c>
      <c r="B4681" s="822" t="s">
        <v>3465</v>
      </c>
      <c r="C4681" s="822" t="s">
        <v>3473</v>
      </c>
      <c r="D4681" s="823" t="s">
        <v>6114</v>
      </c>
      <c r="E4681" s="824" t="s">
        <v>3514</v>
      </c>
      <c r="F4681" s="822" t="s">
        <v>3466</v>
      </c>
      <c r="G4681" s="822" t="s">
        <v>3561</v>
      </c>
      <c r="H4681" s="822" t="s">
        <v>662</v>
      </c>
      <c r="I4681" s="822" t="s">
        <v>5356</v>
      </c>
      <c r="J4681" s="822" t="s">
        <v>4157</v>
      </c>
      <c r="K4681" s="822" t="s">
        <v>5357</v>
      </c>
      <c r="L4681" s="825">
        <v>50.32</v>
      </c>
      <c r="M4681" s="825">
        <v>100.64</v>
      </c>
      <c r="N4681" s="822">
        <v>2</v>
      </c>
      <c r="O4681" s="826">
        <v>0.5</v>
      </c>
      <c r="P4681" s="825">
        <v>100.64</v>
      </c>
      <c r="Q4681" s="827">
        <v>1</v>
      </c>
      <c r="R4681" s="822">
        <v>2</v>
      </c>
      <c r="S4681" s="827">
        <v>1</v>
      </c>
      <c r="T4681" s="826">
        <v>0.5</v>
      </c>
      <c r="U4681" s="828">
        <v>1</v>
      </c>
    </row>
    <row r="4682" spans="1:21" ht="14.45" customHeight="1" x14ac:dyDescent="0.2">
      <c r="A4682" s="821">
        <v>21</v>
      </c>
      <c r="B4682" s="822" t="s">
        <v>3465</v>
      </c>
      <c r="C4682" s="822" t="s">
        <v>3473</v>
      </c>
      <c r="D4682" s="823" t="s">
        <v>6114</v>
      </c>
      <c r="E4682" s="824" t="s">
        <v>3514</v>
      </c>
      <c r="F4682" s="822" t="s">
        <v>3466</v>
      </c>
      <c r="G4682" s="822" t="s">
        <v>3561</v>
      </c>
      <c r="H4682" s="822" t="s">
        <v>329</v>
      </c>
      <c r="I4682" s="822" t="s">
        <v>3562</v>
      </c>
      <c r="J4682" s="822" t="s">
        <v>1624</v>
      </c>
      <c r="K4682" s="822" t="s">
        <v>1626</v>
      </c>
      <c r="L4682" s="825">
        <v>50.32</v>
      </c>
      <c r="M4682" s="825">
        <v>301.92</v>
      </c>
      <c r="N4682" s="822">
        <v>6</v>
      </c>
      <c r="O4682" s="826">
        <v>3</v>
      </c>
      <c r="P4682" s="825">
        <v>201.28</v>
      </c>
      <c r="Q4682" s="827">
        <v>0.66666666666666663</v>
      </c>
      <c r="R4682" s="822">
        <v>4</v>
      </c>
      <c r="S4682" s="827">
        <v>0.66666666666666663</v>
      </c>
      <c r="T4682" s="826">
        <v>2</v>
      </c>
      <c r="U4682" s="828">
        <v>0.66666666666666663</v>
      </c>
    </row>
    <row r="4683" spans="1:21" ht="14.45" customHeight="1" x14ac:dyDescent="0.2">
      <c r="A4683" s="821">
        <v>21</v>
      </c>
      <c r="B4683" s="822" t="s">
        <v>3465</v>
      </c>
      <c r="C4683" s="822" t="s">
        <v>3473</v>
      </c>
      <c r="D4683" s="823" t="s">
        <v>6114</v>
      </c>
      <c r="E4683" s="824" t="s">
        <v>3514</v>
      </c>
      <c r="F4683" s="822" t="s">
        <v>3466</v>
      </c>
      <c r="G4683" s="822" t="s">
        <v>3561</v>
      </c>
      <c r="H4683" s="822" t="s">
        <v>329</v>
      </c>
      <c r="I4683" s="822" t="s">
        <v>4521</v>
      </c>
      <c r="J4683" s="822" t="s">
        <v>4522</v>
      </c>
      <c r="K4683" s="822" t="s">
        <v>4523</v>
      </c>
      <c r="L4683" s="825">
        <v>99.94</v>
      </c>
      <c r="M4683" s="825">
        <v>599.64</v>
      </c>
      <c r="N4683" s="822">
        <v>6</v>
      </c>
      <c r="O4683" s="826">
        <v>2</v>
      </c>
      <c r="P4683" s="825">
        <v>299.82</v>
      </c>
      <c r="Q4683" s="827">
        <v>0.5</v>
      </c>
      <c r="R4683" s="822">
        <v>3</v>
      </c>
      <c r="S4683" s="827">
        <v>0.5</v>
      </c>
      <c r="T4683" s="826">
        <v>1</v>
      </c>
      <c r="U4683" s="828">
        <v>0.5</v>
      </c>
    </row>
    <row r="4684" spans="1:21" ht="14.45" customHeight="1" x14ac:dyDescent="0.2">
      <c r="A4684" s="821">
        <v>21</v>
      </c>
      <c r="B4684" s="822" t="s">
        <v>3465</v>
      </c>
      <c r="C4684" s="822" t="s">
        <v>3473</v>
      </c>
      <c r="D4684" s="823" t="s">
        <v>6114</v>
      </c>
      <c r="E4684" s="824" t="s">
        <v>3514</v>
      </c>
      <c r="F4684" s="822" t="s">
        <v>3466</v>
      </c>
      <c r="G4684" s="822" t="s">
        <v>3561</v>
      </c>
      <c r="H4684" s="822" t="s">
        <v>329</v>
      </c>
      <c r="I4684" s="822" t="s">
        <v>4738</v>
      </c>
      <c r="J4684" s="822" t="s">
        <v>1624</v>
      </c>
      <c r="K4684" s="822" t="s">
        <v>4739</v>
      </c>
      <c r="L4684" s="825">
        <v>16.77</v>
      </c>
      <c r="M4684" s="825">
        <v>50.31</v>
      </c>
      <c r="N4684" s="822">
        <v>3</v>
      </c>
      <c r="O4684" s="826">
        <v>0.5</v>
      </c>
      <c r="P4684" s="825">
        <v>50.31</v>
      </c>
      <c r="Q4684" s="827">
        <v>1</v>
      </c>
      <c r="R4684" s="822">
        <v>3</v>
      </c>
      <c r="S4684" s="827">
        <v>1</v>
      </c>
      <c r="T4684" s="826">
        <v>0.5</v>
      </c>
      <c r="U4684" s="828">
        <v>1</v>
      </c>
    </row>
    <row r="4685" spans="1:21" ht="14.45" customHeight="1" x14ac:dyDescent="0.2">
      <c r="A4685" s="821">
        <v>21</v>
      </c>
      <c r="B4685" s="822" t="s">
        <v>3465</v>
      </c>
      <c r="C4685" s="822" t="s">
        <v>3473</v>
      </c>
      <c r="D4685" s="823" t="s">
        <v>6114</v>
      </c>
      <c r="E4685" s="824" t="s">
        <v>3514</v>
      </c>
      <c r="F4685" s="822" t="s">
        <v>3466</v>
      </c>
      <c r="G4685" s="822" t="s">
        <v>3561</v>
      </c>
      <c r="H4685" s="822" t="s">
        <v>329</v>
      </c>
      <c r="I4685" s="822" t="s">
        <v>5689</v>
      </c>
      <c r="J4685" s="822" t="s">
        <v>5690</v>
      </c>
      <c r="K4685" s="822" t="s">
        <v>5691</v>
      </c>
      <c r="L4685" s="825">
        <v>16.77</v>
      </c>
      <c r="M4685" s="825">
        <v>150.93</v>
      </c>
      <c r="N4685" s="822">
        <v>9</v>
      </c>
      <c r="O4685" s="826">
        <v>2.5</v>
      </c>
      <c r="P4685" s="825">
        <v>150.93</v>
      </c>
      <c r="Q4685" s="827">
        <v>1</v>
      </c>
      <c r="R4685" s="822">
        <v>9</v>
      </c>
      <c r="S4685" s="827">
        <v>1</v>
      </c>
      <c r="T4685" s="826">
        <v>2.5</v>
      </c>
      <c r="U4685" s="828">
        <v>1</v>
      </c>
    </row>
    <row r="4686" spans="1:21" ht="14.45" customHeight="1" x14ac:dyDescent="0.2">
      <c r="A4686" s="821">
        <v>21</v>
      </c>
      <c r="B4686" s="822" t="s">
        <v>3465</v>
      </c>
      <c r="C4686" s="822" t="s">
        <v>3473</v>
      </c>
      <c r="D4686" s="823" t="s">
        <v>6114</v>
      </c>
      <c r="E4686" s="824" t="s">
        <v>3514</v>
      </c>
      <c r="F4686" s="822" t="s">
        <v>3466</v>
      </c>
      <c r="G4686" s="822" t="s">
        <v>3564</v>
      </c>
      <c r="H4686" s="822" t="s">
        <v>329</v>
      </c>
      <c r="I4686" s="822" t="s">
        <v>3565</v>
      </c>
      <c r="J4686" s="822" t="s">
        <v>693</v>
      </c>
      <c r="K4686" s="822" t="s">
        <v>3566</v>
      </c>
      <c r="L4686" s="825">
        <v>2086.5500000000002</v>
      </c>
      <c r="M4686" s="825">
        <v>2086.5500000000002</v>
      </c>
      <c r="N4686" s="822">
        <v>1</v>
      </c>
      <c r="O4686" s="826">
        <v>0.5</v>
      </c>
      <c r="P4686" s="825">
        <v>2086.5500000000002</v>
      </c>
      <c r="Q4686" s="827">
        <v>1</v>
      </c>
      <c r="R4686" s="822">
        <v>1</v>
      </c>
      <c r="S4686" s="827">
        <v>1</v>
      </c>
      <c r="T4686" s="826">
        <v>0.5</v>
      </c>
      <c r="U4686" s="828">
        <v>1</v>
      </c>
    </row>
    <row r="4687" spans="1:21" ht="14.45" customHeight="1" x14ac:dyDescent="0.2">
      <c r="A4687" s="821">
        <v>21</v>
      </c>
      <c r="B4687" s="822" t="s">
        <v>3465</v>
      </c>
      <c r="C4687" s="822" t="s">
        <v>3473</v>
      </c>
      <c r="D4687" s="823" t="s">
        <v>6114</v>
      </c>
      <c r="E4687" s="824" t="s">
        <v>3514</v>
      </c>
      <c r="F4687" s="822" t="s">
        <v>3466</v>
      </c>
      <c r="G4687" s="822" t="s">
        <v>4169</v>
      </c>
      <c r="H4687" s="822" t="s">
        <v>662</v>
      </c>
      <c r="I4687" s="822" t="s">
        <v>2870</v>
      </c>
      <c r="J4687" s="822" t="s">
        <v>1722</v>
      </c>
      <c r="K4687" s="822" t="s">
        <v>2871</v>
      </c>
      <c r="L4687" s="825">
        <v>154.36000000000001</v>
      </c>
      <c r="M4687" s="825">
        <v>617.44000000000005</v>
      </c>
      <c r="N4687" s="822">
        <v>4</v>
      </c>
      <c r="O4687" s="826">
        <v>3</v>
      </c>
      <c r="P4687" s="825">
        <v>617.44000000000005</v>
      </c>
      <c r="Q4687" s="827">
        <v>1</v>
      </c>
      <c r="R4687" s="822">
        <v>4</v>
      </c>
      <c r="S4687" s="827">
        <v>1</v>
      </c>
      <c r="T4687" s="826">
        <v>3</v>
      </c>
      <c r="U4687" s="828">
        <v>1</v>
      </c>
    </row>
    <row r="4688" spans="1:21" ht="14.45" customHeight="1" x14ac:dyDescent="0.2">
      <c r="A4688" s="821">
        <v>21</v>
      </c>
      <c r="B4688" s="822" t="s">
        <v>3465</v>
      </c>
      <c r="C4688" s="822" t="s">
        <v>3473</v>
      </c>
      <c r="D4688" s="823" t="s">
        <v>6114</v>
      </c>
      <c r="E4688" s="824" t="s">
        <v>3514</v>
      </c>
      <c r="F4688" s="822" t="s">
        <v>3466</v>
      </c>
      <c r="G4688" s="822" t="s">
        <v>4172</v>
      </c>
      <c r="H4688" s="822" t="s">
        <v>329</v>
      </c>
      <c r="I4688" s="822" t="s">
        <v>4173</v>
      </c>
      <c r="J4688" s="822" t="s">
        <v>4174</v>
      </c>
      <c r="K4688" s="822" t="s">
        <v>1193</v>
      </c>
      <c r="L4688" s="825">
        <v>374.79</v>
      </c>
      <c r="M4688" s="825">
        <v>374.79</v>
      </c>
      <c r="N4688" s="822">
        <v>1</v>
      </c>
      <c r="O4688" s="826">
        <v>0.5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21</v>
      </c>
      <c r="B4689" s="822" t="s">
        <v>3465</v>
      </c>
      <c r="C4689" s="822" t="s">
        <v>3473</v>
      </c>
      <c r="D4689" s="823" t="s">
        <v>6114</v>
      </c>
      <c r="E4689" s="824" t="s">
        <v>3514</v>
      </c>
      <c r="F4689" s="822" t="s">
        <v>3466</v>
      </c>
      <c r="G4689" s="822" t="s">
        <v>4175</v>
      </c>
      <c r="H4689" s="822" t="s">
        <v>662</v>
      </c>
      <c r="I4689" s="822" t="s">
        <v>4183</v>
      </c>
      <c r="J4689" s="822" t="s">
        <v>4182</v>
      </c>
      <c r="K4689" s="822" t="s">
        <v>4178</v>
      </c>
      <c r="L4689" s="825">
        <v>1391.97</v>
      </c>
      <c r="M4689" s="825">
        <v>4175.91</v>
      </c>
      <c r="N4689" s="822">
        <v>3</v>
      </c>
      <c r="O4689" s="826">
        <v>0.5</v>
      </c>
      <c r="P4689" s="825">
        <v>4175.91</v>
      </c>
      <c r="Q4689" s="827">
        <v>1</v>
      </c>
      <c r="R4689" s="822">
        <v>3</v>
      </c>
      <c r="S4689" s="827">
        <v>1</v>
      </c>
      <c r="T4689" s="826">
        <v>0.5</v>
      </c>
      <c r="U4689" s="828">
        <v>1</v>
      </c>
    </row>
    <row r="4690" spans="1:21" ht="14.45" customHeight="1" x14ac:dyDescent="0.2">
      <c r="A4690" s="821">
        <v>21</v>
      </c>
      <c r="B4690" s="822" t="s">
        <v>3465</v>
      </c>
      <c r="C4690" s="822" t="s">
        <v>3473</v>
      </c>
      <c r="D4690" s="823" t="s">
        <v>6114</v>
      </c>
      <c r="E4690" s="824" t="s">
        <v>3514</v>
      </c>
      <c r="F4690" s="822" t="s">
        <v>3466</v>
      </c>
      <c r="G4690" s="822" t="s">
        <v>3549</v>
      </c>
      <c r="H4690" s="822" t="s">
        <v>662</v>
      </c>
      <c r="I4690" s="822" t="s">
        <v>2852</v>
      </c>
      <c r="J4690" s="822" t="s">
        <v>2848</v>
      </c>
      <c r="K4690" s="822" t="s">
        <v>2853</v>
      </c>
      <c r="L4690" s="825">
        <v>84.18</v>
      </c>
      <c r="M4690" s="825">
        <v>84.18</v>
      </c>
      <c r="N4690" s="822">
        <v>1</v>
      </c>
      <c r="O4690" s="826">
        <v>1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21</v>
      </c>
      <c r="B4691" s="822" t="s">
        <v>3465</v>
      </c>
      <c r="C4691" s="822" t="s">
        <v>3473</v>
      </c>
      <c r="D4691" s="823" t="s">
        <v>6114</v>
      </c>
      <c r="E4691" s="824" t="s">
        <v>3514</v>
      </c>
      <c r="F4691" s="822" t="s">
        <v>3466</v>
      </c>
      <c r="G4691" s="822" t="s">
        <v>3549</v>
      </c>
      <c r="H4691" s="822" t="s">
        <v>662</v>
      </c>
      <c r="I4691" s="822" t="s">
        <v>2850</v>
      </c>
      <c r="J4691" s="822" t="s">
        <v>2848</v>
      </c>
      <c r="K4691" s="822" t="s">
        <v>2851</v>
      </c>
      <c r="L4691" s="825">
        <v>49.08</v>
      </c>
      <c r="M4691" s="825">
        <v>49.08</v>
      </c>
      <c r="N4691" s="822">
        <v>1</v>
      </c>
      <c r="O4691" s="826">
        <v>1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21</v>
      </c>
      <c r="B4692" s="822" t="s">
        <v>3465</v>
      </c>
      <c r="C4692" s="822" t="s">
        <v>3473</v>
      </c>
      <c r="D4692" s="823" t="s">
        <v>6114</v>
      </c>
      <c r="E4692" s="824" t="s">
        <v>3514</v>
      </c>
      <c r="F4692" s="822" t="s">
        <v>3466</v>
      </c>
      <c r="G4692" s="822" t="s">
        <v>4188</v>
      </c>
      <c r="H4692" s="822" t="s">
        <v>329</v>
      </c>
      <c r="I4692" s="822" t="s">
        <v>4746</v>
      </c>
      <c r="J4692" s="822" t="s">
        <v>4190</v>
      </c>
      <c r="K4692" s="822" t="s">
        <v>4747</v>
      </c>
      <c r="L4692" s="825">
        <v>0</v>
      </c>
      <c r="M4692" s="825">
        <v>0</v>
      </c>
      <c r="N4692" s="822">
        <v>2</v>
      </c>
      <c r="O4692" s="826">
        <v>0.5</v>
      </c>
      <c r="P4692" s="825"/>
      <c r="Q4692" s="827"/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21</v>
      </c>
      <c r="B4693" s="822" t="s">
        <v>3465</v>
      </c>
      <c r="C4693" s="822" t="s">
        <v>3473</v>
      </c>
      <c r="D4693" s="823" t="s">
        <v>6114</v>
      </c>
      <c r="E4693" s="824" t="s">
        <v>3514</v>
      </c>
      <c r="F4693" s="822" t="s">
        <v>3466</v>
      </c>
      <c r="G4693" s="822" t="s">
        <v>4748</v>
      </c>
      <c r="H4693" s="822" t="s">
        <v>329</v>
      </c>
      <c r="I4693" s="822" t="s">
        <v>4749</v>
      </c>
      <c r="J4693" s="822" t="s">
        <v>4750</v>
      </c>
      <c r="K4693" s="822" t="s">
        <v>4751</v>
      </c>
      <c r="L4693" s="825">
        <v>248.55</v>
      </c>
      <c r="M4693" s="825">
        <v>497.1</v>
      </c>
      <c r="N4693" s="822">
        <v>2</v>
      </c>
      <c r="O4693" s="826">
        <v>2</v>
      </c>
      <c r="P4693" s="825">
        <v>248.55</v>
      </c>
      <c r="Q4693" s="827">
        <v>0.5</v>
      </c>
      <c r="R4693" s="822">
        <v>1</v>
      </c>
      <c r="S4693" s="827">
        <v>0.5</v>
      </c>
      <c r="T4693" s="826">
        <v>1</v>
      </c>
      <c r="U4693" s="828">
        <v>0.5</v>
      </c>
    </row>
    <row r="4694" spans="1:21" ht="14.45" customHeight="1" x14ac:dyDescent="0.2">
      <c r="A4694" s="821">
        <v>21</v>
      </c>
      <c r="B4694" s="822" t="s">
        <v>3465</v>
      </c>
      <c r="C4694" s="822" t="s">
        <v>3473</v>
      </c>
      <c r="D4694" s="823" t="s">
        <v>6114</v>
      </c>
      <c r="E4694" s="824" t="s">
        <v>3514</v>
      </c>
      <c r="F4694" s="822" t="s">
        <v>3466</v>
      </c>
      <c r="G4694" s="822" t="s">
        <v>3553</v>
      </c>
      <c r="H4694" s="822" t="s">
        <v>329</v>
      </c>
      <c r="I4694" s="822" t="s">
        <v>3554</v>
      </c>
      <c r="J4694" s="822" t="s">
        <v>1244</v>
      </c>
      <c r="K4694" s="822" t="s">
        <v>1245</v>
      </c>
      <c r="L4694" s="825">
        <v>121.92</v>
      </c>
      <c r="M4694" s="825">
        <v>975.36</v>
      </c>
      <c r="N4694" s="822">
        <v>8</v>
      </c>
      <c r="O4694" s="826">
        <v>4</v>
      </c>
      <c r="P4694" s="825">
        <v>609.6</v>
      </c>
      <c r="Q4694" s="827">
        <v>0.625</v>
      </c>
      <c r="R4694" s="822">
        <v>5</v>
      </c>
      <c r="S4694" s="827">
        <v>0.625</v>
      </c>
      <c r="T4694" s="826">
        <v>3</v>
      </c>
      <c r="U4694" s="828">
        <v>0.75</v>
      </c>
    </row>
    <row r="4695" spans="1:21" ht="14.45" customHeight="1" x14ac:dyDescent="0.2">
      <c r="A4695" s="821">
        <v>21</v>
      </c>
      <c r="B4695" s="822" t="s">
        <v>3465</v>
      </c>
      <c r="C4695" s="822" t="s">
        <v>3473</v>
      </c>
      <c r="D4695" s="823" t="s">
        <v>6114</v>
      </c>
      <c r="E4695" s="824" t="s">
        <v>3514</v>
      </c>
      <c r="F4695" s="822" t="s">
        <v>3466</v>
      </c>
      <c r="G4695" s="822" t="s">
        <v>3553</v>
      </c>
      <c r="H4695" s="822" t="s">
        <v>329</v>
      </c>
      <c r="I4695" s="822" t="s">
        <v>4202</v>
      </c>
      <c r="J4695" s="822" t="s">
        <v>1244</v>
      </c>
      <c r="K4695" s="822" t="s">
        <v>1245</v>
      </c>
      <c r="L4695" s="825">
        <v>121.92</v>
      </c>
      <c r="M4695" s="825">
        <v>2804.16</v>
      </c>
      <c r="N4695" s="822">
        <v>23</v>
      </c>
      <c r="O4695" s="826">
        <v>9</v>
      </c>
      <c r="P4695" s="825">
        <v>731.52</v>
      </c>
      <c r="Q4695" s="827">
        <v>0.2608695652173913</v>
      </c>
      <c r="R4695" s="822">
        <v>6</v>
      </c>
      <c r="S4695" s="827">
        <v>0.2608695652173913</v>
      </c>
      <c r="T4695" s="826">
        <v>2.5</v>
      </c>
      <c r="U4695" s="828">
        <v>0.27777777777777779</v>
      </c>
    </row>
    <row r="4696" spans="1:21" ht="14.45" customHeight="1" x14ac:dyDescent="0.2">
      <c r="A4696" s="821">
        <v>21</v>
      </c>
      <c r="B4696" s="822" t="s">
        <v>3465</v>
      </c>
      <c r="C4696" s="822" t="s">
        <v>3473</v>
      </c>
      <c r="D4696" s="823" t="s">
        <v>6114</v>
      </c>
      <c r="E4696" s="824" t="s">
        <v>3514</v>
      </c>
      <c r="F4696" s="822" t="s">
        <v>3466</v>
      </c>
      <c r="G4696" s="822" t="s">
        <v>4536</v>
      </c>
      <c r="H4696" s="822" t="s">
        <v>662</v>
      </c>
      <c r="I4696" s="822" t="s">
        <v>2671</v>
      </c>
      <c r="J4696" s="822" t="s">
        <v>1436</v>
      </c>
      <c r="K4696" s="822" t="s">
        <v>2672</v>
      </c>
      <c r="L4696" s="825">
        <v>0</v>
      </c>
      <c r="M4696" s="825">
        <v>0</v>
      </c>
      <c r="N4696" s="822">
        <v>1</v>
      </c>
      <c r="O4696" s="826">
        <v>1</v>
      </c>
      <c r="P4696" s="825"/>
      <c r="Q4696" s="827"/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21</v>
      </c>
      <c r="B4697" s="822" t="s">
        <v>3465</v>
      </c>
      <c r="C4697" s="822" t="s">
        <v>3473</v>
      </c>
      <c r="D4697" s="823" t="s">
        <v>6114</v>
      </c>
      <c r="E4697" s="824" t="s">
        <v>3514</v>
      </c>
      <c r="F4697" s="822" t="s">
        <v>3467</v>
      </c>
      <c r="G4697" s="822" t="s">
        <v>3555</v>
      </c>
      <c r="H4697" s="822" t="s">
        <v>329</v>
      </c>
      <c r="I4697" s="822" t="s">
        <v>4207</v>
      </c>
      <c r="J4697" s="822" t="s">
        <v>3557</v>
      </c>
      <c r="K4697" s="822"/>
      <c r="L4697" s="825">
        <v>0</v>
      </c>
      <c r="M4697" s="825">
        <v>0</v>
      </c>
      <c r="N4697" s="822">
        <v>8</v>
      </c>
      <c r="O4697" s="826">
        <v>8</v>
      </c>
      <c r="P4697" s="825">
        <v>0</v>
      </c>
      <c r="Q4697" s="827"/>
      <c r="R4697" s="822">
        <v>7</v>
      </c>
      <c r="S4697" s="827">
        <v>0.875</v>
      </c>
      <c r="T4697" s="826">
        <v>7</v>
      </c>
      <c r="U4697" s="828">
        <v>0.875</v>
      </c>
    </row>
    <row r="4698" spans="1:21" ht="14.45" customHeight="1" x14ac:dyDescent="0.2">
      <c r="A4698" s="821">
        <v>21</v>
      </c>
      <c r="B4698" s="822" t="s">
        <v>3465</v>
      </c>
      <c r="C4698" s="822" t="s">
        <v>3473</v>
      </c>
      <c r="D4698" s="823" t="s">
        <v>6114</v>
      </c>
      <c r="E4698" s="824" t="s">
        <v>3514</v>
      </c>
      <c r="F4698" s="822" t="s">
        <v>3467</v>
      </c>
      <c r="G4698" s="822" t="s">
        <v>3555</v>
      </c>
      <c r="H4698" s="822" t="s">
        <v>329</v>
      </c>
      <c r="I4698" s="822" t="s">
        <v>4758</v>
      </c>
      <c r="J4698" s="822" t="s">
        <v>3557</v>
      </c>
      <c r="K4698" s="822"/>
      <c r="L4698" s="825">
        <v>0</v>
      </c>
      <c r="M4698" s="825">
        <v>0</v>
      </c>
      <c r="N4698" s="822">
        <v>1</v>
      </c>
      <c r="O4698" s="826">
        <v>1</v>
      </c>
      <c r="P4698" s="825">
        <v>0</v>
      </c>
      <c r="Q4698" s="827"/>
      <c r="R4698" s="822">
        <v>1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21</v>
      </c>
      <c r="B4699" s="822" t="s">
        <v>3465</v>
      </c>
      <c r="C4699" s="822" t="s">
        <v>3473</v>
      </c>
      <c r="D4699" s="823" t="s">
        <v>6114</v>
      </c>
      <c r="E4699" s="824" t="s">
        <v>3514</v>
      </c>
      <c r="F4699" s="822" t="s">
        <v>3468</v>
      </c>
      <c r="G4699" s="822" t="s">
        <v>3586</v>
      </c>
      <c r="H4699" s="822" t="s">
        <v>329</v>
      </c>
      <c r="I4699" s="822" t="s">
        <v>6057</v>
      </c>
      <c r="J4699" s="822" t="s">
        <v>6058</v>
      </c>
      <c r="K4699" s="822" t="s">
        <v>6059</v>
      </c>
      <c r="L4699" s="825">
        <v>963.9</v>
      </c>
      <c r="M4699" s="825">
        <v>2891.7</v>
      </c>
      <c r="N4699" s="822">
        <v>3</v>
      </c>
      <c r="O4699" s="826">
        <v>1</v>
      </c>
      <c r="P4699" s="825">
        <v>2891.7</v>
      </c>
      <c r="Q4699" s="827">
        <v>1</v>
      </c>
      <c r="R4699" s="822">
        <v>3</v>
      </c>
      <c r="S4699" s="827">
        <v>1</v>
      </c>
      <c r="T4699" s="826">
        <v>1</v>
      </c>
      <c r="U4699" s="828">
        <v>1</v>
      </c>
    </row>
    <row r="4700" spans="1:21" ht="14.45" customHeight="1" x14ac:dyDescent="0.2">
      <c r="A4700" s="821">
        <v>21</v>
      </c>
      <c r="B4700" s="822" t="s">
        <v>3465</v>
      </c>
      <c r="C4700" s="822" t="s">
        <v>3473</v>
      </c>
      <c r="D4700" s="823" t="s">
        <v>6114</v>
      </c>
      <c r="E4700" s="824" t="s">
        <v>3514</v>
      </c>
      <c r="F4700" s="822" t="s">
        <v>3468</v>
      </c>
      <c r="G4700" s="822" t="s">
        <v>3586</v>
      </c>
      <c r="H4700" s="822" t="s">
        <v>329</v>
      </c>
      <c r="I4700" s="822" t="s">
        <v>4251</v>
      </c>
      <c r="J4700" s="822" t="s">
        <v>4252</v>
      </c>
      <c r="K4700" s="822" t="s">
        <v>4253</v>
      </c>
      <c r="L4700" s="825">
        <v>808.59</v>
      </c>
      <c r="M4700" s="825">
        <v>2425.77</v>
      </c>
      <c r="N4700" s="822">
        <v>3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21</v>
      </c>
      <c r="B4701" s="822" t="s">
        <v>3465</v>
      </c>
      <c r="C4701" s="822" t="s">
        <v>3473</v>
      </c>
      <c r="D4701" s="823" t="s">
        <v>6114</v>
      </c>
      <c r="E4701" s="824" t="s">
        <v>3514</v>
      </c>
      <c r="F4701" s="822" t="s">
        <v>3468</v>
      </c>
      <c r="G4701" s="822" t="s">
        <v>3586</v>
      </c>
      <c r="H4701" s="822" t="s">
        <v>329</v>
      </c>
      <c r="I4701" s="822" t="s">
        <v>5785</v>
      </c>
      <c r="J4701" s="822" t="s">
        <v>4544</v>
      </c>
      <c r="K4701" s="822" t="s">
        <v>5232</v>
      </c>
      <c r="L4701" s="825">
        <v>747.5</v>
      </c>
      <c r="M4701" s="825">
        <v>2242.5</v>
      </c>
      <c r="N4701" s="822">
        <v>3</v>
      </c>
      <c r="O4701" s="826">
        <v>1</v>
      </c>
      <c r="P4701" s="825">
        <v>2242.5</v>
      </c>
      <c r="Q4701" s="827">
        <v>1</v>
      </c>
      <c r="R4701" s="822">
        <v>3</v>
      </c>
      <c r="S4701" s="827">
        <v>1</v>
      </c>
      <c r="T4701" s="826">
        <v>1</v>
      </c>
      <c r="U4701" s="828">
        <v>1</v>
      </c>
    </row>
    <row r="4702" spans="1:21" ht="14.45" customHeight="1" x14ac:dyDescent="0.2">
      <c r="A4702" s="821">
        <v>21</v>
      </c>
      <c r="B4702" s="822" t="s">
        <v>3465</v>
      </c>
      <c r="C4702" s="822" t="s">
        <v>3473</v>
      </c>
      <c r="D4702" s="823" t="s">
        <v>6114</v>
      </c>
      <c r="E4702" s="824" t="s">
        <v>3514</v>
      </c>
      <c r="F4702" s="822" t="s">
        <v>3468</v>
      </c>
      <c r="G4702" s="822" t="s">
        <v>3586</v>
      </c>
      <c r="H4702" s="822" t="s">
        <v>329</v>
      </c>
      <c r="I4702" s="822" t="s">
        <v>5868</v>
      </c>
      <c r="J4702" s="822" t="s">
        <v>5869</v>
      </c>
      <c r="K4702" s="822" t="s">
        <v>5870</v>
      </c>
      <c r="L4702" s="825">
        <v>848.61</v>
      </c>
      <c r="M4702" s="825">
        <v>2545.83</v>
      </c>
      <c r="N4702" s="822">
        <v>3</v>
      </c>
      <c r="O4702" s="826">
        <v>1</v>
      </c>
      <c r="P4702" s="825">
        <v>2545.83</v>
      </c>
      <c r="Q4702" s="827">
        <v>1</v>
      </c>
      <c r="R4702" s="822">
        <v>3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21</v>
      </c>
      <c r="B4703" s="822" t="s">
        <v>3465</v>
      </c>
      <c r="C4703" s="822" t="s">
        <v>3473</v>
      </c>
      <c r="D4703" s="823" t="s">
        <v>6114</v>
      </c>
      <c r="E4703" s="824" t="s">
        <v>3497</v>
      </c>
      <c r="F4703" s="822" t="s">
        <v>3466</v>
      </c>
      <c r="G4703" s="822" t="s">
        <v>3919</v>
      </c>
      <c r="H4703" s="822" t="s">
        <v>662</v>
      </c>
      <c r="I4703" s="822" t="s">
        <v>3920</v>
      </c>
      <c r="J4703" s="822" t="s">
        <v>3921</v>
      </c>
      <c r="K4703" s="822" t="s">
        <v>776</v>
      </c>
      <c r="L4703" s="825">
        <v>219.25</v>
      </c>
      <c r="M4703" s="825">
        <v>657.75</v>
      </c>
      <c r="N4703" s="822">
        <v>3</v>
      </c>
      <c r="O4703" s="826">
        <v>1</v>
      </c>
      <c r="P4703" s="825">
        <v>657.75</v>
      </c>
      <c r="Q4703" s="827">
        <v>1</v>
      </c>
      <c r="R4703" s="822">
        <v>3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21</v>
      </c>
      <c r="B4704" s="822" t="s">
        <v>3465</v>
      </c>
      <c r="C4704" s="822" t="s">
        <v>3473</v>
      </c>
      <c r="D4704" s="823" t="s">
        <v>6114</v>
      </c>
      <c r="E4704" s="824" t="s">
        <v>3497</v>
      </c>
      <c r="F4704" s="822" t="s">
        <v>3466</v>
      </c>
      <c r="G4704" s="822" t="s">
        <v>3553</v>
      </c>
      <c r="H4704" s="822" t="s">
        <v>329</v>
      </c>
      <c r="I4704" s="822" t="s">
        <v>3554</v>
      </c>
      <c r="J4704" s="822" t="s">
        <v>1244</v>
      </c>
      <c r="K4704" s="822" t="s">
        <v>1245</v>
      </c>
      <c r="L4704" s="825">
        <v>121.92</v>
      </c>
      <c r="M4704" s="825">
        <v>121.92</v>
      </c>
      <c r="N4704" s="822">
        <v>1</v>
      </c>
      <c r="O4704" s="826">
        <v>1</v>
      </c>
      <c r="P4704" s="825"/>
      <c r="Q4704" s="827">
        <v>0</v>
      </c>
      <c r="R4704" s="822"/>
      <c r="S4704" s="827">
        <v>0</v>
      </c>
      <c r="T4704" s="826"/>
      <c r="U4704" s="828">
        <v>0</v>
      </c>
    </row>
    <row r="4705" spans="1:21" ht="14.45" customHeight="1" x14ac:dyDescent="0.2">
      <c r="A4705" s="821">
        <v>21</v>
      </c>
      <c r="B4705" s="822" t="s">
        <v>3465</v>
      </c>
      <c r="C4705" s="822" t="s">
        <v>3473</v>
      </c>
      <c r="D4705" s="823" t="s">
        <v>6114</v>
      </c>
      <c r="E4705" s="824" t="s">
        <v>3488</v>
      </c>
      <c r="F4705" s="822" t="s">
        <v>3466</v>
      </c>
      <c r="G4705" s="822" t="s">
        <v>3656</v>
      </c>
      <c r="H4705" s="822" t="s">
        <v>662</v>
      </c>
      <c r="I4705" s="822" t="s">
        <v>3081</v>
      </c>
      <c r="J4705" s="822" t="s">
        <v>3079</v>
      </c>
      <c r="K4705" s="822" t="s">
        <v>3082</v>
      </c>
      <c r="L4705" s="825">
        <v>46.81</v>
      </c>
      <c r="M4705" s="825">
        <v>46.81</v>
      </c>
      <c r="N4705" s="822">
        <v>1</v>
      </c>
      <c r="O4705" s="826">
        <v>1</v>
      </c>
      <c r="P4705" s="825"/>
      <c r="Q4705" s="827">
        <v>0</v>
      </c>
      <c r="R4705" s="822"/>
      <c r="S4705" s="827">
        <v>0</v>
      </c>
      <c r="T4705" s="826"/>
      <c r="U4705" s="828">
        <v>0</v>
      </c>
    </row>
    <row r="4706" spans="1:21" ht="14.45" customHeight="1" x14ac:dyDescent="0.2">
      <c r="A4706" s="821">
        <v>21</v>
      </c>
      <c r="B4706" s="822" t="s">
        <v>3465</v>
      </c>
      <c r="C4706" s="822" t="s">
        <v>3473</v>
      </c>
      <c r="D4706" s="823" t="s">
        <v>6114</v>
      </c>
      <c r="E4706" s="824" t="s">
        <v>3488</v>
      </c>
      <c r="F4706" s="822" t="s">
        <v>3466</v>
      </c>
      <c r="G4706" s="822" t="s">
        <v>3656</v>
      </c>
      <c r="H4706" s="822" t="s">
        <v>662</v>
      </c>
      <c r="I4706" s="822" t="s">
        <v>3083</v>
      </c>
      <c r="J4706" s="822" t="s">
        <v>3079</v>
      </c>
      <c r="K4706" s="822" t="s">
        <v>3084</v>
      </c>
      <c r="L4706" s="825">
        <v>11.71</v>
      </c>
      <c r="M4706" s="825">
        <v>23.42</v>
      </c>
      <c r="N4706" s="822">
        <v>2</v>
      </c>
      <c r="O4706" s="826">
        <v>1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21</v>
      </c>
      <c r="B4707" s="822" t="s">
        <v>3465</v>
      </c>
      <c r="C4707" s="822" t="s">
        <v>3473</v>
      </c>
      <c r="D4707" s="823" t="s">
        <v>6114</v>
      </c>
      <c r="E4707" s="824" t="s">
        <v>3488</v>
      </c>
      <c r="F4707" s="822" t="s">
        <v>3466</v>
      </c>
      <c r="G4707" s="822" t="s">
        <v>3742</v>
      </c>
      <c r="H4707" s="822" t="s">
        <v>329</v>
      </c>
      <c r="I4707" s="822" t="s">
        <v>4299</v>
      </c>
      <c r="J4707" s="822" t="s">
        <v>879</v>
      </c>
      <c r="K4707" s="822" t="s">
        <v>3821</v>
      </c>
      <c r="L4707" s="825">
        <v>93.61</v>
      </c>
      <c r="M4707" s="825">
        <v>93.61</v>
      </c>
      <c r="N4707" s="822">
        <v>1</v>
      </c>
      <c r="O4707" s="826">
        <v>1</v>
      </c>
      <c r="P4707" s="825">
        <v>93.61</v>
      </c>
      <c r="Q4707" s="827">
        <v>1</v>
      </c>
      <c r="R4707" s="822">
        <v>1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21</v>
      </c>
      <c r="B4708" s="822" t="s">
        <v>3465</v>
      </c>
      <c r="C4708" s="822" t="s">
        <v>3473</v>
      </c>
      <c r="D4708" s="823" t="s">
        <v>6114</v>
      </c>
      <c r="E4708" s="824" t="s">
        <v>3488</v>
      </c>
      <c r="F4708" s="822" t="s">
        <v>3466</v>
      </c>
      <c r="G4708" s="822" t="s">
        <v>3833</v>
      </c>
      <c r="H4708" s="822" t="s">
        <v>329</v>
      </c>
      <c r="I4708" s="822" t="s">
        <v>6060</v>
      </c>
      <c r="J4708" s="822" t="s">
        <v>6061</v>
      </c>
      <c r="K4708" s="822" t="s">
        <v>4907</v>
      </c>
      <c r="L4708" s="825">
        <v>0</v>
      </c>
      <c r="M4708" s="825">
        <v>0</v>
      </c>
      <c r="N4708" s="822">
        <v>1</v>
      </c>
      <c r="O4708" s="826">
        <v>1</v>
      </c>
      <c r="P4708" s="825"/>
      <c r="Q4708" s="827"/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21</v>
      </c>
      <c r="B4709" s="822" t="s">
        <v>3465</v>
      </c>
      <c r="C4709" s="822" t="s">
        <v>3473</v>
      </c>
      <c r="D4709" s="823" t="s">
        <v>6114</v>
      </c>
      <c r="E4709" s="824" t="s">
        <v>3488</v>
      </c>
      <c r="F4709" s="822" t="s">
        <v>3466</v>
      </c>
      <c r="G4709" s="822" t="s">
        <v>3857</v>
      </c>
      <c r="H4709" s="822" t="s">
        <v>662</v>
      </c>
      <c r="I4709" s="822" t="s">
        <v>3858</v>
      </c>
      <c r="J4709" s="822" t="s">
        <v>3859</v>
      </c>
      <c r="K4709" s="822" t="s">
        <v>3860</v>
      </c>
      <c r="L4709" s="825">
        <v>1651.16</v>
      </c>
      <c r="M4709" s="825">
        <v>9906.9600000000009</v>
      </c>
      <c r="N4709" s="822">
        <v>6</v>
      </c>
      <c r="O4709" s="826">
        <v>0.5</v>
      </c>
      <c r="P4709" s="825">
        <v>9906.9600000000009</v>
      </c>
      <c r="Q4709" s="827">
        <v>1</v>
      </c>
      <c r="R4709" s="822">
        <v>6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21</v>
      </c>
      <c r="B4710" s="822" t="s">
        <v>3465</v>
      </c>
      <c r="C4710" s="822" t="s">
        <v>3473</v>
      </c>
      <c r="D4710" s="823" t="s">
        <v>6114</v>
      </c>
      <c r="E4710" s="824" t="s">
        <v>3488</v>
      </c>
      <c r="F4710" s="822" t="s">
        <v>3466</v>
      </c>
      <c r="G4710" s="822" t="s">
        <v>3933</v>
      </c>
      <c r="H4710" s="822" t="s">
        <v>662</v>
      </c>
      <c r="I4710" s="822" t="s">
        <v>6062</v>
      </c>
      <c r="J4710" s="822" t="s">
        <v>1224</v>
      </c>
      <c r="K4710" s="822" t="s">
        <v>6063</v>
      </c>
      <c r="L4710" s="825">
        <v>77.790000000000006</v>
      </c>
      <c r="M4710" s="825">
        <v>77.790000000000006</v>
      </c>
      <c r="N4710" s="822">
        <v>1</v>
      </c>
      <c r="O4710" s="826">
        <v>0.5</v>
      </c>
      <c r="P4710" s="825">
        <v>77.790000000000006</v>
      </c>
      <c r="Q4710" s="827">
        <v>1</v>
      </c>
      <c r="R4710" s="822">
        <v>1</v>
      </c>
      <c r="S4710" s="827">
        <v>1</v>
      </c>
      <c r="T4710" s="826">
        <v>0.5</v>
      </c>
      <c r="U4710" s="828">
        <v>1</v>
      </c>
    </row>
    <row r="4711" spans="1:21" ht="14.45" customHeight="1" x14ac:dyDescent="0.2">
      <c r="A4711" s="821">
        <v>21</v>
      </c>
      <c r="B4711" s="822" t="s">
        <v>3465</v>
      </c>
      <c r="C4711" s="822" t="s">
        <v>3473</v>
      </c>
      <c r="D4711" s="823" t="s">
        <v>6114</v>
      </c>
      <c r="E4711" s="824" t="s">
        <v>3488</v>
      </c>
      <c r="F4711" s="822" t="s">
        <v>3466</v>
      </c>
      <c r="G4711" s="822" t="s">
        <v>3530</v>
      </c>
      <c r="H4711" s="822" t="s">
        <v>329</v>
      </c>
      <c r="I4711" s="822" t="s">
        <v>3531</v>
      </c>
      <c r="J4711" s="822" t="s">
        <v>862</v>
      </c>
      <c r="K4711" s="822" t="s">
        <v>3532</v>
      </c>
      <c r="L4711" s="825">
        <v>53.57</v>
      </c>
      <c r="M4711" s="825">
        <v>107.14</v>
      </c>
      <c r="N4711" s="822">
        <v>2</v>
      </c>
      <c r="O4711" s="826">
        <v>0.5</v>
      </c>
      <c r="P4711" s="825">
        <v>107.14</v>
      </c>
      <c r="Q4711" s="827">
        <v>1</v>
      </c>
      <c r="R4711" s="822">
        <v>2</v>
      </c>
      <c r="S4711" s="827">
        <v>1</v>
      </c>
      <c r="T4711" s="826">
        <v>0.5</v>
      </c>
      <c r="U4711" s="828">
        <v>1</v>
      </c>
    </row>
    <row r="4712" spans="1:21" ht="14.45" customHeight="1" x14ac:dyDescent="0.2">
      <c r="A4712" s="821">
        <v>21</v>
      </c>
      <c r="B4712" s="822" t="s">
        <v>3465</v>
      </c>
      <c r="C4712" s="822" t="s">
        <v>3473</v>
      </c>
      <c r="D4712" s="823" t="s">
        <v>6114</v>
      </c>
      <c r="E4712" s="824" t="s">
        <v>3488</v>
      </c>
      <c r="F4712" s="822" t="s">
        <v>3466</v>
      </c>
      <c r="G4712" s="822" t="s">
        <v>3964</v>
      </c>
      <c r="H4712" s="822" t="s">
        <v>329</v>
      </c>
      <c r="I4712" s="822" t="s">
        <v>3968</v>
      </c>
      <c r="J4712" s="822" t="s">
        <v>1329</v>
      </c>
      <c r="K4712" s="822" t="s">
        <v>3969</v>
      </c>
      <c r="L4712" s="825">
        <v>35.25</v>
      </c>
      <c r="M4712" s="825">
        <v>35.25</v>
      </c>
      <c r="N4712" s="822">
        <v>1</v>
      </c>
      <c r="O4712" s="826">
        <v>1</v>
      </c>
      <c r="P4712" s="825">
        <v>35.25</v>
      </c>
      <c r="Q4712" s="827">
        <v>1</v>
      </c>
      <c r="R4712" s="822">
        <v>1</v>
      </c>
      <c r="S4712" s="827">
        <v>1</v>
      </c>
      <c r="T4712" s="826">
        <v>1</v>
      </c>
      <c r="U4712" s="828">
        <v>1</v>
      </c>
    </row>
    <row r="4713" spans="1:21" ht="14.45" customHeight="1" x14ac:dyDescent="0.2">
      <c r="A4713" s="821">
        <v>21</v>
      </c>
      <c r="B4713" s="822" t="s">
        <v>3465</v>
      </c>
      <c r="C4713" s="822" t="s">
        <v>3473</v>
      </c>
      <c r="D4713" s="823" t="s">
        <v>6114</v>
      </c>
      <c r="E4713" s="824" t="s">
        <v>3488</v>
      </c>
      <c r="F4713" s="822" t="s">
        <v>3466</v>
      </c>
      <c r="G4713" s="822" t="s">
        <v>4413</v>
      </c>
      <c r="H4713" s="822" t="s">
        <v>329</v>
      </c>
      <c r="I4713" s="822" t="s">
        <v>4414</v>
      </c>
      <c r="J4713" s="822" t="s">
        <v>4415</v>
      </c>
      <c r="K4713" s="822" t="s">
        <v>703</v>
      </c>
      <c r="L4713" s="825">
        <v>174.59</v>
      </c>
      <c r="M4713" s="825">
        <v>349.18</v>
      </c>
      <c r="N4713" s="822">
        <v>2</v>
      </c>
      <c r="O4713" s="826">
        <v>0.5</v>
      </c>
      <c r="P4713" s="825">
        <v>349.18</v>
      </c>
      <c r="Q4713" s="827">
        <v>1</v>
      </c>
      <c r="R4713" s="822">
        <v>2</v>
      </c>
      <c r="S4713" s="827">
        <v>1</v>
      </c>
      <c r="T4713" s="826">
        <v>0.5</v>
      </c>
      <c r="U4713" s="828">
        <v>1</v>
      </c>
    </row>
    <row r="4714" spans="1:21" ht="14.45" customHeight="1" x14ac:dyDescent="0.2">
      <c r="A4714" s="821">
        <v>21</v>
      </c>
      <c r="B4714" s="822" t="s">
        <v>3465</v>
      </c>
      <c r="C4714" s="822" t="s">
        <v>3473</v>
      </c>
      <c r="D4714" s="823" t="s">
        <v>6114</v>
      </c>
      <c r="E4714" s="824" t="s">
        <v>3488</v>
      </c>
      <c r="F4714" s="822" t="s">
        <v>3466</v>
      </c>
      <c r="G4714" s="822" t="s">
        <v>3970</v>
      </c>
      <c r="H4714" s="822" t="s">
        <v>329</v>
      </c>
      <c r="I4714" s="822" t="s">
        <v>3971</v>
      </c>
      <c r="J4714" s="822" t="s">
        <v>3972</v>
      </c>
      <c r="K4714" s="822" t="s">
        <v>3973</v>
      </c>
      <c r="L4714" s="825">
        <v>27.37</v>
      </c>
      <c r="M4714" s="825">
        <v>27.37</v>
      </c>
      <c r="N4714" s="822">
        <v>1</v>
      </c>
      <c r="O4714" s="826">
        <v>1</v>
      </c>
      <c r="P4714" s="825"/>
      <c r="Q4714" s="827">
        <v>0</v>
      </c>
      <c r="R4714" s="822"/>
      <c r="S4714" s="827">
        <v>0</v>
      </c>
      <c r="T4714" s="826"/>
      <c r="U4714" s="828">
        <v>0</v>
      </c>
    </row>
    <row r="4715" spans="1:21" ht="14.45" customHeight="1" x14ac:dyDescent="0.2">
      <c r="A4715" s="821">
        <v>21</v>
      </c>
      <c r="B4715" s="822" t="s">
        <v>3465</v>
      </c>
      <c r="C4715" s="822" t="s">
        <v>3473</v>
      </c>
      <c r="D4715" s="823" t="s">
        <v>6114</v>
      </c>
      <c r="E4715" s="824" t="s">
        <v>3488</v>
      </c>
      <c r="F4715" s="822" t="s">
        <v>3466</v>
      </c>
      <c r="G4715" s="822" t="s">
        <v>3534</v>
      </c>
      <c r="H4715" s="822" t="s">
        <v>329</v>
      </c>
      <c r="I4715" s="822" t="s">
        <v>3535</v>
      </c>
      <c r="J4715" s="822" t="s">
        <v>1343</v>
      </c>
      <c r="K4715" s="822" t="s">
        <v>1344</v>
      </c>
      <c r="L4715" s="825">
        <v>453.18</v>
      </c>
      <c r="M4715" s="825">
        <v>1359.54</v>
      </c>
      <c r="N4715" s="822">
        <v>3</v>
      </c>
      <c r="O4715" s="826">
        <v>2</v>
      </c>
      <c r="P4715" s="825">
        <v>453.18</v>
      </c>
      <c r="Q4715" s="827">
        <v>0.33333333333333337</v>
      </c>
      <c r="R4715" s="822">
        <v>1</v>
      </c>
      <c r="S4715" s="827">
        <v>0.33333333333333331</v>
      </c>
      <c r="T4715" s="826">
        <v>1</v>
      </c>
      <c r="U4715" s="828">
        <v>0.5</v>
      </c>
    </row>
    <row r="4716" spans="1:21" ht="14.45" customHeight="1" x14ac:dyDescent="0.2">
      <c r="A4716" s="821">
        <v>21</v>
      </c>
      <c r="B4716" s="822" t="s">
        <v>3465</v>
      </c>
      <c r="C4716" s="822" t="s">
        <v>3473</v>
      </c>
      <c r="D4716" s="823" t="s">
        <v>6114</v>
      </c>
      <c r="E4716" s="824" t="s">
        <v>3488</v>
      </c>
      <c r="F4716" s="822" t="s">
        <v>3466</v>
      </c>
      <c r="G4716" s="822" t="s">
        <v>4006</v>
      </c>
      <c r="H4716" s="822" t="s">
        <v>662</v>
      </c>
      <c r="I4716" s="822" t="s">
        <v>2841</v>
      </c>
      <c r="J4716" s="822" t="s">
        <v>2842</v>
      </c>
      <c r="K4716" s="822" t="s">
        <v>2843</v>
      </c>
      <c r="L4716" s="825">
        <v>21.92</v>
      </c>
      <c r="M4716" s="825">
        <v>241.12</v>
      </c>
      <c r="N4716" s="822">
        <v>11</v>
      </c>
      <c r="O4716" s="826">
        <v>3</v>
      </c>
      <c r="P4716" s="825">
        <v>241.12</v>
      </c>
      <c r="Q4716" s="827">
        <v>1</v>
      </c>
      <c r="R4716" s="822">
        <v>11</v>
      </c>
      <c r="S4716" s="827">
        <v>1</v>
      </c>
      <c r="T4716" s="826">
        <v>3</v>
      </c>
      <c r="U4716" s="828">
        <v>1</v>
      </c>
    </row>
    <row r="4717" spans="1:21" ht="14.45" customHeight="1" x14ac:dyDescent="0.2">
      <c r="A4717" s="821">
        <v>21</v>
      </c>
      <c r="B4717" s="822" t="s">
        <v>3465</v>
      </c>
      <c r="C4717" s="822" t="s">
        <v>3473</v>
      </c>
      <c r="D4717" s="823" t="s">
        <v>6114</v>
      </c>
      <c r="E4717" s="824" t="s">
        <v>3488</v>
      </c>
      <c r="F4717" s="822" t="s">
        <v>3466</v>
      </c>
      <c r="G4717" s="822" t="s">
        <v>4006</v>
      </c>
      <c r="H4717" s="822" t="s">
        <v>662</v>
      </c>
      <c r="I4717" s="822" t="s">
        <v>4713</v>
      </c>
      <c r="J4717" s="822" t="s">
        <v>4008</v>
      </c>
      <c r="K4717" s="822" t="s">
        <v>3532</v>
      </c>
      <c r="L4717" s="825">
        <v>87.67</v>
      </c>
      <c r="M4717" s="825">
        <v>701.36</v>
      </c>
      <c r="N4717" s="822">
        <v>8</v>
      </c>
      <c r="O4717" s="826">
        <v>4</v>
      </c>
      <c r="P4717" s="825">
        <v>350.68</v>
      </c>
      <c r="Q4717" s="827">
        <v>0.5</v>
      </c>
      <c r="R4717" s="822">
        <v>4</v>
      </c>
      <c r="S4717" s="827">
        <v>0.5</v>
      </c>
      <c r="T4717" s="826">
        <v>2</v>
      </c>
      <c r="U4717" s="828">
        <v>0.5</v>
      </c>
    </row>
    <row r="4718" spans="1:21" ht="14.45" customHeight="1" x14ac:dyDescent="0.2">
      <c r="A4718" s="821">
        <v>21</v>
      </c>
      <c r="B4718" s="822" t="s">
        <v>3465</v>
      </c>
      <c r="C4718" s="822" t="s">
        <v>3473</v>
      </c>
      <c r="D4718" s="823" t="s">
        <v>6114</v>
      </c>
      <c r="E4718" s="824" t="s">
        <v>3488</v>
      </c>
      <c r="F4718" s="822" t="s">
        <v>3466</v>
      </c>
      <c r="G4718" s="822" t="s">
        <v>4006</v>
      </c>
      <c r="H4718" s="822" t="s">
        <v>329</v>
      </c>
      <c r="I4718" s="822" t="s">
        <v>4714</v>
      </c>
      <c r="J4718" s="822" t="s">
        <v>4008</v>
      </c>
      <c r="K4718" s="822" t="s">
        <v>4715</v>
      </c>
      <c r="L4718" s="825">
        <v>43.85</v>
      </c>
      <c r="M4718" s="825">
        <v>87.7</v>
      </c>
      <c r="N4718" s="822">
        <v>2</v>
      </c>
      <c r="O4718" s="826">
        <v>1</v>
      </c>
      <c r="P4718" s="825">
        <v>87.7</v>
      </c>
      <c r="Q4718" s="827">
        <v>1</v>
      </c>
      <c r="R4718" s="822">
        <v>2</v>
      </c>
      <c r="S4718" s="827">
        <v>1</v>
      </c>
      <c r="T4718" s="826">
        <v>1</v>
      </c>
      <c r="U4718" s="828">
        <v>1</v>
      </c>
    </row>
    <row r="4719" spans="1:21" ht="14.45" customHeight="1" x14ac:dyDescent="0.2">
      <c r="A4719" s="821">
        <v>21</v>
      </c>
      <c r="B4719" s="822" t="s">
        <v>3465</v>
      </c>
      <c r="C4719" s="822" t="s">
        <v>3473</v>
      </c>
      <c r="D4719" s="823" t="s">
        <v>6114</v>
      </c>
      <c r="E4719" s="824" t="s">
        <v>3488</v>
      </c>
      <c r="F4719" s="822" t="s">
        <v>3466</v>
      </c>
      <c r="G4719" s="822" t="s">
        <v>4060</v>
      </c>
      <c r="H4719" s="822" t="s">
        <v>662</v>
      </c>
      <c r="I4719" s="822" t="s">
        <v>4061</v>
      </c>
      <c r="J4719" s="822" t="s">
        <v>4062</v>
      </c>
      <c r="K4719" s="822" t="s">
        <v>768</v>
      </c>
      <c r="L4719" s="825">
        <v>502.31</v>
      </c>
      <c r="M4719" s="825">
        <v>2009.24</v>
      </c>
      <c r="N4719" s="822">
        <v>4</v>
      </c>
      <c r="O4719" s="826">
        <v>4</v>
      </c>
      <c r="P4719" s="825">
        <v>2009.24</v>
      </c>
      <c r="Q4719" s="827">
        <v>1</v>
      </c>
      <c r="R4719" s="822">
        <v>4</v>
      </c>
      <c r="S4719" s="827">
        <v>1</v>
      </c>
      <c r="T4719" s="826">
        <v>4</v>
      </c>
      <c r="U4719" s="828">
        <v>1</v>
      </c>
    </row>
    <row r="4720" spans="1:21" ht="14.45" customHeight="1" x14ac:dyDescent="0.2">
      <c r="A4720" s="821">
        <v>21</v>
      </c>
      <c r="B4720" s="822" t="s">
        <v>3465</v>
      </c>
      <c r="C4720" s="822" t="s">
        <v>3473</v>
      </c>
      <c r="D4720" s="823" t="s">
        <v>6114</v>
      </c>
      <c r="E4720" s="824" t="s">
        <v>3488</v>
      </c>
      <c r="F4720" s="822" t="s">
        <v>3466</v>
      </c>
      <c r="G4720" s="822" t="s">
        <v>4069</v>
      </c>
      <c r="H4720" s="822" t="s">
        <v>662</v>
      </c>
      <c r="I4720" s="822" t="s">
        <v>4073</v>
      </c>
      <c r="J4720" s="822" t="s">
        <v>4071</v>
      </c>
      <c r="K4720" s="822" t="s">
        <v>4074</v>
      </c>
      <c r="L4720" s="825">
        <v>5623.83</v>
      </c>
      <c r="M4720" s="825">
        <v>33742.979999999996</v>
      </c>
      <c r="N4720" s="822">
        <v>6</v>
      </c>
      <c r="O4720" s="826">
        <v>2</v>
      </c>
      <c r="P4720" s="825">
        <v>33742.979999999996</v>
      </c>
      <c r="Q4720" s="827">
        <v>1</v>
      </c>
      <c r="R4720" s="822">
        <v>6</v>
      </c>
      <c r="S4720" s="827">
        <v>1</v>
      </c>
      <c r="T4720" s="826">
        <v>2</v>
      </c>
      <c r="U4720" s="828">
        <v>1</v>
      </c>
    </row>
    <row r="4721" spans="1:21" ht="14.45" customHeight="1" x14ac:dyDescent="0.2">
      <c r="A4721" s="821">
        <v>21</v>
      </c>
      <c r="B4721" s="822" t="s">
        <v>3465</v>
      </c>
      <c r="C4721" s="822" t="s">
        <v>3473</v>
      </c>
      <c r="D4721" s="823" t="s">
        <v>6114</v>
      </c>
      <c r="E4721" s="824" t="s">
        <v>3488</v>
      </c>
      <c r="F4721" s="822" t="s">
        <v>3466</v>
      </c>
      <c r="G4721" s="822" t="s">
        <v>4069</v>
      </c>
      <c r="H4721" s="822" t="s">
        <v>662</v>
      </c>
      <c r="I4721" s="822" t="s">
        <v>4077</v>
      </c>
      <c r="J4721" s="822" t="s">
        <v>4071</v>
      </c>
      <c r="K4721" s="822" t="s">
        <v>4078</v>
      </c>
      <c r="L4721" s="825">
        <v>7230.63</v>
      </c>
      <c r="M4721" s="825">
        <v>28922.52</v>
      </c>
      <c r="N4721" s="822">
        <v>4</v>
      </c>
      <c r="O4721" s="826">
        <v>3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21</v>
      </c>
      <c r="B4722" s="822" t="s">
        <v>3465</v>
      </c>
      <c r="C4722" s="822" t="s">
        <v>3473</v>
      </c>
      <c r="D4722" s="823" t="s">
        <v>6114</v>
      </c>
      <c r="E4722" s="824" t="s">
        <v>3488</v>
      </c>
      <c r="F4722" s="822" t="s">
        <v>3466</v>
      </c>
      <c r="G4722" s="822" t="s">
        <v>4126</v>
      </c>
      <c r="H4722" s="822" t="s">
        <v>662</v>
      </c>
      <c r="I4722" s="822" t="s">
        <v>3315</v>
      </c>
      <c r="J4722" s="822" t="s">
        <v>1635</v>
      </c>
      <c r="K4722" s="822" t="s">
        <v>3316</v>
      </c>
      <c r="L4722" s="825">
        <v>0</v>
      </c>
      <c r="M4722" s="825">
        <v>0</v>
      </c>
      <c r="N4722" s="822">
        <v>1</v>
      </c>
      <c r="O4722" s="826">
        <v>1</v>
      </c>
      <c r="P4722" s="825"/>
      <c r="Q4722" s="827"/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21</v>
      </c>
      <c r="B4723" s="822" t="s">
        <v>3465</v>
      </c>
      <c r="C4723" s="822" t="s">
        <v>3473</v>
      </c>
      <c r="D4723" s="823" t="s">
        <v>6114</v>
      </c>
      <c r="E4723" s="824" t="s">
        <v>3488</v>
      </c>
      <c r="F4723" s="822" t="s">
        <v>3466</v>
      </c>
      <c r="G4723" s="822" t="s">
        <v>5965</v>
      </c>
      <c r="H4723" s="822" t="s">
        <v>329</v>
      </c>
      <c r="I4723" s="822" t="s">
        <v>5966</v>
      </c>
      <c r="J4723" s="822" t="s">
        <v>5967</v>
      </c>
      <c r="K4723" s="822" t="s">
        <v>5968</v>
      </c>
      <c r="L4723" s="825">
        <v>246.29</v>
      </c>
      <c r="M4723" s="825">
        <v>3694.3500000000004</v>
      </c>
      <c r="N4723" s="822">
        <v>15</v>
      </c>
      <c r="O4723" s="826">
        <v>5</v>
      </c>
      <c r="P4723" s="825">
        <v>2216.61</v>
      </c>
      <c r="Q4723" s="827">
        <v>0.6</v>
      </c>
      <c r="R4723" s="822">
        <v>9</v>
      </c>
      <c r="S4723" s="827">
        <v>0.6</v>
      </c>
      <c r="T4723" s="826">
        <v>3</v>
      </c>
      <c r="U4723" s="828">
        <v>0.6</v>
      </c>
    </row>
    <row r="4724" spans="1:21" ht="14.45" customHeight="1" x14ac:dyDescent="0.2">
      <c r="A4724" s="821">
        <v>21</v>
      </c>
      <c r="B4724" s="822" t="s">
        <v>3465</v>
      </c>
      <c r="C4724" s="822" t="s">
        <v>3473</v>
      </c>
      <c r="D4724" s="823" t="s">
        <v>6114</v>
      </c>
      <c r="E4724" s="824" t="s">
        <v>3488</v>
      </c>
      <c r="F4724" s="822" t="s">
        <v>3466</v>
      </c>
      <c r="G4724" s="822" t="s">
        <v>5965</v>
      </c>
      <c r="H4724" s="822" t="s">
        <v>329</v>
      </c>
      <c r="I4724" s="822" t="s">
        <v>6064</v>
      </c>
      <c r="J4724" s="822" t="s">
        <v>6065</v>
      </c>
      <c r="K4724" s="822" t="s">
        <v>5968</v>
      </c>
      <c r="L4724" s="825">
        <v>246.29</v>
      </c>
      <c r="M4724" s="825">
        <v>738.87</v>
      </c>
      <c r="N4724" s="822">
        <v>3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21</v>
      </c>
      <c r="B4725" s="822" t="s">
        <v>3465</v>
      </c>
      <c r="C4725" s="822" t="s">
        <v>3473</v>
      </c>
      <c r="D4725" s="823" t="s">
        <v>6114</v>
      </c>
      <c r="E4725" s="824" t="s">
        <v>3488</v>
      </c>
      <c r="F4725" s="822" t="s">
        <v>3466</v>
      </c>
      <c r="G4725" s="822" t="s">
        <v>4166</v>
      </c>
      <c r="H4725" s="822" t="s">
        <v>329</v>
      </c>
      <c r="I4725" s="822" t="s">
        <v>4167</v>
      </c>
      <c r="J4725" s="822" t="s">
        <v>851</v>
      </c>
      <c r="K4725" s="822" t="s">
        <v>4168</v>
      </c>
      <c r="L4725" s="825">
        <v>83.38</v>
      </c>
      <c r="M4725" s="825">
        <v>166.76</v>
      </c>
      <c r="N4725" s="822">
        <v>2</v>
      </c>
      <c r="O4725" s="826">
        <v>1</v>
      </c>
      <c r="P4725" s="825">
        <v>166.76</v>
      </c>
      <c r="Q4725" s="827">
        <v>1</v>
      </c>
      <c r="R4725" s="822">
        <v>2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21</v>
      </c>
      <c r="B4726" s="822" t="s">
        <v>3465</v>
      </c>
      <c r="C4726" s="822" t="s">
        <v>3473</v>
      </c>
      <c r="D4726" s="823" t="s">
        <v>6114</v>
      </c>
      <c r="E4726" s="824" t="s">
        <v>3488</v>
      </c>
      <c r="F4726" s="822" t="s">
        <v>3466</v>
      </c>
      <c r="G4726" s="822" t="s">
        <v>4536</v>
      </c>
      <c r="H4726" s="822" t="s">
        <v>662</v>
      </c>
      <c r="I4726" s="822" t="s">
        <v>2671</v>
      </c>
      <c r="J4726" s="822" t="s">
        <v>1436</v>
      </c>
      <c r="K4726" s="822" t="s">
        <v>2672</v>
      </c>
      <c r="L4726" s="825">
        <v>0</v>
      </c>
      <c r="M4726" s="825">
        <v>0</v>
      </c>
      <c r="N4726" s="822">
        <v>6</v>
      </c>
      <c r="O4726" s="826">
        <v>2</v>
      </c>
      <c r="P4726" s="825">
        <v>0</v>
      </c>
      <c r="Q4726" s="827"/>
      <c r="R4726" s="822">
        <v>6</v>
      </c>
      <c r="S4726" s="827">
        <v>1</v>
      </c>
      <c r="T4726" s="826">
        <v>2</v>
      </c>
      <c r="U4726" s="828">
        <v>1</v>
      </c>
    </row>
    <row r="4727" spans="1:21" ht="14.45" customHeight="1" x14ac:dyDescent="0.2">
      <c r="A4727" s="821">
        <v>21</v>
      </c>
      <c r="B4727" s="822" t="s">
        <v>3465</v>
      </c>
      <c r="C4727" s="822" t="s">
        <v>3473</v>
      </c>
      <c r="D4727" s="823" t="s">
        <v>6114</v>
      </c>
      <c r="E4727" s="824" t="s">
        <v>3488</v>
      </c>
      <c r="F4727" s="822" t="s">
        <v>3467</v>
      </c>
      <c r="G4727" s="822" t="s">
        <v>3555</v>
      </c>
      <c r="H4727" s="822" t="s">
        <v>329</v>
      </c>
      <c r="I4727" s="822" t="s">
        <v>6066</v>
      </c>
      <c r="J4727" s="822" t="s">
        <v>3557</v>
      </c>
      <c r="K4727" s="822"/>
      <c r="L4727" s="825">
        <v>0</v>
      </c>
      <c r="M4727" s="825">
        <v>0</v>
      </c>
      <c r="N4727" s="822">
        <v>1</v>
      </c>
      <c r="O4727" s="826">
        <v>1</v>
      </c>
      <c r="P4727" s="825"/>
      <c r="Q4727" s="827"/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21</v>
      </c>
      <c r="B4728" s="822" t="s">
        <v>3465</v>
      </c>
      <c r="C4728" s="822" t="s">
        <v>3473</v>
      </c>
      <c r="D4728" s="823" t="s">
        <v>6114</v>
      </c>
      <c r="E4728" s="824" t="s">
        <v>3488</v>
      </c>
      <c r="F4728" s="822" t="s">
        <v>3467</v>
      </c>
      <c r="G4728" s="822" t="s">
        <v>3555</v>
      </c>
      <c r="H4728" s="822" t="s">
        <v>329</v>
      </c>
      <c r="I4728" s="822" t="s">
        <v>6067</v>
      </c>
      <c r="J4728" s="822" t="s">
        <v>3557</v>
      </c>
      <c r="K4728" s="822"/>
      <c r="L4728" s="825">
        <v>0</v>
      </c>
      <c r="M4728" s="825">
        <v>0</v>
      </c>
      <c r="N4728" s="822">
        <v>1</v>
      </c>
      <c r="O4728" s="826">
        <v>1</v>
      </c>
      <c r="P4728" s="825"/>
      <c r="Q4728" s="827"/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21</v>
      </c>
      <c r="B4729" s="822" t="s">
        <v>3465</v>
      </c>
      <c r="C4729" s="822" t="s">
        <v>3477</v>
      </c>
      <c r="D4729" s="823" t="s">
        <v>6115</v>
      </c>
      <c r="E4729" s="824" t="s">
        <v>3492</v>
      </c>
      <c r="F4729" s="822" t="s">
        <v>3466</v>
      </c>
      <c r="G4729" s="822" t="s">
        <v>5915</v>
      </c>
      <c r="H4729" s="822" t="s">
        <v>662</v>
      </c>
      <c r="I4729" s="822" t="s">
        <v>2996</v>
      </c>
      <c r="J4729" s="822" t="s">
        <v>1118</v>
      </c>
      <c r="K4729" s="822" t="s">
        <v>1119</v>
      </c>
      <c r="L4729" s="825">
        <v>369.29</v>
      </c>
      <c r="M4729" s="825">
        <v>369.29</v>
      </c>
      <c r="N4729" s="822">
        <v>1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21</v>
      </c>
      <c r="B4730" s="822" t="s">
        <v>3465</v>
      </c>
      <c r="C4730" s="822" t="s">
        <v>3477</v>
      </c>
      <c r="D4730" s="823" t="s">
        <v>6115</v>
      </c>
      <c r="E4730" s="824" t="s">
        <v>3492</v>
      </c>
      <c r="F4730" s="822" t="s">
        <v>3466</v>
      </c>
      <c r="G4730" s="822" t="s">
        <v>6068</v>
      </c>
      <c r="H4730" s="822" t="s">
        <v>329</v>
      </c>
      <c r="I4730" s="822" t="s">
        <v>6069</v>
      </c>
      <c r="J4730" s="822" t="s">
        <v>6070</v>
      </c>
      <c r="K4730" s="822" t="s">
        <v>6071</v>
      </c>
      <c r="L4730" s="825">
        <v>5497.17</v>
      </c>
      <c r="M4730" s="825">
        <v>32983.019999999997</v>
      </c>
      <c r="N4730" s="822">
        <v>6</v>
      </c>
      <c r="O4730" s="826">
        <v>6</v>
      </c>
      <c r="P4730" s="825">
        <v>32983.019999999997</v>
      </c>
      <c r="Q4730" s="827">
        <v>1</v>
      </c>
      <c r="R4730" s="822">
        <v>6</v>
      </c>
      <c r="S4730" s="827">
        <v>1</v>
      </c>
      <c r="T4730" s="826">
        <v>6</v>
      </c>
      <c r="U4730" s="828">
        <v>1</v>
      </c>
    </row>
    <row r="4731" spans="1:21" ht="14.45" customHeight="1" x14ac:dyDescent="0.2">
      <c r="A4731" s="821">
        <v>21</v>
      </c>
      <c r="B4731" s="822" t="s">
        <v>3465</v>
      </c>
      <c r="C4731" s="822" t="s">
        <v>3477</v>
      </c>
      <c r="D4731" s="823" t="s">
        <v>6115</v>
      </c>
      <c r="E4731" s="824" t="s">
        <v>3492</v>
      </c>
      <c r="F4731" s="822" t="s">
        <v>3466</v>
      </c>
      <c r="G4731" s="822" t="s">
        <v>3830</v>
      </c>
      <c r="H4731" s="822" t="s">
        <v>329</v>
      </c>
      <c r="I4731" s="822" t="s">
        <v>4224</v>
      </c>
      <c r="J4731" s="822" t="s">
        <v>1608</v>
      </c>
      <c r="K4731" s="822" t="s">
        <v>4225</v>
      </c>
      <c r="L4731" s="825">
        <v>49.04</v>
      </c>
      <c r="M4731" s="825">
        <v>441.36</v>
      </c>
      <c r="N4731" s="822">
        <v>9</v>
      </c>
      <c r="O4731" s="826">
        <v>5</v>
      </c>
      <c r="P4731" s="825">
        <v>245.2</v>
      </c>
      <c r="Q4731" s="827">
        <v>0.55555555555555547</v>
      </c>
      <c r="R4731" s="822">
        <v>5</v>
      </c>
      <c r="S4731" s="827">
        <v>0.55555555555555558</v>
      </c>
      <c r="T4731" s="826">
        <v>3</v>
      </c>
      <c r="U4731" s="828">
        <v>0.6</v>
      </c>
    </row>
    <row r="4732" spans="1:21" ht="14.45" customHeight="1" x14ac:dyDescent="0.2">
      <c r="A4732" s="821">
        <v>21</v>
      </c>
      <c r="B4732" s="822" t="s">
        <v>3465</v>
      </c>
      <c r="C4732" s="822" t="s">
        <v>3477</v>
      </c>
      <c r="D4732" s="823" t="s">
        <v>6115</v>
      </c>
      <c r="E4732" s="824" t="s">
        <v>3492</v>
      </c>
      <c r="F4732" s="822" t="s">
        <v>3466</v>
      </c>
      <c r="G4732" s="822" t="s">
        <v>5520</v>
      </c>
      <c r="H4732" s="822" t="s">
        <v>329</v>
      </c>
      <c r="I4732" s="822" t="s">
        <v>5521</v>
      </c>
      <c r="J4732" s="822" t="s">
        <v>5522</v>
      </c>
      <c r="K4732" s="822" t="s">
        <v>5523</v>
      </c>
      <c r="L4732" s="825">
        <v>220.75</v>
      </c>
      <c r="M4732" s="825">
        <v>1324.5</v>
      </c>
      <c r="N4732" s="822">
        <v>6</v>
      </c>
      <c r="O4732" s="826">
        <v>1.5</v>
      </c>
      <c r="P4732" s="825">
        <v>1324.5</v>
      </c>
      <c r="Q4732" s="827">
        <v>1</v>
      </c>
      <c r="R4732" s="822">
        <v>6</v>
      </c>
      <c r="S4732" s="827">
        <v>1</v>
      </c>
      <c r="T4732" s="826">
        <v>1.5</v>
      </c>
      <c r="U4732" s="828">
        <v>1</v>
      </c>
    </row>
    <row r="4733" spans="1:21" ht="14.45" customHeight="1" x14ac:dyDescent="0.2">
      <c r="A4733" s="821">
        <v>21</v>
      </c>
      <c r="B4733" s="822" t="s">
        <v>3465</v>
      </c>
      <c r="C4733" s="822" t="s">
        <v>3477</v>
      </c>
      <c r="D4733" s="823" t="s">
        <v>6115</v>
      </c>
      <c r="E4733" s="824" t="s">
        <v>3492</v>
      </c>
      <c r="F4733" s="822" t="s">
        <v>3466</v>
      </c>
      <c r="G4733" s="822" t="s">
        <v>5298</v>
      </c>
      <c r="H4733" s="822" t="s">
        <v>329</v>
      </c>
      <c r="I4733" s="822" t="s">
        <v>6072</v>
      </c>
      <c r="J4733" s="822" t="s">
        <v>5300</v>
      </c>
      <c r="K4733" s="822" t="s">
        <v>5301</v>
      </c>
      <c r="L4733" s="825">
        <v>482.19</v>
      </c>
      <c r="M4733" s="825">
        <v>482.19</v>
      </c>
      <c r="N4733" s="822">
        <v>1</v>
      </c>
      <c r="O4733" s="826">
        <v>0.5</v>
      </c>
      <c r="P4733" s="825">
        <v>482.19</v>
      </c>
      <c r="Q4733" s="827">
        <v>1</v>
      </c>
      <c r="R4733" s="822">
        <v>1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21</v>
      </c>
      <c r="B4734" s="822" t="s">
        <v>3465</v>
      </c>
      <c r="C4734" s="822" t="s">
        <v>3477</v>
      </c>
      <c r="D4734" s="823" t="s">
        <v>6115</v>
      </c>
      <c r="E4734" s="824" t="s">
        <v>3492</v>
      </c>
      <c r="F4734" s="822" t="s">
        <v>3466</v>
      </c>
      <c r="G4734" s="822" t="s">
        <v>3895</v>
      </c>
      <c r="H4734" s="822" t="s">
        <v>662</v>
      </c>
      <c r="I4734" s="822" t="s">
        <v>6073</v>
      </c>
      <c r="J4734" s="822" t="s">
        <v>3897</v>
      </c>
      <c r="K4734" s="822" t="s">
        <v>6074</v>
      </c>
      <c r="L4734" s="825">
        <v>426.03</v>
      </c>
      <c r="M4734" s="825">
        <v>426.03</v>
      </c>
      <c r="N4734" s="822">
        <v>1</v>
      </c>
      <c r="O4734" s="826">
        <v>1</v>
      </c>
      <c r="P4734" s="825">
        <v>426.03</v>
      </c>
      <c r="Q4734" s="827">
        <v>1</v>
      </c>
      <c r="R4734" s="822">
        <v>1</v>
      </c>
      <c r="S4734" s="827">
        <v>1</v>
      </c>
      <c r="T4734" s="826">
        <v>1</v>
      </c>
      <c r="U4734" s="828">
        <v>1</v>
      </c>
    </row>
    <row r="4735" spans="1:21" ht="14.45" customHeight="1" x14ac:dyDescent="0.2">
      <c r="A4735" s="821">
        <v>21</v>
      </c>
      <c r="B4735" s="822" t="s">
        <v>3465</v>
      </c>
      <c r="C4735" s="822" t="s">
        <v>3477</v>
      </c>
      <c r="D4735" s="823" t="s">
        <v>6115</v>
      </c>
      <c r="E4735" s="824" t="s">
        <v>3492</v>
      </c>
      <c r="F4735" s="822" t="s">
        <v>3466</v>
      </c>
      <c r="G4735" s="822" t="s">
        <v>6075</v>
      </c>
      <c r="H4735" s="822" t="s">
        <v>662</v>
      </c>
      <c r="I4735" s="822" t="s">
        <v>6076</v>
      </c>
      <c r="J4735" s="822" t="s">
        <v>6077</v>
      </c>
      <c r="K4735" s="822" t="s">
        <v>6078</v>
      </c>
      <c r="L4735" s="825">
        <v>397.63</v>
      </c>
      <c r="M4735" s="825">
        <v>397.63</v>
      </c>
      <c r="N4735" s="822">
        <v>1</v>
      </c>
      <c r="O4735" s="826">
        <v>0.5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21</v>
      </c>
      <c r="B4736" s="822" t="s">
        <v>3465</v>
      </c>
      <c r="C4736" s="822" t="s">
        <v>3477</v>
      </c>
      <c r="D4736" s="823" t="s">
        <v>6115</v>
      </c>
      <c r="E4736" s="824" t="s">
        <v>3492</v>
      </c>
      <c r="F4736" s="822" t="s">
        <v>3466</v>
      </c>
      <c r="G4736" s="822" t="s">
        <v>6079</v>
      </c>
      <c r="H4736" s="822" t="s">
        <v>329</v>
      </c>
      <c r="I4736" s="822" t="s">
        <v>6080</v>
      </c>
      <c r="J4736" s="822" t="s">
        <v>6081</v>
      </c>
      <c r="K4736" s="822" t="s">
        <v>6082</v>
      </c>
      <c r="L4736" s="825">
        <v>23.49</v>
      </c>
      <c r="M4736" s="825">
        <v>46.98</v>
      </c>
      <c r="N4736" s="822">
        <v>2</v>
      </c>
      <c r="O4736" s="826">
        <v>0.5</v>
      </c>
      <c r="P4736" s="825">
        <v>46.98</v>
      </c>
      <c r="Q4736" s="827">
        <v>1</v>
      </c>
      <c r="R4736" s="822">
        <v>2</v>
      </c>
      <c r="S4736" s="827">
        <v>1</v>
      </c>
      <c r="T4736" s="826">
        <v>0.5</v>
      </c>
      <c r="U4736" s="828">
        <v>1</v>
      </c>
    </row>
    <row r="4737" spans="1:21" ht="14.45" customHeight="1" x14ac:dyDescent="0.2">
      <c r="A4737" s="821">
        <v>21</v>
      </c>
      <c r="B4737" s="822" t="s">
        <v>3465</v>
      </c>
      <c r="C4737" s="822" t="s">
        <v>3477</v>
      </c>
      <c r="D4737" s="823" t="s">
        <v>6115</v>
      </c>
      <c r="E4737" s="824" t="s">
        <v>3492</v>
      </c>
      <c r="F4737" s="822" t="s">
        <v>3466</v>
      </c>
      <c r="G4737" s="822" t="s">
        <v>3970</v>
      </c>
      <c r="H4737" s="822" t="s">
        <v>329</v>
      </c>
      <c r="I4737" s="822" t="s">
        <v>3974</v>
      </c>
      <c r="J4737" s="822" t="s">
        <v>3972</v>
      </c>
      <c r="K4737" s="822" t="s">
        <v>3975</v>
      </c>
      <c r="L4737" s="825">
        <v>87.98</v>
      </c>
      <c r="M4737" s="825">
        <v>87.98</v>
      </c>
      <c r="N4737" s="822">
        <v>1</v>
      </c>
      <c r="O4737" s="826">
        <v>1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21</v>
      </c>
      <c r="B4738" s="822" t="s">
        <v>3465</v>
      </c>
      <c r="C4738" s="822" t="s">
        <v>3477</v>
      </c>
      <c r="D4738" s="823" t="s">
        <v>6115</v>
      </c>
      <c r="E4738" s="824" t="s">
        <v>3492</v>
      </c>
      <c r="F4738" s="822" t="s">
        <v>3466</v>
      </c>
      <c r="G4738" s="822" t="s">
        <v>4006</v>
      </c>
      <c r="H4738" s="822" t="s">
        <v>329</v>
      </c>
      <c r="I4738" s="822" t="s">
        <v>4449</v>
      </c>
      <c r="J4738" s="822" t="s">
        <v>4008</v>
      </c>
      <c r="K4738" s="822" t="s">
        <v>2843</v>
      </c>
      <c r="L4738" s="825">
        <v>21.92</v>
      </c>
      <c r="M4738" s="825">
        <v>65.760000000000005</v>
      </c>
      <c r="N4738" s="822">
        <v>3</v>
      </c>
      <c r="O4738" s="826">
        <v>0.5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21</v>
      </c>
      <c r="B4739" s="822" t="s">
        <v>3465</v>
      </c>
      <c r="C4739" s="822" t="s">
        <v>3477</v>
      </c>
      <c r="D4739" s="823" t="s">
        <v>6115</v>
      </c>
      <c r="E4739" s="824" t="s">
        <v>3492</v>
      </c>
      <c r="F4739" s="822" t="s">
        <v>3466</v>
      </c>
      <c r="G4739" s="822" t="s">
        <v>4111</v>
      </c>
      <c r="H4739" s="822" t="s">
        <v>329</v>
      </c>
      <c r="I4739" s="822" t="s">
        <v>4112</v>
      </c>
      <c r="J4739" s="822" t="s">
        <v>797</v>
      </c>
      <c r="K4739" s="822" t="s">
        <v>798</v>
      </c>
      <c r="L4739" s="825">
        <v>311.02</v>
      </c>
      <c r="M4739" s="825">
        <v>622.04</v>
      </c>
      <c r="N4739" s="822">
        <v>2</v>
      </c>
      <c r="O4739" s="826">
        <v>1.5</v>
      </c>
      <c r="P4739" s="825">
        <v>622.04</v>
      </c>
      <c r="Q4739" s="827">
        <v>1</v>
      </c>
      <c r="R4739" s="822">
        <v>2</v>
      </c>
      <c r="S4739" s="827">
        <v>1</v>
      </c>
      <c r="T4739" s="826">
        <v>1.5</v>
      </c>
      <c r="U4739" s="828">
        <v>1</v>
      </c>
    </row>
    <row r="4740" spans="1:21" ht="14.45" customHeight="1" x14ac:dyDescent="0.2">
      <c r="A4740" s="821">
        <v>21</v>
      </c>
      <c r="B4740" s="822" t="s">
        <v>3465</v>
      </c>
      <c r="C4740" s="822" t="s">
        <v>3477</v>
      </c>
      <c r="D4740" s="823" t="s">
        <v>6115</v>
      </c>
      <c r="E4740" s="824" t="s">
        <v>3492</v>
      </c>
      <c r="F4740" s="822" t="s">
        <v>3466</v>
      </c>
      <c r="G4740" s="822" t="s">
        <v>4111</v>
      </c>
      <c r="H4740" s="822" t="s">
        <v>329</v>
      </c>
      <c r="I4740" s="822" t="s">
        <v>4113</v>
      </c>
      <c r="J4740" s="822" t="s">
        <v>4114</v>
      </c>
      <c r="K4740" s="822" t="s">
        <v>4115</v>
      </c>
      <c r="L4740" s="825">
        <v>177.92</v>
      </c>
      <c r="M4740" s="825">
        <v>533.76</v>
      </c>
      <c r="N4740" s="822">
        <v>3</v>
      </c>
      <c r="O4740" s="826">
        <v>2</v>
      </c>
      <c r="P4740" s="825">
        <v>177.92</v>
      </c>
      <c r="Q4740" s="827">
        <v>0.33333333333333331</v>
      </c>
      <c r="R4740" s="822">
        <v>1</v>
      </c>
      <c r="S4740" s="827">
        <v>0.33333333333333331</v>
      </c>
      <c r="T4740" s="826">
        <v>1</v>
      </c>
      <c r="U4740" s="828">
        <v>0.5</v>
      </c>
    </row>
    <row r="4741" spans="1:21" ht="14.45" customHeight="1" x14ac:dyDescent="0.2">
      <c r="A4741" s="821">
        <v>21</v>
      </c>
      <c r="B4741" s="822" t="s">
        <v>3465</v>
      </c>
      <c r="C4741" s="822" t="s">
        <v>3477</v>
      </c>
      <c r="D4741" s="823" t="s">
        <v>6115</v>
      </c>
      <c r="E4741" s="824" t="s">
        <v>3492</v>
      </c>
      <c r="F4741" s="822" t="s">
        <v>3466</v>
      </c>
      <c r="G4741" s="822" t="s">
        <v>4111</v>
      </c>
      <c r="H4741" s="822" t="s">
        <v>329</v>
      </c>
      <c r="I4741" s="822" t="s">
        <v>4123</v>
      </c>
      <c r="J4741" s="822" t="s">
        <v>797</v>
      </c>
      <c r="K4741" s="822" t="s">
        <v>799</v>
      </c>
      <c r="L4741" s="825">
        <v>477.11</v>
      </c>
      <c r="M4741" s="825">
        <v>954.22</v>
      </c>
      <c r="N4741" s="822">
        <v>2</v>
      </c>
      <c r="O4741" s="826">
        <v>1.5</v>
      </c>
      <c r="P4741" s="825">
        <v>954.22</v>
      </c>
      <c r="Q4741" s="827">
        <v>1</v>
      </c>
      <c r="R4741" s="822">
        <v>2</v>
      </c>
      <c r="S4741" s="827">
        <v>1</v>
      </c>
      <c r="T4741" s="826">
        <v>1.5</v>
      </c>
      <c r="U4741" s="828">
        <v>1</v>
      </c>
    </row>
    <row r="4742" spans="1:21" ht="14.45" customHeight="1" x14ac:dyDescent="0.2">
      <c r="A4742" s="821">
        <v>21</v>
      </c>
      <c r="B4742" s="822" t="s">
        <v>3465</v>
      </c>
      <c r="C4742" s="822" t="s">
        <v>3477</v>
      </c>
      <c r="D4742" s="823" t="s">
        <v>6115</v>
      </c>
      <c r="E4742" s="824" t="s">
        <v>3492</v>
      </c>
      <c r="F4742" s="822" t="s">
        <v>3466</v>
      </c>
      <c r="G4742" s="822" t="s">
        <v>4111</v>
      </c>
      <c r="H4742" s="822" t="s">
        <v>329</v>
      </c>
      <c r="I4742" s="822" t="s">
        <v>6083</v>
      </c>
      <c r="J4742" s="822" t="s">
        <v>6084</v>
      </c>
      <c r="K4742" s="822" t="s">
        <v>6085</v>
      </c>
      <c r="L4742" s="825">
        <v>0</v>
      </c>
      <c r="M4742" s="825">
        <v>0</v>
      </c>
      <c r="N4742" s="822">
        <v>2</v>
      </c>
      <c r="O4742" s="826">
        <v>0.5</v>
      </c>
      <c r="P4742" s="825">
        <v>0</v>
      </c>
      <c r="Q4742" s="827"/>
      <c r="R4742" s="822">
        <v>2</v>
      </c>
      <c r="S4742" s="827">
        <v>1</v>
      </c>
      <c r="T4742" s="826">
        <v>0.5</v>
      </c>
      <c r="U4742" s="828">
        <v>1</v>
      </c>
    </row>
    <row r="4743" spans="1:21" ht="14.45" customHeight="1" x14ac:dyDescent="0.2">
      <c r="A4743" s="821">
        <v>21</v>
      </c>
      <c r="B4743" s="822" t="s">
        <v>3465</v>
      </c>
      <c r="C4743" s="822" t="s">
        <v>3477</v>
      </c>
      <c r="D4743" s="823" t="s">
        <v>6115</v>
      </c>
      <c r="E4743" s="824" t="s">
        <v>3492</v>
      </c>
      <c r="F4743" s="822" t="s">
        <v>3466</v>
      </c>
      <c r="G4743" s="822" t="s">
        <v>4111</v>
      </c>
      <c r="H4743" s="822" t="s">
        <v>329</v>
      </c>
      <c r="I4743" s="822" t="s">
        <v>4125</v>
      </c>
      <c r="J4743" s="822" t="s">
        <v>797</v>
      </c>
      <c r="K4743" s="822" t="s">
        <v>799</v>
      </c>
      <c r="L4743" s="825">
        <v>477.11</v>
      </c>
      <c r="M4743" s="825">
        <v>477.11</v>
      </c>
      <c r="N4743" s="822">
        <v>1</v>
      </c>
      <c r="O4743" s="826">
        <v>0.5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21</v>
      </c>
      <c r="B4744" s="822" t="s">
        <v>3465</v>
      </c>
      <c r="C4744" s="822" t="s">
        <v>3477</v>
      </c>
      <c r="D4744" s="823" t="s">
        <v>6115</v>
      </c>
      <c r="E4744" s="824" t="s">
        <v>3492</v>
      </c>
      <c r="F4744" s="822" t="s">
        <v>3466</v>
      </c>
      <c r="G4744" s="822" t="s">
        <v>3561</v>
      </c>
      <c r="H4744" s="822" t="s">
        <v>329</v>
      </c>
      <c r="I4744" s="822" t="s">
        <v>4159</v>
      </c>
      <c r="J4744" s="822" t="s">
        <v>4157</v>
      </c>
      <c r="K4744" s="822" t="s">
        <v>4160</v>
      </c>
      <c r="L4744" s="825">
        <v>299.83999999999997</v>
      </c>
      <c r="M4744" s="825">
        <v>299.83999999999997</v>
      </c>
      <c r="N4744" s="822">
        <v>1</v>
      </c>
      <c r="O4744" s="826">
        <v>0.5</v>
      </c>
      <c r="P4744" s="825">
        <v>299.83999999999997</v>
      </c>
      <c r="Q4744" s="827">
        <v>1</v>
      </c>
      <c r="R4744" s="822">
        <v>1</v>
      </c>
      <c r="S4744" s="827">
        <v>1</v>
      </c>
      <c r="T4744" s="826">
        <v>0.5</v>
      </c>
      <c r="U4744" s="828">
        <v>1</v>
      </c>
    </row>
    <row r="4745" spans="1:21" ht="14.45" customHeight="1" x14ac:dyDescent="0.2">
      <c r="A4745" s="821">
        <v>21</v>
      </c>
      <c r="B4745" s="822" t="s">
        <v>3465</v>
      </c>
      <c r="C4745" s="822" t="s">
        <v>3477</v>
      </c>
      <c r="D4745" s="823" t="s">
        <v>6115</v>
      </c>
      <c r="E4745" s="824" t="s">
        <v>3492</v>
      </c>
      <c r="F4745" s="822" t="s">
        <v>3466</v>
      </c>
      <c r="G4745" s="822" t="s">
        <v>3561</v>
      </c>
      <c r="H4745" s="822" t="s">
        <v>662</v>
      </c>
      <c r="I4745" s="822" t="s">
        <v>4161</v>
      </c>
      <c r="J4745" s="822" t="s">
        <v>4157</v>
      </c>
      <c r="K4745" s="822" t="s">
        <v>4162</v>
      </c>
      <c r="L4745" s="825">
        <v>150.94</v>
      </c>
      <c r="M4745" s="825">
        <v>150.94</v>
      </c>
      <c r="N4745" s="822">
        <v>1</v>
      </c>
      <c r="O4745" s="826">
        <v>0.5</v>
      </c>
      <c r="P4745" s="825">
        <v>150.94</v>
      </c>
      <c r="Q4745" s="827">
        <v>1</v>
      </c>
      <c r="R4745" s="822">
        <v>1</v>
      </c>
      <c r="S4745" s="827">
        <v>1</v>
      </c>
      <c r="T4745" s="826">
        <v>0.5</v>
      </c>
      <c r="U4745" s="828">
        <v>1</v>
      </c>
    </row>
    <row r="4746" spans="1:21" ht="14.45" customHeight="1" x14ac:dyDescent="0.2">
      <c r="A4746" s="821">
        <v>21</v>
      </c>
      <c r="B4746" s="822" t="s">
        <v>3465</v>
      </c>
      <c r="C4746" s="822" t="s">
        <v>3477</v>
      </c>
      <c r="D4746" s="823" t="s">
        <v>6115</v>
      </c>
      <c r="E4746" s="824" t="s">
        <v>3518</v>
      </c>
      <c r="F4746" s="822" t="s">
        <v>3466</v>
      </c>
      <c r="G4746" s="822" t="s">
        <v>6068</v>
      </c>
      <c r="H4746" s="822" t="s">
        <v>329</v>
      </c>
      <c r="I4746" s="822" t="s">
        <v>6069</v>
      </c>
      <c r="J4746" s="822" t="s">
        <v>6070</v>
      </c>
      <c r="K4746" s="822" t="s">
        <v>6071</v>
      </c>
      <c r="L4746" s="825">
        <v>5497.17</v>
      </c>
      <c r="M4746" s="825">
        <v>38480.189999999995</v>
      </c>
      <c r="N4746" s="822">
        <v>7</v>
      </c>
      <c r="O4746" s="826">
        <v>7</v>
      </c>
      <c r="P4746" s="825">
        <v>38480.189999999995</v>
      </c>
      <c r="Q4746" s="827">
        <v>1</v>
      </c>
      <c r="R4746" s="822">
        <v>7</v>
      </c>
      <c r="S4746" s="827">
        <v>1</v>
      </c>
      <c r="T4746" s="826">
        <v>7</v>
      </c>
      <c r="U4746" s="828">
        <v>1</v>
      </c>
    </row>
    <row r="4747" spans="1:21" ht="14.45" customHeight="1" x14ac:dyDescent="0.2">
      <c r="A4747" s="821">
        <v>21</v>
      </c>
      <c r="B4747" s="822" t="s">
        <v>3465</v>
      </c>
      <c r="C4747" s="822" t="s">
        <v>3477</v>
      </c>
      <c r="D4747" s="823" t="s">
        <v>6115</v>
      </c>
      <c r="E4747" s="824" t="s">
        <v>3518</v>
      </c>
      <c r="F4747" s="822" t="s">
        <v>3466</v>
      </c>
      <c r="G4747" s="822" t="s">
        <v>3751</v>
      </c>
      <c r="H4747" s="822" t="s">
        <v>329</v>
      </c>
      <c r="I4747" s="822" t="s">
        <v>3757</v>
      </c>
      <c r="J4747" s="822" t="s">
        <v>874</v>
      </c>
      <c r="K4747" s="822" t="s">
        <v>1884</v>
      </c>
      <c r="L4747" s="825">
        <v>273.33</v>
      </c>
      <c r="M4747" s="825">
        <v>273.33</v>
      </c>
      <c r="N4747" s="822">
        <v>1</v>
      </c>
      <c r="O4747" s="826">
        <v>0.5</v>
      </c>
      <c r="P4747" s="825">
        <v>273.33</v>
      </c>
      <c r="Q4747" s="827">
        <v>1</v>
      </c>
      <c r="R4747" s="822">
        <v>1</v>
      </c>
      <c r="S4747" s="827">
        <v>1</v>
      </c>
      <c r="T4747" s="826">
        <v>0.5</v>
      </c>
      <c r="U4747" s="828">
        <v>1</v>
      </c>
    </row>
    <row r="4748" spans="1:21" ht="14.45" customHeight="1" x14ac:dyDescent="0.2">
      <c r="A4748" s="821">
        <v>21</v>
      </c>
      <c r="B4748" s="822" t="s">
        <v>3465</v>
      </c>
      <c r="C4748" s="822" t="s">
        <v>3477</v>
      </c>
      <c r="D4748" s="823" t="s">
        <v>6115</v>
      </c>
      <c r="E4748" s="824" t="s">
        <v>3518</v>
      </c>
      <c r="F4748" s="822" t="s">
        <v>3466</v>
      </c>
      <c r="G4748" s="822" t="s">
        <v>3830</v>
      </c>
      <c r="H4748" s="822" t="s">
        <v>329</v>
      </c>
      <c r="I4748" s="822" t="s">
        <v>4353</v>
      </c>
      <c r="J4748" s="822" t="s">
        <v>1608</v>
      </c>
      <c r="K4748" s="822" t="s">
        <v>1609</v>
      </c>
      <c r="L4748" s="825">
        <v>49.04</v>
      </c>
      <c r="M4748" s="825">
        <v>392.32</v>
      </c>
      <c r="N4748" s="822">
        <v>8</v>
      </c>
      <c r="O4748" s="826">
        <v>7</v>
      </c>
      <c r="P4748" s="825">
        <v>245.2</v>
      </c>
      <c r="Q4748" s="827">
        <v>0.625</v>
      </c>
      <c r="R4748" s="822">
        <v>5</v>
      </c>
      <c r="S4748" s="827">
        <v>0.625</v>
      </c>
      <c r="T4748" s="826">
        <v>4</v>
      </c>
      <c r="U4748" s="828">
        <v>0.5714285714285714</v>
      </c>
    </row>
    <row r="4749" spans="1:21" ht="14.45" customHeight="1" x14ac:dyDescent="0.2">
      <c r="A4749" s="821">
        <v>21</v>
      </c>
      <c r="B4749" s="822" t="s">
        <v>3465</v>
      </c>
      <c r="C4749" s="822" t="s">
        <v>3477</v>
      </c>
      <c r="D4749" s="823" t="s">
        <v>6115</v>
      </c>
      <c r="E4749" s="824" t="s">
        <v>3518</v>
      </c>
      <c r="F4749" s="822" t="s">
        <v>3466</v>
      </c>
      <c r="G4749" s="822" t="s">
        <v>3830</v>
      </c>
      <c r="H4749" s="822" t="s">
        <v>329</v>
      </c>
      <c r="I4749" s="822" t="s">
        <v>6086</v>
      </c>
      <c r="J4749" s="822" t="s">
        <v>1941</v>
      </c>
      <c r="K4749" s="822" t="s">
        <v>1942</v>
      </c>
      <c r="L4749" s="825">
        <v>0</v>
      </c>
      <c r="M4749" s="825">
        <v>0</v>
      </c>
      <c r="N4749" s="822">
        <v>1</v>
      </c>
      <c r="O4749" s="826">
        <v>1</v>
      </c>
      <c r="P4749" s="825"/>
      <c r="Q4749" s="827"/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21</v>
      </c>
      <c r="B4750" s="822" t="s">
        <v>3465</v>
      </c>
      <c r="C4750" s="822" t="s">
        <v>3477</v>
      </c>
      <c r="D4750" s="823" t="s">
        <v>6115</v>
      </c>
      <c r="E4750" s="824" t="s">
        <v>3518</v>
      </c>
      <c r="F4750" s="822" t="s">
        <v>3466</v>
      </c>
      <c r="G4750" s="822" t="s">
        <v>5298</v>
      </c>
      <c r="H4750" s="822" t="s">
        <v>329</v>
      </c>
      <c r="I4750" s="822" t="s">
        <v>5299</v>
      </c>
      <c r="J4750" s="822" t="s">
        <v>5300</v>
      </c>
      <c r="K4750" s="822" t="s">
        <v>5301</v>
      </c>
      <c r="L4750" s="825">
        <v>482.19</v>
      </c>
      <c r="M4750" s="825">
        <v>482.19</v>
      </c>
      <c r="N4750" s="822">
        <v>1</v>
      </c>
      <c r="O4750" s="826">
        <v>0.5</v>
      </c>
      <c r="P4750" s="825"/>
      <c r="Q4750" s="827">
        <v>0</v>
      </c>
      <c r="R4750" s="822"/>
      <c r="S4750" s="827">
        <v>0</v>
      </c>
      <c r="T4750" s="826"/>
      <c r="U4750" s="828">
        <v>0</v>
      </c>
    </row>
    <row r="4751" spans="1:21" ht="14.45" customHeight="1" x14ac:dyDescent="0.2">
      <c r="A4751" s="821">
        <v>21</v>
      </c>
      <c r="B4751" s="822" t="s">
        <v>3465</v>
      </c>
      <c r="C4751" s="822" t="s">
        <v>3477</v>
      </c>
      <c r="D4751" s="823" t="s">
        <v>6115</v>
      </c>
      <c r="E4751" s="824" t="s">
        <v>3518</v>
      </c>
      <c r="F4751" s="822" t="s">
        <v>3466</v>
      </c>
      <c r="G4751" s="822" t="s">
        <v>3895</v>
      </c>
      <c r="H4751" s="822" t="s">
        <v>662</v>
      </c>
      <c r="I4751" s="822" t="s">
        <v>6073</v>
      </c>
      <c r="J4751" s="822" t="s">
        <v>3897</v>
      </c>
      <c r="K4751" s="822" t="s">
        <v>6074</v>
      </c>
      <c r="L4751" s="825">
        <v>426.03</v>
      </c>
      <c r="M4751" s="825">
        <v>1704.12</v>
      </c>
      <c r="N4751" s="822">
        <v>4</v>
      </c>
      <c r="O4751" s="826">
        <v>3.5</v>
      </c>
      <c r="P4751" s="825">
        <v>426.03</v>
      </c>
      <c r="Q4751" s="827">
        <v>0.25</v>
      </c>
      <c r="R4751" s="822">
        <v>1</v>
      </c>
      <c r="S4751" s="827">
        <v>0.25</v>
      </c>
      <c r="T4751" s="826">
        <v>1</v>
      </c>
      <c r="U4751" s="828">
        <v>0.2857142857142857</v>
      </c>
    </row>
    <row r="4752" spans="1:21" ht="14.45" customHeight="1" x14ac:dyDescent="0.2">
      <c r="A4752" s="821">
        <v>21</v>
      </c>
      <c r="B4752" s="822" t="s">
        <v>3465</v>
      </c>
      <c r="C4752" s="822" t="s">
        <v>3477</v>
      </c>
      <c r="D4752" s="823" t="s">
        <v>6115</v>
      </c>
      <c r="E4752" s="824" t="s">
        <v>3518</v>
      </c>
      <c r="F4752" s="822" t="s">
        <v>3466</v>
      </c>
      <c r="G4752" s="822" t="s">
        <v>3930</v>
      </c>
      <c r="H4752" s="822" t="s">
        <v>662</v>
      </c>
      <c r="I4752" s="822" t="s">
        <v>5423</v>
      </c>
      <c r="J4752" s="822" t="s">
        <v>2801</v>
      </c>
      <c r="K4752" s="822" t="s">
        <v>5424</v>
      </c>
      <c r="L4752" s="825">
        <v>118.65</v>
      </c>
      <c r="M4752" s="825">
        <v>118.65</v>
      </c>
      <c r="N4752" s="822">
        <v>1</v>
      </c>
      <c r="O4752" s="826">
        <v>0.5</v>
      </c>
      <c r="P4752" s="825">
        <v>118.65</v>
      </c>
      <c r="Q4752" s="827">
        <v>1</v>
      </c>
      <c r="R4752" s="822">
        <v>1</v>
      </c>
      <c r="S4752" s="827">
        <v>1</v>
      </c>
      <c r="T4752" s="826">
        <v>0.5</v>
      </c>
      <c r="U4752" s="828">
        <v>1</v>
      </c>
    </row>
    <row r="4753" spans="1:21" ht="14.45" customHeight="1" x14ac:dyDescent="0.2">
      <c r="A4753" s="821">
        <v>21</v>
      </c>
      <c r="B4753" s="822" t="s">
        <v>3465</v>
      </c>
      <c r="C4753" s="822" t="s">
        <v>3477</v>
      </c>
      <c r="D4753" s="823" t="s">
        <v>6115</v>
      </c>
      <c r="E4753" s="824" t="s">
        <v>3518</v>
      </c>
      <c r="F4753" s="822" t="s">
        <v>3466</v>
      </c>
      <c r="G4753" s="822" t="s">
        <v>4834</v>
      </c>
      <c r="H4753" s="822" t="s">
        <v>329</v>
      </c>
      <c r="I4753" s="822" t="s">
        <v>5432</v>
      </c>
      <c r="J4753" s="822" t="s">
        <v>1304</v>
      </c>
      <c r="K4753" s="822" t="s">
        <v>1305</v>
      </c>
      <c r="L4753" s="825">
        <v>46.99</v>
      </c>
      <c r="M4753" s="825">
        <v>46.99</v>
      </c>
      <c r="N4753" s="822">
        <v>1</v>
      </c>
      <c r="O4753" s="826">
        <v>1</v>
      </c>
      <c r="P4753" s="825">
        <v>46.99</v>
      </c>
      <c r="Q4753" s="827">
        <v>1</v>
      </c>
      <c r="R4753" s="822">
        <v>1</v>
      </c>
      <c r="S4753" s="827">
        <v>1</v>
      </c>
      <c r="T4753" s="826">
        <v>1</v>
      </c>
      <c r="U4753" s="828">
        <v>1</v>
      </c>
    </row>
    <row r="4754" spans="1:21" ht="14.45" customHeight="1" x14ac:dyDescent="0.2">
      <c r="A4754" s="821">
        <v>21</v>
      </c>
      <c r="B4754" s="822" t="s">
        <v>3465</v>
      </c>
      <c r="C4754" s="822" t="s">
        <v>3477</v>
      </c>
      <c r="D4754" s="823" t="s">
        <v>6115</v>
      </c>
      <c r="E4754" s="824" t="s">
        <v>3518</v>
      </c>
      <c r="F4754" s="822" t="s">
        <v>3466</v>
      </c>
      <c r="G4754" s="822" t="s">
        <v>3970</v>
      </c>
      <c r="H4754" s="822" t="s">
        <v>329</v>
      </c>
      <c r="I4754" s="822" t="s">
        <v>3974</v>
      </c>
      <c r="J4754" s="822" t="s">
        <v>3972</v>
      </c>
      <c r="K4754" s="822" t="s">
        <v>3975</v>
      </c>
      <c r="L4754" s="825">
        <v>87.98</v>
      </c>
      <c r="M4754" s="825">
        <v>87.98</v>
      </c>
      <c r="N4754" s="822">
        <v>1</v>
      </c>
      <c r="O4754" s="826">
        <v>0.5</v>
      </c>
      <c r="P4754" s="825">
        <v>87.98</v>
      </c>
      <c r="Q4754" s="827">
        <v>1</v>
      </c>
      <c r="R4754" s="822">
        <v>1</v>
      </c>
      <c r="S4754" s="827">
        <v>1</v>
      </c>
      <c r="T4754" s="826">
        <v>0.5</v>
      </c>
      <c r="U4754" s="828">
        <v>1</v>
      </c>
    </row>
    <row r="4755" spans="1:21" ht="14.45" customHeight="1" x14ac:dyDescent="0.2">
      <c r="A4755" s="821">
        <v>21</v>
      </c>
      <c r="B4755" s="822" t="s">
        <v>3465</v>
      </c>
      <c r="C4755" s="822" t="s">
        <v>3477</v>
      </c>
      <c r="D4755" s="823" t="s">
        <v>6115</v>
      </c>
      <c r="E4755" s="824" t="s">
        <v>3518</v>
      </c>
      <c r="F4755" s="822" t="s">
        <v>3466</v>
      </c>
      <c r="G4755" s="822" t="s">
        <v>4006</v>
      </c>
      <c r="H4755" s="822" t="s">
        <v>662</v>
      </c>
      <c r="I4755" s="822" t="s">
        <v>2841</v>
      </c>
      <c r="J4755" s="822" t="s">
        <v>2842</v>
      </c>
      <c r="K4755" s="822" t="s">
        <v>2843</v>
      </c>
      <c r="L4755" s="825">
        <v>21.92</v>
      </c>
      <c r="M4755" s="825">
        <v>109.60000000000001</v>
      </c>
      <c r="N4755" s="822">
        <v>5</v>
      </c>
      <c r="O4755" s="826">
        <v>0.5</v>
      </c>
      <c r="P4755" s="825">
        <v>109.60000000000001</v>
      </c>
      <c r="Q4755" s="827">
        <v>1</v>
      </c>
      <c r="R4755" s="822">
        <v>5</v>
      </c>
      <c r="S4755" s="827">
        <v>1</v>
      </c>
      <c r="T4755" s="826">
        <v>0.5</v>
      </c>
      <c r="U4755" s="828">
        <v>1</v>
      </c>
    </row>
    <row r="4756" spans="1:21" ht="14.45" customHeight="1" x14ac:dyDescent="0.2">
      <c r="A4756" s="821">
        <v>21</v>
      </c>
      <c r="B4756" s="822" t="s">
        <v>3465</v>
      </c>
      <c r="C4756" s="822" t="s">
        <v>3477</v>
      </c>
      <c r="D4756" s="823" t="s">
        <v>6115</v>
      </c>
      <c r="E4756" s="824" t="s">
        <v>3518</v>
      </c>
      <c r="F4756" s="822" t="s">
        <v>3466</v>
      </c>
      <c r="G4756" s="822" t="s">
        <v>4111</v>
      </c>
      <c r="H4756" s="822" t="s">
        <v>329</v>
      </c>
      <c r="I4756" s="822" t="s">
        <v>4112</v>
      </c>
      <c r="J4756" s="822" t="s">
        <v>797</v>
      </c>
      <c r="K4756" s="822" t="s">
        <v>798</v>
      </c>
      <c r="L4756" s="825">
        <v>311.02</v>
      </c>
      <c r="M4756" s="825">
        <v>2488.16</v>
      </c>
      <c r="N4756" s="822">
        <v>8</v>
      </c>
      <c r="O4756" s="826">
        <v>6.5</v>
      </c>
      <c r="P4756" s="825">
        <v>622.04</v>
      </c>
      <c r="Q4756" s="827">
        <v>0.25</v>
      </c>
      <c r="R4756" s="822">
        <v>2</v>
      </c>
      <c r="S4756" s="827">
        <v>0.25</v>
      </c>
      <c r="T4756" s="826">
        <v>1.5</v>
      </c>
      <c r="U4756" s="828">
        <v>0.23076923076923078</v>
      </c>
    </row>
    <row r="4757" spans="1:21" ht="14.45" customHeight="1" x14ac:dyDescent="0.2">
      <c r="A4757" s="821">
        <v>21</v>
      </c>
      <c r="B4757" s="822" t="s">
        <v>3465</v>
      </c>
      <c r="C4757" s="822" t="s">
        <v>3477</v>
      </c>
      <c r="D4757" s="823" t="s">
        <v>6115</v>
      </c>
      <c r="E4757" s="824" t="s">
        <v>3518</v>
      </c>
      <c r="F4757" s="822" t="s">
        <v>3466</v>
      </c>
      <c r="G4757" s="822" t="s">
        <v>4111</v>
      </c>
      <c r="H4757" s="822" t="s">
        <v>329</v>
      </c>
      <c r="I4757" s="822" t="s">
        <v>4116</v>
      </c>
      <c r="J4757" s="822" t="s">
        <v>4114</v>
      </c>
      <c r="K4757" s="822" t="s">
        <v>4117</v>
      </c>
      <c r="L4757" s="825">
        <v>387.73</v>
      </c>
      <c r="M4757" s="825">
        <v>2326.38</v>
      </c>
      <c r="N4757" s="822">
        <v>6</v>
      </c>
      <c r="O4757" s="826">
        <v>2.5</v>
      </c>
      <c r="P4757" s="825">
        <v>1550.92</v>
      </c>
      <c r="Q4757" s="827">
        <v>0.66666666666666663</v>
      </c>
      <c r="R4757" s="822">
        <v>4</v>
      </c>
      <c r="S4757" s="827">
        <v>0.66666666666666663</v>
      </c>
      <c r="T4757" s="826">
        <v>1.5</v>
      </c>
      <c r="U4757" s="828">
        <v>0.6</v>
      </c>
    </row>
    <row r="4758" spans="1:21" ht="14.45" customHeight="1" x14ac:dyDescent="0.2">
      <c r="A4758" s="821">
        <v>21</v>
      </c>
      <c r="B4758" s="822" t="s">
        <v>3465</v>
      </c>
      <c r="C4758" s="822" t="s">
        <v>3477</v>
      </c>
      <c r="D4758" s="823" t="s">
        <v>6115</v>
      </c>
      <c r="E4758" s="824" t="s">
        <v>3518</v>
      </c>
      <c r="F4758" s="822" t="s">
        <v>3466</v>
      </c>
      <c r="G4758" s="822" t="s">
        <v>4111</v>
      </c>
      <c r="H4758" s="822" t="s">
        <v>329</v>
      </c>
      <c r="I4758" s="822" t="s">
        <v>4120</v>
      </c>
      <c r="J4758" s="822" t="s">
        <v>4121</v>
      </c>
      <c r="K4758" s="822" t="s">
        <v>4122</v>
      </c>
      <c r="L4758" s="825">
        <v>317.8</v>
      </c>
      <c r="M4758" s="825">
        <v>1271.2</v>
      </c>
      <c r="N4758" s="822">
        <v>4</v>
      </c>
      <c r="O4758" s="826">
        <v>3</v>
      </c>
      <c r="P4758" s="825">
        <v>953.40000000000009</v>
      </c>
      <c r="Q4758" s="827">
        <v>0.75</v>
      </c>
      <c r="R4758" s="822">
        <v>3</v>
      </c>
      <c r="S4758" s="827">
        <v>0.75</v>
      </c>
      <c r="T4758" s="826">
        <v>2</v>
      </c>
      <c r="U4758" s="828">
        <v>0.66666666666666663</v>
      </c>
    </row>
    <row r="4759" spans="1:21" ht="14.45" customHeight="1" x14ac:dyDescent="0.2">
      <c r="A4759" s="821">
        <v>21</v>
      </c>
      <c r="B4759" s="822" t="s">
        <v>3465</v>
      </c>
      <c r="C4759" s="822" t="s">
        <v>3477</v>
      </c>
      <c r="D4759" s="823" t="s">
        <v>6115</v>
      </c>
      <c r="E4759" s="824" t="s">
        <v>3518</v>
      </c>
      <c r="F4759" s="822" t="s">
        <v>3466</v>
      </c>
      <c r="G4759" s="822" t="s">
        <v>4748</v>
      </c>
      <c r="H4759" s="822" t="s">
        <v>329</v>
      </c>
      <c r="I4759" s="822" t="s">
        <v>4749</v>
      </c>
      <c r="J4759" s="822" t="s">
        <v>4750</v>
      </c>
      <c r="K4759" s="822" t="s">
        <v>4751</v>
      </c>
      <c r="L4759" s="825">
        <v>248.55</v>
      </c>
      <c r="M4759" s="825">
        <v>248.55</v>
      </c>
      <c r="N4759" s="822">
        <v>1</v>
      </c>
      <c r="O4759" s="826">
        <v>1</v>
      </c>
      <c r="P4759" s="825">
        <v>248.55</v>
      </c>
      <c r="Q4759" s="827">
        <v>1</v>
      </c>
      <c r="R4759" s="822">
        <v>1</v>
      </c>
      <c r="S4759" s="827">
        <v>1</v>
      </c>
      <c r="T4759" s="826">
        <v>1</v>
      </c>
      <c r="U4759" s="828">
        <v>1</v>
      </c>
    </row>
    <row r="4760" spans="1:21" ht="14.45" customHeight="1" x14ac:dyDescent="0.2">
      <c r="A4760" s="821">
        <v>21</v>
      </c>
      <c r="B4760" s="822" t="s">
        <v>3465</v>
      </c>
      <c r="C4760" s="822" t="s">
        <v>3477</v>
      </c>
      <c r="D4760" s="823" t="s">
        <v>6115</v>
      </c>
      <c r="E4760" s="824" t="s">
        <v>3518</v>
      </c>
      <c r="F4760" s="822" t="s">
        <v>3466</v>
      </c>
      <c r="G4760" s="822" t="s">
        <v>3553</v>
      </c>
      <c r="H4760" s="822" t="s">
        <v>329</v>
      </c>
      <c r="I4760" s="822" t="s">
        <v>3554</v>
      </c>
      <c r="J4760" s="822" t="s">
        <v>1244</v>
      </c>
      <c r="K4760" s="822" t="s">
        <v>1245</v>
      </c>
      <c r="L4760" s="825">
        <v>121.92</v>
      </c>
      <c r="M4760" s="825">
        <v>121.92</v>
      </c>
      <c r="N4760" s="822">
        <v>1</v>
      </c>
      <c r="O4760" s="826">
        <v>0.5</v>
      </c>
      <c r="P4760" s="825">
        <v>121.92</v>
      </c>
      <c r="Q4760" s="827">
        <v>1</v>
      </c>
      <c r="R4760" s="822">
        <v>1</v>
      </c>
      <c r="S4760" s="827">
        <v>1</v>
      </c>
      <c r="T4760" s="826">
        <v>0.5</v>
      </c>
      <c r="U4760" s="828">
        <v>1</v>
      </c>
    </row>
    <row r="4761" spans="1:21" ht="14.45" customHeight="1" x14ac:dyDescent="0.2">
      <c r="A4761" s="821">
        <v>21</v>
      </c>
      <c r="B4761" s="822" t="s">
        <v>3465</v>
      </c>
      <c r="C4761" s="822" t="s">
        <v>3477</v>
      </c>
      <c r="D4761" s="823" t="s">
        <v>6115</v>
      </c>
      <c r="E4761" s="824" t="s">
        <v>3518</v>
      </c>
      <c r="F4761" s="822" t="s">
        <v>3466</v>
      </c>
      <c r="G4761" s="822" t="s">
        <v>6087</v>
      </c>
      <c r="H4761" s="822" t="s">
        <v>662</v>
      </c>
      <c r="I4761" s="822" t="s">
        <v>6088</v>
      </c>
      <c r="J4761" s="822" t="s">
        <v>6089</v>
      </c>
      <c r="K4761" s="822" t="s">
        <v>6090</v>
      </c>
      <c r="L4761" s="825">
        <v>5205.8</v>
      </c>
      <c r="M4761" s="825">
        <v>67675.399999999994</v>
      </c>
      <c r="N4761" s="822">
        <v>13</v>
      </c>
      <c r="O4761" s="826">
        <v>3</v>
      </c>
      <c r="P4761" s="825">
        <v>52058</v>
      </c>
      <c r="Q4761" s="827">
        <v>0.76923076923076927</v>
      </c>
      <c r="R4761" s="822">
        <v>10</v>
      </c>
      <c r="S4761" s="827">
        <v>0.76923076923076927</v>
      </c>
      <c r="T4761" s="826">
        <v>2</v>
      </c>
      <c r="U4761" s="828">
        <v>0.66666666666666663</v>
      </c>
    </row>
    <row r="4762" spans="1:21" ht="14.45" customHeight="1" x14ac:dyDescent="0.2">
      <c r="A4762" s="821">
        <v>21</v>
      </c>
      <c r="B4762" s="822" t="s">
        <v>3465</v>
      </c>
      <c r="C4762" s="822" t="s">
        <v>3477</v>
      </c>
      <c r="D4762" s="823" t="s">
        <v>6115</v>
      </c>
      <c r="E4762" s="824" t="s">
        <v>3518</v>
      </c>
      <c r="F4762" s="822" t="s">
        <v>3466</v>
      </c>
      <c r="G4762" s="822" t="s">
        <v>6087</v>
      </c>
      <c r="H4762" s="822" t="s">
        <v>329</v>
      </c>
      <c r="I4762" s="822" t="s">
        <v>6091</v>
      </c>
      <c r="J4762" s="822" t="s">
        <v>6092</v>
      </c>
      <c r="K4762" s="822" t="s">
        <v>6090</v>
      </c>
      <c r="L4762" s="825">
        <v>5205.8</v>
      </c>
      <c r="M4762" s="825">
        <v>20823.2</v>
      </c>
      <c r="N4762" s="822">
        <v>4</v>
      </c>
      <c r="O4762" s="826">
        <v>1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21</v>
      </c>
      <c r="B4763" s="822" t="s">
        <v>3465</v>
      </c>
      <c r="C4763" s="822" t="s">
        <v>3477</v>
      </c>
      <c r="D4763" s="823" t="s">
        <v>6115</v>
      </c>
      <c r="E4763" s="824" t="s">
        <v>3518</v>
      </c>
      <c r="F4763" s="822" t="s">
        <v>3466</v>
      </c>
      <c r="G4763" s="822" t="s">
        <v>6087</v>
      </c>
      <c r="H4763" s="822" t="s">
        <v>662</v>
      </c>
      <c r="I4763" s="822" t="s">
        <v>6093</v>
      </c>
      <c r="J4763" s="822" t="s">
        <v>6089</v>
      </c>
      <c r="K4763" s="822" t="s">
        <v>6094</v>
      </c>
      <c r="L4763" s="825">
        <v>5205.8</v>
      </c>
      <c r="M4763" s="825">
        <v>5205.8</v>
      </c>
      <c r="N4763" s="822">
        <v>1</v>
      </c>
      <c r="O4763" s="826">
        <v>0.5</v>
      </c>
      <c r="P4763" s="825">
        <v>5205.8</v>
      </c>
      <c r="Q4763" s="827">
        <v>1</v>
      </c>
      <c r="R4763" s="822">
        <v>1</v>
      </c>
      <c r="S4763" s="827">
        <v>1</v>
      </c>
      <c r="T4763" s="826">
        <v>0.5</v>
      </c>
      <c r="U4763" s="828">
        <v>1</v>
      </c>
    </row>
    <row r="4764" spans="1:21" ht="14.45" customHeight="1" x14ac:dyDescent="0.2">
      <c r="A4764" s="821">
        <v>21</v>
      </c>
      <c r="B4764" s="822" t="s">
        <v>3465</v>
      </c>
      <c r="C4764" s="822" t="s">
        <v>3477</v>
      </c>
      <c r="D4764" s="823" t="s">
        <v>6115</v>
      </c>
      <c r="E4764" s="824" t="s">
        <v>3518</v>
      </c>
      <c r="F4764" s="822" t="s">
        <v>3467</v>
      </c>
      <c r="G4764" s="822" t="s">
        <v>3555</v>
      </c>
      <c r="H4764" s="822" t="s">
        <v>329</v>
      </c>
      <c r="I4764" s="822" t="s">
        <v>5363</v>
      </c>
      <c r="J4764" s="822" t="s">
        <v>3557</v>
      </c>
      <c r="K4764" s="822"/>
      <c r="L4764" s="825">
        <v>0</v>
      </c>
      <c r="M4764" s="825">
        <v>0</v>
      </c>
      <c r="N4764" s="822">
        <v>1</v>
      </c>
      <c r="O4764" s="826">
        <v>1</v>
      </c>
      <c r="P4764" s="825">
        <v>0</v>
      </c>
      <c r="Q4764" s="827"/>
      <c r="R4764" s="822">
        <v>1</v>
      </c>
      <c r="S4764" s="827">
        <v>1</v>
      </c>
      <c r="T4764" s="826">
        <v>1</v>
      </c>
      <c r="U4764" s="828">
        <v>1</v>
      </c>
    </row>
    <row r="4765" spans="1:21" ht="14.45" customHeight="1" x14ac:dyDescent="0.2">
      <c r="A4765" s="821">
        <v>21</v>
      </c>
      <c r="B4765" s="822" t="s">
        <v>3465</v>
      </c>
      <c r="C4765" s="822" t="s">
        <v>3477</v>
      </c>
      <c r="D4765" s="823" t="s">
        <v>6115</v>
      </c>
      <c r="E4765" s="824" t="s">
        <v>3528</v>
      </c>
      <c r="F4765" s="822" t="s">
        <v>3466</v>
      </c>
      <c r="G4765" s="822" t="s">
        <v>6068</v>
      </c>
      <c r="H4765" s="822" t="s">
        <v>329</v>
      </c>
      <c r="I4765" s="822" t="s">
        <v>6069</v>
      </c>
      <c r="J4765" s="822" t="s">
        <v>6070</v>
      </c>
      <c r="K4765" s="822" t="s">
        <v>6071</v>
      </c>
      <c r="L4765" s="825">
        <v>5497.17</v>
      </c>
      <c r="M4765" s="825">
        <v>10994.34</v>
      </c>
      <c r="N4765" s="822">
        <v>2</v>
      </c>
      <c r="O4765" s="826">
        <v>2</v>
      </c>
      <c r="P4765" s="825">
        <v>10994.34</v>
      </c>
      <c r="Q4765" s="827">
        <v>1</v>
      </c>
      <c r="R4765" s="822">
        <v>2</v>
      </c>
      <c r="S4765" s="827">
        <v>1</v>
      </c>
      <c r="T4765" s="826">
        <v>2</v>
      </c>
      <c r="U4765" s="828">
        <v>1</v>
      </c>
    </row>
    <row r="4766" spans="1:21" ht="14.45" customHeight="1" x14ac:dyDescent="0.2">
      <c r="A4766" s="821">
        <v>21</v>
      </c>
      <c r="B4766" s="822" t="s">
        <v>3465</v>
      </c>
      <c r="C4766" s="822" t="s">
        <v>3477</v>
      </c>
      <c r="D4766" s="823" t="s">
        <v>6115</v>
      </c>
      <c r="E4766" s="824" t="s">
        <v>3528</v>
      </c>
      <c r="F4766" s="822" t="s">
        <v>3466</v>
      </c>
      <c r="G4766" s="822" t="s">
        <v>3830</v>
      </c>
      <c r="H4766" s="822" t="s">
        <v>329</v>
      </c>
      <c r="I4766" s="822" t="s">
        <v>4353</v>
      </c>
      <c r="J4766" s="822" t="s">
        <v>1608</v>
      </c>
      <c r="K4766" s="822" t="s">
        <v>1609</v>
      </c>
      <c r="L4766" s="825">
        <v>49.04</v>
      </c>
      <c r="M4766" s="825">
        <v>245.2</v>
      </c>
      <c r="N4766" s="822">
        <v>5</v>
      </c>
      <c r="O4766" s="826">
        <v>4</v>
      </c>
      <c r="P4766" s="825">
        <v>98.08</v>
      </c>
      <c r="Q4766" s="827">
        <v>0.4</v>
      </c>
      <c r="R4766" s="822">
        <v>2</v>
      </c>
      <c r="S4766" s="827">
        <v>0.4</v>
      </c>
      <c r="T4766" s="826">
        <v>2</v>
      </c>
      <c r="U4766" s="828">
        <v>0.5</v>
      </c>
    </row>
    <row r="4767" spans="1:21" ht="14.45" customHeight="1" x14ac:dyDescent="0.2">
      <c r="A4767" s="821">
        <v>21</v>
      </c>
      <c r="B4767" s="822" t="s">
        <v>3465</v>
      </c>
      <c r="C4767" s="822" t="s">
        <v>3477</v>
      </c>
      <c r="D4767" s="823" t="s">
        <v>6115</v>
      </c>
      <c r="E4767" s="824" t="s">
        <v>3528</v>
      </c>
      <c r="F4767" s="822" t="s">
        <v>3466</v>
      </c>
      <c r="G4767" s="822" t="s">
        <v>5298</v>
      </c>
      <c r="H4767" s="822" t="s">
        <v>329</v>
      </c>
      <c r="I4767" s="822" t="s">
        <v>6072</v>
      </c>
      <c r="J4767" s="822" t="s">
        <v>5300</v>
      </c>
      <c r="K4767" s="822" t="s">
        <v>5301</v>
      </c>
      <c r="L4767" s="825">
        <v>482.19</v>
      </c>
      <c r="M4767" s="825">
        <v>964.38</v>
      </c>
      <c r="N4767" s="822">
        <v>2</v>
      </c>
      <c r="O4767" s="826">
        <v>1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21</v>
      </c>
      <c r="B4768" s="822" t="s">
        <v>3465</v>
      </c>
      <c r="C4768" s="822" t="s">
        <v>3477</v>
      </c>
      <c r="D4768" s="823" t="s">
        <v>6115</v>
      </c>
      <c r="E4768" s="824" t="s">
        <v>3528</v>
      </c>
      <c r="F4768" s="822" t="s">
        <v>3466</v>
      </c>
      <c r="G4768" s="822" t="s">
        <v>4111</v>
      </c>
      <c r="H4768" s="822" t="s">
        <v>329</v>
      </c>
      <c r="I4768" s="822" t="s">
        <v>4112</v>
      </c>
      <c r="J4768" s="822" t="s">
        <v>797</v>
      </c>
      <c r="K4768" s="822" t="s">
        <v>798</v>
      </c>
      <c r="L4768" s="825">
        <v>311.02</v>
      </c>
      <c r="M4768" s="825">
        <v>933.06</v>
      </c>
      <c r="N4768" s="822">
        <v>3</v>
      </c>
      <c r="O4768" s="826">
        <v>1.5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21</v>
      </c>
      <c r="B4769" s="822" t="s">
        <v>3465</v>
      </c>
      <c r="C4769" s="822" t="s">
        <v>3477</v>
      </c>
      <c r="D4769" s="823" t="s">
        <v>6115</v>
      </c>
      <c r="E4769" s="824" t="s">
        <v>3528</v>
      </c>
      <c r="F4769" s="822" t="s">
        <v>3466</v>
      </c>
      <c r="G4769" s="822" t="s">
        <v>4111</v>
      </c>
      <c r="H4769" s="822" t="s">
        <v>329</v>
      </c>
      <c r="I4769" s="822" t="s">
        <v>4113</v>
      </c>
      <c r="J4769" s="822" t="s">
        <v>4114</v>
      </c>
      <c r="K4769" s="822" t="s">
        <v>4115</v>
      </c>
      <c r="L4769" s="825">
        <v>177.92</v>
      </c>
      <c r="M4769" s="825">
        <v>711.68</v>
      </c>
      <c r="N4769" s="822">
        <v>4</v>
      </c>
      <c r="O4769" s="826">
        <v>2</v>
      </c>
      <c r="P4769" s="825">
        <v>355.84</v>
      </c>
      <c r="Q4769" s="827">
        <v>0.5</v>
      </c>
      <c r="R4769" s="822">
        <v>2</v>
      </c>
      <c r="S4769" s="827">
        <v>0.5</v>
      </c>
      <c r="T4769" s="826">
        <v>0.5</v>
      </c>
      <c r="U4769" s="828">
        <v>0.25</v>
      </c>
    </row>
    <row r="4770" spans="1:21" ht="14.45" customHeight="1" x14ac:dyDescent="0.2">
      <c r="A4770" s="821">
        <v>21</v>
      </c>
      <c r="B4770" s="822" t="s">
        <v>3465</v>
      </c>
      <c r="C4770" s="822" t="s">
        <v>3477</v>
      </c>
      <c r="D4770" s="823" t="s">
        <v>6115</v>
      </c>
      <c r="E4770" s="824" t="s">
        <v>3528</v>
      </c>
      <c r="F4770" s="822" t="s">
        <v>3466</v>
      </c>
      <c r="G4770" s="822" t="s">
        <v>6087</v>
      </c>
      <c r="H4770" s="822" t="s">
        <v>662</v>
      </c>
      <c r="I4770" s="822" t="s">
        <v>6088</v>
      </c>
      <c r="J4770" s="822" t="s">
        <v>6089</v>
      </c>
      <c r="K4770" s="822" t="s">
        <v>6090</v>
      </c>
      <c r="L4770" s="825">
        <v>5205.8</v>
      </c>
      <c r="M4770" s="825">
        <v>36440.600000000006</v>
      </c>
      <c r="N4770" s="822">
        <v>7</v>
      </c>
      <c r="O4770" s="826">
        <v>2.5</v>
      </c>
      <c r="P4770" s="825">
        <v>31234.800000000003</v>
      </c>
      <c r="Q4770" s="827">
        <v>0.8571428571428571</v>
      </c>
      <c r="R4770" s="822">
        <v>6</v>
      </c>
      <c r="S4770" s="827">
        <v>0.8571428571428571</v>
      </c>
      <c r="T4770" s="826">
        <v>1.5</v>
      </c>
      <c r="U4770" s="828">
        <v>0.6</v>
      </c>
    </row>
    <row r="4771" spans="1:21" ht="14.45" customHeight="1" x14ac:dyDescent="0.2">
      <c r="A4771" s="821">
        <v>21</v>
      </c>
      <c r="B4771" s="822" t="s">
        <v>3465</v>
      </c>
      <c r="C4771" s="822" t="s">
        <v>3477</v>
      </c>
      <c r="D4771" s="823" t="s">
        <v>6115</v>
      </c>
      <c r="E4771" s="824" t="s">
        <v>3505</v>
      </c>
      <c r="F4771" s="822" t="s">
        <v>3466</v>
      </c>
      <c r="G4771" s="822" t="s">
        <v>6068</v>
      </c>
      <c r="H4771" s="822" t="s">
        <v>329</v>
      </c>
      <c r="I4771" s="822" t="s">
        <v>6069</v>
      </c>
      <c r="J4771" s="822" t="s">
        <v>6070</v>
      </c>
      <c r="K4771" s="822" t="s">
        <v>6071</v>
      </c>
      <c r="L4771" s="825">
        <v>5497.17</v>
      </c>
      <c r="M4771" s="825">
        <v>16491.510000000002</v>
      </c>
      <c r="N4771" s="822">
        <v>3</v>
      </c>
      <c r="O4771" s="826">
        <v>3</v>
      </c>
      <c r="P4771" s="825">
        <v>16491.510000000002</v>
      </c>
      <c r="Q4771" s="827">
        <v>1</v>
      </c>
      <c r="R4771" s="822">
        <v>3</v>
      </c>
      <c r="S4771" s="827">
        <v>1</v>
      </c>
      <c r="T4771" s="826">
        <v>3</v>
      </c>
      <c r="U4771" s="828">
        <v>1</v>
      </c>
    </row>
    <row r="4772" spans="1:21" ht="14.45" customHeight="1" x14ac:dyDescent="0.2">
      <c r="A4772" s="821">
        <v>21</v>
      </c>
      <c r="B4772" s="822" t="s">
        <v>3465</v>
      </c>
      <c r="C4772" s="822" t="s">
        <v>3477</v>
      </c>
      <c r="D4772" s="823" t="s">
        <v>6115</v>
      </c>
      <c r="E4772" s="824" t="s">
        <v>3505</v>
      </c>
      <c r="F4772" s="822" t="s">
        <v>3466</v>
      </c>
      <c r="G4772" s="822" t="s">
        <v>3830</v>
      </c>
      <c r="H4772" s="822" t="s">
        <v>329</v>
      </c>
      <c r="I4772" s="822" t="s">
        <v>4353</v>
      </c>
      <c r="J4772" s="822" t="s">
        <v>1608</v>
      </c>
      <c r="K4772" s="822" t="s">
        <v>1609</v>
      </c>
      <c r="L4772" s="825">
        <v>49.04</v>
      </c>
      <c r="M4772" s="825">
        <v>245.2</v>
      </c>
      <c r="N4772" s="822">
        <v>5</v>
      </c>
      <c r="O4772" s="826">
        <v>3</v>
      </c>
      <c r="P4772" s="825">
        <v>147.12</v>
      </c>
      <c r="Q4772" s="827">
        <v>0.60000000000000009</v>
      </c>
      <c r="R4772" s="822">
        <v>3</v>
      </c>
      <c r="S4772" s="827">
        <v>0.6</v>
      </c>
      <c r="T4772" s="826">
        <v>2</v>
      </c>
      <c r="U4772" s="828">
        <v>0.66666666666666663</v>
      </c>
    </row>
    <row r="4773" spans="1:21" ht="14.45" customHeight="1" x14ac:dyDescent="0.2">
      <c r="A4773" s="821">
        <v>21</v>
      </c>
      <c r="B4773" s="822" t="s">
        <v>3465</v>
      </c>
      <c r="C4773" s="822" t="s">
        <v>3477</v>
      </c>
      <c r="D4773" s="823" t="s">
        <v>6115</v>
      </c>
      <c r="E4773" s="824" t="s">
        <v>3505</v>
      </c>
      <c r="F4773" s="822" t="s">
        <v>3466</v>
      </c>
      <c r="G4773" s="822" t="s">
        <v>3830</v>
      </c>
      <c r="H4773" s="822" t="s">
        <v>329</v>
      </c>
      <c r="I4773" s="822" t="s">
        <v>6086</v>
      </c>
      <c r="J4773" s="822" t="s">
        <v>1941</v>
      </c>
      <c r="K4773" s="822" t="s">
        <v>1942</v>
      </c>
      <c r="L4773" s="825">
        <v>0</v>
      </c>
      <c r="M4773" s="825">
        <v>0</v>
      </c>
      <c r="N4773" s="822">
        <v>1</v>
      </c>
      <c r="O4773" s="826">
        <v>0.5</v>
      </c>
      <c r="P4773" s="825">
        <v>0</v>
      </c>
      <c r="Q4773" s="827"/>
      <c r="R4773" s="822">
        <v>1</v>
      </c>
      <c r="S4773" s="827">
        <v>1</v>
      </c>
      <c r="T4773" s="826">
        <v>0.5</v>
      </c>
      <c r="U4773" s="828">
        <v>1</v>
      </c>
    </row>
    <row r="4774" spans="1:21" ht="14.45" customHeight="1" x14ac:dyDescent="0.2">
      <c r="A4774" s="821">
        <v>21</v>
      </c>
      <c r="B4774" s="822" t="s">
        <v>3465</v>
      </c>
      <c r="C4774" s="822" t="s">
        <v>3477</v>
      </c>
      <c r="D4774" s="823" t="s">
        <v>6115</v>
      </c>
      <c r="E4774" s="824" t="s">
        <v>3505</v>
      </c>
      <c r="F4774" s="822" t="s">
        <v>3466</v>
      </c>
      <c r="G4774" s="822" t="s">
        <v>5298</v>
      </c>
      <c r="H4774" s="822" t="s">
        <v>329</v>
      </c>
      <c r="I4774" s="822" t="s">
        <v>6072</v>
      </c>
      <c r="J4774" s="822" t="s">
        <v>5300</v>
      </c>
      <c r="K4774" s="822" t="s">
        <v>5301</v>
      </c>
      <c r="L4774" s="825">
        <v>482.19</v>
      </c>
      <c r="M4774" s="825">
        <v>482.19</v>
      </c>
      <c r="N4774" s="822">
        <v>1</v>
      </c>
      <c r="O4774" s="826">
        <v>1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21</v>
      </c>
      <c r="B4775" s="822" t="s">
        <v>3465</v>
      </c>
      <c r="C4775" s="822" t="s">
        <v>3477</v>
      </c>
      <c r="D4775" s="823" t="s">
        <v>6115</v>
      </c>
      <c r="E4775" s="824" t="s">
        <v>3505</v>
      </c>
      <c r="F4775" s="822" t="s">
        <v>3466</v>
      </c>
      <c r="G4775" s="822" t="s">
        <v>3578</v>
      </c>
      <c r="H4775" s="822" t="s">
        <v>662</v>
      </c>
      <c r="I4775" s="822" t="s">
        <v>3032</v>
      </c>
      <c r="J4775" s="822" t="s">
        <v>1338</v>
      </c>
      <c r="K4775" s="822" t="s">
        <v>1340</v>
      </c>
      <c r="L4775" s="825">
        <v>0</v>
      </c>
      <c r="M4775" s="825">
        <v>0</v>
      </c>
      <c r="N4775" s="822">
        <v>2</v>
      </c>
      <c r="O4775" s="826">
        <v>1</v>
      </c>
      <c r="P4775" s="825">
        <v>0</v>
      </c>
      <c r="Q4775" s="827"/>
      <c r="R4775" s="822">
        <v>2</v>
      </c>
      <c r="S4775" s="827">
        <v>1</v>
      </c>
      <c r="T4775" s="826">
        <v>1</v>
      </c>
      <c r="U4775" s="828">
        <v>1</v>
      </c>
    </row>
    <row r="4776" spans="1:21" ht="14.45" customHeight="1" x14ac:dyDescent="0.2">
      <c r="A4776" s="821">
        <v>21</v>
      </c>
      <c r="B4776" s="822" t="s">
        <v>3465</v>
      </c>
      <c r="C4776" s="822" t="s">
        <v>3477</v>
      </c>
      <c r="D4776" s="823" t="s">
        <v>6115</v>
      </c>
      <c r="E4776" s="824" t="s">
        <v>3505</v>
      </c>
      <c r="F4776" s="822" t="s">
        <v>3466</v>
      </c>
      <c r="G4776" s="822" t="s">
        <v>4111</v>
      </c>
      <c r="H4776" s="822" t="s">
        <v>329</v>
      </c>
      <c r="I4776" s="822" t="s">
        <v>4112</v>
      </c>
      <c r="J4776" s="822" t="s">
        <v>797</v>
      </c>
      <c r="K4776" s="822" t="s">
        <v>798</v>
      </c>
      <c r="L4776" s="825">
        <v>311.02</v>
      </c>
      <c r="M4776" s="825">
        <v>311.02</v>
      </c>
      <c r="N4776" s="822">
        <v>1</v>
      </c>
      <c r="O4776" s="826">
        <v>0.5</v>
      </c>
      <c r="P4776" s="825"/>
      <c r="Q4776" s="827">
        <v>0</v>
      </c>
      <c r="R4776" s="822"/>
      <c r="S4776" s="827">
        <v>0</v>
      </c>
      <c r="T4776" s="826"/>
      <c r="U4776" s="828">
        <v>0</v>
      </c>
    </row>
    <row r="4777" spans="1:21" ht="14.45" customHeight="1" x14ac:dyDescent="0.2">
      <c r="A4777" s="821">
        <v>21</v>
      </c>
      <c r="B4777" s="822" t="s">
        <v>3465</v>
      </c>
      <c r="C4777" s="822" t="s">
        <v>3477</v>
      </c>
      <c r="D4777" s="823" t="s">
        <v>6115</v>
      </c>
      <c r="E4777" s="824" t="s">
        <v>3505</v>
      </c>
      <c r="F4777" s="822" t="s">
        <v>3466</v>
      </c>
      <c r="G4777" s="822" t="s">
        <v>4111</v>
      </c>
      <c r="H4777" s="822" t="s">
        <v>329</v>
      </c>
      <c r="I4777" s="822" t="s">
        <v>4113</v>
      </c>
      <c r="J4777" s="822" t="s">
        <v>4114</v>
      </c>
      <c r="K4777" s="822" t="s">
        <v>4115</v>
      </c>
      <c r="L4777" s="825">
        <v>177.92</v>
      </c>
      <c r="M4777" s="825">
        <v>355.84</v>
      </c>
      <c r="N4777" s="822">
        <v>2</v>
      </c>
      <c r="O4777" s="826">
        <v>1</v>
      </c>
      <c r="P4777" s="825">
        <v>177.92</v>
      </c>
      <c r="Q4777" s="827">
        <v>0.5</v>
      </c>
      <c r="R4777" s="822">
        <v>1</v>
      </c>
      <c r="S4777" s="827">
        <v>0.5</v>
      </c>
      <c r="T4777" s="826">
        <v>0.5</v>
      </c>
      <c r="U4777" s="828">
        <v>0.5</v>
      </c>
    </row>
    <row r="4778" spans="1:21" ht="14.45" customHeight="1" x14ac:dyDescent="0.2">
      <c r="A4778" s="821">
        <v>21</v>
      </c>
      <c r="B4778" s="822" t="s">
        <v>3465</v>
      </c>
      <c r="C4778" s="822" t="s">
        <v>3477</v>
      </c>
      <c r="D4778" s="823" t="s">
        <v>6115</v>
      </c>
      <c r="E4778" s="824" t="s">
        <v>3505</v>
      </c>
      <c r="F4778" s="822" t="s">
        <v>3467</v>
      </c>
      <c r="G4778" s="822" t="s">
        <v>3555</v>
      </c>
      <c r="H4778" s="822" t="s">
        <v>329</v>
      </c>
      <c r="I4778" s="822" t="s">
        <v>5363</v>
      </c>
      <c r="J4778" s="822" t="s">
        <v>3557</v>
      </c>
      <c r="K4778" s="822"/>
      <c r="L4778" s="825">
        <v>0</v>
      </c>
      <c r="M4778" s="825">
        <v>0</v>
      </c>
      <c r="N4778" s="822">
        <v>2</v>
      </c>
      <c r="O4778" s="826">
        <v>1</v>
      </c>
      <c r="P4778" s="825">
        <v>0</v>
      </c>
      <c r="Q4778" s="827"/>
      <c r="R4778" s="822">
        <v>2</v>
      </c>
      <c r="S4778" s="827">
        <v>1</v>
      </c>
      <c r="T4778" s="826">
        <v>1</v>
      </c>
      <c r="U4778" s="828">
        <v>1</v>
      </c>
    </row>
    <row r="4779" spans="1:21" ht="14.45" customHeight="1" x14ac:dyDescent="0.2">
      <c r="A4779" s="821">
        <v>21</v>
      </c>
      <c r="B4779" s="822" t="s">
        <v>3465</v>
      </c>
      <c r="C4779" s="822" t="s">
        <v>3475</v>
      </c>
      <c r="D4779" s="823" t="s">
        <v>6116</v>
      </c>
      <c r="E4779" s="824" t="s">
        <v>3486</v>
      </c>
      <c r="F4779" s="822" t="s">
        <v>3466</v>
      </c>
      <c r="G4779" s="822" t="s">
        <v>3641</v>
      </c>
      <c r="H4779" s="822" t="s">
        <v>329</v>
      </c>
      <c r="I4779" s="822" t="s">
        <v>3645</v>
      </c>
      <c r="J4779" s="822" t="s">
        <v>3643</v>
      </c>
      <c r="K4779" s="822" t="s">
        <v>3646</v>
      </c>
      <c r="L4779" s="825">
        <v>70.48</v>
      </c>
      <c r="M4779" s="825">
        <v>281.92</v>
      </c>
      <c r="N4779" s="822">
        <v>4</v>
      </c>
      <c r="O4779" s="826">
        <v>1.5</v>
      </c>
      <c r="P4779" s="825">
        <v>140.96</v>
      </c>
      <c r="Q4779" s="827">
        <v>0.5</v>
      </c>
      <c r="R4779" s="822">
        <v>2</v>
      </c>
      <c r="S4779" s="827">
        <v>0.5</v>
      </c>
      <c r="T4779" s="826">
        <v>1</v>
      </c>
      <c r="U4779" s="828">
        <v>0.66666666666666663</v>
      </c>
    </row>
    <row r="4780" spans="1:21" ht="14.45" customHeight="1" x14ac:dyDescent="0.2">
      <c r="A4780" s="821">
        <v>21</v>
      </c>
      <c r="B4780" s="822" t="s">
        <v>3465</v>
      </c>
      <c r="C4780" s="822" t="s">
        <v>3475</v>
      </c>
      <c r="D4780" s="823" t="s">
        <v>6116</v>
      </c>
      <c r="E4780" s="824" t="s">
        <v>3486</v>
      </c>
      <c r="F4780" s="822" t="s">
        <v>3466</v>
      </c>
      <c r="G4780" s="822" t="s">
        <v>5703</v>
      </c>
      <c r="H4780" s="822" t="s">
        <v>329</v>
      </c>
      <c r="I4780" s="822" t="s">
        <v>6095</v>
      </c>
      <c r="J4780" s="822" t="s">
        <v>1830</v>
      </c>
      <c r="K4780" s="822" t="s">
        <v>6096</v>
      </c>
      <c r="L4780" s="825">
        <v>0</v>
      </c>
      <c r="M4780" s="825">
        <v>0</v>
      </c>
      <c r="N4780" s="822">
        <v>2</v>
      </c>
      <c r="O4780" s="826">
        <v>1.5</v>
      </c>
      <c r="P4780" s="825">
        <v>0</v>
      </c>
      <c r="Q4780" s="827"/>
      <c r="R4780" s="822">
        <v>1</v>
      </c>
      <c r="S4780" s="827">
        <v>0.5</v>
      </c>
      <c r="T4780" s="826">
        <v>1</v>
      </c>
      <c r="U4780" s="828">
        <v>0.66666666666666663</v>
      </c>
    </row>
    <row r="4781" spans="1:21" ht="14.45" customHeight="1" x14ac:dyDescent="0.2">
      <c r="A4781" s="821">
        <v>21</v>
      </c>
      <c r="B4781" s="822" t="s">
        <v>3465</v>
      </c>
      <c r="C4781" s="822" t="s">
        <v>3475</v>
      </c>
      <c r="D4781" s="823" t="s">
        <v>6116</v>
      </c>
      <c r="E4781" s="824" t="s">
        <v>3486</v>
      </c>
      <c r="F4781" s="822" t="s">
        <v>3466</v>
      </c>
      <c r="G4781" s="822" t="s">
        <v>3678</v>
      </c>
      <c r="H4781" s="822" t="s">
        <v>662</v>
      </c>
      <c r="I4781" s="822" t="s">
        <v>3208</v>
      </c>
      <c r="J4781" s="822" t="s">
        <v>3209</v>
      </c>
      <c r="K4781" s="822" t="s">
        <v>3210</v>
      </c>
      <c r="L4781" s="825">
        <v>32.99</v>
      </c>
      <c r="M4781" s="825">
        <v>65.98</v>
      </c>
      <c r="N4781" s="822">
        <v>2</v>
      </c>
      <c r="O4781" s="826">
        <v>0.5</v>
      </c>
      <c r="P4781" s="825"/>
      <c r="Q4781" s="827">
        <v>0</v>
      </c>
      <c r="R4781" s="822"/>
      <c r="S4781" s="827">
        <v>0</v>
      </c>
      <c r="T4781" s="826"/>
      <c r="U4781" s="828">
        <v>0</v>
      </c>
    </row>
    <row r="4782" spans="1:21" ht="14.45" customHeight="1" x14ac:dyDescent="0.2">
      <c r="A4782" s="821">
        <v>21</v>
      </c>
      <c r="B4782" s="822" t="s">
        <v>3465</v>
      </c>
      <c r="C4782" s="822" t="s">
        <v>3475</v>
      </c>
      <c r="D4782" s="823" t="s">
        <v>6116</v>
      </c>
      <c r="E4782" s="824" t="s">
        <v>3486</v>
      </c>
      <c r="F4782" s="822" t="s">
        <v>3466</v>
      </c>
      <c r="G4782" s="822" t="s">
        <v>3712</v>
      </c>
      <c r="H4782" s="822" t="s">
        <v>329</v>
      </c>
      <c r="I4782" s="822" t="s">
        <v>3713</v>
      </c>
      <c r="J4782" s="822" t="s">
        <v>3714</v>
      </c>
      <c r="K4782" s="822" t="s">
        <v>3715</v>
      </c>
      <c r="L4782" s="825">
        <v>0</v>
      </c>
      <c r="M4782" s="825">
        <v>0</v>
      </c>
      <c r="N4782" s="822">
        <v>15</v>
      </c>
      <c r="O4782" s="826">
        <v>2.5</v>
      </c>
      <c r="P4782" s="825">
        <v>0</v>
      </c>
      <c r="Q4782" s="827"/>
      <c r="R4782" s="822">
        <v>10</v>
      </c>
      <c r="S4782" s="827">
        <v>0.66666666666666663</v>
      </c>
      <c r="T4782" s="826">
        <v>1.5</v>
      </c>
      <c r="U4782" s="828">
        <v>0.6</v>
      </c>
    </row>
    <row r="4783" spans="1:21" ht="14.45" customHeight="1" x14ac:dyDescent="0.2">
      <c r="A4783" s="821">
        <v>21</v>
      </c>
      <c r="B4783" s="822" t="s">
        <v>3465</v>
      </c>
      <c r="C4783" s="822" t="s">
        <v>3475</v>
      </c>
      <c r="D4783" s="823" t="s">
        <v>6116</v>
      </c>
      <c r="E4783" s="824" t="s">
        <v>3486</v>
      </c>
      <c r="F4783" s="822" t="s">
        <v>3466</v>
      </c>
      <c r="G4783" s="822" t="s">
        <v>3731</v>
      </c>
      <c r="H4783" s="822" t="s">
        <v>662</v>
      </c>
      <c r="I4783" s="822" t="s">
        <v>3317</v>
      </c>
      <c r="J4783" s="822" t="s">
        <v>1870</v>
      </c>
      <c r="K4783" s="822" t="s">
        <v>1871</v>
      </c>
      <c r="L4783" s="825">
        <v>264</v>
      </c>
      <c r="M4783" s="825">
        <v>264</v>
      </c>
      <c r="N4783" s="822">
        <v>1</v>
      </c>
      <c r="O4783" s="826">
        <v>0.5</v>
      </c>
      <c r="P4783" s="825"/>
      <c r="Q4783" s="827">
        <v>0</v>
      </c>
      <c r="R4783" s="822"/>
      <c r="S4783" s="827">
        <v>0</v>
      </c>
      <c r="T4783" s="826"/>
      <c r="U4783" s="828">
        <v>0</v>
      </c>
    </row>
    <row r="4784" spans="1:21" ht="14.45" customHeight="1" x14ac:dyDescent="0.2">
      <c r="A4784" s="821">
        <v>21</v>
      </c>
      <c r="B4784" s="822" t="s">
        <v>3465</v>
      </c>
      <c r="C4784" s="822" t="s">
        <v>3475</v>
      </c>
      <c r="D4784" s="823" t="s">
        <v>6116</v>
      </c>
      <c r="E4784" s="824" t="s">
        <v>3486</v>
      </c>
      <c r="F4784" s="822" t="s">
        <v>3466</v>
      </c>
      <c r="G4784" s="822" t="s">
        <v>3579</v>
      </c>
      <c r="H4784" s="822" t="s">
        <v>329</v>
      </c>
      <c r="I4784" s="822" t="s">
        <v>3740</v>
      </c>
      <c r="J4784" s="822" t="s">
        <v>1011</v>
      </c>
      <c r="K4784" s="822" t="s">
        <v>1013</v>
      </c>
      <c r="L4784" s="825">
        <v>354.04</v>
      </c>
      <c r="M4784" s="825">
        <v>1770.2</v>
      </c>
      <c r="N4784" s="822">
        <v>5</v>
      </c>
      <c r="O4784" s="826">
        <v>1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21</v>
      </c>
      <c r="B4785" s="822" t="s">
        <v>3465</v>
      </c>
      <c r="C4785" s="822" t="s">
        <v>3475</v>
      </c>
      <c r="D4785" s="823" t="s">
        <v>6116</v>
      </c>
      <c r="E4785" s="824" t="s">
        <v>3486</v>
      </c>
      <c r="F4785" s="822" t="s">
        <v>3466</v>
      </c>
      <c r="G4785" s="822" t="s">
        <v>3744</v>
      </c>
      <c r="H4785" s="822" t="s">
        <v>329</v>
      </c>
      <c r="I4785" s="822" t="s">
        <v>3745</v>
      </c>
      <c r="J4785" s="822" t="s">
        <v>3746</v>
      </c>
      <c r="K4785" s="822" t="s">
        <v>3747</v>
      </c>
      <c r="L4785" s="825">
        <v>117.47</v>
      </c>
      <c r="M4785" s="825">
        <v>117.47</v>
      </c>
      <c r="N4785" s="822">
        <v>1</v>
      </c>
      <c r="O4785" s="826">
        <v>1</v>
      </c>
      <c r="P4785" s="825">
        <v>117.47</v>
      </c>
      <c r="Q4785" s="827">
        <v>1</v>
      </c>
      <c r="R4785" s="822">
        <v>1</v>
      </c>
      <c r="S4785" s="827">
        <v>1</v>
      </c>
      <c r="T4785" s="826">
        <v>1</v>
      </c>
      <c r="U4785" s="828">
        <v>1</v>
      </c>
    </row>
    <row r="4786" spans="1:21" ht="14.45" customHeight="1" x14ac:dyDescent="0.2">
      <c r="A4786" s="821">
        <v>21</v>
      </c>
      <c r="B4786" s="822" t="s">
        <v>3465</v>
      </c>
      <c r="C4786" s="822" t="s">
        <v>3475</v>
      </c>
      <c r="D4786" s="823" t="s">
        <v>6116</v>
      </c>
      <c r="E4786" s="824" t="s">
        <v>3486</v>
      </c>
      <c r="F4786" s="822" t="s">
        <v>3466</v>
      </c>
      <c r="G4786" s="822" t="s">
        <v>4308</v>
      </c>
      <c r="H4786" s="822" t="s">
        <v>329</v>
      </c>
      <c r="I4786" s="822" t="s">
        <v>4309</v>
      </c>
      <c r="J4786" s="822" t="s">
        <v>810</v>
      </c>
      <c r="K4786" s="822" t="s">
        <v>4310</v>
      </c>
      <c r="L4786" s="825">
        <v>0</v>
      </c>
      <c r="M4786" s="825">
        <v>0</v>
      </c>
      <c r="N4786" s="822">
        <v>1</v>
      </c>
      <c r="O4786" s="826">
        <v>1</v>
      </c>
      <c r="P4786" s="825">
        <v>0</v>
      </c>
      <c r="Q4786" s="827"/>
      <c r="R4786" s="822">
        <v>1</v>
      </c>
      <c r="S4786" s="827">
        <v>1</v>
      </c>
      <c r="T4786" s="826">
        <v>1</v>
      </c>
      <c r="U4786" s="828">
        <v>1</v>
      </c>
    </row>
    <row r="4787" spans="1:21" ht="14.45" customHeight="1" x14ac:dyDescent="0.2">
      <c r="A4787" s="821">
        <v>21</v>
      </c>
      <c r="B4787" s="822" t="s">
        <v>3465</v>
      </c>
      <c r="C4787" s="822" t="s">
        <v>3475</v>
      </c>
      <c r="D4787" s="823" t="s">
        <v>6116</v>
      </c>
      <c r="E4787" s="824" t="s">
        <v>3486</v>
      </c>
      <c r="F4787" s="822" t="s">
        <v>3466</v>
      </c>
      <c r="G4787" s="822" t="s">
        <v>3548</v>
      </c>
      <c r="H4787" s="822" t="s">
        <v>662</v>
      </c>
      <c r="I4787" s="822" t="s">
        <v>2738</v>
      </c>
      <c r="J4787" s="822" t="s">
        <v>2739</v>
      </c>
      <c r="K4787" s="822" t="s">
        <v>2740</v>
      </c>
      <c r="L4787" s="825">
        <v>42.51</v>
      </c>
      <c r="M4787" s="825">
        <v>42.51</v>
      </c>
      <c r="N4787" s="822">
        <v>1</v>
      </c>
      <c r="O4787" s="826">
        <v>0.5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21</v>
      </c>
      <c r="B4788" s="822" t="s">
        <v>3465</v>
      </c>
      <c r="C4788" s="822" t="s">
        <v>3475</v>
      </c>
      <c r="D4788" s="823" t="s">
        <v>6116</v>
      </c>
      <c r="E4788" s="824" t="s">
        <v>3486</v>
      </c>
      <c r="F4788" s="822" t="s">
        <v>3466</v>
      </c>
      <c r="G4788" s="822" t="s">
        <v>3548</v>
      </c>
      <c r="H4788" s="822" t="s">
        <v>662</v>
      </c>
      <c r="I4788" s="822" t="s">
        <v>4342</v>
      </c>
      <c r="J4788" s="822" t="s">
        <v>2739</v>
      </c>
      <c r="K4788" s="822" t="s">
        <v>4343</v>
      </c>
      <c r="L4788" s="825">
        <v>85.02</v>
      </c>
      <c r="M4788" s="825">
        <v>85.02</v>
      </c>
      <c r="N4788" s="822">
        <v>1</v>
      </c>
      <c r="O4788" s="826">
        <v>0.5</v>
      </c>
      <c r="P4788" s="825">
        <v>85.02</v>
      </c>
      <c r="Q4788" s="827">
        <v>1</v>
      </c>
      <c r="R4788" s="822">
        <v>1</v>
      </c>
      <c r="S4788" s="827">
        <v>1</v>
      </c>
      <c r="T4788" s="826">
        <v>0.5</v>
      </c>
      <c r="U4788" s="828">
        <v>1</v>
      </c>
    </row>
    <row r="4789" spans="1:21" ht="14.45" customHeight="1" x14ac:dyDescent="0.2">
      <c r="A4789" s="821">
        <v>21</v>
      </c>
      <c r="B4789" s="822" t="s">
        <v>3465</v>
      </c>
      <c r="C4789" s="822" t="s">
        <v>3475</v>
      </c>
      <c r="D4789" s="823" t="s">
        <v>6116</v>
      </c>
      <c r="E4789" s="824" t="s">
        <v>3486</v>
      </c>
      <c r="F4789" s="822" t="s">
        <v>3466</v>
      </c>
      <c r="G4789" s="822" t="s">
        <v>3811</v>
      </c>
      <c r="H4789" s="822" t="s">
        <v>662</v>
      </c>
      <c r="I4789" s="822" t="s">
        <v>3058</v>
      </c>
      <c r="J4789" s="822" t="s">
        <v>3054</v>
      </c>
      <c r="K4789" s="822" t="s">
        <v>1952</v>
      </c>
      <c r="L4789" s="825">
        <v>339.47</v>
      </c>
      <c r="M4789" s="825">
        <v>678.94</v>
      </c>
      <c r="N4789" s="822">
        <v>2</v>
      </c>
      <c r="O4789" s="826">
        <v>0.5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21</v>
      </c>
      <c r="B4790" s="822" t="s">
        <v>3465</v>
      </c>
      <c r="C4790" s="822" t="s">
        <v>3475</v>
      </c>
      <c r="D4790" s="823" t="s">
        <v>6116</v>
      </c>
      <c r="E4790" s="824" t="s">
        <v>3486</v>
      </c>
      <c r="F4790" s="822" t="s">
        <v>3466</v>
      </c>
      <c r="G4790" s="822" t="s">
        <v>3825</v>
      </c>
      <c r="H4790" s="822" t="s">
        <v>329</v>
      </c>
      <c r="I4790" s="822" t="s">
        <v>3826</v>
      </c>
      <c r="J4790" s="822" t="s">
        <v>1154</v>
      </c>
      <c r="K4790" s="822" t="s">
        <v>3827</v>
      </c>
      <c r="L4790" s="825">
        <v>98.89</v>
      </c>
      <c r="M4790" s="825">
        <v>98.89</v>
      </c>
      <c r="N4790" s="822">
        <v>1</v>
      </c>
      <c r="O4790" s="826">
        <v>1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21</v>
      </c>
      <c r="B4791" s="822" t="s">
        <v>3465</v>
      </c>
      <c r="C4791" s="822" t="s">
        <v>3475</v>
      </c>
      <c r="D4791" s="823" t="s">
        <v>6116</v>
      </c>
      <c r="E4791" s="824" t="s">
        <v>3486</v>
      </c>
      <c r="F4791" s="822" t="s">
        <v>3466</v>
      </c>
      <c r="G4791" s="822" t="s">
        <v>3852</v>
      </c>
      <c r="H4791" s="822" t="s">
        <v>329</v>
      </c>
      <c r="I4791" s="822" t="s">
        <v>3853</v>
      </c>
      <c r="J4791" s="822" t="s">
        <v>900</v>
      </c>
      <c r="K4791" s="822" t="s">
        <v>3854</v>
      </c>
      <c r="L4791" s="825">
        <v>25.53</v>
      </c>
      <c r="M4791" s="825">
        <v>76.59</v>
      </c>
      <c r="N4791" s="822">
        <v>3</v>
      </c>
      <c r="O4791" s="826">
        <v>0.5</v>
      </c>
      <c r="P4791" s="825">
        <v>76.59</v>
      </c>
      <c r="Q4791" s="827">
        <v>1</v>
      </c>
      <c r="R4791" s="822">
        <v>3</v>
      </c>
      <c r="S4791" s="827">
        <v>1</v>
      </c>
      <c r="T4791" s="826">
        <v>0.5</v>
      </c>
      <c r="U4791" s="828">
        <v>1</v>
      </c>
    </row>
    <row r="4792" spans="1:21" ht="14.45" customHeight="1" x14ac:dyDescent="0.2">
      <c r="A4792" s="821">
        <v>21</v>
      </c>
      <c r="B4792" s="822" t="s">
        <v>3465</v>
      </c>
      <c r="C4792" s="822" t="s">
        <v>3475</v>
      </c>
      <c r="D4792" s="823" t="s">
        <v>6116</v>
      </c>
      <c r="E4792" s="824" t="s">
        <v>3486</v>
      </c>
      <c r="F4792" s="822" t="s">
        <v>3466</v>
      </c>
      <c r="G4792" s="822" t="s">
        <v>3873</v>
      </c>
      <c r="H4792" s="822" t="s">
        <v>329</v>
      </c>
      <c r="I4792" s="822" t="s">
        <v>3874</v>
      </c>
      <c r="J4792" s="822" t="s">
        <v>833</v>
      </c>
      <c r="K4792" s="822" t="s">
        <v>834</v>
      </c>
      <c r="L4792" s="825">
        <v>38.5</v>
      </c>
      <c r="M4792" s="825">
        <v>77</v>
      </c>
      <c r="N4792" s="822">
        <v>2</v>
      </c>
      <c r="O4792" s="826">
        <v>1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21</v>
      </c>
      <c r="B4793" s="822" t="s">
        <v>3465</v>
      </c>
      <c r="C4793" s="822" t="s">
        <v>3475</v>
      </c>
      <c r="D4793" s="823" t="s">
        <v>6116</v>
      </c>
      <c r="E4793" s="824" t="s">
        <v>3486</v>
      </c>
      <c r="F4793" s="822" t="s">
        <v>3466</v>
      </c>
      <c r="G4793" s="822" t="s">
        <v>3886</v>
      </c>
      <c r="H4793" s="822" t="s">
        <v>329</v>
      </c>
      <c r="I4793" s="822" t="s">
        <v>3890</v>
      </c>
      <c r="J4793" s="822" t="s">
        <v>3888</v>
      </c>
      <c r="K4793" s="822" t="s">
        <v>3891</v>
      </c>
      <c r="L4793" s="825">
        <v>31.65</v>
      </c>
      <c r="M4793" s="825">
        <v>31.65</v>
      </c>
      <c r="N4793" s="822">
        <v>1</v>
      </c>
      <c r="O4793" s="826">
        <v>0.5</v>
      </c>
      <c r="P4793" s="825">
        <v>31.65</v>
      </c>
      <c r="Q4793" s="827">
        <v>1</v>
      </c>
      <c r="R4793" s="822">
        <v>1</v>
      </c>
      <c r="S4793" s="827">
        <v>1</v>
      </c>
      <c r="T4793" s="826">
        <v>0.5</v>
      </c>
      <c r="U4793" s="828">
        <v>1</v>
      </c>
    </row>
    <row r="4794" spans="1:21" ht="14.45" customHeight="1" x14ac:dyDescent="0.2">
      <c r="A4794" s="821">
        <v>21</v>
      </c>
      <c r="B4794" s="822" t="s">
        <v>3465</v>
      </c>
      <c r="C4794" s="822" t="s">
        <v>3475</v>
      </c>
      <c r="D4794" s="823" t="s">
        <v>6116</v>
      </c>
      <c r="E4794" s="824" t="s">
        <v>3486</v>
      </c>
      <c r="F4794" s="822" t="s">
        <v>3466</v>
      </c>
      <c r="G4794" s="822" t="s">
        <v>3530</v>
      </c>
      <c r="H4794" s="822" t="s">
        <v>329</v>
      </c>
      <c r="I4794" s="822" t="s">
        <v>3531</v>
      </c>
      <c r="J4794" s="822" t="s">
        <v>862</v>
      </c>
      <c r="K4794" s="822" t="s">
        <v>3532</v>
      </c>
      <c r="L4794" s="825">
        <v>53.57</v>
      </c>
      <c r="M4794" s="825">
        <v>267.85000000000002</v>
      </c>
      <c r="N4794" s="822">
        <v>5</v>
      </c>
      <c r="O4794" s="826">
        <v>1</v>
      </c>
      <c r="P4794" s="825">
        <v>160.71</v>
      </c>
      <c r="Q4794" s="827">
        <v>0.6</v>
      </c>
      <c r="R4794" s="822">
        <v>3</v>
      </c>
      <c r="S4794" s="827">
        <v>0.6</v>
      </c>
      <c r="T4794" s="826">
        <v>0.5</v>
      </c>
      <c r="U4794" s="828">
        <v>0.5</v>
      </c>
    </row>
    <row r="4795" spans="1:21" ht="14.45" customHeight="1" x14ac:dyDescent="0.2">
      <c r="A4795" s="821">
        <v>21</v>
      </c>
      <c r="B4795" s="822" t="s">
        <v>3465</v>
      </c>
      <c r="C4795" s="822" t="s">
        <v>3475</v>
      </c>
      <c r="D4795" s="823" t="s">
        <v>6116</v>
      </c>
      <c r="E4795" s="824" t="s">
        <v>3486</v>
      </c>
      <c r="F4795" s="822" t="s">
        <v>3466</v>
      </c>
      <c r="G4795" s="822" t="s">
        <v>3964</v>
      </c>
      <c r="H4795" s="822" t="s">
        <v>329</v>
      </c>
      <c r="I4795" s="822" t="s">
        <v>3965</v>
      </c>
      <c r="J4795" s="822" t="s">
        <v>742</v>
      </c>
      <c r="K4795" s="822" t="s">
        <v>703</v>
      </c>
      <c r="L4795" s="825">
        <v>35.25</v>
      </c>
      <c r="M4795" s="825">
        <v>35.25</v>
      </c>
      <c r="N4795" s="822">
        <v>1</v>
      </c>
      <c r="O4795" s="826">
        <v>0.5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21</v>
      </c>
      <c r="B4796" s="822" t="s">
        <v>3465</v>
      </c>
      <c r="C4796" s="822" t="s">
        <v>3475</v>
      </c>
      <c r="D4796" s="823" t="s">
        <v>6116</v>
      </c>
      <c r="E4796" s="824" t="s">
        <v>3486</v>
      </c>
      <c r="F4796" s="822" t="s">
        <v>3466</v>
      </c>
      <c r="G4796" s="822" t="s">
        <v>3970</v>
      </c>
      <c r="H4796" s="822" t="s">
        <v>329</v>
      </c>
      <c r="I4796" s="822" t="s">
        <v>3974</v>
      </c>
      <c r="J4796" s="822" t="s">
        <v>3972</v>
      </c>
      <c r="K4796" s="822" t="s">
        <v>3975</v>
      </c>
      <c r="L4796" s="825">
        <v>87.98</v>
      </c>
      <c r="M4796" s="825">
        <v>175.96</v>
      </c>
      <c r="N4796" s="822">
        <v>2</v>
      </c>
      <c r="O4796" s="826">
        <v>1.5</v>
      </c>
      <c r="P4796" s="825">
        <v>87.98</v>
      </c>
      <c r="Q4796" s="827">
        <v>0.5</v>
      </c>
      <c r="R4796" s="822">
        <v>1</v>
      </c>
      <c r="S4796" s="827">
        <v>0.5</v>
      </c>
      <c r="T4796" s="826">
        <v>1</v>
      </c>
      <c r="U4796" s="828">
        <v>0.66666666666666663</v>
      </c>
    </row>
    <row r="4797" spans="1:21" ht="14.45" customHeight="1" x14ac:dyDescent="0.2">
      <c r="A4797" s="821">
        <v>21</v>
      </c>
      <c r="B4797" s="822" t="s">
        <v>3465</v>
      </c>
      <c r="C4797" s="822" t="s">
        <v>3475</v>
      </c>
      <c r="D4797" s="823" t="s">
        <v>6116</v>
      </c>
      <c r="E4797" s="824" t="s">
        <v>3486</v>
      </c>
      <c r="F4797" s="822" t="s">
        <v>3466</v>
      </c>
      <c r="G4797" s="822" t="s">
        <v>3534</v>
      </c>
      <c r="H4797" s="822" t="s">
        <v>329</v>
      </c>
      <c r="I4797" s="822" t="s">
        <v>3535</v>
      </c>
      <c r="J4797" s="822" t="s">
        <v>1343</v>
      </c>
      <c r="K4797" s="822" t="s">
        <v>1344</v>
      </c>
      <c r="L4797" s="825">
        <v>453.18</v>
      </c>
      <c r="M4797" s="825">
        <v>906.36</v>
      </c>
      <c r="N4797" s="822">
        <v>2</v>
      </c>
      <c r="O4797" s="826">
        <v>0.5</v>
      </c>
      <c r="P4797" s="825">
        <v>906.36</v>
      </c>
      <c r="Q4797" s="827">
        <v>1</v>
      </c>
      <c r="R4797" s="822">
        <v>2</v>
      </c>
      <c r="S4797" s="827">
        <v>1</v>
      </c>
      <c r="T4797" s="826">
        <v>0.5</v>
      </c>
      <c r="U4797" s="828">
        <v>1</v>
      </c>
    </row>
    <row r="4798" spans="1:21" ht="14.45" customHeight="1" x14ac:dyDescent="0.2">
      <c r="A4798" s="821">
        <v>21</v>
      </c>
      <c r="B4798" s="822" t="s">
        <v>3465</v>
      </c>
      <c r="C4798" s="822" t="s">
        <v>3475</v>
      </c>
      <c r="D4798" s="823" t="s">
        <v>6116</v>
      </c>
      <c r="E4798" s="824" t="s">
        <v>3486</v>
      </c>
      <c r="F4798" s="822" t="s">
        <v>3466</v>
      </c>
      <c r="G4798" s="822" t="s">
        <v>3563</v>
      </c>
      <c r="H4798" s="822" t="s">
        <v>662</v>
      </c>
      <c r="I4798" s="822" t="s">
        <v>2649</v>
      </c>
      <c r="J4798" s="822" t="s">
        <v>841</v>
      </c>
      <c r="K4798" s="822" t="s">
        <v>2650</v>
      </c>
      <c r="L4798" s="825">
        <v>13.68</v>
      </c>
      <c r="M4798" s="825">
        <v>54.72</v>
      </c>
      <c r="N4798" s="822">
        <v>4</v>
      </c>
      <c r="O4798" s="826">
        <v>1</v>
      </c>
      <c r="P4798" s="825">
        <v>27.36</v>
      </c>
      <c r="Q4798" s="827">
        <v>0.5</v>
      </c>
      <c r="R4798" s="822">
        <v>2</v>
      </c>
      <c r="S4798" s="827">
        <v>0.5</v>
      </c>
      <c r="T4798" s="826">
        <v>0.5</v>
      </c>
      <c r="U4798" s="828">
        <v>0.5</v>
      </c>
    </row>
    <row r="4799" spans="1:21" ht="14.45" customHeight="1" x14ac:dyDescent="0.2">
      <c r="A4799" s="821">
        <v>21</v>
      </c>
      <c r="B4799" s="822" t="s">
        <v>3465</v>
      </c>
      <c r="C4799" s="822" t="s">
        <v>3475</v>
      </c>
      <c r="D4799" s="823" t="s">
        <v>6116</v>
      </c>
      <c r="E4799" s="824" t="s">
        <v>3486</v>
      </c>
      <c r="F4799" s="822" t="s">
        <v>3466</v>
      </c>
      <c r="G4799" s="822" t="s">
        <v>3570</v>
      </c>
      <c r="H4799" s="822" t="s">
        <v>329</v>
      </c>
      <c r="I4799" s="822" t="s">
        <v>3571</v>
      </c>
      <c r="J4799" s="822" t="s">
        <v>695</v>
      </c>
      <c r="K4799" s="822" t="s">
        <v>3572</v>
      </c>
      <c r="L4799" s="825">
        <v>127.91</v>
      </c>
      <c r="M4799" s="825">
        <v>639.54999999999995</v>
      </c>
      <c r="N4799" s="822">
        <v>5</v>
      </c>
      <c r="O4799" s="826">
        <v>1.5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21</v>
      </c>
      <c r="B4800" s="822" t="s">
        <v>3465</v>
      </c>
      <c r="C4800" s="822" t="s">
        <v>3475</v>
      </c>
      <c r="D4800" s="823" t="s">
        <v>6116</v>
      </c>
      <c r="E4800" s="824" t="s">
        <v>3486</v>
      </c>
      <c r="F4800" s="822" t="s">
        <v>3466</v>
      </c>
      <c r="G4800" s="822" t="s">
        <v>4029</v>
      </c>
      <c r="H4800" s="822" t="s">
        <v>329</v>
      </c>
      <c r="I4800" s="822" t="s">
        <v>5498</v>
      </c>
      <c r="J4800" s="822" t="s">
        <v>5003</v>
      </c>
      <c r="K4800" s="822" t="s">
        <v>826</v>
      </c>
      <c r="L4800" s="825">
        <v>84.83</v>
      </c>
      <c r="M4800" s="825">
        <v>169.66</v>
      </c>
      <c r="N4800" s="822">
        <v>2</v>
      </c>
      <c r="O4800" s="826">
        <v>0.5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21</v>
      </c>
      <c r="B4801" s="822" t="s">
        <v>3465</v>
      </c>
      <c r="C4801" s="822" t="s">
        <v>3475</v>
      </c>
      <c r="D4801" s="823" t="s">
        <v>6116</v>
      </c>
      <c r="E4801" s="824" t="s">
        <v>3486</v>
      </c>
      <c r="F4801" s="822" t="s">
        <v>3466</v>
      </c>
      <c r="G4801" s="822" t="s">
        <v>3578</v>
      </c>
      <c r="H4801" s="822" t="s">
        <v>662</v>
      </c>
      <c r="I4801" s="822" t="s">
        <v>3032</v>
      </c>
      <c r="J4801" s="822" t="s">
        <v>1338</v>
      </c>
      <c r="K4801" s="822" t="s">
        <v>1340</v>
      </c>
      <c r="L4801" s="825">
        <v>0</v>
      </c>
      <c r="M4801" s="825">
        <v>0</v>
      </c>
      <c r="N4801" s="822">
        <v>31</v>
      </c>
      <c r="O4801" s="826">
        <v>6</v>
      </c>
      <c r="P4801" s="825">
        <v>0</v>
      </c>
      <c r="Q4801" s="827"/>
      <c r="R4801" s="822">
        <v>22</v>
      </c>
      <c r="S4801" s="827">
        <v>0.70967741935483875</v>
      </c>
      <c r="T4801" s="826">
        <v>4</v>
      </c>
      <c r="U4801" s="828">
        <v>0.66666666666666663</v>
      </c>
    </row>
    <row r="4802" spans="1:21" ht="14.45" customHeight="1" x14ac:dyDescent="0.2">
      <c r="A4802" s="821">
        <v>21</v>
      </c>
      <c r="B4802" s="822" t="s">
        <v>3465</v>
      </c>
      <c r="C4802" s="822" t="s">
        <v>3475</v>
      </c>
      <c r="D4802" s="823" t="s">
        <v>6116</v>
      </c>
      <c r="E4802" s="824" t="s">
        <v>3486</v>
      </c>
      <c r="F4802" s="822" t="s">
        <v>3466</v>
      </c>
      <c r="G4802" s="822" t="s">
        <v>3578</v>
      </c>
      <c r="H4802" s="822" t="s">
        <v>329</v>
      </c>
      <c r="I4802" s="822" t="s">
        <v>4047</v>
      </c>
      <c r="J4802" s="822" t="s">
        <v>4048</v>
      </c>
      <c r="K4802" s="822" t="s">
        <v>4049</v>
      </c>
      <c r="L4802" s="825">
        <v>227.69</v>
      </c>
      <c r="M4802" s="825">
        <v>1138.4499999999998</v>
      </c>
      <c r="N4802" s="822">
        <v>5</v>
      </c>
      <c r="O4802" s="826">
        <v>1.5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21</v>
      </c>
      <c r="B4803" s="822" t="s">
        <v>3465</v>
      </c>
      <c r="C4803" s="822" t="s">
        <v>3475</v>
      </c>
      <c r="D4803" s="823" t="s">
        <v>6116</v>
      </c>
      <c r="E4803" s="824" t="s">
        <v>3486</v>
      </c>
      <c r="F4803" s="822" t="s">
        <v>3466</v>
      </c>
      <c r="G4803" s="822" t="s">
        <v>3573</v>
      </c>
      <c r="H4803" s="822" t="s">
        <v>329</v>
      </c>
      <c r="I4803" s="822" t="s">
        <v>4097</v>
      </c>
      <c r="J4803" s="822" t="s">
        <v>1548</v>
      </c>
      <c r="K4803" s="822" t="s">
        <v>4096</v>
      </c>
      <c r="L4803" s="825">
        <v>320.55</v>
      </c>
      <c r="M4803" s="825">
        <v>961.65000000000009</v>
      </c>
      <c r="N4803" s="822">
        <v>3</v>
      </c>
      <c r="O4803" s="826">
        <v>1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21</v>
      </c>
      <c r="B4804" s="822" t="s">
        <v>3465</v>
      </c>
      <c r="C4804" s="822" t="s">
        <v>3475</v>
      </c>
      <c r="D4804" s="823" t="s">
        <v>6116</v>
      </c>
      <c r="E4804" s="824" t="s">
        <v>3486</v>
      </c>
      <c r="F4804" s="822" t="s">
        <v>3466</v>
      </c>
      <c r="G4804" s="822" t="s">
        <v>3573</v>
      </c>
      <c r="H4804" s="822" t="s">
        <v>329</v>
      </c>
      <c r="I4804" s="822" t="s">
        <v>4103</v>
      </c>
      <c r="J4804" s="822" t="s">
        <v>1548</v>
      </c>
      <c r="K4804" s="822" t="s">
        <v>4094</v>
      </c>
      <c r="L4804" s="825">
        <v>33.4</v>
      </c>
      <c r="M4804" s="825">
        <v>66.8</v>
      </c>
      <c r="N4804" s="822">
        <v>2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21</v>
      </c>
      <c r="B4805" s="822" t="s">
        <v>3465</v>
      </c>
      <c r="C4805" s="822" t="s">
        <v>3475</v>
      </c>
      <c r="D4805" s="823" t="s">
        <v>6116</v>
      </c>
      <c r="E4805" s="824" t="s">
        <v>3486</v>
      </c>
      <c r="F4805" s="822" t="s">
        <v>3466</v>
      </c>
      <c r="G4805" s="822" t="s">
        <v>4126</v>
      </c>
      <c r="H4805" s="822" t="s">
        <v>329</v>
      </c>
      <c r="I4805" s="822" t="s">
        <v>4129</v>
      </c>
      <c r="J4805" s="822" t="s">
        <v>4130</v>
      </c>
      <c r="K4805" s="822" t="s">
        <v>3710</v>
      </c>
      <c r="L4805" s="825">
        <v>0</v>
      </c>
      <c r="M4805" s="825">
        <v>0</v>
      </c>
      <c r="N4805" s="822">
        <v>2</v>
      </c>
      <c r="O4805" s="826">
        <v>1</v>
      </c>
      <c r="P4805" s="825">
        <v>0</v>
      </c>
      <c r="Q4805" s="827"/>
      <c r="R4805" s="822">
        <v>2</v>
      </c>
      <c r="S4805" s="827">
        <v>1</v>
      </c>
      <c r="T4805" s="826">
        <v>1</v>
      </c>
      <c r="U4805" s="828">
        <v>1</v>
      </c>
    </row>
    <row r="4806" spans="1:21" ht="14.45" customHeight="1" x14ac:dyDescent="0.2">
      <c r="A4806" s="821">
        <v>21</v>
      </c>
      <c r="B4806" s="822" t="s">
        <v>3465</v>
      </c>
      <c r="C4806" s="822" t="s">
        <v>3475</v>
      </c>
      <c r="D4806" s="823" t="s">
        <v>6116</v>
      </c>
      <c r="E4806" s="824" t="s">
        <v>3486</v>
      </c>
      <c r="F4806" s="822" t="s">
        <v>3466</v>
      </c>
      <c r="G4806" s="822" t="s">
        <v>4126</v>
      </c>
      <c r="H4806" s="822" t="s">
        <v>662</v>
      </c>
      <c r="I4806" s="822" t="s">
        <v>3315</v>
      </c>
      <c r="J4806" s="822" t="s">
        <v>1635</v>
      </c>
      <c r="K4806" s="822" t="s">
        <v>3316</v>
      </c>
      <c r="L4806" s="825">
        <v>0</v>
      </c>
      <c r="M4806" s="825">
        <v>0</v>
      </c>
      <c r="N4806" s="822">
        <v>1</v>
      </c>
      <c r="O4806" s="826">
        <v>0.5</v>
      </c>
      <c r="P4806" s="825">
        <v>0</v>
      </c>
      <c r="Q4806" s="827"/>
      <c r="R4806" s="822">
        <v>1</v>
      </c>
      <c r="S4806" s="827">
        <v>1</v>
      </c>
      <c r="T4806" s="826">
        <v>0.5</v>
      </c>
      <c r="U4806" s="828">
        <v>1</v>
      </c>
    </row>
    <row r="4807" spans="1:21" ht="14.45" customHeight="1" x14ac:dyDescent="0.2">
      <c r="A4807" s="821">
        <v>21</v>
      </c>
      <c r="B4807" s="822" t="s">
        <v>3465</v>
      </c>
      <c r="C4807" s="822" t="s">
        <v>3475</v>
      </c>
      <c r="D4807" s="823" t="s">
        <v>6116</v>
      </c>
      <c r="E4807" s="824" t="s">
        <v>3486</v>
      </c>
      <c r="F4807" s="822" t="s">
        <v>3466</v>
      </c>
      <c r="G4807" s="822" t="s">
        <v>4169</v>
      </c>
      <c r="H4807" s="822" t="s">
        <v>329</v>
      </c>
      <c r="I4807" s="822" t="s">
        <v>4170</v>
      </c>
      <c r="J4807" s="822" t="s">
        <v>1722</v>
      </c>
      <c r="K4807" s="822" t="s">
        <v>4171</v>
      </c>
      <c r="L4807" s="825">
        <v>225.06</v>
      </c>
      <c r="M4807" s="825">
        <v>225.06</v>
      </c>
      <c r="N4807" s="822">
        <v>1</v>
      </c>
      <c r="O4807" s="826">
        <v>1</v>
      </c>
      <c r="P4807" s="825"/>
      <c r="Q4807" s="827">
        <v>0</v>
      </c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21</v>
      </c>
      <c r="B4808" s="822" t="s">
        <v>3465</v>
      </c>
      <c r="C4808" s="822" t="s">
        <v>3475</v>
      </c>
      <c r="D4808" s="823" t="s">
        <v>6116</v>
      </c>
      <c r="E4808" s="824" t="s">
        <v>3486</v>
      </c>
      <c r="F4808" s="822" t="s">
        <v>3466</v>
      </c>
      <c r="G4808" s="822" t="s">
        <v>3552</v>
      </c>
      <c r="H4808" s="822" t="s">
        <v>662</v>
      </c>
      <c r="I4808" s="822" t="s">
        <v>3352</v>
      </c>
      <c r="J4808" s="822" t="s">
        <v>3353</v>
      </c>
      <c r="K4808" s="822" t="s">
        <v>2231</v>
      </c>
      <c r="L4808" s="825">
        <v>233.96</v>
      </c>
      <c r="M4808" s="825">
        <v>2339.6</v>
      </c>
      <c r="N4808" s="822">
        <v>10</v>
      </c>
      <c r="O4808" s="826">
        <v>2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21</v>
      </c>
      <c r="B4809" s="822" t="s">
        <v>3465</v>
      </c>
      <c r="C4809" s="822" t="s">
        <v>3475</v>
      </c>
      <c r="D4809" s="823" t="s">
        <v>6116</v>
      </c>
      <c r="E4809" s="824" t="s">
        <v>3496</v>
      </c>
      <c r="F4809" s="822" t="s">
        <v>3466</v>
      </c>
      <c r="G4809" s="822" t="s">
        <v>3540</v>
      </c>
      <c r="H4809" s="822" t="s">
        <v>662</v>
      </c>
      <c r="I4809" s="822" t="s">
        <v>3541</v>
      </c>
      <c r="J4809" s="822" t="s">
        <v>3542</v>
      </c>
      <c r="K4809" s="822" t="s">
        <v>3543</v>
      </c>
      <c r="L4809" s="825">
        <v>325.2</v>
      </c>
      <c r="M4809" s="825">
        <v>1951.1999999999998</v>
      </c>
      <c r="N4809" s="822">
        <v>6</v>
      </c>
      <c r="O4809" s="826">
        <v>0.5</v>
      </c>
      <c r="P4809" s="825">
        <v>1951.1999999999998</v>
      </c>
      <c r="Q4809" s="827">
        <v>1</v>
      </c>
      <c r="R4809" s="822">
        <v>6</v>
      </c>
      <c r="S4809" s="827">
        <v>1</v>
      </c>
      <c r="T4809" s="826">
        <v>0.5</v>
      </c>
      <c r="U4809" s="828">
        <v>1</v>
      </c>
    </row>
    <row r="4810" spans="1:21" ht="14.45" customHeight="1" x14ac:dyDescent="0.2">
      <c r="A4810" s="821">
        <v>21</v>
      </c>
      <c r="B4810" s="822" t="s">
        <v>3465</v>
      </c>
      <c r="C4810" s="822" t="s">
        <v>3475</v>
      </c>
      <c r="D4810" s="823" t="s">
        <v>6116</v>
      </c>
      <c r="E4810" s="824" t="s">
        <v>3496</v>
      </c>
      <c r="F4810" s="822" t="s">
        <v>3466</v>
      </c>
      <c r="G4810" s="822" t="s">
        <v>3540</v>
      </c>
      <c r="H4810" s="822" t="s">
        <v>662</v>
      </c>
      <c r="I4810" s="822" t="s">
        <v>3792</v>
      </c>
      <c r="J4810" s="822" t="s">
        <v>3542</v>
      </c>
      <c r="K4810" s="822" t="s">
        <v>3793</v>
      </c>
      <c r="L4810" s="825">
        <v>1300.79</v>
      </c>
      <c r="M4810" s="825">
        <v>3902.37</v>
      </c>
      <c r="N4810" s="822">
        <v>3</v>
      </c>
      <c r="O4810" s="826">
        <v>0.5</v>
      </c>
      <c r="P4810" s="825">
        <v>3902.37</v>
      </c>
      <c r="Q4810" s="827">
        <v>1</v>
      </c>
      <c r="R4810" s="822">
        <v>3</v>
      </c>
      <c r="S4810" s="827">
        <v>1</v>
      </c>
      <c r="T4810" s="826">
        <v>0.5</v>
      </c>
      <c r="U4810" s="828">
        <v>1</v>
      </c>
    </row>
    <row r="4811" spans="1:21" ht="14.45" customHeight="1" x14ac:dyDescent="0.2">
      <c r="A4811" s="821">
        <v>21</v>
      </c>
      <c r="B4811" s="822" t="s">
        <v>3465</v>
      </c>
      <c r="C4811" s="822" t="s">
        <v>3475</v>
      </c>
      <c r="D4811" s="823" t="s">
        <v>6116</v>
      </c>
      <c r="E4811" s="824" t="s">
        <v>3496</v>
      </c>
      <c r="F4811" s="822" t="s">
        <v>3466</v>
      </c>
      <c r="G4811" s="822" t="s">
        <v>3809</v>
      </c>
      <c r="H4811" s="822" t="s">
        <v>329</v>
      </c>
      <c r="I4811" s="822" t="s">
        <v>3810</v>
      </c>
      <c r="J4811" s="822" t="s">
        <v>1162</v>
      </c>
      <c r="K4811" s="822" t="s">
        <v>1163</v>
      </c>
      <c r="L4811" s="825">
        <v>105.63</v>
      </c>
      <c r="M4811" s="825">
        <v>105.63</v>
      </c>
      <c r="N4811" s="822">
        <v>1</v>
      </c>
      <c r="O4811" s="826">
        <v>0.5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21</v>
      </c>
      <c r="B4812" s="822" t="s">
        <v>3465</v>
      </c>
      <c r="C4812" s="822" t="s">
        <v>3475</v>
      </c>
      <c r="D4812" s="823" t="s">
        <v>6116</v>
      </c>
      <c r="E4812" s="824" t="s">
        <v>3496</v>
      </c>
      <c r="F4812" s="822" t="s">
        <v>3466</v>
      </c>
      <c r="G4812" s="822" t="s">
        <v>3818</v>
      </c>
      <c r="H4812" s="822" t="s">
        <v>329</v>
      </c>
      <c r="I4812" s="822" t="s">
        <v>3819</v>
      </c>
      <c r="J4812" s="822" t="s">
        <v>3820</v>
      </c>
      <c r="K4812" s="822" t="s">
        <v>3821</v>
      </c>
      <c r="L4812" s="825">
        <v>140.72</v>
      </c>
      <c r="M4812" s="825">
        <v>2532.96</v>
      </c>
      <c r="N4812" s="822">
        <v>18</v>
      </c>
      <c r="O4812" s="826">
        <v>1.5</v>
      </c>
      <c r="P4812" s="825"/>
      <c r="Q4812" s="827">
        <v>0</v>
      </c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21</v>
      </c>
      <c r="B4813" s="822" t="s">
        <v>3465</v>
      </c>
      <c r="C4813" s="822" t="s">
        <v>3475</v>
      </c>
      <c r="D4813" s="823" t="s">
        <v>6116</v>
      </c>
      <c r="E4813" s="824" t="s">
        <v>3496</v>
      </c>
      <c r="F4813" s="822" t="s">
        <v>3466</v>
      </c>
      <c r="G4813" s="822" t="s">
        <v>3825</v>
      </c>
      <c r="H4813" s="822" t="s">
        <v>329</v>
      </c>
      <c r="I4813" s="822" t="s">
        <v>3828</v>
      </c>
      <c r="J4813" s="822" t="s">
        <v>1158</v>
      </c>
      <c r="K4813" s="822" t="s">
        <v>3829</v>
      </c>
      <c r="L4813" s="825">
        <v>59.33</v>
      </c>
      <c r="M4813" s="825">
        <v>118.66</v>
      </c>
      <c r="N4813" s="822">
        <v>2</v>
      </c>
      <c r="O4813" s="826">
        <v>0.5</v>
      </c>
      <c r="P4813" s="825">
        <v>118.66</v>
      </c>
      <c r="Q4813" s="827">
        <v>1</v>
      </c>
      <c r="R4813" s="822">
        <v>2</v>
      </c>
      <c r="S4813" s="827">
        <v>1</v>
      </c>
      <c r="T4813" s="826">
        <v>0.5</v>
      </c>
      <c r="U4813" s="828">
        <v>1</v>
      </c>
    </row>
    <row r="4814" spans="1:21" ht="14.45" customHeight="1" x14ac:dyDescent="0.2">
      <c r="A4814" s="821">
        <v>21</v>
      </c>
      <c r="B4814" s="822" t="s">
        <v>3465</v>
      </c>
      <c r="C4814" s="822" t="s">
        <v>3475</v>
      </c>
      <c r="D4814" s="823" t="s">
        <v>6116</v>
      </c>
      <c r="E4814" s="824" t="s">
        <v>3496</v>
      </c>
      <c r="F4814" s="822" t="s">
        <v>3466</v>
      </c>
      <c r="G4814" s="822" t="s">
        <v>3873</v>
      </c>
      <c r="H4814" s="822" t="s">
        <v>329</v>
      </c>
      <c r="I4814" s="822" t="s">
        <v>3874</v>
      </c>
      <c r="J4814" s="822" t="s">
        <v>833</v>
      </c>
      <c r="K4814" s="822" t="s">
        <v>834</v>
      </c>
      <c r="L4814" s="825">
        <v>38.5</v>
      </c>
      <c r="M4814" s="825">
        <v>192.5</v>
      </c>
      <c r="N4814" s="822">
        <v>5</v>
      </c>
      <c r="O4814" s="826">
        <v>1.5</v>
      </c>
      <c r="P4814" s="825"/>
      <c r="Q4814" s="827">
        <v>0</v>
      </c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21</v>
      </c>
      <c r="B4815" s="822" t="s">
        <v>3465</v>
      </c>
      <c r="C4815" s="822" t="s">
        <v>3475</v>
      </c>
      <c r="D4815" s="823" t="s">
        <v>6116</v>
      </c>
      <c r="E4815" s="824" t="s">
        <v>3496</v>
      </c>
      <c r="F4815" s="822" t="s">
        <v>3466</v>
      </c>
      <c r="G4815" s="822" t="s">
        <v>3905</v>
      </c>
      <c r="H4815" s="822" t="s">
        <v>662</v>
      </c>
      <c r="I4815" s="822" t="s">
        <v>3906</v>
      </c>
      <c r="J4815" s="822" t="s">
        <v>1590</v>
      </c>
      <c r="K4815" s="822" t="s">
        <v>3907</v>
      </c>
      <c r="L4815" s="825">
        <v>760.22</v>
      </c>
      <c r="M4815" s="825">
        <v>760.22</v>
      </c>
      <c r="N4815" s="822">
        <v>1</v>
      </c>
      <c r="O4815" s="826">
        <v>0.5</v>
      </c>
      <c r="P4815" s="825">
        <v>760.22</v>
      </c>
      <c r="Q4815" s="827">
        <v>1</v>
      </c>
      <c r="R4815" s="822">
        <v>1</v>
      </c>
      <c r="S4815" s="827">
        <v>1</v>
      </c>
      <c r="T4815" s="826">
        <v>0.5</v>
      </c>
      <c r="U4815" s="828">
        <v>1</v>
      </c>
    </row>
    <row r="4816" spans="1:21" ht="14.45" customHeight="1" x14ac:dyDescent="0.2">
      <c r="A4816" s="821">
        <v>21</v>
      </c>
      <c r="B4816" s="822" t="s">
        <v>3465</v>
      </c>
      <c r="C4816" s="822" t="s">
        <v>3475</v>
      </c>
      <c r="D4816" s="823" t="s">
        <v>6116</v>
      </c>
      <c r="E4816" s="824" t="s">
        <v>3496</v>
      </c>
      <c r="F4816" s="822" t="s">
        <v>3466</v>
      </c>
      <c r="G4816" s="822" t="s">
        <v>3533</v>
      </c>
      <c r="H4816" s="822" t="s">
        <v>662</v>
      </c>
      <c r="I4816" s="822" t="s">
        <v>2707</v>
      </c>
      <c r="J4816" s="822" t="s">
        <v>1021</v>
      </c>
      <c r="K4816" s="822" t="s">
        <v>2708</v>
      </c>
      <c r="L4816" s="825">
        <v>2309.37</v>
      </c>
      <c r="M4816" s="825">
        <v>16165.59</v>
      </c>
      <c r="N4816" s="822">
        <v>7</v>
      </c>
      <c r="O4816" s="826">
        <v>1</v>
      </c>
      <c r="P4816" s="825">
        <v>16165.59</v>
      </c>
      <c r="Q4816" s="827">
        <v>1</v>
      </c>
      <c r="R4816" s="822">
        <v>7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21</v>
      </c>
      <c r="B4817" s="822" t="s">
        <v>3465</v>
      </c>
      <c r="C4817" s="822" t="s">
        <v>3475</v>
      </c>
      <c r="D4817" s="823" t="s">
        <v>6116</v>
      </c>
      <c r="E4817" s="824" t="s">
        <v>3496</v>
      </c>
      <c r="F4817" s="822" t="s">
        <v>3466</v>
      </c>
      <c r="G4817" s="822" t="s">
        <v>3533</v>
      </c>
      <c r="H4817" s="822" t="s">
        <v>662</v>
      </c>
      <c r="I4817" s="822" t="s">
        <v>2703</v>
      </c>
      <c r="J4817" s="822" t="s">
        <v>1021</v>
      </c>
      <c r="K4817" s="822" t="s">
        <v>2704</v>
      </c>
      <c r="L4817" s="825">
        <v>1385.62</v>
      </c>
      <c r="M4817" s="825">
        <v>20784.3</v>
      </c>
      <c r="N4817" s="822">
        <v>15</v>
      </c>
      <c r="O4817" s="826">
        <v>2</v>
      </c>
      <c r="P4817" s="825">
        <v>4156.8599999999997</v>
      </c>
      <c r="Q4817" s="827">
        <v>0.19999999999999998</v>
      </c>
      <c r="R4817" s="822">
        <v>3</v>
      </c>
      <c r="S4817" s="827">
        <v>0.2</v>
      </c>
      <c r="T4817" s="826">
        <v>0.5</v>
      </c>
      <c r="U4817" s="828">
        <v>0.25</v>
      </c>
    </row>
    <row r="4818" spans="1:21" ht="14.45" customHeight="1" x14ac:dyDescent="0.2">
      <c r="A4818" s="821">
        <v>21</v>
      </c>
      <c r="B4818" s="822" t="s">
        <v>3465</v>
      </c>
      <c r="C4818" s="822" t="s">
        <v>3475</v>
      </c>
      <c r="D4818" s="823" t="s">
        <v>6116</v>
      </c>
      <c r="E4818" s="824" t="s">
        <v>3496</v>
      </c>
      <c r="F4818" s="822" t="s">
        <v>3466</v>
      </c>
      <c r="G4818" s="822" t="s">
        <v>3533</v>
      </c>
      <c r="H4818" s="822" t="s">
        <v>662</v>
      </c>
      <c r="I4818" s="822" t="s">
        <v>2714</v>
      </c>
      <c r="J4818" s="822" t="s">
        <v>1016</v>
      </c>
      <c r="K4818" s="822" t="s">
        <v>1018</v>
      </c>
      <c r="L4818" s="825">
        <v>422.33</v>
      </c>
      <c r="M4818" s="825">
        <v>1266.99</v>
      </c>
      <c r="N4818" s="822">
        <v>3</v>
      </c>
      <c r="O4818" s="826">
        <v>0.5</v>
      </c>
      <c r="P4818" s="825">
        <v>1266.99</v>
      </c>
      <c r="Q4818" s="827">
        <v>1</v>
      </c>
      <c r="R4818" s="822">
        <v>3</v>
      </c>
      <c r="S4818" s="827">
        <v>1</v>
      </c>
      <c r="T4818" s="826">
        <v>0.5</v>
      </c>
      <c r="U4818" s="828">
        <v>1</v>
      </c>
    </row>
    <row r="4819" spans="1:21" ht="14.45" customHeight="1" x14ac:dyDescent="0.2">
      <c r="A4819" s="821">
        <v>21</v>
      </c>
      <c r="B4819" s="822" t="s">
        <v>3465</v>
      </c>
      <c r="C4819" s="822" t="s">
        <v>3475</v>
      </c>
      <c r="D4819" s="823" t="s">
        <v>6116</v>
      </c>
      <c r="E4819" s="824" t="s">
        <v>3496</v>
      </c>
      <c r="F4819" s="822" t="s">
        <v>3466</v>
      </c>
      <c r="G4819" s="822" t="s">
        <v>4834</v>
      </c>
      <c r="H4819" s="822" t="s">
        <v>329</v>
      </c>
      <c r="I4819" s="822" t="s">
        <v>5430</v>
      </c>
      <c r="J4819" s="822" t="s">
        <v>1304</v>
      </c>
      <c r="K4819" s="822" t="s">
        <v>5431</v>
      </c>
      <c r="L4819" s="825">
        <v>0</v>
      </c>
      <c r="M4819" s="825">
        <v>0</v>
      </c>
      <c r="N4819" s="822">
        <v>1</v>
      </c>
      <c r="O4819" s="826">
        <v>0.5</v>
      </c>
      <c r="P4819" s="825"/>
      <c r="Q4819" s="827"/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21</v>
      </c>
      <c r="B4820" s="822" t="s">
        <v>3465</v>
      </c>
      <c r="C4820" s="822" t="s">
        <v>3475</v>
      </c>
      <c r="D4820" s="823" t="s">
        <v>6116</v>
      </c>
      <c r="E4820" s="824" t="s">
        <v>3496</v>
      </c>
      <c r="F4820" s="822" t="s">
        <v>3466</v>
      </c>
      <c r="G4820" s="822" t="s">
        <v>3964</v>
      </c>
      <c r="H4820" s="822" t="s">
        <v>329</v>
      </c>
      <c r="I4820" s="822" t="s">
        <v>3966</v>
      </c>
      <c r="J4820" s="822" t="s">
        <v>742</v>
      </c>
      <c r="K4820" s="822" t="s">
        <v>3967</v>
      </c>
      <c r="L4820" s="825">
        <v>35.25</v>
      </c>
      <c r="M4820" s="825">
        <v>70.5</v>
      </c>
      <c r="N4820" s="822">
        <v>2</v>
      </c>
      <c r="O4820" s="826">
        <v>0.5</v>
      </c>
      <c r="P4820" s="825">
        <v>70.5</v>
      </c>
      <c r="Q4820" s="827">
        <v>1</v>
      </c>
      <c r="R4820" s="822">
        <v>2</v>
      </c>
      <c r="S4820" s="827">
        <v>1</v>
      </c>
      <c r="T4820" s="826">
        <v>0.5</v>
      </c>
      <c r="U4820" s="828">
        <v>1</v>
      </c>
    </row>
    <row r="4821" spans="1:21" ht="14.45" customHeight="1" x14ac:dyDescent="0.2">
      <c r="A4821" s="821">
        <v>21</v>
      </c>
      <c r="B4821" s="822" t="s">
        <v>3465</v>
      </c>
      <c r="C4821" s="822" t="s">
        <v>3475</v>
      </c>
      <c r="D4821" s="823" t="s">
        <v>6116</v>
      </c>
      <c r="E4821" s="824" t="s">
        <v>3496</v>
      </c>
      <c r="F4821" s="822" t="s">
        <v>3466</v>
      </c>
      <c r="G4821" s="822" t="s">
        <v>3964</v>
      </c>
      <c r="H4821" s="822" t="s">
        <v>329</v>
      </c>
      <c r="I4821" s="822" t="s">
        <v>3968</v>
      </c>
      <c r="J4821" s="822" t="s">
        <v>1329</v>
      </c>
      <c r="K4821" s="822" t="s">
        <v>3969</v>
      </c>
      <c r="L4821" s="825">
        <v>35.25</v>
      </c>
      <c r="M4821" s="825">
        <v>35.25</v>
      </c>
      <c r="N4821" s="822">
        <v>1</v>
      </c>
      <c r="O4821" s="826">
        <v>1</v>
      </c>
      <c r="P4821" s="825">
        <v>35.25</v>
      </c>
      <c r="Q4821" s="827">
        <v>1</v>
      </c>
      <c r="R4821" s="822">
        <v>1</v>
      </c>
      <c r="S4821" s="827">
        <v>1</v>
      </c>
      <c r="T4821" s="826">
        <v>1</v>
      </c>
      <c r="U4821" s="828">
        <v>1</v>
      </c>
    </row>
    <row r="4822" spans="1:21" ht="14.45" customHeight="1" x14ac:dyDescent="0.2">
      <c r="A4822" s="821">
        <v>21</v>
      </c>
      <c r="B4822" s="822" t="s">
        <v>3465</v>
      </c>
      <c r="C4822" s="822" t="s">
        <v>3475</v>
      </c>
      <c r="D4822" s="823" t="s">
        <v>6116</v>
      </c>
      <c r="E4822" s="824" t="s">
        <v>3496</v>
      </c>
      <c r="F4822" s="822" t="s">
        <v>3466</v>
      </c>
      <c r="G4822" s="822" t="s">
        <v>3970</v>
      </c>
      <c r="H4822" s="822" t="s">
        <v>329</v>
      </c>
      <c r="I4822" s="822" t="s">
        <v>5319</v>
      </c>
      <c r="J4822" s="822" t="s">
        <v>5320</v>
      </c>
      <c r="K4822" s="822" t="s">
        <v>5321</v>
      </c>
      <c r="L4822" s="825">
        <v>54.75</v>
      </c>
      <c r="M4822" s="825">
        <v>54.75</v>
      </c>
      <c r="N4822" s="822">
        <v>1</v>
      </c>
      <c r="O4822" s="826">
        <v>1</v>
      </c>
      <c r="P4822" s="825">
        <v>54.75</v>
      </c>
      <c r="Q4822" s="827">
        <v>1</v>
      </c>
      <c r="R4822" s="822">
        <v>1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21</v>
      </c>
      <c r="B4823" s="822" t="s">
        <v>3465</v>
      </c>
      <c r="C4823" s="822" t="s">
        <v>3475</v>
      </c>
      <c r="D4823" s="823" t="s">
        <v>6116</v>
      </c>
      <c r="E4823" s="824" t="s">
        <v>3496</v>
      </c>
      <c r="F4823" s="822" t="s">
        <v>3466</v>
      </c>
      <c r="G4823" s="822" t="s">
        <v>3534</v>
      </c>
      <c r="H4823" s="822" t="s">
        <v>329</v>
      </c>
      <c r="I4823" s="822" t="s">
        <v>3535</v>
      </c>
      <c r="J4823" s="822" t="s">
        <v>1343</v>
      </c>
      <c r="K4823" s="822" t="s">
        <v>1344</v>
      </c>
      <c r="L4823" s="825">
        <v>453.18</v>
      </c>
      <c r="M4823" s="825">
        <v>453.18</v>
      </c>
      <c r="N4823" s="822">
        <v>1</v>
      </c>
      <c r="O4823" s="826">
        <v>0.5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21</v>
      </c>
      <c r="B4824" s="822" t="s">
        <v>3465</v>
      </c>
      <c r="C4824" s="822" t="s">
        <v>3475</v>
      </c>
      <c r="D4824" s="823" t="s">
        <v>6116</v>
      </c>
      <c r="E4824" s="824" t="s">
        <v>3496</v>
      </c>
      <c r="F4824" s="822" t="s">
        <v>3466</v>
      </c>
      <c r="G4824" s="822" t="s">
        <v>3578</v>
      </c>
      <c r="H4824" s="822" t="s">
        <v>662</v>
      </c>
      <c r="I4824" s="822" t="s">
        <v>3032</v>
      </c>
      <c r="J4824" s="822" t="s">
        <v>1338</v>
      </c>
      <c r="K4824" s="822" t="s">
        <v>1340</v>
      </c>
      <c r="L4824" s="825">
        <v>0</v>
      </c>
      <c r="M4824" s="825">
        <v>0</v>
      </c>
      <c r="N4824" s="822">
        <v>6</v>
      </c>
      <c r="O4824" s="826">
        <v>2</v>
      </c>
      <c r="P4824" s="825">
        <v>0</v>
      </c>
      <c r="Q4824" s="827"/>
      <c r="R4824" s="822">
        <v>5</v>
      </c>
      <c r="S4824" s="827">
        <v>0.83333333333333337</v>
      </c>
      <c r="T4824" s="826">
        <v>1</v>
      </c>
      <c r="U4824" s="828">
        <v>0.5</v>
      </c>
    </row>
    <row r="4825" spans="1:21" ht="14.45" customHeight="1" x14ac:dyDescent="0.2">
      <c r="A4825" s="821">
        <v>21</v>
      </c>
      <c r="B4825" s="822" t="s">
        <v>3465</v>
      </c>
      <c r="C4825" s="822" t="s">
        <v>3475</v>
      </c>
      <c r="D4825" s="823" t="s">
        <v>6116</v>
      </c>
      <c r="E4825" s="824" t="s">
        <v>3496</v>
      </c>
      <c r="F4825" s="822" t="s">
        <v>3466</v>
      </c>
      <c r="G4825" s="822" t="s">
        <v>4106</v>
      </c>
      <c r="H4825" s="822" t="s">
        <v>329</v>
      </c>
      <c r="I4825" s="822" t="s">
        <v>4490</v>
      </c>
      <c r="J4825" s="822" t="s">
        <v>1572</v>
      </c>
      <c r="K4825" s="822" t="s">
        <v>4491</v>
      </c>
      <c r="L4825" s="825">
        <v>65.989999999999995</v>
      </c>
      <c r="M4825" s="825">
        <v>65.989999999999995</v>
      </c>
      <c r="N4825" s="822">
        <v>1</v>
      </c>
      <c r="O4825" s="826">
        <v>0.5</v>
      </c>
      <c r="P4825" s="825">
        <v>65.989999999999995</v>
      </c>
      <c r="Q4825" s="827">
        <v>1</v>
      </c>
      <c r="R4825" s="822">
        <v>1</v>
      </c>
      <c r="S4825" s="827">
        <v>1</v>
      </c>
      <c r="T4825" s="826">
        <v>0.5</v>
      </c>
      <c r="U4825" s="828">
        <v>1</v>
      </c>
    </row>
    <row r="4826" spans="1:21" ht="14.45" customHeight="1" x14ac:dyDescent="0.2">
      <c r="A4826" s="821">
        <v>21</v>
      </c>
      <c r="B4826" s="822" t="s">
        <v>3465</v>
      </c>
      <c r="C4826" s="822" t="s">
        <v>3475</v>
      </c>
      <c r="D4826" s="823" t="s">
        <v>6116</v>
      </c>
      <c r="E4826" s="824" t="s">
        <v>3496</v>
      </c>
      <c r="F4826" s="822" t="s">
        <v>3466</v>
      </c>
      <c r="G4826" s="822" t="s">
        <v>4126</v>
      </c>
      <c r="H4826" s="822" t="s">
        <v>662</v>
      </c>
      <c r="I4826" s="822" t="s">
        <v>3315</v>
      </c>
      <c r="J4826" s="822" t="s">
        <v>1635</v>
      </c>
      <c r="K4826" s="822" t="s">
        <v>3316</v>
      </c>
      <c r="L4826" s="825">
        <v>0</v>
      </c>
      <c r="M4826" s="825">
        <v>0</v>
      </c>
      <c r="N4826" s="822">
        <v>1</v>
      </c>
      <c r="O4826" s="826">
        <v>1</v>
      </c>
      <c r="P4826" s="825">
        <v>0</v>
      </c>
      <c r="Q4826" s="827"/>
      <c r="R4826" s="822">
        <v>1</v>
      </c>
      <c r="S4826" s="827">
        <v>1</v>
      </c>
      <c r="T4826" s="826">
        <v>1</v>
      </c>
      <c r="U4826" s="828">
        <v>1</v>
      </c>
    </row>
    <row r="4827" spans="1:21" ht="14.45" customHeight="1" x14ac:dyDescent="0.2">
      <c r="A4827" s="821">
        <v>21</v>
      </c>
      <c r="B4827" s="822" t="s">
        <v>3465</v>
      </c>
      <c r="C4827" s="822" t="s">
        <v>3475</v>
      </c>
      <c r="D4827" s="823" t="s">
        <v>6116</v>
      </c>
      <c r="E4827" s="824" t="s">
        <v>3496</v>
      </c>
      <c r="F4827" s="822" t="s">
        <v>3466</v>
      </c>
      <c r="G4827" s="822" t="s">
        <v>4126</v>
      </c>
      <c r="H4827" s="822" t="s">
        <v>662</v>
      </c>
      <c r="I4827" s="822" t="s">
        <v>3086</v>
      </c>
      <c r="J4827" s="822" t="s">
        <v>1635</v>
      </c>
      <c r="K4827" s="822" t="s">
        <v>3087</v>
      </c>
      <c r="L4827" s="825">
        <v>0</v>
      </c>
      <c r="M4827" s="825">
        <v>0</v>
      </c>
      <c r="N4827" s="822">
        <v>3</v>
      </c>
      <c r="O4827" s="826">
        <v>1.5</v>
      </c>
      <c r="P4827" s="825">
        <v>0</v>
      </c>
      <c r="Q4827" s="827"/>
      <c r="R4827" s="822">
        <v>3</v>
      </c>
      <c r="S4827" s="827">
        <v>1</v>
      </c>
      <c r="T4827" s="826">
        <v>1.5</v>
      </c>
      <c r="U4827" s="828">
        <v>1</v>
      </c>
    </row>
    <row r="4828" spans="1:21" ht="14.45" customHeight="1" x14ac:dyDescent="0.2">
      <c r="A4828" s="821">
        <v>21</v>
      </c>
      <c r="B4828" s="822" t="s">
        <v>3465</v>
      </c>
      <c r="C4828" s="822" t="s">
        <v>3475</v>
      </c>
      <c r="D4828" s="823" t="s">
        <v>6116</v>
      </c>
      <c r="E4828" s="824" t="s">
        <v>3496</v>
      </c>
      <c r="F4828" s="822" t="s">
        <v>3466</v>
      </c>
      <c r="G4828" s="822" t="s">
        <v>3561</v>
      </c>
      <c r="H4828" s="822" t="s">
        <v>662</v>
      </c>
      <c r="I4828" s="822" t="s">
        <v>5356</v>
      </c>
      <c r="J4828" s="822" t="s">
        <v>4157</v>
      </c>
      <c r="K4828" s="822" t="s">
        <v>5357</v>
      </c>
      <c r="L4828" s="825">
        <v>50.32</v>
      </c>
      <c r="M4828" s="825">
        <v>150.96</v>
      </c>
      <c r="N4828" s="822">
        <v>3</v>
      </c>
      <c r="O4828" s="826">
        <v>0.5</v>
      </c>
      <c r="P4828" s="825">
        <v>150.96</v>
      </c>
      <c r="Q4828" s="827">
        <v>1</v>
      </c>
      <c r="R4828" s="822">
        <v>3</v>
      </c>
      <c r="S4828" s="827">
        <v>1</v>
      </c>
      <c r="T4828" s="826">
        <v>0.5</v>
      </c>
      <c r="U4828" s="828">
        <v>1</v>
      </c>
    </row>
    <row r="4829" spans="1:21" ht="14.45" customHeight="1" x14ac:dyDescent="0.2">
      <c r="A4829" s="821">
        <v>21</v>
      </c>
      <c r="B4829" s="822" t="s">
        <v>3465</v>
      </c>
      <c r="C4829" s="822" t="s">
        <v>3475</v>
      </c>
      <c r="D4829" s="823" t="s">
        <v>6116</v>
      </c>
      <c r="E4829" s="824" t="s">
        <v>3496</v>
      </c>
      <c r="F4829" s="822" t="s">
        <v>3466</v>
      </c>
      <c r="G4829" s="822" t="s">
        <v>3561</v>
      </c>
      <c r="H4829" s="822" t="s">
        <v>329</v>
      </c>
      <c r="I4829" s="822" t="s">
        <v>4159</v>
      </c>
      <c r="J4829" s="822" t="s">
        <v>4157</v>
      </c>
      <c r="K4829" s="822" t="s">
        <v>4160</v>
      </c>
      <c r="L4829" s="825">
        <v>299.83999999999997</v>
      </c>
      <c r="M4829" s="825">
        <v>299.83999999999997</v>
      </c>
      <c r="N4829" s="822">
        <v>1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21</v>
      </c>
      <c r="B4830" s="822" t="s">
        <v>3465</v>
      </c>
      <c r="C4830" s="822" t="s">
        <v>3475</v>
      </c>
      <c r="D4830" s="823" t="s">
        <v>6116</v>
      </c>
      <c r="E4830" s="824" t="s">
        <v>3496</v>
      </c>
      <c r="F4830" s="822" t="s">
        <v>3466</v>
      </c>
      <c r="G4830" s="822" t="s">
        <v>3561</v>
      </c>
      <c r="H4830" s="822" t="s">
        <v>329</v>
      </c>
      <c r="I4830" s="822" t="s">
        <v>3562</v>
      </c>
      <c r="J4830" s="822" t="s">
        <v>1624</v>
      </c>
      <c r="K4830" s="822" t="s">
        <v>1626</v>
      </c>
      <c r="L4830" s="825">
        <v>50.32</v>
      </c>
      <c r="M4830" s="825">
        <v>100.64</v>
      </c>
      <c r="N4830" s="822">
        <v>2</v>
      </c>
      <c r="O4830" s="826">
        <v>2</v>
      </c>
      <c r="P4830" s="825">
        <v>50.32</v>
      </c>
      <c r="Q4830" s="827">
        <v>0.5</v>
      </c>
      <c r="R4830" s="822">
        <v>1</v>
      </c>
      <c r="S4830" s="827">
        <v>0.5</v>
      </c>
      <c r="T4830" s="826">
        <v>1</v>
      </c>
      <c r="U4830" s="828">
        <v>0.5</v>
      </c>
    </row>
    <row r="4831" spans="1:21" ht="14.45" customHeight="1" x14ac:dyDescent="0.2">
      <c r="A4831" s="821">
        <v>21</v>
      </c>
      <c r="B4831" s="822" t="s">
        <v>3465</v>
      </c>
      <c r="C4831" s="822" t="s">
        <v>3475</v>
      </c>
      <c r="D4831" s="823" t="s">
        <v>6116</v>
      </c>
      <c r="E4831" s="824" t="s">
        <v>3496</v>
      </c>
      <c r="F4831" s="822" t="s">
        <v>3466</v>
      </c>
      <c r="G4831" s="822" t="s">
        <v>4172</v>
      </c>
      <c r="H4831" s="822" t="s">
        <v>329</v>
      </c>
      <c r="I4831" s="822" t="s">
        <v>4173</v>
      </c>
      <c r="J4831" s="822" t="s">
        <v>4174</v>
      </c>
      <c r="K4831" s="822" t="s">
        <v>1193</v>
      </c>
      <c r="L4831" s="825">
        <v>374.79</v>
      </c>
      <c r="M4831" s="825">
        <v>749.58</v>
      </c>
      <c r="N4831" s="822">
        <v>2</v>
      </c>
      <c r="O4831" s="826">
        <v>0.5</v>
      </c>
      <c r="P4831" s="825">
        <v>749.58</v>
      </c>
      <c r="Q4831" s="827">
        <v>1</v>
      </c>
      <c r="R4831" s="822">
        <v>2</v>
      </c>
      <c r="S4831" s="827">
        <v>1</v>
      </c>
      <c r="T4831" s="826">
        <v>0.5</v>
      </c>
      <c r="U4831" s="828">
        <v>1</v>
      </c>
    </row>
    <row r="4832" spans="1:21" ht="14.45" customHeight="1" x14ac:dyDescent="0.2">
      <c r="A4832" s="821">
        <v>21</v>
      </c>
      <c r="B4832" s="822" t="s">
        <v>3465</v>
      </c>
      <c r="C4832" s="822" t="s">
        <v>3475</v>
      </c>
      <c r="D4832" s="823" t="s">
        <v>6116</v>
      </c>
      <c r="E4832" s="824" t="s">
        <v>3496</v>
      </c>
      <c r="F4832" s="822" t="s">
        <v>3466</v>
      </c>
      <c r="G4832" s="822" t="s">
        <v>4172</v>
      </c>
      <c r="H4832" s="822" t="s">
        <v>329</v>
      </c>
      <c r="I4832" s="822" t="s">
        <v>4526</v>
      </c>
      <c r="J4832" s="822" t="s">
        <v>4174</v>
      </c>
      <c r="K4832" s="822" t="s">
        <v>4527</v>
      </c>
      <c r="L4832" s="825">
        <v>239.96</v>
      </c>
      <c r="M4832" s="825">
        <v>479.92</v>
      </c>
      <c r="N4832" s="822">
        <v>2</v>
      </c>
      <c r="O4832" s="826">
        <v>0.5</v>
      </c>
      <c r="P4832" s="825">
        <v>479.92</v>
      </c>
      <c r="Q4832" s="827">
        <v>1</v>
      </c>
      <c r="R4832" s="822">
        <v>2</v>
      </c>
      <c r="S4832" s="827">
        <v>1</v>
      </c>
      <c r="T4832" s="826">
        <v>0.5</v>
      </c>
      <c r="U4832" s="828">
        <v>1</v>
      </c>
    </row>
    <row r="4833" spans="1:21" ht="14.45" customHeight="1" x14ac:dyDescent="0.2">
      <c r="A4833" s="821">
        <v>21</v>
      </c>
      <c r="B4833" s="822" t="s">
        <v>3465</v>
      </c>
      <c r="C4833" s="822" t="s">
        <v>3475</v>
      </c>
      <c r="D4833" s="823" t="s">
        <v>6116</v>
      </c>
      <c r="E4833" s="824" t="s">
        <v>3496</v>
      </c>
      <c r="F4833" s="822" t="s">
        <v>3466</v>
      </c>
      <c r="G4833" s="822" t="s">
        <v>4172</v>
      </c>
      <c r="H4833" s="822" t="s">
        <v>329</v>
      </c>
      <c r="I4833" s="822" t="s">
        <v>4931</v>
      </c>
      <c r="J4833" s="822" t="s">
        <v>4174</v>
      </c>
      <c r="K4833" s="822" t="s">
        <v>4932</v>
      </c>
      <c r="L4833" s="825">
        <v>1143.5999999999999</v>
      </c>
      <c r="M4833" s="825">
        <v>4574.3999999999996</v>
      </c>
      <c r="N4833" s="822">
        <v>4</v>
      </c>
      <c r="O4833" s="826">
        <v>2</v>
      </c>
      <c r="P4833" s="825">
        <v>4574.3999999999996</v>
      </c>
      <c r="Q4833" s="827">
        <v>1</v>
      </c>
      <c r="R4833" s="822">
        <v>4</v>
      </c>
      <c r="S4833" s="827">
        <v>1</v>
      </c>
      <c r="T4833" s="826">
        <v>2</v>
      </c>
      <c r="U4833" s="828">
        <v>1</v>
      </c>
    </row>
    <row r="4834" spans="1:21" ht="14.45" customHeight="1" x14ac:dyDescent="0.2">
      <c r="A4834" s="821">
        <v>21</v>
      </c>
      <c r="B4834" s="822" t="s">
        <v>3465</v>
      </c>
      <c r="C4834" s="822" t="s">
        <v>3475</v>
      </c>
      <c r="D4834" s="823" t="s">
        <v>6116</v>
      </c>
      <c r="E4834" s="824" t="s">
        <v>3496</v>
      </c>
      <c r="F4834" s="822" t="s">
        <v>3466</v>
      </c>
      <c r="G4834" s="822" t="s">
        <v>4175</v>
      </c>
      <c r="H4834" s="822" t="s">
        <v>662</v>
      </c>
      <c r="I4834" s="822" t="s">
        <v>4183</v>
      </c>
      <c r="J4834" s="822" t="s">
        <v>4182</v>
      </c>
      <c r="K4834" s="822" t="s">
        <v>4178</v>
      </c>
      <c r="L4834" s="825">
        <v>1391.97</v>
      </c>
      <c r="M4834" s="825">
        <v>2783.94</v>
      </c>
      <c r="N4834" s="822">
        <v>2</v>
      </c>
      <c r="O4834" s="826">
        <v>1</v>
      </c>
      <c r="P4834" s="825">
        <v>2783.94</v>
      </c>
      <c r="Q4834" s="827">
        <v>1</v>
      </c>
      <c r="R4834" s="822">
        <v>2</v>
      </c>
      <c r="S4834" s="827">
        <v>1</v>
      </c>
      <c r="T4834" s="826">
        <v>1</v>
      </c>
      <c r="U4834" s="828">
        <v>1</v>
      </c>
    </row>
    <row r="4835" spans="1:21" ht="14.45" customHeight="1" x14ac:dyDescent="0.2">
      <c r="A4835" s="821">
        <v>21</v>
      </c>
      <c r="B4835" s="822" t="s">
        <v>3465</v>
      </c>
      <c r="C4835" s="822" t="s">
        <v>3475</v>
      </c>
      <c r="D4835" s="823" t="s">
        <v>6116</v>
      </c>
      <c r="E4835" s="824" t="s">
        <v>3496</v>
      </c>
      <c r="F4835" s="822" t="s">
        <v>3466</v>
      </c>
      <c r="G4835" s="822" t="s">
        <v>3553</v>
      </c>
      <c r="H4835" s="822" t="s">
        <v>329</v>
      </c>
      <c r="I4835" s="822" t="s">
        <v>3554</v>
      </c>
      <c r="J4835" s="822" t="s">
        <v>1244</v>
      </c>
      <c r="K4835" s="822" t="s">
        <v>1245</v>
      </c>
      <c r="L4835" s="825">
        <v>121.92</v>
      </c>
      <c r="M4835" s="825">
        <v>853.44</v>
      </c>
      <c r="N4835" s="822">
        <v>7</v>
      </c>
      <c r="O4835" s="826">
        <v>2</v>
      </c>
      <c r="P4835" s="825">
        <v>853.44</v>
      </c>
      <c r="Q4835" s="827">
        <v>1</v>
      </c>
      <c r="R4835" s="822">
        <v>7</v>
      </c>
      <c r="S4835" s="827">
        <v>1</v>
      </c>
      <c r="T4835" s="826">
        <v>2</v>
      </c>
      <c r="U4835" s="828">
        <v>1</v>
      </c>
    </row>
    <row r="4836" spans="1:21" ht="14.45" customHeight="1" x14ac:dyDescent="0.2">
      <c r="A4836" s="821">
        <v>21</v>
      </c>
      <c r="B4836" s="822" t="s">
        <v>3465</v>
      </c>
      <c r="C4836" s="822" t="s">
        <v>3475</v>
      </c>
      <c r="D4836" s="823" t="s">
        <v>6116</v>
      </c>
      <c r="E4836" s="824" t="s">
        <v>3496</v>
      </c>
      <c r="F4836" s="822" t="s">
        <v>3467</v>
      </c>
      <c r="G4836" s="822" t="s">
        <v>3555</v>
      </c>
      <c r="H4836" s="822" t="s">
        <v>329</v>
      </c>
      <c r="I4836" s="822" t="s">
        <v>4207</v>
      </c>
      <c r="J4836" s="822" t="s">
        <v>3557</v>
      </c>
      <c r="K4836" s="822"/>
      <c r="L4836" s="825">
        <v>0</v>
      </c>
      <c r="M4836" s="825">
        <v>0</v>
      </c>
      <c r="N4836" s="822">
        <v>1</v>
      </c>
      <c r="O4836" s="826">
        <v>1</v>
      </c>
      <c r="P4836" s="825">
        <v>0</v>
      </c>
      <c r="Q4836" s="827"/>
      <c r="R4836" s="822">
        <v>1</v>
      </c>
      <c r="S4836" s="827">
        <v>1</v>
      </c>
      <c r="T4836" s="826">
        <v>1</v>
      </c>
      <c r="U4836" s="828">
        <v>1</v>
      </c>
    </row>
    <row r="4837" spans="1:21" ht="14.45" customHeight="1" x14ac:dyDescent="0.2">
      <c r="A4837" s="821">
        <v>21</v>
      </c>
      <c r="B4837" s="822" t="s">
        <v>3465</v>
      </c>
      <c r="C4837" s="822" t="s">
        <v>3475</v>
      </c>
      <c r="D4837" s="823" t="s">
        <v>6116</v>
      </c>
      <c r="E4837" s="824" t="s">
        <v>3496</v>
      </c>
      <c r="F4837" s="822" t="s">
        <v>3467</v>
      </c>
      <c r="G4837" s="822" t="s">
        <v>3555</v>
      </c>
      <c r="H4837" s="822" t="s">
        <v>329</v>
      </c>
      <c r="I4837" s="822" t="s">
        <v>4542</v>
      </c>
      <c r="J4837" s="822" t="s">
        <v>3557</v>
      </c>
      <c r="K4837" s="822"/>
      <c r="L4837" s="825">
        <v>0</v>
      </c>
      <c r="M4837" s="825">
        <v>0</v>
      </c>
      <c r="N4837" s="822">
        <v>3</v>
      </c>
      <c r="O4837" s="826">
        <v>3</v>
      </c>
      <c r="P4837" s="825">
        <v>0</v>
      </c>
      <c r="Q4837" s="827"/>
      <c r="R4837" s="822">
        <v>3</v>
      </c>
      <c r="S4837" s="827">
        <v>1</v>
      </c>
      <c r="T4837" s="826">
        <v>3</v>
      </c>
      <c r="U4837" s="828">
        <v>1</v>
      </c>
    </row>
    <row r="4838" spans="1:21" ht="14.45" customHeight="1" x14ac:dyDescent="0.2">
      <c r="A4838" s="821">
        <v>21</v>
      </c>
      <c r="B4838" s="822" t="s">
        <v>3465</v>
      </c>
      <c r="C4838" s="822" t="s">
        <v>3475</v>
      </c>
      <c r="D4838" s="823" t="s">
        <v>6116</v>
      </c>
      <c r="E4838" s="824" t="s">
        <v>3522</v>
      </c>
      <c r="F4838" s="822" t="s">
        <v>3466</v>
      </c>
      <c r="G4838" s="822" t="s">
        <v>3548</v>
      </c>
      <c r="H4838" s="822" t="s">
        <v>662</v>
      </c>
      <c r="I4838" s="822" t="s">
        <v>2738</v>
      </c>
      <c r="J4838" s="822" t="s">
        <v>2739</v>
      </c>
      <c r="K4838" s="822" t="s">
        <v>2740</v>
      </c>
      <c r="L4838" s="825">
        <v>42.51</v>
      </c>
      <c r="M4838" s="825">
        <v>42.51</v>
      </c>
      <c r="N4838" s="822">
        <v>1</v>
      </c>
      <c r="O4838" s="826">
        <v>0.5</v>
      </c>
      <c r="P4838" s="825">
        <v>42.51</v>
      </c>
      <c r="Q4838" s="827">
        <v>1</v>
      </c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21</v>
      </c>
      <c r="B4839" s="822" t="s">
        <v>3465</v>
      </c>
      <c r="C4839" s="822" t="s">
        <v>3475</v>
      </c>
      <c r="D4839" s="823" t="s">
        <v>6116</v>
      </c>
      <c r="E4839" s="824" t="s">
        <v>3522</v>
      </c>
      <c r="F4839" s="822" t="s">
        <v>3466</v>
      </c>
      <c r="G4839" s="822" t="s">
        <v>1056</v>
      </c>
      <c r="H4839" s="822" t="s">
        <v>329</v>
      </c>
      <c r="I4839" s="822" t="s">
        <v>4346</v>
      </c>
      <c r="J4839" s="822" t="s">
        <v>4347</v>
      </c>
      <c r="K4839" s="822" t="s">
        <v>4348</v>
      </c>
      <c r="L4839" s="825">
        <v>13.73</v>
      </c>
      <c r="M4839" s="825">
        <v>13.73</v>
      </c>
      <c r="N4839" s="822">
        <v>1</v>
      </c>
      <c r="O4839" s="826">
        <v>1</v>
      </c>
      <c r="P4839" s="825">
        <v>13.73</v>
      </c>
      <c r="Q4839" s="827">
        <v>1</v>
      </c>
      <c r="R4839" s="822">
        <v>1</v>
      </c>
      <c r="S4839" s="827">
        <v>1</v>
      </c>
      <c r="T4839" s="826">
        <v>1</v>
      </c>
      <c r="U4839" s="828">
        <v>1</v>
      </c>
    </row>
    <row r="4840" spans="1:21" ht="14.45" customHeight="1" x14ac:dyDescent="0.2">
      <c r="A4840" s="821">
        <v>21</v>
      </c>
      <c r="B4840" s="822" t="s">
        <v>3465</v>
      </c>
      <c r="C4840" s="822" t="s">
        <v>3475</v>
      </c>
      <c r="D4840" s="823" t="s">
        <v>6116</v>
      </c>
      <c r="E4840" s="824" t="s">
        <v>3522</v>
      </c>
      <c r="F4840" s="822" t="s">
        <v>3466</v>
      </c>
      <c r="G4840" s="822" t="s">
        <v>3873</v>
      </c>
      <c r="H4840" s="822" t="s">
        <v>329</v>
      </c>
      <c r="I4840" s="822" t="s">
        <v>3874</v>
      </c>
      <c r="J4840" s="822" t="s">
        <v>833</v>
      </c>
      <c r="K4840" s="822" t="s">
        <v>834</v>
      </c>
      <c r="L4840" s="825">
        <v>38.5</v>
      </c>
      <c r="M4840" s="825">
        <v>77</v>
      </c>
      <c r="N4840" s="822">
        <v>2</v>
      </c>
      <c r="O4840" s="826">
        <v>1</v>
      </c>
      <c r="P4840" s="825">
        <v>38.5</v>
      </c>
      <c r="Q4840" s="827">
        <v>0.5</v>
      </c>
      <c r="R4840" s="822">
        <v>1</v>
      </c>
      <c r="S4840" s="827">
        <v>0.5</v>
      </c>
      <c r="T4840" s="826">
        <v>0.5</v>
      </c>
      <c r="U4840" s="828">
        <v>0.5</v>
      </c>
    </row>
    <row r="4841" spans="1:21" ht="14.45" customHeight="1" x14ac:dyDescent="0.2">
      <c r="A4841" s="821">
        <v>21</v>
      </c>
      <c r="B4841" s="822" t="s">
        <v>3465</v>
      </c>
      <c r="C4841" s="822" t="s">
        <v>3475</v>
      </c>
      <c r="D4841" s="823" t="s">
        <v>6116</v>
      </c>
      <c r="E4841" s="824" t="s">
        <v>3522</v>
      </c>
      <c r="F4841" s="822" t="s">
        <v>3466</v>
      </c>
      <c r="G4841" s="822" t="s">
        <v>3914</v>
      </c>
      <c r="H4841" s="822" t="s">
        <v>329</v>
      </c>
      <c r="I4841" s="822" t="s">
        <v>3918</v>
      </c>
      <c r="J4841" s="822" t="s">
        <v>972</v>
      </c>
      <c r="K4841" s="822" t="s">
        <v>973</v>
      </c>
      <c r="L4841" s="825">
        <v>0</v>
      </c>
      <c r="M4841" s="825">
        <v>0</v>
      </c>
      <c r="N4841" s="822">
        <v>1</v>
      </c>
      <c r="O4841" s="826">
        <v>1</v>
      </c>
      <c r="P4841" s="825"/>
      <c r="Q4841" s="827"/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21</v>
      </c>
      <c r="B4842" s="822" t="s">
        <v>3465</v>
      </c>
      <c r="C4842" s="822" t="s">
        <v>3475</v>
      </c>
      <c r="D4842" s="823" t="s">
        <v>6116</v>
      </c>
      <c r="E4842" s="824" t="s">
        <v>3522</v>
      </c>
      <c r="F4842" s="822" t="s">
        <v>3466</v>
      </c>
      <c r="G4842" s="822" t="s">
        <v>3919</v>
      </c>
      <c r="H4842" s="822" t="s">
        <v>662</v>
      </c>
      <c r="I4842" s="822" t="s">
        <v>3920</v>
      </c>
      <c r="J4842" s="822" t="s">
        <v>3921</v>
      </c>
      <c r="K4842" s="822" t="s">
        <v>776</v>
      </c>
      <c r="L4842" s="825">
        <v>219.25</v>
      </c>
      <c r="M4842" s="825">
        <v>657.75</v>
      </c>
      <c r="N4842" s="822">
        <v>3</v>
      </c>
      <c r="O4842" s="826">
        <v>1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21</v>
      </c>
      <c r="B4843" s="822" t="s">
        <v>3465</v>
      </c>
      <c r="C4843" s="822" t="s">
        <v>3475</v>
      </c>
      <c r="D4843" s="823" t="s">
        <v>6116</v>
      </c>
      <c r="E4843" s="824" t="s">
        <v>3522</v>
      </c>
      <c r="F4843" s="822" t="s">
        <v>3466</v>
      </c>
      <c r="G4843" s="822" t="s">
        <v>3939</v>
      </c>
      <c r="H4843" s="822" t="s">
        <v>329</v>
      </c>
      <c r="I4843" s="822" t="s">
        <v>3940</v>
      </c>
      <c r="J4843" s="822" t="s">
        <v>3941</v>
      </c>
      <c r="K4843" s="822" t="s">
        <v>3942</v>
      </c>
      <c r="L4843" s="825">
        <v>727.03</v>
      </c>
      <c r="M4843" s="825">
        <v>2181.09</v>
      </c>
      <c r="N4843" s="822">
        <v>3</v>
      </c>
      <c r="O4843" s="826">
        <v>0.5</v>
      </c>
      <c r="P4843" s="825">
        <v>2181.09</v>
      </c>
      <c r="Q4843" s="827">
        <v>1</v>
      </c>
      <c r="R4843" s="822">
        <v>3</v>
      </c>
      <c r="S4843" s="827">
        <v>1</v>
      </c>
      <c r="T4843" s="826">
        <v>0.5</v>
      </c>
      <c r="U4843" s="828">
        <v>1</v>
      </c>
    </row>
    <row r="4844" spans="1:21" ht="14.45" customHeight="1" x14ac:dyDescent="0.2">
      <c r="A4844" s="821">
        <v>21</v>
      </c>
      <c r="B4844" s="822" t="s">
        <v>3465</v>
      </c>
      <c r="C4844" s="822" t="s">
        <v>3475</v>
      </c>
      <c r="D4844" s="823" t="s">
        <v>6116</v>
      </c>
      <c r="E4844" s="824" t="s">
        <v>3522</v>
      </c>
      <c r="F4844" s="822" t="s">
        <v>3466</v>
      </c>
      <c r="G4844" s="822" t="s">
        <v>3530</v>
      </c>
      <c r="H4844" s="822" t="s">
        <v>329</v>
      </c>
      <c r="I4844" s="822" t="s">
        <v>3531</v>
      </c>
      <c r="J4844" s="822" t="s">
        <v>862</v>
      </c>
      <c r="K4844" s="822" t="s">
        <v>3532</v>
      </c>
      <c r="L4844" s="825">
        <v>53.57</v>
      </c>
      <c r="M4844" s="825">
        <v>107.14</v>
      </c>
      <c r="N4844" s="822">
        <v>2</v>
      </c>
      <c r="O4844" s="826">
        <v>1.5</v>
      </c>
      <c r="P4844" s="825">
        <v>107.14</v>
      </c>
      <c r="Q4844" s="827">
        <v>1</v>
      </c>
      <c r="R4844" s="822">
        <v>2</v>
      </c>
      <c r="S4844" s="827">
        <v>1</v>
      </c>
      <c r="T4844" s="826">
        <v>1.5</v>
      </c>
      <c r="U4844" s="828">
        <v>1</v>
      </c>
    </row>
    <row r="4845" spans="1:21" ht="14.45" customHeight="1" x14ac:dyDescent="0.2">
      <c r="A4845" s="821">
        <v>21</v>
      </c>
      <c r="B4845" s="822" t="s">
        <v>3465</v>
      </c>
      <c r="C4845" s="822" t="s">
        <v>3475</v>
      </c>
      <c r="D4845" s="823" t="s">
        <v>6116</v>
      </c>
      <c r="E4845" s="824" t="s">
        <v>3522</v>
      </c>
      <c r="F4845" s="822" t="s">
        <v>3466</v>
      </c>
      <c r="G4845" s="822" t="s">
        <v>3957</v>
      </c>
      <c r="H4845" s="822" t="s">
        <v>329</v>
      </c>
      <c r="I4845" s="822" t="s">
        <v>3958</v>
      </c>
      <c r="J4845" s="822" t="s">
        <v>1278</v>
      </c>
      <c r="K4845" s="822" t="s">
        <v>1280</v>
      </c>
      <c r="L4845" s="825">
        <v>80.53</v>
      </c>
      <c r="M4845" s="825">
        <v>80.53</v>
      </c>
      <c r="N4845" s="822">
        <v>1</v>
      </c>
      <c r="O4845" s="826">
        <v>1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21</v>
      </c>
      <c r="B4846" s="822" t="s">
        <v>3465</v>
      </c>
      <c r="C4846" s="822" t="s">
        <v>3475</v>
      </c>
      <c r="D4846" s="823" t="s">
        <v>6116</v>
      </c>
      <c r="E4846" s="824" t="s">
        <v>3522</v>
      </c>
      <c r="F4846" s="822" t="s">
        <v>3466</v>
      </c>
      <c r="G4846" s="822" t="s">
        <v>3533</v>
      </c>
      <c r="H4846" s="822" t="s">
        <v>662</v>
      </c>
      <c r="I4846" s="822" t="s">
        <v>2714</v>
      </c>
      <c r="J4846" s="822" t="s">
        <v>1016</v>
      </c>
      <c r="K4846" s="822" t="s">
        <v>1018</v>
      </c>
      <c r="L4846" s="825">
        <v>422.33</v>
      </c>
      <c r="M4846" s="825">
        <v>844.66</v>
      </c>
      <c r="N4846" s="822">
        <v>2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21</v>
      </c>
      <c r="B4847" s="822" t="s">
        <v>3465</v>
      </c>
      <c r="C4847" s="822" t="s">
        <v>3475</v>
      </c>
      <c r="D4847" s="823" t="s">
        <v>6116</v>
      </c>
      <c r="E4847" s="824" t="s">
        <v>3522</v>
      </c>
      <c r="F4847" s="822" t="s">
        <v>3466</v>
      </c>
      <c r="G4847" s="822" t="s">
        <v>4834</v>
      </c>
      <c r="H4847" s="822" t="s">
        <v>329</v>
      </c>
      <c r="I4847" s="822" t="s">
        <v>5432</v>
      </c>
      <c r="J4847" s="822" t="s">
        <v>1304</v>
      </c>
      <c r="K4847" s="822" t="s">
        <v>1305</v>
      </c>
      <c r="L4847" s="825">
        <v>46.99</v>
      </c>
      <c r="M4847" s="825">
        <v>46.99</v>
      </c>
      <c r="N4847" s="822">
        <v>1</v>
      </c>
      <c r="O4847" s="826">
        <v>0.5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21</v>
      </c>
      <c r="B4848" s="822" t="s">
        <v>3465</v>
      </c>
      <c r="C4848" s="822" t="s">
        <v>3475</v>
      </c>
      <c r="D4848" s="823" t="s">
        <v>6116</v>
      </c>
      <c r="E4848" s="824" t="s">
        <v>3522</v>
      </c>
      <c r="F4848" s="822" t="s">
        <v>3466</v>
      </c>
      <c r="G4848" s="822" t="s">
        <v>3552</v>
      </c>
      <c r="H4848" s="822" t="s">
        <v>662</v>
      </c>
      <c r="I4848" s="822" t="s">
        <v>3352</v>
      </c>
      <c r="J4848" s="822" t="s">
        <v>3353</v>
      </c>
      <c r="K4848" s="822" t="s">
        <v>2231</v>
      </c>
      <c r="L4848" s="825">
        <v>233.96</v>
      </c>
      <c r="M4848" s="825">
        <v>2339.6</v>
      </c>
      <c r="N4848" s="822">
        <v>10</v>
      </c>
      <c r="O4848" s="826">
        <v>2</v>
      </c>
      <c r="P4848" s="825">
        <v>2339.6</v>
      </c>
      <c r="Q4848" s="827">
        <v>1</v>
      </c>
      <c r="R4848" s="822">
        <v>10</v>
      </c>
      <c r="S4848" s="827">
        <v>1</v>
      </c>
      <c r="T4848" s="826">
        <v>2</v>
      </c>
      <c r="U4848" s="828">
        <v>1</v>
      </c>
    </row>
    <row r="4849" spans="1:21" ht="14.45" customHeight="1" x14ac:dyDescent="0.2">
      <c r="A4849" s="821">
        <v>21</v>
      </c>
      <c r="B4849" s="822" t="s">
        <v>3465</v>
      </c>
      <c r="C4849" s="822" t="s">
        <v>3475</v>
      </c>
      <c r="D4849" s="823" t="s">
        <v>6116</v>
      </c>
      <c r="E4849" s="824" t="s">
        <v>3522</v>
      </c>
      <c r="F4849" s="822" t="s">
        <v>3466</v>
      </c>
      <c r="G4849" s="822" t="s">
        <v>3552</v>
      </c>
      <c r="H4849" s="822" t="s">
        <v>329</v>
      </c>
      <c r="I4849" s="822" t="s">
        <v>4201</v>
      </c>
      <c r="J4849" s="822" t="s">
        <v>2232</v>
      </c>
      <c r="K4849" s="822" t="s">
        <v>2233</v>
      </c>
      <c r="L4849" s="825">
        <v>233.96</v>
      </c>
      <c r="M4849" s="825">
        <v>3509.3999999999996</v>
      </c>
      <c r="N4849" s="822">
        <v>15</v>
      </c>
      <c r="O4849" s="826">
        <v>3</v>
      </c>
      <c r="P4849" s="825">
        <v>3509.3999999999996</v>
      </c>
      <c r="Q4849" s="827">
        <v>1</v>
      </c>
      <c r="R4849" s="822">
        <v>15</v>
      </c>
      <c r="S4849" s="827">
        <v>1</v>
      </c>
      <c r="T4849" s="826">
        <v>3</v>
      </c>
      <c r="U4849" s="828">
        <v>1</v>
      </c>
    </row>
    <row r="4850" spans="1:21" ht="14.45" customHeight="1" x14ac:dyDescent="0.2">
      <c r="A4850" s="821">
        <v>21</v>
      </c>
      <c r="B4850" s="822" t="s">
        <v>3465</v>
      </c>
      <c r="C4850" s="822" t="s">
        <v>3475</v>
      </c>
      <c r="D4850" s="823" t="s">
        <v>6116</v>
      </c>
      <c r="E4850" s="824" t="s">
        <v>3522</v>
      </c>
      <c r="F4850" s="822" t="s">
        <v>3466</v>
      </c>
      <c r="G4850" s="822" t="s">
        <v>3552</v>
      </c>
      <c r="H4850" s="822" t="s">
        <v>662</v>
      </c>
      <c r="I4850" s="822" t="s">
        <v>3150</v>
      </c>
      <c r="J4850" s="822" t="s">
        <v>1694</v>
      </c>
      <c r="K4850" s="822" t="s">
        <v>1672</v>
      </c>
      <c r="L4850" s="825">
        <v>238.89</v>
      </c>
      <c r="M4850" s="825">
        <v>1194.4499999999998</v>
      </c>
      <c r="N4850" s="822">
        <v>5</v>
      </c>
      <c r="O4850" s="826">
        <v>0.5</v>
      </c>
      <c r="P4850" s="825">
        <v>1194.4499999999998</v>
      </c>
      <c r="Q4850" s="827">
        <v>1</v>
      </c>
      <c r="R4850" s="822">
        <v>5</v>
      </c>
      <c r="S4850" s="827">
        <v>1</v>
      </c>
      <c r="T4850" s="826">
        <v>0.5</v>
      </c>
      <c r="U4850" s="828">
        <v>1</v>
      </c>
    </row>
    <row r="4851" spans="1:21" ht="14.45" customHeight="1" x14ac:dyDescent="0.2">
      <c r="A4851" s="821">
        <v>21</v>
      </c>
      <c r="B4851" s="822" t="s">
        <v>3465</v>
      </c>
      <c r="C4851" s="822" t="s">
        <v>3475</v>
      </c>
      <c r="D4851" s="823" t="s">
        <v>6116</v>
      </c>
      <c r="E4851" s="824" t="s">
        <v>3522</v>
      </c>
      <c r="F4851" s="822" t="s">
        <v>3466</v>
      </c>
      <c r="G4851" s="822" t="s">
        <v>3552</v>
      </c>
      <c r="H4851" s="822" t="s">
        <v>662</v>
      </c>
      <c r="I4851" s="822" t="s">
        <v>3152</v>
      </c>
      <c r="J4851" s="822" t="s">
        <v>1693</v>
      </c>
      <c r="K4851" s="822" t="s">
        <v>1672</v>
      </c>
      <c r="L4851" s="825">
        <v>238.89</v>
      </c>
      <c r="M4851" s="825">
        <v>1194.4499999999998</v>
      </c>
      <c r="N4851" s="822">
        <v>5</v>
      </c>
      <c r="O4851" s="826">
        <v>0.5</v>
      </c>
      <c r="P4851" s="825">
        <v>1194.4499999999998</v>
      </c>
      <c r="Q4851" s="827">
        <v>1</v>
      </c>
      <c r="R4851" s="822">
        <v>5</v>
      </c>
      <c r="S4851" s="827">
        <v>1</v>
      </c>
      <c r="T4851" s="826">
        <v>0.5</v>
      </c>
      <c r="U4851" s="828">
        <v>1</v>
      </c>
    </row>
    <row r="4852" spans="1:21" ht="14.45" customHeight="1" x14ac:dyDescent="0.2">
      <c r="A4852" s="821">
        <v>21</v>
      </c>
      <c r="B4852" s="822" t="s">
        <v>3465</v>
      </c>
      <c r="C4852" s="822" t="s">
        <v>3475</v>
      </c>
      <c r="D4852" s="823" t="s">
        <v>6116</v>
      </c>
      <c r="E4852" s="824" t="s">
        <v>3522</v>
      </c>
      <c r="F4852" s="822" t="s">
        <v>3466</v>
      </c>
      <c r="G4852" s="822" t="s">
        <v>3553</v>
      </c>
      <c r="H4852" s="822" t="s">
        <v>329</v>
      </c>
      <c r="I4852" s="822" t="s">
        <v>3554</v>
      </c>
      <c r="J4852" s="822" t="s">
        <v>1244</v>
      </c>
      <c r="K4852" s="822" t="s">
        <v>1245</v>
      </c>
      <c r="L4852" s="825">
        <v>121.92</v>
      </c>
      <c r="M4852" s="825">
        <v>121.92</v>
      </c>
      <c r="N4852" s="822">
        <v>1</v>
      </c>
      <c r="O4852" s="826">
        <v>1</v>
      </c>
      <c r="P4852" s="825">
        <v>121.92</v>
      </c>
      <c r="Q4852" s="827">
        <v>1</v>
      </c>
      <c r="R4852" s="822">
        <v>1</v>
      </c>
      <c r="S4852" s="827">
        <v>1</v>
      </c>
      <c r="T4852" s="826">
        <v>1</v>
      </c>
      <c r="U4852" s="828">
        <v>1</v>
      </c>
    </row>
    <row r="4853" spans="1:21" ht="14.45" customHeight="1" x14ac:dyDescent="0.2">
      <c r="A4853" s="821">
        <v>21</v>
      </c>
      <c r="B4853" s="822" t="s">
        <v>3465</v>
      </c>
      <c r="C4853" s="822" t="s">
        <v>3475</v>
      </c>
      <c r="D4853" s="823" t="s">
        <v>6116</v>
      </c>
      <c r="E4853" s="824" t="s">
        <v>3522</v>
      </c>
      <c r="F4853" s="822" t="s">
        <v>3467</v>
      </c>
      <c r="G4853" s="822" t="s">
        <v>3555</v>
      </c>
      <c r="H4853" s="822" t="s">
        <v>329</v>
      </c>
      <c r="I4853" s="822" t="s">
        <v>4207</v>
      </c>
      <c r="J4853" s="822" t="s">
        <v>3557</v>
      </c>
      <c r="K4853" s="822"/>
      <c r="L4853" s="825">
        <v>0</v>
      </c>
      <c r="M4853" s="825">
        <v>0</v>
      </c>
      <c r="N4853" s="822">
        <v>2</v>
      </c>
      <c r="O4853" s="826">
        <v>2</v>
      </c>
      <c r="P4853" s="825">
        <v>0</v>
      </c>
      <c r="Q4853" s="827"/>
      <c r="R4853" s="822">
        <v>2</v>
      </c>
      <c r="S4853" s="827">
        <v>1</v>
      </c>
      <c r="T4853" s="826">
        <v>2</v>
      </c>
      <c r="U4853" s="828">
        <v>1</v>
      </c>
    </row>
    <row r="4854" spans="1:21" ht="14.45" customHeight="1" x14ac:dyDescent="0.2">
      <c r="A4854" s="821">
        <v>21</v>
      </c>
      <c r="B4854" s="822" t="s">
        <v>3465</v>
      </c>
      <c r="C4854" s="822" t="s">
        <v>3475</v>
      </c>
      <c r="D4854" s="823" t="s">
        <v>6116</v>
      </c>
      <c r="E4854" s="824" t="s">
        <v>3494</v>
      </c>
      <c r="F4854" s="822" t="s">
        <v>3466</v>
      </c>
      <c r="G4854" s="822" t="s">
        <v>3712</v>
      </c>
      <c r="H4854" s="822" t="s">
        <v>329</v>
      </c>
      <c r="I4854" s="822" t="s">
        <v>3713</v>
      </c>
      <c r="J4854" s="822" t="s">
        <v>3714</v>
      </c>
      <c r="K4854" s="822" t="s">
        <v>3715</v>
      </c>
      <c r="L4854" s="825">
        <v>0</v>
      </c>
      <c r="M4854" s="825">
        <v>0</v>
      </c>
      <c r="N4854" s="822">
        <v>2</v>
      </c>
      <c r="O4854" s="826">
        <v>0.5</v>
      </c>
      <c r="P4854" s="825"/>
      <c r="Q4854" s="827"/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21</v>
      </c>
      <c r="B4855" s="822" t="s">
        <v>3465</v>
      </c>
      <c r="C4855" s="822" t="s">
        <v>3475</v>
      </c>
      <c r="D4855" s="823" t="s">
        <v>6116</v>
      </c>
      <c r="E4855" s="824" t="s">
        <v>3494</v>
      </c>
      <c r="F4855" s="822" t="s">
        <v>3466</v>
      </c>
      <c r="G4855" s="822" t="s">
        <v>3727</v>
      </c>
      <c r="H4855" s="822" t="s">
        <v>329</v>
      </c>
      <c r="I4855" s="822" t="s">
        <v>3728</v>
      </c>
      <c r="J4855" s="822" t="s">
        <v>3729</v>
      </c>
      <c r="K4855" s="822" t="s">
        <v>2881</v>
      </c>
      <c r="L4855" s="825">
        <v>78.33</v>
      </c>
      <c r="M4855" s="825">
        <v>469.98</v>
      </c>
      <c r="N4855" s="822">
        <v>6</v>
      </c>
      <c r="O4855" s="826">
        <v>1</v>
      </c>
      <c r="P4855" s="825">
        <v>313.32</v>
      </c>
      <c r="Q4855" s="827">
        <v>0.66666666666666663</v>
      </c>
      <c r="R4855" s="822">
        <v>4</v>
      </c>
      <c r="S4855" s="827">
        <v>0.66666666666666663</v>
      </c>
      <c r="T4855" s="826">
        <v>0.5</v>
      </c>
      <c r="U4855" s="828">
        <v>0.5</v>
      </c>
    </row>
    <row r="4856" spans="1:21" ht="14.45" customHeight="1" x14ac:dyDescent="0.2">
      <c r="A4856" s="821">
        <v>21</v>
      </c>
      <c r="B4856" s="822" t="s">
        <v>3465</v>
      </c>
      <c r="C4856" s="822" t="s">
        <v>3475</v>
      </c>
      <c r="D4856" s="823" t="s">
        <v>6116</v>
      </c>
      <c r="E4856" s="824" t="s">
        <v>3494</v>
      </c>
      <c r="F4856" s="822" t="s">
        <v>3466</v>
      </c>
      <c r="G4856" s="822" t="s">
        <v>3548</v>
      </c>
      <c r="H4856" s="822" t="s">
        <v>662</v>
      </c>
      <c r="I4856" s="822" t="s">
        <v>2738</v>
      </c>
      <c r="J4856" s="822" t="s">
        <v>2739</v>
      </c>
      <c r="K4856" s="822" t="s">
        <v>2740</v>
      </c>
      <c r="L4856" s="825">
        <v>42.51</v>
      </c>
      <c r="M4856" s="825">
        <v>127.53</v>
      </c>
      <c r="N4856" s="822">
        <v>3</v>
      </c>
      <c r="O4856" s="826">
        <v>1.5</v>
      </c>
      <c r="P4856" s="825">
        <v>85.02</v>
      </c>
      <c r="Q4856" s="827">
        <v>0.66666666666666663</v>
      </c>
      <c r="R4856" s="822">
        <v>2</v>
      </c>
      <c r="S4856" s="827">
        <v>0.66666666666666663</v>
      </c>
      <c r="T4856" s="826">
        <v>1</v>
      </c>
      <c r="U4856" s="828">
        <v>0.66666666666666663</v>
      </c>
    </row>
    <row r="4857" spans="1:21" ht="14.45" customHeight="1" x14ac:dyDescent="0.2">
      <c r="A4857" s="821">
        <v>21</v>
      </c>
      <c r="B4857" s="822" t="s">
        <v>3465</v>
      </c>
      <c r="C4857" s="822" t="s">
        <v>3475</v>
      </c>
      <c r="D4857" s="823" t="s">
        <v>6116</v>
      </c>
      <c r="E4857" s="824" t="s">
        <v>3494</v>
      </c>
      <c r="F4857" s="822" t="s">
        <v>3466</v>
      </c>
      <c r="G4857" s="822" t="s">
        <v>3809</v>
      </c>
      <c r="H4857" s="822" t="s">
        <v>329</v>
      </c>
      <c r="I4857" s="822" t="s">
        <v>3810</v>
      </c>
      <c r="J4857" s="822" t="s">
        <v>1162</v>
      </c>
      <c r="K4857" s="822" t="s">
        <v>1163</v>
      </c>
      <c r="L4857" s="825">
        <v>105.63</v>
      </c>
      <c r="M4857" s="825">
        <v>211.26</v>
      </c>
      <c r="N4857" s="822">
        <v>2</v>
      </c>
      <c r="O4857" s="826">
        <v>1.5</v>
      </c>
      <c r="P4857" s="825">
        <v>105.63</v>
      </c>
      <c r="Q4857" s="827">
        <v>0.5</v>
      </c>
      <c r="R4857" s="822">
        <v>1</v>
      </c>
      <c r="S4857" s="827">
        <v>0.5</v>
      </c>
      <c r="T4857" s="826">
        <v>0.5</v>
      </c>
      <c r="U4857" s="828">
        <v>0.33333333333333331</v>
      </c>
    </row>
    <row r="4858" spans="1:21" ht="14.45" customHeight="1" x14ac:dyDescent="0.2">
      <c r="A4858" s="821">
        <v>21</v>
      </c>
      <c r="B4858" s="822" t="s">
        <v>3465</v>
      </c>
      <c r="C4858" s="822" t="s">
        <v>3475</v>
      </c>
      <c r="D4858" s="823" t="s">
        <v>6116</v>
      </c>
      <c r="E4858" s="824" t="s">
        <v>3494</v>
      </c>
      <c r="F4858" s="822" t="s">
        <v>3466</v>
      </c>
      <c r="G4858" s="822" t="s">
        <v>3852</v>
      </c>
      <c r="H4858" s="822" t="s">
        <v>329</v>
      </c>
      <c r="I4858" s="822" t="s">
        <v>3853</v>
      </c>
      <c r="J4858" s="822" t="s">
        <v>900</v>
      </c>
      <c r="K4858" s="822" t="s">
        <v>3854</v>
      </c>
      <c r="L4858" s="825">
        <v>25.53</v>
      </c>
      <c r="M4858" s="825">
        <v>25.53</v>
      </c>
      <c r="N4858" s="822">
        <v>1</v>
      </c>
      <c r="O4858" s="826">
        <v>0.5</v>
      </c>
      <c r="P4858" s="825">
        <v>25.53</v>
      </c>
      <c r="Q4858" s="827">
        <v>1</v>
      </c>
      <c r="R4858" s="822">
        <v>1</v>
      </c>
      <c r="S4858" s="827">
        <v>1</v>
      </c>
      <c r="T4858" s="826">
        <v>0.5</v>
      </c>
      <c r="U4858" s="828">
        <v>1</v>
      </c>
    </row>
    <row r="4859" spans="1:21" ht="14.45" customHeight="1" x14ac:dyDescent="0.2">
      <c r="A4859" s="821">
        <v>21</v>
      </c>
      <c r="B4859" s="822" t="s">
        <v>3465</v>
      </c>
      <c r="C4859" s="822" t="s">
        <v>3475</v>
      </c>
      <c r="D4859" s="823" t="s">
        <v>6116</v>
      </c>
      <c r="E4859" s="824" t="s">
        <v>3494</v>
      </c>
      <c r="F4859" s="822" t="s">
        <v>3466</v>
      </c>
      <c r="G4859" s="822" t="s">
        <v>3895</v>
      </c>
      <c r="H4859" s="822" t="s">
        <v>662</v>
      </c>
      <c r="I4859" s="822" t="s">
        <v>3898</v>
      </c>
      <c r="J4859" s="822" t="s">
        <v>3899</v>
      </c>
      <c r="K4859" s="822" t="s">
        <v>3101</v>
      </c>
      <c r="L4859" s="825">
        <v>1523.6</v>
      </c>
      <c r="M4859" s="825">
        <v>4570.7999999999993</v>
      </c>
      <c r="N4859" s="822">
        <v>3</v>
      </c>
      <c r="O4859" s="826">
        <v>0.5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21</v>
      </c>
      <c r="B4860" s="822" t="s">
        <v>3465</v>
      </c>
      <c r="C4860" s="822" t="s">
        <v>3475</v>
      </c>
      <c r="D4860" s="823" t="s">
        <v>6116</v>
      </c>
      <c r="E4860" s="824" t="s">
        <v>3494</v>
      </c>
      <c r="F4860" s="822" t="s">
        <v>3466</v>
      </c>
      <c r="G4860" s="822" t="s">
        <v>3905</v>
      </c>
      <c r="H4860" s="822" t="s">
        <v>662</v>
      </c>
      <c r="I4860" s="822" t="s">
        <v>3906</v>
      </c>
      <c r="J4860" s="822" t="s">
        <v>1590</v>
      </c>
      <c r="K4860" s="822" t="s">
        <v>3907</v>
      </c>
      <c r="L4860" s="825">
        <v>760.22</v>
      </c>
      <c r="M4860" s="825">
        <v>1520.44</v>
      </c>
      <c r="N4860" s="822">
        <v>2</v>
      </c>
      <c r="O4860" s="826">
        <v>0.5</v>
      </c>
      <c r="P4860" s="825">
        <v>1520.44</v>
      </c>
      <c r="Q4860" s="827">
        <v>1</v>
      </c>
      <c r="R4860" s="822">
        <v>2</v>
      </c>
      <c r="S4860" s="827">
        <v>1</v>
      </c>
      <c r="T4860" s="826">
        <v>0.5</v>
      </c>
      <c r="U4860" s="828">
        <v>1</v>
      </c>
    </row>
    <row r="4861" spans="1:21" ht="14.45" customHeight="1" x14ac:dyDescent="0.2">
      <c r="A4861" s="821">
        <v>21</v>
      </c>
      <c r="B4861" s="822" t="s">
        <v>3465</v>
      </c>
      <c r="C4861" s="822" t="s">
        <v>3475</v>
      </c>
      <c r="D4861" s="823" t="s">
        <v>6116</v>
      </c>
      <c r="E4861" s="824" t="s">
        <v>3494</v>
      </c>
      <c r="F4861" s="822" t="s">
        <v>3466</v>
      </c>
      <c r="G4861" s="822" t="s">
        <v>3939</v>
      </c>
      <c r="H4861" s="822" t="s">
        <v>329</v>
      </c>
      <c r="I4861" s="822" t="s">
        <v>3940</v>
      </c>
      <c r="J4861" s="822" t="s">
        <v>3941</v>
      </c>
      <c r="K4861" s="822" t="s">
        <v>3942</v>
      </c>
      <c r="L4861" s="825">
        <v>727.03</v>
      </c>
      <c r="M4861" s="825">
        <v>2181.09</v>
      </c>
      <c r="N4861" s="822">
        <v>3</v>
      </c>
      <c r="O4861" s="826">
        <v>0.5</v>
      </c>
      <c r="P4861" s="825">
        <v>2181.09</v>
      </c>
      <c r="Q4861" s="827">
        <v>1</v>
      </c>
      <c r="R4861" s="822">
        <v>3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21</v>
      </c>
      <c r="B4862" s="822" t="s">
        <v>3465</v>
      </c>
      <c r="C4862" s="822" t="s">
        <v>3475</v>
      </c>
      <c r="D4862" s="823" t="s">
        <v>6116</v>
      </c>
      <c r="E4862" s="824" t="s">
        <v>3494</v>
      </c>
      <c r="F4862" s="822" t="s">
        <v>3466</v>
      </c>
      <c r="G4862" s="822" t="s">
        <v>3530</v>
      </c>
      <c r="H4862" s="822" t="s">
        <v>329</v>
      </c>
      <c r="I4862" s="822" t="s">
        <v>3531</v>
      </c>
      <c r="J4862" s="822" t="s">
        <v>862</v>
      </c>
      <c r="K4862" s="822" t="s">
        <v>3532</v>
      </c>
      <c r="L4862" s="825">
        <v>53.57</v>
      </c>
      <c r="M4862" s="825">
        <v>107.14</v>
      </c>
      <c r="N4862" s="822">
        <v>2</v>
      </c>
      <c r="O4862" s="826">
        <v>0.5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21</v>
      </c>
      <c r="B4863" s="822" t="s">
        <v>3465</v>
      </c>
      <c r="C4863" s="822" t="s">
        <v>3475</v>
      </c>
      <c r="D4863" s="823" t="s">
        <v>6116</v>
      </c>
      <c r="E4863" s="824" t="s">
        <v>3494</v>
      </c>
      <c r="F4863" s="822" t="s">
        <v>3466</v>
      </c>
      <c r="G4863" s="822" t="s">
        <v>4406</v>
      </c>
      <c r="H4863" s="822" t="s">
        <v>662</v>
      </c>
      <c r="I4863" s="822" t="s">
        <v>2753</v>
      </c>
      <c r="J4863" s="822" t="s">
        <v>757</v>
      </c>
      <c r="K4863" s="822" t="s">
        <v>762</v>
      </c>
      <c r="L4863" s="825">
        <v>10.65</v>
      </c>
      <c r="M4863" s="825">
        <v>21.3</v>
      </c>
      <c r="N4863" s="822">
        <v>2</v>
      </c>
      <c r="O4863" s="826">
        <v>0.5</v>
      </c>
      <c r="P4863" s="825"/>
      <c r="Q4863" s="827">
        <v>0</v>
      </c>
      <c r="R4863" s="822"/>
      <c r="S4863" s="827">
        <v>0</v>
      </c>
      <c r="T4863" s="826"/>
      <c r="U4863" s="828">
        <v>0</v>
      </c>
    </row>
    <row r="4864" spans="1:21" ht="14.45" customHeight="1" x14ac:dyDescent="0.2">
      <c r="A4864" s="821">
        <v>21</v>
      </c>
      <c r="B4864" s="822" t="s">
        <v>3465</v>
      </c>
      <c r="C4864" s="822" t="s">
        <v>3475</v>
      </c>
      <c r="D4864" s="823" t="s">
        <v>6116</v>
      </c>
      <c r="E4864" s="824" t="s">
        <v>3494</v>
      </c>
      <c r="F4864" s="822" t="s">
        <v>3466</v>
      </c>
      <c r="G4864" s="822" t="s">
        <v>3533</v>
      </c>
      <c r="H4864" s="822" t="s">
        <v>662</v>
      </c>
      <c r="I4864" s="822" t="s">
        <v>2714</v>
      </c>
      <c r="J4864" s="822" t="s">
        <v>1016</v>
      </c>
      <c r="K4864" s="822" t="s">
        <v>1018</v>
      </c>
      <c r="L4864" s="825">
        <v>422.33</v>
      </c>
      <c r="M4864" s="825">
        <v>2111.65</v>
      </c>
      <c r="N4864" s="822">
        <v>5</v>
      </c>
      <c r="O4864" s="826">
        <v>0.5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21</v>
      </c>
      <c r="B4865" s="822" t="s">
        <v>3465</v>
      </c>
      <c r="C4865" s="822" t="s">
        <v>3475</v>
      </c>
      <c r="D4865" s="823" t="s">
        <v>6116</v>
      </c>
      <c r="E4865" s="824" t="s">
        <v>3494</v>
      </c>
      <c r="F4865" s="822" t="s">
        <v>3466</v>
      </c>
      <c r="G4865" s="822" t="s">
        <v>3970</v>
      </c>
      <c r="H4865" s="822" t="s">
        <v>329</v>
      </c>
      <c r="I4865" s="822" t="s">
        <v>3974</v>
      </c>
      <c r="J4865" s="822" t="s">
        <v>3972</v>
      </c>
      <c r="K4865" s="822" t="s">
        <v>3975</v>
      </c>
      <c r="L4865" s="825">
        <v>87.98</v>
      </c>
      <c r="M4865" s="825">
        <v>87.98</v>
      </c>
      <c r="N4865" s="822">
        <v>1</v>
      </c>
      <c r="O4865" s="826">
        <v>0.5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21</v>
      </c>
      <c r="B4866" s="822" t="s">
        <v>3465</v>
      </c>
      <c r="C4866" s="822" t="s">
        <v>3475</v>
      </c>
      <c r="D4866" s="823" t="s">
        <v>6116</v>
      </c>
      <c r="E4866" s="824" t="s">
        <v>3494</v>
      </c>
      <c r="F4866" s="822" t="s">
        <v>3466</v>
      </c>
      <c r="G4866" s="822" t="s">
        <v>3563</v>
      </c>
      <c r="H4866" s="822" t="s">
        <v>662</v>
      </c>
      <c r="I4866" s="822" t="s">
        <v>3179</v>
      </c>
      <c r="J4866" s="822" t="s">
        <v>841</v>
      </c>
      <c r="K4866" s="822" t="s">
        <v>3180</v>
      </c>
      <c r="L4866" s="825">
        <v>48.89</v>
      </c>
      <c r="M4866" s="825">
        <v>97.78</v>
      </c>
      <c r="N4866" s="822">
        <v>2</v>
      </c>
      <c r="O4866" s="826">
        <v>1.5</v>
      </c>
      <c r="P4866" s="825">
        <v>97.78</v>
      </c>
      <c r="Q4866" s="827">
        <v>1</v>
      </c>
      <c r="R4866" s="822">
        <v>2</v>
      </c>
      <c r="S4866" s="827">
        <v>1</v>
      </c>
      <c r="T4866" s="826">
        <v>1.5</v>
      </c>
      <c r="U4866" s="828">
        <v>1</v>
      </c>
    </row>
    <row r="4867" spans="1:21" ht="14.45" customHeight="1" x14ac:dyDescent="0.2">
      <c r="A4867" s="821">
        <v>21</v>
      </c>
      <c r="B4867" s="822" t="s">
        <v>3465</v>
      </c>
      <c r="C4867" s="822" t="s">
        <v>3475</v>
      </c>
      <c r="D4867" s="823" t="s">
        <v>6116</v>
      </c>
      <c r="E4867" s="824" t="s">
        <v>3494</v>
      </c>
      <c r="F4867" s="822" t="s">
        <v>3466</v>
      </c>
      <c r="G4867" s="822" t="s">
        <v>4044</v>
      </c>
      <c r="H4867" s="822" t="s">
        <v>329</v>
      </c>
      <c r="I4867" s="822" t="s">
        <v>4045</v>
      </c>
      <c r="J4867" s="822" t="s">
        <v>1197</v>
      </c>
      <c r="K4867" s="822" t="s">
        <v>4046</v>
      </c>
      <c r="L4867" s="825">
        <v>0</v>
      </c>
      <c r="M4867" s="825">
        <v>0</v>
      </c>
      <c r="N4867" s="822">
        <v>2</v>
      </c>
      <c r="O4867" s="826">
        <v>0.5</v>
      </c>
      <c r="P4867" s="825">
        <v>0</v>
      </c>
      <c r="Q4867" s="827"/>
      <c r="R4867" s="822">
        <v>2</v>
      </c>
      <c r="S4867" s="827">
        <v>1</v>
      </c>
      <c r="T4867" s="826">
        <v>0.5</v>
      </c>
      <c r="U4867" s="828">
        <v>1</v>
      </c>
    </row>
    <row r="4868" spans="1:21" ht="14.45" customHeight="1" x14ac:dyDescent="0.2">
      <c r="A4868" s="821">
        <v>21</v>
      </c>
      <c r="B4868" s="822" t="s">
        <v>3465</v>
      </c>
      <c r="C4868" s="822" t="s">
        <v>3475</v>
      </c>
      <c r="D4868" s="823" t="s">
        <v>6116</v>
      </c>
      <c r="E4868" s="824" t="s">
        <v>3494</v>
      </c>
      <c r="F4868" s="822" t="s">
        <v>3466</v>
      </c>
      <c r="G4868" s="822" t="s">
        <v>4925</v>
      </c>
      <c r="H4868" s="822" t="s">
        <v>329</v>
      </c>
      <c r="I4868" s="822" t="s">
        <v>5332</v>
      </c>
      <c r="J4868" s="822" t="s">
        <v>5333</v>
      </c>
      <c r="K4868" s="822" t="s">
        <v>3710</v>
      </c>
      <c r="L4868" s="825">
        <v>45.95</v>
      </c>
      <c r="M4868" s="825">
        <v>45.95</v>
      </c>
      <c r="N4868" s="822">
        <v>1</v>
      </c>
      <c r="O4868" s="826">
        <v>0.5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21</v>
      </c>
      <c r="B4869" s="822" t="s">
        <v>3465</v>
      </c>
      <c r="C4869" s="822" t="s">
        <v>3475</v>
      </c>
      <c r="D4869" s="823" t="s">
        <v>6116</v>
      </c>
      <c r="E4869" s="824" t="s">
        <v>3494</v>
      </c>
      <c r="F4869" s="822" t="s">
        <v>3466</v>
      </c>
      <c r="G4869" s="822" t="s">
        <v>3578</v>
      </c>
      <c r="H4869" s="822" t="s">
        <v>662</v>
      </c>
      <c r="I4869" s="822" t="s">
        <v>3032</v>
      </c>
      <c r="J4869" s="822" t="s">
        <v>1338</v>
      </c>
      <c r="K4869" s="822" t="s">
        <v>1340</v>
      </c>
      <c r="L4869" s="825">
        <v>0</v>
      </c>
      <c r="M4869" s="825">
        <v>0</v>
      </c>
      <c r="N4869" s="822">
        <v>2</v>
      </c>
      <c r="O4869" s="826">
        <v>0.5</v>
      </c>
      <c r="P4869" s="825">
        <v>0</v>
      </c>
      <c r="Q4869" s="827"/>
      <c r="R4869" s="822">
        <v>2</v>
      </c>
      <c r="S4869" s="827">
        <v>1</v>
      </c>
      <c r="T4869" s="826">
        <v>0.5</v>
      </c>
      <c r="U4869" s="828">
        <v>1</v>
      </c>
    </row>
    <row r="4870" spans="1:21" ht="14.45" customHeight="1" x14ac:dyDescent="0.2">
      <c r="A4870" s="821">
        <v>21</v>
      </c>
      <c r="B4870" s="822" t="s">
        <v>3465</v>
      </c>
      <c r="C4870" s="822" t="s">
        <v>3475</v>
      </c>
      <c r="D4870" s="823" t="s">
        <v>6116</v>
      </c>
      <c r="E4870" s="824" t="s">
        <v>3494</v>
      </c>
      <c r="F4870" s="822" t="s">
        <v>3466</v>
      </c>
      <c r="G4870" s="822" t="s">
        <v>4050</v>
      </c>
      <c r="H4870" s="822" t="s">
        <v>329</v>
      </c>
      <c r="I4870" s="822" t="s">
        <v>4053</v>
      </c>
      <c r="J4870" s="822" t="s">
        <v>1601</v>
      </c>
      <c r="K4870" s="822" t="s">
        <v>4054</v>
      </c>
      <c r="L4870" s="825">
        <v>33.85</v>
      </c>
      <c r="M4870" s="825">
        <v>67.7</v>
      </c>
      <c r="N4870" s="822">
        <v>2</v>
      </c>
      <c r="O4870" s="826">
        <v>1</v>
      </c>
      <c r="P4870" s="825">
        <v>33.85</v>
      </c>
      <c r="Q4870" s="827">
        <v>0.5</v>
      </c>
      <c r="R4870" s="822">
        <v>1</v>
      </c>
      <c r="S4870" s="827">
        <v>0.5</v>
      </c>
      <c r="T4870" s="826">
        <v>0.5</v>
      </c>
      <c r="U4870" s="828">
        <v>0.5</v>
      </c>
    </row>
    <row r="4871" spans="1:21" ht="14.45" customHeight="1" x14ac:dyDescent="0.2">
      <c r="A4871" s="821">
        <v>21</v>
      </c>
      <c r="B4871" s="822" t="s">
        <v>3465</v>
      </c>
      <c r="C4871" s="822" t="s">
        <v>3475</v>
      </c>
      <c r="D4871" s="823" t="s">
        <v>6116</v>
      </c>
      <c r="E4871" s="824" t="s">
        <v>3494</v>
      </c>
      <c r="F4871" s="822" t="s">
        <v>3466</v>
      </c>
      <c r="G4871" s="822" t="s">
        <v>4111</v>
      </c>
      <c r="H4871" s="822" t="s">
        <v>329</v>
      </c>
      <c r="I4871" s="822" t="s">
        <v>4116</v>
      </c>
      <c r="J4871" s="822" t="s">
        <v>4114</v>
      </c>
      <c r="K4871" s="822" t="s">
        <v>4117</v>
      </c>
      <c r="L4871" s="825">
        <v>387.73</v>
      </c>
      <c r="M4871" s="825">
        <v>775.46</v>
      </c>
      <c r="N4871" s="822">
        <v>2</v>
      </c>
      <c r="O4871" s="826">
        <v>0.5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21</v>
      </c>
      <c r="B4872" s="822" t="s">
        <v>3465</v>
      </c>
      <c r="C4872" s="822" t="s">
        <v>3475</v>
      </c>
      <c r="D4872" s="823" t="s">
        <v>6116</v>
      </c>
      <c r="E4872" s="824" t="s">
        <v>3494</v>
      </c>
      <c r="F4872" s="822" t="s">
        <v>3466</v>
      </c>
      <c r="G4872" s="822" t="s">
        <v>4126</v>
      </c>
      <c r="H4872" s="822" t="s">
        <v>662</v>
      </c>
      <c r="I4872" s="822" t="s">
        <v>3315</v>
      </c>
      <c r="J4872" s="822" t="s">
        <v>1635</v>
      </c>
      <c r="K4872" s="822" t="s">
        <v>3316</v>
      </c>
      <c r="L4872" s="825">
        <v>0</v>
      </c>
      <c r="M4872" s="825">
        <v>0</v>
      </c>
      <c r="N4872" s="822">
        <v>2</v>
      </c>
      <c r="O4872" s="826">
        <v>1.5</v>
      </c>
      <c r="P4872" s="825">
        <v>0</v>
      </c>
      <c r="Q4872" s="827"/>
      <c r="R4872" s="822">
        <v>1</v>
      </c>
      <c r="S4872" s="827">
        <v>0.5</v>
      </c>
      <c r="T4872" s="826">
        <v>0.5</v>
      </c>
      <c r="U4872" s="828">
        <v>0.33333333333333331</v>
      </c>
    </row>
    <row r="4873" spans="1:21" ht="14.45" customHeight="1" x14ac:dyDescent="0.2">
      <c r="A4873" s="821">
        <v>21</v>
      </c>
      <c r="B4873" s="822" t="s">
        <v>3465</v>
      </c>
      <c r="C4873" s="822" t="s">
        <v>3475</v>
      </c>
      <c r="D4873" s="823" t="s">
        <v>6116</v>
      </c>
      <c r="E4873" s="824" t="s">
        <v>3494</v>
      </c>
      <c r="F4873" s="822" t="s">
        <v>3466</v>
      </c>
      <c r="G4873" s="822" t="s">
        <v>5772</v>
      </c>
      <c r="H4873" s="822" t="s">
        <v>329</v>
      </c>
      <c r="I4873" s="822" t="s">
        <v>5773</v>
      </c>
      <c r="J4873" s="822" t="s">
        <v>5774</v>
      </c>
      <c r="K4873" s="822" t="s">
        <v>5775</v>
      </c>
      <c r="L4873" s="825">
        <v>485.19</v>
      </c>
      <c r="M4873" s="825">
        <v>970.38</v>
      </c>
      <c r="N4873" s="822">
        <v>2</v>
      </c>
      <c r="O4873" s="826">
        <v>0.5</v>
      </c>
      <c r="P4873" s="825">
        <v>970.38</v>
      </c>
      <c r="Q4873" s="827">
        <v>1</v>
      </c>
      <c r="R4873" s="822">
        <v>2</v>
      </c>
      <c r="S4873" s="827">
        <v>1</v>
      </c>
      <c r="T4873" s="826">
        <v>0.5</v>
      </c>
      <c r="U4873" s="828">
        <v>1</v>
      </c>
    </row>
    <row r="4874" spans="1:21" ht="14.45" customHeight="1" x14ac:dyDescent="0.2">
      <c r="A4874" s="821">
        <v>21</v>
      </c>
      <c r="B4874" s="822" t="s">
        <v>3465</v>
      </c>
      <c r="C4874" s="822" t="s">
        <v>3475</v>
      </c>
      <c r="D4874" s="823" t="s">
        <v>6116</v>
      </c>
      <c r="E4874" s="824" t="s">
        <v>3494</v>
      </c>
      <c r="F4874" s="822" t="s">
        <v>3466</v>
      </c>
      <c r="G4874" s="822" t="s">
        <v>4172</v>
      </c>
      <c r="H4874" s="822" t="s">
        <v>329</v>
      </c>
      <c r="I4874" s="822" t="s">
        <v>4173</v>
      </c>
      <c r="J4874" s="822" t="s">
        <v>4174</v>
      </c>
      <c r="K4874" s="822" t="s">
        <v>1193</v>
      </c>
      <c r="L4874" s="825">
        <v>374.79</v>
      </c>
      <c r="M4874" s="825">
        <v>1124.3700000000001</v>
      </c>
      <c r="N4874" s="822">
        <v>3</v>
      </c>
      <c r="O4874" s="826">
        <v>0.5</v>
      </c>
      <c r="P4874" s="825">
        <v>1124.3700000000001</v>
      </c>
      <c r="Q4874" s="827">
        <v>1</v>
      </c>
      <c r="R4874" s="822">
        <v>3</v>
      </c>
      <c r="S4874" s="827">
        <v>1</v>
      </c>
      <c r="T4874" s="826">
        <v>0.5</v>
      </c>
      <c r="U4874" s="828">
        <v>1</v>
      </c>
    </row>
    <row r="4875" spans="1:21" ht="14.45" customHeight="1" x14ac:dyDescent="0.2">
      <c r="A4875" s="821">
        <v>21</v>
      </c>
      <c r="B4875" s="822" t="s">
        <v>3465</v>
      </c>
      <c r="C4875" s="822" t="s">
        <v>3475</v>
      </c>
      <c r="D4875" s="823" t="s">
        <v>6116</v>
      </c>
      <c r="E4875" s="824" t="s">
        <v>3494</v>
      </c>
      <c r="F4875" s="822" t="s">
        <v>3466</v>
      </c>
      <c r="G4875" s="822" t="s">
        <v>3549</v>
      </c>
      <c r="H4875" s="822" t="s">
        <v>662</v>
      </c>
      <c r="I4875" s="822" t="s">
        <v>3550</v>
      </c>
      <c r="J4875" s="822" t="s">
        <v>1925</v>
      </c>
      <c r="K4875" s="822" t="s">
        <v>3551</v>
      </c>
      <c r="L4875" s="825">
        <v>63.14</v>
      </c>
      <c r="M4875" s="825">
        <v>63.14</v>
      </c>
      <c r="N4875" s="822">
        <v>1</v>
      </c>
      <c r="O4875" s="826">
        <v>0.5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21</v>
      </c>
      <c r="B4876" s="822" t="s">
        <v>3465</v>
      </c>
      <c r="C4876" s="822" t="s">
        <v>3475</v>
      </c>
      <c r="D4876" s="823" t="s">
        <v>6116</v>
      </c>
      <c r="E4876" s="824" t="s">
        <v>3494</v>
      </c>
      <c r="F4876" s="822" t="s">
        <v>3466</v>
      </c>
      <c r="G4876" s="822" t="s">
        <v>3552</v>
      </c>
      <c r="H4876" s="822" t="s">
        <v>662</v>
      </c>
      <c r="I4876" s="822" t="s">
        <v>3352</v>
      </c>
      <c r="J4876" s="822" t="s">
        <v>3353</v>
      </c>
      <c r="K4876" s="822" t="s">
        <v>2231</v>
      </c>
      <c r="L4876" s="825">
        <v>233.96</v>
      </c>
      <c r="M4876" s="825">
        <v>467.92</v>
      </c>
      <c r="N4876" s="822">
        <v>2</v>
      </c>
      <c r="O4876" s="826">
        <v>1</v>
      </c>
      <c r="P4876" s="825">
        <v>467.92</v>
      </c>
      <c r="Q4876" s="827">
        <v>1</v>
      </c>
      <c r="R4876" s="822">
        <v>2</v>
      </c>
      <c r="S4876" s="827">
        <v>1</v>
      </c>
      <c r="T4876" s="826">
        <v>1</v>
      </c>
      <c r="U4876" s="828">
        <v>1</v>
      </c>
    </row>
    <row r="4877" spans="1:21" ht="14.45" customHeight="1" x14ac:dyDescent="0.2">
      <c r="A4877" s="821">
        <v>21</v>
      </c>
      <c r="B4877" s="822" t="s">
        <v>3465</v>
      </c>
      <c r="C4877" s="822" t="s">
        <v>3475</v>
      </c>
      <c r="D4877" s="823" t="s">
        <v>6116</v>
      </c>
      <c r="E4877" s="824" t="s">
        <v>3494</v>
      </c>
      <c r="F4877" s="822" t="s">
        <v>3466</v>
      </c>
      <c r="G4877" s="822" t="s">
        <v>3552</v>
      </c>
      <c r="H4877" s="822" t="s">
        <v>329</v>
      </c>
      <c r="I4877" s="822" t="s">
        <v>4201</v>
      </c>
      <c r="J4877" s="822" t="s">
        <v>2232</v>
      </c>
      <c r="K4877" s="822" t="s">
        <v>2233</v>
      </c>
      <c r="L4877" s="825">
        <v>233.96</v>
      </c>
      <c r="M4877" s="825">
        <v>233.96</v>
      </c>
      <c r="N4877" s="822">
        <v>1</v>
      </c>
      <c r="O4877" s="826">
        <v>1</v>
      </c>
      <c r="P4877" s="825"/>
      <c r="Q4877" s="827">
        <v>0</v>
      </c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21</v>
      </c>
      <c r="B4878" s="822" t="s">
        <v>3465</v>
      </c>
      <c r="C4878" s="822" t="s">
        <v>3475</v>
      </c>
      <c r="D4878" s="823" t="s">
        <v>6116</v>
      </c>
      <c r="E4878" s="824" t="s">
        <v>3529</v>
      </c>
      <c r="F4878" s="822" t="s">
        <v>3466</v>
      </c>
      <c r="G4878" s="822" t="s">
        <v>3641</v>
      </c>
      <c r="H4878" s="822" t="s">
        <v>329</v>
      </c>
      <c r="I4878" s="822" t="s">
        <v>3645</v>
      </c>
      <c r="J4878" s="822" t="s">
        <v>3643</v>
      </c>
      <c r="K4878" s="822" t="s">
        <v>3646</v>
      </c>
      <c r="L4878" s="825">
        <v>70.48</v>
      </c>
      <c r="M4878" s="825">
        <v>211.44</v>
      </c>
      <c r="N4878" s="822">
        <v>3</v>
      </c>
      <c r="O4878" s="826">
        <v>1.5</v>
      </c>
      <c r="P4878" s="825">
        <v>211.44</v>
      </c>
      <c r="Q4878" s="827">
        <v>1</v>
      </c>
      <c r="R4878" s="822">
        <v>3</v>
      </c>
      <c r="S4878" s="827">
        <v>1</v>
      </c>
      <c r="T4878" s="826">
        <v>1.5</v>
      </c>
      <c r="U4878" s="828">
        <v>1</v>
      </c>
    </row>
    <row r="4879" spans="1:21" ht="14.45" customHeight="1" x14ac:dyDescent="0.2">
      <c r="A4879" s="821">
        <v>21</v>
      </c>
      <c r="B4879" s="822" t="s">
        <v>3465</v>
      </c>
      <c r="C4879" s="822" t="s">
        <v>3475</v>
      </c>
      <c r="D4879" s="823" t="s">
        <v>6116</v>
      </c>
      <c r="E4879" s="824" t="s">
        <v>3529</v>
      </c>
      <c r="F4879" s="822" t="s">
        <v>3466</v>
      </c>
      <c r="G4879" s="822" t="s">
        <v>3647</v>
      </c>
      <c r="H4879" s="822" t="s">
        <v>662</v>
      </c>
      <c r="I4879" s="822" t="s">
        <v>2999</v>
      </c>
      <c r="J4879" s="822" t="s">
        <v>701</v>
      </c>
      <c r="K4879" s="822" t="s">
        <v>702</v>
      </c>
      <c r="L4879" s="825">
        <v>72.55</v>
      </c>
      <c r="M4879" s="825">
        <v>72.55</v>
      </c>
      <c r="N4879" s="822">
        <v>1</v>
      </c>
      <c r="O4879" s="826">
        <v>0.5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21</v>
      </c>
      <c r="B4880" s="822" t="s">
        <v>3465</v>
      </c>
      <c r="C4880" s="822" t="s">
        <v>3475</v>
      </c>
      <c r="D4880" s="823" t="s">
        <v>6116</v>
      </c>
      <c r="E4880" s="824" t="s">
        <v>3529</v>
      </c>
      <c r="F4880" s="822" t="s">
        <v>3466</v>
      </c>
      <c r="G4880" s="822" t="s">
        <v>3712</v>
      </c>
      <c r="H4880" s="822" t="s">
        <v>329</v>
      </c>
      <c r="I4880" s="822" t="s">
        <v>3716</v>
      </c>
      <c r="J4880" s="822" t="s">
        <v>3714</v>
      </c>
      <c r="K4880" s="822" t="s">
        <v>1212</v>
      </c>
      <c r="L4880" s="825">
        <v>0</v>
      </c>
      <c r="M4880" s="825">
        <v>0</v>
      </c>
      <c r="N4880" s="822">
        <v>2</v>
      </c>
      <c r="O4880" s="826">
        <v>0.5</v>
      </c>
      <c r="P4880" s="825"/>
      <c r="Q4880" s="827"/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21</v>
      </c>
      <c r="B4881" s="822" t="s">
        <v>3465</v>
      </c>
      <c r="C4881" s="822" t="s">
        <v>3475</v>
      </c>
      <c r="D4881" s="823" t="s">
        <v>6116</v>
      </c>
      <c r="E4881" s="824" t="s">
        <v>3529</v>
      </c>
      <c r="F4881" s="822" t="s">
        <v>3466</v>
      </c>
      <c r="G4881" s="822" t="s">
        <v>5712</v>
      </c>
      <c r="H4881" s="822" t="s">
        <v>329</v>
      </c>
      <c r="I4881" s="822" t="s">
        <v>5713</v>
      </c>
      <c r="J4881" s="822" t="s">
        <v>5714</v>
      </c>
      <c r="K4881" s="822" t="s">
        <v>5715</v>
      </c>
      <c r="L4881" s="825">
        <v>0</v>
      </c>
      <c r="M4881" s="825">
        <v>0</v>
      </c>
      <c r="N4881" s="822">
        <v>1</v>
      </c>
      <c r="O4881" s="826">
        <v>1</v>
      </c>
      <c r="P4881" s="825"/>
      <c r="Q4881" s="827"/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21</v>
      </c>
      <c r="B4882" s="822" t="s">
        <v>3465</v>
      </c>
      <c r="C4882" s="822" t="s">
        <v>3475</v>
      </c>
      <c r="D4882" s="823" t="s">
        <v>6116</v>
      </c>
      <c r="E4882" s="824" t="s">
        <v>3529</v>
      </c>
      <c r="F4882" s="822" t="s">
        <v>3466</v>
      </c>
      <c r="G4882" s="822" t="s">
        <v>4942</v>
      </c>
      <c r="H4882" s="822" t="s">
        <v>329</v>
      </c>
      <c r="I4882" s="822" t="s">
        <v>5399</v>
      </c>
      <c r="J4882" s="822" t="s">
        <v>4944</v>
      </c>
      <c r="K4882" s="822" t="s">
        <v>5400</v>
      </c>
      <c r="L4882" s="825">
        <v>0</v>
      </c>
      <c r="M4882" s="825">
        <v>0</v>
      </c>
      <c r="N4882" s="822">
        <v>1</v>
      </c>
      <c r="O4882" s="826">
        <v>1</v>
      </c>
      <c r="P4882" s="825"/>
      <c r="Q4882" s="827"/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21</v>
      </c>
      <c r="B4883" s="822" t="s">
        <v>3465</v>
      </c>
      <c r="C4883" s="822" t="s">
        <v>3475</v>
      </c>
      <c r="D4883" s="823" t="s">
        <v>6116</v>
      </c>
      <c r="E4883" s="824" t="s">
        <v>3529</v>
      </c>
      <c r="F4883" s="822" t="s">
        <v>3466</v>
      </c>
      <c r="G4883" s="822" t="s">
        <v>3731</v>
      </c>
      <c r="H4883" s="822" t="s">
        <v>662</v>
      </c>
      <c r="I4883" s="822" t="s">
        <v>3733</v>
      </c>
      <c r="J4883" s="822" t="s">
        <v>1870</v>
      </c>
      <c r="K4883" s="822" t="s">
        <v>3341</v>
      </c>
      <c r="L4883" s="825">
        <v>131.97999999999999</v>
      </c>
      <c r="M4883" s="825">
        <v>131.97999999999999</v>
      </c>
      <c r="N4883" s="822">
        <v>1</v>
      </c>
      <c r="O4883" s="826">
        <v>0.5</v>
      </c>
      <c r="P4883" s="825">
        <v>131.97999999999999</v>
      </c>
      <c r="Q4883" s="827">
        <v>1</v>
      </c>
      <c r="R4883" s="822">
        <v>1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21</v>
      </c>
      <c r="B4884" s="822" t="s">
        <v>3465</v>
      </c>
      <c r="C4884" s="822" t="s">
        <v>3475</v>
      </c>
      <c r="D4884" s="823" t="s">
        <v>6116</v>
      </c>
      <c r="E4884" s="824" t="s">
        <v>3529</v>
      </c>
      <c r="F4884" s="822" t="s">
        <v>3466</v>
      </c>
      <c r="G4884" s="822" t="s">
        <v>3744</v>
      </c>
      <c r="H4884" s="822" t="s">
        <v>329</v>
      </c>
      <c r="I4884" s="822" t="s">
        <v>6097</v>
      </c>
      <c r="J4884" s="822" t="s">
        <v>6098</v>
      </c>
      <c r="K4884" s="822" t="s">
        <v>1468</v>
      </c>
      <c r="L4884" s="825">
        <v>35.25</v>
      </c>
      <c r="M4884" s="825">
        <v>70.5</v>
      </c>
      <c r="N4884" s="822">
        <v>2</v>
      </c>
      <c r="O4884" s="826">
        <v>1</v>
      </c>
      <c r="P4884" s="825">
        <v>70.5</v>
      </c>
      <c r="Q4884" s="827">
        <v>1</v>
      </c>
      <c r="R4884" s="822">
        <v>2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21</v>
      </c>
      <c r="B4885" s="822" t="s">
        <v>3465</v>
      </c>
      <c r="C4885" s="822" t="s">
        <v>3475</v>
      </c>
      <c r="D4885" s="823" t="s">
        <v>6116</v>
      </c>
      <c r="E4885" s="824" t="s">
        <v>3529</v>
      </c>
      <c r="F4885" s="822" t="s">
        <v>3466</v>
      </c>
      <c r="G4885" s="822" t="s">
        <v>3744</v>
      </c>
      <c r="H4885" s="822" t="s">
        <v>329</v>
      </c>
      <c r="I4885" s="822" t="s">
        <v>6099</v>
      </c>
      <c r="J4885" s="822" t="s">
        <v>6098</v>
      </c>
      <c r="K4885" s="822" t="s">
        <v>6100</v>
      </c>
      <c r="L4885" s="825">
        <v>58.74</v>
      </c>
      <c r="M4885" s="825">
        <v>58.74</v>
      </c>
      <c r="N4885" s="822">
        <v>1</v>
      </c>
      <c r="O4885" s="826">
        <v>0.5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21</v>
      </c>
      <c r="B4886" s="822" t="s">
        <v>3465</v>
      </c>
      <c r="C4886" s="822" t="s">
        <v>3475</v>
      </c>
      <c r="D4886" s="823" t="s">
        <v>6116</v>
      </c>
      <c r="E4886" s="824" t="s">
        <v>3529</v>
      </c>
      <c r="F4886" s="822" t="s">
        <v>3466</v>
      </c>
      <c r="G4886" s="822" t="s">
        <v>3758</v>
      </c>
      <c r="H4886" s="822" t="s">
        <v>329</v>
      </c>
      <c r="I4886" s="822" t="s">
        <v>3759</v>
      </c>
      <c r="J4886" s="822" t="s">
        <v>1427</v>
      </c>
      <c r="K4886" s="822" t="s">
        <v>3760</v>
      </c>
      <c r="L4886" s="825">
        <v>29.13</v>
      </c>
      <c r="M4886" s="825">
        <v>58.26</v>
      </c>
      <c r="N4886" s="822">
        <v>2</v>
      </c>
      <c r="O4886" s="826">
        <v>0.5</v>
      </c>
      <c r="P4886" s="825">
        <v>58.26</v>
      </c>
      <c r="Q4886" s="827">
        <v>1</v>
      </c>
      <c r="R4886" s="822">
        <v>2</v>
      </c>
      <c r="S4886" s="827">
        <v>1</v>
      </c>
      <c r="T4886" s="826">
        <v>0.5</v>
      </c>
      <c r="U4886" s="828">
        <v>1</v>
      </c>
    </row>
    <row r="4887" spans="1:21" ht="14.45" customHeight="1" x14ac:dyDescent="0.2">
      <c r="A4887" s="821">
        <v>21</v>
      </c>
      <c r="B4887" s="822" t="s">
        <v>3465</v>
      </c>
      <c r="C4887" s="822" t="s">
        <v>3475</v>
      </c>
      <c r="D4887" s="823" t="s">
        <v>6116</v>
      </c>
      <c r="E4887" s="824" t="s">
        <v>3529</v>
      </c>
      <c r="F4887" s="822" t="s">
        <v>3466</v>
      </c>
      <c r="G4887" s="822" t="s">
        <v>3558</v>
      </c>
      <c r="H4887" s="822" t="s">
        <v>329</v>
      </c>
      <c r="I4887" s="822" t="s">
        <v>3559</v>
      </c>
      <c r="J4887" s="822" t="s">
        <v>890</v>
      </c>
      <c r="K4887" s="822" t="s">
        <v>3560</v>
      </c>
      <c r="L4887" s="825">
        <v>0</v>
      </c>
      <c r="M4887" s="825">
        <v>0</v>
      </c>
      <c r="N4887" s="822">
        <v>2</v>
      </c>
      <c r="O4887" s="826">
        <v>0.5</v>
      </c>
      <c r="P4887" s="825">
        <v>0</v>
      </c>
      <c r="Q4887" s="827"/>
      <c r="R4887" s="822">
        <v>2</v>
      </c>
      <c r="S4887" s="827">
        <v>1</v>
      </c>
      <c r="T4887" s="826">
        <v>0.5</v>
      </c>
      <c r="U4887" s="828">
        <v>1</v>
      </c>
    </row>
    <row r="4888" spans="1:21" ht="14.45" customHeight="1" x14ac:dyDescent="0.2">
      <c r="A4888" s="821">
        <v>21</v>
      </c>
      <c r="B4888" s="822" t="s">
        <v>3465</v>
      </c>
      <c r="C4888" s="822" t="s">
        <v>3475</v>
      </c>
      <c r="D4888" s="823" t="s">
        <v>6116</v>
      </c>
      <c r="E4888" s="824" t="s">
        <v>3529</v>
      </c>
      <c r="F4888" s="822" t="s">
        <v>3466</v>
      </c>
      <c r="G4888" s="822" t="s">
        <v>3548</v>
      </c>
      <c r="H4888" s="822" t="s">
        <v>662</v>
      </c>
      <c r="I4888" s="822" t="s">
        <v>2738</v>
      </c>
      <c r="J4888" s="822" t="s">
        <v>2739</v>
      </c>
      <c r="K4888" s="822" t="s">
        <v>2740</v>
      </c>
      <c r="L4888" s="825">
        <v>42.51</v>
      </c>
      <c r="M4888" s="825">
        <v>85.02</v>
      </c>
      <c r="N4888" s="822">
        <v>2</v>
      </c>
      <c r="O4888" s="826">
        <v>1</v>
      </c>
      <c r="P4888" s="825">
        <v>85.02</v>
      </c>
      <c r="Q4888" s="827">
        <v>1</v>
      </c>
      <c r="R4888" s="822">
        <v>2</v>
      </c>
      <c r="S4888" s="827">
        <v>1</v>
      </c>
      <c r="T4888" s="826">
        <v>1</v>
      </c>
      <c r="U4888" s="828">
        <v>1</v>
      </c>
    </row>
    <row r="4889" spans="1:21" ht="14.45" customHeight="1" x14ac:dyDescent="0.2">
      <c r="A4889" s="821">
        <v>21</v>
      </c>
      <c r="B4889" s="822" t="s">
        <v>3465</v>
      </c>
      <c r="C4889" s="822" t="s">
        <v>3475</v>
      </c>
      <c r="D4889" s="823" t="s">
        <v>6116</v>
      </c>
      <c r="E4889" s="824" t="s">
        <v>3529</v>
      </c>
      <c r="F4889" s="822" t="s">
        <v>3466</v>
      </c>
      <c r="G4889" s="822" t="s">
        <v>3548</v>
      </c>
      <c r="H4889" s="822" t="s">
        <v>662</v>
      </c>
      <c r="I4889" s="822" t="s">
        <v>4342</v>
      </c>
      <c r="J4889" s="822" t="s">
        <v>2739</v>
      </c>
      <c r="K4889" s="822" t="s">
        <v>4343</v>
      </c>
      <c r="L4889" s="825">
        <v>85.02</v>
      </c>
      <c r="M4889" s="825">
        <v>85.02</v>
      </c>
      <c r="N4889" s="822">
        <v>1</v>
      </c>
      <c r="O4889" s="826">
        <v>0.5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21</v>
      </c>
      <c r="B4890" s="822" t="s">
        <v>3465</v>
      </c>
      <c r="C4890" s="822" t="s">
        <v>3475</v>
      </c>
      <c r="D4890" s="823" t="s">
        <v>6116</v>
      </c>
      <c r="E4890" s="824" t="s">
        <v>3529</v>
      </c>
      <c r="F4890" s="822" t="s">
        <v>3466</v>
      </c>
      <c r="G4890" s="822" t="s">
        <v>3811</v>
      </c>
      <c r="H4890" s="822" t="s">
        <v>662</v>
      </c>
      <c r="I4890" s="822" t="s">
        <v>3058</v>
      </c>
      <c r="J4890" s="822" t="s">
        <v>3054</v>
      </c>
      <c r="K4890" s="822" t="s">
        <v>1952</v>
      </c>
      <c r="L4890" s="825">
        <v>339.47</v>
      </c>
      <c r="M4890" s="825">
        <v>1018.4100000000001</v>
      </c>
      <c r="N4890" s="822">
        <v>3</v>
      </c>
      <c r="O4890" s="826">
        <v>2</v>
      </c>
      <c r="P4890" s="825">
        <v>678.94</v>
      </c>
      <c r="Q4890" s="827">
        <v>0.66666666666666663</v>
      </c>
      <c r="R4890" s="822">
        <v>2</v>
      </c>
      <c r="S4890" s="827">
        <v>0.66666666666666663</v>
      </c>
      <c r="T4890" s="826">
        <v>1</v>
      </c>
      <c r="U4890" s="828">
        <v>0.5</v>
      </c>
    </row>
    <row r="4891" spans="1:21" ht="14.45" customHeight="1" x14ac:dyDescent="0.2">
      <c r="A4891" s="821">
        <v>21</v>
      </c>
      <c r="B4891" s="822" t="s">
        <v>3465</v>
      </c>
      <c r="C4891" s="822" t="s">
        <v>3475</v>
      </c>
      <c r="D4891" s="823" t="s">
        <v>6116</v>
      </c>
      <c r="E4891" s="824" t="s">
        <v>3529</v>
      </c>
      <c r="F4891" s="822" t="s">
        <v>3466</v>
      </c>
      <c r="G4891" s="822" t="s">
        <v>4904</v>
      </c>
      <c r="H4891" s="822" t="s">
        <v>329</v>
      </c>
      <c r="I4891" s="822" t="s">
        <v>4905</v>
      </c>
      <c r="J4891" s="822" t="s">
        <v>1491</v>
      </c>
      <c r="K4891" s="822" t="s">
        <v>1492</v>
      </c>
      <c r="L4891" s="825">
        <v>0</v>
      </c>
      <c r="M4891" s="825">
        <v>0</v>
      </c>
      <c r="N4891" s="822">
        <v>1</v>
      </c>
      <c r="O4891" s="826">
        <v>0.5</v>
      </c>
      <c r="P4891" s="825">
        <v>0</v>
      </c>
      <c r="Q4891" s="827"/>
      <c r="R4891" s="822">
        <v>1</v>
      </c>
      <c r="S4891" s="827">
        <v>1</v>
      </c>
      <c r="T4891" s="826">
        <v>0.5</v>
      </c>
      <c r="U4891" s="828">
        <v>1</v>
      </c>
    </row>
    <row r="4892" spans="1:21" ht="14.45" customHeight="1" x14ac:dyDescent="0.2">
      <c r="A4892" s="821">
        <v>21</v>
      </c>
      <c r="B4892" s="822" t="s">
        <v>3465</v>
      </c>
      <c r="C4892" s="822" t="s">
        <v>3475</v>
      </c>
      <c r="D4892" s="823" t="s">
        <v>6116</v>
      </c>
      <c r="E4892" s="824" t="s">
        <v>3529</v>
      </c>
      <c r="F4892" s="822" t="s">
        <v>3466</v>
      </c>
      <c r="G4892" s="822" t="s">
        <v>3822</v>
      </c>
      <c r="H4892" s="822" t="s">
        <v>329</v>
      </c>
      <c r="I4892" s="822" t="s">
        <v>4967</v>
      </c>
      <c r="J4892" s="822" t="s">
        <v>1214</v>
      </c>
      <c r="K4892" s="822" t="s">
        <v>4968</v>
      </c>
      <c r="L4892" s="825">
        <v>79.64</v>
      </c>
      <c r="M4892" s="825">
        <v>79.64</v>
      </c>
      <c r="N4892" s="822">
        <v>1</v>
      </c>
      <c r="O4892" s="826">
        <v>0.5</v>
      </c>
      <c r="P4892" s="825">
        <v>79.64</v>
      </c>
      <c r="Q4892" s="827">
        <v>1</v>
      </c>
      <c r="R4892" s="822">
        <v>1</v>
      </c>
      <c r="S4892" s="827">
        <v>1</v>
      </c>
      <c r="T4892" s="826">
        <v>0.5</v>
      </c>
      <c r="U4892" s="828">
        <v>1</v>
      </c>
    </row>
    <row r="4893" spans="1:21" ht="14.45" customHeight="1" x14ac:dyDescent="0.2">
      <c r="A4893" s="821">
        <v>21</v>
      </c>
      <c r="B4893" s="822" t="s">
        <v>3465</v>
      </c>
      <c r="C4893" s="822" t="s">
        <v>3475</v>
      </c>
      <c r="D4893" s="823" t="s">
        <v>6116</v>
      </c>
      <c r="E4893" s="824" t="s">
        <v>3529</v>
      </c>
      <c r="F4893" s="822" t="s">
        <v>3466</v>
      </c>
      <c r="G4893" s="822" t="s">
        <v>3822</v>
      </c>
      <c r="H4893" s="822" t="s">
        <v>329</v>
      </c>
      <c r="I4893" s="822" t="s">
        <v>3823</v>
      </c>
      <c r="J4893" s="822" t="s">
        <v>1214</v>
      </c>
      <c r="K4893" s="822" t="s">
        <v>3824</v>
      </c>
      <c r="L4893" s="825">
        <v>79.64</v>
      </c>
      <c r="M4893" s="825">
        <v>79.64</v>
      </c>
      <c r="N4893" s="822">
        <v>1</v>
      </c>
      <c r="O4893" s="826">
        <v>1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21</v>
      </c>
      <c r="B4894" s="822" t="s">
        <v>3465</v>
      </c>
      <c r="C4894" s="822" t="s">
        <v>3475</v>
      </c>
      <c r="D4894" s="823" t="s">
        <v>6116</v>
      </c>
      <c r="E4894" s="824" t="s">
        <v>3529</v>
      </c>
      <c r="F4894" s="822" t="s">
        <v>3466</v>
      </c>
      <c r="G4894" s="822" t="s">
        <v>3846</v>
      </c>
      <c r="H4894" s="822" t="s">
        <v>329</v>
      </c>
      <c r="I4894" s="822" t="s">
        <v>3847</v>
      </c>
      <c r="J4894" s="822" t="s">
        <v>1761</v>
      </c>
      <c r="K4894" s="822" t="s">
        <v>3848</v>
      </c>
      <c r="L4894" s="825">
        <v>42.14</v>
      </c>
      <c r="M4894" s="825">
        <v>42.14</v>
      </c>
      <c r="N4894" s="822">
        <v>1</v>
      </c>
      <c r="O4894" s="826">
        <v>1</v>
      </c>
      <c r="P4894" s="825">
        <v>42.14</v>
      </c>
      <c r="Q4894" s="827">
        <v>1</v>
      </c>
      <c r="R4894" s="822">
        <v>1</v>
      </c>
      <c r="S4894" s="827">
        <v>1</v>
      </c>
      <c r="T4894" s="826">
        <v>1</v>
      </c>
      <c r="U4894" s="828">
        <v>1</v>
      </c>
    </row>
    <row r="4895" spans="1:21" ht="14.45" customHeight="1" x14ac:dyDescent="0.2">
      <c r="A4895" s="821">
        <v>21</v>
      </c>
      <c r="B4895" s="822" t="s">
        <v>3465</v>
      </c>
      <c r="C4895" s="822" t="s">
        <v>3475</v>
      </c>
      <c r="D4895" s="823" t="s">
        <v>6116</v>
      </c>
      <c r="E4895" s="824" t="s">
        <v>3529</v>
      </c>
      <c r="F4895" s="822" t="s">
        <v>3466</v>
      </c>
      <c r="G4895" s="822" t="s">
        <v>4911</v>
      </c>
      <c r="H4895" s="822" t="s">
        <v>329</v>
      </c>
      <c r="I4895" s="822" t="s">
        <v>5247</v>
      </c>
      <c r="J4895" s="822" t="s">
        <v>4913</v>
      </c>
      <c r="K4895" s="822" t="s">
        <v>5248</v>
      </c>
      <c r="L4895" s="825">
        <v>24.37</v>
      </c>
      <c r="M4895" s="825">
        <v>24.37</v>
      </c>
      <c r="N4895" s="822">
        <v>1</v>
      </c>
      <c r="O4895" s="826">
        <v>0.5</v>
      </c>
      <c r="P4895" s="825">
        <v>24.37</v>
      </c>
      <c r="Q4895" s="827">
        <v>1</v>
      </c>
      <c r="R4895" s="822">
        <v>1</v>
      </c>
      <c r="S4895" s="827">
        <v>1</v>
      </c>
      <c r="T4895" s="826">
        <v>0.5</v>
      </c>
      <c r="U4895" s="828">
        <v>1</v>
      </c>
    </row>
    <row r="4896" spans="1:21" ht="14.45" customHeight="1" x14ac:dyDescent="0.2">
      <c r="A4896" s="821">
        <v>21</v>
      </c>
      <c r="B4896" s="822" t="s">
        <v>3465</v>
      </c>
      <c r="C4896" s="822" t="s">
        <v>3475</v>
      </c>
      <c r="D4896" s="823" t="s">
        <v>6116</v>
      </c>
      <c r="E4896" s="824" t="s">
        <v>3529</v>
      </c>
      <c r="F4896" s="822" t="s">
        <v>3466</v>
      </c>
      <c r="G4896" s="822" t="s">
        <v>3878</v>
      </c>
      <c r="H4896" s="822" t="s">
        <v>329</v>
      </c>
      <c r="I4896" s="822" t="s">
        <v>3879</v>
      </c>
      <c r="J4896" s="822" t="s">
        <v>3880</v>
      </c>
      <c r="K4896" s="822" t="s">
        <v>3881</v>
      </c>
      <c r="L4896" s="825">
        <v>243.64</v>
      </c>
      <c r="M4896" s="825">
        <v>243.64</v>
      </c>
      <c r="N4896" s="822">
        <v>1</v>
      </c>
      <c r="O4896" s="826">
        <v>1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21</v>
      </c>
      <c r="B4897" s="822" t="s">
        <v>3465</v>
      </c>
      <c r="C4897" s="822" t="s">
        <v>3475</v>
      </c>
      <c r="D4897" s="823" t="s">
        <v>6116</v>
      </c>
      <c r="E4897" s="824" t="s">
        <v>3529</v>
      </c>
      <c r="F4897" s="822" t="s">
        <v>3466</v>
      </c>
      <c r="G4897" s="822" t="s">
        <v>3886</v>
      </c>
      <c r="H4897" s="822" t="s">
        <v>329</v>
      </c>
      <c r="I4897" s="822" t="s">
        <v>4685</v>
      </c>
      <c r="J4897" s="822" t="s">
        <v>4683</v>
      </c>
      <c r="K4897" s="822" t="s">
        <v>4686</v>
      </c>
      <c r="L4897" s="825">
        <v>52.75</v>
      </c>
      <c r="M4897" s="825">
        <v>52.75</v>
      </c>
      <c r="N4897" s="822">
        <v>1</v>
      </c>
      <c r="O4897" s="826">
        <v>0.5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21</v>
      </c>
      <c r="B4898" s="822" t="s">
        <v>3465</v>
      </c>
      <c r="C4898" s="822" t="s">
        <v>3475</v>
      </c>
      <c r="D4898" s="823" t="s">
        <v>6116</v>
      </c>
      <c r="E4898" s="824" t="s">
        <v>3529</v>
      </c>
      <c r="F4898" s="822" t="s">
        <v>3466</v>
      </c>
      <c r="G4898" s="822" t="s">
        <v>3567</v>
      </c>
      <c r="H4898" s="822" t="s">
        <v>329</v>
      </c>
      <c r="I4898" s="822" t="s">
        <v>3568</v>
      </c>
      <c r="J4898" s="822" t="s">
        <v>984</v>
      </c>
      <c r="K4898" s="822" t="s">
        <v>1340</v>
      </c>
      <c r="L4898" s="825">
        <v>163.54</v>
      </c>
      <c r="M4898" s="825">
        <v>654.16</v>
      </c>
      <c r="N4898" s="822">
        <v>4</v>
      </c>
      <c r="O4898" s="826">
        <v>1</v>
      </c>
      <c r="P4898" s="825">
        <v>654.16</v>
      </c>
      <c r="Q4898" s="827">
        <v>1</v>
      </c>
      <c r="R4898" s="822">
        <v>4</v>
      </c>
      <c r="S4898" s="827">
        <v>1</v>
      </c>
      <c r="T4898" s="826">
        <v>1</v>
      </c>
      <c r="U4898" s="828">
        <v>1</v>
      </c>
    </row>
    <row r="4899" spans="1:21" ht="14.45" customHeight="1" x14ac:dyDescent="0.2">
      <c r="A4899" s="821">
        <v>21</v>
      </c>
      <c r="B4899" s="822" t="s">
        <v>3465</v>
      </c>
      <c r="C4899" s="822" t="s">
        <v>3475</v>
      </c>
      <c r="D4899" s="823" t="s">
        <v>6116</v>
      </c>
      <c r="E4899" s="824" t="s">
        <v>3529</v>
      </c>
      <c r="F4899" s="822" t="s">
        <v>3466</v>
      </c>
      <c r="G4899" s="822" t="s">
        <v>3567</v>
      </c>
      <c r="H4899" s="822" t="s">
        <v>329</v>
      </c>
      <c r="I4899" s="822" t="s">
        <v>3904</v>
      </c>
      <c r="J4899" s="822" t="s">
        <v>984</v>
      </c>
      <c r="K4899" s="822" t="s">
        <v>1340</v>
      </c>
      <c r="L4899" s="825">
        <v>163.54</v>
      </c>
      <c r="M4899" s="825">
        <v>327.08</v>
      </c>
      <c r="N4899" s="822">
        <v>2</v>
      </c>
      <c r="O4899" s="826">
        <v>0.5</v>
      </c>
      <c r="P4899" s="825">
        <v>327.08</v>
      </c>
      <c r="Q4899" s="827">
        <v>1</v>
      </c>
      <c r="R4899" s="822">
        <v>2</v>
      </c>
      <c r="S4899" s="827">
        <v>1</v>
      </c>
      <c r="T4899" s="826">
        <v>0.5</v>
      </c>
      <c r="U4899" s="828">
        <v>1</v>
      </c>
    </row>
    <row r="4900" spans="1:21" ht="14.45" customHeight="1" x14ac:dyDescent="0.2">
      <c r="A4900" s="821">
        <v>21</v>
      </c>
      <c r="B4900" s="822" t="s">
        <v>3465</v>
      </c>
      <c r="C4900" s="822" t="s">
        <v>3475</v>
      </c>
      <c r="D4900" s="823" t="s">
        <v>6116</v>
      </c>
      <c r="E4900" s="824" t="s">
        <v>3529</v>
      </c>
      <c r="F4900" s="822" t="s">
        <v>3466</v>
      </c>
      <c r="G4900" s="822" t="s">
        <v>3905</v>
      </c>
      <c r="H4900" s="822" t="s">
        <v>662</v>
      </c>
      <c r="I4900" s="822" t="s">
        <v>3906</v>
      </c>
      <c r="J4900" s="822" t="s">
        <v>1590</v>
      </c>
      <c r="K4900" s="822" t="s">
        <v>3907</v>
      </c>
      <c r="L4900" s="825">
        <v>760.22</v>
      </c>
      <c r="M4900" s="825">
        <v>2280.66</v>
      </c>
      <c r="N4900" s="822">
        <v>3</v>
      </c>
      <c r="O4900" s="826">
        <v>2</v>
      </c>
      <c r="P4900" s="825">
        <v>2280.66</v>
      </c>
      <c r="Q4900" s="827">
        <v>1</v>
      </c>
      <c r="R4900" s="822">
        <v>3</v>
      </c>
      <c r="S4900" s="827">
        <v>1</v>
      </c>
      <c r="T4900" s="826">
        <v>2</v>
      </c>
      <c r="U4900" s="828">
        <v>1</v>
      </c>
    </row>
    <row r="4901" spans="1:21" ht="14.45" customHeight="1" x14ac:dyDescent="0.2">
      <c r="A4901" s="821">
        <v>21</v>
      </c>
      <c r="B4901" s="822" t="s">
        <v>3465</v>
      </c>
      <c r="C4901" s="822" t="s">
        <v>3475</v>
      </c>
      <c r="D4901" s="823" t="s">
        <v>6116</v>
      </c>
      <c r="E4901" s="824" t="s">
        <v>3529</v>
      </c>
      <c r="F4901" s="822" t="s">
        <v>3466</v>
      </c>
      <c r="G4901" s="822" t="s">
        <v>3939</v>
      </c>
      <c r="H4901" s="822" t="s">
        <v>329</v>
      </c>
      <c r="I4901" s="822" t="s">
        <v>3940</v>
      </c>
      <c r="J4901" s="822" t="s">
        <v>3941</v>
      </c>
      <c r="K4901" s="822" t="s">
        <v>3942</v>
      </c>
      <c r="L4901" s="825">
        <v>727.03</v>
      </c>
      <c r="M4901" s="825">
        <v>2908.12</v>
      </c>
      <c r="N4901" s="822">
        <v>4</v>
      </c>
      <c r="O4901" s="826">
        <v>1</v>
      </c>
      <c r="P4901" s="825">
        <v>727.03</v>
      </c>
      <c r="Q4901" s="827">
        <v>0.25</v>
      </c>
      <c r="R4901" s="822">
        <v>1</v>
      </c>
      <c r="S4901" s="827">
        <v>0.25</v>
      </c>
      <c r="T4901" s="826">
        <v>0.5</v>
      </c>
      <c r="U4901" s="828">
        <v>0.5</v>
      </c>
    </row>
    <row r="4902" spans="1:21" ht="14.45" customHeight="1" x14ac:dyDescent="0.2">
      <c r="A4902" s="821">
        <v>21</v>
      </c>
      <c r="B4902" s="822" t="s">
        <v>3465</v>
      </c>
      <c r="C4902" s="822" t="s">
        <v>3475</v>
      </c>
      <c r="D4902" s="823" t="s">
        <v>6116</v>
      </c>
      <c r="E4902" s="824" t="s">
        <v>3529</v>
      </c>
      <c r="F4902" s="822" t="s">
        <v>3466</v>
      </c>
      <c r="G4902" s="822" t="s">
        <v>3530</v>
      </c>
      <c r="H4902" s="822" t="s">
        <v>329</v>
      </c>
      <c r="I4902" s="822" t="s">
        <v>3531</v>
      </c>
      <c r="J4902" s="822" t="s">
        <v>862</v>
      </c>
      <c r="K4902" s="822" t="s">
        <v>3532</v>
      </c>
      <c r="L4902" s="825">
        <v>53.57</v>
      </c>
      <c r="M4902" s="825">
        <v>321.42</v>
      </c>
      <c r="N4902" s="822">
        <v>6</v>
      </c>
      <c r="O4902" s="826">
        <v>3.5</v>
      </c>
      <c r="P4902" s="825">
        <v>214.28</v>
      </c>
      <c r="Q4902" s="827">
        <v>0.66666666666666663</v>
      </c>
      <c r="R4902" s="822">
        <v>4</v>
      </c>
      <c r="S4902" s="827">
        <v>0.66666666666666663</v>
      </c>
      <c r="T4902" s="826">
        <v>2</v>
      </c>
      <c r="U4902" s="828">
        <v>0.5714285714285714</v>
      </c>
    </row>
    <row r="4903" spans="1:21" ht="14.45" customHeight="1" x14ac:dyDescent="0.2">
      <c r="A4903" s="821">
        <v>21</v>
      </c>
      <c r="B4903" s="822" t="s">
        <v>3465</v>
      </c>
      <c r="C4903" s="822" t="s">
        <v>3475</v>
      </c>
      <c r="D4903" s="823" t="s">
        <v>6116</v>
      </c>
      <c r="E4903" s="824" t="s">
        <v>3529</v>
      </c>
      <c r="F4903" s="822" t="s">
        <v>3466</v>
      </c>
      <c r="G4903" s="822" t="s">
        <v>4406</v>
      </c>
      <c r="H4903" s="822" t="s">
        <v>662</v>
      </c>
      <c r="I4903" s="822" t="s">
        <v>2753</v>
      </c>
      <c r="J4903" s="822" t="s">
        <v>757</v>
      </c>
      <c r="K4903" s="822" t="s">
        <v>762</v>
      </c>
      <c r="L4903" s="825">
        <v>10.65</v>
      </c>
      <c r="M4903" s="825">
        <v>10.65</v>
      </c>
      <c r="N4903" s="822">
        <v>1</v>
      </c>
      <c r="O4903" s="826">
        <v>1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21</v>
      </c>
      <c r="B4904" s="822" t="s">
        <v>3465</v>
      </c>
      <c r="C4904" s="822" t="s">
        <v>3475</v>
      </c>
      <c r="D4904" s="823" t="s">
        <v>6116</v>
      </c>
      <c r="E4904" s="824" t="s">
        <v>3529</v>
      </c>
      <c r="F4904" s="822" t="s">
        <v>3466</v>
      </c>
      <c r="G4904" s="822" t="s">
        <v>3957</v>
      </c>
      <c r="H4904" s="822" t="s">
        <v>329</v>
      </c>
      <c r="I4904" s="822" t="s">
        <v>3958</v>
      </c>
      <c r="J4904" s="822" t="s">
        <v>1278</v>
      </c>
      <c r="K4904" s="822" t="s">
        <v>1280</v>
      </c>
      <c r="L4904" s="825">
        <v>80.53</v>
      </c>
      <c r="M4904" s="825">
        <v>241.59</v>
      </c>
      <c r="N4904" s="822">
        <v>3</v>
      </c>
      <c r="O4904" s="826">
        <v>2</v>
      </c>
      <c r="P4904" s="825">
        <v>241.59</v>
      </c>
      <c r="Q4904" s="827">
        <v>1</v>
      </c>
      <c r="R4904" s="822">
        <v>3</v>
      </c>
      <c r="S4904" s="827">
        <v>1</v>
      </c>
      <c r="T4904" s="826">
        <v>2</v>
      </c>
      <c r="U4904" s="828">
        <v>1</v>
      </c>
    </row>
    <row r="4905" spans="1:21" ht="14.45" customHeight="1" x14ac:dyDescent="0.2">
      <c r="A4905" s="821">
        <v>21</v>
      </c>
      <c r="B4905" s="822" t="s">
        <v>3465</v>
      </c>
      <c r="C4905" s="822" t="s">
        <v>3475</v>
      </c>
      <c r="D4905" s="823" t="s">
        <v>6116</v>
      </c>
      <c r="E4905" s="824" t="s">
        <v>3529</v>
      </c>
      <c r="F4905" s="822" t="s">
        <v>3466</v>
      </c>
      <c r="G4905" s="822" t="s">
        <v>3533</v>
      </c>
      <c r="H4905" s="822" t="s">
        <v>662</v>
      </c>
      <c r="I4905" s="822" t="s">
        <v>2714</v>
      </c>
      <c r="J4905" s="822" t="s">
        <v>1016</v>
      </c>
      <c r="K4905" s="822" t="s">
        <v>1018</v>
      </c>
      <c r="L4905" s="825">
        <v>422.33</v>
      </c>
      <c r="M4905" s="825">
        <v>1266.99</v>
      </c>
      <c r="N4905" s="822">
        <v>3</v>
      </c>
      <c r="O4905" s="826">
        <v>0.5</v>
      </c>
      <c r="P4905" s="825"/>
      <c r="Q4905" s="827">
        <v>0</v>
      </c>
      <c r="R4905" s="822"/>
      <c r="S4905" s="827">
        <v>0</v>
      </c>
      <c r="T4905" s="826"/>
      <c r="U4905" s="828">
        <v>0</v>
      </c>
    </row>
    <row r="4906" spans="1:21" ht="14.45" customHeight="1" x14ac:dyDescent="0.2">
      <c r="A4906" s="821">
        <v>21</v>
      </c>
      <c r="B4906" s="822" t="s">
        <v>3465</v>
      </c>
      <c r="C4906" s="822" t="s">
        <v>3475</v>
      </c>
      <c r="D4906" s="823" t="s">
        <v>6116</v>
      </c>
      <c r="E4906" s="824" t="s">
        <v>3529</v>
      </c>
      <c r="F4906" s="822" t="s">
        <v>3466</v>
      </c>
      <c r="G4906" s="822" t="s">
        <v>3964</v>
      </c>
      <c r="H4906" s="822" t="s">
        <v>329</v>
      </c>
      <c r="I4906" s="822" t="s">
        <v>3968</v>
      </c>
      <c r="J4906" s="822" t="s">
        <v>1329</v>
      </c>
      <c r="K4906" s="822" t="s">
        <v>3969</v>
      </c>
      <c r="L4906" s="825">
        <v>35.25</v>
      </c>
      <c r="M4906" s="825">
        <v>70.5</v>
      </c>
      <c r="N4906" s="822">
        <v>2</v>
      </c>
      <c r="O4906" s="826">
        <v>1</v>
      </c>
      <c r="P4906" s="825"/>
      <c r="Q4906" s="827">
        <v>0</v>
      </c>
      <c r="R4906" s="822"/>
      <c r="S4906" s="827">
        <v>0</v>
      </c>
      <c r="T4906" s="826"/>
      <c r="U4906" s="828">
        <v>0</v>
      </c>
    </row>
    <row r="4907" spans="1:21" ht="14.45" customHeight="1" x14ac:dyDescent="0.2">
      <c r="A4907" s="821">
        <v>21</v>
      </c>
      <c r="B4907" s="822" t="s">
        <v>3465</v>
      </c>
      <c r="C4907" s="822" t="s">
        <v>3475</v>
      </c>
      <c r="D4907" s="823" t="s">
        <v>6116</v>
      </c>
      <c r="E4907" s="824" t="s">
        <v>3529</v>
      </c>
      <c r="F4907" s="822" t="s">
        <v>3466</v>
      </c>
      <c r="G4907" s="822" t="s">
        <v>3970</v>
      </c>
      <c r="H4907" s="822" t="s">
        <v>329</v>
      </c>
      <c r="I4907" s="822" t="s">
        <v>3974</v>
      </c>
      <c r="J4907" s="822" t="s">
        <v>3972</v>
      </c>
      <c r="K4907" s="822" t="s">
        <v>3975</v>
      </c>
      <c r="L4907" s="825">
        <v>87.98</v>
      </c>
      <c r="M4907" s="825">
        <v>351.92</v>
      </c>
      <c r="N4907" s="822">
        <v>4</v>
      </c>
      <c r="O4907" s="826">
        <v>2.5</v>
      </c>
      <c r="P4907" s="825">
        <v>175.96</v>
      </c>
      <c r="Q4907" s="827">
        <v>0.5</v>
      </c>
      <c r="R4907" s="822">
        <v>2</v>
      </c>
      <c r="S4907" s="827">
        <v>0.5</v>
      </c>
      <c r="T4907" s="826">
        <v>1.5</v>
      </c>
      <c r="U4907" s="828">
        <v>0.6</v>
      </c>
    </row>
    <row r="4908" spans="1:21" ht="14.45" customHeight="1" x14ac:dyDescent="0.2">
      <c r="A4908" s="821">
        <v>21</v>
      </c>
      <c r="B4908" s="822" t="s">
        <v>3465</v>
      </c>
      <c r="C4908" s="822" t="s">
        <v>3475</v>
      </c>
      <c r="D4908" s="823" t="s">
        <v>6116</v>
      </c>
      <c r="E4908" s="824" t="s">
        <v>3529</v>
      </c>
      <c r="F4908" s="822" t="s">
        <v>3466</v>
      </c>
      <c r="G4908" s="822" t="s">
        <v>3534</v>
      </c>
      <c r="H4908" s="822" t="s">
        <v>329</v>
      </c>
      <c r="I4908" s="822" t="s">
        <v>3535</v>
      </c>
      <c r="J4908" s="822" t="s">
        <v>1343</v>
      </c>
      <c r="K4908" s="822" t="s">
        <v>1344</v>
      </c>
      <c r="L4908" s="825">
        <v>453.18</v>
      </c>
      <c r="M4908" s="825">
        <v>453.18</v>
      </c>
      <c r="N4908" s="822">
        <v>1</v>
      </c>
      <c r="O4908" s="826">
        <v>0.5</v>
      </c>
      <c r="P4908" s="825">
        <v>453.18</v>
      </c>
      <c r="Q4908" s="827">
        <v>1</v>
      </c>
      <c r="R4908" s="822">
        <v>1</v>
      </c>
      <c r="S4908" s="827">
        <v>1</v>
      </c>
      <c r="T4908" s="826">
        <v>0.5</v>
      </c>
      <c r="U4908" s="828">
        <v>1</v>
      </c>
    </row>
    <row r="4909" spans="1:21" ht="14.45" customHeight="1" x14ac:dyDescent="0.2">
      <c r="A4909" s="821">
        <v>21</v>
      </c>
      <c r="B4909" s="822" t="s">
        <v>3465</v>
      </c>
      <c r="C4909" s="822" t="s">
        <v>3475</v>
      </c>
      <c r="D4909" s="823" t="s">
        <v>6116</v>
      </c>
      <c r="E4909" s="824" t="s">
        <v>3529</v>
      </c>
      <c r="F4909" s="822" t="s">
        <v>3466</v>
      </c>
      <c r="G4909" s="822" t="s">
        <v>3563</v>
      </c>
      <c r="H4909" s="822" t="s">
        <v>329</v>
      </c>
      <c r="I4909" s="822" t="s">
        <v>3569</v>
      </c>
      <c r="J4909" s="822" t="s">
        <v>841</v>
      </c>
      <c r="K4909" s="822" t="s">
        <v>842</v>
      </c>
      <c r="L4909" s="825">
        <v>97.76</v>
      </c>
      <c r="M4909" s="825">
        <v>195.52</v>
      </c>
      <c r="N4909" s="822">
        <v>2</v>
      </c>
      <c r="O4909" s="826">
        <v>1</v>
      </c>
      <c r="P4909" s="825">
        <v>195.52</v>
      </c>
      <c r="Q4909" s="827">
        <v>1</v>
      </c>
      <c r="R4909" s="822">
        <v>2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21</v>
      </c>
      <c r="B4910" s="822" t="s">
        <v>3465</v>
      </c>
      <c r="C4910" s="822" t="s">
        <v>3475</v>
      </c>
      <c r="D4910" s="823" t="s">
        <v>6116</v>
      </c>
      <c r="E4910" s="824" t="s">
        <v>3529</v>
      </c>
      <c r="F4910" s="822" t="s">
        <v>3466</v>
      </c>
      <c r="G4910" s="822" t="s">
        <v>3570</v>
      </c>
      <c r="H4910" s="822" t="s">
        <v>329</v>
      </c>
      <c r="I4910" s="822" t="s">
        <v>3571</v>
      </c>
      <c r="J4910" s="822" t="s">
        <v>695</v>
      </c>
      <c r="K4910" s="822" t="s">
        <v>3572</v>
      </c>
      <c r="L4910" s="825">
        <v>127.91</v>
      </c>
      <c r="M4910" s="825">
        <v>639.54999999999995</v>
      </c>
      <c r="N4910" s="822">
        <v>5</v>
      </c>
      <c r="O4910" s="826">
        <v>3.5</v>
      </c>
      <c r="P4910" s="825">
        <v>511.64</v>
      </c>
      <c r="Q4910" s="827">
        <v>0.8</v>
      </c>
      <c r="R4910" s="822">
        <v>4</v>
      </c>
      <c r="S4910" s="827">
        <v>0.8</v>
      </c>
      <c r="T4910" s="826">
        <v>3</v>
      </c>
      <c r="U4910" s="828">
        <v>0.8571428571428571</v>
      </c>
    </row>
    <row r="4911" spans="1:21" ht="14.45" customHeight="1" x14ac:dyDescent="0.2">
      <c r="A4911" s="821">
        <v>21</v>
      </c>
      <c r="B4911" s="822" t="s">
        <v>3465</v>
      </c>
      <c r="C4911" s="822" t="s">
        <v>3475</v>
      </c>
      <c r="D4911" s="823" t="s">
        <v>6116</v>
      </c>
      <c r="E4911" s="824" t="s">
        <v>3529</v>
      </c>
      <c r="F4911" s="822" t="s">
        <v>3466</v>
      </c>
      <c r="G4911" s="822" t="s">
        <v>4006</v>
      </c>
      <c r="H4911" s="822" t="s">
        <v>662</v>
      </c>
      <c r="I4911" s="822" t="s">
        <v>2841</v>
      </c>
      <c r="J4911" s="822" t="s">
        <v>2842</v>
      </c>
      <c r="K4911" s="822" t="s">
        <v>2843</v>
      </c>
      <c r="L4911" s="825">
        <v>21.92</v>
      </c>
      <c r="M4911" s="825">
        <v>21.92</v>
      </c>
      <c r="N4911" s="822">
        <v>1</v>
      </c>
      <c r="O4911" s="826">
        <v>1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21</v>
      </c>
      <c r="B4912" s="822" t="s">
        <v>3465</v>
      </c>
      <c r="C4912" s="822" t="s">
        <v>3475</v>
      </c>
      <c r="D4912" s="823" t="s">
        <v>6116</v>
      </c>
      <c r="E4912" s="824" t="s">
        <v>3529</v>
      </c>
      <c r="F4912" s="822" t="s">
        <v>3466</v>
      </c>
      <c r="G4912" s="822" t="s">
        <v>4006</v>
      </c>
      <c r="H4912" s="822" t="s">
        <v>662</v>
      </c>
      <c r="I4912" s="822" t="s">
        <v>4713</v>
      </c>
      <c r="J4912" s="822" t="s">
        <v>4008</v>
      </c>
      <c r="K4912" s="822" t="s">
        <v>3532</v>
      </c>
      <c r="L4912" s="825">
        <v>87.67</v>
      </c>
      <c r="M4912" s="825">
        <v>87.67</v>
      </c>
      <c r="N4912" s="822">
        <v>1</v>
      </c>
      <c r="O4912" s="826">
        <v>0.5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21</v>
      </c>
      <c r="B4913" s="822" t="s">
        <v>3465</v>
      </c>
      <c r="C4913" s="822" t="s">
        <v>3475</v>
      </c>
      <c r="D4913" s="823" t="s">
        <v>6116</v>
      </c>
      <c r="E4913" s="824" t="s">
        <v>3529</v>
      </c>
      <c r="F4913" s="822" t="s">
        <v>3466</v>
      </c>
      <c r="G4913" s="822" t="s">
        <v>4010</v>
      </c>
      <c r="H4913" s="822" t="s">
        <v>329</v>
      </c>
      <c r="I4913" s="822" t="s">
        <v>4452</v>
      </c>
      <c r="J4913" s="822" t="s">
        <v>4451</v>
      </c>
      <c r="K4913" s="822" t="s">
        <v>4453</v>
      </c>
      <c r="L4913" s="825">
        <v>42.33</v>
      </c>
      <c r="M4913" s="825">
        <v>84.66</v>
      </c>
      <c r="N4913" s="822">
        <v>2</v>
      </c>
      <c r="O4913" s="826">
        <v>0.5</v>
      </c>
      <c r="P4913" s="825"/>
      <c r="Q4913" s="827">
        <v>0</v>
      </c>
      <c r="R4913" s="822"/>
      <c r="S4913" s="827">
        <v>0</v>
      </c>
      <c r="T4913" s="826"/>
      <c r="U4913" s="828">
        <v>0</v>
      </c>
    </row>
    <row r="4914" spans="1:21" ht="14.45" customHeight="1" x14ac:dyDescent="0.2">
      <c r="A4914" s="821">
        <v>21</v>
      </c>
      <c r="B4914" s="822" t="s">
        <v>3465</v>
      </c>
      <c r="C4914" s="822" t="s">
        <v>3475</v>
      </c>
      <c r="D4914" s="823" t="s">
        <v>6116</v>
      </c>
      <c r="E4914" s="824" t="s">
        <v>3529</v>
      </c>
      <c r="F4914" s="822" t="s">
        <v>3466</v>
      </c>
      <c r="G4914" s="822" t="s">
        <v>5742</v>
      </c>
      <c r="H4914" s="822" t="s">
        <v>329</v>
      </c>
      <c r="I4914" s="822" t="s">
        <v>5743</v>
      </c>
      <c r="J4914" s="822" t="s">
        <v>5744</v>
      </c>
      <c r="K4914" s="822" t="s">
        <v>5745</v>
      </c>
      <c r="L4914" s="825">
        <v>51.06</v>
      </c>
      <c r="M4914" s="825">
        <v>306.36</v>
      </c>
      <c r="N4914" s="822">
        <v>6</v>
      </c>
      <c r="O4914" s="826">
        <v>2</v>
      </c>
      <c r="P4914" s="825">
        <v>306.36</v>
      </c>
      <c r="Q4914" s="827">
        <v>1</v>
      </c>
      <c r="R4914" s="822">
        <v>6</v>
      </c>
      <c r="S4914" s="827">
        <v>1</v>
      </c>
      <c r="T4914" s="826">
        <v>2</v>
      </c>
      <c r="U4914" s="828">
        <v>1</v>
      </c>
    </row>
    <row r="4915" spans="1:21" ht="14.45" customHeight="1" x14ac:dyDescent="0.2">
      <c r="A4915" s="821">
        <v>21</v>
      </c>
      <c r="B4915" s="822" t="s">
        <v>3465</v>
      </c>
      <c r="C4915" s="822" t="s">
        <v>3475</v>
      </c>
      <c r="D4915" s="823" t="s">
        <v>6116</v>
      </c>
      <c r="E4915" s="824" t="s">
        <v>3529</v>
      </c>
      <c r="F4915" s="822" t="s">
        <v>3466</v>
      </c>
      <c r="G4915" s="822" t="s">
        <v>4044</v>
      </c>
      <c r="H4915" s="822" t="s">
        <v>329</v>
      </c>
      <c r="I4915" s="822" t="s">
        <v>4045</v>
      </c>
      <c r="J4915" s="822" t="s">
        <v>1197</v>
      </c>
      <c r="K4915" s="822" t="s">
        <v>4046</v>
      </c>
      <c r="L4915" s="825">
        <v>0</v>
      </c>
      <c r="M4915" s="825">
        <v>0</v>
      </c>
      <c r="N4915" s="822">
        <v>2</v>
      </c>
      <c r="O4915" s="826">
        <v>1</v>
      </c>
      <c r="P4915" s="825">
        <v>0</v>
      </c>
      <c r="Q4915" s="827"/>
      <c r="R4915" s="822">
        <v>2</v>
      </c>
      <c r="S4915" s="827">
        <v>1</v>
      </c>
      <c r="T4915" s="826">
        <v>1</v>
      </c>
      <c r="U4915" s="828">
        <v>1</v>
      </c>
    </row>
    <row r="4916" spans="1:21" ht="14.45" customHeight="1" x14ac:dyDescent="0.2">
      <c r="A4916" s="821">
        <v>21</v>
      </c>
      <c r="B4916" s="822" t="s">
        <v>3465</v>
      </c>
      <c r="C4916" s="822" t="s">
        <v>3475</v>
      </c>
      <c r="D4916" s="823" t="s">
        <v>6116</v>
      </c>
      <c r="E4916" s="824" t="s">
        <v>3529</v>
      </c>
      <c r="F4916" s="822" t="s">
        <v>3466</v>
      </c>
      <c r="G4916" s="822" t="s">
        <v>3578</v>
      </c>
      <c r="H4916" s="822" t="s">
        <v>662</v>
      </c>
      <c r="I4916" s="822" t="s">
        <v>3032</v>
      </c>
      <c r="J4916" s="822" t="s">
        <v>1338</v>
      </c>
      <c r="K4916" s="822" t="s">
        <v>1340</v>
      </c>
      <c r="L4916" s="825">
        <v>0</v>
      </c>
      <c r="M4916" s="825">
        <v>0</v>
      </c>
      <c r="N4916" s="822">
        <v>5</v>
      </c>
      <c r="O4916" s="826">
        <v>3</v>
      </c>
      <c r="P4916" s="825">
        <v>0</v>
      </c>
      <c r="Q4916" s="827"/>
      <c r="R4916" s="822">
        <v>1</v>
      </c>
      <c r="S4916" s="827">
        <v>0.2</v>
      </c>
      <c r="T4916" s="826">
        <v>1</v>
      </c>
      <c r="U4916" s="828">
        <v>0.33333333333333331</v>
      </c>
    </row>
    <row r="4917" spans="1:21" ht="14.45" customHeight="1" x14ac:dyDescent="0.2">
      <c r="A4917" s="821">
        <v>21</v>
      </c>
      <c r="B4917" s="822" t="s">
        <v>3465</v>
      </c>
      <c r="C4917" s="822" t="s">
        <v>3475</v>
      </c>
      <c r="D4917" s="823" t="s">
        <v>6116</v>
      </c>
      <c r="E4917" s="824" t="s">
        <v>3529</v>
      </c>
      <c r="F4917" s="822" t="s">
        <v>3466</v>
      </c>
      <c r="G4917" s="822" t="s">
        <v>4050</v>
      </c>
      <c r="H4917" s="822" t="s">
        <v>329</v>
      </c>
      <c r="I4917" s="822" t="s">
        <v>4053</v>
      </c>
      <c r="J4917" s="822" t="s">
        <v>1601</v>
      </c>
      <c r="K4917" s="822" t="s">
        <v>4054</v>
      </c>
      <c r="L4917" s="825">
        <v>33.85</v>
      </c>
      <c r="M4917" s="825">
        <v>33.85</v>
      </c>
      <c r="N4917" s="822">
        <v>1</v>
      </c>
      <c r="O4917" s="826">
        <v>0.5</v>
      </c>
      <c r="P4917" s="825">
        <v>33.85</v>
      </c>
      <c r="Q4917" s="827">
        <v>1</v>
      </c>
      <c r="R4917" s="822">
        <v>1</v>
      </c>
      <c r="S4917" s="827">
        <v>1</v>
      </c>
      <c r="T4917" s="826">
        <v>0.5</v>
      </c>
      <c r="U4917" s="828">
        <v>1</v>
      </c>
    </row>
    <row r="4918" spans="1:21" ht="14.45" customHeight="1" x14ac:dyDescent="0.2">
      <c r="A4918" s="821">
        <v>21</v>
      </c>
      <c r="B4918" s="822" t="s">
        <v>3465</v>
      </c>
      <c r="C4918" s="822" t="s">
        <v>3475</v>
      </c>
      <c r="D4918" s="823" t="s">
        <v>6116</v>
      </c>
      <c r="E4918" s="824" t="s">
        <v>3529</v>
      </c>
      <c r="F4918" s="822" t="s">
        <v>3466</v>
      </c>
      <c r="G4918" s="822" t="s">
        <v>6101</v>
      </c>
      <c r="H4918" s="822" t="s">
        <v>329</v>
      </c>
      <c r="I4918" s="822" t="s">
        <v>6102</v>
      </c>
      <c r="J4918" s="822" t="s">
        <v>6103</v>
      </c>
      <c r="K4918" s="822" t="s">
        <v>6104</v>
      </c>
      <c r="L4918" s="825">
        <v>0</v>
      </c>
      <c r="M4918" s="825">
        <v>0</v>
      </c>
      <c r="N4918" s="822">
        <v>3</v>
      </c>
      <c r="O4918" s="826">
        <v>1</v>
      </c>
      <c r="P4918" s="825"/>
      <c r="Q4918" s="827"/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21</v>
      </c>
      <c r="B4919" s="822" t="s">
        <v>3465</v>
      </c>
      <c r="C4919" s="822" t="s">
        <v>3475</v>
      </c>
      <c r="D4919" s="823" t="s">
        <v>6116</v>
      </c>
      <c r="E4919" s="824" t="s">
        <v>3529</v>
      </c>
      <c r="F4919" s="822" t="s">
        <v>3466</v>
      </c>
      <c r="G4919" s="822" t="s">
        <v>3573</v>
      </c>
      <c r="H4919" s="822" t="s">
        <v>329</v>
      </c>
      <c r="I4919" s="822" t="s">
        <v>4103</v>
      </c>
      <c r="J4919" s="822" t="s">
        <v>1548</v>
      </c>
      <c r="K4919" s="822" t="s">
        <v>4094</v>
      </c>
      <c r="L4919" s="825">
        <v>33.4</v>
      </c>
      <c r="M4919" s="825">
        <v>33.4</v>
      </c>
      <c r="N4919" s="822">
        <v>1</v>
      </c>
      <c r="O4919" s="826">
        <v>1</v>
      </c>
      <c r="P4919" s="825">
        <v>33.4</v>
      </c>
      <c r="Q4919" s="827">
        <v>1</v>
      </c>
      <c r="R4919" s="822">
        <v>1</v>
      </c>
      <c r="S4919" s="827">
        <v>1</v>
      </c>
      <c r="T4919" s="826">
        <v>1</v>
      </c>
      <c r="U4919" s="828">
        <v>1</v>
      </c>
    </row>
    <row r="4920" spans="1:21" ht="14.45" customHeight="1" x14ac:dyDescent="0.2">
      <c r="A4920" s="821">
        <v>21</v>
      </c>
      <c r="B4920" s="822" t="s">
        <v>3465</v>
      </c>
      <c r="C4920" s="822" t="s">
        <v>3475</v>
      </c>
      <c r="D4920" s="823" t="s">
        <v>6116</v>
      </c>
      <c r="E4920" s="824" t="s">
        <v>3529</v>
      </c>
      <c r="F4920" s="822" t="s">
        <v>3466</v>
      </c>
      <c r="G4920" s="822" t="s">
        <v>4126</v>
      </c>
      <c r="H4920" s="822" t="s">
        <v>662</v>
      </c>
      <c r="I4920" s="822" t="s">
        <v>3086</v>
      </c>
      <c r="J4920" s="822" t="s">
        <v>1635</v>
      </c>
      <c r="K4920" s="822" t="s">
        <v>3087</v>
      </c>
      <c r="L4920" s="825">
        <v>0</v>
      </c>
      <c r="M4920" s="825">
        <v>0</v>
      </c>
      <c r="N4920" s="822">
        <v>1</v>
      </c>
      <c r="O4920" s="826">
        <v>0.5</v>
      </c>
      <c r="P4920" s="825">
        <v>0</v>
      </c>
      <c r="Q4920" s="827"/>
      <c r="R4920" s="822">
        <v>1</v>
      </c>
      <c r="S4920" s="827">
        <v>1</v>
      </c>
      <c r="T4920" s="826">
        <v>0.5</v>
      </c>
      <c r="U4920" s="828">
        <v>1</v>
      </c>
    </row>
    <row r="4921" spans="1:21" ht="14.45" customHeight="1" x14ac:dyDescent="0.2">
      <c r="A4921" s="821">
        <v>21</v>
      </c>
      <c r="B4921" s="822" t="s">
        <v>3465</v>
      </c>
      <c r="C4921" s="822" t="s">
        <v>3475</v>
      </c>
      <c r="D4921" s="823" t="s">
        <v>6116</v>
      </c>
      <c r="E4921" s="824" t="s">
        <v>3529</v>
      </c>
      <c r="F4921" s="822" t="s">
        <v>3466</v>
      </c>
      <c r="G4921" s="822" t="s">
        <v>5772</v>
      </c>
      <c r="H4921" s="822" t="s">
        <v>329</v>
      </c>
      <c r="I4921" s="822" t="s">
        <v>5773</v>
      </c>
      <c r="J4921" s="822" t="s">
        <v>5774</v>
      </c>
      <c r="K4921" s="822" t="s">
        <v>5775</v>
      </c>
      <c r="L4921" s="825">
        <v>485.19</v>
      </c>
      <c r="M4921" s="825">
        <v>1455.57</v>
      </c>
      <c r="N4921" s="822">
        <v>3</v>
      </c>
      <c r="O4921" s="826">
        <v>0.5</v>
      </c>
      <c r="P4921" s="825"/>
      <c r="Q4921" s="827">
        <v>0</v>
      </c>
      <c r="R4921" s="822"/>
      <c r="S4921" s="827">
        <v>0</v>
      </c>
      <c r="T4921" s="826"/>
      <c r="U4921" s="828">
        <v>0</v>
      </c>
    </row>
    <row r="4922" spans="1:21" ht="14.45" customHeight="1" x14ac:dyDescent="0.2">
      <c r="A4922" s="821">
        <v>21</v>
      </c>
      <c r="B4922" s="822" t="s">
        <v>3465</v>
      </c>
      <c r="C4922" s="822" t="s">
        <v>3475</v>
      </c>
      <c r="D4922" s="823" t="s">
        <v>6116</v>
      </c>
      <c r="E4922" s="824" t="s">
        <v>3529</v>
      </c>
      <c r="F4922" s="822" t="s">
        <v>3466</v>
      </c>
      <c r="G4922" s="822" t="s">
        <v>3561</v>
      </c>
      <c r="H4922" s="822" t="s">
        <v>329</v>
      </c>
      <c r="I4922" s="822" t="s">
        <v>4159</v>
      </c>
      <c r="J4922" s="822" t="s">
        <v>4157</v>
      </c>
      <c r="K4922" s="822" t="s">
        <v>4160</v>
      </c>
      <c r="L4922" s="825">
        <v>299.83999999999997</v>
      </c>
      <c r="M4922" s="825">
        <v>1199.3599999999999</v>
      </c>
      <c r="N4922" s="822">
        <v>4</v>
      </c>
      <c r="O4922" s="826">
        <v>4</v>
      </c>
      <c r="P4922" s="825">
        <v>899.52</v>
      </c>
      <c r="Q4922" s="827">
        <v>0.75</v>
      </c>
      <c r="R4922" s="822">
        <v>3</v>
      </c>
      <c r="S4922" s="827">
        <v>0.75</v>
      </c>
      <c r="T4922" s="826">
        <v>3</v>
      </c>
      <c r="U4922" s="828">
        <v>0.75</v>
      </c>
    </row>
    <row r="4923" spans="1:21" ht="14.45" customHeight="1" x14ac:dyDescent="0.2">
      <c r="A4923" s="821">
        <v>21</v>
      </c>
      <c r="B4923" s="822" t="s">
        <v>3465</v>
      </c>
      <c r="C4923" s="822" t="s">
        <v>3475</v>
      </c>
      <c r="D4923" s="823" t="s">
        <v>6116</v>
      </c>
      <c r="E4923" s="824" t="s">
        <v>3529</v>
      </c>
      <c r="F4923" s="822" t="s">
        <v>3466</v>
      </c>
      <c r="G4923" s="822" t="s">
        <v>3561</v>
      </c>
      <c r="H4923" s="822" t="s">
        <v>329</v>
      </c>
      <c r="I4923" s="822" t="s">
        <v>3562</v>
      </c>
      <c r="J4923" s="822" t="s">
        <v>1624</v>
      </c>
      <c r="K4923" s="822" t="s">
        <v>1626</v>
      </c>
      <c r="L4923" s="825">
        <v>50.32</v>
      </c>
      <c r="M4923" s="825">
        <v>402.56000000000006</v>
      </c>
      <c r="N4923" s="822">
        <v>8</v>
      </c>
      <c r="O4923" s="826">
        <v>3</v>
      </c>
      <c r="P4923" s="825">
        <v>251.60000000000002</v>
      </c>
      <c r="Q4923" s="827">
        <v>0.625</v>
      </c>
      <c r="R4923" s="822">
        <v>5</v>
      </c>
      <c r="S4923" s="827">
        <v>0.625</v>
      </c>
      <c r="T4923" s="826">
        <v>1.5</v>
      </c>
      <c r="U4923" s="828">
        <v>0.5</v>
      </c>
    </row>
    <row r="4924" spans="1:21" ht="14.45" customHeight="1" x14ac:dyDescent="0.2">
      <c r="A4924" s="821">
        <v>21</v>
      </c>
      <c r="B4924" s="822" t="s">
        <v>3465</v>
      </c>
      <c r="C4924" s="822" t="s">
        <v>3475</v>
      </c>
      <c r="D4924" s="823" t="s">
        <v>6116</v>
      </c>
      <c r="E4924" s="824" t="s">
        <v>3529</v>
      </c>
      <c r="F4924" s="822" t="s">
        <v>3466</v>
      </c>
      <c r="G4924" s="822" t="s">
        <v>3561</v>
      </c>
      <c r="H4924" s="822" t="s">
        <v>329</v>
      </c>
      <c r="I4924" s="822" t="s">
        <v>4521</v>
      </c>
      <c r="J4924" s="822" t="s">
        <v>4522</v>
      </c>
      <c r="K4924" s="822" t="s">
        <v>4523</v>
      </c>
      <c r="L4924" s="825">
        <v>99.94</v>
      </c>
      <c r="M4924" s="825">
        <v>299.82</v>
      </c>
      <c r="N4924" s="822">
        <v>3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21</v>
      </c>
      <c r="B4925" s="822" t="s">
        <v>3465</v>
      </c>
      <c r="C4925" s="822" t="s">
        <v>3475</v>
      </c>
      <c r="D4925" s="823" t="s">
        <v>6116</v>
      </c>
      <c r="E4925" s="824" t="s">
        <v>3529</v>
      </c>
      <c r="F4925" s="822" t="s">
        <v>3466</v>
      </c>
      <c r="G4925" s="822" t="s">
        <v>6105</v>
      </c>
      <c r="H4925" s="822" t="s">
        <v>329</v>
      </c>
      <c r="I4925" s="822" t="s">
        <v>6106</v>
      </c>
      <c r="J4925" s="822" t="s">
        <v>6107</v>
      </c>
      <c r="K4925" s="822" t="s">
        <v>6108</v>
      </c>
      <c r="L4925" s="825">
        <v>0</v>
      </c>
      <c r="M4925" s="825">
        <v>0</v>
      </c>
      <c r="N4925" s="822">
        <v>2</v>
      </c>
      <c r="O4925" s="826">
        <v>0.5</v>
      </c>
      <c r="P4925" s="825"/>
      <c r="Q4925" s="827"/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21</v>
      </c>
      <c r="B4926" s="822" t="s">
        <v>3465</v>
      </c>
      <c r="C4926" s="822" t="s">
        <v>3475</v>
      </c>
      <c r="D4926" s="823" t="s">
        <v>6116</v>
      </c>
      <c r="E4926" s="824" t="s">
        <v>3529</v>
      </c>
      <c r="F4926" s="822" t="s">
        <v>3466</v>
      </c>
      <c r="G4926" s="822" t="s">
        <v>3549</v>
      </c>
      <c r="H4926" s="822" t="s">
        <v>662</v>
      </c>
      <c r="I4926" s="822" t="s">
        <v>2852</v>
      </c>
      <c r="J4926" s="822" t="s">
        <v>2848</v>
      </c>
      <c r="K4926" s="822" t="s">
        <v>2853</v>
      </c>
      <c r="L4926" s="825">
        <v>84.18</v>
      </c>
      <c r="M4926" s="825">
        <v>84.18</v>
      </c>
      <c r="N4926" s="822">
        <v>1</v>
      </c>
      <c r="O4926" s="826">
        <v>0.5</v>
      </c>
      <c r="P4926" s="825">
        <v>84.18</v>
      </c>
      <c r="Q4926" s="827">
        <v>1</v>
      </c>
      <c r="R4926" s="822">
        <v>1</v>
      </c>
      <c r="S4926" s="827">
        <v>1</v>
      </c>
      <c r="T4926" s="826">
        <v>0.5</v>
      </c>
      <c r="U4926" s="828">
        <v>1</v>
      </c>
    </row>
    <row r="4927" spans="1:21" ht="14.45" customHeight="1" x14ac:dyDescent="0.2">
      <c r="A4927" s="821">
        <v>21</v>
      </c>
      <c r="B4927" s="822" t="s">
        <v>3465</v>
      </c>
      <c r="C4927" s="822" t="s">
        <v>3475</v>
      </c>
      <c r="D4927" s="823" t="s">
        <v>6116</v>
      </c>
      <c r="E4927" s="824" t="s">
        <v>3529</v>
      </c>
      <c r="F4927" s="822" t="s">
        <v>3466</v>
      </c>
      <c r="G4927" s="822" t="s">
        <v>3549</v>
      </c>
      <c r="H4927" s="822" t="s">
        <v>662</v>
      </c>
      <c r="I4927" s="822" t="s">
        <v>3245</v>
      </c>
      <c r="J4927" s="822" t="s">
        <v>1925</v>
      </c>
      <c r="K4927" s="822" t="s">
        <v>1926</v>
      </c>
      <c r="L4927" s="825">
        <v>84.18</v>
      </c>
      <c r="M4927" s="825">
        <v>84.18</v>
      </c>
      <c r="N4927" s="822">
        <v>1</v>
      </c>
      <c r="O4927" s="826">
        <v>0.5</v>
      </c>
      <c r="P4927" s="825">
        <v>84.18</v>
      </c>
      <c r="Q4927" s="827">
        <v>1</v>
      </c>
      <c r="R4927" s="822">
        <v>1</v>
      </c>
      <c r="S4927" s="827">
        <v>1</v>
      </c>
      <c r="T4927" s="826">
        <v>0.5</v>
      </c>
      <c r="U4927" s="828">
        <v>1</v>
      </c>
    </row>
    <row r="4928" spans="1:21" ht="14.45" customHeight="1" x14ac:dyDescent="0.2">
      <c r="A4928" s="821">
        <v>21</v>
      </c>
      <c r="B4928" s="822" t="s">
        <v>3465</v>
      </c>
      <c r="C4928" s="822" t="s">
        <v>3475</v>
      </c>
      <c r="D4928" s="823" t="s">
        <v>6116</v>
      </c>
      <c r="E4928" s="824" t="s">
        <v>3529</v>
      </c>
      <c r="F4928" s="822" t="s">
        <v>3466</v>
      </c>
      <c r="G4928" s="822" t="s">
        <v>5557</v>
      </c>
      <c r="H4928" s="822" t="s">
        <v>329</v>
      </c>
      <c r="I4928" s="822" t="s">
        <v>6109</v>
      </c>
      <c r="J4928" s="822" t="s">
        <v>6110</v>
      </c>
      <c r="K4928" s="822" t="s">
        <v>6111</v>
      </c>
      <c r="L4928" s="825">
        <v>0</v>
      </c>
      <c r="M4928" s="825">
        <v>0</v>
      </c>
      <c r="N4928" s="822">
        <v>1</v>
      </c>
      <c r="O4928" s="826">
        <v>0.5</v>
      </c>
      <c r="P4928" s="825">
        <v>0</v>
      </c>
      <c r="Q4928" s="827"/>
      <c r="R4928" s="822">
        <v>1</v>
      </c>
      <c r="S4928" s="827">
        <v>1</v>
      </c>
      <c r="T4928" s="826">
        <v>0.5</v>
      </c>
      <c r="U4928" s="828">
        <v>1</v>
      </c>
    </row>
    <row r="4929" spans="1:21" ht="14.45" customHeight="1" x14ac:dyDescent="0.2">
      <c r="A4929" s="821">
        <v>21</v>
      </c>
      <c r="B4929" s="822" t="s">
        <v>3465</v>
      </c>
      <c r="C4929" s="822" t="s">
        <v>3475</v>
      </c>
      <c r="D4929" s="823" t="s">
        <v>6116</v>
      </c>
      <c r="E4929" s="824" t="s">
        <v>3529</v>
      </c>
      <c r="F4929" s="822" t="s">
        <v>3466</v>
      </c>
      <c r="G4929" s="822" t="s">
        <v>3552</v>
      </c>
      <c r="H4929" s="822" t="s">
        <v>329</v>
      </c>
      <c r="I4929" s="822" t="s">
        <v>4201</v>
      </c>
      <c r="J4929" s="822" t="s">
        <v>2232</v>
      </c>
      <c r="K4929" s="822" t="s">
        <v>2233</v>
      </c>
      <c r="L4929" s="825">
        <v>233.96</v>
      </c>
      <c r="M4929" s="825">
        <v>467.92</v>
      </c>
      <c r="N4929" s="822">
        <v>2</v>
      </c>
      <c r="O4929" s="826">
        <v>1</v>
      </c>
      <c r="P4929" s="825">
        <v>467.92</v>
      </c>
      <c r="Q4929" s="827">
        <v>1</v>
      </c>
      <c r="R4929" s="822">
        <v>2</v>
      </c>
      <c r="S4929" s="827">
        <v>1</v>
      </c>
      <c r="T4929" s="826">
        <v>1</v>
      </c>
      <c r="U4929" s="828">
        <v>1</v>
      </c>
    </row>
    <row r="4930" spans="1:21" ht="14.45" customHeight="1" x14ac:dyDescent="0.2">
      <c r="A4930" s="821">
        <v>21</v>
      </c>
      <c r="B4930" s="822" t="s">
        <v>3465</v>
      </c>
      <c r="C4930" s="822" t="s">
        <v>3475</v>
      </c>
      <c r="D4930" s="823" t="s">
        <v>6116</v>
      </c>
      <c r="E4930" s="824" t="s">
        <v>3529</v>
      </c>
      <c r="F4930" s="822" t="s">
        <v>3466</v>
      </c>
      <c r="G4930" s="822" t="s">
        <v>4205</v>
      </c>
      <c r="H4930" s="822" t="s">
        <v>329</v>
      </c>
      <c r="I4930" s="822" t="s">
        <v>4535</v>
      </c>
      <c r="J4930" s="822" t="s">
        <v>1290</v>
      </c>
      <c r="K4930" s="822" t="s">
        <v>3785</v>
      </c>
      <c r="L4930" s="825">
        <v>1933.92</v>
      </c>
      <c r="M4930" s="825">
        <v>1933.92</v>
      </c>
      <c r="N4930" s="822">
        <v>1</v>
      </c>
      <c r="O4930" s="826">
        <v>0.5</v>
      </c>
      <c r="P4930" s="825">
        <v>1933.92</v>
      </c>
      <c r="Q4930" s="827">
        <v>1</v>
      </c>
      <c r="R4930" s="822">
        <v>1</v>
      </c>
      <c r="S4930" s="827">
        <v>1</v>
      </c>
      <c r="T4930" s="826">
        <v>0.5</v>
      </c>
      <c r="U4930" s="828">
        <v>1</v>
      </c>
    </row>
    <row r="4931" spans="1:21" ht="14.45" customHeight="1" x14ac:dyDescent="0.2">
      <c r="A4931" s="821">
        <v>21</v>
      </c>
      <c r="B4931" s="822" t="s">
        <v>3465</v>
      </c>
      <c r="C4931" s="822" t="s">
        <v>3475</v>
      </c>
      <c r="D4931" s="823" t="s">
        <v>6116</v>
      </c>
      <c r="E4931" s="824" t="s">
        <v>3529</v>
      </c>
      <c r="F4931" s="822" t="s">
        <v>3466</v>
      </c>
      <c r="G4931" s="822" t="s">
        <v>4205</v>
      </c>
      <c r="H4931" s="822" t="s">
        <v>329</v>
      </c>
      <c r="I4931" s="822" t="s">
        <v>5464</v>
      </c>
      <c r="J4931" s="822" t="s">
        <v>1290</v>
      </c>
      <c r="K4931" s="822" t="s">
        <v>5465</v>
      </c>
      <c r="L4931" s="825">
        <v>5801.76</v>
      </c>
      <c r="M4931" s="825">
        <v>11603.52</v>
      </c>
      <c r="N4931" s="822">
        <v>2</v>
      </c>
      <c r="O4931" s="826">
        <v>1</v>
      </c>
      <c r="P4931" s="825">
        <v>11603.52</v>
      </c>
      <c r="Q4931" s="827">
        <v>1</v>
      </c>
      <c r="R4931" s="822">
        <v>2</v>
      </c>
      <c r="S4931" s="827">
        <v>1</v>
      </c>
      <c r="T4931" s="826">
        <v>1</v>
      </c>
      <c r="U4931" s="828">
        <v>1</v>
      </c>
    </row>
    <row r="4932" spans="1:21" ht="14.45" customHeight="1" thickBot="1" x14ac:dyDescent="0.25">
      <c r="A4932" s="813">
        <v>21</v>
      </c>
      <c r="B4932" s="814" t="s">
        <v>3465</v>
      </c>
      <c r="C4932" s="814" t="s">
        <v>3475</v>
      </c>
      <c r="D4932" s="815" t="s">
        <v>6116</v>
      </c>
      <c r="E4932" s="816" t="s">
        <v>3529</v>
      </c>
      <c r="F4932" s="814" t="s">
        <v>3467</v>
      </c>
      <c r="G4932" s="814" t="s">
        <v>3555</v>
      </c>
      <c r="H4932" s="814" t="s">
        <v>329</v>
      </c>
      <c r="I4932" s="814" t="s">
        <v>5381</v>
      </c>
      <c r="J4932" s="814" t="s">
        <v>3557</v>
      </c>
      <c r="K4932" s="814"/>
      <c r="L4932" s="817">
        <v>0</v>
      </c>
      <c r="M4932" s="817">
        <v>0</v>
      </c>
      <c r="N4932" s="814">
        <v>2</v>
      </c>
      <c r="O4932" s="818">
        <v>2</v>
      </c>
      <c r="P4932" s="817"/>
      <c r="Q4932" s="819"/>
      <c r="R4932" s="814"/>
      <c r="S4932" s="819">
        <v>0</v>
      </c>
      <c r="T4932" s="818"/>
      <c r="U4932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4751468-9FEB-44EF-B64F-23DA52856B9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6118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3489</v>
      </c>
      <c r="B5" s="225">
        <v>249550.64999999997</v>
      </c>
      <c r="C5" s="812">
        <v>0.11556192677549527</v>
      </c>
      <c r="D5" s="225">
        <v>1909903.2200000004</v>
      </c>
      <c r="E5" s="812">
        <v>0.88443807322450463</v>
      </c>
      <c r="F5" s="830">
        <v>2159453.8700000006</v>
      </c>
    </row>
    <row r="6" spans="1:6" ht="14.45" customHeight="1" x14ac:dyDescent="0.2">
      <c r="A6" s="836" t="s">
        <v>3496</v>
      </c>
      <c r="B6" s="831">
        <v>89998.39999999998</v>
      </c>
      <c r="C6" s="827">
        <v>6.3074734495676063E-2</v>
      </c>
      <c r="D6" s="831">
        <v>1336855.0099999995</v>
      </c>
      <c r="E6" s="827">
        <v>0.93692526550432398</v>
      </c>
      <c r="F6" s="832">
        <v>1426853.4099999995</v>
      </c>
    </row>
    <row r="7" spans="1:6" ht="14.45" customHeight="1" x14ac:dyDescent="0.2">
      <c r="A7" s="836" t="s">
        <v>3486</v>
      </c>
      <c r="B7" s="831">
        <v>78162.429999999964</v>
      </c>
      <c r="C7" s="827">
        <v>4.2424736021969868E-2</v>
      </c>
      <c r="D7" s="831">
        <v>1764216.2699999989</v>
      </c>
      <c r="E7" s="827">
        <v>0.95757526397803017</v>
      </c>
      <c r="F7" s="832">
        <v>1842378.6999999988</v>
      </c>
    </row>
    <row r="8" spans="1:6" ht="14.45" customHeight="1" x14ac:dyDescent="0.2">
      <c r="A8" s="836" t="s">
        <v>3522</v>
      </c>
      <c r="B8" s="831">
        <v>71115.709999999963</v>
      </c>
      <c r="C8" s="827">
        <v>7.4800614937694007E-2</v>
      </c>
      <c r="D8" s="831">
        <v>879621.26000000036</v>
      </c>
      <c r="E8" s="827">
        <v>0.92519938506230603</v>
      </c>
      <c r="F8" s="832">
        <v>950736.97000000032</v>
      </c>
    </row>
    <row r="9" spans="1:6" ht="14.45" customHeight="1" x14ac:dyDescent="0.2">
      <c r="A9" s="836" t="s">
        <v>3498</v>
      </c>
      <c r="B9" s="831">
        <v>45129.55</v>
      </c>
      <c r="C9" s="827">
        <v>0.21138771446195387</v>
      </c>
      <c r="D9" s="831">
        <v>168362.28</v>
      </c>
      <c r="E9" s="827">
        <v>0.78861228553804608</v>
      </c>
      <c r="F9" s="832">
        <v>213491.83000000002</v>
      </c>
    </row>
    <row r="10" spans="1:6" ht="14.45" customHeight="1" x14ac:dyDescent="0.2">
      <c r="A10" s="836" t="s">
        <v>3513</v>
      </c>
      <c r="B10" s="831">
        <v>25121.100000000006</v>
      </c>
      <c r="C10" s="827">
        <v>0.69055672048301664</v>
      </c>
      <c r="D10" s="831">
        <v>11256.94</v>
      </c>
      <c r="E10" s="827">
        <v>0.30944327951698325</v>
      </c>
      <c r="F10" s="832">
        <v>36378.040000000008</v>
      </c>
    </row>
    <row r="11" spans="1:6" ht="14.45" customHeight="1" x14ac:dyDescent="0.2">
      <c r="A11" s="836" t="s">
        <v>3524</v>
      </c>
      <c r="B11" s="831">
        <v>22056.399999999998</v>
      </c>
      <c r="C11" s="827">
        <v>0.17110436649555505</v>
      </c>
      <c r="D11" s="831">
        <v>106849.72</v>
      </c>
      <c r="E11" s="827">
        <v>0.82889563350444495</v>
      </c>
      <c r="F11" s="832">
        <v>128906.12</v>
      </c>
    </row>
    <row r="12" spans="1:6" ht="14.45" customHeight="1" x14ac:dyDescent="0.2">
      <c r="A12" s="836" t="s">
        <v>3521</v>
      </c>
      <c r="B12" s="831">
        <v>18410.089999999997</v>
      </c>
      <c r="C12" s="827">
        <v>5.1514483431878644E-2</v>
      </c>
      <c r="D12" s="831">
        <v>338966.88000000006</v>
      </c>
      <c r="E12" s="827">
        <v>0.9484855165681213</v>
      </c>
      <c r="F12" s="832">
        <v>357376.97000000009</v>
      </c>
    </row>
    <row r="13" spans="1:6" ht="14.45" customHeight="1" x14ac:dyDescent="0.2">
      <c r="A13" s="836" t="s">
        <v>3494</v>
      </c>
      <c r="B13" s="831">
        <v>16152.4</v>
      </c>
      <c r="C13" s="827">
        <v>2.4381044062770352E-2</v>
      </c>
      <c r="D13" s="831">
        <v>646345.88999999955</v>
      </c>
      <c r="E13" s="827">
        <v>0.97561895593722958</v>
      </c>
      <c r="F13" s="832">
        <v>662498.28999999957</v>
      </c>
    </row>
    <row r="14" spans="1:6" ht="14.45" customHeight="1" x14ac:dyDescent="0.2">
      <c r="A14" s="836" t="s">
        <v>3507</v>
      </c>
      <c r="B14" s="831">
        <v>15287.91</v>
      </c>
      <c r="C14" s="827">
        <v>1.9799436792846396E-2</v>
      </c>
      <c r="D14" s="831">
        <v>756850.71999999951</v>
      </c>
      <c r="E14" s="827">
        <v>0.98020056320715354</v>
      </c>
      <c r="F14" s="832">
        <v>772138.62999999954</v>
      </c>
    </row>
    <row r="15" spans="1:6" ht="14.45" customHeight="1" x14ac:dyDescent="0.2">
      <c r="A15" s="836" t="s">
        <v>3493</v>
      </c>
      <c r="B15" s="831">
        <v>14766.519999999999</v>
      </c>
      <c r="C15" s="827">
        <v>1</v>
      </c>
      <c r="D15" s="831">
        <v>0</v>
      </c>
      <c r="E15" s="827">
        <v>0</v>
      </c>
      <c r="F15" s="832">
        <v>14766.519999999999</v>
      </c>
    </row>
    <row r="16" spans="1:6" ht="14.45" customHeight="1" x14ac:dyDescent="0.2">
      <c r="A16" s="836" t="s">
        <v>3510</v>
      </c>
      <c r="B16" s="831">
        <v>12145.28</v>
      </c>
      <c r="C16" s="827">
        <v>7.7095492229880297E-2</v>
      </c>
      <c r="D16" s="831">
        <v>145390.26000000004</v>
      </c>
      <c r="E16" s="827">
        <v>0.92290450777011968</v>
      </c>
      <c r="F16" s="832">
        <v>157535.54000000004</v>
      </c>
    </row>
    <row r="17" spans="1:6" ht="14.45" customHeight="1" x14ac:dyDescent="0.2">
      <c r="A17" s="836" t="s">
        <v>3529</v>
      </c>
      <c r="B17" s="831">
        <v>9370.73</v>
      </c>
      <c r="C17" s="827">
        <v>1.2648201551004925E-2</v>
      </c>
      <c r="D17" s="831">
        <v>731503.77000000014</v>
      </c>
      <c r="E17" s="827">
        <v>0.98735179844899512</v>
      </c>
      <c r="F17" s="832">
        <v>740874.50000000012</v>
      </c>
    </row>
    <row r="18" spans="1:6" ht="14.45" customHeight="1" x14ac:dyDescent="0.2">
      <c r="A18" s="836" t="s">
        <v>3482</v>
      </c>
      <c r="B18" s="831">
        <v>8815.09</v>
      </c>
      <c r="C18" s="827">
        <v>2.4547152133369408E-2</v>
      </c>
      <c r="D18" s="831">
        <v>350293.36999999988</v>
      </c>
      <c r="E18" s="827">
        <v>0.97545284786663056</v>
      </c>
      <c r="F18" s="832">
        <v>359108.4599999999</v>
      </c>
    </row>
    <row r="19" spans="1:6" ht="14.45" customHeight="1" x14ac:dyDescent="0.2">
      <c r="A19" s="836" t="s">
        <v>3500</v>
      </c>
      <c r="B19" s="831">
        <v>7389.1</v>
      </c>
      <c r="C19" s="827">
        <v>8.5803044372509511E-3</v>
      </c>
      <c r="D19" s="831">
        <v>853780.80999999982</v>
      </c>
      <c r="E19" s="827">
        <v>0.99141969556274911</v>
      </c>
      <c r="F19" s="832">
        <v>861169.9099999998</v>
      </c>
    </row>
    <row r="20" spans="1:6" ht="14.45" customHeight="1" x14ac:dyDescent="0.2">
      <c r="A20" s="836" t="s">
        <v>3526</v>
      </c>
      <c r="B20" s="831">
        <v>5238.6499999999996</v>
      </c>
      <c r="C20" s="827">
        <v>2.2981597389323191E-3</v>
      </c>
      <c r="D20" s="831">
        <v>2274259.1199999982</v>
      </c>
      <c r="E20" s="827">
        <v>0.99770184026106767</v>
      </c>
      <c r="F20" s="832">
        <v>2279497.7699999982</v>
      </c>
    </row>
    <row r="21" spans="1:6" ht="14.45" customHeight="1" x14ac:dyDescent="0.2">
      <c r="A21" s="836" t="s">
        <v>3504</v>
      </c>
      <c r="B21" s="831">
        <v>5057.01</v>
      </c>
      <c r="C21" s="827">
        <v>1.7920831190391947E-2</v>
      </c>
      <c r="D21" s="831">
        <v>277129.12000000017</v>
      </c>
      <c r="E21" s="827">
        <v>0.98207916880960799</v>
      </c>
      <c r="F21" s="832">
        <v>282186.13000000018</v>
      </c>
    </row>
    <row r="22" spans="1:6" ht="14.45" customHeight="1" x14ac:dyDescent="0.2">
      <c r="A22" s="836" t="s">
        <v>3509</v>
      </c>
      <c r="B22" s="831">
        <v>4767.4300000000012</v>
      </c>
      <c r="C22" s="827">
        <v>2.064462672992496E-2</v>
      </c>
      <c r="D22" s="831">
        <v>226160.94</v>
      </c>
      <c r="E22" s="827">
        <v>0.97935537327007505</v>
      </c>
      <c r="F22" s="832">
        <v>230928.37</v>
      </c>
    </row>
    <row r="23" spans="1:6" ht="14.45" customHeight="1" x14ac:dyDescent="0.2">
      <c r="A23" s="836" t="s">
        <v>3503</v>
      </c>
      <c r="B23" s="831">
        <v>3947.5399999999995</v>
      </c>
      <c r="C23" s="827">
        <v>3.1862471103109954E-2</v>
      </c>
      <c r="D23" s="831">
        <v>119945.54999999997</v>
      </c>
      <c r="E23" s="827">
        <v>0.96813752889689009</v>
      </c>
      <c r="F23" s="832">
        <v>123893.08999999997</v>
      </c>
    </row>
    <row r="24" spans="1:6" ht="14.45" customHeight="1" x14ac:dyDescent="0.2">
      <c r="A24" s="836" t="s">
        <v>3525</v>
      </c>
      <c r="B24" s="831">
        <v>2765.25</v>
      </c>
      <c r="C24" s="827">
        <v>1.2167375566721832E-2</v>
      </c>
      <c r="D24" s="831">
        <v>224502.33000000005</v>
      </c>
      <c r="E24" s="827">
        <v>0.98783262443327813</v>
      </c>
      <c r="F24" s="832">
        <v>227267.58000000005</v>
      </c>
    </row>
    <row r="25" spans="1:6" ht="14.45" customHeight="1" x14ac:dyDescent="0.2">
      <c r="A25" s="836" t="s">
        <v>3495</v>
      </c>
      <c r="B25" s="831">
        <v>1606.3000000000002</v>
      </c>
      <c r="C25" s="827">
        <v>5.9206275430261877E-2</v>
      </c>
      <c r="D25" s="831">
        <v>25524.270000000004</v>
      </c>
      <c r="E25" s="827">
        <v>0.9407937245697382</v>
      </c>
      <c r="F25" s="832">
        <v>27130.570000000003</v>
      </c>
    </row>
    <row r="26" spans="1:6" ht="14.45" customHeight="1" x14ac:dyDescent="0.2">
      <c r="A26" s="836" t="s">
        <v>3508</v>
      </c>
      <c r="B26" s="831">
        <v>1283.19</v>
      </c>
      <c r="C26" s="827">
        <v>1.397346806277569E-2</v>
      </c>
      <c r="D26" s="831">
        <v>90547.26999999996</v>
      </c>
      <c r="E26" s="827">
        <v>0.98602653193722434</v>
      </c>
      <c r="F26" s="832">
        <v>91830.459999999963</v>
      </c>
    </row>
    <row r="27" spans="1:6" ht="14.45" customHeight="1" x14ac:dyDescent="0.2">
      <c r="A27" s="836" t="s">
        <v>3491</v>
      </c>
      <c r="B27" s="831">
        <v>1171.68</v>
      </c>
      <c r="C27" s="827">
        <v>4.4001197820399485E-3</v>
      </c>
      <c r="D27" s="831">
        <v>265111.9800000001</v>
      </c>
      <c r="E27" s="827">
        <v>0.99559988021796009</v>
      </c>
      <c r="F27" s="832">
        <v>266283.66000000009</v>
      </c>
    </row>
    <row r="28" spans="1:6" ht="14.45" customHeight="1" x14ac:dyDescent="0.2">
      <c r="A28" s="836" t="s">
        <v>3515</v>
      </c>
      <c r="B28" s="831">
        <v>461.31</v>
      </c>
      <c r="C28" s="827">
        <v>2.0820403607389594E-3</v>
      </c>
      <c r="D28" s="831">
        <v>221104.99999999997</v>
      </c>
      <c r="E28" s="827">
        <v>0.997917959639261</v>
      </c>
      <c r="F28" s="832">
        <v>221566.30999999997</v>
      </c>
    </row>
    <row r="29" spans="1:6" ht="14.45" customHeight="1" x14ac:dyDescent="0.2">
      <c r="A29" s="836" t="s">
        <v>3490</v>
      </c>
      <c r="B29" s="831">
        <v>426.03</v>
      </c>
      <c r="C29" s="827">
        <v>0.11300050926220638</v>
      </c>
      <c r="D29" s="831">
        <v>3344.1299999999997</v>
      </c>
      <c r="E29" s="827">
        <v>0.88699949073779361</v>
      </c>
      <c r="F29" s="832">
        <v>3770.16</v>
      </c>
    </row>
    <row r="30" spans="1:6" ht="14.45" customHeight="1" x14ac:dyDescent="0.2">
      <c r="A30" s="836" t="s">
        <v>3485</v>
      </c>
      <c r="B30" s="831">
        <v>396</v>
      </c>
      <c r="C30" s="827">
        <v>1.4433038537306302E-2</v>
      </c>
      <c r="D30" s="831">
        <v>27041.050000000007</v>
      </c>
      <c r="E30" s="827">
        <v>0.98556696146269374</v>
      </c>
      <c r="F30" s="832">
        <v>27437.050000000007</v>
      </c>
    </row>
    <row r="31" spans="1:6" ht="14.45" customHeight="1" x14ac:dyDescent="0.2">
      <c r="A31" s="836" t="s">
        <v>3516</v>
      </c>
      <c r="B31" s="831">
        <v>264</v>
      </c>
      <c r="C31" s="827">
        <v>1.6194657824056327E-3</v>
      </c>
      <c r="D31" s="831">
        <v>162752.72000000003</v>
      </c>
      <c r="E31" s="827">
        <v>0.99838053421759432</v>
      </c>
      <c r="F31" s="832">
        <v>163016.72000000003</v>
      </c>
    </row>
    <row r="32" spans="1:6" ht="14.45" customHeight="1" x14ac:dyDescent="0.2">
      <c r="A32" s="836" t="s">
        <v>3514</v>
      </c>
      <c r="B32" s="831">
        <v>230.83</v>
      </c>
      <c r="C32" s="827">
        <v>3.4847871370699042E-4</v>
      </c>
      <c r="D32" s="831">
        <v>662162.57000000007</v>
      </c>
      <c r="E32" s="827">
        <v>0.99965152128629309</v>
      </c>
      <c r="F32" s="832">
        <v>662393.4</v>
      </c>
    </row>
    <row r="33" spans="1:6" ht="14.45" customHeight="1" x14ac:dyDescent="0.2">
      <c r="A33" s="836" t="s">
        <v>3488</v>
      </c>
      <c r="B33" s="831">
        <v>87.7</v>
      </c>
      <c r="C33" s="827">
        <v>1.1576044846944098E-3</v>
      </c>
      <c r="D33" s="831">
        <v>75672.199999999983</v>
      </c>
      <c r="E33" s="827">
        <v>0.99884239551530563</v>
      </c>
      <c r="F33" s="832">
        <v>75759.89999999998</v>
      </c>
    </row>
    <row r="34" spans="1:6" ht="14.45" customHeight="1" x14ac:dyDescent="0.2">
      <c r="A34" s="836" t="s">
        <v>3492</v>
      </c>
      <c r="B34" s="831">
        <v>65.760000000000005</v>
      </c>
      <c r="C34" s="827">
        <v>4.6649877629198748E-2</v>
      </c>
      <c r="D34" s="831">
        <v>1343.8899999999999</v>
      </c>
      <c r="E34" s="827">
        <v>0.9533501223708013</v>
      </c>
      <c r="F34" s="832">
        <v>1409.6499999999999</v>
      </c>
    </row>
    <row r="35" spans="1:6" ht="14.45" customHeight="1" x14ac:dyDescent="0.2">
      <c r="A35" s="836" t="s">
        <v>3483</v>
      </c>
      <c r="B35" s="831"/>
      <c r="C35" s="827">
        <v>0</v>
      </c>
      <c r="D35" s="831">
        <v>1736.8</v>
      </c>
      <c r="E35" s="827">
        <v>1</v>
      </c>
      <c r="F35" s="832">
        <v>1736.8</v>
      </c>
    </row>
    <row r="36" spans="1:6" ht="14.45" customHeight="1" x14ac:dyDescent="0.2">
      <c r="A36" s="836" t="s">
        <v>3528</v>
      </c>
      <c r="B36" s="831"/>
      <c r="C36" s="827">
        <v>0</v>
      </c>
      <c r="D36" s="831">
        <v>36440.600000000006</v>
      </c>
      <c r="E36" s="827">
        <v>1</v>
      </c>
      <c r="F36" s="832">
        <v>36440.600000000006</v>
      </c>
    </row>
    <row r="37" spans="1:6" ht="14.45" customHeight="1" x14ac:dyDescent="0.2">
      <c r="A37" s="836" t="s">
        <v>3518</v>
      </c>
      <c r="B37" s="831"/>
      <c r="C37" s="827">
        <v>0</v>
      </c>
      <c r="D37" s="831">
        <v>74813.570000000007</v>
      </c>
      <c r="E37" s="827">
        <v>1</v>
      </c>
      <c r="F37" s="832">
        <v>74813.570000000007</v>
      </c>
    </row>
    <row r="38" spans="1:6" ht="14.45" customHeight="1" x14ac:dyDescent="0.2">
      <c r="A38" s="836" t="s">
        <v>3511</v>
      </c>
      <c r="B38" s="831"/>
      <c r="C38" s="827">
        <v>0</v>
      </c>
      <c r="D38" s="831">
        <v>65.28</v>
      </c>
      <c r="E38" s="827">
        <v>1</v>
      </c>
      <c r="F38" s="832">
        <v>65.28</v>
      </c>
    </row>
    <row r="39" spans="1:6" ht="14.45" customHeight="1" x14ac:dyDescent="0.2">
      <c r="A39" s="836" t="s">
        <v>3519</v>
      </c>
      <c r="B39" s="831"/>
      <c r="C39" s="827">
        <v>0</v>
      </c>
      <c r="D39" s="831">
        <v>37985.619999999995</v>
      </c>
      <c r="E39" s="827">
        <v>1</v>
      </c>
      <c r="F39" s="832">
        <v>37985.619999999995</v>
      </c>
    </row>
    <row r="40" spans="1:6" ht="14.45" customHeight="1" x14ac:dyDescent="0.2">
      <c r="A40" s="836" t="s">
        <v>3501</v>
      </c>
      <c r="B40" s="831"/>
      <c r="C40" s="827">
        <v>0</v>
      </c>
      <c r="D40" s="831">
        <v>1656.67</v>
      </c>
      <c r="E40" s="827">
        <v>1</v>
      </c>
      <c r="F40" s="832">
        <v>1656.67</v>
      </c>
    </row>
    <row r="41" spans="1:6" ht="14.45" customHeight="1" x14ac:dyDescent="0.2">
      <c r="A41" s="836" t="s">
        <v>3523</v>
      </c>
      <c r="B41" s="831"/>
      <c r="C41" s="827">
        <v>0</v>
      </c>
      <c r="D41" s="831">
        <v>2783.78</v>
      </c>
      <c r="E41" s="827">
        <v>1</v>
      </c>
      <c r="F41" s="832">
        <v>2783.78</v>
      </c>
    </row>
    <row r="42" spans="1:6" ht="14.45" customHeight="1" x14ac:dyDescent="0.2">
      <c r="A42" s="836" t="s">
        <v>3497</v>
      </c>
      <c r="B42" s="831"/>
      <c r="C42" s="827">
        <v>0</v>
      </c>
      <c r="D42" s="831">
        <v>84736.63</v>
      </c>
      <c r="E42" s="827">
        <v>1</v>
      </c>
      <c r="F42" s="832">
        <v>84736.63</v>
      </c>
    </row>
    <row r="43" spans="1:6" ht="14.45" customHeight="1" x14ac:dyDescent="0.2">
      <c r="A43" s="836" t="s">
        <v>3505</v>
      </c>
      <c r="B43" s="831"/>
      <c r="C43" s="827"/>
      <c r="D43" s="831">
        <v>0</v>
      </c>
      <c r="E43" s="827"/>
      <c r="F43" s="832">
        <v>0</v>
      </c>
    </row>
    <row r="44" spans="1:6" ht="14.45" customHeight="1" thickBot="1" x14ac:dyDescent="0.25">
      <c r="A44" s="759" t="s">
        <v>3527</v>
      </c>
      <c r="B44" s="750"/>
      <c r="C44" s="751">
        <v>0</v>
      </c>
      <c r="D44" s="750">
        <v>154.36000000000001</v>
      </c>
      <c r="E44" s="751">
        <v>1</v>
      </c>
      <c r="F44" s="752">
        <v>154.36000000000001</v>
      </c>
    </row>
    <row r="45" spans="1:6" ht="14.45" customHeight="1" thickBot="1" x14ac:dyDescent="0.25">
      <c r="A45" s="753" t="s">
        <v>3</v>
      </c>
      <c r="B45" s="754">
        <v>711240.04</v>
      </c>
      <c r="C45" s="755">
        <v>4.5567739050740803E-2</v>
      </c>
      <c r="D45" s="754">
        <v>14897171.849999998</v>
      </c>
      <c r="E45" s="755">
        <v>0.95443226094925915</v>
      </c>
      <c r="F45" s="756">
        <v>15608411.889999999</v>
      </c>
    </row>
    <row r="46" spans="1:6" ht="14.45" customHeight="1" thickBot="1" x14ac:dyDescent="0.25"/>
    <row r="47" spans="1:6" ht="14.45" customHeight="1" x14ac:dyDescent="0.2">
      <c r="A47" s="835" t="s">
        <v>6119</v>
      </c>
      <c r="B47" s="225">
        <v>261696.90000000002</v>
      </c>
      <c r="C47" s="812">
        <v>0.16271339520785036</v>
      </c>
      <c r="D47" s="225">
        <v>1346633.5</v>
      </c>
      <c r="E47" s="812">
        <v>0.83728660479214967</v>
      </c>
      <c r="F47" s="830">
        <v>1608330.4</v>
      </c>
    </row>
    <row r="48" spans="1:6" ht="14.45" customHeight="1" x14ac:dyDescent="0.2">
      <c r="A48" s="836" t="s">
        <v>2585</v>
      </c>
      <c r="B48" s="831">
        <v>114296.69999999998</v>
      </c>
      <c r="C48" s="827">
        <v>0.96029119087611337</v>
      </c>
      <c r="D48" s="831">
        <v>4726.26</v>
      </c>
      <c r="E48" s="827">
        <v>3.9708809123886697E-2</v>
      </c>
      <c r="F48" s="832">
        <v>119022.95999999998</v>
      </c>
    </row>
    <row r="49" spans="1:6" ht="14.45" customHeight="1" x14ac:dyDescent="0.2">
      <c r="A49" s="836" t="s">
        <v>6120</v>
      </c>
      <c r="B49" s="831">
        <v>70741.08</v>
      </c>
      <c r="C49" s="827">
        <v>0.73409668260609684</v>
      </c>
      <c r="D49" s="831">
        <v>25623.719999999998</v>
      </c>
      <c r="E49" s="827">
        <v>0.26590331739390316</v>
      </c>
      <c r="F49" s="832">
        <v>96364.800000000003</v>
      </c>
    </row>
    <row r="50" spans="1:6" ht="14.45" customHeight="1" x14ac:dyDescent="0.2">
      <c r="A50" s="836" t="s">
        <v>2500</v>
      </c>
      <c r="B50" s="831">
        <v>58921.93</v>
      </c>
      <c r="C50" s="827">
        <v>0.87417110760319994</v>
      </c>
      <c r="D50" s="831">
        <v>8481.27</v>
      </c>
      <c r="E50" s="827">
        <v>0.12582889239680017</v>
      </c>
      <c r="F50" s="832">
        <v>67403.199999999997</v>
      </c>
    </row>
    <row r="51" spans="1:6" ht="14.45" customHeight="1" x14ac:dyDescent="0.2">
      <c r="A51" s="836" t="s">
        <v>6121</v>
      </c>
      <c r="B51" s="831">
        <v>48963.590000000004</v>
      </c>
      <c r="C51" s="827">
        <v>0.63593256907531848</v>
      </c>
      <c r="D51" s="831">
        <v>28031.349999999995</v>
      </c>
      <c r="E51" s="827">
        <v>0.36406743092468147</v>
      </c>
      <c r="F51" s="832">
        <v>76994.94</v>
      </c>
    </row>
    <row r="52" spans="1:6" ht="14.45" customHeight="1" x14ac:dyDescent="0.2">
      <c r="A52" s="836" t="s">
        <v>2532</v>
      </c>
      <c r="B52" s="831">
        <v>38401.000000000007</v>
      </c>
      <c r="C52" s="827">
        <v>1</v>
      </c>
      <c r="D52" s="831"/>
      <c r="E52" s="827">
        <v>0</v>
      </c>
      <c r="F52" s="832">
        <v>38401.000000000007</v>
      </c>
    </row>
    <row r="53" spans="1:6" ht="14.45" customHeight="1" x14ac:dyDescent="0.2">
      <c r="A53" s="836" t="s">
        <v>6122</v>
      </c>
      <c r="B53" s="831">
        <v>20719.899999999998</v>
      </c>
      <c r="C53" s="827">
        <v>1</v>
      </c>
      <c r="D53" s="831"/>
      <c r="E53" s="827">
        <v>0</v>
      </c>
      <c r="F53" s="832">
        <v>20719.899999999998</v>
      </c>
    </row>
    <row r="54" spans="1:6" ht="14.45" customHeight="1" x14ac:dyDescent="0.2">
      <c r="A54" s="836" t="s">
        <v>2570</v>
      </c>
      <c r="B54" s="831">
        <v>11977.01</v>
      </c>
      <c r="C54" s="827">
        <v>7.8740157480314942E-3</v>
      </c>
      <c r="D54" s="831">
        <v>1509103.2600000005</v>
      </c>
      <c r="E54" s="827">
        <v>0.99212598425196852</v>
      </c>
      <c r="F54" s="832">
        <v>1521080.2700000005</v>
      </c>
    </row>
    <row r="55" spans="1:6" ht="14.45" customHeight="1" x14ac:dyDescent="0.2">
      <c r="A55" s="836" t="s">
        <v>2591</v>
      </c>
      <c r="B55" s="831">
        <v>9504</v>
      </c>
      <c r="C55" s="827">
        <v>0.22536520474111099</v>
      </c>
      <c r="D55" s="831">
        <v>32667.550000000003</v>
      </c>
      <c r="E55" s="827">
        <v>0.77463479525888901</v>
      </c>
      <c r="F55" s="832">
        <v>42171.55</v>
      </c>
    </row>
    <row r="56" spans="1:6" ht="14.45" customHeight="1" x14ac:dyDescent="0.2">
      <c r="A56" s="836" t="s">
        <v>2630</v>
      </c>
      <c r="B56" s="831">
        <v>8925.92</v>
      </c>
      <c r="C56" s="827">
        <v>8.5753907004059732E-3</v>
      </c>
      <c r="D56" s="831">
        <v>1031950.2699999999</v>
      </c>
      <c r="E56" s="827">
        <v>0.99142460929959397</v>
      </c>
      <c r="F56" s="832">
        <v>1040876.19</v>
      </c>
    </row>
    <row r="57" spans="1:6" ht="14.45" customHeight="1" x14ac:dyDescent="0.2">
      <c r="A57" s="836" t="s">
        <v>2584</v>
      </c>
      <c r="B57" s="831">
        <v>8155.42</v>
      </c>
      <c r="C57" s="827">
        <v>0.59892954659953324</v>
      </c>
      <c r="D57" s="831">
        <v>5461.24</v>
      </c>
      <c r="E57" s="827">
        <v>0.40107045340046676</v>
      </c>
      <c r="F57" s="832">
        <v>13616.66</v>
      </c>
    </row>
    <row r="58" spans="1:6" ht="14.45" customHeight="1" x14ac:dyDescent="0.2">
      <c r="A58" s="836" t="s">
        <v>6123</v>
      </c>
      <c r="B58" s="831">
        <v>6604.64</v>
      </c>
      <c r="C58" s="827">
        <v>7.5287046226623E-3</v>
      </c>
      <c r="D58" s="831">
        <v>870656.50000000012</v>
      </c>
      <c r="E58" s="827">
        <v>0.99247129537733769</v>
      </c>
      <c r="F58" s="832">
        <v>877261.14000000013</v>
      </c>
    </row>
    <row r="59" spans="1:6" ht="14.45" customHeight="1" x14ac:dyDescent="0.2">
      <c r="A59" s="836" t="s">
        <v>2594</v>
      </c>
      <c r="B59" s="831">
        <v>4963.09</v>
      </c>
      <c r="C59" s="827">
        <v>0.59472605111699328</v>
      </c>
      <c r="D59" s="831">
        <v>3382.0800000000008</v>
      </c>
      <c r="E59" s="827">
        <v>0.40527394888300661</v>
      </c>
      <c r="F59" s="832">
        <v>8345.1700000000019</v>
      </c>
    </row>
    <row r="60" spans="1:6" ht="14.45" customHeight="1" x14ac:dyDescent="0.2">
      <c r="A60" s="836" t="s">
        <v>2616</v>
      </c>
      <c r="B60" s="831">
        <v>4536.2700000000004</v>
      </c>
      <c r="C60" s="827">
        <v>0.77423434555831672</v>
      </c>
      <c r="D60" s="831">
        <v>1322.77</v>
      </c>
      <c r="E60" s="827">
        <v>0.22576565444168326</v>
      </c>
      <c r="F60" s="832">
        <v>5859.0400000000009</v>
      </c>
    </row>
    <row r="61" spans="1:6" ht="14.45" customHeight="1" x14ac:dyDescent="0.2">
      <c r="A61" s="836" t="s">
        <v>6124</v>
      </c>
      <c r="B61" s="831">
        <v>4364.28</v>
      </c>
      <c r="C61" s="827">
        <v>2.7586206896551713E-2</v>
      </c>
      <c r="D61" s="831">
        <v>153840.87000000005</v>
      </c>
      <c r="E61" s="827">
        <v>0.97241379310344833</v>
      </c>
      <c r="F61" s="832">
        <v>158205.15000000005</v>
      </c>
    </row>
    <row r="62" spans="1:6" ht="14.45" customHeight="1" x14ac:dyDescent="0.2">
      <c r="A62" s="836" t="s">
        <v>2531</v>
      </c>
      <c r="B62" s="831">
        <v>4340.8499999999976</v>
      </c>
      <c r="C62" s="827">
        <v>7.5852916095842618E-2</v>
      </c>
      <c r="D62" s="831">
        <v>52886.349999999911</v>
      </c>
      <c r="E62" s="827">
        <v>0.92414708390415734</v>
      </c>
      <c r="F62" s="832">
        <v>57227.19999999991</v>
      </c>
    </row>
    <row r="63" spans="1:6" ht="14.45" customHeight="1" x14ac:dyDescent="0.2">
      <c r="A63" s="836" t="s">
        <v>2550</v>
      </c>
      <c r="B63" s="831">
        <v>3982.04</v>
      </c>
      <c r="C63" s="827">
        <v>0.46282286568392367</v>
      </c>
      <c r="D63" s="831">
        <v>4621.7700000000004</v>
      </c>
      <c r="E63" s="827">
        <v>0.53717713431607617</v>
      </c>
      <c r="F63" s="832">
        <v>8603.8100000000013</v>
      </c>
    </row>
    <row r="64" spans="1:6" ht="14.45" customHeight="1" x14ac:dyDescent="0.2">
      <c r="A64" s="836" t="s">
        <v>2496</v>
      </c>
      <c r="B64" s="831">
        <v>3625.44</v>
      </c>
      <c r="C64" s="827">
        <v>1</v>
      </c>
      <c r="D64" s="831"/>
      <c r="E64" s="827">
        <v>0</v>
      </c>
      <c r="F64" s="832">
        <v>3625.44</v>
      </c>
    </row>
    <row r="65" spans="1:6" ht="14.45" customHeight="1" x14ac:dyDescent="0.2">
      <c r="A65" s="836" t="s">
        <v>2501</v>
      </c>
      <c r="B65" s="831">
        <v>2882.25</v>
      </c>
      <c r="C65" s="827">
        <v>1.2122115013382337E-3</v>
      </c>
      <c r="D65" s="831">
        <v>2374796.8899999997</v>
      </c>
      <c r="E65" s="827">
        <v>0.99878778849866179</v>
      </c>
      <c r="F65" s="832">
        <v>2377679.1399999997</v>
      </c>
    </row>
    <row r="66" spans="1:6" ht="14.45" customHeight="1" x14ac:dyDescent="0.2">
      <c r="A66" s="836" t="s">
        <v>2547</v>
      </c>
      <c r="B66" s="831">
        <v>2784.94</v>
      </c>
      <c r="C66" s="827">
        <v>6.3420109549497991E-2</v>
      </c>
      <c r="D66" s="831">
        <v>41127.630000000012</v>
      </c>
      <c r="E66" s="827">
        <v>0.93657989045050194</v>
      </c>
      <c r="F66" s="832">
        <v>43912.570000000014</v>
      </c>
    </row>
    <row r="67" spans="1:6" ht="14.45" customHeight="1" x14ac:dyDescent="0.2">
      <c r="A67" s="836" t="s">
        <v>2576</v>
      </c>
      <c r="B67" s="831">
        <v>2548.6000000000004</v>
      </c>
      <c r="C67" s="827">
        <v>1.3429332209778544E-2</v>
      </c>
      <c r="D67" s="831">
        <v>187230.00999999998</v>
      </c>
      <c r="E67" s="827">
        <v>0.9865706677902214</v>
      </c>
      <c r="F67" s="832">
        <v>189778.61</v>
      </c>
    </row>
    <row r="68" spans="1:6" ht="14.45" customHeight="1" x14ac:dyDescent="0.2">
      <c r="A68" s="836" t="s">
        <v>6125</v>
      </c>
      <c r="B68" s="831">
        <v>2455.6799999999998</v>
      </c>
      <c r="C68" s="827">
        <v>0.30293176485681644</v>
      </c>
      <c r="D68" s="831">
        <v>5650.7000000000007</v>
      </c>
      <c r="E68" s="827">
        <v>0.6970682351431835</v>
      </c>
      <c r="F68" s="832">
        <v>8106.380000000001</v>
      </c>
    </row>
    <row r="69" spans="1:6" ht="14.45" customHeight="1" x14ac:dyDescent="0.2">
      <c r="A69" s="836" t="s">
        <v>2524</v>
      </c>
      <c r="B69" s="831">
        <v>2442.3100000000004</v>
      </c>
      <c r="C69" s="827">
        <v>0.52559870188003588</v>
      </c>
      <c r="D69" s="831">
        <v>2204.41</v>
      </c>
      <c r="E69" s="827">
        <v>0.47440129811996412</v>
      </c>
      <c r="F69" s="832">
        <v>4646.72</v>
      </c>
    </row>
    <row r="70" spans="1:6" ht="14.45" customHeight="1" x14ac:dyDescent="0.2">
      <c r="A70" s="836" t="s">
        <v>2493</v>
      </c>
      <c r="B70" s="831">
        <v>1761.589999999999</v>
      </c>
      <c r="C70" s="827">
        <v>0.18297215101520189</v>
      </c>
      <c r="D70" s="831">
        <v>7866.0500000000047</v>
      </c>
      <c r="E70" s="827">
        <v>0.81702784898479819</v>
      </c>
      <c r="F70" s="832">
        <v>9627.6400000000031</v>
      </c>
    </row>
    <row r="71" spans="1:6" ht="14.45" customHeight="1" x14ac:dyDescent="0.2">
      <c r="A71" s="836" t="s">
        <v>2573</v>
      </c>
      <c r="B71" s="831">
        <v>1705.6899999999996</v>
      </c>
      <c r="C71" s="827">
        <v>6.3443904242550017E-2</v>
      </c>
      <c r="D71" s="831">
        <v>25179.320000000003</v>
      </c>
      <c r="E71" s="827">
        <v>0.93655609575745002</v>
      </c>
      <c r="F71" s="832">
        <v>26885.010000000002</v>
      </c>
    </row>
    <row r="72" spans="1:6" ht="14.45" customHeight="1" x14ac:dyDescent="0.2">
      <c r="A72" s="836" t="s">
        <v>6126</v>
      </c>
      <c r="B72" s="831">
        <v>1458.18</v>
      </c>
      <c r="C72" s="827">
        <v>0.95040018771019641</v>
      </c>
      <c r="D72" s="831">
        <v>76.099999999999994</v>
      </c>
      <c r="E72" s="827">
        <v>4.9599812289803681E-2</v>
      </c>
      <c r="F72" s="832">
        <v>1534.28</v>
      </c>
    </row>
    <row r="73" spans="1:6" ht="14.45" customHeight="1" x14ac:dyDescent="0.2">
      <c r="A73" s="836" t="s">
        <v>2505</v>
      </c>
      <c r="B73" s="831">
        <v>1105.26</v>
      </c>
      <c r="C73" s="827">
        <v>8.8128846756464957E-2</v>
      </c>
      <c r="D73" s="831">
        <v>11436.150000000032</v>
      </c>
      <c r="E73" s="827">
        <v>0.91187115324353507</v>
      </c>
      <c r="F73" s="832">
        <v>12541.410000000033</v>
      </c>
    </row>
    <row r="74" spans="1:6" ht="14.45" customHeight="1" x14ac:dyDescent="0.2">
      <c r="A74" s="836" t="s">
        <v>2606</v>
      </c>
      <c r="B74" s="831">
        <v>646.5</v>
      </c>
      <c r="C74" s="827">
        <v>0.50769194524936989</v>
      </c>
      <c r="D74" s="831">
        <v>626.91</v>
      </c>
      <c r="E74" s="827">
        <v>0.49230805475063022</v>
      </c>
      <c r="F74" s="832">
        <v>1273.4099999999999</v>
      </c>
    </row>
    <row r="75" spans="1:6" ht="14.45" customHeight="1" x14ac:dyDescent="0.2">
      <c r="A75" s="836" t="s">
        <v>2510</v>
      </c>
      <c r="B75" s="831">
        <v>526.61</v>
      </c>
      <c r="C75" s="827">
        <v>0.39296027938005101</v>
      </c>
      <c r="D75" s="831">
        <v>813.49999999999977</v>
      </c>
      <c r="E75" s="827">
        <v>0.60703972061994904</v>
      </c>
      <c r="F75" s="832">
        <v>1340.1099999999997</v>
      </c>
    </row>
    <row r="76" spans="1:6" ht="14.45" customHeight="1" x14ac:dyDescent="0.2">
      <c r="A76" s="836" t="s">
        <v>2627</v>
      </c>
      <c r="B76" s="831">
        <v>508.96</v>
      </c>
      <c r="C76" s="827">
        <v>2.2679087524986801E-2</v>
      </c>
      <c r="D76" s="831">
        <v>21932.86000000003</v>
      </c>
      <c r="E76" s="827">
        <v>0.97732091247501318</v>
      </c>
      <c r="F76" s="832">
        <v>22441.820000000029</v>
      </c>
    </row>
    <row r="77" spans="1:6" ht="14.45" customHeight="1" x14ac:dyDescent="0.2">
      <c r="A77" s="836" t="s">
        <v>2509</v>
      </c>
      <c r="B77" s="831">
        <v>491.54</v>
      </c>
      <c r="C77" s="827">
        <v>0.22580022784903164</v>
      </c>
      <c r="D77" s="831">
        <v>1685.3400000000001</v>
      </c>
      <c r="E77" s="827">
        <v>0.77419977215096836</v>
      </c>
      <c r="F77" s="832">
        <v>2176.88</v>
      </c>
    </row>
    <row r="78" spans="1:6" ht="14.45" customHeight="1" x14ac:dyDescent="0.2">
      <c r="A78" s="836" t="s">
        <v>2522</v>
      </c>
      <c r="B78" s="831">
        <v>485.64</v>
      </c>
      <c r="C78" s="827">
        <v>0.41174076711771285</v>
      </c>
      <c r="D78" s="831">
        <v>693.84</v>
      </c>
      <c r="E78" s="827">
        <v>0.5882592328822871</v>
      </c>
      <c r="F78" s="832">
        <v>1179.48</v>
      </c>
    </row>
    <row r="79" spans="1:6" ht="14.45" customHeight="1" x14ac:dyDescent="0.2">
      <c r="A79" s="836" t="s">
        <v>2592</v>
      </c>
      <c r="B79" s="831">
        <v>439.98</v>
      </c>
      <c r="C79" s="827">
        <v>1</v>
      </c>
      <c r="D79" s="831"/>
      <c r="E79" s="827">
        <v>0</v>
      </c>
      <c r="F79" s="832">
        <v>439.98</v>
      </c>
    </row>
    <row r="80" spans="1:6" ht="14.45" customHeight="1" x14ac:dyDescent="0.2">
      <c r="A80" s="836" t="s">
        <v>6127</v>
      </c>
      <c r="B80" s="831">
        <v>438.5</v>
      </c>
      <c r="C80" s="827">
        <v>1.9047619047619049E-2</v>
      </c>
      <c r="D80" s="831">
        <v>22582.75</v>
      </c>
      <c r="E80" s="827">
        <v>0.98095238095238091</v>
      </c>
      <c r="F80" s="832">
        <v>23021.25</v>
      </c>
    </row>
    <row r="81" spans="1:6" ht="14.45" customHeight="1" x14ac:dyDescent="0.2">
      <c r="A81" s="836" t="s">
        <v>2512</v>
      </c>
      <c r="B81" s="831">
        <v>424.90000000000003</v>
      </c>
      <c r="C81" s="827">
        <v>5.4304552814979784E-2</v>
      </c>
      <c r="D81" s="831">
        <v>7399.4900000000071</v>
      </c>
      <c r="E81" s="827">
        <v>0.9456954471850203</v>
      </c>
      <c r="F81" s="832">
        <v>7824.3900000000067</v>
      </c>
    </row>
    <row r="82" spans="1:6" ht="14.45" customHeight="1" x14ac:dyDescent="0.2">
      <c r="A82" s="836" t="s">
        <v>2519</v>
      </c>
      <c r="B82" s="831">
        <v>424.51</v>
      </c>
      <c r="C82" s="827">
        <v>0.3571062039957939</v>
      </c>
      <c r="D82" s="831">
        <v>764.2399999999999</v>
      </c>
      <c r="E82" s="827">
        <v>0.64289379600420604</v>
      </c>
      <c r="F82" s="832">
        <v>1188.75</v>
      </c>
    </row>
    <row r="83" spans="1:6" ht="14.45" customHeight="1" x14ac:dyDescent="0.2">
      <c r="A83" s="836" t="s">
        <v>2498</v>
      </c>
      <c r="B83" s="831">
        <v>388.84999999999997</v>
      </c>
      <c r="C83" s="827">
        <v>0.40721541522672522</v>
      </c>
      <c r="D83" s="831">
        <v>566.05000000000007</v>
      </c>
      <c r="E83" s="827">
        <v>0.59278458477327467</v>
      </c>
      <c r="F83" s="832">
        <v>954.90000000000009</v>
      </c>
    </row>
    <row r="84" spans="1:6" ht="14.45" customHeight="1" x14ac:dyDescent="0.2">
      <c r="A84" s="836" t="s">
        <v>6128</v>
      </c>
      <c r="B84" s="831">
        <v>369.96</v>
      </c>
      <c r="C84" s="827">
        <v>1</v>
      </c>
      <c r="D84" s="831"/>
      <c r="E84" s="827">
        <v>0</v>
      </c>
      <c r="F84" s="832">
        <v>369.96</v>
      </c>
    </row>
    <row r="85" spans="1:6" ht="14.45" customHeight="1" x14ac:dyDescent="0.2">
      <c r="A85" s="836" t="s">
        <v>6129</v>
      </c>
      <c r="B85" s="831">
        <v>352.22</v>
      </c>
      <c r="C85" s="827">
        <v>8.8611480094996559E-2</v>
      </c>
      <c r="D85" s="831">
        <v>3622.6600000000008</v>
      </c>
      <c r="E85" s="827">
        <v>0.91138851990500336</v>
      </c>
      <c r="F85" s="832">
        <v>3974.880000000001</v>
      </c>
    </row>
    <row r="86" spans="1:6" ht="14.45" customHeight="1" x14ac:dyDescent="0.2">
      <c r="A86" s="836" t="s">
        <v>2598</v>
      </c>
      <c r="B86" s="831">
        <v>346</v>
      </c>
      <c r="C86" s="827">
        <v>0.24691358024691359</v>
      </c>
      <c r="D86" s="831">
        <v>1055.3</v>
      </c>
      <c r="E86" s="827">
        <v>0.75308641975308643</v>
      </c>
      <c r="F86" s="832">
        <v>1401.3</v>
      </c>
    </row>
    <row r="87" spans="1:6" ht="14.45" customHeight="1" x14ac:dyDescent="0.2">
      <c r="A87" s="836" t="s">
        <v>2502</v>
      </c>
      <c r="B87" s="831">
        <v>300.33</v>
      </c>
      <c r="C87" s="827">
        <v>1</v>
      </c>
      <c r="D87" s="831"/>
      <c r="E87" s="827">
        <v>0</v>
      </c>
      <c r="F87" s="832">
        <v>300.33</v>
      </c>
    </row>
    <row r="88" spans="1:6" ht="14.45" customHeight="1" x14ac:dyDescent="0.2">
      <c r="A88" s="836" t="s">
        <v>2588</v>
      </c>
      <c r="B88" s="831">
        <v>269.12999999999994</v>
      </c>
      <c r="C88" s="827">
        <v>6.6071573241417825E-2</v>
      </c>
      <c r="D88" s="831">
        <v>3804.1800000000044</v>
      </c>
      <c r="E88" s="827">
        <v>0.93392842675858212</v>
      </c>
      <c r="F88" s="832">
        <v>4073.3100000000045</v>
      </c>
    </row>
    <row r="89" spans="1:6" ht="14.45" customHeight="1" x14ac:dyDescent="0.2">
      <c r="A89" s="836" t="s">
        <v>2534</v>
      </c>
      <c r="B89" s="831">
        <v>235.78</v>
      </c>
      <c r="C89" s="827">
        <v>0.12844076678778241</v>
      </c>
      <c r="D89" s="831">
        <v>1599.9299999999998</v>
      </c>
      <c r="E89" s="827">
        <v>0.87155923321221762</v>
      </c>
      <c r="F89" s="832">
        <v>1835.7099999999998</v>
      </c>
    </row>
    <row r="90" spans="1:6" ht="14.45" customHeight="1" x14ac:dyDescent="0.2">
      <c r="A90" s="836" t="s">
        <v>2507</v>
      </c>
      <c r="B90" s="831">
        <v>152.16</v>
      </c>
      <c r="C90" s="827">
        <v>7.1768506945263336E-2</v>
      </c>
      <c r="D90" s="831">
        <v>1967.9899999999993</v>
      </c>
      <c r="E90" s="827">
        <v>0.92823149305473673</v>
      </c>
      <c r="F90" s="832">
        <v>2120.1499999999992</v>
      </c>
    </row>
    <row r="91" spans="1:6" ht="14.45" customHeight="1" x14ac:dyDescent="0.2">
      <c r="A91" s="836" t="s">
        <v>6130</v>
      </c>
      <c r="B91" s="831">
        <v>110.72999999999999</v>
      </c>
      <c r="C91" s="827">
        <v>1</v>
      </c>
      <c r="D91" s="831"/>
      <c r="E91" s="827">
        <v>0</v>
      </c>
      <c r="F91" s="832">
        <v>110.72999999999999</v>
      </c>
    </row>
    <row r="92" spans="1:6" ht="14.45" customHeight="1" x14ac:dyDescent="0.2">
      <c r="A92" s="836" t="s">
        <v>6131</v>
      </c>
      <c r="B92" s="831">
        <v>93.18</v>
      </c>
      <c r="C92" s="827">
        <v>0.52345373855401389</v>
      </c>
      <c r="D92" s="831">
        <v>84.83</v>
      </c>
      <c r="E92" s="827">
        <v>0.47654626144598622</v>
      </c>
      <c r="F92" s="832">
        <v>178.01</v>
      </c>
    </row>
    <row r="93" spans="1:6" ht="14.45" customHeight="1" x14ac:dyDescent="0.2">
      <c r="A93" s="836" t="s">
        <v>6132</v>
      </c>
      <c r="B93" s="831">
        <v>91.9</v>
      </c>
      <c r="C93" s="827">
        <v>0.16666666666666669</v>
      </c>
      <c r="D93" s="831">
        <v>459.5</v>
      </c>
      <c r="E93" s="827">
        <v>0.83333333333333337</v>
      </c>
      <c r="F93" s="832">
        <v>551.4</v>
      </c>
    </row>
    <row r="94" spans="1:6" ht="14.45" customHeight="1" x14ac:dyDescent="0.2">
      <c r="A94" s="836" t="s">
        <v>2527</v>
      </c>
      <c r="B94" s="831">
        <v>89.72</v>
      </c>
      <c r="C94" s="827">
        <v>6.2488246888472536E-2</v>
      </c>
      <c r="D94" s="831">
        <v>1346.0700000000002</v>
      </c>
      <c r="E94" s="827">
        <v>0.93751175311152746</v>
      </c>
      <c r="F94" s="832">
        <v>1435.7900000000002</v>
      </c>
    </row>
    <row r="95" spans="1:6" ht="14.45" customHeight="1" x14ac:dyDescent="0.2">
      <c r="A95" s="836" t="s">
        <v>6133</v>
      </c>
      <c r="B95" s="831">
        <v>75.349999999999994</v>
      </c>
      <c r="C95" s="827">
        <v>1.3185686773389469E-4</v>
      </c>
      <c r="D95" s="831">
        <v>571377.63000000024</v>
      </c>
      <c r="E95" s="827">
        <v>0.99986814313226613</v>
      </c>
      <c r="F95" s="832">
        <v>571452.98000000021</v>
      </c>
    </row>
    <row r="96" spans="1:6" ht="14.45" customHeight="1" x14ac:dyDescent="0.2">
      <c r="A96" s="836" t="s">
        <v>2538</v>
      </c>
      <c r="B96" s="831">
        <v>56.06</v>
      </c>
      <c r="C96" s="827">
        <v>0.1</v>
      </c>
      <c r="D96" s="831">
        <v>504.54</v>
      </c>
      <c r="E96" s="827">
        <v>0.9</v>
      </c>
      <c r="F96" s="832">
        <v>560.6</v>
      </c>
    </row>
    <row r="97" spans="1:6" ht="14.45" customHeight="1" x14ac:dyDescent="0.2">
      <c r="A97" s="836" t="s">
        <v>2515</v>
      </c>
      <c r="B97" s="831">
        <v>34.47</v>
      </c>
      <c r="C97" s="827">
        <v>5.5561913573580453E-3</v>
      </c>
      <c r="D97" s="831">
        <v>6169.4199999999992</v>
      </c>
      <c r="E97" s="827">
        <v>0.99444380864264192</v>
      </c>
      <c r="F97" s="832">
        <v>6203.8899999999994</v>
      </c>
    </row>
    <row r="98" spans="1:6" ht="14.45" customHeight="1" x14ac:dyDescent="0.2">
      <c r="A98" s="836" t="s">
        <v>6134</v>
      </c>
      <c r="B98" s="831">
        <v>22.5</v>
      </c>
      <c r="C98" s="827">
        <v>1</v>
      </c>
      <c r="D98" s="831"/>
      <c r="E98" s="827">
        <v>0</v>
      </c>
      <c r="F98" s="832">
        <v>22.5</v>
      </c>
    </row>
    <row r="99" spans="1:6" ht="14.45" customHeight="1" x14ac:dyDescent="0.2">
      <c r="A99" s="836" t="s">
        <v>2596</v>
      </c>
      <c r="B99" s="831"/>
      <c r="C99" s="827">
        <v>0</v>
      </c>
      <c r="D99" s="831">
        <v>3342.0600000000004</v>
      </c>
      <c r="E99" s="827">
        <v>1</v>
      </c>
      <c r="F99" s="832">
        <v>3342.0600000000004</v>
      </c>
    </row>
    <row r="100" spans="1:6" ht="14.45" customHeight="1" x14ac:dyDescent="0.2">
      <c r="A100" s="836" t="s">
        <v>6135</v>
      </c>
      <c r="B100" s="831"/>
      <c r="C100" s="827">
        <v>0</v>
      </c>
      <c r="D100" s="831">
        <v>1577483.649999999</v>
      </c>
      <c r="E100" s="827">
        <v>1</v>
      </c>
      <c r="F100" s="832">
        <v>1577483.649999999</v>
      </c>
    </row>
    <row r="101" spans="1:6" ht="14.45" customHeight="1" x14ac:dyDescent="0.2">
      <c r="A101" s="836" t="s">
        <v>2548</v>
      </c>
      <c r="B101" s="831"/>
      <c r="C101" s="827">
        <v>0</v>
      </c>
      <c r="D101" s="831">
        <v>20505.5</v>
      </c>
      <c r="E101" s="827">
        <v>1</v>
      </c>
      <c r="F101" s="832">
        <v>20505.5</v>
      </c>
    </row>
    <row r="102" spans="1:6" ht="14.45" customHeight="1" x14ac:dyDescent="0.2">
      <c r="A102" s="836" t="s">
        <v>2516</v>
      </c>
      <c r="B102" s="831"/>
      <c r="C102" s="827">
        <v>0</v>
      </c>
      <c r="D102" s="831">
        <v>2089.4400000000005</v>
      </c>
      <c r="E102" s="827">
        <v>1</v>
      </c>
      <c r="F102" s="832">
        <v>2089.4400000000005</v>
      </c>
    </row>
    <row r="103" spans="1:6" ht="14.45" customHeight="1" x14ac:dyDescent="0.2">
      <c r="A103" s="836" t="s">
        <v>2551</v>
      </c>
      <c r="B103" s="831"/>
      <c r="C103" s="827"/>
      <c r="D103" s="831">
        <v>0</v>
      </c>
      <c r="E103" s="827"/>
      <c r="F103" s="832">
        <v>0</v>
      </c>
    </row>
    <row r="104" spans="1:6" ht="14.45" customHeight="1" x14ac:dyDescent="0.2">
      <c r="A104" s="836" t="s">
        <v>2517</v>
      </c>
      <c r="B104" s="831"/>
      <c r="C104" s="827">
        <v>0</v>
      </c>
      <c r="D104" s="831">
        <v>96.47999999999999</v>
      </c>
      <c r="E104" s="827">
        <v>1</v>
      </c>
      <c r="F104" s="832">
        <v>96.47999999999999</v>
      </c>
    </row>
    <row r="105" spans="1:6" ht="14.45" customHeight="1" x14ac:dyDescent="0.2">
      <c r="A105" s="836" t="s">
        <v>2602</v>
      </c>
      <c r="B105" s="831">
        <v>0</v>
      </c>
      <c r="C105" s="827"/>
      <c r="D105" s="831"/>
      <c r="E105" s="827"/>
      <c r="F105" s="832">
        <v>0</v>
      </c>
    </row>
    <row r="106" spans="1:6" ht="14.45" customHeight="1" x14ac:dyDescent="0.2">
      <c r="A106" s="836" t="s">
        <v>2568</v>
      </c>
      <c r="B106" s="831"/>
      <c r="C106" s="827">
        <v>0</v>
      </c>
      <c r="D106" s="831">
        <v>13506.84</v>
      </c>
      <c r="E106" s="827">
        <v>1</v>
      </c>
      <c r="F106" s="832">
        <v>13506.84</v>
      </c>
    </row>
    <row r="107" spans="1:6" ht="14.45" customHeight="1" x14ac:dyDescent="0.2">
      <c r="A107" s="836" t="s">
        <v>6136</v>
      </c>
      <c r="B107" s="831"/>
      <c r="C107" s="827">
        <v>0</v>
      </c>
      <c r="D107" s="831">
        <v>640.41</v>
      </c>
      <c r="E107" s="827">
        <v>1</v>
      </c>
      <c r="F107" s="832">
        <v>640.41</v>
      </c>
    </row>
    <row r="108" spans="1:6" ht="14.45" customHeight="1" x14ac:dyDescent="0.2">
      <c r="A108" s="836" t="s">
        <v>2518</v>
      </c>
      <c r="B108" s="831"/>
      <c r="C108" s="827">
        <v>0</v>
      </c>
      <c r="D108" s="831">
        <v>5807.5199999999995</v>
      </c>
      <c r="E108" s="827">
        <v>1</v>
      </c>
      <c r="F108" s="832">
        <v>5807.5199999999995</v>
      </c>
    </row>
    <row r="109" spans="1:6" ht="14.45" customHeight="1" x14ac:dyDescent="0.2">
      <c r="A109" s="836" t="s">
        <v>2542</v>
      </c>
      <c r="B109" s="831"/>
      <c r="C109" s="827"/>
      <c r="D109" s="831">
        <v>0</v>
      </c>
      <c r="E109" s="827"/>
      <c r="F109" s="832">
        <v>0</v>
      </c>
    </row>
    <row r="110" spans="1:6" ht="14.45" customHeight="1" x14ac:dyDescent="0.2">
      <c r="A110" s="836" t="s">
        <v>6137</v>
      </c>
      <c r="B110" s="831"/>
      <c r="C110" s="827">
        <v>0</v>
      </c>
      <c r="D110" s="831">
        <v>131.32</v>
      </c>
      <c r="E110" s="827">
        <v>1</v>
      </c>
      <c r="F110" s="832">
        <v>131.32</v>
      </c>
    </row>
    <row r="111" spans="1:6" ht="14.45" customHeight="1" x14ac:dyDescent="0.2">
      <c r="A111" s="836" t="s">
        <v>2497</v>
      </c>
      <c r="B111" s="831"/>
      <c r="C111" s="827">
        <v>0</v>
      </c>
      <c r="D111" s="831">
        <v>68420.12000000001</v>
      </c>
      <c r="E111" s="827">
        <v>1</v>
      </c>
      <c r="F111" s="832">
        <v>68420.12000000001</v>
      </c>
    </row>
    <row r="112" spans="1:6" ht="14.45" customHeight="1" x14ac:dyDescent="0.2">
      <c r="A112" s="836" t="s">
        <v>2503</v>
      </c>
      <c r="B112" s="831"/>
      <c r="C112" s="827">
        <v>0</v>
      </c>
      <c r="D112" s="831">
        <v>210.88</v>
      </c>
      <c r="E112" s="827">
        <v>1</v>
      </c>
      <c r="F112" s="832">
        <v>210.88</v>
      </c>
    </row>
    <row r="113" spans="1:6" ht="14.45" customHeight="1" x14ac:dyDescent="0.2">
      <c r="A113" s="836" t="s">
        <v>2599</v>
      </c>
      <c r="B113" s="831"/>
      <c r="C113" s="827">
        <v>0</v>
      </c>
      <c r="D113" s="831">
        <v>141.25</v>
      </c>
      <c r="E113" s="827">
        <v>1</v>
      </c>
      <c r="F113" s="832">
        <v>141.25</v>
      </c>
    </row>
    <row r="114" spans="1:6" ht="14.45" customHeight="1" x14ac:dyDescent="0.2">
      <c r="A114" s="836" t="s">
        <v>6138</v>
      </c>
      <c r="B114" s="831"/>
      <c r="C114" s="827">
        <v>0</v>
      </c>
      <c r="D114" s="831">
        <v>3178.72</v>
      </c>
      <c r="E114" s="827">
        <v>1</v>
      </c>
      <c r="F114" s="832">
        <v>3178.72</v>
      </c>
    </row>
    <row r="115" spans="1:6" ht="14.45" customHeight="1" x14ac:dyDescent="0.2">
      <c r="A115" s="836" t="s">
        <v>2511</v>
      </c>
      <c r="B115" s="831"/>
      <c r="C115" s="827">
        <v>0</v>
      </c>
      <c r="D115" s="831">
        <v>573.25</v>
      </c>
      <c r="E115" s="827">
        <v>1</v>
      </c>
      <c r="F115" s="832">
        <v>573.25</v>
      </c>
    </row>
    <row r="116" spans="1:6" ht="14.45" customHeight="1" x14ac:dyDescent="0.2">
      <c r="A116" s="836" t="s">
        <v>6139</v>
      </c>
      <c r="B116" s="831"/>
      <c r="C116" s="827">
        <v>0</v>
      </c>
      <c r="D116" s="831">
        <v>5751.2</v>
      </c>
      <c r="E116" s="827">
        <v>1</v>
      </c>
      <c r="F116" s="832">
        <v>5751.2</v>
      </c>
    </row>
    <row r="117" spans="1:6" ht="14.45" customHeight="1" x14ac:dyDescent="0.2">
      <c r="A117" s="836" t="s">
        <v>2569</v>
      </c>
      <c r="B117" s="831"/>
      <c r="C117" s="827">
        <v>0</v>
      </c>
      <c r="D117" s="831">
        <v>4428.68</v>
      </c>
      <c r="E117" s="827">
        <v>1</v>
      </c>
      <c r="F117" s="832">
        <v>4428.68</v>
      </c>
    </row>
    <row r="118" spans="1:6" ht="14.45" customHeight="1" x14ac:dyDescent="0.2">
      <c r="A118" s="836" t="s">
        <v>2571</v>
      </c>
      <c r="B118" s="831"/>
      <c r="C118" s="827">
        <v>0</v>
      </c>
      <c r="D118" s="831">
        <v>738.58</v>
      </c>
      <c r="E118" s="827">
        <v>1</v>
      </c>
      <c r="F118" s="832">
        <v>738.58</v>
      </c>
    </row>
    <row r="119" spans="1:6" ht="14.45" customHeight="1" x14ac:dyDescent="0.2">
      <c r="A119" s="836" t="s">
        <v>6140</v>
      </c>
      <c r="B119" s="831">
        <v>0</v>
      </c>
      <c r="C119" s="827"/>
      <c r="D119" s="831"/>
      <c r="E119" s="827"/>
      <c r="F119" s="832">
        <v>0</v>
      </c>
    </row>
    <row r="120" spans="1:6" ht="14.45" customHeight="1" x14ac:dyDescent="0.2">
      <c r="A120" s="836" t="s">
        <v>2572</v>
      </c>
      <c r="B120" s="831"/>
      <c r="C120" s="827">
        <v>0</v>
      </c>
      <c r="D120" s="831">
        <v>70.48</v>
      </c>
      <c r="E120" s="827">
        <v>1</v>
      </c>
      <c r="F120" s="832">
        <v>70.48</v>
      </c>
    </row>
    <row r="121" spans="1:6" ht="14.45" customHeight="1" x14ac:dyDescent="0.2">
      <c r="A121" s="836" t="s">
        <v>2608</v>
      </c>
      <c r="B121" s="831"/>
      <c r="C121" s="827">
        <v>0</v>
      </c>
      <c r="D121" s="831">
        <v>11601.760000000002</v>
      </c>
      <c r="E121" s="827">
        <v>1</v>
      </c>
      <c r="F121" s="832">
        <v>11601.760000000002</v>
      </c>
    </row>
    <row r="122" spans="1:6" ht="14.45" customHeight="1" x14ac:dyDescent="0.2">
      <c r="A122" s="836" t="s">
        <v>2520</v>
      </c>
      <c r="B122" s="831"/>
      <c r="C122" s="827">
        <v>0</v>
      </c>
      <c r="D122" s="831">
        <v>129.67000000000002</v>
      </c>
      <c r="E122" s="827">
        <v>1</v>
      </c>
      <c r="F122" s="832">
        <v>129.67000000000002</v>
      </c>
    </row>
    <row r="123" spans="1:6" ht="14.45" customHeight="1" x14ac:dyDescent="0.2">
      <c r="A123" s="836" t="s">
        <v>2633</v>
      </c>
      <c r="B123" s="831"/>
      <c r="C123" s="827"/>
      <c r="D123" s="831">
        <v>0</v>
      </c>
      <c r="E123" s="827"/>
      <c r="F123" s="832">
        <v>0</v>
      </c>
    </row>
    <row r="124" spans="1:6" ht="14.45" customHeight="1" x14ac:dyDescent="0.2">
      <c r="A124" s="836" t="s">
        <v>2499</v>
      </c>
      <c r="B124" s="831"/>
      <c r="C124" s="827">
        <v>0</v>
      </c>
      <c r="D124" s="831">
        <v>20.83</v>
      </c>
      <c r="E124" s="827">
        <v>1</v>
      </c>
      <c r="F124" s="832">
        <v>20.83</v>
      </c>
    </row>
    <row r="125" spans="1:6" ht="14.45" customHeight="1" x14ac:dyDescent="0.2">
      <c r="A125" s="836" t="s">
        <v>2593</v>
      </c>
      <c r="B125" s="831"/>
      <c r="C125" s="827">
        <v>0</v>
      </c>
      <c r="D125" s="831">
        <v>9001.119999999999</v>
      </c>
      <c r="E125" s="827">
        <v>1</v>
      </c>
      <c r="F125" s="832">
        <v>9001.119999999999</v>
      </c>
    </row>
    <row r="126" spans="1:6" ht="14.45" customHeight="1" x14ac:dyDescent="0.2">
      <c r="A126" s="836" t="s">
        <v>6141</v>
      </c>
      <c r="B126" s="831"/>
      <c r="C126" s="827">
        <v>0</v>
      </c>
      <c r="D126" s="831">
        <v>397.63</v>
      </c>
      <c r="E126" s="827">
        <v>1</v>
      </c>
      <c r="F126" s="832">
        <v>397.63</v>
      </c>
    </row>
    <row r="127" spans="1:6" ht="14.45" customHeight="1" x14ac:dyDescent="0.2">
      <c r="A127" s="836" t="s">
        <v>2595</v>
      </c>
      <c r="B127" s="831"/>
      <c r="C127" s="827">
        <v>0</v>
      </c>
      <c r="D127" s="831">
        <v>3221.2</v>
      </c>
      <c r="E127" s="827">
        <v>1</v>
      </c>
      <c r="F127" s="832">
        <v>3221.2</v>
      </c>
    </row>
    <row r="128" spans="1:6" ht="14.45" customHeight="1" x14ac:dyDescent="0.2">
      <c r="A128" s="836" t="s">
        <v>2523</v>
      </c>
      <c r="B128" s="831"/>
      <c r="C128" s="827">
        <v>0</v>
      </c>
      <c r="D128" s="831">
        <v>2449.9499999999998</v>
      </c>
      <c r="E128" s="827">
        <v>1</v>
      </c>
      <c r="F128" s="832">
        <v>2449.9499999999998</v>
      </c>
    </row>
    <row r="129" spans="1:6" ht="14.45" customHeight="1" x14ac:dyDescent="0.2">
      <c r="A129" s="836" t="s">
        <v>2494</v>
      </c>
      <c r="B129" s="831"/>
      <c r="C129" s="827">
        <v>0</v>
      </c>
      <c r="D129" s="831">
        <v>438</v>
      </c>
      <c r="E129" s="827">
        <v>1</v>
      </c>
      <c r="F129" s="832">
        <v>438</v>
      </c>
    </row>
    <row r="130" spans="1:6" ht="14.45" customHeight="1" x14ac:dyDescent="0.2">
      <c r="A130" s="836" t="s">
        <v>2577</v>
      </c>
      <c r="B130" s="831"/>
      <c r="C130" s="827">
        <v>0</v>
      </c>
      <c r="D130" s="831">
        <v>2645525.4400000069</v>
      </c>
      <c r="E130" s="827">
        <v>1</v>
      </c>
      <c r="F130" s="832">
        <v>2645525.4400000069</v>
      </c>
    </row>
    <row r="131" spans="1:6" ht="14.45" customHeight="1" x14ac:dyDescent="0.2">
      <c r="A131" s="836" t="s">
        <v>2600</v>
      </c>
      <c r="B131" s="831"/>
      <c r="C131" s="827">
        <v>0</v>
      </c>
      <c r="D131" s="831">
        <v>535.5</v>
      </c>
      <c r="E131" s="827">
        <v>1</v>
      </c>
      <c r="F131" s="832">
        <v>535.5</v>
      </c>
    </row>
    <row r="132" spans="1:6" ht="14.45" customHeight="1" x14ac:dyDescent="0.2">
      <c r="A132" s="836" t="s">
        <v>2578</v>
      </c>
      <c r="B132" s="831"/>
      <c r="C132" s="827">
        <v>0</v>
      </c>
      <c r="D132" s="831">
        <v>43251.250000000007</v>
      </c>
      <c r="E132" s="827">
        <v>1</v>
      </c>
      <c r="F132" s="832">
        <v>43251.250000000007</v>
      </c>
    </row>
    <row r="133" spans="1:6" ht="14.45" customHeight="1" x14ac:dyDescent="0.2">
      <c r="A133" s="836" t="s">
        <v>2604</v>
      </c>
      <c r="B133" s="831"/>
      <c r="C133" s="827">
        <v>0</v>
      </c>
      <c r="D133" s="831">
        <v>10520.530000000006</v>
      </c>
      <c r="E133" s="827">
        <v>1</v>
      </c>
      <c r="F133" s="832">
        <v>10520.530000000006</v>
      </c>
    </row>
    <row r="134" spans="1:6" ht="14.45" customHeight="1" x14ac:dyDescent="0.2">
      <c r="A134" s="836" t="s">
        <v>2579</v>
      </c>
      <c r="B134" s="831"/>
      <c r="C134" s="827">
        <v>0</v>
      </c>
      <c r="D134" s="831">
        <v>307.45</v>
      </c>
      <c r="E134" s="827">
        <v>1</v>
      </c>
      <c r="F134" s="832">
        <v>307.45</v>
      </c>
    </row>
    <row r="135" spans="1:6" ht="14.45" customHeight="1" x14ac:dyDescent="0.2">
      <c r="A135" s="836" t="s">
        <v>2546</v>
      </c>
      <c r="B135" s="831"/>
      <c r="C135" s="827">
        <v>0</v>
      </c>
      <c r="D135" s="831">
        <v>14238.3</v>
      </c>
      <c r="E135" s="827">
        <v>1</v>
      </c>
      <c r="F135" s="832">
        <v>14238.3</v>
      </c>
    </row>
    <row r="136" spans="1:6" ht="14.45" customHeight="1" x14ac:dyDescent="0.2">
      <c r="A136" s="836" t="s">
        <v>2582</v>
      </c>
      <c r="B136" s="831"/>
      <c r="C136" s="827">
        <v>0</v>
      </c>
      <c r="D136" s="831">
        <v>1235.52</v>
      </c>
      <c r="E136" s="827">
        <v>1</v>
      </c>
      <c r="F136" s="832">
        <v>1235.52</v>
      </c>
    </row>
    <row r="137" spans="1:6" ht="14.45" customHeight="1" x14ac:dyDescent="0.2">
      <c r="A137" s="836" t="s">
        <v>2609</v>
      </c>
      <c r="B137" s="831"/>
      <c r="C137" s="827">
        <v>0</v>
      </c>
      <c r="D137" s="831">
        <v>67678.820000000007</v>
      </c>
      <c r="E137" s="827">
        <v>1</v>
      </c>
      <c r="F137" s="832">
        <v>67678.820000000007</v>
      </c>
    </row>
    <row r="138" spans="1:6" ht="14.45" customHeight="1" x14ac:dyDescent="0.2">
      <c r="A138" s="836" t="s">
        <v>2583</v>
      </c>
      <c r="B138" s="831"/>
      <c r="C138" s="827">
        <v>0</v>
      </c>
      <c r="D138" s="831">
        <v>186661.00000000038</v>
      </c>
      <c r="E138" s="827">
        <v>1</v>
      </c>
      <c r="F138" s="832">
        <v>186661.00000000038</v>
      </c>
    </row>
    <row r="139" spans="1:6" ht="14.45" customHeight="1" x14ac:dyDescent="0.2">
      <c r="A139" s="836" t="s">
        <v>2611</v>
      </c>
      <c r="B139" s="831"/>
      <c r="C139" s="827">
        <v>0</v>
      </c>
      <c r="D139" s="831">
        <v>12784.330000000002</v>
      </c>
      <c r="E139" s="827">
        <v>1</v>
      </c>
      <c r="F139" s="832">
        <v>12784.330000000002</v>
      </c>
    </row>
    <row r="140" spans="1:6" ht="14.45" customHeight="1" x14ac:dyDescent="0.2">
      <c r="A140" s="836" t="s">
        <v>2506</v>
      </c>
      <c r="B140" s="831">
        <v>0</v>
      </c>
      <c r="C140" s="827"/>
      <c r="D140" s="831">
        <v>0</v>
      </c>
      <c r="E140" s="827"/>
      <c r="F140" s="832">
        <v>0</v>
      </c>
    </row>
    <row r="141" spans="1:6" ht="14.45" customHeight="1" x14ac:dyDescent="0.2">
      <c r="A141" s="836" t="s">
        <v>6142</v>
      </c>
      <c r="B141" s="831"/>
      <c r="C141" s="827">
        <v>0</v>
      </c>
      <c r="D141" s="831">
        <v>1073.75</v>
      </c>
      <c r="E141" s="827">
        <v>1</v>
      </c>
      <c r="F141" s="832">
        <v>1073.75</v>
      </c>
    </row>
    <row r="142" spans="1:6" ht="14.45" customHeight="1" x14ac:dyDescent="0.2">
      <c r="A142" s="836" t="s">
        <v>2495</v>
      </c>
      <c r="B142" s="831"/>
      <c r="C142" s="827">
        <v>0</v>
      </c>
      <c r="D142" s="831">
        <v>218.99</v>
      </c>
      <c r="E142" s="827">
        <v>1</v>
      </c>
      <c r="F142" s="832">
        <v>218.99</v>
      </c>
    </row>
    <row r="143" spans="1:6" ht="14.45" customHeight="1" x14ac:dyDescent="0.2">
      <c r="A143" s="836" t="s">
        <v>2615</v>
      </c>
      <c r="B143" s="831"/>
      <c r="C143" s="827">
        <v>0</v>
      </c>
      <c r="D143" s="831">
        <v>19295.739999999994</v>
      </c>
      <c r="E143" s="827">
        <v>1</v>
      </c>
      <c r="F143" s="832">
        <v>19295.739999999994</v>
      </c>
    </row>
    <row r="144" spans="1:6" ht="14.45" customHeight="1" x14ac:dyDescent="0.2">
      <c r="A144" s="836" t="s">
        <v>2513</v>
      </c>
      <c r="B144" s="831"/>
      <c r="C144" s="827">
        <v>0</v>
      </c>
      <c r="D144" s="831">
        <v>51.83</v>
      </c>
      <c r="E144" s="827">
        <v>1</v>
      </c>
      <c r="F144" s="832">
        <v>51.83</v>
      </c>
    </row>
    <row r="145" spans="1:6" ht="14.45" customHeight="1" x14ac:dyDescent="0.2">
      <c r="A145" s="836" t="s">
        <v>2514</v>
      </c>
      <c r="B145" s="831"/>
      <c r="C145" s="827">
        <v>0</v>
      </c>
      <c r="D145" s="831">
        <v>601.08000000000004</v>
      </c>
      <c r="E145" s="827">
        <v>1</v>
      </c>
      <c r="F145" s="832">
        <v>601.08000000000004</v>
      </c>
    </row>
    <row r="146" spans="1:6" ht="14.45" customHeight="1" x14ac:dyDescent="0.2">
      <c r="A146" s="836" t="s">
        <v>2618</v>
      </c>
      <c r="B146" s="831"/>
      <c r="C146" s="827">
        <v>0</v>
      </c>
      <c r="D146" s="831">
        <v>15397.280000000002</v>
      </c>
      <c r="E146" s="827">
        <v>1</v>
      </c>
      <c r="F146" s="832">
        <v>15397.280000000002</v>
      </c>
    </row>
    <row r="147" spans="1:6" ht="14.45" customHeight="1" x14ac:dyDescent="0.2">
      <c r="A147" s="836" t="s">
        <v>2508</v>
      </c>
      <c r="B147" s="831"/>
      <c r="C147" s="827">
        <v>0</v>
      </c>
      <c r="D147" s="831">
        <v>236.41000000000003</v>
      </c>
      <c r="E147" s="827">
        <v>1</v>
      </c>
      <c r="F147" s="832">
        <v>236.41000000000003</v>
      </c>
    </row>
    <row r="148" spans="1:6" ht="14.45" customHeight="1" x14ac:dyDescent="0.2">
      <c r="A148" s="836" t="s">
        <v>2619</v>
      </c>
      <c r="B148" s="831">
        <v>0</v>
      </c>
      <c r="C148" s="827"/>
      <c r="D148" s="831">
        <v>0</v>
      </c>
      <c r="E148" s="827"/>
      <c r="F148" s="832">
        <v>0</v>
      </c>
    </row>
    <row r="149" spans="1:6" ht="14.45" customHeight="1" x14ac:dyDescent="0.2">
      <c r="A149" s="836" t="s">
        <v>2589</v>
      </c>
      <c r="B149" s="831">
        <v>0</v>
      </c>
      <c r="C149" s="827"/>
      <c r="D149" s="831"/>
      <c r="E149" s="827"/>
      <c r="F149" s="832">
        <v>0</v>
      </c>
    </row>
    <row r="150" spans="1:6" ht="14.45" customHeight="1" x14ac:dyDescent="0.2">
      <c r="A150" s="836" t="s">
        <v>6143</v>
      </c>
      <c r="B150" s="831"/>
      <c r="C150" s="827">
        <v>0</v>
      </c>
      <c r="D150" s="831">
        <v>1280.2</v>
      </c>
      <c r="E150" s="827">
        <v>1</v>
      </c>
      <c r="F150" s="832">
        <v>1280.2</v>
      </c>
    </row>
    <row r="151" spans="1:6" ht="14.45" customHeight="1" x14ac:dyDescent="0.2">
      <c r="A151" s="836" t="s">
        <v>2590</v>
      </c>
      <c r="B151" s="831">
        <v>0</v>
      </c>
      <c r="C151" s="827"/>
      <c r="D151" s="831">
        <v>0</v>
      </c>
      <c r="E151" s="827"/>
      <c r="F151" s="832">
        <v>0</v>
      </c>
    </row>
    <row r="152" spans="1:6" ht="14.45" customHeight="1" x14ac:dyDescent="0.2">
      <c r="A152" s="836" t="s">
        <v>6144</v>
      </c>
      <c r="B152" s="831"/>
      <c r="C152" s="827">
        <v>0</v>
      </c>
      <c r="D152" s="831">
        <v>109321.80000000002</v>
      </c>
      <c r="E152" s="827">
        <v>1</v>
      </c>
      <c r="F152" s="832">
        <v>109321.80000000002</v>
      </c>
    </row>
    <row r="153" spans="1:6" ht="14.45" customHeight="1" x14ac:dyDescent="0.2">
      <c r="A153" s="836" t="s">
        <v>2639</v>
      </c>
      <c r="B153" s="831"/>
      <c r="C153" s="827">
        <v>0</v>
      </c>
      <c r="D153" s="831">
        <v>1648194.24</v>
      </c>
      <c r="E153" s="827">
        <v>1</v>
      </c>
      <c r="F153" s="832">
        <v>1648194.24</v>
      </c>
    </row>
    <row r="154" spans="1:6" ht="14.45" customHeight="1" x14ac:dyDescent="0.2">
      <c r="A154" s="836" t="s">
        <v>6145</v>
      </c>
      <c r="B154" s="831">
        <v>0</v>
      </c>
      <c r="C154" s="827"/>
      <c r="D154" s="831"/>
      <c r="E154" s="827"/>
      <c r="F154" s="832">
        <v>0</v>
      </c>
    </row>
    <row r="155" spans="1:6" ht="14.45" customHeight="1" thickBot="1" x14ac:dyDescent="0.25">
      <c r="A155" s="759" t="s">
        <v>2525</v>
      </c>
      <c r="B155" s="750"/>
      <c r="C155" s="751">
        <v>0</v>
      </c>
      <c r="D155" s="750">
        <v>372.8</v>
      </c>
      <c r="E155" s="751">
        <v>1</v>
      </c>
      <c r="F155" s="752">
        <v>372.8</v>
      </c>
    </row>
    <row r="156" spans="1:6" ht="14.45" customHeight="1" thickBot="1" x14ac:dyDescent="0.25">
      <c r="A156" s="753" t="s">
        <v>3</v>
      </c>
      <c r="B156" s="754">
        <v>711240.03999999992</v>
      </c>
      <c r="C156" s="755">
        <v>4.5567739050740776E-2</v>
      </c>
      <c r="D156" s="754">
        <v>14897171.850000005</v>
      </c>
      <c r="E156" s="755">
        <v>0.95443226094925915</v>
      </c>
      <c r="F156" s="756">
        <v>15608411.890000006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{CCD45B48-F5D0-4587-97CE-A1B5C5B1CFA5}</x14:id>
        </ext>
      </extLst>
    </cfRule>
  </conditionalFormatting>
  <conditionalFormatting sqref="F47:F15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{4150A365-0D95-4CA5-9B0F-AF5D90691CCD}</x14:id>
        </ext>
      </extLst>
    </cfRule>
  </conditionalFormatting>
  <hyperlinks>
    <hyperlink ref="A2" location="Obsah!A1" display="Zpět na Obsah  KL 01  1.-4.měsíc" xr:uid="{A32198AC-FDE7-4868-8998-00DEA985DA1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CD45B48-F5D0-4587-97CE-A1B5C5B1CFA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F5:F44</xm:sqref>
        </x14:conditionalFormatting>
        <x14:conditionalFormatting xmlns:xm="http://schemas.microsoft.com/office/excel/2006/main">
          <x14:cfRule type="dataBar" id="{4150A365-0D95-4CA5-9B0F-AF5D90691CC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F47:F155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3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6173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1405</v>
      </c>
      <c r="G3" s="47">
        <f>SUBTOTAL(9,G6:G1048576)</f>
        <v>711240.03999999946</v>
      </c>
      <c r="H3" s="48">
        <f>IF(M3=0,0,G3/M3)</f>
        <v>4.5567739050740727E-2</v>
      </c>
      <c r="I3" s="47">
        <f>SUBTOTAL(9,I6:I1048576)</f>
        <v>21330</v>
      </c>
      <c r="J3" s="47">
        <f>SUBTOTAL(9,J6:J1048576)</f>
        <v>14897171.850000011</v>
      </c>
      <c r="K3" s="48">
        <f>IF(M3=0,0,J3/M3)</f>
        <v>0.95443226094925915</v>
      </c>
      <c r="L3" s="47">
        <f>SUBTOTAL(9,L6:L1048576)</f>
        <v>22735</v>
      </c>
      <c r="M3" s="49">
        <f>SUBTOTAL(9,M6:M1048576)</f>
        <v>15608411.890000012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3482</v>
      </c>
      <c r="B6" s="807" t="s">
        <v>2645</v>
      </c>
      <c r="C6" s="807" t="s">
        <v>3179</v>
      </c>
      <c r="D6" s="807" t="s">
        <v>841</v>
      </c>
      <c r="E6" s="807" t="s">
        <v>3180</v>
      </c>
      <c r="F6" s="225"/>
      <c r="G6" s="225"/>
      <c r="H6" s="812">
        <v>0</v>
      </c>
      <c r="I6" s="225">
        <v>10</v>
      </c>
      <c r="J6" s="225">
        <v>488.9</v>
      </c>
      <c r="K6" s="812">
        <v>1</v>
      </c>
      <c r="L6" s="225">
        <v>10</v>
      </c>
      <c r="M6" s="830">
        <v>488.9</v>
      </c>
    </row>
    <row r="7" spans="1:13" ht="14.45" customHeight="1" x14ac:dyDescent="0.2">
      <c r="A7" s="821" t="s">
        <v>3482</v>
      </c>
      <c r="B7" s="822" t="s">
        <v>2645</v>
      </c>
      <c r="C7" s="822" t="s">
        <v>2649</v>
      </c>
      <c r="D7" s="822" t="s">
        <v>841</v>
      </c>
      <c r="E7" s="822" t="s">
        <v>2650</v>
      </c>
      <c r="F7" s="831"/>
      <c r="G7" s="831"/>
      <c r="H7" s="827">
        <v>0</v>
      </c>
      <c r="I7" s="831">
        <v>4</v>
      </c>
      <c r="J7" s="831">
        <v>54.72</v>
      </c>
      <c r="K7" s="827">
        <v>1</v>
      </c>
      <c r="L7" s="831">
        <v>4</v>
      </c>
      <c r="M7" s="832">
        <v>54.72</v>
      </c>
    </row>
    <row r="8" spans="1:13" ht="14.45" customHeight="1" x14ac:dyDescent="0.2">
      <c r="A8" s="821" t="s">
        <v>3482</v>
      </c>
      <c r="B8" s="822" t="s">
        <v>6146</v>
      </c>
      <c r="C8" s="822" t="s">
        <v>3675</v>
      </c>
      <c r="D8" s="822" t="s">
        <v>3676</v>
      </c>
      <c r="E8" s="822" t="s">
        <v>3677</v>
      </c>
      <c r="F8" s="831"/>
      <c r="G8" s="831"/>
      <c r="H8" s="827">
        <v>0</v>
      </c>
      <c r="I8" s="831">
        <v>4</v>
      </c>
      <c r="J8" s="831">
        <v>4364.28</v>
      </c>
      <c r="K8" s="827">
        <v>1</v>
      </c>
      <c r="L8" s="831">
        <v>4</v>
      </c>
      <c r="M8" s="832">
        <v>4364.28</v>
      </c>
    </row>
    <row r="9" spans="1:13" ht="14.45" customHeight="1" x14ac:dyDescent="0.2">
      <c r="A9" s="821" t="s">
        <v>3482</v>
      </c>
      <c r="B9" s="822" t="s">
        <v>2662</v>
      </c>
      <c r="C9" s="822" t="s">
        <v>3906</v>
      </c>
      <c r="D9" s="822" t="s">
        <v>1590</v>
      </c>
      <c r="E9" s="822" t="s">
        <v>3907</v>
      </c>
      <c r="F9" s="831"/>
      <c r="G9" s="831"/>
      <c r="H9" s="827">
        <v>0</v>
      </c>
      <c r="I9" s="831">
        <v>3</v>
      </c>
      <c r="J9" s="831">
        <v>2280.66</v>
      </c>
      <c r="K9" s="827">
        <v>1</v>
      </c>
      <c r="L9" s="831">
        <v>3</v>
      </c>
      <c r="M9" s="832">
        <v>2280.66</v>
      </c>
    </row>
    <row r="10" spans="1:13" ht="14.45" customHeight="1" x14ac:dyDescent="0.2">
      <c r="A10" s="821" t="s">
        <v>3482</v>
      </c>
      <c r="B10" s="822" t="s">
        <v>2662</v>
      </c>
      <c r="C10" s="822" t="s">
        <v>5105</v>
      </c>
      <c r="D10" s="822" t="s">
        <v>5106</v>
      </c>
      <c r="E10" s="822" t="s">
        <v>3064</v>
      </c>
      <c r="F10" s="831"/>
      <c r="G10" s="831"/>
      <c r="H10" s="827">
        <v>0</v>
      </c>
      <c r="I10" s="831">
        <v>1</v>
      </c>
      <c r="J10" s="831">
        <v>1520.46</v>
      </c>
      <c r="K10" s="827">
        <v>1</v>
      </c>
      <c r="L10" s="831">
        <v>1</v>
      </c>
      <c r="M10" s="832">
        <v>1520.46</v>
      </c>
    </row>
    <row r="11" spans="1:13" ht="14.45" customHeight="1" x14ac:dyDescent="0.2">
      <c r="A11" s="821" t="s">
        <v>3482</v>
      </c>
      <c r="B11" s="822" t="s">
        <v>2700</v>
      </c>
      <c r="C11" s="822" t="s">
        <v>2703</v>
      </c>
      <c r="D11" s="822" t="s">
        <v>1021</v>
      </c>
      <c r="E11" s="822" t="s">
        <v>2704</v>
      </c>
      <c r="F11" s="831"/>
      <c r="G11" s="831"/>
      <c r="H11" s="827">
        <v>0</v>
      </c>
      <c r="I11" s="831">
        <v>14</v>
      </c>
      <c r="J11" s="831">
        <v>19398.68</v>
      </c>
      <c r="K11" s="827">
        <v>1</v>
      </c>
      <c r="L11" s="831">
        <v>14</v>
      </c>
      <c r="M11" s="832">
        <v>19398.68</v>
      </c>
    </row>
    <row r="12" spans="1:13" ht="14.45" customHeight="1" x14ac:dyDescent="0.2">
      <c r="A12" s="821" t="s">
        <v>3482</v>
      </c>
      <c r="B12" s="822" t="s">
        <v>2700</v>
      </c>
      <c r="C12" s="822" t="s">
        <v>2707</v>
      </c>
      <c r="D12" s="822" t="s">
        <v>1021</v>
      </c>
      <c r="E12" s="822" t="s">
        <v>2708</v>
      </c>
      <c r="F12" s="831"/>
      <c r="G12" s="831"/>
      <c r="H12" s="827">
        <v>0</v>
      </c>
      <c r="I12" s="831">
        <v>2</v>
      </c>
      <c r="J12" s="831">
        <v>4618.72</v>
      </c>
      <c r="K12" s="827">
        <v>1</v>
      </c>
      <c r="L12" s="831">
        <v>2</v>
      </c>
      <c r="M12" s="832">
        <v>4618.72</v>
      </c>
    </row>
    <row r="13" spans="1:13" ht="14.45" customHeight="1" x14ac:dyDescent="0.2">
      <c r="A13" s="821" t="s">
        <v>3482</v>
      </c>
      <c r="B13" s="822" t="s">
        <v>2700</v>
      </c>
      <c r="C13" s="822" t="s">
        <v>2710</v>
      </c>
      <c r="D13" s="822" t="s">
        <v>1016</v>
      </c>
      <c r="E13" s="822" t="s">
        <v>2711</v>
      </c>
      <c r="F13" s="831"/>
      <c r="G13" s="831"/>
      <c r="H13" s="827">
        <v>0</v>
      </c>
      <c r="I13" s="831">
        <v>18</v>
      </c>
      <c r="J13" s="831">
        <v>11711.34</v>
      </c>
      <c r="K13" s="827">
        <v>1</v>
      </c>
      <c r="L13" s="831">
        <v>18</v>
      </c>
      <c r="M13" s="832">
        <v>11711.34</v>
      </c>
    </row>
    <row r="14" spans="1:13" ht="14.45" customHeight="1" x14ac:dyDescent="0.2">
      <c r="A14" s="821" t="s">
        <v>3482</v>
      </c>
      <c r="B14" s="822" t="s">
        <v>2700</v>
      </c>
      <c r="C14" s="822" t="s">
        <v>2714</v>
      </c>
      <c r="D14" s="822" t="s">
        <v>1016</v>
      </c>
      <c r="E14" s="822" t="s">
        <v>1018</v>
      </c>
      <c r="F14" s="831"/>
      <c r="G14" s="831"/>
      <c r="H14" s="827">
        <v>0</v>
      </c>
      <c r="I14" s="831">
        <v>21</v>
      </c>
      <c r="J14" s="831">
        <v>9143.17</v>
      </c>
      <c r="K14" s="827">
        <v>1</v>
      </c>
      <c r="L14" s="831">
        <v>21</v>
      </c>
      <c r="M14" s="832">
        <v>9143.17</v>
      </c>
    </row>
    <row r="15" spans="1:13" ht="14.45" customHeight="1" x14ac:dyDescent="0.2">
      <c r="A15" s="821" t="s">
        <v>3482</v>
      </c>
      <c r="B15" s="822" t="s">
        <v>2700</v>
      </c>
      <c r="C15" s="822" t="s">
        <v>2705</v>
      </c>
      <c r="D15" s="822" t="s">
        <v>1021</v>
      </c>
      <c r="E15" s="822" t="s">
        <v>2706</v>
      </c>
      <c r="F15" s="831"/>
      <c r="G15" s="831"/>
      <c r="H15" s="827">
        <v>0</v>
      </c>
      <c r="I15" s="831">
        <v>11</v>
      </c>
      <c r="J15" s="831">
        <v>20322.39</v>
      </c>
      <c r="K15" s="827">
        <v>1</v>
      </c>
      <c r="L15" s="831">
        <v>11</v>
      </c>
      <c r="M15" s="832">
        <v>20322.39</v>
      </c>
    </row>
    <row r="16" spans="1:13" ht="14.45" customHeight="1" x14ac:dyDescent="0.2">
      <c r="A16" s="821" t="s">
        <v>3482</v>
      </c>
      <c r="B16" s="822" t="s">
        <v>2700</v>
      </c>
      <c r="C16" s="822" t="s">
        <v>2712</v>
      </c>
      <c r="D16" s="822" t="s">
        <v>1016</v>
      </c>
      <c r="E16" s="822" t="s">
        <v>2713</v>
      </c>
      <c r="F16" s="831"/>
      <c r="G16" s="831"/>
      <c r="H16" s="827">
        <v>0</v>
      </c>
      <c r="I16" s="831">
        <v>3</v>
      </c>
      <c r="J16" s="831">
        <v>3464.04</v>
      </c>
      <c r="K16" s="827">
        <v>1</v>
      </c>
      <c r="L16" s="831">
        <v>3</v>
      </c>
      <c r="M16" s="832">
        <v>3464.04</v>
      </c>
    </row>
    <row r="17" spans="1:13" ht="14.45" customHeight="1" x14ac:dyDescent="0.2">
      <c r="A17" s="821" t="s">
        <v>3482</v>
      </c>
      <c r="B17" s="822" t="s">
        <v>2700</v>
      </c>
      <c r="C17" s="822" t="s">
        <v>2709</v>
      </c>
      <c r="D17" s="822" t="s">
        <v>1016</v>
      </c>
      <c r="E17" s="822" t="s">
        <v>1017</v>
      </c>
      <c r="F17" s="831"/>
      <c r="G17" s="831"/>
      <c r="H17" s="827">
        <v>0</v>
      </c>
      <c r="I17" s="831">
        <v>8</v>
      </c>
      <c r="J17" s="831">
        <v>7389.97</v>
      </c>
      <c r="K17" s="827">
        <v>1</v>
      </c>
      <c r="L17" s="831">
        <v>8</v>
      </c>
      <c r="M17" s="832">
        <v>7389.97</v>
      </c>
    </row>
    <row r="18" spans="1:13" ht="14.45" customHeight="1" x14ac:dyDescent="0.2">
      <c r="A18" s="821" t="s">
        <v>3482</v>
      </c>
      <c r="B18" s="822" t="s">
        <v>6147</v>
      </c>
      <c r="C18" s="822" t="s">
        <v>5260</v>
      </c>
      <c r="D18" s="822" t="s">
        <v>1460</v>
      </c>
      <c r="E18" s="822" t="s">
        <v>5261</v>
      </c>
      <c r="F18" s="831"/>
      <c r="G18" s="831"/>
      <c r="H18" s="827">
        <v>0</v>
      </c>
      <c r="I18" s="831">
        <v>1</v>
      </c>
      <c r="J18" s="831">
        <v>320.20999999999998</v>
      </c>
      <c r="K18" s="827">
        <v>1</v>
      </c>
      <c r="L18" s="831">
        <v>1</v>
      </c>
      <c r="M18" s="832">
        <v>320.20999999999998</v>
      </c>
    </row>
    <row r="19" spans="1:13" ht="14.45" customHeight="1" x14ac:dyDescent="0.2">
      <c r="A19" s="821" t="s">
        <v>3482</v>
      </c>
      <c r="B19" s="822" t="s">
        <v>2737</v>
      </c>
      <c r="C19" s="822" t="s">
        <v>2738</v>
      </c>
      <c r="D19" s="822" t="s">
        <v>2739</v>
      </c>
      <c r="E19" s="822" t="s">
        <v>2740</v>
      </c>
      <c r="F19" s="831"/>
      <c r="G19" s="831"/>
      <c r="H19" s="827">
        <v>0</v>
      </c>
      <c r="I19" s="831">
        <v>5</v>
      </c>
      <c r="J19" s="831">
        <v>212.54999999999998</v>
      </c>
      <c r="K19" s="827">
        <v>1</v>
      </c>
      <c r="L19" s="831">
        <v>5</v>
      </c>
      <c r="M19" s="832">
        <v>212.54999999999998</v>
      </c>
    </row>
    <row r="20" spans="1:13" ht="14.45" customHeight="1" x14ac:dyDescent="0.2">
      <c r="A20" s="821" t="s">
        <v>3482</v>
      </c>
      <c r="B20" s="822" t="s">
        <v>2737</v>
      </c>
      <c r="C20" s="822" t="s">
        <v>4342</v>
      </c>
      <c r="D20" s="822" t="s">
        <v>2739</v>
      </c>
      <c r="E20" s="822" t="s">
        <v>4343</v>
      </c>
      <c r="F20" s="831"/>
      <c r="G20" s="831"/>
      <c r="H20" s="827">
        <v>0</v>
      </c>
      <c r="I20" s="831">
        <v>3</v>
      </c>
      <c r="J20" s="831">
        <v>255.06</v>
      </c>
      <c r="K20" s="827">
        <v>1</v>
      </c>
      <c r="L20" s="831">
        <v>3</v>
      </c>
      <c r="M20" s="832">
        <v>255.06</v>
      </c>
    </row>
    <row r="21" spans="1:13" ht="14.45" customHeight="1" x14ac:dyDescent="0.2">
      <c r="A21" s="821" t="s">
        <v>3482</v>
      </c>
      <c r="B21" s="822" t="s">
        <v>2746</v>
      </c>
      <c r="C21" s="822" t="s">
        <v>5252</v>
      </c>
      <c r="D21" s="822" t="s">
        <v>757</v>
      </c>
      <c r="E21" s="822" t="s">
        <v>761</v>
      </c>
      <c r="F21" s="831">
        <v>1</v>
      </c>
      <c r="G21" s="831">
        <v>17.559999999999999</v>
      </c>
      <c r="H21" s="827">
        <v>1</v>
      </c>
      <c r="I21" s="831"/>
      <c r="J21" s="831"/>
      <c r="K21" s="827">
        <v>0</v>
      </c>
      <c r="L21" s="831">
        <v>1</v>
      </c>
      <c r="M21" s="832">
        <v>17.559999999999999</v>
      </c>
    </row>
    <row r="22" spans="1:13" ht="14.45" customHeight="1" x14ac:dyDescent="0.2">
      <c r="A22" s="821" t="s">
        <v>3482</v>
      </c>
      <c r="B22" s="822" t="s">
        <v>2746</v>
      </c>
      <c r="C22" s="822" t="s">
        <v>5253</v>
      </c>
      <c r="D22" s="822" t="s">
        <v>755</v>
      </c>
      <c r="E22" s="822" t="s">
        <v>1843</v>
      </c>
      <c r="F22" s="831"/>
      <c r="G22" s="831"/>
      <c r="H22" s="827">
        <v>0</v>
      </c>
      <c r="I22" s="831">
        <v>1</v>
      </c>
      <c r="J22" s="831">
        <v>234.07</v>
      </c>
      <c r="K22" s="827">
        <v>1</v>
      </c>
      <c r="L22" s="831">
        <v>1</v>
      </c>
      <c r="M22" s="832">
        <v>234.07</v>
      </c>
    </row>
    <row r="23" spans="1:13" ht="14.45" customHeight="1" x14ac:dyDescent="0.2">
      <c r="A23" s="821" t="s">
        <v>3482</v>
      </c>
      <c r="B23" s="822" t="s">
        <v>2746</v>
      </c>
      <c r="C23" s="822" t="s">
        <v>2749</v>
      </c>
      <c r="D23" s="822" t="s">
        <v>757</v>
      </c>
      <c r="E23" s="822" t="s">
        <v>759</v>
      </c>
      <c r="F23" s="831"/>
      <c r="G23" s="831"/>
      <c r="H23" s="827">
        <v>0</v>
      </c>
      <c r="I23" s="831">
        <v>1</v>
      </c>
      <c r="J23" s="831">
        <v>117.03</v>
      </c>
      <c r="K23" s="827">
        <v>1</v>
      </c>
      <c r="L23" s="831">
        <v>1</v>
      </c>
      <c r="M23" s="832">
        <v>117.03</v>
      </c>
    </row>
    <row r="24" spans="1:13" ht="14.45" customHeight="1" x14ac:dyDescent="0.2">
      <c r="A24" s="821" t="s">
        <v>3482</v>
      </c>
      <c r="B24" s="822" t="s">
        <v>2758</v>
      </c>
      <c r="C24" s="822" t="s">
        <v>2760</v>
      </c>
      <c r="D24" s="822" t="s">
        <v>1847</v>
      </c>
      <c r="E24" s="822" t="s">
        <v>778</v>
      </c>
      <c r="F24" s="831"/>
      <c r="G24" s="831"/>
      <c r="H24" s="827">
        <v>0</v>
      </c>
      <c r="I24" s="831">
        <v>1</v>
      </c>
      <c r="J24" s="831">
        <v>35.11</v>
      </c>
      <c r="K24" s="827">
        <v>1</v>
      </c>
      <c r="L24" s="831">
        <v>1</v>
      </c>
      <c r="M24" s="832">
        <v>35.11</v>
      </c>
    </row>
    <row r="25" spans="1:13" ht="14.45" customHeight="1" x14ac:dyDescent="0.2">
      <c r="A25" s="821" t="s">
        <v>3482</v>
      </c>
      <c r="B25" s="822" t="s">
        <v>2763</v>
      </c>
      <c r="C25" s="822" t="s">
        <v>2767</v>
      </c>
      <c r="D25" s="822" t="s">
        <v>2765</v>
      </c>
      <c r="E25" s="822" t="s">
        <v>2768</v>
      </c>
      <c r="F25" s="831"/>
      <c r="G25" s="831"/>
      <c r="H25" s="827">
        <v>0</v>
      </c>
      <c r="I25" s="831">
        <v>1</v>
      </c>
      <c r="J25" s="831">
        <v>31.09</v>
      </c>
      <c r="K25" s="827">
        <v>1</v>
      </c>
      <c r="L25" s="831">
        <v>1</v>
      </c>
      <c r="M25" s="832">
        <v>31.09</v>
      </c>
    </row>
    <row r="26" spans="1:13" ht="14.45" customHeight="1" x14ac:dyDescent="0.2">
      <c r="A26" s="821" t="s">
        <v>3482</v>
      </c>
      <c r="B26" s="822" t="s">
        <v>2763</v>
      </c>
      <c r="C26" s="822" t="s">
        <v>2769</v>
      </c>
      <c r="D26" s="822" t="s">
        <v>2765</v>
      </c>
      <c r="E26" s="822" t="s">
        <v>2174</v>
      </c>
      <c r="F26" s="831"/>
      <c r="G26" s="831"/>
      <c r="H26" s="827">
        <v>0</v>
      </c>
      <c r="I26" s="831">
        <v>1</v>
      </c>
      <c r="J26" s="831">
        <v>62.18</v>
      </c>
      <c r="K26" s="827">
        <v>1</v>
      </c>
      <c r="L26" s="831">
        <v>1</v>
      </c>
      <c r="M26" s="832">
        <v>62.18</v>
      </c>
    </row>
    <row r="27" spans="1:13" ht="14.45" customHeight="1" x14ac:dyDescent="0.2">
      <c r="A27" s="821" t="s">
        <v>3482</v>
      </c>
      <c r="B27" s="822" t="s">
        <v>2799</v>
      </c>
      <c r="C27" s="822" t="s">
        <v>2800</v>
      </c>
      <c r="D27" s="822" t="s">
        <v>2801</v>
      </c>
      <c r="E27" s="822" t="s">
        <v>2802</v>
      </c>
      <c r="F27" s="831"/>
      <c r="G27" s="831"/>
      <c r="H27" s="827">
        <v>0</v>
      </c>
      <c r="I27" s="831">
        <v>1</v>
      </c>
      <c r="J27" s="831">
        <v>39.549999999999997</v>
      </c>
      <c r="K27" s="827">
        <v>1</v>
      </c>
      <c r="L27" s="831">
        <v>1</v>
      </c>
      <c r="M27" s="832">
        <v>39.549999999999997</v>
      </c>
    </row>
    <row r="28" spans="1:13" ht="14.45" customHeight="1" x14ac:dyDescent="0.2">
      <c r="A28" s="821" t="s">
        <v>3482</v>
      </c>
      <c r="B28" s="822" t="s">
        <v>2840</v>
      </c>
      <c r="C28" s="822" t="s">
        <v>2841</v>
      </c>
      <c r="D28" s="822" t="s">
        <v>2842</v>
      </c>
      <c r="E28" s="822" t="s">
        <v>2843</v>
      </c>
      <c r="F28" s="831"/>
      <c r="G28" s="831"/>
      <c r="H28" s="827">
        <v>0</v>
      </c>
      <c r="I28" s="831">
        <v>4</v>
      </c>
      <c r="J28" s="831">
        <v>87.68</v>
      </c>
      <c r="K28" s="827">
        <v>1</v>
      </c>
      <c r="L28" s="831">
        <v>4</v>
      </c>
      <c r="M28" s="832">
        <v>87.68</v>
      </c>
    </row>
    <row r="29" spans="1:13" ht="14.45" customHeight="1" x14ac:dyDescent="0.2">
      <c r="A29" s="821" t="s">
        <v>3482</v>
      </c>
      <c r="B29" s="822" t="s">
        <v>2840</v>
      </c>
      <c r="C29" s="822" t="s">
        <v>2844</v>
      </c>
      <c r="D29" s="822" t="s">
        <v>2842</v>
      </c>
      <c r="E29" s="822" t="s">
        <v>2845</v>
      </c>
      <c r="F29" s="831"/>
      <c r="G29" s="831"/>
      <c r="H29" s="827">
        <v>0</v>
      </c>
      <c r="I29" s="831">
        <v>21</v>
      </c>
      <c r="J29" s="831">
        <v>1841.07</v>
      </c>
      <c r="K29" s="827">
        <v>1</v>
      </c>
      <c r="L29" s="831">
        <v>21</v>
      </c>
      <c r="M29" s="832">
        <v>1841.07</v>
      </c>
    </row>
    <row r="30" spans="1:13" ht="14.45" customHeight="1" x14ac:dyDescent="0.2">
      <c r="A30" s="821" t="s">
        <v>3482</v>
      </c>
      <c r="B30" s="822" t="s">
        <v>2840</v>
      </c>
      <c r="C30" s="822" t="s">
        <v>4449</v>
      </c>
      <c r="D30" s="822" t="s">
        <v>4008</v>
      </c>
      <c r="E30" s="822" t="s">
        <v>2843</v>
      </c>
      <c r="F30" s="831">
        <v>3</v>
      </c>
      <c r="G30" s="831">
        <v>65.760000000000005</v>
      </c>
      <c r="H30" s="827">
        <v>1</v>
      </c>
      <c r="I30" s="831"/>
      <c r="J30" s="831"/>
      <c r="K30" s="827">
        <v>0</v>
      </c>
      <c r="L30" s="831">
        <v>3</v>
      </c>
      <c r="M30" s="832">
        <v>65.760000000000005</v>
      </c>
    </row>
    <row r="31" spans="1:13" ht="14.45" customHeight="1" x14ac:dyDescent="0.2">
      <c r="A31" s="821" t="s">
        <v>3482</v>
      </c>
      <c r="B31" s="822" t="s">
        <v>2840</v>
      </c>
      <c r="C31" s="822" t="s">
        <v>4714</v>
      </c>
      <c r="D31" s="822" t="s">
        <v>4008</v>
      </c>
      <c r="E31" s="822" t="s">
        <v>4715</v>
      </c>
      <c r="F31" s="831">
        <v>3</v>
      </c>
      <c r="G31" s="831">
        <v>131.55000000000001</v>
      </c>
      <c r="H31" s="827">
        <v>1</v>
      </c>
      <c r="I31" s="831"/>
      <c r="J31" s="831"/>
      <c r="K31" s="827">
        <v>0</v>
      </c>
      <c r="L31" s="831">
        <v>3</v>
      </c>
      <c r="M31" s="832">
        <v>131.55000000000001</v>
      </c>
    </row>
    <row r="32" spans="1:13" ht="14.45" customHeight="1" x14ac:dyDescent="0.2">
      <c r="A32" s="821" t="s">
        <v>3482</v>
      </c>
      <c r="B32" s="822" t="s">
        <v>2846</v>
      </c>
      <c r="C32" s="822" t="s">
        <v>3245</v>
      </c>
      <c r="D32" s="822" t="s">
        <v>1925</v>
      </c>
      <c r="E32" s="822" t="s">
        <v>1926</v>
      </c>
      <c r="F32" s="831"/>
      <c r="G32" s="831"/>
      <c r="H32" s="827">
        <v>0</v>
      </c>
      <c r="I32" s="831">
        <v>2</v>
      </c>
      <c r="J32" s="831">
        <v>168.36</v>
      </c>
      <c r="K32" s="827">
        <v>1</v>
      </c>
      <c r="L32" s="831">
        <v>2</v>
      </c>
      <c r="M32" s="832">
        <v>168.36</v>
      </c>
    </row>
    <row r="33" spans="1:13" ht="14.45" customHeight="1" x14ac:dyDescent="0.2">
      <c r="A33" s="821" t="s">
        <v>3482</v>
      </c>
      <c r="B33" s="822" t="s">
        <v>2846</v>
      </c>
      <c r="C33" s="822" t="s">
        <v>3550</v>
      </c>
      <c r="D33" s="822" t="s">
        <v>1925</v>
      </c>
      <c r="E33" s="822" t="s">
        <v>3551</v>
      </c>
      <c r="F33" s="831"/>
      <c r="G33" s="831"/>
      <c r="H33" s="827">
        <v>0</v>
      </c>
      <c r="I33" s="831">
        <v>1</v>
      </c>
      <c r="J33" s="831">
        <v>63.14</v>
      </c>
      <c r="K33" s="827">
        <v>1</v>
      </c>
      <c r="L33" s="831">
        <v>1</v>
      </c>
      <c r="M33" s="832">
        <v>63.14</v>
      </c>
    </row>
    <row r="34" spans="1:13" ht="14.45" customHeight="1" x14ac:dyDescent="0.2">
      <c r="A34" s="821" t="s">
        <v>3482</v>
      </c>
      <c r="B34" s="822" t="s">
        <v>2866</v>
      </c>
      <c r="C34" s="822" t="s">
        <v>2870</v>
      </c>
      <c r="D34" s="822" t="s">
        <v>1722</v>
      </c>
      <c r="E34" s="822" t="s">
        <v>2871</v>
      </c>
      <c r="F34" s="831"/>
      <c r="G34" s="831"/>
      <c r="H34" s="827">
        <v>0</v>
      </c>
      <c r="I34" s="831">
        <v>5</v>
      </c>
      <c r="J34" s="831">
        <v>771.80000000000007</v>
      </c>
      <c r="K34" s="827">
        <v>1</v>
      </c>
      <c r="L34" s="831">
        <v>5</v>
      </c>
      <c r="M34" s="832">
        <v>771.80000000000007</v>
      </c>
    </row>
    <row r="35" spans="1:13" ht="14.45" customHeight="1" x14ac:dyDescent="0.2">
      <c r="A35" s="821" t="s">
        <v>3482</v>
      </c>
      <c r="B35" s="822" t="s">
        <v>2931</v>
      </c>
      <c r="C35" s="822" t="s">
        <v>2937</v>
      </c>
      <c r="D35" s="822" t="s">
        <v>2938</v>
      </c>
      <c r="E35" s="822" t="s">
        <v>2939</v>
      </c>
      <c r="F35" s="831"/>
      <c r="G35" s="831"/>
      <c r="H35" s="827">
        <v>0</v>
      </c>
      <c r="I35" s="831">
        <v>4</v>
      </c>
      <c r="J35" s="831">
        <v>5569.88</v>
      </c>
      <c r="K35" s="827">
        <v>1</v>
      </c>
      <c r="L35" s="831">
        <v>4</v>
      </c>
      <c r="M35" s="832">
        <v>5569.88</v>
      </c>
    </row>
    <row r="36" spans="1:13" ht="14.45" customHeight="1" x14ac:dyDescent="0.2">
      <c r="A36" s="821" t="s">
        <v>3482</v>
      </c>
      <c r="B36" s="822" t="s">
        <v>2949</v>
      </c>
      <c r="C36" s="822" t="s">
        <v>3263</v>
      </c>
      <c r="D36" s="822" t="s">
        <v>1143</v>
      </c>
      <c r="E36" s="822" t="s">
        <v>3264</v>
      </c>
      <c r="F36" s="831"/>
      <c r="G36" s="831"/>
      <c r="H36" s="827">
        <v>0</v>
      </c>
      <c r="I36" s="831">
        <v>1</v>
      </c>
      <c r="J36" s="831">
        <v>773.45</v>
      </c>
      <c r="K36" s="827">
        <v>1</v>
      </c>
      <c r="L36" s="831">
        <v>1</v>
      </c>
      <c r="M36" s="832">
        <v>773.45</v>
      </c>
    </row>
    <row r="37" spans="1:13" ht="14.45" customHeight="1" x14ac:dyDescent="0.2">
      <c r="A37" s="821" t="s">
        <v>3482</v>
      </c>
      <c r="B37" s="822" t="s">
        <v>6148</v>
      </c>
      <c r="C37" s="822" t="s">
        <v>3858</v>
      </c>
      <c r="D37" s="822" t="s">
        <v>3859</v>
      </c>
      <c r="E37" s="822" t="s">
        <v>3860</v>
      </c>
      <c r="F37" s="831"/>
      <c r="G37" s="831"/>
      <c r="H37" s="827">
        <v>0</v>
      </c>
      <c r="I37" s="831">
        <v>1</v>
      </c>
      <c r="J37" s="831">
        <v>1651.16</v>
      </c>
      <c r="K37" s="827">
        <v>1</v>
      </c>
      <c r="L37" s="831">
        <v>1</v>
      </c>
      <c r="M37" s="832">
        <v>1651.16</v>
      </c>
    </row>
    <row r="38" spans="1:13" ht="14.45" customHeight="1" x14ac:dyDescent="0.2">
      <c r="A38" s="821" t="s">
        <v>3482</v>
      </c>
      <c r="B38" s="822" t="s">
        <v>6149</v>
      </c>
      <c r="C38" s="822" t="s">
        <v>4061</v>
      </c>
      <c r="D38" s="822" t="s">
        <v>4062</v>
      </c>
      <c r="E38" s="822" t="s">
        <v>768</v>
      </c>
      <c r="F38" s="831"/>
      <c r="G38" s="831"/>
      <c r="H38" s="827">
        <v>0</v>
      </c>
      <c r="I38" s="831">
        <v>2</v>
      </c>
      <c r="J38" s="831">
        <v>1004.62</v>
      </c>
      <c r="K38" s="827">
        <v>1</v>
      </c>
      <c r="L38" s="831">
        <v>2</v>
      </c>
      <c r="M38" s="832">
        <v>1004.62</v>
      </c>
    </row>
    <row r="39" spans="1:13" ht="14.45" customHeight="1" x14ac:dyDescent="0.2">
      <c r="A39" s="821" t="s">
        <v>3482</v>
      </c>
      <c r="B39" s="822" t="s">
        <v>6150</v>
      </c>
      <c r="C39" s="822" t="s">
        <v>3920</v>
      </c>
      <c r="D39" s="822" t="s">
        <v>3921</v>
      </c>
      <c r="E39" s="822" t="s">
        <v>776</v>
      </c>
      <c r="F39" s="831"/>
      <c r="G39" s="831"/>
      <c r="H39" s="827">
        <v>0</v>
      </c>
      <c r="I39" s="831">
        <v>2</v>
      </c>
      <c r="J39" s="831">
        <v>438.5</v>
      </c>
      <c r="K39" s="827">
        <v>1</v>
      </c>
      <c r="L39" s="831">
        <v>2</v>
      </c>
      <c r="M39" s="832">
        <v>438.5</v>
      </c>
    </row>
    <row r="40" spans="1:13" ht="14.45" customHeight="1" x14ac:dyDescent="0.2">
      <c r="A40" s="821" t="s">
        <v>3482</v>
      </c>
      <c r="B40" s="822" t="s">
        <v>6150</v>
      </c>
      <c r="C40" s="822" t="s">
        <v>3922</v>
      </c>
      <c r="D40" s="822" t="s">
        <v>3921</v>
      </c>
      <c r="E40" s="822" t="s">
        <v>1989</v>
      </c>
      <c r="F40" s="831">
        <v>2</v>
      </c>
      <c r="G40" s="831">
        <v>1027.4000000000001</v>
      </c>
      <c r="H40" s="827">
        <v>1</v>
      </c>
      <c r="I40" s="831"/>
      <c r="J40" s="831"/>
      <c r="K40" s="827">
        <v>0</v>
      </c>
      <c r="L40" s="831">
        <v>2</v>
      </c>
      <c r="M40" s="832">
        <v>1027.4000000000001</v>
      </c>
    </row>
    <row r="41" spans="1:13" ht="14.45" customHeight="1" x14ac:dyDescent="0.2">
      <c r="A41" s="821" t="s">
        <v>3482</v>
      </c>
      <c r="B41" s="822" t="s">
        <v>2997</v>
      </c>
      <c r="C41" s="822" t="s">
        <v>3652</v>
      </c>
      <c r="D41" s="822" t="s">
        <v>3651</v>
      </c>
      <c r="E41" s="822" t="s">
        <v>3653</v>
      </c>
      <c r="F41" s="831">
        <v>1</v>
      </c>
      <c r="G41" s="831">
        <v>36.270000000000003</v>
      </c>
      <c r="H41" s="827">
        <v>1</v>
      </c>
      <c r="I41" s="831"/>
      <c r="J41" s="831"/>
      <c r="K41" s="827">
        <v>0</v>
      </c>
      <c r="L41" s="831">
        <v>1</v>
      </c>
      <c r="M41" s="832">
        <v>36.270000000000003</v>
      </c>
    </row>
    <row r="42" spans="1:13" ht="14.45" customHeight="1" x14ac:dyDescent="0.2">
      <c r="A42" s="821" t="s">
        <v>3482</v>
      </c>
      <c r="B42" s="822" t="s">
        <v>2997</v>
      </c>
      <c r="C42" s="822" t="s">
        <v>2999</v>
      </c>
      <c r="D42" s="822" t="s">
        <v>701</v>
      </c>
      <c r="E42" s="822" t="s">
        <v>702</v>
      </c>
      <c r="F42" s="831"/>
      <c r="G42" s="831"/>
      <c r="H42" s="827">
        <v>0</v>
      </c>
      <c r="I42" s="831">
        <v>1</v>
      </c>
      <c r="J42" s="831">
        <v>72.55</v>
      </c>
      <c r="K42" s="827">
        <v>1</v>
      </c>
      <c r="L42" s="831">
        <v>1</v>
      </c>
      <c r="M42" s="832">
        <v>72.55</v>
      </c>
    </row>
    <row r="43" spans="1:13" ht="14.45" customHeight="1" x14ac:dyDescent="0.2">
      <c r="A43" s="821" t="s">
        <v>3482</v>
      </c>
      <c r="B43" s="822" t="s">
        <v>2997</v>
      </c>
      <c r="C43" s="822" t="s">
        <v>3000</v>
      </c>
      <c r="D43" s="822" t="s">
        <v>701</v>
      </c>
      <c r="E43" s="822" t="s">
        <v>698</v>
      </c>
      <c r="F43" s="831"/>
      <c r="G43" s="831"/>
      <c r="H43" s="827">
        <v>0</v>
      </c>
      <c r="I43" s="831">
        <v>8</v>
      </c>
      <c r="J43" s="831">
        <v>522.24</v>
      </c>
      <c r="K43" s="827">
        <v>1</v>
      </c>
      <c r="L43" s="831">
        <v>8</v>
      </c>
      <c r="M43" s="832">
        <v>522.24</v>
      </c>
    </row>
    <row r="44" spans="1:13" ht="14.45" customHeight="1" x14ac:dyDescent="0.2">
      <c r="A44" s="821" t="s">
        <v>3482</v>
      </c>
      <c r="B44" s="822" t="s">
        <v>2997</v>
      </c>
      <c r="C44" s="822" t="s">
        <v>2998</v>
      </c>
      <c r="D44" s="822" t="s">
        <v>701</v>
      </c>
      <c r="E44" s="822" t="s">
        <v>703</v>
      </c>
      <c r="F44" s="831"/>
      <c r="G44" s="831"/>
      <c r="H44" s="827">
        <v>0</v>
      </c>
      <c r="I44" s="831">
        <v>2</v>
      </c>
      <c r="J44" s="831">
        <v>43.52</v>
      </c>
      <c r="K44" s="827">
        <v>1</v>
      </c>
      <c r="L44" s="831">
        <v>2</v>
      </c>
      <c r="M44" s="832">
        <v>43.52</v>
      </c>
    </row>
    <row r="45" spans="1:13" ht="14.45" customHeight="1" x14ac:dyDescent="0.2">
      <c r="A45" s="821" t="s">
        <v>3482</v>
      </c>
      <c r="B45" s="822" t="s">
        <v>3006</v>
      </c>
      <c r="C45" s="822" t="s">
        <v>3010</v>
      </c>
      <c r="D45" s="822" t="s">
        <v>1373</v>
      </c>
      <c r="E45" s="822" t="s">
        <v>1376</v>
      </c>
      <c r="F45" s="831"/>
      <c r="G45" s="831"/>
      <c r="H45" s="827">
        <v>0</v>
      </c>
      <c r="I45" s="831">
        <v>3</v>
      </c>
      <c r="J45" s="831">
        <v>1067.3700000000001</v>
      </c>
      <c r="K45" s="827">
        <v>1</v>
      </c>
      <c r="L45" s="831">
        <v>3</v>
      </c>
      <c r="M45" s="832">
        <v>1067.3700000000001</v>
      </c>
    </row>
    <row r="46" spans="1:13" ht="14.45" customHeight="1" x14ac:dyDescent="0.2">
      <c r="A46" s="821" t="s">
        <v>3482</v>
      </c>
      <c r="B46" s="822" t="s">
        <v>3006</v>
      </c>
      <c r="C46" s="822" t="s">
        <v>3012</v>
      </c>
      <c r="D46" s="822" t="s">
        <v>1373</v>
      </c>
      <c r="E46" s="822" t="s">
        <v>1374</v>
      </c>
      <c r="F46" s="831"/>
      <c r="G46" s="831"/>
      <c r="H46" s="827">
        <v>0</v>
      </c>
      <c r="I46" s="831">
        <v>8</v>
      </c>
      <c r="J46" s="831">
        <v>8155.68</v>
      </c>
      <c r="K46" s="827">
        <v>1</v>
      </c>
      <c r="L46" s="831">
        <v>8</v>
      </c>
      <c r="M46" s="832">
        <v>8155.68</v>
      </c>
    </row>
    <row r="47" spans="1:13" ht="14.45" customHeight="1" x14ac:dyDescent="0.2">
      <c r="A47" s="821" t="s">
        <v>3482</v>
      </c>
      <c r="B47" s="822" t="s">
        <v>6151</v>
      </c>
      <c r="C47" s="822" t="s">
        <v>4528</v>
      </c>
      <c r="D47" s="822" t="s">
        <v>4177</v>
      </c>
      <c r="E47" s="822" t="s">
        <v>4185</v>
      </c>
      <c r="F47" s="831">
        <v>3</v>
      </c>
      <c r="G47" s="831">
        <v>2325.5099999999998</v>
      </c>
      <c r="H47" s="827">
        <v>1</v>
      </c>
      <c r="I47" s="831"/>
      <c r="J47" s="831"/>
      <c r="K47" s="827">
        <v>0</v>
      </c>
      <c r="L47" s="831">
        <v>3</v>
      </c>
      <c r="M47" s="832">
        <v>2325.5099999999998</v>
      </c>
    </row>
    <row r="48" spans="1:13" ht="14.45" customHeight="1" x14ac:dyDescent="0.2">
      <c r="A48" s="821" t="s">
        <v>3482</v>
      </c>
      <c r="B48" s="822" t="s">
        <v>3013</v>
      </c>
      <c r="C48" s="822" t="s">
        <v>4242</v>
      </c>
      <c r="D48" s="822" t="s">
        <v>3018</v>
      </c>
      <c r="E48" s="822" t="s">
        <v>4243</v>
      </c>
      <c r="F48" s="831"/>
      <c r="G48" s="831"/>
      <c r="H48" s="827">
        <v>0</v>
      </c>
      <c r="I48" s="831">
        <v>3</v>
      </c>
      <c r="J48" s="831">
        <v>487.83000000000004</v>
      </c>
      <c r="K48" s="827">
        <v>1</v>
      </c>
      <c r="L48" s="831">
        <v>3</v>
      </c>
      <c r="M48" s="832">
        <v>487.83000000000004</v>
      </c>
    </row>
    <row r="49" spans="1:13" ht="14.45" customHeight="1" x14ac:dyDescent="0.2">
      <c r="A49" s="821" t="s">
        <v>3482</v>
      </c>
      <c r="B49" s="822" t="s">
        <v>3013</v>
      </c>
      <c r="C49" s="822" t="s">
        <v>3014</v>
      </c>
      <c r="D49" s="822" t="s">
        <v>3015</v>
      </c>
      <c r="E49" s="822" t="s">
        <v>3016</v>
      </c>
      <c r="F49" s="831"/>
      <c r="G49" s="831"/>
      <c r="H49" s="827">
        <v>0</v>
      </c>
      <c r="I49" s="831">
        <v>22</v>
      </c>
      <c r="J49" s="831">
        <v>117085.76000000001</v>
      </c>
      <c r="K49" s="827">
        <v>1</v>
      </c>
      <c r="L49" s="831">
        <v>22</v>
      </c>
      <c r="M49" s="832">
        <v>117085.76000000001</v>
      </c>
    </row>
    <row r="50" spans="1:13" ht="14.45" customHeight="1" x14ac:dyDescent="0.2">
      <c r="A50" s="821" t="s">
        <v>3482</v>
      </c>
      <c r="B50" s="822" t="s">
        <v>3013</v>
      </c>
      <c r="C50" s="822" t="s">
        <v>3789</v>
      </c>
      <c r="D50" s="822" t="s">
        <v>3015</v>
      </c>
      <c r="E50" s="822" t="s">
        <v>3790</v>
      </c>
      <c r="F50" s="831"/>
      <c r="G50" s="831"/>
      <c r="H50" s="827">
        <v>0</v>
      </c>
      <c r="I50" s="831">
        <v>3</v>
      </c>
      <c r="J50" s="831">
        <v>15966.24</v>
      </c>
      <c r="K50" s="827">
        <v>1</v>
      </c>
      <c r="L50" s="831">
        <v>3</v>
      </c>
      <c r="M50" s="832">
        <v>15966.24</v>
      </c>
    </row>
    <row r="51" spans="1:13" ht="14.45" customHeight="1" x14ac:dyDescent="0.2">
      <c r="A51" s="821" t="s">
        <v>3482</v>
      </c>
      <c r="B51" s="822" t="s">
        <v>3013</v>
      </c>
      <c r="C51" s="822" t="s">
        <v>3017</v>
      </c>
      <c r="D51" s="822" t="s">
        <v>3018</v>
      </c>
      <c r="E51" s="822" t="s">
        <v>3019</v>
      </c>
      <c r="F51" s="831"/>
      <c r="G51" s="831"/>
      <c r="H51" s="827">
        <v>0</v>
      </c>
      <c r="I51" s="831">
        <v>16</v>
      </c>
      <c r="J51" s="831">
        <v>20812.64</v>
      </c>
      <c r="K51" s="827">
        <v>1</v>
      </c>
      <c r="L51" s="831">
        <v>16</v>
      </c>
      <c r="M51" s="832">
        <v>20812.64</v>
      </c>
    </row>
    <row r="52" spans="1:13" ht="14.45" customHeight="1" x14ac:dyDescent="0.2">
      <c r="A52" s="821" t="s">
        <v>3482</v>
      </c>
      <c r="B52" s="822" t="s">
        <v>3013</v>
      </c>
      <c r="C52" s="822" t="s">
        <v>3020</v>
      </c>
      <c r="D52" s="822" t="s">
        <v>3018</v>
      </c>
      <c r="E52" s="822" t="s">
        <v>3021</v>
      </c>
      <c r="F52" s="831"/>
      <c r="G52" s="831"/>
      <c r="H52" s="827">
        <v>0</v>
      </c>
      <c r="I52" s="831">
        <v>13</v>
      </c>
      <c r="J52" s="831">
        <v>12682.67</v>
      </c>
      <c r="K52" s="827">
        <v>1</v>
      </c>
      <c r="L52" s="831">
        <v>13</v>
      </c>
      <c r="M52" s="832">
        <v>12682.67</v>
      </c>
    </row>
    <row r="53" spans="1:13" ht="14.45" customHeight="1" x14ac:dyDescent="0.2">
      <c r="A53" s="821" t="s">
        <v>3482</v>
      </c>
      <c r="B53" s="822" t="s">
        <v>3013</v>
      </c>
      <c r="C53" s="822" t="s">
        <v>3022</v>
      </c>
      <c r="D53" s="822" t="s">
        <v>3018</v>
      </c>
      <c r="E53" s="822" t="s">
        <v>3023</v>
      </c>
      <c r="F53" s="831"/>
      <c r="G53" s="831"/>
      <c r="H53" s="827">
        <v>0</v>
      </c>
      <c r="I53" s="831">
        <v>54</v>
      </c>
      <c r="J53" s="831">
        <v>17560.8</v>
      </c>
      <c r="K53" s="827">
        <v>1</v>
      </c>
      <c r="L53" s="831">
        <v>54</v>
      </c>
      <c r="M53" s="832">
        <v>17560.8</v>
      </c>
    </row>
    <row r="54" spans="1:13" ht="14.45" customHeight="1" x14ac:dyDescent="0.2">
      <c r="A54" s="821" t="s">
        <v>3482</v>
      </c>
      <c r="B54" s="822" t="s">
        <v>3013</v>
      </c>
      <c r="C54" s="822" t="s">
        <v>3024</v>
      </c>
      <c r="D54" s="822" t="s">
        <v>3018</v>
      </c>
      <c r="E54" s="822" t="s">
        <v>3025</v>
      </c>
      <c r="F54" s="831"/>
      <c r="G54" s="831"/>
      <c r="H54" s="827">
        <v>0</v>
      </c>
      <c r="I54" s="831">
        <v>18</v>
      </c>
      <c r="J54" s="831">
        <v>11707.2</v>
      </c>
      <c r="K54" s="827">
        <v>1</v>
      </c>
      <c r="L54" s="831">
        <v>18</v>
      </c>
      <c r="M54" s="832">
        <v>11707.2</v>
      </c>
    </row>
    <row r="55" spans="1:13" ht="14.45" customHeight="1" x14ac:dyDescent="0.2">
      <c r="A55" s="821" t="s">
        <v>3482</v>
      </c>
      <c r="B55" s="822" t="s">
        <v>3013</v>
      </c>
      <c r="C55" s="822" t="s">
        <v>3798</v>
      </c>
      <c r="D55" s="822" t="s">
        <v>3542</v>
      </c>
      <c r="E55" s="822" t="s">
        <v>3799</v>
      </c>
      <c r="F55" s="831"/>
      <c r="G55" s="831"/>
      <c r="H55" s="827">
        <v>0</v>
      </c>
      <c r="I55" s="831">
        <v>3</v>
      </c>
      <c r="J55" s="831">
        <v>2926.77</v>
      </c>
      <c r="K55" s="827">
        <v>1</v>
      </c>
      <c r="L55" s="831">
        <v>3</v>
      </c>
      <c r="M55" s="832">
        <v>2926.77</v>
      </c>
    </row>
    <row r="56" spans="1:13" ht="14.45" customHeight="1" x14ac:dyDescent="0.2">
      <c r="A56" s="821" t="s">
        <v>3482</v>
      </c>
      <c r="B56" s="822" t="s">
        <v>3030</v>
      </c>
      <c r="C56" s="822" t="s">
        <v>3032</v>
      </c>
      <c r="D56" s="822" t="s">
        <v>1338</v>
      </c>
      <c r="E56" s="822" t="s">
        <v>1340</v>
      </c>
      <c r="F56" s="831"/>
      <c r="G56" s="831"/>
      <c r="H56" s="827"/>
      <c r="I56" s="831">
        <v>110</v>
      </c>
      <c r="J56" s="831">
        <v>0</v>
      </c>
      <c r="K56" s="827"/>
      <c r="L56" s="831">
        <v>110</v>
      </c>
      <c r="M56" s="832">
        <v>0</v>
      </c>
    </row>
    <row r="57" spans="1:13" ht="14.45" customHeight="1" x14ac:dyDescent="0.2">
      <c r="A57" s="821" t="s">
        <v>3482</v>
      </c>
      <c r="B57" s="822" t="s">
        <v>3052</v>
      </c>
      <c r="C57" s="822" t="s">
        <v>3053</v>
      </c>
      <c r="D57" s="822" t="s">
        <v>3054</v>
      </c>
      <c r="E57" s="822" t="s">
        <v>3055</v>
      </c>
      <c r="F57" s="831"/>
      <c r="G57" s="831"/>
      <c r="H57" s="827">
        <v>0</v>
      </c>
      <c r="I57" s="831">
        <v>5</v>
      </c>
      <c r="J57" s="831">
        <v>565.79999999999995</v>
      </c>
      <c r="K57" s="827">
        <v>1</v>
      </c>
      <c r="L57" s="831">
        <v>5</v>
      </c>
      <c r="M57" s="832">
        <v>565.79999999999995</v>
      </c>
    </row>
    <row r="58" spans="1:13" ht="14.45" customHeight="1" x14ac:dyDescent="0.2">
      <c r="A58" s="821" t="s">
        <v>3482</v>
      </c>
      <c r="B58" s="822" t="s">
        <v>3052</v>
      </c>
      <c r="C58" s="822" t="s">
        <v>3056</v>
      </c>
      <c r="D58" s="822" t="s">
        <v>3054</v>
      </c>
      <c r="E58" s="822" t="s">
        <v>3057</v>
      </c>
      <c r="F58" s="831"/>
      <c r="G58" s="831"/>
      <c r="H58" s="827">
        <v>0</v>
      </c>
      <c r="I58" s="831">
        <v>3</v>
      </c>
      <c r="J58" s="831">
        <v>509.18999999999994</v>
      </c>
      <c r="K58" s="827">
        <v>1</v>
      </c>
      <c r="L58" s="831">
        <v>3</v>
      </c>
      <c r="M58" s="832">
        <v>509.18999999999994</v>
      </c>
    </row>
    <row r="59" spans="1:13" ht="14.45" customHeight="1" x14ac:dyDescent="0.2">
      <c r="A59" s="821" t="s">
        <v>3482</v>
      </c>
      <c r="B59" s="822" t="s">
        <v>3052</v>
      </c>
      <c r="C59" s="822" t="s">
        <v>3058</v>
      </c>
      <c r="D59" s="822" t="s">
        <v>3054</v>
      </c>
      <c r="E59" s="822" t="s">
        <v>1952</v>
      </c>
      <c r="F59" s="831"/>
      <c r="G59" s="831"/>
      <c r="H59" s="827">
        <v>0</v>
      </c>
      <c r="I59" s="831">
        <v>31</v>
      </c>
      <c r="J59" s="831">
        <v>10523.57</v>
      </c>
      <c r="K59" s="827">
        <v>1</v>
      </c>
      <c r="L59" s="831">
        <v>31</v>
      </c>
      <c r="M59" s="832">
        <v>10523.57</v>
      </c>
    </row>
    <row r="60" spans="1:13" ht="14.45" customHeight="1" x14ac:dyDescent="0.2">
      <c r="A60" s="821" t="s">
        <v>3482</v>
      </c>
      <c r="B60" s="822" t="s">
        <v>3059</v>
      </c>
      <c r="C60" s="822" t="s">
        <v>5249</v>
      </c>
      <c r="D60" s="822" t="s">
        <v>5250</v>
      </c>
      <c r="E60" s="822" t="s">
        <v>3062</v>
      </c>
      <c r="F60" s="831">
        <v>4</v>
      </c>
      <c r="G60" s="831">
        <v>910.24</v>
      </c>
      <c r="H60" s="827">
        <v>1</v>
      </c>
      <c r="I60" s="831"/>
      <c r="J60" s="831"/>
      <c r="K60" s="827">
        <v>0</v>
      </c>
      <c r="L60" s="831">
        <v>4</v>
      </c>
      <c r="M60" s="832">
        <v>910.24</v>
      </c>
    </row>
    <row r="61" spans="1:13" ht="14.45" customHeight="1" x14ac:dyDescent="0.2">
      <c r="A61" s="821" t="s">
        <v>3482</v>
      </c>
      <c r="B61" s="822" t="s">
        <v>3059</v>
      </c>
      <c r="C61" s="822" t="s">
        <v>5251</v>
      </c>
      <c r="D61" s="822" t="s">
        <v>5250</v>
      </c>
      <c r="E61" s="822" t="s">
        <v>3064</v>
      </c>
      <c r="F61" s="831">
        <v>4</v>
      </c>
      <c r="G61" s="831">
        <v>3640.8</v>
      </c>
      <c r="H61" s="827">
        <v>1</v>
      </c>
      <c r="I61" s="831"/>
      <c r="J61" s="831"/>
      <c r="K61" s="827">
        <v>0</v>
      </c>
      <c r="L61" s="831">
        <v>4</v>
      </c>
      <c r="M61" s="832">
        <v>3640.8</v>
      </c>
    </row>
    <row r="62" spans="1:13" ht="14.45" customHeight="1" x14ac:dyDescent="0.2">
      <c r="A62" s="821" t="s">
        <v>3482</v>
      </c>
      <c r="B62" s="822" t="s">
        <v>3077</v>
      </c>
      <c r="C62" s="822" t="s">
        <v>3078</v>
      </c>
      <c r="D62" s="822" t="s">
        <v>3079</v>
      </c>
      <c r="E62" s="822" t="s">
        <v>3080</v>
      </c>
      <c r="F62" s="831"/>
      <c r="G62" s="831"/>
      <c r="H62" s="827">
        <v>0</v>
      </c>
      <c r="I62" s="831">
        <v>1</v>
      </c>
      <c r="J62" s="831">
        <v>23.4</v>
      </c>
      <c r="K62" s="827">
        <v>1</v>
      </c>
      <c r="L62" s="831">
        <v>1</v>
      </c>
      <c r="M62" s="832">
        <v>23.4</v>
      </c>
    </row>
    <row r="63" spans="1:13" ht="14.45" customHeight="1" x14ac:dyDescent="0.2">
      <c r="A63" s="821" t="s">
        <v>3482</v>
      </c>
      <c r="B63" s="822" t="s">
        <v>3077</v>
      </c>
      <c r="C63" s="822" t="s">
        <v>3083</v>
      </c>
      <c r="D63" s="822" t="s">
        <v>3079</v>
      </c>
      <c r="E63" s="822" t="s">
        <v>3084</v>
      </c>
      <c r="F63" s="831"/>
      <c r="G63" s="831"/>
      <c r="H63" s="827">
        <v>0</v>
      </c>
      <c r="I63" s="831">
        <v>4</v>
      </c>
      <c r="J63" s="831">
        <v>46.84</v>
      </c>
      <c r="K63" s="827">
        <v>1</v>
      </c>
      <c r="L63" s="831">
        <v>4</v>
      </c>
      <c r="M63" s="832">
        <v>46.84</v>
      </c>
    </row>
    <row r="64" spans="1:13" ht="14.45" customHeight="1" x14ac:dyDescent="0.2">
      <c r="A64" s="821" t="s">
        <v>3482</v>
      </c>
      <c r="B64" s="822" t="s">
        <v>3085</v>
      </c>
      <c r="C64" s="822" t="s">
        <v>3086</v>
      </c>
      <c r="D64" s="822" t="s">
        <v>1635</v>
      </c>
      <c r="E64" s="822" t="s">
        <v>3087</v>
      </c>
      <c r="F64" s="831"/>
      <c r="G64" s="831"/>
      <c r="H64" s="827"/>
      <c r="I64" s="831">
        <v>3</v>
      </c>
      <c r="J64" s="831">
        <v>0</v>
      </c>
      <c r="K64" s="827"/>
      <c r="L64" s="831">
        <v>3</v>
      </c>
      <c r="M64" s="832">
        <v>0</v>
      </c>
    </row>
    <row r="65" spans="1:13" ht="14.45" customHeight="1" x14ac:dyDescent="0.2">
      <c r="A65" s="821" t="s">
        <v>3482</v>
      </c>
      <c r="B65" s="822" t="s">
        <v>3088</v>
      </c>
      <c r="C65" s="822" t="s">
        <v>4292</v>
      </c>
      <c r="D65" s="822" t="s">
        <v>1870</v>
      </c>
      <c r="E65" s="822" t="s">
        <v>826</v>
      </c>
      <c r="F65" s="831">
        <v>1</v>
      </c>
      <c r="G65" s="831">
        <v>132</v>
      </c>
      <c r="H65" s="827">
        <v>1</v>
      </c>
      <c r="I65" s="831"/>
      <c r="J65" s="831"/>
      <c r="K65" s="827">
        <v>0</v>
      </c>
      <c r="L65" s="831">
        <v>1</v>
      </c>
      <c r="M65" s="832">
        <v>132</v>
      </c>
    </row>
    <row r="66" spans="1:13" ht="14.45" customHeight="1" x14ac:dyDescent="0.2">
      <c r="A66" s="821" t="s">
        <v>3482</v>
      </c>
      <c r="B66" s="822" t="s">
        <v>3088</v>
      </c>
      <c r="C66" s="822" t="s">
        <v>3732</v>
      </c>
      <c r="D66" s="822" t="s">
        <v>1870</v>
      </c>
      <c r="E66" s="822" t="s">
        <v>1871</v>
      </c>
      <c r="F66" s="831">
        <v>2</v>
      </c>
      <c r="G66" s="831">
        <v>528</v>
      </c>
      <c r="H66" s="827">
        <v>1</v>
      </c>
      <c r="I66" s="831"/>
      <c r="J66" s="831"/>
      <c r="K66" s="827">
        <v>0</v>
      </c>
      <c r="L66" s="831">
        <v>2</v>
      </c>
      <c r="M66" s="832">
        <v>528</v>
      </c>
    </row>
    <row r="67" spans="1:13" ht="14.45" customHeight="1" x14ac:dyDescent="0.2">
      <c r="A67" s="821" t="s">
        <v>3482</v>
      </c>
      <c r="B67" s="822" t="s">
        <v>3088</v>
      </c>
      <c r="C67" s="822" t="s">
        <v>3089</v>
      </c>
      <c r="D67" s="822" t="s">
        <v>1870</v>
      </c>
      <c r="E67" s="822" t="s">
        <v>824</v>
      </c>
      <c r="F67" s="831"/>
      <c r="G67" s="831"/>
      <c r="H67" s="827">
        <v>0</v>
      </c>
      <c r="I67" s="831">
        <v>10</v>
      </c>
      <c r="J67" s="831">
        <v>659.9</v>
      </c>
      <c r="K67" s="827">
        <v>1</v>
      </c>
      <c r="L67" s="831">
        <v>10</v>
      </c>
      <c r="M67" s="832">
        <v>659.9</v>
      </c>
    </row>
    <row r="68" spans="1:13" ht="14.45" customHeight="1" x14ac:dyDescent="0.2">
      <c r="A68" s="821" t="s">
        <v>3482</v>
      </c>
      <c r="B68" s="822" t="s">
        <v>3088</v>
      </c>
      <c r="C68" s="822" t="s">
        <v>3317</v>
      </c>
      <c r="D68" s="822" t="s">
        <v>1870</v>
      </c>
      <c r="E68" s="822" t="s">
        <v>1871</v>
      </c>
      <c r="F68" s="831"/>
      <c r="G68" s="831"/>
      <c r="H68" s="827">
        <v>0</v>
      </c>
      <c r="I68" s="831">
        <v>1</v>
      </c>
      <c r="J68" s="831">
        <v>264</v>
      </c>
      <c r="K68" s="827">
        <v>1</v>
      </c>
      <c r="L68" s="831">
        <v>1</v>
      </c>
      <c r="M68" s="832">
        <v>264</v>
      </c>
    </row>
    <row r="69" spans="1:13" ht="14.45" customHeight="1" x14ac:dyDescent="0.2">
      <c r="A69" s="821" t="s">
        <v>3482</v>
      </c>
      <c r="B69" s="822" t="s">
        <v>3088</v>
      </c>
      <c r="C69" s="822" t="s">
        <v>3733</v>
      </c>
      <c r="D69" s="822" t="s">
        <v>1870</v>
      </c>
      <c r="E69" s="822" t="s">
        <v>3341</v>
      </c>
      <c r="F69" s="831"/>
      <c r="G69" s="831"/>
      <c r="H69" s="827">
        <v>0</v>
      </c>
      <c r="I69" s="831">
        <v>10</v>
      </c>
      <c r="J69" s="831">
        <v>1319.7999999999997</v>
      </c>
      <c r="K69" s="827">
        <v>1</v>
      </c>
      <c r="L69" s="831">
        <v>10</v>
      </c>
      <c r="M69" s="832">
        <v>1319.7999999999997</v>
      </c>
    </row>
    <row r="70" spans="1:13" ht="14.45" customHeight="1" x14ac:dyDescent="0.2">
      <c r="A70" s="821" t="s">
        <v>3482</v>
      </c>
      <c r="B70" s="822" t="s">
        <v>3319</v>
      </c>
      <c r="C70" s="822" t="s">
        <v>4411</v>
      </c>
      <c r="D70" s="822" t="s">
        <v>4412</v>
      </c>
      <c r="E70" s="822" t="s">
        <v>3322</v>
      </c>
      <c r="F70" s="831"/>
      <c r="G70" s="831"/>
      <c r="H70" s="827">
        <v>0</v>
      </c>
      <c r="I70" s="831">
        <v>2</v>
      </c>
      <c r="J70" s="831">
        <v>322.12</v>
      </c>
      <c r="K70" s="827">
        <v>1</v>
      </c>
      <c r="L70" s="831">
        <v>2</v>
      </c>
      <c r="M70" s="832">
        <v>322.12</v>
      </c>
    </row>
    <row r="71" spans="1:13" ht="14.45" customHeight="1" x14ac:dyDescent="0.2">
      <c r="A71" s="821" t="s">
        <v>3482</v>
      </c>
      <c r="B71" s="822" t="s">
        <v>3279</v>
      </c>
      <c r="C71" s="822" t="s">
        <v>3283</v>
      </c>
      <c r="D71" s="822" t="s">
        <v>3281</v>
      </c>
      <c r="E71" s="822" t="s">
        <v>3284</v>
      </c>
      <c r="F71" s="831"/>
      <c r="G71" s="831"/>
      <c r="H71" s="827">
        <v>0</v>
      </c>
      <c r="I71" s="831">
        <v>1</v>
      </c>
      <c r="J71" s="831">
        <v>4428.68</v>
      </c>
      <c r="K71" s="827">
        <v>1</v>
      </c>
      <c r="L71" s="831">
        <v>1</v>
      </c>
      <c r="M71" s="832">
        <v>4428.68</v>
      </c>
    </row>
    <row r="72" spans="1:13" ht="14.45" customHeight="1" x14ac:dyDescent="0.2">
      <c r="A72" s="821" t="s">
        <v>3482</v>
      </c>
      <c r="B72" s="822" t="s">
        <v>3387</v>
      </c>
      <c r="C72" s="822" t="s">
        <v>4146</v>
      </c>
      <c r="D72" s="822" t="s">
        <v>3389</v>
      </c>
      <c r="E72" s="822" t="s">
        <v>4147</v>
      </c>
      <c r="F72" s="831"/>
      <c r="G72" s="831"/>
      <c r="H72" s="827">
        <v>0</v>
      </c>
      <c r="I72" s="831">
        <v>2</v>
      </c>
      <c r="J72" s="831">
        <v>23954.02</v>
      </c>
      <c r="K72" s="827">
        <v>1</v>
      </c>
      <c r="L72" s="831">
        <v>2</v>
      </c>
      <c r="M72" s="832">
        <v>23954.02</v>
      </c>
    </row>
    <row r="73" spans="1:13" ht="14.45" customHeight="1" x14ac:dyDescent="0.2">
      <c r="A73" s="821" t="s">
        <v>3482</v>
      </c>
      <c r="B73" s="822" t="s">
        <v>6152</v>
      </c>
      <c r="C73" s="822" t="s">
        <v>4161</v>
      </c>
      <c r="D73" s="822" t="s">
        <v>4157</v>
      </c>
      <c r="E73" s="822" t="s">
        <v>4162</v>
      </c>
      <c r="F73" s="831"/>
      <c r="G73" s="831"/>
      <c r="H73" s="827">
        <v>0</v>
      </c>
      <c r="I73" s="831">
        <v>1</v>
      </c>
      <c r="J73" s="831">
        <v>150.94</v>
      </c>
      <c r="K73" s="827">
        <v>1</v>
      </c>
      <c r="L73" s="831">
        <v>1</v>
      </c>
      <c r="M73" s="832">
        <v>150.94</v>
      </c>
    </row>
    <row r="74" spans="1:13" ht="14.45" customHeight="1" x14ac:dyDescent="0.2">
      <c r="A74" s="821" t="s">
        <v>3483</v>
      </c>
      <c r="B74" s="822" t="s">
        <v>2700</v>
      </c>
      <c r="C74" s="822" t="s">
        <v>2703</v>
      </c>
      <c r="D74" s="822" t="s">
        <v>1021</v>
      </c>
      <c r="E74" s="822" t="s">
        <v>2704</v>
      </c>
      <c r="F74" s="831"/>
      <c r="G74" s="831"/>
      <c r="H74" s="827">
        <v>0</v>
      </c>
      <c r="I74" s="831">
        <v>1</v>
      </c>
      <c r="J74" s="831">
        <v>1385.62</v>
      </c>
      <c r="K74" s="827">
        <v>1</v>
      </c>
      <c r="L74" s="831">
        <v>1</v>
      </c>
      <c r="M74" s="832">
        <v>1385.62</v>
      </c>
    </row>
    <row r="75" spans="1:13" ht="14.45" customHeight="1" x14ac:dyDescent="0.2">
      <c r="A75" s="821" t="s">
        <v>3483</v>
      </c>
      <c r="B75" s="822" t="s">
        <v>3052</v>
      </c>
      <c r="C75" s="822" t="s">
        <v>3058</v>
      </c>
      <c r="D75" s="822" t="s">
        <v>3054</v>
      </c>
      <c r="E75" s="822" t="s">
        <v>1952</v>
      </c>
      <c r="F75" s="831"/>
      <c r="G75" s="831"/>
      <c r="H75" s="827">
        <v>0</v>
      </c>
      <c r="I75" s="831">
        <v>1</v>
      </c>
      <c r="J75" s="831">
        <v>339.47</v>
      </c>
      <c r="K75" s="827">
        <v>1</v>
      </c>
      <c r="L75" s="831">
        <v>1</v>
      </c>
      <c r="M75" s="832">
        <v>339.47</v>
      </c>
    </row>
    <row r="76" spans="1:13" ht="14.45" customHeight="1" x14ac:dyDescent="0.2">
      <c r="A76" s="821" t="s">
        <v>3483</v>
      </c>
      <c r="B76" s="822" t="s">
        <v>3077</v>
      </c>
      <c r="C76" s="822" t="s">
        <v>3083</v>
      </c>
      <c r="D76" s="822" t="s">
        <v>3079</v>
      </c>
      <c r="E76" s="822" t="s">
        <v>3084</v>
      </c>
      <c r="F76" s="831"/>
      <c r="G76" s="831"/>
      <c r="H76" s="827">
        <v>0</v>
      </c>
      <c r="I76" s="831">
        <v>1</v>
      </c>
      <c r="J76" s="831">
        <v>11.71</v>
      </c>
      <c r="K76" s="827">
        <v>1</v>
      </c>
      <c r="L76" s="831">
        <v>1</v>
      </c>
      <c r="M76" s="832">
        <v>11.71</v>
      </c>
    </row>
    <row r="77" spans="1:13" ht="14.45" customHeight="1" x14ac:dyDescent="0.2">
      <c r="A77" s="821" t="s">
        <v>3485</v>
      </c>
      <c r="B77" s="822" t="s">
        <v>2700</v>
      </c>
      <c r="C77" s="822" t="s">
        <v>2705</v>
      </c>
      <c r="D77" s="822" t="s">
        <v>1021</v>
      </c>
      <c r="E77" s="822" t="s">
        <v>2706</v>
      </c>
      <c r="F77" s="831"/>
      <c r="G77" s="831"/>
      <c r="H77" s="827">
        <v>0</v>
      </c>
      <c r="I77" s="831">
        <v>2</v>
      </c>
      <c r="J77" s="831">
        <v>3694.98</v>
      </c>
      <c r="K77" s="827">
        <v>1</v>
      </c>
      <c r="L77" s="831">
        <v>2</v>
      </c>
      <c r="M77" s="832">
        <v>3694.98</v>
      </c>
    </row>
    <row r="78" spans="1:13" ht="14.45" customHeight="1" x14ac:dyDescent="0.2">
      <c r="A78" s="821" t="s">
        <v>3485</v>
      </c>
      <c r="B78" s="822" t="s">
        <v>2866</v>
      </c>
      <c r="C78" s="822" t="s">
        <v>2870</v>
      </c>
      <c r="D78" s="822" t="s">
        <v>1722</v>
      </c>
      <c r="E78" s="822" t="s">
        <v>2871</v>
      </c>
      <c r="F78" s="831"/>
      <c r="G78" s="831"/>
      <c r="H78" s="827">
        <v>0</v>
      </c>
      <c r="I78" s="831">
        <v>2</v>
      </c>
      <c r="J78" s="831">
        <v>308.72000000000003</v>
      </c>
      <c r="K78" s="827">
        <v>1</v>
      </c>
      <c r="L78" s="831">
        <v>2</v>
      </c>
      <c r="M78" s="832">
        <v>308.72000000000003</v>
      </c>
    </row>
    <row r="79" spans="1:13" ht="14.45" customHeight="1" x14ac:dyDescent="0.2">
      <c r="A79" s="821" t="s">
        <v>3485</v>
      </c>
      <c r="B79" s="822" t="s">
        <v>6153</v>
      </c>
      <c r="C79" s="822" t="s">
        <v>4073</v>
      </c>
      <c r="D79" s="822" t="s">
        <v>4071</v>
      </c>
      <c r="E79" s="822" t="s">
        <v>4074</v>
      </c>
      <c r="F79" s="831"/>
      <c r="G79" s="831"/>
      <c r="H79" s="827">
        <v>0</v>
      </c>
      <c r="I79" s="831">
        <v>2</v>
      </c>
      <c r="J79" s="831">
        <v>11247.66</v>
      </c>
      <c r="K79" s="827">
        <v>1</v>
      </c>
      <c r="L79" s="831">
        <v>2</v>
      </c>
      <c r="M79" s="832">
        <v>11247.66</v>
      </c>
    </row>
    <row r="80" spans="1:13" ht="14.45" customHeight="1" x14ac:dyDescent="0.2">
      <c r="A80" s="821" t="s">
        <v>3485</v>
      </c>
      <c r="B80" s="822" t="s">
        <v>6149</v>
      </c>
      <c r="C80" s="822" t="s">
        <v>4061</v>
      </c>
      <c r="D80" s="822" t="s">
        <v>4062</v>
      </c>
      <c r="E80" s="822" t="s">
        <v>768</v>
      </c>
      <c r="F80" s="831"/>
      <c r="G80" s="831"/>
      <c r="H80" s="827">
        <v>0</v>
      </c>
      <c r="I80" s="831">
        <v>3</v>
      </c>
      <c r="J80" s="831">
        <v>1506.93</v>
      </c>
      <c r="K80" s="827">
        <v>1</v>
      </c>
      <c r="L80" s="831">
        <v>3</v>
      </c>
      <c r="M80" s="832">
        <v>1506.93</v>
      </c>
    </row>
    <row r="81" spans="1:13" ht="14.45" customHeight="1" x14ac:dyDescent="0.2">
      <c r="A81" s="821" t="s">
        <v>3485</v>
      </c>
      <c r="B81" s="822" t="s">
        <v>6150</v>
      </c>
      <c r="C81" s="822" t="s">
        <v>3920</v>
      </c>
      <c r="D81" s="822" t="s">
        <v>3921</v>
      </c>
      <c r="E81" s="822" t="s">
        <v>776</v>
      </c>
      <c r="F81" s="831"/>
      <c r="G81" s="831"/>
      <c r="H81" s="827">
        <v>0</v>
      </c>
      <c r="I81" s="831">
        <v>37</v>
      </c>
      <c r="J81" s="831">
        <v>8112.25</v>
      </c>
      <c r="K81" s="827">
        <v>1</v>
      </c>
      <c r="L81" s="831">
        <v>37</v>
      </c>
      <c r="M81" s="832">
        <v>8112.25</v>
      </c>
    </row>
    <row r="82" spans="1:13" ht="14.45" customHeight="1" x14ac:dyDescent="0.2">
      <c r="A82" s="821" t="s">
        <v>3485</v>
      </c>
      <c r="B82" s="822" t="s">
        <v>6154</v>
      </c>
      <c r="C82" s="822" t="s">
        <v>4330</v>
      </c>
      <c r="D82" s="822" t="s">
        <v>4331</v>
      </c>
      <c r="E82" s="822" t="s">
        <v>3785</v>
      </c>
      <c r="F82" s="831"/>
      <c r="G82" s="831"/>
      <c r="H82" s="827">
        <v>0</v>
      </c>
      <c r="I82" s="831">
        <v>1</v>
      </c>
      <c r="J82" s="831">
        <v>219.25</v>
      </c>
      <c r="K82" s="827">
        <v>1</v>
      </c>
      <c r="L82" s="831">
        <v>1</v>
      </c>
      <c r="M82" s="832">
        <v>219.25</v>
      </c>
    </row>
    <row r="83" spans="1:13" ht="14.45" customHeight="1" x14ac:dyDescent="0.2">
      <c r="A83" s="821" t="s">
        <v>3485</v>
      </c>
      <c r="B83" s="822" t="s">
        <v>3013</v>
      </c>
      <c r="C83" s="822" t="s">
        <v>4242</v>
      </c>
      <c r="D83" s="822" t="s">
        <v>3018</v>
      </c>
      <c r="E83" s="822" t="s">
        <v>4243</v>
      </c>
      <c r="F83" s="831"/>
      <c r="G83" s="831"/>
      <c r="H83" s="827">
        <v>0</v>
      </c>
      <c r="I83" s="831">
        <v>6</v>
      </c>
      <c r="J83" s="831">
        <v>975.66000000000008</v>
      </c>
      <c r="K83" s="827">
        <v>1</v>
      </c>
      <c r="L83" s="831">
        <v>6</v>
      </c>
      <c r="M83" s="832">
        <v>975.66000000000008</v>
      </c>
    </row>
    <row r="84" spans="1:13" ht="14.45" customHeight="1" x14ac:dyDescent="0.2">
      <c r="A84" s="821" t="s">
        <v>3485</v>
      </c>
      <c r="B84" s="822" t="s">
        <v>3013</v>
      </c>
      <c r="C84" s="822" t="s">
        <v>3022</v>
      </c>
      <c r="D84" s="822" t="s">
        <v>3018</v>
      </c>
      <c r="E84" s="822" t="s">
        <v>3023</v>
      </c>
      <c r="F84" s="831"/>
      <c r="G84" s="831"/>
      <c r="H84" s="827">
        <v>0</v>
      </c>
      <c r="I84" s="831">
        <v>1</v>
      </c>
      <c r="J84" s="831">
        <v>325.2</v>
      </c>
      <c r="K84" s="827">
        <v>1</v>
      </c>
      <c r="L84" s="831">
        <v>1</v>
      </c>
      <c r="M84" s="832">
        <v>325.2</v>
      </c>
    </row>
    <row r="85" spans="1:13" ht="14.45" customHeight="1" x14ac:dyDescent="0.2">
      <c r="A85" s="821" t="s">
        <v>3485</v>
      </c>
      <c r="B85" s="822" t="s">
        <v>3013</v>
      </c>
      <c r="C85" s="822" t="s">
        <v>3791</v>
      </c>
      <c r="D85" s="822" t="s">
        <v>3542</v>
      </c>
      <c r="E85" s="822" t="s">
        <v>3788</v>
      </c>
      <c r="F85" s="831"/>
      <c r="G85" s="831"/>
      <c r="H85" s="827">
        <v>0</v>
      </c>
      <c r="I85" s="831">
        <v>1</v>
      </c>
      <c r="J85" s="831">
        <v>650.4</v>
      </c>
      <c r="K85" s="827">
        <v>1</v>
      </c>
      <c r="L85" s="831">
        <v>1</v>
      </c>
      <c r="M85" s="832">
        <v>650.4</v>
      </c>
    </row>
    <row r="86" spans="1:13" ht="14.45" customHeight="1" x14ac:dyDescent="0.2">
      <c r="A86" s="821" t="s">
        <v>3485</v>
      </c>
      <c r="B86" s="822" t="s">
        <v>3030</v>
      </c>
      <c r="C86" s="822" t="s">
        <v>3032</v>
      </c>
      <c r="D86" s="822" t="s">
        <v>1338</v>
      </c>
      <c r="E86" s="822" t="s">
        <v>1340</v>
      </c>
      <c r="F86" s="831"/>
      <c r="G86" s="831"/>
      <c r="H86" s="827"/>
      <c r="I86" s="831">
        <v>25</v>
      </c>
      <c r="J86" s="831">
        <v>0</v>
      </c>
      <c r="K86" s="827"/>
      <c r="L86" s="831">
        <v>25</v>
      </c>
      <c r="M86" s="832">
        <v>0</v>
      </c>
    </row>
    <row r="87" spans="1:13" ht="14.45" customHeight="1" x14ac:dyDescent="0.2">
      <c r="A87" s="821" t="s">
        <v>3485</v>
      </c>
      <c r="B87" s="822" t="s">
        <v>3088</v>
      </c>
      <c r="C87" s="822" t="s">
        <v>4292</v>
      </c>
      <c r="D87" s="822" t="s">
        <v>1870</v>
      </c>
      <c r="E87" s="822" t="s">
        <v>826</v>
      </c>
      <c r="F87" s="831">
        <v>1</v>
      </c>
      <c r="G87" s="831">
        <v>132</v>
      </c>
      <c r="H87" s="827">
        <v>1</v>
      </c>
      <c r="I87" s="831"/>
      <c r="J87" s="831"/>
      <c r="K87" s="827">
        <v>0</v>
      </c>
      <c r="L87" s="831">
        <v>1</v>
      </c>
      <c r="M87" s="832">
        <v>132</v>
      </c>
    </row>
    <row r="88" spans="1:13" ht="14.45" customHeight="1" x14ac:dyDescent="0.2">
      <c r="A88" s="821" t="s">
        <v>3485</v>
      </c>
      <c r="B88" s="822" t="s">
        <v>3088</v>
      </c>
      <c r="C88" s="822" t="s">
        <v>3732</v>
      </c>
      <c r="D88" s="822" t="s">
        <v>1870</v>
      </c>
      <c r="E88" s="822" t="s">
        <v>1871</v>
      </c>
      <c r="F88" s="831">
        <v>1</v>
      </c>
      <c r="G88" s="831">
        <v>264</v>
      </c>
      <c r="H88" s="827">
        <v>1</v>
      </c>
      <c r="I88" s="831"/>
      <c r="J88" s="831"/>
      <c r="K88" s="827">
        <v>0</v>
      </c>
      <c r="L88" s="831">
        <v>1</v>
      </c>
      <c r="M88" s="832">
        <v>264</v>
      </c>
    </row>
    <row r="89" spans="1:13" ht="14.45" customHeight="1" x14ac:dyDescent="0.2">
      <c r="A89" s="821" t="s">
        <v>3486</v>
      </c>
      <c r="B89" s="822" t="s">
        <v>2645</v>
      </c>
      <c r="C89" s="822" t="s">
        <v>3179</v>
      </c>
      <c r="D89" s="822" t="s">
        <v>841</v>
      </c>
      <c r="E89" s="822" t="s">
        <v>3180</v>
      </c>
      <c r="F89" s="831"/>
      <c r="G89" s="831"/>
      <c r="H89" s="827">
        <v>0</v>
      </c>
      <c r="I89" s="831">
        <v>2</v>
      </c>
      <c r="J89" s="831">
        <v>97.78</v>
      </c>
      <c r="K89" s="827">
        <v>1</v>
      </c>
      <c r="L89" s="831">
        <v>2</v>
      </c>
      <c r="M89" s="832">
        <v>97.78</v>
      </c>
    </row>
    <row r="90" spans="1:13" ht="14.45" customHeight="1" x14ac:dyDescent="0.2">
      <c r="A90" s="821" t="s">
        <v>3486</v>
      </c>
      <c r="B90" s="822" t="s">
        <v>2645</v>
      </c>
      <c r="C90" s="822" t="s">
        <v>2649</v>
      </c>
      <c r="D90" s="822" t="s">
        <v>841</v>
      </c>
      <c r="E90" s="822" t="s">
        <v>2650</v>
      </c>
      <c r="F90" s="831"/>
      <c r="G90" s="831"/>
      <c r="H90" s="827">
        <v>0</v>
      </c>
      <c r="I90" s="831">
        <v>34</v>
      </c>
      <c r="J90" s="831">
        <v>465.12000000000006</v>
      </c>
      <c r="K90" s="827">
        <v>1</v>
      </c>
      <c r="L90" s="831">
        <v>34</v>
      </c>
      <c r="M90" s="832">
        <v>465.12000000000006</v>
      </c>
    </row>
    <row r="91" spans="1:13" ht="14.45" customHeight="1" x14ac:dyDescent="0.2">
      <c r="A91" s="821" t="s">
        <v>3486</v>
      </c>
      <c r="B91" s="822" t="s">
        <v>2645</v>
      </c>
      <c r="C91" s="822" t="s">
        <v>3993</v>
      </c>
      <c r="D91" s="822" t="s">
        <v>3994</v>
      </c>
      <c r="E91" s="822" t="s">
        <v>3995</v>
      </c>
      <c r="F91" s="831">
        <v>2</v>
      </c>
      <c r="G91" s="831">
        <v>54.74</v>
      </c>
      <c r="H91" s="827">
        <v>1</v>
      </c>
      <c r="I91" s="831"/>
      <c r="J91" s="831"/>
      <c r="K91" s="827">
        <v>0</v>
      </c>
      <c r="L91" s="831">
        <v>2</v>
      </c>
      <c r="M91" s="832">
        <v>54.74</v>
      </c>
    </row>
    <row r="92" spans="1:13" ht="14.45" customHeight="1" x14ac:dyDescent="0.2">
      <c r="A92" s="821" t="s">
        <v>3486</v>
      </c>
      <c r="B92" s="822" t="s">
        <v>3181</v>
      </c>
      <c r="C92" s="822" t="s">
        <v>3912</v>
      </c>
      <c r="D92" s="822" t="s">
        <v>2022</v>
      </c>
      <c r="E92" s="822" t="s">
        <v>3913</v>
      </c>
      <c r="F92" s="831"/>
      <c r="G92" s="831"/>
      <c r="H92" s="827">
        <v>0</v>
      </c>
      <c r="I92" s="831">
        <v>1</v>
      </c>
      <c r="J92" s="831">
        <v>54.75</v>
      </c>
      <c r="K92" s="827">
        <v>1</v>
      </c>
      <c r="L92" s="831">
        <v>1</v>
      </c>
      <c r="M92" s="832">
        <v>54.75</v>
      </c>
    </row>
    <row r="93" spans="1:13" ht="14.45" customHeight="1" x14ac:dyDescent="0.2">
      <c r="A93" s="821" t="s">
        <v>3486</v>
      </c>
      <c r="B93" s="822" t="s">
        <v>6146</v>
      </c>
      <c r="C93" s="822" t="s">
        <v>3675</v>
      </c>
      <c r="D93" s="822" t="s">
        <v>3676</v>
      </c>
      <c r="E93" s="822" t="s">
        <v>3677</v>
      </c>
      <c r="F93" s="831"/>
      <c r="G93" s="831"/>
      <c r="H93" s="827">
        <v>0</v>
      </c>
      <c r="I93" s="831">
        <v>2</v>
      </c>
      <c r="J93" s="831">
        <v>2182.14</v>
      </c>
      <c r="K93" s="827">
        <v>1</v>
      </c>
      <c r="L93" s="831">
        <v>2</v>
      </c>
      <c r="M93" s="832">
        <v>2182.14</v>
      </c>
    </row>
    <row r="94" spans="1:13" ht="14.45" customHeight="1" x14ac:dyDescent="0.2">
      <c r="A94" s="821" t="s">
        <v>3486</v>
      </c>
      <c r="B94" s="822" t="s">
        <v>2662</v>
      </c>
      <c r="C94" s="822" t="s">
        <v>3906</v>
      </c>
      <c r="D94" s="822" t="s">
        <v>1590</v>
      </c>
      <c r="E94" s="822" t="s">
        <v>3907</v>
      </c>
      <c r="F94" s="831"/>
      <c r="G94" s="831"/>
      <c r="H94" s="827">
        <v>0</v>
      </c>
      <c r="I94" s="831">
        <v>1</v>
      </c>
      <c r="J94" s="831">
        <v>760.22</v>
      </c>
      <c r="K94" s="827">
        <v>1</v>
      </c>
      <c r="L94" s="831">
        <v>1</v>
      </c>
      <c r="M94" s="832">
        <v>760.22</v>
      </c>
    </row>
    <row r="95" spans="1:13" ht="14.45" customHeight="1" x14ac:dyDescent="0.2">
      <c r="A95" s="821" t="s">
        <v>3486</v>
      </c>
      <c r="B95" s="822" t="s">
        <v>2682</v>
      </c>
      <c r="C95" s="822" t="s">
        <v>3946</v>
      </c>
      <c r="D95" s="822" t="s">
        <v>3947</v>
      </c>
      <c r="E95" s="822" t="s">
        <v>2686</v>
      </c>
      <c r="F95" s="831">
        <v>1</v>
      </c>
      <c r="G95" s="831">
        <v>86.41</v>
      </c>
      <c r="H95" s="827">
        <v>1</v>
      </c>
      <c r="I95" s="831"/>
      <c r="J95" s="831"/>
      <c r="K95" s="827">
        <v>0</v>
      </c>
      <c r="L95" s="831">
        <v>1</v>
      </c>
      <c r="M95" s="832">
        <v>86.41</v>
      </c>
    </row>
    <row r="96" spans="1:13" ht="14.45" customHeight="1" x14ac:dyDescent="0.2">
      <c r="A96" s="821" t="s">
        <v>3486</v>
      </c>
      <c r="B96" s="822" t="s">
        <v>2682</v>
      </c>
      <c r="C96" s="822" t="s">
        <v>3356</v>
      </c>
      <c r="D96" s="822" t="s">
        <v>2685</v>
      </c>
      <c r="E96" s="822" t="s">
        <v>2332</v>
      </c>
      <c r="F96" s="831"/>
      <c r="G96" s="831"/>
      <c r="H96" s="827">
        <v>0</v>
      </c>
      <c r="I96" s="831">
        <v>1</v>
      </c>
      <c r="J96" s="831">
        <v>86.43</v>
      </c>
      <c r="K96" s="827">
        <v>1</v>
      </c>
      <c r="L96" s="831">
        <v>1</v>
      </c>
      <c r="M96" s="832">
        <v>86.43</v>
      </c>
    </row>
    <row r="97" spans="1:13" ht="14.45" customHeight="1" x14ac:dyDescent="0.2">
      <c r="A97" s="821" t="s">
        <v>3486</v>
      </c>
      <c r="B97" s="822" t="s">
        <v>2700</v>
      </c>
      <c r="C97" s="822" t="s">
        <v>2703</v>
      </c>
      <c r="D97" s="822" t="s">
        <v>1021</v>
      </c>
      <c r="E97" s="822" t="s">
        <v>2704</v>
      </c>
      <c r="F97" s="831"/>
      <c r="G97" s="831"/>
      <c r="H97" s="827">
        <v>0</v>
      </c>
      <c r="I97" s="831">
        <v>38</v>
      </c>
      <c r="J97" s="831">
        <v>52653.560000000005</v>
      </c>
      <c r="K97" s="827">
        <v>1</v>
      </c>
      <c r="L97" s="831">
        <v>38</v>
      </c>
      <c r="M97" s="832">
        <v>52653.560000000005</v>
      </c>
    </row>
    <row r="98" spans="1:13" ht="14.45" customHeight="1" x14ac:dyDescent="0.2">
      <c r="A98" s="821" t="s">
        <v>3486</v>
      </c>
      <c r="B98" s="822" t="s">
        <v>2700</v>
      </c>
      <c r="C98" s="822" t="s">
        <v>2707</v>
      </c>
      <c r="D98" s="822" t="s">
        <v>1021</v>
      </c>
      <c r="E98" s="822" t="s">
        <v>2708</v>
      </c>
      <c r="F98" s="831"/>
      <c r="G98" s="831"/>
      <c r="H98" s="827">
        <v>0</v>
      </c>
      <c r="I98" s="831">
        <v>15</v>
      </c>
      <c r="J98" s="831">
        <v>34640.550000000003</v>
      </c>
      <c r="K98" s="827">
        <v>1</v>
      </c>
      <c r="L98" s="831">
        <v>15</v>
      </c>
      <c r="M98" s="832">
        <v>34640.550000000003</v>
      </c>
    </row>
    <row r="99" spans="1:13" ht="14.45" customHeight="1" x14ac:dyDescent="0.2">
      <c r="A99" s="821" t="s">
        <v>3486</v>
      </c>
      <c r="B99" s="822" t="s">
        <v>2700</v>
      </c>
      <c r="C99" s="822" t="s">
        <v>3962</v>
      </c>
      <c r="D99" s="822" t="s">
        <v>1016</v>
      </c>
      <c r="E99" s="822" t="s">
        <v>3963</v>
      </c>
      <c r="F99" s="831"/>
      <c r="G99" s="831"/>
      <c r="H99" s="827">
        <v>0</v>
      </c>
      <c r="I99" s="831">
        <v>3</v>
      </c>
      <c r="J99" s="831">
        <v>950.25</v>
      </c>
      <c r="K99" s="827">
        <v>1</v>
      </c>
      <c r="L99" s="831">
        <v>3</v>
      </c>
      <c r="M99" s="832">
        <v>950.25</v>
      </c>
    </row>
    <row r="100" spans="1:13" ht="14.45" customHeight="1" x14ac:dyDescent="0.2">
      <c r="A100" s="821" t="s">
        <v>3486</v>
      </c>
      <c r="B100" s="822" t="s">
        <v>2700</v>
      </c>
      <c r="C100" s="822" t="s">
        <v>2710</v>
      </c>
      <c r="D100" s="822" t="s">
        <v>1016</v>
      </c>
      <c r="E100" s="822" t="s">
        <v>2711</v>
      </c>
      <c r="F100" s="831"/>
      <c r="G100" s="831"/>
      <c r="H100" s="827">
        <v>0</v>
      </c>
      <c r="I100" s="831">
        <v>19</v>
      </c>
      <c r="J100" s="831">
        <v>13990.27</v>
      </c>
      <c r="K100" s="827">
        <v>1</v>
      </c>
      <c r="L100" s="831">
        <v>19</v>
      </c>
      <c r="M100" s="832">
        <v>13990.27</v>
      </c>
    </row>
    <row r="101" spans="1:13" ht="14.45" customHeight="1" x14ac:dyDescent="0.2">
      <c r="A101" s="821" t="s">
        <v>3486</v>
      </c>
      <c r="B101" s="822" t="s">
        <v>2700</v>
      </c>
      <c r="C101" s="822" t="s">
        <v>2714</v>
      </c>
      <c r="D101" s="822" t="s">
        <v>1016</v>
      </c>
      <c r="E101" s="822" t="s">
        <v>1018</v>
      </c>
      <c r="F101" s="831"/>
      <c r="G101" s="831"/>
      <c r="H101" s="827">
        <v>0</v>
      </c>
      <c r="I101" s="831">
        <v>2</v>
      </c>
      <c r="J101" s="831">
        <v>981.78</v>
      </c>
      <c r="K101" s="827">
        <v>1</v>
      </c>
      <c r="L101" s="831">
        <v>2</v>
      </c>
      <c r="M101" s="832">
        <v>981.78</v>
      </c>
    </row>
    <row r="102" spans="1:13" ht="14.45" customHeight="1" x14ac:dyDescent="0.2">
      <c r="A102" s="821" t="s">
        <v>3486</v>
      </c>
      <c r="B102" s="822" t="s">
        <v>2700</v>
      </c>
      <c r="C102" s="822" t="s">
        <v>2705</v>
      </c>
      <c r="D102" s="822" t="s">
        <v>1021</v>
      </c>
      <c r="E102" s="822" t="s">
        <v>2706</v>
      </c>
      <c r="F102" s="831"/>
      <c r="G102" s="831"/>
      <c r="H102" s="827">
        <v>0</v>
      </c>
      <c r="I102" s="831">
        <v>51</v>
      </c>
      <c r="J102" s="831">
        <v>94221.989999999991</v>
      </c>
      <c r="K102" s="827">
        <v>1</v>
      </c>
      <c r="L102" s="831">
        <v>51</v>
      </c>
      <c r="M102" s="832">
        <v>94221.989999999991</v>
      </c>
    </row>
    <row r="103" spans="1:13" ht="14.45" customHeight="1" x14ac:dyDescent="0.2">
      <c r="A103" s="821" t="s">
        <v>3486</v>
      </c>
      <c r="B103" s="822" t="s">
        <v>2700</v>
      </c>
      <c r="C103" s="822" t="s">
        <v>2712</v>
      </c>
      <c r="D103" s="822" t="s">
        <v>1016</v>
      </c>
      <c r="E103" s="822" t="s">
        <v>2713</v>
      </c>
      <c r="F103" s="831"/>
      <c r="G103" s="831"/>
      <c r="H103" s="827">
        <v>0</v>
      </c>
      <c r="I103" s="831">
        <v>1</v>
      </c>
      <c r="J103" s="831">
        <v>1154.68</v>
      </c>
      <c r="K103" s="827">
        <v>1</v>
      </c>
      <c r="L103" s="831">
        <v>1</v>
      </c>
      <c r="M103" s="832">
        <v>1154.68</v>
      </c>
    </row>
    <row r="104" spans="1:13" ht="14.45" customHeight="1" x14ac:dyDescent="0.2">
      <c r="A104" s="821" t="s">
        <v>3486</v>
      </c>
      <c r="B104" s="822" t="s">
        <v>2700</v>
      </c>
      <c r="C104" s="822" t="s">
        <v>3197</v>
      </c>
      <c r="D104" s="822" t="s">
        <v>1021</v>
      </c>
      <c r="E104" s="822" t="s">
        <v>3198</v>
      </c>
      <c r="F104" s="831"/>
      <c r="G104" s="831"/>
      <c r="H104" s="827">
        <v>0</v>
      </c>
      <c r="I104" s="831">
        <v>5</v>
      </c>
      <c r="J104" s="831">
        <v>1847.48</v>
      </c>
      <c r="K104" s="827">
        <v>1</v>
      </c>
      <c r="L104" s="831">
        <v>5</v>
      </c>
      <c r="M104" s="832">
        <v>1847.48</v>
      </c>
    </row>
    <row r="105" spans="1:13" ht="14.45" customHeight="1" x14ac:dyDescent="0.2">
      <c r="A105" s="821" t="s">
        <v>3486</v>
      </c>
      <c r="B105" s="822" t="s">
        <v>2700</v>
      </c>
      <c r="C105" s="822" t="s">
        <v>2709</v>
      </c>
      <c r="D105" s="822" t="s">
        <v>1016</v>
      </c>
      <c r="E105" s="822" t="s">
        <v>1017</v>
      </c>
      <c r="F105" s="831"/>
      <c r="G105" s="831"/>
      <c r="H105" s="827">
        <v>0</v>
      </c>
      <c r="I105" s="831">
        <v>4</v>
      </c>
      <c r="J105" s="831">
        <v>3694.96</v>
      </c>
      <c r="K105" s="827">
        <v>1</v>
      </c>
      <c r="L105" s="831">
        <v>4</v>
      </c>
      <c r="M105" s="832">
        <v>3694.96</v>
      </c>
    </row>
    <row r="106" spans="1:13" ht="14.45" customHeight="1" x14ac:dyDescent="0.2">
      <c r="A106" s="821" t="s">
        <v>3486</v>
      </c>
      <c r="B106" s="822" t="s">
        <v>2737</v>
      </c>
      <c r="C106" s="822" t="s">
        <v>2738</v>
      </c>
      <c r="D106" s="822" t="s">
        <v>2739</v>
      </c>
      <c r="E106" s="822" t="s">
        <v>2740</v>
      </c>
      <c r="F106" s="831"/>
      <c r="G106" s="831"/>
      <c r="H106" s="827">
        <v>0</v>
      </c>
      <c r="I106" s="831">
        <v>16</v>
      </c>
      <c r="J106" s="831">
        <v>680.16</v>
      </c>
      <c r="K106" s="827">
        <v>1</v>
      </c>
      <c r="L106" s="831">
        <v>16</v>
      </c>
      <c r="M106" s="832">
        <v>680.16</v>
      </c>
    </row>
    <row r="107" spans="1:13" ht="14.45" customHeight="1" x14ac:dyDescent="0.2">
      <c r="A107" s="821" t="s">
        <v>3486</v>
      </c>
      <c r="B107" s="822" t="s">
        <v>2737</v>
      </c>
      <c r="C107" s="822" t="s">
        <v>4342</v>
      </c>
      <c r="D107" s="822" t="s">
        <v>2739</v>
      </c>
      <c r="E107" s="822" t="s">
        <v>4343</v>
      </c>
      <c r="F107" s="831"/>
      <c r="G107" s="831"/>
      <c r="H107" s="827">
        <v>0</v>
      </c>
      <c r="I107" s="831">
        <v>1</v>
      </c>
      <c r="J107" s="831">
        <v>85.02</v>
      </c>
      <c r="K107" s="827">
        <v>1</v>
      </c>
      <c r="L107" s="831">
        <v>1</v>
      </c>
      <c r="M107" s="832">
        <v>85.02</v>
      </c>
    </row>
    <row r="108" spans="1:13" ht="14.45" customHeight="1" x14ac:dyDescent="0.2">
      <c r="A108" s="821" t="s">
        <v>3486</v>
      </c>
      <c r="B108" s="822" t="s">
        <v>2737</v>
      </c>
      <c r="C108" s="822" t="s">
        <v>3807</v>
      </c>
      <c r="D108" s="822" t="s">
        <v>3808</v>
      </c>
      <c r="E108" s="822" t="s">
        <v>2740</v>
      </c>
      <c r="F108" s="831">
        <v>1</v>
      </c>
      <c r="G108" s="831">
        <v>42.51</v>
      </c>
      <c r="H108" s="827">
        <v>1</v>
      </c>
      <c r="I108" s="831"/>
      <c r="J108" s="831"/>
      <c r="K108" s="827">
        <v>0</v>
      </c>
      <c r="L108" s="831">
        <v>1</v>
      </c>
      <c r="M108" s="832">
        <v>42.51</v>
      </c>
    </row>
    <row r="109" spans="1:13" ht="14.45" customHeight="1" x14ac:dyDescent="0.2">
      <c r="A109" s="821" t="s">
        <v>3486</v>
      </c>
      <c r="B109" s="822" t="s">
        <v>3207</v>
      </c>
      <c r="C109" s="822" t="s">
        <v>3208</v>
      </c>
      <c r="D109" s="822" t="s">
        <v>3209</v>
      </c>
      <c r="E109" s="822" t="s">
        <v>3210</v>
      </c>
      <c r="F109" s="831"/>
      <c r="G109" s="831"/>
      <c r="H109" s="827">
        <v>0</v>
      </c>
      <c r="I109" s="831">
        <v>2</v>
      </c>
      <c r="J109" s="831">
        <v>65.98</v>
      </c>
      <c r="K109" s="827">
        <v>1</v>
      </c>
      <c r="L109" s="831">
        <v>2</v>
      </c>
      <c r="M109" s="832">
        <v>65.98</v>
      </c>
    </row>
    <row r="110" spans="1:13" ht="14.45" customHeight="1" x14ac:dyDescent="0.2">
      <c r="A110" s="821" t="s">
        <v>3486</v>
      </c>
      <c r="B110" s="822" t="s">
        <v>3207</v>
      </c>
      <c r="C110" s="822" t="s">
        <v>3679</v>
      </c>
      <c r="D110" s="822" t="s">
        <v>3209</v>
      </c>
      <c r="E110" s="822" t="s">
        <v>3680</v>
      </c>
      <c r="F110" s="831"/>
      <c r="G110" s="831"/>
      <c r="H110" s="827">
        <v>0</v>
      </c>
      <c r="I110" s="831">
        <v>1</v>
      </c>
      <c r="J110" s="831">
        <v>27.49</v>
      </c>
      <c r="K110" s="827">
        <v>1</v>
      </c>
      <c r="L110" s="831">
        <v>1</v>
      </c>
      <c r="M110" s="832">
        <v>27.49</v>
      </c>
    </row>
    <row r="111" spans="1:13" ht="14.45" customHeight="1" x14ac:dyDescent="0.2">
      <c r="A111" s="821" t="s">
        <v>3486</v>
      </c>
      <c r="B111" s="822" t="s">
        <v>2756</v>
      </c>
      <c r="C111" s="822" t="s">
        <v>3696</v>
      </c>
      <c r="D111" s="822" t="s">
        <v>3697</v>
      </c>
      <c r="E111" s="822" t="s">
        <v>3698</v>
      </c>
      <c r="F111" s="831">
        <v>1</v>
      </c>
      <c r="G111" s="831">
        <v>229.38</v>
      </c>
      <c r="H111" s="827">
        <v>1</v>
      </c>
      <c r="I111" s="831"/>
      <c r="J111" s="831"/>
      <c r="K111" s="827">
        <v>0</v>
      </c>
      <c r="L111" s="831">
        <v>1</v>
      </c>
      <c r="M111" s="832">
        <v>229.38</v>
      </c>
    </row>
    <row r="112" spans="1:13" ht="14.45" customHeight="1" x14ac:dyDescent="0.2">
      <c r="A112" s="821" t="s">
        <v>3486</v>
      </c>
      <c r="B112" s="822" t="s">
        <v>2758</v>
      </c>
      <c r="C112" s="822" t="s">
        <v>3704</v>
      </c>
      <c r="D112" s="822" t="s">
        <v>3705</v>
      </c>
      <c r="E112" s="822" t="s">
        <v>3706</v>
      </c>
      <c r="F112" s="831">
        <v>2</v>
      </c>
      <c r="G112" s="831">
        <v>210.64</v>
      </c>
      <c r="H112" s="827">
        <v>1</v>
      </c>
      <c r="I112" s="831"/>
      <c r="J112" s="831"/>
      <c r="K112" s="827">
        <v>0</v>
      </c>
      <c r="L112" s="831">
        <v>2</v>
      </c>
      <c r="M112" s="832">
        <v>210.64</v>
      </c>
    </row>
    <row r="113" spans="1:13" ht="14.45" customHeight="1" x14ac:dyDescent="0.2">
      <c r="A113" s="821" t="s">
        <v>3486</v>
      </c>
      <c r="B113" s="822" t="s">
        <v>2758</v>
      </c>
      <c r="C113" s="822" t="s">
        <v>3707</v>
      </c>
      <c r="D113" s="822" t="s">
        <v>3705</v>
      </c>
      <c r="E113" s="822" t="s">
        <v>778</v>
      </c>
      <c r="F113" s="831">
        <v>3</v>
      </c>
      <c r="G113" s="831">
        <v>105.33</v>
      </c>
      <c r="H113" s="827">
        <v>1</v>
      </c>
      <c r="I113" s="831"/>
      <c r="J113" s="831"/>
      <c r="K113" s="827">
        <v>0</v>
      </c>
      <c r="L113" s="831">
        <v>3</v>
      </c>
      <c r="M113" s="832">
        <v>105.33</v>
      </c>
    </row>
    <row r="114" spans="1:13" ht="14.45" customHeight="1" x14ac:dyDescent="0.2">
      <c r="A114" s="821" t="s">
        <v>3486</v>
      </c>
      <c r="B114" s="822" t="s">
        <v>2758</v>
      </c>
      <c r="C114" s="822" t="s">
        <v>2759</v>
      </c>
      <c r="D114" s="822" t="s">
        <v>1847</v>
      </c>
      <c r="E114" s="822" t="s">
        <v>776</v>
      </c>
      <c r="F114" s="831"/>
      <c r="G114" s="831"/>
      <c r="H114" s="827">
        <v>0</v>
      </c>
      <c r="I114" s="831">
        <v>16</v>
      </c>
      <c r="J114" s="831">
        <v>280.95999999999998</v>
      </c>
      <c r="K114" s="827">
        <v>1</v>
      </c>
      <c r="L114" s="831">
        <v>16</v>
      </c>
      <c r="M114" s="832">
        <v>280.95999999999998</v>
      </c>
    </row>
    <row r="115" spans="1:13" ht="14.45" customHeight="1" x14ac:dyDescent="0.2">
      <c r="A115" s="821" t="s">
        <v>3486</v>
      </c>
      <c r="B115" s="822" t="s">
        <v>2763</v>
      </c>
      <c r="C115" s="822" t="s">
        <v>2764</v>
      </c>
      <c r="D115" s="822" t="s">
        <v>2765</v>
      </c>
      <c r="E115" s="822" t="s">
        <v>2766</v>
      </c>
      <c r="F115" s="831"/>
      <c r="G115" s="831"/>
      <c r="H115" s="827">
        <v>0</v>
      </c>
      <c r="I115" s="831">
        <v>9</v>
      </c>
      <c r="J115" s="831">
        <v>839.43</v>
      </c>
      <c r="K115" s="827">
        <v>1</v>
      </c>
      <c r="L115" s="831">
        <v>9</v>
      </c>
      <c r="M115" s="832">
        <v>839.43</v>
      </c>
    </row>
    <row r="116" spans="1:13" ht="14.45" customHeight="1" x14ac:dyDescent="0.2">
      <c r="A116" s="821" t="s">
        <v>3486</v>
      </c>
      <c r="B116" s="822" t="s">
        <v>2763</v>
      </c>
      <c r="C116" s="822" t="s">
        <v>2767</v>
      </c>
      <c r="D116" s="822" t="s">
        <v>2765</v>
      </c>
      <c r="E116" s="822" t="s">
        <v>2768</v>
      </c>
      <c r="F116" s="831"/>
      <c r="G116" s="831"/>
      <c r="H116" s="827">
        <v>0</v>
      </c>
      <c r="I116" s="831">
        <v>6</v>
      </c>
      <c r="J116" s="831">
        <v>186.54</v>
      </c>
      <c r="K116" s="827">
        <v>1</v>
      </c>
      <c r="L116" s="831">
        <v>6</v>
      </c>
      <c r="M116" s="832">
        <v>186.54</v>
      </c>
    </row>
    <row r="117" spans="1:13" ht="14.45" customHeight="1" x14ac:dyDescent="0.2">
      <c r="A117" s="821" t="s">
        <v>3486</v>
      </c>
      <c r="B117" s="822" t="s">
        <v>2763</v>
      </c>
      <c r="C117" s="822" t="s">
        <v>3658</v>
      </c>
      <c r="D117" s="822" t="s">
        <v>3659</v>
      </c>
      <c r="E117" s="822" t="s">
        <v>2781</v>
      </c>
      <c r="F117" s="831">
        <v>2</v>
      </c>
      <c r="G117" s="831">
        <v>62.18</v>
      </c>
      <c r="H117" s="827">
        <v>1</v>
      </c>
      <c r="I117" s="831"/>
      <c r="J117" s="831"/>
      <c r="K117" s="827">
        <v>0</v>
      </c>
      <c r="L117" s="831">
        <v>2</v>
      </c>
      <c r="M117" s="832">
        <v>62.18</v>
      </c>
    </row>
    <row r="118" spans="1:13" ht="14.45" customHeight="1" x14ac:dyDescent="0.2">
      <c r="A118" s="821" t="s">
        <v>3486</v>
      </c>
      <c r="B118" s="822" t="s">
        <v>2763</v>
      </c>
      <c r="C118" s="822" t="s">
        <v>3660</v>
      </c>
      <c r="D118" s="822" t="s">
        <v>3661</v>
      </c>
      <c r="E118" s="822" t="s">
        <v>3115</v>
      </c>
      <c r="F118" s="831">
        <v>2</v>
      </c>
      <c r="G118" s="831">
        <v>124.36</v>
      </c>
      <c r="H118" s="827">
        <v>1</v>
      </c>
      <c r="I118" s="831"/>
      <c r="J118" s="831"/>
      <c r="K118" s="827">
        <v>0</v>
      </c>
      <c r="L118" s="831">
        <v>2</v>
      </c>
      <c r="M118" s="832">
        <v>124.36</v>
      </c>
    </row>
    <row r="119" spans="1:13" ht="14.45" customHeight="1" x14ac:dyDescent="0.2">
      <c r="A119" s="821" t="s">
        <v>3486</v>
      </c>
      <c r="B119" s="822" t="s">
        <v>2774</v>
      </c>
      <c r="C119" s="822" t="s">
        <v>2775</v>
      </c>
      <c r="D119" s="822" t="s">
        <v>2776</v>
      </c>
      <c r="E119" s="822" t="s">
        <v>2777</v>
      </c>
      <c r="F119" s="831"/>
      <c r="G119" s="831"/>
      <c r="H119" s="827">
        <v>0</v>
      </c>
      <c r="I119" s="831">
        <v>5</v>
      </c>
      <c r="J119" s="831">
        <v>37.35</v>
      </c>
      <c r="K119" s="827">
        <v>1</v>
      </c>
      <c r="L119" s="831">
        <v>5</v>
      </c>
      <c r="M119" s="832">
        <v>37.35</v>
      </c>
    </row>
    <row r="120" spans="1:13" ht="14.45" customHeight="1" x14ac:dyDescent="0.2">
      <c r="A120" s="821" t="s">
        <v>3486</v>
      </c>
      <c r="B120" s="822" t="s">
        <v>2774</v>
      </c>
      <c r="C120" s="822" t="s">
        <v>4027</v>
      </c>
      <c r="D120" s="822" t="s">
        <v>2776</v>
      </c>
      <c r="E120" s="822" t="s">
        <v>4028</v>
      </c>
      <c r="F120" s="831"/>
      <c r="G120" s="831"/>
      <c r="H120" s="827">
        <v>0</v>
      </c>
      <c r="I120" s="831">
        <v>2</v>
      </c>
      <c r="J120" s="831">
        <v>229.76</v>
      </c>
      <c r="K120" s="827">
        <v>1</v>
      </c>
      <c r="L120" s="831">
        <v>2</v>
      </c>
      <c r="M120" s="832">
        <v>229.76</v>
      </c>
    </row>
    <row r="121" spans="1:13" ht="14.45" customHeight="1" x14ac:dyDescent="0.2">
      <c r="A121" s="821" t="s">
        <v>3486</v>
      </c>
      <c r="B121" s="822" t="s">
        <v>2799</v>
      </c>
      <c r="C121" s="822" t="s">
        <v>3931</v>
      </c>
      <c r="D121" s="822" t="s">
        <v>3932</v>
      </c>
      <c r="E121" s="822" t="s">
        <v>3103</v>
      </c>
      <c r="F121" s="831">
        <v>2</v>
      </c>
      <c r="G121" s="831">
        <v>147.66</v>
      </c>
      <c r="H121" s="827">
        <v>1</v>
      </c>
      <c r="I121" s="831"/>
      <c r="J121" s="831"/>
      <c r="K121" s="827">
        <v>0</v>
      </c>
      <c r="L121" s="831">
        <v>2</v>
      </c>
      <c r="M121" s="832">
        <v>147.66</v>
      </c>
    </row>
    <row r="122" spans="1:13" ht="14.45" customHeight="1" x14ac:dyDescent="0.2">
      <c r="A122" s="821" t="s">
        <v>3486</v>
      </c>
      <c r="B122" s="822" t="s">
        <v>2803</v>
      </c>
      <c r="C122" s="822" t="s">
        <v>2804</v>
      </c>
      <c r="D122" s="822" t="s">
        <v>1224</v>
      </c>
      <c r="E122" s="822" t="s">
        <v>2805</v>
      </c>
      <c r="F122" s="831"/>
      <c r="G122" s="831"/>
      <c r="H122" s="827">
        <v>0</v>
      </c>
      <c r="I122" s="831">
        <v>2</v>
      </c>
      <c r="J122" s="831">
        <v>51.88</v>
      </c>
      <c r="K122" s="827">
        <v>1</v>
      </c>
      <c r="L122" s="831">
        <v>2</v>
      </c>
      <c r="M122" s="832">
        <v>51.88</v>
      </c>
    </row>
    <row r="123" spans="1:13" ht="14.45" customHeight="1" x14ac:dyDescent="0.2">
      <c r="A123" s="821" t="s">
        <v>3486</v>
      </c>
      <c r="B123" s="822" t="s">
        <v>2809</v>
      </c>
      <c r="C123" s="822" t="s">
        <v>2813</v>
      </c>
      <c r="D123" s="822" t="s">
        <v>2811</v>
      </c>
      <c r="E123" s="822" t="s">
        <v>2814</v>
      </c>
      <c r="F123" s="831"/>
      <c r="G123" s="831"/>
      <c r="H123" s="827">
        <v>0</v>
      </c>
      <c r="I123" s="831">
        <v>3</v>
      </c>
      <c r="J123" s="831">
        <v>395.58000000000004</v>
      </c>
      <c r="K123" s="827">
        <v>1</v>
      </c>
      <c r="L123" s="831">
        <v>3</v>
      </c>
      <c r="M123" s="832">
        <v>395.58000000000004</v>
      </c>
    </row>
    <row r="124" spans="1:13" ht="14.45" customHeight="1" x14ac:dyDescent="0.2">
      <c r="A124" s="821" t="s">
        <v>3486</v>
      </c>
      <c r="B124" s="822" t="s">
        <v>2815</v>
      </c>
      <c r="C124" s="822" t="s">
        <v>3681</v>
      </c>
      <c r="D124" s="822" t="s">
        <v>3682</v>
      </c>
      <c r="E124" s="822" t="s">
        <v>826</v>
      </c>
      <c r="F124" s="831">
        <v>1</v>
      </c>
      <c r="G124" s="831">
        <v>55.14</v>
      </c>
      <c r="H124" s="827">
        <v>1</v>
      </c>
      <c r="I124" s="831"/>
      <c r="J124" s="831"/>
      <c r="K124" s="827">
        <v>0</v>
      </c>
      <c r="L124" s="831">
        <v>1</v>
      </c>
      <c r="M124" s="832">
        <v>55.14</v>
      </c>
    </row>
    <row r="125" spans="1:13" ht="14.45" customHeight="1" x14ac:dyDescent="0.2">
      <c r="A125" s="821" t="s">
        <v>3486</v>
      </c>
      <c r="B125" s="822" t="s">
        <v>2815</v>
      </c>
      <c r="C125" s="822" t="s">
        <v>3683</v>
      </c>
      <c r="D125" s="822" t="s">
        <v>3684</v>
      </c>
      <c r="E125" s="822" t="s">
        <v>824</v>
      </c>
      <c r="F125" s="831">
        <v>2</v>
      </c>
      <c r="G125" s="831">
        <v>55.12</v>
      </c>
      <c r="H125" s="827">
        <v>1</v>
      </c>
      <c r="I125" s="831"/>
      <c r="J125" s="831"/>
      <c r="K125" s="827">
        <v>0</v>
      </c>
      <c r="L125" s="831">
        <v>2</v>
      </c>
      <c r="M125" s="832">
        <v>55.12</v>
      </c>
    </row>
    <row r="126" spans="1:13" ht="14.45" customHeight="1" x14ac:dyDescent="0.2">
      <c r="A126" s="821" t="s">
        <v>3486</v>
      </c>
      <c r="B126" s="822" t="s">
        <v>6155</v>
      </c>
      <c r="C126" s="822" t="s">
        <v>4034</v>
      </c>
      <c r="D126" s="822" t="s">
        <v>4035</v>
      </c>
      <c r="E126" s="822" t="s">
        <v>2818</v>
      </c>
      <c r="F126" s="831">
        <v>1</v>
      </c>
      <c r="G126" s="831">
        <v>93.18</v>
      </c>
      <c r="H126" s="827">
        <v>1</v>
      </c>
      <c r="I126" s="831"/>
      <c r="J126" s="831"/>
      <c r="K126" s="827">
        <v>0</v>
      </c>
      <c r="L126" s="831">
        <v>1</v>
      </c>
      <c r="M126" s="832">
        <v>93.18</v>
      </c>
    </row>
    <row r="127" spans="1:13" ht="14.45" customHeight="1" x14ac:dyDescent="0.2">
      <c r="A127" s="821" t="s">
        <v>3486</v>
      </c>
      <c r="B127" s="822" t="s">
        <v>6156</v>
      </c>
      <c r="C127" s="822" t="s">
        <v>3870</v>
      </c>
      <c r="D127" s="822" t="s">
        <v>3871</v>
      </c>
      <c r="E127" s="822" t="s">
        <v>3872</v>
      </c>
      <c r="F127" s="831">
        <v>1</v>
      </c>
      <c r="G127" s="831">
        <v>0</v>
      </c>
      <c r="H127" s="827"/>
      <c r="I127" s="831"/>
      <c r="J127" s="831"/>
      <c r="K127" s="827"/>
      <c r="L127" s="831">
        <v>1</v>
      </c>
      <c r="M127" s="832">
        <v>0</v>
      </c>
    </row>
    <row r="128" spans="1:13" ht="14.45" customHeight="1" x14ac:dyDescent="0.2">
      <c r="A128" s="821" t="s">
        <v>3486</v>
      </c>
      <c r="B128" s="822" t="s">
        <v>2825</v>
      </c>
      <c r="C128" s="822" t="s">
        <v>2828</v>
      </c>
      <c r="D128" s="822" t="s">
        <v>1006</v>
      </c>
      <c r="E128" s="822" t="s">
        <v>2829</v>
      </c>
      <c r="F128" s="831"/>
      <c r="G128" s="831"/>
      <c r="H128" s="827">
        <v>0</v>
      </c>
      <c r="I128" s="831">
        <v>2</v>
      </c>
      <c r="J128" s="831">
        <v>269.22000000000003</v>
      </c>
      <c r="K128" s="827">
        <v>1</v>
      </c>
      <c r="L128" s="831">
        <v>2</v>
      </c>
      <c r="M128" s="832">
        <v>269.22000000000003</v>
      </c>
    </row>
    <row r="129" spans="1:13" ht="14.45" customHeight="1" x14ac:dyDescent="0.2">
      <c r="A129" s="821" t="s">
        <v>3486</v>
      </c>
      <c r="B129" s="822" t="s">
        <v>2840</v>
      </c>
      <c r="C129" s="822" t="s">
        <v>2841</v>
      </c>
      <c r="D129" s="822" t="s">
        <v>2842</v>
      </c>
      <c r="E129" s="822" t="s">
        <v>2843</v>
      </c>
      <c r="F129" s="831"/>
      <c r="G129" s="831"/>
      <c r="H129" s="827">
        <v>0</v>
      </c>
      <c r="I129" s="831">
        <v>80</v>
      </c>
      <c r="J129" s="831">
        <v>1753.6</v>
      </c>
      <c r="K129" s="827">
        <v>1</v>
      </c>
      <c r="L129" s="831">
        <v>80</v>
      </c>
      <c r="M129" s="832">
        <v>1753.6</v>
      </c>
    </row>
    <row r="130" spans="1:13" ht="14.45" customHeight="1" x14ac:dyDescent="0.2">
      <c r="A130" s="821" t="s">
        <v>3486</v>
      </c>
      <c r="B130" s="822" t="s">
        <v>2840</v>
      </c>
      <c r="C130" s="822" t="s">
        <v>2844</v>
      </c>
      <c r="D130" s="822" t="s">
        <v>2842</v>
      </c>
      <c r="E130" s="822" t="s">
        <v>2845</v>
      </c>
      <c r="F130" s="831"/>
      <c r="G130" s="831"/>
      <c r="H130" s="827">
        <v>0</v>
      </c>
      <c r="I130" s="831">
        <v>9</v>
      </c>
      <c r="J130" s="831">
        <v>789.03</v>
      </c>
      <c r="K130" s="827">
        <v>1</v>
      </c>
      <c r="L130" s="831">
        <v>9</v>
      </c>
      <c r="M130" s="832">
        <v>789.03</v>
      </c>
    </row>
    <row r="131" spans="1:13" ht="14.45" customHeight="1" x14ac:dyDescent="0.2">
      <c r="A131" s="821" t="s">
        <v>3486</v>
      </c>
      <c r="B131" s="822" t="s">
        <v>2840</v>
      </c>
      <c r="C131" s="822" t="s">
        <v>4007</v>
      </c>
      <c r="D131" s="822" t="s">
        <v>4008</v>
      </c>
      <c r="E131" s="822" t="s">
        <v>4009</v>
      </c>
      <c r="F131" s="831"/>
      <c r="G131" s="831"/>
      <c r="H131" s="827">
        <v>0</v>
      </c>
      <c r="I131" s="831">
        <v>2</v>
      </c>
      <c r="J131" s="831">
        <v>56.78</v>
      </c>
      <c r="K131" s="827">
        <v>1</v>
      </c>
      <c r="L131" s="831">
        <v>2</v>
      </c>
      <c r="M131" s="832">
        <v>56.78</v>
      </c>
    </row>
    <row r="132" spans="1:13" ht="14.45" customHeight="1" x14ac:dyDescent="0.2">
      <c r="A132" s="821" t="s">
        <v>3486</v>
      </c>
      <c r="B132" s="822" t="s">
        <v>2846</v>
      </c>
      <c r="C132" s="822" t="s">
        <v>3245</v>
      </c>
      <c r="D132" s="822" t="s">
        <v>1925</v>
      </c>
      <c r="E132" s="822" t="s">
        <v>1926</v>
      </c>
      <c r="F132" s="831"/>
      <c r="G132" s="831"/>
      <c r="H132" s="827">
        <v>0</v>
      </c>
      <c r="I132" s="831">
        <v>1</v>
      </c>
      <c r="J132" s="831">
        <v>84.18</v>
      </c>
      <c r="K132" s="827">
        <v>1</v>
      </c>
      <c r="L132" s="831">
        <v>1</v>
      </c>
      <c r="M132" s="832">
        <v>84.18</v>
      </c>
    </row>
    <row r="133" spans="1:13" ht="14.45" customHeight="1" x14ac:dyDescent="0.2">
      <c r="A133" s="821" t="s">
        <v>3486</v>
      </c>
      <c r="B133" s="822" t="s">
        <v>2846</v>
      </c>
      <c r="C133" s="822" t="s">
        <v>4186</v>
      </c>
      <c r="D133" s="822" t="s">
        <v>1925</v>
      </c>
      <c r="E133" s="822" t="s">
        <v>4187</v>
      </c>
      <c r="F133" s="831"/>
      <c r="G133" s="831"/>
      <c r="H133" s="827">
        <v>0</v>
      </c>
      <c r="I133" s="831">
        <v>1</v>
      </c>
      <c r="J133" s="831">
        <v>126.27</v>
      </c>
      <c r="K133" s="827">
        <v>1</v>
      </c>
      <c r="L133" s="831">
        <v>1</v>
      </c>
      <c r="M133" s="832">
        <v>126.27</v>
      </c>
    </row>
    <row r="134" spans="1:13" ht="14.45" customHeight="1" x14ac:dyDescent="0.2">
      <c r="A134" s="821" t="s">
        <v>3486</v>
      </c>
      <c r="B134" s="822" t="s">
        <v>2846</v>
      </c>
      <c r="C134" s="822" t="s">
        <v>3550</v>
      </c>
      <c r="D134" s="822" t="s">
        <v>1925</v>
      </c>
      <c r="E134" s="822" t="s">
        <v>3551</v>
      </c>
      <c r="F134" s="831"/>
      <c r="G134" s="831"/>
      <c r="H134" s="827">
        <v>0</v>
      </c>
      <c r="I134" s="831">
        <v>1</v>
      </c>
      <c r="J134" s="831">
        <v>63.14</v>
      </c>
      <c r="K134" s="827">
        <v>1</v>
      </c>
      <c r="L134" s="831">
        <v>1</v>
      </c>
      <c r="M134" s="832">
        <v>63.14</v>
      </c>
    </row>
    <row r="135" spans="1:13" ht="14.45" customHeight="1" x14ac:dyDescent="0.2">
      <c r="A135" s="821" t="s">
        <v>3486</v>
      </c>
      <c r="B135" s="822" t="s">
        <v>2846</v>
      </c>
      <c r="C135" s="822" t="s">
        <v>2854</v>
      </c>
      <c r="D135" s="822" t="s">
        <v>1925</v>
      </c>
      <c r="E135" s="822" t="s">
        <v>2855</v>
      </c>
      <c r="F135" s="831"/>
      <c r="G135" s="831"/>
      <c r="H135" s="827">
        <v>0</v>
      </c>
      <c r="I135" s="831">
        <v>1</v>
      </c>
      <c r="J135" s="831">
        <v>49.08</v>
      </c>
      <c r="K135" s="827">
        <v>1</v>
      </c>
      <c r="L135" s="831">
        <v>1</v>
      </c>
      <c r="M135" s="832">
        <v>49.08</v>
      </c>
    </row>
    <row r="136" spans="1:13" ht="14.45" customHeight="1" x14ac:dyDescent="0.2">
      <c r="A136" s="821" t="s">
        <v>3486</v>
      </c>
      <c r="B136" s="822" t="s">
        <v>3246</v>
      </c>
      <c r="C136" s="822" t="s">
        <v>3725</v>
      </c>
      <c r="D136" s="822" t="s">
        <v>3726</v>
      </c>
      <c r="E136" s="822" t="s">
        <v>2055</v>
      </c>
      <c r="F136" s="831">
        <v>3</v>
      </c>
      <c r="G136" s="831">
        <v>12007.44</v>
      </c>
      <c r="H136" s="827">
        <v>1</v>
      </c>
      <c r="I136" s="831"/>
      <c r="J136" s="831"/>
      <c r="K136" s="827">
        <v>0</v>
      </c>
      <c r="L136" s="831">
        <v>3</v>
      </c>
      <c r="M136" s="832">
        <v>12007.44</v>
      </c>
    </row>
    <row r="137" spans="1:13" ht="14.45" customHeight="1" x14ac:dyDescent="0.2">
      <c r="A137" s="821" t="s">
        <v>3486</v>
      </c>
      <c r="B137" s="822" t="s">
        <v>2866</v>
      </c>
      <c r="C137" s="822" t="s">
        <v>2870</v>
      </c>
      <c r="D137" s="822" t="s">
        <v>1722</v>
      </c>
      <c r="E137" s="822" t="s">
        <v>2871</v>
      </c>
      <c r="F137" s="831"/>
      <c r="G137" s="831"/>
      <c r="H137" s="827">
        <v>0</v>
      </c>
      <c r="I137" s="831">
        <v>2</v>
      </c>
      <c r="J137" s="831">
        <v>308.72000000000003</v>
      </c>
      <c r="K137" s="827">
        <v>1</v>
      </c>
      <c r="L137" s="831">
        <v>2</v>
      </c>
      <c r="M137" s="832">
        <v>308.72000000000003</v>
      </c>
    </row>
    <row r="138" spans="1:13" ht="14.45" customHeight="1" x14ac:dyDescent="0.2">
      <c r="A138" s="821" t="s">
        <v>3486</v>
      </c>
      <c r="B138" s="822" t="s">
        <v>2931</v>
      </c>
      <c r="C138" s="822" t="s">
        <v>3805</v>
      </c>
      <c r="D138" s="822" t="s">
        <v>3806</v>
      </c>
      <c r="E138" s="822" t="s">
        <v>2939</v>
      </c>
      <c r="F138" s="831">
        <v>1</v>
      </c>
      <c r="G138" s="831">
        <v>1392.47</v>
      </c>
      <c r="H138" s="827">
        <v>1</v>
      </c>
      <c r="I138" s="831"/>
      <c r="J138" s="831"/>
      <c r="K138" s="827">
        <v>0</v>
      </c>
      <c r="L138" s="831">
        <v>1</v>
      </c>
      <c r="M138" s="832">
        <v>1392.47</v>
      </c>
    </row>
    <row r="139" spans="1:13" ht="14.45" customHeight="1" x14ac:dyDescent="0.2">
      <c r="A139" s="821" t="s">
        <v>3486</v>
      </c>
      <c r="B139" s="822" t="s">
        <v>2931</v>
      </c>
      <c r="C139" s="822" t="s">
        <v>2937</v>
      </c>
      <c r="D139" s="822" t="s">
        <v>2938</v>
      </c>
      <c r="E139" s="822" t="s">
        <v>2939</v>
      </c>
      <c r="F139" s="831"/>
      <c r="G139" s="831"/>
      <c r="H139" s="827">
        <v>0</v>
      </c>
      <c r="I139" s="831">
        <v>3</v>
      </c>
      <c r="J139" s="831">
        <v>4177.41</v>
      </c>
      <c r="K139" s="827">
        <v>1</v>
      </c>
      <c r="L139" s="831">
        <v>3</v>
      </c>
      <c r="M139" s="832">
        <v>4177.41</v>
      </c>
    </row>
    <row r="140" spans="1:13" ht="14.45" customHeight="1" x14ac:dyDescent="0.2">
      <c r="A140" s="821" t="s">
        <v>3486</v>
      </c>
      <c r="B140" s="822" t="s">
        <v>2949</v>
      </c>
      <c r="C140" s="822" t="s">
        <v>3263</v>
      </c>
      <c r="D140" s="822" t="s">
        <v>1143</v>
      </c>
      <c r="E140" s="822" t="s">
        <v>3264</v>
      </c>
      <c r="F140" s="831"/>
      <c r="G140" s="831"/>
      <c r="H140" s="827">
        <v>0</v>
      </c>
      <c r="I140" s="831">
        <v>1</v>
      </c>
      <c r="J140" s="831">
        <v>773.45</v>
      </c>
      <c r="K140" s="827">
        <v>1</v>
      </c>
      <c r="L140" s="831">
        <v>1</v>
      </c>
      <c r="M140" s="832">
        <v>773.45</v>
      </c>
    </row>
    <row r="141" spans="1:13" ht="14.45" customHeight="1" x14ac:dyDescent="0.2">
      <c r="A141" s="821" t="s">
        <v>3486</v>
      </c>
      <c r="B141" s="822" t="s">
        <v>6153</v>
      </c>
      <c r="C141" s="822" t="s">
        <v>4073</v>
      </c>
      <c r="D141" s="822" t="s">
        <v>4071</v>
      </c>
      <c r="E141" s="822" t="s">
        <v>4074</v>
      </c>
      <c r="F141" s="831"/>
      <c r="G141" s="831"/>
      <c r="H141" s="827">
        <v>0</v>
      </c>
      <c r="I141" s="831">
        <v>49</v>
      </c>
      <c r="J141" s="831">
        <v>275567.67</v>
      </c>
      <c r="K141" s="827">
        <v>1</v>
      </c>
      <c r="L141" s="831">
        <v>49</v>
      </c>
      <c r="M141" s="832">
        <v>275567.67</v>
      </c>
    </row>
    <row r="142" spans="1:13" ht="14.45" customHeight="1" x14ac:dyDescent="0.2">
      <c r="A142" s="821" t="s">
        <v>3486</v>
      </c>
      <c r="B142" s="822" t="s">
        <v>6153</v>
      </c>
      <c r="C142" s="822" t="s">
        <v>4075</v>
      </c>
      <c r="D142" s="822" t="s">
        <v>4071</v>
      </c>
      <c r="E142" s="822" t="s">
        <v>4076</v>
      </c>
      <c r="F142" s="831"/>
      <c r="G142" s="831"/>
      <c r="H142" s="827">
        <v>0</v>
      </c>
      <c r="I142" s="831">
        <v>11</v>
      </c>
      <c r="J142" s="831">
        <v>8837.3999999999978</v>
      </c>
      <c r="K142" s="827">
        <v>1</v>
      </c>
      <c r="L142" s="831">
        <v>11</v>
      </c>
      <c r="M142" s="832">
        <v>8837.3999999999978</v>
      </c>
    </row>
    <row r="143" spans="1:13" ht="14.45" customHeight="1" x14ac:dyDescent="0.2">
      <c r="A143" s="821" t="s">
        <v>3486</v>
      </c>
      <c r="B143" s="822" t="s">
        <v>6153</v>
      </c>
      <c r="C143" s="822" t="s">
        <v>4070</v>
      </c>
      <c r="D143" s="822" t="s">
        <v>4071</v>
      </c>
      <c r="E143" s="822" t="s">
        <v>4072</v>
      </c>
      <c r="F143" s="831"/>
      <c r="G143" s="831"/>
      <c r="H143" s="827">
        <v>0</v>
      </c>
      <c r="I143" s="831">
        <v>63</v>
      </c>
      <c r="J143" s="831">
        <v>253072.25999999998</v>
      </c>
      <c r="K143" s="827">
        <v>1</v>
      </c>
      <c r="L143" s="831">
        <v>63</v>
      </c>
      <c r="M143" s="832">
        <v>253072.25999999998</v>
      </c>
    </row>
    <row r="144" spans="1:13" ht="14.45" customHeight="1" x14ac:dyDescent="0.2">
      <c r="A144" s="821" t="s">
        <v>3486</v>
      </c>
      <c r="B144" s="822" t="s">
        <v>6153</v>
      </c>
      <c r="C144" s="822" t="s">
        <v>4077</v>
      </c>
      <c r="D144" s="822" t="s">
        <v>4071</v>
      </c>
      <c r="E144" s="822" t="s">
        <v>4078</v>
      </c>
      <c r="F144" s="831"/>
      <c r="G144" s="831"/>
      <c r="H144" s="827">
        <v>0</v>
      </c>
      <c r="I144" s="831">
        <v>12</v>
      </c>
      <c r="J144" s="831">
        <v>86767.560000000012</v>
      </c>
      <c r="K144" s="827">
        <v>1</v>
      </c>
      <c r="L144" s="831">
        <v>12</v>
      </c>
      <c r="M144" s="832">
        <v>86767.560000000012</v>
      </c>
    </row>
    <row r="145" spans="1:13" ht="14.45" customHeight="1" x14ac:dyDescent="0.2">
      <c r="A145" s="821" t="s">
        <v>3486</v>
      </c>
      <c r="B145" s="822" t="s">
        <v>6153</v>
      </c>
      <c r="C145" s="822" t="s">
        <v>4079</v>
      </c>
      <c r="D145" s="822" t="s">
        <v>4071</v>
      </c>
      <c r="E145" s="822" t="s">
        <v>4080</v>
      </c>
      <c r="F145" s="831"/>
      <c r="G145" s="831"/>
      <c r="H145" s="827">
        <v>0</v>
      </c>
      <c r="I145" s="831">
        <v>1</v>
      </c>
      <c r="J145" s="831">
        <v>10042.549999999999</v>
      </c>
      <c r="K145" s="827">
        <v>1</v>
      </c>
      <c r="L145" s="831">
        <v>1</v>
      </c>
      <c r="M145" s="832">
        <v>10042.549999999999</v>
      </c>
    </row>
    <row r="146" spans="1:13" ht="14.45" customHeight="1" x14ac:dyDescent="0.2">
      <c r="A146" s="821" t="s">
        <v>3486</v>
      </c>
      <c r="B146" s="822" t="s">
        <v>6148</v>
      </c>
      <c r="C146" s="822" t="s">
        <v>3858</v>
      </c>
      <c r="D146" s="822" t="s">
        <v>3859</v>
      </c>
      <c r="E146" s="822" t="s">
        <v>3860</v>
      </c>
      <c r="F146" s="831"/>
      <c r="G146" s="831"/>
      <c r="H146" s="827">
        <v>0</v>
      </c>
      <c r="I146" s="831">
        <v>115</v>
      </c>
      <c r="J146" s="831">
        <v>189883.4</v>
      </c>
      <c r="K146" s="827">
        <v>1</v>
      </c>
      <c r="L146" s="831">
        <v>115</v>
      </c>
      <c r="M146" s="832">
        <v>189883.4</v>
      </c>
    </row>
    <row r="147" spans="1:13" ht="14.45" customHeight="1" x14ac:dyDescent="0.2">
      <c r="A147" s="821" t="s">
        <v>3486</v>
      </c>
      <c r="B147" s="822" t="s">
        <v>6149</v>
      </c>
      <c r="C147" s="822" t="s">
        <v>4061</v>
      </c>
      <c r="D147" s="822" t="s">
        <v>4062</v>
      </c>
      <c r="E147" s="822" t="s">
        <v>768</v>
      </c>
      <c r="F147" s="831"/>
      <c r="G147" s="831"/>
      <c r="H147" s="827">
        <v>0</v>
      </c>
      <c r="I147" s="831">
        <v>54</v>
      </c>
      <c r="J147" s="831">
        <v>27124.740000000009</v>
      </c>
      <c r="K147" s="827">
        <v>1</v>
      </c>
      <c r="L147" s="831">
        <v>54</v>
      </c>
      <c r="M147" s="832">
        <v>27124.740000000009</v>
      </c>
    </row>
    <row r="148" spans="1:13" ht="14.45" customHeight="1" x14ac:dyDescent="0.2">
      <c r="A148" s="821" t="s">
        <v>3486</v>
      </c>
      <c r="B148" s="822" t="s">
        <v>3276</v>
      </c>
      <c r="C148" s="822" t="s">
        <v>3277</v>
      </c>
      <c r="D148" s="822" t="s">
        <v>3278</v>
      </c>
      <c r="E148" s="822" t="s">
        <v>3101</v>
      </c>
      <c r="F148" s="831"/>
      <c r="G148" s="831"/>
      <c r="H148" s="827">
        <v>0</v>
      </c>
      <c r="I148" s="831">
        <v>2</v>
      </c>
      <c r="J148" s="831">
        <v>413.76</v>
      </c>
      <c r="K148" s="827">
        <v>1</v>
      </c>
      <c r="L148" s="831">
        <v>2</v>
      </c>
      <c r="M148" s="832">
        <v>413.76</v>
      </c>
    </row>
    <row r="149" spans="1:13" ht="14.45" customHeight="1" x14ac:dyDescent="0.2">
      <c r="A149" s="821" t="s">
        <v>3486</v>
      </c>
      <c r="B149" s="822" t="s">
        <v>6157</v>
      </c>
      <c r="C149" s="822" t="s">
        <v>3663</v>
      </c>
      <c r="D149" s="822" t="s">
        <v>3664</v>
      </c>
      <c r="E149" s="822" t="s">
        <v>3665</v>
      </c>
      <c r="F149" s="831"/>
      <c r="G149" s="831"/>
      <c r="H149" s="827">
        <v>0</v>
      </c>
      <c r="I149" s="831">
        <v>8</v>
      </c>
      <c r="J149" s="831">
        <v>4109.6000000000004</v>
      </c>
      <c r="K149" s="827">
        <v>1</v>
      </c>
      <c r="L149" s="831">
        <v>8</v>
      </c>
      <c r="M149" s="832">
        <v>4109.6000000000004</v>
      </c>
    </row>
    <row r="150" spans="1:13" ht="14.45" customHeight="1" x14ac:dyDescent="0.2">
      <c r="A150" s="821" t="s">
        <v>3486</v>
      </c>
      <c r="B150" s="822" t="s">
        <v>6150</v>
      </c>
      <c r="C150" s="822" t="s">
        <v>3920</v>
      </c>
      <c r="D150" s="822" t="s">
        <v>3921</v>
      </c>
      <c r="E150" s="822" t="s">
        <v>776</v>
      </c>
      <c r="F150" s="831"/>
      <c r="G150" s="831"/>
      <c r="H150" s="827">
        <v>0</v>
      </c>
      <c r="I150" s="831">
        <v>301</v>
      </c>
      <c r="J150" s="831">
        <v>65994.25</v>
      </c>
      <c r="K150" s="827">
        <v>1</v>
      </c>
      <c r="L150" s="831">
        <v>301</v>
      </c>
      <c r="M150" s="832">
        <v>65994.25</v>
      </c>
    </row>
    <row r="151" spans="1:13" ht="14.45" customHeight="1" x14ac:dyDescent="0.2">
      <c r="A151" s="821" t="s">
        <v>3486</v>
      </c>
      <c r="B151" s="822" t="s">
        <v>6150</v>
      </c>
      <c r="C151" s="822" t="s">
        <v>3922</v>
      </c>
      <c r="D151" s="822" t="s">
        <v>3921</v>
      </c>
      <c r="E151" s="822" t="s">
        <v>1989</v>
      </c>
      <c r="F151" s="831">
        <v>32</v>
      </c>
      <c r="G151" s="831">
        <v>16438.400000000001</v>
      </c>
      <c r="H151" s="827">
        <v>1</v>
      </c>
      <c r="I151" s="831"/>
      <c r="J151" s="831"/>
      <c r="K151" s="827">
        <v>0</v>
      </c>
      <c r="L151" s="831">
        <v>32</v>
      </c>
      <c r="M151" s="832">
        <v>16438.400000000001</v>
      </c>
    </row>
    <row r="152" spans="1:13" ht="14.45" customHeight="1" x14ac:dyDescent="0.2">
      <c r="A152" s="821" t="s">
        <v>3486</v>
      </c>
      <c r="B152" s="822" t="s">
        <v>2997</v>
      </c>
      <c r="C152" s="822" t="s">
        <v>3650</v>
      </c>
      <c r="D152" s="822" t="s">
        <v>3651</v>
      </c>
      <c r="E152" s="822" t="s">
        <v>698</v>
      </c>
      <c r="F152" s="831">
        <v>2</v>
      </c>
      <c r="G152" s="831">
        <v>130.56</v>
      </c>
      <c r="H152" s="827">
        <v>1</v>
      </c>
      <c r="I152" s="831"/>
      <c r="J152" s="831"/>
      <c r="K152" s="827">
        <v>0</v>
      </c>
      <c r="L152" s="831">
        <v>2</v>
      </c>
      <c r="M152" s="832">
        <v>130.56</v>
      </c>
    </row>
    <row r="153" spans="1:13" ht="14.45" customHeight="1" x14ac:dyDescent="0.2">
      <c r="A153" s="821" t="s">
        <v>3486</v>
      </c>
      <c r="B153" s="822" t="s">
        <v>2997</v>
      </c>
      <c r="C153" s="822" t="s">
        <v>3652</v>
      </c>
      <c r="D153" s="822" t="s">
        <v>3651</v>
      </c>
      <c r="E153" s="822" t="s">
        <v>3653</v>
      </c>
      <c r="F153" s="831">
        <v>7</v>
      </c>
      <c r="G153" s="831">
        <v>253.89000000000004</v>
      </c>
      <c r="H153" s="827">
        <v>1</v>
      </c>
      <c r="I153" s="831"/>
      <c r="J153" s="831"/>
      <c r="K153" s="827">
        <v>0</v>
      </c>
      <c r="L153" s="831">
        <v>7</v>
      </c>
      <c r="M153" s="832">
        <v>253.89000000000004</v>
      </c>
    </row>
    <row r="154" spans="1:13" ht="14.45" customHeight="1" x14ac:dyDescent="0.2">
      <c r="A154" s="821" t="s">
        <v>3486</v>
      </c>
      <c r="B154" s="822" t="s">
        <v>2997</v>
      </c>
      <c r="C154" s="822" t="s">
        <v>3648</v>
      </c>
      <c r="D154" s="822" t="s">
        <v>3649</v>
      </c>
      <c r="E154" s="822" t="s">
        <v>702</v>
      </c>
      <c r="F154" s="831">
        <v>1</v>
      </c>
      <c r="G154" s="831">
        <v>72.55</v>
      </c>
      <c r="H154" s="827">
        <v>1</v>
      </c>
      <c r="I154" s="831"/>
      <c r="J154" s="831"/>
      <c r="K154" s="827">
        <v>0</v>
      </c>
      <c r="L154" s="831">
        <v>1</v>
      </c>
      <c r="M154" s="832">
        <v>72.55</v>
      </c>
    </row>
    <row r="155" spans="1:13" ht="14.45" customHeight="1" x14ac:dyDescent="0.2">
      <c r="A155" s="821" t="s">
        <v>3486</v>
      </c>
      <c r="B155" s="822" t="s">
        <v>2997</v>
      </c>
      <c r="C155" s="822" t="s">
        <v>3654</v>
      </c>
      <c r="D155" s="822" t="s">
        <v>3651</v>
      </c>
      <c r="E155" s="822" t="s">
        <v>3653</v>
      </c>
      <c r="F155" s="831">
        <v>1</v>
      </c>
      <c r="G155" s="831">
        <v>36.270000000000003</v>
      </c>
      <c r="H155" s="827">
        <v>1</v>
      </c>
      <c r="I155" s="831"/>
      <c r="J155" s="831"/>
      <c r="K155" s="827">
        <v>0</v>
      </c>
      <c r="L155" s="831">
        <v>1</v>
      </c>
      <c r="M155" s="832">
        <v>36.270000000000003</v>
      </c>
    </row>
    <row r="156" spans="1:13" ht="14.45" customHeight="1" x14ac:dyDescent="0.2">
      <c r="A156" s="821" t="s">
        <v>3486</v>
      </c>
      <c r="B156" s="822" t="s">
        <v>2997</v>
      </c>
      <c r="C156" s="822" t="s">
        <v>2999</v>
      </c>
      <c r="D156" s="822" t="s">
        <v>701</v>
      </c>
      <c r="E156" s="822" t="s">
        <v>702</v>
      </c>
      <c r="F156" s="831"/>
      <c r="G156" s="831"/>
      <c r="H156" s="827">
        <v>0</v>
      </c>
      <c r="I156" s="831">
        <v>21</v>
      </c>
      <c r="J156" s="831">
        <v>1523.55</v>
      </c>
      <c r="K156" s="827">
        <v>1</v>
      </c>
      <c r="L156" s="831">
        <v>21</v>
      </c>
      <c r="M156" s="832">
        <v>1523.55</v>
      </c>
    </row>
    <row r="157" spans="1:13" ht="14.45" customHeight="1" x14ac:dyDescent="0.2">
      <c r="A157" s="821" t="s">
        <v>3486</v>
      </c>
      <c r="B157" s="822" t="s">
        <v>2997</v>
      </c>
      <c r="C157" s="822" t="s">
        <v>3000</v>
      </c>
      <c r="D157" s="822" t="s">
        <v>701</v>
      </c>
      <c r="E157" s="822" t="s">
        <v>698</v>
      </c>
      <c r="F157" s="831"/>
      <c r="G157" s="831"/>
      <c r="H157" s="827">
        <v>0</v>
      </c>
      <c r="I157" s="831">
        <v>12</v>
      </c>
      <c r="J157" s="831">
        <v>783.3599999999999</v>
      </c>
      <c r="K157" s="827">
        <v>1</v>
      </c>
      <c r="L157" s="831">
        <v>12</v>
      </c>
      <c r="M157" s="832">
        <v>783.3599999999999</v>
      </c>
    </row>
    <row r="158" spans="1:13" ht="14.45" customHeight="1" x14ac:dyDescent="0.2">
      <c r="A158" s="821" t="s">
        <v>3486</v>
      </c>
      <c r="B158" s="822" t="s">
        <v>2997</v>
      </c>
      <c r="C158" s="822" t="s">
        <v>2998</v>
      </c>
      <c r="D158" s="822" t="s">
        <v>701</v>
      </c>
      <c r="E158" s="822" t="s">
        <v>703</v>
      </c>
      <c r="F158" s="831"/>
      <c r="G158" s="831"/>
      <c r="H158" s="827">
        <v>0</v>
      </c>
      <c r="I158" s="831">
        <v>13</v>
      </c>
      <c r="J158" s="831">
        <v>282.88</v>
      </c>
      <c r="K158" s="827">
        <v>1</v>
      </c>
      <c r="L158" s="831">
        <v>13</v>
      </c>
      <c r="M158" s="832">
        <v>282.88</v>
      </c>
    </row>
    <row r="159" spans="1:13" ht="14.45" customHeight="1" x14ac:dyDescent="0.2">
      <c r="A159" s="821" t="s">
        <v>3486</v>
      </c>
      <c r="B159" s="822" t="s">
        <v>2997</v>
      </c>
      <c r="C159" s="822" t="s">
        <v>3655</v>
      </c>
      <c r="D159" s="822" t="s">
        <v>3649</v>
      </c>
      <c r="E159" s="822" t="s">
        <v>3653</v>
      </c>
      <c r="F159" s="831">
        <v>1</v>
      </c>
      <c r="G159" s="831">
        <v>36.270000000000003</v>
      </c>
      <c r="H159" s="827">
        <v>1</v>
      </c>
      <c r="I159" s="831"/>
      <c r="J159" s="831"/>
      <c r="K159" s="827">
        <v>0</v>
      </c>
      <c r="L159" s="831">
        <v>1</v>
      </c>
      <c r="M159" s="832">
        <v>36.270000000000003</v>
      </c>
    </row>
    <row r="160" spans="1:13" ht="14.45" customHeight="1" x14ac:dyDescent="0.2">
      <c r="A160" s="821" t="s">
        <v>3486</v>
      </c>
      <c r="B160" s="822" t="s">
        <v>6158</v>
      </c>
      <c r="C160" s="822" t="s">
        <v>3896</v>
      </c>
      <c r="D160" s="822" t="s">
        <v>3897</v>
      </c>
      <c r="E160" s="822" t="s">
        <v>2802</v>
      </c>
      <c r="F160" s="831">
        <v>12</v>
      </c>
      <c r="G160" s="831">
        <v>19589.16</v>
      </c>
      <c r="H160" s="827">
        <v>1</v>
      </c>
      <c r="I160" s="831"/>
      <c r="J160" s="831"/>
      <c r="K160" s="827">
        <v>0</v>
      </c>
      <c r="L160" s="831">
        <v>12</v>
      </c>
      <c r="M160" s="832">
        <v>19589.16</v>
      </c>
    </row>
    <row r="161" spans="1:13" ht="14.45" customHeight="1" x14ac:dyDescent="0.2">
      <c r="A161" s="821" t="s">
        <v>3486</v>
      </c>
      <c r="B161" s="822" t="s">
        <v>6158</v>
      </c>
      <c r="C161" s="822" t="s">
        <v>3898</v>
      </c>
      <c r="D161" s="822" t="s">
        <v>3899</v>
      </c>
      <c r="E161" s="822" t="s">
        <v>3101</v>
      </c>
      <c r="F161" s="831"/>
      <c r="G161" s="831"/>
      <c r="H161" s="827">
        <v>0</v>
      </c>
      <c r="I161" s="831">
        <v>1</v>
      </c>
      <c r="J161" s="831">
        <v>1523.6</v>
      </c>
      <c r="K161" s="827">
        <v>1</v>
      </c>
      <c r="L161" s="831">
        <v>1</v>
      </c>
      <c r="M161" s="832">
        <v>1523.6</v>
      </c>
    </row>
    <row r="162" spans="1:13" ht="14.45" customHeight="1" x14ac:dyDescent="0.2">
      <c r="A162" s="821" t="s">
        <v>3486</v>
      </c>
      <c r="B162" s="822" t="s">
        <v>3006</v>
      </c>
      <c r="C162" s="822" t="s">
        <v>3010</v>
      </c>
      <c r="D162" s="822" t="s">
        <v>1373</v>
      </c>
      <c r="E162" s="822" t="s">
        <v>1376</v>
      </c>
      <c r="F162" s="831"/>
      <c r="G162" s="831"/>
      <c r="H162" s="827">
        <v>0</v>
      </c>
      <c r="I162" s="831">
        <v>4</v>
      </c>
      <c r="J162" s="831">
        <v>1423.16</v>
      </c>
      <c r="K162" s="827">
        <v>1</v>
      </c>
      <c r="L162" s="831">
        <v>4</v>
      </c>
      <c r="M162" s="832">
        <v>1423.16</v>
      </c>
    </row>
    <row r="163" spans="1:13" ht="14.45" customHeight="1" x14ac:dyDescent="0.2">
      <c r="A163" s="821" t="s">
        <v>3486</v>
      </c>
      <c r="B163" s="822" t="s">
        <v>3006</v>
      </c>
      <c r="C163" s="822" t="s">
        <v>3011</v>
      </c>
      <c r="D163" s="822" t="s">
        <v>1373</v>
      </c>
      <c r="E163" s="822" t="s">
        <v>1375</v>
      </c>
      <c r="F163" s="831"/>
      <c r="G163" s="831"/>
      <c r="H163" s="827">
        <v>0</v>
      </c>
      <c r="I163" s="831">
        <v>4</v>
      </c>
      <c r="J163" s="831">
        <v>2210.56</v>
      </c>
      <c r="K163" s="827">
        <v>1</v>
      </c>
      <c r="L163" s="831">
        <v>4</v>
      </c>
      <c r="M163" s="832">
        <v>2210.56</v>
      </c>
    </row>
    <row r="164" spans="1:13" ht="14.45" customHeight="1" x14ac:dyDescent="0.2">
      <c r="A164" s="821" t="s">
        <v>3486</v>
      </c>
      <c r="B164" s="822" t="s">
        <v>3006</v>
      </c>
      <c r="C164" s="822" t="s">
        <v>3012</v>
      </c>
      <c r="D164" s="822" t="s">
        <v>1373</v>
      </c>
      <c r="E164" s="822" t="s">
        <v>1374</v>
      </c>
      <c r="F164" s="831"/>
      <c r="G164" s="831"/>
      <c r="H164" s="827">
        <v>0</v>
      </c>
      <c r="I164" s="831">
        <v>1</v>
      </c>
      <c r="J164" s="831">
        <v>1019.46</v>
      </c>
      <c r="K164" s="827">
        <v>1</v>
      </c>
      <c r="L164" s="831">
        <v>1</v>
      </c>
      <c r="M164" s="832">
        <v>1019.46</v>
      </c>
    </row>
    <row r="165" spans="1:13" ht="14.45" customHeight="1" x14ac:dyDescent="0.2">
      <c r="A165" s="821" t="s">
        <v>3486</v>
      </c>
      <c r="B165" s="822" t="s">
        <v>3006</v>
      </c>
      <c r="C165" s="822" t="s">
        <v>3984</v>
      </c>
      <c r="D165" s="822" t="s">
        <v>3985</v>
      </c>
      <c r="E165" s="822" t="s">
        <v>3986</v>
      </c>
      <c r="F165" s="831">
        <v>6</v>
      </c>
      <c r="G165" s="831">
        <v>1529.16</v>
      </c>
      <c r="H165" s="827">
        <v>1</v>
      </c>
      <c r="I165" s="831"/>
      <c r="J165" s="831"/>
      <c r="K165" s="827">
        <v>0</v>
      </c>
      <c r="L165" s="831">
        <v>6</v>
      </c>
      <c r="M165" s="832">
        <v>1529.16</v>
      </c>
    </row>
    <row r="166" spans="1:13" ht="14.45" customHeight="1" x14ac:dyDescent="0.2">
      <c r="A166" s="821" t="s">
        <v>3486</v>
      </c>
      <c r="B166" s="822" t="s">
        <v>6151</v>
      </c>
      <c r="C166" s="822" t="s">
        <v>4179</v>
      </c>
      <c r="D166" s="822" t="s">
        <v>4177</v>
      </c>
      <c r="E166" s="822" t="s">
        <v>4180</v>
      </c>
      <c r="F166" s="831">
        <v>5</v>
      </c>
      <c r="G166" s="831">
        <v>13101.300000000001</v>
      </c>
      <c r="H166" s="827">
        <v>1</v>
      </c>
      <c r="I166" s="831"/>
      <c r="J166" s="831"/>
      <c r="K166" s="827">
        <v>0</v>
      </c>
      <c r="L166" s="831">
        <v>5</v>
      </c>
      <c r="M166" s="832">
        <v>13101.300000000001</v>
      </c>
    </row>
    <row r="167" spans="1:13" ht="14.45" customHeight="1" x14ac:dyDescent="0.2">
      <c r="A167" s="821" t="s">
        <v>3486</v>
      </c>
      <c r="B167" s="822" t="s">
        <v>6151</v>
      </c>
      <c r="C167" s="822" t="s">
        <v>4176</v>
      </c>
      <c r="D167" s="822" t="s">
        <v>4177</v>
      </c>
      <c r="E167" s="822" t="s">
        <v>4178</v>
      </c>
      <c r="F167" s="831">
        <v>6</v>
      </c>
      <c r="G167" s="831">
        <v>8351.82</v>
      </c>
      <c r="H167" s="827">
        <v>1</v>
      </c>
      <c r="I167" s="831"/>
      <c r="J167" s="831"/>
      <c r="K167" s="827">
        <v>0</v>
      </c>
      <c r="L167" s="831">
        <v>6</v>
      </c>
      <c r="M167" s="832">
        <v>8351.82</v>
      </c>
    </row>
    <row r="168" spans="1:13" ht="14.45" customHeight="1" x14ac:dyDescent="0.2">
      <c r="A168" s="821" t="s">
        <v>3486</v>
      </c>
      <c r="B168" s="822" t="s">
        <v>6151</v>
      </c>
      <c r="C168" s="822" t="s">
        <v>4181</v>
      </c>
      <c r="D168" s="822" t="s">
        <v>4182</v>
      </c>
      <c r="E168" s="822" t="s">
        <v>4180</v>
      </c>
      <c r="F168" s="831"/>
      <c r="G168" s="831"/>
      <c r="H168" s="827">
        <v>0</v>
      </c>
      <c r="I168" s="831">
        <v>5</v>
      </c>
      <c r="J168" s="831">
        <v>13101.300000000001</v>
      </c>
      <c r="K168" s="827">
        <v>1</v>
      </c>
      <c r="L168" s="831">
        <v>5</v>
      </c>
      <c r="M168" s="832">
        <v>13101.300000000001</v>
      </c>
    </row>
    <row r="169" spans="1:13" ht="14.45" customHeight="1" x14ac:dyDescent="0.2">
      <c r="A169" s="821" t="s">
        <v>3486</v>
      </c>
      <c r="B169" s="822" t="s">
        <v>6151</v>
      </c>
      <c r="C169" s="822" t="s">
        <v>4183</v>
      </c>
      <c r="D169" s="822" t="s">
        <v>4182</v>
      </c>
      <c r="E169" s="822" t="s">
        <v>4178</v>
      </c>
      <c r="F169" s="831"/>
      <c r="G169" s="831"/>
      <c r="H169" s="827">
        <v>0</v>
      </c>
      <c r="I169" s="831">
        <v>1</v>
      </c>
      <c r="J169" s="831">
        <v>1391.97</v>
      </c>
      <c r="K169" s="827">
        <v>1</v>
      </c>
      <c r="L169" s="831">
        <v>1</v>
      </c>
      <c r="M169" s="832">
        <v>1391.97</v>
      </c>
    </row>
    <row r="170" spans="1:13" ht="14.45" customHeight="1" x14ac:dyDescent="0.2">
      <c r="A170" s="821" t="s">
        <v>3486</v>
      </c>
      <c r="B170" s="822" t="s">
        <v>6151</v>
      </c>
      <c r="C170" s="822" t="s">
        <v>4184</v>
      </c>
      <c r="D170" s="822" t="s">
        <v>4182</v>
      </c>
      <c r="E170" s="822" t="s">
        <v>4185</v>
      </c>
      <c r="F170" s="831"/>
      <c r="G170" s="831"/>
      <c r="H170" s="827">
        <v>0</v>
      </c>
      <c r="I170" s="831">
        <v>1</v>
      </c>
      <c r="J170" s="831">
        <v>775.17</v>
      </c>
      <c r="K170" s="827">
        <v>1</v>
      </c>
      <c r="L170" s="831">
        <v>1</v>
      </c>
      <c r="M170" s="832">
        <v>775.17</v>
      </c>
    </row>
    <row r="171" spans="1:13" ht="14.45" customHeight="1" x14ac:dyDescent="0.2">
      <c r="A171" s="821" t="s">
        <v>3486</v>
      </c>
      <c r="B171" s="822" t="s">
        <v>3013</v>
      </c>
      <c r="C171" s="822" t="s">
        <v>3786</v>
      </c>
      <c r="D171" s="822" t="s">
        <v>3787</v>
      </c>
      <c r="E171" s="822" t="s">
        <v>3788</v>
      </c>
      <c r="F171" s="831"/>
      <c r="G171" s="831"/>
      <c r="H171" s="827">
        <v>0</v>
      </c>
      <c r="I171" s="831">
        <v>2</v>
      </c>
      <c r="J171" s="831">
        <v>1300.8</v>
      </c>
      <c r="K171" s="827">
        <v>1</v>
      </c>
      <c r="L171" s="831">
        <v>2</v>
      </c>
      <c r="M171" s="832">
        <v>1300.8</v>
      </c>
    </row>
    <row r="172" spans="1:13" ht="14.45" customHeight="1" x14ac:dyDescent="0.2">
      <c r="A172" s="821" t="s">
        <v>3486</v>
      </c>
      <c r="B172" s="822" t="s">
        <v>3013</v>
      </c>
      <c r="C172" s="822" t="s">
        <v>3014</v>
      </c>
      <c r="D172" s="822" t="s">
        <v>3015</v>
      </c>
      <c r="E172" s="822" t="s">
        <v>3016</v>
      </c>
      <c r="F172" s="831"/>
      <c r="G172" s="831"/>
      <c r="H172" s="827">
        <v>0</v>
      </c>
      <c r="I172" s="831">
        <v>36</v>
      </c>
      <c r="J172" s="831">
        <v>191594.88</v>
      </c>
      <c r="K172" s="827">
        <v>1</v>
      </c>
      <c r="L172" s="831">
        <v>36</v>
      </c>
      <c r="M172" s="832">
        <v>191594.88</v>
      </c>
    </row>
    <row r="173" spans="1:13" ht="14.45" customHeight="1" x14ac:dyDescent="0.2">
      <c r="A173" s="821" t="s">
        <v>3486</v>
      </c>
      <c r="B173" s="822" t="s">
        <v>3013</v>
      </c>
      <c r="C173" s="822" t="s">
        <v>3789</v>
      </c>
      <c r="D173" s="822" t="s">
        <v>3015</v>
      </c>
      <c r="E173" s="822" t="s">
        <v>3790</v>
      </c>
      <c r="F173" s="831"/>
      <c r="G173" s="831"/>
      <c r="H173" s="827">
        <v>0</v>
      </c>
      <c r="I173" s="831">
        <v>8</v>
      </c>
      <c r="J173" s="831">
        <v>42576.639999999999</v>
      </c>
      <c r="K173" s="827">
        <v>1</v>
      </c>
      <c r="L173" s="831">
        <v>8</v>
      </c>
      <c r="M173" s="832">
        <v>42576.639999999999</v>
      </c>
    </row>
    <row r="174" spans="1:13" ht="14.45" customHeight="1" x14ac:dyDescent="0.2">
      <c r="A174" s="821" t="s">
        <v>3486</v>
      </c>
      <c r="B174" s="822" t="s">
        <v>3013</v>
      </c>
      <c r="C174" s="822" t="s">
        <v>3017</v>
      </c>
      <c r="D174" s="822" t="s">
        <v>3018</v>
      </c>
      <c r="E174" s="822" t="s">
        <v>3019</v>
      </c>
      <c r="F174" s="831"/>
      <c r="G174" s="831"/>
      <c r="H174" s="827">
        <v>0</v>
      </c>
      <c r="I174" s="831">
        <v>27</v>
      </c>
      <c r="J174" s="831">
        <v>35121.329999999994</v>
      </c>
      <c r="K174" s="827">
        <v>1</v>
      </c>
      <c r="L174" s="831">
        <v>27</v>
      </c>
      <c r="M174" s="832">
        <v>35121.329999999994</v>
      </c>
    </row>
    <row r="175" spans="1:13" ht="14.45" customHeight="1" x14ac:dyDescent="0.2">
      <c r="A175" s="821" t="s">
        <v>3486</v>
      </c>
      <c r="B175" s="822" t="s">
        <v>3013</v>
      </c>
      <c r="C175" s="822" t="s">
        <v>3020</v>
      </c>
      <c r="D175" s="822" t="s">
        <v>3018</v>
      </c>
      <c r="E175" s="822" t="s">
        <v>3021</v>
      </c>
      <c r="F175" s="831"/>
      <c r="G175" s="831"/>
      <c r="H175" s="827">
        <v>0</v>
      </c>
      <c r="I175" s="831">
        <v>12</v>
      </c>
      <c r="J175" s="831">
        <v>11707.08</v>
      </c>
      <c r="K175" s="827">
        <v>1</v>
      </c>
      <c r="L175" s="831">
        <v>12</v>
      </c>
      <c r="M175" s="832">
        <v>11707.08</v>
      </c>
    </row>
    <row r="176" spans="1:13" ht="14.45" customHeight="1" x14ac:dyDescent="0.2">
      <c r="A176" s="821" t="s">
        <v>3486</v>
      </c>
      <c r="B176" s="822" t="s">
        <v>3013</v>
      </c>
      <c r="C176" s="822" t="s">
        <v>3022</v>
      </c>
      <c r="D176" s="822" t="s">
        <v>3018</v>
      </c>
      <c r="E176" s="822" t="s">
        <v>3023</v>
      </c>
      <c r="F176" s="831"/>
      <c r="G176" s="831"/>
      <c r="H176" s="827">
        <v>0</v>
      </c>
      <c r="I176" s="831">
        <v>5</v>
      </c>
      <c r="J176" s="831">
        <v>1626</v>
      </c>
      <c r="K176" s="827">
        <v>1</v>
      </c>
      <c r="L176" s="831">
        <v>5</v>
      </c>
      <c r="M176" s="832">
        <v>1626</v>
      </c>
    </row>
    <row r="177" spans="1:13" ht="14.45" customHeight="1" x14ac:dyDescent="0.2">
      <c r="A177" s="821" t="s">
        <v>3486</v>
      </c>
      <c r="B177" s="822" t="s">
        <v>3013</v>
      </c>
      <c r="C177" s="822" t="s">
        <v>3024</v>
      </c>
      <c r="D177" s="822" t="s">
        <v>3018</v>
      </c>
      <c r="E177" s="822" t="s">
        <v>3025</v>
      </c>
      <c r="F177" s="831"/>
      <c r="G177" s="831"/>
      <c r="H177" s="827">
        <v>0</v>
      </c>
      <c r="I177" s="831">
        <v>31</v>
      </c>
      <c r="J177" s="831">
        <v>20162.400000000001</v>
      </c>
      <c r="K177" s="827">
        <v>1</v>
      </c>
      <c r="L177" s="831">
        <v>31</v>
      </c>
      <c r="M177" s="832">
        <v>20162.400000000001</v>
      </c>
    </row>
    <row r="178" spans="1:13" ht="14.45" customHeight="1" x14ac:dyDescent="0.2">
      <c r="A178" s="821" t="s">
        <v>3486</v>
      </c>
      <c r="B178" s="822" t="s">
        <v>3013</v>
      </c>
      <c r="C178" s="822" t="s">
        <v>3541</v>
      </c>
      <c r="D178" s="822" t="s">
        <v>3542</v>
      </c>
      <c r="E178" s="822" t="s">
        <v>3543</v>
      </c>
      <c r="F178" s="831"/>
      <c r="G178" s="831"/>
      <c r="H178" s="827">
        <v>0</v>
      </c>
      <c r="I178" s="831">
        <v>26</v>
      </c>
      <c r="J178" s="831">
        <v>8455.2000000000007</v>
      </c>
      <c r="K178" s="827">
        <v>1</v>
      </c>
      <c r="L178" s="831">
        <v>26</v>
      </c>
      <c r="M178" s="832">
        <v>8455.2000000000007</v>
      </c>
    </row>
    <row r="179" spans="1:13" ht="14.45" customHeight="1" x14ac:dyDescent="0.2">
      <c r="A179" s="821" t="s">
        <v>3486</v>
      </c>
      <c r="B179" s="822" t="s">
        <v>3013</v>
      </c>
      <c r="C179" s="822" t="s">
        <v>3796</v>
      </c>
      <c r="D179" s="822" t="s">
        <v>3015</v>
      </c>
      <c r="E179" s="822" t="s">
        <v>3797</v>
      </c>
      <c r="F179" s="831"/>
      <c r="G179" s="831"/>
      <c r="H179" s="827">
        <v>0</v>
      </c>
      <c r="I179" s="831">
        <v>28</v>
      </c>
      <c r="J179" s="831">
        <v>149018.23999999999</v>
      </c>
      <c r="K179" s="827">
        <v>1</v>
      </c>
      <c r="L179" s="831">
        <v>28</v>
      </c>
      <c r="M179" s="832">
        <v>149018.23999999999</v>
      </c>
    </row>
    <row r="180" spans="1:13" ht="14.45" customHeight="1" x14ac:dyDescent="0.2">
      <c r="A180" s="821" t="s">
        <v>3486</v>
      </c>
      <c r="B180" s="822" t="s">
        <v>3013</v>
      </c>
      <c r="C180" s="822" t="s">
        <v>3791</v>
      </c>
      <c r="D180" s="822" t="s">
        <v>3542</v>
      </c>
      <c r="E180" s="822" t="s">
        <v>3788</v>
      </c>
      <c r="F180" s="831"/>
      <c r="G180" s="831"/>
      <c r="H180" s="827">
        <v>0</v>
      </c>
      <c r="I180" s="831">
        <v>9</v>
      </c>
      <c r="J180" s="831">
        <v>5853.6</v>
      </c>
      <c r="K180" s="827">
        <v>1</v>
      </c>
      <c r="L180" s="831">
        <v>9</v>
      </c>
      <c r="M180" s="832">
        <v>5853.6</v>
      </c>
    </row>
    <row r="181" spans="1:13" ht="14.45" customHeight="1" x14ac:dyDescent="0.2">
      <c r="A181" s="821" t="s">
        <v>3486</v>
      </c>
      <c r="B181" s="822" t="s">
        <v>3013</v>
      </c>
      <c r="C181" s="822" t="s">
        <v>3792</v>
      </c>
      <c r="D181" s="822" t="s">
        <v>3542</v>
      </c>
      <c r="E181" s="822" t="s">
        <v>3793</v>
      </c>
      <c r="F181" s="831"/>
      <c r="G181" s="831"/>
      <c r="H181" s="827">
        <v>0</v>
      </c>
      <c r="I181" s="831">
        <v>25</v>
      </c>
      <c r="J181" s="831">
        <v>32519.75</v>
      </c>
      <c r="K181" s="827">
        <v>1</v>
      </c>
      <c r="L181" s="831">
        <v>25</v>
      </c>
      <c r="M181" s="832">
        <v>32519.75</v>
      </c>
    </row>
    <row r="182" spans="1:13" ht="14.45" customHeight="1" x14ac:dyDescent="0.2">
      <c r="A182" s="821" t="s">
        <v>3486</v>
      </c>
      <c r="B182" s="822" t="s">
        <v>3013</v>
      </c>
      <c r="C182" s="822" t="s">
        <v>3794</v>
      </c>
      <c r="D182" s="822" t="s">
        <v>3542</v>
      </c>
      <c r="E182" s="822" t="s">
        <v>3795</v>
      </c>
      <c r="F182" s="831"/>
      <c r="G182" s="831"/>
      <c r="H182" s="827">
        <v>0</v>
      </c>
      <c r="I182" s="831">
        <v>8</v>
      </c>
      <c r="J182" s="831">
        <v>1300.8800000000001</v>
      </c>
      <c r="K182" s="827">
        <v>1</v>
      </c>
      <c r="L182" s="831">
        <v>8</v>
      </c>
      <c r="M182" s="832">
        <v>1300.8800000000001</v>
      </c>
    </row>
    <row r="183" spans="1:13" ht="14.45" customHeight="1" x14ac:dyDescent="0.2">
      <c r="A183" s="821" t="s">
        <v>3486</v>
      </c>
      <c r="B183" s="822" t="s">
        <v>3013</v>
      </c>
      <c r="C183" s="822" t="s">
        <v>3798</v>
      </c>
      <c r="D183" s="822" t="s">
        <v>3542</v>
      </c>
      <c r="E183" s="822" t="s">
        <v>3799</v>
      </c>
      <c r="F183" s="831"/>
      <c r="G183" s="831"/>
      <c r="H183" s="827">
        <v>0</v>
      </c>
      <c r="I183" s="831">
        <v>20</v>
      </c>
      <c r="J183" s="831">
        <v>19511.8</v>
      </c>
      <c r="K183" s="827">
        <v>1</v>
      </c>
      <c r="L183" s="831">
        <v>20</v>
      </c>
      <c r="M183" s="832">
        <v>19511.8</v>
      </c>
    </row>
    <row r="184" spans="1:13" ht="14.45" customHeight="1" x14ac:dyDescent="0.2">
      <c r="A184" s="821" t="s">
        <v>3486</v>
      </c>
      <c r="B184" s="822" t="s">
        <v>3030</v>
      </c>
      <c r="C184" s="822" t="s">
        <v>3032</v>
      </c>
      <c r="D184" s="822" t="s">
        <v>1338</v>
      </c>
      <c r="E184" s="822" t="s">
        <v>1340</v>
      </c>
      <c r="F184" s="831"/>
      <c r="G184" s="831"/>
      <c r="H184" s="827"/>
      <c r="I184" s="831">
        <v>223</v>
      </c>
      <c r="J184" s="831">
        <v>0</v>
      </c>
      <c r="K184" s="827"/>
      <c r="L184" s="831">
        <v>223</v>
      </c>
      <c r="M184" s="832">
        <v>0</v>
      </c>
    </row>
    <row r="185" spans="1:13" ht="14.45" customHeight="1" x14ac:dyDescent="0.2">
      <c r="A185" s="821" t="s">
        <v>3486</v>
      </c>
      <c r="B185" s="822" t="s">
        <v>3030</v>
      </c>
      <c r="C185" s="822" t="s">
        <v>3035</v>
      </c>
      <c r="D185" s="822" t="s">
        <v>1338</v>
      </c>
      <c r="E185" s="822" t="s">
        <v>2051</v>
      </c>
      <c r="F185" s="831"/>
      <c r="G185" s="831"/>
      <c r="H185" s="827">
        <v>0</v>
      </c>
      <c r="I185" s="831">
        <v>4</v>
      </c>
      <c r="J185" s="831">
        <v>245.96</v>
      </c>
      <c r="K185" s="827">
        <v>1</v>
      </c>
      <c r="L185" s="831">
        <v>4</v>
      </c>
      <c r="M185" s="832">
        <v>245.96</v>
      </c>
    </row>
    <row r="186" spans="1:13" ht="14.45" customHeight="1" x14ac:dyDescent="0.2">
      <c r="A186" s="821" t="s">
        <v>3486</v>
      </c>
      <c r="B186" s="822" t="s">
        <v>3043</v>
      </c>
      <c r="C186" s="822" t="s">
        <v>3047</v>
      </c>
      <c r="D186" s="822" t="s">
        <v>3048</v>
      </c>
      <c r="E186" s="822" t="s">
        <v>3049</v>
      </c>
      <c r="F186" s="831"/>
      <c r="G186" s="831"/>
      <c r="H186" s="827">
        <v>0</v>
      </c>
      <c r="I186" s="831">
        <v>1</v>
      </c>
      <c r="J186" s="831">
        <v>366.31</v>
      </c>
      <c r="K186" s="827">
        <v>1</v>
      </c>
      <c r="L186" s="831">
        <v>1</v>
      </c>
      <c r="M186" s="832">
        <v>366.31</v>
      </c>
    </row>
    <row r="187" spans="1:13" ht="14.45" customHeight="1" x14ac:dyDescent="0.2">
      <c r="A187" s="821" t="s">
        <v>3486</v>
      </c>
      <c r="B187" s="822" t="s">
        <v>3043</v>
      </c>
      <c r="C187" s="822" t="s">
        <v>3909</v>
      </c>
      <c r="D187" s="822" t="s">
        <v>3045</v>
      </c>
      <c r="E187" s="822" t="s">
        <v>3910</v>
      </c>
      <c r="F187" s="831"/>
      <c r="G187" s="831"/>
      <c r="H187" s="827">
        <v>0</v>
      </c>
      <c r="I187" s="831">
        <v>1</v>
      </c>
      <c r="J187" s="831">
        <v>63.34</v>
      </c>
      <c r="K187" s="827">
        <v>1</v>
      </c>
      <c r="L187" s="831">
        <v>1</v>
      </c>
      <c r="M187" s="832">
        <v>63.34</v>
      </c>
    </row>
    <row r="188" spans="1:13" ht="14.45" customHeight="1" x14ac:dyDescent="0.2">
      <c r="A188" s="821" t="s">
        <v>3486</v>
      </c>
      <c r="B188" s="822" t="s">
        <v>3052</v>
      </c>
      <c r="C188" s="822" t="s">
        <v>3053</v>
      </c>
      <c r="D188" s="822" t="s">
        <v>3054</v>
      </c>
      <c r="E188" s="822" t="s">
        <v>3055</v>
      </c>
      <c r="F188" s="831"/>
      <c r="G188" s="831"/>
      <c r="H188" s="827">
        <v>0</v>
      </c>
      <c r="I188" s="831">
        <v>4</v>
      </c>
      <c r="J188" s="831">
        <v>452.64</v>
      </c>
      <c r="K188" s="827">
        <v>1</v>
      </c>
      <c r="L188" s="831">
        <v>4</v>
      </c>
      <c r="M188" s="832">
        <v>452.64</v>
      </c>
    </row>
    <row r="189" spans="1:13" ht="14.45" customHeight="1" x14ac:dyDescent="0.2">
      <c r="A189" s="821" t="s">
        <v>3486</v>
      </c>
      <c r="B189" s="822" t="s">
        <v>3052</v>
      </c>
      <c r="C189" s="822" t="s">
        <v>3056</v>
      </c>
      <c r="D189" s="822" t="s">
        <v>3054</v>
      </c>
      <c r="E189" s="822" t="s">
        <v>3057</v>
      </c>
      <c r="F189" s="831"/>
      <c r="G189" s="831"/>
      <c r="H189" s="827">
        <v>0</v>
      </c>
      <c r="I189" s="831">
        <v>4</v>
      </c>
      <c r="J189" s="831">
        <v>678.92</v>
      </c>
      <c r="K189" s="827">
        <v>1</v>
      </c>
      <c r="L189" s="831">
        <v>4</v>
      </c>
      <c r="M189" s="832">
        <v>678.92</v>
      </c>
    </row>
    <row r="190" spans="1:13" ht="14.45" customHeight="1" x14ac:dyDescent="0.2">
      <c r="A190" s="821" t="s">
        <v>3486</v>
      </c>
      <c r="B190" s="822" t="s">
        <v>3052</v>
      </c>
      <c r="C190" s="822" t="s">
        <v>3058</v>
      </c>
      <c r="D190" s="822" t="s">
        <v>3054</v>
      </c>
      <c r="E190" s="822" t="s">
        <v>1952</v>
      </c>
      <c r="F190" s="831"/>
      <c r="G190" s="831"/>
      <c r="H190" s="827">
        <v>0</v>
      </c>
      <c r="I190" s="831">
        <v>35</v>
      </c>
      <c r="J190" s="831">
        <v>11881.45</v>
      </c>
      <c r="K190" s="827">
        <v>1</v>
      </c>
      <c r="L190" s="831">
        <v>35</v>
      </c>
      <c r="M190" s="832">
        <v>11881.45</v>
      </c>
    </row>
    <row r="191" spans="1:13" ht="14.45" customHeight="1" x14ac:dyDescent="0.2">
      <c r="A191" s="821" t="s">
        <v>3486</v>
      </c>
      <c r="B191" s="822" t="s">
        <v>3052</v>
      </c>
      <c r="C191" s="822" t="s">
        <v>3812</v>
      </c>
      <c r="D191" s="822" t="s">
        <v>3297</v>
      </c>
      <c r="E191" s="822" t="s">
        <v>3813</v>
      </c>
      <c r="F191" s="831"/>
      <c r="G191" s="831"/>
      <c r="H191" s="827">
        <v>0</v>
      </c>
      <c r="I191" s="831">
        <v>7</v>
      </c>
      <c r="J191" s="831">
        <v>712.88</v>
      </c>
      <c r="K191" s="827">
        <v>1</v>
      </c>
      <c r="L191" s="831">
        <v>7</v>
      </c>
      <c r="M191" s="832">
        <v>712.88</v>
      </c>
    </row>
    <row r="192" spans="1:13" ht="14.45" customHeight="1" x14ac:dyDescent="0.2">
      <c r="A192" s="821" t="s">
        <v>3486</v>
      </c>
      <c r="B192" s="822" t="s">
        <v>3052</v>
      </c>
      <c r="C192" s="822" t="s">
        <v>3296</v>
      </c>
      <c r="D192" s="822" t="s">
        <v>3297</v>
      </c>
      <c r="E192" s="822" t="s">
        <v>3298</v>
      </c>
      <c r="F192" s="831"/>
      <c r="G192" s="831"/>
      <c r="H192" s="827">
        <v>0</v>
      </c>
      <c r="I192" s="831">
        <v>4</v>
      </c>
      <c r="J192" s="831">
        <v>1222.04</v>
      </c>
      <c r="K192" s="827">
        <v>1</v>
      </c>
      <c r="L192" s="831">
        <v>4</v>
      </c>
      <c r="M192" s="832">
        <v>1222.04</v>
      </c>
    </row>
    <row r="193" spans="1:13" ht="14.45" customHeight="1" x14ac:dyDescent="0.2">
      <c r="A193" s="821" t="s">
        <v>3486</v>
      </c>
      <c r="B193" s="822" t="s">
        <v>3065</v>
      </c>
      <c r="C193" s="822" t="s">
        <v>4011</v>
      </c>
      <c r="D193" s="822" t="s">
        <v>4012</v>
      </c>
      <c r="E193" s="822" t="s">
        <v>4013</v>
      </c>
      <c r="F193" s="831">
        <v>2</v>
      </c>
      <c r="G193" s="831">
        <v>338.58</v>
      </c>
      <c r="H193" s="827">
        <v>1</v>
      </c>
      <c r="I193" s="831"/>
      <c r="J193" s="831"/>
      <c r="K193" s="827">
        <v>0</v>
      </c>
      <c r="L193" s="831">
        <v>2</v>
      </c>
      <c r="M193" s="832">
        <v>338.58</v>
      </c>
    </row>
    <row r="194" spans="1:13" ht="14.45" customHeight="1" x14ac:dyDescent="0.2">
      <c r="A194" s="821" t="s">
        <v>3486</v>
      </c>
      <c r="B194" s="822" t="s">
        <v>3065</v>
      </c>
      <c r="C194" s="822" t="s">
        <v>4015</v>
      </c>
      <c r="D194" s="822" t="s">
        <v>4012</v>
      </c>
      <c r="E194" s="822" t="s">
        <v>2087</v>
      </c>
      <c r="F194" s="831">
        <v>1</v>
      </c>
      <c r="G194" s="831">
        <v>1378.51</v>
      </c>
      <c r="H194" s="827">
        <v>1</v>
      </c>
      <c r="I194" s="831"/>
      <c r="J194" s="831"/>
      <c r="K194" s="827">
        <v>0</v>
      </c>
      <c r="L194" s="831">
        <v>1</v>
      </c>
      <c r="M194" s="832">
        <v>1378.51</v>
      </c>
    </row>
    <row r="195" spans="1:13" ht="14.45" customHeight="1" x14ac:dyDescent="0.2">
      <c r="A195" s="821" t="s">
        <v>3486</v>
      </c>
      <c r="B195" s="822" t="s">
        <v>3065</v>
      </c>
      <c r="C195" s="822" t="s">
        <v>4014</v>
      </c>
      <c r="D195" s="822" t="s">
        <v>4012</v>
      </c>
      <c r="E195" s="822" t="s">
        <v>2121</v>
      </c>
      <c r="F195" s="831">
        <v>1</v>
      </c>
      <c r="G195" s="831">
        <v>253.94</v>
      </c>
      <c r="H195" s="827">
        <v>1</v>
      </c>
      <c r="I195" s="831"/>
      <c r="J195" s="831"/>
      <c r="K195" s="827">
        <v>0</v>
      </c>
      <c r="L195" s="831">
        <v>1</v>
      </c>
      <c r="M195" s="832">
        <v>253.94</v>
      </c>
    </row>
    <row r="196" spans="1:13" ht="14.45" customHeight="1" x14ac:dyDescent="0.2">
      <c r="A196" s="821" t="s">
        <v>3486</v>
      </c>
      <c r="B196" s="822" t="s">
        <v>3077</v>
      </c>
      <c r="C196" s="822" t="s">
        <v>3078</v>
      </c>
      <c r="D196" s="822" t="s">
        <v>3079</v>
      </c>
      <c r="E196" s="822" t="s">
        <v>3080</v>
      </c>
      <c r="F196" s="831"/>
      <c r="G196" s="831"/>
      <c r="H196" s="827">
        <v>0</v>
      </c>
      <c r="I196" s="831">
        <v>9</v>
      </c>
      <c r="J196" s="831">
        <v>210.59999999999997</v>
      </c>
      <c r="K196" s="827">
        <v>1</v>
      </c>
      <c r="L196" s="831">
        <v>9</v>
      </c>
      <c r="M196" s="832">
        <v>210.59999999999997</v>
      </c>
    </row>
    <row r="197" spans="1:13" ht="14.45" customHeight="1" x14ac:dyDescent="0.2">
      <c r="A197" s="821" t="s">
        <v>3486</v>
      </c>
      <c r="B197" s="822" t="s">
        <v>3077</v>
      </c>
      <c r="C197" s="822" t="s">
        <v>3083</v>
      </c>
      <c r="D197" s="822" t="s">
        <v>3079</v>
      </c>
      <c r="E197" s="822" t="s">
        <v>3084</v>
      </c>
      <c r="F197" s="831"/>
      <c r="G197" s="831"/>
      <c r="H197" s="827">
        <v>0</v>
      </c>
      <c r="I197" s="831">
        <v>4</v>
      </c>
      <c r="J197" s="831">
        <v>46.84</v>
      </c>
      <c r="K197" s="827">
        <v>1</v>
      </c>
      <c r="L197" s="831">
        <v>4</v>
      </c>
      <c r="M197" s="832">
        <v>46.84</v>
      </c>
    </row>
    <row r="198" spans="1:13" ht="14.45" customHeight="1" x14ac:dyDescent="0.2">
      <c r="A198" s="821" t="s">
        <v>3486</v>
      </c>
      <c r="B198" s="822" t="s">
        <v>3309</v>
      </c>
      <c r="C198" s="822" t="s">
        <v>3954</v>
      </c>
      <c r="D198" s="822" t="s">
        <v>3955</v>
      </c>
      <c r="E198" s="822" t="s">
        <v>3956</v>
      </c>
      <c r="F198" s="831">
        <v>1</v>
      </c>
      <c r="G198" s="831">
        <v>0</v>
      </c>
      <c r="H198" s="827"/>
      <c r="I198" s="831"/>
      <c r="J198" s="831"/>
      <c r="K198" s="827"/>
      <c r="L198" s="831">
        <v>1</v>
      </c>
      <c r="M198" s="832">
        <v>0</v>
      </c>
    </row>
    <row r="199" spans="1:13" ht="14.45" customHeight="1" x14ac:dyDescent="0.2">
      <c r="A199" s="821" t="s">
        <v>3486</v>
      </c>
      <c r="B199" s="822" t="s">
        <v>3085</v>
      </c>
      <c r="C199" s="822" t="s">
        <v>4127</v>
      </c>
      <c r="D199" s="822" t="s">
        <v>4128</v>
      </c>
      <c r="E199" s="822" t="s">
        <v>3087</v>
      </c>
      <c r="F199" s="831">
        <v>3</v>
      </c>
      <c r="G199" s="831">
        <v>0</v>
      </c>
      <c r="H199" s="827"/>
      <c r="I199" s="831"/>
      <c r="J199" s="831"/>
      <c r="K199" s="827"/>
      <c r="L199" s="831">
        <v>3</v>
      </c>
      <c r="M199" s="832">
        <v>0</v>
      </c>
    </row>
    <row r="200" spans="1:13" ht="14.45" customHeight="1" x14ac:dyDescent="0.2">
      <c r="A200" s="821" t="s">
        <v>3486</v>
      </c>
      <c r="B200" s="822" t="s">
        <v>3085</v>
      </c>
      <c r="C200" s="822" t="s">
        <v>4132</v>
      </c>
      <c r="D200" s="822" t="s">
        <v>4133</v>
      </c>
      <c r="E200" s="822" t="s">
        <v>3710</v>
      </c>
      <c r="F200" s="831">
        <v>3</v>
      </c>
      <c r="G200" s="831">
        <v>0</v>
      </c>
      <c r="H200" s="827"/>
      <c r="I200" s="831"/>
      <c r="J200" s="831"/>
      <c r="K200" s="827"/>
      <c r="L200" s="831">
        <v>3</v>
      </c>
      <c r="M200" s="832">
        <v>0</v>
      </c>
    </row>
    <row r="201" spans="1:13" ht="14.45" customHeight="1" x14ac:dyDescent="0.2">
      <c r="A201" s="821" t="s">
        <v>3486</v>
      </c>
      <c r="B201" s="822" t="s">
        <v>3085</v>
      </c>
      <c r="C201" s="822" t="s">
        <v>4134</v>
      </c>
      <c r="D201" s="822" t="s">
        <v>4133</v>
      </c>
      <c r="E201" s="822" t="s">
        <v>3087</v>
      </c>
      <c r="F201" s="831">
        <v>5</v>
      </c>
      <c r="G201" s="831">
        <v>0</v>
      </c>
      <c r="H201" s="827"/>
      <c r="I201" s="831"/>
      <c r="J201" s="831"/>
      <c r="K201" s="827"/>
      <c r="L201" s="831">
        <v>5</v>
      </c>
      <c r="M201" s="832">
        <v>0</v>
      </c>
    </row>
    <row r="202" spans="1:13" ht="14.45" customHeight="1" x14ac:dyDescent="0.2">
      <c r="A202" s="821" t="s">
        <v>3486</v>
      </c>
      <c r="B202" s="822" t="s">
        <v>3085</v>
      </c>
      <c r="C202" s="822" t="s">
        <v>4135</v>
      </c>
      <c r="D202" s="822" t="s">
        <v>4128</v>
      </c>
      <c r="E202" s="822" t="s">
        <v>3087</v>
      </c>
      <c r="F202" s="831">
        <v>4</v>
      </c>
      <c r="G202" s="831">
        <v>0</v>
      </c>
      <c r="H202" s="827"/>
      <c r="I202" s="831"/>
      <c r="J202" s="831"/>
      <c r="K202" s="827"/>
      <c r="L202" s="831">
        <v>4</v>
      </c>
      <c r="M202" s="832">
        <v>0</v>
      </c>
    </row>
    <row r="203" spans="1:13" ht="14.45" customHeight="1" x14ac:dyDescent="0.2">
      <c r="A203" s="821" t="s">
        <v>3486</v>
      </c>
      <c r="B203" s="822" t="s">
        <v>3085</v>
      </c>
      <c r="C203" s="822" t="s">
        <v>3315</v>
      </c>
      <c r="D203" s="822" t="s">
        <v>1635</v>
      </c>
      <c r="E203" s="822" t="s">
        <v>3316</v>
      </c>
      <c r="F203" s="831"/>
      <c r="G203" s="831"/>
      <c r="H203" s="827"/>
      <c r="I203" s="831">
        <v>19</v>
      </c>
      <c r="J203" s="831">
        <v>0</v>
      </c>
      <c r="K203" s="827"/>
      <c r="L203" s="831">
        <v>19</v>
      </c>
      <c r="M203" s="832">
        <v>0</v>
      </c>
    </row>
    <row r="204" spans="1:13" ht="14.45" customHeight="1" x14ac:dyDescent="0.2">
      <c r="A204" s="821" t="s">
        <v>3486</v>
      </c>
      <c r="B204" s="822" t="s">
        <v>3085</v>
      </c>
      <c r="C204" s="822" t="s">
        <v>3086</v>
      </c>
      <c r="D204" s="822" t="s">
        <v>1635</v>
      </c>
      <c r="E204" s="822" t="s">
        <v>3087</v>
      </c>
      <c r="F204" s="831"/>
      <c r="G204" s="831"/>
      <c r="H204" s="827"/>
      <c r="I204" s="831">
        <v>13</v>
      </c>
      <c r="J204" s="831">
        <v>0</v>
      </c>
      <c r="K204" s="827"/>
      <c r="L204" s="831">
        <v>13</v>
      </c>
      <c r="M204" s="832">
        <v>0</v>
      </c>
    </row>
    <row r="205" spans="1:13" ht="14.45" customHeight="1" x14ac:dyDescent="0.2">
      <c r="A205" s="821" t="s">
        <v>3486</v>
      </c>
      <c r="B205" s="822" t="s">
        <v>3085</v>
      </c>
      <c r="C205" s="822" t="s">
        <v>4136</v>
      </c>
      <c r="D205" s="822" t="s">
        <v>4137</v>
      </c>
      <c r="E205" s="822" t="s">
        <v>3316</v>
      </c>
      <c r="F205" s="831">
        <v>1</v>
      </c>
      <c r="G205" s="831">
        <v>0</v>
      </c>
      <c r="H205" s="827"/>
      <c r="I205" s="831"/>
      <c r="J205" s="831"/>
      <c r="K205" s="827"/>
      <c r="L205" s="831">
        <v>1</v>
      </c>
      <c r="M205" s="832">
        <v>0</v>
      </c>
    </row>
    <row r="206" spans="1:13" ht="14.45" customHeight="1" x14ac:dyDescent="0.2">
      <c r="A206" s="821" t="s">
        <v>3486</v>
      </c>
      <c r="B206" s="822" t="s">
        <v>3088</v>
      </c>
      <c r="C206" s="822" t="s">
        <v>3732</v>
      </c>
      <c r="D206" s="822" t="s">
        <v>1870</v>
      </c>
      <c r="E206" s="822" t="s">
        <v>1871</v>
      </c>
      <c r="F206" s="831">
        <v>1</v>
      </c>
      <c r="G206" s="831">
        <v>264</v>
      </c>
      <c r="H206" s="827">
        <v>1</v>
      </c>
      <c r="I206" s="831"/>
      <c r="J206" s="831"/>
      <c r="K206" s="827">
        <v>0</v>
      </c>
      <c r="L206" s="831">
        <v>1</v>
      </c>
      <c r="M206" s="832">
        <v>264</v>
      </c>
    </row>
    <row r="207" spans="1:13" ht="14.45" customHeight="1" x14ac:dyDescent="0.2">
      <c r="A207" s="821" t="s">
        <v>3486</v>
      </c>
      <c r="B207" s="822" t="s">
        <v>3088</v>
      </c>
      <c r="C207" s="822" t="s">
        <v>3317</v>
      </c>
      <c r="D207" s="822" t="s">
        <v>1870</v>
      </c>
      <c r="E207" s="822" t="s">
        <v>1871</v>
      </c>
      <c r="F207" s="831"/>
      <c r="G207" s="831"/>
      <c r="H207" s="827">
        <v>0</v>
      </c>
      <c r="I207" s="831">
        <v>2</v>
      </c>
      <c r="J207" s="831">
        <v>528</v>
      </c>
      <c r="K207" s="827">
        <v>1</v>
      </c>
      <c r="L207" s="831">
        <v>2</v>
      </c>
      <c r="M207" s="832">
        <v>528</v>
      </c>
    </row>
    <row r="208" spans="1:13" ht="14.45" customHeight="1" x14ac:dyDescent="0.2">
      <c r="A208" s="821" t="s">
        <v>3486</v>
      </c>
      <c r="B208" s="822" t="s">
        <v>3088</v>
      </c>
      <c r="C208" s="822" t="s">
        <v>3733</v>
      </c>
      <c r="D208" s="822" t="s">
        <v>1870</v>
      </c>
      <c r="E208" s="822" t="s">
        <v>3341</v>
      </c>
      <c r="F208" s="831"/>
      <c r="G208" s="831"/>
      <c r="H208" s="827">
        <v>0</v>
      </c>
      <c r="I208" s="831">
        <v>2</v>
      </c>
      <c r="J208" s="831">
        <v>263.95999999999998</v>
      </c>
      <c r="K208" s="827">
        <v>1</v>
      </c>
      <c r="L208" s="831">
        <v>2</v>
      </c>
      <c r="M208" s="832">
        <v>263.95999999999998</v>
      </c>
    </row>
    <row r="209" spans="1:13" ht="14.45" customHeight="1" x14ac:dyDescent="0.2">
      <c r="A209" s="821" t="s">
        <v>3486</v>
      </c>
      <c r="B209" s="822" t="s">
        <v>3088</v>
      </c>
      <c r="C209" s="822" t="s">
        <v>3734</v>
      </c>
      <c r="D209" s="822" t="s">
        <v>1870</v>
      </c>
      <c r="E209" s="822" t="s">
        <v>3735</v>
      </c>
      <c r="F209" s="831"/>
      <c r="G209" s="831"/>
      <c r="H209" s="827">
        <v>0</v>
      </c>
      <c r="I209" s="831">
        <v>1</v>
      </c>
      <c r="J209" s="831">
        <v>439.98</v>
      </c>
      <c r="K209" s="827">
        <v>1</v>
      </c>
      <c r="L209" s="831">
        <v>1</v>
      </c>
      <c r="M209" s="832">
        <v>439.98</v>
      </c>
    </row>
    <row r="210" spans="1:13" ht="14.45" customHeight="1" x14ac:dyDescent="0.2">
      <c r="A210" s="821" t="s">
        <v>3486</v>
      </c>
      <c r="B210" s="822" t="s">
        <v>3104</v>
      </c>
      <c r="C210" s="822" t="s">
        <v>3774</v>
      </c>
      <c r="D210" s="822" t="s">
        <v>3775</v>
      </c>
      <c r="E210" s="822" t="s">
        <v>3776</v>
      </c>
      <c r="F210" s="831">
        <v>3</v>
      </c>
      <c r="G210" s="831">
        <v>1293.54</v>
      </c>
      <c r="H210" s="827">
        <v>1</v>
      </c>
      <c r="I210" s="831"/>
      <c r="J210" s="831"/>
      <c r="K210" s="827">
        <v>0</v>
      </c>
      <c r="L210" s="831">
        <v>3</v>
      </c>
      <c r="M210" s="832">
        <v>1293.54</v>
      </c>
    </row>
    <row r="211" spans="1:13" ht="14.45" customHeight="1" x14ac:dyDescent="0.2">
      <c r="A211" s="821" t="s">
        <v>3486</v>
      </c>
      <c r="B211" s="822" t="s">
        <v>3104</v>
      </c>
      <c r="C211" s="822" t="s">
        <v>3777</v>
      </c>
      <c r="D211" s="822" t="s">
        <v>3106</v>
      </c>
      <c r="E211" s="822" t="s">
        <v>3778</v>
      </c>
      <c r="F211" s="831"/>
      <c r="G211" s="831"/>
      <c r="H211" s="827">
        <v>0</v>
      </c>
      <c r="I211" s="831">
        <v>1</v>
      </c>
      <c r="J211" s="831">
        <v>245.9</v>
      </c>
      <c r="K211" s="827">
        <v>1</v>
      </c>
      <c r="L211" s="831">
        <v>1</v>
      </c>
      <c r="M211" s="832">
        <v>245.9</v>
      </c>
    </row>
    <row r="212" spans="1:13" ht="14.45" customHeight="1" x14ac:dyDescent="0.2">
      <c r="A212" s="821" t="s">
        <v>3486</v>
      </c>
      <c r="B212" s="822" t="s">
        <v>3118</v>
      </c>
      <c r="C212" s="822" t="s">
        <v>3689</v>
      </c>
      <c r="D212" s="822" t="s">
        <v>3120</v>
      </c>
      <c r="E212" s="822" t="s">
        <v>3690</v>
      </c>
      <c r="F212" s="831"/>
      <c r="G212" s="831"/>
      <c r="H212" s="827">
        <v>0</v>
      </c>
      <c r="I212" s="831">
        <v>2</v>
      </c>
      <c r="J212" s="831">
        <v>259.5</v>
      </c>
      <c r="K212" s="827">
        <v>1</v>
      </c>
      <c r="L212" s="831">
        <v>2</v>
      </c>
      <c r="M212" s="832">
        <v>259.5</v>
      </c>
    </row>
    <row r="213" spans="1:13" ht="14.45" customHeight="1" x14ac:dyDescent="0.2">
      <c r="A213" s="821" t="s">
        <v>3486</v>
      </c>
      <c r="B213" s="822" t="s">
        <v>3122</v>
      </c>
      <c r="C213" s="822" t="s">
        <v>3123</v>
      </c>
      <c r="D213" s="822" t="s">
        <v>3124</v>
      </c>
      <c r="E213" s="822" t="s">
        <v>3125</v>
      </c>
      <c r="F213" s="831"/>
      <c r="G213" s="831"/>
      <c r="H213" s="827">
        <v>0</v>
      </c>
      <c r="I213" s="831">
        <v>1</v>
      </c>
      <c r="J213" s="831">
        <v>141.25</v>
      </c>
      <c r="K213" s="827">
        <v>1</v>
      </c>
      <c r="L213" s="831">
        <v>1</v>
      </c>
      <c r="M213" s="832">
        <v>141.25</v>
      </c>
    </row>
    <row r="214" spans="1:13" ht="14.45" customHeight="1" x14ac:dyDescent="0.2">
      <c r="A214" s="821" t="s">
        <v>3486</v>
      </c>
      <c r="B214" s="822" t="s">
        <v>3144</v>
      </c>
      <c r="C214" s="822" t="s">
        <v>3737</v>
      </c>
      <c r="D214" s="822" t="s">
        <v>3738</v>
      </c>
      <c r="E214" s="822" t="s">
        <v>3706</v>
      </c>
      <c r="F214" s="831">
        <v>1</v>
      </c>
      <c r="G214" s="831">
        <v>176.32</v>
      </c>
      <c r="H214" s="827">
        <v>1</v>
      </c>
      <c r="I214" s="831"/>
      <c r="J214" s="831"/>
      <c r="K214" s="827">
        <v>0</v>
      </c>
      <c r="L214" s="831">
        <v>1</v>
      </c>
      <c r="M214" s="832">
        <v>176.32</v>
      </c>
    </row>
    <row r="215" spans="1:13" ht="14.45" customHeight="1" x14ac:dyDescent="0.2">
      <c r="A215" s="821" t="s">
        <v>3486</v>
      </c>
      <c r="B215" s="822" t="s">
        <v>3148</v>
      </c>
      <c r="C215" s="822" t="s">
        <v>3157</v>
      </c>
      <c r="D215" s="822" t="s">
        <v>1684</v>
      </c>
      <c r="E215" s="822" t="s">
        <v>1680</v>
      </c>
      <c r="F215" s="831"/>
      <c r="G215" s="831"/>
      <c r="H215" s="827">
        <v>0</v>
      </c>
      <c r="I215" s="831">
        <v>2</v>
      </c>
      <c r="J215" s="831">
        <v>359.3</v>
      </c>
      <c r="K215" s="827">
        <v>1</v>
      </c>
      <c r="L215" s="831">
        <v>2</v>
      </c>
      <c r="M215" s="832">
        <v>359.3</v>
      </c>
    </row>
    <row r="216" spans="1:13" ht="14.45" customHeight="1" x14ac:dyDescent="0.2">
      <c r="A216" s="821" t="s">
        <v>3486</v>
      </c>
      <c r="B216" s="822" t="s">
        <v>3148</v>
      </c>
      <c r="C216" s="822" t="s">
        <v>3159</v>
      </c>
      <c r="D216" s="822" t="s">
        <v>1679</v>
      </c>
      <c r="E216" s="822" t="s">
        <v>1680</v>
      </c>
      <c r="F216" s="831"/>
      <c r="G216" s="831"/>
      <c r="H216" s="827">
        <v>0</v>
      </c>
      <c r="I216" s="831">
        <v>4</v>
      </c>
      <c r="J216" s="831">
        <v>718.6</v>
      </c>
      <c r="K216" s="827">
        <v>1</v>
      </c>
      <c r="L216" s="831">
        <v>4</v>
      </c>
      <c r="M216" s="832">
        <v>718.6</v>
      </c>
    </row>
    <row r="217" spans="1:13" ht="14.45" customHeight="1" x14ac:dyDescent="0.2">
      <c r="A217" s="821" t="s">
        <v>3486</v>
      </c>
      <c r="B217" s="822" t="s">
        <v>3148</v>
      </c>
      <c r="C217" s="822" t="s">
        <v>3160</v>
      </c>
      <c r="D217" s="822" t="s">
        <v>1682</v>
      </c>
      <c r="E217" s="822" t="s">
        <v>1680</v>
      </c>
      <c r="F217" s="831"/>
      <c r="G217" s="831"/>
      <c r="H217" s="827">
        <v>0</v>
      </c>
      <c r="I217" s="831">
        <v>10</v>
      </c>
      <c r="J217" s="831">
        <v>1796.5</v>
      </c>
      <c r="K217" s="827">
        <v>1</v>
      </c>
      <c r="L217" s="831">
        <v>10</v>
      </c>
      <c r="M217" s="832">
        <v>1796.5</v>
      </c>
    </row>
    <row r="218" spans="1:13" ht="14.45" customHeight="1" x14ac:dyDescent="0.2">
      <c r="A218" s="821" t="s">
        <v>3486</v>
      </c>
      <c r="B218" s="822" t="s">
        <v>3148</v>
      </c>
      <c r="C218" s="822" t="s">
        <v>3158</v>
      </c>
      <c r="D218" s="822" t="s">
        <v>1683</v>
      </c>
      <c r="E218" s="822" t="s">
        <v>1680</v>
      </c>
      <c r="F218" s="831"/>
      <c r="G218" s="831"/>
      <c r="H218" s="827">
        <v>0</v>
      </c>
      <c r="I218" s="831">
        <v>25</v>
      </c>
      <c r="J218" s="831">
        <v>4491.25</v>
      </c>
      <c r="K218" s="827">
        <v>1</v>
      </c>
      <c r="L218" s="831">
        <v>25</v>
      </c>
      <c r="M218" s="832">
        <v>4491.25</v>
      </c>
    </row>
    <row r="219" spans="1:13" ht="14.45" customHeight="1" x14ac:dyDescent="0.2">
      <c r="A219" s="821" t="s">
        <v>3486</v>
      </c>
      <c r="B219" s="822" t="s">
        <v>3148</v>
      </c>
      <c r="C219" s="822" t="s">
        <v>4197</v>
      </c>
      <c r="D219" s="822" t="s">
        <v>1705</v>
      </c>
      <c r="E219" s="822" t="s">
        <v>4198</v>
      </c>
      <c r="F219" s="831"/>
      <c r="G219" s="831"/>
      <c r="H219" s="827">
        <v>0</v>
      </c>
      <c r="I219" s="831">
        <v>6</v>
      </c>
      <c r="J219" s="831">
        <v>12040.56</v>
      </c>
      <c r="K219" s="827">
        <v>1</v>
      </c>
      <c r="L219" s="831">
        <v>6</v>
      </c>
      <c r="M219" s="832">
        <v>12040.56</v>
      </c>
    </row>
    <row r="220" spans="1:13" ht="14.45" customHeight="1" x14ac:dyDescent="0.2">
      <c r="A220" s="821" t="s">
        <v>3486</v>
      </c>
      <c r="B220" s="822" t="s">
        <v>3148</v>
      </c>
      <c r="C220" s="822" t="s">
        <v>3352</v>
      </c>
      <c r="D220" s="822" t="s">
        <v>3353</v>
      </c>
      <c r="E220" s="822" t="s">
        <v>2231</v>
      </c>
      <c r="F220" s="831"/>
      <c r="G220" s="831"/>
      <c r="H220" s="827">
        <v>0</v>
      </c>
      <c r="I220" s="831">
        <v>96</v>
      </c>
      <c r="J220" s="831">
        <v>22460.159999999996</v>
      </c>
      <c r="K220" s="827">
        <v>1</v>
      </c>
      <c r="L220" s="831">
        <v>96</v>
      </c>
      <c r="M220" s="832">
        <v>22460.159999999996</v>
      </c>
    </row>
    <row r="221" spans="1:13" ht="14.45" customHeight="1" x14ac:dyDescent="0.2">
      <c r="A221" s="821" t="s">
        <v>3486</v>
      </c>
      <c r="B221" s="822" t="s">
        <v>3148</v>
      </c>
      <c r="C221" s="822" t="s">
        <v>3150</v>
      </c>
      <c r="D221" s="822" t="s">
        <v>1694</v>
      </c>
      <c r="E221" s="822" t="s">
        <v>1672</v>
      </c>
      <c r="F221" s="831"/>
      <c r="G221" s="831"/>
      <c r="H221" s="827">
        <v>0</v>
      </c>
      <c r="I221" s="831">
        <v>4</v>
      </c>
      <c r="J221" s="831">
        <v>955.56</v>
      </c>
      <c r="K221" s="827">
        <v>1</v>
      </c>
      <c r="L221" s="831">
        <v>4</v>
      </c>
      <c r="M221" s="832">
        <v>955.56</v>
      </c>
    </row>
    <row r="222" spans="1:13" ht="14.45" customHeight="1" x14ac:dyDescent="0.2">
      <c r="A222" s="821" t="s">
        <v>3486</v>
      </c>
      <c r="B222" s="822" t="s">
        <v>3387</v>
      </c>
      <c r="C222" s="822" t="s">
        <v>4146</v>
      </c>
      <c r="D222" s="822" t="s">
        <v>3389</v>
      </c>
      <c r="E222" s="822" t="s">
        <v>4147</v>
      </c>
      <c r="F222" s="831"/>
      <c r="G222" s="831"/>
      <c r="H222" s="827">
        <v>0</v>
      </c>
      <c r="I222" s="831">
        <v>1</v>
      </c>
      <c r="J222" s="831">
        <v>11977.01</v>
      </c>
      <c r="K222" s="827">
        <v>1</v>
      </c>
      <c r="L222" s="831">
        <v>1</v>
      </c>
      <c r="M222" s="832">
        <v>11977.01</v>
      </c>
    </row>
    <row r="223" spans="1:13" ht="14.45" customHeight="1" x14ac:dyDescent="0.2">
      <c r="A223" s="821" t="s">
        <v>3486</v>
      </c>
      <c r="B223" s="822" t="s">
        <v>2656</v>
      </c>
      <c r="C223" s="822" t="s">
        <v>4149</v>
      </c>
      <c r="D223" s="822" t="s">
        <v>1167</v>
      </c>
      <c r="E223" s="822" t="s">
        <v>4150</v>
      </c>
      <c r="F223" s="831"/>
      <c r="G223" s="831"/>
      <c r="H223" s="827">
        <v>0</v>
      </c>
      <c r="I223" s="831">
        <v>25</v>
      </c>
      <c r="J223" s="831">
        <v>4140.75</v>
      </c>
      <c r="K223" s="827">
        <v>1</v>
      </c>
      <c r="L223" s="831">
        <v>25</v>
      </c>
      <c r="M223" s="832">
        <v>4140.75</v>
      </c>
    </row>
    <row r="224" spans="1:13" ht="14.45" customHeight="1" x14ac:dyDescent="0.2">
      <c r="A224" s="821" t="s">
        <v>3486</v>
      </c>
      <c r="B224" s="822" t="s">
        <v>2656</v>
      </c>
      <c r="C224" s="822" t="s">
        <v>4151</v>
      </c>
      <c r="D224" s="822" t="s">
        <v>1167</v>
      </c>
      <c r="E224" s="822" t="s">
        <v>4152</v>
      </c>
      <c r="F224" s="831"/>
      <c r="G224" s="831"/>
      <c r="H224" s="827">
        <v>0</v>
      </c>
      <c r="I224" s="831">
        <v>4</v>
      </c>
      <c r="J224" s="831">
        <v>1656.28</v>
      </c>
      <c r="K224" s="827">
        <v>1</v>
      </c>
      <c r="L224" s="831">
        <v>4</v>
      </c>
      <c r="M224" s="832">
        <v>1656.28</v>
      </c>
    </row>
    <row r="225" spans="1:13" ht="14.45" customHeight="1" x14ac:dyDescent="0.2">
      <c r="A225" s="821" t="s">
        <v>3486</v>
      </c>
      <c r="B225" s="822" t="s">
        <v>6152</v>
      </c>
      <c r="C225" s="822" t="s">
        <v>4161</v>
      </c>
      <c r="D225" s="822" t="s">
        <v>4157</v>
      </c>
      <c r="E225" s="822" t="s">
        <v>4162</v>
      </c>
      <c r="F225" s="831"/>
      <c r="G225" s="831"/>
      <c r="H225" s="827">
        <v>0</v>
      </c>
      <c r="I225" s="831">
        <v>1</v>
      </c>
      <c r="J225" s="831">
        <v>150.94</v>
      </c>
      <c r="K225" s="827">
        <v>1</v>
      </c>
      <c r="L225" s="831">
        <v>1</v>
      </c>
      <c r="M225" s="832">
        <v>150.94</v>
      </c>
    </row>
    <row r="226" spans="1:13" ht="14.45" customHeight="1" x14ac:dyDescent="0.2">
      <c r="A226" s="821" t="s">
        <v>3486</v>
      </c>
      <c r="B226" s="822" t="s">
        <v>6152</v>
      </c>
      <c r="C226" s="822" t="s">
        <v>4163</v>
      </c>
      <c r="D226" s="822" t="s">
        <v>4164</v>
      </c>
      <c r="E226" s="822" t="s">
        <v>4165</v>
      </c>
      <c r="F226" s="831">
        <v>5</v>
      </c>
      <c r="G226" s="831">
        <v>251.60000000000002</v>
      </c>
      <c r="H226" s="827">
        <v>1</v>
      </c>
      <c r="I226" s="831"/>
      <c r="J226" s="831"/>
      <c r="K226" s="827">
        <v>0</v>
      </c>
      <c r="L226" s="831">
        <v>5</v>
      </c>
      <c r="M226" s="832">
        <v>251.60000000000002</v>
      </c>
    </row>
    <row r="227" spans="1:13" ht="14.45" customHeight="1" x14ac:dyDescent="0.2">
      <c r="A227" s="821" t="s">
        <v>3488</v>
      </c>
      <c r="B227" s="822" t="s">
        <v>2803</v>
      </c>
      <c r="C227" s="822" t="s">
        <v>6062</v>
      </c>
      <c r="D227" s="822" t="s">
        <v>1224</v>
      </c>
      <c r="E227" s="822" t="s">
        <v>6063</v>
      </c>
      <c r="F227" s="831"/>
      <c r="G227" s="831"/>
      <c r="H227" s="827">
        <v>0</v>
      </c>
      <c r="I227" s="831">
        <v>1</v>
      </c>
      <c r="J227" s="831">
        <v>77.790000000000006</v>
      </c>
      <c r="K227" s="827">
        <v>1</v>
      </c>
      <c r="L227" s="831">
        <v>1</v>
      </c>
      <c r="M227" s="832">
        <v>77.790000000000006</v>
      </c>
    </row>
    <row r="228" spans="1:13" ht="14.45" customHeight="1" x14ac:dyDescent="0.2">
      <c r="A228" s="821" t="s">
        <v>3488</v>
      </c>
      <c r="B228" s="822" t="s">
        <v>2840</v>
      </c>
      <c r="C228" s="822" t="s">
        <v>2841</v>
      </c>
      <c r="D228" s="822" t="s">
        <v>2842</v>
      </c>
      <c r="E228" s="822" t="s">
        <v>2843</v>
      </c>
      <c r="F228" s="831"/>
      <c r="G228" s="831"/>
      <c r="H228" s="827">
        <v>0</v>
      </c>
      <c r="I228" s="831">
        <v>11</v>
      </c>
      <c r="J228" s="831">
        <v>241.12</v>
      </c>
      <c r="K228" s="827">
        <v>1</v>
      </c>
      <c r="L228" s="831">
        <v>11</v>
      </c>
      <c r="M228" s="832">
        <v>241.12</v>
      </c>
    </row>
    <row r="229" spans="1:13" ht="14.45" customHeight="1" x14ac:dyDescent="0.2">
      <c r="A229" s="821" t="s">
        <v>3488</v>
      </c>
      <c r="B229" s="822" t="s">
        <v>2840</v>
      </c>
      <c r="C229" s="822" t="s">
        <v>4714</v>
      </c>
      <c r="D229" s="822" t="s">
        <v>4008</v>
      </c>
      <c r="E229" s="822" t="s">
        <v>4715</v>
      </c>
      <c r="F229" s="831">
        <v>2</v>
      </c>
      <c r="G229" s="831">
        <v>87.7</v>
      </c>
      <c r="H229" s="827">
        <v>1</v>
      </c>
      <c r="I229" s="831"/>
      <c r="J229" s="831"/>
      <c r="K229" s="827">
        <v>0</v>
      </c>
      <c r="L229" s="831">
        <v>2</v>
      </c>
      <c r="M229" s="832">
        <v>87.7</v>
      </c>
    </row>
    <row r="230" spans="1:13" ht="14.45" customHeight="1" x14ac:dyDescent="0.2">
      <c r="A230" s="821" t="s">
        <v>3488</v>
      </c>
      <c r="B230" s="822" t="s">
        <v>2840</v>
      </c>
      <c r="C230" s="822" t="s">
        <v>4713</v>
      </c>
      <c r="D230" s="822" t="s">
        <v>4008</v>
      </c>
      <c r="E230" s="822" t="s">
        <v>3532</v>
      </c>
      <c r="F230" s="831"/>
      <c r="G230" s="831"/>
      <c r="H230" s="827">
        <v>0</v>
      </c>
      <c r="I230" s="831">
        <v>8</v>
      </c>
      <c r="J230" s="831">
        <v>701.36</v>
      </c>
      <c r="K230" s="827">
        <v>1</v>
      </c>
      <c r="L230" s="831">
        <v>8</v>
      </c>
      <c r="M230" s="832">
        <v>701.36</v>
      </c>
    </row>
    <row r="231" spans="1:13" ht="14.45" customHeight="1" x14ac:dyDescent="0.2">
      <c r="A231" s="821" t="s">
        <v>3488</v>
      </c>
      <c r="B231" s="822" t="s">
        <v>6153</v>
      </c>
      <c r="C231" s="822" t="s">
        <v>4073</v>
      </c>
      <c r="D231" s="822" t="s">
        <v>4071</v>
      </c>
      <c r="E231" s="822" t="s">
        <v>4074</v>
      </c>
      <c r="F231" s="831"/>
      <c r="G231" s="831"/>
      <c r="H231" s="827">
        <v>0</v>
      </c>
      <c r="I231" s="831">
        <v>6</v>
      </c>
      <c r="J231" s="831">
        <v>33742.979999999996</v>
      </c>
      <c r="K231" s="827">
        <v>1</v>
      </c>
      <c r="L231" s="831">
        <v>6</v>
      </c>
      <c r="M231" s="832">
        <v>33742.979999999996</v>
      </c>
    </row>
    <row r="232" spans="1:13" ht="14.45" customHeight="1" x14ac:dyDescent="0.2">
      <c r="A232" s="821" t="s">
        <v>3488</v>
      </c>
      <c r="B232" s="822" t="s">
        <v>6153</v>
      </c>
      <c r="C232" s="822" t="s">
        <v>4077</v>
      </c>
      <c r="D232" s="822" t="s">
        <v>4071</v>
      </c>
      <c r="E232" s="822" t="s">
        <v>4078</v>
      </c>
      <c r="F232" s="831"/>
      <c r="G232" s="831"/>
      <c r="H232" s="827">
        <v>0</v>
      </c>
      <c r="I232" s="831">
        <v>4</v>
      </c>
      <c r="J232" s="831">
        <v>28922.52</v>
      </c>
      <c r="K232" s="827">
        <v>1</v>
      </c>
      <c r="L232" s="831">
        <v>4</v>
      </c>
      <c r="M232" s="832">
        <v>28922.52</v>
      </c>
    </row>
    <row r="233" spans="1:13" ht="14.45" customHeight="1" x14ac:dyDescent="0.2">
      <c r="A233" s="821" t="s">
        <v>3488</v>
      </c>
      <c r="B233" s="822" t="s">
        <v>6148</v>
      </c>
      <c r="C233" s="822" t="s">
        <v>3858</v>
      </c>
      <c r="D233" s="822" t="s">
        <v>3859</v>
      </c>
      <c r="E233" s="822" t="s">
        <v>3860</v>
      </c>
      <c r="F233" s="831"/>
      <c r="G233" s="831"/>
      <c r="H233" s="827">
        <v>0</v>
      </c>
      <c r="I233" s="831">
        <v>6</v>
      </c>
      <c r="J233" s="831">
        <v>9906.9600000000009</v>
      </c>
      <c r="K233" s="827">
        <v>1</v>
      </c>
      <c r="L233" s="831">
        <v>6</v>
      </c>
      <c r="M233" s="832">
        <v>9906.9600000000009</v>
      </c>
    </row>
    <row r="234" spans="1:13" ht="14.45" customHeight="1" x14ac:dyDescent="0.2">
      <c r="A234" s="821" t="s">
        <v>3488</v>
      </c>
      <c r="B234" s="822" t="s">
        <v>6149</v>
      </c>
      <c r="C234" s="822" t="s">
        <v>4061</v>
      </c>
      <c r="D234" s="822" t="s">
        <v>4062</v>
      </c>
      <c r="E234" s="822" t="s">
        <v>768</v>
      </c>
      <c r="F234" s="831"/>
      <c r="G234" s="831"/>
      <c r="H234" s="827">
        <v>0</v>
      </c>
      <c r="I234" s="831">
        <v>4</v>
      </c>
      <c r="J234" s="831">
        <v>2009.24</v>
      </c>
      <c r="K234" s="827">
        <v>1</v>
      </c>
      <c r="L234" s="831">
        <v>4</v>
      </c>
      <c r="M234" s="832">
        <v>2009.24</v>
      </c>
    </row>
    <row r="235" spans="1:13" ht="14.45" customHeight="1" x14ac:dyDescent="0.2">
      <c r="A235" s="821" t="s">
        <v>3488</v>
      </c>
      <c r="B235" s="822" t="s">
        <v>3077</v>
      </c>
      <c r="C235" s="822" t="s">
        <v>3081</v>
      </c>
      <c r="D235" s="822" t="s">
        <v>3079</v>
      </c>
      <c r="E235" s="822" t="s">
        <v>3082</v>
      </c>
      <c r="F235" s="831"/>
      <c r="G235" s="831"/>
      <c r="H235" s="827">
        <v>0</v>
      </c>
      <c r="I235" s="831">
        <v>1</v>
      </c>
      <c r="J235" s="831">
        <v>46.81</v>
      </c>
      <c r="K235" s="827">
        <v>1</v>
      </c>
      <c r="L235" s="831">
        <v>1</v>
      </c>
      <c r="M235" s="832">
        <v>46.81</v>
      </c>
    </row>
    <row r="236" spans="1:13" ht="14.45" customHeight="1" x14ac:dyDescent="0.2">
      <c r="A236" s="821" t="s">
        <v>3488</v>
      </c>
      <c r="B236" s="822" t="s">
        <v>3077</v>
      </c>
      <c r="C236" s="822" t="s">
        <v>3083</v>
      </c>
      <c r="D236" s="822" t="s">
        <v>3079</v>
      </c>
      <c r="E236" s="822" t="s">
        <v>3084</v>
      </c>
      <c r="F236" s="831"/>
      <c r="G236" s="831"/>
      <c r="H236" s="827">
        <v>0</v>
      </c>
      <c r="I236" s="831">
        <v>2</v>
      </c>
      <c r="J236" s="831">
        <v>23.42</v>
      </c>
      <c r="K236" s="827">
        <v>1</v>
      </c>
      <c r="L236" s="831">
        <v>2</v>
      </c>
      <c r="M236" s="832">
        <v>23.42</v>
      </c>
    </row>
    <row r="237" spans="1:13" ht="14.45" customHeight="1" x14ac:dyDescent="0.2">
      <c r="A237" s="821" t="s">
        <v>3488</v>
      </c>
      <c r="B237" s="822" t="s">
        <v>3085</v>
      </c>
      <c r="C237" s="822" t="s">
        <v>3315</v>
      </c>
      <c r="D237" s="822" t="s">
        <v>1635</v>
      </c>
      <c r="E237" s="822" t="s">
        <v>3316</v>
      </c>
      <c r="F237" s="831"/>
      <c r="G237" s="831"/>
      <c r="H237" s="827"/>
      <c r="I237" s="831">
        <v>1</v>
      </c>
      <c r="J237" s="831">
        <v>0</v>
      </c>
      <c r="K237" s="827"/>
      <c r="L237" s="831">
        <v>1</v>
      </c>
      <c r="M237" s="832">
        <v>0</v>
      </c>
    </row>
    <row r="238" spans="1:13" ht="14.45" customHeight="1" x14ac:dyDescent="0.2">
      <c r="A238" s="821" t="s">
        <v>3488</v>
      </c>
      <c r="B238" s="822" t="s">
        <v>2670</v>
      </c>
      <c r="C238" s="822" t="s">
        <v>2671</v>
      </c>
      <c r="D238" s="822" t="s">
        <v>1436</v>
      </c>
      <c r="E238" s="822" t="s">
        <v>2672</v>
      </c>
      <c r="F238" s="831"/>
      <c r="G238" s="831"/>
      <c r="H238" s="827"/>
      <c r="I238" s="831">
        <v>6</v>
      </c>
      <c r="J238" s="831">
        <v>0</v>
      </c>
      <c r="K238" s="827"/>
      <c r="L238" s="831">
        <v>6</v>
      </c>
      <c r="M238" s="832">
        <v>0</v>
      </c>
    </row>
    <row r="239" spans="1:13" ht="14.45" customHeight="1" x14ac:dyDescent="0.2">
      <c r="A239" s="821" t="s">
        <v>3489</v>
      </c>
      <c r="B239" s="822" t="s">
        <v>2645</v>
      </c>
      <c r="C239" s="822" t="s">
        <v>5834</v>
      </c>
      <c r="D239" s="822" t="s">
        <v>4437</v>
      </c>
      <c r="E239" s="822" t="s">
        <v>5835</v>
      </c>
      <c r="F239" s="831">
        <v>5</v>
      </c>
      <c r="G239" s="831">
        <v>239.54999999999998</v>
      </c>
      <c r="H239" s="827">
        <v>1</v>
      </c>
      <c r="I239" s="831"/>
      <c r="J239" s="831"/>
      <c r="K239" s="827">
        <v>0</v>
      </c>
      <c r="L239" s="831">
        <v>5</v>
      </c>
      <c r="M239" s="832">
        <v>239.54999999999998</v>
      </c>
    </row>
    <row r="240" spans="1:13" ht="14.45" customHeight="1" x14ac:dyDescent="0.2">
      <c r="A240" s="821" t="s">
        <v>3489</v>
      </c>
      <c r="B240" s="822" t="s">
        <v>2645</v>
      </c>
      <c r="C240" s="822" t="s">
        <v>3179</v>
      </c>
      <c r="D240" s="822" t="s">
        <v>841</v>
      </c>
      <c r="E240" s="822" t="s">
        <v>3180</v>
      </c>
      <c r="F240" s="831"/>
      <c r="G240" s="831"/>
      <c r="H240" s="827">
        <v>0</v>
      </c>
      <c r="I240" s="831">
        <v>2</v>
      </c>
      <c r="J240" s="831">
        <v>97.78</v>
      </c>
      <c r="K240" s="827">
        <v>1</v>
      </c>
      <c r="L240" s="831">
        <v>2</v>
      </c>
      <c r="M240" s="832">
        <v>97.78</v>
      </c>
    </row>
    <row r="241" spans="1:13" ht="14.45" customHeight="1" x14ac:dyDescent="0.2">
      <c r="A241" s="821" t="s">
        <v>3489</v>
      </c>
      <c r="B241" s="822" t="s">
        <v>2658</v>
      </c>
      <c r="C241" s="822" t="s">
        <v>4991</v>
      </c>
      <c r="D241" s="822" t="s">
        <v>4992</v>
      </c>
      <c r="E241" s="822" t="s">
        <v>1344</v>
      </c>
      <c r="F241" s="831">
        <v>7</v>
      </c>
      <c r="G241" s="831">
        <v>3172.26</v>
      </c>
      <c r="H241" s="827">
        <v>1</v>
      </c>
      <c r="I241" s="831"/>
      <c r="J241" s="831"/>
      <c r="K241" s="827">
        <v>0</v>
      </c>
      <c r="L241" s="831">
        <v>7</v>
      </c>
      <c r="M241" s="832">
        <v>3172.26</v>
      </c>
    </row>
    <row r="242" spans="1:13" ht="14.45" customHeight="1" x14ac:dyDescent="0.2">
      <c r="A242" s="821" t="s">
        <v>3489</v>
      </c>
      <c r="B242" s="822" t="s">
        <v>6146</v>
      </c>
      <c r="C242" s="822" t="s">
        <v>3675</v>
      </c>
      <c r="D242" s="822" t="s">
        <v>3676</v>
      </c>
      <c r="E242" s="822" t="s">
        <v>3677</v>
      </c>
      <c r="F242" s="831"/>
      <c r="G242" s="831"/>
      <c r="H242" s="827">
        <v>0</v>
      </c>
      <c r="I242" s="831">
        <v>7</v>
      </c>
      <c r="J242" s="831">
        <v>7637.49</v>
      </c>
      <c r="K242" s="827">
        <v>1</v>
      </c>
      <c r="L242" s="831">
        <v>7</v>
      </c>
      <c r="M242" s="832">
        <v>7637.49</v>
      </c>
    </row>
    <row r="243" spans="1:13" ht="14.45" customHeight="1" x14ac:dyDescent="0.2">
      <c r="A243" s="821" t="s">
        <v>3489</v>
      </c>
      <c r="B243" s="822" t="s">
        <v>2682</v>
      </c>
      <c r="C243" s="822" t="s">
        <v>5824</v>
      </c>
      <c r="D243" s="822" t="s">
        <v>4918</v>
      </c>
      <c r="E243" s="822" t="s">
        <v>5825</v>
      </c>
      <c r="F243" s="831">
        <v>3</v>
      </c>
      <c r="G243" s="831">
        <v>259.23</v>
      </c>
      <c r="H243" s="827">
        <v>1</v>
      </c>
      <c r="I243" s="831"/>
      <c r="J243" s="831"/>
      <c r="K243" s="827">
        <v>0</v>
      </c>
      <c r="L243" s="831">
        <v>3</v>
      </c>
      <c r="M243" s="832">
        <v>259.23</v>
      </c>
    </row>
    <row r="244" spans="1:13" ht="14.45" customHeight="1" x14ac:dyDescent="0.2">
      <c r="A244" s="821" t="s">
        <v>3489</v>
      </c>
      <c r="B244" s="822" t="s">
        <v>2692</v>
      </c>
      <c r="C244" s="822" t="s">
        <v>2693</v>
      </c>
      <c r="D244" s="822" t="s">
        <v>2694</v>
      </c>
      <c r="E244" s="822" t="s">
        <v>2695</v>
      </c>
      <c r="F244" s="831"/>
      <c r="G244" s="831"/>
      <c r="H244" s="827">
        <v>0</v>
      </c>
      <c r="I244" s="831">
        <v>1</v>
      </c>
      <c r="J244" s="831">
        <v>20.83</v>
      </c>
      <c r="K244" s="827">
        <v>1</v>
      </c>
      <c r="L244" s="831">
        <v>1</v>
      </c>
      <c r="M244" s="832">
        <v>20.83</v>
      </c>
    </row>
    <row r="245" spans="1:13" ht="14.45" customHeight="1" x14ac:dyDescent="0.2">
      <c r="A245" s="821" t="s">
        <v>3489</v>
      </c>
      <c r="B245" s="822" t="s">
        <v>2697</v>
      </c>
      <c r="C245" s="822" t="s">
        <v>4817</v>
      </c>
      <c r="D245" s="822" t="s">
        <v>4818</v>
      </c>
      <c r="E245" s="822" t="s">
        <v>1993</v>
      </c>
      <c r="F245" s="831">
        <v>3</v>
      </c>
      <c r="G245" s="831">
        <v>1900.47</v>
      </c>
      <c r="H245" s="827">
        <v>1</v>
      </c>
      <c r="I245" s="831"/>
      <c r="J245" s="831"/>
      <c r="K245" s="827">
        <v>0</v>
      </c>
      <c r="L245" s="831">
        <v>3</v>
      </c>
      <c r="M245" s="832">
        <v>1900.47</v>
      </c>
    </row>
    <row r="246" spans="1:13" ht="14.45" customHeight="1" x14ac:dyDescent="0.2">
      <c r="A246" s="821" t="s">
        <v>3489</v>
      </c>
      <c r="B246" s="822" t="s">
        <v>2700</v>
      </c>
      <c r="C246" s="822" t="s">
        <v>2703</v>
      </c>
      <c r="D246" s="822" t="s">
        <v>1021</v>
      </c>
      <c r="E246" s="822" t="s">
        <v>2704</v>
      </c>
      <c r="F246" s="831"/>
      <c r="G246" s="831"/>
      <c r="H246" s="827">
        <v>0</v>
      </c>
      <c r="I246" s="831">
        <v>13</v>
      </c>
      <c r="J246" s="831">
        <v>18013.060000000001</v>
      </c>
      <c r="K246" s="827">
        <v>1</v>
      </c>
      <c r="L246" s="831">
        <v>13</v>
      </c>
      <c r="M246" s="832">
        <v>18013.060000000001</v>
      </c>
    </row>
    <row r="247" spans="1:13" ht="14.45" customHeight="1" x14ac:dyDescent="0.2">
      <c r="A247" s="821" t="s">
        <v>3489</v>
      </c>
      <c r="B247" s="822" t="s">
        <v>2700</v>
      </c>
      <c r="C247" s="822" t="s">
        <v>2707</v>
      </c>
      <c r="D247" s="822" t="s">
        <v>1021</v>
      </c>
      <c r="E247" s="822" t="s">
        <v>2708</v>
      </c>
      <c r="F247" s="831"/>
      <c r="G247" s="831"/>
      <c r="H247" s="827">
        <v>0</v>
      </c>
      <c r="I247" s="831">
        <v>4</v>
      </c>
      <c r="J247" s="831">
        <v>9237.48</v>
      </c>
      <c r="K247" s="827">
        <v>1</v>
      </c>
      <c r="L247" s="831">
        <v>4</v>
      </c>
      <c r="M247" s="832">
        <v>9237.48</v>
      </c>
    </row>
    <row r="248" spans="1:13" ht="14.45" customHeight="1" x14ac:dyDescent="0.2">
      <c r="A248" s="821" t="s">
        <v>3489</v>
      </c>
      <c r="B248" s="822" t="s">
        <v>2700</v>
      </c>
      <c r="C248" s="822" t="s">
        <v>3962</v>
      </c>
      <c r="D248" s="822" t="s">
        <v>1016</v>
      </c>
      <c r="E248" s="822" t="s">
        <v>3963</v>
      </c>
      <c r="F248" s="831"/>
      <c r="G248" s="831"/>
      <c r="H248" s="827">
        <v>0</v>
      </c>
      <c r="I248" s="831">
        <v>3</v>
      </c>
      <c r="J248" s="831">
        <v>1104.48</v>
      </c>
      <c r="K248" s="827">
        <v>1</v>
      </c>
      <c r="L248" s="831">
        <v>3</v>
      </c>
      <c r="M248" s="832">
        <v>1104.48</v>
      </c>
    </row>
    <row r="249" spans="1:13" ht="14.45" customHeight="1" x14ac:dyDescent="0.2">
      <c r="A249" s="821" t="s">
        <v>3489</v>
      </c>
      <c r="B249" s="822" t="s">
        <v>2700</v>
      </c>
      <c r="C249" s="822" t="s">
        <v>2710</v>
      </c>
      <c r="D249" s="822" t="s">
        <v>1016</v>
      </c>
      <c r="E249" s="822" t="s">
        <v>2711</v>
      </c>
      <c r="F249" s="831"/>
      <c r="G249" s="831"/>
      <c r="H249" s="827">
        <v>0</v>
      </c>
      <c r="I249" s="831">
        <v>28</v>
      </c>
      <c r="J249" s="831">
        <v>19383.160000000003</v>
      </c>
      <c r="K249" s="827">
        <v>1</v>
      </c>
      <c r="L249" s="831">
        <v>28</v>
      </c>
      <c r="M249" s="832">
        <v>19383.160000000003</v>
      </c>
    </row>
    <row r="250" spans="1:13" ht="14.45" customHeight="1" x14ac:dyDescent="0.2">
      <c r="A250" s="821" t="s">
        <v>3489</v>
      </c>
      <c r="B250" s="822" t="s">
        <v>2700</v>
      </c>
      <c r="C250" s="822" t="s">
        <v>2714</v>
      </c>
      <c r="D250" s="822" t="s">
        <v>1016</v>
      </c>
      <c r="E250" s="822" t="s">
        <v>1018</v>
      </c>
      <c r="F250" s="831"/>
      <c r="G250" s="831"/>
      <c r="H250" s="827">
        <v>0</v>
      </c>
      <c r="I250" s="831">
        <v>28</v>
      </c>
      <c r="J250" s="831">
        <v>12853.639999999998</v>
      </c>
      <c r="K250" s="827">
        <v>1</v>
      </c>
      <c r="L250" s="831">
        <v>28</v>
      </c>
      <c r="M250" s="832">
        <v>12853.639999999998</v>
      </c>
    </row>
    <row r="251" spans="1:13" ht="14.45" customHeight="1" x14ac:dyDescent="0.2">
      <c r="A251" s="821" t="s">
        <v>3489</v>
      </c>
      <c r="B251" s="822" t="s">
        <v>2700</v>
      </c>
      <c r="C251" s="822" t="s">
        <v>2705</v>
      </c>
      <c r="D251" s="822" t="s">
        <v>1021</v>
      </c>
      <c r="E251" s="822" t="s">
        <v>2706</v>
      </c>
      <c r="F251" s="831"/>
      <c r="G251" s="831"/>
      <c r="H251" s="827">
        <v>0</v>
      </c>
      <c r="I251" s="831">
        <v>42</v>
      </c>
      <c r="J251" s="831">
        <v>77594.58</v>
      </c>
      <c r="K251" s="827">
        <v>1</v>
      </c>
      <c r="L251" s="831">
        <v>42</v>
      </c>
      <c r="M251" s="832">
        <v>77594.58</v>
      </c>
    </row>
    <row r="252" spans="1:13" ht="14.45" customHeight="1" x14ac:dyDescent="0.2">
      <c r="A252" s="821" t="s">
        <v>3489</v>
      </c>
      <c r="B252" s="822" t="s">
        <v>2700</v>
      </c>
      <c r="C252" s="822" t="s">
        <v>2712</v>
      </c>
      <c r="D252" s="822" t="s">
        <v>1016</v>
      </c>
      <c r="E252" s="822" t="s">
        <v>2713</v>
      </c>
      <c r="F252" s="831"/>
      <c r="G252" s="831"/>
      <c r="H252" s="827">
        <v>0</v>
      </c>
      <c r="I252" s="831">
        <v>9</v>
      </c>
      <c r="J252" s="831">
        <v>10392.119999999999</v>
      </c>
      <c r="K252" s="827">
        <v>1</v>
      </c>
      <c r="L252" s="831">
        <v>9</v>
      </c>
      <c r="M252" s="832">
        <v>10392.119999999999</v>
      </c>
    </row>
    <row r="253" spans="1:13" ht="14.45" customHeight="1" x14ac:dyDescent="0.2">
      <c r="A253" s="821" t="s">
        <v>3489</v>
      </c>
      <c r="B253" s="822" t="s">
        <v>2700</v>
      </c>
      <c r="C253" s="822" t="s">
        <v>2709</v>
      </c>
      <c r="D253" s="822" t="s">
        <v>1016</v>
      </c>
      <c r="E253" s="822" t="s">
        <v>1017</v>
      </c>
      <c r="F253" s="831"/>
      <c r="G253" s="831"/>
      <c r="H253" s="827">
        <v>0</v>
      </c>
      <c r="I253" s="831">
        <v>12</v>
      </c>
      <c r="J253" s="831">
        <v>11084.94</v>
      </c>
      <c r="K253" s="827">
        <v>1</v>
      </c>
      <c r="L253" s="831">
        <v>12</v>
      </c>
      <c r="M253" s="832">
        <v>11084.94</v>
      </c>
    </row>
    <row r="254" spans="1:13" ht="14.45" customHeight="1" x14ac:dyDescent="0.2">
      <c r="A254" s="821" t="s">
        <v>3489</v>
      </c>
      <c r="B254" s="822" t="s">
        <v>2700</v>
      </c>
      <c r="C254" s="822" t="s">
        <v>5827</v>
      </c>
      <c r="D254" s="822" t="s">
        <v>1016</v>
      </c>
      <c r="E254" s="822" t="s">
        <v>2711</v>
      </c>
      <c r="F254" s="831">
        <v>3</v>
      </c>
      <c r="G254" s="831">
        <v>1900.47</v>
      </c>
      <c r="H254" s="827">
        <v>1</v>
      </c>
      <c r="I254" s="831"/>
      <c r="J254" s="831"/>
      <c r="K254" s="827">
        <v>0</v>
      </c>
      <c r="L254" s="831">
        <v>3</v>
      </c>
      <c r="M254" s="832">
        <v>1900.47</v>
      </c>
    </row>
    <row r="255" spans="1:13" ht="14.45" customHeight="1" x14ac:dyDescent="0.2">
      <c r="A255" s="821" t="s">
        <v>3489</v>
      </c>
      <c r="B255" s="822" t="s">
        <v>2715</v>
      </c>
      <c r="C255" s="822" t="s">
        <v>5807</v>
      </c>
      <c r="D255" s="822" t="s">
        <v>3867</v>
      </c>
      <c r="E255" s="822" t="s">
        <v>3868</v>
      </c>
      <c r="F255" s="831">
        <v>1</v>
      </c>
      <c r="G255" s="831">
        <v>300.33</v>
      </c>
      <c r="H255" s="827">
        <v>1</v>
      </c>
      <c r="I255" s="831"/>
      <c r="J255" s="831"/>
      <c r="K255" s="827">
        <v>0</v>
      </c>
      <c r="L255" s="831">
        <v>1</v>
      </c>
      <c r="M255" s="832">
        <v>300.33</v>
      </c>
    </row>
    <row r="256" spans="1:13" ht="14.45" customHeight="1" x14ac:dyDescent="0.2">
      <c r="A256" s="821" t="s">
        <v>3489</v>
      </c>
      <c r="B256" s="822" t="s">
        <v>2737</v>
      </c>
      <c r="C256" s="822" t="s">
        <v>2738</v>
      </c>
      <c r="D256" s="822" t="s">
        <v>2739</v>
      </c>
      <c r="E256" s="822" t="s">
        <v>2740</v>
      </c>
      <c r="F256" s="831"/>
      <c r="G256" s="831"/>
      <c r="H256" s="827">
        <v>0</v>
      </c>
      <c r="I256" s="831">
        <v>6</v>
      </c>
      <c r="J256" s="831">
        <v>255.05999999999997</v>
      </c>
      <c r="K256" s="827">
        <v>1</v>
      </c>
      <c r="L256" s="831">
        <v>6</v>
      </c>
      <c r="M256" s="832">
        <v>255.05999999999997</v>
      </c>
    </row>
    <row r="257" spans="1:13" ht="14.45" customHeight="1" x14ac:dyDescent="0.2">
      <c r="A257" s="821" t="s">
        <v>3489</v>
      </c>
      <c r="B257" s="822" t="s">
        <v>2737</v>
      </c>
      <c r="C257" s="822" t="s">
        <v>4342</v>
      </c>
      <c r="D257" s="822" t="s">
        <v>2739</v>
      </c>
      <c r="E257" s="822" t="s">
        <v>4343</v>
      </c>
      <c r="F257" s="831"/>
      <c r="G257" s="831"/>
      <c r="H257" s="827">
        <v>0</v>
      </c>
      <c r="I257" s="831">
        <v>12</v>
      </c>
      <c r="J257" s="831">
        <v>1020.2399999999999</v>
      </c>
      <c r="K257" s="827">
        <v>1</v>
      </c>
      <c r="L257" s="831">
        <v>12</v>
      </c>
      <c r="M257" s="832">
        <v>1020.2399999999999</v>
      </c>
    </row>
    <row r="258" spans="1:13" ht="14.45" customHeight="1" x14ac:dyDescent="0.2">
      <c r="A258" s="821" t="s">
        <v>3489</v>
      </c>
      <c r="B258" s="822" t="s">
        <v>2746</v>
      </c>
      <c r="C258" s="822" t="s">
        <v>5826</v>
      </c>
      <c r="D258" s="822" t="s">
        <v>757</v>
      </c>
      <c r="E258" s="822" t="s">
        <v>758</v>
      </c>
      <c r="F258" s="831">
        <v>2</v>
      </c>
      <c r="G258" s="831">
        <v>76.08</v>
      </c>
      <c r="H258" s="827">
        <v>1</v>
      </c>
      <c r="I258" s="831"/>
      <c r="J258" s="831"/>
      <c r="K258" s="827">
        <v>0</v>
      </c>
      <c r="L258" s="831">
        <v>2</v>
      </c>
      <c r="M258" s="832">
        <v>76.08</v>
      </c>
    </row>
    <row r="259" spans="1:13" ht="14.45" customHeight="1" x14ac:dyDescent="0.2">
      <c r="A259" s="821" t="s">
        <v>3489</v>
      </c>
      <c r="B259" s="822" t="s">
        <v>2758</v>
      </c>
      <c r="C259" s="822" t="s">
        <v>3704</v>
      </c>
      <c r="D259" s="822" t="s">
        <v>3705</v>
      </c>
      <c r="E259" s="822" t="s">
        <v>3706</v>
      </c>
      <c r="F259" s="831">
        <v>1</v>
      </c>
      <c r="G259" s="831">
        <v>105.32</v>
      </c>
      <c r="H259" s="827">
        <v>1</v>
      </c>
      <c r="I259" s="831"/>
      <c r="J259" s="831"/>
      <c r="K259" s="827">
        <v>0</v>
      </c>
      <c r="L259" s="831">
        <v>1</v>
      </c>
      <c r="M259" s="832">
        <v>105.32</v>
      </c>
    </row>
    <row r="260" spans="1:13" ht="14.45" customHeight="1" x14ac:dyDescent="0.2">
      <c r="A260" s="821" t="s">
        <v>3489</v>
      </c>
      <c r="B260" s="822" t="s">
        <v>2763</v>
      </c>
      <c r="C260" s="822" t="s">
        <v>2764</v>
      </c>
      <c r="D260" s="822" t="s">
        <v>2765</v>
      </c>
      <c r="E260" s="822" t="s">
        <v>2766</v>
      </c>
      <c r="F260" s="831"/>
      <c r="G260" s="831"/>
      <c r="H260" s="827">
        <v>0</v>
      </c>
      <c r="I260" s="831">
        <v>1</v>
      </c>
      <c r="J260" s="831">
        <v>93.27</v>
      </c>
      <c r="K260" s="827">
        <v>1</v>
      </c>
      <c r="L260" s="831">
        <v>1</v>
      </c>
      <c r="M260" s="832">
        <v>93.27</v>
      </c>
    </row>
    <row r="261" spans="1:13" ht="14.45" customHeight="1" x14ac:dyDescent="0.2">
      <c r="A261" s="821" t="s">
        <v>3489</v>
      </c>
      <c r="B261" s="822" t="s">
        <v>2770</v>
      </c>
      <c r="C261" s="822" t="s">
        <v>2771</v>
      </c>
      <c r="D261" s="822" t="s">
        <v>1423</v>
      </c>
      <c r="E261" s="822" t="s">
        <v>778</v>
      </c>
      <c r="F261" s="831"/>
      <c r="G261" s="831"/>
      <c r="H261" s="827">
        <v>0</v>
      </c>
      <c r="I261" s="831">
        <v>1</v>
      </c>
      <c r="J261" s="831">
        <v>34.47</v>
      </c>
      <c r="K261" s="827">
        <v>1</v>
      </c>
      <c r="L261" s="831">
        <v>1</v>
      </c>
      <c r="M261" s="832">
        <v>34.47</v>
      </c>
    </row>
    <row r="262" spans="1:13" ht="14.45" customHeight="1" x14ac:dyDescent="0.2">
      <c r="A262" s="821" t="s">
        <v>3489</v>
      </c>
      <c r="B262" s="822" t="s">
        <v>2770</v>
      </c>
      <c r="C262" s="822" t="s">
        <v>2772</v>
      </c>
      <c r="D262" s="822" t="s">
        <v>1423</v>
      </c>
      <c r="E262" s="822" t="s">
        <v>2773</v>
      </c>
      <c r="F262" s="831"/>
      <c r="G262" s="831"/>
      <c r="H262" s="827">
        <v>0</v>
      </c>
      <c r="I262" s="831">
        <v>1</v>
      </c>
      <c r="J262" s="831">
        <v>103.4</v>
      </c>
      <c r="K262" s="827">
        <v>1</v>
      </c>
      <c r="L262" s="831">
        <v>1</v>
      </c>
      <c r="M262" s="832">
        <v>103.4</v>
      </c>
    </row>
    <row r="263" spans="1:13" ht="14.45" customHeight="1" x14ac:dyDescent="0.2">
      <c r="A263" s="821" t="s">
        <v>3489</v>
      </c>
      <c r="B263" s="822" t="s">
        <v>2770</v>
      </c>
      <c r="C263" s="822" t="s">
        <v>4997</v>
      </c>
      <c r="D263" s="822" t="s">
        <v>2122</v>
      </c>
      <c r="E263" s="822" t="s">
        <v>4998</v>
      </c>
      <c r="F263" s="831"/>
      <c r="G263" s="831"/>
      <c r="H263" s="827">
        <v>0</v>
      </c>
      <c r="I263" s="831">
        <v>1</v>
      </c>
      <c r="J263" s="831">
        <v>206.78</v>
      </c>
      <c r="K263" s="827">
        <v>1</v>
      </c>
      <c r="L263" s="831">
        <v>1</v>
      </c>
      <c r="M263" s="832">
        <v>206.78</v>
      </c>
    </row>
    <row r="264" spans="1:13" ht="14.45" customHeight="1" x14ac:dyDescent="0.2">
      <c r="A264" s="821" t="s">
        <v>3489</v>
      </c>
      <c r="B264" s="822" t="s">
        <v>2774</v>
      </c>
      <c r="C264" s="822" t="s">
        <v>2778</v>
      </c>
      <c r="D264" s="822" t="s">
        <v>2776</v>
      </c>
      <c r="E264" s="822" t="s">
        <v>2779</v>
      </c>
      <c r="F264" s="831"/>
      <c r="G264" s="831"/>
      <c r="H264" s="827">
        <v>0</v>
      </c>
      <c r="I264" s="831">
        <v>12</v>
      </c>
      <c r="J264" s="831">
        <v>137.76</v>
      </c>
      <c r="K264" s="827">
        <v>1</v>
      </c>
      <c r="L264" s="831">
        <v>12</v>
      </c>
      <c r="M264" s="832">
        <v>137.76</v>
      </c>
    </row>
    <row r="265" spans="1:13" ht="14.45" customHeight="1" x14ac:dyDescent="0.2">
      <c r="A265" s="821" t="s">
        <v>3489</v>
      </c>
      <c r="B265" s="822" t="s">
        <v>2774</v>
      </c>
      <c r="C265" s="822" t="s">
        <v>4027</v>
      </c>
      <c r="D265" s="822" t="s">
        <v>2776</v>
      </c>
      <c r="E265" s="822" t="s">
        <v>4028</v>
      </c>
      <c r="F265" s="831"/>
      <c r="G265" s="831"/>
      <c r="H265" s="827">
        <v>0</v>
      </c>
      <c r="I265" s="831">
        <v>3</v>
      </c>
      <c r="J265" s="831">
        <v>344.64</v>
      </c>
      <c r="K265" s="827">
        <v>1</v>
      </c>
      <c r="L265" s="831">
        <v>3</v>
      </c>
      <c r="M265" s="832">
        <v>344.64</v>
      </c>
    </row>
    <row r="266" spans="1:13" ht="14.45" customHeight="1" x14ac:dyDescent="0.2">
      <c r="A266" s="821" t="s">
        <v>3489</v>
      </c>
      <c r="B266" s="822" t="s">
        <v>6159</v>
      </c>
      <c r="C266" s="822" t="s">
        <v>5845</v>
      </c>
      <c r="D266" s="822" t="s">
        <v>5846</v>
      </c>
      <c r="E266" s="822" t="s">
        <v>4473</v>
      </c>
      <c r="F266" s="831">
        <v>3</v>
      </c>
      <c r="G266" s="831">
        <v>110.72999999999999</v>
      </c>
      <c r="H266" s="827">
        <v>1</v>
      </c>
      <c r="I266" s="831"/>
      <c r="J266" s="831"/>
      <c r="K266" s="827">
        <v>0</v>
      </c>
      <c r="L266" s="831">
        <v>3</v>
      </c>
      <c r="M266" s="832">
        <v>110.72999999999999</v>
      </c>
    </row>
    <row r="267" spans="1:13" ht="14.45" customHeight="1" x14ac:dyDescent="0.2">
      <c r="A267" s="821" t="s">
        <v>3489</v>
      </c>
      <c r="B267" s="822" t="s">
        <v>2840</v>
      </c>
      <c r="C267" s="822" t="s">
        <v>2841</v>
      </c>
      <c r="D267" s="822" t="s">
        <v>2842</v>
      </c>
      <c r="E267" s="822" t="s">
        <v>2843</v>
      </c>
      <c r="F267" s="831"/>
      <c r="G267" s="831"/>
      <c r="H267" s="827">
        <v>0</v>
      </c>
      <c r="I267" s="831">
        <v>7</v>
      </c>
      <c r="J267" s="831">
        <v>153.44</v>
      </c>
      <c r="K267" s="827">
        <v>1</v>
      </c>
      <c r="L267" s="831">
        <v>7</v>
      </c>
      <c r="M267" s="832">
        <v>153.44</v>
      </c>
    </row>
    <row r="268" spans="1:13" ht="14.45" customHeight="1" x14ac:dyDescent="0.2">
      <c r="A268" s="821" t="s">
        <v>3489</v>
      </c>
      <c r="B268" s="822" t="s">
        <v>2840</v>
      </c>
      <c r="C268" s="822" t="s">
        <v>2844</v>
      </c>
      <c r="D268" s="822" t="s">
        <v>2842</v>
      </c>
      <c r="E268" s="822" t="s">
        <v>2845</v>
      </c>
      <c r="F268" s="831"/>
      <c r="G268" s="831"/>
      <c r="H268" s="827">
        <v>0</v>
      </c>
      <c r="I268" s="831">
        <v>35</v>
      </c>
      <c r="J268" s="831">
        <v>3068.45</v>
      </c>
      <c r="K268" s="827">
        <v>1</v>
      </c>
      <c r="L268" s="831">
        <v>35</v>
      </c>
      <c r="M268" s="832">
        <v>3068.45</v>
      </c>
    </row>
    <row r="269" spans="1:13" ht="14.45" customHeight="1" x14ac:dyDescent="0.2">
      <c r="A269" s="821" t="s">
        <v>3489</v>
      </c>
      <c r="B269" s="822" t="s">
        <v>2840</v>
      </c>
      <c r="C269" s="822" t="s">
        <v>4449</v>
      </c>
      <c r="D269" s="822" t="s">
        <v>4008</v>
      </c>
      <c r="E269" s="822" t="s">
        <v>2843</v>
      </c>
      <c r="F269" s="831">
        <v>2</v>
      </c>
      <c r="G269" s="831">
        <v>43.84</v>
      </c>
      <c r="H269" s="827">
        <v>1</v>
      </c>
      <c r="I269" s="831"/>
      <c r="J269" s="831"/>
      <c r="K269" s="827">
        <v>0</v>
      </c>
      <c r="L269" s="831">
        <v>2</v>
      </c>
      <c r="M269" s="832">
        <v>43.84</v>
      </c>
    </row>
    <row r="270" spans="1:13" ht="14.45" customHeight="1" x14ac:dyDescent="0.2">
      <c r="A270" s="821" t="s">
        <v>3489</v>
      </c>
      <c r="B270" s="822" t="s">
        <v>2840</v>
      </c>
      <c r="C270" s="822" t="s">
        <v>4714</v>
      </c>
      <c r="D270" s="822" t="s">
        <v>4008</v>
      </c>
      <c r="E270" s="822" t="s">
        <v>4715</v>
      </c>
      <c r="F270" s="831">
        <v>18</v>
      </c>
      <c r="G270" s="831">
        <v>789.30000000000007</v>
      </c>
      <c r="H270" s="827">
        <v>1</v>
      </c>
      <c r="I270" s="831"/>
      <c r="J270" s="831"/>
      <c r="K270" s="827">
        <v>0</v>
      </c>
      <c r="L270" s="831">
        <v>18</v>
      </c>
      <c r="M270" s="832">
        <v>789.30000000000007</v>
      </c>
    </row>
    <row r="271" spans="1:13" ht="14.45" customHeight="1" x14ac:dyDescent="0.2">
      <c r="A271" s="821" t="s">
        <v>3489</v>
      </c>
      <c r="B271" s="822" t="s">
        <v>2846</v>
      </c>
      <c r="C271" s="822" t="s">
        <v>5776</v>
      </c>
      <c r="D271" s="822" t="s">
        <v>1925</v>
      </c>
      <c r="E271" s="822" t="s">
        <v>5777</v>
      </c>
      <c r="F271" s="831">
        <v>1</v>
      </c>
      <c r="G271" s="831">
        <v>74.08</v>
      </c>
      <c r="H271" s="827">
        <v>1</v>
      </c>
      <c r="I271" s="831"/>
      <c r="J271" s="831"/>
      <c r="K271" s="827">
        <v>0</v>
      </c>
      <c r="L271" s="831">
        <v>1</v>
      </c>
      <c r="M271" s="832">
        <v>74.08</v>
      </c>
    </row>
    <row r="272" spans="1:13" ht="14.45" customHeight="1" x14ac:dyDescent="0.2">
      <c r="A272" s="821" t="s">
        <v>3489</v>
      </c>
      <c r="B272" s="822" t="s">
        <v>2846</v>
      </c>
      <c r="C272" s="822" t="s">
        <v>2852</v>
      </c>
      <c r="D272" s="822" t="s">
        <v>2848</v>
      </c>
      <c r="E272" s="822" t="s">
        <v>2853</v>
      </c>
      <c r="F272" s="831"/>
      <c r="G272" s="831"/>
      <c r="H272" s="827">
        <v>0</v>
      </c>
      <c r="I272" s="831">
        <v>2</v>
      </c>
      <c r="J272" s="831">
        <v>168.36</v>
      </c>
      <c r="K272" s="827">
        <v>1</v>
      </c>
      <c r="L272" s="831">
        <v>2</v>
      </c>
      <c r="M272" s="832">
        <v>168.36</v>
      </c>
    </row>
    <row r="273" spans="1:13" ht="14.45" customHeight="1" x14ac:dyDescent="0.2">
      <c r="A273" s="821" t="s">
        <v>3489</v>
      </c>
      <c r="B273" s="822" t="s">
        <v>2846</v>
      </c>
      <c r="C273" s="822" t="s">
        <v>3550</v>
      </c>
      <c r="D273" s="822" t="s">
        <v>1925</v>
      </c>
      <c r="E273" s="822" t="s">
        <v>3551</v>
      </c>
      <c r="F273" s="831"/>
      <c r="G273" s="831"/>
      <c r="H273" s="827">
        <v>0</v>
      </c>
      <c r="I273" s="831">
        <v>2</v>
      </c>
      <c r="J273" s="831">
        <v>126.28</v>
      </c>
      <c r="K273" s="827">
        <v>1</v>
      </c>
      <c r="L273" s="831">
        <v>2</v>
      </c>
      <c r="M273" s="832">
        <v>126.28</v>
      </c>
    </row>
    <row r="274" spans="1:13" ht="14.45" customHeight="1" x14ac:dyDescent="0.2">
      <c r="A274" s="821" t="s">
        <v>3489</v>
      </c>
      <c r="B274" s="822" t="s">
        <v>2846</v>
      </c>
      <c r="C274" s="822" t="s">
        <v>2854</v>
      </c>
      <c r="D274" s="822" t="s">
        <v>1925</v>
      </c>
      <c r="E274" s="822" t="s">
        <v>2855</v>
      </c>
      <c r="F274" s="831"/>
      <c r="G274" s="831"/>
      <c r="H274" s="827">
        <v>0</v>
      </c>
      <c r="I274" s="831">
        <v>4</v>
      </c>
      <c r="J274" s="831">
        <v>196.32</v>
      </c>
      <c r="K274" s="827">
        <v>1</v>
      </c>
      <c r="L274" s="831">
        <v>4</v>
      </c>
      <c r="M274" s="832">
        <v>196.32</v>
      </c>
    </row>
    <row r="275" spans="1:13" ht="14.45" customHeight="1" x14ac:dyDescent="0.2">
      <c r="A275" s="821" t="s">
        <v>3489</v>
      </c>
      <c r="B275" s="822" t="s">
        <v>2866</v>
      </c>
      <c r="C275" s="822" t="s">
        <v>2870</v>
      </c>
      <c r="D275" s="822" t="s">
        <v>1722</v>
      </c>
      <c r="E275" s="822" t="s">
        <v>2871</v>
      </c>
      <c r="F275" s="831"/>
      <c r="G275" s="831"/>
      <c r="H275" s="827">
        <v>0</v>
      </c>
      <c r="I275" s="831">
        <v>6</v>
      </c>
      <c r="J275" s="831">
        <v>926.16000000000008</v>
      </c>
      <c r="K275" s="827">
        <v>1</v>
      </c>
      <c r="L275" s="831">
        <v>6</v>
      </c>
      <c r="M275" s="832">
        <v>926.16000000000008</v>
      </c>
    </row>
    <row r="276" spans="1:13" ht="14.45" customHeight="1" x14ac:dyDescent="0.2">
      <c r="A276" s="821" t="s">
        <v>3489</v>
      </c>
      <c r="B276" s="822" t="s">
        <v>2879</v>
      </c>
      <c r="C276" s="822" t="s">
        <v>2880</v>
      </c>
      <c r="D276" s="822" t="s">
        <v>1621</v>
      </c>
      <c r="E276" s="822" t="s">
        <v>2881</v>
      </c>
      <c r="F276" s="831"/>
      <c r="G276" s="831"/>
      <c r="H276" s="827">
        <v>0</v>
      </c>
      <c r="I276" s="831">
        <v>2</v>
      </c>
      <c r="J276" s="831">
        <v>336.82</v>
      </c>
      <c r="K276" s="827">
        <v>1</v>
      </c>
      <c r="L276" s="831">
        <v>2</v>
      </c>
      <c r="M276" s="832">
        <v>336.82</v>
      </c>
    </row>
    <row r="277" spans="1:13" ht="14.45" customHeight="1" x14ac:dyDescent="0.2">
      <c r="A277" s="821" t="s">
        <v>3489</v>
      </c>
      <c r="B277" s="822" t="s">
        <v>6160</v>
      </c>
      <c r="C277" s="822" t="s">
        <v>4910</v>
      </c>
      <c r="D277" s="822" t="s">
        <v>3863</v>
      </c>
      <c r="E277" s="822" t="s">
        <v>2452</v>
      </c>
      <c r="F277" s="831">
        <v>1</v>
      </c>
      <c r="G277" s="831">
        <v>92.49</v>
      </c>
      <c r="H277" s="827">
        <v>1</v>
      </c>
      <c r="I277" s="831"/>
      <c r="J277" s="831"/>
      <c r="K277" s="827">
        <v>0</v>
      </c>
      <c r="L277" s="831">
        <v>1</v>
      </c>
      <c r="M277" s="832">
        <v>92.49</v>
      </c>
    </row>
    <row r="278" spans="1:13" ht="14.45" customHeight="1" x14ac:dyDescent="0.2">
      <c r="A278" s="821" t="s">
        <v>3489</v>
      </c>
      <c r="B278" s="822" t="s">
        <v>2896</v>
      </c>
      <c r="C278" s="822" t="s">
        <v>5790</v>
      </c>
      <c r="D278" s="822" t="s">
        <v>5391</v>
      </c>
      <c r="E278" s="822" t="s">
        <v>2899</v>
      </c>
      <c r="F278" s="831">
        <v>1</v>
      </c>
      <c r="G278" s="831">
        <v>56.06</v>
      </c>
      <c r="H278" s="827">
        <v>1</v>
      </c>
      <c r="I278" s="831"/>
      <c r="J278" s="831"/>
      <c r="K278" s="827">
        <v>0</v>
      </c>
      <c r="L278" s="831">
        <v>1</v>
      </c>
      <c r="M278" s="832">
        <v>56.06</v>
      </c>
    </row>
    <row r="279" spans="1:13" ht="14.45" customHeight="1" x14ac:dyDescent="0.2">
      <c r="A279" s="821" t="s">
        <v>3489</v>
      </c>
      <c r="B279" s="822" t="s">
        <v>2896</v>
      </c>
      <c r="C279" s="822" t="s">
        <v>2897</v>
      </c>
      <c r="D279" s="822" t="s">
        <v>2898</v>
      </c>
      <c r="E279" s="822" t="s">
        <v>2899</v>
      </c>
      <c r="F279" s="831"/>
      <c r="G279" s="831"/>
      <c r="H279" s="827">
        <v>0</v>
      </c>
      <c r="I279" s="831">
        <v>6</v>
      </c>
      <c r="J279" s="831">
        <v>336.36</v>
      </c>
      <c r="K279" s="827">
        <v>1</v>
      </c>
      <c r="L279" s="831">
        <v>6</v>
      </c>
      <c r="M279" s="832">
        <v>336.36</v>
      </c>
    </row>
    <row r="280" spans="1:13" ht="14.45" customHeight="1" x14ac:dyDescent="0.2">
      <c r="A280" s="821" t="s">
        <v>3489</v>
      </c>
      <c r="B280" s="822" t="s">
        <v>2896</v>
      </c>
      <c r="C280" s="822" t="s">
        <v>5791</v>
      </c>
      <c r="D280" s="822" t="s">
        <v>2898</v>
      </c>
      <c r="E280" s="822" t="s">
        <v>5792</v>
      </c>
      <c r="F280" s="831"/>
      <c r="G280" s="831"/>
      <c r="H280" s="827">
        <v>0</v>
      </c>
      <c r="I280" s="831">
        <v>1</v>
      </c>
      <c r="J280" s="831">
        <v>56.06</v>
      </c>
      <c r="K280" s="827">
        <v>1</v>
      </c>
      <c r="L280" s="831">
        <v>1</v>
      </c>
      <c r="M280" s="832">
        <v>56.06</v>
      </c>
    </row>
    <row r="281" spans="1:13" ht="14.45" customHeight="1" x14ac:dyDescent="0.2">
      <c r="A281" s="821" t="s">
        <v>3489</v>
      </c>
      <c r="B281" s="822" t="s">
        <v>2945</v>
      </c>
      <c r="C281" s="822" t="s">
        <v>5789</v>
      </c>
      <c r="D281" s="822" t="s">
        <v>3237</v>
      </c>
      <c r="E281" s="822" t="s">
        <v>2947</v>
      </c>
      <c r="F281" s="831">
        <v>1</v>
      </c>
      <c r="G281" s="831">
        <v>247.17</v>
      </c>
      <c r="H281" s="827">
        <v>1</v>
      </c>
      <c r="I281" s="831"/>
      <c r="J281" s="831"/>
      <c r="K281" s="827">
        <v>0</v>
      </c>
      <c r="L281" s="831">
        <v>1</v>
      </c>
      <c r="M281" s="832">
        <v>247.17</v>
      </c>
    </row>
    <row r="282" spans="1:13" ht="14.45" customHeight="1" x14ac:dyDescent="0.2">
      <c r="A282" s="821" t="s">
        <v>3489</v>
      </c>
      <c r="B282" s="822" t="s">
        <v>6148</v>
      </c>
      <c r="C282" s="822" t="s">
        <v>3858</v>
      </c>
      <c r="D282" s="822" t="s">
        <v>3859</v>
      </c>
      <c r="E282" s="822" t="s">
        <v>3860</v>
      </c>
      <c r="F282" s="831"/>
      <c r="G282" s="831"/>
      <c r="H282" s="827">
        <v>0</v>
      </c>
      <c r="I282" s="831">
        <v>76</v>
      </c>
      <c r="J282" s="831">
        <v>125488.16</v>
      </c>
      <c r="K282" s="827">
        <v>1</v>
      </c>
      <c r="L282" s="831">
        <v>76</v>
      </c>
      <c r="M282" s="832">
        <v>125488.16</v>
      </c>
    </row>
    <row r="283" spans="1:13" ht="14.45" customHeight="1" x14ac:dyDescent="0.2">
      <c r="A283" s="821" t="s">
        <v>3489</v>
      </c>
      <c r="B283" s="822" t="s">
        <v>6148</v>
      </c>
      <c r="C283" s="822" t="s">
        <v>4367</v>
      </c>
      <c r="D283" s="822" t="s">
        <v>3859</v>
      </c>
      <c r="E283" s="822" t="s">
        <v>4368</v>
      </c>
      <c r="F283" s="831"/>
      <c r="G283" s="831"/>
      <c r="H283" s="827">
        <v>0</v>
      </c>
      <c r="I283" s="831">
        <v>5</v>
      </c>
      <c r="J283" s="831">
        <v>1238.3499999999999</v>
      </c>
      <c r="K283" s="827">
        <v>1</v>
      </c>
      <c r="L283" s="831">
        <v>5</v>
      </c>
      <c r="M283" s="832">
        <v>1238.3499999999999</v>
      </c>
    </row>
    <row r="284" spans="1:13" ht="14.45" customHeight="1" x14ac:dyDescent="0.2">
      <c r="A284" s="821" t="s">
        <v>3489</v>
      </c>
      <c r="B284" s="822" t="s">
        <v>6149</v>
      </c>
      <c r="C284" s="822" t="s">
        <v>5844</v>
      </c>
      <c r="D284" s="822" t="s">
        <v>4062</v>
      </c>
      <c r="E284" s="822" t="s">
        <v>4264</v>
      </c>
      <c r="F284" s="831"/>
      <c r="G284" s="831"/>
      <c r="H284" s="827">
        <v>0</v>
      </c>
      <c r="I284" s="831">
        <v>1</v>
      </c>
      <c r="J284" s="831">
        <v>251.16</v>
      </c>
      <c r="K284" s="827">
        <v>1</v>
      </c>
      <c r="L284" s="831">
        <v>1</v>
      </c>
      <c r="M284" s="832">
        <v>251.16</v>
      </c>
    </row>
    <row r="285" spans="1:13" ht="14.45" customHeight="1" x14ac:dyDescent="0.2">
      <c r="A285" s="821" t="s">
        <v>3489</v>
      </c>
      <c r="B285" s="822" t="s">
        <v>6149</v>
      </c>
      <c r="C285" s="822" t="s">
        <v>4061</v>
      </c>
      <c r="D285" s="822" t="s">
        <v>4062</v>
      </c>
      <c r="E285" s="822" t="s">
        <v>768</v>
      </c>
      <c r="F285" s="831"/>
      <c r="G285" s="831"/>
      <c r="H285" s="827">
        <v>0</v>
      </c>
      <c r="I285" s="831">
        <v>414</v>
      </c>
      <c r="J285" s="831">
        <v>207956.34000000003</v>
      </c>
      <c r="K285" s="827">
        <v>1</v>
      </c>
      <c r="L285" s="831">
        <v>414</v>
      </c>
      <c r="M285" s="832">
        <v>207956.34000000003</v>
      </c>
    </row>
    <row r="286" spans="1:13" ht="14.45" customHeight="1" x14ac:dyDescent="0.2">
      <c r="A286" s="821" t="s">
        <v>3489</v>
      </c>
      <c r="B286" s="822" t="s">
        <v>6157</v>
      </c>
      <c r="C286" s="822" t="s">
        <v>3663</v>
      </c>
      <c r="D286" s="822" t="s">
        <v>3664</v>
      </c>
      <c r="E286" s="822" t="s">
        <v>3665</v>
      </c>
      <c r="F286" s="831"/>
      <c r="G286" s="831"/>
      <c r="H286" s="827">
        <v>0</v>
      </c>
      <c r="I286" s="831">
        <v>3</v>
      </c>
      <c r="J286" s="831">
        <v>1541.1000000000001</v>
      </c>
      <c r="K286" s="827">
        <v>1</v>
      </c>
      <c r="L286" s="831">
        <v>3</v>
      </c>
      <c r="M286" s="832">
        <v>1541.1000000000001</v>
      </c>
    </row>
    <row r="287" spans="1:13" ht="14.45" customHeight="1" x14ac:dyDescent="0.2">
      <c r="A287" s="821" t="s">
        <v>3489</v>
      </c>
      <c r="B287" s="822" t="s">
        <v>6150</v>
      </c>
      <c r="C287" s="822" t="s">
        <v>4387</v>
      </c>
      <c r="D287" s="822" t="s">
        <v>4388</v>
      </c>
      <c r="E287" s="822" t="s">
        <v>4389</v>
      </c>
      <c r="F287" s="831">
        <v>4</v>
      </c>
      <c r="G287" s="831">
        <v>877</v>
      </c>
      <c r="H287" s="827">
        <v>1</v>
      </c>
      <c r="I287" s="831"/>
      <c r="J287" s="831"/>
      <c r="K287" s="827">
        <v>0</v>
      </c>
      <c r="L287" s="831">
        <v>4</v>
      </c>
      <c r="M287" s="832">
        <v>877</v>
      </c>
    </row>
    <row r="288" spans="1:13" ht="14.45" customHeight="1" x14ac:dyDescent="0.2">
      <c r="A288" s="821" t="s">
        <v>3489</v>
      </c>
      <c r="B288" s="822" t="s">
        <v>6150</v>
      </c>
      <c r="C288" s="822" t="s">
        <v>3920</v>
      </c>
      <c r="D288" s="822" t="s">
        <v>3921</v>
      </c>
      <c r="E288" s="822" t="s">
        <v>776</v>
      </c>
      <c r="F288" s="831"/>
      <c r="G288" s="831"/>
      <c r="H288" s="827">
        <v>0</v>
      </c>
      <c r="I288" s="831">
        <v>1427</v>
      </c>
      <c r="J288" s="831">
        <v>312869.75</v>
      </c>
      <c r="K288" s="827">
        <v>1</v>
      </c>
      <c r="L288" s="831">
        <v>1427</v>
      </c>
      <c r="M288" s="832">
        <v>312869.75</v>
      </c>
    </row>
    <row r="289" spans="1:13" ht="14.45" customHeight="1" x14ac:dyDescent="0.2">
      <c r="A289" s="821" t="s">
        <v>3489</v>
      </c>
      <c r="B289" s="822" t="s">
        <v>6150</v>
      </c>
      <c r="C289" s="822" t="s">
        <v>3922</v>
      </c>
      <c r="D289" s="822" t="s">
        <v>3921</v>
      </c>
      <c r="E289" s="822" t="s">
        <v>1989</v>
      </c>
      <c r="F289" s="831">
        <v>312</v>
      </c>
      <c r="G289" s="831">
        <v>160274.39999999994</v>
      </c>
      <c r="H289" s="827">
        <v>1</v>
      </c>
      <c r="I289" s="831"/>
      <c r="J289" s="831"/>
      <c r="K289" s="827">
        <v>0</v>
      </c>
      <c r="L289" s="831">
        <v>312</v>
      </c>
      <c r="M289" s="832">
        <v>160274.39999999994</v>
      </c>
    </row>
    <row r="290" spans="1:13" ht="14.45" customHeight="1" x14ac:dyDescent="0.2">
      <c r="A290" s="821" t="s">
        <v>3489</v>
      </c>
      <c r="B290" s="822" t="s">
        <v>6150</v>
      </c>
      <c r="C290" s="822" t="s">
        <v>5529</v>
      </c>
      <c r="D290" s="822" t="s">
        <v>5530</v>
      </c>
      <c r="E290" s="822" t="s">
        <v>776</v>
      </c>
      <c r="F290" s="831">
        <v>12</v>
      </c>
      <c r="G290" s="831">
        <v>2631</v>
      </c>
      <c r="H290" s="827">
        <v>1</v>
      </c>
      <c r="I290" s="831"/>
      <c r="J290" s="831"/>
      <c r="K290" s="827">
        <v>0</v>
      </c>
      <c r="L290" s="831">
        <v>12</v>
      </c>
      <c r="M290" s="832">
        <v>2631</v>
      </c>
    </row>
    <row r="291" spans="1:13" ht="14.45" customHeight="1" x14ac:dyDescent="0.2">
      <c r="A291" s="821" t="s">
        <v>3489</v>
      </c>
      <c r="B291" s="822" t="s">
        <v>6154</v>
      </c>
      <c r="C291" s="822" t="s">
        <v>4330</v>
      </c>
      <c r="D291" s="822" t="s">
        <v>4331</v>
      </c>
      <c r="E291" s="822" t="s">
        <v>3785</v>
      </c>
      <c r="F291" s="831"/>
      <c r="G291" s="831"/>
      <c r="H291" s="827">
        <v>0</v>
      </c>
      <c r="I291" s="831">
        <v>24</v>
      </c>
      <c r="J291" s="831">
        <v>5262</v>
      </c>
      <c r="K291" s="827">
        <v>1</v>
      </c>
      <c r="L291" s="831">
        <v>24</v>
      </c>
      <c r="M291" s="832">
        <v>5262</v>
      </c>
    </row>
    <row r="292" spans="1:13" ht="14.45" customHeight="1" x14ac:dyDescent="0.2">
      <c r="A292" s="821" t="s">
        <v>3489</v>
      </c>
      <c r="B292" s="822" t="s">
        <v>2997</v>
      </c>
      <c r="C292" s="822" t="s">
        <v>3648</v>
      </c>
      <c r="D292" s="822" t="s">
        <v>3649</v>
      </c>
      <c r="E292" s="822" t="s">
        <v>702</v>
      </c>
      <c r="F292" s="831">
        <v>1</v>
      </c>
      <c r="G292" s="831">
        <v>72.55</v>
      </c>
      <c r="H292" s="827">
        <v>1</v>
      </c>
      <c r="I292" s="831"/>
      <c r="J292" s="831"/>
      <c r="K292" s="827">
        <v>0</v>
      </c>
      <c r="L292" s="831">
        <v>1</v>
      </c>
      <c r="M292" s="832">
        <v>72.55</v>
      </c>
    </row>
    <row r="293" spans="1:13" ht="14.45" customHeight="1" x14ac:dyDescent="0.2">
      <c r="A293" s="821" t="s">
        <v>3489</v>
      </c>
      <c r="B293" s="822" t="s">
        <v>2997</v>
      </c>
      <c r="C293" s="822" t="s">
        <v>3654</v>
      </c>
      <c r="D293" s="822" t="s">
        <v>3651</v>
      </c>
      <c r="E293" s="822" t="s">
        <v>3653</v>
      </c>
      <c r="F293" s="831">
        <v>2</v>
      </c>
      <c r="G293" s="831">
        <v>72.540000000000006</v>
      </c>
      <c r="H293" s="827">
        <v>1</v>
      </c>
      <c r="I293" s="831"/>
      <c r="J293" s="831"/>
      <c r="K293" s="827">
        <v>0</v>
      </c>
      <c r="L293" s="831">
        <v>2</v>
      </c>
      <c r="M293" s="832">
        <v>72.540000000000006</v>
      </c>
    </row>
    <row r="294" spans="1:13" ht="14.45" customHeight="1" x14ac:dyDescent="0.2">
      <c r="A294" s="821" t="s">
        <v>3489</v>
      </c>
      <c r="B294" s="822" t="s">
        <v>2997</v>
      </c>
      <c r="C294" s="822" t="s">
        <v>2999</v>
      </c>
      <c r="D294" s="822" t="s">
        <v>701</v>
      </c>
      <c r="E294" s="822" t="s">
        <v>702</v>
      </c>
      <c r="F294" s="831"/>
      <c r="G294" s="831"/>
      <c r="H294" s="827">
        <v>0</v>
      </c>
      <c r="I294" s="831">
        <v>22</v>
      </c>
      <c r="J294" s="831">
        <v>1596.1</v>
      </c>
      <c r="K294" s="827">
        <v>1</v>
      </c>
      <c r="L294" s="831">
        <v>22</v>
      </c>
      <c r="M294" s="832">
        <v>1596.1</v>
      </c>
    </row>
    <row r="295" spans="1:13" ht="14.45" customHeight="1" x14ac:dyDescent="0.2">
      <c r="A295" s="821" t="s">
        <v>3489</v>
      </c>
      <c r="B295" s="822" t="s">
        <v>6158</v>
      </c>
      <c r="C295" s="822" t="s">
        <v>3898</v>
      </c>
      <c r="D295" s="822" t="s">
        <v>3899</v>
      </c>
      <c r="E295" s="822" t="s">
        <v>3101</v>
      </c>
      <c r="F295" s="831"/>
      <c r="G295" s="831"/>
      <c r="H295" s="827">
        <v>0</v>
      </c>
      <c r="I295" s="831">
        <v>4</v>
      </c>
      <c r="J295" s="831">
        <v>6094.4</v>
      </c>
      <c r="K295" s="827">
        <v>1</v>
      </c>
      <c r="L295" s="831">
        <v>4</v>
      </c>
      <c r="M295" s="832">
        <v>6094.4</v>
      </c>
    </row>
    <row r="296" spans="1:13" ht="14.45" customHeight="1" x14ac:dyDescent="0.2">
      <c r="A296" s="821" t="s">
        <v>3489</v>
      </c>
      <c r="B296" s="822" t="s">
        <v>3006</v>
      </c>
      <c r="C296" s="822" t="s">
        <v>3010</v>
      </c>
      <c r="D296" s="822" t="s">
        <v>1373</v>
      </c>
      <c r="E296" s="822" t="s">
        <v>1376</v>
      </c>
      <c r="F296" s="831"/>
      <c r="G296" s="831"/>
      <c r="H296" s="827">
        <v>0</v>
      </c>
      <c r="I296" s="831">
        <v>2</v>
      </c>
      <c r="J296" s="831">
        <v>711.58</v>
      </c>
      <c r="K296" s="827">
        <v>1</v>
      </c>
      <c r="L296" s="831">
        <v>2</v>
      </c>
      <c r="M296" s="832">
        <v>711.58</v>
      </c>
    </row>
    <row r="297" spans="1:13" ht="14.45" customHeight="1" x14ac:dyDescent="0.2">
      <c r="A297" s="821" t="s">
        <v>3489</v>
      </c>
      <c r="B297" s="822" t="s">
        <v>3006</v>
      </c>
      <c r="C297" s="822" t="s">
        <v>3011</v>
      </c>
      <c r="D297" s="822" t="s">
        <v>1373</v>
      </c>
      <c r="E297" s="822" t="s">
        <v>1375</v>
      </c>
      <c r="F297" s="831"/>
      <c r="G297" s="831"/>
      <c r="H297" s="827">
        <v>0</v>
      </c>
      <c r="I297" s="831">
        <v>7</v>
      </c>
      <c r="J297" s="831">
        <v>3868.48</v>
      </c>
      <c r="K297" s="827">
        <v>1</v>
      </c>
      <c r="L297" s="831">
        <v>7</v>
      </c>
      <c r="M297" s="832">
        <v>3868.48</v>
      </c>
    </row>
    <row r="298" spans="1:13" ht="14.45" customHeight="1" x14ac:dyDescent="0.2">
      <c r="A298" s="821" t="s">
        <v>3489</v>
      </c>
      <c r="B298" s="822" t="s">
        <v>3006</v>
      </c>
      <c r="C298" s="822" t="s">
        <v>3012</v>
      </c>
      <c r="D298" s="822" t="s">
        <v>1373</v>
      </c>
      <c r="E298" s="822" t="s">
        <v>1374</v>
      </c>
      <c r="F298" s="831"/>
      <c r="G298" s="831"/>
      <c r="H298" s="827">
        <v>0</v>
      </c>
      <c r="I298" s="831">
        <v>12</v>
      </c>
      <c r="J298" s="831">
        <v>12233.52</v>
      </c>
      <c r="K298" s="827">
        <v>1</v>
      </c>
      <c r="L298" s="831">
        <v>12</v>
      </c>
      <c r="M298" s="832">
        <v>12233.52</v>
      </c>
    </row>
    <row r="299" spans="1:13" ht="14.45" customHeight="1" x14ac:dyDescent="0.2">
      <c r="A299" s="821" t="s">
        <v>3489</v>
      </c>
      <c r="B299" s="822" t="s">
        <v>6151</v>
      </c>
      <c r="C299" s="822" t="s">
        <v>4179</v>
      </c>
      <c r="D299" s="822" t="s">
        <v>4177</v>
      </c>
      <c r="E299" s="822" t="s">
        <v>4180</v>
      </c>
      <c r="F299" s="831">
        <v>9</v>
      </c>
      <c r="G299" s="831">
        <v>23582.34</v>
      </c>
      <c r="H299" s="827">
        <v>1</v>
      </c>
      <c r="I299" s="831"/>
      <c r="J299" s="831"/>
      <c r="K299" s="827">
        <v>0</v>
      </c>
      <c r="L299" s="831">
        <v>9</v>
      </c>
      <c r="M299" s="832">
        <v>23582.34</v>
      </c>
    </row>
    <row r="300" spans="1:13" ht="14.45" customHeight="1" x14ac:dyDescent="0.2">
      <c r="A300" s="821" t="s">
        <v>3489</v>
      </c>
      <c r="B300" s="822" t="s">
        <v>6151</v>
      </c>
      <c r="C300" s="822" t="s">
        <v>4528</v>
      </c>
      <c r="D300" s="822" t="s">
        <v>4177</v>
      </c>
      <c r="E300" s="822" t="s">
        <v>4185</v>
      </c>
      <c r="F300" s="831">
        <v>3</v>
      </c>
      <c r="G300" s="831">
        <v>2325.5099999999998</v>
      </c>
      <c r="H300" s="827">
        <v>1</v>
      </c>
      <c r="I300" s="831"/>
      <c r="J300" s="831"/>
      <c r="K300" s="827">
        <v>0</v>
      </c>
      <c r="L300" s="831">
        <v>3</v>
      </c>
      <c r="M300" s="832">
        <v>2325.5099999999998</v>
      </c>
    </row>
    <row r="301" spans="1:13" ht="14.45" customHeight="1" x14ac:dyDescent="0.2">
      <c r="A301" s="821" t="s">
        <v>3489</v>
      </c>
      <c r="B301" s="822" t="s">
        <v>3013</v>
      </c>
      <c r="C301" s="822" t="s">
        <v>3786</v>
      </c>
      <c r="D301" s="822" t="s">
        <v>3787</v>
      </c>
      <c r="E301" s="822" t="s">
        <v>3788</v>
      </c>
      <c r="F301" s="831"/>
      <c r="G301" s="831"/>
      <c r="H301" s="827">
        <v>0</v>
      </c>
      <c r="I301" s="831">
        <v>4</v>
      </c>
      <c r="J301" s="831">
        <v>2601.6</v>
      </c>
      <c r="K301" s="827">
        <v>1</v>
      </c>
      <c r="L301" s="831">
        <v>4</v>
      </c>
      <c r="M301" s="832">
        <v>2601.6</v>
      </c>
    </row>
    <row r="302" spans="1:13" ht="14.45" customHeight="1" x14ac:dyDescent="0.2">
      <c r="A302" s="821" t="s">
        <v>3489</v>
      </c>
      <c r="B302" s="822" t="s">
        <v>3013</v>
      </c>
      <c r="C302" s="822" t="s">
        <v>5800</v>
      </c>
      <c r="D302" s="822" t="s">
        <v>3787</v>
      </c>
      <c r="E302" s="822" t="s">
        <v>3799</v>
      </c>
      <c r="F302" s="831"/>
      <c r="G302" s="831"/>
      <c r="H302" s="827">
        <v>0</v>
      </c>
      <c r="I302" s="831">
        <v>3</v>
      </c>
      <c r="J302" s="831">
        <v>2926.77</v>
      </c>
      <c r="K302" s="827">
        <v>1</v>
      </c>
      <c r="L302" s="831">
        <v>3</v>
      </c>
      <c r="M302" s="832">
        <v>2926.77</v>
      </c>
    </row>
    <row r="303" spans="1:13" ht="14.45" customHeight="1" x14ac:dyDescent="0.2">
      <c r="A303" s="821" t="s">
        <v>3489</v>
      </c>
      <c r="B303" s="822" t="s">
        <v>3013</v>
      </c>
      <c r="C303" s="822" t="s">
        <v>3789</v>
      </c>
      <c r="D303" s="822" t="s">
        <v>3015</v>
      </c>
      <c r="E303" s="822" t="s">
        <v>3790</v>
      </c>
      <c r="F303" s="831"/>
      <c r="G303" s="831"/>
      <c r="H303" s="827">
        <v>0</v>
      </c>
      <c r="I303" s="831">
        <v>6</v>
      </c>
      <c r="J303" s="831">
        <v>31932.480000000003</v>
      </c>
      <c r="K303" s="827">
        <v>1</v>
      </c>
      <c r="L303" s="831">
        <v>6</v>
      </c>
      <c r="M303" s="832">
        <v>31932.480000000003</v>
      </c>
    </row>
    <row r="304" spans="1:13" ht="14.45" customHeight="1" x14ac:dyDescent="0.2">
      <c r="A304" s="821" t="s">
        <v>3489</v>
      </c>
      <c r="B304" s="822" t="s">
        <v>3013</v>
      </c>
      <c r="C304" s="822" t="s">
        <v>3022</v>
      </c>
      <c r="D304" s="822" t="s">
        <v>3018</v>
      </c>
      <c r="E304" s="822" t="s">
        <v>3023</v>
      </c>
      <c r="F304" s="831"/>
      <c r="G304" s="831"/>
      <c r="H304" s="827">
        <v>0</v>
      </c>
      <c r="I304" s="831">
        <v>29</v>
      </c>
      <c r="J304" s="831">
        <v>9430.7999999999993</v>
      </c>
      <c r="K304" s="827">
        <v>1</v>
      </c>
      <c r="L304" s="831">
        <v>29</v>
      </c>
      <c r="M304" s="832">
        <v>9430.7999999999993</v>
      </c>
    </row>
    <row r="305" spans="1:13" ht="14.45" customHeight="1" x14ac:dyDescent="0.2">
      <c r="A305" s="821" t="s">
        <v>3489</v>
      </c>
      <c r="B305" s="822" t="s">
        <v>3013</v>
      </c>
      <c r="C305" s="822" t="s">
        <v>3024</v>
      </c>
      <c r="D305" s="822" t="s">
        <v>3018</v>
      </c>
      <c r="E305" s="822" t="s">
        <v>3025</v>
      </c>
      <c r="F305" s="831"/>
      <c r="G305" s="831"/>
      <c r="H305" s="827">
        <v>0</v>
      </c>
      <c r="I305" s="831">
        <v>13</v>
      </c>
      <c r="J305" s="831">
        <v>8455.2000000000007</v>
      </c>
      <c r="K305" s="827">
        <v>1</v>
      </c>
      <c r="L305" s="831">
        <v>13</v>
      </c>
      <c r="M305" s="832">
        <v>8455.2000000000007</v>
      </c>
    </row>
    <row r="306" spans="1:13" ht="14.45" customHeight="1" x14ac:dyDescent="0.2">
      <c r="A306" s="821" t="s">
        <v>3489</v>
      </c>
      <c r="B306" s="822" t="s">
        <v>3013</v>
      </c>
      <c r="C306" s="822" t="s">
        <v>3541</v>
      </c>
      <c r="D306" s="822" t="s">
        <v>3542</v>
      </c>
      <c r="E306" s="822" t="s">
        <v>3543</v>
      </c>
      <c r="F306" s="831"/>
      <c r="G306" s="831"/>
      <c r="H306" s="827">
        <v>0</v>
      </c>
      <c r="I306" s="831">
        <v>1</v>
      </c>
      <c r="J306" s="831">
        <v>325.2</v>
      </c>
      <c r="K306" s="827">
        <v>1</v>
      </c>
      <c r="L306" s="831">
        <v>1</v>
      </c>
      <c r="M306" s="832">
        <v>325.2</v>
      </c>
    </row>
    <row r="307" spans="1:13" ht="14.45" customHeight="1" x14ac:dyDescent="0.2">
      <c r="A307" s="821" t="s">
        <v>3489</v>
      </c>
      <c r="B307" s="822" t="s">
        <v>3013</v>
      </c>
      <c r="C307" s="822" t="s">
        <v>3796</v>
      </c>
      <c r="D307" s="822" t="s">
        <v>3015</v>
      </c>
      <c r="E307" s="822" t="s">
        <v>3797</v>
      </c>
      <c r="F307" s="831"/>
      <c r="G307" s="831"/>
      <c r="H307" s="827">
        <v>0</v>
      </c>
      <c r="I307" s="831">
        <v>5</v>
      </c>
      <c r="J307" s="831">
        <v>26610.400000000001</v>
      </c>
      <c r="K307" s="827">
        <v>1</v>
      </c>
      <c r="L307" s="831">
        <v>5</v>
      </c>
      <c r="M307" s="832">
        <v>26610.400000000001</v>
      </c>
    </row>
    <row r="308" spans="1:13" ht="14.45" customHeight="1" x14ac:dyDescent="0.2">
      <c r="A308" s="821" t="s">
        <v>3489</v>
      </c>
      <c r="B308" s="822" t="s">
        <v>3026</v>
      </c>
      <c r="C308" s="822" t="s">
        <v>3027</v>
      </c>
      <c r="D308" s="822" t="s">
        <v>3028</v>
      </c>
      <c r="E308" s="822" t="s">
        <v>3029</v>
      </c>
      <c r="F308" s="831"/>
      <c r="G308" s="831"/>
      <c r="H308" s="827">
        <v>0</v>
      </c>
      <c r="I308" s="831">
        <v>8</v>
      </c>
      <c r="J308" s="831">
        <v>4046.88</v>
      </c>
      <c r="K308" s="827">
        <v>1</v>
      </c>
      <c r="L308" s="831">
        <v>8</v>
      </c>
      <c r="M308" s="832">
        <v>4046.88</v>
      </c>
    </row>
    <row r="309" spans="1:13" ht="14.45" customHeight="1" x14ac:dyDescent="0.2">
      <c r="A309" s="821" t="s">
        <v>3489</v>
      </c>
      <c r="B309" s="822" t="s">
        <v>3026</v>
      </c>
      <c r="C309" s="822" t="s">
        <v>3294</v>
      </c>
      <c r="D309" s="822" t="s">
        <v>3028</v>
      </c>
      <c r="E309" s="822" t="s">
        <v>3295</v>
      </c>
      <c r="F309" s="831"/>
      <c r="G309" s="831"/>
      <c r="H309" s="827">
        <v>0</v>
      </c>
      <c r="I309" s="831">
        <v>3</v>
      </c>
      <c r="J309" s="831">
        <v>2276.37</v>
      </c>
      <c r="K309" s="827">
        <v>1</v>
      </c>
      <c r="L309" s="831">
        <v>3</v>
      </c>
      <c r="M309" s="832">
        <v>2276.37</v>
      </c>
    </row>
    <row r="310" spans="1:13" ht="14.45" customHeight="1" x14ac:dyDescent="0.2">
      <c r="A310" s="821" t="s">
        <v>3489</v>
      </c>
      <c r="B310" s="822" t="s">
        <v>3026</v>
      </c>
      <c r="C310" s="822" t="s">
        <v>5269</v>
      </c>
      <c r="D310" s="822" t="s">
        <v>3028</v>
      </c>
      <c r="E310" s="822" t="s">
        <v>5270</v>
      </c>
      <c r="F310" s="831"/>
      <c r="G310" s="831"/>
      <c r="H310" s="827">
        <v>0</v>
      </c>
      <c r="I310" s="831">
        <v>9</v>
      </c>
      <c r="J310" s="831">
        <v>9105.57</v>
      </c>
      <c r="K310" s="827">
        <v>1</v>
      </c>
      <c r="L310" s="831">
        <v>9</v>
      </c>
      <c r="M310" s="832">
        <v>9105.57</v>
      </c>
    </row>
    <row r="311" spans="1:13" ht="14.45" customHeight="1" x14ac:dyDescent="0.2">
      <c r="A311" s="821" t="s">
        <v>3489</v>
      </c>
      <c r="B311" s="822" t="s">
        <v>3030</v>
      </c>
      <c r="C311" s="822" t="s">
        <v>3032</v>
      </c>
      <c r="D311" s="822" t="s">
        <v>1338</v>
      </c>
      <c r="E311" s="822" t="s">
        <v>1340</v>
      </c>
      <c r="F311" s="831"/>
      <c r="G311" s="831"/>
      <c r="H311" s="827"/>
      <c r="I311" s="831">
        <v>74</v>
      </c>
      <c r="J311" s="831">
        <v>0</v>
      </c>
      <c r="K311" s="827"/>
      <c r="L311" s="831">
        <v>74</v>
      </c>
      <c r="M311" s="832">
        <v>0</v>
      </c>
    </row>
    <row r="312" spans="1:13" ht="14.45" customHeight="1" x14ac:dyDescent="0.2">
      <c r="A312" s="821" t="s">
        <v>3489</v>
      </c>
      <c r="B312" s="822" t="s">
        <v>3052</v>
      </c>
      <c r="C312" s="822" t="s">
        <v>3053</v>
      </c>
      <c r="D312" s="822" t="s">
        <v>3054</v>
      </c>
      <c r="E312" s="822" t="s">
        <v>3055</v>
      </c>
      <c r="F312" s="831"/>
      <c r="G312" s="831"/>
      <c r="H312" s="827">
        <v>0</v>
      </c>
      <c r="I312" s="831">
        <v>2</v>
      </c>
      <c r="J312" s="831">
        <v>226.32</v>
      </c>
      <c r="K312" s="827">
        <v>1</v>
      </c>
      <c r="L312" s="831">
        <v>2</v>
      </c>
      <c r="M312" s="832">
        <v>226.32</v>
      </c>
    </row>
    <row r="313" spans="1:13" ht="14.45" customHeight="1" x14ac:dyDescent="0.2">
      <c r="A313" s="821" t="s">
        <v>3489</v>
      </c>
      <c r="B313" s="822" t="s">
        <v>3052</v>
      </c>
      <c r="C313" s="822" t="s">
        <v>3056</v>
      </c>
      <c r="D313" s="822" t="s">
        <v>3054</v>
      </c>
      <c r="E313" s="822" t="s">
        <v>3057</v>
      </c>
      <c r="F313" s="831"/>
      <c r="G313" s="831"/>
      <c r="H313" s="827">
        <v>0</v>
      </c>
      <c r="I313" s="831">
        <v>6</v>
      </c>
      <c r="J313" s="831">
        <v>1018.3799999999999</v>
      </c>
      <c r="K313" s="827">
        <v>1</v>
      </c>
      <c r="L313" s="831">
        <v>6</v>
      </c>
      <c r="M313" s="832">
        <v>1018.3799999999999</v>
      </c>
    </row>
    <row r="314" spans="1:13" ht="14.45" customHeight="1" x14ac:dyDescent="0.2">
      <c r="A314" s="821" t="s">
        <v>3489</v>
      </c>
      <c r="B314" s="822" t="s">
        <v>3052</v>
      </c>
      <c r="C314" s="822" t="s">
        <v>3058</v>
      </c>
      <c r="D314" s="822" t="s">
        <v>3054</v>
      </c>
      <c r="E314" s="822" t="s">
        <v>1952</v>
      </c>
      <c r="F314" s="831"/>
      <c r="G314" s="831"/>
      <c r="H314" s="827">
        <v>0</v>
      </c>
      <c r="I314" s="831">
        <v>13</v>
      </c>
      <c r="J314" s="831">
        <v>4413.1100000000006</v>
      </c>
      <c r="K314" s="827">
        <v>1</v>
      </c>
      <c r="L314" s="831">
        <v>13</v>
      </c>
      <c r="M314" s="832">
        <v>4413.1100000000006</v>
      </c>
    </row>
    <row r="315" spans="1:13" ht="14.45" customHeight="1" x14ac:dyDescent="0.2">
      <c r="A315" s="821" t="s">
        <v>3489</v>
      </c>
      <c r="B315" s="822" t="s">
        <v>3059</v>
      </c>
      <c r="C315" s="822" t="s">
        <v>5251</v>
      </c>
      <c r="D315" s="822" t="s">
        <v>5250</v>
      </c>
      <c r="E315" s="822" t="s">
        <v>3064</v>
      </c>
      <c r="F315" s="831">
        <v>2</v>
      </c>
      <c r="G315" s="831">
        <v>1820.4</v>
      </c>
      <c r="H315" s="827">
        <v>1</v>
      </c>
      <c r="I315" s="831"/>
      <c r="J315" s="831"/>
      <c r="K315" s="827">
        <v>0</v>
      </c>
      <c r="L315" s="831">
        <v>2</v>
      </c>
      <c r="M315" s="832">
        <v>1820.4</v>
      </c>
    </row>
    <row r="316" spans="1:13" ht="14.45" customHeight="1" x14ac:dyDescent="0.2">
      <c r="A316" s="821" t="s">
        <v>3489</v>
      </c>
      <c r="B316" s="822" t="s">
        <v>3059</v>
      </c>
      <c r="C316" s="822" t="s">
        <v>5808</v>
      </c>
      <c r="D316" s="822" t="s">
        <v>5809</v>
      </c>
      <c r="E316" s="822" t="s">
        <v>5810</v>
      </c>
      <c r="F316" s="831">
        <v>1</v>
      </c>
      <c r="G316" s="831">
        <v>891.99</v>
      </c>
      <c r="H316" s="827">
        <v>1</v>
      </c>
      <c r="I316" s="831"/>
      <c r="J316" s="831"/>
      <c r="K316" s="827">
        <v>0</v>
      </c>
      <c r="L316" s="831">
        <v>1</v>
      </c>
      <c r="M316" s="832">
        <v>891.99</v>
      </c>
    </row>
    <row r="317" spans="1:13" ht="14.45" customHeight="1" x14ac:dyDescent="0.2">
      <c r="A317" s="821" t="s">
        <v>3489</v>
      </c>
      <c r="B317" s="822" t="s">
        <v>3059</v>
      </c>
      <c r="C317" s="822" t="s">
        <v>5811</v>
      </c>
      <c r="D317" s="822" t="s">
        <v>5809</v>
      </c>
      <c r="E317" s="822" t="s">
        <v>5810</v>
      </c>
      <c r="F317" s="831">
        <v>1</v>
      </c>
      <c r="G317" s="831">
        <v>891.99</v>
      </c>
      <c r="H317" s="827">
        <v>1</v>
      </c>
      <c r="I317" s="831"/>
      <c r="J317" s="831"/>
      <c r="K317" s="827">
        <v>0</v>
      </c>
      <c r="L317" s="831">
        <v>1</v>
      </c>
      <c r="M317" s="832">
        <v>891.99</v>
      </c>
    </row>
    <row r="318" spans="1:13" ht="14.45" customHeight="1" x14ac:dyDescent="0.2">
      <c r="A318" s="821" t="s">
        <v>3489</v>
      </c>
      <c r="B318" s="822" t="s">
        <v>3065</v>
      </c>
      <c r="C318" s="822" t="s">
        <v>5838</v>
      </c>
      <c r="D318" s="822" t="s">
        <v>4451</v>
      </c>
      <c r="E318" s="822" t="s">
        <v>5839</v>
      </c>
      <c r="F318" s="831">
        <v>2</v>
      </c>
      <c r="G318" s="831">
        <v>677.16</v>
      </c>
      <c r="H318" s="827">
        <v>1</v>
      </c>
      <c r="I318" s="831"/>
      <c r="J318" s="831"/>
      <c r="K318" s="827">
        <v>0</v>
      </c>
      <c r="L318" s="831">
        <v>2</v>
      </c>
      <c r="M318" s="832">
        <v>677.16</v>
      </c>
    </row>
    <row r="319" spans="1:13" ht="14.45" customHeight="1" x14ac:dyDescent="0.2">
      <c r="A319" s="821" t="s">
        <v>3489</v>
      </c>
      <c r="B319" s="822" t="s">
        <v>3065</v>
      </c>
      <c r="C319" s="822" t="s">
        <v>5836</v>
      </c>
      <c r="D319" s="822" t="s">
        <v>4451</v>
      </c>
      <c r="E319" s="822" t="s">
        <v>5837</v>
      </c>
      <c r="F319" s="831">
        <v>2</v>
      </c>
      <c r="G319" s="831">
        <v>1354.36</v>
      </c>
      <c r="H319" s="827">
        <v>1</v>
      </c>
      <c r="I319" s="831"/>
      <c r="J319" s="831"/>
      <c r="K319" s="827">
        <v>0</v>
      </c>
      <c r="L319" s="831">
        <v>2</v>
      </c>
      <c r="M319" s="832">
        <v>1354.36</v>
      </c>
    </row>
    <row r="320" spans="1:13" ht="14.45" customHeight="1" x14ac:dyDescent="0.2">
      <c r="A320" s="821" t="s">
        <v>3489</v>
      </c>
      <c r="B320" s="822" t="s">
        <v>3065</v>
      </c>
      <c r="C320" s="822" t="s">
        <v>4450</v>
      </c>
      <c r="D320" s="822" t="s">
        <v>4451</v>
      </c>
      <c r="E320" s="822" t="s">
        <v>4013</v>
      </c>
      <c r="F320" s="831">
        <v>1</v>
      </c>
      <c r="G320" s="831">
        <v>169.29</v>
      </c>
      <c r="H320" s="827">
        <v>1</v>
      </c>
      <c r="I320" s="831"/>
      <c r="J320" s="831"/>
      <c r="K320" s="827">
        <v>0</v>
      </c>
      <c r="L320" s="831">
        <v>1</v>
      </c>
      <c r="M320" s="832">
        <v>169.29</v>
      </c>
    </row>
    <row r="321" spans="1:13" ht="14.45" customHeight="1" x14ac:dyDescent="0.2">
      <c r="A321" s="821" t="s">
        <v>3489</v>
      </c>
      <c r="B321" s="822" t="s">
        <v>3065</v>
      </c>
      <c r="C321" s="822" t="s">
        <v>3300</v>
      </c>
      <c r="D321" s="822" t="s">
        <v>1416</v>
      </c>
      <c r="E321" s="822" t="s">
        <v>2121</v>
      </c>
      <c r="F321" s="831">
        <v>25</v>
      </c>
      <c r="G321" s="831">
        <v>32165.499999999993</v>
      </c>
      <c r="H321" s="827">
        <v>1</v>
      </c>
      <c r="I321" s="831"/>
      <c r="J321" s="831"/>
      <c r="K321" s="827">
        <v>0</v>
      </c>
      <c r="L321" s="831">
        <v>25</v>
      </c>
      <c r="M321" s="832">
        <v>32165.499999999993</v>
      </c>
    </row>
    <row r="322" spans="1:13" ht="14.45" customHeight="1" x14ac:dyDescent="0.2">
      <c r="A322" s="821" t="s">
        <v>3489</v>
      </c>
      <c r="B322" s="822" t="s">
        <v>3065</v>
      </c>
      <c r="C322" s="822" t="s">
        <v>3067</v>
      </c>
      <c r="D322" s="822" t="s">
        <v>1416</v>
      </c>
      <c r="E322" s="822" t="s">
        <v>1417</v>
      </c>
      <c r="F322" s="831">
        <v>2</v>
      </c>
      <c r="G322" s="831">
        <v>5146.4399999999996</v>
      </c>
      <c r="H322" s="827">
        <v>1</v>
      </c>
      <c r="I322" s="831"/>
      <c r="J322" s="831"/>
      <c r="K322" s="827">
        <v>0</v>
      </c>
      <c r="L322" s="831">
        <v>2</v>
      </c>
      <c r="M322" s="832">
        <v>5146.4399999999996</v>
      </c>
    </row>
    <row r="323" spans="1:13" ht="14.45" customHeight="1" x14ac:dyDescent="0.2">
      <c r="A323" s="821" t="s">
        <v>3489</v>
      </c>
      <c r="B323" s="822" t="s">
        <v>3065</v>
      </c>
      <c r="C323" s="822" t="s">
        <v>5840</v>
      </c>
      <c r="D323" s="822" t="s">
        <v>4455</v>
      </c>
      <c r="E323" s="822" t="s">
        <v>4458</v>
      </c>
      <c r="F323" s="831">
        <v>2</v>
      </c>
      <c r="G323" s="831">
        <v>604.62</v>
      </c>
      <c r="H323" s="827">
        <v>1</v>
      </c>
      <c r="I323" s="831"/>
      <c r="J323" s="831"/>
      <c r="K323" s="827">
        <v>0</v>
      </c>
      <c r="L323" s="831">
        <v>2</v>
      </c>
      <c r="M323" s="832">
        <v>604.62</v>
      </c>
    </row>
    <row r="324" spans="1:13" ht="14.45" customHeight="1" x14ac:dyDescent="0.2">
      <c r="A324" s="821" t="s">
        <v>3489</v>
      </c>
      <c r="B324" s="822" t="s">
        <v>3065</v>
      </c>
      <c r="C324" s="822" t="s">
        <v>5841</v>
      </c>
      <c r="D324" s="822" t="s">
        <v>5842</v>
      </c>
      <c r="E324" s="822" t="s">
        <v>2121</v>
      </c>
      <c r="F324" s="831">
        <v>3</v>
      </c>
      <c r="G324" s="831">
        <v>3859.8599999999997</v>
      </c>
      <c r="H324" s="827">
        <v>1</v>
      </c>
      <c r="I324" s="831"/>
      <c r="J324" s="831"/>
      <c r="K324" s="827">
        <v>0</v>
      </c>
      <c r="L324" s="831">
        <v>3</v>
      </c>
      <c r="M324" s="832">
        <v>3859.8599999999997</v>
      </c>
    </row>
    <row r="325" spans="1:13" ht="14.45" customHeight="1" x14ac:dyDescent="0.2">
      <c r="A325" s="821" t="s">
        <v>3489</v>
      </c>
      <c r="B325" s="822" t="s">
        <v>3077</v>
      </c>
      <c r="C325" s="822" t="s">
        <v>3078</v>
      </c>
      <c r="D325" s="822" t="s">
        <v>3079</v>
      </c>
      <c r="E325" s="822" t="s">
        <v>3080</v>
      </c>
      <c r="F325" s="831"/>
      <c r="G325" s="831"/>
      <c r="H325" s="827">
        <v>0</v>
      </c>
      <c r="I325" s="831">
        <v>12</v>
      </c>
      <c r="J325" s="831">
        <v>280.79999999999995</v>
      </c>
      <c r="K325" s="827">
        <v>1</v>
      </c>
      <c r="L325" s="831">
        <v>12</v>
      </c>
      <c r="M325" s="832">
        <v>280.79999999999995</v>
      </c>
    </row>
    <row r="326" spans="1:13" ht="14.45" customHeight="1" x14ac:dyDescent="0.2">
      <c r="A326" s="821" t="s">
        <v>3489</v>
      </c>
      <c r="B326" s="822" t="s">
        <v>3077</v>
      </c>
      <c r="C326" s="822" t="s">
        <v>3083</v>
      </c>
      <c r="D326" s="822" t="s">
        <v>3079</v>
      </c>
      <c r="E326" s="822" t="s">
        <v>3084</v>
      </c>
      <c r="F326" s="831"/>
      <c r="G326" s="831"/>
      <c r="H326" s="827">
        <v>0</v>
      </c>
      <c r="I326" s="831">
        <v>19</v>
      </c>
      <c r="J326" s="831">
        <v>222.49</v>
      </c>
      <c r="K326" s="827">
        <v>1</v>
      </c>
      <c r="L326" s="831">
        <v>19</v>
      </c>
      <c r="M326" s="832">
        <v>222.49</v>
      </c>
    </row>
    <row r="327" spans="1:13" ht="14.45" customHeight="1" x14ac:dyDescent="0.2">
      <c r="A327" s="821" t="s">
        <v>3489</v>
      </c>
      <c r="B327" s="822" t="s">
        <v>3309</v>
      </c>
      <c r="C327" s="822" t="s">
        <v>5176</v>
      </c>
      <c r="D327" s="822" t="s">
        <v>3955</v>
      </c>
      <c r="E327" s="822" t="s">
        <v>5177</v>
      </c>
      <c r="F327" s="831">
        <v>1</v>
      </c>
      <c r="G327" s="831">
        <v>0</v>
      </c>
      <c r="H327" s="827"/>
      <c r="I327" s="831"/>
      <c r="J327" s="831"/>
      <c r="K327" s="827"/>
      <c r="L327" s="831">
        <v>1</v>
      </c>
      <c r="M327" s="832">
        <v>0</v>
      </c>
    </row>
    <row r="328" spans="1:13" ht="14.45" customHeight="1" x14ac:dyDescent="0.2">
      <c r="A328" s="821" t="s">
        <v>3489</v>
      </c>
      <c r="B328" s="822" t="s">
        <v>3085</v>
      </c>
      <c r="C328" s="822" t="s">
        <v>4127</v>
      </c>
      <c r="D328" s="822" t="s">
        <v>4128</v>
      </c>
      <c r="E328" s="822" t="s">
        <v>3087</v>
      </c>
      <c r="F328" s="831">
        <v>2</v>
      </c>
      <c r="G328" s="831">
        <v>0</v>
      </c>
      <c r="H328" s="827"/>
      <c r="I328" s="831"/>
      <c r="J328" s="831"/>
      <c r="K328" s="827"/>
      <c r="L328" s="831">
        <v>2</v>
      </c>
      <c r="M328" s="832">
        <v>0</v>
      </c>
    </row>
    <row r="329" spans="1:13" ht="14.45" customHeight="1" x14ac:dyDescent="0.2">
      <c r="A329" s="821" t="s">
        <v>3489</v>
      </c>
      <c r="B329" s="822" t="s">
        <v>3085</v>
      </c>
      <c r="C329" s="822" t="s">
        <v>4135</v>
      </c>
      <c r="D329" s="822" t="s">
        <v>4128</v>
      </c>
      <c r="E329" s="822" t="s">
        <v>3087</v>
      </c>
      <c r="F329" s="831">
        <v>1</v>
      </c>
      <c r="G329" s="831">
        <v>0</v>
      </c>
      <c r="H329" s="827"/>
      <c r="I329" s="831"/>
      <c r="J329" s="831"/>
      <c r="K329" s="827"/>
      <c r="L329" s="831">
        <v>1</v>
      </c>
      <c r="M329" s="832">
        <v>0</v>
      </c>
    </row>
    <row r="330" spans="1:13" ht="14.45" customHeight="1" x14ac:dyDescent="0.2">
      <c r="A330" s="821" t="s">
        <v>3489</v>
      </c>
      <c r="B330" s="822" t="s">
        <v>3085</v>
      </c>
      <c r="C330" s="822" t="s">
        <v>3315</v>
      </c>
      <c r="D330" s="822" t="s">
        <v>1635</v>
      </c>
      <c r="E330" s="822" t="s">
        <v>3316</v>
      </c>
      <c r="F330" s="831"/>
      <c r="G330" s="831"/>
      <c r="H330" s="827"/>
      <c r="I330" s="831">
        <v>55</v>
      </c>
      <c r="J330" s="831">
        <v>0</v>
      </c>
      <c r="K330" s="827"/>
      <c r="L330" s="831">
        <v>55</v>
      </c>
      <c r="M330" s="832">
        <v>0</v>
      </c>
    </row>
    <row r="331" spans="1:13" ht="14.45" customHeight="1" x14ac:dyDescent="0.2">
      <c r="A331" s="821" t="s">
        <v>3489</v>
      </c>
      <c r="B331" s="822" t="s">
        <v>3085</v>
      </c>
      <c r="C331" s="822" t="s">
        <v>4136</v>
      </c>
      <c r="D331" s="822" t="s">
        <v>4137</v>
      </c>
      <c r="E331" s="822" t="s">
        <v>3316</v>
      </c>
      <c r="F331" s="831">
        <v>1</v>
      </c>
      <c r="G331" s="831">
        <v>0</v>
      </c>
      <c r="H331" s="827"/>
      <c r="I331" s="831"/>
      <c r="J331" s="831"/>
      <c r="K331" s="827"/>
      <c r="L331" s="831">
        <v>1</v>
      </c>
      <c r="M331" s="832">
        <v>0</v>
      </c>
    </row>
    <row r="332" spans="1:13" ht="14.45" customHeight="1" x14ac:dyDescent="0.2">
      <c r="A332" s="821" t="s">
        <v>3489</v>
      </c>
      <c r="B332" s="822" t="s">
        <v>3085</v>
      </c>
      <c r="C332" s="822" t="s">
        <v>4503</v>
      </c>
      <c r="D332" s="822" t="s">
        <v>4128</v>
      </c>
      <c r="E332" s="822" t="s">
        <v>3076</v>
      </c>
      <c r="F332" s="831">
        <v>3</v>
      </c>
      <c r="G332" s="831">
        <v>0</v>
      </c>
      <c r="H332" s="827"/>
      <c r="I332" s="831"/>
      <c r="J332" s="831"/>
      <c r="K332" s="827"/>
      <c r="L332" s="831">
        <v>3</v>
      </c>
      <c r="M332" s="832">
        <v>0</v>
      </c>
    </row>
    <row r="333" spans="1:13" ht="14.45" customHeight="1" x14ac:dyDescent="0.2">
      <c r="A333" s="821" t="s">
        <v>3489</v>
      </c>
      <c r="B333" s="822" t="s">
        <v>3088</v>
      </c>
      <c r="C333" s="822" t="s">
        <v>4292</v>
      </c>
      <c r="D333" s="822" t="s">
        <v>1870</v>
      </c>
      <c r="E333" s="822" t="s">
        <v>826</v>
      </c>
      <c r="F333" s="831">
        <v>9</v>
      </c>
      <c r="G333" s="831">
        <v>1188</v>
      </c>
      <c r="H333" s="827">
        <v>1</v>
      </c>
      <c r="I333" s="831"/>
      <c r="J333" s="831"/>
      <c r="K333" s="827">
        <v>0</v>
      </c>
      <c r="L333" s="831">
        <v>9</v>
      </c>
      <c r="M333" s="832">
        <v>1188</v>
      </c>
    </row>
    <row r="334" spans="1:13" ht="14.45" customHeight="1" x14ac:dyDescent="0.2">
      <c r="A334" s="821" t="s">
        <v>3489</v>
      </c>
      <c r="B334" s="822" t="s">
        <v>3088</v>
      </c>
      <c r="C334" s="822" t="s">
        <v>3732</v>
      </c>
      <c r="D334" s="822" t="s">
        <v>1870</v>
      </c>
      <c r="E334" s="822" t="s">
        <v>1871</v>
      </c>
      <c r="F334" s="831">
        <v>2</v>
      </c>
      <c r="G334" s="831">
        <v>528</v>
      </c>
      <c r="H334" s="827">
        <v>1</v>
      </c>
      <c r="I334" s="831"/>
      <c r="J334" s="831"/>
      <c r="K334" s="827">
        <v>0</v>
      </c>
      <c r="L334" s="831">
        <v>2</v>
      </c>
      <c r="M334" s="832">
        <v>528</v>
      </c>
    </row>
    <row r="335" spans="1:13" ht="14.45" customHeight="1" x14ac:dyDescent="0.2">
      <c r="A335" s="821" t="s">
        <v>3489</v>
      </c>
      <c r="B335" s="822" t="s">
        <v>3088</v>
      </c>
      <c r="C335" s="822" t="s">
        <v>5477</v>
      </c>
      <c r="D335" s="822" t="s">
        <v>1870</v>
      </c>
      <c r="E335" s="822" t="s">
        <v>1871</v>
      </c>
      <c r="F335" s="831">
        <v>2</v>
      </c>
      <c r="G335" s="831">
        <v>528</v>
      </c>
      <c r="H335" s="827">
        <v>1</v>
      </c>
      <c r="I335" s="831"/>
      <c r="J335" s="831"/>
      <c r="K335" s="827">
        <v>0</v>
      </c>
      <c r="L335" s="831">
        <v>2</v>
      </c>
      <c r="M335" s="832">
        <v>528</v>
      </c>
    </row>
    <row r="336" spans="1:13" ht="14.45" customHeight="1" x14ac:dyDescent="0.2">
      <c r="A336" s="821" t="s">
        <v>3489</v>
      </c>
      <c r="B336" s="822" t="s">
        <v>3088</v>
      </c>
      <c r="C336" s="822" t="s">
        <v>3089</v>
      </c>
      <c r="D336" s="822" t="s">
        <v>1870</v>
      </c>
      <c r="E336" s="822" t="s">
        <v>824</v>
      </c>
      <c r="F336" s="831"/>
      <c r="G336" s="831"/>
      <c r="H336" s="827">
        <v>0</v>
      </c>
      <c r="I336" s="831">
        <v>3</v>
      </c>
      <c r="J336" s="831">
        <v>197.96999999999997</v>
      </c>
      <c r="K336" s="827">
        <v>1</v>
      </c>
      <c r="L336" s="831">
        <v>3</v>
      </c>
      <c r="M336" s="832">
        <v>197.96999999999997</v>
      </c>
    </row>
    <row r="337" spans="1:13" ht="14.45" customHeight="1" x14ac:dyDescent="0.2">
      <c r="A337" s="821" t="s">
        <v>3489</v>
      </c>
      <c r="B337" s="822" t="s">
        <v>3088</v>
      </c>
      <c r="C337" s="822" t="s">
        <v>3090</v>
      </c>
      <c r="D337" s="822" t="s">
        <v>1870</v>
      </c>
      <c r="E337" s="822" t="s">
        <v>826</v>
      </c>
      <c r="F337" s="831"/>
      <c r="G337" s="831"/>
      <c r="H337" s="827">
        <v>0</v>
      </c>
      <c r="I337" s="831">
        <v>9</v>
      </c>
      <c r="J337" s="831">
        <v>1188</v>
      </c>
      <c r="K337" s="827">
        <v>1</v>
      </c>
      <c r="L337" s="831">
        <v>9</v>
      </c>
      <c r="M337" s="832">
        <v>1188</v>
      </c>
    </row>
    <row r="338" spans="1:13" ht="14.45" customHeight="1" x14ac:dyDescent="0.2">
      <c r="A338" s="821" t="s">
        <v>3489</v>
      </c>
      <c r="B338" s="822" t="s">
        <v>3088</v>
      </c>
      <c r="C338" s="822" t="s">
        <v>3317</v>
      </c>
      <c r="D338" s="822" t="s">
        <v>1870</v>
      </c>
      <c r="E338" s="822" t="s">
        <v>1871</v>
      </c>
      <c r="F338" s="831"/>
      <c r="G338" s="831"/>
      <c r="H338" s="827">
        <v>0</v>
      </c>
      <c r="I338" s="831">
        <v>6</v>
      </c>
      <c r="J338" s="831">
        <v>1584</v>
      </c>
      <c r="K338" s="827">
        <v>1</v>
      </c>
      <c r="L338" s="831">
        <v>6</v>
      </c>
      <c r="M338" s="832">
        <v>1584</v>
      </c>
    </row>
    <row r="339" spans="1:13" ht="14.45" customHeight="1" x14ac:dyDescent="0.2">
      <c r="A339" s="821" t="s">
        <v>3489</v>
      </c>
      <c r="B339" s="822" t="s">
        <v>3088</v>
      </c>
      <c r="C339" s="822" t="s">
        <v>3733</v>
      </c>
      <c r="D339" s="822" t="s">
        <v>1870</v>
      </c>
      <c r="E339" s="822" t="s">
        <v>3341</v>
      </c>
      <c r="F339" s="831"/>
      <c r="G339" s="831"/>
      <c r="H339" s="827">
        <v>0</v>
      </c>
      <c r="I339" s="831">
        <v>4</v>
      </c>
      <c r="J339" s="831">
        <v>527.91999999999996</v>
      </c>
      <c r="K339" s="827">
        <v>1</v>
      </c>
      <c r="L339" s="831">
        <v>4</v>
      </c>
      <c r="M339" s="832">
        <v>527.91999999999996</v>
      </c>
    </row>
    <row r="340" spans="1:13" ht="14.45" customHeight="1" x14ac:dyDescent="0.2">
      <c r="A340" s="821" t="s">
        <v>3489</v>
      </c>
      <c r="B340" s="822" t="s">
        <v>3088</v>
      </c>
      <c r="C340" s="822" t="s">
        <v>3734</v>
      </c>
      <c r="D340" s="822" t="s">
        <v>1870</v>
      </c>
      <c r="E340" s="822" t="s">
        <v>3735</v>
      </c>
      <c r="F340" s="831"/>
      <c r="G340" s="831"/>
      <c r="H340" s="827">
        <v>0</v>
      </c>
      <c r="I340" s="831">
        <v>14</v>
      </c>
      <c r="J340" s="831">
        <v>6159.72</v>
      </c>
      <c r="K340" s="827">
        <v>1</v>
      </c>
      <c r="L340" s="831">
        <v>14</v>
      </c>
      <c r="M340" s="832">
        <v>6159.72</v>
      </c>
    </row>
    <row r="341" spans="1:13" ht="14.45" customHeight="1" x14ac:dyDescent="0.2">
      <c r="A341" s="821" t="s">
        <v>3489</v>
      </c>
      <c r="B341" s="822" t="s">
        <v>3095</v>
      </c>
      <c r="C341" s="822" t="s">
        <v>3099</v>
      </c>
      <c r="D341" s="822" t="s">
        <v>3100</v>
      </c>
      <c r="E341" s="822" t="s">
        <v>3101</v>
      </c>
      <c r="F341" s="831"/>
      <c r="G341" s="831"/>
      <c r="H341" s="827">
        <v>0</v>
      </c>
      <c r="I341" s="831">
        <v>3</v>
      </c>
      <c r="J341" s="831">
        <v>368.88</v>
      </c>
      <c r="K341" s="827">
        <v>1</v>
      </c>
      <c r="L341" s="831">
        <v>3</v>
      </c>
      <c r="M341" s="832">
        <v>368.88</v>
      </c>
    </row>
    <row r="342" spans="1:13" ht="14.45" customHeight="1" x14ac:dyDescent="0.2">
      <c r="A342" s="821" t="s">
        <v>3489</v>
      </c>
      <c r="B342" s="822" t="s">
        <v>3108</v>
      </c>
      <c r="C342" s="822" t="s">
        <v>3112</v>
      </c>
      <c r="D342" s="822" t="s">
        <v>3110</v>
      </c>
      <c r="E342" s="822" t="s">
        <v>1598</v>
      </c>
      <c r="F342" s="831"/>
      <c r="G342" s="831"/>
      <c r="H342" s="827">
        <v>0</v>
      </c>
      <c r="I342" s="831">
        <v>1</v>
      </c>
      <c r="J342" s="831">
        <v>400.17</v>
      </c>
      <c r="K342" s="827">
        <v>1</v>
      </c>
      <c r="L342" s="831">
        <v>1</v>
      </c>
      <c r="M342" s="832">
        <v>400.17</v>
      </c>
    </row>
    <row r="343" spans="1:13" ht="14.45" customHeight="1" x14ac:dyDescent="0.2">
      <c r="A343" s="821" t="s">
        <v>3489</v>
      </c>
      <c r="B343" s="822" t="s">
        <v>3118</v>
      </c>
      <c r="C343" s="822" t="s">
        <v>5793</v>
      </c>
      <c r="D343" s="822" t="s">
        <v>5794</v>
      </c>
      <c r="E343" s="822" t="s">
        <v>4650</v>
      </c>
      <c r="F343" s="831">
        <v>2</v>
      </c>
      <c r="G343" s="831">
        <v>173</v>
      </c>
      <c r="H343" s="827">
        <v>1</v>
      </c>
      <c r="I343" s="831"/>
      <c r="J343" s="831"/>
      <c r="K343" s="827">
        <v>0</v>
      </c>
      <c r="L343" s="831">
        <v>2</v>
      </c>
      <c r="M343" s="832">
        <v>173</v>
      </c>
    </row>
    <row r="344" spans="1:13" ht="14.45" customHeight="1" x14ac:dyDescent="0.2">
      <c r="A344" s="821" t="s">
        <v>3489</v>
      </c>
      <c r="B344" s="822" t="s">
        <v>3118</v>
      </c>
      <c r="C344" s="822" t="s">
        <v>5795</v>
      </c>
      <c r="D344" s="822" t="s">
        <v>5794</v>
      </c>
      <c r="E344" s="822" t="s">
        <v>4650</v>
      </c>
      <c r="F344" s="831">
        <v>2</v>
      </c>
      <c r="G344" s="831">
        <v>173</v>
      </c>
      <c r="H344" s="827">
        <v>1</v>
      </c>
      <c r="I344" s="831"/>
      <c r="J344" s="831"/>
      <c r="K344" s="827">
        <v>0</v>
      </c>
      <c r="L344" s="831">
        <v>2</v>
      </c>
      <c r="M344" s="832">
        <v>173</v>
      </c>
    </row>
    <row r="345" spans="1:13" ht="14.45" customHeight="1" x14ac:dyDescent="0.2">
      <c r="A345" s="821" t="s">
        <v>3489</v>
      </c>
      <c r="B345" s="822" t="s">
        <v>3126</v>
      </c>
      <c r="C345" s="822" t="s">
        <v>3325</v>
      </c>
      <c r="D345" s="822" t="s">
        <v>2192</v>
      </c>
      <c r="E345" s="822" t="s">
        <v>2193</v>
      </c>
      <c r="F345" s="831"/>
      <c r="G345" s="831"/>
      <c r="H345" s="827">
        <v>0</v>
      </c>
      <c r="I345" s="831">
        <v>1</v>
      </c>
      <c r="J345" s="831">
        <v>25.5</v>
      </c>
      <c r="K345" s="827">
        <v>1</v>
      </c>
      <c r="L345" s="831">
        <v>1</v>
      </c>
      <c r="M345" s="832">
        <v>25.5</v>
      </c>
    </row>
    <row r="346" spans="1:13" ht="14.45" customHeight="1" x14ac:dyDescent="0.2">
      <c r="A346" s="821" t="s">
        <v>3489</v>
      </c>
      <c r="B346" s="822" t="s">
        <v>3336</v>
      </c>
      <c r="C346" s="822" t="s">
        <v>5786</v>
      </c>
      <c r="D346" s="822" t="s">
        <v>5787</v>
      </c>
      <c r="E346" s="822" t="s">
        <v>5788</v>
      </c>
      <c r="F346" s="831">
        <v>1</v>
      </c>
      <c r="G346" s="831">
        <v>0</v>
      </c>
      <c r="H346" s="827"/>
      <c r="I346" s="831"/>
      <c r="J346" s="831"/>
      <c r="K346" s="827"/>
      <c r="L346" s="831">
        <v>1</v>
      </c>
      <c r="M346" s="832">
        <v>0</v>
      </c>
    </row>
    <row r="347" spans="1:13" ht="14.45" customHeight="1" x14ac:dyDescent="0.2">
      <c r="A347" s="821" t="s">
        <v>3489</v>
      </c>
      <c r="B347" s="822" t="s">
        <v>3140</v>
      </c>
      <c r="C347" s="822" t="s">
        <v>4655</v>
      </c>
      <c r="D347" s="822" t="s">
        <v>1629</v>
      </c>
      <c r="E347" s="822" t="s">
        <v>4656</v>
      </c>
      <c r="F347" s="831"/>
      <c r="G347" s="831"/>
      <c r="H347" s="827"/>
      <c r="I347" s="831">
        <v>5</v>
      </c>
      <c r="J347" s="831">
        <v>0</v>
      </c>
      <c r="K347" s="827"/>
      <c r="L347" s="831">
        <v>5</v>
      </c>
      <c r="M347" s="832">
        <v>0</v>
      </c>
    </row>
    <row r="348" spans="1:13" ht="14.45" customHeight="1" x14ac:dyDescent="0.2">
      <c r="A348" s="821" t="s">
        <v>3489</v>
      </c>
      <c r="B348" s="822" t="s">
        <v>3140</v>
      </c>
      <c r="C348" s="822" t="s">
        <v>3141</v>
      </c>
      <c r="D348" s="822" t="s">
        <v>1629</v>
      </c>
      <c r="E348" s="822" t="s">
        <v>824</v>
      </c>
      <c r="F348" s="831"/>
      <c r="G348" s="831"/>
      <c r="H348" s="827">
        <v>0</v>
      </c>
      <c r="I348" s="831">
        <v>5</v>
      </c>
      <c r="J348" s="831">
        <v>293.85000000000002</v>
      </c>
      <c r="K348" s="827">
        <v>1</v>
      </c>
      <c r="L348" s="831">
        <v>5</v>
      </c>
      <c r="M348" s="832">
        <v>293.85000000000002</v>
      </c>
    </row>
    <row r="349" spans="1:13" ht="14.45" customHeight="1" x14ac:dyDescent="0.2">
      <c r="A349" s="821" t="s">
        <v>3489</v>
      </c>
      <c r="B349" s="822" t="s">
        <v>3144</v>
      </c>
      <c r="C349" s="822" t="s">
        <v>3737</v>
      </c>
      <c r="D349" s="822" t="s">
        <v>3738</v>
      </c>
      <c r="E349" s="822" t="s">
        <v>3706</v>
      </c>
      <c r="F349" s="831">
        <v>1</v>
      </c>
      <c r="G349" s="831">
        <v>176.32</v>
      </c>
      <c r="H349" s="827">
        <v>1</v>
      </c>
      <c r="I349" s="831"/>
      <c r="J349" s="831"/>
      <c r="K349" s="827">
        <v>0</v>
      </c>
      <c r="L349" s="831">
        <v>1</v>
      </c>
      <c r="M349" s="832">
        <v>176.32</v>
      </c>
    </row>
    <row r="350" spans="1:13" ht="14.45" customHeight="1" x14ac:dyDescent="0.2">
      <c r="A350" s="821" t="s">
        <v>3489</v>
      </c>
      <c r="B350" s="822" t="s">
        <v>3148</v>
      </c>
      <c r="C350" s="822" t="s">
        <v>3160</v>
      </c>
      <c r="D350" s="822" t="s">
        <v>1682</v>
      </c>
      <c r="E350" s="822" t="s">
        <v>1680</v>
      </c>
      <c r="F350" s="831"/>
      <c r="G350" s="831"/>
      <c r="H350" s="827">
        <v>0</v>
      </c>
      <c r="I350" s="831">
        <v>28</v>
      </c>
      <c r="J350" s="831">
        <v>5030.2000000000007</v>
      </c>
      <c r="K350" s="827">
        <v>1</v>
      </c>
      <c r="L350" s="831">
        <v>28</v>
      </c>
      <c r="M350" s="832">
        <v>5030.2000000000007</v>
      </c>
    </row>
    <row r="351" spans="1:13" ht="14.45" customHeight="1" x14ac:dyDescent="0.2">
      <c r="A351" s="821" t="s">
        <v>3489</v>
      </c>
      <c r="B351" s="822" t="s">
        <v>2929</v>
      </c>
      <c r="C351" s="822" t="s">
        <v>5813</v>
      </c>
      <c r="D351" s="822" t="s">
        <v>5814</v>
      </c>
      <c r="E351" s="822" t="s">
        <v>5815</v>
      </c>
      <c r="F351" s="831"/>
      <c r="G351" s="831"/>
      <c r="H351" s="827">
        <v>0</v>
      </c>
      <c r="I351" s="831">
        <v>2</v>
      </c>
      <c r="J351" s="831">
        <v>14238.3</v>
      </c>
      <c r="K351" s="827">
        <v>1</v>
      </c>
      <c r="L351" s="831">
        <v>2</v>
      </c>
      <c r="M351" s="832">
        <v>14238.3</v>
      </c>
    </row>
    <row r="352" spans="1:13" ht="14.45" customHeight="1" x14ac:dyDescent="0.2">
      <c r="A352" s="821" t="s">
        <v>3489</v>
      </c>
      <c r="B352" s="822" t="s">
        <v>3387</v>
      </c>
      <c r="C352" s="822" t="s">
        <v>4146</v>
      </c>
      <c r="D352" s="822" t="s">
        <v>3389</v>
      </c>
      <c r="E352" s="822" t="s">
        <v>4147</v>
      </c>
      <c r="F352" s="831"/>
      <c r="G352" s="831"/>
      <c r="H352" s="827">
        <v>0</v>
      </c>
      <c r="I352" s="831">
        <v>54</v>
      </c>
      <c r="J352" s="831">
        <v>646758.54</v>
      </c>
      <c r="K352" s="827">
        <v>1</v>
      </c>
      <c r="L352" s="831">
        <v>54</v>
      </c>
      <c r="M352" s="832">
        <v>646758.54</v>
      </c>
    </row>
    <row r="353" spans="1:13" ht="14.45" customHeight="1" x14ac:dyDescent="0.2">
      <c r="A353" s="821" t="s">
        <v>3489</v>
      </c>
      <c r="B353" s="822" t="s">
        <v>2656</v>
      </c>
      <c r="C353" s="822" t="s">
        <v>4151</v>
      </c>
      <c r="D353" s="822" t="s">
        <v>1167</v>
      </c>
      <c r="E353" s="822" t="s">
        <v>4152</v>
      </c>
      <c r="F353" s="831"/>
      <c r="G353" s="831"/>
      <c r="H353" s="827">
        <v>0</v>
      </c>
      <c r="I353" s="831">
        <v>1</v>
      </c>
      <c r="J353" s="831">
        <v>414.07</v>
      </c>
      <c r="K353" s="827">
        <v>1</v>
      </c>
      <c r="L353" s="831">
        <v>1</v>
      </c>
      <c r="M353" s="832">
        <v>414.07</v>
      </c>
    </row>
    <row r="354" spans="1:13" ht="14.45" customHeight="1" x14ac:dyDescent="0.2">
      <c r="A354" s="821" t="s">
        <v>3489</v>
      </c>
      <c r="B354" s="822" t="s">
        <v>6152</v>
      </c>
      <c r="C354" s="822" t="s">
        <v>5356</v>
      </c>
      <c r="D354" s="822" t="s">
        <v>4157</v>
      </c>
      <c r="E354" s="822" t="s">
        <v>5357</v>
      </c>
      <c r="F354" s="831"/>
      <c r="G354" s="831"/>
      <c r="H354" s="827">
        <v>0</v>
      </c>
      <c r="I354" s="831">
        <v>1</v>
      </c>
      <c r="J354" s="831">
        <v>50.32</v>
      </c>
      <c r="K354" s="827">
        <v>1</v>
      </c>
      <c r="L354" s="831">
        <v>1</v>
      </c>
      <c r="M354" s="832">
        <v>50.32</v>
      </c>
    </row>
    <row r="355" spans="1:13" ht="14.45" customHeight="1" x14ac:dyDescent="0.2">
      <c r="A355" s="821" t="s">
        <v>3489</v>
      </c>
      <c r="B355" s="822" t="s">
        <v>3363</v>
      </c>
      <c r="C355" s="822" t="s">
        <v>3364</v>
      </c>
      <c r="D355" s="822" t="s">
        <v>3365</v>
      </c>
      <c r="E355" s="822" t="s">
        <v>3366</v>
      </c>
      <c r="F355" s="831"/>
      <c r="G355" s="831"/>
      <c r="H355" s="827">
        <v>0</v>
      </c>
      <c r="I355" s="831">
        <v>8</v>
      </c>
      <c r="J355" s="831">
        <v>274699.03999999998</v>
      </c>
      <c r="K355" s="827">
        <v>1</v>
      </c>
      <c r="L355" s="831">
        <v>8</v>
      </c>
      <c r="M355" s="832">
        <v>274699.03999999998</v>
      </c>
    </row>
    <row r="356" spans="1:13" ht="14.45" customHeight="1" x14ac:dyDescent="0.2">
      <c r="A356" s="821" t="s">
        <v>3490</v>
      </c>
      <c r="B356" s="822" t="s">
        <v>2815</v>
      </c>
      <c r="C356" s="822" t="s">
        <v>2821</v>
      </c>
      <c r="D356" s="822" t="s">
        <v>2817</v>
      </c>
      <c r="E356" s="822" t="s">
        <v>2822</v>
      </c>
      <c r="F356" s="831"/>
      <c r="G356" s="831"/>
      <c r="H356" s="827">
        <v>0</v>
      </c>
      <c r="I356" s="831">
        <v>1</v>
      </c>
      <c r="J356" s="831">
        <v>165.41</v>
      </c>
      <c r="K356" s="827">
        <v>1</v>
      </c>
      <c r="L356" s="831">
        <v>1</v>
      </c>
      <c r="M356" s="832">
        <v>165.41</v>
      </c>
    </row>
    <row r="357" spans="1:13" ht="14.45" customHeight="1" x14ac:dyDescent="0.2">
      <c r="A357" s="821" t="s">
        <v>3490</v>
      </c>
      <c r="B357" s="822" t="s">
        <v>6161</v>
      </c>
      <c r="C357" s="822" t="s">
        <v>4230</v>
      </c>
      <c r="D357" s="822" t="s">
        <v>4231</v>
      </c>
      <c r="E357" s="822" t="s">
        <v>826</v>
      </c>
      <c r="F357" s="831"/>
      <c r="G357" s="831"/>
      <c r="H357" s="827">
        <v>0</v>
      </c>
      <c r="I357" s="831">
        <v>4</v>
      </c>
      <c r="J357" s="831">
        <v>3178.72</v>
      </c>
      <c r="K357" s="827">
        <v>1</v>
      </c>
      <c r="L357" s="831">
        <v>4</v>
      </c>
      <c r="M357" s="832">
        <v>3178.72</v>
      </c>
    </row>
    <row r="358" spans="1:13" ht="14.45" customHeight="1" x14ac:dyDescent="0.2">
      <c r="A358" s="821" t="s">
        <v>3490</v>
      </c>
      <c r="B358" s="822" t="s">
        <v>6158</v>
      </c>
      <c r="C358" s="822" t="s">
        <v>4226</v>
      </c>
      <c r="D358" s="822" t="s">
        <v>4227</v>
      </c>
      <c r="E358" s="822" t="s">
        <v>4228</v>
      </c>
      <c r="F358" s="831">
        <v>1</v>
      </c>
      <c r="G358" s="831">
        <v>426.03</v>
      </c>
      <c r="H358" s="827">
        <v>1</v>
      </c>
      <c r="I358" s="831"/>
      <c r="J358" s="831"/>
      <c r="K358" s="827">
        <v>0</v>
      </c>
      <c r="L358" s="831">
        <v>1</v>
      </c>
      <c r="M358" s="832">
        <v>426.03</v>
      </c>
    </row>
    <row r="359" spans="1:13" ht="14.45" customHeight="1" x14ac:dyDescent="0.2">
      <c r="A359" s="821" t="s">
        <v>3491</v>
      </c>
      <c r="B359" s="822" t="s">
        <v>2645</v>
      </c>
      <c r="C359" s="822" t="s">
        <v>3179</v>
      </c>
      <c r="D359" s="822" t="s">
        <v>841</v>
      </c>
      <c r="E359" s="822" t="s">
        <v>3180</v>
      </c>
      <c r="F359" s="831"/>
      <c r="G359" s="831"/>
      <c r="H359" s="827">
        <v>0</v>
      </c>
      <c r="I359" s="831">
        <v>3</v>
      </c>
      <c r="J359" s="831">
        <v>146.67000000000002</v>
      </c>
      <c r="K359" s="827">
        <v>1</v>
      </c>
      <c r="L359" s="831">
        <v>3</v>
      </c>
      <c r="M359" s="832">
        <v>146.67000000000002</v>
      </c>
    </row>
    <row r="360" spans="1:13" ht="14.45" customHeight="1" x14ac:dyDescent="0.2">
      <c r="A360" s="821" t="s">
        <v>3491</v>
      </c>
      <c r="B360" s="822" t="s">
        <v>2645</v>
      </c>
      <c r="C360" s="822" t="s">
        <v>2649</v>
      </c>
      <c r="D360" s="822" t="s">
        <v>841</v>
      </c>
      <c r="E360" s="822" t="s">
        <v>2650</v>
      </c>
      <c r="F360" s="831"/>
      <c r="G360" s="831"/>
      <c r="H360" s="827">
        <v>0</v>
      </c>
      <c r="I360" s="831">
        <v>3</v>
      </c>
      <c r="J360" s="831">
        <v>41.04</v>
      </c>
      <c r="K360" s="827">
        <v>1</v>
      </c>
      <c r="L360" s="831">
        <v>3</v>
      </c>
      <c r="M360" s="832">
        <v>41.04</v>
      </c>
    </row>
    <row r="361" spans="1:13" ht="14.45" customHeight="1" x14ac:dyDescent="0.2">
      <c r="A361" s="821" t="s">
        <v>3491</v>
      </c>
      <c r="B361" s="822" t="s">
        <v>2700</v>
      </c>
      <c r="C361" s="822" t="s">
        <v>2703</v>
      </c>
      <c r="D361" s="822" t="s">
        <v>1021</v>
      </c>
      <c r="E361" s="822" t="s">
        <v>2704</v>
      </c>
      <c r="F361" s="831"/>
      <c r="G361" s="831"/>
      <c r="H361" s="827">
        <v>0</v>
      </c>
      <c r="I361" s="831">
        <v>23</v>
      </c>
      <c r="J361" s="831">
        <v>31869.260000000002</v>
      </c>
      <c r="K361" s="827">
        <v>1</v>
      </c>
      <c r="L361" s="831">
        <v>23</v>
      </c>
      <c r="M361" s="832">
        <v>31869.260000000002</v>
      </c>
    </row>
    <row r="362" spans="1:13" ht="14.45" customHeight="1" x14ac:dyDescent="0.2">
      <c r="A362" s="821" t="s">
        <v>3491</v>
      </c>
      <c r="B362" s="822" t="s">
        <v>2700</v>
      </c>
      <c r="C362" s="822" t="s">
        <v>2707</v>
      </c>
      <c r="D362" s="822" t="s">
        <v>1021</v>
      </c>
      <c r="E362" s="822" t="s">
        <v>2708</v>
      </c>
      <c r="F362" s="831"/>
      <c r="G362" s="831"/>
      <c r="H362" s="827">
        <v>0</v>
      </c>
      <c r="I362" s="831">
        <v>3</v>
      </c>
      <c r="J362" s="831">
        <v>6928.08</v>
      </c>
      <c r="K362" s="827">
        <v>1</v>
      </c>
      <c r="L362" s="831">
        <v>3</v>
      </c>
      <c r="M362" s="832">
        <v>6928.08</v>
      </c>
    </row>
    <row r="363" spans="1:13" ht="14.45" customHeight="1" x14ac:dyDescent="0.2">
      <c r="A363" s="821" t="s">
        <v>3491</v>
      </c>
      <c r="B363" s="822" t="s">
        <v>2700</v>
      </c>
      <c r="C363" s="822" t="s">
        <v>2710</v>
      </c>
      <c r="D363" s="822" t="s">
        <v>1016</v>
      </c>
      <c r="E363" s="822" t="s">
        <v>2711</v>
      </c>
      <c r="F363" s="831"/>
      <c r="G363" s="831"/>
      <c r="H363" s="827">
        <v>0</v>
      </c>
      <c r="I363" s="831">
        <v>4</v>
      </c>
      <c r="J363" s="831">
        <v>2739.6400000000003</v>
      </c>
      <c r="K363" s="827">
        <v>1</v>
      </c>
      <c r="L363" s="831">
        <v>4</v>
      </c>
      <c r="M363" s="832">
        <v>2739.6400000000003</v>
      </c>
    </row>
    <row r="364" spans="1:13" ht="14.45" customHeight="1" x14ac:dyDescent="0.2">
      <c r="A364" s="821" t="s">
        <v>3491</v>
      </c>
      <c r="B364" s="822" t="s">
        <v>2700</v>
      </c>
      <c r="C364" s="822" t="s">
        <v>2714</v>
      </c>
      <c r="D364" s="822" t="s">
        <v>1016</v>
      </c>
      <c r="E364" s="822" t="s">
        <v>1018</v>
      </c>
      <c r="F364" s="831"/>
      <c r="G364" s="831"/>
      <c r="H364" s="827">
        <v>0</v>
      </c>
      <c r="I364" s="831">
        <v>8</v>
      </c>
      <c r="J364" s="831">
        <v>3721.4399999999996</v>
      </c>
      <c r="K364" s="827">
        <v>1</v>
      </c>
      <c r="L364" s="831">
        <v>8</v>
      </c>
      <c r="M364" s="832">
        <v>3721.4399999999996</v>
      </c>
    </row>
    <row r="365" spans="1:13" ht="14.45" customHeight="1" x14ac:dyDescent="0.2">
      <c r="A365" s="821" t="s">
        <v>3491</v>
      </c>
      <c r="B365" s="822" t="s">
        <v>2700</v>
      </c>
      <c r="C365" s="822" t="s">
        <v>2705</v>
      </c>
      <c r="D365" s="822" t="s">
        <v>1021</v>
      </c>
      <c r="E365" s="822" t="s">
        <v>2706</v>
      </c>
      <c r="F365" s="831"/>
      <c r="G365" s="831"/>
      <c r="H365" s="827">
        <v>0</v>
      </c>
      <c r="I365" s="831">
        <v>24</v>
      </c>
      <c r="J365" s="831">
        <v>44339.759999999995</v>
      </c>
      <c r="K365" s="827">
        <v>1</v>
      </c>
      <c r="L365" s="831">
        <v>24</v>
      </c>
      <c r="M365" s="832">
        <v>44339.759999999995</v>
      </c>
    </row>
    <row r="366" spans="1:13" ht="14.45" customHeight="1" x14ac:dyDescent="0.2">
      <c r="A366" s="821" t="s">
        <v>3491</v>
      </c>
      <c r="B366" s="822" t="s">
        <v>2700</v>
      </c>
      <c r="C366" s="822" t="s">
        <v>2709</v>
      </c>
      <c r="D366" s="822" t="s">
        <v>1016</v>
      </c>
      <c r="E366" s="822" t="s">
        <v>1017</v>
      </c>
      <c r="F366" s="831"/>
      <c r="G366" s="831"/>
      <c r="H366" s="827">
        <v>0</v>
      </c>
      <c r="I366" s="831">
        <v>3</v>
      </c>
      <c r="J366" s="831">
        <v>2771.2200000000003</v>
      </c>
      <c r="K366" s="827">
        <v>1</v>
      </c>
      <c r="L366" s="831">
        <v>3</v>
      </c>
      <c r="M366" s="832">
        <v>2771.2200000000003</v>
      </c>
    </row>
    <row r="367" spans="1:13" ht="14.45" customHeight="1" x14ac:dyDescent="0.2">
      <c r="A367" s="821" t="s">
        <v>3491</v>
      </c>
      <c r="B367" s="822" t="s">
        <v>2737</v>
      </c>
      <c r="C367" s="822" t="s">
        <v>2738</v>
      </c>
      <c r="D367" s="822" t="s">
        <v>2739</v>
      </c>
      <c r="E367" s="822" t="s">
        <v>2740</v>
      </c>
      <c r="F367" s="831"/>
      <c r="G367" s="831"/>
      <c r="H367" s="827">
        <v>0</v>
      </c>
      <c r="I367" s="831">
        <v>7</v>
      </c>
      <c r="J367" s="831">
        <v>297.57</v>
      </c>
      <c r="K367" s="827">
        <v>1</v>
      </c>
      <c r="L367" s="831">
        <v>7</v>
      </c>
      <c r="M367" s="832">
        <v>297.57</v>
      </c>
    </row>
    <row r="368" spans="1:13" ht="14.45" customHeight="1" x14ac:dyDescent="0.2">
      <c r="A368" s="821" t="s">
        <v>3491</v>
      </c>
      <c r="B368" s="822" t="s">
        <v>2737</v>
      </c>
      <c r="C368" s="822" t="s">
        <v>5567</v>
      </c>
      <c r="D368" s="822" t="s">
        <v>2739</v>
      </c>
      <c r="E368" s="822" t="s">
        <v>5568</v>
      </c>
      <c r="F368" s="831"/>
      <c r="G368" s="831"/>
      <c r="H368" s="827">
        <v>0</v>
      </c>
      <c r="I368" s="831">
        <v>1</v>
      </c>
      <c r="J368" s="831">
        <v>98.29</v>
      </c>
      <c r="K368" s="827">
        <v>1</v>
      </c>
      <c r="L368" s="831">
        <v>1</v>
      </c>
      <c r="M368" s="832">
        <v>98.29</v>
      </c>
    </row>
    <row r="369" spans="1:13" ht="14.45" customHeight="1" x14ac:dyDescent="0.2">
      <c r="A369" s="821" t="s">
        <v>3491</v>
      </c>
      <c r="B369" s="822" t="s">
        <v>2763</v>
      </c>
      <c r="C369" s="822" t="s">
        <v>2764</v>
      </c>
      <c r="D369" s="822" t="s">
        <v>2765</v>
      </c>
      <c r="E369" s="822" t="s">
        <v>2766</v>
      </c>
      <c r="F369" s="831"/>
      <c r="G369" s="831"/>
      <c r="H369" s="827">
        <v>0</v>
      </c>
      <c r="I369" s="831">
        <v>2</v>
      </c>
      <c r="J369" s="831">
        <v>186.54</v>
      </c>
      <c r="K369" s="827">
        <v>1</v>
      </c>
      <c r="L369" s="831">
        <v>2</v>
      </c>
      <c r="M369" s="832">
        <v>186.54</v>
      </c>
    </row>
    <row r="370" spans="1:13" ht="14.45" customHeight="1" x14ac:dyDescent="0.2">
      <c r="A370" s="821" t="s">
        <v>3491</v>
      </c>
      <c r="B370" s="822" t="s">
        <v>2763</v>
      </c>
      <c r="C370" s="822" t="s">
        <v>2767</v>
      </c>
      <c r="D370" s="822" t="s">
        <v>2765</v>
      </c>
      <c r="E370" s="822" t="s">
        <v>2768</v>
      </c>
      <c r="F370" s="831"/>
      <c r="G370" s="831"/>
      <c r="H370" s="827">
        <v>0</v>
      </c>
      <c r="I370" s="831">
        <v>2</v>
      </c>
      <c r="J370" s="831">
        <v>62.18</v>
      </c>
      <c r="K370" s="827">
        <v>1</v>
      </c>
      <c r="L370" s="831">
        <v>2</v>
      </c>
      <c r="M370" s="832">
        <v>62.18</v>
      </c>
    </row>
    <row r="371" spans="1:13" ht="14.45" customHeight="1" x14ac:dyDescent="0.2">
      <c r="A371" s="821" t="s">
        <v>3491</v>
      </c>
      <c r="B371" s="822" t="s">
        <v>2770</v>
      </c>
      <c r="C371" s="822" t="s">
        <v>2771</v>
      </c>
      <c r="D371" s="822" t="s">
        <v>1423</v>
      </c>
      <c r="E371" s="822" t="s">
        <v>778</v>
      </c>
      <c r="F371" s="831"/>
      <c r="G371" s="831"/>
      <c r="H371" s="827">
        <v>0</v>
      </c>
      <c r="I371" s="831">
        <v>1</v>
      </c>
      <c r="J371" s="831">
        <v>34.47</v>
      </c>
      <c r="K371" s="827">
        <v>1</v>
      </c>
      <c r="L371" s="831">
        <v>1</v>
      </c>
      <c r="M371" s="832">
        <v>34.47</v>
      </c>
    </row>
    <row r="372" spans="1:13" ht="14.45" customHeight="1" x14ac:dyDescent="0.2">
      <c r="A372" s="821" t="s">
        <v>3491</v>
      </c>
      <c r="B372" s="822" t="s">
        <v>2770</v>
      </c>
      <c r="C372" s="822" t="s">
        <v>2772</v>
      </c>
      <c r="D372" s="822" t="s">
        <v>1423</v>
      </c>
      <c r="E372" s="822" t="s">
        <v>2773</v>
      </c>
      <c r="F372" s="831"/>
      <c r="G372" s="831"/>
      <c r="H372" s="827">
        <v>0</v>
      </c>
      <c r="I372" s="831">
        <v>3</v>
      </c>
      <c r="J372" s="831">
        <v>310.20000000000005</v>
      </c>
      <c r="K372" s="827">
        <v>1</v>
      </c>
      <c r="L372" s="831">
        <v>3</v>
      </c>
      <c r="M372" s="832">
        <v>310.20000000000005</v>
      </c>
    </row>
    <row r="373" spans="1:13" ht="14.45" customHeight="1" x14ac:dyDescent="0.2">
      <c r="A373" s="821" t="s">
        <v>3491</v>
      </c>
      <c r="B373" s="822" t="s">
        <v>2774</v>
      </c>
      <c r="C373" s="822" t="s">
        <v>2780</v>
      </c>
      <c r="D373" s="822" t="s">
        <v>2776</v>
      </c>
      <c r="E373" s="822" t="s">
        <v>2781</v>
      </c>
      <c r="F373" s="831"/>
      <c r="G373" s="831"/>
      <c r="H373" s="827">
        <v>0</v>
      </c>
      <c r="I373" s="831">
        <v>2</v>
      </c>
      <c r="J373" s="831">
        <v>68.94</v>
      </c>
      <c r="K373" s="827">
        <v>1</v>
      </c>
      <c r="L373" s="831">
        <v>2</v>
      </c>
      <c r="M373" s="832">
        <v>68.94</v>
      </c>
    </row>
    <row r="374" spans="1:13" ht="14.45" customHeight="1" x14ac:dyDescent="0.2">
      <c r="A374" s="821" t="s">
        <v>3491</v>
      </c>
      <c r="B374" s="822" t="s">
        <v>6162</v>
      </c>
      <c r="C374" s="822" t="s">
        <v>4926</v>
      </c>
      <c r="D374" s="822" t="s">
        <v>1469</v>
      </c>
      <c r="E374" s="822" t="s">
        <v>1470</v>
      </c>
      <c r="F374" s="831"/>
      <c r="G374" s="831"/>
      <c r="H374" s="827">
        <v>0</v>
      </c>
      <c r="I374" s="831">
        <v>1</v>
      </c>
      <c r="J374" s="831">
        <v>91.9</v>
      </c>
      <c r="K374" s="827">
        <v>1</v>
      </c>
      <c r="L374" s="831">
        <v>1</v>
      </c>
      <c r="M374" s="832">
        <v>91.9</v>
      </c>
    </row>
    <row r="375" spans="1:13" ht="14.45" customHeight="1" x14ac:dyDescent="0.2">
      <c r="A375" s="821" t="s">
        <v>3491</v>
      </c>
      <c r="B375" s="822" t="s">
        <v>2840</v>
      </c>
      <c r="C375" s="822" t="s">
        <v>2841</v>
      </c>
      <c r="D375" s="822" t="s">
        <v>2842</v>
      </c>
      <c r="E375" s="822" t="s">
        <v>2843</v>
      </c>
      <c r="F375" s="831"/>
      <c r="G375" s="831"/>
      <c r="H375" s="827">
        <v>0</v>
      </c>
      <c r="I375" s="831">
        <v>3</v>
      </c>
      <c r="J375" s="831">
        <v>65.760000000000005</v>
      </c>
      <c r="K375" s="827">
        <v>1</v>
      </c>
      <c r="L375" s="831">
        <v>3</v>
      </c>
      <c r="M375" s="832">
        <v>65.760000000000005</v>
      </c>
    </row>
    <row r="376" spans="1:13" ht="14.45" customHeight="1" x14ac:dyDescent="0.2">
      <c r="A376" s="821" t="s">
        <v>3491</v>
      </c>
      <c r="B376" s="822" t="s">
        <v>2840</v>
      </c>
      <c r="C376" s="822" t="s">
        <v>4007</v>
      </c>
      <c r="D376" s="822" t="s">
        <v>4008</v>
      </c>
      <c r="E376" s="822" t="s">
        <v>4009</v>
      </c>
      <c r="F376" s="831"/>
      <c r="G376" s="831"/>
      <c r="H376" s="827">
        <v>0</v>
      </c>
      <c r="I376" s="831">
        <v>1</v>
      </c>
      <c r="J376" s="831">
        <v>28.39</v>
      </c>
      <c r="K376" s="827">
        <v>1</v>
      </c>
      <c r="L376" s="831">
        <v>1</v>
      </c>
      <c r="M376" s="832">
        <v>28.39</v>
      </c>
    </row>
    <row r="377" spans="1:13" ht="14.45" customHeight="1" x14ac:dyDescent="0.2">
      <c r="A377" s="821" t="s">
        <v>3491</v>
      </c>
      <c r="B377" s="822" t="s">
        <v>2840</v>
      </c>
      <c r="C377" s="822" t="s">
        <v>4714</v>
      </c>
      <c r="D377" s="822" t="s">
        <v>4008</v>
      </c>
      <c r="E377" s="822" t="s">
        <v>4715</v>
      </c>
      <c r="F377" s="831">
        <v>1</v>
      </c>
      <c r="G377" s="831">
        <v>43.85</v>
      </c>
      <c r="H377" s="827">
        <v>1</v>
      </c>
      <c r="I377" s="831"/>
      <c r="J377" s="831"/>
      <c r="K377" s="827">
        <v>0</v>
      </c>
      <c r="L377" s="831">
        <v>1</v>
      </c>
      <c r="M377" s="832">
        <v>43.85</v>
      </c>
    </row>
    <row r="378" spans="1:13" ht="14.45" customHeight="1" x14ac:dyDescent="0.2">
      <c r="A378" s="821" t="s">
        <v>3491</v>
      </c>
      <c r="B378" s="822" t="s">
        <v>2840</v>
      </c>
      <c r="C378" s="822" t="s">
        <v>4713</v>
      </c>
      <c r="D378" s="822" t="s">
        <v>4008</v>
      </c>
      <c r="E378" s="822" t="s">
        <v>3532</v>
      </c>
      <c r="F378" s="831"/>
      <c r="G378" s="831"/>
      <c r="H378" s="827">
        <v>0</v>
      </c>
      <c r="I378" s="831">
        <v>4</v>
      </c>
      <c r="J378" s="831">
        <v>350.68</v>
      </c>
      <c r="K378" s="827">
        <v>1</v>
      </c>
      <c r="L378" s="831">
        <v>4</v>
      </c>
      <c r="M378" s="832">
        <v>350.68</v>
      </c>
    </row>
    <row r="379" spans="1:13" ht="14.45" customHeight="1" x14ac:dyDescent="0.2">
      <c r="A379" s="821" t="s">
        <v>3491</v>
      </c>
      <c r="B379" s="822" t="s">
        <v>2846</v>
      </c>
      <c r="C379" s="822" t="s">
        <v>5776</v>
      </c>
      <c r="D379" s="822" t="s">
        <v>1925</v>
      </c>
      <c r="E379" s="822" t="s">
        <v>5777</v>
      </c>
      <c r="F379" s="831">
        <v>1</v>
      </c>
      <c r="G379" s="831">
        <v>74.08</v>
      </c>
      <c r="H379" s="827">
        <v>1</v>
      </c>
      <c r="I379" s="831"/>
      <c r="J379" s="831"/>
      <c r="K379" s="827">
        <v>0</v>
      </c>
      <c r="L379" s="831">
        <v>1</v>
      </c>
      <c r="M379" s="832">
        <v>74.08</v>
      </c>
    </row>
    <row r="380" spans="1:13" ht="14.45" customHeight="1" x14ac:dyDescent="0.2">
      <c r="A380" s="821" t="s">
        <v>3491</v>
      </c>
      <c r="B380" s="822" t="s">
        <v>2846</v>
      </c>
      <c r="C380" s="822" t="s">
        <v>3550</v>
      </c>
      <c r="D380" s="822" t="s">
        <v>1925</v>
      </c>
      <c r="E380" s="822" t="s">
        <v>3551</v>
      </c>
      <c r="F380" s="831"/>
      <c r="G380" s="831"/>
      <c r="H380" s="827">
        <v>0</v>
      </c>
      <c r="I380" s="831">
        <v>2</v>
      </c>
      <c r="J380" s="831">
        <v>126.28</v>
      </c>
      <c r="K380" s="827">
        <v>1</v>
      </c>
      <c r="L380" s="831">
        <v>2</v>
      </c>
      <c r="M380" s="832">
        <v>126.28</v>
      </c>
    </row>
    <row r="381" spans="1:13" ht="14.45" customHeight="1" x14ac:dyDescent="0.2">
      <c r="A381" s="821" t="s">
        <v>3491</v>
      </c>
      <c r="B381" s="822" t="s">
        <v>2866</v>
      </c>
      <c r="C381" s="822" t="s">
        <v>2870</v>
      </c>
      <c r="D381" s="822" t="s">
        <v>1722</v>
      </c>
      <c r="E381" s="822" t="s">
        <v>2871</v>
      </c>
      <c r="F381" s="831"/>
      <c r="G381" s="831"/>
      <c r="H381" s="827">
        <v>0</v>
      </c>
      <c r="I381" s="831">
        <v>6</v>
      </c>
      <c r="J381" s="831">
        <v>926.16000000000008</v>
      </c>
      <c r="K381" s="827">
        <v>1</v>
      </c>
      <c r="L381" s="831">
        <v>6</v>
      </c>
      <c r="M381" s="832">
        <v>926.16000000000008</v>
      </c>
    </row>
    <row r="382" spans="1:13" ht="14.45" customHeight="1" x14ac:dyDescent="0.2">
      <c r="A382" s="821" t="s">
        <v>3491</v>
      </c>
      <c r="B382" s="822" t="s">
        <v>2879</v>
      </c>
      <c r="C382" s="822" t="s">
        <v>3248</v>
      </c>
      <c r="D382" s="822" t="s">
        <v>1621</v>
      </c>
      <c r="E382" s="822" t="s">
        <v>2921</v>
      </c>
      <c r="F382" s="831"/>
      <c r="G382" s="831"/>
      <c r="H382" s="827">
        <v>0</v>
      </c>
      <c r="I382" s="831">
        <v>1</v>
      </c>
      <c r="J382" s="831">
        <v>84.21</v>
      </c>
      <c r="K382" s="827">
        <v>1</v>
      </c>
      <c r="L382" s="831">
        <v>1</v>
      </c>
      <c r="M382" s="832">
        <v>84.21</v>
      </c>
    </row>
    <row r="383" spans="1:13" ht="14.45" customHeight="1" x14ac:dyDescent="0.2">
      <c r="A383" s="821" t="s">
        <v>3491</v>
      </c>
      <c r="B383" s="822" t="s">
        <v>2931</v>
      </c>
      <c r="C383" s="822" t="s">
        <v>2937</v>
      </c>
      <c r="D383" s="822" t="s">
        <v>2938</v>
      </c>
      <c r="E383" s="822" t="s">
        <v>2939</v>
      </c>
      <c r="F383" s="831"/>
      <c r="G383" s="831"/>
      <c r="H383" s="827">
        <v>0</v>
      </c>
      <c r="I383" s="831">
        <v>1</v>
      </c>
      <c r="J383" s="831">
        <v>1392.47</v>
      </c>
      <c r="K383" s="827">
        <v>1</v>
      </c>
      <c r="L383" s="831">
        <v>1</v>
      </c>
      <c r="M383" s="832">
        <v>1392.47</v>
      </c>
    </row>
    <row r="384" spans="1:13" ht="14.45" customHeight="1" x14ac:dyDescent="0.2">
      <c r="A384" s="821" t="s">
        <v>3491</v>
      </c>
      <c r="B384" s="822" t="s">
        <v>6153</v>
      </c>
      <c r="C384" s="822" t="s">
        <v>4070</v>
      </c>
      <c r="D384" s="822" t="s">
        <v>4071</v>
      </c>
      <c r="E384" s="822" t="s">
        <v>4072</v>
      </c>
      <c r="F384" s="831"/>
      <c r="G384" s="831"/>
      <c r="H384" s="827">
        <v>0</v>
      </c>
      <c r="I384" s="831">
        <v>3</v>
      </c>
      <c r="J384" s="831">
        <v>12051.06</v>
      </c>
      <c r="K384" s="827">
        <v>1</v>
      </c>
      <c r="L384" s="831">
        <v>3</v>
      </c>
      <c r="M384" s="832">
        <v>12051.06</v>
      </c>
    </row>
    <row r="385" spans="1:13" ht="14.45" customHeight="1" x14ac:dyDescent="0.2">
      <c r="A385" s="821" t="s">
        <v>3491</v>
      </c>
      <c r="B385" s="822" t="s">
        <v>6148</v>
      </c>
      <c r="C385" s="822" t="s">
        <v>3858</v>
      </c>
      <c r="D385" s="822" t="s">
        <v>3859</v>
      </c>
      <c r="E385" s="822" t="s">
        <v>3860</v>
      </c>
      <c r="F385" s="831"/>
      <c r="G385" s="831"/>
      <c r="H385" s="827">
        <v>0</v>
      </c>
      <c r="I385" s="831">
        <v>4</v>
      </c>
      <c r="J385" s="831">
        <v>6604.64</v>
      </c>
      <c r="K385" s="827">
        <v>1</v>
      </c>
      <c r="L385" s="831">
        <v>4</v>
      </c>
      <c r="M385" s="832">
        <v>6604.64</v>
      </c>
    </row>
    <row r="386" spans="1:13" ht="14.45" customHeight="1" x14ac:dyDescent="0.2">
      <c r="A386" s="821" t="s">
        <v>3491</v>
      </c>
      <c r="B386" s="822" t="s">
        <v>6149</v>
      </c>
      <c r="C386" s="822" t="s">
        <v>4061</v>
      </c>
      <c r="D386" s="822" t="s">
        <v>4062</v>
      </c>
      <c r="E386" s="822" t="s">
        <v>768</v>
      </c>
      <c r="F386" s="831"/>
      <c r="G386" s="831"/>
      <c r="H386" s="827">
        <v>0</v>
      </c>
      <c r="I386" s="831">
        <v>74</v>
      </c>
      <c r="J386" s="831">
        <v>37170.94000000001</v>
      </c>
      <c r="K386" s="827">
        <v>1</v>
      </c>
      <c r="L386" s="831">
        <v>74</v>
      </c>
      <c r="M386" s="832">
        <v>37170.94000000001</v>
      </c>
    </row>
    <row r="387" spans="1:13" ht="14.45" customHeight="1" x14ac:dyDescent="0.2">
      <c r="A387" s="821" t="s">
        <v>3491</v>
      </c>
      <c r="B387" s="822" t="s">
        <v>6150</v>
      </c>
      <c r="C387" s="822" t="s">
        <v>4387</v>
      </c>
      <c r="D387" s="822" t="s">
        <v>4388</v>
      </c>
      <c r="E387" s="822" t="s">
        <v>4389</v>
      </c>
      <c r="F387" s="831">
        <v>3</v>
      </c>
      <c r="G387" s="831">
        <v>657.75</v>
      </c>
      <c r="H387" s="827">
        <v>1</v>
      </c>
      <c r="I387" s="831"/>
      <c r="J387" s="831"/>
      <c r="K387" s="827">
        <v>0</v>
      </c>
      <c r="L387" s="831">
        <v>3</v>
      </c>
      <c r="M387" s="832">
        <v>657.75</v>
      </c>
    </row>
    <row r="388" spans="1:13" ht="14.45" customHeight="1" x14ac:dyDescent="0.2">
      <c r="A388" s="821" t="s">
        <v>3491</v>
      </c>
      <c r="B388" s="822" t="s">
        <v>6150</v>
      </c>
      <c r="C388" s="822" t="s">
        <v>3920</v>
      </c>
      <c r="D388" s="822" t="s">
        <v>3921</v>
      </c>
      <c r="E388" s="822" t="s">
        <v>776</v>
      </c>
      <c r="F388" s="831"/>
      <c r="G388" s="831"/>
      <c r="H388" s="827">
        <v>0</v>
      </c>
      <c r="I388" s="831">
        <v>325</v>
      </c>
      <c r="J388" s="831">
        <v>71256.25</v>
      </c>
      <c r="K388" s="827">
        <v>1</v>
      </c>
      <c r="L388" s="831">
        <v>325</v>
      </c>
      <c r="M388" s="832">
        <v>71256.25</v>
      </c>
    </row>
    <row r="389" spans="1:13" ht="14.45" customHeight="1" x14ac:dyDescent="0.2">
      <c r="A389" s="821" t="s">
        <v>3491</v>
      </c>
      <c r="B389" s="822" t="s">
        <v>2997</v>
      </c>
      <c r="C389" s="822" t="s">
        <v>2999</v>
      </c>
      <c r="D389" s="822" t="s">
        <v>701</v>
      </c>
      <c r="E389" s="822" t="s">
        <v>702</v>
      </c>
      <c r="F389" s="831"/>
      <c r="G389" s="831"/>
      <c r="H389" s="827">
        <v>0</v>
      </c>
      <c r="I389" s="831">
        <v>1</v>
      </c>
      <c r="J389" s="831">
        <v>72.55</v>
      </c>
      <c r="K389" s="827">
        <v>1</v>
      </c>
      <c r="L389" s="831">
        <v>1</v>
      </c>
      <c r="M389" s="832">
        <v>72.55</v>
      </c>
    </row>
    <row r="390" spans="1:13" ht="14.45" customHeight="1" x14ac:dyDescent="0.2">
      <c r="A390" s="821" t="s">
        <v>3491</v>
      </c>
      <c r="B390" s="822" t="s">
        <v>2997</v>
      </c>
      <c r="C390" s="822" t="s">
        <v>3000</v>
      </c>
      <c r="D390" s="822" t="s">
        <v>701</v>
      </c>
      <c r="E390" s="822" t="s">
        <v>698</v>
      </c>
      <c r="F390" s="831"/>
      <c r="G390" s="831"/>
      <c r="H390" s="827">
        <v>0</v>
      </c>
      <c r="I390" s="831">
        <v>3</v>
      </c>
      <c r="J390" s="831">
        <v>195.84</v>
      </c>
      <c r="K390" s="827">
        <v>1</v>
      </c>
      <c r="L390" s="831">
        <v>3</v>
      </c>
      <c r="M390" s="832">
        <v>195.84</v>
      </c>
    </row>
    <row r="391" spans="1:13" ht="14.45" customHeight="1" x14ac:dyDescent="0.2">
      <c r="A391" s="821" t="s">
        <v>3491</v>
      </c>
      <c r="B391" s="822" t="s">
        <v>2997</v>
      </c>
      <c r="C391" s="822" t="s">
        <v>2998</v>
      </c>
      <c r="D391" s="822" t="s">
        <v>701</v>
      </c>
      <c r="E391" s="822" t="s">
        <v>703</v>
      </c>
      <c r="F391" s="831"/>
      <c r="G391" s="831"/>
      <c r="H391" s="827">
        <v>0</v>
      </c>
      <c r="I391" s="831">
        <v>3</v>
      </c>
      <c r="J391" s="831">
        <v>65.28</v>
      </c>
      <c r="K391" s="827">
        <v>1</v>
      </c>
      <c r="L391" s="831">
        <v>3</v>
      </c>
      <c r="M391" s="832">
        <v>65.28</v>
      </c>
    </row>
    <row r="392" spans="1:13" ht="14.45" customHeight="1" x14ac:dyDescent="0.2">
      <c r="A392" s="821" t="s">
        <v>3491</v>
      </c>
      <c r="B392" s="822" t="s">
        <v>3006</v>
      </c>
      <c r="C392" s="822" t="s">
        <v>3010</v>
      </c>
      <c r="D392" s="822" t="s">
        <v>1373</v>
      </c>
      <c r="E392" s="822" t="s">
        <v>1376</v>
      </c>
      <c r="F392" s="831"/>
      <c r="G392" s="831"/>
      <c r="H392" s="827">
        <v>0</v>
      </c>
      <c r="I392" s="831">
        <v>1</v>
      </c>
      <c r="J392" s="831">
        <v>355.79</v>
      </c>
      <c r="K392" s="827">
        <v>1</v>
      </c>
      <c r="L392" s="831">
        <v>1</v>
      </c>
      <c r="M392" s="832">
        <v>355.79</v>
      </c>
    </row>
    <row r="393" spans="1:13" ht="14.45" customHeight="1" x14ac:dyDescent="0.2">
      <c r="A393" s="821" t="s">
        <v>3491</v>
      </c>
      <c r="B393" s="822" t="s">
        <v>3006</v>
      </c>
      <c r="C393" s="822" t="s">
        <v>3011</v>
      </c>
      <c r="D393" s="822" t="s">
        <v>1373</v>
      </c>
      <c r="E393" s="822" t="s">
        <v>1375</v>
      </c>
      <c r="F393" s="831"/>
      <c r="G393" s="831"/>
      <c r="H393" s="827">
        <v>0</v>
      </c>
      <c r="I393" s="831">
        <v>1</v>
      </c>
      <c r="J393" s="831">
        <v>552.64</v>
      </c>
      <c r="K393" s="827">
        <v>1</v>
      </c>
      <c r="L393" s="831">
        <v>1</v>
      </c>
      <c r="M393" s="832">
        <v>552.64</v>
      </c>
    </row>
    <row r="394" spans="1:13" ht="14.45" customHeight="1" x14ac:dyDescent="0.2">
      <c r="A394" s="821" t="s">
        <v>3491</v>
      </c>
      <c r="B394" s="822" t="s">
        <v>3013</v>
      </c>
      <c r="C394" s="822" t="s">
        <v>3017</v>
      </c>
      <c r="D394" s="822" t="s">
        <v>3018</v>
      </c>
      <c r="E394" s="822" t="s">
        <v>3019</v>
      </c>
      <c r="F394" s="831"/>
      <c r="G394" s="831"/>
      <c r="H394" s="827">
        <v>0</v>
      </c>
      <c r="I394" s="831">
        <v>3</v>
      </c>
      <c r="J394" s="831">
        <v>3902.37</v>
      </c>
      <c r="K394" s="827">
        <v>1</v>
      </c>
      <c r="L394" s="831">
        <v>3</v>
      </c>
      <c r="M394" s="832">
        <v>3902.37</v>
      </c>
    </row>
    <row r="395" spans="1:13" ht="14.45" customHeight="1" x14ac:dyDescent="0.2">
      <c r="A395" s="821" t="s">
        <v>3491</v>
      </c>
      <c r="B395" s="822" t="s">
        <v>3013</v>
      </c>
      <c r="C395" s="822" t="s">
        <v>3020</v>
      </c>
      <c r="D395" s="822" t="s">
        <v>3018</v>
      </c>
      <c r="E395" s="822" t="s">
        <v>3021</v>
      </c>
      <c r="F395" s="831"/>
      <c r="G395" s="831"/>
      <c r="H395" s="827">
        <v>0</v>
      </c>
      <c r="I395" s="831">
        <v>2</v>
      </c>
      <c r="J395" s="831">
        <v>1951.18</v>
      </c>
      <c r="K395" s="827">
        <v>1</v>
      </c>
      <c r="L395" s="831">
        <v>2</v>
      </c>
      <c r="M395" s="832">
        <v>1951.18</v>
      </c>
    </row>
    <row r="396" spans="1:13" ht="14.45" customHeight="1" x14ac:dyDescent="0.2">
      <c r="A396" s="821" t="s">
        <v>3491</v>
      </c>
      <c r="B396" s="822" t="s">
        <v>3013</v>
      </c>
      <c r="C396" s="822" t="s">
        <v>3022</v>
      </c>
      <c r="D396" s="822" t="s">
        <v>3018</v>
      </c>
      <c r="E396" s="822" t="s">
        <v>3023</v>
      </c>
      <c r="F396" s="831"/>
      <c r="G396" s="831"/>
      <c r="H396" s="827">
        <v>0</v>
      </c>
      <c r="I396" s="831">
        <v>4</v>
      </c>
      <c r="J396" s="831">
        <v>1300.8</v>
      </c>
      <c r="K396" s="827">
        <v>1</v>
      </c>
      <c r="L396" s="831">
        <v>4</v>
      </c>
      <c r="M396" s="832">
        <v>1300.8</v>
      </c>
    </row>
    <row r="397" spans="1:13" ht="14.45" customHeight="1" x14ac:dyDescent="0.2">
      <c r="A397" s="821" t="s">
        <v>3491</v>
      </c>
      <c r="B397" s="822" t="s">
        <v>3013</v>
      </c>
      <c r="C397" s="822" t="s">
        <v>3024</v>
      </c>
      <c r="D397" s="822" t="s">
        <v>3018</v>
      </c>
      <c r="E397" s="822" t="s">
        <v>3025</v>
      </c>
      <c r="F397" s="831"/>
      <c r="G397" s="831"/>
      <c r="H397" s="827">
        <v>0</v>
      </c>
      <c r="I397" s="831">
        <v>5</v>
      </c>
      <c r="J397" s="831">
        <v>3252</v>
      </c>
      <c r="K397" s="827">
        <v>1</v>
      </c>
      <c r="L397" s="831">
        <v>5</v>
      </c>
      <c r="M397" s="832">
        <v>3252</v>
      </c>
    </row>
    <row r="398" spans="1:13" ht="14.45" customHeight="1" x14ac:dyDescent="0.2">
      <c r="A398" s="821" t="s">
        <v>3491</v>
      </c>
      <c r="B398" s="822" t="s">
        <v>3030</v>
      </c>
      <c r="C398" s="822" t="s">
        <v>3032</v>
      </c>
      <c r="D398" s="822" t="s">
        <v>1338</v>
      </c>
      <c r="E398" s="822" t="s">
        <v>1340</v>
      </c>
      <c r="F398" s="831"/>
      <c r="G398" s="831"/>
      <c r="H398" s="827"/>
      <c r="I398" s="831">
        <v>20</v>
      </c>
      <c r="J398" s="831">
        <v>0</v>
      </c>
      <c r="K398" s="827"/>
      <c r="L398" s="831">
        <v>20</v>
      </c>
      <c r="M398" s="832">
        <v>0</v>
      </c>
    </row>
    <row r="399" spans="1:13" ht="14.45" customHeight="1" x14ac:dyDescent="0.2">
      <c r="A399" s="821" t="s">
        <v>3491</v>
      </c>
      <c r="B399" s="822" t="s">
        <v>3052</v>
      </c>
      <c r="C399" s="822" t="s">
        <v>3056</v>
      </c>
      <c r="D399" s="822" t="s">
        <v>3054</v>
      </c>
      <c r="E399" s="822" t="s">
        <v>3057</v>
      </c>
      <c r="F399" s="831"/>
      <c r="G399" s="831"/>
      <c r="H399" s="827">
        <v>0</v>
      </c>
      <c r="I399" s="831">
        <v>2</v>
      </c>
      <c r="J399" s="831">
        <v>339.46</v>
      </c>
      <c r="K399" s="827">
        <v>1</v>
      </c>
      <c r="L399" s="831">
        <v>2</v>
      </c>
      <c r="M399" s="832">
        <v>339.46</v>
      </c>
    </row>
    <row r="400" spans="1:13" ht="14.45" customHeight="1" x14ac:dyDescent="0.2">
      <c r="A400" s="821" t="s">
        <v>3491</v>
      </c>
      <c r="B400" s="822" t="s">
        <v>3052</v>
      </c>
      <c r="C400" s="822" t="s">
        <v>3058</v>
      </c>
      <c r="D400" s="822" t="s">
        <v>3054</v>
      </c>
      <c r="E400" s="822" t="s">
        <v>1952</v>
      </c>
      <c r="F400" s="831"/>
      <c r="G400" s="831"/>
      <c r="H400" s="827">
        <v>0</v>
      </c>
      <c r="I400" s="831">
        <v>9</v>
      </c>
      <c r="J400" s="831">
        <v>3055.23</v>
      </c>
      <c r="K400" s="827">
        <v>1</v>
      </c>
      <c r="L400" s="831">
        <v>9</v>
      </c>
      <c r="M400" s="832">
        <v>3055.23</v>
      </c>
    </row>
    <row r="401" spans="1:13" ht="14.45" customHeight="1" x14ac:dyDescent="0.2">
      <c r="A401" s="821" t="s">
        <v>3491</v>
      </c>
      <c r="B401" s="822" t="s">
        <v>3077</v>
      </c>
      <c r="C401" s="822" t="s">
        <v>3083</v>
      </c>
      <c r="D401" s="822" t="s">
        <v>3079</v>
      </c>
      <c r="E401" s="822" t="s">
        <v>3084</v>
      </c>
      <c r="F401" s="831"/>
      <c r="G401" s="831"/>
      <c r="H401" s="827">
        <v>0</v>
      </c>
      <c r="I401" s="831">
        <v>1</v>
      </c>
      <c r="J401" s="831">
        <v>11.71</v>
      </c>
      <c r="K401" s="827">
        <v>1</v>
      </c>
      <c r="L401" s="831">
        <v>1</v>
      </c>
      <c r="M401" s="832">
        <v>11.71</v>
      </c>
    </row>
    <row r="402" spans="1:13" ht="14.45" customHeight="1" x14ac:dyDescent="0.2">
      <c r="A402" s="821" t="s">
        <v>3491</v>
      </c>
      <c r="B402" s="822" t="s">
        <v>3085</v>
      </c>
      <c r="C402" s="822" t="s">
        <v>3315</v>
      </c>
      <c r="D402" s="822" t="s">
        <v>1635</v>
      </c>
      <c r="E402" s="822" t="s">
        <v>3316</v>
      </c>
      <c r="F402" s="831"/>
      <c r="G402" s="831"/>
      <c r="H402" s="827"/>
      <c r="I402" s="831">
        <v>3</v>
      </c>
      <c r="J402" s="831">
        <v>0</v>
      </c>
      <c r="K402" s="827"/>
      <c r="L402" s="831">
        <v>3</v>
      </c>
      <c r="M402" s="832">
        <v>0</v>
      </c>
    </row>
    <row r="403" spans="1:13" ht="14.45" customHeight="1" x14ac:dyDescent="0.2">
      <c r="A403" s="821" t="s">
        <v>3491</v>
      </c>
      <c r="B403" s="822" t="s">
        <v>3085</v>
      </c>
      <c r="C403" s="822" t="s">
        <v>3086</v>
      </c>
      <c r="D403" s="822" t="s">
        <v>1635</v>
      </c>
      <c r="E403" s="822" t="s">
        <v>3087</v>
      </c>
      <c r="F403" s="831"/>
      <c r="G403" s="831"/>
      <c r="H403" s="827"/>
      <c r="I403" s="831">
        <v>11</v>
      </c>
      <c r="J403" s="831">
        <v>0</v>
      </c>
      <c r="K403" s="827"/>
      <c r="L403" s="831">
        <v>11</v>
      </c>
      <c r="M403" s="832">
        <v>0</v>
      </c>
    </row>
    <row r="404" spans="1:13" ht="14.45" customHeight="1" x14ac:dyDescent="0.2">
      <c r="A404" s="821" t="s">
        <v>3491</v>
      </c>
      <c r="B404" s="822" t="s">
        <v>3088</v>
      </c>
      <c r="C404" s="822" t="s">
        <v>3089</v>
      </c>
      <c r="D404" s="822" t="s">
        <v>1870</v>
      </c>
      <c r="E404" s="822" t="s">
        <v>824</v>
      </c>
      <c r="F404" s="831"/>
      <c r="G404" s="831"/>
      <c r="H404" s="827">
        <v>0</v>
      </c>
      <c r="I404" s="831">
        <v>2</v>
      </c>
      <c r="J404" s="831">
        <v>131.97999999999999</v>
      </c>
      <c r="K404" s="827">
        <v>1</v>
      </c>
      <c r="L404" s="831">
        <v>2</v>
      </c>
      <c r="M404" s="832">
        <v>131.97999999999999</v>
      </c>
    </row>
    <row r="405" spans="1:13" ht="14.45" customHeight="1" x14ac:dyDescent="0.2">
      <c r="A405" s="821" t="s">
        <v>3491</v>
      </c>
      <c r="B405" s="822" t="s">
        <v>3088</v>
      </c>
      <c r="C405" s="822" t="s">
        <v>3733</v>
      </c>
      <c r="D405" s="822" t="s">
        <v>1870</v>
      </c>
      <c r="E405" s="822" t="s">
        <v>3341</v>
      </c>
      <c r="F405" s="831"/>
      <c r="G405" s="831"/>
      <c r="H405" s="827">
        <v>0</v>
      </c>
      <c r="I405" s="831">
        <v>1</v>
      </c>
      <c r="J405" s="831">
        <v>131.97999999999999</v>
      </c>
      <c r="K405" s="827">
        <v>1</v>
      </c>
      <c r="L405" s="831">
        <v>1</v>
      </c>
      <c r="M405" s="832">
        <v>131.97999999999999</v>
      </c>
    </row>
    <row r="406" spans="1:13" ht="14.45" customHeight="1" x14ac:dyDescent="0.2">
      <c r="A406" s="821" t="s">
        <v>3491</v>
      </c>
      <c r="B406" s="822" t="s">
        <v>3104</v>
      </c>
      <c r="C406" s="822" t="s">
        <v>5763</v>
      </c>
      <c r="D406" s="822" t="s">
        <v>5764</v>
      </c>
      <c r="E406" s="822" t="s">
        <v>824</v>
      </c>
      <c r="F406" s="831">
        <v>2</v>
      </c>
      <c r="G406" s="831">
        <v>264</v>
      </c>
      <c r="H406" s="827">
        <v>1</v>
      </c>
      <c r="I406" s="831"/>
      <c r="J406" s="831"/>
      <c r="K406" s="827">
        <v>0</v>
      </c>
      <c r="L406" s="831">
        <v>2</v>
      </c>
      <c r="M406" s="832">
        <v>264</v>
      </c>
    </row>
    <row r="407" spans="1:13" ht="14.45" customHeight="1" x14ac:dyDescent="0.2">
      <c r="A407" s="821" t="s">
        <v>3491</v>
      </c>
      <c r="B407" s="822" t="s">
        <v>3104</v>
      </c>
      <c r="C407" s="822" t="s">
        <v>4326</v>
      </c>
      <c r="D407" s="822" t="s">
        <v>3775</v>
      </c>
      <c r="E407" s="822" t="s">
        <v>824</v>
      </c>
      <c r="F407" s="831">
        <v>1</v>
      </c>
      <c r="G407" s="831">
        <v>132</v>
      </c>
      <c r="H407" s="827">
        <v>1</v>
      </c>
      <c r="I407" s="831"/>
      <c r="J407" s="831"/>
      <c r="K407" s="827">
        <v>0</v>
      </c>
      <c r="L407" s="831">
        <v>1</v>
      </c>
      <c r="M407" s="832">
        <v>132</v>
      </c>
    </row>
    <row r="408" spans="1:13" ht="14.45" customHeight="1" x14ac:dyDescent="0.2">
      <c r="A408" s="821" t="s">
        <v>3491</v>
      </c>
      <c r="B408" s="822" t="s">
        <v>3319</v>
      </c>
      <c r="C408" s="822" t="s">
        <v>4411</v>
      </c>
      <c r="D408" s="822" t="s">
        <v>4412</v>
      </c>
      <c r="E408" s="822" t="s">
        <v>3322</v>
      </c>
      <c r="F408" s="831"/>
      <c r="G408" s="831"/>
      <c r="H408" s="827">
        <v>0</v>
      </c>
      <c r="I408" s="831">
        <v>1</v>
      </c>
      <c r="J408" s="831">
        <v>161.06</v>
      </c>
      <c r="K408" s="827">
        <v>1</v>
      </c>
      <c r="L408" s="831">
        <v>1</v>
      </c>
      <c r="M408" s="832">
        <v>161.06</v>
      </c>
    </row>
    <row r="409" spans="1:13" ht="14.45" customHeight="1" x14ac:dyDescent="0.2">
      <c r="A409" s="821" t="s">
        <v>3491</v>
      </c>
      <c r="B409" s="822" t="s">
        <v>3140</v>
      </c>
      <c r="C409" s="822" t="s">
        <v>3340</v>
      </c>
      <c r="D409" s="822" t="s">
        <v>1629</v>
      </c>
      <c r="E409" s="822" t="s">
        <v>3341</v>
      </c>
      <c r="F409" s="831"/>
      <c r="G409" s="831"/>
      <c r="H409" s="827">
        <v>0</v>
      </c>
      <c r="I409" s="831">
        <v>1</v>
      </c>
      <c r="J409" s="831">
        <v>117.55</v>
      </c>
      <c r="K409" s="827">
        <v>1</v>
      </c>
      <c r="L409" s="831">
        <v>1</v>
      </c>
      <c r="M409" s="832">
        <v>117.55</v>
      </c>
    </row>
    <row r="410" spans="1:13" ht="14.45" customHeight="1" x14ac:dyDescent="0.2">
      <c r="A410" s="821" t="s">
        <v>3491</v>
      </c>
      <c r="B410" s="822" t="s">
        <v>3148</v>
      </c>
      <c r="C410" s="822" t="s">
        <v>3159</v>
      </c>
      <c r="D410" s="822" t="s">
        <v>1679</v>
      </c>
      <c r="E410" s="822" t="s">
        <v>1680</v>
      </c>
      <c r="F410" s="831"/>
      <c r="G410" s="831"/>
      <c r="H410" s="827">
        <v>0</v>
      </c>
      <c r="I410" s="831">
        <v>3</v>
      </c>
      <c r="J410" s="831">
        <v>538.95000000000005</v>
      </c>
      <c r="K410" s="827">
        <v>1</v>
      </c>
      <c r="L410" s="831">
        <v>3</v>
      </c>
      <c r="M410" s="832">
        <v>538.95000000000005</v>
      </c>
    </row>
    <row r="411" spans="1:13" ht="14.45" customHeight="1" x14ac:dyDescent="0.2">
      <c r="A411" s="821" t="s">
        <v>3491</v>
      </c>
      <c r="B411" s="822" t="s">
        <v>3148</v>
      </c>
      <c r="C411" s="822" t="s">
        <v>3158</v>
      </c>
      <c r="D411" s="822" t="s">
        <v>1683</v>
      </c>
      <c r="E411" s="822" t="s">
        <v>1680</v>
      </c>
      <c r="F411" s="831"/>
      <c r="G411" s="831"/>
      <c r="H411" s="827">
        <v>0</v>
      </c>
      <c r="I411" s="831">
        <v>7</v>
      </c>
      <c r="J411" s="831">
        <v>1257.5500000000002</v>
      </c>
      <c r="K411" s="827">
        <v>1</v>
      </c>
      <c r="L411" s="831">
        <v>7</v>
      </c>
      <c r="M411" s="832">
        <v>1257.5500000000002</v>
      </c>
    </row>
    <row r="412" spans="1:13" ht="14.45" customHeight="1" x14ac:dyDescent="0.2">
      <c r="A412" s="821" t="s">
        <v>3491</v>
      </c>
      <c r="B412" s="822" t="s">
        <v>3387</v>
      </c>
      <c r="C412" s="822" t="s">
        <v>4146</v>
      </c>
      <c r="D412" s="822" t="s">
        <v>3389</v>
      </c>
      <c r="E412" s="822" t="s">
        <v>4147</v>
      </c>
      <c r="F412" s="831"/>
      <c r="G412" s="831"/>
      <c r="H412" s="827">
        <v>0</v>
      </c>
      <c r="I412" s="831">
        <v>2</v>
      </c>
      <c r="J412" s="831">
        <v>23954.02</v>
      </c>
      <c r="K412" s="827">
        <v>1</v>
      </c>
      <c r="L412" s="831">
        <v>2</v>
      </c>
      <c r="M412" s="832">
        <v>23954.02</v>
      </c>
    </row>
    <row r="413" spans="1:13" ht="14.45" customHeight="1" x14ac:dyDescent="0.2">
      <c r="A413" s="821" t="s">
        <v>3491</v>
      </c>
      <c r="B413" s="822" t="s">
        <v>2670</v>
      </c>
      <c r="C413" s="822" t="s">
        <v>2671</v>
      </c>
      <c r="D413" s="822" t="s">
        <v>1436</v>
      </c>
      <c r="E413" s="822" t="s">
        <v>2672</v>
      </c>
      <c r="F413" s="831"/>
      <c r="G413" s="831"/>
      <c r="H413" s="827"/>
      <c r="I413" s="831">
        <v>2</v>
      </c>
      <c r="J413" s="831">
        <v>0</v>
      </c>
      <c r="K413" s="827"/>
      <c r="L413" s="831">
        <v>2</v>
      </c>
      <c r="M413" s="832">
        <v>0</v>
      </c>
    </row>
    <row r="414" spans="1:13" ht="14.45" customHeight="1" x14ac:dyDescent="0.2">
      <c r="A414" s="821" t="s">
        <v>3492</v>
      </c>
      <c r="B414" s="822" t="s">
        <v>2840</v>
      </c>
      <c r="C414" s="822" t="s">
        <v>4449</v>
      </c>
      <c r="D414" s="822" t="s">
        <v>4008</v>
      </c>
      <c r="E414" s="822" t="s">
        <v>2843</v>
      </c>
      <c r="F414" s="831">
        <v>3</v>
      </c>
      <c r="G414" s="831">
        <v>65.760000000000005</v>
      </c>
      <c r="H414" s="827">
        <v>1</v>
      </c>
      <c r="I414" s="831"/>
      <c r="J414" s="831"/>
      <c r="K414" s="827">
        <v>0</v>
      </c>
      <c r="L414" s="831">
        <v>3</v>
      </c>
      <c r="M414" s="832">
        <v>65.760000000000005</v>
      </c>
    </row>
    <row r="415" spans="1:13" ht="14.45" customHeight="1" x14ac:dyDescent="0.2">
      <c r="A415" s="821" t="s">
        <v>3492</v>
      </c>
      <c r="B415" s="822" t="s">
        <v>2995</v>
      </c>
      <c r="C415" s="822" t="s">
        <v>2996</v>
      </c>
      <c r="D415" s="822" t="s">
        <v>1118</v>
      </c>
      <c r="E415" s="822" t="s">
        <v>1119</v>
      </c>
      <c r="F415" s="831"/>
      <c r="G415" s="831"/>
      <c r="H415" s="827">
        <v>0</v>
      </c>
      <c r="I415" s="831">
        <v>1</v>
      </c>
      <c r="J415" s="831">
        <v>369.29</v>
      </c>
      <c r="K415" s="827">
        <v>1</v>
      </c>
      <c r="L415" s="831">
        <v>1</v>
      </c>
      <c r="M415" s="832">
        <v>369.29</v>
      </c>
    </row>
    <row r="416" spans="1:13" ht="14.45" customHeight="1" x14ac:dyDescent="0.2">
      <c r="A416" s="821" t="s">
        <v>3492</v>
      </c>
      <c r="B416" s="822" t="s">
        <v>6158</v>
      </c>
      <c r="C416" s="822" t="s">
        <v>6073</v>
      </c>
      <c r="D416" s="822" t="s">
        <v>3897</v>
      </c>
      <c r="E416" s="822" t="s">
        <v>6074</v>
      </c>
      <c r="F416" s="831"/>
      <c r="G416" s="831"/>
      <c r="H416" s="827">
        <v>0</v>
      </c>
      <c r="I416" s="831">
        <v>1</v>
      </c>
      <c r="J416" s="831">
        <v>426.03</v>
      </c>
      <c r="K416" s="827">
        <v>1</v>
      </c>
      <c r="L416" s="831">
        <v>1</v>
      </c>
      <c r="M416" s="832">
        <v>426.03</v>
      </c>
    </row>
    <row r="417" spans="1:13" ht="14.45" customHeight="1" x14ac:dyDescent="0.2">
      <c r="A417" s="821" t="s">
        <v>3492</v>
      </c>
      <c r="B417" s="822" t="s">
        <v>6163</v>
      </c>
      <c r="C417" s="822" t="s">
        <v>6076</v>
      </c>
      <c r="D417" s="822" t="s">
        <v>6077</v>
      </c>
      <c r="E417" s="822" t="s">
        <v>6078</v>
      </c>
      <c r="F417" s="831"/>
      <c r="G417" s="831"/>
      <c r="H417" s="827">
        <v>0</v>
      </c>
      <c r="I417" s="831">
        <v>1</v>
      </c>
      <c r="J417" s="831">
        <v>397.63</v>
      </c>
      <c r="K417" s="827">
        <v>1</v>
      </c>
      <c r="L417" s="831">
        <v>1</v>
      </c>
      <c r="M417" s="832">
        <v>397.63</v>
      </c>
    </row>
    <row r="418" spans="1:13" ht="14.45" customHeight="1" x14ac:dyDescent="0.2">
      <c r="A418" s="821" t="s">
        <v>3492</v>
      </c>
      <c r="B418" s="822" t="s">
        <v>6152</v>
      </c>
      <c r="C418" s="822" t="s">
        <v>4161</v>
      </c>
      <c r="D418" s="822" t="s">
        <v>4157</v>
      </c>
      <c r="E418" s="822" t="s">
        <v>4162</v>
      </c>
      <c r="F418" s="831"/>
      <c r="G418" s="831"/>
      <c r="H418" s="827">
        <v>0</v>
      </c>
      <c r="I418" s="831">
        <v>1</v>
      </c>
      <c r="J418" s="831">
        <v>150.94</v>
      </c>
      <c r="K418" s="827">
        <v>1</v>
      </c>
      <c r="L418" s="831">
        <v>1</v>
      </c>
      <c r="M418" s="832">
        <v>150.94</v>
      </c>
    </row>
    <row r="419" spans="1:13" ht="14.45" customHeight="1" x14ac:dyDescent="0.2">
      <c r="A419" s="821" t="s">
        <v>3493</v>
      </c>
      <c r="B419" s="822" t="s">
        <v>2697</v>
      </c>
      <c r="C419" s="822" t="s">
        <v>4819</v>
      </c>
      <c r="D419" s="822" t="s">
        <v>4818</v>
      </c>
      <c r="E419" s="822" t="s">
        <v>1127</v>
      </c>
      <c r="F419" s="831">
        <v>5</v>
      </c>
      <c r="G419" s="831">
        <v>4618.7</v>
      </c>
      <c r="H419" s="827">
        <v>1</v>
      </c>
      <c r="I419" s="831"/>
      <c r="J419" s="831"/>
      <c r="K419" s="827">
        <v>0</v>
      </c>
      <c r="L419" s="831">
        <v>5</v>
      </c>
      <c r="M419" s="832">
        <v>4618.7</v>
      </c>
    </row>
    <row r="420" spans="1:13" ht="14.45" customHeight="1" x14ac:dyDescent="0.2">
      <c r="A420" s="821" t="s">
        <v>3493</v>
      </c>
      <c r="B420" s="822" t="s">
        <v>2697</v>
      </c>
      <c r="C420" s="822" t="s">
        <v>4317</v>
      </c>
      <c r="D420" s="822" t="s">
        <v>4318</v>
      </c>
      <c r="E420" s="822" t="s">
        <v>4319</v>
      </c>
      <c r="F420" s="831">
        <v>1</v>
      </c>
      <c r="G420" s="831">
        <v>1847.49</v>
      </c>
      <c r="H420" s="827">
        <v>1</v>
      </c>
      <c r="I420" s="831"/>
      <c r="J420" s="831"/>
      <c r="K420" s="827">
        <v>0</v>
      </c>
      <c r="L420" s="831">
        <v>1</v>
      </c>
      <c r="M420" s="832">
        <v>1847.49</v>
      </c>
    </row>
    <row r="421" spans="1:13" ht="14.45" customHeight="1" x14ac:dyDescent="0.2">
      <c r="A421" s="821" t="s">
        <v>3493</v>
      </c>
      <c r="B421" s="822" t="s">
        <v>2697</v>
      </c>
      <c r="C421" s="822" t="s">
        <v>5877</v>
      </c>
      <c r="D421" s="822" t="s">
        <v>4818</v>
      </c>
      <c r="E421" s="822" t="s">
        <v>5878</v>
      </c>
      <c r="F421" s="831">
        <v>1</v>
      </c>
      <c r="G421" s="831">
        <v>3681.61</v>
      </c>
      <c r="H421" s="827">
        <v>1</v>
      </c>
      <c r="I421" s="831"/>
      <c r="J421" s="831"/>
      <c r="K421" s="827">
        <v>0</v>
      </c>
      <c r="L421" s="831">
        <v>1</v>
      </c>
      <c r="M421" s="832">
        <v>3681.61</v>
      </c>
    </row>
    <row r="422" spans="1:13" ht="14.45" customHeight="1" x14ac:dyDescent="0.2">
      <c r="A422" s="821" t="s">
        <v>3493</v>
      </c>
      <c r="B422" s="822" t="s">
        <v>2697</v>
      </c>
      <c r="C422" s="822" t="s">
        <v>5518</v>
      </c>
      <c r="D422" s="822" t="s">
        <v>4818</v>
      </c>
      <c r="E422" s="822" t="s">
        <v>5519</v>
      </c>
      <c r="F422" s="831">
        <v>1</v>
      </c>
      <c r="G422" s="831">
        <v>4618.72</v>
      </c>
      <c r="H422" s="827">
        <v>1</v>
      </c>
      <c r="I422" s="831"/>
      <c r="J422" s="831"/>
      <c r="K422" s="827">
        <v>0</v>
      </c>
      <c r="L422" s="831">
        <v>1</v>
      </c>
      <c r="M422" s="832">
        <v>4618.72</v>
      </c>
    </row>
    <row r="423" spans="1:13" ht="14.45" customHeight="1" x14ac:dyDescent="0.2">
      <c r="A423" s="821" t="s">
        <v>3493</v>
      </c>
      <c r="B423" s="822" t="s">
        <v>3085</v>
      </c>
      <c r="C423" s="822" t="s">
        <v>3315</v>
      </c>
      <c r="D423" s="822" t="s">
        <v>1635</v>
      </c>
      <c r="E423" s="822" t="s">
        <v>3316</v>
      </c>
      <c r="F423" s="831"/>
      <c r="G423" s="831"/>
      <c r="H423" s="827"/>
      <c r="I423" s="831">
        <v>1</v>
      </c>
      <c r="J423" s="831">
        <v>0</v>
      </c>
      <c r="K423" s="827"/>
      <c r="L423" s="831">
        <v>1</v>
      </c>
      <c r="M423" s="832">
        <v>0</v>
      </c>
    </row>
    <row r="424" spans="1:13" ht="14.45" customHeight="1" x14ac:dyDescent="0.2">
      <c r="A424" s="821" t="s">
        <v>3494</v>
      </c>
      <c r="B424" s="822" t="s">
        <v>2645</v>
      </c>
      <c r="C424" s="822" t="s">
        <v>3179</v>
      </c>
      <c r="D424" s="822" t="s">
        <v>841</v>
      </c>
      <c r="E424" s="822" t="s">
        <v>3180</v>
      </c>
      <c r="F424" s="831"/>
      <c r="G424" s="831"/>
      <c r="H424" s="827">
        <v>0</v>
      </c>
      <c r="I424" s="831">
        <v>5</v>
      </c>
      <c r="J424" s="831">
        <v>244.45</v>
      </c>
      <c r="K424" s="827">
        <v>1</v>
      </c>
      <c r="L424" s="831">
        <v>5</v>
      </c>
      <c r="M424" s="832">
        <v>244.45</v>
      </c>
    </row>
    <row r="425" spans="1:13" ht="14.45" customHeight="1" x14ac:dyDescent="0.2">
      <c r="A425" s="821" t="s">
        <v>3494</v>
      </c>
      <c r="B425" s="822" t="s">
        <v>3181</v>
      </c>
      <c r="C425" s="822" t="s">
        <v>3912</v>
      </c>
      <c r="D425" s="822" t="s">
        <v>2022</v>
      </c>
      <c r="E425" s="822" t="s">
        <v>3913</v>
      </c>
      <c r="F425" s="831"/>
      <c r="G425" s="831"/>
      <c r="H425" s="827">
        <v>0</v>
      </c>
      <c r="I425" s="831">
        <v>1</v>
      </c>
      <c r="J425" s="831">
        <v>54.75</v>
      </c>
      <c r="K425" s="827">
        <v>1</v>
      </c>
      <c r="L425" s="831">
        <v>1</v>
      </c>
      <c r="M425" s="832">
        <v>54.75</v>
      </c>
    </row>
    <row r="426" spans="1:13" ht="14.45" customHeight="1" x14ac:dyDescent="0.2">
      <c r="A426" s="821" t="s">
        <v>3494</v>
      </c>
      <c r="B426" s="822" t="s">
        <v>6146</v>
      </c>
      <c r="C426" s="822" t="s">
        <v>3675</v>
      </c>
      <c r="D426" s="822" t="s">
        <v>3676</v>
      </c>
      <c r="E426" s="822" t="s">
        <v>3677</v>
      </c>
      <c r="F426" s="831"/>
      <c r="G426" s="831"/>
      <c r="H426" s="827">
        <v>0</v>
      </c>
      <c r="I426" s="831">
        <v>9</v>
      </c>
      <c r="J426" s="831">
        <v>9819.6299999999992</v>
      </c>
      <c r="K426" s="827">
        <v>1</v>
      </c>
      <c r="L426" s="831">
        <v>9</v>
      </c>
      <c r="M426" s="832">
        <v>9819.6299999999992</v>
      </c>
    </row>
    <row r="427" spans="1:13" ht="14.45" customHeight="1" x14ac:dyDescent="0.2">
      <c r="A427" s="821" t="s">
        <v>3494</v>
      </c>
      <c r="B427" s="822" t="s">
        <v>2662</v>
      </c>
      <c r="C427" s="822" t="s">
        <v>3906</v>
      </c>
      <c r="D427" s="822" t="s">
        <v>1590</v>
      </c>
      <c r="E427" s="822" t="s">
        <v>3907</v>
      </c>
      <c r="F427" s="831"/>
      <c r="G427" s="831"/>
      <c r="H427" s="827">
        <v>0</v>
      </c>
      <c r="I427" s="831">
        <v>3</v>
      </c>
      <c r="J427" s="831">
        <v>2280.66</v>
      </c>
      <c r="K427" s="827">
        <v>1</v>
      </c>
      <c r="L427" s="831">
        <v>3</v>
      </c>
      <c r="M427" s="832">
        <v>2280.66</v>
      </c>
    </row>
    <row r="428" spans="1:13" ht="14.45" customHeight="1" x14ac:dyDescent="0.2">
      <c r="A428" s="821" t="s">
        <v>3494</v>
      </c>
      <c r="B428" s="822" t="s">
        <v>2682</v>
      </c>
      <c r="C428" s="822" t="s">
        <v>2684</v>
      </c>
      <c r="D428" s="822" t="s">
        <v>2685</v>
      </c>
      <c r="E428" s="822" t="s">
        <v>2686</v>
      </c>
      <c r="F428" s="831"/>
      <c r="G428" s="831"/>
      <c r="H428" s="827">
        <v>0</v>
      </c>
      <c r="I428" s="831">
        <v>1</v>
      </c>
      <c r="J428" s="831">
        <v>86.41</v>
      </c>
      <c r="K428" s="827">
        <v>1</v>
      </c>
      <c r="L428" s="831">
        <v>1</v>
      </c>
      <c r="M428" s="832">
        <v>86.41</v>
      </c>
    </row>
    <row r="429" spans="1:13" ht="14.45" customHeight="1" x14ac:dyDescent="0.2">
      <c r="A429" s="821" t="s">
        <v>3494</v>
      </c>
      <c r="B429" s="822" t="s">
        <v>2700</v>
      </c>
      <c r="C429" s="822" t="s">
        <v>2703</v>
      </c>
      <c r="D429" s="822" t="s">
        <v>1021</v>
      </c>
      <c r="E429" s="822" t="s">
        <v>2704</v>
      </c>
      <c r="F429" s="831"/>
      <c r="G429" s="831"/>
      <c r="H429" s="827">
        <v>0</v>
      </c>
      <c r="I429" s="831">
        <v>3</v>
      </c>
      <c r="J429" s="831">
        <v>4156.8599999999997</v>
      </c>
      <c r="K429" s="827">
        <v>1</v>
      </c>
      <c r="L429" s="831">
        <v>3</v>
      </c>
      <c r="M429" s="832">
        <v>4156.8599999999997</v>
      </c>
    </row>
    <row r="430" spans="1:13" ht="14.45" customHeight="1" x14ac:dyDescent="0.2">
      <c r="A430" s="821" t="s">
        <v>3494</v>
      </c>
      <c r="B430" s="822" t="s">
        <v>2700</v>
      </c>
      <c r="C430" s="822" t="s">
        <v>2707</v>
      </c>
      <c r="D430" s="822" t="s">
        <v>1021</v>
      </c>
      <c r="E430" s="822" t="s">
        <v>2708</v>
      </c>
      <c r="F430" s="831"/>
      <c r="G430" s="831"/>
      <c r="H430" s="827">
        <v>0</v>
      </c>
      <c r="I430" s="831">
        <v>3</v>
      </c>
      <c r="J430" s="831">
        <v>6928.08</v>
      </c>
      <c r="K430" s="827">
        <v>1</v>
      </c>
      <c r="L430" s="831">
        <v>3</v>
      </c>
      <c r="M430" s="832">
        <v>6928.08</v>
      </c>
    </row>
    <row r="431" spans="1:13" ht="14.45" customHeight="1" x14ac:dyDescent="0.2">
      <c r="A431" s="821" t="s">
        <v>3494</v>
      </c>
      <c r="B431" s="822" t="s">
        <v>2700</v>
      </c>
      <c r="C431" s="822" t="s">
        <v>2710</v>
      </c>
      <c r="D431" s="822" t="s">
        <v>1016</v>
      </c>
      <c r="E431" s="822" t="s">
        <v>2711</v>
      </c>
      <c r="F431" s="831"/>
      <c r="G431" s="831"/>
      <c r="H431" s="827">
        <v>0</v>
      </c>
      <c r="I431" s="831">
        <v>1</v>
      </c>
      <c r="J431" s="831">
        <v>736.33</v>
      </c>
      <c r="K431" s="827">
        <v>1</v>
      </c>
      <c r="L431" s="831">
        <v>1</v>
      </c>
      <c r="M431" s="832">
        <v>736.33</v>
      </c>
    </row>
    <row r="432" spans="1:13" ht="14.45" customHeight="1" x14ac:dyDescent="0.2">
      <c r="A432" s="821" t="s">
        <v>3494</v>
      </c>
      <c r="B432" s="822" t="s">
        <v>2700</v>
      </c>
      <c r="C432" s="822" t="s">
        <v>2714</v>
      </c>
      <c r="D432" s="822" t="s">
        <v>1016</v>
      </c>
      <c r="E432" s="822" t="s">
        <v>1018</v>
      </c>
      <c r="F432" s="831"/>
      <c r="G432" s="831"/>
      <c r="H432" s="827">
        <v>0</v>
      </c>
      <c r="I432" s="831">
        <v>8</v>
      </c>
      <c r="J432" s="831">
        <v>3584.32</v>
      </c>
      <c r="K432" s="827">
        <v>1</v>
      </c>
      <c r="L432" s="831">
        <v>8</v>
      </c>
      <c r="M432" s="832">
        <v>3584.32</v>
      </c>
    </row>
    <row r="433" spans="1:13" ht="14.45" customHeight="1" x14ac:dyDescent="0.2">
      <c r="A433" s="821" t="s">
        <v>3494</v>
      </c>
      <c r="B433" s="822" t="s">
        <v>2700</v>
      </c>
      <c r="C433" s="822" t="s">
        <v>2705</v>
      </c>
      <c r="D433" s="822" t="s">
        <v>1021</v>
      </c>
      <c r="E433" s="822" t="s">
        <v>2706</v>
      </c>
      <c r="F433" s="831"/>
      <c r="G433" s="831"/>
      <c r="H433" s="827">
        <v>0</v>
      </c>
      <c r="I433" s="831">
        <v>8</v>
      </c>
      <c r="J433" s="831">
        <v>14779.92</v>
      </c>
      <c r="K433" s="827">
        <v>1</v>
      </c>
      <c r="L433" s="831">
        <v>8</v>
      </c>
      <c r="M433" s="832">
        <v>14779.92</v>
      </c>
    </row>
    <row r="434" spans="1:13" ht="14.45" customHeight="1" x14ac:dyDescent="0.2">
      <c r="A434" s="821" t="s">
        <v>3494</v>
      </c>
      <c r="B434" s="822" t="s">
        <v>2700</v>
      </c>
      <c r="C434" s="822" t="s">
        <v>2709</v>
      </c>
      <c r="D434" s="822" t="s">
        <v>1016</v>
      </c>
      <c r="E434" s="822" t="s">
        <v>1017</v>
      </c>
      <c r="F434" s="831"/>
      <c r="G434" s="831"/>
      <c r="H434" s="827">
        <v>0</v>
      </c>
      <c r="I434" s="831">
        <v>3</v>
      </c>
      <c r="J434" s="831">
        <v>2771.2200000000003</v>
      </c>
      <c r="K434" s="827">
        <v>1</v>
      </c>
      <c r="L434" s="831">
        <v>3</v>
      </c>
      <c r="M434" s="832">
        <v>2771.2200000000003</v>
      </c>
    </row>
    <row r="435" spans="1:13" ht="14.45" customHeight="1" x14ac:dyDescent="0.2">
      <c r="A435" s="821" t="s">
        <v>3494</v>
      </c>
      <c r="B435" s="822" t="s">
        <v>2737</v>
      </c>
      <c r="C435" s="822" t="s">
        <v>2738</v>
      </c>
      <c r="D435" s="822" t="s">
        <v>2739</v>
      </c>
      <c r="E435" s="822" t="s">
        <v>2740</v>
      </c>
      <c r="F435" s="831"/>
      <c r="G435" s="831"/>
      <c r="H435" s="827">
        <v>0</v>
      </c>
      <c r="I435" s="831">
        <v>8</v>
      </c>
      <c r="J435" s="831">
        <v>340.08</v>
      </c>
      <c r="K435" s="827">
        <v>1</v>
      </c>
      <c r="L435" s="831">
        <v>8</v>
      </c>
      <c r="M435" s="832">
        <v>340.08</v>
      </c>
    </row>
    <row r="436" spans="1:13" ht="14.45" customHeight="1" x14ac:dyDescent="0.2">
      <c r="A436" s="821" t="s">
        <v>3494</v>
      </c>
      <c r="B436" s="822" t="s">
        <v>2737</v>
      </c>
      <c r="C436" s="822" t="s">
        <v>4342</v>
      </c>
      <c r="D436" s="822" t="s">
        <v>2739</v>
      </c>
      <c r="E436" s="822" t="s">
        <v>4343</v>
      </c>
      <c r="F436" s="831"/>
      <c r="G436" s="831"/>
      <c r="H436" s="827">
        <v>0</v>
      </c>
      <c r="I436" s="831">
        <v>4</v>
      </c>
      <c r="J436" s="831">
        <v>340.08</v>
      </c>
      <c r="K436" s="827">
        <v>1</v>
      </c>
      <c r="L436" s="831">
        <v>4</v>
      </c>
      <c r="M436" s="832">
        <v>340.08</v>
      </c>
    </row>
    <row r="437" spans="1:13" ht="14.45" customHeight="1" x14ac:dyDescent="0.2">
      <c r="A437" s="821" t="s">
        <v>3494</v>
      </c>
      <c r="B437" s="822" t="s">
        <v>2737</v>
      </c>
      <c r="C437" s="822" t="s">
        <v>5289</v>
      </c>
      <c r="D437" s="822" t="s">
        <v>2739</v>
      </c>
      <c r="E437" s="822" t="s">
        <v>5290</v>
      </c>
      <c r="F437" s="831"/>
      <c r="G437" s="831"/>
      <c r="H437" s="827">
        <v>0</v>
      </c>
      <c r="I437" s="831">
        <v>1</v>
      </c>
      <c r="J437" s="831">
        <v>58.97</v>
      </c>
      <c r="K437" s="827">
        <v>1</v>
      </c>
      <c r="L437" s="831">
        <v>1</v>
      </c>
      <c r="M437" s="832">
        <v>58.97</v>
      </c>
    </row>
    <row r="438" spans="1:13" ht="14.45" customHeight="1" x14ac:dyDescent="0.2">
      <c r="A438" s="821" t="s">
        <v>3494</v>
      </c>
      <c r="B438" s="822" t="s">
        <v>2737</v>
      </c>
      <c r="C438" s="822" t="s">
        <v>5291</v>
      </c>
      <c r="D438" s="822" t="s">
        <v>2739</v>
      </c>
      <c r="E438" s="822" t="s">
        <v>5292</v>
      </c>
      <c r="F438" s="831"/>
      <c r="G438" s="831"/>
      <c r="H438" s="827">
        <v>0</v>
      </c>
      <c r="I438" s="831">
        <v>1</v>
      </c>
      <c r="J438" s="831">
        <v>196.56</v>
      </c>
      <c r="K438" s="827">
        <v>1</v>
      </c>
      <c r="L438" s="831">
        <v>1</v>
      </c>
      <c r="M438" s="832">
        <v>196.56</v>
      </c>
    </row>
    <row r="439" spans="1:13" ht="14.45" customHeight="1" x14ac:dyDescent="0.2">
      <c r="A439" s="821" t="s">
        <v>3494</v>
      </c>
      <c r="B439" s="822" t="s">
        <v>2746</v>
      </c>
      <c r="C439" s="822" t="s">
        <v>2753</v>
      </c>
      <c r="D439" s="822" t="s">
        <v>757</v>
      </c>
      <c r="E439" s="822" t="s">
        <v>762</v>
      </c>
      <c r="F439" s="831"/>
      <c r="G439" s="831"/>
      <c r="H439" s="827">
        <v>0</v>
      </c>
      <c r="I439" s="831">
        <v>2</v>
      </c>
      <c r="J439" s="831">
        <v>21.3</v>
      </c>
      <c r="K439" s="827">
        <v>1</v>
      </c>
      <c r="L439" s="831">
        <v>2</v>
      </c>
      <c r="M439" s="832">
        <v>21.3</v>
      </c>
    </row>
    <row r="440" spans="1:13" ht="14.45" customHeight="1" x14ac:dyDescent="0.2">
      <c r="A440" s="821" t="s">
        <v>3494</v>
      </c>
      <c r="B440" s="822" t="s">
        <v>2770</v>
      </c>
      <c r="C440" s="822" t="s">
        <v>2772</v>
      </c>
      <c r="D440" s="822" t="s">
        <v>1423</v>
      </c>
      <c r="E440" s="822" t="s">
        <v>2773</v>
      </c>
      <c r="F440" s="831"/>
      <c r="G440" s="831"/>
      <c r="H440" s="827">
        <v>0</v>
      </c>
      <c r="I440" s="831">
        <v>5</v>
      </c>
      <c r="J440" s="831">
        <v>517</v>
      </c>
      <c r="K440" s="827">
        <v>1</v>
      </c>
      <c r="L440" s="831">
        <v>5</v>
      </c>
      <c r="M440" s="832">
        <v>517</v>
      </c>
    </row>
    <row r="441" spans="1:13" ht="14.45" customHeight="1" x14ac:dyDescent="0.2">
      <c r="A441" s="821" t="s">
        <v>3494</v>
      </c>
      <c r="B441" s="822" t="s">
        <v>2774</v>
      </c>
      <c r="C441" s="822" t="s">
        <v>2778</v>
      </c>
      <c r="D441" s="822" t="s">
        <v>2776</v>
      </c>
      <c r="E441" s="822" t="s">
        <v>2779</v>
      </c>
      <c r="F441" s="831"/>
      <c r="G441" s="831"/>
      <c r="H441" s="827">
        <v>0</v>
      </c>
      <c r="I441" s="831">
        <v>5</v>
      </c>
      <c r="J441" s="831">
        <v>57.4</v>
      </c>
      <c r="K441" s="827">
        <v>1</v>
      </c>
      <c r="L441" s="831">
        <v>5</v>
      </c>
      <c r="M441" s="832">
        <v>57.4</v>
      </c>
    </row>
    <row r="442" spans="1:13" ht="14.45" customHeight="1" x14ac:dyDescent="0.2">
      <c r="A442" s="821" t="s">
        <v>3494</v>
      </c>
      <c r="B442" s="822" t="s">
        <v>2774</v>
      </c>
      <c r="C442" s="822" t="s">
        <v>2780</v>
      </c>
      <c r="D442" s="822" t="s">
        <v>2776</v>
      </c>
      <c r="E442" s="822" t="s">
        <v>2781</v>
      </c>
      <c r="F442" s="831"/>
      <c r="G442" s="831"/>
      <c r="H442" s="827">
        <v>0</v>
      </c>
      <c r="I442" s="831">
        <v>1</v>
      </c>
      <c r="J442" s="831">
        <v>34.47</v>
      </c>
      <c r="K442" s="827">
        <v>1</v>
      </c>
      <c r="L442" s="831">
        <v>1</v>
      </c>
      <c r="M442" s="832">
        <v>34.47</v>
      </c>
    </row>
    <row r="443" spans="1:13" ht="14.45" customHeight="1" x14ac:dyDescent="0.2">
      <c r="A443" s="821" t="s">
        <v>3494</v>
      </c>
      <c r="B443" s="822" t="s">
        <v>6162</v>
      </c>
      <c r="C443" s="822" t="s">
        <v>5334</v>
      </c>
      <c r="D443" s="822" t="s">
        <v>5335</v>
      </c>
      <c r="E443" s="822" t="s">
        <v>3710</v>
      </c>
      <c r="F443" s="831">
        <v>1</v>
      </c>
      <c r="G443" s="831">
        <v>45.95</v>
      </c>
      <c r="H443" s="827">
        <v>1</v>
      </c>
      <c r="I443" s="831"/>
      <c r="J443" s="831"/>
      <c r="K443" s="827">
        <v>0</v>
      </c>
      <c r="L443" s="831">
        <v>1</v>
      </c>
      <c r="M443" s="832">
        <v>45.95</v>
      </c>
    </row>
    <row r="444" spans="1:13" ht="14.45" customHeight="1" x14ac:dyDescent="0.2">
      <c r="A444" s="821" t="s">
        <v>3494</v>
      </c>
      <c r="B444" s="822" t="s">
        <v>2815</v>
      </c>
      <c r="C444" s="822" t="s">
        <v>2821</v>
      </c>
      <c r="D444" s="822" t="s">
        <v>2817</v>
      </c>
      <c r="E444" s="822" t="s">
        <v>2822</v>
      </c>
      <c r="F444" s="831"/>
      <c r="G444" s="831"/>
      <c r="H444" s="827">
        <v>0</v>
      </c>
      <c r="I444" s="831">
        <v>1</v>
      </c>
      <c r="J444" s="831">
        <v>165.41</v>
      </c>
      <c r="K444" s="827">
        <v>1</v>
      </c>
      <c r="L444" s="831">
        <v>1</v>
      </c>
      <c r="M444" s="832">
        <v>165.41</v>
      </c>
    </row>
    <row r="445" spans="1:13" ht="14.45" customHeight="1" x14ac:dyDescent="0.2">
      <c r="A445" s="821" t="s">
        <v>3494</v>
      </c>
      <c r="B445" s="822" t="s">
        <v>2840</v>
      </c>
      <c r="C445" s="822" t="s">
        <v>2841</v>
      </c>
      <c r="D445" s="822" t="s">
        <v>2842</v>
      </c>
      <c r="E445" s="822" t="s">
        <v>2843</v>
      </c>
      <c r="F445" s="831"/>
      <c r="G445" s="831"/>
      <c r="H445" s="827">
        <v>0</v>
      </c>
      <c r="I445" s="831">
        <v>3</v>
      </c>
      <c r="J445" s="831">
        <v>65.760000000000005</v>
      </c>
      <c r="K445" s="827">
        <v>1</v>
      </c>
      <c r="L445" s="831">
        <v>3</v>
      </c>
      <c r="M445" s="832">
        <v>65.760000000000005</v>
      </c>
    </row>
    <row r="446" spans="1:13" ht="14.45" customHeight="1" x14ac:dyDescent="0.2">
      <c r="A446" s="821" t="s">
        <v>3494</v>
      </c>
      <c r="B446" s="822" t="s">
        <v>2840</v>
      </c>
      <c r="C446" s="822" t="s">
        <v>2844</v>
      </c>
      <c r="D446" s="822" t="s">
        <v>2842</v>
      </c>
      <c r="E446" s="822" t="s">
        <v>2845</v>
      </c>
      <c r="F446" s="831"/>
      <c r="G446" s="831"/>
      <c r="H446" s="827">
        <v>0</v>
      </c>
      <c r="I446" s="831">
        <v>5</v>
      </c>
      <c r="J446" s="831">
        <v>438.35</v>
      </c>
      <c r="K446" s="827">
        <v>1</v>
      </c>
      <c r="L446" s="831">
        <v>5</v>
      </c>
      <c r="M446" s="832">
        <v>438.35</v>
      </c>
    </row>
    <row r="447" spans="1:13" ht="14.45" customHeight="1" x14ac:dyDescent="0.2">
      <c r="A447" s="821" t="s">
        <v>3494</v>
      </c>
      <c r="B447" s="822" t="s">
        <v>2840</v>
      </c>
      <c r="C447" s="822" t="s">
        <v>4714</v>
      </c>
      <c r="D447" s="822" t="s">
        <v>4008</v>
      </c>
      <c r="E447" s="822" t="s">
        <v>4715</v>
      </c>
      <c r="F447" s="831">
        <v>2</v>
      </c>
      <c r="G447" s="831">
        <v>87.7</v>
      </c>
      <c r="H447" s="827">
        <v>1</v>
      </c>
      <c r="I447" s="831"/>
      <c r="J447" s="831"/>
      <c r="K447" s="827">
        <v>0</v>
      </c>
      <c r="L447" s="831">
        <v>2</v>
      </c>
      <c r="M447" s="832">
        <v>87.7</v>
      </c>
    </row>
    <row r="448" spans="1:13" ht="14.45" customHeight="1" x14ac:dyDescent="0.2">
      <c r="A448" s="821" t="s">
        <v>3494</v>
      </c>
      <c r="B448" s="822" t="s">
        <v>2846</v>
      </c>
      <c r="C448" s="822" t="s">
        <v>2852</v>
      </c>
      <c r="D448" s="822" t="s">
        <v>2848</v>
      </c>
      <c r="E448" s="822" t="s">
        <v>2853</v>
      </c>
      <c r="F448" s="831"/>
      <c r="G448" s="831"/>
      <c r="H448" s="827">
        <v>0</v>
      </c>
      <c r="I448" s="831">
        <v>2</v>
      </c>
      <c r="J448" s="831">
        <v>168.36</v>
      </c>
      <c r="K448" s="827">
        <v>1</v>
      </c>
      <c r="L448" s="831">
        <v>2</v>
      </c>
      <c r="M448" s="832">
        <v>168.36</v>
      </c>
    </row>
    <row r="449" spans="1:13" ht="14.45" customHeight="1" x14ac:dyDescent="0.2">
      <c r="A449" s="821" t="s">
        <v>3494</v>
      </c>
      <c r="B449" s="822" t="s">
        <v>2846</v>
      </c>
      <c r="C449" s="822" t="s">
        <v>4533</v>
      </c>
      <c r="D449" s="822" t="s">
        <v>1925</v>
      </c>
      <c r="E449" s="822" t="s">
        <v>4534</v>
      </c>
      <c r="F449" s="831"/>
      <c r="G449" s="831"/>
      <c r="H449" s="827">
        <v>0</v>
      </c>
      <c r="I449" s="831">
        <v>1</v>
      </c>
      <c r="J449" s="831">
        <v>105.23</v>
      </c>
      <c r="K449" s="827">
        <v>1</v>
      </c>
      <c r="L449" s="831">
        <v>1</v>
      </c>
      <c r="M449" s="832">
        <v>105.23</v>
      </c>
    </row>
    <row r="450" spans="1:13" ht="14.45" customHeight="1" x14ac:dyDescent="0.2">
      <c r="A450" s="821" t="s">
        <v>3494</v>
      </c>
      <c r="B450" s="822" t="s">
        <v>2846</v>
      </c>
      <c r="C450" s="822" t="s">
        <v>3245</v>
      </c>
      <c r="D450" s="822" t="s">
        <v>1925</v>
      </c>
      <c r="E450" s="822" t="s">
        <v>1926</v>
      </c>
      <c r="F450" s="831"/>
      <c r="G450" s="831"/>
      <c r="H450" s="827">
        <v>0</v>
      </c>
      <c r="I450" s="831">
        <v>1</v>
      </c>
      <c r="J450" s="831">
        <v>84.18</v>
      </c>
      <c r="K450" s="827">
        <v>1</v>
      </c>
      <c r="L450" s="831">
        <v>1</v>
      </c>
      <c r="M450" s="832">
        <v>84.18</v>
      </c>
    </row>
    <row r="451" spans="1:13" ht="14.45" customHeight="1" x14ac:dyDescent="0.2">
      <c r="A451" s="821" t="s">
        <v>3494</v>
      </c>
      <c r="B451" s="822" t="s">
        <v>2846</v>
      </c>
      <c r="C451" s="822" t="s">
        <v>4186</v>
      </c>
      <c r="D451" s="822" t="s">
        <v>1925</v>
      </c>
      <c r="E451" s="822" t="s">
        <v>4187</v>
      </c>
      <c r="F451" s="831"/>
      <c r="G451" s="831"/>
      <c r="H451" s="827">
        <v>0</v>
      </c>
      <c r="I451" s="831">
        <v>2</v>
      </c>
      <c r="J451" s="831">
        <v>252.54</v>
      </c>
      <c r="K451" s="827">
        <v>1</v>
      </c>
      <c r="L451" s="831">
        <v>2</v>
      </c>
      <c r="M451" s="832">
        <v>252.54</v>
      </c>
    </row>
    <row r="452" spans="1:13" ht="14.45" customHeight="1" x14ac:dyDescent="0.2">
      <c r="A452" s="821" t="s">
        <v>3494</v>
      </c>
      <c r="B452" s="822" t="s">
        <v>2846</v>
      </c>
      <c r="C452" s="822" t="s">
        <v>3550</v>
      </c>
      <c r="D452" s="822" t="s">
        <v>1925</v>
      </c>
      <c r="E452" s="822" t="s">
        <v>3551</v>
      </c>
      <c r="F452" s="831"/>
      <c r="G452" s="831"/>
      <c r="H452" s="827">
        <v>0</v>
      </c>
      <c r="I452" s="831">
        <v>3</v>
      </c>
      <c r="J452" s="831">
        <v>189.42000000000002</v>
      </c>
      <c r="K452" s="827">
        <v>1</v>
      </c>
      <c r="L452" s="831">
        <v>3</v>
      </c>
      <c r="M452" s="832">
        <v>189.42000000000002</v>
      </c>
    </row>
    <row r="453" spans="1:13" ht="14.45" customHeight="1" x14ac:dyDescent="0.2">
      <c r="A453" s="821" t="s">
        <v>3494</v>
      </c>
      <c r="B453" s="822" t="s">
        <v>2846</v>
      </c>
      <c r="C453" s="822" t="s">
        <v>2854</v>
      </c>
      <c r="D453" s="822" t="s">
        <v>1925</v>
      </c>
      <c r="E453" s="822" t="s">
        <v>2855</v>
      </c>
      <c r="F453" s="831"/>
      <c r="G453" s="831"/>
      <c r="H453" s="827">
        <v>0</v>
      </c>
      <c r="I453" s="831">
        <v>1</v>
      </c>
      <c r="J453" s="831">
        <v>49.08</v>
      </c>
      <c r="K453" s="827">
        <v>1</v>
      </c>
      <c r="L453" s="831">
        <v>1</v>
      </c>
      <c r="M453" s="832">
        <v>49.08</v>
      </c>
    </row>
    <row r="454" spans="1:13" ht="14.45" customHeight="1" x14ac:dyDescent="0.2">
      <c r="A454" s="821" t="s">
        <v>3494</v>
      </c>
      <c r="B454" s="822" t="s">
        <v>2846</v>
      </c>
      <c r="C454" s="822" t="s">
        <v>5358</v>
      </c>
      <c r="D454" s="822" t="s">
        <v>1925</v>
      </c>
      <c r="E454" s="822" t="s">
        <v>5359</v>
      </c>
      <c r="F454" s="831"/>
      <c r="G454" s="831"/>
      <c r="H454" s="827">
        <v>0</v>
      </c>
      <c r="I454" s="831">
        <v>1</v>
      </c>
      <c r="J454" s="831">
        <v>168.36</v>
      </c>
      <c r="K454" s="827">
        <v>1</v>
      </c>
      <c r="L454" s="831">
        <v>1</v>
      </c>
      <c r="M454" s="832">
        <v>168.36</v>
      </c>
    </row>
    <row r="455" spans="1:13" ht="14.45" customHeight="1" x14ac:dyDescent="0.2">
      <c r="A455" s="821" t="s">
        <v>3494</v>
      </c>
      <c r="B455" s="822" t="s">
        <v>3246</v>
      </c>
      <c r="C455" s="822" t="s">
        <v>3725</v>
      </c>
      <c r="D455" s="822" t="s">
        <v>3726</v>
      </c>
      <c r="E455" s="822" t="s">
        <v>2055</v>
      </c>
      <c r="F455" s="831">
        <v>1</v>
      </c>
      <c r="G455" s="831">
        <v>4002.48</v>
      </c>
      <c r="H455" s="827">
        <v>1</v>
      </c>
      <c r="I455" s="831"/>
      <c r="J455" s="831"/>
      <c r="K455" s="827">
        <v>0</v>
      </c>
      <c r="L455" s="831">
        <v>1</v>
      </c>
      <c r="M455" s="832">
        <v>4002.48</v>
      </c>
    </row>
    <row r="456" spans="1:13" ht="14.45" customHeight="1" x14ac:dyDescent="0.2">
      <c r="A456" s="821" t="s">
        <v>3494</v>
      </c>
      <c r="B456" s="822" t="s">
        <v>2866</v>
      </c>
      <c r="C456" s="822" t="s">
        <v>2870</v>
      </c>
      <c r="D456" s="822" t="s">
        <v>1722</v>
      </c>
      <c r="E456" s="822" t="s">
        <v>2871</v>
      </c>
      <c r="F456" s="831"/>
      <c r="G456" s="831"/>
      <c r="H456" s="827">
        <v>0</v>
      </c>
      <c r="I456" s="831">
        <v>1</v>
      </c>
      <c r="J456" s="831">
        <v>154.36000000000001</v>
      </c>
      <c r="K456" s="827">
        <v>1</v>
      </c>
      <c r="L456" s="831">
        <v>1</v>
      </c>
      <c r="M456" s="832">
        <v>154.36000000000001</v>
      </c>
    </row>
    <row r="457" spans="1:13" ht="14.45" customHeight="1" x14ac:dyDescent="0.2">
      <c r="A457" s="821" t="s">
        <v>3494</v>
      </c>
      <c r="B457" s="822" t="s">
        <v>2949</v>
      </c>
      <c r="C457" s="822" t="s">
        <v>3263</v>
      </c>
      <c r="D457" s="822" t="s">
        <v>1143</v>
      </c>
      <c r="E457" s="822" t="s">
        <v>3264</v>
      </c>
      <c r="F457" s="831"/>
      <c r="G457" s="831"/>
      <c r="H457" s="827">
        <v>0</v>
      </c>
      <c r="I457" s="831">
        <v>2</v>
      </c>
      <c r="J457" s="831">
        <v>1546.9</v>
      </c>
      <c r="K457" s="827">
        <v>1</v>
      </c>
      <c r="L457" s="831">
        <v>2</v>
      </c>
      <c r="M457" s="832">
        <v>1546.9</v>
      </c>
    </row>
    <row r="458" spans="1:13" ht="14.45" customHeight="1" x14ac:dyDescent="0.2">
      <c r="A458" s="821" t="s">
        <v>3494</v>
      </c>
      <c r="B458" s="822" t="s">
        <v>6153</v>
      </c>
      <c r="C458" s="822" t="s">
        <v>4073</v>
      </c>
      <c r="D458" s="822" t="s">
        <v>4071</v>
      </c>
      <c r="E458" s="822" t="s">
        <v>4074</v>
      </c>
      <c r="F458" s="831"/>
      <c r="G458" s="831"/>
      <c r="H458" s="827">
        <v>0</v>
      </c>
      <c r="I458" s="831">
        <v>1</v>
      </c>
      <c r="J458" s="831">
        <v>5623.83</v>
      </c>
      <c r="K458" s="827">
        <v>1</v>
      </c>
      <c r="L458" s="831">
        <v>1</v>
      </c>
      <c r="M458" s="832">
        <v>5623.83</v>
      </c>
    </row>
    <row r="459" spans="1:13" ht="14.45" customHeight="1" x14ac:dyDescent="0.2">
      <c r="A459" s="821" t="s">
        <v>3494</v>
      </c>
      <c r="B459" s="822" t="s">
        <v>6153</v>
      </c>
      <c r="C459" s="822" t="s">
        <v>4075</v>
      </c>
      <c r="D459" s="822" t="s">
        <v>4071</v>
      </c>
      <c r="E459" s="822" t="s">
        <v>4076</v>
      </c>
      <c r="F459" s="831"/>
      <c r="G459" s="831"/>
      <c r="H459" s="827">
        <v>0</v>
      </c>
      <c r="I459" s="831">
        <v>15</v>
      </c>
      <c r="J459" s="831">
        <v>12051</v>
      </c>
      <c r="K459" s="827">
        <v>1</v>
      </c>
      <c r="L459" s="831">
        <v>15</v>
      </c>
      <c r="M459" s="832">
        <v>12051</v>
      </c>
    </row>
    <row r="460" spans="1:13" ht="14.45" customHeight="1" x14ac:dyDescent="0.2">
      <c r="A460" s="821" t="s">
        <v>3494</v>
      </c>
      <c r="B460" s="822" t="s">
        <v>6153</v>
      </c>
      <c r="C460" s="822" t="s">
        <v>4070</v>
      </c>
      <c r="D460" s="822" t="s">
        <v>4071</v>
      </c>
      <c r="E460" s="822" t="s">
        <v>4072</v>
      </c>
      <c r="F460" s="831"/>
      <c r="G460" s="831"/>
      <c r="H460" s="827">
        <v>0</v>
      </c>
      <c r="I460" s="831">
        <v>13</v>
      </c>
      <c r="J460" s="831">
        <v>52221.259999999995</v>
      </c>
      <c r="K460" s="827">
        <v>1</v>
      </c>
      <c r="L460" s="831">
        <v>13</v>
      </c>
      <c r="M460" s="832">
        <v>52221.259999999995</v>
      </c>
    </row>
    <row r="461" spans="1:13" ht="14.45" customHeight="1" x14ac:dyDescent="0.2">
      <c r="A461" s="821" t="s">
        <v>3494</v>
      </c>
      <c r="B461" s="822" t="s">
        <v>6148</v>
      </c>
      <c r="C461" s="822" t="s">
        <v>3858</v>
      </c>
      <c r="D461" s="822" t="s">
        <v>3859</v>
      </c>
      <c r="E461" s="822" t="s">
        <v>3860</v>
      </c>
      <c r="F461" s="831"/>
      <c r="G461" s="831"/>
      <c r="H461" s="827">
        <v>0</v>
      </c>
      <c r="I461" s="831">
        <v>11</v>
      </c>
      <c r="J461" s="831">
        <v>18162.760000000002</v>
      </c>
      <c r="K461" s="827">
        <v>1</v>
      </c>
      <c r="L461" s="831">
        <v>11</v>
      </c>
      <c r="M461" s="832">
        <v>18162.760000000002</v>
      </c>
    </row>
    <row r="462" spans="1:13" ht="14.45" customHeight="1" x14ac:dyDescent="0.2">
      <c r="A462" s="821" t="s">
        <v>3494</v>
      </c>
      <c r="B462" s="822" t="s">
        <v>6148</v>
      </c>
      <c r="C462" s="822" t="s">
        <v>4369</v>
      </c>
      <c r="D462" s="822" t="s">
        <v>4370</v>
      </c>
      <c r="E462" s="822" t="s">
        <v>2332</v>
      </c>
      <c r="F462" s="831">
        <v>3</v>
      </c>
      <c r="G462" s="831">
        <v>4953.4800000000005</v>
      </c>
      <c r="H462" s="827">
        <v>1</v>
      </c>
      <c r="I462" s="831"/>
      <c r="J462" s="831"/>
      <c r="K462" s="827">
        <v>0</v>
      </c>
      <c r="L462" s="831">
        <v>3</v>
      </c>
      <c r="M462" s="832">
        <v>4953.4800000000005</v>
      </c>
    </row>
    <row r="463" spans="1:13" ht="14.45" customHeight="1" x14ac:dyDescent="0.2">
      <c r="A463" s="821" t="s">
        <v>3494</v>
      </c>
      <c r="B463" s="822" t="s">
        <v>6149</v>
      </c>
      <c r="C463" s="822" t="s">
        <v>4061</v>
      </c>
      <c r="D463" s="822" t="s">
        <v>4062</v>
      </c>
      <c r="E463" s="822" t="s">
        <v>768</v>
      </c>
      <c r="F463" s="831"/>
      <c r="G463" s="831"/>
      <c r="H463" s="827">
        <v>0</v>
      </c>
      <c r="I463" s="831">
        <v>113</v>
      </c>
      <c r="J463" s="831">
        <v>56761.03</v>
      </c>
      <c r="K463" s="827">
        <v>1</v>
      </c>
      <c r="L463" s="831">
        <v>113</v>
      </c>
      <c r="M463" s="832">
        <v>56761.03</v>
      </c>
    </row>
    <row r="464" spans="1:13" ht="14.45" customHeight="1" x14ac:dyDescent="0.2">
      <c r="A464" s="821" t="s">
        <v>3494</v>
      </c>
      <c r="B464" s="822" t="s">
        <v>6157</v>
      </c>
      <c r="C464" s="822" t="s">
        <v>5267</v>
      </c>
      <c r="D464" s="822" t="s">
        <v>5268</v>
      </c>
      <c r="E464" s="822" t="s">
        <v>3665</v>
      </c>
      <c r="F464" s="831">
        <v>12</v>
      </c>
      <c r="G464" s="831">
        <v>2455.6799999999998</v>
      </c>
      <c r="H464" s="827">
        <v>1</v>
      </c>
      <c r="I464" s="831"/>
      <c r="J464" s="831"/>
      <c r="K464" s="827">
        <v>0</v>
      </c>
      <c r="L464" s="831">
        <v>12</v>
      </c>
      <c r="M464" s="832">
        <v>2455.6799999999998</v>
      </c>
    </row>
    <row r="465" spans="1:13" ht="14.45" customHeight="1" x14ac:dyDescent="0.2">
      <c r="A465" s="821" t="s">
        <v>3494</v>
      </c>
      <c r="B465" s="822" t="s">
        <v>6150</v>
      </c>
      <c r="C465" s="822" t="s">
        <v>3920</v>
      </c>
      <c r="D465" s="822" t="s">
        <v>3921</v>
      </c>
      <c r="E465" s="822" t="s">
        <v>776</v>
      </c>
      <c r="F465" s="831"/>
      <c r="G465" s="831"/>
      <c r="H465" s="827">
        <v>0</v>
      </c>
      <c r="I465" s="831">
        <v>734</v>
      </c>
      <c r="J465" s="831">
        <v>160929.5</v>
      </c>
      <c r="K465" s="827">
        <v>1</v>
      </c>
      <c r="L465" s="831">
        <v>734</v>
      </c>
      <c r="M465" s="832">
        <v>160929.5</v>
      </c>
    </row>
    <row r="466" spans="1:13" ht="14.45" customHeight="1" x14ac:dyDescent="0.2">
      <c r="A466" s="821" t="s">
        <v>3494</v>
      </c>
      <c r="B466" s="822" t="s">
        <v>6150</v>
      </c>
      <c r="C466" s="822" t="s">
        <v>5306</v>
      </c>
      <c r="D466" s="822" t="s">
        <v>5307</v>
      </c>
      <c r="E466" s="822" t="s">
        <v>776</v>
      </c>
      <c r="F466" s="831">
        <v>1</v>
      </c>
      <c r="G466" s="831">
        <v>219.25</v>
      </c>
      <c r="H466" s="827">
        <v>1</v>
      </c>
      <c r="I466" s="831"/>
      <c r="J466" s="831"/>
      <c r="K466" s="827">
        <v>0</v>
      </c>
      <c r="L466" s="831">
        <v>1</v>
      </c>
      <c r="M466" s="832">
        <v>219.25</v>
      </c>
    </row>
    <row r="467" spans="1:13" ht="14.45" customHeight="1" x14ac:dyDescent="0.2">
      <c r="A467" s="821" t="s">
        <v>3494</v>
      </c>
      <c r="B467" s="822" t="s">
        <v>2997</v>
      </c>
      <c r="C467" s="822" t="s">
        <v>2999</v>
      </c>
      <c r="D467" s="822" t="s">
        <v>701</v>
      </c>
      <c r="E467" s="822" t="s">
        <v>702</v>
      </c>
      <c r="F467" s="831"/>
      <c r="G467" s="831"/>
      <c r="H467" s="827">
        <v>0</v>
      </c>
      <c r="I467" s="831">
        <v>2</v>
      </c>
      <c r="J467" s="831">
        <v>145.1</v>
      </c>
      <c r="K467" s="827">
        <v>1</v>
      </c>
      <c r="L467" s="831">
        <v>2</v>
      </c>
      <c r="M467" s="832">
        <v>145.1</v>
      </c>
    </row>
    <row r="468" spans="1:13" ht="14.45" customHeight="1" x14ac:dyDescent="0.2">
      <c r="A468" s="821" t="s">
        <v>3494</v>
      </c>
      <c r="B468" s="822" t="s">
        <v>2997</v>
      </c>
      <c r="C468" s="822" t="s">
        <v>3000</v>
      </c>
      <c r="D468" s="822" t="s">
        <v>701</v>
      </c>
      <c r="E468" s="822" t="s">
        <v>698</v>
      </c>
      <c r="F468" s="831"/>
      <c r="G468" s="831"/>
      <c r="H468" s="827">
        <v>0</v>
      </c>
      <c r="I468" s="831">
        <v>1</v>
      </c>
      <c r="J468" s="831">
        <v>65.28</v>
      </c>
      <c r="K468" s="827">
        <v>1</v>
      </c>
      <c r="L468" s="831">
        <v>1</v>
      </c>
      <c r="M468" s="832">
        <v>65.28</v>
      </c>
    </row>
    <row r="469" spans="1:13" ht="14.45" customHeight="1" x14ac:dyDescent="0.2">
      <c r="A469" s="821" t="s">
        <v>3494</v>
      </c>
      <c r="B469" s="822" t="s">
        <v>2997</v>
      </c>
      <c r="C469" s="822" t="s">
        <v>2998</v>
      </c>
      <c r="D469" s="822" t="s">
        <v>701</v>
      </c>
      <c r="E469" s="822" t="s">
        <v>703</v>
      </c>
      <c r="F469" s="831"/>
      <c r="G469" s="831"/>
      <c r="H469" s="827">
        <v>0</v>
      </c>
      <c r="I469" s="831">
        <v>2</v>
      </c>
      <c r="J469" s="831">
        <v>43.52</v>
      </c>
      <c r="K469" s="827">
        <v>1</v>
      </c>
      <c r="L469" s="831">
        <v>2</v>
      </c>
      <c r="M469" s="832">
        <v>43.52</v>
      </c>
    </row>
    <row r="470" spans="1:13" ht="14.45" customHeight="1" x14ac:dyDescent="0.2">
      <c r="A470" s="821" t="s">
        <v>3494</v>
      </c>
      <c r="B470" s="822" t="s">
        <v>6158</v>
      </c>
      <c r="C470" s="822" t="s">
        <v>3898</v>
      </c>
      <c r="D470" s="822" t="s">
        <v>3899</v>
      </c>
      <c r="E470" s="822" t="s">
        <v>3101</v>
      </c>
      <c r="F470" s="831"/>
      <c r="G470" s="831"/>
      <c r="H470" s="827">
        <v>0</v>
      </c>
      <c r="I470" s="831">
        <v>7</v>
      </c>
      <c r="J470" s="831">
        <v>10665.199999999999</v>
      </c>
      <c r="K470" s="827">
        <v>1</v>
      </c>
      <c r="L470" s="831">
        <v>7</v>
      </c>
      <c r="M470" s="832">
        <v>10665.199999999999</v>
      </c>
    </row>
    <row r="471" spans="1:13" ht="14.45" customHeight="1" x14ac:dyDescent="0.2">
      <c r="A471" s="821" t="s">
        <v>3494</v>
      </c>
      <c r="B471" s="822" t="s">
        <v>6151</v>
      </c>
      <c r="C471" s="822" t="s">
        <v>4184</v>
      </c>
      <c r="D471" s="822" t="s">
        <v>4182</v>
      </c>
      <c r="E471" s="822" t="s">
        <v>4185</v>
      </c>
      <c r="F471" s="831"/>
      <c r="G471" s="831"/>
      <c r="H471" s="827">
        <v>0</v>
      </c>
      <c r="I471" s="831">
        <v>1</v>
      </c>
      <c r="J471" s="831">
        <v>775.17</v>
      </c>
      <c r="K471" s="827">
        <v>1</v>
      </c>
      <c r="L471" s="831">
        <v>1</v>
      </c>
      <c r="M471" s="832">
        <v>775.17</v>
      </c>
    </row>
    <row r="472" spans="1:13" ht="14.45" customHeight="1" x14ac:dyDescent="0.2">
      <c r="A472" s="821" t="s">
        <v>3494</v>
      </c>
      <c r="B472" s="822" t="s">
        <v>3013</v>
      </c>
      <c r="C472" s="822" t="s">
        <v>4242</v>
      </c>
      <c r="D472" s="822" t="s">
        <v>3018</v>
      </c>
      <c r="E472" s="822" t="s">
        <v>4243</v>
      </c>
      <c r="F472" s="831"/>
      <c r="G472" s="831"/>
      <c r="H472" s="827">
        <v>0</v>
      </c>
      <c r="I472" s="831">
        <v>3</v>
      </c>
      <c r="J472" s="831">
        <v>487.83000000000004</v>
      </c>
      <c r="K472" s="827">
        <v>1</v>
      </c>
      <c r="L472" s="831">
        <v>3</v>
      </c>
      <c r="M472" s="832">
        <v>487.83000000000004</v>
      </c>
    </row>
    <row r="473" spans="1:13" ht="14.45" customHeight="1" x14ac:dyDescent="0.2">
      <c r="A473" s="821" t="s">
        <v>3494</v>
      </c>
      <c r="B473" s="822" t="s">
        <v>3013</v>
      </c>
      <c r="C473" s="822" t="s">
        <v>3786</v>
      </c>
      <c r="D473" s="822" t="s">
        <v>3787</v>
      </c>
      <c r="E473" s="822" t="s">
        <v>3788</v>
      </c>
      <c r="F473" s="831"/>
      <c r="G473" s="831"/>
      <c r="H473" s="827">
        <v>0</v>
      </c>
      <c r="I473" s="831">
        <v>3</v>
      </c>
      <c r="J473" s="831">
        <v>1951.1999999999998</v>
      </c>
      <c r="K473" s="827">
        <v>1</v>
      </c>
      <c r="L473" s="831">
        <v>3</v>
      </c>
      <c r="M473" s="832">
        <v>1951.1999999999998</v>
      </c>
    </row>
    <row r="474" spans="1:13" ht="14.45" customHeight="1" x14ac:dyDescent="0.2">
      <c r="A474" s="821" t="s">
        <v>3494</v>
      </c>
      <c r="B474" s="822" t="s">
        <v>3013</v>
      </c>
      <c r="C474" s="822" t="s">
        <v>3014</v>
      </c>
      <c r="D474" s="822" t="s">
        <v>3015</v>
      </c>
      <c r="E474" s="822" t="s">
        <v>3016</v>
      </c>
      <c r="F474" s="831"/>
      <c r="G474" s="831"/>
      <c r="H474" s="827">
        <v>0</v>
      </c>
      <c r="I474" s="831">
        <v>13</v>
      </c>
      <c r="J474" s="831">
        <v>69187.039999999994</v>
      </c>
      <c r="K474" s="827">
        <v>1</v>
      </c>
      <c r="L474" s="831">
        <v>13</v>
      </c>
      <c r="M474" s="832">
        <v>69187.039999999994</v>
      </c>
    </row>
    <row r="475" spans="1:13" ht="14.45" customHeight="1" x14ac:dyDescent="0.2">
      <c r="A475" s="821" t="s">
        <v>3494</v>
      </c>
      <c r="B475" s="822" t="s">
        <v>3013</v>
      </c>
      <c r="C475" s="822" t="s">
        <v>3789</v>
      </c>
      <c r="D475" s="822" t="s">
        <v>3015</v>
      </c>
      <c r="E475" s="822" t="s">
        <v>3790</v>
      </c>
      <c r="F475" s="831"/>
      <c r="G475" s="831"/>
      <c r="H475" s="827">
        <v>0</v>
      </c>
      <c r="I475" s="831">
        <v>1</v>
      </c>
      <c r="J475" s="831">
        <v>5322.08</v>
      </c>
      <c r="K475" s="827">
        <v>1</v>
      </c>
      <c r="L475" s="831">
        <v>1</v>
      </c>
      <c r="M475" s="832">
        <v>5322.08</v>
      </c>
    </row>
    <row r="476" spans="1:13" ht="14.45" customHeight="1" x14ac:dyDescent="0.2">
      <c r="A476" s="821" t="s">
        <v>3494</v>
      </c>
      <c r="B476" s="822" t="s">
        <v>3013</v>
      </c>
      <c r="C476" s="822" t="s">
        <v>3017</v>
      </c>
      <c r="D476" s="822" t="s">
        <v>3018</v>
      </c>
      <c r="E476" s="822" t="s">
        <v>3019</v>
      </c>
      <c r="F476" s="831"/>
      <c r="G476" s="831"/>
      <c r="H476" s="827">
        <v>0</v>
      </c>
      <c r="I476" s="831">
        <v>16</v>
      </c>
      <c r="J476" s="831">
        <v>20812.64</v>
      </c>
      <c r="K476" s="827">
        <v>1</v>
      </c>
      <c r="L476" s="831">
        <v>16</v>
      </c>
      <c r="M476" s="832">
        <v>20812.64</v>
      </c>
    </row>
    <row r="477" spans="1:13" ht="14.45" customHeight="1" x14ac:dyDescent="0.2">
      <c r="A477" s="821" t="s">
        <v>3494</v>
      </c>
      <c r="B477" s="822" t="s">
        <v>3013</v>
      </c>
      <c r="C477" s="822" t="s">
        <v>3022</v>
      </c>
      <c r="D477" s="822" t="s">
        <v>3018</v>
      </c>
      <c r="E477" s="822" t="s">
        <v>3023</v>
      </c>
      <c r="F477" s="831"/>
      <c r="G477" s="831"/>
      <c r="H477" s="827">
        <v>0</v>
      </c>
      <c r="I477" s="831">
        <v>13</v>
      </c>
      <c r="J477" s="831">
        <v>4227.6000000000004</v>
      </c>
      <c r="K477" s="827">
        <v>1</v>
      </c>
      <c r="L477" s="831">
        <v>13</v>
      </c>
      <c r="M477" s="832">
        <v>4227.6000000000004</v>
      </c>
    </row>
    <row r="478" spans="1:13" ht="14.45" customHeight="1" x14ac:dyDescent="0.2">
      <c r="A478" s="821" t="s">
        <v>3494</v>
      </c>
      <c r="B478" s="822" t="s">
        <v>3013</v>
      </c>
      <c r="C478" s="822" t="s">
        <v>3024</v>
      </c>
      <c r="D478" s="822" t="s">
        <v>3018</v>
      </c>
      <c r="E478" s="822" t="s">
        <v>3025</v>
      </c>
      <c r="F478" s="831"/>
      <c r="G478" s="831"/>
      <c r="H478" s="827">
        <v>0</v>
      </c>
      <c r="I478" s="831">
        <v>20</v>
      </c>
      <c r="J478" s="831">
        <v>13008</v>
      </c>
      <c r="K478" s="827">
        <v>1</v>
      </c>
      <c r="L478" s="831">
        <v>20</v>
      </c>
      <c r="M478" s="832">
        <v>13008</v>
      </c>
    </row>
    <row r="479" spans="1:13" ht="14.45" customHeight="1" x14ac:dyDescent="0.2">
      <c r="A479" s="821" t="s">
        <v>3494</v>
      </c>
      <c r="B479" s="822" t="s">
        <v>3013</v>
      </c>
      <c r="C479" s="822" t="s">
        <v>5159</v>
      </c>
      <c r="D479" s="822" t="s">
        <v>3015</v>
      </c>
      <c r="E479" s="822" t="s">
        <v>5160</v>
      </c>
      <c r="F479" s="831"/>
      <c r="G479" s="831"/>
      <c r="H479" s="827">
        <v>0</v>
      </c>
      <c r="I479" s="831">
        <v>8</v>
      </c>
      <c r="J479" s="831">
        <v>42576.639999999999</v>
      </c>
      <c r="K479" s="827">
        <v>1</v>
      </c>
      <c r="L479" s="831">
        <v>8</v>
      </c>
      <c r="M479" s="832">
        <v>42576.639999999999</v>
      </c>
    </row>
    <row r="480" spans="1:13" ht="14.45" customHeight="1" x14ac:dyDescent="0.2">
      <c r="A480" s="821" t="s">
        <v>3494</v>
      </c>
      <c r="B480" s="822" t="s">
        <v>3013</v>
      </c>
      <c r="C480" s="822" t="s">
        <v>3541</v>
      </c>
      <c r="D480" s="822" t="s">
        <v>3542</v>
      </c>
      <c r="E480" s="822" t="s">
        <v>3543</v>
      </c>
      <c r="F480" s="831"/>
      <c r="G480" s="831"/>
      <c r="H480" s="827">
        <v>0</v>
      </c>
      <c r="I480" s="831">
        <v>9</v>
      </c>
      <c r="J480" s="831">
        <v>2926.8</v>
      </c>
      <c r="K480" s="827">
        <v>1</v>
      </c>
      <c r="L480" s="831">
        <v>9</v>
      </c>
      <c r="M480" s="832">
        <v>2926.8</v>
      </c>
    </row>
    <row r="481" spans="1:13" ht="14.45" customHeight="1" x14ac:dyDescent="0.2">
      <c r="A481" s="821" t="s">
        <v>3494</v>
      </c>
      <c r="B481" s="822" t="s">
        <v>3013</v>
      </c>
      <c r="C481" s="822" t="s">
        <v>3796</v>
      </c>
      <c r="D481" s="822" t="s">
        <v>3015</v>
      </c>
      <c r="E481" s="822" t="s">
        <v>3797</v>
      </c>
      <c r="F481" s="831"/>
      <c r="G481" s="831"/>
      <c r="H481" s="827">
        <v>0</v>
      </c>
      <c r="I481" s="831">
        <v>3</v>
      </c>
      <c r="J481" s="831">
        <v>15966.24</v>
      </c>
      <c r="K481" s="827">
        <v>1</v>
      </c>
      <c r="L481" s="831">
        <v>3</v>
      </c>
      <c r="M481" s="832">
        <v>15966.24</v>
      </c>
    </row>
    <row r="482" spans="1:13" ht="14.45" customHeight="1" x14ac:dyDescent="0.2">
      <c r="A482" s="821" t="s">
        <v>3494</v>
      </c>
      <c r="B482" s="822" t="s">
        <v>3013</v>
      </c>
      <c r="C482" s="822" t="s">
        <v>3791</v>
      </c>
      <c r="D482" s="822" t="s">
        <v>3542</v>
      </c>
      <c r="E482" s="822" t="s">
        <v>3788</v>
      </c>
      <c r="F482" s="831"/>
      <c r="G482" s="831"/>
      <c r="H482" s="827">
        <v>0</v>
      </c>
      <c r="I482" s="831">
        <v>5</v>
      </c>
      <c r="J482" s="831">
        <v>3252</v>
      </c>
      <c r="K482" s="827">
        <v>1</v>
      </c>
      <c r="L482" s="831">
        <v>5</v>
      </c>
      <c r="M482" s="832">
        <v>3252</v>
      </c>
    </row>
    <row r="483" spans="1:13" ht="14.45" customHeight="1" x14ac:dyDescent="0.2">
      <c r="A483" s="821" t="s">
        <v>3494</v>
      </c>
      <c r="B483" s="822" t="s">
        <v>3026</v>
      </c>
      <c r="C483" s="822" t="s">
        <v>5269</v>
      </c>
      <c r="D483" s="822" t="s">
        <v>3028</v>
      </c>
      <c r="E483" s="822" t="s">
        <v>5270</v>
      </c>
      <c r="F483" s="831"/>
      <c r="G483" s="831"/>
      <c r="H483" s="827">
        <v>0</v>
      </c>
      <c r="I483" s="831">
        <v>6</v>
      </c>
      <c r="J483" s="831">
        <v>6070.38</v>
      </c>
      <c r="K483" s="827">
        <v>1</v>
      </c>
      <c r="L483" s="831">
        <v>6</v>
      </c>
      <c r="M483" s="832">
        <v>6070.38</v>
      </c>
    </row>
    <row r="484" spans="1:13" ht="14.45" customHeight="1" x14ac:dyDescent="0.2">
      <c r="A484" s="821" t="s">
        <v>3494</v>
      </c>
      <c r="B484" s="822" t="s">
        <v>3030</v>
      </c>
      <c r="C484" s="822" t="s">
        <v>3032</v>
      </c>
      <c r="D484" s="822" t="s">
        <v>1338</v>
      </c>
      <c r="E484" s="822" t="s">
        <v>1340</v>
      </c>
      <c r="F484" s="831"/>
      <c r="G484" s="831"/>
      <c r="H484" s="827"/>
      <c r="I484" s="831">
        <v>28</v>
      </c>
      <c r="J484" s="831">
        <v>0</v>
      </c>
      <c r="K484" s="827"/>
      <c r="L484" s="831">
        <v>28</v>
      </c>
      <c r="M484" s="832">
        <v>0</v>
      </c>
    </row>
    <row r="485" spans="1:13" ht="14.45" customHeight="1" x14ac:dyDescent="0.2">
      <c r="A485" s="821" t="s">
        <v>3494</v>
      </c>
      <c r="B485" s="822" t="s">
        <v>3052</v>
      </c>
      <c r="C485" s="822" t="s">
        <v>5293</v>
      </c>
      <c r="D485" s="822" t="s">
        <v>3054</v>
      </c>
      <c r="E485" s="822" t="s">
        <v>5294</v>
      </c>
      <c r="F485" s="831"/>
      <c r="G485" s="831"/>
      <c r="H485" s="827">
        <v>0</v>
      </c>
      <c r="I485" s="831">
        <v>7</v>
      </c>
      <c r="J485" s="831">
        <v>2376.29</v>
      </c>
      <c r="K485" s="827">
        <v>1</v>
      </c>
      <c r="L485" s="831">
        <v>7</v>
      </c>
      <c r="M485" s="832">
        <v>2376.29</v>
      </c>
    </row>
    <row r="486" spans="1:13" ht="14.45" customHeight="1" x14ac:dyDescent="0.2">
      <c r="A486" s="821" t="s">
        <v>3494</v>
      </c>
      <c r="B486" s="822" t="s">
        <v>3052</v>
      </c>
      <c r="C486" s="822" t="s">
        <v>3053</v>
      </c>
      <c r="D486" s="822" t="s">
        <v>3054</v>
      </c>
      <c r="E486" s="822" t="s">
        <v>3055</v>
      </c>
      <c r="F486" s="831"/>
      <c r="G486" s="831"/>
      <c r="H486" s="827">
        <v>0</v>
      </c>
      <c r="I486" s="831">
        <v>13</v>
      </c>
      <c r="J486" s="831">
        <v>1471.08</v>
      </c>
      <c r="K486" s="827">
        <v>1</v>
      </c>
      <c r="L486" s="831">
        <v>13</v>
      </c>
      <c r="M486" s="832">
        <v>1471.08</v>
      </c>
    </row>
    <row r="487" spans="1:13" ht="14.45" customHeight="1" x14ac:dyDescent="0.2">
      <c r="A487" s="821" t="s">
        <v>3494</v>
      </c>
      <c r="B487" s="822" t="s">
        <v>3052</v>
      </c>
      <c r="C487" s="822" t="s">
        <v>3056</v>
      </c>
      <c r="D487" s="822" t="s">
        <v>3054</v>
      </c>
      <c r="E487" s="822" t="s">
        <v>3057</v>
      </c>
      <c r="F487" s="831"/>
      <c r="G487" s="831"/>
      <c r="H487" s="827">
        <v>0</v>
      </c>
      <c r="I487" s="831">
        <v>1</v>
      </c>
      <c r="J487" s="831">
        <v>169.73</v>
      </c>
      <c r="K487" s="827">
        <v>1</v>
      </c>
      <c r="L487" s="831">
        <v>1</v>
      </c>
      <c r="M487" s="832">
        <v>169.73</v>
      </c>
    </row>
    <row r="488" spans="1:13" ht="14.45" customHeight="1" x14ac:dyDescent="0.2">
      <c r="A488" s="821" t="s">
        <v>3494</v>
      </c>
      <c r="B488" s="822" t="s">
        <v>3052</v>
      </c>
      <c r="C488" s="822" t="s">
        <v>3058</v>
      </c>
      <c r="D488" s="822" t="s">
        <v>3054</v>
      </c>
      <c r="E488" s="822" t="s">
        <v>1952</v>
      </c>
      <c r="F488" s="831"/>
      <c r="G488" s="831"/>
      <c r="H488" s="827">
        <v>0</v>
      </c>
      <c r="I488" s="831">
        <v>36</v>
      </c>
      <c r="J488" s="831">
        <v>12220.920000000002</v>
      </c>
      <c r="K488" s="827">
        <v>1</v>
      </c>
      <c r="L488" s="831">
        <v>36</v>
      </c>
      <c r="M488" s="832">
        <v>12220.920000000002</v>
      </c>
    </row>
    <row r="489" spans="1:13" ht="14.45" customHeight="1" x14ac:dyDescent="0.2">
      <c r="A489" s="821" t="s">
        <v>3494</v>
      </c>
      <c r="B489" s="822" t="s">
        <v>3065</v>
      </c>
      <c r="C489" s="822" t="s">
        <v>3300</v>
      </c>
      <c r="D489" s="822" t="s">
        <v>1416</v>
      </c>
      <c r="E489" s="822" t="s">
        <v>2121</v>
      </c>
      <c r="F489" s="831">
        <v>3</v>
      </c>
      <c r="G489" s="831">
        <v>3859.8599999999997</v>
      </c>
      <c r="H489" s="827">
        <v>1</v>
      </c>
      <c r="I489" s="831"/>
      <c r="J489" s="831"/>
      <c r="K489" s="827">
        <v>0</v>
      </c>
      <c r="L489" s="831">
        <v>3</v>
      </c>
      <c r="M489" s="832">
        <v>3859.8599999999997</v>
      </c>
    </row>
    <row r="490" spans="1:13" ht="14.45" customHeight="1" x14ac:dyDescent="0.2">
      <c r="A490" s="821" t="s">
        <v>3494</v>
      </c>
      <c r="B490" s="822" t="s">
        <v>3077</v>
      </c>
      <c r="C490" s="822" t="s">
        <v>3081</v>
      </c>
      <c r="D490" s="822" t="s">
        <v>3079</v>
      </c>
      <c r="E490" s="822" t="s">
        <v>3082</v>
      </c>
      <c r="F490" s="831"/>
      <c r="G490" s="831"/>
      <c r="H490" s="827">
        <v>0</v>
      </c>
      <c r="I490" s="831">
        <v>3</v>
      </c>
      <c r="J490" s="831">
        <v>140.43</v>
      </c>
      <c r="K490" s="827">
        <v>1</v>
      </c>
      <c r="L490" s="831">
        <v>3</v>
      </c>
      <c r="M490" s="832">
        <v>140.43</v>
      </c>
    </row>
    <row r="491" spans="1:13" ht="14.45" customHeight="1" x14ac:dyDescent="0.2">
      <c r="A491" s="821" t="s">
        <v>3494</v>
      </c>
      <c r="B491" s="822" t="s">
        <v>3077</v>
      </c>
      <c r="C491" s="822" t="s">
        <v>3083</v>
      </c>
      <c r="D491" s="822" t="s">
        <v>3079</v>
      </c>
      <c r="E491" s="822" t="s">
        <v>3084</v>
      </c>
      <c r="F491" s="831"/>
      <c r="G491" s="831"/>
      <c r="H491" s="827">
        <v>0</v>
      </c>
      <c r="I491" s="831">
        <v>6</v>
      </c>
      <c r="J491" s="831">
        <v>70.260000000000005</v>
      </c>
      <c r="K491" s="827">
        <v>1</v>
      </c>
      <c r="L491" s="831">
        <v>6</v>
      </c>
      <c r="M491" s="832">
        <v>70.260000000000005</v>
      </c>
    </row>
    <row r="492" spans="1:13" ht="14.45" customHeight="1" x14ac:dyDescent="0.2">
      <c r="A492" s="821" t="s">
        <v>3494</v>
      </c>
      <c r="B492" s="822" t="s">
        <v>3309</v>
      </c>
      <c r="C492" s="822" t="s">
        <v>5176</v>
      </c>
      <c r="D492" s="822" t="s">
        <v>3955</v>
      </c>
      <c r="E492" s="822" t="s">
        <v>5177</v>
      </c>
      <c r="F492" s="831">
        <v>1</v>
      </c>
      <c r="G492" s="831">
        <v>0</v>
      </c>
      <c r="H492" s="827"/>
      <c r="I492" s="831"/>
      <c r="J492" s="831"/>
      <c r="K492" s="827"/>
      <c r="L492" s="831">
        <v>1</v>
      </c>
      <c r="M492" s="832">
        <v>0</v>
      </c>
    </row>
    <row r="493" spans="1:13" ht="14.45" customHeight="1" x14ac:dyDescent="0.2">
      <c r="A493" s="821" t="s">
        <v>3494</v>
      </c>
      <c r="B493" s="822" t="s">
        <v>3085</v>
      </c>
      <c r="C493" s="822" t="s">
        <v>3315</v>
      </c>
      <c r="D493" s="822" t="s">
        <v>1635</v>
      </c>
      <c r="E493" s="822" t="s">
        <v>3316</v>
      </c>
      <c r="F493" s="831"/>
      <c r="G493" s="831"/>
      <c r="H493" s="827"/>
      <c r="I493" s="831">
        <v>16</v>
      </c>
      <c r="J493" s="831">
        <v>0</v>
      </c>
      <c r="K493" s="827"/>
      <c r="L493" s="831">
        <v>16</v>
      </c>
      <c r="M493" s="832">
        <v>0</v>
      </c>
    </row>
    <row r="494" spans="1:13" ht="14.45" customHeight="1" x14ac:dyDescent="0.2">
      <c r="A494" s="821" t="s">
        <v>3494</v>
      </c>
      <c r="B494" s="822" t="s">
        <v>3085</v>
      </c>
      <c r="C494" s="822" t="s">
        <v>3086</v>
      </c>
      <c r="D494" s="822" t="s">
        <v>1635</v>
      </c>
      <c r="E494" s="822" t="s">
        <v>3087</v>
      </c>
      <c r="F494" s="831"/>
      <c r="G494" s="831"/>
      <c r="H494" s="827"/>
      <c r="I494" s="831">
        <v>1</v>
      </c>
      <c r="J494" s="831">
        <v>0</v>
      </c>
      <c r="K494" s="827"/>
      <c r="L494" s="831">
        <v>1</v>
      </c>
      <c r="M494" s="832">
        <v>0</v>
      </c>
    </row>
    <row r="495" spans="1:13" ht="14.45" customHeight="1" x14ac:dyDescent="0.2">
      <c r="A495" s="821" t="s">
        <v>3494</v>
      </c>
      <c r="B495" s="822" t="s">
        <v>3085</v>
      </c>
      <c r="C495" s="822" t="s">
        <v>5347</v>
      </c>
      <c r="D495" s="822" t="s">
        <v>4137</v>
      </c>
      <c r="E495" s="822" t="s">
        <v>3710</v>
      </c>
      <c r="F495" s="831">
        <v>1</v>
      </c>
      <c r="G495" s="831">
        <v>0</v>
      </c>
      <c r="H495" s="827"/>
      <c r="I495" s="831"/>
      <c r="J495" s="831"/>
      <c r="K495" s="827"/>
      <c r="L495" s="831">
        <v>1</v>
      </c>
      <c r="M495" s="832">
        <v>0</v>
      </c>
    </row>
    <row r="496" spans="1:13" ht="14.45" customHeight="1" x14ac:dyDescent="0.2">
      <c r="A496" s="821" t="s">
        <v>3494</v>
      </c>
      <c r="B496" s="822" t="s">
        <v>3088</v>
      </c>
      <c r="C496" s="822" t="s">
        <v>3732</v>
      </c>
      <c r="D496" s="822" t="s">
        <v>1870</v>
      </c>
      <c r="E496" s="822" t="s">
        <v>1871</v>
      </c>
      <c r="F496" s="831">
        <v>2</v>
      </c>
      <c r="G496" s="831">
        <v>528</v>
      </c>
      <c r="H496" s="827">
        <v>1</v>
      </c>
      <c r="I496" s="831"/>
      <c r="J496" s="831"/>
      <c r="K496" s="827">
        <v>0</v>
      </c>
      <c r="L496" s="831">
        <v>2</v>
      </c>
      <c r="M496" s="832">
        <v>528</v>
      </c>
    </row>
    <row r="497" spans="1:13" ht="14.45" customHeight="1" x14ac:dyDescent="0.2">
      <c r="A497" s="821" t="s">
        <v>3494</v>
      </c>
      <c r="B497" s="822" t="s">
        <v>3088</v>
      </c>
      <c r="C497" s="822" t="s">
        <v>3733</v>
      </c>
      <c r="D497" s="822" t="s">
        <v>1870</v>
      </c>
      <c r="E497" s="822" t="s">
        <v>3341</v>
      </c>
      <c r="F497" s="831"/>
      <c r="G497" s="831"/>
      <c r="H497" s="827">
        <v>0</v>
      </c>
      <c r="I497" s="831">
        <v>4</v>
      </c>
      <c r="J497" s="831">
        <v>527.91999999999996</v>
      </c>
      <c r="K497" s="827">
        <v>1</v>
      </c>
      <c r="L497" s="831">
        <v>4</v>
      </c>
      <c r="M497" s="832">
        <v>527.91999999999996</v>
      </c>
    </row>
    <row r="498" spans="1:13" ht="14.45" customHeight="1" x14ac:dyDescent="0.2">
      <c r="A498" s="821" t="s">
        <v>3494</v>
      </c>
      <c r="B498" s="822" t="s">
        <v>3104</v>
      </c>
      <c r="C498" s="822" t="s">
        <v>5287</v>
      </c>
      <c r="D498" s="822" t="s">
        <v>3106</v>
      </c>
      <c r="E498" s="822" t="s">
        <v>5288</v>
      </c>
      <c r="F498" s="831"/>
      <c r="G498" s="831"/>
      <c r="H498" s="827">
        <v>0</v>
      </c>
      <c r="I498" s="831">
        <v>1</v>
      </c>
      <c r="J498" s="831">
        <v>431.18</v>
      </c>
      <c r="K498" s="827">
        <v>1</v>
      </c>
      <c r="L498" s="831">
        <v>1</v>
      </c>
      <c r="M498" s="832">
        <v>431.18</v>
      </c>
    </row>
    <row r="499" spans="1:13" ht="14.45" customHeight="1" x14ac:dyDescent="0.2">
      <c r="A499" s="821" t="s">
        <v>3494</v>
      </c>
      <c r="B499" s="822" t="s">
        <v>3118</v>
      </c>
      <c r="C499" s="822" t="s">
        <v>3119</v>
      </c>
      <c r="D499" s="822" t="s">
        <v>3120</v>
      </c>
      <c r="E499" s="822" t="s">
        <v>3121</v>
      </c>
      <c r="F499" s="831"/>
      <c r="G499" s="831"/>
      <c r="H499" s="827">
        <v>0</v>
      </c>
      <c r="I499" s="831">
        <v>1</v>
      </c>
      <c r="J499" s="831">
        <v>103.8</v>
      </c>
      <c r="K499" s="827">
        <v>1</v>
      </c>
      <c r="L499" s="831">
        <v>1</v>
      </c>
      <c r="M499" s="832">
        <v>103.8</v>
      </c>
    </row>
    <row r="500" spans="1:13" ht="14.45" customHeight="1" x14ac:dyDescent="0.2">
      <c r="A500" s="821" t="s">
        <v>3494</v>
      </c>
      <c r="B500" s="822" t="s">
        <v>3126</v>
      </c>
      <c r="C500" s="822" t="s">
        <v>5330</v>
      </c>
      <c r="D500" s="822" t="s">
        <v>1599</v>
      </c>
      <c r="E500" s="822" t="s">
        <v>1600</v>
      </c>
      <c r="F500" s="831"/>
      <c r="G500" s="831"/>
      <c r="H500" s="827">
        <v>0</v>
      </c>
      <c r="I500" s="831">
        <v>2</v>
      </c>
      <c r="J500" s="831">
        <v>127.5</v>
      </c>
      <c r="K500" s="827">
        <v>1</v>
      </c>
      <c r="L500" s="831">
        <v>2</v>
      </c>
      <c r="M500" s="832">
        <v>127.5</v>
      </c>
    </row>
    <row r="501" spans="1:13" ht="14.45" customHeight="1" x14ac:dyDescent="0.2">
      <c r="A501" s="821" t="s">
        <v>3494</v>
      </c>
      <c r="B501" s="822" t="s">
        <v>3128</v>
      </c>
      <c r="C501" s="822" t="s">
        <v>3132</v>
      </c>
      <c r="D501" s="822" t="s">
        <v>3133</v>
      </c>
      <c r="E501" s="822" t="s">
        <v>3134</v>
      </c>
      <c r="F501" s="831"/>
      <c r="G501" s="831"/>
      <c r="H501" s="827">
        <v>0</v>
      </c>
      <c r="I501" s="831">
        <v>1</v>
      </c>
      <c r="J501" s="831">
        <v>600.38</v>
      </c>
      <c r="K501" s="827">
        <v>1</v>
      </c>
      <c r="L501" s="831">
        <v>1</v>
      </c>
      <c r="M501" s="832">
        <v>600.38</v>
      </c>
    </row>
    <row r="502" spans="1:13" ht="14.45" customHeight="1" x14ac:dyDescent="0.2">
      <c r="A502" s="821" t="s">
        <v>3494</v>
      </c>
      <c r="B502" s="822" t="s">
        <v>3140</v>
      </c>
      <c r="C502" s="822" t="s">
        <v>4288</v>
      </c>
      <c r="D502" s="822" t="s">
        <v>1629</v>
      </c>
      <c r="E502" s="822" t="s">
        <v>3722</v>
      </c>
      <c r="F502" s="831"/>
      <c r="G502" s="831"/>
      <c r="H502" s="827">
        <v>0</v>
      </c>
      <c r="I502" s="831">
        <v>1</v>
      </c>
      <c r="J502" s="831">
        <v>176.32</v>
      </c>
      <c r="K502" s="827">
        <v>1</v>
      </c>
      <c r="L502" s="831">
        <v>1</v>
      </c>
      <c r="M502" s="832">
        <v>176.32</v>
      </c>
    </row>
    <row r="503" spans="1:13" ht="14.45" customHeight="1" x14ac:dyDescent="0.2">
      <c r="A503" s="821" t="s">
        <v>3494</v>
      </c>
      <c r="B503" s="822" t="s">
        <v>3144</v>
      </c>
      <c r="C503" s="822" t="s">
        <v>5275</v>
      </c>
      <c r="D503" s="822" t="s">
        <v>3146</v>
      </c>
      <c r="E503" s="822" t="s">
        <v>4828</v>
      </c>
      <c r="F503" s="831"/>
      <c r="G503" s="831"/>
      <c r="H503" s="827">
        <v>0</v>
      </c>
      <c r="I503" s="831">
        <v>2</v>
      </c>
      <c r="J503" s="831">
        <v>352.64</v>
      </c>
      <c r="K503" s="827">
        <v>1</v>
      </c>
      <c r="L503" s="831">
        <v>2</v>
      </c>
      <c r="M503" s="832">
        <v>352.64</v>
      </c>
    </row>
    <row r="504" spans="1:13" ht="14.45" customHeight="1" x14ac:dyDescent="0.2">
      <c r="A504" s="821" t="s">
        <v>3494</v>
      </c>
      <c r="B504" s="822" t="s">
        <v>3144</v>
      </c>
      <c r="C504" s="822" t="s">
        <v>5274</v>
      </c>
      <c r="D504" s="822" t="s">
        <v>3146</v>
      </c>
      <c r="E504" s="822" t="s">
        <v>3926</v>
      </c>
      <c r="F504" s="831"/>
      <c r="G504" s="831"/>
      <c r="H504" s="827">
        <v>0</v>
      </c>
      <c r="I504" s="831">
        <v>1</v>
      </c>
      <c r="J504" s="831">
        <v>58.77</v>
      </c>
      <c r="K504" s="827">
        <v>1</v>
      </c>
      <c r="L504" s="831">
        <v>1</v>
      </c>
      <c r="M504" s="832">
        <v>58.77</v>
      </c>
    </row>
    <row r="505" spans="1:13" ht="14.45" customHeight="1" x14ac:dyDescent="0.2">
      <c r="A505" s="821" t="s">
        <v>3494</v>
      </c>
      <c r="B505" s="822" t="s">
        <v>3144</v>
      </c>
      <c r="C505" s="822" t="s">
        <v>5276</v>
      </c>
      <c r="D505" s="822" t="s">
        <v>3146</v>
      </c>
      <c r="E505" s="822" t="s">
        <v>5277</v>
      </c>
      <c r="F505" s="831"/>
      <c r="G505" s="831"/>
      <c r="H505" s="827">
        <v>0</v>
      </c>
      <c r="I505" s="831">
        <v>2</v>
      </c>
      <c r="J505" s="831">
        <v>39.18</v>
      </c>
      <c r="K505" s="827">
        <v>1</v>
      </c>
      <c r="L505" s="831">
        <v>2</v>
      </c>
      <c r="M505" s="832">
        <v>39.18</v>
      </c>
    </row>
    <row r="506" spans="1:13" ht="14.45" customHeight="1" x14ac:dyDescent="0.2">
      <c r="A506" s="821" t="s">
        <v>3494</v>
      </c>
      <c r="B506" s="822" t="s">
        <v>3148</v>
      </c>
      <c r="C506" s="822" t="s">
        <v>3352</v>
      </c>
      <c r="D506" s="822" t="s">
        <v>3353</v>
      </c>
      <c r="E506" s="822" t="s">
        <v>2231</v>
      </c>
      <c r="F506" s="831"/>
      <c r="G506" s="831"/>
      <c r="H506" s="827">
        <v>0</v>
      </c>
      <c r="I506" s="831">
        <v>2</v>
      </c>
      <c r="J506" s="831">
        <v>467.92</v>
      </c>
      <c r="K506" s="827">
        <v>1</v>
      </c>
      <c r="L506" s="831">
        <v>2</v>
      </c>
      <c r="M506" s="832">
        <v>467.92</v>
      </c>
    </row>
    <row r="507" spans="1:13" ht="14.45" customHeight="1" x14ac:dyDescent="0.2">
      <c r="A507" s="821" t="s">
        <v>3494</v>
      </c>
      <c r="B507" s="822" t="s">
        <v>3387</v>
      </c>
      <c r="C507" s="822" t="s">
        <v>4146</v>
      </c>
      <c r="D507" s="822" t="s">
        <v>3389</v>
      </c>
      <c r="E507" s="822" t="s">
        <v>4147</v>
      </c>
      <c r="F507" s="831"/>
      <c r="G507" s="831"/>
      <c r="H507" s="827">
        <v>0</v>
      </c>
      <c r="I507" s="831">
        <v>6</v>
      </c>
      <c r="J507" s="831">
        <v>71862.06</v>
      </c>
      <c r="K507" s="827">
        <v>1</v>
      </c>
      <c r="L507" s="831">
        <v>6</v>
      </c>
      <c r="M507" s="832">
        <v>71862.06</v>
      </c>
    </row>
    <row r="508" spans="1:13" ht="14.45" customHeight="1" x14ac:dyDescent="0.2">
      <c r="A508" s="821" t="s">
        <v>3494</v>
      </c>
      <c r="B508" s="822" t="s">
        <v>2656</v>
      </c>
      <c r="C508" s="822" t="s">
        <v>4151</v>
      </c>
      <c r="D508" s="822" t="s">
        <v>1167</v>
      </c>
      <c r="E508" s="822" t="s">
        <v>4152</v>
      </c>
      <c r="F508" s="831"/>
      <c r="G508" s="831"/>
      <c r="H508" s="827">
        <v>0</v>
      </c>
      <c r="I508" s="831">
        <v>1</v>
      </c>
      <c r="J508" s="831">
        <v>414.07</v>
      </c>
      <c r="K508" s="827">
        <v>1</v>
      </c>
      <c r="L508" s="831">
        <v>1</v>
      </c>
      <c r="M508" s="832">
        <v>414.07</v>
      </c>
    </row>
    <row r="509" spans="1:13" ht="14.45" customHeight="1" x14ac:dyDescent="0.2">
      <c r="A509" s="821" t="s">
        <v>3494</v>
      </c>
      <c r="B509" s="822" t="s">
        <v>6152</v>
      </c>
      <c r="C509" s="822" t="s">
        <v>5356</v>
      </c>
      <c r="D509" s="822" t="s">
        <v>4157</v>
      </c>
      <c r="E509" s="822" t="s">
        <v>5357</v>
      </c>
      <c r="F509" s="831"/>
      <c r="G509" s="831"/>
      <c r="H509" s="827">
        <v>0</v>
      </c>
      <c r="I509" s="831">
        <v>1</v>
      </c>
      <c r="J509" s="831">
        <v>50.32</v>
      </c>
      <c r="K509" s="827">
        <v>1</v>
      </c>
      <c r="L509" s="831">
        <v>1</v>
      </c>
      <c r="M509" s="832">
        <v>50.32</v>
      </c>
    </row>
    <row r="510" spans="1:13" ht="14.45" customHeight="1" x14ac:dyDescent="0.2">
      <c r="A510" s="821" t="s">
        <v>3494</v>
      </c>
      <c r="B510" s="822" t="s">
        <v>6152</v>
      </c>
      <c r="C510" s="822" t="s">
        <v>4161</v>
      </c>
      <c r="D510" s="822" t="s">
        <v>4157</v>
      </c>
      <c r="E510" s="822" t="s">
        <v>4162</v>
      </c>
      <c r="F510" s="831"/>
      <c r="G510" s="831"/>
      <c r="H510" s="827">
        <v>0</v>
      </c>
      <c r="I510" s="831">
        <v>7</v>
      </c>
      <c r="J510" s="831">
        <v>1056.58</v>
      </c>
      <c r="K510" s="827">
        <v>1</v>
      </c>
      <c r="L510" s="831">
        <v>7</v>
      </c>
      <c r="M510" s="832">
        <v>1056.58</v>
      </c>
    </row>
    <row r="511" spans="1:13" ht="14.45" customHeight="1" x14ac:dyDescent="0.2">
      <c r="A511" s="821" t="s">
        <v>3495</v>
      </c>
      <c r="B511" s="822" t="s">
        <v>2645</v>
      </c>
      <c r="C511" s="822" t="s">
        <v>4438</v>
      </c>
      <c r="D511" s="822" t="s">
        <v>4437</v>
      </c>
      <c r="E511" s="822" t="s">
        <v>4439</v>
      </c>
      <c r="F511" s="831">
        <v>1</v>
      </c>
      <c r="G511" s="831">
        <v>82.12</v>
      </c>
      <c r="H511" s="827">
        <v>1</v>
      </c>
      <c r="I511" s="831"/>
      <c r="J511" s="831"/>
      <c r="K511" s="827">
        <v>0</v>
      </c>
      <c r="L511" s="831">
        <v>1</v>
      </c>
      <c r="M511" s="832">
        <v>82.12</v>
      </c>
    </row>
    <row r="512" spans="1:13" ht="14.45" customHeight="1" x14ac:dyDescent="0.2">
      <c r="A512" s="821" t="s">
        <v>3495</v>
      </c>
      <c r="B512" s="822" t="s">
        <v>2645</v>
      </c>
      <c r="C512" s="822" t="s">
        <v>2649</v>
      </c>
      <c r="D512" s="822" t="s">
        <v>841</v>
      </c>
      <c r="E512" s="822" t="s">
        <v>2650</v>
      </c>
      <c r="F512" s="831"/>
      <c r="G512" s="831"/>
      <c r="H512" s="827">
        <v>0</v>
      </c>
      <c r="I512" s="831">
        <v>4</v>
      </c>
      <c r="J512" s="831">
        <v>54.72</v>
      </c>
      <c r="K512" s="827">
        <v>1</v>
      </c>
      <c r="L512" s="831">
        <v>4</v>
      </c>
      <c r="M512" s="832">
        <v>54.72</v>
      </c>
    </row>
    <row r="513" spans="1:13" ht="14.45" customHeight="1" x14ac:dyDescent="0.2">
      <c r="A513" s="821" t="s">
        <v>3495</v>
      </c>
      <c r="B513" s="822" t="s">
        <v>2700</v>
      </c>
      <c r="C513" s="822" t="s">
        <v>2705</v>
      </c>
      <c r="D513" s="822" t="s">
        <v>1021</v>
      </c>
      <c r="E513" s="822" t="s">
        <v>2706</v>
      </c>
      <c r="F513" s="831"/>
      <c r="G513" s="831"/>
      <c r="H513" s="827">
        <v>0</v>
      </c>
      <c r="I513" s="831">
        <v>3</v>
      </c>
      <c r="J513" s="831">
        <v>5542.47</v>
      </c>
      <c r="K513" s="827">
        <v>1</v>
      </c>
      <c r="L513" s="831">
        <v>3</v>
      </c>
      <c r="M513" s="832">
        <v>5542.47</v>
      </c>
    </row>
    <row r="514" spans="1:13" ht="14.45" customHeight="1" x14ac:dyDescent="0.2">
      <c r="A514" s="821" t="s">
        <v>3495</v>
      </c>
      <c r="B514" s="822" t="s">
        <v>2770</v>
      </c>
      <c r="C514" s="822" t="s">
        <v>2772</v>
      </c>
      <c r="D514" s="822" t="s">
        <v>1423</v>
      </c>
      <c r="E514" s="822" t="s">
        <v>2773</v>
      </c>
      <c r="F514" s="831"/>
      <c r="G514" s="831"/>
      <c r="H514" s="827">
        <v>0</v>
      </c>
      <c r="I514" s="831">
        <v>3</v>
      </c>
      <c r="J514" s="831">
        <v>310.20000000000005</v>
      </c>
      <c r="K514" s="827">
        <v>1</v>
      </c>
      <c r="L514" s="831">
        <v>3</v>
      </c>
      <c r="M514" s="832">
        <v>310.20000000000005</v>
      </c>
    </row>
    <row r="515" spans="1:13" ht="14.45" customHeight="1" x14ac:dyDescent="0.2">
      <c r="A515" s="821" t="s">
        <v>3495</v>
      </c>
      <c r="B515" s="822" t="s">
        <v>6155</v>
      </c>
      <c r="C515" s="822" t="s">
        <v>5963</v>
      </c>
      <c r="D515" s="822" t="s">
        <v>5964</v>
      </c>
      <c r="E515" s="822" t="s">
        <v>826</v>
      </c>
      <c r="F515" s="831"/>
      <c r="G515" s="831"/>
      <c r="H515" s="827">
        <v>0</v>
      </c>
      <c r="I515" s="831">
        <v>1</v>
      </c>
      <c r="J515" s="831">
        <v>84.83</v>
      </c>
      <c r="K515" s="827">
        <v>1</v>
      </c>
      <c r="L515" s="831">
        <v>1</v>
      </c>
      <c r="M515" s="832">
        <v>84.83</v>
      </c>
    </row>
    <row r="516" spans="1:13" ht="14.45" customHeight="1" x14ac:dyDescent="0.2">
      <c r="A516" s="821" t="s">
        <v>3495</v>
      </c>
      <c r="B516" s="822" t="s">
        <v>6149</v>
      </c>
      <c r="C516" s="822" t="s">
        <v>4061</v>
      </c>
      <c r="D516" s="822" t="s">
        <v>4062</v>
      </c>
      <c r="E516" s="822" t="s">
        <v>768</v>
      </c>
      <c r="F516" s="831"/>
      <c r="G516" s="831"/>
      <c r="H516" s="827">
        <v>0</v>
      </c>
      <c r="I516" s="831">
        <v>11</v>
      </c>
      <c r="J516" s="831">
        <v>5525.4100000000008</v>
      </c>
      <c r="K516" s="827">
        <v>1</v>
      </c>
      <c r="L516" s="831">
        <v>11</v>
      </c>
      <c r="M516" s="832">
        <v>5525.4100000000008</v>
      </c>
    </row>
    <row r="517" spans="1:13" ht="14.45" customHeight="1" x14ac:dyDescent="0.2">
      <c r="A517" s="821" t="s">
        <v>3495</v>
      </c>
      <c r="B517" s="822" t="s">
        <v>6150</v>
      </c>
      <c r="C517" s="822" t="s">
        <v>3920</v>
      </c>
      <c r="D517" s="822" t="s">
        <v>3921</v>
      </c>
      <c r="E517" s="822" t="s">
        <v>776</v>
      </c>
      <c r="F517" s="831"/>
      <c r="G517" s="831"/>
      <c r="H517" s="827">
        <v>0</v>
      </c>
      <c r="I517" s="831">
        <v>34</v>
      </c>
      <c r="J517" s="831">
        <v>7454.5</v>
      </c>
      <c r="K517" s="827">
        <v>1</v>
      </c>
      <c r="L517" s="831">
        <v>34</v>
      </c>
      <c r="M517" s="832">
        <v>7454.5</v>
      </c>
    </row>
    <row r="518" spans="1:13" ht="14.45" customHeight="1" x14ac:dyDescent="0.2">
      <c r="A518" s="821" t="s">
        <v>3495</v>
      </c>
      <c r="B518" s="822" t="s">
        <v>6150</v>
      </c>
      <c r="C518" s="822" t="s">
        <v>3922</v>
      </c>
      <c r="D518" s="822" t="s">
        <v>3921</v>
      </c>
      <c r="E518" s="822" t="s">
        <v>1989</v>
      </c>
      <c r="F518" s="831">
        <v>1</v>
      </c>
      <c r="G518" s="831">
        <v>513.70000000000005</v>
      </c>
      <c r="H518" s="827">
        <v>1</v>
      </c>
      <c r="I518" s="831"/>
      <c r="J518" s="831"/>
      <c r="K518" s="827">
        <v>0</v>
      </c>
      <c r="L518" s="831">
        <v>1</v>
      </c>
      <c r="M518" s="832">
        <v>513.70000000000005</v>
      </c>
    </row>
    <row r="519" spans="1:13" ht="14.45" customHeight="1" x14ac:dyDescent="0.2">
      <c r="A519" s="821" t="s">
        <v>3495</v>
      </c>
      <c r="B519" s="822" t="s">
        <v>6154</v>
      </c>
      <c r="C519" s="822" t="s">
        <v>4330</v>
      </c>
      <c r="D519" s="822" t="s">
        <v>4331</v>
      </c>
      <c r="E519" s="822" t="s">
        <v>3785</v>
      </c>
      <c r="F519" s="831"/>
      <c r="G519" s="831"/>
      <c r="H519" s="827">
        <v>0</v>
      </c>
      <c r="I519" s="831">
        <v>2</v>
      </c>
      <c r="J519" s="831">
        <v>438.5</v>
      </c>
      <c r="K519" s="827">
        <v>1</v>
      </c>
      <c r="L519" s="831">
        <v>2</v>
      </c>
      <c r="M519" s="832">
        <v>438.5</v>
      </c>
    </row>
    <row r="520" spans="1:13" ht="14.45" customHeight="1" x14ac:dyDescent="0.2">
      <c r="A520" s="821" t="s">
        <v>3495</v>
      </c>
      <c r="B520" s="822" t="s">
        <v>6154</v>
      </c>
      <c r="C520" s="822" t="s">
        <v>4241</v>
      </c>
      <c r="D520" s="822" t="s">
        <v>3784</v>
      </c>
      <c r="E520" s="822" t="s">
        <v>3785</v>
      </c>
      <c r="F520" s="831">
        <v>2</v>
      </c>
      <c r="G520" s="831">
        <v>438.5</v>
      </c>
      <c r="H520" s="827">
        <v>1</v>
      </c>
      <c r="I520" s="831"/>
      <c r="J520" s="831"/>
      <c r="K520" s="827">
        <v>0</v>
      </c>
      <c r="L520" s="831">
        <v>2</v>
      </c>
      <c r="M520" s="832">
        <v>438.5</v>
      </c>
    </row>
    <row r="521" spans="1:13" ht="14.45" customHeight="1" x14ac:dyDescent="0.2">
      <c r="A521" s="821" t="s">
        <v>3495</v>
      </c>
      <c r="B521" s="822" t="s">
        <v>3013</v>
      </c>
      <c r="C521" s="822" t="s">
        <v>4242</v>
      </c>
      <c r="D521" s="822" t="s">
        <v>3018</v>
      </c>
      <c r="E521" s="822" t="s">
        <v>4243</v>
      </c>
      <c r="F521" s="831"/>
      <c r="G521" s="831"/>
      <c r="H521" s="827">
        <v>0</v>
      </c>
      <c r="I521" s="831">
        <v>6</v>
      </c>
      <c r="J521" s="831">
        <v>975.66000000000008</v>
      </c>
      <c r="K521" s="827">
        <v>1</v>
      </c>
      <c r="L521" s="831">
        <v>6</v>
      </c>
      <c r="M521" s="832">
        <v>975.66000000000008</v>
      </c>
    </row>
    <row r="522" spans="1:13" ht="14.45" customHeight="1" x14ac:dyDescent="0.2">
      <c r="A522" s="821" t="s">
        <v>3495</v>
      </c>
      <c r="B522" s="822" t="s">
        <v>3013</v>
      </c>
      <c r="C522" s="822" t="s">
        <v>3541</v>
      </c>
      <c r="D522" s="822" t="s">
        <v>3542</v>
      </c>
      <c r="E522" s="822" t="s">
        <v>3543</v>
      </c>
      <c r="F522" s="831"/>
      <c r="G522" s="831"/>
      <c r="H522" s="827">
        <v>0</v>
      </c>
      <c r="I522" s="831">
        <v>2</v>
      </c>
      <c r="J522" s="831">
        <v>650.4</v>
      </c>
      <c r="K522" s="827">
        <v>1</v>
      </c>
      <c r="L522" s="831">
        <v>2</v>
      </c>
      <c r="M522" s="832">
        <v>650.4</v>
      </c>
    </row>
    <row r="523" spans="1:13" ht="14.45" customHeight="1" x14ac:dyDescent="0.2">
      <c r="A523" s="821" t="s">
        <v>3495</v>
      </c>
      <c r="B523" s="822" t="s">
        <v>3030</v>
      </c>
      <c r="C523" s="822" t="s">
        <v>3032</v>
      </c>
      <c r="D523" s="822" t="s">
        <v>1338</v>
      </c>
      <c r="E523" s="822" t="s">
        <v>1340</v>
      </c>
      <c r="F523" s="831"/>
      <c r="G523" s="831"/>
      <c r="H523" s="827"/>
      <c r="I523" s="831">
        <v>5</v>
      </c>
      <c r="J523" s="831">
        <v>0</v>
      </c>
      <c r="K523" s="827"/>
      <c r="L523" s="831">
        <v>5</v>
      </c>
      <c r="M523" s="832">
        <v>0</v>
      </c>
    </row>
    <row r="524" spans="1:13" ht="14.45" customHeight="1" x14ac:dyDescent="0.2">
      <c r="A524" s="821" t="s">
        <v>3495</v>
      </c>
      <c r="B524" s="822" t="s">
        <v>3085</v>
      </c>
      <c r="C524" s="822" t="s">
        <v>3315</v>
      </c>
      <c r="D524" s="822" t="s">
        <v>1635</v>
      </c>
      <c r="E524" s="822" t="s">
        <v>3316</v>
      </c>
      <c r="F524" s="831"/>
      <c r="G524" s="831"/>
      <c r="H524" s="827"/>
      <c r="I524" s="831">
        <v>6</v>
      </c>
      <c r="J524" s="831">
        <v>0</v>
      </c>
      <c r="K524" s="827"/>
      <c r="L524" s="831">
        <v>6</v>
      </c>
      <c r="M524" s="832">
        <v>0</v>
      </c>
    </row>
    <row r="525" spans="1:13" ht="14.45" customHeight="1" x14ac:dyDescent="0.2">
      <c r="A525" s="821" t="s">
        <v>3495</v>
      </c>
      <c r="B525" s="822" t="s">
        <v>3088</v>
      </c>
      <c r="C525" s="822" t="s">
        <v>4292</v>
      </c>
      <c r="D525" s="822" t="s">
        <v>1870</v>
      </c>
      <c r="E525" s="822" t="s">
        <v>826</v>
      </c>
      <c r="F525" s="831">
        <v>1</v>
      </c>
      <c r="G525" s="831">
        <v>132</v>
      </c>
      <c r="H525" s="827">
        <v>1</v>
      </c>
      <c r="I525" s="831"/>
      <c r="J525" s="831"/>
      <c r="K525" s="827">
        <v>0</v>
      </c>
      <c r="L525" s="831">
        <v>1</v>
      </c>
      <c r="M525" s="832">
        <v>132</v>
      </c>
    </row>
    <row r="526" spans="1:13" ht="14.45" customHeight="1" x14ac:dyDescent="0.2">
      <c r="A526" s="821" t="s">
        <v>3495</v>
      </c>
      <c r="B526" s="822" t="s">
        <v>3088</v>
      </c>
      <c r="C526" s="822" t="s">
        <v>3733</v>
      </c>
      <c r="D526" s="822" t="s">
        <v>1870</v>
      </c>
      <c r="E526" s="822" t="s">
        <v>3341</v>
      </c>
      <c r="F526" s="831"/>
      <c r="G526" s="831"/>
      <c r="H526" s="827">
        <v>0</v>
      </c>
      <c r="I526" s="831">
        <v>1</v>
      </c>
      <c r="J526" s="831">
        <v>131.97999999999999</v>
      </c>
      <c r="K526" s="827">
        <v>1</v>
      </c>
      <c r="L526" s="831">
        <v>1</v>
      </c>
      <c r="M526" s="832">
        <v>131.97999999999999</v>
      </c>
    </row>
    <row r="527" spans="1:13" ht="14.45" customHeight="1" x14ac:dyDescent="0.2">
      <c r="A527" s="821" t="s">
        <v>3495</v>
      </c>
      <c r="B527" s="822" t="s">
        <v>3091</v>
      </c>
      <c r="C527" s="822" t="s">
        <v>5961</v>
      </c>
      <c r="D527" s="822" t="s">
        <v>5962</v>
      </c>
      <c r="E527" s="822" t="s">
        <v>3735</v>
      </c>
      <c r="F527" s="831">
        <v>1</v>
      </c>
      <c r="G527" s="831">
        <v>439.98</v>
      </c>
      <c r="H527" s="827">
        <v>1</v>
      </c>
      <c r="I527" s="831"/>
      <c r="J527" s="831"/>
      <c r="K527" s="827">
        <v>0</v>
      </c>
      <c r="L527" s="831">
        <v>1</v>
      </c>
      <c r="M527" s="832">
        <v>439.98</v>
      </c>
    </row>
    <row r="528" spans="1:13" ht="14.45" customHeight="1" x14ac:dyDescent="0.2">
      <c r="A528" s="821" t="s">
        <v>3495</v>
      </c>
      <c r="B528" s="822" t="s">
        <v>3128</v>
      </c>
      <c r="C528" s="822" t="s">
        <v>5969</v>
      </c>
      <c r="D528" s="822" t="s">
        <v>3130</v>
      </c>
      <c r="E528" s="822" t="s">
        <v>5970</v>
      </c>
      <c r="F528" s="831"/>
      <c r="G528" s="831"/>
      <c r="H528" s="827">
        <v>0</v>
      </c>
      <c r="I528" s="831">
        <v>1</v>
      </c>
      <c r="J528" s="831">
        <v>2358.91</v>
      </c>
      <c r="K528" s="827">
        <v>1</v>
      </c>
      <c r="L528" s="831">
        <v>1</v>
      </c>
      <c r="M528" s="832">
        <v>2358.91</v>
      </c>
    </row>
    <row r="529" spans="1:13" ht="14.45" customHeight="1" x14ac:dyDescent="0.2">
      <c r="A529" s="821" t="s">
        <v>3495</v>
      </c>
      <c r="B529" s="822" t="s">
        <v>3148</v>
      </c>
      <c r="C529" s="822" t="s">
        <v>3168</v>
      </c>
      <c r="D529" s="822" t="s">
        <v>1703</v>
      </c>
      <c r="E529" s="822" t="s">
        <v>1672</v>
      </c>
      <c r="F529" s="831"/>
      <c r="G529" s="831"/>
      <c r="H529" s="827">
        <v>0</v>
      </c>
      <c r="I529" s="831">
        <v>6</v>
      </c>
      <c r="J529" s="831">
        <v>935.82</v>
      </c>
      <c r="K529" s="827">
        <v>1</v>
      </c>
      <c r="L529" s="831">
        <v>6</v>
      </c>
      <c r="M529" s="832">
        <v>935.82</v>
      </c>
    </row>
    <row r="530" spans="1:13" ht="14.45" customHeight="1" x14ac:dyDescent="0.2">
      <c r="A530" s="821" t="s">
        <v>3495</v>
      </c>
      <c r="B530" s="822" t="s">
        <v>3148</v>
      </c>
      <c r="C530" s="822" t="s">
        <v>3169</v>
      </c>
      <c r="D530" s="822" t="s">
        <v>1701</v>
      </c>
      <c r="E530" s="822" t="s">
        <v>1672</v>
      </c>
      <c r="F530" s="831"/>
      <c r="G530" s="831"/>
      <c r="H530" s="827">
        <v>0</v>
      </c>
      <c r="I530" s="831">
        <v>1</v>
      </c>
      <c r="J530" s="831">
        <v>155.97</v>
      </c>
      <c r="K530" s="827">
        <v>1</v>
      </c>
      <c r="L530" s="831">
        <v>1</v>
      </c>
      <c r="M530" s="832">
        <v>155.97</v>
      </c>
    </row>
    <row r="531" spans="1:13" ht="14.45" customHeight="1" x14ac:dyDescent="0.2">
      <c r="A531" s="821" t="s">
        <v>3495</v>
      </c>
      <c r="B531" s="822" t="s">
        <v>3148</v>
      </c>
      <c r="C531" s="822" t="s">
        <v>3178</v>
      </c>
      <c r="D531" s="822" t="s">
        <v>1699</v>
      </c>
      <c r="E531" s="822" t="s">
        <v>1700</v>
      </c>
      <c r="F531" s="831"/>
      <c r="G531" s="831"/>
      <c r="H531" s="827">
        <v>0</v>
      </c>
      <c r="I531" s="831">
        <v>10</v>
      </c>
      <c r="J531" s="831">
        <v>389.90000000000003</v>
      </c>
      <c r="K531" s="827">
        <v>1</v>
      </c>
      <c r="L531" s="831">
        <v>10</v>
      </c>
      <c r="M531" s="832">
        <v>389.90000000000003</v>
      </c>
    </row>
    <row r="532" spans="1:13" ht="14.45" customHeight="1" x14ac:dyDescent="0.2">
      <c r="A532" s="821" t="s">
        <v>3495</v>
      </c>
      <c r="B532" s="822" t="s">
        <v>2722</v>
      </c>
      <c r="C532" s="822" t="s">
        <v>2723</v>
      </c>
      <c r="D532" s="822" t="s">
        <v>1903</v>
      </c>
      <c r="E532" s="822" t="s">
        <v>2724</v>
      </c>
      <c r="F532" s="831"/>
      <c r="G532" s="831"/>
      <c r="H532" s="827">
        <v>0</v>
      </c>
      <c r="I532" s="831">
        <v>1</v>
      </c>
      <c r="J532" s="831">
        <v>515</v>
      </c>
      <c r="K532" s="827">
        <v>1</v>
      </c>
      <c r="L532" s="831">
        <v>1</v>
      </c>
      <c r="M532" s="832">
        <v>515</v>
      </c>
    </row>
    <row r="533" spans="1:13" ht="14.45" customHeight="1" x14ac:dyDescent="0.2">
      <c r="A533" s="821" t="s">
        <v>3496</v>
      </c>
      <c r="B533" s="822" t="s">
        <v>2645</v>
      </c>
      <c r="C533" s="822" t="s">
        <v>4436</v>
      </c>
      <c r="D533" s="822" t="s">
        <v>4437</v>
      </c>
      <c r="E533" s="822" t="s">
        <v>3995</v>
      </c>
      <c r="F533" s="831">
        <v>3</v>
      </c>
      <c r="G533" s="831">
        <v>82.11</v>
      </c>
      <c r="H533" s="827">
        <v>1</v>
      </c>
      <c r="I533" s="831"/>
      <c r="J533" s="831"/>
      <c r="K533" s="827">
        <v>0</v>
      </c>
      <c r="L533" s="831">
        <v>3</v>
      </c>
      <c r="M533" s="832">
        <v>82.11</v>
      </c>
    </row>
    <row r="534" spans="1:13" ht="14.45" customHeight="1" x14ac:dyDescent="0.2">
      <c r="A534" s="821" t="s">
        <v>3496</v>
      </c>
      <c r="B534" s="822" t="s">
        <v>2645</v>
      </c>
      <c r="C534" s="822" t="s">
        <v>4438</v>
      </c>
      <c r="D534" s="822" t="s">
        <v>4437</v>
      </c>
      <c r="E534" s="822" t="s">
        <v>4439</v>
      </c>
      <c r="F534" s="831">
        <v>6</v>
      </c>
      <c r="G534" s="831">
        <v>492.72</v>
      </c>
      <c r="H534" s="827">
        <v>1</v>
      </c>
      <c r="I534" s="831"/>
      <c r="J534" s="831"/>
      <c r="K534" s="827">
        <v>0</v>
      </c>
      <c r="L534" s="831">
        <v>6</v>
      </c>
      <c r="M534" s="832">
        <v>492.72</v>
      </c>
    </row>
    <row r="535" spans="1:13" ht="14.45" customHeight="1" x14ac:dyDescent="0.2">
      <c r="A535" s="821" t="s">
        <v>3496</v>
      </c>
      <c r="B535" s="822" t="s">
        <v>2645</v>
      </c>
      <c r="C535" s="822" t="s">
        <v>3179</v>
      </c>
      <c r="D535" s="822" t="s">
        <v>841</v>
      </c>
      <c r="E535" s="822" t="s">
        <v>3180</v>
      </c>
      <c r="F535" s="831"/>
      <c r="G535" s="831"/>
      <c r="H535" s="827">
        <v>0</v>
      </c>
      <c r="I535" s="831">
        <v>15</v>
      </c>
      <c r="J535" s="831">
        <v>733.34999999999991</v>
      </c>
      <c r="K535" s="827">
        <v>1</v>
      </c>
      <c r="L535" s="831">
        <v>15</v>
      </c>
      <c r="M535" s="832">
        <v>733.34999999999991</v>
      </c>
    </row>
    <row r="536" spans="1:13" ht="14.45" customHeight="1" x14ac:dyDescent="0.2">
      <c r="A536" s="821" t="s">
        <v>3496</v>
      </c>
      <c r="B536" s="822" t="s">
        <v>2645</v>
      </c>
      <c r="C536" s="822" t="s">
        <v>4440</v>
      </c>
      <c r="D536" s="822" t="s">
        <v>4441</v>
      </c>
      <c r="E536" s="822" t="s">
        <v>4442</v>
      </c>
      <c r="F536" s="831">
        <v>3</v>
      </c>
      <c r="G536" s="831">
        <v>293.28000000000003</v>
      </c>
      <c r="H536" s="827">
        <v>1</v>
      </c>
      <c r="I536" s="831"/>
      <c r="J536" s="831"/>
      <c r="K536" s="827">
        <v>0</v>
      </c>
      <c r="L536" s="831">
        <v>3</v>
      </c>
      <c r="M536" s="832">
        <v>293.28000000000003</v>
      </c>
    </row>
    <row r="537" spans="1:13" ht="14.45" customHeight="1" x14ac:dyDescent="0.2">
      <c r="A537" s="821" t="s">
        <v>3496</v>
      </c>
      <c r="B537" s="822" t="s">
        <v>2645</v>
      </c>
      <c r="C537" s="822" t="s">
        <v>2649</v>
      </c>
      <c r="D537" s="822" t="s">
        <v>841</v>
      </c>
      <c r="E537" s="822" t="s">
        <v>2650</v>
      </c>
      <c r="F537" s="831"/>
      <c r="G537" s="831"/>
      <c r="H537" s="827">
        <v>0</v>
      </c>
      <c r="I537" s="831">
        <v>2</v>
      </c>
      <c r="J537" s="831">
        <v>27.36</v>
      </c>
      <c r="K537" s="827">
        <v>1</v>
      </c>
      <c r="L537" s="831">
        <v>2</v>
      </c>
      <c r="M537" s="832">
        <v>27.36</v>
      </c>
    </row>
    <row r="538" spans="1:13" ht="14.45" customHeight="1" x14ac:dyDescent="0.2">
      <c r="A538" s="821" t="s">
        <v>3496</v>
      </c>
      <c r="B538" s="822" t="s">
        <v>2645</v>
      </c>
      <c r="C538" s="822" t="s">
        <v>4443</v>
      </c>
      <c r="D538" s="822" t="s">
        <v>4441</v>
      </c>
      <c r="E538" s="822" t="s">
        <v>4442</v>
      </c>
      <c r="F538" s="831">
        <v>1</v>
      </c>
      <c r="G538" s="831">
        <v>97.76</v>
      </c>
      <c r="H538" s="827">
        <v>1</v>
      </c>
      <c r="I538" s="831"/>
      <c r="J538" s="831"/>
      <c r="K538" s="827">
        <v>0</v>
      </c>
      <c r="L538" s="831">
        <v>1</v>
      </c>
      <c r="M538" s="832">
        <v>97.76</v>
      </c>
    </row>
    <row r="539" spans="1:13" ht="14.45" customHeight="1" x14ac:dyDescent="0.2">
      <c r="A539" s="821" t="s">
        <v>3496</v>
      </c>
      <c r="B539" s="822" t="s">
        <v>2645</v>
      </c>
      <c r="C539" s="822" t="s">
        <v>4444</v>
      </c>
      <c r="D539" s="822" t="s">
        <v>3994</v>
      </c>
      <c r="E539" s="822" t="s">
        <v>4445</v>
      </c>
      <c r="F539" s="831">
        <v>2</v>
      </c>
      <c r="G539" s="831">
        <v>225.74</v>
      </c>
      <c r="H539" s="827">
        <v>1</v>
      </c>
      <c r="I539" s="831"/>
      <c r="J539" s="831"/>
      <c r="K539" s="827">
        <v>0</v>
      </c>
      <c r="L539" s="831">
        <v>2</v>
      </c>
      <c r="M539" s="832">
        <v>225.74</v>
      </c>
    </row>
    <row r="540" spans="1:13" ht="14.45" customHeight="1" x14ac:dyDescent="0.2">
      <c r="A540" s="821" t="s">
        <v>3496</v>
      </c>
      <c r="B540" s="822" t="s">
        <v>3181</v>
      </c>
      <c r="C540" s="822" t="s">
        <v>3912</v>
      </c>
      <c r="D540" s="822" t="s">
        <v>2022</v>
      </c>
      <c r="E540" s="822" t="s">
        <v>3913</v>
      </c>
      <c r="F540" s="831"/>
      <c r="G540" s="831"/>
      <c r="H540" s="827">
        <v>0</v>
      </c>
      <c r="I540" s="831">
        <v>5</v>
      </c>
      <c r="J540" s="831">
        <v>273.75</v>
      </c>
      <c r="K540" s="827">
        <v>1</v>
      </c>
      <c r="L540" s="831">
        <v>5</v>
      </c>
      <c r="M540" s="832">
        <v>273.75</v>
      </c>
    </row>
    <row r="541" spans="1:13" ht="14.45" customHeight="1" x14ac:dyDescent="0.2">
      <c r="A541" s="821" t="s">
        <v>3496</v>
      </c>
      <c r="B541" s="822" t="s">
        <v>2662</v>
      </c>
      <c r="C541" s="822" t="s">
        <v>3906</v>
      </c>
      <c r="D541" s="822" t="s">
        <v>1590</v>
      </c>
      <c r="E541" s="822" t="s">
        <v>3907</v>
      </c>
      <c r="F541" s="831"/>
      <c r="G541" s="831"/>
      <c r="H541" s="827">
        <v>0</v>
      </c>
      <c r="I541" s="831">
        <v>1</v>
      </c>
      <c r="J541" s="831">
        <v>760.22</v>
      </c>
      <c r="K541" s="827">
        <v>1</v>
      </c>
      <c r="L541" s="831">
        <v>1</v>
      </c>
      <c r="M541" s="832">
        <v>760.22</v>
      </c>
    </row>
    <row r="542" spans="1:13" ht="14.45" customHeight="1" x14ac:dyDescent="0.2">
      <c r="A542" s="821" t="s">
        <v>3496</v>
      </c>
      <c r="B542" s="822" t="s">
        <v>2697</v>
      </c>
      <c r="C542" s="822" t="s">
        <v>4317</v>
      </c>
      <c r="D542" s="822" t="s">
        <v>4318</v>
      </c>
      <c r="E542" s="822" t="s">
        <v>4319</v>
      </c>
      <c r="F542" s="831">
        <v>10</v>
      </c>
      <c r="G542" s="831">
        <v>18474.900000000001</v>
      </c>
      <c r="H542" s="827">
        <v>1</v>
      </c>
      <c r="I542" s="831"/>
      <c r="J542" s="831"/>
      <c r="K542" s="827">
        <v>0</v>
      </c>
      <c r="L542" s="831">
        <v>10</v>
      </c>
      <c r="M542" s="832">
        <v>18474.900000000001</v>
      </c>
    </row>
    <row r="543" spans="1:13" ht="14.45" customHeight="1" x14ac:dyDescent="0.2">
      <c r="A543" s="821" t="s">
        <v>3496</v>
      </c>
      <c r="B543" s="822" t="s">
        <v>2700</v>
      </c>
      <c r="C543" s="822" t="s">
        <v>2703</v>
      </c>
      <c r="D543" s="822" t="s">
        <v>1021</v>
      </c>
      <c r="E543" s="822" t="s">
        <v>2704</v>
      </c>
      <c r="F543" s="831"/>
      <c r="G543" s="831"/>
      <c r="H543" s="827">
        <v>0</v>
      </c>
      <c r="I543" s="831">
        <v>102</v>
      </c>
      <c r="J543" s="831">
        <v>141333.24</v>
      </c>
      <c r="K543" s="827">
        <v>1</v>
      </c>
      <c r="L543" s="831">
        <v>102</v>
      </c>
      <c r="M543" s="832">
        <v>141333.24</v>
      </c>
    </row>
    <row r="544" spans="1:13" ht="14.45" customHeight="1" x14ac:dyDescent="0.2">
      <c r="A544" s="821" t="s">
        <v>3496</v>
      </c>
      <c r="B544" s="822" t="s">
        <v>2700</v>
      </c>
      <c r="C544" s="822" t="s">
        <v>2707</v>
      </c>
      <c r="D544" s="822" t="s">
        <v>1021</v>
      </c>
      <c r="E544" s="822" t="s">
        <v>2708</v>
      </c>
      <c r="F544" s="831"/>
      <c r="G544" s="831"/>
      <c r="H544" s="827">
        <v>0</v>
      </c>
      <c r="I544" s="831">
        <v>56</v>
      </c>
      <c r="J544" s="831">
        <v>129324.48</v>
      </c>
      <c r="K544" s="827">
        <v>1</v>
      </c>
      <c r="L544" s="831">
        <v>56</v>
      </c>
      <c r="M544" s="832">
        <v>129324.48</v>
      </c>
    </row>
    <row r="545" spans="1:13" ht="14.45" customHeight="1" x14ac:dyDescent="0.2">
      <c r="A545" s="821" t="s">
        <v>3496</v>
      </c>
      <c r="B545" s="822" t="s">
        <v>2700</v>
      </c>
      <c r="C545" s="822" t="s">
        <v>3962</v>
      </c>
      <c r="D545" s="822" t="s">
        <v>1016</v>
      </c>
      <c r="E545" s="822" t="s">
        <v>3963</v>
      </c>
      <c r="F545" s="831"/>
      <c r="G545" s="831"/>
      <c r="H545" s="827">
        <v>0</v>
      </c>
      <c r="I545" s="831">
        <v>3</v>
      </c>
      <c r="J545" s="831">
        <v>1104.48</v>
      </c>
      <c r="K545" s="827">
        <v>1</v>
      </c>
      <c r="L545" s="831">
        <v>3</v>
      </c>
      <c r="M545" s="832">
        <v>1104.48</v>
      </c>
    </row>
    <row r="546" spans="1:13" ht="14.45" customHeight="1" x14ac:dyDescent="0.2">
      <c r="A546" s="821" t="s">
        <v>3496</v>
      </c>
      <c r="B546" s="822" t="s">
        <v>2700</v>
      </c>
      <c r="C546" s="822" t="s">
        <v>2710</v>
      </c>
      <c r="D546" s="822" t="s">
        <v>1016</v>
      </c>
      <c r="E546" s="822" t="s">
        <v>2711</v>
      </c>
      <c r="F546" s="831"/>
      <c r="G546" s="831"/>
      <c r="H546" s="827">
        <v>0</v>
      </c>
      <c r="I546" s="831">
        <v>4</v>
      </c>
      <c r="J546" s="831">
        <v>2945.32</v>
      </c>
      <c r="K546" s="827">
        <v>1</v>
      </c>
      <c r="L546" s="831">
        <v>4</v>
      </c>
      <c r="M546" s="832">
        <v>2945.32</v>
      </c>
    </row>
    <row r="547" spans="1:13" ht="14.45" customHeight="1" x14ac:dyDescent="0.2">
      <c r="A547" s="821" t="s">
        <v>3496</v>
      </c>
      <c r="B547" s="822" t="s">
        <v>2700</v>
      </c>
      <c r="C547" s="822" t="s">
        <v>2714</v>
      </c>
      <c r="D547" s="822" t="s">
        <v>1016</v>
      </c>
      <c r="E547" s="822" t="s">
        <v>1018</v>
      </c>
      <c r="F547" s="831"/>
      <c r="G547" s="831"/>
      <c r="H547" s="827">
        <v>0</v>
      </c>
      <c r="I547" s="831">
        <v>3</v>
      </c>
      <c r="J547" s="831">
        <v>1266.99</v>
      </c>
      <c r="K547" s="827">
        <v>1</v>
      </c>
      <c r="L547" s="831">
        <v>3</v>
      </c>
      <c r="M547" s="832">
        <v>1266.99</v>
      </c>
    </row>
    <row r="548" spans="1:13" ht="14.45" customHeight="1" x14ac:dyDescent="0.2">
      <c r="A548" s="821" t="s">
        <v>3496</v>
      </c>
      <c r="B548" s="822" t="s">
        <v>2700</v>
      </c>
      <c r="C548" s="822" t="s">
        <v>2705</v>
      </c>
      <c r="D548" s="822" t="s">
        <v>1021</v>
      </c>
      <c r="E548" s="822" t="s">
        <v>2706</v>
      </c>
      <c r="F548" s="831"/>
      <c r="G548" s="831"/>
      <c r="H548" s="827">
        <v>0</v>
      </c>
      <c r="I548" s="831">
        <v>13</v>
      </c>
      <c r="J548" s="831">
        <v>24017.370000000003</v>
      </c>
      <c r="K548" s="827">
        <v>1</v>
      </c>
      <c r="L548" s="831">
        <v>13</v>
      </c>
      <c r="M548" s="832">
        <v>24017.370000000003</v>
      </c>
    </row>
    <row r="549" spans="1:13" ht="14.45" customHeight="1" x14ac:dyDescent="0.2">
      <c r="A549" s="821" t="s">
        <v>3496</v>
      </c>
      <c r="B549" s="822" t="s">
        <v>2700</v>
      </c>
      <c r="C549" s="822" t="s">
        <v>2709</v>
      </c>
      <c r="D549" s="822" t="s">
        <v>1016</v>
      </c>
      <c r="E549" s="822" t="s">
        <v>1017</v>
      </c>
      <c r="F549" s="831"/>
      <c r="G549" s="831"/>
      <c r="H549" s="827">
        <v>0</v>
      </c>
      <c r="I549" s="831">
        <v>34</v>
      </c>
      <c r="J549" s="831">
        <v>31407.329999999998</v>
      </c>
      <c r="K549" s="827">
        <v>1</v>
      </c>
      <c r="L549" s="831">
        <v>34</v>
      </c>
      <c r="M549" s="832">
        <v>31407.329999999998</v>
      </c>
    </row>
    <row r="550" spans="1:13" ht="14.45" customHeight="1" x14ac:dyDescent="0.2">
      <c r="A550" s="821" t="s">
        <v>3496</v>
      </c>
      <c r="B550" s="822" t="s">
        <v>6164</v>
      </c>
      <c r="C550" s="822" t="s">
        <v>4495</v>
      </c>
      <c r="D550" s="822" t="s">
        <v>4496</v>
      </c>
      <c r="E550" s="822" t="s">
        <v>4497</v>
      </c>
      <c r="F550" s="831"/>
      <c r="G550" s="831"/>
      <c r="H550" s="827">
        <v>0</v>
      </c>
      <c r="I550" s="831">
        <v>1</v>
      </c>
      <c r="J550" s="831">
        <v>131.32</v>
      </c>
      <c r="K550" s="827">
        <v>1</v>
      </c>
      <c r="L550" s="831">
        <v>1</v>
      </c>
      <c r="M550" s="832">
        <v>131.32</v>
      </c>
    </row>
    <row r="551" spans="1:13" ht="14.45" customHeight="1" x14ac:dyDescent="0.2">
      <c r="A551" s="821" t="s">
        <v>3496</v>
      </c>
      <c r="B551" s="822" t="s">
        <v>2737</v>
      </c>
      <c r="C551" s="822" t="s">
        <v>2738</v>
      </c>
      <c r="D551" s="822" t="s">
        <v>2739</v>
      </c>
      <c r="E551" s="822" t="s">
        <v>2740</v>
      </c>
      <c r="F551" s="831"/>
      <c r="G551" s="831"/>
      <c r="H551" s="827">
        <v>0</v>
      </c>
      <c r="I551" s="831">
        <v>5</v>
      </c>
      <c r="J551" s="831">
        <v>212.54999999999998</v>
      </c>
      <c r="K551" s="827">
        <v>1</v>
      </c>
      <c r="L551" s="831">
        <v>5</v>
      </c>
      <c r="M551" s="832">
        <v>212.54999999999998</v>
      </c>
    </row>
    <row r="552" spans="1:13" ht="14.45" customHeight="1" x14ac:dyDescent="0.2">
      <c r="A552" s="821" t="s">
        <v>3496</v>
      </c>
      <c r="B552" s="822" t="s">
        <v>2737</v>
      </c>
      <c r="C552" s="822" t="s">
        <v>4342</v>
      </c>
      <c r="D552" s="822" t="s">
        <v>2739</v>
      </c>
      <c r="E552" s="822" t="s">
        <v>4343</v>
      </c>
      <c r="F552" s="831"/>
      <c r="G552" s="831"/>
      <c r="H552" s="827">
        <v>0</v>
      </c>
      <c r="I552" s="831">
        <v>2</v>
      </c>
      <c r="J552" s="831">
        <v>170.04</v>
      </c>
      <c r="K552" s="827">
        <v>1</v>
      </c>
      <c r="L552" s="831">
        <v>2</v>
      </c>
      <c r="M552" s="832">
        <v>170.04</v>
      </c>
    </row>
    <row r="553" spans="1:13" ht="14.45" customHeight="1" x14ac:dyDescent="0.2">
      <c r="A553" s="821" t="s">
        <v>3496</v>
      </c>
      <c r="B553" s="822" t="s">
        <v>2737</v>
      </c>
      <c r="C553" s="822" t="s">
        <v>3807</v>
      </c>
      <c r="D553" s="822" t="s">
        <v>3808</v>
      </c>
      <c r="E553" s="822" t="s">
        <v>2740</v>
      </c>
      <c r="F553" s="831">
        <v>5</v>
      </c>
      <c r="G553" s="831">
        <v>212.54999999999998</v>
      </c>
      <c r="H553" s="827">
        <v>1</v>
      </c>
      <c r="I553" s="831"/>
      <c r="J553" s="831"/>
      <c r="K553" s="827">
        <v>0</v>
      </c>
      <c r="L553" s="831">
        <v>5</v>
      </c>
      <c r="M553" s="832">
        <v>212.54999999999998</v>
      </c>
    </row>
    <row r="554" spans="1:13" ht="14.45" customHeight="1" x14ac:dyDescent="0.2">
      <c r="A554" s="821" t="s">
        <v>3496</v>
      </c>
      <c r="B554" s="822" t="s">
        <v>2746</v>
      </c>
      <c r="C554" s="822" t="s">
        <v>2754</v>
      </c>
      <c r="D554" s="822" t="s">
        <v>757</v>
      </c>
      <c r="E554" s="822" t="s">
        <v>761</v>
      </c>
      <c r="F554" s="831"/>
      <c r="G554" s="831"/>
      <c r="H554" s="827">
        <v>0</v>
      </c>
      <c r="I554" s="831">
        <v>2</v>
      </c>
      <c r="J554" s="831">
        <v>35.119999999999997</v>
      </c>
      <c r="K554" s="827">
        <v>1</v>
      </c>
      <c r="L554" s="831">
        <v>2</v>
      </c>
      <c r="M554" s="832">
        <v>35.119999999999997</v>
      </c>
    </row>
    <row r="555" spans="1:13" ht="14.45" customHeight="1" x14ac:dyDescent="0.2">
      <c r="A555" s="821" t="s">
        <v>3496</v>
      </c>
      <c r="B555" s="822" t="s">
        <v>2746</v>
      </c>
      <c r="C555" s="822" t="s">
        <v>2752</v>
      </c>
      <c r="D555" s="822" t="s">
        <v>757</v>
      </c>
      <c r="E555" s="822" t="s">
        <v>758</v>
      </c>
      <c r="F555" s="831"/>
      <c r="G555" s="831"/>
      <c r="H555" s="827">
        <v>0</v>
      </c>
      <c r="I555" s="831">
        <v>1</v>
      </c>
      <c r="J555" s="831">
        <v>38.04</v>
      </c>
      <c r="K555" s="827">
        <v>1</v>
      </c>
      <c r="L555" s="831">
        <v>1</v>
      </c>
      <c r="M555" s="832">
        <v>38.04</v>
      </c>
    </row>
    <row r="556" spans="1:13" ht="14.45" customHeight="1" x14ac:dyDescent="0.2">
      <c r="A556" s="821" t="s">
        <v>3496</v>
      </c>
      <c r="B556" s="822" t="s">
        <v>2763</v>
      </c>
      <c r="C556" s="822" t="s">
        <v>4262</v>
      </c>
      <c r="D556" s="822" t="s">
        <v>4263</v>
      </c>
      <c r="E556" s="822" t="s">
        <v>4264</v>
      </c>
      <c r="F556" s="831">
        <v>1</v>
      </c>
      <c r="G556" s="831">
        <v>207.27</v>
      </c>
      <c r="H556" s="827">
        <v>1</v>
      </c>
      <c r="I556" s="831"/>
      <c r="J556" s="831"/>
      <c r="K556" s="827">
        <v>0</v>
      </c>
      <c r="L556" s="831">
        <v>1</v>
      </c>
      <c r="M556" s="832">
        <v>207.27</v>
      </c>
    </row>
    <row r="557" spans="1:13" ht="14.45" customHeight="1" x14ac:dyDescent="0.2">
      <c r="A557" s="821" t="s">
        <v>3496</v>
      </c>
      <c r="B557" s="822" t="s">
        <v>2763</v>
      </c>
      <c r="C557" s="822" t="s">
        <v>4265</v>
      </c>
      <c r="D557" s="822" t="s">
        <v>3659</v>
      </c>
      <c r="E557" s="822" t="s">
        <v>2781</v>
      </c>
      <c r="F557" s="831">
        <v>1</v>
      </c>
      <c r="G557" s="831">
        <v>31.09</v>
      </c>
      <c r="H557" s="827">
        <v>1</v>
      </c>
      <c r="I557" s="831"/>
      <c r="J557" s="831"/>
      <c r="K557" s="827">
        <v>0</v>
      </c>
      <c r="L557" s="831">
        <v>1</v>
      </c>
      <c r="M557" s="832">
        <v>31.09</v>
      </c>
    </row>
    <row r="558" spans="1:13" ht="14.45" customHeight="1" x14ac:dyDescent="0.2">
      <c r="A558" s="821" t="s">
        <v>3496</v>
      </c>
      <c r="B558" s="822" t="s">
        <v>3216</v>
      </c>
      <c r="C558" s="822" t="s">
        <v>3217</v>
      </c>
      <c r="D558" s="822" t="s">
        <v>3218</v>
      </c>
      <c r="E558" s="822" t="s">
        <v>3219</v>
      </c>
      <c r="F558" s="831"/>
      <c r="G558" s="831"/>
      <c r="H558" s="827">
        <v>0</v>
      </c>
      <c r="I558" s="831">
        <v>2</v>
      </c>
      <c r="J558" s="831">
        <v>62.18</v>
      </c>
      <c r="K558" s="827">
        <v>1</v>
      </c>
      <c r="L558" s="831">
        <v>2</v>
      </c>
      <c r="M558" s="832">
        <v>62.18</v>
      </c>
    </row>
    <row r="559" spans="1:13" ht="14.45" customHeight="1" x14ac:dyDescent="0.2">
      <c r="A559" s="821" t="s">
        <v>3496</v>
      </c>
      <c r="B559" s="822" t="s">
        <v>2770</v>
      </c>
      <c r="C559" s="822" t="s">
        <v>2771</v>
      </c>
      <c r="D559" s="822" t="s">
        <v>1423</v>
      </c>
      <c r="E559" s="822" t="s">
        <v>778</v>
      </c>
      <c r="F559" s="831"/>
      <c r="G559" s="831"/>
      <c r="H559" s="827">
        <v>0</v>
      </c>
      <c r="I559" s="831">
        <v>1</v>
      </c>
      <c r="J559" s="831">
        <v>34.47</v>
      </c>
      <c r="K559" s="827">
        <v>1</v>
      </c>
      <c r="L559" s="831">
        <v>1</v>
      </c>
      <c r="M559" s="832">
        <v>34.47</v>
      </c>
    </row>
    <row r="560" spans="1:13" ht="14.45" customHeight="1" x14ac:dyDescent="0.2">
      <c r="A560" s="821" t="s">
        <v>3496</v>
      </c>
      <c r="B560" s="822" t="s">
        <v>2799</v>
      </c>
      <c r="C560" s="822" t="s">
        <v>2800</v>
      </c>
      <c r="D560" s="822" t="s">
        <v>2801</v>
      </c>
      <c r="E560" s="822" t="s">
        <v>2802</v>
      </c>
      <c r="F560" s="831"/>
      <c r="G560" s="831"/>
      <c r="H560" s="827">
        <v>0</v>
      </c>
      <c r="I560" s="831">
        <v>2</v>
      </c>
      <c r="J560" s="831">
        <v>79.099999999999994</v>
      </c>
      <c r="K560" s="827">
        <v>1</v>
      </c>
      <c r="L560" s="831">
        <v>2</v>
      </c>
      <c r="M560" s="832">
        <v>79.099999999999994</v>
      </c>
    </row>
    <row r="561" spans="1:13" ht="14.45" customHeight="1" x14ac:dyDescent="0.2">
      <c r="A561" s="821" t="s">
        <v>3496</v>
      </c>
      <c r="B561" s="822" t="s">
        <v>2815</v>
      </c>
      <c r="C561" s="822" t="s">
        <v>4275</v>
      </c>
      <c r="D561" s="822" t="s">
        <v>4276</v>
      </c>
      <c r="E561" s="822" t="s">
        <v>824</v>
      </c>
      <c r="F561" s="831">
        <v>1</v>
      </c>
      <c r="G561" s="831">
        <v>27.56</v>
      </c>
      <c r="H561" s="827">
        <v>1</v>
      </c>
      <c r="I561" s="831"/>
      <c r="J561" s="831"/>
      <c r="K561" s="827">
        <v>0</v>
      </c>
      <c r="L561" s="831">
        <v>1</v>
      </c>
      <c r="M561" s="832">
        <v>27.56</v>
      </c>
    </row>
    <row r="562" spans="1:13" ht="14.45" customHeight="1" x14ac:dyDescent="0.2">
      <c r="A562" s="821" t="s">
        <v>3496</v>
      </c>
      <c r="B562" s="822" t="s">
        <v>2840</v>
      </c>
      <c r="C562" s="822" t="s">
        <v>2841</v>
      </c>
      <c r="D562" s="822" t="s">
        <v>2842</v>
      </c>
      <c r="E562" s="822" t="s">
        <v>2843</v>
      </c>
      <c r="F562" s="831"/>
      <c r="G562" s="831"/>
      <c r="H562" s="827">
        <v>0</v>
      </c>
      <c r="I562" s="831">
        <v>22</v>
      </c>
      <c r="J562" s="831">
        <v>482.24000000000007</v>
      </c>
      <c r="K562" s="827">
        <v>1</v>
      </c>
      <c r="L562" s="831">
        <v>22</v>
      </c>
      <c r="M562" s="832">
        <v>482.24000000000007</v>
      </c>
    </row>
    <row r="563" spans="1:13" ht="14.45" customHeight="1" x14ac:dyDescent="0.2">
      <c r="A563" s="821" t="s">
        <v>3496</v>
      </c>
      <c r="B563" s="822" t="s">
        <v>2840</v>
      </c>
      <c r="C563" s="822" t="s">
        <v>2844</v>
      </c>
      <c r="D563" s="822" t="s">
        <v>2842</v>
      </c>
      <c r="E563" s="822" t="s">
        <v>2845</v>
      </c>
      <c r="F563" s="831"/>
      <c r="G563" s="831"/>
      <c r="H563" s="827">
        <v>0</v>
      </c>
      <c r="I563" s="831">
        <v>1</v>
      </c>
      <c r="J563" s="831">
        <v>87.67</v>
      </c>
      <c r="K563" s="827">
        <v>1</v>
      </c>
      <c r="L563" s="831">
        <v>1</v>
      </c>
      <c r="M563" s="832">
        <v>87.67</v>
      </c>
    </row>
    <row r="564" spans="1:13" ht="14.45" customHeight="1" x14ac:dyDescent="0.2">
      <c r="A564" s="821" t="s">
        <v>3496</v>
      </c>
      <c r="B564" s="822" t="s">
        <v>2840</v>
      </c>
      <c r="C564" s="822" t="s">
        <v>4449</v>
      </c>
      <c r="D564" s="822" t="s">
        <v>4008</v>
      </c>
      <c r="E564" s="822" t="s">
        <v>2843</v>
      </c>
      <c r="F564" s="831">
        <v>7</v>
      </c>
      <c r="G564" s="831">
        <v>153.44</v>
      </c>
      <c r="H564" s="827">
        <v>1</v>
      </c>
      <c r="I564" s="831"/>
      <c r="J564" s="831"/>
      <c r="K564" s="827">
        <v>0</v>
      </c>
      <c r="L564" s="831">
        <v>7</v>
      </c>
      <c r="M564" s="832">
        <v>153.44</v>
      </c>
    </row>
    <row r="565" spans="1:13" ht="14.45" customHeight="1" x14ac:dyDescent="0.2">
      <c r="A565" s="821" t="s">
        <v>3496</v>
      </c>
      <c r="B565" s="822" t="s">
        <v>2846</v>
      </c>
      <c r="C565" s="822" t="s">
        <v>2850</v>
      </c>
      <c r="D565" s="822" t="s">
        <v>2848</v>
      </c>
      <c r="E565" s="822" t="s">
        <v>2851</v>
      </c>
      <c r="F565" s="831"/>
      <c r="G565" s="831"/>
      <c r="H565" s="827">
        <v>0</v>
      </c>
      <c r="I565" s="831">
        <v>2</v>
      </c>
      <c r="J565" s="831">
        <v>98.16</v>
      </c>
      <c r="K565" s="827">
        <v>1</v>
      </c>
      <c r="L565" s="831">
        <v>2</v>
      </c>
      <c r="M565" s="832">
        <v>98.16</v>
      </c>
    </row>
    <row r="566" spans="1:13" ht="14.45" customHeight="1" x14ac:dyDescent="0.2">
      <c r="A566" s="821" t="s">
        <v>3496</v>
      </c>
      <c r="B566" s="822" t="s">
        <v>2846</v>
      </c>
      <c r="C566" s="822" t="s">
        <v>4533</v>
      </c>
      <c r="D566" s="822" t="s">
        <v>1925</v>
      </c>
      <c r="E566" s="822" t="s">
        <v>4534</v>
      </c>
      <c r="F566" s="831"/>
      <c r="G566" s="831"/>
      <c r="H566" s="827">
        <v>0</v>
      </c>
      <c r="I566" s="831">
        <v>1</v>
      </c>
      <c r="J566" s="831">
        <v>105.23</v>
      </c>
      <c r="K566" s="827">
        <v>1</v>
      </c>
      <c r="L566" s="831">
        <v>1</v>
      </c>
      <c r="M566" s="832">
        <v>105.23</v>
      </c>
    </row>
    <row r="567" spans="1:13" ht="14.45" customHeight="1" x14ac:dyDescent="0.2">
      <c r="A567" s="821" t="s">
        <v>3496</v>
      </c>
      <c r="B567" s="822" t="s">
        <v>2846</v>
      </c>
      <c r="C567" s="822" t="s">
        <v>3245</v>
      </c>
      <c r="D567" s="822" t="s">
        <v>1925</v>
      </c>
      <c r="E567" s="822" t="s">
        <v>1926</v>
      </c>
      <c r="F567" s="831"/>
      <c r="G567" s="831"/>
      <c r="H567" s="827">
        <v>0</v>
      </c>
      <c r="I567" s="831">
        <v>1</v>
      </c>
      <c r="J567" s="831">
        <v>84.18</v>
      </c>
      <c r="K567" s="827">
        <v>1</v>
      </c>
      <c r="L567" s="831">
        <v>1</v>
      </c>
      <c r="M567" s="832">
        <v>84.18</v>
      </c>
    </row>
    <row r="568" spans="1:13" ht="14.45" customHeight="1" x14ac:dyDescent="0.2">
      <c r="A568" s="821" t="s">
        <v>3496</v>
      </c>
      <c r="B568" s="822" t="s">
        <v>2846</v>
      </c>
      <c r="C568" s="822" t="s">
        <v>3550</v>
      </c>
      <c r="D568" s="822" t="s">
        <v>1925</v>
      </c>
      <c r="E568" s="822" t="s">
        <v>3551</v>
      </c>
      <c r="F568" s="831"/>
      <c r="G568" s="831"/>
      <c r="H568" s="827">
        <v>0</v>
      </c>
      <c r="I568" s="831">
        <v>3</v>
      </c>
      <c r="J568" s="831">
        <v>189.42000000000002</v>
      </c>
      <c r="K568" s="827">
        <v>1</v>
      </c>
      <c r="L568" s="831">
        <v>3</v>
      </c>
      <c r="M568" s="832">
        <v>189.42000000000002</v>
      </c>
    </row>
    <row r="569" spans="1:13" ht="14.45" customHeight="1" x14ac:dyDescent="0.2">
      <c r="A569" s="821" t="s">
        <v>3496</v>
      </c>
      <c r="B569" s="822" t="s">
        <v>2846</v>
      </c>
      <c r="C569" s="822" t="s">
        <v>2854</v>
      </c>
      <c r="D569" s="822" t="s">
        <v>1925</v>
      </c>
      <c r="E569" s="822" t="s">
        <v>2855</v>
      </c>
      <c r="F569" s="831"/>
      <c r="G569" s="831"/>
      <c r="H569" s="827">
        <v>0</v>
      </c>
      <c r="I569" s="831">
        <v>1</v>
      </c>
      <c r="J569" s="831">
        <v>49.08</v>
      </c>
      <c r="K569" s="827">
        <v>1</v>
      </c>
      <c r="L569" s="831">
        <v>1</v>
      </c>
      <c r="M569" s="832">
        <v>49.08</v>
      </c>
    </row>
    <row r="570" spans="1:13" ht="14.45" customHeight="1" x14ac:dyDescent="0.2">
      <c r="A570" s="821" t="s">
        <v>3496</v>
      </c>
      <c r="B570" s="822" t="s">
        <v>2866</v>
      </c>
      <c r="C570" s="822" t="s">
        <v>2870</v>
      </c>
      <c r="D570" s="822" t="s">
        <v>1722</v>
      </c>
      <c r="E570" s="822" t="s">
        <v>2871</v>
      </c>
      <c r="F570" s="831"/>
      <c r="G570" s="831"/>
      <c r="H570" s="827">
        <v>0</v>
      </c>
      <c r="I570" s="831">
        <v>1</v>
      </c>
      <c r="J570" s="831">
        <v>154.36000000000001</v>
      </c>
      <c r="K570" s="827">
        <v>1</v>
      </c>
      <c r="L570" s="831">
        <v>1</v>
      </c>
      <c r="M570" s="832">
        <v>154.36000000000001</v>
      </c>
    </row>
    <row r="571" spans="1:13" ht="14.45" customHeight="1" x14ac:dyDescent="0.2">
      <c r="A571" s="821" t="s">
        <v>3496</v>
      </c>
      <c r="B571" s="822" t="s">
        <v>6148</v>
      </c>
      <c r="C571" s="822" t="s">
        <v>3858</v>
      </c>
      <c r="D571" s="822" t="s">
        <v>3859</v>
      </c>
      <c r="E571" s="822" t="s">
        <v>3860</v>
      </c>
      <c r="F571" s="831"/>
      <c r="G571" s="831"/>
      <c r="H571" s="827">
        <v>0</v>
      </c>
      <c r="I571" s="831">
        <v>40</v>
      </c>
      <c r="J571" s="831">
        <v>66046.400000000009</v>
      </c>
      <c r="K571" s="827">
        <v>1</v>
      </c>
      <c r="L571" s="831">
        <v>40</v>
      </c>
      <c r="M571" s="832">
        <v>66046.400000000009</v>
      </c>
    </row>
    <row r="572" spans="1:13" ht="14.45" customHeight="1" x14ac:dyDescent="0.2">
      <c r="A572" s="821" t="s">
        <v>3496</v>
      </c>
      <c r="B572" s="822" t="s">
        <v>6148</v>
      </c>
      <c r="C572" s="822" t="s">
        <v>4367</v>
      </c>
      <c r="D572" s="822" t="s">
        <v>3859</v>
      </c>
      <c r="E572" s="822" t="s">
        <v>4368</v>
      </c>
      <c r="F572" s="831"/>
      <c r="G572" s="831"/>
      <c r="H572" s="827">
        <v>0</v>
      </c>
      <c r="I572" s="831">
        <v>21</v>
      </c>
      <c r="J572" s="831">
        <v>5201.07</v>
      </c>
      <c r="K572" s="827">
        <v>1</v>
      </c>
      <c r="L572" s="831">
        <v>21</v>
      </c>
      <c r="M572" s="832">
        <v>5201.07</v>
      </c>
    </row>
    <row r="573" spans="1:13" ht="14.45" customHeight="1" x14ac:dyDescent="0.2">
      <c r="A573" s="821" t="s">
        <v>3496</v>
      </c>
      <c r="B573" s="822" t="s">
        <v>6148</v>
      </c>
      <c r="C573" s="822" t="s">
        <v>4369</v>
      </c>
      <c r="D573" s="822" t="s">
        <v>4370</v>
      </c>
      <c r="E573" s="822" t="s">
        <v>2332</v>
      </c>
      <c r="F573" s="831">
        <v>1</v>
      </c>
      <c r="G573" s="831">
        <v>1651.16</v>
      </c>
      <c r="H573" s="827">
        <v>1</v>
      </c>
      <c r="I573" s="831"/>
      <c r="J573" s="831"/>
      <c r="K573" s="827">
        <v>0</v>
      </c>
      <c r="L573" s="831">
        <v>1</v>
      </c>
      <c r="M573" s="832">
        <v>1651.16</v>
      </c>
    </row>
    <row r="574" spans="1:13" ht="14.45" customHeight="1" x14ac:dyDescent="0.2">
      <c r="A574" s="821" t="s">
        <v>3496</v>
      </c>
      <c r="B574" s="822" t="s">
        <v>6149</v>
      </c>
      <c r="C574" s="822" t="s">
        <v>4061</v>
      </c>
      <c r="D574" s="822" t="s">
        <v>4062</v>
      </c>
      <c r="E574" s="822" t="s">
        <v>768</v>
      </c>
      <c r="F574" s="831"/>
      <c r="G574" s="831"/>
      <c r="H574" s="827">
        <v>0</v>
      </c>
      <c r="I574" s="831">
        <v>172</v>
      </c>
      <c r="J574" s="831">
        <v>86397.320000000022</v>
      </c>
      <c r="K574" s="827">
        <v>1</v>
      </c>
      <c r="L574" s="831">
        <v>172</v>
      </c>
      <c r="M574" s="832">
        <v>86397.320000000022</v>
      </c>
    </row>
    <row r="575" spans="1:13" ht="14.45" customHeight="1" x14ac:dyDescent="0.2">
      <c r="A575" s="821" t="s">
        <v>3496</v>
      </c>
      <c r="B575" s="822" t="s">
        <v>3276</v>
      </c>
      <c r="C575" s="822" t="s">
        <v>4283</v>
      </c>
      <c r="D575" s="822" t="s">
        <v>3278</v>
      </c>
      <c r="E575" s="822" t="s">
        <v>4284</v>
      </c>
      <c r="F575" s="831"/>
      <c r="G575" s="831"/>
      <c r="H575" s="827">
        <v>0</v>
      </c>
      <c r="I575" s="831">
        <v>12</v>
      </c>
      <c r="J575" s="831">
        <v>13093.079999999998</v>
      </c>
      <c r="K575" s="827">
        <v>1</v>
      </c>
      <c r="L575" s="831">
        <v>12</v>
      </c>
      <c r="M575" s="832">
        <v>13093.079999999998</v>
      </c>
    </row>
    <row r="576" spans="1:13" ht="14.45" customHeight="1" x14ac:dyDescent="0.2">
      <c r="A576" s="821" t="s">
        <v>3496</v>
      </c>
      <c r="B576" s="822" t="s">
        <v>6150</v>
      </c>
      <c r="C576" s="822" t="s">
        <v>4387</v>
      </c>
      <c r="D576" s="822" t="s">
        <v>4388</v>
      </c>
      <c r="E576" s="822" t="s">
        <v>4389</v>
      </c>
      <c r="F576" s="831">
        <v>26</v>
      </c>
      <c r="G576" s="831">
        <v>5700.5</v>
      </c>
      <c r="H576" s="827">
        <v>1</v>
      </c>
      <c r="I576" s="831"/>
      <c r="J576" s="831"/>
      <c r="K576" s="827">
        <v>0</v>
      </c>
      <c r="L576" s="831">
        <v>26</v>
      </c>
      <c r="M576" s="832">
        <v>5700.5</v>
      </c>
    </row>
    <row r="577" spans="1:13" ht="14.45" customHeight="1" x14ac:dyDescent="0.2">
      <c r="A577" s="821" t="s">
        <v>3496</v>
      </c>
      <c r="B577" s="822" t="s">
        <v>6150</v>
      </c>
      <c r="C577" s="822" t="s">
        <v>3920</v>
      </c>
      <c r="D577" s="822" t="s">
        <v>3921</v>
      </c>
      <c r="E577" s="822" t="s">
        <v>776</v>
      </c>
      <c r="F577" s="831"/>
      <c r="G577" s="831"/>
      <c r="H577" s="827">
        <v>0</v>
      </c>
      <c r="I577" s="831">
        <v>1307</v>
      </c>
      <c r="J577" s="831">
        <v>286559.75</v>
      </c>
      <c r="K577" s="827">
        <v>1</v>
      </c>
      <c r="L577" s="831">
        <v>1307</v>
      </c>
      <c r="M577" s="832">
        <v>286559.75</v>
      </c>
    </row>
    <row r="578" spans="1:13" ht="14.45" customHeight="1" x14ac:dyDescent="0.2">
      <c r="A578" s="821" t="s">
        <v>3496</v>
      </c>
      <c r="B578" s="822" t="s">
        <v>6150</v>
      </c>
      <c r="C578" s="822" t="s">
        <v>3922</v>
      </c>
      <c r="D578" s="822" t="s">
        <v>3921</v>
      </c>
      <c r="E578" s="822" t="s">
        <v>1989</v>
      </c>
      <c r="F578" s="831">
        <v>9</v>
      </c>
      <c r="G578" s="831">
        <v>4623.3</v>
      </c>
      <c r="H578" s="827">
        <v>1</v>
      </c>
      <c r="I578" s="831"/>
      <c r="J578" s="831"/>
      <c r="K578" s="827">
        <v>0</v>
      </c>
      <c r="L578" s="831">
        <v>9</v>
      </c>
      <c r="M578" s="832">
        <v>4623.3</v>
      </c>
    </row>
    <row r="579" spans="1:13" ht="14.45" customHeight="1" x14ac:dyDescent="0.2">
      <c r="A579" s="821" t="s">
        <v>3496</v>
      </c>
      <c r="B579" s="822" t="s">
        <v>6150</v>
      </c>
      <c r="C579" s="822" t="s">
        <v>4390</v>
      </c>
      <c r="D579" s="822" t="s">
        <v>4391</v>
      </c>
      <c r="E579" s="822" t="s">
        <v>776</v>
      </c>
      <c r="F579" s="831">
        <v>1</v>
      </c>
      <c r="G579" s="831">
        <v>219.25</v>
      </c>
      <c r="H579" s="827">
        <v>1</v>
      </c>
      <c r="I579" s="831"/>
      <c r="J579" s="831"/>
      <c r="K579" s="827">
        <v>0</v>
      </c>
      <c r="L579" s="831">
        <v>1</v>
      </c>
      <c r="M579" s="832">
        <v>219.25</v>
      </c>
    </row>
    <row r="580" spans="1:13" ht="14.45" customHeight="1" x14ac:dyDescent="0.2">
      <c r="A580" s="821" t="s">
        <v>3496</v>
      </c>
      <c r="B580" s="822" t="s">
        <v>6154</v>
      </c>
      <c r="C580" s="822" t="s">
        <v>4330</v>
      </c>
      <c r="D580" s="822" t="s">
        <v>4331</v>
      </c>
      <c r="E580" s="822" t="s">
        <v>3785</v>
      </c>
      <c r="F580" s="831"/>
      <c r="G580" s="831"/>
      <c r="H580" s="827">
        <v>0</v>
      </c>
      <c r="I580" s="831">
        <v>31</v>
      </c>
      <c r="J580" s="831">
        <v>6796.75</v>
      </c>
      <c r="K580" s="827">
        <v>1</v>
      </c>
      <c r="L580" s="831">
        <v>31</v>
      </c>
      <c r="M580" s="832">
        <v>6796.75</v>
      </c>
    </row>
    <row r="581" spans="1:13" ht="14.45" customHeight="1" x14ac:dyDescent="0.2">
      <c r="A581" s="821" t="s">
        <v>3496</v>
      </c>
      <c r="B581" s="822" t="s">
        <v>2997</v>
      </c>
      <c r="C581" s="822" t="s">
        <v>3648</v>
      </c>
      <c r="D581" s="822" t="s">
        <v>3649</v>
      </c>
      <c r="E581" s="822" t="s">
        <v>702</v>
      </c>
      <c r="F581" s="831">
        <v>1</v>
      </c>
      <c r="G581" s="831">
        <v>72.55</v>
      </c>
      <c r="H581" s="827">
        <v>1</v>
      </c>
      <c r="I581" s="831"/>
      <c r="J581" s="831"/>
      <c r="K581" s="827">
        <v>0</v>
      </c>
      <c r="L581" s="831">
        <v>1</v>
      </c>
      <c r="M581" s="832">
        <v>72.55</v>
      </c>
    </row>
    <row r="582" spans="1:13" ht="14.45" customHeight="1" x14ac:dyDescent="0.2">
      <c r="A582" s="821" t="s">
        <v>3496</v>
      </c>
      <c r="B582" s="822" t="s">
        <v>2997</v>
      </c>
      <c r="C582" s="822" t="s">
        <v>4257</v>
      </c>
      <c r="D582" s="822" t="s">
        <v>3651</v>
      </c>
      <c r="E582" s="822" t="s">
        <v>4258</v>
      </c>
      <c r="F582" s="831">
        <v>2</v>
      </c>
      <c r="G582" s="831">
        <v>243.5</v>
      </c>
      <c r="H582" s="827">
        <v>1</v>
      </c>
      <c r="I582" s="831"/>
      <c r="J582" s="831"/>
      <c r="K582" s="827">
        <v>0</v>
      </c>
      <c r="L582" s="831">
        <v>2</v>
      </c>
      <c r="M582" s="832">
        <v>243.5</v>
      </c>
    </row>
    <row r="583" spans="1:13" ht="14.45" customHeight="1" x14ac:dyDescent="0.2">
      <c r="A583" s="821" t="s">
        <v>3496</v>
      </c>
      <c r="B583" s="822" t="s">
        <v>2997</v>
      </c>
      <c r="C583" s="822" t="s">
        <v>2999</v>
      </c>
      <c r="D583" s="822" t="s">
        <v>701</v>
      </c>
      <c r="E583" s="822" t="s">
        <v>702</v>
      </c>
      <c r="F583" s="831"/>
      <c r="G583" s="831"/>
      <c r="H583" s="827">
        <v>0</v>
      </c>
      <c r="I583" s="831">
        <v>2</v>
      </c>
      <c r="J583" s="831">
        <v>145.1</v>
      </c>
      <c r="K583" s="827">
        <v>1</v>
      </c>
      <c r="L583" s="831">
        <v>2</v>
      </c>
      <c r="M583" s="832">
        <v>145.1</v>
      </c>
    </row>
    <row r="584" spans="1:13" ht="14.45" customHeight="1" x14ac:dyDescent="0.2">
      <c r="A584" s="821" t="s">
        <v>3496</v>
      </c>
      <c r="B584" s="822" t="s">
        <v>2997</v>
      </c>
      <c r="C584" s="822" t="s">
        <v>3000</v>
      </c>
      <c r="D584" s="822" t="s">
        <v>701</v>
      </c>
      <c r="E584" s="822" t="s">
        <v>698</v>
      </c>
      <c r="F584" s="831"/>
      <c r="G584" s="831"/>
      <c r="H584" s="827">
        <v>0</v>
      </c>
      <c r="I584" s="831">
        <v>2</v>
      </c>
      <c r="J584" s="831">
        <v>130.56</v>
      </c>
      <c r="K584" s="827">
        <v>1</v>
      </c>
      <c r="L584" s="831">
        <v>2</v>
      </c>
      <c r="M584" s="832">
        <v>130.56</v>
      </c>
    </row>
    <row r="585" spans="1:13" ht="14.45" customHeight="1" x14ac:dyDescent="0.2">
      <c r="A585" s="821" t="s">
        <v>3496</v>
      </c>
      <c r="B585" s="822" t="s">
        <v>2997</v>
      </c>
      <c r="C585" s="822" t="s">
        <v>2998</v>
      </c>
      <c r="D585" s="822" t="s">
        <v>701</v>
      </c>
      <c r="E585" s="822" t="s">
        <v>703</v>
      </c>
      <c r="F585" s="831"/>
      <c r="G585" s="831"/>
      <c r="H585" s="827">
        <v>0</v>
      </c>
      <c r="I585" s="831">
        <v>1</v>
      </c>
      <c r="J585" s="831">
        <v>21.76</v>
      </c>
      <c r="K585" s="827">
        <v>1</v>
      </c>
      <c r="L585" s="831">
        <v>1</v>
      </c>
      <c r="M585" s="832">
        <v>21.76</v>
      </c>
    </row>
    <row r="586" spans="1:13" ht="14.45" customHeight="1" x14ac:dyDescent="0.2">
      <c r="A586" s="821" t="s">
        <v>3496</v>
      </c>
      <c r="B586" s="822" t="s">
        <v>2997</v>
      </c>
      <c r="C586" s="822" t="s">
        <v>3655</v>
      </c>
      <c r="D586" s="822" t="s">
        <v>3649</v>
      </c>
      <c r="E586" s="822" t="s">
        <v>3653</v>
      </c>
      <c r="F586" s="831">
        <v>3</v>
      </c>
      <c r="G586" s="831">
        <v>108.81</v>
      </c>
      <c r="H586" s="827">
        <v>1</v>
      </c>
      <c r="I586" s="831"/>
      <c r="J586" s="831"/>
      <c r="K586" s="827">
        <v>0</v>
      </c>
      <c r="L586" s="831">
        <v>3</v>
      </c>
      <c r="M586" s="832">
        <v>108.81</v>
      </c>
    </row>
    <row r="587" spans="1:13" ht="14.45" customHeight="1" x14ac:dyDescent="0.2">
      <c r="A587" s="821" t="s">
        <v>3496</v>
      </c>
      <c r="B587" s="822" t="s">
        <v>3006</v>
      </c>
      <c r="C587" s="822" t="s">
        <v>4434</v>
      </c>
      <c r="D587" s="822" t="s">
        <v>1373</v>
      </c>
      <c r="E587" s="822" t="s">
        <v>4435</v>
      </c>
      <c r="F587" s="831"/>
      <c r="G587" s="831"/>
      <c r="H587" s="827">
        <v>0</v>
      </c>
      <c r="I587" s="831">
        <v>19</v>
      </c>
      <c r="J587" s="831">
        <v>38739.67</v>
      </c>
      <c r="K587" s="827">
        <v>1</v>
      </c>
      <c r="L587" s="831">
        <v>19</v>
      </c>
      <c r="M587" s="832">
        <v>38739.67</v>
      </c>
    </row>
    <row r="588" spans="1:13" ht="14.45" customHeight="1" x14ac:dyDescent="0.2">
      <c r="A588" s="821" t="s">
        <v>3496</v>
      </c>
      <c r="B588" s="822" t="s">
        <v>3006</v>
      </c>
      <c r="C588" s="822" t="s">
        <v>3010</v>
      </c>
      <c r="D588" s="822" t="s">
        <v>1373</v>
      </c>
      <c r="E588" s="822" t="s">
        <v>1376</v>
      </c>
      <c r="F588" s="831"/>
      <c r="G588" s="831"/>
      <c r="H588" s="827">
        <v>0</v>
      </c>
      <c r="I588" s="831">
        <v>22</v>
      </c>
      <c r="J588" s="831">
        <v>7827.38</v>
      </c>
      <c r="K588" s="827">
        <v>1</v>
      </c>
      <c r="L588" s="831">
        <v>22</v>
      </c>
      <c r="M588" s="832">
        <v>7827.38</v>
      </c>
    </row>
    <row r="589" spans="1:13" ht="14.45" customHeight="1" x14ac:dyDescent="0.2">
      <c r="A589" s="821" t="s">
        <v>3496</v>
      </c>
      <c r="B589" s="822" t="s">
        <v>3006</v>
      </c>
      <c r="C589" s="822" t="s">
        <v>3011</v>
      </c>
      <c r="D589" s="822" t="s">
        <v>1373</v>
      </c>
      <c r="E589" s="822" t="s">
        <v>1375</v>
      </c>
      <c r="F589" s="831"/>
      <c r="G589" s="831"/>
      <c r="H589" s="827">
        <v>0</v>
      </c>
      <c r="I589" s="831">
        <v>11</v>
      </c>
      <c r="J589" s="831">
        <v>6079.04</v>
      </c>
      <c r="K589" s="827">
        <v>1</v>
      </c>
      <c r="L589" s="831">
        <v>11</v>
      </c>
      <c r="M589" s="832">
        <v>6079.04</v>
      </c>
    </row>
    <row r="590" spans="1:13" ht="14.45" customHeight="1" x14ac:dyDescent="0.2">
      <c r="A590" s="821" t="s">
        <v>3496</v>
      </c>
      <c r="B590" s="822" t="s">
        <v>3006</v>
      </c>
      <c r="C590" s="822" t="s">
        <v>3012</v>
      </c>
      <c r="D590" s="822" t="s">
        <v>1373</v>
      </c>
      <c r="E590" s="822" t="s">
        <v>1374</v>
      </c>
      <c r="F590" s="831"/>
      <c r="G590" s="831"/>
      <c r="H590" s="827">
        <v>0</v>
      </c>
      <c r="I590" s="831">
        <v>21</v>
      </c>
      <c r="J590" s="831">
        <v>21408.659999999996</v>
      </c>
      <c r="K590" s="827">
        <v>1</v>
      </c>
      <c r="L590" s="831">
        <v>21</v>
      </c>
      <c r="M590" s="832">
        <v>21408.659999999996</v>
      </c>
    </row>
    <row r="591" spans="1:13" ht="14.45" customHeight="1" x14ac:dyDescent="0.2">
      <c r="A591" s="821" t="s">
        <v>3496</v>
      </c>
      <c r="B591" s="822" t="s">
        <v>6151</v>
      </c>
      <c r="C591" s="822" t="s">
        <v>4528</v>
      </c>
      <c r="D591" s="822" t="s">
        <v>4177</v>
      </c>
      <c r="E591" s="822" t="s">
        <v>4185</v>
      </c>
      <c r="F591" s="831">
        <v>1</v>
      </c>
      <c r="G591" s="831">
        <v>775.17</v>
      </c>
      <c r="H591" s="827">
        <v>1</v>
      </c>
      <c r="I591" s="831"/>
      <c r="J591" s="831"/>
      <c r="K591" s="827">
        <v>0</v>
      </c>
      <c r="L591" s="831">
        <v>1</v>
      </c>
      <c r="M591" s="832">
        <v>775.17</v>
      </c>
    </row>
    <row r="592" spans="1:13" ht="14.45" customHeight="1" x14ac:dyDescent="0.2">
      <c r="A592" s="821" t="s">
        <v>3496</v>
      </c>
      <c r="B592" s="822" t="s">
        <v>6151</v>
      </c>
      <c r="C592" s="822" t="s">
        <v>4176</v>
      </c>
      <c r="D592" s="822" t="s">
        <v>4177</v>
      </c>
      <c r="E592" s="822" t="s">
        <v>4178</v>
      </c>
      <c r="F592" s="831">
        <v>2</v>
      </c>
      <c r="G592" s="831">
        <v>2783.94</v>
      </c>
      <c r="H592" s="827">
        <v>1</v>
      </c>
      <c r="I592" s="831"/>
      <c r="J592" s="831"/>
      <c r="K592" s="827">
        <v>0</v>
      </c>
      <c r="L592" s="831">
        <v>2</v>
      </c>
      <c r="M592" s="832">
        <v>2783.94</v>
      </c>
    </row>
    <row r="593" spans="1:13" ht="14.45" customHeight="1" x14ac:dyDescent="0.2">
      <c r="A593" s="821" t="s">
        <v>3496</v>
      </c>
      <c r="B593" s="822" t="s">
        <v>6151</v>
      </c>
      <c r="C593" s="822" t="s">
        <v>4183</v>
      </c>
      <c r="D593" s="822" t="s">
        <v>4182</v>
      </c>
      <c r="E593" s="822" t="s">
        <v>4178</v>
      </c>
      <c r="F593" s="831"/>
      <c r="G593" s="831"/>
      <c r="H593" s="827">
        <v>0</v>
      </c>
      <c r="I593" s="831">
        <v>2</v>
      </c>
      <c r="J593" s="831">
        <v>2783.94</v>
      </c>
      <c r="K593" s="827">
        <v>1</v>
      </c>
      <c r="L593" s="831">
        <v>2</v>
      </c>
      <c r="M593" s="832">
        <v>2783.94</v>
      </c>
    </row>
    <row r="594" spans="1:13" ht="14.45" customHeight="1" x14ac:dyDescent="0.2">
      <c r="A594" s="821" t="s">
        <v>3496</v>
      </c>
      <c r="B594" s="822" t="s">
        <v>3013</v>
      </c>
      <c r="C594" s="822" t="s">
        <v>3786</v>
      </c>
      <c r="D594" s="822" t="s">
        <v>3787</v>
      </c>
      <c r="E594" s="822" t="s">
        <v>3788</v>
      </c>
      <c r="F594" s="831"/>
      <c r="G594" s="831"/>
      <c r="H594" s="827">
        <v>0</v>
      </c>
      <c r="I594" s="831">
        <v>3</v>
      </c>
      <c r="J594" s="831">
        <v>1951.1999999999998</v>
      </c>
      <c r="K594" s="827">
        <v>1</v>
      </c>
      <c r="L594" s="831">
        <v>3</v>
      </c>
      <c r="M594" s="832">
        <v>1951.1999999999998</v>
      </c>
    </row>
    <row r="595" spans="1:13" ht="14.45" customHeight="1" x14ac:dyDescent="0.2">
      <c r="A595" s="821" t="s">
        <v>3496</v>
      </c>
      <c r="B595" s="822" t="s">
        <v>3013</v>
      </c>
      <c r="C595" s="822" t="s">
        <v>3014</v>
      </c>
      <c r="D595" s="822" t="s">
        <v>3015</v>
      </c>
      <c r="E595" s="822" t="s">
        <v>3016</v>
      </c>
      <c r="F595" s="831"/>
      <c r="G595" s="831"/>
      <c r="H595" s="827">
        <v>0</v>
      </c>
      <c r="I595" s="831">
        <v>4</v>
      </c>
      <c r="J595" s="831">
        <v>21288.32</v>
      </c>
      <c r="K595" s="827">
        <v>1</v>
      </c>
      <c r="L595" s="831">
        <v>4</v>
      </c>
      <c r="M595" s="832">
        <v>21288.32</v>
      </c>
    </row>
    <row r="596" spans="1:13" ht="14.45" customHeight="1" x14ac:dyDescent="0.2">
      <c r="A596" s="821" t="s">
        <v>3496</v>
      </c>
      <c r="B596" s="822" t="s">
        <v>3013</v>
      </c>
      <c r="C596" s="822" t="s">
        <v>3789</v>
      </c>
      <c r="D596" s="822" t="s">
        <v>3015</v>
      </c>
      <c r="E596" s="822" t="s">
        <v>3790</v>
      </c>
      <c r="F596" s="831"/>
      <c r="G596" s="831"/>
      <c r="H596" s="827">
        <v>0</v>
      </c>
      <c r="I596" s="831">
        <v>28</v>
      </c>
      <c r="J596" s="831">
        <v>149018.23999999999</v>
      </c>
      <c r="K596" s="827">
        <v>1</v>
      </c>
      <c r="L596" s="831">
        <v>28</v>
      </c>
      <c r="M596" s="832">
        <v>149018.23999999999</v>
      </c>
    </row>
    <row r="597" spans="1:13" ht="14.45" customHeight="1" x14ac:dyDescent="0.2">
      <c r="A597" s="821" t="s">
        <v>3496</v>
      </c>
      <c r="B597" s="822" t="s">
        <v>3013</v>
      </c>
      <c r="C597" s="822" t="s">
        <v>3022</v>
      </c>
      <c r="D597" s="822" t="s">
        <v>3018</v>
      </c>
      <c r="E597" s="822" t="s">
        <v>3023</v>
      </c>
      <c r="F597" s="831"/>
      <c r="G597" s="831"/>
      <c r="H597" s="827">
        <v>0</v>
      </c>
      <c r="I597" s="831">
        <v>14</v>
      </c>
      <c r="J597" s="831">
        <v>4552.7999999999993</v>
      </c>
      <c r="K597" s="827">
        <v>1</v>
      </c>
      <c r="L597" s="831">
        <v>14</v>
      </c>
      <c r="M597" s="832">
        <v>4552.7999999999993</v>
      </c>
    </row>
    <row r="598" spans="1:13" ht="14.45" customHeight="1" x14ac:dyDescent="0.2">
      <c r="A598" s="821" t="s">
        <v>3496</v>
      </c>
      <c r="B598" s="822" t="s">
        <v>3013</v>
      </c>
      <c r="C598" s="822" t="s">
        <v>3024</v>
      </c>
      <c r="D598" s="822" t="s">
        <v>3018</v>
      </c>
      <c r="E598" s="822" t="s">
        <v>3025</v>
      </c>
      <c r="F598" s="831"/>
      <c r="G598" s="831"/>
      <c r="H598" s="827">
        <v>0</v>
      </c>
      <c r="I598" s="831">
        <v>16</v>
      </c>
      <c r="J598" s="831">
        <v>10406.399999999998</v>
      </c>
      <c r="K598" s="827">
        <v>1</v>
      </c>
      <c r="L598" s="831">
        <v>16</v>
      </c>
      <c r="M598" s="832">
        <v>10406.399999999998</v>
      </c>
    </row>
    <row r="599" spans="1:13" ht="14.45" customHeight="1" x14ac:dyDescent="0.2">
      <c r="A599" s="821" t="s">
        <v>3496</v>
      </c>
      <c r="B599" s="822" t="s">
        <v>3013</v>
      </c>
      <c r="C599" s="822" t="s">
        <v>4332</v>
      </c>
      <c r="D599" s="822" t="s">
        <v>3787</v>
      </c>
      <c r="E599" s="822" t="s">
        <v>3543</v>
      </c>
      <c r="F599" s="831"/>
      <c r="G599" s="831"/>
      <c r="H599" s="827">
        <v>0</v>
      </c>
      <c r="I599" s="831">
        <v>6</v>
      </c>
      <c r="J599" s="831">
        <v>1951.1999999999998</v>
      </c>
      <c r="K599" s="827">
        <v>1</v>
      </c>
      <c r="L599" s="831">
        <v>6</v>
      </c>
      <c r="M599" s="832">
        <v>1951.1999999999998</v>
      </c>
    </row>
    <row r="600" spans="1:13" ht="14.45" customHeight="1" x14ac:dyDescent="0.2">
      <c r="A600" s="821" t="s">
        <v>3496</v>
      </c>
      <c r="B600" s="822" t="s">
        <v>3013</v>
      </c>
      <c r="C600" s="822" t="s">
        <v>4333</v>
      </c>
      <c r="D600" s="822" t="s">
        <v>3015</v>
      </c>
      <c r="E600" s="822" t="s">
        <v>4334</v>
      </c>
      <c r="F600" s="831"/>
      <c r="G600" s="831"/>
      <c r="H600" s="827">
        <v>0</v>
      </c>
      <c r="I600" s="831">
        <v>2</v>
      </c>
      <c r="J600" s="831">
        <v>10644.16</v>
      </c>
      <c r="K600" s="827">
        <v>1</v>
      </c>
      <c r="L600" s="831">
        <v>2</v>
      </c>
      <c r="M600" s="832">
        <v>10644.16</v>
      </c>
    </row>
    <row r="601" spans="1:13" ht="14.45" customHeight="1" x14ac:dyDescent="0.2">
      <c r="A601" s="821" t="s">
        <v>3496</v>
      </c>
      <c r="B601" s="822" t="s">
        <v>3013</v>
      </c>
      <c r="C601" s="822" t="s">
        <v>3541</v>
      </c>
      <c r="D601" s="822" t="s">
        <v>3542</v>
      </c>
      <c r="E601" s="822" t="s">
        <v>3543</v>
      </c>
      <c r="F601" s="831"/>
      <c r="G601" s="831"/>
      <c r="H601" s="827">
        <v>0</v>
      </c>
      <c r="I601" s="831">
        <v>45</v>
      </c>
      <c r="J601" s="831">
        <v>14633.999999999998</v>
      </c>
      <c r="K601" s="827">
        <v>1</v>
      </c>
      <c r="L601" s="831">
        <v>45</v>
      </c>
      <c r="M601" s="832">
        <v>14633.999999999998</v>
      </c>
    </row>
    <row r="602" spans="1:13" ht="14.45" customHeight="1" x14ac:dyDescent="0.2">
      <c r="A602" s="821" t="s">
        <v>3496</v>
      </c>
      <c r="B602" s="822" t="s">
        <v>3013</v>
      </c>
      <c r="C602" s="822" t="s">
        <v>3796</v>
      </c>
      <c r="D602" s="822" t="s">
        <v>3015</v>
      </c>
      <c r="E602" s="822" t="s">
        <v>3797</v>
      </c>
      <c r="F602" s="831"/>
      <c r="G602" s="831"/>
      <c r="H602" s="827">
        <v>0</v>
      </c>
      <c r="I602" s="831">
        <v>24</v>
      </c>
      <c r="J602" s="831">
        <v>127729.92000000001</v>
      </c>
      <c r="K602" s="827">
        <v>1</v>
      </c>
      <c r="L602" s="831">
        <v>24</v>
      </c>
      <c r="M602" s="832">
        <v>127729.92000000001</v>
      </c>
    </row>
    <row r="603" spans="1:13" ht="14.45" customHeight="1" x14ac:dyDescent="0.2">
      <c r="A603" s="821" t="s">
        <v>3496</v>
      </c>
      <c r="B603" s="822" t="s">
        <v>3013</v>
      </c>
      <c r="C603" s="822" t="s">
        <v>3791</v>
      </c>
      <c r="D603" s="822" t="s">
        <v>3542</v>
      </c>
      <c r="E603" s="822" t="s">
        <v>3788</v>
      </c>
      <c r="F603" s="831"/>
      <c r="G603" s="831"/>
      <c r="H603" s="827">
        <v>0</v>
      </c>
      <c r="I603" s="831">
        <v>25</v>
      </c>
      <c r="J603" s="831">
        <v>16260.000000000002</v>
      </c>
      <c r="K603" s="827">
        <v>1</v>
      </c>
      <c r="L603" s="831">
        <v>25</v>
      </c>
      <c r="M603" s="832">
        <v>16260.000000000002</v>
      </c>
    </row>
    <row r="604" spans="1:13" ht="14.45" customHeight="1" x14ac:dyDescent="0.2">
      <c r="A604" s="821" t="s">
        <v>3496</v>
      </c>
      <c r="B604" s="822" t="s">
        <v>3013</v>
      </c>
      <c r="C604" s="822" t="s">
        <v>3792</v>
      </c>
      <c r="D604" s="822" t="s">
        <v>3542</v>
      </c>
      <c r="E604" s="822" t="s">
        <v>3793</v>
      </c>
      <c r="F604" s="831"/>
      <c r="G604" s="831"/>
      <c r="H604" s="827">
        <v>0</v>
      </c>
      <c r="I604" s="831">
        <v>27</v>
      </c>
      <c r="J604" s="831">
        <v>35121.329999999994</v>
      </c>
      <c r="K604" s="827">
        <v>1</v>
      </c>
      <c r="L604" s="831">
        <v>27</v>
      </c>
      <c r="M604" s="832">
        <v>35121.329999999994</v>
      </c>
    </row>
    <row r="605" spans="1:13" ht="14.45" customHeight="1" x14ac:dyDescent="0.2">
      <c r="A605" s="821" t="s">
        <v>3496</v>
      </c>
      <c r="B605" s="822" t="s">
        <v>3013</v>
      </c>
      <c r="C605" s="822" t="s">
        <v>3794</v>
      </c>
      <c r="D605" s="822" t="s">
        <v>3542</v>
      </c>
      <c r="E605" s="822" t="s">
        <v>3795</v>
      </c>
      <c r="F605" s="831"/>
      <c r="G605" s="831"/>
      <c r="H605" s="827">
        <v>0</v>
      </c>
      <c r="I605" s="831">
        <v>25</v>
      </c>
      <c r="J605" s="831">
        <v>4065.2500000000009</v>
      </c>
      <c r="K605" s="827">
        <v>1</v>
      </c>
      <c r="L605" s="831">
        <v>25</v>
      </c>
      <c r="M605" s="832">
        <v>4065.2500000000009</v>
      </c>
    </row>
    <row r="606" spans="1:13" ht="14.45" customHeight="1" x14ac:dyDescent="0.2">
      <c r="A606" s="821" t="s">
        <v>3496</v>
      </c>
      <c r="B606" s="822" t="s">
        <v>3026</v>
      </c>
      <c r="C606" s="822" t="s">
        <v>3027</v>
      </c>
      <c r="D606" s="822" t="s">
        <v>3028</v>
      </c>
      <c r="E606" s="822" t="s">
        <v>3029</v>
      </c>
      <c r="F606" s="831"/>
      <c r="G606" s="831"/>
      <c r="H606" s="827">
        <v>0</v>
      </c>
      <c r="I606" s="831">
        <v>3</v>
      </c>
      <c r="J606" s="831">
        <v>1517.58</v>
      </c>
      <c r="K606" s="827">
        <v>1</v>
      </c>
      <c r="L606" s="831">
        <v>3</v>
      </c>
      <c r="M606" s="832">
        <v>1517.58</v>
      </c>
    </row>
    <row r="607" spans="1:13" ht="14.45" customHeight="1" x14ac:dyDescent="0.2">
      <c r="A607" s="821" t="s">
        <v>3496</v>
      </c>
      <c r="B607" s="822" t="s">
        <v>3030</v>
      </c>
      <c r="C607" s="822" t="s">
        <v>3032</v>
      </c>
      <c r="D607" s="822" t="s">
        <v>1338</v>
      </c>
      <c r="E607" s="822" t="s">
        <v>1340</v>
      </c>
      <c r="F607" s="831"/>
      <c r="G607" s="831"/>
      <c r="H607" s="827"/>
      <c r="I607" s="831">
        <v>63</v>
      </c>
      <c r="J607" s="831">
        <v>0</v>
      </c>
      <c r="K607" s="827"/>
      <c r="L607" s="831">
        <v>63</v>
      </c>
      <c r="M607" s="832">
        <v>0</v>
      </c>
    </row>
    <row r="608" spans="1:13" ht="14.45" customHeight="1" x14ac:dyDescent="0.2">
      <c r="A608" s="821" t="s">
        <v>3496</v>
      </c>
      <c r="B608" s="822" t="s">
        <v>3052</v>
      </c>
      <c r="C608" s="822" t="s">
        <v>3053</v>
      </c>
      <c r="D608" s="822" t="s">
        <v>3054</v>
      </c>
      <c r="E608" s="822" t="s">
        <v>3055</v>
      </c>
      <c r="F608" s="831"/>
      <c r="G608" s="831"/>
      <c r="H608" s="827">
        <v>0</v>
      </c>
      <c r="I608" s="831">
        <v>6</v>
      </c>
      <c r="J608" s="831">
        <v>678.96</v>
      </c>
      <c r="K608" s="827">
        <v>1</v>
      </c>
      <c r="L608" s="831">
        <v>6</v>
      </c>
      <c r="M608" s="832">
        <v>678.96</v>
      </c>
    </row>
    <row r="609" spans="1:13" ht="14.45" customHeight="1" x14ac:dyDescent="0.2">
      <c r="A609" s="821" t="s">
        <v>3496</v>
      </c>
      <c r="B609" s="822" t="s">
        <v>3052</v>
      </c>
      <c r="C609" s="822" t="s">
        <v>3056</v>
      </c>
      <c r="D609" s="822" t="s">
        <v>3054</v>
      </c>
      <c r="E609" s="822" t="s">
        <v>3057</v>
      </c>
      <c r="F609" s="831"/>
      <c r="G609" s="831"/>
      <c r="H609" s="827">
        <v>0</v>
      </c>
      <c r="I609" s="831">
        <v>1</v>
      </c>
      <c r="J609" s="831">
        <v>169.73</v>
      </c>
      <c r="K609" s="827">
        <v>1</v>
      </c>
      <c r="L609" s="831">
        <v>1</v>
      </c>
      <c r="M609" s="832">
        <v>169.73</v>
      </c>
    </row>
    <row r="610" spans="1:13" ht="14.45" customHeight="1" x14ac:dyDescent="0.2">
      <c r="A610" s="821" t="s">
        <v>3496</v>
      </c>
      <c r="B610" s="822" t="s">
        <v>3052</v>
      </c>
      <c r="C610" s="822" t="s">
        <v>3058</v>
      </c>
      <c r="D610" s="822" t="s">
        <v>3054</v>
      </c>
      <c r="E610" s="822" t="s">
        <v>1952</v>
      </c>
      <c r="F610" s="831"/>
      <c r="G610" s="831"/>
      <c r="H610" s="827">
        <v>0</v>
      </c>
      <c r="I610" s="831">
        <v>27</v>
      </c>
      <c r="J610" s="831">
        <v>9165.6900000000023</v>
      </c>
      <c r="K610" s="827">
        <v>1</v>
      </c>
      <c r="L610" s="831">
        <v>27</v>
      </c>
      <c r="M610" s="832">
        <v>9165.6900000000023</v>
      </c>
    </row>
    <row r="611" spans="1:13" ht="14.45" customHeight="1" x14ac:dyDescent="0.2">
      <c r="A611" s="821" t="s">
        <v>3496</v>
      </c>
      <c r="B611" s="822" t="s">
        <v>3052</v>
      </c>
      <c r="C611" s="822" t="s">
        <v>4344</v>
      </c>
      <c r="D611" s="822" t="s">
        <v>3054</v>
      </c>
      <c r="E611" s="822" t="s">
        <v>4345</v>
      </c>
      <c r="F611" s="831"/>
      <c r="G611" s="831"/>
      <c r="H611" s="827">
        <v>0</v>
      </c>
      <c r="I611" s="831">
        <v>19</v>
      </c>
      <c r="J611" s="831">
        <v>4299.8900000000003</v>
      </c>
      <c r="K611" s="827">
        <v>1</v>
      </c>
      <c r="L611" s="831">
        <v>19</v>
      </c>
      <c r="M611" s="832">
        <v>4299.8900000000003</v>
      </c>
    </row>
    <row r="612" spans="1:13" ht="14.45" customHeight="1" x14ac:dyDescent="0.2">
      <c r="A612" s="821" t="s">
        <v>3496</v>
      </c>
      <c r="B612" s="822" t="s">
        <v>3065</v>
      </c>
      <c r="C612" s="822" t="s">
        <v>4450</v>
      </c>
      <c r="D612" s="822" t="s">
        <v>4451</v>
      </c>
      <c r="E612" s="822" t="s">
        <v>4013</v>
      </c>
      <c r="F612" s="831">
        <v>6</v>
      </c>
      <c r="G612" s="831">
        <v>1015.74</v>
      </c>
      <c r="H612" s="827">
        <v>1</v>
      </c>
      <c r="I612" s="831"/>
      <c r="J612" s="831"/>
      <c r="K612" s="827">
        <v>0</v>
      </c>
      <c r="L612" s="831">
        <v>6</v>
      </c>
      <c r="M612" s="832">
        <v>1015.74</v>
      </c>
    </row>
    <row r="613" spans="1:13" ht="14.45" customHeight="1" x14ac:dyDescent="0.2">
      <c r="A613" s="821" t="s">
        <v>3496</v>
      </c>
      <c r="B613" s="822" t="s">
        <v>3065</v>
      </c>
      <c r="C613" s="822" t="s">
        <v>3300</v>
      </c>
      <c r="D613" s="822" t="s">
        <v>1416</v>
      </c>
      <c r="E613" s="822" t="s">
        <v>2121</v>
      </c>
      <c r="F613" s="831">
        <v>3</v>
      </c>
      <c r="G613" s="831">
        <v>3859.8599999999997</v>
      </c>
      <c r="H613" s="827">
        <v>1</v>
      </c>
      <c r="I613" s="831"/>
      <c r="J613" s="831"/>
      <c r="K613" s="827">
        <v>0</v>
      </c>
      <c r="L613" s="831">
        <v>3</v>
      </c>
      <c r="M613" s="832">
        <v>3859.8599999999997</v>
      </c>
    </row>
    <row r="614" spans="1:13" ht="14.45" customHeight="1" x14ac:dyDescent="0.2">
      <c r="A614" s="821" t="s">
        <v>3496</v>
      </c>
      <c r="B614" s="822" t="s">
        <v>3065</v>
      </c>
      <c r="C614" s="822" t="s">
        <v>3067</v>
      </c>
      <c r="D614" s="822" t="s">
        <v>1416</v>
      </c>
      <c r="E614" s="822" t="s">
        <v>1417</v>
      </c>
      <c r="F614" s="831">
        <v>17</v>
      </c>
      <c r="G614" s="831">
        <v>43744.740000000005</v>
      </c>
      <c r="H614" s="827">
        <v>1</v>
      </c>
      <c r="I614" s="831"/>
      <c r="J614" s="831"/>
      <c r="K614" s="827">
        <v>0</v>
      </c>
      <c r="L614" s="831">
        <v>17</v>
      </c>
      <c r="M614" s="832">
        <v>43744.740000000005</v>
      </c>
    </row>
    <row r="615" spans="1:13" ht="14.45" customHeight="1" x14ac:dyDescent="0.2">
      <c r="A615" s="821" t="s">
        <v>3496</v>
      </c>
      <c r="B615" s="822" t="s">
        <v>3065</v>
      </c>
      <c r="C615" s="822" t="s">
        <v>4454</v>
      </c>
      <c r="D615" s="822" t="s">
        <v>4455</v>
      </c>
      <c r="E615" s="822" t="s">
        <v>4456</v>
      </c>
      <c r="F615" s="831">
        <v>1</v>
      </c>
      <c r="G615" s="831">
        <v>1715.48</v>
      </c>
      <c r="H615" s="827">
        <v>1</v>
      </c>
      <c r="I615" s="831"/>
      <c r="J615" s="831"/>
      <c r="K615" s="827">
        <v>0</v>
      </c>
      <c r="L615" s="831">
        <v>1</v>
      </c>
      <c r="M615" s="832">
        <v>1715.48</v>
      </c>
    </row>
    <row r="616" spans="1:13" ht="14.45" customHeight="1" x14ac:dyDescent="0.2">
      <c r="A616" s="821" t="s">
        <v>3496</v>
      </c>
      <c r="B616" s="822" t="s">
        <v>3065</v>
      </c>
      <c r="C616" s="822" t="s">
        <v>4457</v>
      </c>
      <c r="D616" s="822" t="s">
        <v>1416</v>
      </c>
      <c r="E616" s="822" t="s">
        <v>4458</v>
      </c>
      <c r="F616" s="831"/>
      <c r="G616" s="831"/>
      <c r="H616" s="827">
        <v>0</v>
      </c>
      <c r="I616" s="831">
        <v>2</v>
      </c>
      <c r="J616" s="831">
        <v>3063.36</v>
      </c>
      <c r="K616" s="827">
        <v>1</v>
      </c>
      <c r="L616" s="831">
        <v>2</v>
      </c>
      <c r="M616" s="832">
        <v>3063.36</v>
      </c>
    </row>
    <row r="617" spans="1:13" ht="14.45" customHeight="1" x14ac:dyDescent="0.2">
      <c r="A617" s="821" t="s">
        <v>3496</v>
      </c>
      <c r="B617" s="822" t="s">
        <v>3077</v>
      </c>
      <c r="C617" s="822" t="s">
        <v>3078</v>
      </c>
      <c r="D617" s="822" t="s">
        <v>3079</v>
      </c>
      <c r="E617" s="822" t="s">
        <v>3080</v>
      </c>
      <c r="F617" s="831"/>
      <c r="G617" s="831"/>
      <c r="H617" s="827">
        <v>0</v>
      </c>
      <c r="I617" s="831">
        <v>17</v>
      </c>
      <c r="J617" s="831">
        <v>397.8</v>
      </c>
      <c r="K617" s="827">
        <v>1</v>
      </c>
      <c r="L617" s="831">
        <v>17</v>
      </c>
      <c r="M617" s="832">
        <v>397.8</v>
      </c>
    </row>
    <row r="618" spans="1:13" ht="14.45" customHeight="1" x14ac:dyDescent="0.2">
      <c r="A618" s="821" t="s">
        <v>3496</v>
      </c>
      <c r="B618" s="822" t="s">
        <v>3077</v>
      </c>
      <c r="C618" s="822" t="s">
        <v>4259</v>
      </c>
      <c r="D618" s="822" t="s">
        <v>4260</v>
      </c>
      <c r="E618" s="822" t="s">
        <v>3084</v>
      </c>
      <c r="F618" s="831">
        <v>3</v>
      </c>
      <c r="G618" s="831">
        <v>35.130000000000003</v>
      </c>
      <c r="H618" s="827">
        <v>1</v>
      </c>
      <c r="I618" s="831"/>
      <c r="J618" s="831"/>
      <c r="K618" s="827">
        <v>0</v>
      </c>
      <c r="L618" s="831">
        <v>3</v>
      </c>
      <c r="M618" s="832">
        <v>35.130000000000003</v>
      </c>
    </row>
    <row r="619" spans="1:13" ht="14.45" customHeight="1" x14ac:dyDescent="0.2">
      <c r="A619" s="821" t="s">
        <v>3496</v>
      </c>
      <c r="B619" s="822" t="s">
        <v>3077</v>
      </c>
      <c r="C619" s="822" t="s">
        <v>4261</v>
      </c>
      <c r="D619" s="822" t="s">
        <v>4260</v>
      </c>
      <c r="E619" s="822" t="s">
        <v>3080</v>
      </c>
      <c r="F619" s="831">
        <v>1</v>
      </c>
      <c r="G619" s="831">
        <v>23.4</v>
      </c>
      <c r="H619" s="827">
        <v>1</v>
      </c>
      <c r="I619" s="831"/>
      <c r="J619" s="831"/>
      <c r="K619" s="827">
        <v>0</v>
      </c>
      <c r="L619" s="831">
        <v>1</v>
      </c>
      <c r="M619" s="832">
        <v>23.4</v>
      </c>
    </row>
    <row r="620" spans="1:13" ht="14.45" customHeight="1" x14ac:dyDescent="0.2">
      <c r="A620" s="821" t="s">
        <v>3496</v>
      </c>
      <c r="B620" s="822" t="s">
        <v>3077</v>
      </c>
      <c r="C620" s="822" t="s">
        <v>3083</v>
      </c>
      <c r="D620" s="822" t="s">
        <v>3079</v>
      </c>
      <c r="E620" s="822" t="s">
        <v>3084</v>
      </c>
      <c r="F620" s="831"/>
      <c r="G620" s="831"/>
      <c r="H620" s="827">
        <v>0</v>
      </c>
      <c r="I620" s="831">
        <v>45</v>
      </c>
      <c r="J620" s="831">
        <v>526.95000000000005</v>
      </c>
      <c r="K620" s="827">
        <v>1</v>
      </c>
      <c r="L620" s="831">
        <v>45</v>
      </c>
      <c r="M620" s="832">
        <v>526.95000000000005</v>
      </c>
    </row>
    <row r="621" spans="1:13" ht="14.45" customHeight="1" x14ac:dyDescent="0.2">
      <c r="A621" s="821" t="s">
        <v>3496</v>
      </c>
      <c r="B621" s="822" t="s">
        <v>3085</v>
      </c>
      <c r="C621" s="822" t="s">
        <v>4134</v>
      </c>
      <c r="D621" s="822" t="s">
        <v>4133</v>
      </c>
      <c r="E621" s="822" t="s">
        <v>3087</v>
      </c>
      <c r="F621" s="831">
        <v>9</v>
      </c>
      <c r="G621" s="831">
        <v>0</v>
      </c>
      <c r="H621" s="827"/>
      <c r="I621" s="831"/>
      <c r="J621" s="831"/>
      <c r="K621" s="827"/>
      <c r="L621" s="831">
        <v>9</v>
      </c>
      <c r="M621" s="832">
        <v>0</v>
      </c>
    </row>
    <row r="622" spans="1:13" ht="14.45" customHeight="1" x14ac:dyDescent="0.2">
      <c r="A622" s="821" t="s">
        <v>3496</v>
      </c>
      <c r="B622" s="822" t="s">
        <v>3085</v>
      </c>
      <c r="C622" s="822" t="s">
        <v>4135</v>
      </c>
      <c r="D622" s="822" t="s">
        <v>4128</v>
      </c>
      <c r="E622" s="822" t="s">
        <v>3087</v>
      </c>
      <c r="F622" s="831">
        <v>2</v>
      </c>
      <c r="G622" s="831">
        <v>0</v>
      </c>
      <c r="H622" s="827"/>
      <c r="I622" s="831"/>
      <c r="J622" s="831"/>
      <c r="K622" s="827"/>
      <c r="L622" s="831">
        <v>2</v>
      </c>
      <c r="M622" s="832">
        <v>0</v>
      </c>
    </row>
    <row r="623" spans="1:13" ht="14.45" customHeight="1" x14ac:dyDescent="0.2">
      <c r="A623" s="821" t="s">
        <v>3496</v>
      </c>
      <c r="B623" s="822" t="s">
        <v>3085</v>
      </c>
      <c r="C623" s="822" t="s">
        <v>3315</v>
      </c>
      <c r="D623" s="822" t="s">
        <v>1635</v>
      </c>
      <c r="E623" s="822" t="s">
        <v>3316</v>
      </c>
      <c r="F623" s="831"/>
      <c r="G623" s="831"/>
      <c r="H623" s="827"/>
      <c r="I623" s="831">
        <v>2</v>
      </c>
      <c r="J623" s="831">
        <v>0</v>
      </c>
      <c r="K623" s="827"/>
      <c r="L623" s="831">
        <v>2</v>
      </c>
      <c r="M623" s="832">
        <v>0</v>
      </c>
    </row>
    <row r="624" spans="1:13" ht="14.45" customHeight="1" x14ac:dyDescent="0.2">
      <c r="A624" s="821" t="s">
        <v>3496</v>
      </c>
      <c r="B624" s="822" t="s">
        <v>3085</v>
      </c>
      <c r="C624" s="822" t="s">
        <v>3086</v>
      </c>
      <c r="D624" s="822" t="s">
        <v>1635</v>
      </c>
      <c r="E624" s="822" t="s">
        <v>3087</v>
      </c>
      <c r="F624" s="831"/>
      <c r="G624" s="831"/>
      <c r="H624" s="827"/>
      <c r="I624" s="831">
        <v>48</v>
      </c>
      <c r="J624" s="831">
        <v>0</v>
      </c>
      <c r="K624" s="827"/>
      <c r="L624" s="831">
        <v>48</v>
      </c>
      <c r="M624" s="832">
        <v>0</v>
      </c>
    </row>
    <row r="625" spans="1:13" ht="14.45" customHeight="1" x14ac:dyDescent="0.2">
      <c r="A625" s="821" t="s">
        <v>3496</v>
      </c>
      <c r="B625" s="822" t="s">
        <v>3085</v>
      </c>
      <c r="C625" s="822" t="s">
        <v>4136</v>
      </c>
      <c r="D625" s="822" t="s">
        <v>4137</v>
      </c>
      <c r="E625" s="822" t="s">
        <v>3316</v>
      </c>
      <c r="F625" s="831">
        <v>1</v>
      </c>
      <c r="G625" s="831">
        <v>0</v>
      </c>
      <c r="H625" s="827"/>
      <c r="I625" s="831"/>
      <c r="J625" s="831"/>
      <c r="K625" s="827"/>
      <c r="L625" s="831">
        <v>1</v>
      </c>
      <c r="M625" s="832">
        <v>0</v>
      </c>
    </row>
    <row r="626" spans="1:13" ht="14.45" customHeight="1" x14ac:dyDescent="0.2">
      <c r="A626" s="821" t="s">
        <v>3496</v>
      </c>
      <c r="B626" s="822" t="s">
        <v>3085</v>
      </c>
      <c r="C626" s="822" t="s">
        <v>4502</v>
      </c>
      <c r="D626" s="822" t="s">
        <v>4137</v>
      </c>
      <c r="E626" s="822" t="s">
        <v>3087</v>
      </c>
      <c r="F626" s="831">
        <v>14</v>
      </c>
      <c r="G626" s="831">
        <v>0</v>
      </c>
      <c r="H626" s="827"/>
      <c r="I626" s="831"/>
      <c r="J626" s="831"/>
      <c r="K626" s="827"/>
      <c r="L626" s="831">
        <v>14</v>
      </c>
      <c r="M626" s="832">
        <v>0</v>
      </c>
    </row>
    <row r="627" spans="1:13" ht="14.45" customHeight="1" x14ac:dyDescent="0.2">
      <c r="A627" s="821" t="s">
        <v>3496</v>
      </c>
      <c r="B627" s="822" t="s">
        <v>3085</v>
      </c>
      <c r="C627" s="822" t="s">
        <v>4503</v>
      </c>
      <c r="D627" s="822" t="s">
        <v>4128</v>
      </c>
      <c r="E627" s="822" t="s">
        <v>3076</v>
      </c>
      <c r="F627" s="831">
        <v>9</v>
      </c>
      <c r="G627" s="831">
        <v>0</v>
      </c>
      <c r="H627" s="827"/>
      <c r="I627" s="831"/>
      <c r="J627" s="831"/>
      <c r="K627" s="827"/>
      <c r="L627" s="831">
        <v>9</v>
      </c>
      <c r="M627" s="832">
        <v>0</v>
      </c>
    </row>
    <row r="628" spans="1:13" ht="14.45" customHeight="1" x14ac:dyDescent="0.2">
      <c r="A628" s="821" t="s">
        <v>3496</v>
      </c>
      <c r="B628" s="822" t="s">
        <v>3088</v>
      </c>
      <c r="C628" s="822" t="s">
        <v>4292</v>
      </c>
      <c r="D628" s="822" t="s">
        <v>1870</v>
      </c>
      <c r="E628" s="822" t="s">
        <v>826</v>
      </c>
      <c r="F628" s="831">
        <v>2</v>
      </c>
      <c r="G628" s="831">
        <v>264</v>
      </c>
      <c r="H628" s="827">
        <v>1</v>
      </c>
      <c r="I628" s="831"/>
      <c r="J628" s="831"/>
      <c r="K628" s="827">
        <v>0</v>
      </c>
      <c r="L628" s="831">
        <v>2</v>
      </c>
      <c r="M628" s="832">
        <v>264</v>
      </c>
    </row>
    <row r="629" spans="1:13" ht="14.45" customHeight="1" x14ac:dyDescent="0.2">
      <c r="A629" s="821" t="s">
        <v>3496</v>
      </c>
      <c r="B629" s="822" t="s">
        <v>3088</v>
      </c>
      <c r="C629" s="822" t="s">
        <v>3732</v>
      </c>
      <c r="D629" s="822" t="s">
        <v>1870</v>
      </c>
      <c r="E629" s="822" t="s">
        <v>1871</v>
      </c>
      <c r="F629" s="831">
        <v>2</v>
      </c>
      <c r="G629" s="831">
        <v>528</v>
      </c>
      <c r="H629" s="827">
        <v>1</v>
      </c>
      <c r="I629" s="831"/>
      <c r="J629" s="831"/>
      <c r="K629" s="827">
        <v>0</v>
      </c>
      <c r="L629" s="831">
        <v>2</v>
      </c>
      <c r="M629" s="832">
        <v>528</v>
      </c>
    </row>
    <row r="630" spans="1:13" ht="14.45" customHeight="1" x14ac:dyDescent="0.2">
      <c r="A630" s="821" t="s">
        <v>3496</v>
      </c>
      <c r="B630" s="822" t="s">
        <v>3088</v>
      </c>
      <c r="C630" s="822" t="s">
        <v>3089</v>
      </c>
      <c r="D630" s="822" t="s">
        <v>1870</v>
      </c>
      <c r="E630" s="822" t="s">
        <v>824</v>
      </c>
      <c r="F630" s="831"/>
      <c r="G630" s="831"/>
      <c r="H630" s="827">
        <v>0</v>
      </c>
      <c r="I630" s="831">
        <v>20</v>
      </c>
      <c r="J630" s="831">
        <v>1319.7999999999997</v>
      </c>
      <c r="K630" s="827">
        <v>1</v>
      </c>
      <c r="L630" s="831">
        <v>20</v>
      </c>
      <c r="M630" s="832">
        <v>1319.7999999999997</v>
      </c>
    </row>
    <row r="631" spans="1:13" ht="14.45" customHeight="1" x14ac:dyDescent="0.2">
      <c r="A631" s="821" t="s">
        <v>3496</v>
      </c>
      <c r="B631" s="822" t="s">
        <v>3088</v>
      </c>
      <c r="C631" s="822" t="s">
        <v>3090</v>
      </c>
      <c r="D631" s="822" t="s">
        <v>1870</v>
      </c>
      <c r="E631" s="822" t="s">
        <v>826</v>
      </c>
      <c r="F631" s="831"/>
      <c r="G631" s="831"/>
      <c r="H631" s="827">
        <v>0</v>
      </c>
      <c r="I631" s="831">
        <v>8</v>
      </c>
      <c r="J631" s="831">
        <v>1056</v>
      </c>
      <c r="K631" s="827">
        <v>1</v>
      </c>
      <c r="L631" s="831">
        <v>8</v>
      </c>
      <c r="M631" s="832">
        <v>1056</v>
      </c>
    </row>
    <row r="632" spans="1:13" ht="14.45" customHeight="1" x14ac:dyDescent="0.2">
      <c r="A632" s="821" t="s">
        <v>3496</v>
      </c>
      <c r="B632" s="822" t="s">
        <v>3104</v>
      </c>
      <c r="C632" s="822" t="s">
        <v>4323</v>
      </c>
      <c r="D632" s="822" t="s">
        <v>4324</v>
      </c>
      <c r="E632" s="822" t="s">
        <v>3778</v>
      </c>
      <c r="F632" s="831">
        <v>1</v>
      </c>
      <c r="G632" s="831">
        <v>246.39</v>
      </c>
      <c r="H632" s="827">
        <v>1</v>
      </c>
      <c r="I632" s="831"/>
      <c r="J632" s="831"/>
      <c r="K632" s="827">
        <v>0</v>
      </c>
      <c r="L632" s="831">
        <v>1</v>
      </c>
      <c r="M632" s="832">
        <v>246.39</v>
      </c>
    </row>
    <row r="633" spans="1:13" ht="14.45" customHeight="1" x14ac:dyDescent="0.2">
      <c r="A633" s="821" t="s">
        <v>3496</v>
      </c>
      <c r="B633" s="822" t="s">
        <v>3104</v>
      </c>
      <c r="C633" s="822" t="s">
        <v>4325</v>
      </c>
      <c r="D633" s="822" t="s">
        <v>4324</v>
      </c>
      <c r="E633" s="822" t="s">
        <v>3107</v>
      </c>
      <c r="F633" s="831">
        <v>6</v>
      </c>
      <c r="G633" s="831">
        <v>739.2</v>
      </c>
      <c r="H633" s="827">
        <v>1</v>
      </c>
      <c r="I633" s="831"/>
      <c r="J633" s="831"/>
      <c r="K633" s="827">
        <v>0</v>
      </c>
      <c r="L633" s="831">
        <v>6</v>
      </c>
      <c r="M633" s="832">
        <v>739.2</v>
      </c>
    </row>
    <row r="634" spans="1:13" ht="14.45" customHeight="1" x14ac:dyDescent="0.2">
      <c r="A634" s="821" t="s">
        <v>3496</v>
      </c>
      <c r="B634" s="822" t="s">
        <v>3104</v>
      </c>
      <c r="C634" s="822" t="s">
        <v>4326</v>
      </c>
      <c r="D634" s="822" t="s">
        <v>3775</v>
      </c>
      <c r="E634" s="822" t="s">
        <v>824</v>
      </c>
      <c r="F634" s="831">
        <v>8</v>
      </c>
      <c r="G634" s="831">
        <v>1056</v>
      </c>
      <c r="H634" s="827">
        <v>1</v>
      </c>
      <c r="I634" s="831"/>
      <c r="J634" s="831"/>
      <c r="K634" s="827">
        <v>0</v>
      </c>
      <c r="L634" s="831">
        <v>8</v>
      </c>
      <c r="M634" s="832">
        <v>1056</v>
      </c>
    </row>
    <row r="635" spans="1:13" ht="14.45" customHeight="1" x14ac:dyDescent="0.2">
      <c r="A635" s="821" t="s">
        <v>3496</v>
      </c>
      <c r="B635" s="822" t="s">
        <v>3319</v>
      </c>
      <c r="C635" s="822" t="s">
        <v>4411</v>
      </c>
      <c r="D635" s="822" t="s">
        <v>4412</v>
      </c>
      <c r="E635" s="822" t="s">
        <v>3322</v>
      </c>
      <c r="F635" s="831"/>
      <c r="G635" s="831"/>
      <c r="H635" s="827">
        <v>0</v>
      </c>
      <c r="I635" s="831">
        <v>2</v>
      </c>
      <c r="J635" s="831">
        <v>322.12</v>
      </c>
      <c r="K635" s="827">
        <v>1</v>
      </c>
      <c r="L635" s="831">
        <v>2</v>
      </c>
      <c r="M635" s="832">
        <v>322.12</v>
      </c>
    </row>
    <row r="636" spans="1:13" ht="14.45" customHeight="1" x14ac:dyDescent="0.2">
      <c r="A636" s="821" t="s">
        <v>3496</v>
      </c>
      <c r="B636" s="822" t="s">
        <v>3108</v>
      </c>
      <c r="C636" s="822" t="s">
        <v>4499</v>
      </c>
      <c r="D636" s="822" t="s">
        <v>3110</v>
      </c>
      <c r="E636" s="822" t="s">
        <v>4500</v>
      </c>
      <c r="F636" s="831"/>
      <c r="G636" s="831"/>
      <c r="H636" s="827">
        <v>0</v>
      </c>
      <c r="I636" s="831">
        <v>2</v>
      </c>
      <c r="J636" s="831">
        <v>161.06</v>
      </c>
      <c r="K636" s="827">
        <v>1</v>
      </c>
      <c r="L636" s="831">
        <v>2</v>
      </c>
      <c r="M636" s="832">
        <v>161.06</v>
      </c>
    </row>
    <row r="637" spans="1:13" ht="14.45" customHeight="1" x14ac:dyDescent="0.2">
      <c r="A637" s="821" t="s">
        <v>3496</v>
      </c>
      <c r="B637" s="822" t="s">
        <v>3108</v>
      </c>
      <c r="C637" s="822" t="s">
        <v>4501</v>
      </c>
      <c r="D637" s="822" t="s">
        <v>3110</v>
      </c>
      <c r="E637" s="822" t="s">
        <v>4500</v>
      </c>
      <c r="F637" s="831"/>
      <c r="G637" s="831"/>
      <c r="H637" s="827">
        <v>0</v>
      </c>
      <c r="I637" s="831">
        <v>8</v>
      </c>
      <c r="J637" s="831">
        <v>644.24</v>
      </c>
      <c r="K637" s="827">
        <v>1</v>
      </c>
      <c r="L637" s="831">
        <v>8</v>
      </c>
      <c r="M637" s="832">
        <v>644.24</v>
      </c>
    </row>
    <row r="638" spans="1:13" ht="14.45" customHeight="1" x14ac:dyDescent="0.2">
      <c r="A638" s="821" t="s">
        <v>3496</v>
      </c>
      <c r="B638" s="822" t="s">
        <v>3108</v>
      </c>
      <c r="C638" s="822" t="s">
        <v>3112</v>
      </c>
      <c r="D638" s="822" t="s">
        <v>3110</v>
      </c>
      <c r="E638" s="822" t="s">
        <v>1598</v>
      </c>
      <c r="F638" s="831"/>
      <c r="G638" s="831"/>
      <c r="H638" s="827">
        <v>0</v>
      </c>
      <c r="I638" s="831">
        <v>1</v>
      </c>
      <c r="J638" s="831">
        <v>400.17</v>
      </c>
      <c r="K638" s="827">
        <v>1</v>
      </c>
      <c r="L638" s="831">
        <v>1</v>
      </c>
      <c r="M638" s="832">
        <v>400.17</v>
      </c>
    </row>
    <row r="639" spans="1:13" ht="14.45" customHeight="1" x14ac:dyDescent="0.2">
      <c r="A639" s="821" t="s">
        <v>3496</v>
      </c>
      <c r="B639" s="822" t="s">
        <v>3140</v>
      </c>
      <c r="C639" s="822" t="s">
        <v>3141</v>
      </c>
      <c r="D639" s="822" t="s">
        <v>1629</v>
      </c>
      <c r="E639" s="822" t="s">
        <v>824</v>
      </c>
      <c r="F639" s="831"/>
      <c r="G639" s="831"/>
      <c r="H639" s="827">
        <v>0</v>
      </c>
      <c r="I639" s="831">
        <v>7</v>
      </c>
      <c r="J639" s="831">
        <v>411.39</v>
      </c>
      <c r="K639" s="827">
        <v>1</v>
      </c>
      <c r="L639" s="831">
        <v>7</v>
      </c>
      <c r="M639" s="832">
        <v>411.39</v>
      </c>
    </row>
    <row r="640" spans="1:13" ht="14.45" customHeight="1" x14ac:dyDescent="0.2">
      <c r="A640" s="821" t="s">
        <v>3496</v>
      </c>
      <c r="B640" s="822" t="s">
        <v>3140</v>
      </c>
      <c r="C640" s="822" t="s">
        <v>4288</v>
      </c>
      <c r="D640" s="822" t="s">
        <v>1629</v>
      </c>
      <c r="E640" s="822" t="s">
        <v>3722</v>
      </c>
      <c r="F640" s="831"/>
      <c r="G640" s="831"/>
      <c r="H640" s="827">
        <v>0</v>
      </c>
      <c r="I640" s="831">
        <v>1</v>
      </c>
      <c r="J640" s="831">
        <v>176.32</v>
      </c>
      <c r="K640" s="827">
        <v>1</v>
      </c>
      <c r="L640" s="831">
        <v>1</v>
      </c>
      <c r="M640" s="832">
        <v>176.32</v>
      </c>
    </row>
    <row r="641" spans="1:13" ht="14.45" customHeight="1" x14ac:dyDescent="0.2">
      <c r="A641" s="821" t="s">
        <v>3496</v>
      </c>
      <c r="B641" s="822" t="s">
        <v>3144</v>
      </c>
      <c r="C641" s="822" t="s">
        <v>4293</v>
      </c>
      <c r="D641" s="822" t="s">
        <v>4294</v>
      </c>
      <c r="E641" s="822" t="s">
        <v>778</v>
      </c>
      <c r="F641" s="831">
        <v>2</v>
      </c>
      <c r="G641" s="831">
        <v>117.54</v>
      </c>
      <c r="H641" s="827">
        <v>1</v>
      </c>
      <c r="I641" s="831"/>
      <c r="J641" s="831"/>
      <c r="K641" s="827">
        <v>0</v>
      </c>
      <c r="L641" s="831">
        <v>2</v>
      </c>
      <c r="M641" s="832">
        <v>117.54</v>
      </c>
    </row>
    <row r="642" spans="1:13" ht="14.45" customHeight="1" x14ac:dyDescent="0.2">
      <c r="A642" s="821" t="s">
        <v>3496</v>
      </c>
      <c r="B642" s="822" t="s">
        <v>3144</v>
      </c>
      <c r="C642" s="822" t="s">
        <v>4295</v>
      </c>
      <c r="D642" s="822" t="s">
        <v>4296</v>
      </c>
      <c r="E642" s="822" t="s">
        <v>3706</v>
      </c>
      <c r="F642" s="831">
        <v>1</v>
      </c>
      <c r="G642" s="831">
        <v>176.32</v>
      </c>
      <c r="H642" s="827">
        <v>1</v>
      </c>
      <c r="I642" s="831"/>
      <c r="J642" s="831"/>
      <c r="K642" s="827">
        <v>0</v>
      </c>
      <c r="L642" s="831">
        <v>1</v>
      </c>
      <c r="M642" s="832">
        <v>176.32</v>
      </c>
    </row>
    <row r="643" spans="1:13" ht="14.45" customHeight="1" x14ac:dyDescent="0.2">
      <c r="A643" s="821" t="s">
        <v>3496</v>
      </c>
      <c r="B643" s="822" t="s">
        <v>3387</v>
      </c>
      <c r="C643" s="822" t="s">
        <v>4146</v>
      </c>
      <c r="D643" s="822" t="s">
        <v>3389</v>
      </c>
      <c r="E643" s="822" t="s">
        <v>4147</v>
      </c>
      <c r="F643" s="831"/>
      <c r="G643" s="831"/>
      <c r="H643" s="827">
        <v>0</v>
      </c>
      <c r="I643" s="831">
        <v>3</v>
      </c>
      <c r="J643" s="831">
        <v>35931.03</v>
      </c>
      <c r="K643" s="827">
        <v>1</v>
      </c>
      <c r="L643" s="831">
        <v>3</v>
      </c>
      <c r="M643" s="832">
        <v>35931.03</v>
      </c>
    </row>
    <row r="644" spans="1:13" ht="14.45" customHeight="1" x14ac:dyDescent="0.2">
      <c r="A644" s="821" t="s">
        <v>3496</v>
      </c>
      <c r="B644" s="822" t="s">
        <v>2656</v>
      </c>
      <c r="C644" s="822" t="s">
        <v>4151</v>
      </c>
      <c r="D644" s="822" t="s">
        <v>1167</v>
      </c>
      <c r="E644" s="822" t="s">
        <v>4152</v>
      </c>
      <c r="F644" s="831"/>
      <c r="G644" s="831"/>
      <c r="H644" s="827">
        <v>0</v>
      </c>
      <c r="I644" s="831">
        <v>5</v>
      </c>
      <c r="J644" s="831">
        <v>2070.35</v>
      </c>
      <c r="K644" s="827">
        <v>1</v>
      </c>
      <c r="L644" s="831">
        <v>5</v>
      </c>
      <c r="M644" s="832">
        <v>2070.35</v>
      </c>
    </row>
    <row r="645" spans="1:13" ht="14.45" customHeight="1" x14ac:dyDescent="0.2">
      <c r="A645" s="821" t="s">
        <v>3496</v>
      </c>
      <c r="B645" s="822" t="s">
        <v>2656</v>
      </c>
      <c r="C645" s="822" t="s">
        <v>2657</v>
      </c>
      <c r="D645" s="822" t="s">
        <v>1167</v>
      </c>
      <c r="E645" s="822" t="s">
        <v>1168</v>
      </c>
      <c r="F645" s="831"/>
      <c r="G645" s="831"/>
      <c r="H645" s="827">
        <v>0</v>
      </c>
      <c r="I645" s="831">
        <v>2</v>
      </c>
      <c r="J645" s="831">
        <v>331.26</v>
      </c>
      <c r="K645" s="827">
        <v>1</v>
      </c>
      <c r="L645" s="831">
        <v>2</v>
      </c>
      <c r="M645" s="832">
        <v>331.26</v>
      </c>
    </row>
    <row r="646" spans="1:13" ht="14.45" customHeight="1" x14ac:dyDescent="0.2">
      <c r="A646" s="821" t="s">
        <v>3496</v>
      </c>
      <c r="B646" s="822" t="s">
        <v>6152</v>
      </c>
      <c r="C646" s="822" t="s">
        <v>5356</v>
      </c>
      <c r="D646" s="822" t="s">
        <v>4157</v>
      </c>
      <c r="E646" s="822" t="s">
        <v>5357</v>
      </c>
      <c r="F646" s="831"/>
      <c r="G646" s="831"/>
      <c r="H646" s="827">
        <v>0</v>
      </c>
      <c r="I646" s="831">
        <v>3</v>
      </c>
      <c r="J646" s="831">
        <v>150.96</v>
      </c>
      <c r="K646" s="827">
        <v>1</v>
      </c>
      <c r="L646" s="831">
        <v>3</v>
      </c>
      <c r="M646" s="832">
        <v>150.96</v>
      </c>
    </row>
    <row r="647" spans="1:13" ht="14.45" customHeight="1" x14ac:dyDescent="0.2">
      <c r="A647" s="821" t="s">
        <v>3496</v>
      </c>
      <c r="B647" s="822" t="s">
        <v>2670</v>
      </c>
      <c r="C647" s="822" t="s">
        <v>2671</v>
      </c>
      <c r="D647" s="822" t="s">
        <v>1436</v>
      </c>
      <c r="E647" s="822" t="s">
        <v>2672</v>
      </c>
      <c r="F647" s="831"/>
      <c r="G647" s="831"/>
      <c r="H647" s="827"/>
      <c r="I647" s="831">
        <v>8</v>
      </c>
      <c r="J647" s="831">
        <v>0</v>
      </c>
      <c r="K647" s="827"/>
      <c r="L647" s="831">
        <v>8</v>
      </c>
      <c r="M647" s="832">
        <v>0</v>
      </c>
    </row>
    <row r="648" spans="1:13" ht="14.45" customHeight="1" x14ac:dyDescent="0.2">
      <c r="A648" s="821" t="s">
        <v>3497</v>
      </c>
      <c r="B648" s="822" t="s">
        <v>2651</v>
      </c>
      <c r="C648" s="822" t="s">
        <v>2652</v>
      </c>
      <c r="D648" s="822" t="s">
        <v>2653</v>
      </c>
      <c r="E648" s="822" t="s">
        <v>2654</v>
      </c>
      <c r="F648" s="831"/>
      <c r="G648" s="831"/>
      <c r="H648" s="827">
        <v>0</v>
      </c>
      <c r="I648" s="831">
        <v>2</v>
      </c>
      <c r="J648" s="831">
        <v>54.74</v>
      </c>
      <c r="K648" s="827">
        <v>1</v>
      </c>
      <c r="L648" s="831">
        <v>2</v>
      </c>
      <c r="M648" s="832">
        <v>54.74</v>
      </c>
    </row>
    <row r="649" spans="1:13" ht="14.45" customHeight="1" x14ac:dyDescent="0.2">
      <c r="A649" s="821" t="s">
        <v>3497</v>
      </c>
      <c r="B649" s="822" t="s">
        <v>6146</v>
      </c>
      <c r="C649" s="822" t="s">
        <v>3675</v>
      </c>
      <c r="D649" s="822" t="s">
        <v>3676</v>
      </c>
      <c r="E649" s="822" t="s">
        <v>3677</v>
      </c>
      <c r="F649" s="831"/>
      <c r="G649" s="831"/>
      <c r="H649" s="827">
        <v>0</v>
      </c>
      <c r="I649" s="831">
        <v>1</v>
      </c>
      <c r="J649" s="831">
        <v>1091.07</v>
      </c>
      <c r="K649" s="827">
        <v>1</v>
      </c>
      <c r="L649" s="831">
        <v>1</v>
      </c>
      <c r="M649" s="832">
        <v>1091.07</v>
      </c>
    </row>
    <row r="650" spans="1:13" ht="14.45" customHeight="1" x14ac:dyDescent="0.2">
      <c r="A650" s="821" t="s">
        <v>3497</v>
      </c>
      <c r="B650" s="822" t="s">
        <v>2682</v>
      </c>
      <c r="C650" s="822" t="s">
        <v>2689</v>
      </c>
      <c r="D650" s="822" t="s">
        <v>2685</v>
      </c>
      <c r="E650" s="822" t="s">
        <v>2690</v>
      </c>
      <c r="F650" s="831"/>
      <c r="G650" s="831"/>
      <c r="H650" s="827">
        <v>0</v>
      </c>
      <c r="I650" s="831">
        <v>2</v>
      </c>
      <c r="J650" s="831">
        <v>146.9</v>
      </c>
      <c r="K650" s="827">
        <v>1</v>
      </c>
      <c r="L650" s="831">
        <v>2</v>
      </c>
      <c r="M650" s="832">
        <v>146.9</v>
      </c>
    </row>
    <row r="651" spans="1:13" ht="14.45" customHeight="1" x14ac:dyDescent="0.2">
      <c r="A651" s="821" t="s">
        <v>3497</v>
      </c>
      <c r="B651" s="822" t="s">
        <v>2700</v>
      </c>
      <c r="C651" s="822" t="s">
        <v>2707</v>
      </c>
      <c r="D651" s="822" t="s">
        <v>1021</v>
      </c>
      <c r="E651" s="822" t="s">
        <v>2708</v>
      </c>
      <c r="F651" s="831"/>
      <c r="G651" s="831"/>
      <c r="H651" s="827">
        <v>0</v>
      </c>
      <c r="I651" s="831">
        <v>7</v>
      </c>
      <c r="J651" s="831">
        <v>16165.52</v>
      </c>
      <c r="K651" s="827">
        <v>1</v>
      </c>
      <c r="L651" s="831">
        <v>7</v>
      </c>
      <c r="M651" s="832">
        <v>16165.52</v>
      </c>
    </row>
    <row r="652" spans="1:13" ht="14.45" customHeight="1" x14ac:dyDescent="0.2">
      <c r="A652" s="821" t="s">
        <v>3497</v>
      </c>
      <c r="B652" s="822" t="s">
        <v>2700</v>
      </c>
      <c r="C652" s="822" t="s">
        <v>2710</v>
      </c>
      <c r="D652" s="822" t="s">
        <v>1016</v>
      </c>
      <c r="E652" s="822" t="s">
        <v>2711</v>
      </c>
      <c r="F652" s="831"/>
      <c r="G652" s="831"/>
      <c r="H652" s="827">
        <v>0</v>
      </c>
      <c r="I652" s="831">
        <v>3</v>
      </c>
      <c r="J652" s="831">
        <v>2208.9900000000002</v>
      </c>
      <c r="K652" s="827">
        <v>1</v>
      </c>
      <c r="L652" s="831">
        <v>3</v>
      </c>
      <c r="M652" s="832">
        <v>2208.9900000000002</v>
      </c>
    </row>
    <row r="653" spans="1:13" ht="14.45" customHeight="1" x14ac:dyDescent="0.2">
      <c r="A653" s="821" t="s">
        <v>3497</v>
      </c>
      <c r="B653" s="822" t="s">
        <v>2700</v>
      </c>
      <c r="C653" s="822" t="s">
        <v>2714</v>
      </c>
      <c r="D653" s="822" t="s">
        <v>1016</v>
      </c>
      <c r="E653" s="822" t="s">
        <v>1018</v>
      </c>
      <c r="F653" s="831"/>
      <c r="G653" s="831"/>
      <c r="H653" s="827">
        <v>0</v>
      </c>
      <c r="I653" s="831">
        <v>3</v>
      </c>
      <c r="J653" s="831">
        <v>1266.99</v>
      </c>
      <c r="K653" s="827">
        <v>1</v>
      </c>
      <c r="L653" s="831">
        <v>3</v>
      </c>
      <c r="M653" s="832">
        <v>1266.99</v>
      </c>
    </row>
    <row r="654" spans="1:13" ht="14.45" customHeight="1" x14ac:dyDescent="0.2">
      <c r="A654" s="821" t="s">
        <v>3497</v>
      </c>
      <c r="B654" s="822" t="s">
        <v>2700</v>
      </c>
      <c r="C654" s="822" t="s">
        <v>2705</v>
      </c>
      <c r="D654" s="822" t="s">
        <v>1021</v>
      </c>
      <c r="E654" s="822" t="s">
        <v>2706</v>
      </c>
      <c r="F654" s="831"/>
      <c r="G654" s="831"/>
      <c r="H654" s="827">
        <v>0</v>
      </c>
      <c r="I654" s="831">
        <v>6</v>
      </c>
      <c r="J654" s="831">
        <v>11084.94</v>
      </c>
      <c r="K654" s="827">
        <v>1</v>
      </c>
      <c r="L654" s="831">
        <v>6</v>
      </c>
      <c r="M654" s="832">
        <v>11084.94</v>
      </c>
    </row>
    <row r="655" spans="1:13" ht="14.45" customHeight="1" x14ac:dyDescent="0.2">
      <c r="A655" s="821" t="s">
        <v>3497</v>
      </c>
      <c r="B655" s="822" t="s">
        <v>2700</v>
      </c>
      <c r="C655" s="822" t="s">
        <v>2712</v>
      </c>
      <c r="D655" s="822" t="s">
        <v>1016</v>
      </c>
      <c r="E655" s="822" t="s">
        <v>2713</v>
      </c>
      <c r="F655" s="831"/>
      <c r="G655" s="831"/>
      <c r="H655" s="827">
        <v>0</v>
      </c>
      <c r="I655" s="831">
        <v>5</v>
      </c>
      <c r="J655" s="831">
        <v>5773.4</v>
      </c>
      <c r="K655" s="827">
        <v>1</v>
      </c>
      <c r="L655" s="831">
        <v>5</v>
      </c>
      <c r="M655" s="832">
        <v>5773.4</v>
      </c>
    </row>
    <row r="656" spans="1:13" ht="14.45" customHeight="1" x14ac:dyDescent="0.2">
      <c r="A656" s="821" t="s">
        <v>3497</v>
      </c>
      <c r="B656" s="822" t="s">
        <v>2700</v>
      </c>
      <c r="C656" s="822" t="s">
        <v>3197</v>
      </c>
      <c r="D656" s="822" t="s">
        <v>1021</v>
      </c>
      <c r="E656" s="822" t="s">
        <v>3198</v>
      </c>
      <c r="F656" s="831"/>
      <c r="G656" s="831"/>
      <c r="H656" s="827">
        <v>0</v>
      </c>
      <c r="I656" s="831">
        <v>3</v>
      </c>
      <c r="J656" s="831">
        <v>1108.5</v>
      </c>
      <c r="K656" s="827">
        <v>1</v>
      </c>
      <c r="L656" s="831">
        <v>3</v>
      </c>
      <c r="M656" s="832">
        <v>1108.5</v>
      </c>
    </row>
    <row r="657" spans="1:13" ht="14.45" customHeight="1" x14ac:dyDescent="0.2">
      <c r="A657" s="821" t="s">
        <v>3497</v>
      </c>
      <c r="B657" s="822" t="s">
        <v>2700</v>
      </c>
      <c r="C657" s="822" t="s">
        <v>2709</v>
      </c>
      <c r="D657" s="822" t="s">
        <v>1016</v>
      </c>
      <c r="E657" s="822" t="s">
        <v>1017</v>
      </c>
      <c r="F657" s="831"/>
      <c r="G657" s="831"/>
      <c r="H657" s="827">
        <v>0</v>
      </c>
      <c r="I657" s="831">
        <v>2</v>
      </c>
      <c r="J657" s="831">
        <v>1847.48</v>
      </c>
      <c r="K657" s="827">
        <v>1</v>
      </c>
      <c r="L657" s="831">
        <v>2</v>
      </c>
      <c r="M657" s="832">
        <v>1847.48</v>
      </c>
    </row>
    <row r="658" spans="1:13" ht="14.45" customHeight="1" x14ac:dyDescent="0.2">
      <c r="A658" s="821" t="s">
        <v>3497</v>
      </c>
      <c r="B658" s="822" t="s">
        <v>2737</v>
      </c>
      <c r="C658" s="822" t="s">
        <v>2738</v>
      </c>
      <c r="D658" s="822" t="s">
        <v>2739</v>
      </c>
      <c r="E658" s="822" t="s">
        <v>2740</v>
      </c>
      <c r="F658" s="831"/>
      <c r="G658" s="831"/>
      <c r="H658" s="827">
        <v>0</v>
      </c>
      <c r="I658" s="831">
        <v>1</v>
      </c>
      <c r="J658" s="831">
        <v>42.51</v>
      </c>
      <c r="K658" s="827">
        <v>1</v>
      </c>
      <c r="L658" s="831">
        <v>1</v>
      </c>
      <c r="M658" s="832">
        <v>42.51</v>
      </c>
    </row>
    <row r="659" spans="1:13" ht="14.45" customHeight="1" x14ac:dyDescent="0.2">
      <c r="A659" s="821" t="s">
        <v>3497</v>
      </c>
      <c r="B659" s="822" t="s">
        <v>2737</v>
      </c>
      <c r="C659" s="822" t="s">
        <v>4342</v>
      </c>
      <c r="D659" s="822" t="s">
        <v>2739</v>
      </c>
      <c r="E659" s="822" t="s">
        <v>4343</v>
      </c>
      <c r="F659" s="831"/>
      <c r="G659" s="831"/>
      <c r="H659" s="827">
        <v>0</v>
      </c>
      <c r="I659" s="831">
        <v>2</v>
      </c>
      <c r="J659" s="831">
        <v>170.04</v>
      </c>
      <c r="K659" s="827">
        <v>1</v>
      </c>
      <c r="L659" s="831">
        <v>2</v>
      </c>
      <c r="M659" s="832">
        <v>170.04</v>
      </c>
    </row>
    <row r="660" spans="1:13" ht="14.45" customHeight="1" x14ac:dyDescent="0.2">
      <c r="A660" s="821" t="s">
        <v>3497</v>
      </c>
      <c r="B660" s="822" t="s">
        <v>2756</v>
      </c>
      <c r="C660" s="822" t="s">
        <v>2757</v>
      </c>
      <c r="D660" s="822" t="s">
        <v>767</v>
      </c>
      <c r="E660" s="822" t="s">
        <v>768</v>
      </c>
      <c r="F660" s="831"/>
      <c r="G660" s="831"/>
      <c r="H660" s="827">
        <v>0</v>
      </c>
      <c r="I660" s="831">
        <v>1</v>
      </c>
      <c r="J660" s="831">
        <v>234.07</v>
      </c>
      <c r="K660" s="827">
        <v>1</v>
      </c>
      <c r="L660" s="831">
        <v>1</v>
      </c>
      <c r="M660" s="832">
        <v>234.07</v>
      </c>
    </row>
    <row r="661" spans="1:13" ht="14.45" customHeight="1" x14ac:dyDescent="0.2">
      <c r="A661" s="821" t="s">
        <v>3497</v>
      </c>
      <c r="B661" s="822" t="s">
        <v>2782</v>
      </c>
      <c r="C661" s="822" t="s">
        <v>2788</v>
      </c>
      <c r="D661" s="822" t="s">
        <v>2784</v>
      </c>
      <c r="E661" s="822" t="s">
        <v>2789</v>
      </c>
      <c r="F661" s="831"/>
      <c r="G661" s="831"/>
      <c r="H661" s="827">
        <v>0</v>
      </c>
      <c r="I661" s="831">
        <v>1</v>
      </c>
      <c r="J661" s="831">
        <v>704.73</v>
      </c>
      <c r="K661" s="827">
        <v>1</v>
      </c>
      <c r="L661" s="831">
        <v>1</v>
      </c>
      <c r="M661" s="832">
        <v>704.73</v>
      </c>
    </row>
    <row r="662" spans="1:13" ht="14.45" customHeight="1" x14ac:dyDescent="0.2">
      <c r="A662" s="821" t="s">
        <v>3497</v>
      </c>
      <c r="B662" s="822" t="s">
        <v>2782</v>
      </c>
      <c r="C662" s="822" t="s">
        <v>2793</v>
      </c>
      <c r="D662" s="822" t="s">
        <v>2791</v>
      </c>
      <c r="E662" s="822" t="s">
        <v>2794</v>
      </c>
      <c r="F662" s="831"/>
      <c r="G662" s="831"/>
      <c r="H662" s="827">
        <v>0</v>
      </c>
      <c r="I662" s="831">
        <v>1</v>
      </c>
      <c r="J662" s="831">
        <v>199.87</v>
      </c>
      <c r="K662" s="827">
        <v>1</v>
      </c>
      <c r="L662" s="831">
        <v>1</v>
      </c>
      <c r="M662" s="832">
        <v>199.87</v>
      </c>
    </row>
    <row r="663" spans="1:13" ht="14.45" customHeight="1" x14ac:dyDescent="0.2">
      <c r="A663" s="821" t="s">
        <v>3497</v>
      </c>
      <c r="B663" s="822" t="s">
        <v>2809</v>
      </c>
      <c r="C663" s="822" t="s">
        <v>2810</v>
      </c>
      <c r="D663" s="822" t="s">
        <v>2811</v>
      </c>
      <c r="E663" s="822" t="s">
        <v>2812</v>
      </c>
      <c r="F663" s="831"/>
      <c r="G663" s="831"/>
      <c r="H663" s="827">
        <v>0</v>
      </c>
      <c r="I663" s="831">
        <v>1</v>
      </c>
      <c r="J663" s="831">
        <v>102.85</v>
      </c>
      <c r="K663" s="827">
        <v>1</v>
      </c>
      <c r="L663" s="831">
        <v>1</v>
      </c>
      <c r="M663" s="832">
        <v>102.85</v>
      </c>
    </row>
    <row r="664" spans="1:13" ht="14.45" customHeight="1" x14ac:dyDescent="0.2">
      <c r="A664" s="821" t="s">
        <v>3497</v>
      </c>
      <c r="B664" s="822" t="s">
        <v>2815</v>
      </c>
      <c r="C664" s="822" t="s">
        <v>5710</v>
      </c>
      <c r="D664" s="822" t="s">
        <v>3684</v>
      </c>
      <c r="E664" s="822" t="s">
        <v>5711</v>
      </c>
      <c r="F664" s="831"/>
      <c r="G664" s="831"/>
      <c r="H664" s="827">
        <v>0</v>
      </c>
      <c r="I664" s="831">
        <v>1</v>
      </c>
      <c r="J664" s="831">
        <v>130.51</v>
      </c>
      <c r="K664" s="827">
        <v>1</v>
      </c>
      <c r="L664" s="831">
        <v>1</v>
      </c>
      <c r="M664" s="832">
        <v>130.51</v>
      </c>
    </row>
    <row r="665" spans="1:13" ht="14.45" customHeight="1" x14ac:dyDescent="0.2">
      <c r="A665" s="821" t="s">
        <v>3497</v>
      </c>
      <c r="B665" s="822" t="s">
        <v>2815</v>
      </c>
      <c r="C665" s="822" t="s">
        <v>2821</v>
      </c>
      <c r="D665" s="822" t="s">
        <v>2817</v>
      </c>
      <c r="E665" s="822" t="s">
        <v>2822</v>
      </c>
      <c r="F665" s="831"/>
      <c r="G665" s="831"/>
      <c r="H665" s="827">
        <v>0</v>
      </c>
      <c r="I665" s="831">
        <v>1</v>
      </c>
      <c r="J665" s="831">
        <v>165.41</v>
      </c>
      <c r="K665" s="827">
        <v>1</v>
      </c>
      <c r="L665" s="831">
        <v>1</v>
      </c>
      <c r="M665" s="832">
        <v>165.41</v>
      </c>
    </row>
    <row r="666" spans="1:13" ht="14.45" customHeight="1" x14ac:dyDescent="0.2">
      <c r="A666" s="821" t="s">
        <v>3497</v>
      </c>
      <c r="B666" s="822" t="s">
        <v>2840</v>
      </c>
      <c r="C666" s="822" t="s">
        <v>4007</v>
      </c>
      <c r="D666" s="822" t="s">
        <v>4008</v>
      </c>
      <c r="E666" s="822" t="s">
        <v>4009</v>
      </c>
      <c r="F666" s="831"/>
      <c r="G666" s="831"/>
      <c r="H666" s="827">
        <v>0</v>
      </c>
      <c r="I666" s="831">
        <v>1</v>
      </c>
      <c r="J666" s="831">
        <v>28.39</v>
      </c>
      <c r="K666" s="827">
        <v>1</v>
      </c>
      <c r="L666" s="831">
        <v>1</v>
      </c>
      <c r="M666" s="832">
        <v>28.39</v>
      </c>
    </row>
    <row r="667" spans="1:13" ht="14.45" customHeight="1" x14ac:dyDescent="0.2">
      <c r="A667" s="821" t="s">
        <v>3497</v>
      </c>
      <c r="B667" s="822" t="s">
        <v>2840</v>
      </c>
      <c r="C667" s="822" t="s">
        <v>4713</v>
      </c>
      <c r="D667" s="822" t="s">
        <v>4008</v>
      </c>
      <c r="E667" s="822" t="s">
        <v>3532</v>
      </c>
      <c r="F667" s="831"/>
      <c r="G667" s="831"/>
      <c r="H667" s="827">
        <v>0</v>
      </c>
      <c r="I667" s="831">
        <v>2</v>
      </c>
      <c r="J667" s="831">
        <v>175.34</v>
      </c>
      <c r="K667" s="827">
        <v>1</v>
      </c>
      <c r="L667" s="831">
        <v>2</v>
      </c>
      <c r="M667" s="832">
        <v>175.34</v>
      </c>
    </row>
    <row r="668" spans="1:13" ht="14.45" customHeight="1" x14ac:dyDescent="0.2">
      <c r="A668" s="821" t="s">
        <v>3497</v>
      </c>
      <c r="B668" s="822" t="s">
        <v>2846</v>
      </c>
      <c r="C668" s="822" t="s">
        <v>2847</v>
      </c>
      <c r="D668" s="822" t="s">
        <v>2848</v>
      </c>
      <c r="E668" s="822" t="s">
        <v>2849</v>
      </c>
      <c r="F668" s="831"/>
      <c r="G668" s="831"/>
      <c r="H668" s="827">
        <v>0</v>
      </c>
      <c r="I668" s="831">
        <v>1</v>
      </c>
      <c r="J668" s="831">
        <v>105.23</v>
      </c>
      <c r="K668" s="827">
        <v>1</v>
      </c>
      <c r="L668" s="831">
        <v>1</v>
      </c>
      <c r="M668" s="832">
        <v>105.23</v>
      </c>
    </row>
    <row r="669" spans="1:13" ht="14.45" customHeight="1" x14ac:dyDescent="0.2">
      <c r="A669" s="821" t="s">
        <v>3497</v>
      </c>
      <c r="B669" s="822" t="s">
        <v>2931</v>
      </c>
      <c r="C669" s="822" t="s">
        <v>2937</v>
      </c>
      <c r="D669" s="822" t="s">
        <v>2938</v>
      </c>
      <c r="E669" s="822" t="s">
        <v>2939</v>
      </c>
      <c r="F669" s="831"/>
      <c r="G669" s="831"/>
      <c r="H669" s="827">
        <v>0</v>
      </c>
      <c r="I669" s="831">
        <v>3</v>
      </c>
      <c r="J669" s="831">
        <v>4177.41</v>
      </c>
      <c r="K669" s="827">
        <v>1</v>
      </c>
      <c r="L669" s="831">
        <v>3</v>
      </c>
      <c r="M669" s="832">
        <v>4177.41</v>
      </c>
    </row>
    <row r="670" spans="1:13" ht="14.45" customHeight="1" x14ac:dyDescent="0.2">
      <c r="A670" s="821" t="s">
        <v>3497</v>
      </c>
      <c r="B670" s="822" t="s">
        <v>6149</v>
      </c>
      <c r="C670" s="822" t="s">
        <v>4061</v>
      </c>
      <c r="D670" s="822" t="s">
        <v>4062</v>
      </c>
      <c r="E670" s="822" t="s">
        <v>768</v>
      </c>
      <c r="F670" s="831"/>
      <c r="G670" s="831"/>
      <c r="H670" s="827">
        <v>0</v>
      </c>
      <c r="I670" s="831">
        <v>1</v>
      </c>
      <c r="J670" s="831">
        <v>502.31</v>
      </c>
      <c r="K670" s="827">
        <v>1</v>
      </c>
      <c r="L670" s="831">
        <v>1</v>
      </c>
      <c r="M670" s="832">
        <v>502.31</v>
      </c>
    </row>
    <row r="671" spans="1:13" ht="14.45" customHeight="1" x14ac:dyDescent="0.2">
      <c r="A671" s="821" t="s">
        <v>3497</v>
      </c>
      <c r="B671" s="822" t="s">
        <v>6150</v>
      </c>
      <c r="C671" s="822" t="s">
        <v>3920</v>
      </c>
      <c r="D671" s="822" t="s">
        <v>3921</v>
      </c>
      <c r="E671" s="822" t="s">
        <v>776</v>
      </c>
      <c r="F671" s="831"/>
      <c r="G671" s="831"/>
      <c r="H671" s="827">
        <v>0</v>
      </c>
      <c r="I671" s="831">
        <v>5</v>
      </c>
      <c r="J671" s="831">
        <v>1096.25</v>
      </c>
      <c r="K671" s="827">
        <v>1</v>
      </c>
      <c r="L671" s="831">
        <v>5</v>
      </c>
      <c r="M671" s="832">
        <v>1096.25</v>
      </c>
    </row>
    <row r="672" spans="1:13" ht="14.45" customHeight="1" x14ac:dyDescent="0.2">
      <c r="A672" s="821" t="s">
        <v>3497</v>
      </c>
      <c r="B672" s="822" t="s">
        <v>2997</v>
      </c>
      <c r="C672" s="822" t="s">
        <v>2998</v>
      </c>
      <c r="D672" s="822" t="s">
        <v>701</v>
      </c>
      <c r="E672" s="822" t="s">
        <v>703</v>
      </c>
      <c r="F672" s="831"/>
      <c r="G672" s="831"/>
      <c r="H672" s="827">
        <v>0</v>
      </c>
      <c r="I672" s="831">
        <v>1</v>
      </c>
      <c r="J672" s="831">
        <v>21.76</v>
      </c>
      <c r="K672" s="827">
        <v>1</v>
      </c>
      <c r="L672" s="831">
        <v>1</v>
      </c>
      <c r="M672" s="832">
        <v>21.76</v>
      </c>
    </row>
    <row r="673" spans="1:13" ht="14.45" customHeight="1" x14ac:dyDescent="0.2">
      <c r="A673" s="821" t="s">
        <v>3497</v>
      </c>
      <c r="B673" s="822" t="s">
        <v>3013</v>
      </c>
      <c r="C673" s="822" t="s">
        <v>3014</v>
      </c>
      <c r="D673" s="822" t="s">
        <v>3015</v>
      </c>
      <c r="E673" s="822" t="s">
        <v>3016</v>
      </c>
      <c r="F673" s="831"/>
      <c r="G673" s="831"/>
      <c r="H673" s="827">
        <v>0</v>
      </c>
      <c r="I673" s="831">
        <v>3</v>
      </c>
      <c r="J673" s="831">
        <v>15966.24</v>
      </c>
      <c r="K673" s="827">
        <v>1</v>
      </c>
      <c r="L673" s="831">
        <v>3</v>
      </c>
      <c r="M673" s="832">
        <v>15966.24</v>
      </c>
    </row>
    <row r="674" spans="1:13" ht="14.45" customHeight="1" x14ac:dyDescent="0.2">
      <c r="A674" s="821" t="s">
        <v>3497</v>
      </c>
      <c r="B674" s="822" t="s">
        <v>3013</v>
      </c>
      <c r="C674" s="822" t="s">
        <v>3789</v>
      </c>
      <c r="D674" s="822" t="s">
        <v>3015</v>
      </c>
      <c r="E674" s="822" t="s">
        <v>3790</v>
      </c>
      <c r="F674" s="831"/>
      <c r="G674" s="831"/>
      <c r="H674" s="827">
        <v>0</v>
      </c>
      <c r="I674" s="831">
        <v>1</v>
      </c>
      <c r="J674" s="831">
        <v>5322.08</v>
      </c>
      <c r="K674" s="827">
        <v>1</v>
      </c>
      <c r="L674" s="831">
        <v>1</v>
      </c>
      <c r="M674" s="832">
        <v>5322.08</v>
      </c>
    </row>
    <row r="675" spans="1:13" ht="14.45" customHeight="1" x14ac:dyDescent="0.2">
      <c r="A675" s="821" t="s">
        <v>3497</v>
      </c>
      <c r="B675" s="822" t="s">
        <v>3013</v>
      </c>
      <c r="C675" s="822" t="s">
        <v>3017</v>
      </c>
      <c r="D675" s="822" t="s">
        <v>3018</v>
      </c>
      <c r="E675" s="822" t="s">
        <v>3019</v>
      </c>
      <c r="F675" s="831"/>
      <c r="G675" s="831"/>
      <c r="H675" s="827">
        <v>0</v>
      </c>
      <c r="I675" s="831">
        <v>5</v>
      </c>
      <c r="J675" s="831">
        <v>6503.95</v>
      </c>
      <c r="K675" s="827">
        <v>1</v>
      </c>
      <c r="L675" s="831">
        <v>5</v>
      </c>
      <c r="M675" s="832">
        <v>6503.95</v>
      </c>
    </row>
    <row r="676" spans="1:13" ht="14.45" customHeight="1" x14ac:dyDescent="0.2">
      <c r="A676" s="821" t="s">
        <v>3497</v>
      </c>
      <c r="B676" s="822" t="s">
        <v>3013</v>
      </c>
      <c r="C676" s="822" t="s">
        <v>3022</v>
      </c>
      <c r="D676" s="822" t="s">
        <v>3018</v>
      </c>
      <c r="E676" s="822" t="s">
        <v>3023</v>
      </c>
      <c r="F676" s="831"/>
      <c r="G676" s="831"/>
      <c r="H676" s="827">
        <v>0</v>
      </c>
      <c r="I676" s="831">
        <v>7</v>
      </c>
      <c r="J676" s="831">
        <v>2276.4</v>
      </c>
      <c r="K676" s="827">
        <v>1</v>
      </c>
      <c r="L676" s="831">
        <v>7</v>
      </c>
      <c r="M676" s="832">
        <v>2276.4</v>
      </c>
    </row>
    <row r="677" spans="1:13" ht="14.45" customHeight="1" x14ac:dyDescent="0.2">
      <c r="A677" s="821" t="s">
        <v>3497</v>
      </c>
      <c r="B677" s="822" t="s">
        <v>3013</v>
      </c>
      <c r="C677" s="822" t="s">
        <v>3024</v>
      </c>
      <c r="D677" s="822" t="s">
        <v>3018</v>
      </c>
      <c r="E677" s="822" t="s">
        <v>3025</v>
      </c>
      <c r="F677" s="831"/>
      <c r="G677" s="831"/>
      <c r="H677" s="827">
        <v>0</v>
      </c>
      <c r="I677" s="831">
        <v>2</v>
      </c>
      <c r="J677" s="831">
        <v>1300.8</v>
      </c>
      <c r="K677" s="827">
        <v>1</v>
      </c>
      <c r="L677" s="831">
        <v>2</v>
      </c>
      <c r="M677" s="832">
        <v>1300.8</v>
      </c>
    </row>
    <row r="678" spans="1:13" ht="14.45" customHeight="1" x14ac:dyDescent="0.2">
      <c r="A678" s="821" t="s">
        <v>3497</v>
      </c>
      <c r="B678" s="822" t="s">
        <v>3030</v>
      </c>
      <c r="C678" s="822" t="s">
        <v>3032</v>
      </c>
      <c r="D678" s="822" t="s">
        <v>1338</v>
      </c>
      <c r="E678" s="822" t="s">
        <v>1340</v>
      </c>
      <c r="F678" s="831"/>
      <c r="G678" s="831"/>
      <c r="H678" s="827"/>
      <c r="I678" s="831">
        <v>12</v>
      </c>
      <c r="J678" s="831">
        <v>0</v>
      </c>
      <c r="K678" s="827"/>
      <c r="L678" s="831">
        <v>12</v>
      </c>
      <c r="M678" s="832">
        <v>0</v>
      </c>
    </row>
    <row r="679" spans="1:13" ht="14.45" customHeight="1" x14ac:dyDescent="0.2">
      <c r="A679" s="821" t="s">
        <v>3497</v>
      </c>
      <c r="B679" s="822" t="s">
        <v>3052</v>
      </c>
      <c r="C679" s="822" t="s">
        <v>3053</v>
      </c>
      <c r="D679" s="822" t="s">
        <v>3054</v>
      </c>
      <c r="E679" s="822" t="s">
        <v>3055</v>
      </c>
      <c r="F679" s="831"/>
      <c r="G679" s="831"/>
      <c r="H679" s="827">
        <v>0</v>
      </c>
      <c r="I679" s="831">
        <v>1</v>
      </c>
      <c r="J679" s="831">
        <v>113.16</v>
      </c>
      <c r="K679" s="827">
        <v>1</v>
      </c>
      <c r="L679" s="831">
        <v>1</v>
      </c>
      <c r="M679" s="832">
        <v>113.16</v>
      </c>
    </row>
    <row r="680" spans="1:13" ht="14.45" customHeight="1" x14ac:dyDescent="0.2">
      <c r="A680" s="821" t="s">
        <v>3497</v>
      </c>
      <c r="B680" s="822" t="s">
        <v>3052</v>
      </c>
      <c r="C680" s="822" t="s">
        <v>3058</v>
      </c>
      <c r="D680" s="822" t="s">
        <v>3054</v>
      </c>
      <c r="E680" s="822" t="s">
        <v>1952</v>
      </c>
      <c r="F680" s="831"/>
      <c r="G680" s="831"/>
      <c r="H680" s="827">
        <v>0</v>
      </c>
      <c r="I680" s="831">
        <v>5</v>
      </c>
      <c r="J680" s="831">
        <v>1697.3500000000001</v>
      </c>
      <c r="K680" s="827">
        <v>1</v>
      </c>
      <c r="L680" s="831">
        <v>5</v>
      </c>
      <c r="M680" s="832">
        <v>1697.3500000000001</v>
      </c>
    </row>
    <row r="681" spans="1:13" ht="14.45" customHeight="1" x14ac:dyDescent="0.2">
      <c r="A681" s="821" t="s">
        <v>3497</v>
      </c>
      <c r="B681" s="822" t="s">
        <v>3088</v>
      </c>
      <c r="C681" s="822" t="s">
        <v>3733</v>
      </c>
      <c r="D681" s="822" t="s">
        <v>1870</v>
      </c>
      <c r="E681" s="822" t="s">
        <v>3341</v>
      </c>
      <c r="F681" s="831"/>
      <c r="G681" s="831"/>
      <c r="H681" s="827">
        <v>0</v>
      </c>
      <c r="I681" s="831">
        <v>1</v>
      </c>
      <c r="J681" s="831">
        <v>131.97999999999999</v>
      </c>
      <c r="K681" s="827">
        <v>1</v>
      </c>
      <c r="L681" s="831">
        <v>1</v>
      </c>
      <c r="M681" s="832">
        <v>131.97999999999999</v>
      </c>
    </row>
    <row r="682" spans="1:13" ht="14.45" customHeight="1" x14ac:dyDescent="0.2">
      <c r="A682" s="821" t="s">
        <v>3497</v>
      </c>
      <c r="B682" s="822" t="s">
        <v>3104</v>
      </c>
      <c r="C682" s="822" t="s">
        <v>3777</v>
      </c>
      <c r="D682" s="822" t="s">
        <v>3106</v>
      </c>
      <c r="E682" s="822" t="s">
        <v>3778</v>
      </c>
      <c r="F682" s="831"/>
      <c r="G682" s="831"/>
      <c r="H682" s="827">
        <v>0</v>
      </c>
      <c r="I682" s="831">
        <v>1</v>
      </c>
      <c r="J682" s="831">
        <v>245.9</v>
      </c>
      <c r="K682" s="827">
        <v>1</v>
      </c>
      <c r="L682" s="831">
        <v>1</v>
      </c>
      <c r="M682" s="832">
        <v>245.9</v>
      </c>
    </row>
    <row r="683" spans="1:13" ht="14.45" customHeight="1" x14ac:dyDescent="0.2">
      <c r="A683" s="821" t="s">
        <v>3497</v>
      </c>
      <c r="B683" s="822" t="s">
        <v>3148</v>
      </c>
      <c r="C683" s="822" t="s">
        <v>3352</v>
      </c>
      <c r="D683" s="822" t="s">
        <v>3353</v>
      </c>
      <c r="E683" s="822" t="s">
        <v>2231</v>
      </c>
      <c r="F683" s="831"/>
      <c r="G683" s="831"/>
      <c r="H683" s="827">
        <v>0</v>
      </c>
      <c r="I683" s="831">
        <v>11</v>
      </c>
      <c r="J683" s="831">
        <v>2573.56</v>
      </c>
      <c r="K683" s="827">
        <v>1</v>
      </c>
      <c r="L683" s="831">
        <v>11</v>
      </c>
      <c r="M683" s="832">
        <v>2573.56</v>
      </c>
    </row>
    <row r="684" spans="1:13" ht="14.45" customHeight="1" x14ac:dyDescent="0.2">
      <c r="A684" s="821" t="s">
        <v>3498</v>
      </c>
      <c r="B684" s="822" t="s">
        <v>2645</v>
      </c>
      <c r="C684" s="822" t="s">
        <v>2649</v>
      </c>
      <c r="D684" s="822" t="s">
        <v>841</v>
      </c>
      <c r="E684" s="822" t="s">
        <v>2650</v>
      </c>
      <c r="F684" s="831"/>
      <c r="G684" s="831"/>
      <c r="H684" s="827">
        <v>0</v>
      </c>
      <c r="I684" s="831">
        <v>1</v>
      </c>
      <c r="J684" s="831">
        <v>13.68</v>
      </c>
      <c r="K684" s="827">
        <v>1</v>
      </c>
      <c r="L684" s="831">
        <v>1</v>
      </c>
      <c r="M684" s="832">
        <v>13.68</v>
      </c>
    </row>
    <row r="685" spans="1:13" ht="14.45" customHeight="1" x14ac:dyDescent="0.2">
      <c r="A685" s="821" t="s">
        <v>3498</v>
      </c>
      <c r="B685" s="822" t="s">
        <v>2645</v>
      </c>
      <c r="C685" s="822" t="s">
        <v>5540</v>
      </c>
      <c r="D685" s="822" t="s">
        <v>4441</v>
      </c>
      <c r="E685" s="822" t="s">
        <v>5541</v>
      </c>
      <c r="F685" s="831">
        <v>1</v>
      </c>
      <c r="G685" s="831">
        <v>29.33</v>
      </c>
      <c r="H685" s="827">
        <v>1</v>
      </c>
      <c r="I685" s="831"/>
      <c r="J685" s="831"/>
      <c r="K685" s="827">
        <v>0</v>
      </c>
      <c r="L685" s="831">
        <v>1</v>
      </c>
      <c r="M685" s="832">
        <v>29.33</v>
      </c>
    </row>
    <row r="686" spans="1:13" ht="14.45" customHeight="1" x14ac:dyDescent="0.2">
      <c r="A686" s="821" t="s">
        <v>3498</v>
      </c>
      <c r="B686" s="822" t="s">
        <v>2697</v>
      </c>
      <c r="C686" s="822" t="s">
        <v>4819</v>
      </c>
      <c r="D686" s="822" t="s">
        <v>4818</v>
      </c>
      <c r="E686" s="822" t="s">
        <v>1127</v>
      </c>
      <c r="F686" s="831">
        <v>4</v>
      </c>
      <c r="G686" s="831">
        <v>3694.96</v>
      </c>
      <c r="H686" s="827">
        <v>1</v>
      </c>
      <c r="I686" s="831"/>
      <c r="J686" s="831"/>
      <c r="K686" s="827">
        <v>0</v>
      </c>
      <c r="L686" s="831">
        <v>4</v>
      </c>
      <c r="M686" s="832">
        <v>3694.96</v>
      </c>
    </row>
    <row r="687" spans="1:13" ht="14.45" customHeight="1" x14ac:dyDescent="0.2">
      <c r="A687" s="821" t="s">
        <v>3498</v>
      </c>
      <c r="B687" s="822" t="s">
        <v>2697</v>
      </c>
      <c r="C687" s="822" t="s">
        <v>5518</v>
      </c>
      <c r="D687" s="822" t="s">
        <v>4818</v>
      </c>
      <c r="E687" s="822" t="s">
        <v>5519</v>
      </c>
      <c r="F687" s="831">
        <v>3</v>
      </c>
      <c r="G687" s="831">
        <v>13856.16</v>
      </c>
      <c r="H687" s="827">
        <v>1</v>
      </c>
      <c r="I687" s="831"/>
      <c r="J687" s="831"/>
      <c r="K687" s="827">
        <v>0</v>
      </c>
      <c r="L687" s="831">
        <v>3</v>
      </c>
      <c r="M687" s="832">
        <v>13856.16</v>
      </c>
    </row>
    <row r="688" spans="1:13" ht="14.45" customHeight="1" x14ac:dyDescent="0.2">
      <c r="A688" s="821" t="s">
        <v>3498</v>
      </c>
      <c r="B688" s="822" t="s">
        <v>2700</v>
      </c>
      <c r="C688" s="822" t="s">
        <v>2703</v>
      </c>
      <c r="D688" s="822" t="s">
        <v>1021</v>
      </c>
      <c r="E688" s="822" t="s">
        <v>2704</v>
      </c>
      <c r="F688" s="831"/>
      <c r="G688" s="831"/>
      <c r="H688" s="827">
        <v>0</v>
      </c>
      <c r="I688" s="831">
        <v>4</v>
      </c>
      <c r="J688" s="831">
        <v>5542.48</v>
      </c>
      <c r="K688" s="827">
        <v>1</v>
      </c>
      <c r="L688" s="831">
        <v>4</v>
      </c>
      <c r="M688" s="832">
        <v>5542.48</v>
      </c>
    </row>
    <row r="689" spans="1:13" ht="14.45" customHeight="1" x14ac:dyDescent="0.2">
      <c r="A689" s="821" t="s">
        <v>3498</v>
      </c>
      <c r="B689" s="822" t="s">
        <v>2700</v>
      </c>
      <c r="C689" s="822" t="s">
        <v>2705</v>
      </c>
      <c r="D689" s="822" t="s">
        <v>1021</v>
      </c>
      <c r="E689" s="822" t="s">
        <v>2706</v>
      </c>
      <c r="F689" s="831"/>
      <c r="G689" s="831"/>
      <c r="H689" s="827">
        <v>0</v>
      </c>
      <c r="I689" s="831">
        <v>5</v>
      </c>
      <c r="J689" s="831">
        <v>9237.4500000000007</v>
      </c>
      <c r="K689" s="827">
        <v>1</v>
      </c>
      <c r="L689" s="831">
        <v>5</v>
      </c>
      <c r="M689" s="832">
        <v>9237.4500000000007</v>
      </c>
    </row>
    <row r="690" spans="1:13" ht="14.45" customHeight="1" x14ac:dyDescent="0.2">
      <c r="A690" s="821" t="s">
        <v>3498</v>
      </c>
      <c r="B690" s="822" t="s">
        <v>2700</v>
      </c>
      <c r="C690" s="822" t="s">
        <v>2709</v>
      </c>
      <c r="D690" s="822" t="s">
        <v>1016</v>
      </c>
      <c r="E690" s="822" t="s">
        <v>1017</v>
      </c>
      <c r="F690" s="831"/>
      <c r="G690" s="831"/>
      <c r="H690" s="827">
        <v>0</v>
      </c>
      <c r="I690" s="831">
        <v>9</v>
      </c>
      <c r="J690" s="831">
        <v>8313.66</v>
      </c>
      <c r="K690" s="827">
        <v>1</v>
      </c>
      <c r="L690" s="831">
        <v>9</v>
      </c>
      <c r="M690" s="832">
        <v>8313.66</v>
      </c>
    </row>
    <row r="691" spans="1:13" ht="14.45" customHeight="1" x14ac:dyDescent="0.2">
      <c r="A691" s="821" t="s">
        <v>3498</v>
      </c>
      <c r="B691" s="822" t="s">
        <v>2737</v>
      </c>
      <c r="C691" s="822" t="s">
        <v>3807</v>
      </c>
      <c r="D691" s="822" t="s">
        <v>3808</v>
      </c>
      <c r="E691" s="822" t="s">
        <v>2740</v>
      </c>
      <c r="F691" s="831">
        <v>15</v>
      </c>
      <c r="G691" s="831">
        <v>637.65</v>
      </c>
      <c r="H691" s="827">
        <v>1</v>
      </c>
      <c r="I691" s="831"/>
      <c r="J691" s="831"/>
      <c r="K691" s="827">
        <v>0</v>
      </c>
      <c r="L691" s="831">
        <v>15</v>
      </c>
      <c r="M691" s="832">
        <v>637.65</v>
      </c>
    </row>
    <row r="692" spans="1:13" ht="14.45" customHeight="1" x14ac:dyDescent="0.2">
      <c r="A692" s="821" t="s">
        <v>3498</v>
      </c>
      <c r="B692" s="822" t="s">
        <v>2741</v>
      </c>
      <c r="C692" s="822" t="s">
        <v>2742</v>
      </c>
      <c r="D692" s="822" t="s">
        <v>1068</v>
      </c>
      <c r="E692" s="822" t="s">
        <v>2743</v>
      </c>
      <c r="F692" s="831"/>
      <c r="G692" s="831"/>
      <c r="H692" s="827"/>
      <c r="I692" s="831">
        <v>1</v>
      </c>
      <c r="J692" s="831">
        <v>0</v>
      </c>
      <c r="K692" s="827"/>
      <c r="L692" s="831">
        <v>1</v>
      </c>
      <c r="M692" s="832">
        <v>0</v>
      </c>
    </row>
    <row r="693" spans="1:13" ht="14.45" customHeight="1" x14ac:dyDescent="0.2">
      <c r="A693" s="821" t="s">
        <v>3498</v>
      </c>
      <c r="B693" s="822" t="s">
        <v>2763</v>
      </c>
      <c r="C693" s="822" t="s">
        <v>2767</v>
      </c>
      <c r="D693" s="822" t="s">
        <v>2765</v>
      </c>
      <c r="E693" s="822" t="s">
        <v>2768</v>
      </c>
      <c r="F693" s="831"/>
      <c r="G693" s="831"/>
      <c r="H693" s="827">
        <v>0</v>
      </c>
      <c r="I693" s="831">
        <v>10</v>
      </c>
      <c r="J693" s="831">
        <v>310.89999999999998</v>
      </c>
      <c r="K693" s="827">
        <v>1</v>
      </c>
      <c r="L693" s="831">
        <v>10</v>
      </c>
      <c r="M693" s="832">
        <v>310.89999999999998</v>
      </c>
    </row>
    <row r="694" spans="1:13" ht="14.45" customHeight="1" x14ac:dyDescent="0.2">
      <c r="A694" s="821" t="s">
        <v>3498</v>
      </c>
      <c r="B694" s="822" t="s">
        <v>2774</v>
      </c>
      <c r="C694" s="822" t="s">
        <v>2778</v>
      </c>
      <c r="D694" s="822" t="s">
        <v>2776</v>
      </c>
      <c r="E694" s="822" t="s">
        <v>2779</v>
      </c>
      <c r="F694" s="831"/>
      <c r="G694" s="831"/>
      <c r="H694" s="827">
        <v>0</v>
      </c>
      <c r="I694" s="831">
        <v>12</v>
      </c>
      <c r="J694" s="831">
        <v>137.76</v>
      </c>
      <c r="K694" s="827">
        <v>1</v>
      </c>
      <c r="L694" s="831">
        <v>12</v>
      </c>
      <c r="M694" s="832">
        <v>137.76</v>
      </c>
    </row>
    <row r="695" spans="1:13" ht="14.45" customHeight="1" x14ac:dyDescent="0.2">
      <c r="A695" s="821" t="s">
        <v>3498</v>
      </c>
      <c r="B695" s="822" t="s">
        <v>2799</v>
      </c>
      <c r="C695" s="822" t="s">
        <v>5423</v>
      </c>
      <c r="D695" s="822" t="s">
        <v>2801</v>
      </c>
      <c r="E695" s="822" t="s">
        <v>5424</v>
      </c>
      <c r="F695" s="831"/>
      <c r="G695" s="831"/>
      <c r="H695" s="827">
        <v>0</v>
      </c>
      <c r="I695" s="831">
        <v>3</v>
      </c>
      <c r="J695" s="831">
        <v>355.95000000000005</v>
      </c>
      <c r="K695" s="827">
        <v>1</v>
      </c>
      <c r="L695" s="831">
        <v>3</v>
      </c>
      <c r="M695" s="832">
        <v>355.95000000000005</v>
      </c>
    </row>
    <row r="696" spans="1:13" ht="14.45" customHeight="1" x14ac:dyDescent="0.2">
      <c r="A696" s="821" t="s">
        <v>3498</v>
      </c>
      <c r="B696" s="822" t="s">
        <v>2799</v>
      </c>
      <c r="C696" s="822" t="s">
        <v>5531</v>
      </c>
      <c r="D696" s="822" t="s">
        <v>5532</v>
      </c>
      <c r="E696" s="822" t="s">
        <v>5533</v>
      </c>
      <c r="F696" s="831">
        <v>1</v>
      </c>
      <c r="G696" s="831">
        <v>110.74</v>
      </c>
      <c r="H696" s="827">
        <v>1</v>
      </c>
      <c r="I696" s="831"/>
      <c r="J696" s="831"/>
      <c r="K696" s="827">
        <v>0</v>
      </c>
      <c r="L696" s="831">
        <v>1</v>
      </c>
      <c r="M696" s="832">
        <v>110.74</v>
      </c>
    </row>
    <row r="697" spans="1:13" ht="14.45" customHeight="1" x14ac:dyDescent="0.2">
      <c r="A697" s="821" t="s">
        <v>3498</v>
      </c>
      <c r="B697" s="822" t="s">
        <v>2799</v>
      </c>
      <c r="C697" s="822" t="s">
        <v>5537</v>
      </c>
      <c r="D697" s="822" t="s">
        <v>5532</v>
      </c>
      <c r="E697" s="822" t="s">
        <v>3101</v>
      </c>
      <c r="F697" s="831">
        <v>3</v>
      </c>
      <c r="G697" s="831">
        <v>110.72999999999999</v>
      </c>
      <c r="H697" s="827">
        <v>1</v>
      </c>
      <c r="I697" s="831"/>
      <c r="J697" s="831"/>
      <c r="K697" s="827">
        <v>0</v>
      </c>
      <c r="L697" s="831">
        <v>3</v>
      </c>
      <c r="M697" s="832">
        <v>110.72999999999999</v>
      </c>
    </row>
    <row r="698" spans="1:13" ht="14.45" customHeight="1" x14ac:dyDescent="0.2">
      <c r="A698" s="821" t="s">
        <v>3498</v>
      </c>
      <c r="B698" s="822" t="s">
        <v>2799</v>
      </c>
      <c r="C698" s="822" t="s">
        <v>5534</v>
      </c>
      <c r="D698" s="822" t="s">
        <v>5535</v>
      </c>
      <c r="E698" s="822" t="s">
        <v>5536</v>
      </c>
      <c r="F698" s="831">
        <v>3</v>
      </c>
      <c r="G698" s="831">
        <v>55.38</v>
      </c>
      <c r="H698" s="827">
        <v>1</v>
      </c>
      <c r="I698" s="831"/>
      <c r="J698" s="831"/>
      <c r="K698" s="827">
        <v>0</v>
      </c>
      <c r="L698" s="831">
        <v>3</v>
      </c>
      <c r="M698" s="832">
        <v>55.38</v>
      </c>
    </row>
    <row r="699" spans="1:13" ht="14.45" customHeight="1" x14ac:dyDescent="0.2">
      <c r="A699" s="821" t="s">
        <v>3498</v>
      </c>
      <c r="B699" s="822" t="s">
        <v>6162</v>
      </c>
      <c r="C699" s="822" t="s">
        <v>5548</v>
      </c>
      <c r="D699" s="822" t="s">
        <v>5549</v>
      </c>
      <c r="E699" s="822" t="s">
        <v>3710</v>
      </c>
      <c r="F699" s="831">
        <v>1</v>
      </c>
      <c r="G699" s="831">
        <v>45.95</v>
      </c>
      <c r="H699" s="827">
        <v>1</v>
      </c>
      <c r="I699" s="831"/>
      <c r="J699" s="831"/>
      <c r="K699" s="827">
        <v>0</v>
      </c>
      <c r="L699" s="831">
        <v>1</v>
      </c>
      <c r="M699" s="832">
        <v>45.95</v>
      </c>
    </row>
    <row r="700" spans="1:13" ht="14.45" customHeight="1" x14ac:dyDescent="0.2">
      <c r="A700" s="821" t="s">
        <v>3498</v>
      </c>
      <c r="B700" s="822" t="s">
        <v>2815</v>
      </c>
      <c r="C700" s="822" t="s">
        <v>5513</v>
      </c>
      <c r="D700" s="822" t="s">
        <v>3684</v>
      </c>
      <c r="E700" s="822" t="s">
        <v>3735</v>
      </c>
      <c r="F700" s="831">
        <v>3</v>
      </c>
      <c r="G700" s="831">
        <v>551.37</v>
      </c>
      <c r="H700" s="827">
        <v>1</v>
      </c>
      <c r="I700" s="831"/>
      <c r="J700" s="831"/>
      <c r="K700" s="827">
        <v>0</v>
      </c>
      <c r="L700" s="831">
        <v>3</v>
      </c>
      <c r="M700" s="832">
        <v>551.37</v>
      </c>
    </row>
    <row r="701" spans="1:13" ht="14.45" customHeight="1" x14ac:dyDescent="0.2">
      <c r="A701" s="821" t="s">
        <v>3498</v>
      </c>
      <c r="B701" s="822" t="s">
        <v>2815</v>
      </c>
      <c r="C701" s="822" t="s">
        <v>5042</v>
      </c>
      <c r="D701" s="822" t="s">
        <v>3684</v>
      </c>
      <c r="E701" s="822" t="s">
        <v>2389</v>
      </c>
      <c r="F701" s="831">
        <v>3</v>
      </c>
      <c r="G701" s="831">
        <v>254.49</v>
      </c>
      <c r="H701" s="827">
        <v>1</v>
      </c>
      <c r="I701" s="831"/>
      <c r="J701" s="831"/>
      <c r="K701" s="827">
        <v>0</v>
      </c>
      <c r="L701" s="831">
        <v>3</v>
      </c>
      <c r="M701" s="832">
        <v>254.49</v>
      </c>
    </row>
    <row r="702" spans="1:13" ht="14.45" customHeight="1" x14ac:dyDescent="0.2">
      <c r="A702" s="821" t="s">
        <v>3498</v>
      </c>
      <c r="B702" s="822" t="s">
        <v>2815</v>
      </c>
      <c r="C702" s="822" t="s">
        <v>5514</v>
      </c>
      <c r="D702" s="822" t="s">
        <v>3684</v>
      </c>
      <c r="E702" s="822" t="s">
        <v>5515</v>
      </c>
      <c r="F702" s="831">
        <v>5</v>
      </c>
      <c r="G702" s="831">
        <v>1413.8</v>
      </c>
      <c r="H702" s="827">
        <v>1</v>
      </c>
      <c r="I702" s="831"/>
      <c r="J702" s="831"/>
      <c r="K702" s="827">
        <v>0</v>
      </c>
      <c r="L702" s="831">
        <v>5</v>
      </c>
      <c r="M702" s="832">
        <v>1413.8</v>
      </c>
    </row>
    <row r="703" spans="1:13" ht="14.45" customHeight="1" x14ac:dyDescent="0.2">
      <c r="A703" s="821" t="s">
        <v>3498</v>
      </c>
      <c r="B703" s="822" t="s">
        <v>2840</v>
      </c>
      <c r="C703" s="822" t="s">
        <v>4714</v>
      </c>
      <c r="D703" s="822" t="s">
        <v>4008</v>
      </c>
      <c r="E703" s="822" t="s">
        <v>4715</v>
      </c>
      <c r="F703" s="831">
        <v>2</v>
      </c>
      <c r="G703" s="831">
        <v>87.7</v>
      </c>
      <c r="H703" s="827">
        <v>1</v>
      </c>
      <c r="I703" s="831"/>
      <c r="J703" s="831"/>
      <c r="K703" s="827">
        <v>0</v>
      </c>
      <c r="L703" s="831">
        <v>2</v>
      </c>
      <c r="M703" s="832">
        <v>87.7</v>
      </c>
    </row>
    <row r="704" spans="1:13" ht="14.45" customHeight="1" x14ac:dyDescent="0.2">
      <c r="A704" s="821" t="s">
        <v>3498</v>
      </c>
      <c r="B704" s="822" t="s">
        <v>2846</v>
      </c>
      <c r="C704" s="822" t="s">
        <v>5358</v>
      </c>
      <c r="D704" s="822" t="s">
        <v>1925</v>
      </c>
      <c r="E704" s="822" t="s">
        <v>5359</v>
      </c>
      <c r="F704" s="831"/>
      <c r="G704" s="831"/>
      <c r="H704" s="827">
        <v>0</v>
      </c>
      <c r="I704" s="831">
        <v>1</v>
      </c>
      <c r="J704" s="831">
        <v>168.36</v>
      </c>
      <c r="K704" s="827">
        <v>1</v>
      </c>
      <c r="L704" s="831">
        <v>1</v>
      </c>
      <c r="M704" s="832">
        <v>168.36</v>
      </c>
    </row>
    <row r="705" spans="1:13" ht="14.45" customHeight="1" x14ac:dyDescent="0.2">
      <c r="A705" s="821" t="s">
        <v>3498</v>
      </c>
      <c r="B705" s="822" t="s">
        <v>2866</v>
      </c>
      <c r="C705" s="822" t="s">
        <v>2872</v>
      </c>
      <c r="D705" s="822" t="s">
        <v>2873</v>
      </c>
      <c r="E705" s="822" t="s">
        <v>2874</v>
      </c>
      <c r="F705" s="831"/>
      <c r="G705" s="831"/>
      <c r="H705" s="827">
        <v>0</v>
      </c>
      <c r="I705" s="831">
        <v>2</v>
      </c>
      <c r="J705" s="831">
        <v>299.04000000000002</v>
      </c>
      <c r="K705" s="827">
        <v>1</v>
      </c>
      <c r="L705" s="831">
        <v>2</v>
      </c>
      <c r="M705" s="832">
        <v>299.04000000000002</v>
      </c>
    </row>
    <row r="706" spans="1:13" ht="14.45" customHeight="1" x14ac:dyDescent="0.2">
      <c r="A706" s="821" t="s">
        <v>3498</v>
      </c>
      <c r="B706" s="822" t="s">
        <v>2913</v>
      </c>
      <c r="C706" s="822" t="s">
        <v>2922</v>
      </c>
      <c r="D706" s="822" t="s">
        <v>2920</v>
      </c>
      <c r="E706" s="822" t="s">
        <v>2881</v>
      </c>
      <c r="F706" s="831"/>
      <c r="G706" s="831"/>
      <c r="H706" s="827"/>
      <c r="I706" s="831">
        <v>1</v>
      </c>
      <c r="J706" s="831">
        <v>0</v>
      </c>
      <c r="K706" s="827"/>
      <c r="L706" s="831">
        <v>1</v>
      </c>
      <c r="M706" s="832">
        <v>0</v>
      </c>
    </row>
    <row r="707" spans="1:13" ht="14.45" customHeight="1" x14ac:dyDescent="0.2">
      <c r="A707" s="821" t="s">
        <v>3498</v>
      </c>
      <c r="B707" s="822" t="s">
        <v>2931</v>
      </c>
      <c r="C707" s="822" t="s">
        <v>3805</v>
      </c>
      <c r="D707" s="822" t="s">
        <v>3806</v>
      </c>
      <c r="E707" s="822" t="s">
        <v>2939</v>
      </c>
      <c r="F707" s="831">
        <v>1</v>
      </c>
      <c r="G707" s="831">
        <v>1392.47</v>
      </c>
      <c r="H707" s="827">
        <v>1</v>
      </c>
      <c r="I707" s="831"/>
      <c r="J707" s="831"/>
      <c r="K707" s="827">
        <v>0</v>
      </c>
      <c r="L707" s="831">
        <v>1</v>
      </c>
      <c r="M707" s="832">
        <v>1392.47</v>
      </c>
    </row>
    <row r="708" spans="1:13" ht="14.45" customHeight="1" x14ac:dyDescent="0.2">
      <c r="A708" s="821" t="s">
        <v>3498</v>
      </c>
      <c r="B708" s="822" t="s">
        <v>2945</v>
      </c>
      <c r="C708" s="822" t="s">
        <v>5512</v>
      </c>
      <c r="D708" s="822" t="s">
        <v>3237</v>
      </c>
      <c r="E708" s="822" t="s">
        <v>1644</v>
      </c>
      <c r="F708" s="831">
        <v>2</v>
      </c>
      <c r="G708" s="831">
        <v>659.12</v>
      </c>
      <c r="H708" s="827">
        <v>1</v>
      </c>
      <c r="I708" s="831"/>
      <c r="J708" s="831"/>
      <c r="K708" s="827">
        <v>0</v>
      </c>
      <c r="L708" s="831">
        <v>2</v>
      </c>
      <c r="M708" s="832">
        <v>659.12</v>
      </c>
    </row>
    <row r="709" spans="1:13" ht="14.45" customHeight="1" x14ac:dyDescent="0.2">
      <c r="A709" s="821" t="s">
        <v>3498</v>
      </c>
      <c r="B709" s="822" t="s">
        <v>2945</v>
      </c>
      <c r="C709" s="822" t="s">
        <v>2948</v>
      </c>
      <c r="D709" s="822" t="s">
        <v>1639</v>
      </c>
      <c r="E709" s="822" t="s">
        <v>1644</v>
      </c>
      <c r="F709" s="831"/>
      <c r="G709" s="831"/>
      <c r="H709" s="827">
        <v>0</v>
      </c>
      <c r="I709" s="831">
        <v>3</v>
      </c>
      <c r="J709" s="831">
        <v>1388.16</v>
      </c>
      <c r="K709" s="827">
        <v>1</v>
      </c>
      <c r="L709" s="831">
        <v>3</v>
      </c>
      <c r="M709" s="832">
        <v>1388.16</v>
      </c>
    </row>
    <row r="710" spans="1:13" ht="14.45" customHeight="1" x14ac:dyDescent="0.2">
      <c r="A710" s="821" t="s">
        <v>3498</v>
      </c>
      <c r="B710" s="822" t="s">
        <v>6148</v>
      </c>
      <c r="C710" s="822" t="s">
        <v>3858</v>
      </c>
      <c r="D710" s="822" t="s">
        <v>3859</v>
      </c>
      <c r="E710" s="822" t="s">
        <v>3860</v>
      </c>
      <c r="F710" s="831"/>
      <c r="G710" s="831"/>
      <c r="H710" s="827">
        <v>0</v>
      </c>
      <c r="I710" s="831">
        <v>20</v>
      </c>
      <c r="J710" s="831">
        <v>33023.200000000004</v>
      </c>
      <c r="K710" s="827">
        <v>1</v>
      </c>
      <c r="L710" s="831">
        <v>20</v>
      </c>
      <c r="M710" s="832">
        <v>33023.200000000004</v>
      </c>
    </row>
    <row r="711" spans="1:13" ht="14.45" customHeight="1" x14ac:dyDescent="0.2">
      <c r="A711" s="821" t="s">
        <v>3498</v>
      </c>
      <c r="B711" s="822" t="s">
        <v>6149</v>
      </c>
      <c r="C711" s="822" t="s">
        <v>4061</v>
      </c>
      <c r="D711" s="822" t="s">
        <v>4062</v>
      </c>
      <c r="E711" s="822" t="s">
        <v>768</v>
      </c>
      <c r="F711" s="831"/>
      <c r="G711" s="831"/>
      <c r="H711" s="827">
        <v>0</v>
      </c>
      <c r="I711" s="831">
        <v>23</v>
      </c>
      <c r="J711" s="831">
        <v>11553.130000000001</v>
      </c>
      <c r="K711" s="827">
        <v>1</v>
      </c>
      <c r="L711" s="831">
        <v>23</v>
      </c>
      <c r="M711" s="832">
        <v>11553.130000000001</v>
      </c>
    </row>
    <row r="712" spans="1:13" ht="14.45" customHeight="1" x14ac:dyDescent="0.2">
      <c r="A712" s="821" t="s">
        <v>3498</v>
      </c>
      <c r="B712" s="822" t="s">
        <v>6150</v>
      </c>
      <c r="C712" s="822" t="s">
        <v>4387</v>
      </c>
      <c r="D712" s="822" t="s">
        <v>4388</v>
      </c>
      <c r="E712" s="822" t="s">
        <v>4389</v>
      </c>
      <c r="F712" s="831">
        <v>15</v>
      </c>
      <c r="G712" s="831">
        <v>3288.75</v>
      </c>
      <c r="H712" s="827">
        <v>1</v>
      </c>
      <c r="I712" s="831"/>
      <c r="J712" s="831"/>
      <c r="K712" s="827">
        <v>0</v>
      </c>
      <c r="L712" s="831">
        <v>15</v>
      </c>
      <c r="M712" s="832">
        <v>3288.75</v>
      </c>
    </row>
    <row r="713" spans="1:13" ht="14.45" customHeight="1" x14ac:dyDescent="0.2">
      <c r="A713" s="821" t="s">
        <v>3498</v>
      </c>
      <c r="B713" s="822" t="s">
        <v>6150</v>
      </c>
      <c r="C713" s="822" t="s">
        <v>3920</v>
      </c>
      <c r="D713" s="822" t="s">
        <v>3921</v>
      </c>
      <c r="E713" s="822" t="s">
        <v>776</v>
      </c>
      <c r="F713" s="831"/>
      <c r="G713" s="831"/>
      <c r="H713" s="827">
        <v>0</v>
      </c>
      <c r="I713" s="831">
        <v>238</v>
      </c>
      <c r="J713" s="831">
        <v>52181.5</v>
      </c>
      <c r="K713" s="827">
        <v>1</v>
      </c>
      <c r="L713" s="831">
        <v>238</v>
      </c>
      <c r="M713" s="832">
        <v>52181.5</v>
      </c>
    </row>
    <row r="714" spans="1:13" ht="14.45" customHeight="1" x14ac:dyDescent="0.2">
      <c r="A714" s="821" t="s">
        <v>3498</v>
      </c>
      <c r="B714" s="822" t="s">
        <v>6150</v>
      </c>
      <c r="C714" s="822" t="s">
        <v>5529</v>
      </c>
      <c r="D714" s="822" t="s">
        <v>5530</v>
      </c>
      <c r="E714" s="822" t="s">
        <v>776</v>
      </c>
      <c r="F714" s="831">
        <v>3</v>
      </c>
      <c r="G714" s="831">
        <v>657.75</v>
      </c>
      <c r="H714" s="827">
        <v>1</v>
      </c>
      <c r="I714" s="831"/>
      <c r="J714" s="831"/>
      <c r="K714" s="827">
        <v>0</v>
      </c>
      <c r="L714" s="831">
        <v>3</v>
      </c>
      <c r="M714" s="832">
        <v>657.75</v>
      </c>
    </row>
    <row r="715" spans="1:13" ht="14.45" customHeight="1" x14ac:dyDescent="0.2">
      <c r="A715" s="821" t="s">
        <v>3498</v>
      </c>
      <c r="B715" s="822" t="s">
        <v>2997</v>
      </c>
      <c r="C715" s="822" t="s">
        <v>2999</v>
      </c>
      <c r="D715" s="822" t="s">
        <v>701</v>
      </c>
      <c r="E715" s="822" t="s">
        <v>702</v>
      </c>
      <c r="F715" s="831"/>
      <c r="G715" s="831"/>
      <c r="H715" s="827">
        <v>0</v>
      </c>
      <c r="I715" s="831">
        <v>5</v>
      </c>
      <c r="J715" s="831">
        <v>362.75</v>
      </c>
      <c r="K715" s="827">
        <v>1</v>
      </c>
      <c r="L715" s="831">
        <v>5</v>
      </c>
      <c r="M715" s="832">
        <v>362.75</v>
      </c>
    </row>
    <row r="716" spans="1:13" ht="14.45" customHeight="1" x14ac:dyDescent="0.2">
      <c r="A716" s="821" t="s">
        <v>3498</v>
      </c>
      <c r="B716" s="822" t="s">
        <v>2997</v>
      </c>
      <c r="C716" s="822" t="s">
        <v>3000</v>
      </c>
      <c r="D716" s="822" t="s">
        <v>701</v>
      </c>
      <c r="E716" s="822" t="s">
        <v>698</v>
      </c>
      <c r="F716" s="831"/>
      <c r="G716" s="831"/>
      <c r="H716" s="827">
        <v>0</v>
      </c>
      <c r="I716" s="831">
        <v>26</v>
      </c>
      <c r="J716" s="831">
        <v>1697.28</v>
      </c>
      <c r="K716" s="827">
        <v>1</v>
      </c>
      <c r="L716" s="831">
        <v>26</v>
      </c>
      <c r="M716" s="832">
        <v>1697.28</v>
      </c>
    </row>
    <row r="717" spans="1:13" ht="14.45" customHeight="1" x14ac:dyDescent="0.2">
      <c r="A717" s="821" t="s">
        <v>3498</v>
      </c>
      <c r="B717" s="822" t="s">
        <v>2997</v>
      </c>
      <c r="C717" s="822" t="s">
        <v>2998</v>
      </c>
      <c r="D717" s="822" t="s">
        <v>701</v>
      </c>
      <c r="E717" s="822" t="s">
        <v>703</v>
      </c>
      <c r="F717" s="831"/>
      <c r="G717" s="831"/>
      <c r="H717" s="827">
        <v>0</v>
      </c>
      <c r="I717" s="831">
        <v>3</v>
      </c>
      <c r="J717" s="831">
        <v>65.28</v>
      </c>
      <c r="K717" s="827">
        <v>1</v>
      </c>
      <c r="L717" s="831">
        <v>3</v>
      </c>
      <c r="M717" s="832">
        <v>65.28</v>
      </c>
    </row>
    <row r="718" spans="1:13" ht="14.45" customHeight="1" x14ac:dyDescent="0.2">
      <c r="A718" s="821" t="s">
        <v>3498</v>
      </c>
      <c r="B718" s="822" t="s">
        <v>6158</v>
      </c>
      <c r="C718" s="822" t="s">
        <v>5103</v>
      </c>
      <c r="D718" s="822" t="s">
        <v>5104</v>
      </c>
      <c r="E718" s="822" t="s">
        <v>3101</v>
      </c>
      <c r="F718" s="831">
        <v>12</v>
      </c>
      <c r="G718" s="831">
        <v>18283.2</v>
      </c>
      <c r="H718" s="827">
        <v>1</v>
      </c>
      <c r="I718" s="831"/>
      <c r="J718" s="831"/>
      <c r="K718" s="827">
        <v>0</v>
      </c>
      <c r="L718" s="831">
        <v>12</v>
      </c>
      <c r="M718" s="832">
        <v>18283.2</v>
      </c>
    </row>
    <row r="719" spans="1:13" ht="14.45" customHeight="1" x14ac:dyDescent="0.2">
      <c r="A719" s="821" t="s">
        <v>3498</v>
      </c>
      <c r="B719" s="822" t="s">
        <v>3030</v>
      </c>
      <c r="C719" s="822" t="s">
        <v>3032</v>
      </c>
      <c r="D719" s="822" t="s">
        <v>1338</v>
      </c>
      <c r="E719" s="822" t="s">
        <v>1340</v>
      </c>
      <c r="F719" s="831"/>
      <c r="G719" s="831"/>
      <c r="H719" s="827"/>
      <c r="I719" s="831">
        <v>13</v>
      </c>
      <c r="J719" s="831">
        <v>0</v>
      </c>
      <c r="K719" s="827"/>
      <c r="L719" s="831">
        <v>13</v>
      </c>
      <c r="M719" s="832">
        <v>0</v>
      </c>
    </row>
    <row r="720" spans="1:13" ht="14.45" customHeight="1" x14ac:dyDescent="0.2">
      <c r="A720" s="821" t="s">
        <v>3498</v>
      </c>
      <c r="B720" s="822" t="s">
        <v>3052</v>
      </c>
      <c r="C720" s="822" t="s">
        <v>5293</v>
      </c>
      <c r="D720" s="822" t="s">
        <v>3054</v>
      </c>
      <c r="E720" s="822" t="s">
        <v>5294</v>
      </c>
      <c r="F720" s="831"/>
      <c r="G720" s="831"/>
      <c r="H720" s="827">
        <v>0</v>
      </c>
      <c r="I720" s="831">
        <v>14</v>
      </c>
      <c r="J720" s="831">
        <v>4752.58</v>
      </c>
      <c r="K720" s="827">
        <v>1</v>
      </c>
      <c r="L720" s="831">
        <v>14</v>
      </c>
      <c r="M720" s="832">
        <v>4752.58</v>
      </c>
    </row>
    <row r="721" spans="1:13" ht="14.45" customHeight="1" x14ac:dyDescent="0.2">
      <c r="A721" s="821" t="s">
        <v>3498</v>
      </c>
      <c r="B721" s="822" t="s">
        <v>3052</v>
      </c>
      <c r="C721" s="822" t="s">
        <v>3053</v>
      </c>
      <c r="D721" s="822" t="s">
        <v>3054</v>
      </c>
      <c r="E721" s="822" t="s">
        <v>3055</v>
      </c>
      <c r="F721" s="831"/>
      <c r="G721" s="831"/>
      <c r="H721" s="827">
        <v>0</v>
      </c>
      <c r="I721" s="831">
        <v>3</v>
      </c>
      <c r="J721" s="831">
        <v>339.48</v>
      </c>
      <c r="K721" s="827">
        <v>1</v>
      </c>
      <c r="L721" s="831">
        <v>3</v>
      </c>
      <c r="M721" s="832">
        <v>339.48</v>
      </c>
    </row>
    <row r="722" spans="1:13" ht="14.45" customHeight="1" x14ac:dyDescent="0.2">
      <c r="A722" s="821" t="s">
        <v>3498</v>
      </c>
      <c r="B722" s="822" t="s">
        <v>3052</v>
      </c>
      <c r="C722" s="822" t="s">
        <v>3058</v>
      </c>
      <c r="D722" s="822" t="s">
        <v>3054</v>
      </c>
      <c r="E722" s="822" t="s">
        <v>1952</v>
      </c>
      <c r="F722" s="831"/>
      <c r="G722" s="831"/>
      <c r="H722" s="827">
        <v>0</v>
      </c>
      <c r="I722" s="831">
        <v>47</v>
      </c>
      <c r="J722" s="831">
        <v>15955.090000000002</v>
      </c>
      <c r="K722" s="827">
        <v>1</v>
      </c>
      <c r="L722" s="831">
        <v>47</v>
      </c>
      <c r="M722" s="832">
        <v>15955.090000000002</v>
      </c>
    </row>
    <row r="723" spans="1:13" ht="14.45" customHeight="1" x14ac:dyDescent="0.2">
      <c r="A723" s="821" t="s">
        <v>3498</v>
      </c>
      <c r="B723" s="822" t="s">
        <v>3077</v>
      </c>
      <c r="C723" s="822" t="s">
        <v>3078</v>
      </c>
      <c r="D723" s="822" t="s">
        <v>3079</v>
      </c>
      <c r="E723" s="822" t="s">
        <v>3080</v>
      </c>
      <c r="F723" s="831"/>
      <c r="G723" s="831"/>
      <c r="H723" s="827">
        <v>0</v>
      </c>
      <c r="I723" s="831">
        <v>2</v>
      </c>
      <c r="J723" s="831">
        <v>46.8</v>
      </c>
      <c r="K723" s="827">
        <v>1</v>
      </c>
      <c r="L723" s="831">
        <v>2</v>
      </c>
      <c r="M723" s="832">
        <v>46.8</v>
      </c>
    </row>
    <row r="724" spans="1:13" ht="14.45" customHeight="1" x14ac:dyDescent="0.2">
      <c r="A724" s="821" t="s">
        <v>3498</v>
      </c>
      <c r="B724" s="822" t="s">
        <v>3077</v>
      </c>
      <c r="C724" s="822" t="s">
        <v>3083</v>
      </c>
      <c r="D724" s="822" t="s">
        <v>3079</v>
      </c>
      <c r="E724" s="822" t="s">
        <v>3084</v>
      </c>
      <c r="F724" s="831"/>
      <c r="G724" s="831"/>
      <c r="H724" s="827">
        <v>0</v>
      </c>
      <c r="I724" s="831">
        <v>1</v>
      </c>
      <c r="J724" s="831">
        <v>11.71</v>
      </c>
      <c r="K724" s="827">
        <v>1</v>
      </c>
      <c r="L724" s="831">
        <v>1</v>
      </c>
      <c r="M724" s="832">
        <v>11.71</v>
      </c>
    </row>
    <row r="725" spans="1:13" ht="14.45" customHeight="1" x14ac:dyDescent="0.2">
      <c r="A725" s="821" t="s">
        <v>3498</v>
      </c>
      <c r="B725" s="822" t="s">
        <v>3085</v>
      </c>
      <c r="C725" s="822" t="s">
        <v>3315</v>
      </c>
      <c r="D725" s="822" t="s">
        <v>1635</v>
      </c>
      <c r="E725" s="822" t="s">
        <v>3316</v>
      </c>
      <c r="F725" s="831"/>
      <c r="G725" s="831"/>
      <c r="H725" s="827"/>
      <c r="I725" s="831">
        <v>8</v>
      </c>
      <c r="J725" s="831">
        <v>0</v>
      </c>
      <c r="K725" s="827"/>
      <c r="L725" s="831">
        <v>8</v>
      </c>
      <c r="M725" s="832">
        <v>0</v>
      </c>
    </row>
    <row r="726" spans="1:13" ht="14.45" customHeight="1" x14ac:dyDescent="0.2">
      <c r="A726" s="821" t="s">
        <v>3498</v>
      </c>
      <c r="B726" s="822" t="s">
        <v>3085</v>
      </c>
      <c r="C726" s="822" t="s">
        <v>4503</v>
      </c>
      <c r="D726" s="822" t="s">
        <v>4128</v>
      </c>
      <c r="E726" s="822" t="s">
        <v>3076</v>
      </c>
      <c r="F726" s="831">
        <v>1</v>
      </c>
      <c r="G726" s="831">
        <v>0</v>
      </c>
      <c r="H726" s="827"/>
      <c r="I726" s="831"/>
      <c r="J726" s="831"/>
      <c r="K726" s="827"/>
      <c r="L726" s="831">
        <v>1</v>
      </c>
      <c r="M726" s="832">
        <v>0</v>
      </c>
    </row>
    <row r="727" spans="1:13" ht="14.45" customHeight="1" x14ac:dyDescent="0.2">
      <c r="A727" s="821" t="s">
        <v>3498</v>
      </c>
      <c r="B727" s="822" t="s">
        <v>3140</v>
      </c>
      <c r="C727" s="822" t="s">
        <v>3141</v>
      </c>
      <c r="D727" s="822" t="s">
        <v>1629</v>
      </c>
      <c r="E727" s="822" t="s">
        <v>824</v>
      </c>
      <c r="F727" s="831"/>
      <c r="G727" s="831"/>
      <c r="H727" s="827">
        <v>0</v>
      </c>
      <c r="I727" s="831">
        <v>3</v>
      </c>
      <c r="J727" s="831">
        <v>176.31</v>
      </c>
      <c r="K727" s="827">
        <v>1</v>
      </c>
      <c r="L727" s="831">
        <v>3</v>
      </c>
      <c r="M727" s="832">
        <v>176.31</v>
      </c>
    </row>
    <row r="728" spans="1:13" ht="14.45" customHeight="1" x14ac:dyDescent="0.2">
      <c r="A728" s="821" t="s">
        <v>3498</v>
      </c>
      <c r="B728" s="822" t="s">
        <v>2722</v>
      </c>
      <c r="C728" s="822" t="s">
        <v>5553</v>
      </c>
      <c r="D728" s="822" t="s">
        <v>1903</v>
      </c>
      <c r="E728" s="822" t="s">
        <v>5554</v>
      </c>
      <c r="F728" s="831"/>
      <c r="G728" s="831"/>
      <c r="H728" s="827">
        <v>0</v>
      </c>
      <c r="I728" s="831">
        <v>2</v>
      </c>
      <c r="J728" s="831">
        <v>9173.4600000000009</v>
      </c>
      <c r="K728" s="827">
        <v>1</v>
      </c>
      <c r="L728" s="831">
        <v>2</v>
      </c>
      <c r="M728" s="832">
        <v>9173.4600000000009</v>
      </c>
    </row>
    <row r="729" spans="1:13" ht="14.45" customHeight="1" x14ac:dyDescent="0.2">
      <c r="A729" s="821" t="s">
        <v>3498</v>
      </c>
      <c r="B729" s="822" t="s">
        <v>2722</v>
      </c>
      <c r="C729" s="822" t="s">
        <v>5555</v>
      </c>
      <c r="D729" s="822" t="s">
        <v>1903</v>
      </c>
      <c r="E729" s="822" t="s">
        <v>5556</v>
      </c>
      <c r="F729" s="831"/>
      <c r="G729" s="831"/>
      <c r="H729" s="827">
        <v>0</v>
      </c>
      <c r="I729" s="831">
        <v>5</v>
      </c>
      <c r="J729" s="831">
        <v>12590.6</v>
      </c>
      <c r="K729" s="827">
        <v>1</v>
      </c>
      <c r="L729" s="831">
        <v>5</v>
      </c>
      <c r="M729" s="832">
        <v>12590.6</v>
      </c>
    </row>
    <row r="730" spans="1:13" ht="14.45" customHeight="1" x14ac:dyDescent="0.2">
      <c r="A730" s="821" t="s">
        <v>3498</v>
      </c>
      <c r="B730" s="822" t="s">
        <v>2656</v>
      </c>
      <c r="C730" s="822" t="s">
        <v>4151</v>
      </c>
      <c r="D730" s="822" t="s">
        <v>1167</v>
      </c>
      <c r="E730" s="822" t="s">
        <v>4152</v>
      </c>
      <c r="F730" s="831"/>
      <c r="G730" s="831"/>
      <c r="H730" s="827">
        <v>0</v>
      </c>
      <c r="I730" s="831">
        <v>1</v>
      </c>
      <c r="J730" s="831">
        <v>414.07</v>
      </c>
      <c r="K730" s="827">
        <v>1</v>
      </c>
      <c r="L730" s="831">
        <v>1</v>
      </c>
      <c r="M730" s="832">
        <v>414.07</v>
      </c>
    </row>
    <row r="731" spans="1:13" ht="14.45" customHeight="1" x14ac:dyDescent="0.2">
      <c r="A731" s="821" t="s">
        <v>3498</v>
      </c>
      <c r="B731" s="822" t="s">
        <v>6152</v>
      </c>
      <c r="C731" s="822" t="s">
        <v>5356</v>
      </c>
      <c r="D731" s="822" t="s">
        <v>4157</v>
      </c>
      <c r="E731" s="822" t="s">
        <v>5357</v>
      </c>
      <c r="F731" s="831"/>
      <c r="G731" s="831"/>
      <c r="H731" s="827">
        <v>0</v>
      </c>
      <c r="I731" s="831">
        <v>5</v>
      </c>
      <c r="J731" s="831">
        <v>251.60000000000002</v>
      </c>
      <c r="K731" s="827">
        <v>1</v>
      </c>
      <c r="L731" s="831">
        <v>5</v>
      </c>
      <c r="M731" s="832">
        <v>251.60000000000002</v>
      </c>
    </row>
    <row r="732" spans="1:13" ht="14.45" customHeight="1" x14ac:dyDescent="0.2">
      <c r="A732" s="821" t="s">
        <v>3500</v>
      </c>
      <c r="B732" s="822" t="s">
        <v>2645</v>
      </c>
      <c r="C732" s="822" t="s">
        <v>2649</v>
      </c>
      <c r="D732" s="822" t="s">
        <v>841</v>
      </c>
      <c r="E732" s="822" t="s">
        <v>2650</v>
      </c>
      <c r="F732" s="831"/>
      <c r="G732" s="831"/>
      <c r="H732" s="827">
        <v>0</v>
      </c>
      <c r="I732" s="831">
        <v>7</v>
      </c>
      <c r="J732" s="831">
        <v>95.76</v>
      </c>
      <c r="K732" s="827">
        <v>1</v>
      </c>
      <c r="L732" s="831">
        <v>7</v>
      </c>
      <c r="M732" s="832">
        <v>95.76</v>
      </c>
    </row>
    <row r="733" spans="1:13" ht="14.45" customHeight="1" x14ac:dyDescent="0.2">
      <c r="A733" s="821" t="s">
        <v>3500</v>
      </c>
      <c r="B733" s="822" t="s">
        <v>2662</v>
      </c>
      <c r="C733" s="822" t="s">
        <v>2663</v>
      </c>
      <c r="D733" s="822" t="s">
        <v>1590</v>
      </c>
      <c r="E733" s="822" t="s">
        <v>2664</v>
      </c>
      <c r="F733" s="831"/>
      <c r="G733" s="831"/>
      <c r="H733" s="827"/>
      <c r="I733" s="831">
        <v>1</v>
      </c>
      <c r="J733" s="831">
        <v>0</v>
      </c>
      <c r="K733" s="827"/>
      <c r="L733" s="831">
        <v>1</v>
      </c>
      <c r="M733" s="832">
        <v>0</v>
      </c>
    </row>
    <row r="734" spans="1:13" ht="14.45" customHeight="1" x14ac:dyDescent="0.2">
      <c r="A734" s="821" t="s">
        <v>3500</v>
      </c>
      <c r="B734" s="822" t="s">
        <v>2665</v>
      </c>
      <c r="C734" s="822" t="s">
        <v>2666</v>
      </c>
      <c r="D734" s="822" t="s">
        <v>922</v>
      </c>
      <c r="E734" s="822" t="s">
        <v>923</v>
      </c>
      <c r="F734" s="831">
        <v>1</v>
      </c>
      <c r="G734" s="831">
        <v>0</v>
      </c>
      <c r="H734" s="827"/>
      <c r="I734" s="831"/>
      <c r="J734" s="831"/>
      <c r="K734" s="827"/>
      <c r="L734" s="831">
        <v>1</v>
      </c>
      <c r="M734" s="832">
        <v>0</v>
      </c>
    </row>
    <row r="735" spans="1:13" ht="14.45" customHeight="1" x14ac:dyDescent="0.2">
      <c r="A735" s="821" t="s">
        <v>3500</v>
      </c>
      <c r="B735" s="822" t="s">
        <v>2700</v>
      </c>
      <c r="C735" s="822" t="s">
        <v>2703</v>
      </c>
      <c r="D735" s="822" t="s">
        <v>1021</v>
      </c>
      <c r="E735" s="822" t="s">
        <v>2704</v>
      </c>
      <c r="F735" s="831"/>
      <c r="G735" s="831"/>
      <c r="H735" s="827">
        <v>0</v>
      </c>
      <c r="I735" s="831">
        <v>9</v>
      </c>
      <c r="J735" s="831">
        <v>12470.58</v>
      </c>
      <c r="K735" s="827">
        <v>1</v>
      </c>
      <c r="L735" s="831">
        <v>9</v>
      </c>
      <c r="M735" s="832">
        <v>12470.58</v>
      </c>
    </row>
    <row r="736" spans="1:13" ht="14.45" customHeight="1" x14ac:dyDescent="0.2">
      <c r="A736" s="821" t="s">
        <v>3500</v>
      </c>
      <c r="B736" s="822" t="s">
        <v>2700</v>
      </c>
      <c r="C736" s="822" t="s">
        <v>2710</v>
      </c>
      <c r="D736" s="822" t="s">
        <v>1016</v>
      </c>
      <c r="E736" s="822" t="s">
        <v>2711</v>
      </c>
      <c r="F736" s="831"/>
      <c r="G736" s="831"/>
      <c r="H736" s="827">
        <v>0</v>
      </c>
      <c r="I736" s="831">
        <v>8</v>
      </c>
      <c r="J736" s="831">
        <v>5376.4400000000005</v>
      </c>
      <c r="K736" s="827">
        <v>1</v>
      </c>
      <c r="L736" s="831">
        <v>8</v>
      </c>
      <c r="M736" s="832">
        <v>5376.4400000000005</v>
      </c>
    </row>
    <row r="737" spans="1:13" ht="14.45" customHeight="1" x14ac:dyDescent="0.2">
      <c r="A737" s="821" t="s">
        <v>3500</v>
      </c>
      <c r="B737" s="822" t="s">
        <v>2700</v>
      </c>
      <c r="C737" s="822" t="s">
        <v>2714</v>
      </c>
      <c r="D737" s="822" t="s">
        <v>1016</v>
      </c>
      <c r="E737" s="822" t="s">
        <v>1018</v>
      </c>
      <c r="F737" s="831"/>
      <c r="G737" s="831"/>
      <c r="H737" s="827">
        <v>0</v>
      </c>
      <c r="I737" s="831">
        <v>1</v>
      </c>
      <c r="J737" s="831">
        <v>490.89</v>
      </c>
      <c r="K737" s="827">
        <v>1</v>
      </c>
      <c r="L737" s="831">
        <v>1</v>
      </c>
      <c r="M737" s="832">
        <v>490.89</v>
      </c>
    </row>
    <row r="738" spans="1:13" ht="14.45" customHeight="1" x14ac:dyDescent="0.2">
      <c r="A738" s="821" t="s">
        <v>3500</v>
      </c>
      <c r="B738" s="822" t="s">
        <v>2700</v>
      </c>
      <c r="C738" s="822" t="s">
        <v>2705</v>
      </c>
      <c r="D738" s="822" t="s">
        <v>1021</v>
      </c>
      <c r="E738" s="822" t="s">
        <v>2706</v>
      </c>
      <c r="F738" s="831"/>
      <c r="G738" s="831"/>
      <c r="H738" s="827">
        <v>0</v>
      </c>
      <c r="I738" s="831">
        <v>6</v>
      </c>
      <c r="J738" s="831">
        <v>11084.94</v>
      </c>
      <c r="K738" s="827">
        <v>1</v>
      </c>
      <c r="L738" s="831">
        <v>6</v>
      </c>
      <c r="M738" s="832">
        <v>11084.94</v>
      </c>
    </row>
    <row r="739" spans="1:13" ht="14.45" customHeight="1" x14ac:dyDescent="0.2">
      <c r="A739" s="821" t="s">
        <v>3500</v>
      </c>
      <c r="B739" s="822" t="s">
        <v>2700</v>
      </c>
      <c r="C739" s="822" t="s">
        <v>2709</v>
      </c>
      <c r="D739" s="822" t="s">
        <v>1016</v>
      </c>
      <c r="E739" s="822" t="s">
        <v>1017</v>
      </c>
      <c r="F739" s="831"/>
      <c r="G739" s="831"/>
      <c r="H739" s="827">
        <v>0</v>
      </c>
      <c r="I739" s="831">
        <v>3</v>
      </c>
      <c r="J739" s="831">
        <v>2771.2200000000003</v>
      </c>
      <c r="K739" s="827">
        <v>1</v>
      </c>
      <c r="L739" s="831">
        <v>3</v>
      </c>
      <c r="M739" s="832">
        <v>2771.2200000000003</v>
      </c>
    </row>
    <row r="740" spans="1:13" ht="14.45" customHeight="1" x14ac:dyDescent="0.2">
      <c r="A740" s="821" t="s">
        <v>3500</v>
      </c>
      <c r="B740" s="822" t="s">
        <v>2737</v>
      </c>
      <c r="C740" s="822" t="s">
        <v>2738</v>
      </c>
      <c r="D740" s="822" t="s">
        <v>2739</v>
      </c>
      <c r="E740" s="822" t="s">
        <v>2740</v>
      </c>
      <c r="F740" s="831"/>
      <c r="G740" s="831"/>
      <c r="H740" s="827">
        <v>0</v>
      </c>
      <c r="I740" s="831">
        <v>1</v>
      </c>
      <c r="J740" s="831">
        <v>42.51</v>
      </c>
      <c r="K740" s="827">
        <v>1</v>
      </c>
      <c r="L740" s="831">
        <v>1</v>
      </c>
      <c r="M740" s="832">
        <v>42.51</v>
      </c>
    </row>
    <row r="741" spans="1:13" ht="14.45" customHeight="1" x14ac:dyDescent="0.2">
      <c r="A741" s="821" t="s">
        <v>3500</v>
      </c>
      <c r="B741" s="822" t="s">
        <v>2746</v>
      </c>
      <c r="C741" s="822" t="s">
        <v>2752</v>
      </c>
      <c r="D741" s="822" t="s">
        <v>757</v>
      </c>
      <c r="E741" s="822" t="s">
        <v>758</v>
      </c>
      <c r="F741" s="831"/>
      <c r="G741" s="831"/>
      <c r="H741" s="827">
        <v>0</v>
      </c>
      <c r="I741" s="831">
        <v>1</v>
      </c>
      <c r="J741" s="831">
        <v>38.04</v>
      </c>
      <c r="K741" s="827">
        <v>1</v>
      </c>
      <c r="L741" s="831">
        <v>1</v>
      </c>
      <c r="M741" s="832">
        <v>38.04</v>
      </c>
    </row>
    <row r="742" spans="1:13" ht="14.45" customHeight="1" x14ac:dyDescent="0.2">
      <c r="A742" s="821" t="s">
        <v>3500</v>
      </c>
      <c r="B742" s="822" t="s">
        <v>2774</v>
      </c>
      <c r="C742" s="822" t="s">
        <v>2775</v>
      </c>
      <c r="D742" s="822" t="s">
        <v>2776</v>
      </c>
      <c r="E742" s="822" t="s">
        <v>2777</v>
      </c>
      <c r="F742" s="831"/>
      <c r="G742" s="831"/>
      <c r="H742" s="827">
        <v>0</v>
      </c>
      <c r="I742" s="831">
        <v>1</v>
      </c>
      <c r="J742" s="831">
        <v>7.47</v>
      </c>
      <c r="K742" s="827">
        <v>1</v>
      </c>
      <c r="L742" s="831">
        <v>1</v>
      </c>
      <c r="M742" s="832">
        <v>7.47</v>
      </c>
    </row>
    <row r="743" spans="1:13" ht="14.45" customHeight="1" x14ac:dyDescent="0.2">
      <c r="A743" s="821" t="s">
        <v>3500</v>
      </c>
      <c r="B743" s="822" t="s">
        <v>2806</v>
      </c>
      <c r="C743" s="822" t="s">
        <v>6006</v>
      </c>
      <c r="D743" s="822" t="s">
        <v>6007</v>
      </c>
      <c r="E743" s="822" t="s">
        <v>6008</v>
      </c>
      <c r="F743" s="831">
        <v>6</v>
      </c>
      <c r="G743" s="831">
        <v>485.64</v>
      </c>
      <c r="H743" s="827">
        <v>1</v>
      </c>
      <c r="I743" s="831"/>
      <c r="J743" s="831"/>
      <c r="K743" s="827">
        <v>0</v>
      </c>
      <c r="L743" s="831">
        <v>6</v>
      </c>
      <c r="M743" s="832">
        <v>485.64</v>
      </c>
    </row>
    <row r="744" spans="1:13" ht="14.45" customHeight="1" x14ac:dyDescent="0.2">
      <c r="A744" s="821" t="s">
        <v>3500</v>
      </c>
      <c r="B744" s="822" t="s">
        <v>2840</v>
      </c>
      <c r="C744" s="822" t="s">
        <v>2841</v>
      </c>
      <c r="D744" s="822" t="s">
        <v>2842</v>
      </c>
      <c r="E744" s="822" t="s">
        <v>2843</v>
      </c>
      <c r="F744" s="831"/>
      <c r="G744" s="831"/>
      <c r="H744" s="827">
        <v>0</v>
      </c>
      <c r="I744" s="831">
        <v>7</v>
      </c>
      <c r="J744" s="831">
        <v>153.44</v>
      </c>
      <c r="K744" s="827">
        <v>1</v>
      </c>
      <c r="L744" s="831">
        <v>7</v>
      </c>
      <c r="M744" s="832">
        <v>153.44</v>
      </c>
    </row>
    <row r="745" spans="1:13" ht="14.45" customHeight="1" x14ac:dyDescent="0.2">
      <c r="A745" s="821" t="s">
        <v>3500</v>
      </c>
      <c r="B745" s="822" t="s">
        <v>2840</v>
      </c>
      <c r="C745" s="822" t="s">
        <v>2844</v>
      </c>
      <c r="D745" s="822" t="s">
        <v>2842</v>
      </c>
      <c r="E745" s="822" t="s">
        <v>2845</v>
      </c>
      <c r="F745" s="831"/>
      <c r="G745" s="831"/>
      <c r="H745" s="827">
        <v>0</v>
      </c>
      <c r="I745" s="831">
        <v>6</v>
      </c>
      <c r="J745" s="831">
        <v>526.02</v>
      </c>
      <c r="K745" s="827">
        <v>1</v>
      </c>
      <c r="L745" s="831">
        <v>6</v>
      </c>
      <c r="M745" s="832">
        <v>526.02</v>
      </c>
    </row>
    <row r="746" spans="1:13" ht="14.45" customHeight="1" x14ac:dyDescent="0.2">
      <c r="A746" s="821" t="s">
        <v>3500</v>
      </c>
      <c r="B746" s="822" t="s">
        <v>2840</v>
      </c>
      <c r="C746" s="822" t="s">
        <v>4449</v>
      </c>
      <c r="D746" s="822" t="s">
        <v>4008</v>
      </c>
      <c r="E746" s="822" t="s">
        <v>2843</v>
      </c>
      <c r="F746" s="831">
        <v>3</v>
      </c>
      <c r="G746" s="831">
        <v>65.760000000000005</v>
      </c>
      <c r="H746" s="827">
        <v>1</v>
      </c>
      <c r="I746" s="831"/>
      <c r="J746" s="831"/>
      <c r="K746" s="827">
        <v>0</v>
      </c>
      <c r="L746" s="831">
        <v>3</v>
      </c>
      <c r="M746" s="832">
        <v>65.760000000000005</v>
      </c>
    </row>
    <row r="747" spans="1:13" ht="14.45" customHeight="1" x14ac:dyDescent="0.2">
      <c r="A747" s="821" t="s">
        <v>3500</v>
      </c>
      <c r="B747" s="822" t="s">
        <v>2846</v>
      </c>
      <c r="C747" s="822" t="s">
        <v>2854</v>
      </c>
      <c r="D747" s="822" t="s">
        <v>1925</v>
      </c>
      <c r="E747" s="822" t="s">
        <v>2855</v>
      </c>
      <c r="F747" s="831"/>
      <c r="G747" s="831"/>
      <c r="H747" s="827">
        <v>0</v>
      </c>
      <c r="I747" s="831">
        <v>1</v>
      </c>
      <c r="J747" s="831">
        <v>49.08</v>
      </c>
      <c r="K747" s="827">
        <v>1</v>
      </c>
      <c r="L747" s="831">
        <v>1</v>
      </c>
      <c r="M747" s="832">
        <v>49.08</v>
      </c>
    </row>
    <row r="748" spans="1:13" ht="14.45" customHeight="1" x14ac:dyDescent="0.2">
      <c r="A748" s="821" t="s">
        <v>3500</v>
      </c>
      <c r="B748" s="822" t="s">
        <v>2866</v>
      </c>
      <c r="C748" s="822" t="s">
        <v>2870</v>
      </c>
      <c r="D748" s="822" t="s">
        <v>1722</v>
      </c>
      <c r="E748" s="822" t="s">
        <v>2871</v>
      </c>
      <c r="F748" s="831"/>
      <c r="G748" s="831"/>
      <c r="H748" s="827">
        <v>0</v>
      </c>
      <c r="I748" s="831">
        <v>1</v>
      </c>
      <c r="J748" s="831">
        <v>154.36000000000001</v>
      </c>
      <c r="K748" s="827">
        <v>1</v>
      </c>
      <c r="L748" s="831">
        <v>1</v>
      </c>
      <c r="M748" s="832">
        <v>154.36000000000001</v>
      </c>
    </row>
    <row r="749" spans="1:13" ht="14.45" customHeight="1" x14ac:dyDescent="0.2">
      <c r="A749" s="821" t="s">
        <v>3500</v>
      </c>
      <c r="B749" s="822" t="s">
        <v>2879</v>
      </c>
      <c r="C749" s="822" t="s">
        <v>5982</v>
      </c>
      <c r="D749" s="822" t="s">
        <v>4557</v>
      </c>
      <c r="E749" s="822" t="s">
        <v>1622</v>
      </c>
      <c r="F749" s="831">
        <v>1</v>
      </c>
      <c r="G749" s="831">
        <v>235.78</v>
      </c>
      <c r="H749" s="827">
        <v>1</v>
      </c>
      <c r="I749" s="831"/>
      <c r="J749" s="831"/>
      <c r="K749" s="827">
        <v>0</v>
      </c>
      <c r="L749" s="831">
        <v>1</v>
      </c>
      <c r="M749" s="832">
        <v>235.78</v>
      </c>
    </row>
    <row r="750" spans="1:13" ht="14.45" customHeight="1" x14ac:dyDescent="0.2">
      <c r="A750" s="821" t="s">
        <v>3500</v>
      </c>
      <c r="B750" s="822" t="s">
        <v>2896</v>
      </c>
      <c r="C750" s="822" t="s">
        <v>2897</v>
      </c>
      <c r="D750" s="822" t="s">
        <v>2898</v>
      </c>
      <c r="E750" s="822" t="s">
        <v>2899</v>
      </c>
      <c r="F750" s="831"/>
      <c r="G750" s="831"/>
      <c r="H750" s="827">
        <v>0</v>
      </c>
      <c r="I750" s="831">
        <v>2</v>
      </c>
      <c r="J750" s="831">
        <v>112.12</v>
      </c>
      <c r="K750" s="827">
        <v>1</v>
      </c>
      <c r="L750" s="831">
        <v>2</v>
      </c>
      <c r="M750" s="832">
        <v>112.12</v>
      </c>
    </row>
    <row r="751" spans="1:13" ht="14.45" customHeight="1" x14ac:dyDescent="0.2">
      <c r="A751" s="821" t="s">
        <v>3500</v>
      </c>
      <c r="B751" s="822" t="s">
        <v>2949</v>
      </c>
      <c r="C751" s="822" t="s">
        <v>3263</v>
      </c>
      <c r="D751" s="822" t="s">
        <v>1143</v>
      </c>
      <c r="E751" s="822" t="s">
        <v>3264</v>
      </c>
      <c r="F751" s="831"/>
      <c r="G751" s="831"/>
      <c r="H751" s="827">
        <v>0</v>
      </c>
      <c r="I751" s="831">
        <v>2</v>
      </c>
      <c r="J751" s="831">
        <v>1546.9</v>
      </c>
      <c r="K751" s="827">
        <v>1</v>
      </c>
      <c r="L751" s="831">
        <v>2</v>
      </c>
      <c r="M751" s="832">
        <v>1546.9</v>
      </c>
    </row>
    <row r="752" spans="1:13" ht="14.45" customHeight="1" x14ac:dyDescent="0.2">
      <c r="A752" s="821" t="s">
        <v>3500</v>
      </c>
      <c r="B752" s="822" t="s">
        <v>6153</v>
      </c>
      <c r="C752" s="822" t="s">
        <v>4073</v>
      </c>
      <c r="D752" s="822" t="s">
        <v>4071</v>
      </c>
      <c r="E752" s="822" t="s">
        <v>4074</v>
      </c>
      <c r="F752" s="831"/>
      <c r="G752" s="831"/>
      <c r="H752" s="827">
        <v>0</v>
      </c>
      <c r="I752" s="831">
        <v>41</v>
      </c>
      <c r="J752" s="831">
        <v>230577.02999999997</v>
      </c>
      <c r="K752" s="827">
        <v>1</v>
      </c>
      <c r="L752" s="831">
        <v>41</v>
      </c>
      <c r="M752" s="832">
        <v>230577.02999999997</v>
      </c>
    </row>
    <row r="753" spans="1:13" ht="14.45" customHeight="1" x14ac:dyDescent="0.2">
      <c r="A753" s="821" t="s">
        <v>3500</v>
      </c>
      <c r="B753" s="822" t="s">
        <v>6153</v>
      </c>
      <c r="C753" s="822" t="s">
        <v>4075</v>
      </c>
      <c r="D753" s="822" t="s">
        <v>4071</v>
      </c>
      <c r="E753" s="822" t="s">
        <v>4076</v>
      </c>
      <c r="F753" s="831"/>
      <c r="G753" s="831"/>
      <c r="H753" s="827">
        <v>0</v>
      </c>
      <c r="I753" s="831">
        <v>16</v>
      </c>
      <c r="J753" s="831">
        <v>12854.399999999998</v>
      </c>
      <c r="K753" s="827">
        <v>1</v>
      </c>
      <c r="L753" s="831">
        <v>16</v>
      </c>
      <c r="M753" s="832">
        <v>12854.399999999998</v>
      </c>
    </row>
    <row r="754" spans="1:13" ht="14.45" customHeight="1" x14ac:dyDescent="0.2">
      <c r="A754" s="821" t="s">
        <v>3500</v>
      </c>
      <c r="B754" s="822" t="s">
        <v>6153</v>
      </c>
      <c r="C754" s="822" t="s">
        <v>4070</v>
      </c>
      <c r="D754" s="822" t="s">
        <v>4071</v>
      </c>
      <c r="E754" s="822" t="s">
        <v>4072</v>
      </c>
      <c r="F754" s="831"/>
      <c r="G754" s="831"/>
      <c r="H754" s="827">
        <v>0</v>
      </c>
      <c r="I754" s="831">
        <v>127</v>
      </c>
      <c r="J754" s="831">
        <v>510161.54</v>
      </c>
      <c r="K754" s="827">
        <v>1</v>
      </c>
      <c r="L754" s="831">
        <v>127</v>
      </c>
      <c r="M754" s="832">
        <v>510161.54</v>
      </c>
    </row>
    <row r="755" spans="1:13" ht="14.45" customHeight="1" x14ac:dyDescent="0.2">
      <c r="A755" s="821" t="s">
        <v>3500</v>
      </c>
      <c r="B755" s="822" t="s">
        <v>6148</v>
      </c>
      <c r="C755" s="822" t="s">
        <v>3858</v>
      </c>
      <c r="D755" s="822" t="s">
        <v>3859</v>
      </c>
      <c r="E755" s="822" t="s">
        <v>3860</v>
      </c>
      <c r="F755" s="831"/>
      <c r="G755" s="831"/>
      <c r="H755" s="827">
        <v>0</v>
      </c>
      <c r="I755" s="831">
        <v>4</v>
      </c>
      <c r="J755" s="831">
        <v>6604.64</v>
      </c>
      <c r="K755" s="827">
        <v>1</v>
      </c>
      <c r="L755" s="831">
        <v>4</v>
      </c>
      <c r="M755" s="832">
        <v>6604.64</v>
      </c>
    </row>
    <row r="756" spans="1:13" ht="14.45" customHeight="1" x14ac:dyDescent="0.2">
      <c r="A756" s="821" t="s">
        <v>3500</v>
      </c>
      <c r="B756" s="822" t="s">
        <v>6148</v>
      </c>
      <c r="C756" s="822" t="s">
        <v>4367</v>
      </c>
      <c r="D756" s="822" t="s">
        <v>3859</v>
      </c>
      <c r="E756" s="822" t="s">
        <v>4368</v>
      </c>
      <c r="F756" s="831"/>
      <c r="G756" s="831"/>
      <c r="H756" s="827">
        <v>0</v>
      </c>
      <c r="I756" s="831">
        <v>1</v>
      </c>
      <c r="J756" s="831">
        <v>247.67</v>
      </c>
      <c r="K756" s="827">
        <v>1</v>
      </c>
      <c r="L756" s="831">
        <v>1</v>
      </c>
      <c r="M756" s="832">
        <v>247.67</v>
      </c>
    </row>
    <row r="757" spans="1:13" ht="14.45" customHeight="1" x14ac:dyDescent="0.2">
      <c r="A757" s="821" t="s">
        <v>3500</v>
      </c>
      <c r="B757" s="822" t="s">
        <v>6149</v>
      </c>
      <c r="C757" s="822" t="s">
        <v>4061</v>
      </c>
      <c r="D757" s="822" t="s">
        <v>4062</v>
      </c>
      <c r="E757" s="822" t="s">
        <v>768</v>
      </c>
      <c r="F757" s="831"/>
      <c r="G757" s="831"/>
      <c r="H757" s="827">
        <v>0</v>
      </c>
      <c r="I757" s="831">
        <v>6</v>
      </c>
      <c r="J757" s="831">
        <v>3013.86</v>
      </c>
      <c r="K757" s="827">
        <v>1</v>
      </c>
      <c r="L757" s="831">
        <v>6</v>
      </c>
      <c r="M757" s="832">
        <v>3013.86</v>
      </c>
    </row>
    <row r="758" spans="1:13" ht="14.45" customHeight="1" x14ac:dyDescent="0.2">
      <c r="A758" s="821" t="s">
        <v>3500</v>
      </c>
      <c r="B758" s="822" t="s">
        <v>6150</v>
      </c>
      <c r="C758" s="822" t="s">
        <v>3920</v>
      </c>
      <c r="D758" s="822" t="s">
        <v>3921</v>
      </c>
      <c r="E758" s="822" t="s">
        <v>776</v>
      </c>
      <c r="F758" s="831"/>
      <c r="G758" s="831"/>
      <c r="H758" s="827">
        <v>0</v>
      </c>
      <c r="I758" s="831">
        <v>60</v>
      </c>
      <c r="J758" s="831">
        <v>13155</v>
      </c>
      <c r="K758" s="827">
        <v>1</v>
      </c>
      <c r="L758" s="831">
        <v>60</v>
      </c>
      <c r="M758" s="832">
        <v>13155</v>
      </c>
    </row>
    <row r="759" spans="1:13" ht="14.45" customHeight="1" x14ac:dyDescent="0.2">
      <c r="A759" s="821" t="s">
        <v>3500</v>
      </c>
      <c r="B759" s="822" t="s">
        <v>6150</v>
      </c>
      <c r="C759" s="822" t="s">
        <v>3922</v>
      </c>
      <c r="D759" s="822" t="s">
        <v>3921</v>
      </c>
      <c r="E759" s="822" t="s">
        <v>1989</v>
      </c>
      <c r="F759" s="831">
        <v>6</v>
      </c>
      <c r="G759" s="831">
        <v>3082.2000000000003</v>
      </c>
      <c r="H759" s="827">
        <v>1</v>
      </c>
      <c r="I759" s="831"/>
      <c r="J759" s="831"/>
      <c r="K759" s="827">
        <v>0</v>
      </c>
      <c r="L759" s="831">
        <v>6</v>
      </c>
      <c r="M759" s="832">
        <v>3082.2000000000003</v>
      </c>
    </row>
    <row r="760" spans="1:13" ht="14.45" customHeight="1" x14ac:dyDescent="0.2">
      <c r="A760" s="821" t="s">
        <v>3500</v>
      </c>
      <c r="B760" s="822" t="s">
        <v>2997</v>
      </c>
      <c r="C760" s="822" t="s">
        <v>2999</v>
      </c>
      <c r="D760" s="822" t="s">
        <v>701</v>
      </c>
      <c r="E760" s="822" t="s">
        <v>702</v>
      </c>
      <c r="F760" s="831"/>
      <c r="G760" s="831"/>
      <c r="H760" s="827">
        <v>0</v>
      </c>
      <c r="I760" s="831">
        <v>1</v>
      </c>
      <c r="J760" s="831">
        <v>72.55</v>
      </c>
      <c r="K760" s="827">
        <v>1</v>
      </c>
      <c r="L760" s="831">
        <v>1</v>
      </c>
      <c r="M760" s="832">
        <v>72.55</v>
      </c>
    </row>
    <row r="761" spans="1:13" ht="14.45" customHeight="1" x14ac:dyDescent="0.2">
      <c r="A761" s="821" t="s">
        <v>3500</v>
      </c>
      <c r="B761" s="822" t="s">
        <v>2997</v>
      </c>
      <c r="C761" s="822" t="s">
        <v>2998</v>
      </c>
      <c r="D761" s="822" t="s">
        <v>701</v>
      </c>
      <c r="E761" s="822" t="s">
        <v>703</v>
      </c>
      <c r="F761" s="831"/>
      <c r="G761" s="831"/>
      <c r="H761" s="827">
        <v>0</v>
      </c>
      <c r="I761" s="831">
        <v>1</v>
      </c>
      <c r="J761" s="831">
        <v>21.76</v>
      </c>
      <c r="K761" s="827">
        <v>1</v>
      </c>
      <c r="L761" s="831">
        <v>1</v>
      </c>
      <c r="M761" s="832">
        <v>21.76</v>
      </c>
    </row>
    <row r="762" spans="1:13" ht="14.45" customHeight="1" x14ac:dyDescent="0.2">
      <c r="A762" s="821" t="s">
        <v>3500</v>
      </c>
      <c r="B762" s="822" t="s">
        <v>3006</v>
      </c>
      <c r="C762" s="822" t="s">
        <v>3010</v>
      </c>
      <c r="D762" s="822" t="s">
        <v>1373</v>
      </c>
      <c r="E762" s="822" t="s">
        <v>1376</v>
      </c>
      <c r="F762" s="831"/>
      <c r="G762" s="831"/>
      <c r="H762" s="827">
        <v>0</v>
      </c>
      <c r="I762" s="831">
        <v>2</v>
      </c>
      <c r="J762" s="831">
        <v>711.58</v>
      </c>
      <c r="K762" s="827">
        <v>1</v>
      </c>
      <c r="L762" s="831">
        <v>2</v>
      </c>
      <c r="M762" s="832">
        <v>711.58</v>
      </c>
    </row>
    <row r="763" spans="1:13" ht="14.45" customHeight="1" x14ac:dyDescent="0.2">
      <c r="A763" s="821" t="s">
        <v>3500</v>
      </c>
      <c r="B763" s="822" t="s">
        <v>3013</v>
      </c>
      <c r="C763" s="822" t="s">
        <v>4242</v>
      </c>
      <c r="D763" s="822" t="s">
        <v>3018</v>
      </c>
      <c r="E763" s="822" t="s">
        <v>4243</v>
      </c>
      <c r="F763" s="831"/>
      <c r="G763" s="831"/>
      <c r="H763" s="827">
        <v>0</v>
      </c>
      <c r="I763" s="831">
        <v>6</v>
      </c>
      <c r="J763" s="831">
        <v>975.66000000000008</v>
      </c>
      <c r="K763" s="827">
        <v>1</v>
      </c>
      <c r="L763" s="831">
        <v>6</v>
      </c>
      <c r="M763" s="832">
        <v>975.66000000000008</v>
      </c>
    </row>
    <row r="764" spans="1:13" ht="14.45" customHeight="1" x14ac:dyDescent="0.2">
      <c r="A764" s="821" t="s">
        <v>3500</v>
      </c>
      <c r="B764" s="822" t="s">
        <v>3013</v>
      </c>
      <c r="C764" s="822" t="s">
        <v>3014</v>
      </c>
      <c r="D764" s="822" t="s">
        <v>3015</v>
      </c>
      <c r="E764" s="822" t="s">
        <v>3016</v>
      </c>
      <c r="F764" s="831"/>
      <c r="G764" s="831"/>
      <c r="H764" s="827">
        <v>0</v>
      </c>
      <c r="I764" s="831">
        <v>2</v>
      </c>
      <c r="J764" s="831">
        <v>10644.16</v>
      </c>
      <c r="K764" s="827">
        <v>1</v>
      </c>
      <c r="L764" s="831">
        <v>2</v>
      </c>
      <c r="M764" s="832">
        <v>10644.16</v>
      </c>
    </row>
    <row r="765" spans="1:13" ht="14.45" customHeight="1" x14ac:dyDescent="0.2">
      <c r="A765" s="821" t="s">
        <v>3500</v>
      </c>
      <c r="B765" s="822" t="s">
        <v>3013</v>
      </c>
      <c r="C765" s="822" t="s">
        <v>3020</v>
      </c>
      <c r="D765" s="822" t="s">
        <v>3018</v>
      </c>
      <c r="E765" s="822" t="s">
        <v>3021</v>
      </c>
      <c r="F765" s="831"/>
      <c r="G765" s="831"/>
      <c r="H765" s="827">
        <v>0</v>
      </c>
      <c r="I765" s="831">
        <v>2</v>
      </c>
      <c r="J765" s="831">
        <v>1951.18</v>
      </c>
      <c r="K765" s="827">
        <v>1</v>
      </c>
      <c r="L765" s="831">
        <v>2</v>
      </c>
      <c r="M765" s="832">
        <v>1951.18</v>
      </c>
    </row>
    <row r="766" spans="1:13" ht="14.45" customHeight="1" x14ac:dyDescent="0.2">
      <c r="A766" s="821" t="s">
        <v>3500</v>
      </c>
      <c r="B766" s="822" t="s">
        <v>3013</v>
      </c>
      <c r="C766" s="822" t="s">
        <v>3022</v>
      </c>
      <c r="D766" s="822" t="s">
        <v>3018</v>
      </c>
      <c r="E766" s="822" t="s">
        <v>3023</v>
      </c>
      <c r="F766" s="831"/>
      <c r="G766" s="831"/>
      <c r="H766" s="827">
        <v>0</v>
      </c>
      <c r="I766" s="831">
        <v>6</v>
      </c>
      <c r="J766" s="831">
        <v>1951.2</v>
      </c>
      <c r="K766" s="827">
        <v>1</v>
      </c>
      <c r="L766" s="831">
        <v>6</v>
      </c>
      <c r="M766" s="832">
        <v>1951.2</v>
      </c>
    </row>
    <row r="767" spans="1:13" ht="14.45" customHeight="1" x14ac:dyDescent="0.2">
      <c r="A767" s="821" t="s">
        <v>3500</v>
      </c>
      <c r="B767" s="822" t="s">
        <v>3013</v>
      </c>
      <c r="C767" s="822" t="s">
        <v>3024</v>
      </c>
      <c r="D767" s="822" t="s">
        <v>3018</v>
      </c>
      <c r="E767" s="822" t="s">
        <v>3025</v>
      </c>
      <c r="F767" s="831"/>
      <c r="G767" s="831"/>
      <c r="H767" s="827">
        <v>0</v>
      </c>
      <c r="I767" s="831">
        <v>3</v>
      </c>
      <c r="J767" s="831">
        <v>1951.1999999999998</v>
      </c>
      <c r="K767" s="827">
        <v>1</v>
      </c>
      <c r="L767" s="831">
        <v>3</v>
      </c>
      <c r="M767" s="832">
        <v>1951.1999999999998</v>
      </c>
    </row>
    <row r="768" spans="1:13" ht="14.45" customHeight="1" x14ac:dyDescent="0.2">
      <c r="A768" s="821" t="s">
        <v>3500</v>
      </c>
      <c r="B768" s="822" t="s">
        <v>3030</v>
      </c>
      <c r="C768" s="822" t="s">
        <v>3032</v>
      </c>
      <c r="D768" s="822" t="s">
        <v>1338</v>
      </c>
      <c r="E768" s="822" t="s">
        <v>1340</v>
      </c>
      <c r="F768" s="831"/>
      <c r="G768" s="831"/>
      <c r="H768" s="827"/>
      <c r="I768" s="831">
        <v>7</v>
      </c>
      <c r="J768" s="831">
        <v>0</v>
      </c>
      <c r="K768" s="827"/>
      <c r="L768" s="831">
        <v>7</v>
      </c>
      <c r="M768" s="832">
        <v>0</v>
      </c>
    </row>
    <row r="769" spans="1:13" ht="14.45" customHeight="1" x14ac:dyDescent="0.2">
      <c r="A769" s="821" t="s">
        <v>3500</v>
      </c>
      <c r="B769" s="822" t="s">
        <v>3043</v>
      </c>
      <c r="C769" s="822" t="s">
        <v>3050</v>
      </c>
      <c r="D769" s="822" t="s">
        <v>3048</v>
      </c>
      <c r="E769" s="822" t="s">
        <v>3051</v>
      </c>
      <c r="F769" s="831"/>
      <c r="G769" s="831"/>
      <c r="H769" s="827">
        <v>0</v>
      </c>
      <c r="I769" s="831">
        <v>2</v>
      </c>
      <c r="J769" s="831">
        <v>219.78</v>
      </c>
      <c r="K769" s="827">
        <v>1</v>
      </c>
      <c r="L769" s="831">
        <v>2</v>
      </c>
      <c r="M769" s="832">
        <v>219.78</v>
      </c>
    </row>
    <row r="770" spans="1:13" ht="14.45" customHeight="1" x14ac:dyDescent="0.2">
      <c r="A770" s="821" t="s">
        <v>3500</v>
      </c>
      <c r="B770" s="822" t="s">
        <v>3052</v>
      </c>
      <c r="C770" s="822" t="s">
        <v>3053</v>
      </c>
      <c r="D770" s="822" t="s">
        <v>3054</v>
      </c>
      <c r="E770" s="822" t="s">
        <v>3055</v>
      </c>
      <c r="F770" s="831"/>
      <c r="G770" s="831"/>
      <c r="H770" s="827">
        <v>0</v>
      </c>
      <c r="I770" s="831">
        <v>2</v>
      </c>
      <c r="J770" s="831">
        <v>226.32</v>
      </c>
      <c r="K770" s="827">
        <v>1</v>
      </c>
      <c r="L770" s="831">
        <v>2</v>
      </c>
      <c r="M770" s="832">
        <v>226.32</v>
      </c>
    </row>
    <row r="771" spans="1:13" ht="14.45" customHeight="1" x14ac:dyDescent="0.2">
      <c r="A771" s="821" t="s">
        <v>3500</v>
      </c>
      <c r="B771" s="822" t="s">
        <v>3052</v>
      </c>
      <c r="C771" s="822" t="s">
        <v>3056</v>
      </c>
      <c r="D771" s="822" t="s">
        <v>3054</v>
      </c>
      <c r="E771" s="822" t="s">
        <v>3057</v>
      </c>
      <c r="F771" s="831"/>
      <c r="G771" s="831"/>
      <c r="H771" s="827">
        <v>0</v>
      </c>
      <c r="I771" s="831">
        <v>4</v>
      </c>
      <c r="J771" s="831">
        <v>678.92</v>
      </c>
      <c r="K771" s="827">
        <v>1</v>
      </c>
      <c r="L771" s="831">
        <v>4</v>
      </c>
      <c r="M771" s="832">
        <v>678.92</v>
      </c>
    </row>
    <row r="772" spans="1:13" ht="14.45" customHeight="1" x14ac:dyDescent="0.2">
      <c r="A772" s="821" t="s">
        <v>3500</v>
      </c>
      <c r="B772" s="822" t="s">
        <v>3052</v>
      </c>
      <c r="C772" s="822" t="s">
        <v>3058</v>
      </c>
      <c r="D772" s="822" t="s">
        <v>3054</v>
      </c>
      <c r="E772" s="822" t="s">
        <v>1952</v>
      </c>
      <c r="F772" s="831"/>
      <c r="G772" s="831"/>
      <c r="H772" s="827">
        <v>0</v>
      </c>
      <c r="I772" s="831">
        <v>5</v>
      </c>
      <c r="J772" s="831">
        <v>1697.3500000000001</v>
      </c>
      <c r="K772" s="827">
        <v>1</v>
      </c>
      <c r="L772" s="831">
        <v>5</v>
      </c>
      <c r="M772" s="832">
        <v>1697.3500000000001</v>
      </c>
    </row>
    <row r="773" spans="1:13" ht="14.45" customHeight="1" x14ac:dyDescent="0.2">
      <c r="A773" s="821" t="s">
        <v>3500</v>
      </c>
      <c r="B773" s="822" t="s">
        <v>3065</v>
      </c>
      <c r="C773" s="822" t="s">
        <v>3067</v>
      </c>
      <c r="D773" s="822" t="s">
        <v>1416</v>
      </c>
      <c r="E773" s="822" t="s">
        <v>1417</v>
      </c>
      <c r="F773" s="831">
        <v>1</v>
      </c>
      <c r="G773" s="831">
        <v>2573.2199999999998</v>
      </c>
      <c r="H773" s="827">
        <v>1</v>
      </c>
      <c r="I773" s="831"/>
      <c r="J773" s="831"/>
      <c r="K773" s="827">
        <v>0</v>
      </c>
      <c r="L773" s="831">
        <v>1</v>
      </c>
      <c r="M773" s="832">
        <v>2573.2199999999998</v>
      </c>
    </row>
    <row r="774" spans="1:13" ht="14.45" customHeight="1" x14ac:dyDescent="0.2">
      <c r="A774" s="821" t="s">
        <v>3500</v>
      </c>
      <c r="B774" s="822" t="s">
        <v>6165</v>
      </c>
      <c r="C774" s="822" t="s">
        <v>5997</v>
      </c>
      <c r="D774" s="822" t="s">
        <v>2129</v>
      </c>
      <c r="E774" s="822" t="s">
        <v>3785</v>
      </c>
      <c r="F774" s="831">
        <v>1</v>
      </c>
      <c r="G774" s="831">
        <v>22.5</v>
      </c>
      <c r="H774" s="827">
        <v>1</v>
      </c>
      <c r="I774" s="831"/>
      <c r="J774" s="831"/>
      <c r="K774" s="827">
        <v>0</v>
      </c>
      <c r="L774" s="831">
        <v>1</v>
      </c>
      <c r="M774" s="832">
        <v>22.5</v>
      </c>
    </row>
    <row r="775" spans="1:13" ht="14.45" customHeight="1" x14ac:dyDescent="0.2">
      <c r="A775" s="821" t="s">
        <v>3500</v>
      </c>
      <c r="B775" s="822" t="s">
        <v>3085</v>
      </c>
      <c r="C775" s="822" t="s">
        <v>4127</v>
      </c>
      <c r="D775" s="822" t="s">
        <v>4128</v>
      </c>
      <c r="E775" s="822" t="s">
        <v>3087</v>
      </c>
      <c r="F775" s="831">
        <v>2</v>
      </c>
      <c r="G775" s="831">
        <v>0</v>
      </c>
      <c r="H775" s="827"/>
      <c r="I775" s="831"/>
      <c r="J775" s="831"/>
      <c r="K775" s="827"/>
      <c r="L775" s="831">
        <v>2</v>
      </c>
      <c r="M775" s="832">
        <v>0</v>
      </c>
    </row>
    <row r="776" spans="1:13" ht="14.45" customHeight="1" x14ac:dyDescent="0.2">
      <c r="A776" s="821" t="s">
        <v>3500</v>
      </c>
      <c r="B776" s="822" t="s">
        <v>3085</v>
      </c>
      <c r="C776" s="822" t="s">
        <v>4135</v>
      </c>
      <c r="D776" s="822" t="s">
        <v>4128</v>
      </c>
      <c r="E776" s="822" t="s">
        <v>3087</v>
      </c>
      <c r="F776" s="831">
        <v>2</v>
      </c>
      <c r="G776" s="831">
        <v>0</v>
      </c>
      <c r="H776" s="827"/>
      <c r="I776" s="831"/>
      <c r="J776" s="831"/>
      <c r="K776" s="827"/>
      <c r="L776" s="831">
        <v>2</v>
      </c>
      <c r="M776" s="832">
        <v>0</v>
      </c>
    </row>
    <row r="777" spans="1:13" ht="14.45" customHeight="1" x14ac:dyDescent="0.2">
      <c r="A777" s="821" t="s">
        <v>3500</v>
      </c>
      <c r="B777" s="822" t="s">
        <v>3085</v>
      </c>
      <c r="C777" s="822" t="s">
        <v>3315</v>
      </c>
      <c r="D777" s="822" t="s">
        <v>1635</v>
      </c>
      <c r="E777" s="822" t="s">
        <v>3316</v>
      </c>
      <c r="F777" s="831"/>
      <c r="G777" s="831"/>
      <c r="H777" s="827"/>
      <c r="I777" s="831">
        <v>5</v>
      </c>
      <c r="J777" s="831">
        <v>0</v>
      </c>
      <c r="K777" s="827"/>
      <c r="L777" s="831">
        <v>5</v>
      </c>
      <c r="M777" s="832">
        <v>0</v>
      </c>
    </row>
    <row r="778" spans="1:13" ht="14.45" customHeight="1" x14ac:dyDescent="0.2">
      <c r="A778" s="821" t="s">
        <v>3500</v>
      </c>
      <c r="B778" s="822" t="s">
        <v>3085</v>
      </c>
      <c r="C778" s="822" t="s">
        <v>3086</v>
      </c>
      <c r="D778" s="822" t="s">
        <v>1635</v>
      </c>
      <c r="E778" s="822" t="s">
        <v>3087</v>
      </c>
      <c r="F778" s="831"/>
      <c r="G778" s="831"/>
      <c r="H778" s="827"/>
      <c r="I778" s="831">
        <v>2</v>
      </c>
      <c r="J778" s="831">
        <v>0</v>
      </c>
      <c r="K778" s="827"/>
      <c r="L778" s="831">
        <v>2</v>
      </c>
      <c r="M778" s="832">
        <v>0</v>
      </c>
    </row>
    <row r="779" spans="1:13" ht="14.45" customHeight="1" x14ac:dyDescent="0.2">
      <c r="A779" s="821" t="s">
        <v>3500</v>
      </c>
      <c r="B779" s="822" t="s">
        <v>3085</v>
      </c>
      <c r="C779" s="822" t="s">
        <v>4503</v>
      </c>
      <c r="D779" s="822" t="s">
        <v>4128</v>
      </c>
      <c r="E779" s="822" t="s">
        <v>3076</v>
      </c>
      <c r="F779" s="831">
        <v>2</v>
      </c>
      <c r="G779" s="831">
        <v>0</v>
      </c>
      <c r="H779" s="827"/>
      <c r="I779" s="831"/>
      <c r="J779" s="831"/>
      <c r="K779" s="827"/>
      <c r="L779" s="831">
        <v>2</v>
      </c>
      <c r="M779" s="832">
        <v>0</v>
      </c>
    </row>
    <row r="780" spans="1:13" ht="14.45" customHeight="1" x14ac:dyDescent="0.2">
      <c r="A780" s="821" t="s">
        <v>3500</v>
      </c>
      <c r="B780" s="822" t="s">
        <v>3088</v>
      </c>
      <c r="C780" s="822" t="s">
        <v>4292</v>
      </c>
      <c r="D780" s="822" t="s">
        <v>1870</v>
      </c>
      <c r="E780" s="822" t="s">
        <v>826</v>
      </c>
      <c r="F780" s="831">
        <v>7</v>
      </c>
      <c r="G780" s="831">
        <v>924</v>
      </c>
      <c r="H780" s="827">
        <v>1</v>
      </c>
      <c r="I780" s="831"/>
      <c r="J780" s="831"/>
      <c r="K780" s="827">
        <v>0</v>
      </c>
      <c r="L780" s="831">
        <v>7</v>
      </c>
      <c r="M780" s="832">
        <v>924</v>
      </c>
    </row>
    <row r="781" spans="1:13" ht="14.45" customHeight="1" x14ac:dyDescent="0.2">
      <c r="A781" s="821" t="s">
        <v>3500</v>
      </c>
      <c r="B781" s="822" t="s">
        <v>3088</v>
      </c>
      <c r="C781" s="822" t="s">
        <v>3090</v>
      </c>
      <c r="D781" s="822" t="s">
        <v>1870</v>
      </c>
      <c r="E781" s="822" t="s">
        <v>826</v>
      </c>
      <c r="F781" s="831"/>
      <c r="G781" s="831"/>
      <c r="H781" s="827">
        <v>0</v>
      </c>
      <c r="I781" s="831">
        <v>9</v>
      </c>
      <c r="J781" s="831">
        <v>1188</v>
      </c>
      <c r="K781" s="827">
        <v>1</v>
      </c>
      <c r="L781" s="831">
        <v>9</v>
      </c>
      <c r="M781" s="832">
        <v>1188</v>
      </c>
    </row>
    <row r="782" spans="1:13" ht="14.45" customHeight="1" x14ac:dyDescent="0.2">
      <c r="A782" s="821" t="s">
        <v>3500</v>
      </c>
      <c r="B782" s="822" t="s">
        <v>3140</v>
      </c>
      <c r="C782" s="822" t="s">
        <v>4655</v>
      </c>
      <c r="D782" s="822" t="s">
        <v>1629</v>
      </c>
      <c r="E782" s="822" t="s">
        <v>4656</v>
      </c>
      <c r="F782" s="831"/>
      <c r="G782" s="831"/>
      <c r="H782" s="827"/>
      <c r="I782" s="831">
        <v>3</v>
      </c>
      <c r="J782" s="831">
        <v>0</v>
      </c>
      <c r="K782" s="827"/>
      <c r="L782" s="831">
        <v>3</v>
      </c>
      <c r="M782" s="832">
        <v>0</v>
      </c>
    </row>
    <row r="783" spans="1:13" ht="14.45" customHeight="1" x14ac:dyDescent="0.2">
      <c r="A783" s="821" t="s">
        <v>3500</v>
      </c>
      <c r="B783" s="822" t="s">
        <v>2722</v>
      </c>
      <c r="C783" s="822" t="s">
        <v>3200</v>
      </c>
      <c r="D783" s="822" t="s">
        <v>1903</v>
      </c>
      <c r="E783" s="822" t="s">
        <v>3201</v>
      </c>
      <c r="F783" s="831"/>
      <c r="G783" s="831"/>
      <c r="H783" s="827">
        <v>0</v>
      </c>
      <c r="I783" s="831">
        <v>4</v>
      </c>
      <c r="J783" s="831">
        <v>7627.88</v>
      </c>
      <c r="K783" s="827">
        <v>1</v>
      </c>
      <c r="L783" s="831">
        <v>4</v>
      </c>
      <c r="M783" s="832">
        <v>7627.88</v>
      </c>
    </row>
    <row r="784" spans="1:13" ht="14.45" customHeight="1" x14ac:dyDescent="0.2">
      <c r="A784" s="821" t="s">
        <v>3500</v>
      </c>
      <c r="B784" s="822" t="s">
        <v>2722</v>
      </c>
      <c r="C784" s="822" t="s">
        <v>5553</v>
      </c>
      <c r="D784" s="822" t="s">
        <v>1903</v>
      </c>
      <c r="E784" s="822" t="s">
        <v>5554</v>
      </c>
      <c r="F784" s="831"/>
      <c r="G784" s="831"/>
      <c r="H784" s="827">
        <v>0</v>
      </c>
      <c r="I784" s="831">
        <v>2</v>
      </c>
      <c r="J784" s="831">
        <v>9162.7200000000012</v>
      </c>
      <c r="K784" s="827">
        <v>1</v>
      </c>
      <c r="L784" s="831">
        <v>2</v>
      </c>
      <c r="M784" s="832">
        <v>9162.7200000000012</v>
      </c>
    </row>
    <row r="785" spans="1:13" ht="14.45" customHeight="1" x14ac:dyDescent="0.2">
      <c r="A785" s="821" t="s">
        <v>3500</v>
      </c>
      <c r="B785" s="822" t="s">
        <v>2722</v>
      </c>
      <c r="C785" s="822" t="s">
        <v>5555</v>
      </c>
      <c r="D785" s="822" t="s">
        <v>1903</v>
      </c>
      <c r="E785" s="822" t="s">
        <v>5556</v>
      </c>
      <c r="F785" s="831"/>
      <c r="G785" s="831"/>
      <c r="H785" s="827">
        <v>0</v>
      </c>
      <c r="I785" s="831">
        <v>1</v>
      </c>
      <c r="J785" s="831">
        <v>2669.75</v>
      </c>
      <c r="K785" s="827">
        <v>1</v>
      </c>
      <c r="L785" s="831">
        <v>1</v>
      </c>
      <c r="M785" s="832">
        <v>2669.75</v>
      </c>
    </row>
    <row r="786" spans="1:13" ht="14.45" customHeight="1" x14ac:dyDescent="0.2">
      <c r="A786" s="821" t="s">
        <v>3500</v>
      </c>
      <c r="B786" s="822" t="s">
        <v>2656</v>
      </c>
      <c r="C786" s="822" t="s">
        <v>4149</v>
      </c>
      <c r="D786" s="822" t="s">
        <v>1167</v>
      </c>
      <c r="E786" s="822" t="s">
        <v>4150</v>
      </c>
      <c r="F786" s="831"/>
      <c r="G786" s="831"/>
      <c r="H786" s="827">
        <v>0</v>
      </c>
      <c r="I786" s="831">
        <v>1</v>
      </c>
      <c r="J786" s="831">
        <v>165.63</v>
      </c>
      <c r="K786" s="827">
        <v>1</v>
      </c>
      <c r="L786" s="831">
        <v>1</v>
      </c>
      <c r="M786" s="832">
        <v>165.63</v>
      </c>
    </row>
    <row r="787" spans="1:13" ht="14.45" customHeight="1" x14ac:dyDescent="0.2">
      <c r="A787" s="821" t="s">
        <v>3500</v>
      </c>
      <c r="B787" s="822" t="s">
        <v>2656</v>
      </c>
      <c r="C787" s="822" t="s">
        <v>2657</v>
      </c>
      <c r="D787" s="822" t="s">
        <v>1167</v>
      </c>
      <c r="E787" s="822" t="s">
        <v>1168</v>
      </c>
      <c r="F787" s="831"/>
      <c r="G787" s="831"/>
      <c r="H787" s="827">
        <v>0</v>
      </c>
      <c r="I787" s="831">
        <v>2</v>
      </c>
      <c r="J787" s="831">
        <v>331.26</v>
      </c>
      <c r="K787" s="827">
        <v>1</v>
      </c>
      <c r="L787" s="831">
        <v>2</v>
      </c>
      <c r="M787" s="832">
        <v>331.26</v>
      </c>
    </row>
    <row r="788" spans="1:13" ht="14.45" customHeight="1" x14ac:dyDescent="0.2">
      <c r="A788" s="821" t="s">
        <v>3500</v>
      </c>
      <c r="B788" s="822" t="s">
        <v>2670</v>
      </c>
      <c r="C788" s="822" t="s">
        <v>2671</v>
      </c>
      <c r="D788" s="822" t="s">
        <v>1436</v>
      </c>
      <c r="E788" s="822" t="s">
        <v>2672</v>
      </c>
      <c r="F788" s="831"/>
      <c r="G788" s="831"/>
      <c r="H788" s="827"/>
      <c r="I788" s="831">
        <v>1</v>
      </c>
      <c r="J788" s="831">
        <v>0</v>
      </c>
      <c r="K788" s="827"/>
      <c r="L788" s="831">
        <v>1</v>
      </c>
      <c r="M788" s="832">
        <v>0</v>
      </c>
    </row>
    <row r="789" spans="1:13" ht="14.45" customHeight="1" x14ac:dyDescent="0.2">
      <c r="A789" s="821" t="s">
        <v>3501</v>
      </c>
      <c r="B789" s="822" t="s">
        <v>2682</v>
      </c>
      <c r="C789" s="822" t="s">
        <v>3356</v>
      </c>
      <c r="D789" s="822" t="s">
        <v>2685</v>
      </c>
      <c r="E789" s="822" t="s">
        <v>2332</v>
      </c>
      <c r="F789" s="831"/>
      <c r="G789" s="831"/>
      <c r="H789" s="827">
        <v>0</v>
      </c>
      <c r="I789" s="831">
        <v>1</v>
      </c>
      <c r="J789" s="831">
        <v>86.43</v>
      </c>
      <c r="K789" s="827">
        <v>1</v>
      </c>
      <c r="L789" s="831">
        <v>1</v>
      </c>
      <c r="M789" s="832">
        <v>86.43</v>
      </c>
    </row>
    <row r="790" spans="1:13" ht="14.45" customHeight="1" x14ac:dyDescent="0.2">
      <c r="A790" s="821" t="s">
        <v>3501</v>
      </c>
      <c r="B790" s="822" t="s">
        <v>2700</v>
      </c>
      <c r="C790" s="822" t="s">
        <v>2714</v>
      </c>
      <c r="D790" s="822" t="s">
        <v>1016</v>
      </c>
      <c r="E790" s="822" t="s">
        <v>1018</v>
      </c>
      <c r="F790" s="831"/>
      <c r="G790" s="831"/>
      <c r="H790" s="827">
        <v>0</v>
      </c>
      <c r="I790" s="831">
        <v>3</v>
      </c>
      <c r="J790" s="831">
        <v>1472.67</v>
      </c>
      <c r="K790" s="827">
        <v>1</v>
      </c>
      <c r="L790" s="831">
        <v>3</v>
      </c>
      <c r="M790" s="832">
        <v>1472.67</v>
      </c>
    </row>
    <row r="791" spans="1:13" ht="14.45" customHeight="1" x14ac:dyDescent="0.2">
      <c r="A791" s="821" t="s">
        <v>3501</v>
      </c>
      <c r="B791" s="822" t="s">
        <v>6166</v>
      </c>
      <c r="C791" s="822" t="s">
        <v>5564</v>
      </c>
      <c r="D791" s="822" t="s">
        <v>5565</v>
      </c>
      <c r="E791" s="822" t="s">
        <v>4405</v>
      </c>
      <c r="F791" s="831"/>
      <c r="G791" s="831"/>
      <c r="H791" s="827">
        <v>0</v>
      </c>
      <c r="I791" s="831">
        <v>1</v>
      </c>
      <c r="J791" s="831">
        <v>80.010000000000005</v>
      </c>
      <c r="K791" s="827">
        <v>1</v>
      </c>
      <c r="L791" s="831">
        <v>1</v>
      </c>
      <c r="M791" s="832">
        <v>80.010000000000005</v>
      </c>
    </row>
    <row r="792" spans="1:13" ht="14.45" customHeight="1" x14ac:dyDescent="0.2">
      <c r="A792" s="821" t="s">
        <v>3501</v>
      </c>
      <c r="B792" s="822" t="s">
        <v>2758</v>
      </c>
      <c r="C792" s="822" t="s">
        <v>2759</v>
      </c>
      <c r="D792" s="822" t="s">
        <v>1847</v>
      </c>
      <c r="E792" s="822" t="s">
        <v>776</v>
      </c>
      <c r="F792" s="831"/>
      <c r="G792" s="831"/>
      <c r="H792" s="827">
        <v>0</v>
      </c>
      <c r="I792" s="831">
        <v>1</v>
      </c>
      <c r="J792" s="831">
        <v>17.559999999999999</v>
      </c>
      <c r="K792" s="827">
        <v>1</v>
      </c>
      <c r="L792" s="831">
        <v>1</v>
      </c>
      <c r="M792" s="832">
        <v>17.559999999999999</v>
      </c>
    </row>
    <row r="793" spans="1:13" ht="14.45" customHeight="1" x14ac:dyDescent="0.2">
      <c r="A793" s="821" t="s">
        <v>3501</v>
      </c>
      <c r="B793" s="822" t="s">
        <v>3030</v>
      </c>
      <c r="C793" s="822" t="s">
        <v>3032</v>
      </c>
      <c r="D793" s="822" t="s">
        <v>1338</v>
      </c>
      <c r="E793" s="822" t="s">
        <v>1340</v>
      </c>
      <c r="F793" s="831"/>
      <c r="G793" s="831"/>
      <c r="H793" s="827"/>
      <c r="I793" s="831">
        <v>1</v>
      </c>
      <c r="J793" s="831">
        <v>0</v>
      </c>
      <c r="K793" s="827"/>
      <c r="L793" s="831">
        <v>1</v>
      </c>
      <c r="M793" s="832">
        <v>0</v>
      </c>
    </row>
    <row r="794" spans="1:13" ht="14.45" customHeight="1" x14ac:dyDescent="0.2">
      <c r="A794" s="821" t="s">
        <v>3503</v>
      </c>
      <c r="B794" s="822" t="s">
        <v>2645</v>
      </c>
      <c r="C794" s="822" t="s">
        <v>3179</v>
      </c>
      <c r="D794" s="822" t="s">
        <v>841</v>
      </c>
      <c r="E794" s="822" t="s">
        <v>3180</v>
      </c>
      <c r="F794" s="831"/>
      <c r="G794" s="831"/>
      <c r="H794" s="827">
        <v>0</v>
      </c>
      <c r="I794" s="831">
        <v>6</v>
      </c>
      <c r="J794" s="831">
        <v>293.34000000000003</v>
      </c>
      <c r="K794" s="827">
        <v>1</v>
      </c>
      <c r="L794" s="831">
        <v>6</v>
      </c>
      <c r="M794" s="832">
        <v>293.34000000000003</v>
      </c>
    </row>
    <row r="795" spans="1:13" ht="14.45" customHeight="1" x14ac:dyDescent="0.2">
      <c r="A795" s="821" t="s">
        <v>3503</v>
      </c>
      <c r="B795" s="822" t="s">
        <v>2645</v>
      </c>
      <c r="C795" s="822" t="s">
        <v>2649</v>
      </c>
      <c r="D795" s="822" t="s">
        <v>841</v>
      </c>
      <c r="E795" s="822" t="s">
        <v>2650</v>
      </c>
      <c r="F795" s="831"/>
      <c r="G795" s="831"/>
      <c r="H795" s="827">
        <v>0</v>
      </c>
      <c r="I795" s="831">
        <v>1</v>
      </c>
      <c r="J795" s="831">
        <v>13.68</v>
      </c>
      <c r="K795" s="827">
        <v>1</v>
      </c>
      <c r="L795" s="831">
        <v>1</v>
      </c>
      <c r="M795" s="832">
        <v>13.68</v>
      </c>
    </row>
    <row r="796" spans="1:13" ht="14.45" customHeight="1" x14ac:dyDescent="0.2">
      <c r="A796" s="821" t="s">
        <v>3503</v>
      </c>
      <c r="B796" s="822" t="s">
        <v>2645</v>
      </c>
      <c r="C796" s="822" t="s">
        <v>2647</v>
      </c>
      <c r="D796" s="822" t="s">
        <v>841</v>
      </c>
      <c r="E796" s="822" t="s">
        <v>2648</v>
      </c>
      <c r="F796" s="831"/>
      <c r="G796" s="831"/>
      <c r="H796" s="827">
        <v>0</v>
      </c>
      <c r="I796" s="831">
        <v>1</v>
      </c>
      <c r="J796" s="831">
        <v>81.94</v>
      </c>
      <c r="K796" s="827">
        <v>1</v>
      </c>
      <c r="L796" s="831">
        <v>1</v>
      </c>
      <c r="M796" s="832">
        <v>81.94</v>
      </c>
    </row>
    <row r="797" spans="1:13" ht="14.45" customHeight="1" x14ac:dyDescent="0.2">
      <c r="A797" s="821" t="s">
        <v>3503</v>
      </c>
      <c r="B797" s="822" t="s">
        <v>2682</v>
      </c>
      <c r="C797" s="822" t="s">
        <v>2689</v>
      </c>
      <c r="D797" s="822" t="s">
        <v>2685</v>
      </c>
      <c r="E797" s="822" t="s">
        <v>2690</v>
      </c>
      <c r="F797" s="831"/>
      <c r="G797" s="831"/>
      <c r="H797" s="827">
        <v>0</v>
      </c>
      <c r="I797" s="831">
        <v>1</v>
      </c>
      <c r="J797" s="831">
        <v>73.45</v>
      </c>
      <c r="K797" s="827">
        <v>1</v>
      </c>
      <c r="L797" s="831">
        <v>1</v>
      </c>
      <c r="M797" s="832">
        <v>73.45</v>
      </c>
    </row>
    <row r="798" spans="1:13" ht="14.45" customHeight="1" x14ac:dyDescent="0.2">
      <c r="A798" s="821" t="s">
        <v>3503</v>
      </c>
      <c r="B798" s="822" t="s">
        <v>2700</v>
      </c>
      <c r="C798" s="822" t="s">
        <v>2703</v>
      </c>
      <c r="D798" s="822" t="s">
        <v>1021</v>
      </c>
      <c r="E798" s="822" t="s">
        <v>2704</v>
      </c>
      <c r="F798" s="831"/>
      <c r="G798" s="831"/>
      <c r="H798" s="827">
        <v>0</v>
      </c>
      <c r="I798" s="831">
        <v>4</v>
      </c>
      <c r="J798" s="831">
        <v>5542.48</v>
      </c>
      <c r="K798" s="827">
        <v>1</v>
      </c>
      <c r="L798" s="831">
        <v>4</v>
      </c>
      <c r="M798" s="832">
        <v>5542.48</v>
      </c>
    </row>
    <row r="799" spans="1:13" ht="14.45" customHeight="1" x14ac:dyDescent="0.2">
      <c r="A799" s="821" t="s">
        <v>3503</v>
      </c>
      <c r="B799" s="822" t="s">
        <v>2700</v>
      </c>
      <c r="C799" s="822" t="s">
        <v>2707</v>
      </c>
      <c r="D799" s="822" t="s">
        <v>1021</v>
      </c>
      <c r="E799" s="822" t="s">
        <v>2708</v>
      </c>
      <c r="F799" s="831"/>
      <c r="G799" s="831"/>
      <c r="H799" s="827">
        <v>0</v>
      </c>
      <c r="I799" s="831">
        <v>3</v>
      </c>
      <c r="J799" s="831">
        <v>6928.11</v>
      </c>
      <c r="K799" s="827">
        <v>1</v>
      </c>
      <c r="L799" s="831">
        <v>3</v>
      </c>
      <c r="M799" s="832">
        <v>6928.11</v>
      </c>
    </row>
    <row r="800" spans="1:13" ht="14.45" customHeight="1" x14ac:dyDescent="0.2">
      <c r="A800" s="821" t="s">
        <v>3503</v>
      </c>
      <c r="B800" s="822" t="s">
        <v>2700</v>
      </c>
      <c r="C800" s="822" t="s">
        <v>2710</v>
      </c>
      <c r="D800" s="822" t="s">
        <v>1016</v>
      </c>
      <c r="E800" s="822" t="s">
        <v>2711</v>
      </c>
      <c r="F800" s="831"/>
      <c r="G800" s="831"/>
      <c r="H800" s="827">
        <v>0</v>
      </c>
      <c r="I800" s="831">
        <v>4</v>
      </c>
      <c r="J800" s="831">
        <v>2842.4800000000005</v>
      </c>
      <c r="K800" s="827">
        <v>1</v>
      </c>
      <c r="L800" s="831">
        <v>4</v>
      </c>
      <c r="M800" s="832">
        <v>2842.4800000000005</v>
      </c>
    </row>
    <row r="801" spans="1:13" ht="14.45" customHeight="1" x14ac:dyDescent="0.2">
      <c r="A801" s="821" t="s">
        <v>3503</v>
      </c>
      <c r="B801" s="822" t="s">
        <v>2700</v>
      </c>
      <c r="C801" s="822" t="s">
        <v>2714</v>
      </c>
      <c r="D801" s="822" t="s">
        <v>1016</v>
      </c>
      <c r="E801" s="822" t="s">
        <v>1018</v>
      </c>
      <c r="F801" s="831"/>
      <c r="G801" s="831"/>
      <c r="H801" s="827">
        <v>0</v>
      </c>
      <c r="I801" s="831">
        <v>18</v>
      </c>
      <c r="J801" s="831">
        <v>7601.9400000000005</v>
      </c>
      <c r="K801" s="827">
        <v>1</v>
      </c>
      <c r="L801" s="831">
        <v>18</v>
      </c>
      <c r="M801" s="832">
        <v>7601.9400000000005</v>
      </c>
    </row>
    <row r="802" spans="1:13" ht="14.45" customHeight="1" x14ac:dyDescent="0.2">
      <c r="A802" s="821" t="s">
        <v>3503</v>
      </c>
      <c r="B802" s="822" t="s">
        <v>2700</v>
      </c>
      <c r="C802" s="822" t="s">
        <v>2705</v>
      </c>
      <c r="D802" s="822" t="s">
        <v>1021</v>
      </c>
      <c r="E802" s="822" t="s">
        <v>2706</v>
      </c>
      <c r="F802" s="831"/>
      <c r="G802" s="831"/>
      <c r="H802" s="827">
        <v>0</v>
      </c>
      <c r="I802" s="831">
        <v>12</v>
      </c>
      <c r="J802" s="831">
        <v>22169.88</v>
      </c>
      <c r="K802" s="827">
        <v>1</v>
      </c>
      <c r="L802" s="831">
        <v>12</v>
      </c>
      <c r="M802" s="832">
        <v>22169.88</v>
      </c>
    </row>
    <row r="803" spans="1:13" ht="14.45" customHeight="1" x14ac:dyDescent="0.2">
      <c r="A803" s="821" t="s">
        <v>3503</v>
      </c>
      <c r="B803" s="822" t="s">
        <v>2700</v>
      </c>
      <c r="C803" s="822" t="s">
        <v>2709</v>
      </c>
      <c r="D803" s="822" t="s">
        <v>1016</v>
      </c>
      <c r="E803" s="822" t="s">
        <v>1017</v>
      </c>
      <c r="F803" s="831"/>
      <c r="G803" s="831"/>
      <c r="H803" s="827">
        <v>0</v>
      </c>
      <c r="I803" s="831">
        <v>16</v>
      </c>
      <c r="J803" s="831">
        <v>14779.970000000001</v>
      </c>
      <c r="K803" s="827">
        <v>1</v>
      </c>
      <c r="L803" s="831">
        <v>16</v>
      </c>
      <c r="M803" s="832">
        <v>14779.970000000001</v>
      </c>
    </row>
    <row r="804" spans="1:13" ht="14.45" customHeight="1" x14ac:dyDescent="0.2">
      <c r="A804" s="821" t="s">
        <v>3503</v>
      </c>
      <c r="B804" s="822" t="s">
        <v>2737</v>
      </c>
      <c r="C804" s="822" t="s">
        <v>2738</v>
      </c>
      <c r="D804" s="822" t="s">
        <v>2739</v>
      </c>
      <c r="E804" s="822" t="s">
        <v>2740</v>
      </c>
      <c r="F804" s="831"/>
      <c r="G804" s="831"/>
      <c r="H804" s="827">
        <v>0</v>
      </c>
      <c r="I804" s="831">
        <v>7</v>
      </c>
      <c r="J804" s="831">
        <v>297.57</v>
      </c>
      <c r="K804" s="827">
        <v>1</v>
      </c>
      <c r="L804" s="831">
        <v>7</v>
      </c>
      <c r="M804" s="832">
        <v>297.57</v>
      </c>
    </row>
    <row r="805" spans="1:13" ht="14.45" customHeight="1" x14ac:dyDescent="0.2">
      <c r="A805" s="821" t="s">
        <v>3503</v>
      </c>
      <c r="B805" s="822" t="s">
        <v>2737</v>
      </c>
      <c r="C805" s="822" t="s">
        <v>4342</v>
      </c>
      <c r="D805" s="822" t="s">
        <v>2739</v>
      </c>
      <c r="E805" s="822" t="s">
        <v>4343</v>
      </c>
      <c r="F805" s="831"/>
      <c r="G805" s="831"/>
      <c r="H805" s="827">
        <v>0</v>
      </c>
      <c r="I805" s="831">
        <v>2</v>
      </c>
      <c r="J805" s="831">
        <v>170.04</v>
      </c>
      <c r="K805" s="827">
        <v>1</v>
      </c>
      <c r="L805" s="831">
        <v>2</v>
      </c>
      <c r="M805" s="832">
        <v>170.04</v>
      </c>
    </row>
    <row r="806" spans="1:13" ht="14.45" customHeight="1" x14ac:dyDescent="0.2">
      <c r="A806" s="821" t="s">
        <v>3503</v>
      </c>
      <c r="B806" s="822" t="s">
        <v>2746</v>
      </c>
      <c r="C806" s="822" t="s">
        <v>2752</v>
      </c>
      <c r="D806" s="822" t="s">
        <v>757</v>
      </c>
      <c r="E806" s="822" t="s">
        <v>758</v>
      </c>
      <c r="F806" s="831"/>
      <c r="G806" s="831"/>
      <c r="H806" s="827">
        <v>0</v>
      </c>
      <c r="I806" s="831">
        <v>1</v>
      </c>
      <c r="J806" s="831">
        <v>38.04</v>
      </c>
      <c r="K806" s="827">
        <v>1</v>
      </c>
      <c r="L806" s="831">
        <v>1</v>
      </c>
      <c r="M806" s="832">
        <v>38.04</v>
      </c>
    </row>
    <row r="807" spans="1:13" ht="14.45" customHeight="1" x14ac:dyDescent="0.2">
      <c r="A807" s="821" t="s">
        <v>3503</v>
      </c>
      <c r="B807" s="822" t="s">
        <v>2758</v>
      </c>
      <c r="C807" s="822" t="s">
        <v>2760</v>
      </c>
      <c r="D807" s="822" t="s">
        <v>1847</v>
      </c>
      <c r="E807" s="822" t="s">
        <v>778</v>
      </c>
      <c r="F807" s="831"/>
      <c r="G807" s="831"/>
      <c r="H807" s="827">
        <v>0</v>
      </c>
      <c r="I807" s="831">
        <v>1</v>
      </c>
      <c r="J807" s="831">
        <v>35.11</v>
      </c>
      <c r="K807" s="827">
        <v>1</v>
      </c>
      <c r="L807" s="831">
        <v>1</v>
      </c>
      <c r="M807" s="832">
        <v>35.11</v>
      </c>
    </row>
    <row r="808" spans="1:13" ht="14.45" customHeight="1" x14ac:dyDescent="0.2">
      <c r="A808" s="821" t="s">
        <v>3503</v>
      </c>
      <c r="B808" s="822" t="s">
        <v>2763</v>
      </c>
      <c r="C808" s="822" t="s">
        <v>2767</v>
      </c>
      <c r="D808" s="822" t="s">
        <v>2765</v>
      </c>
      <c r="E808" s="822" t="s">
        <v>2768</v>
      </c>
      <c r="F808" s="831"/>
      <c r="G808" s="831"/>
      <c r="H808" s="827">
        <v>0</v>
      </c>
      <c r="I808" s="831">
        <v>1</v>
      </c>
      <c r="J808" s="831">
        <v>31.09</v>
      </c>
      <c r="K808" s="827">
        <v>1</v>
      </c>
      <c r="L808" s="831">
        <v>1</v>
      </c>
      <c r="M808" s="832">
        <v>31.09</v>
      </c>
    </row>
    <row r="809" spans="1:13" ht="14.45" customHeight="1" x14ac:dyDescent="0.2">
      <c r="A809" s="821" t="s">
        <v>3503</v>
      </c>
      <c r="B809" s="822" t="s">
        <v>2763</v>
      </c>
      <c r="C809" s="822" t="s">
        <v>2769</v>
      </c>
      <c r="D809" s="822" t="s">
        <v>2765</v>
      </c>
      <c r="E809" s="822" t="s">
        <v>2174</v>
      </c>
      <c r="F809" s="831"/>
      <c r="G809" s="831"/>
      <c r="H809" s="827">
        <v>0</v>
      </c>
      <c r="I809" s="831">
        <v>2</v>
      </c>
      <c r="J809" s="831">
        <v>124.36</v>
      </c>
      <c r="K809" s="827">
        <v>1</v>
      </c>
      <c r="L809" s="831">
        <v>2</v>
      </c>
      <c r="M809" s="832">
        <v>124.36</v>
      </c>
    </row>
    <row r="810" spans="1:13" ht="14.45" customHeight="1" x14ac:dyDescent="0.2">
      <c r="A810" s="821" t="s">
        <v>3503</v>
      </c>
      <c r="B810" s="822" t="s">
        <v>6167</v>
      </c>
      <c r="C810" s="822" t="s">
        <v>5893</v>
      </c>
      <c r="D810" s="822" t="s">
        <v>5894</v>
      </c>
      <c r="E810" s="822" t="s">
        <v>5895</v>
      </c>
      <c r="F810" s="831"/>
      <c r="G810" s="831"/>
      <c r="H810" s="827">
        <v>0</v>
      </c>
      <c r="I810" s="831">
        <v>1</v>
      </c>
      <c r="J810" s="831">
        <v>76.099999999999994</v>
      </c>
      <c r="K810" s="827">
        <v>1</v>
      </c>
      <c r="L810" s="831">
        <v>1</v>
      </c>
      <c r="M810" s="832">
        <v>76.099999999999994</v>
      </c>
    </row>
    <row r="811" spans="1:13" ht="14.45" customHeight="1" x14ac:dyDescent="0.2">
      <c r="A811" s="821" t="s">
        <v>3503</v>
      </c>
      <c r="B811" s="822" t="s">
        <v>2782</v>
      </c>
      <c r="C811" s="822" t="s">
        <v>2783</v>
      </c>
      <c r="D811" s="822" t="s">
        <v>2784</v>
      </c>
      <c r="E811" s="822" t="s">
        <v>2785</v>
      </c>
      <c r="F811" s="831"/>
      <c r="G811" s="831"/>
      <c r="H811" s="827">
        <v>0</v>
      </c>
      <c r="I811" s="831">
        <v>2</v>
      </c>
      <c r="J811" s="831">
        <v>234.92</v>
      </c>
      <c r="K811" s="827">
        <v>1</v>
      </c>
      <c r="L811" s="831">
        <v>2</v>
      </c>
      <c r="M811" s="832">
        <v>234.92</v>
      </c>
    </row>
    <row r="812" spans="1:13" ht="14.45" customHeight="1" x14ac:dyDescent="0.2">
      <c r="A812" s="821" t="s">
        <v>3503</v>
      </c>
      <c r="B812" s="822" t="s">
        <v>2815</v>
      </c>
      <c r="C812" s="822" t="s">
        <v>5576</v>
      </c>
      <c r="D812" s="822" t="s">
        <v>2817</v>
      </c>
      <c r="E812" s="822" t="s">
        <v>5577</v>
      </c>
      <c r="F812" s="831"/>
      <c r="G812" s="831"/>
      <c r="H812" s="827">
        <v>0</v>
      </c>
      <c r="I812" s="831">
        <v>1</v>
      </c>
      <c r="J812" s="831">
        <v>82.7</v>
      </c>
      <c r="K812" s="827">
        <v>1</v>
      </c>
      <c r="L812" s="831">
        <v>1</v>
      </c>
      <c r="M812" s="832">
        <v>82.7</v>
      </c>
    </row>
    <row r="813" spans="1:13" ht="14.45" customHeight="1" x14ac:dyDescent="0.2">
      <c r="A813" s="821" t="s">
        <v>3503</v>
      </c>
      <c r="B813" s="822" t="s">
        <v>2815</v>
      </c>
      <c r="C813" s="822" t="s">
        <v>2816</v>
      </c>
      <c r="D813" s="822" t="s">
        <v>2817</v>
      </c>
      <c r="E813" s="822" t="s">
        <v>2818</v>
      </c>
      <c r="F813" s="831"/>
      <c r="G813" s="831"/>
      <c r="H813" s="827">
        <v>0</v>
      </c>
      <c r="I813" s="831">
        <v>1</v>
      </c>
      <c r="J813" s="831">
        <v>27.56</v>
      </c>
      <c r="K813" s="827">
        <v>1</v>
      </c>
      <c r="L813" s="831">
        <v>1</v>
      </c>
      <c r="M813" s="832">
        <v>27.56</v>
      </c>
    </row>
    <row r="814" spans="1:13" ht="14.45" customHeight="1" x14ac:dyDescent="0.2">
      <c r="A814" s="821" t="s">
        <v>3503</v>
      </c>
      <c r="B814" s="822" t="s">
        <v>2840</v>
      </c>
      <c r="C814" s="822" t="s">
        <v>2844</v>
      </c>
      <c r="D814" s="822" t="s">
        <v>2842</v>
      </c>
      <c r="E814" s="822" t="s">
        <v>2845</v>
      </c>
      <c r="F814" s="831"/>
      <c r="G814" s="831"/>
      <c r="H814" s="827">
        <v>0</v>
      </c>
      <c r="I814" s="831">
        <v>5</v>
      </c>
      <c r="J814" s="831">
        <v>438.35</v>
      </c>
      <c r="K814" s="827">
        <v>1</v>
      </c>
      <c r="L814" s="831">
        <v>5</v>
      </c>
      <c r="M814" s="832">
        <v>438.35</v>
      </c>
    </row>
    <row r="815" spans="1:13" ht="14.45" customHeight="1" x14ac:dyDescent="0.2">
      <c r="A815" s="821" t="s">
        <v>3503</v>
      </c>
      <c r="B815" s="822" t="s">
        <v>2840</v>
      </c>
      <c r="C815" s="822" t="s">
        <v>4714</v>
      </c>
      <c r="D815" s="822" t="s">
        <v>4008</v>
      </c>
      <c r="E815" s="822" t="s">
        <v>4715</v>
      </c>
      <c r="F815" s="831">
        <v>2</v>
      </c>
      <c r="G815" s="831">
        <v>87.7</v>
      </c>
      <c r="H815" s="827">
        <v>1</v>
      </c>
      <c r="I815" s="831"/>
      <c r="J815" s="831"/>
      <c r="K815" s="827">
        <v>0</v>
      </c>
      <c r="L815" s="831">
        <v>2</v>
      </c>
      <c r="M815" s="832">
        <v>87.7</v>
      </c>
    </row>
    <row r="816" spans="1:13" ht="14.45" customHeight="1" x14ac:dyDescent="0.2">
      <c r="A816" s="821" t="s">
        <v>3503</v>
      </c>
      <c r="B816" s="822" t="s">
        <v>2840</v>
      </c>
      <c r="C816" s="822" t="s">
        <v>4713</v>
      </c>
      <c r="D816" s="822" t="s">
        <v>4008</v>
      </c>
      <c r="E816" s="822" t="s">
        <v>3532</v>
      </c>
      <c r="F816" s="831"/>
      <c r="G816" s="831"/>
      <c r="H816" s="827">
        <v>0</v>
      </c>
      <c r="I816" s="831">
        <v>1</v>
      </c>
      <c r="J816" s="831">
        <v>87.67</v>
      </c>
      <c r="K816" s="827">
        <v>1</v>
      </c>
      <c r="L816" s="831">
        <v>1</v>
      </c>
      <c r="M816" s="832">
        <v>87.67</v>
      </c>
    </row>
    <row r="817" spans="1:13" ht="14.45" customHeight="1" x14ac:dyDescent="0.2">
      <c r="A817" s="821" t="s">
        <v>3503</v>
      </c>
      <c r="B817" s="822" t="s">
        <v>2846</v>
      </c>
      <c r="C817" s="822" t="s">
        <v>2852</v>
      </c>
      <c r="D817" s="822" t="s">
        <v>2848</v>
      </c>
      <c r="E817" s="822" t="s">
        <v>2853</v>
      </c>
      <c r="F817" s="831"/>
      <c r="G817" s="831"/>
      <c r="H817" s="827">
        <v>0</v>
      </c>
      <c r="I817" s="831">
        <v>1</v>
      </c>
      <c r="J817" s="831">
        <v>84.18</v>
      </c>
      <c r="K817" s="827">
        <v>1</v>
      </c>
      <c r="L817" s="831">
        <v>1</v>
      </c>
      <c r="M817" s="832">
        <v>84.18</v>
      </c>
    </row>
    <row r="818" spans="1:13" ht="14.45" customHeight="1" x14ac:dyDescent="0.2">
      <c r="A818" s="821" t="s">
        <v>3503</v>
      </c>
      <c r="B818" s="822" t="s">
        <v>2846</v>
      </c>
      <c r="C818" s="822" t="s">
        <v>3245</v>
      </c>
      <c r="D818" s="822" t="s">
        <v>1925</v>
      </c>
      <c r="E818" s="822" t="s">
        <v>1926</v>
      </c>
      <c r="F818" s="831"/>
      <c r="G818" s="831"/>
      <c r="H818" s="827">
        <v>0</v>
      </c>
      <c r="I818" s="831">
        <v>1</v>
      </c>
      <c r="J818" s="831">
        <v>84.18</v>
      </c>
      <c r="K818" s="827">
        <v>1</v>
      </c>
      <c r="L818" s="831">
        <v>1</v>
      </c>
      <c r="M818" s="832">
        <v>84.18</v>
      </c>
    </row>
    <row r="819" spans="1:13" ht="14.45" customHeight="1" x14ac:dyDescent="0.2">
      <c r="A819" s="821" t="s">
        <v>3503</v>
      </c>
      <c r="B819" s="822" t="s">
        <v>2846</v>
      </c>
      <c r="C819" s="822" t="s">
        <v>2854</v>
      </c>
      <c r="D819" s="822" t="s">
        <v>1925</v>
      </c>
      <c r="E819" s="822" t="s">
        <v>2855</v>
      </c>
      <c r="F819" s="831"/>
      <c r="G819" s="831"/>
      <c r="H819" s="827">
        <v>0</v>
      </c>
      <c r="I819" s="831">
        <v>5</v>
      </c>
      <c r="J819" s="831">
        <v>245.4</v>
      </c>
      <c r="K819" s="827">
        <v>1</v>
      </c>
      <c r="L819" s="831">
        <v>5</v>
      </c>
      <c r="M819" s="832">
        <v>245.4</v>
      </c>
    </row>
    <row r="820" spans="1:13" ht="14.45" customHeight="1" x14ac:dyDescent="0.2">
      <c r="A820" s="821" t="s">
        <v>3503</v>
      </c>
      <c r="B820" s="822" t="s">
        <v>2866</v>
      </c>
      <c r="C820" s="822" t="s">
        <v>2870</v>
      </c>
      <c r="D820" s="822" t="s">
        <v>1722</v>
      </c>
      <c r="E820" s="822" t="s">
        <v>2871</v>
      </c>
      <c r="F820" s="831"/>
      <c r="G820" s="831"/>
      <c r="H820" s="827">
        <v>0</v>
      </c>
      <c r="I820" s="831">
        <v>8</v>
      </c>
      <c r="J820" s="831">
        <v>1234.8800000000001</v>
      </c>
      <c r="K820" s="827">
        <v>1</v>
      </c>
      <c r="L820" s="831">
        <v>8</v>
      </c>
      <c r="M820" s="832">
        <v>1234.8800000000001</v>
      </c>
    </row>
    <row r="821" spans="1:13" ht="14.45" customHeight="1" x14ac:dyDescent="0.2">
      <c r="A821" s="821" t="s">
        <v>3503</v>
      </c>
      <c r="B821" s="822" t="s">
        <v>2913</v>
      </c>
      <c r="C821" s="822" t="s">
        <v>2919</v>
      </c>
      <c r="D821" s="822" t="s">
        <v>2920</v>
      </c>
      <c r="E821" s="822" t="s">
        <v>2921</v>
      </c>
      <c r="F821" s="831"/>
      <c r="G821" s="831"/>
      <c r="H821" s="827"/>
      <c r="I821" s="831">
        <v>1</v>
      </c>
      <c r="J821" s="831">
        <v>0</v>
      </c>
      <c r="K821" s="827"/>
      <c r="L821" s="831">
        <v>1</v>
      </c>
      <c r="M821" s="832">
        <v>0</v>
      </c>
    </row>
    <row r="822" spans="1:13" ht="14.45" customHeight="1" x14ac:dyDescent="0.2">
      <c r="A822" s="821" t="s">
        <v>3503</v>
      </c>
      <c r="B822" s="822" t="s">
        <v>2949</v>
      </c>
      <c r="C822" s="822" t="s">
        <v>3263</v>
      </c>
      <c r="D822" s="822" t="s">
        <v>1143</v>
      </c>
      <c r="E822" s="822" t="s">
        <v>3264</v>
      </c>
      <c r="F822" s="831"/>
      <c r="G822" s="831"/>
      <c r="H822" s="827">
        <v>0</v>
      </c>
      <c r="I822" s="831">
        <v>3</v>
      </c>
      <c r="J822" s="831">
        <v>2320.3500000000004</v>
      </c>
      <c r="K822" s="827">
        <v>1</v>
      </c>
      <c r="L822" s="831">
        <v>3</v>
      </c>
      <c r="M822" s="832">
        <v>2320.3500000000004</v>
      </c>
    </row>
    <row r="823" spans="1:13" ht="14.45" customHeight="1" x14ac:dyDescent="0.2">
      <c r="A823" s="821" t="s">
        <v>3503</v>
      </c>
      <c r="B823" s="822" t="s">
        <v>6148</v>
      </c>
      <c r="C823" s="822" t="s">
        <v>3858</v>
      </c>
      <c r="D823" s="822" t="s">
        <v>3859</v>
      </c>
      <c r="E823" s="822" t="s">
        <v>3860</v>
      </c>
      <c r="F823" s="831"/>
      <c r="G823" s="831"/>
      <c r="H823" s="827">
        <v>0</v>
      </c>
      <c r="I823" s="831">
        <v>3</v>
      </c>
      <c r="J823" s="831">
        <v>4953.4800000000005</v>
      </c>
      <c r="K823" s="827">
        <v>1</v>
      </c>
      <c r="L823" s="831">
        <v>3</v>
      </c>
      <c r="M823" s="832">
        <v>4953.4800000000005</v>
      </c>
    </row>
    <row r="824" spans="1:13" ht="14.45" customHeight="1" x14ac:dyDescent="0.2">
      <c r="A824" s="821" t="s">
        <v>3503</v>
      </c>
      <c r="B824" s="822" t="s">
        <v>6149</v>
      </c>
      <c r="C824" s="822" t="s">
        <v>4061</v>
      </c>
      <c r="D824" s="822" t="s">
        <v>4062</v>
      </c>
      <c r="E824" s="822" t="s">
        <v>768</v>
      </c>
      <c r="F824" s="831"/>
      <c r="G824" s="831"/>
      <c r="H824" s="827">
        <v>0</v>
      </c>
      <c r="I824" s="831">
        <v>10</v>
      </c>
      <c r="J824" s="831">
        <v>5023.1000000000004</v>
      </c>
      <c r="K824" s="827">
        <v>1</v>
      </c>
      <c r="L824" s="831">
        <v>10</v>
      </c>
      <c r="M824" s="832">
        <v>5023.1000000000004</v>
      </c>
    </row>
    <row r="825" spans="1:13" ht="14.45" customHeight="1" x14ac:dyDescent="0.2">
      <c r="A825" s="821" t="s">
        <v>3503</v>
      </c>
      <c r="B825" s="822" t="s">
        <v>6150</v>
      </c>
      <c r="C825" s="822" t="s">
        <v>3920</v>
      </c>
      <c r="D825" s="822" t="s">
        <v>3921</v>
      </c>
      <c r="E825" s="822" t="s">
        <v>776</v>
      </c>
      <c r="F825" s="831"/>
      <c r="G825" s="831"/>
      <c r="H825" s="827">
        <v>0</v>
      </c>
      <c r="I825" s="831">
        <v>64</v>
      </c>
      <c r="J825" s="831">
        <v>14032</v>
      </c>
      <c r="K825" s="827">
        <v>1</v>
      </c>
      <c r="L825" s="831">
        <v>64</v>
      </c>
      <c r="M825" s="832">
        <v>14032</v>
      </c>
    </row>
    <row r="826" spans="1:13" ht="14.45" customHeight="1" x14ac:dyDescent="0.2">
      <c r="A826" s="821" t="s">
        <v>3503</v>
      </c>
      <c r="B826" s="822" t="s">
        <v>2997</v>
      </c>
      <c r="C826" s="822" t="s">
        <v>2999</v>
      </c>
      <c r="D826" s="822" t="s">
        <v>701</v>
      </c>
      <c r="E826" s="822" t="s">
        <v>702</v>
      </c>
      <c r="F826" s="831"/>
      <c r="G826" s="831"/>
      <c r="H826" s="827">
        <v>0</v>
      </c>
      <c r="I826" s="831">
        <v>10</v>
      </c>
      <c r="J826" s="831">
        <v>725.49999999999989</v>
      </c>
      <c r="K826" s="827">
        <v>1</v>
      </c>
      <c r="L826" s="831">
        <v>10</v>
      </c>
      <c r="M826" s="832">
        <v>725.49999999999989</v>
      </c>
    </row>
    <row r="827" spans="1:13" ht="14.45" customHeight="1" x14ac:dyDescent="0.2">
      <c r="A827" s="821" t="s">
        <v>3503</v>
      </c>
      <c r="B827" s="822" t="s">
        <v>2997</v>
      </c>
      <c r="C827" s="822" t="s">
        <v>2998</v>
      </c>
      <c r="D827" s="822" t="s">
        <v>701</v>
      </c>
      <c r="E827" s="822" t="s">
        <v>703</v>
      </c>
      <c r="F827" s="831"/>
      <c r="G827" s="831"/>
      <c r="H827" s="827">
        <v>0</v>
      </c>
      <c r="I827" s="831">
        <v>2</v>
      </c>
      <c r="J827" s="831">
        <v>43.52</v>
      </c>
      <c r="K827" s="827">
        <v>1</v>
      </c>
      <c r="L827" s="831">
        <v>2</v>
      </c>
      <c r="M827" s="832">
        <v>43.52</v>
      </c>
    </row>
    <row r="828" spans="1:13" ht="14.45" customHeight="1" x14ac:dyDescent="0.2">
      <c r="A828" s="821" t="s">
        <v>3503</v>
      </c>
      <c r="B828" s="822" t="s">
        <v>3013</v>
      </c>
      <c r="C828" s="822" t="s">
        <v>3014</v>
      </c>
      <c r="D828" s="822" t="s">
        <v>3015</v>
      </c>
      <c r="E828" s="822" t="s">
        <v>3016</v>
      </c>
      <c r="F828" s="831"/>
      <c r="G828" s="831"/>
      <c r="H828" s="827">
        <v>0</v>
      </c>
      <c r="I828" s="831">
        <v>1</v>
      </c>
      <c r="J828" s="831">
        <v>5322.08</v>
      </c>
      <c r="K828" s="827">
        <v>1</v>
      </c>
      <c r="L828" s="831">
        <v>1</v>
      </c>
      <c r="M828" s="832">
        <v>5322.08</v>
      </c>
    </row>
    <row r="829" spans="1:13" ht="14.45" customHeight="1" x14ac:dyDescent="0.2">
      <c r="A829" s="821" t="s">
        <v>3503</v>
      </c>
      <c r="B829" s="822" t="s">
        <v>3013</v>
      </c>
      <c r="C829" s="822" t="s">
        <v>3020</v>
      </c>
      <c r="D829" s="822" t="s">
        <v>3018</v>
      </c>
      <c r="E829" s="822" t="s">
        <v>3021</v>
      </c>
      <c r="F829" s="831"/>
      <c r="G829" s="831"/>
      <c r="H829" s="827">
        <v>0</v>
      </c>
      <c r="I829" s="831">
        <v>1</v>
      </c>
      <c r="J829" s="831">
        <v>975.59</v>
      </c>
      <c r="K829" s="827">
        <v>1</v>
      </c>
      <c r="L829" s="831">
        <v>1</v>
      </c>
      <c r="M829" s="832">
        <v>975.59</v>
      </c>
    </row>
    <row r="830" spans="1:13" ht="14.45" customHeight="1" x14ac:dyDescent="0.2">
      <c r="A830" s="821" t="s">
        <v>3503</v>
      </c>
      <c r="B830" s="822" t="s">
        <v>3013</v>
      </c>
      <c r="C830" s="822" t="s">
        <v>4332</v>
      </c>
      <c r="D830" s="822" t="s">
        <v>3787</v>
      </c>
      <c r="E830" s="822" t="s">
        <v>3543</v>
      </c>
      <c r="F830" s="831"/>
      <c r="G830" s="831"/>
      <c r="H830" s="827">
        <v>0</v>
      </c>
      <c r="I830" s="831">
        <v>3</v>
      </c>
      <c r="J830" s="831">
        <v>975.59999999999991</v>
      </c>
      <c r="K830" s="827">
        <v>1</v>
      </c>
      <c r="L830" s="831">
        <v>3</v>
      </c>
      <c r="M830" s="832">
        <v>975.59999999999991</v>
      </c>
    </row>
    <row r="831" spans="1:13" ht="14.45" customHeight="1" x14ac:dyDescent="0.2">
      <c r="A831" s="821" t="s">
        <v>3503</v>
      </c>
      <c r="B831" s="822" t="s">
        <v>3026</v>
      </c>
      <c r="C831" s="822" t="s">
        <v>5269</v>
      </c>
      <c r="D831" s="822" t="s">
        <v>3028</v>
      </c>
      <c r="E831" s="822" t="s">
        <v>5270</v>
      </c>
      <c r="F831" s="831"/>
      <c r="G831" s="831"/>
      <c r="H831" s="827">
        <v>0</v>
      </c>
      <c r="I831" s="831">
        <v>3</v>
      </c>
      <c r="J831" s="831">
        <v>3035.19</v>
      </c>
      <c r="K831" s="827">
        <v>1</v>
      </c>
      <c r="L831" s="831">
        <v>3</v>
      </c>
      <c r="M831" s="832">
        <v>3035.19</v>
      </c>
    </row>
    <row r="832" spans="1:13" ht="14.45" customHeight="1" x14ac:dyDescent="0.2">
      <c r="A832" s="821" t="s">
        <v>3503</v>
      </c>
      <c r="B832" s="822" t="s">
        <v>3030</v>
      </c>
      <c r="C832" s="822" t="s">
        <v>3032</v>
      </c>
      <c r="D832" s="822" t="s">
        <v>1338</v>
      </c>
      <c r="E832" s="822" t="s">
        <v>1340</v>
      </c>
      <c r="F832" s="831"/>
      <c r="G832" s="831"/>
      <c r="H832" s="827"/>
      <c r="I832" s="831">
        <v>21</v>
      </c>
      <c r="J832" s="831">
        <v>0</v>
      </c>
      <c r="K832" s="827"/>
      <c r="L832" s="831">
        <v>21</v>
      </c>
      <c r="M832" s="832">
        <v>0</v>
      </c>
    </row>
    <row r="833" spans="1:13" ht="14.45" customHeight="1" x14ac:dyDescent="0.2">
      <c r="A833" s="821" t="s">
        <v>3503</v>
      </c>
      <c r="B833" s="822" t="s">
        <v>3030</v>
      </c>
      <c r="C833" s="822" t="s">
        <v>3035</v>
      </c>
      <c r="D833" s="822" t="s">
        <v>1338</v>
      </c>
      <c r="E833" s="822" t="s">
        <v>2051</v>
      </c>
      <c r="F833" s="831"/>
      <c r="G833" s="831"/>
      <c r="H833" s="827">
        <v>0</v>
      </c>
      <c r="I833" s="831">
        <v>1</v>
      </c>
      <c r="J833" s="831">
        <v>61.49</v>
      </c>
      <c r="K833" s="827">
        <v>1</v>
      </c>
      <c r="L833" s="831">
        <v>1</v>
      </c>
      <c r="M833" s="832">
        <v>61.49</v>
      </c>
    </row>
    <row r="834" spans="1:13" ht="14.45" customHeight="1" x14ac:dyDescent="0.2">
      <c r="A834" s="821" t="s">
        <v>3503</v>
      </c>
      <c r="B834" s="822" t="s">
        <v>3052</v>
      </c>
      <c r="C834" s="822" t="s">
        <v>3053</v>
      </c>
      <c r="D834" s="822" t="s">
        <v>3054</v>
      </c>
      <c r="E834" s="822" t="s">
        <v>3055</v>
      </c>
      <c r="F834" s="831"/>
      <c r="G834" s="831"/>
      <c r="H834" s="827">
        <v>0</v>
      </c>
      <c r="I834" s="831">
        <v>1</v>
      </c>
      <c r="J834" s="831">
        <v>113.16</v>
      </c>
      <c r="K834" s="827">
        <v>1</v>
      </c>
      <c r="L834" s="831">
        <v>1</v>
      </c>
      <c r="M834" s="832">
        <v>113.16</v>
      </c>
    </row>
    <row r="835" spans="1:13" ht="14.45" customHeight="1" x14ac:dyDescent="0.2">
      <c r="A835" s="821" t="s">
        <v>3503</v>
      </c>
      <c r="B835" s="822" t="s">
        <v>3052</v>
      </c>
      <c r="C835" s="822" t="s">
        <v>3056</v>
      </c>
      <c r="D835" s="822" t="s">
        <v>3054</v>
      </c>
      <c r="E835" s="822" t="s">
        <v>3057</v>
      </c>
      <c r="F835" s="831"/>
      <c r="G835" s="831"/>
      <c r="H835" s="827">
        <v>0</v>
      </c>
      <c r="I835" s="831">
        <v>3</v>
      </c>
      <c r="J835" s="831">
        <v>509.18999999999994</v>
      </c>
      <c r="K835" s="827">
        <v>1</v>
      </c>
      <c r="L835" s="831">
        <v>3</v>
      </c>
      <c r="M835" s="832">
        <v>509.18999999999994</v>
      </c>
    </row>
    <row r="836" spans="1:13" ht="14.45" customHeight="1" x14ac:dyDescent="0.2">
      <c r="A836" s="821" t="s">
        <v>3503</v>
      </c>
      <c r="B836" s="822" t="s">
        <v>3052</v>
      </c>
      <c r="C836" s="822" t="s">
        <v>3058</v>
      </c>
      <c r="D836" s="822" t="s">
        <v>3054</v>
      </c>
      <c r="E836" s="822" t="s">
        <v>1952</v>
      </c>
      <c r="F836" s="831"/>
      <c r="G836" s="831"/>
      <c r="H836" s="827">
        <v>0</v>
      </c>
      <c r="I836" s="831">
        <v>12</v>
      </c>
      <c r="J836" s="831">
        <v>4073.6400000000003</v>
      </c>
      <c r="K836" s="827">
        <v>1</v>
      </c>
      <c r="L836" s="831">
        <v>12</v>
      </c>
      <c r="M836" s="832">
        <v>4073.6400000000003</v>
      </c>
    </row>
    <row r="837" spans="1:13" ht="14.45" customHeight="1" x14ac:dyDescent="0.2">
      <c r="A837" s="821" t="s">
        <v>3503</v>
      </c>
      <c r="B837" s="822" t="s">
        <v>3065</v>
      </c>
      <c r="C837" s="822" t="s">
        <v>3300</v>
      </c>
      <c r="D837" s="822" t="s">
        <v>1416</v>
      </c>
      <c r="E837" s="822" t="s">
        <v>2121</v>
      </c>
      <c r="F837" s="831">
        <v>1</v>
      </c>
      <c r="G837" s="831">
        <v>1286.6199999999999</v>
      </c>
      <c r="H837" s="827">
        <v>1</v>
      </c>
      <c r="I837" s="831"/>
      <c r="J837" s="831"/>
      <c r="K837" s="827">
        <v>0</v>
      </c>
      <c r="L837" s="831">
        <v>1</v>
      </c>
      <c r="M837" s="832">
        <v>1286.6199999999999</v>
      </c>
    </row>
    <row r="838" spans="1:13" ht="14.45" customHeight="1" x14ac:dyDescent="0.2">
      <c r="A838" s="821" t="s">
        <v>3503</v>
      </c>
      <c r="B838" s="822" t="s">
        <v>3065</v>
      </c>
      <c r="C838" s="822" t="s">
        <v>3067</v>
      </c>
      <c r="D838" s="822" t="s">
        <v>1416</v>
      </c>
      <c r="E838" s="822" t="s">
        <v>1417</v>
      </c>
      <c r="F838" s="831">
        <v>1</v>
      </c>
      <c r="G838" s="831">
        <v>2573.2199999999998</v>
      </c>
      <c r="H838" s="827">
        <v>1</v>
      </c>
      <c r="I838" s="831"/>
      <c r="J838" s="831"/>
      <c r="K838" s="827">
        <v>0</v>
      </c>
      <c r="L838" s="831">
        <v>1</v>
      </c>
      <c r="M838" s="832">
        <v>2573.2199999999998</v>
      </c>
    </row>
    <row r="839" spans="1:13" ht="14.45" customHeight="1" x14ac:dyDescent="0.2">
      <c r="A839" s="821" t="s">
        <v>3503</v>
      </c>
      <c r="B839" s="822" t="s">
        <v>3065</v>
      </c>
      <c r="C839" s="822" t="s">
        <v>4457</v>
      </c>
      <c r="D839" s="822" t="s">
        <v>1416</v>
      </c>
      <c r="E839" s="822" t="s">
        <v>4458</v>
      </c>
      <c r="F839" s="831"/>
      <c r="G839" s="831"/>
      <c r="H839" s="827">
        <v>0</v>
      </c>
      <c r="I839" s="831">
        <v>1</v>
      </c>
      <c r="J839" s="831">
        <v>1531.68</v>
      </c>
      <c r="K839" s="827">
        <v>1</v>
      </c>
      <c r="L839" s="831">
        <v>1</v>
      </c>
      <c r="M839" s="832">
        <v>1531.68</v>
      </c>
    </row>
    <row r="840" spans="1:13" ht="14.45" customHeight="1" x14ac:dyDescent="0.2">
      <c r="A840" s="821" t="s">
        <v>3503</v>
      </c>
      <c r="B840" s="822" t="s">
        <v>3077</v>
      </c>
      <c r="C840" s="822" t="s">
        <v>3078</v>
      </c>
      <c r="D840" s="822" t="s">
        <v>3079</v>
      </c>
      <c r="E840" s="822" t="s">
        <v>3080</v>
      </c>
      <c r="F840" s="831"/>
      <c r="G840" s="831"/>
      <c r="H840" s="827">
        <v>0</v>
      </c>
      <c r="I840" s="831">
        <v>1</v>
      </c>
      <c r="J840" s="831">
        <v>23.4</v>
      </c>
      <c r="K840" s="827">
        <v>1</v>
      </c>
      <c r="L840" s="831">
        <v>1</v>
      </c>
      <c r="M840" s="832">
        <v>23.4</v>
      </c>
    </row>
    <row r="841" spans="1:13" ht="14.45" customHeight="1" x14ac:dyDescent="0.2">
      <c r="A841" s="821" t="s">
        <v>3503</v>
      </c>
      <c r="B841" s="822" t="s">
        <v>3077</v>
      </c>
      <c r="C841" s="822" t="s">
        <v>3083</v>
      </c>
      <c r="D841" s="822" t="s">
        <v>3079</v>
      </c>
      <c r="E841" s="822" t="s">
        <v>3084</v>
      </c>
      <c r="F841" s="831"/>
      <c r="G841" s="831"/>
      <c r="H841" s="827">
        <v>0</v>
      </c>
      <c r="I841" s="831">
        <v>1</v>
      </c>
      <c r="J841" s="831">
        <v>11.71</v>
      </c>
      <c r="K841" s="827">
        <v>1</v>
      </c>
      <c r="L841" s="831">
        <v>1</v>
      </c>
      <c r="M841" s="832">
        <v>11.71</v>
      </c>
    </row>
    <row r="842" spans="1:13" ht="14.45" customHeight="1" x14ac:dyDescent="0.2">
      <c r="A842" s="821" t="s">
        <v>3503</v>
      </c>
      <c r="B842" s="822" t="s">
        <v>3085</v>
      </c>
      <c r="C842" s="822" t="s">
        <v>3315</v>
      </c>
      <c r="D842" s="822" t="s">
        <v>1635</v>
      </c>
      <c r="E842" s="822" t="s">
        <v>3316</v>
      </c>
      <c r="F842" s="831"/>
      <c r="G842" s="831"/>
      <c r="H842" s="827"/>
      <c r="I842" s="831">
        <v>1</v>
      </c>
      <c r="J842" s="831">
        <v>0</v>
      </c>
      <c r="K842" s="827"/>
      <c r="L842" s="831">
        <v>1</v>
      </c>
      <c r="M842" s="832">
        <v>0</v>
      </c>
    </row>
    <row r="843" spans="1:13" ht="14.45" customHeight="1" x14ac:dyDescent="0.2">
      <c r="A843" s="821" t="s">
        <v>3503</v>
      </c>
      <c r="B843" s="822" t="s">
        <v>3085</v>
      </c>
      <c r="C843" s="822" t="s">
        <v>3086</v>
      </c>
      <c r="D843" s="822" t="s">
        <v>1635</v>
      </c>
      <c r="E843" s="822" t="s">
        <v>3087</v>
      </c>
      <c r="F843" s="831"/>
      <c r="G843" s="831"/>
      <c r="H843" s="827"/>
      <c r="I843" s="831">
        <v>1</v>
      </c>
      <c r="J843" s="831">
        <v>0</v>
      </c>
      <c r="K843" s="827"/>
      <c r="L843" s="831">
        <v>1</v>
      </c>
      <c r="M843" s="832">
        <v>0</v>
      </c>
    </row>
    <row r="844" spans="1:13" ht="14.45" customHeight="1" x14ac:dyDescent="0.2">
      <c r="A844" s="821" t="s">
        <v>3503</v>
      </c>
      <c r="B844" s="822" t="s">
        <v>3088</v>
      </c>
      <c r="C844" s="822" t="s">
        <v>3089</v>
      </c>
      <c r="D844" s="822" t="s">
        <v>1870</v>
      </c>
      <c r="E844" s="822" t="s">
        <v>824</v>
      </c>
      <c r="F844" s="831"/>
      <c r="G844" s="831"/>
      <c r="H844" s="827">
        <v>0</v>
      </c>
      <c r="I844" s="831">
        <v>2</v>
      </c>
      <c r="J844" s="831">
        <v>131.97999999999999</v>
      </c>
      <c r="K844" s="827">
        <v>1</v>
      </c>
      <c r="L844" s="831">
        <v>2</v>
      </c>
      <c r="M844" s="832">
        <v>131.97999999999999</v>
      </c>
    </row>
    <row r="845" spans="1:13" ht="14.45" customHeight="1" x14ac:dyDescent="0.2">
      <c r="A845" s="821" t="s">
        <v>3503</v>
      </c>
      <c r="B845" s="822" t="s">
        <v>3088</v>
      </c>
      <c r="C845" s="822" t="s">
        <v>3317</v>
      </c>
      <c r="D845" s="822" t="s">
        <v>1870</v>
      </c>
      <c r="E845" s="822" t="s">
        <v>1871</v>
      </c>
      <c r="F845" s="831"/>
      <c r="G845" s="831"/>
      <c r="H845" s="827">
        <v>0</v>
      </c>
      <c r="I845" s="831">
        <v>2</v>
      </c>
      <c r="J845" s="831">
        <v>528</v>
      </c>
      <c r="K845" s="827">
        <v>1</v>
      </c>
      <c r="L845" s="831">
        <v>2</v>
      </c>
      <c r="M845" s="832">
        <v>528</v>
      </c>
    </row>
    <row r="846" spans="1:13" ht="14.45" customHeight="1" x14ac:dyDescent="0.2">
      <c r="A846" s="821" t="s">
        <v>3503</v>
      </c>
      <c r="B846" s="822" t="s">
        <v>3088</v>
      </c>
      <c r="C846" s="822" t="s">
        <v>3733</v>
      </c>
      <c r="D846" s="822" t="s">
        <v>1870</v>
      </c>
      <c r="E846" s="822" t="s">
        <v>3341</v>
      </c>
      <c r="F846" s="831"/>
      <c r="G846" s="831"/>
      <c r="H846" s="827">
        <v>0</v>
      </c>
      <c r="I846" s="831">
        <v>1</v>
      </c>
      <c r="J846" s="831">
        <v>131.97999999999999</v>
      </c>
      <c r="K846" s="827">
        <v>1</v>
      </c>
      <c r="L846" s="831">
        <v>1</v>
      </c>
      <c r="M846" s="832">
        <v>131.97999999999999</v>
      </c>
    </row>
    <row r="847" spans="1:13" ht="14.45" customHeight="1" x14ac:dyDescent="0.2">
      <c r="A847" s="821" t="s">
        <v>3503</v>
      </c>
      <c r="B847" s="822" t="s">
        <v>3126</v>
      </c>
      <c r="C847" s="822" t="s">
        <v>5330</v>
      </c>
      <c r="D847" s="822" t="s">
        <v>1599</v>
      </c>
      <c r="E847" s="822" t="s">
        <v>1600</v>
      </c>
      <c r="F847" s="831"/>
      <c r="G847" s="831"/>
      <c r="H847" s="827">
        <v>0</v>
      </c>
      <c r="I847" s="831">
        <v>1</v>
      </c>
      <c r="J847" s="831">
        <v>63.75</v>
      </c>
      <c r="K847" s="827">
        <v>1</v>
      </c>
      <c r="L847" s="831">
        <v>1</v>
      </c>
      <c r="M847" s="832">
        <v>63.75</v>
      </c>
    </row>
    <row r="848" spans="1:13" ht="14.45" customHeight="1" x14ac:dyDescent="0.2">
      <c r="A848" s="821" t="s">
        <v>3503</v>
      </c>
      <c r="B848" s="822" t="s">
        <v>3140</v>
      </c>
      <c r="C848" s="822" t="s">
        <v>3340</v>
      </c>
      <c r="D848" s="822" t="s">
        <v>1629</v>
      </c>
      <c r="E848" s="822" t="s">
        <v>3341</v>
      </c>
      <c r="F848" s="831"/>
      <c r="G848" s="831"/>
      <c r="H848" s="827">
        <v>0</v>
      </c>
      <c r="I848" s="831">
        <v>1</v>
      </c>
      <c r="J848" s="831">
        <v>117.55</v>
      </c>
      <c r="K848" s="827">
        <v>1</v>
      </c>
      <c r="L848" s="831">
        <v>1</v>
      </c>
      <c r="M848" s="832">
        <v>117.55</v>
      </c>
    </row>
    <row r="849" spans="1:13" ht="14.45" customHeight="1" x14ac:dyDescent="0.2">
      <c r="A849" s="821" t="s">
        <v>3503</v>
      </c>
      <c r="B849" s="822" t="s">
        <v>3144</v>
      </c>
      <c r="C849" s="822" t="s">
        <v>5275</v>
      </c>
      <c r="D849" s="822" t="s">
        <v>3146</v>
      </c>
      <c r="E849" s="822" t="s">
        <v>4828</v>
      </c>
      <c r="F849" s="831"/>
      <c r="G849" s="831"/>
      <c r="H849" s="827">
        <v>0</v>
      </c>
      <c r="I849" s="831">
        <v>1</v>
      </c>
      <c r="J849" s="831">
        <v>176.32</v>
      </c>
      <c r="K849" s="827">
        <v>1</v>
      </c>
      <c r="L849" s="831">
        <v>1</v>
      </c>
      <c r="M849" s="832">
        <v>176.32</v>
      </c>
    </row>
    <row r="850" spans="1:13" ht="14.45" customHeight="1" x14ac:dyDescent="0.2">
      <c r="A850" s="821" t="s">
        <v>3503</v>
      </c>
      <c r="B850" s="822" t="s">
        <v>3148</v>
      </c>
      <c r="C850" s="822" t="s">
        <v>3159</v>
      </c>
      <c r="D850" s="822" t="s">
        <v>1679</v>
      </c>
      <c r="E850" s="822" t="s">
        <v>1680</v>
      </c>
      <c r="F850" s="831"/>
      <c r="G850" s="831"/>
      <c r="H850" s="827">
        <v>0</v>
      </c>
      <c r="I850" s="831">
        <v>8</v>
      </c>
      <c r="J850" s="831">
        <v>1437.2</v>
      </c>
      <c r="K850" s="827">
        <v>1</v>
      </c>
      <c r="L850" s="831">
        <v>8</v>
      </c>
      <c r="M850" s="832">
        <v>1437.2</v>
      </c>
    </row>
    <row r="851" spans="1:13" ht="14.45" customHeight="1" x14ac:dyDescent="0.2">
      <c r="A851" s="821" t="s">
        <v>3503</v>
      </c>
      <c r="B851" s="822" t="s">
        <v>3148</v>
      </c>
      <c r="C851" s="822" t="s">
        <v>3158</v>
      </c>
      <c r="D851" s="822" t="s">
        <v>1683</v>
      </c>
      <c r="E851" s="822" t="s">
        <v>1680</v>
      </c>
      <c r="F851" s="831"/>
      <c r="G851" s="831"/>
      <c r="H851" s="827">
        <v>0</v>
      </c>
      <c r="I851" s="831">
        <v>4</v>
      </c>
      <c r="J851" s="831">
        <v>718.6</v>
      </c>
      <c r="K851" s="827">
        <v>1</v>
      </c>
      <c r="L851" s="831">
        <v>4</v>
      </c>
      <c r="M851" s="832">
        <v>718.6</v>
      </c>
    </row>
    <row r="852" spans="1:13" ht="14.45" customHeight="1" x14ac:dyDescent="0.2">
      <c r="A852" s="821" t="s">
        <v>3503</v>
      </c>
      <c r="B852" s="822" t="s">
        <v>3148</v>
      </c>
      <c r="C852" s="822" t="s">
        <v>3352</v>
      </c>
      <c r="D852" s="822" t="s">
        <v>3353</v>
      </c>
      <c r="E852" s="822" t="s">
        <v>2231</v>
      </c>
      <c r="F852" s="831"/>
      <c r="G852" s="831"/>
      <c r="H852" s="827">
        <v>0</v>
      </c>
      <c r="I852" s="831">
        <v>39</v>
      </c>
      <c r="J852" s="831">
        <v>9124.44</v>
      </c>
      <c r="K852" s="827">
        <v>1</v>
      </c>
      <c r="L852" s="831">
        <v>39</v>
      </c>
      <c r="M852" s="832">
        <v>9124.44</v>
      </c>
    </row>
    <row r="853" spans="1:13" ht="14.45" customHeight="1" x14ac:dyDescent="0.2">
      <c r="A853" s="821" t="s">
        <v>3503</v>
      </c>
      <c r="B853" s="822" t="s">
        <v>2656</v>
      </c>
      <c r="C853" s="822" t="s">
        <v>4149</v>
      </c>
      <c r="D853" s="822" t="s">
        <v>1167</v>
      </c>
      <c r="E853" s="822" t="s">
        <v>4150</v>
      </c>
      <c r="F853" s="831"/>
      <c r="G853" s="831"/>
      <c r="H853" s="827">
        <v>0</v>
      </c>
      <c r="I853" s="831">
        <v>1</v>
      </c>
      <c r="J853" s="831">
        <v>165.63</v>
      </c>
      <c r="K853" s="827">
        <v>1</v>
      </c>
      <c r="L853" s="831">
        <v>1</v>
      </c>
      <c r="M853" s="832">
        <v>165.63</v>
      </c>
    </row>
    <row r="854" spans="1:13" ht="14.45" customHeight="1" x14ac:dyDescent="0.2">
      <c r="A854" s="821" t="s">
        <v>3504</v>
      </c>
      <c r="B854" s="822" t="s">
        <v>2662</v>
      </c>
      <c r="C854" s="822" t="s">
        <v>3906</v>
      </c>
      <c r="D854" s="822" t="s">
        <v>1590</v>
      </c>
      <c r="E854" s="822" t="s">
        <v>3907</v>
      </c>
      <c r="F854" s="831"/>
      <c r="G854" s="831"/>
      <c r="H854" s="827">
        <v>0</v>
      </c>
      <c r="I854" s="831">
        <v>5</v>
      </c>
      <c r="J854" s="831">
        <v>3801.1000000000004</v>
      </c>
      <c r="K854" s="827">
        <v>1</v>
      </c>
      <c r="L854" s="831">
        <v>5</v>
      </c>
      <c r="M854" s="832">
        <v>3801.1000000000004</v>
      </c>
    </row>
    <row r="855" spans="1:13" ht="14.45" customHeight="1" x14ac:dyDescent="0.2">
      <c r="A855" s="821" t="s">
        <v>3504</v>
      </c>
      <c r="B855" s="822" t="s">
        <v>2662</v>
      </c>
      <c r="C855" s="822" t="s">
        <v>2663</v>
      </c>
      <c r="D855" s="822" t="s">
        <v>1590</v>
      </c>
      <c r="E855" s="822" t="s">
        <v>2664</v>
      </c>
      <c r="F855" s="831"/>
      <c r="G855" s="831"/>
      <c r="H855" s="827"/>
      <c r="I855" s="831">
        <v>1</v>
      </c>
      <c r="J855" s="831">
        <v>0</v>
      </c>
      <c r="K855" s="827"/>
      <c r="L855" s="831">
        <v>1</v>
      </c>
      <c r="M855" s="832">
        <v>0</v>
      </c>
    </row>
    <row r="856" spans="1:13" ht="14.45" customHeight="1" x14ac:dyDescent="0.2">
      <c r="A856" s="821" t="s">
        <v>3504</v>
      </c>
      <c r="B856" s="822" t="s">
        <v>2700</v>
      </c>
      <c r="C856" s="822" t="s">
        <v>2703</v>
      </c>
      <c r="D856" s="822" t="s">
        <v>1021</v>
      </c>
      <c r="E856" s="822" t="s">
        <v>2704</v>
      </c>
      <c r="F856" s="831"/>
      <c r="G856" s="831"/>
      <c r="H856" s="827">
        <v>0</v>
      </c>
      <c r="I856" s="831">
        <v>9</v>
      </c>
      <c r="J856" s="831">
        <v>12470.579999999998</v>
      </c>
      <c r="K856" s="827">
        <v>1</v>
      </c>
      <c r="L856" s="831">
        <v>9</v>
      </c>
      <c r="M856" s="832">
        <v>12470.579999999998</v>
      </c>
    </row>
    <row r="857" spans="1:13" ht="14.45" customHeight="1" x14ac:dyDescent="0.2">
      <c r="A857" s="821" t="s">
        <v>3504</v>
      </c>
      <c r="B857" s="822" t="s">
        <v>2700</v>
      </c>
      <c r="C857" s="822" t="s">
        <v>2710</v>
      </c>
      <c r="D857" s="822" t="s">
        <v>1016</v>
      </c>
      <c r="E857" s="822" t="s">
        <v>2711</v>
      </c>
      <c r="F857" s="831"/>
      <c r="G857" s="831"/>
      <c r="H857" s="827">
        <v>0</v>
      </c>
      <c r="I857" s="831">
        <v>7</v>
      </c>
      <c r="J857" s="831">
        <v>4640.1099999999997</v>
      </c>
      <c r="K857" s="827">
        <v>1</v>
      </c>
      <c r="L857" s="831">
        <v>7</v>
      </c>
      <c r="M857" s="832">
        <v>4640.1099999999997</v>
      </c>
    </row>
    <row r="858" spans="1:13" ht="14.45" customHeight="1" x14ac:dyDescent="0.2">
      <c r="A858" s="821" t="s">
        <v>3504</v>
      </c>
      <c r="B858" s="822" t="s">
        <v>2700</v>
      </c>
      <c r="C858" s="822" t="s">
        <v>2714</v>
      </c>
      <c r="D858" s="822" t="s">
        <v>1016</v>
      </c>
      <c r="E858" s="822" t="s">
        <v>1018</v>
      </c>
      <c r="F858" s="831"/>
      <c r="G858" s="831"/>
      <c r="H858" s="827">
        <v>0</v>
      </c>
      <c r="I858" s="831">
        <v>6</v>
      </c>
      <c r="J858" s="831">
        <v>2945.34</v>
      </c>
      <c r="K858" s="827">
        <v>1</v>
      </c>
      <c r="L858" s="831">
        <v>6</v>
      </c>
      <c r="M858" s="832">
        <v>2945.34</v>
      </c>
    </row>
    <row r="859" spans="1:13" ht="14.45" customHeight="1" x14ac:dyDescent="0.2">
      <c r="A859" s="821" t="s">
        <v>3504</v>
      </c>
      <c r="B859" s="822" t="s">
        <v>2700</v>
      </c>
      <c r="C859" s="822" t="s">
        <v>2705</v>
      </c>
      <c r="D859" s="822" t="s">
        <v>1021</v>
      </c>
      <c r="E859" s="822" t="s">
        <v>2706</v>
      </c>
      <c r="F859" s="831"/>
      <c r="G859" s="831"/>
      <c r="H859" s="827">
        <v>0</v>
      </c>
      <c r="I859" s="831">
        <v>26</v>
      </c>
      <c r="J859" s="831">
        <v>48034.740000000005</v>
      </c>
      <c r="K859" s="827">
        <v>1</v>
      </c>
      <c r="L859" s="831">
        <v>26</v>
      </c>
      <c r="M859" s="832">
        <v>48034.740000000005</v>
      </c>
    </row>
    <row r="860" spans="1:13" ht="14.45" customHeight="1" x14ac:dyDescent="0.2">
      <c r="A860" s="821" t="s">
        <v>3504</v>
      </c>
      <c r="B860" s="822" t="s">
        <v>2737</v>
      </c>
      <c r="C860" s="822" t="s">
        <v>2738</v>
      </c>
      <c r="D860" s="822" t="s">
        <v>2739</v>
      </c>
      <c r="E860" s="822" t="s">
        <v>2740</v>
      </c>
      <c r="F860" s="831"/>
      <c r="G860" s="831"/>
      <c r="H860" s="827">
        <v>0</v>
      </c>
      <c r="I860" s="831">
        <v>6</v>
      </c>
      <c r="J860" s="831">
        <v>255.05999999999997</v>
      </c>
      <c r="K860" s="827">
        <v>1</v>
      </c>
      <c r="L860" s="831">
        <v>6</v>
      </c>
      <c r="M860" s="832">
        <v>255.05999999999997</v>
      </c>
    </row>
    <row r="861" spans="1:13" ht="14.45" customHeight="1" x14ac:dyDescent="0.2">
      <c r="A861" s="821" t="s">
        <v>3504</v>
      </c>
      <c r="B861" s="822" t="s">
        <v>2737</v>
      </c>
      <c r="C861" s="822" t="s">
        <v>4342</v>
      </c>
      <c r="D861" s="822" t="s">
        <v>2739</v>
      </c>
      <c r="E861" s="822" t="s">
        <v>4343</v>
      </c>
      <c r="F861" s="831"/>
      <c r="G861" s="831"/>
      <c r="H861" s="827">
        <v>0</v>
      </c>
      <c r="I861" s="831">
        <v>1</v>
      </c>
      <c r="J861" s="831">
        <v>85.02</v>
      </c>
      <c r="K861" s="827">
        <v>1</v>
      </c>
      <c r="L861" s="831">
        <v>1</v>
      </c>
      <c r="M861" s="832">
        <v>85.02</v>
      </c>
    </row>
    <row r="862" spans="1:13" ht="14.45" customHeight="1" x14ac:dyDescent="0.2">
      <c r="A862" s="821" t="s">
        <v>3504</v>
      </c>
      <c r="B862" s="822" t="s">
        <v>2756</v>
      </c>
      <c r="C862" s="822" t="s">
        <v>4651</v>
      </c>
      <c r="D862" s="822" t="s">
        <v>3697</v>
      </c>
      <c r="E862" s="822" t="s">
        <v>4652</v>
      </c>
      <c r="F862" s="831">
        <v>3</v>
      </c>
      <c r="G862" s="831">
        <v>196.62</v>
      </c>
      <c r="H862" s="827">
        <v>1</v>
      </c>
      <c r="I862" s="831"/>
      <c r="J862" s="831"/>
      <c r="K862" s="827">
        <v>0</v>
      </c>
      <c r="L862" s="831">
        <v>3</v>
      </c>
      <c r="M862" s="832">
        <v>196.62</v>
      </c>
    </row>
    <row r="863" spans="1:13" ht="14.45" customHeight="1" x14ac:dyDescent="0.2">
      <c r="A863" s="821" t="s">
        <v>3504</v>
      </c>
      <c r="B863" s="822" t="s">
        <v>2763</v>
      </c>
      <c r="C863" s="822" t="s">
        <v>2764</v>
      </c>
      <c r="D863" s="822" t="s">
        <v>2765</v>
      </c>
      <c r="E863" s="822" t="s">
        <v>2766</v>
      </c>
      <c r="F863" s="831"/>
      <c r="G863" s="831"/>
      <c r="H863" s="827">
        <v>0</v>
      </c>
      <c r="I863" s="831">
        <v>3</v>
      </c>
      <c r="J863" s="831">
        <v>279.81</v>
      </c>
      <c r="K863" s="827">
        <v>1</v>
      </c>
      <c r="L863" s="831">
        <v>3</v>
      </c>
      <c r="M863" s="832">
        <v>279.81</v>
      </c>
    </row>
    <row r="864" spans="1:13" ht="14.45" customHeight="1" x14ac:dyDescent="0.2">
      <c r="A864" s="821" t="s">
        <v>3504</v>
      </c>
      <c r="B864" s="822" t="s">
        <v>2763</v>
      </c>
      <c r="C864" s="822" t="s">
        <v>2767</v>
      </c>
      <c r="D864" s="822" t="s">
        <v>2765</v>
      </c>
      <c r="E864" s="822" t="s">
        <v>2768</v>
      </c>
      <c r="F864" s="831"/>
      <c r="G864" s="831"/>
      <c r="H864" s="827">
        <v>0</v>
      </c>
      <c r="I864" s="831">
        <v>21</v>
      </c>
      <c r="J864" s="831">
        <v>652.89</v>
      </c>
      <c r="K864" s="827">
        <v>1</v>
      </c>
      <c r="L864" s="831">
        <v>21</v>
      </c>
      <c r="M864" s="832">
        <v>652.89</v>
      </c>
    </row>
    <row r="865" spans="1:13" ht="14.45" customHeight="1" x14ac:dyDescent="0.2">
      <c r="A865" s="821" t="s">
        <v>3504</v>
      </c>
      <c r="B865" s="822" t="s">
        <v>2770</v>
      </c>
      <c r="C865" s="822" t="s">
        <v>2772</v>
      </c>
      <c r="D865" s="822" t="s">
        <v>1423</v>
      </c>
      <c r="E865" s="822" t="s">
        <v>2773</v>
      </c>
      <c r="F865" s="831"/>
      <c r="G865" s="831"/>
      <c r="H865" s="827">
        <v>0</v>
      </c>
      <c r="I865" s="831">
        <v>2</v>
      </c>
      <c r="J865" s="831">
        <v>206.8</v>
      </c>
      <c r="K865" s="827">
        <v>1</v>
      </c>
      <c r="L865" s="831">
        <v>2</v>
      </c>
      <c r="M865" s="832">
        <v>206.8</v>
      </c>
    </row>
    <row r="866" spans="1:13" ht="14.45" customHeight="1" x14ac:dyDescent="0.2">
      <c r="A866" s="821" t="s">
        <v>3504</v>
      </c>
      <c r="B866" s="822" t="s">
        <v>2770</v>
      </c>
      <c r="C866" s="822" t="s">
        <v>4710</v>
      </c>
      <c r="D866" s="822" t="s">
        <v>4708</v>
      </c>
      <c r="E866" s="822" t="s">
        <v>1013</v>
      </c>
      <c r="F866" s="831">
        <v>1</v>
      </c>
      <c r="G866" s="831">
        <v>34.47</v>
      </c>
      <c r="H866" s="827">
        <v>1</v>
      </c>
      <c r="I866" s="831"/>
      <c r="J866" s="831"/>
      <c r="K866" s="827">
        <v>0</v>
      </c>
      <c r="L866" s="831">
        <v>1</v>
      </c>
      <c r="M866" s="832">
        <v>34.47</v>
      </c>
    </row>
    <row r="867" spans="1:13" ht="14.45" customHeight="1" x14ac:dyDescent="0.2">
      <c r="A867" s="821" t="s">
        <v>3504</v>
      </c>
      <c r="B867" s="822" t="s">
        <v>2774</v>
      </c>
      <c r="C867" s="822" t="s">
        <v>4027</v>
      </c>
      <c r="D867" s="822" t="s">
        <v>2776</v>
      </c>
      <c r="E867" s="822" t="s">
        <v>4028</v>
      </c>
      <c r="F867" s="831"/>
      <c r="G867" s="831"/>
      <c r="H867" s="827">
        <v>0</v>
      </c>
      <c r="I867" s="831">
        <v>1</v>
      </c>
      <c r="J867" s="831">
        <v>114.88</v>
      </c>
      <c r="K867" s="827">
        <v>1</v>
      </c>
      <c r="L867" s="831">
        <v>1</v>
      </c>
      <c r="M867" s="832">
        <v>114.88</v>
      </c>
    </row>
    <row r="868" spans="1:13" ht="14.45" customHeight="1" x14ac:dyDescent="0.2">
      <c r="A868" s="821" t="s">
        <v>3504</v>
      </c>
      <c r="B868" s="822" t="s">
        <v>2782</v>
      </c>
      <c r="C868" s="822" t="s">
        <v>2783</v>
      </c>
      <c r="D868" s="822" t="s">
        <v>2784</v>
      </c>
      <c r="E868" s="822" t="s">
        <v>2785</v>
      </c>
      <c r="F868" s="831"/>
      <c r="G868" s="831"/>
      <c r="H868" s="827">
        <v>0</v>
      </c>
      <c r="I868" s="831">
        <v>4</v>
      </c>
      <c r="J868" s="831">
        <v>469.84</v>
      </c>
      <c r="K868" s="827">
        <v>1</v>
      </c>
      <c r="L868" s="831">
        <v>4</v>
      </c>
      <c r="M868" s="832">
        <v>469.84</v>
      </c>
    </row>
    <row r="869" spans="1:13" ht="14.45" customHeight="1" x14ac:dyDescent="0.2">
      <c r="A869" s="821" t="s">
        <v>3504</v>
      </c>
      <c r="B869" s="822" t="s">
        <v>2782</v>
      </c>
      <c r="C869" s="822" t="s">
        <v>4711</v>
      </c>
      <c r="D869" s="822" t="s">
        <v>2784</v>
      </c>
      <c r="E869" s="822" t="s">
        <v>4712</v>
      </c>
      <c r="F869" s="831"/>
      <c r="G869" s="831"/>
      <c r="H869" s="827">
        <v>0</v>
      </c>
      <c r="I869" s="831">
        <v>6</v>
      </c>
      <c r="J869" s="831">
        <v>3686.88</v>
      </c>
      <c r="K869" s="827">
        <v>1</v>
      </c>
      <c r="L869" s="831">
        <v>6</v>
      </c>
      <c r="M869" s="832">
        <v>3686.88</v>
      </c>
    </row>
    <row r="870" spans="1:13" ht="14.45" customHeight="1" x14ac:dyDescent="0.2">
      <c r="A870" s="821" t="s">
        <v>3504</v>
      </c>
      <c r="B870" s="822" t="s">
        <v>2815</v>
      </c>
      <c r="C870" s="822" t="s">
        <v>2819</v>
      </c>
      <c r="D870" s="822" t="s">
        <v>2817</v>
      </c>
      <c r="E870" s="822" t="s">
        <v>2820</v>
      </c>
      <c r="F870" s="831"/>
      <c r="G870" s="831"/>
      <c r="H870" s="827">
        <v>0</v>
      </c>
      <c r="I870" s="831">
        <v>3</v>
      </c>
      <c r="J870" s="831">
        <v>165.42000000000002</v>
      </c>
      <c r="K870" s="827">
        <v>1</v>
      </c>
      <c r="L870" s="831">
        <v>3</v>
      </c>
      <c r="M870" s="832">
        <v>165.42000000000002</v>
      </c>
    </row>
    <row r="871" spans="1:13" ht="14.45" customHeight="1" x14ac:dyDescent="0.2">
      <c r="A871" s="821" t="s">
        <v>3504</v>
      </c>
      <c r="B871" s="822" t="s">
        <v>2840</v>
      </c>
      <c r="C871" s="822" t="s">
        <v>2841</v>
      </c>
      <c r="D871" s="822" t="s">
        <v>2842</v>
      </c>
      <c r="E871" s="822" t="s">
        <v>2843</v>
      </c>
      <c r="F871" s="831"/>
      <c r="G871" s="831"/>
      <c r="H871" s="827">
        <v>0</v>
      </c>
      <c r="I871" s="831">
        <v>6</v>
      </c>
      <c r="J871" s="831">
        <v>131.52000000000001</v>
      </c>
      <c r="K871" s="827">
        <v>1</v>
      </c>
      <c r="L871" s="831">
        <v>6</v>
      </c>
      <c r="M871" s="832">
        <v>131.52000000000001</v>
      </c>
    </row>
    <row r="872" spans="1:13" ht="14.45" customHeight="1" x14ac:dyDescent="0.2">
      <c r="A872" s="821" t="s">
        <v>3504</v>
      </c>
      <c r="B872" s="822" t="s">
        <v>2840</v>
      </c>
      <c r="C872" s="822" t="s">
        <v>2844</v>
      </c>
      <c r="D872" s="822" t="s">
        <v>2842</v>
      </c>
      <c r="E872" s="822" t="s">
        <v>2845</v>
      </c>
      <c r="F872" s="831"/>
      <c r="G872" s="831"/>
      <c r="H872" s="827">
        <v>0</v>
      </c>
      <c r="I872" s="831">
        <v>14</v>
      </c>
      <c r="J872" s="831">
        <v>1227.3799999999999</v>
      </c>
      <c r="K872" s="827">
        <v>1</v>
      </c>
      <c r="L872" s="831">
        <v>14</v>
      </c>
      <c r="M872" s="832">
        <v>1227.3799999999999</v>
      </c>
    </row>
    <row r="873" spans="1:13" ht="14.45" customHeight="1" x14ac:dyDescent="0.2">
      <c r="A873" s="821" t="s">
        <v>3504</v>
      </c>
      <c r="B873" s="822" t="s">
        <v>2840</v>
      </c>
      <c r="C873" s="822" t="s">
        <v>4449</v>
      </c>
      <c r="D873" s="822" t="s">
        <v>4008</v>
      </c>
      <c r="E873" s="822" t="s">
        <v>2843</v>
      </c>
      <c r="F873" s="831">
        <v>6</v>
      </c>
      <c r="G873" s="831">
        <v>131.52000000000001</v>
      </c>
      <c r="H873" s="827">
        <v>1</v>
      </c>
      <c r="I873" s="831"/>
      <c r="J873" s="831"/>
      <c r="K873" s="827">
        <v>0</v>
      </c>
      <c r="L873" s="831">
        <v>6</v>
      </c>
      <c r="M873" s="832">
        <v>131.52000000000001</v>
      </c>
    </row>
    <row r="874" spans="1:13" ht="14.45" customHeight="1" x14ac:dyDescent="0.2">
      <c r="A874" s="821" t="s">
        <v>3504</v>
      </c>
      <c r="B874" s="822" t="s">
        <v>2840</v>
      </c>
      <c r="C874" s="822" t="s">
        <v>4007</v>
      </c>
      <c r="D874" s="822" t="s">
        <v>4008</v>
      </c>
      <c r="E874" s="822" t="s">
        <v>4009</v>
      </c>
      <c r="F874" s="831"/>
      <c r="G874" s="831"/>
      <c r="H874" s="827">
        <v>0</v>
      </c>
      <c r="I874" s="831">
        <v>2</v>
      </c>
      <c r="J874" s="831">
        <v>56.78</v>
      </c>
      <c r="K874" s="827">
        <v>1</v>
      </c>
      <c r="L874" s="831">
        <v>2</v>
      </c>
      <c r="M874" s="832">
        <v>56.78</v>
      </c>
    </row>
    <row r="875" spans="1:13" ht="14.45" customHeight="1" x14ac:dyDescent="0.2">
      <c r="A875" s="821" t="s">
        <v>3504</v>
      </c>
      <c r="B875" s="822" t="s">
        <v>2840</v>
      </c>
      <c r="C875" s="822" t="s">
        <v>4714</v>
      </c>
      <c r="D875" s="822" t="s">
        <v>4008</v>
      </c>
      <c r="E875" s="822" t="s">
        <v>4715</v>
      </c>
      <c r="F875" s="831">
        <v>1</v>
      </c>
      <c r="G875" s="831">
        <v>43.85</v>
      </c>
      <c r="H875" s="827">
        <v>1</v>
      </c>
      <c r="I875" s="831"/>
      <c r="J875" s="831"/>
      <c r="K875" s="827">
        <v>0</v>
      </c>
      <c r="L875" s="831">
        <v>1</v>
      </c>
      <c r="M875" s="832">
        <v>43.85</v>
      </c>
    </row>
    <row r="876" spans="1:13" ht="14.45" customHeight="1" x14ac:dyDescent="0.2">
      <c r="A876" s="821" t="s">
        <v>3504</v>
      </c>
      <c r="B876" s="822" t="s">
        <v>2840</v>
      </c>
      <c r="C876" s="822" t="s">
        <v>4713</v>
      </c>
      <c r="D876" s="822" t="s">
        <v>4008</v>
      </c>
      <c r="E876" s="822" t="s">
        <v>3532</v>
      </c>
      <c r="F876" s="831"/>
      <c r="G876" s="831"/>
      <c r="H876" s="827">
        <v>0</v>
      </c>
      <c r="I876" s="831">
        <v>1</v>
      </c>
      <c r="J876" s="831">
        <v>87.67</v>
      </c>
      <c r="K876" s="827">
        <v>1</v>
      </c>
      <c r="L876" s="831">
        <v>1</v>
      </c>
      <c r="M876" s="832">
        <v>87.67</v>
      </c>
    </row>
    <row r="877" spans="1:13" ht="14.45" customHeight="1" x14ac:dyDescent="0.2">
      <c r="A877" s="821" t="s">
        <v>3504</v>
      </c>
      <c r="B877" s="822" t="s">
        <v>2846</v>
      </c>
      <c r="C877" s="822" t="s">
        <v>4743</v>
      </c>
      <c r="D877" s="822" t="s">
        <v>1925</v>
      </c>
      <c r="E877" s="822" t="s">
        <v>4744</v>
      </c>
      <c r="F877" s="831">
        <v>1</v>
      </c>
      <c r="G877" s="831">
        <v>94.28</v>
      </c>
      <c r="H877" s="827">
        <v>1</v>
      </c>
      <c r="I877" s="831"/>
      <c r="J877" s="831"/>
      <c r="K877" s="827">
        <v>0</v>
      </c>
      <c r="L877" s="831">
        <v>1</v>
      </c>
      <c r="M877" s="832">
        <v>94.28</v>
      </c>
    </row>
    <row r="878" spans="1:13" ht="14.45" customHeight="1" x14ac:dyDescent="0.2">
      <c r="A878" s="821" t="s">
        <v>3504</v>
      </c>
      <c r="B878" s="822" t="s">
        <v>2846</v>
      </c>
      <c r="C878" s="822" t="s">
        <v>3245</v>
      </c>
      <c r="D878" s="822" t="s">
        <v>1925</v>
      </c>
      <c r="E878" s="822" t="s">
        <v>1926</v>
      </c>
      <c r="F878" s="831"/>
      <c r="G878" s="831"/>
      <c r="H878" s="827">
        <v>0</v>
      </c>
      <c r="I878" s="831">
        <v>1</v>
      </c>
      <c r="J878" s="831">
        <v>84.18</v>
      </c>
      <c r="K878" s="827">
        <v>1</v>
      </c>
      <c r="L878" s="831">
        <v>1</v>
      </c>
      <c r="M878" s="832">
        <v>84.18</v>
      </c>
    </row>
    <row r="879" spans="1:13" ht="14.45" customHeight="1" x14ac:dyDescent="0.2">
      <c r="A879" s="821" t="s">
        <v>3504</v>
      </c>
      <c r="B879" s="822" t="s">
        <v>2846</v>
      </c>
      <c r="C879" s="822" t="s">
        <v>2854</v>
      </c>
      <c r="D879" s="822" t="s">
        <v>1925</v>
      </c>
      <c r="E879" s="822" t="s">
        <v>2855</v>
      </c>
      <c r="F879" s="831"/>
      <c r="G879" s="831"/>
      <c r="H879" s="827">
        <v>0</v>
      </c>
      <c r="I879" s="831">
        <v>1</v>
      </c>
      <c r="J879" s="831">
        <v>49.08</v>
      </c>
      <c r="K879" s="827">
        <v>1</v>
      </c>
      <c r="L879" s="831">
        <v>1</v>
      </c>
      <c r="M879" s="832">
        <v>49.08</v>
      </c>
    </row>
    <row r="880" spans="1:13" ht="14.45" customHeight="1" x14ac:dyDescent="0.2">
      <c r="A880" s="821" t="s">
        <v>3504</v>
      </c>
      <c r="B880" s="822" t="s">
        <v>2846</v>
      </c>
      <c r="C880" s="822" t="s">
        <v>4745</v>
      </c>
      <c r="D880" s="822" t="s">
        <v>1925</v>
      </c>
      <c r="E880" s="822" t="s">
        <v>2851</v>
      </c>
      <c r="F880" s="831">
        <v>1</v>
      </c>
      <c r="G880" s="831">
        <v>49.08</v>
      </c>
      <c r="H880" s="827">
        <v>1</v>
      </c>
      <c r="I880" s="831"/>
      <c r="J880" s="831"/>
      <c r="K880" s="827">
        <v>0</v>
      </c>
      <c r="L880" s="831">
        <v>1</v>
      </c>
      <c r="M880" s="832">
        <v>49.08</v>
      </c>
    </row>
    <row r="881" spans="1:13" ht="14.45" customHeight="1" x14ac:dyDescent="0.2">
      <c r="A881" s="821" t="s">
        <v>3504</v>
      </c>
      <c r="B881" s="822" t="s">
        <v>2866</v>
      </c>
      <c r="C881" s="822" t="s">
        <v>2870</v>
      </c>
      <c r="D881" s="822" t="s">
        <v>1722</v>
      </c>
      <c r="E881" s="822" t="s">
        <v>2871</v>
      </c>
      <c r="F881" s="831"/>
      <c r="G881" s="831"/>
      <c r="H881" s="827">
        <v>0</v>
      </c>
      <c r="I881" s="831">
        <v>3</v>
      </c>
      <c r="J881" s="831">
        <v>463.08000000000004</v>
      </c>
      <c r="K881" s="827">
        <v>1</v>
      </c>
      <c r="L881" s="831">
        <v>3</v>
      </c>
      <c r="M881" s="832">
        <v>463.08000000000004</v>
      </c>
    </row>
    <row r="882" spans="1:13" ht="14.45" customHeight="1" x14ac:dyDescent="0.2">
      <c r="A882" s="821" t="s">
        <v>3504</v>
      </c>
      <c r="B882" s="822" t="s">
        <v>2949</v>
      </c>
      <c r="C882" s="822" t="s">
        <v>3263</v>
      </c>
      <c r="D882" s="822" t="s">
        <v>1143</v>
      </c>
      <c r="E882" s="822" t="s">
        <v>3264</v>
      </c>
      <c r="F882" s="831"/>
      <c r="G882" s="831"/>
      <c r="H882" s="827">
        <v>0</v>
      </c>
      <c r="I882" s="831">
        <v>2</v>
      </c>
      <c r="J882" s="831">
        <v>1546.9</v>
      </c>
      <c r="K882" s="827">
        <v>1</v>
      </c>
      <c r="L882" s="831">
        <v>2</v>
      </c>
      <c r="M882" s="832">
        <v>1546.9</v>
      </c>
    </row>
    <row r="883" spans="1:13" ht="14.45" customHeight="1" x14ac:dyDescent="0.2">
      <c r="A883" s="821" t="s">
        <v>3504</v>
      </c>
      <c r="B883" s="822" t="s">
        <v>3265</v>
      </c>
      <c r="C883" s="822" t="s">
        <v>4659</v>
      </c>
      <c r="D883" s="822" t="s">
        <v>3267</v>
      </c>
      <c r="E883" s="822" t="s">
        <v>4660</v>
      </c>
      <c r="F883" s="831"/>
      <c r="G883" s="831"/>
      <c r="H883" s="827"/>
      <c r="I883" s="831">
        <v>3</v>
      </c>
      <c r="J883" s="831">
        <v>0</v>
      </c>
      <c r="K883" s="827"/>
      <c r="L883" s="831">
        <v>3</v>
      </c>
      <c r="M883" s="832">
        <v>0</v>
      </c>
    </row>
    <row r="884" spans="1:13" ht="14.45" customHeight="1" x14ac:dyDescent="0.2">
      <c r="A884" s="821" t="s">
        <v>3504</v>
      </c>
      <c r="B884" s="822" t="s">
        <v>6148</v>
      </c>
      <c r="C884" s="822" t="s">
        <v>3858</v>
      </c>
      <c r="D884" s="822" t="s">
        <v>3859</v>
      </c>
      <c r="E884" s="822" t="s">
        <v>3860</v>
      </c>
      <c r="F884" s="831"/>
      <c r="G884" s="831"/>
      <c r="H884" s="827">
        <v>0</v>
      </c>
      <c r="I884" s="831">
        <v>52</v>
      </c>
      <c r="J884" s="831">
        <v>85860.32</v>
      </c>
      <c r="K884" s="827">
        <v>1</v>
      </c>
      <c r="L884" s="831">
        <v>52</v>
      </c>
      <c r="M884" s="832">
        <v>85860.32</v>
      </c>
    </row>
    <row r="885" spans="1:13" ht="14.45" customHeight="1" x14ac:dyDescent="0.2">
      <c r="A885" s="821" t="s">
        <v>3504</v>
      </c>
      <c r="B885" s="822" t="s">
        <v>6149</v>
      </c>
      <c r="C885" s="822" t="s">
        <v>4061</v>
      </c>
      <c r="D885" s="822" t="s">
        <v>4062</v>
      </c>
      <c r="E885" s="822" t="s">
        <v>768</v>
      </c>
      <c r="F885" s="831"/>
      <c r="G885" s="831"/>
      <c r="H885" s="827">
        <v>0</v>
      </c>
      <c r="I885" s="831">
        <v>10</v>
      </c>
      <c r="J885" s="831">
        <v>5023.1000000000004</v>
      </c>
      <c r="K885" s="827">
        <v>1</v>
      </c>
      <c r="L885" s="831">
        <v>10</v>
      </c>
      <c r="M885" s="832">
        <v>5023.1000000000004</v>
      </c>
    </row>
    <row r="886" spans="1:13" ht="14.45" customHeight="1" x14ac:dyDescent="0.2">
      <c r="A886" s="821" t="s">
        <v>3504</v>
      </c>
      <c r="B886" s="822" t="s">
        <v>6150</v>
      </c>
      <c r="C886" s="822" t="s">
        <v>4387</v>
      </c>
      <c r="D886" s="822" t="s">
        <v>4388</v>
      </c>
      <c r="E886" s="822" t="s">
        <v>4389</v>
      </c>
      <c r="F886" s="831">
        <v>3</v>
      </c>
      <c r="G886" s="831">
        <v>657.75</v>
      </c>
      <c r="H886" s="827">
        <v>1</v>
      </c>
      <c r="I886" s="831"/>
      <c r="J886" s="831"/>
      <c r="K886" s="827">
        <v>0</v>
      </c>
      <c r="L886" s="831">
        <v>3</v>
      </c>
      <c r="M886" s="832">
        <v>657.75</v>
      </c>
    </row>
    <row r="887" spans="1:13" ht="14.45" customHeight="1" x14ac:dyDescent="0.2">
      <c r="A887" s="821" t="s">
        <v>3504</v>
      </c>
      <c r="B887" s="822" t="s">
        <v>6150</v>
      </c>
      <c r="C887" s="822" t="s">
        <v>3920</v>
      </c>
      <c r="D887" s="822" t="s">
        <v>3921</v>
      </c>
      <c r="E887" s="822" t="s">
        <v>776</v>
      </c>
      <c r="F887" s="831"/>
      <c r="G887" s="831"/>
      <c r="H887" s="827">
        <v>0</v>
      </c>
      <c r="I887" s="831">
        <v>138</v>
      </c>
      <c r="J887" s="831">
        <v>30256.5</v>
      </c>
      <c r="K887" s="827">
        <v>1</v>
      </c>
      <c r="L887" s="831">
        <v>138</v>
      </c>
      <c r="M887" s="832">
        <v>30256.5</v>
      </c>
    </row>
    <row r="888" spans="1:13" ht="14.45" customHeight="1" x14ac:dyDescent="0.2">
      <c r="A888" s="821" t="s">
        <v>3504</v>
      </c>
      <c r="B888" s="822" t="s">
        <v>6150</v>
      </c>
      <c r="C888" s="822" t="s">
        <v>3922</v>
      </c>
      <c r="D888" s="822" t="s">
        <v>3921</v>
      </c>
      <c r="E888" s="822" t="s">
        <v>1989</v>
      </c>
      <c r="F888" s="831">
        <v>3</v>
      </c>
      <c r="G888" s="831">
        <v>1541.1000000000001</v>
      </c>
      <c r="H888" s="827">
        <v>1</v>
      </c>
      <c r="I888" s="831"/>
      <c r="J888" s="831"/>
      <c r="K888" s="827">
        <v>0</v>
      </c>
      <c r="L888" s="831">
        <v>3</v>
      </c>
      <c r="M888" s="832">
        <v>1541.1000000000001</v>
      </c>
    </row>
    <row r="889" spans="1:13" ht="14.45" customHeight="1" x14ac:dyDescent="0.2">
      <c r="A889" s="821" t="s">
        <v>3504</v>
      </c>
      <c r="B889" s="822" t="s">
        <v>6154</v>
      </c>
      <c r="C889" s="822" t="s">
        <v>4330</v>
      </c>
      <c r="D889" s="822" t="s">
        <v>4331</v>
      </c>
      <c r="E889" s="822" t="s">
        <v>3785</v>
      </c>
      <c r="F889" s="831"/>
      <c r="G889" s="831"/>
      <c r="H889" s="827">
        <v>0</v>
      </c>
      <c r="I889" s="831">
        <v>6</v>
      </c>
      <c r="J889" s="831">
        <v>1315.5</v>
      </c>
      <c r="K889" s="827">
        <v>1</v>
      </c>
      <c r="L889" s="831">
        <v>6</v>
      </c>
      <c r="M889" s="832">
        <v>1315.5</v>
      </c>
    </row>
    <row r="890" spans="1:13" ht="14.45" customHeight="1" x14ac:dyDescent="0.2">
      <c r="A890" s="821" t="s">
        <v>3504</v>
      </c>
      <c r="B890" s="822" t="s">
        <v>3285</v>
      </c>
      <c r="C890" s="822" t="s">
        <v>4742</v>
      </c>
      <c r="D890" s="822" t="s">
        <v>3287</v>
      </c>
      <c r="E890" s="822" t="s">
        <v>1342</v>
      </c>
      <c r="F890" s="831">
        <v>2</v>
      </c>
      <c r="G890" s="831">
        <v>2061.94</v>
      </c>
      <c r="H890" s="827">
        <v>1</v>
      </c>
      <c r="I890" s="831"/>
      <c r="J890" s="831"/>
      <c r="K890" s="827">
        <v>0</v>
      </c>
      <c r="L890" s="831">
        <v>2</v>
      </c>
      <c r="M890" s="832">
        <v>2061.94</v>
      </c>
    </row>
    <row r="891" spans="1:13" ht="14.45" customHeight="1" x14ac:dyDescent="0.2">
      <c r="A891" s="821" t="s">
        <v>3504</v>
      </c>
      <c r="B891" s="822" t="s">
        <v>2997</v>
      </c>
      <c r="C891" s="822" t="s">
        <v>2999</v>
      </c>
      <c r="D891" s="822" t="s">
        <v>701</v>
      </c>
      <c r="E891" s="822" t="s">
        <v>702</v>
      </c>
      <c r="F891" s="831"/>
      <c r="G891" s="831"/>
      <c r="H891" s="827">
        <v>0</v>
      </c>
      <c r="I891" s="831">
        <v>3</v>
      </c>
      <c r="J891" s="831">
        <v>217.64999999999998</v>
      </c>
      <c r="K891" s="827">
        <v>1</v>
      </c>
      <c r="L891" s="831">
        <v>3</v>
      </c>
      <c r="M891" s="832">
        <v>217.64999999999998</v>
      </c>
    </row>
    <row r="892" spans="1:13" ht="14.45" customHeight="1" x14ac:dyDescent="0.2">
      <c r="A892" s="821" t="s">
        <v>3504</v>
      </c>
      <c r="B892" s="822" t="s">
        <v>2997</v>
      </c>
      <c r="C892" s="822" t="s">
        <v>3000</v>
      </c>
      <c r="D892" s="822" t="s">
        <v>701</v>
      </c>
      <c r="E892" s="822" t="s">
        <v>698</v>
      </c>
      <c r="F892" s="831"/>
      <c r="G892" s="831"/>
      <c r="H892" s="827">
        <v>0</v>
      </c>
      <c r="I892" s="831">
        <v>12</v>
      </c>
      <c r="J892" s="831">
        <v>783.36</v>
      </c>
      <c r="K892" s="827">
        <v>1</v>
      </c>
      <c r="L892" s="831">
        <v>12</v>
      </c>
      <c r="M892" s="832">
        <v>783.36</v>
      </c>
    </row>
    <row r="893" spans="1:13" ht="14.45" customHeight="1" x14ac:dyDescent="0.2">
      <c r="A893" s="821" t="s">
        <v>3504</v>
      </c>
      <c r="B893" s="822" t="s">
        <v>2997</v>
      </c>
      <c r="C893" s="822" t="s">
        <v>2998</v>
      </c>
      <c r="D893" s="822" t="s">
        <v>701</v>
      </c>
      <c r="E893" s="822" t="s">
        <v>703</v>
      </c>
      <c r="F893" s="831"/>
      <c r="G893" s="831"/>
      <c r="H893" s="827">
        <v>0</v>
      </c>
      <c r="I893" s="831">
        <v>4</v>
      </c>
      <c r="J893" s="831">
        <v>87.04</v>
      </c>
      <c r="K893" s="827">
        <v>1</v>
      </c>
      <c r="L893" s="831">
        <v>4</v>
      </c>
      <c r="M893" s="832">
        <v>87.04</v>
      </c>
    </row>
    <row r="894" spans="1:13" ht="14.45" customHeight="1" x14ac:dyDescent="0.2">
      <c r="A894" s="821" t="s">
        <v>3504</v>
      </c>
      <c r="B894" s="822" t="s">
        <v>3030</v>
      </c>
      <c r="C894" s="822" t="s">
        <v>3032</v>
      </c>
      <c r="D894" s="822" t="s">
        <v>1338</v>
      </c>
      <c r="E894" s="822" t="s">
        <v>1340</v>
      </c>
      <c r="F894" s="831"/>
      <c r="G894" s="831"/>
      <c r="H894" s="827"/>
      <c r="I894" s="831">
        <v>44</v>
      </c>
      <c r="J894" s="831">
        <v>0</v>
      </c>
      <c r="K894" s="827"/>
      <c r="L894" s="831">
        <v>44</v>
      </c>
      <c r="M894" s="832">
        <v>0</v>
      </c>
    </row>
    <row r="895" spans="1:13" ht="14.45" customHeight="1" x14ac:dyDescent="0.2">
      <c r="A895" s="821" t="s">
        <v>3504</v>
      </c>
      <c r="B895" s="822" t="s">
        <v>3052</v>
      </c>
      <c r="C895" s="822" t="s">
        <v>3053</v>
      </c>
      <c r="D895" s="822" t="s">
        <v>3054</v>
      </c>
      <c r="E895" s="822" t="s">
        <v>3055</v>
      </c>
      <c r="F895" s="831"/>
      <c r="G895" s="831"/>
      <c r="H895" s="827">
        <v>0</v>
      </c>
      <c r="I895" s="831">
        <v>6</v>
      </c>
      <c r="J895" s="831">
        <v>678.96</v>
      </c>
      <c r="K895" s="827">
        <v>1</v>
      </c>
      <c r="L895" s="831">
        <v>6</v>
      </c>
      <c r="M895" s="832">
        <v>678.96</v>
      </c>
    </row>
    <row r="896" spans="1:13" ht="14.45" customHeight="1" x14ac:dyDescent="0.2">
      <c r="A896" s="821" t="s">
        <v>3504</v>
      </c>
      <c r="B896" s="822" t="s">
        <v>3052</v>
      </c>
      <c r="C896" s="822" t="s">
        <v>3056</v>
      </c>
      <c r="D896" s="822" t="s">
        <v>3054</v>
      </c>
      <c r="E896" s="822" t="s">
        <v>3057</v>
      </c>
      <c r="F896" s="831"/>
      <c r="G896" s="831"/>
      <c r="H896" s="827">
        <v>0</v>
      </c>
      <c r="I896" s="831">
        <v>5</v>
      </c>
      <c r="J896" s="831">
        <v>848.65</v>
      </c>
      <c r="K896" s="827">
        <v>1</v>
      </c>
      <c r="L896" s="831">
        <v>5</v>
      </c>
      <c r="M896" s="832">
        <v>848.65</v>
      </c>
    </row>
    <row r="897" spans="1:13" ht="14.45" customHeight="1" x14ac:dyDescent="0.2">
      <c r="A897" s="821" t="s">
        <v>3504</v>
      </c>
      <c r="B897" s="822" t="s">
        <v>3052</v>
      </c>
      <c r="C897" s="822" t="s">
        <v>3058</v>
      </c>
      <c r="D897" s="822" t="s">
        <v>3054</v>
      </c>
      <c r="E897" s="822" t="s">
        <v>1952</v>
      </c>
      <c r="F897" s="831"/>
      <c r="G897" s="831"/>
      <c r="H897" s="827">
        <v>0</v>
      </c>
      <c r="I897" s="831">
        <v>4</v>
      </c>
      <c r="J897" s="831">
        <v>1357.88</v>
      </c>
      <c r="K897" s="827">
        <v>1</v>
      </c>
      <c r="L897" s="831">
        <v>4</v>
      </c>
      <c r="M897" s="832">
        <v>1357.88</v>
      </c>
    </row>
    <row r="898" spans="1:13" ht="14.45" customHeight="1" x14ac:dyDescent="0.2">
      <c r="A898" s="821" t="s">
        <v>3504</v>
      </c>
      <c r="B898" s="822" t="s">
        <v>3052</v>
      </c>
      <c r="C898" s="822" t="s">
        <v>3812</v>
      </c>
      <c r="D898" s="822" t="s">
        <v>3297</v>
      </c>
      <c r="E898" s="822" t="s">
        <v>3813</v>
      </c>
      <c r="F898" s="831"/>
      <c r="G898" s="831"/>
      <c r="H898" s="827">
        <v>0</v>
      </c>
      <c r="I898" s="831">
        <v>8</v>
      </c>
      <c r="J898" s="831">
        <v>1196.28</v>
      </c>
      <c r="K898" s="827">
        <v>1</v>
      </c>
      <c r="L898" s="831">
        <v>8</v>
      </c>
      <c r="M898" s="832">
        <v>1196.28</v>
      </c>
    </row>
    <row r="899" spans="1:13" ht="14.45" customHeight="1" x14ac:dyDescent="0.2">
      <c r="A899" s="821" t="s">
        <v>3504</v>
      </c>
      <c r="B899" s="822" t="s">
        <v>3052</v>
      </c>
      <c r="C899" s="822" t="s">
        <v>3296</v>
      </c>
      <c r="D899" s="822" t="s">
        <v>3297</v>
      </c>
      <c r="E899" s="822" t="s">
        <v>3298</v>
      </c>
      <c r="F899" s="831"/>
      <c r="G899" s="831"/>
      <c r="H899" s="827">
        <v>0</v>
      </c>
      <c r="I899" s="831">
        <v>1</v>
      </c>
      <c r="J899" s="831">
        <v>305.51</v>
      </c>
      <c r="K899" s="827">
        <v>1</v>
      </c>
      <c r="L899" s="831">
        <v>1</v>
      </c>
      <c r="M899" s="832">
        <v>305.51</v>
      </c>
    </row>
    <row r="900" spans="1:13" ht="14.45" customHeight="1" x14ac:dyDescent="0.2">
      <c r="A900" s="821" t="s">
        <v>3504</v>
      </c>
      <c r="B900" s="822" t="s">
        <v>3077</v>
      </c>
      <c r="C900" s="822" t="s">
        <v>3078</v>
      </c>
      <c r="D900" s="822" t="s">
        <v>3079</v>
      </c>
      <c r="E900" s="822" t="s">
        <v>3080</v>
      </c>
      <c r="F900" s="831"/>
      <c r="G900" s="831"/>
      <c r="H900" s="827">
        <v>0</v>
      </c>
      <c r="I900" s="831">
        <v>3</v>
      </c>
      <c r="J900" s="831">
        <v>70.199999999999989</v>
      </c>
      <c r="K900" s="827">
        <v>1</v>
      </c>
      <c r="L900" s="831">
        <v>3</v>
      </c>
      <c r="M900" s="832">
        <v>70.199999999999989</v>
      </c>
    </row>
    <row r="901" spans="1:13" ht="14.45" customHeight="1" x14ac:dyDescent="0.2">
      <c r="A901" s="821" t="s">
        <v>3504</v>
      </c>
      <c r="B901" s="822" t="s">
        <v>3085</v>
      </c>
      <c r="C901" s="822" t="s">
        <v>3315</v>
      </c>
      <c r="D901" s="822" t="s">
        <v>1635</v>
      </c>
      <c r="E901" s="822" t="s">
        <v>3316</v>
      </c>
      <c r="F901" s="831"/>
      <c r="G901" s="831"/>
      <c r="H901" s="827"/>
      <c r="I901" s="831">
        <v>13</v>
      </c>
      <c r="J901" s="831">
        <v>0</v>
      </c>
      <c r="K901" s="827"/>
      <c r="L901" s="831">
        <v>13</v>
      </c>
      <c r="M901" s="832">
        <v>0</v>
      </c>
    </row>
    <row r="902" spans="1:13" ht="14.45" customHeight="1" x14ac:dyDescent="0.2">
      <c r="A902" s="821" t="s">
        <v>3504</v>
      </c>
      <c r="B902" s="822" t="s">
        <v>3085</v>
      </c>
      <c r="C902" s="822" t="s">
        <v>3086</v>
      </c>
      <c r="D902" s="822" t="s">
        <v>1635</v>
      </c>
      <c r="E902" s="822" t="s">
        <v>3087</v>
      </c>
      <c r="F902" s="831"/>
      <c r="G902" s="831"/>
      <c r="H902" s="827"/>
      <c r="I902" s="831">
        <v>3</v>
      </c>
      <c r="J902" s="831">
        <v>0</v>
      </c>
      <c r="K902" s="827"/>
      <c r="L902" s="831">
        <v>3</v>
      </c>
      <c r="M902" s="832">
        <v>0</v>
      </c>
    </row>
    <row r="903" spans="1:13" ht="14.45" customHeight="1" x14ac:dyDescent="0.2">
      <c r="A903" s="821" t="s">
        <v>3504</v>
      </c>
      <c r="B903" s="822" t="s">
        <v>3088</v>
      </c>
      <c r="C903" s="822" t="s">
        <v>3089</v>
      </c>
      <c r="D903" s="822" t="s">
        <v>1870</v>
      </c>
      <c r="E903" s="822" t="s">
        <v>824</v>
      </c>
      <c r="F903" s="831"/>
      <c r="G903" s="831"/>
      <c r="H903" s="827">
        <v>0</v>
      </c>
      <c r="I903" s="831">
        <v>13</v>
      </c>
      <c r="J903" s="831">
        <v>857.86999999999989</v>
      </c>
      <c r="K903" s="827">
        <v>1</v>
      </c>
      <c r="L903" s="831">
        <v>13</v>
      </c>
      <c r="M903" s="832">
        <v>857.86999999999989</v>
      </c>
    </row>
    <row r="904" spans="1:13" ht="14.45" customHeight="1" x14ac:dyDescent="0.2">
      <c r="A904" s="821" t="s">
        <v>3504</v>
      </c>
      <c r="B904" s="822" t="s">
        <v>3088</v>
      </c>
      <c r="C904" s="822" t="s">
        <v>3090</v>
      </c>
      <c r="D904" s="822" t="s">
        <v>1870</v>
      </c>
      <c r="E904" s="822" t="s">
        <v>826</v>
      </c>
      <c r="F904" s="831"/>
      <c r="G904" s="831"/>
      <c r="H904" s="827">
        <v>0</v>
      </c>
      <c r="I904" s="831">
        <v>3</v>
      </c>
      <c r="J904" s="831">
        <v>396</v>
      </c>
      <c r="K904" s="827">
        <v>1</v>
      </c>
      <c r="L904" s="831">
        <v>3</v>
      </c>
      <c r="M904" s="832">
        <v>396</v>
      </c>
    </row>
    <row r="905" spans="1:13" ht="14.45" customHeight="1" x14ac:dyDescent="0.2">
      <c r="A905" s="821" t="s">
        <v>3504</v>
      </c>
      <c r="B905" s="822" t="s">
        <v>3088</v>
      </c>
      <c r="C905" s="822" t="s">
        <v>3317</v>
      </c>
      <c r="D905" s="822" t="s">
        <v>1870</v>
      </c>
      <c r="E905" s="822" t="s">
        <v>1871</v>
      </c>
      <c r="F905" s="831"/>
      <c r="G905" s="831"/>
      <c r="H905" s="827">
        <v>0</v>
      </c>
      <c r="I905" s="831">
        <v>1</v>
      </c>
      <c r="J905" s="831">
        <v>264</v>
      </c>
      <c r="K905" s="827">
        <v>1</v>
      </c>
      <c r="L905" s="831">
        <v>1</v>
      </c>
      <c r="M905" s="832">
        <v>264</v>
      </c>
    </row>
    <row r="906" spans="1:13" ht="14.45" customHeight="1" x14ac:dyDescent="0.2">
      <c r="A906" s="821" t="s">
        <v>3504</v>
      </c>
      <c r="B906" s="822" t="s">
        <v>3104</v>
      </c>
      <c r="C906" s="822" t="s">
        <v>4669</v>
      </c>
      <c r="D906" s="822" t="s">
        <v>3775</v>
      </c>
      <c r="E906" s="822" t="s">
        <v>3076</v>
      </c>
      <c r="F906" s="831">
        <v>2</v>
      </c>
      <c r="G906" s="831">
        <v>246.4</v>
      </c>
      <c r="H906" s="827">
        <v>1</v>
      </c>
      <c r="I906" s="831"/>
      <c r="J906" s="831"/>
      <c r="K906" s="827">
        <v>0</v>
      </c>
      <c r="L906" s="831">
        <v>2</v>
      </c>
      <c r="M906" s="832">
        <v>246.4</v>
      </c>
    </row>
    <row r="907" spans="1:13" ht="14.45" customHeight="1" x14ac:dyDescent="0.2">
      <c r="A907" s="821" t="s">
        <v>3504</v>
      </c>
      <c r="B907" s="822" t="s">
        <v>3319</v>
      </c>
      <c r="C907" s="822" t="s">
        <v>4411</v>
      </c>
      <c r="D907" s="822" t="s">
        <v>4412</v>
      </c>
      <c r="E907" s="822" t="s">
        <v>3322</v>
      </c>
      <c r="F907" s="831"/>
      <c r="G907" s="831"/>
      <c r="H907" s="827">
        <v>0</v>
      </c>
      <c r="I907" s="831">
        <v>1</v>
      </c>
      <c r="J907" s="831">
        <v>161.06</v>
      </c>
      <c r="K907" s="827">
        <v>1</v>
      </c>
      <c r="L907" s="831">
        <v>1</v>
      </c>
      <c r="M907" s="832">
        <v>161.06</v>
      </c>
    </row>
    <row r="908" spans="1:13" ht="14.45" customHeight="1" x14ac:dyDescent="0.2">
      <c r="A908" s="821" t="s">
        <v>3504</v>
      </c>
      <c r="B908" s="822" t="s">
        <v>3118</v>
      </c>
      <c r="C908" s="822" t="s">
        <v>4648</v>
      </c>
      <c r="D908" s="822" t="s">
        <v>4649</v>
      </c>
      <c r="E908" s="822" t="s">
        <v>4650</v>
      </c>
      <c r="F908" s="831"/>
      <c r="G908" s="831"/>
      <c r="H908" s="827">
        <v>0</v>
      </c>
      <c r="I908" s="831">
        <v>1</v>
      </c>
      <c r="J908" s="831">
        <v>86.5</v>
      </c>
      <c r="K908" s="827">
        <v>1</v>
      </c>
      <c r="L908" s="831">
        <v>1</v>
      </c>
      <c r="M908" s="832">
        <v>86.5</v>
      </c>
    </row>
    <row r="909" spans="1:13" ht="14.45" customHeight="1" x14ac:dyDescent="0.2">
      <c r="A909" s="821" t="s">
        <v>3504</v>
      </c>
      <c r="B909" s="822" t="s">
        <v>3118</v>
      </c>
      <c r="C909" s="822" t="s">
        <v>3119</v>
      </c>
      <c r="D909" s="822" t="s">
        <v>3120</v>
      </c>
      <c r="E909" s="822" t="s">
        <v>3121</v>
      </c>
      <c r="F909" s="831"/>
      <c r="G909" s="831"/>
      <c r="H909" s="827">
        <v>0</v>
      </c>
      <c r="I909" s="831">
        <v>2</v>
      </c>
      <c r="J909" s="831">
        <v>207.6</v>
      </c>
      <c r="K909" s="827">
        <v>1</v>
      </c>
      <c r="L909" s="831">
        <v>2</v>
      </c>
      <c r="M909" s="832">
        <v>207.6</v>
      </c>
    </row>
    <row r="910" spans="1:13" ht="14.45" customHeight="1" x14ac:dyDescent="0.2">
      <c r="A910" s="821" t="s">
        <v>3504</v>
      </c>
      <c r="B910" s="822" t="s">
        <v>3140</v>
      </c>
      <c r="C910" s="822" t="s">
        <v>3340</v>
      </c>
      <c r="D910" s="822" t="s">
        <v>1629</v>
      </c>
      <c r="E910" s="822" t="s">
        <v>3341</v>
      </c>
      <c r="F910" s="831"/>
      <c r="G910" s="831"/>
      <c r="H910" s="827">
        <v>0</v>
      </c>
      <c r="I910" s="831">
        <v>10</v>
      </c>
      <c r="J910" s="831">
        <v>1175.5</v>
      </c>
      <c r="K910" s="827">
        <v>1</v>
      </c>
      <c r="L910" s="831">
        <v>10</v>
      </c>
      <c r="M910" s="832">
        <v>1175.5</v>
      </c>
    </row>
    <row r="911" spans="1:13" ht="14.45" customHeight="1" x14ac:dyDescent="0.2">
      <c r="A911" s="821" t="s">
        <v>3504</v>
      </c>
      <c r="B911" s="822" t="s">
        <v>3140</v>
      </c>
      <c r="C911" s="822" t="s">
        <v>4655</v>
      </c>
      <c r="D911" s="822" t="s">
        <v>1629</v>
      </c>
      <c r="E911" s="822" t="s">
        <v>4656</v>
      </c>
      <c r="F911" s="831"/>
      <c r="G911" s="831"/>
      <c r="H911" s="827"/>
      <c r="I911" s="831">
        <v>1</v>
      </c>
      <c r="J911" s="831">
        <v>0</v>
      </c>
      <c r="K911" s="827"/>
      <c r="L911" s="831">
        <v>1</v>
      </c>
      <c r="M911" s="832">
        <v>0</v>
      </c>
    </row>
    <row r="912" spans="1:13" ht="14.45" customHeight="1" x14ac:dyDescent="0.2">
      <c r="A912" s="821" t="s">
        <v>3504</v>
      </c>
      <c r="B912" s="822" t="s">
        <v>3140</v>
      </c>
      <c r="C912" s="822" t="s">
        <v>3141</v>
      </c>
      <c r="D912" s="822" t="s">
        <v>1629</v>
      </c>
      <c r="E912" s="822" t="s">
        <v>824</v>
      </c>
      <c r="F912" s="831"/>
      <c r="G912" s="831"/>
      <c r="H912" s="827">
        <v>0</v>
      </c>
      <c r="I912" s="831">
        <v>2</v>
      </c>
      <c r="J912" s="831">
        <v>117.54</v>
      </c>
      <c r="K912" s="827">
        <v>1</v>
      </c>
      <c r="L912" s="831">
        <v>2</v>
      </c>
      <c r="M912" s="832">
        <v>117.54</v>
      </c>
    </row>
    <row r="913" spans="1:13" ht="14.45" customHeight="1" x14ac:dyDescent="0.2">
      <c r="A913" s="821" t="s">
        <v>3504</v>
      </c>
      <c r="B913" s="822" t="s">
        <v>3140</v>
      </c>
      <c r="C913" s="822" t="s">
        <v>4288</v>
      </c>
      <c r="D913" s="822" t="s">
        <v>1629</v>
      </c>
      <c r="E913" s="822" t="s">
        <v>3722</v>
      </c>
      <c r="F913" s="831"/>
      <c r="G913" s="831"/>
      <c r="H913" s="827">
        <v>0</v>
      </c>
      <c r="I913" s="831">
        <v>1</v>
      </c>
      <c r="J913" s="831">
        <v>176.32</v>
      </c>
      <c r="K913" s="827">
        <v>1</v>
      </c>
      <c r="L913" s="831">
        <v>1</v>
      </c>
      <c r="M913" s="832">
        <v>176.32</v>
      </c>
    </row>
    <row r="914" spans="1:13" ht="14.45" customHeight="1" x14ac:dyDescent="0.2">
      <c r="A914" s="821" t="s">
        <v>3504</v>
      </c>
      <c r="B914" s="822" t="s">
        <v>3148</v>
      </c>
      <c r="C914" s="822" t="s">
        <v>3346</v>
      </c>
      <c r="D914" s="822" t="s">
        <v>2235</v>
      </c>
      <c r="E914" s="822" t="s">
        <v>1680</v>
      </c>
      <c r="F914" s="831"/>
      <c r="G914" s="831"/>
      <c r="H914" s="827">
        <v>0</v>
      </c>
      <c r="I914" s="831">
        <v>4</v>
      </c>
      <c r="J914" s="831">
        <v>623.88</v>
      </c>
      <c r="K914" s="827">
        <v>1</v>
      </c>
      <c r="L914" s="831">
        <v>4</v>
      </c>
      <c r="M914" s="832">
        <v>623.88</v>
      </c>
    </row>
    <row r="915" spans="1:13" ht="14.45" customHeight="1" x14ac:dyDescent="0.2">
      <c r="A915" s="821" t="s">
        <v>3504</v>
      </c>
      <c r="B915" s="822" t="s">
        <v>3148</v>
      </c>
      <c r="C915" s="822" t="s">
        <v>4756</v>
      </c>
      <c r="D915" s="822" t="s">
        <v>1695</v>
      </c>
      <c r="E915" s="822" t="s">
        <v>1700</v>
      </c>
      <c r="F915" s="831"/>
      <c r="G915" s="831"/>
      <c r="H915" s="827">
        <v>0</v>
      </c>
      <c r="I915" s="831">
        <v>4</v>
      </c>
      <c r="J915" s="831">
        <v>238.88</v>
      </c>
      <c r="K915" s="827">
        <v>1</v>
      </c>
      <c r="L915" s="831">
        <v>4</v>
      </c>
      <c r="M915" s="832">
        <v>238.88</v>
      </c>
    </row>
    <row r="916" spans="1:13" ht="14.45" customHeight="1" x14ac:dyDescent="0.2">
      <c r="A916" s="821" t="s">
        <v>3504</v>
      </c>
      <c r="B916" s="822" t="s">
        <v>3148</v>
      </c>
      <c r="C916" s="822" t="s">
        <v>3157</v>
      </c>
      <c r="D916" s="822" t="s">
        <v>1684</v>
      </c>
      <c r="E916" s="822" t="s">
        <v>1680</v>
      </c>
      <c r="F916" s="831"/>
      <c r="G916" s="831"/>
      <c r="H916" s="827">
        <v>0</v>
      </c>
      <c r="I916" s="831">
        <v>15</v>
      </c>
      <c r="J916" s="831">
        <v>2694.75</v>
      </c>
      <c r="K916" s="827">
        <v>1</v>
      </c>
      <c r="L916" s="831">
        <v>15</v>
      </c>
      <c r="M916" s="832">
        <v>2694.75</v>
      </c>
    </row>
    <row r="917" spans="1:13" ht="14.45" customHeight="1" x14ac:dyDescent="0.2">
      <c r="A917" s="821" t="s">
        <v>3504</v>
      </c>
      <c r="B917" s="822" t="s">
        <v>3148</v>
      </c>
      <c r="C917" s="822" t="s">
        <v>3159</v>
      </c>
      <c r="D917" s="822" t="s">
        <v>1679</v>
      </c>
      <c r="E917" s="822" t="s">
        <v>1680</v>
      </c>
      <c r="F917" s="831"/>
      <c r="G917" s="831"/>
      <c r="H917" s="827">
        <v>0</v>
      </c>
      <c r="I917" s="831">
        <v>25</v>
      </c>
      <c r="J917" s="831">
        <v>4491.2500000000009</v>
      </c>
      <c r="K917" s="827">
        <v>1</v>
      </c>
      <c r="L917" s="831">
        <v>25</v>
      </c>
      <c r="M917" s="832">
        <v>4491.2500000000009</v>
      </c>
    </row>
    <row r="918" spans="1:13" ht="14.45" customHeight="1" x14ac:dyDescent="0.2">
      <c r="A918" s="821" t="s">
        <v>3504</v>
      </c>
      <c r="B918" s="822" t="s">
        <v>3148</v>
      </c>
      <c r="C918" s="822" t="s">
        <v>3160</v>
      </c>
      <c r="D918" s="822" t="s">
        <v>1682</v>
      </c>
      <c r="E918" s="822" t="s">
        <v>1680</v>
      </c>
      <c r="F918" s="831"/>
      <c r="G918" s="831"/>
      <c r="H918" s="827">
        <v>0</v>
      </c>
      <c r="I918" s="831">
        <v>18</v>
      </c>
      <c r="J918" s="831">
        <v>3233.7000000000003</v>
      </c>
      <c r="K918" s="827">
        <v>1</v>
      </c>
      <c r="L918" s="831">
        <v>18</v>
      </c>
      <c r="M918" s="832">
        <v>3233.7000000000003</v>
      </c>
    </row>
    <row r="919" spans="1:13" ht="14.45" customHeight="1" x14ac:dyDescent="0.2">
      <c r="A919" s="821" t="s">
        <v>3504</v>
      </c>
      <c r="B919" s="822" t="s">
        <v>3148</v>
      </c>
      <c r="C919" s="822" t="s">
        <v>3164</v>
      </c>
      <c r="D919" s="822" t="s">
        <v>1689</v>
      </c>
      <c r="E919" s="822" t="s">
        <v>3162</v>
      </c>
      <c r="F919" s="831"/>
      <c r="G919" s="831"/>
      <c r="H919" s="827">
        <v>0</v>
      </c>
      <c r="I919" s="831">
        <v>5</v>
      </c>
      <c r="J919" s="831">
        <v>598.85</v>
      </c>
      <c r="K919" s="827">
        <v>1</v>
      </c>
      <c r="L919" s="831">
        <v>5</v>
      </c>
      <c r="M919" s="832">
        <v>598.85</v>
      </c>
    </row>
    <row r="920" spans="1:13" ht="14.45" customHeight="1" x14ac:dyDescent="0.2">
      <c r="A920" s="821" t="s">
        <v>3504</v>
      </c>
      <c r="B920" s="822" t="s">
        <v>3148</v>
      </c>
      <c r="C920" s="822" t="s">
        <v>3161</v>
      </c>
      <c r="D920" s="822" t="s">
        <v>1687</v>
      </c>
      <c r="E920" s="822" t="s">
        <v>3162</v>
      </c>
      <c r="F920" s="831"/>
      <c r="G920" s="831"/>
      <c r="H920" s="827">
        <v>0</v>
      </c>
      <c r="I920" s="831">
        <v>4</v>
      </c>
      <c r="J920" s="831">
        <v>479.08</v>
      </c>
      <c r="K920" s="827">
        <v>1</v>
      </c>
      <c r="L920" s="831">
        <v>4</v>
      </c>
      <c r="M920" s="832">
        <v>479.08</v>
      </c>
    </row>
    <row r="921" spans="1:13" ht="14.45" customHeight="1" x14ac:dyDescent="0.2">
      <c r="A921" s="821" t="s">
        <v>3504</v>
      </c>
      <c r="B921" s="822" t="s">
        <v>3148</v>
      </c>
      <c r="C921" s="822" t="s">
        <v>3352</v>
      </c>
      <c r="D921" s="822" t="s">
        <v>3353</v>
      </c>
      <c r="E921" s="822" t="s">
        <v>2231</v>
      </c>
      <c r="F921" s="831"/>
      <c r="G921" s="831"/>
      <c r="H921" s="827">
        <v>0</v>
      </c>
      <c r="I921" s="831">
        <v>8</v>
      </c>
      <c r="J921" s="831">
        <v>1871.6799999999998</v>
      </c>
      <c r="K921" s="827">
        <v>1</v>
      </c>
      <c r="L921" s="831">
        <v>8</v>
      </c>
      <c r="M921" s="832">
        <v>1871.6799999999998</v>
      </c>
    </row>
    <row r="922" spans="1:13" ht="14.45" customHeight="1" x14ac:dyDescent="0.2">
      <c r="A922" s="821" t="s">
        <v>3504</v>
      </c>
      <c r="B922" s="822" t="s">
        <v>3148</v>
      </c>
      <c r="C922" s="822" t="s">
        <v>3175</v>
      </c>
      <c r="D922" s="822" t="s">
        <v>3176</v>
      </c>
      <c r="E922" s="822" t="s">
        <v>1680</v>
      </c>
      <c r="F922" s="831"/>
      <c r="G922" s="831"/>
      <c r="H922" s="827">
        <v>0</v>
      </c>
      <c r="I922" s="831">
        <v>45</v>
      </c>
      <c r="J922" s="831">
        <v>8084.2500000000009</v>
      </c>
      <c r="K922" s="827">
        <v>1</v>
      </c>
      <c r="L922" s="831">
        <v>45</v>
      </c>
      <c r="M922" s="832">
        <v>8084.2500000000009</v>
      </c>
    </row>
    <row r="923" spans="1:13" ht="14.45" customHeight="1" x14ac:dyDescent="0.2">
      <c r="A923" s="821" t="s">
        <v>3504</v>
      </c>
      <c r="B923" s="822" t="s">
        <v>3148</v>
      </c>
      <c r="C923" s="822" t="s">
        <v>3355</v>
      </c>
      <c r="D923" s="822" t="s">
        <v>2236</v>
      </c>
      <c r="E923" s="822" t="s">
        <v>1680</v>
      </c>
      <c r="F923" s="831"/>
      <c r="G923" s="831"/>
      <c r="H923" s="827">
        <v>0</v>
      </c>
      <c r="I923" s="831">
        <v>4</v>
      </c>
      <c r="J923" s="831">
        <v>623.88</v>
      </c>
      <c r="K923" s="827">
        <v>1</v>
      </c>
      <c r="L923" s="831">
        <v>4</v>
      </c>
      <c r="M923" s="832">
        <v>623.88</v>
      </c>
    </row>
    <row r="924" spans="1:13" ht="14.45" customHeight="1" x14ac:dyDescent="0.2">
      <c r="A924" s="821" t="s">
        <v>3504</v>
      </c>
      <c r="B924" s="822" t="s">
        <v>3148</v>
      </c>
      <c r="C924" s="822" t="s">
        <v>3153</v>
      </c>
      <c r="D924" s="822" t="s">
        <v>1696</v>
      </c>
      <c r="E924" s="822" t="s">
        <v>1672</v>
      </c>
      <c r="F924" s="831"/>
      <c r="G924" s="831"/>
      <c r="H924" s="827">
        <v>0</v>
      </c>
      <c r="I924" s="831">
        <v>7</v>
      </c>
      <c r="J924" s="831">
        <v>1672.23</v>
      </c>
      <c r="K924" s="827">
        <v>1</v>
      </c>
      <c r="L924" s="831">
        <v>7</v>
      </c>
      <c r="M924" s="832">
        <v>1672.23</v>
      </c>
    </row>
    <row r="925" spans="1:13" ht="14.45" customHeight="1" x14ac:dyDescent="0.2">
      <c r="A925" s="821" t="s">
        <v>3504</v>
      </c>
      <c r="B925" s="822" t="s">
        <v>3148</v>
      </c>
      <c r="C925" s="822" t="s">
        <v>3150</v>
      </c>
      <c r="D925" s="822" t="s">
        <v>1694</v>
      </c>
      <c r="E925" s="822" t="s">
        <v>1672</v>
      </c>
      <c r="F925" s="831"/>
      <c r="G925" s="831"/>
      <c r="H925" s="827">
        <v>0</v>
      </c>
      <c r="I925" s="831">
        <v>4</v>
      </c>
      <c r="J925" s="831">
        <v>955.56</v>
      </c>
      <c r="K925" s="827">
        <v>1</v>
      </c>
      <c r="L925" s="831">
        <v>4</v>
      </c>
      <c r="M925" s="832">
        <v>955.56</v>
      </c>
    </row>
    <row r="926" spans="1:13" ht="14.45" customHeight="1" x14ac:dyDescent="0.2">
      <c r="A926" s="821" t="s">
        <v>3504</v>
      </c>
      <c r="B926" s="822" t="s">
        <v>3148</v>
      </c>
      <c r="C926" s="822" t="s">
        <v>3151</v>
      </c>
      <c r="D926" s="822" t="s">
        <v>1695</v>
      </c>
      <c r="E926" s="822" t="s">
        <v>1672</v>
      </c>
      <c r="F926" s="831"/>
      <c r="G926" s="831"/>
      <c r="H926" s="827">
        <v>0</v>
      </c>
      <c r="I926" s="831">
        <v>4</v>
      </c>
      <c r="J926" s="831">
        <v>955.56</v>
      </c>
      <c r="K926" s="827">
        <v>1</v>
      </c>
      <c r="L926" s="831">
        <v>4</v>
      </c>
      <c r="M926" s="832">
        <v>955.56</v>
      </c>
    </row>
    <row r="927" spans="1:13" ht="14.45" customHeight="1" x14ac:dyDescent="0.2">
      <c r="A927" s="821" t="s">
        <v>3504</v>
      </c>
      <c r="B927" s="822" t="s">
        <v>3148</v>
      </c>
      <c r="C927" s="822" t="s">
        <v>3152</v>
      </c>
      <c r="D927" s="822" t="s">
        <v>1693</v>
      </c>
      <c r="E927" s="822" t="s">
        <v>1672</v>
      </c>
      <c r="F927" s="831"/>
      <c r="G927" s="831"/>
      <c r="H927" s="827">
        <v>0</v>
      </c>
      <c r="I927" s="831">
        <v>4</v>
      </c>
      <c r="J927" s="831">
        <v>955.56</v>
      </c>
      <c r="K927" s="827">
        <v>1</v>
      </c>
      <c r="L927" s="831">
        <v>4</v>
      </c>
      <c r="M927" s="832">
        <v>955.56</v>
      </c>
    </row>
    <row r="928" spans="1:13" ht="14.45" customHeight="1" x14ac:dyDescent="0.2">
      <c r="A928" s="821" t="s">
        <v>3504</v>
      </c>
      <c r="B928" s="822" t="s">
        <v>3148</v>
      </c>
      <c r="C928" s="822" t="s">
        <v>4757</v>
      </c>
      <c r="D928" s="822" t="s">
        <v>1671</v>
      </c>
      <c r="E928" s="822" t="s">
        <v>1700</v>
      </c>
      <c r="F928" s="831"/>
      <c r="G928" s="831"/>
      <c r="H928" s="827">
        <v>0</v>
      </c>
      <c r="I928" s="831">
        <v>3</v>
      </c>
      <c r="J928" s="831">
        <v>65.88</v>
      </c>
      <c r="K928" s="827">
        <v>1</v>
      </c>
      <c r="L928" s="831">
        <v>3</v>
      </c>
      <c r="M928" s="832">
        <v>65.88</v>
      </c>
    </row>
    <row r="929" spans="1:13" ht="14.45" customHeight="1" x14ac:dyDescent="0.2">
      <c r="A929" s="821" t="s">
        <v>3504</v>
      </c>
      <c r="B929" s="822" t="s">
        <v>3387</v>
      </c>
      <c r="C929" s="822" t="s">
        <v>4146</v>
      </c>
      <c r="D929" s="822" t="s">
        <v>3389</v>
      </c>
      <c r="E929" s="822" t="s">
        <v>4147</v>
      </c>
      <c r="F929" s="831"/>
      <c r="G929" s="831"/>
      <c r="H929" s="827">
        <v>0</v>
      </c>
      <c r="I929" s="831">
        <v>3</v>
      </c>
      <c r="J929" s="831">
        <v>35931.03</v>
      </c>
      <c r="K929" s="827">
        <v>1</v>
      </c>
      <c r="L929" s="831">
        <v>3</v>
      </c>
      <c r="M929" s="832">
        <v>35931.03</v>
      </c>
    </row>
    <row r="930" spans="1:13" ht="14.45" customHeight="1" x14ac:dyDescent="0.2">
      <c r="A930" s="821" t="s">
        <v>3504</v>
      </c>
      <c r="B930" s="822" t="s">
        <v>6152</v>
      </c>
      <c r="C930" s="822" t="s">
        <v>4161</v>
      </c>
      <c r="D930" s="822" t="s">
        <v>4157</v>
      </c>
      <c r="E930" s="822" t="s">
        <v>4162</v>
      </c>
      <c r="F930" s="831"/>
      <c r="G930" s="831"/>
      <c r="H930" s="827">
        <v>0</v>
      </c>
      <c r="I930" s="831">
        <v>5</v>
      </c>
      <c r="J930" s="831">
        <v>754.7</v>
      </c>
      <c r="K930" s="827">
        <v>1</v>
      </c>
      <c r="L930" s="831">
        <v>5</v>
      </c>
      <c r="M930" s="832">
        <v>754.7</v>
      </c>
    </row>
    <row r="931" spans="1:13" ht="14.45" customHeight="1" x14ac:dyDescent="0.2">
      <c r="A931" s="821" t="s">
        <v>3504</v>
      </c>
      <c r="B931" s="822" t="s">
        <v>2670</v>
      </c>
      <c r="C931" s="822" t="s">
        <v>2671</v>
      </c>
      <c r="D931" s="822" t="s">
        <v>1436</v>
      </c>
      <c r="E931" s="822" t="s">
        <v>2672</v>
      </c>
      <c r="F931" s="831"/>
      <c r="G931" s="831"/>
      <c r="H931" s="827"/>
      <c r="I931" s="831">
        <v>3</v>
      </c>
      <c r="J931" s="831">
        <v>0</v>
      </c>
      <c r="K931" s="827"/>
      <c r="L931" s="831">
        <v>3</v>
      </c>
      <c r="M931" s="832">
        <v>0</v>
      </c>
    </row>
    <row r="932" spans="1:13" ht="14.45" customHeight="1" x14ac:dyDescent="0.2">
      <c r="A932" s="821" t="s">
        <v>3505</v>
      </c>
      <c r="B932" s="822" t="s">
        <v>3030</v>
      </c>
      <c r="C932" s="822" t="s">
        <v>3032</v>
      </c>
      <c r="D932" s="822" t="s">
        <v>1338</v>
      </c>
      <c r="E932" s="822" t="s">
        <v>1340</v>
      </c>
      <c r="F932" s="831"/>
      <c r="G932" s="831"/>
      <c r="H932" s="827"/>
      <c r="I932" s="831">
        <v>2</v>
      </c>
      <c r="J932" s="831">
        <v>0</v>
      </c>
      <c r="K932" s="827"/>
      <c r="L932" s="831">
        <v>2</v>
      </c>
      <c r="M932" s="832">
        <v>0</v>
      </c>
    </row>
    <row r="933" spans="1:13" ht="14.45" customHeight="1" x14ac:dyDescent="0.2">
      <c r="A933" s="821" t="s">
        <v>3507</v>
      </c>
      <c r="B933" s="822" t="s">
        <v>2645</v>
      </c>
      <c r="C933" s="822" t="s">
        <v>3179</v>
      </c>
      <c r="D933" s="822" t="s">
        <v>841</v>
      </c>
      <c r="E933" s="822" t="s">
        <v>3180</v>
      </c>
      <c r="F933" s="831"/>
      <c r="G933" s="831"/>
      <c r="H933" s="827">
        <v>0</v>
      </c>
      <c r="I933" s="831">
        <v>4</v>
      </c>
      <c r="J933" s="831">
        <v>195.56</v>
      </c>
      <c r="K933" s="827">
        <v>1</v>
      </c>
      <c r="L933" s="831">
        <v>4</v>
      </c>
      <c r="M933" s="832">
        <v>195.56</v>
      </c>
    </row>
    <row r="934" spans="1:13" ht="14.45" customHeight="1" x14ac:dyDescent="0.2">
      <c r="A934" s="821" t="s">
        <v>3507</v>
      </c>
      <c r="B934" s="822" t="s">
        <v>6146</v>
      </c>
      <c r="C934" s="822" t="s">
        <v>4803</v>
      </c>
      <c r="D934" s="822" t="s">
        <v>4804</v>
      </c>
      <c r="E934" s="822" t="s">
        <v>3677</v>
      </c>
      <c r="F934" s="831">
        <v>4</v>
      </c>
      <c r="G934" s="831">
        <v>4364.28</v>
      </c>
      <c r="H934" s="827">
        <v>1</v>
      </c>
      <c r="I934" s="831"/>
      <c r="J934" s="831"/>
      <c r="K934" s="827">
        <v>0</v>
      </c>
      <c r="L934" s="831">
        <v>4</v>
      </c>
      <c r="M934" s="832">
        <v>4364.28</v>
      </c>
    </row>
    <row r="935" spans="1:13" ht="14.45" customHeight="1" x14ac:dyDescent="0.2">
      <c r="A935" s="821" t="s">
        <v>3507</v>
      </c>
      <c r="B935" s="822" t="s">
        <v>6146</v>
      </c>
      <c r="C935" s="822" t="s">
        <v>3675</v>
      </c>
      <c r="D935" s="822" t="s">
        <v>3676</v>
      </c>
      <c r="E935" s="822" t="s">
        <v>3677</v>
      </c>
      <c r="F935" s="831"/>
      <c r="G935" s="831"/>
      <c r="H935" s="827">
        <v>0</v>
      </c>
      <c r="I935" s="831">
        <v>108</v>
      </c>
      <c r="J935" s="831">
        <v>117835.55999999998</v>
      </c>
      <c r="K935" s="827">
        <v>1</v>
      </c>
      <c r="L935" s="831">
        <v>108</v>
      </c>
      <c r="M935" s="832">
        <v>117835.55999999998</v>
      </c>
    </row>
    <row r="936" spans="1:13" ht="14.45" customHeight="1" x14ac:dyDescent="0.2">
      <c r="A936" s="821" t="s">
        <v>3507</v>
      </c>
      <c r="B936" s="822" t="s">
        <v>2697</v>
      </c>
      <c r="C936" s="822" t="s">
        <v>4817</v>
      </c>
      <c r="D936" s="822" t="s">
        <v>4818</v>
      </c>
      <c r="E936" s="822" t="s">
        <v>1993</v>
      </c>
      <c r="F936" s="831">
        <v>4</v>
      </c>
      <c r="G936" s="831">
        <v>2533.96</v>
      </c>
      <c r="H936" s="827">
        <v>1</v>
      </c>
      <c r="I936" s="831"/>
      <c r="J936" s="831"/>
      <c r="K936" s="827">
        <v>0</v>
      </c>
      <c r="L936" s="831">
        <v>4</v>
      </c>
      <c r="M936" s="832">
        <v>2533.96</v>
      </c>
    </row>
    <row r="937" spans="1:13" ht="14.45" customHeight="1" x14ac:dyDescent="0.2">
      <c r="A937" s="821" t="s">
        <v>3507</v>
      </c>
      <c r="B937" s="822" t="s">
        <v>2697</v>
      </c>
      <c r="C937" s="822" t="s">
        <v>4819</v>
      </c>
      <c r="D937" s="822" t="s">
        <v>4818</v>
      </c>
      <c r="E937" s="822" t="s">
        <v>1127</v>
      </c>
      <c r="F937" s="831">
        <v>4</v>
      </c>
      <c r="G937" s="831">
        <v>3694.96</v>
      </c>
      <c r="H937" s="827">
        <v>1</v>
      </c>
      <c r="I937" s="831"/>
      <c r="J937" s="831"/>
      <c r="K937" s="827">
        <v>0</v>
      </c>
      <c r="L937" s="831">
        <v>4</v>
      </c>
      <c r="M937" s="832">
        <v>3694.96</v>
      </c>
    </row>
    <row r="938" spans="1:13" ht="14.45" customHeight="1" x14ac:dyDescent="0.2">
      <c r="A938" s="821" t="s">
        <v>3507</v>
      </c>
      <c r="B938" s="822" t="s">
        <v>2697</v>
      </c>
      <c r="C938" s="822" t="s">
        <v>2698</v>
      </c>
      <c r="D938" s="822" t="s">
        <v>2699</v>
      </c>
      <c r="E938" s="822" t="s">
        <v>1127</v>
      </c>
      <c r="F938" s="831"/>
      <c r="G938" s="831"/>
      <c r="H938" s="827">
        <v>0</v>
      </c>
      <c r="I938" s="831">
        <v>4</v>
      </c>
      <c r="J938" s="831">
        <v>2656.4</v>
      </c>
      <c r="K938" s="827">
        <v>1</v>
      </c>
      <c r="L938" s="831">
        <v>4</v>
      </c>
      <c r="M938" s="832">
        <v>2656.4</v>
      </c>
    </row>
    <row r="939" spans="1:13" ht="14.45" customHeight="1" x14ac:dyDescent="0.2">
      <c r="A939" s="821" t="s">
        <v>3507</v>
      </c>
      <c r="B939" s="822" t="s">
        <v>2700</v>
      </c>
      <c r="C939" s="822" t="s">
        <v>2703</v>
      </c>
      <c r="D939" s="822" t="s">
        <v>1021</v>
      </c>
      <c r="E939" s="822" t="s">
        <v>2704</v>
      </c>
      <c r="F939" s="831"/>
      <c r="G939" s="831"/>
      <c r="H939" s="827">
        <v>0</v>
      </c>
      <c r="I939" s="831">
        <v>4</v>
      </c>
      <c r="J939" s="831">
        <v>5542.48</v>
      </c>
      <c r="K939" s="827">
        <v>1</v>
      </c>
      <c r="L939" s="831">
        <v>4</v>
      </c>
      <c r="M939" s="832">
        <v>5542.48</v>
      </c>
    </row>
    <row r="940" spans="1:13" ht="14.45" customHeight="1" x14ac:dyDescent="0.2">
      <c r="A940" s="821" t="s">
        <v>3507</v>
      </c>
      <c r="B940" s="822" t="s">
        <v>2700</v>
      </c>
      <c r="C940" s="822" t="s">
        <v>3962</v>
      </c>
      <c r="D940" s="822" t="s">
        <v>1016</v>
      </c>
      <c r="E940" s="822" t="s">
        <v>3963</v>
      </c>
      <c r="F940" s="831"/>
      <c r="G940" s="831"/>
      <c r="H940" s="827">
        <v>0</v>
      </c>
      <c r="I940" s="831">
        <v>14</v>
      </c>
      <c r="J940" s="831">
        <v>5154.2400000000007</v>
      </c>
      <c r="K940" s="827">
        <v>1</v>
      </c>
      <c r="L940" s="831">
        <v>14</v>
      </c>
      <c r="M940" s="832">
        <v>5154.2400000000007</v>
      </c>
    </row>
    <row r="941" spans="1:13" ht="14.45" customHeight="1" x14ac:dyDescent="0.2">
      <c r="A941" s="821" t="s">
        <v>3507</v>
      </c>
      <c r="B941" s="822" t="s">
        <v>2700</v>
      </c>
      <c r="C941" s="822" t="s">
        <v>2710</v>
      </c>
      <c r="D941" s="822" t="s">
        <v>1016</v>
      </c>
      <c r="E941" s="822" t="s">
        <v>2711</v>
      </c>
      <c r="F941" s="831"/>
      <c r="G941" s="831"/>
      <c r="H941" s="827">
        <v>0</v>
      </c>
      <c r="I941" s="831">
        <v>3</v>
      </c>
      <c r="J941" s="831">
        <v>2208.9900000000002</v>
      </c>
      <c r="K941" s="827">
        <v>1</v>
      </c>
      <c r="L941" s="831">
        <v>3</v>
      </c>
      <c r="M941" s="832">
        <v>2208.9900000000002</v>
      </c>
    </row>
    <row r="942" spans="1:13" ht="14.45" customHeight="1" x14ac:dyDescent="0.2">
      <c r="A942" s="821" t="s">
        <v>3507</v>
      </c>
      <c r="B942" s="822" t="s">
        <v>2700</v>
      </c>
      <c r="C942" s="822" t="s">
        <v>2714</v>
      </c>
      <c r="D942" s="822" t="s">
        <v>1016</v>
      </c>
      <c r="E942" s="822" t="s">
        <v>1018</v>
      </c>
      <c r="F942" s="831"/>
      <c r="G942" s="831"/>
      <c r="H942" s="827">
        <v>0</v>
      </c>
      <c r="I942" s="831">
        <v>18</v>
      </c>
      <c r="J942" s="831">
        <v>8287.5400000000009</v>
      </c>
      <c r="K942" s="827">
        <v>1</v>
      </c>
      <c r="L942" s="831">
        <v>18</v>
      </c>
      <c r="M942" s="832">
        <v>8287.5400000000009</v>
      </c>
    </row>
    <row r="943" spans="1:13" ht="14.45" customHeight="1" x14ac:dyDescent="0.2">
      <c r="A943" s="821" t="s">
        <v>3507</v>
      </c>
      <c r="B943" s="822" t="s">
        <v>2700</v>
      </c>
      <c r="C943" s="822" t="s">
        <v>2712</v>
      </c>
      <c r="D943" s="822" t="s">
        <v>1016</v>
      </c>
      <c r="E943" s="822" t="s">
        <v>2713</v>
      </c>
      <c r="F943" s="831"/>
      <c r="G943" s="831"/>
      <c r="H943" s="827">
        <v>0</v>
      </c>
      <c r="I943" s="831">
        <v>27</v>
      </c>
      <c r="J943" s="831">
        <v>31176.36</v>
      </c>
      <c r="K943" s="827">
        <v>1</v>
      </c>
      <c r="L943" s="831">
        <v>27</v>
      </c>
      <c r="M943" s="832">
        <v>31176.36</v>
      </c>
    </row>
    <row r="944" spans="1:13" ht="14.45" customHeight="1" x14ac:dyDescent="0.2">
      <c r="A944" s="821" t="s">
        <v>3507</v>
      </c>
      <c r="B944" s="822" t="s">
        <v>2700</v>
      </c>
      <c r="C944" s="822" t="s">
        <v>2709</v>
      </c>
      <c r="D944" s="822" t="s">
        <v>1016</v>
      </c>
      <c r="E944" s="822" t="s">
        <v>1017</v>
      </c>
      <c r="F944" s="831"/>
      <c r="G944" s="831"/>
      <c r="H944" s="827">
        <v>0</v>
      </c>
      <c r="I944" s="831">
        <v>26</v>
      </c>
      <c r="J944" s="831">
        <v>24017.239999999998</v>
      </c>
      <c r="K944" s="827">
        <v>1</v>
      </c>
      <c r="L944" s="831">
        <v>26</v>
      </c>
      <c r="M944" s="832">
        <v>24017.239999999998</v>
      </c>
    </row>
    <row r="945" spans="1:13" ht="14.45" customHeight="1" x14ac:dyDescent="0.2">
      <c r="A945" s="821" t="s">
        <v>3507</v>
      </c>
      <c r="B945" s="822" t="s">
        <v>2746</v>
      </c>
      <c r="C945" s="822" t="s">
        <v>2752</v>
      </c>
      <c r="D945" s="822" t="s">
        <v>757</v>
      </c>
      <c r="E945" s="822" t="s">
        <v>758</v>
      </c>
      <c r="F945" s="831"/>
      <c r="G945" s="831"/>
      <c r="H945" s="827">
        <v>0</v>
      </c>
      <c r="I945" s="831">
        <v>1</v>
      </c>
      <c r="J945" s="831">
        <v>38.04</v>
      </c>
      <c r="K945" s="827">
        <v>1</v>
      </c>
      <c r="L945" s="831">
        <v>1</v>
      </c>
      <c r="M945" s="832">
        <v>38.04</v>
      </c>
    </row>
    <row r="946" spans="1:13" ht="14.45" customHeight="1" x14ac:dyDescent="0.2">
      <c r="A946" s="821" t="s">
        <v>3507</v>
      </c>
      <c r="B946" s="822" t="s">
        <v>2746</v>
      </c>
      <c r="C946" s="822" t="s">
        <v>2755</v>
      </c>
      <c r="D946" s="822" t="s">
        <v>757</v>
      </c>
      <c r="E946" s="822" t="s">
        <v>760</v>
      </c>
      <c r="F946" s="831"/>
      <c r="G946" s="831"/>
      <c r="H946" s="827">
        <v>0</v>
      </c>
      <c r="I946" s="831">
        <v>1</v>
      </c>
      <c r="J946" s="831">
        <v>58.52</v>
      </c>
      <c r="K946" s="827">
        <v>1</v>
      </c>
      <c r="L946" s="831">
        <v>1</v>
      </c>
      <c r="M946" s="832">
        <v>58.52</v>
      </c>
    </row>
    <row r="947" spans="1:13" ht="14.45" customHeight="1" x14ac:dyDescent="0.2">
      <c r="A947" s="821" t="s">
        <v>3507</v>
      </c>
      <c r="B947" s="822" t="s">
        <v>3212</v>
      </c>
      <c r="C947" s="822" t="s">
        <v>4843</v>
      </c>
      <c r="D947" s="822" t="s">
        <v>3214</v>
      </c>
      <c r="E947" s="822" t="s">
        <v>4264</v>
      </c>
      <c r="F947" s="831"/>
      <c r="G947" s="831"/>
      <c r="H947" s="827">
        <v>0</v>
      </c>
      <c r="I947" s="831">
        <v>1</v>
      </c>
      <c r="J947" s="831">
        <v>51.83</v>
      </c>
      <c r="K947" s="827">
        <v>1</v>
      </c>
      <c r="L947" s="831">
        <v>1</v>
      </c>
      <c r="M947" s="832">
        <v>51.83</v>
      </c>
    </row>
    <row r="948" spans="1:13" ht="14.45" customHeight="1" x14ac:dyDescent="0.2">
      <c r="A948" s="821" t="s">
        <v>3507</v>
      </c>
      <c r="B948" s="822" t="s">
        <v>2840</v>
      </c>
      <c r="C948" s="822" t="s">
        <v>2841</v>
      </c>
      <c r="D948" s="822" t="s">
        <v>2842</v>
      </c>
      <c r="E948" s="822" t="s">
        <v>2843</v>
      </c>
      <c r="F948" s="831"/>
      <c r="G948" s="831"/>
      <c r="H948" s="827">
        <v>0</v>
      </c>
      <c r="I948" s="831">
        <v>27</v>
      </c>
      <c r="J948" s="831">
        <v>591.84</v>
      </c>
      <c r="K948" s="827">
        <v>1</v>
      </c>
      <c r="L948" s="831">
        <v>27</v>
      </c>
      <c r="M948" s="832">
        <v>591.84</v>
      </c>
    </row>
    <row r="949" spans="1:13" ht="14.45" customHeight="1" x14ac:dyDescent="0.2">
      <c r="A949" s="821" t="s">
        <v>3507</v>
      </c>
      <c r="B949" s="822" t="s">
        <v>2840</v>
      </c>
      <c r="C949" s="822" t="s">
        <v>2844</v>
      </c>
      <c r="D949" s="822" t="s">
        <v>2842</v>
      </c>
      <c r="E949" s="822" t="s">
        <v>2845</v>
      </c>
      <c r="F949" s="831"/>
      <c r="G949" s="831"/>
      <c r="H949" s="827">
        <v>0</v>
      </c>
      <c r="I949" s="831">
        <v>22</v>
      </c>
      <c r="J949" s="831">
        <v>1928.7400000000002</v>
      </c>
      <c r="K949" s="827">
        <v>1</v>
      </c>
      <c r="L949" s="831">
        <v>22</v>
      </c>
      <c r="M949" s="832">
        <v>1928.7400000000002</v>
      </c>
    </row>
    <row r="950" spans="1:13" ht="14.45" customHeight="1" x14ac:dyDescent="0.2">
      <c r="A950" s="821" t="s">
        <v>3507</v>
      </c>
      <c r="B950" s="822" t="s">
        <v>2840</v>
      </c>
      <c r="C950" s="822" t="s">
        <v>4449</v>
      </c>
      <c r="D950" s="822" t="s">
        <v>4008</v>
      </c>
      <c r="E950" s="822" t="s">
        <v>2843</v>
      </c>
      <c r="F950" s="831">
        <v>10</v>
      </c>
      <c r="G950" s="831">
        <v>219.20000000000002</v>
      </c>
      <c r="H950" s="827">
        <v>1</v>
      </c>
      <c r="I950" s="831"/>
      <c r="J950" s="831"/>
      <c r="K950" s="827">
        <v>0</v>
      </c>
      <c r="L950" s="831">
        <v>10</v>
      </c>
      <c r="M950" s="832">
        <v>219.20000000000002</v>
      </c>
    </row>
    <row r="951" spans="1:13" ht="14.45" customHeight="1" x14ac:dyDescent="0.2">
      <c r="A951" s="821" t="s">
        <v>3507</v>
      </c>
      <c r="B951" s="822" t="s">
        <v>2840</v>
      </c>
      <c r="C951" s="822" t="s">
        <v>4714</v>
      </c>
      <c r="D951" s="822" t="s">
        <v>4008</v>
      </c>
      <c r="E951" s="822" t="s">
        <v>4715</v>
      </c>
      <c r="F951" s="831">
        <v>10</v>
      </c>
      <c r="G951" s="831">
        <v>438.5</v>
      </c>
      <c r="H951" s="827">
        <v>1</v>
      </c>
      <c r="I951" s="831"/>
      <c r="J951" s="831"/>
      <c r="K951" s="827">
        <v>0</v>
      </c>
      <c r="L951" s="831">
        <v>10</v>
      </c>
      <c r="M951" s="832">
        <v>438.5</v>
      </c>
    </row>
    <row r="952" spans="1:13" ht="14.45" customHeight="1" x14ac:dyDescent="0.2">
      <c r="A952" s="821" t="s">
        <v>3507</v>
      </c>
      <c r="B952" s="822" t="s">
        <v>2840</v>
      </c>
      <c r="C952" s="822" t="s">
        <v>4713</v>
      </c>
      <c r="D952" s="822" t="s">
        <v>4008</v>
      </c>
      <c r="E952" s="822" t="s">
        <v>3532</v>
      </c>
      <c r="F952" s="831"/>
      <c r="G952" s="831"/>
      <c r="H952" s="827">
        <v>0</v>
      </c>
      <c r="I952" s="831">
        <v>2</v>
      </c>
      <c r="J952" s="831">
        <v>175.34</v>
      </c>
      <c r="K952" s="827">
        <v>1</v>
      </c>
      <c r="L952" s="831">
        <v>2</v>
      </c>
      <c r="M952" s="832">
        <v>175.34</v>
      </c>
    </row>
    <row r="953" spans="1:13" ht="14.45" customHeight="1" x14ac:dyDescent="0.2">
      <c r="A953" s="821" t="s">
        <v>3507</v>
      </c>
      <c r="B953" s="822" t="s">
        <v>2846</v>
      </c>
      <c r="C953" s="822" t="s">
        <v>2852</v>
      </c>
      <c r="D953" s="822" t="s">
        <v>2848</v>
      </c>
      <c r="E953" s="822" t="s">
        <v>2853</v>
      </c>
      <c r="F953" s="831"/>
      <c r="G953" s="831"/>
      <c r="H953" s="827">
        <v>0</v>
      </c>
      <c r="I953" s="831">
        <v>4</v>
      </c>
      <c r="J953" s="831">
        <v>336.72</v>
      </c>
      <c r="K953" s="827">
        <v>1</v>
      </c>
      <c r="L953" s="831">
        <v>4</v>
      </c>
      <c r="M953" s="832">
        <v>336.72</v>
      </c>
    </row>
    <row r="954" spans="1:13" ht="14.45" customHeight="1" x14ac:dyDescent="0.2">
      <c r="A954" s="821" t="s">
        <v>3507</v>
      </c>
      <c r="B954" s="822" t="s">
        <v>2846</v>
      </c>
      <c r="C954" s="822" t="s">
        <v>2850</v>
      </c>
      <c r="D954" s="822" t="s">
        <v>2848</v>
      </c>
      <c r="E954" s="822" t="s">
        <v>2851</v>
      </c>
      <c r="F954" s="831"/>
      <c r="G954" s="831"/>
      <c r="H954" s="827">
        <v>0</v>
      </c>
      <c r="I954" s="831">
        <v>1</v>
      </c>
      <c r="J954" s="831">
        <v>49.08</v>
      </c>
      <c r="K954" s="827">
        <v>1</v>
      </c>
      <c r="L954" s="831">
        <v>1</v>
      </c>
      <c r="M954" s="832">
        <v>49.08</v>
      </c>
    </row>
    <row r="955" spans="1:13" ht="14.45" customHeight="1" x14ac:dyDescent="0.2">
      <c r="A955" s="821" t="s">
        <v>3507</v>
      </c>
      <c r="B955" s="822" t="s">
        <v>2846</v>
      </c>
      <c r="C955" s="822" t="s">
        <v>3245</v>
      </c>
      <c r="D955" s="822" t="s">
        <v>1925</v>
      </c>
      <c r="E955" s="822" t="s">
        <v>1926</v>
      </c>
      <c r="F955" s="831"/>
      <c r="G955" s="831"/>
      <c r="H955" s="827">
        <v>0</v>
      </c>
      <c r="I955" s="831">
        <v>1</v>
      </c>
      <c r="J955" s="831">
        <v>84.18</v>
      </c>
      <c r="K955" s="827">
        <v>1</v>
      </c>
      <c r="L955" s="831">
        <v>1</v>
      </c>
      <c r="M955" s="832">
        <v>84.18</v>
      </c>
    </row>
    <row r="956" spans="1:13" ht="14.45" customHeight="1" x14ac:dyDescent="0.2">
      <c r="A956" s="821" t="s">
        <v>3507</v>
      </c>
      <c r="B956" s="822" t="s">
        <v>2846</v>
      </c>
      <c r="C956" s="822" t="s">
        <v>3550</v>
      </c>
      <c r="D956" s="822" t="s">
        <v>1925</v>
      </c>
      <c r="E956" s="822" t="s">
        <v>3551</v>
      </c>
      <c r="F956" s="831"/>
      <c r="G956" s="831"/>
      <c r="H956" s="827">
        <v>0</v>
      </c>
      <c r="I956" s="831">
        <v>2</v>
      </c>
      <c r="J956" s="831">
        <v>126.28</v>
      </c>
      <c r="K956" s="827">
        <v>1</v>
      </c>
      <c r="L956" s="831">
        <v>2</v>
      </c>
      <c r="M956" s="832">
        <v>126.28</v>
      </c>
    </row>
    <row r="957" spans="1:13" ht="14.45" customHeight="1" x14ac:dyDescent="0.2">
      <c r="A957" s="821" t="s">
        <v>3507</v>
      </c>
      <c r="B957" s="822" t="s">
        <v>2846</v>
      </c>
      <c r="C957" s="822" t="s">
        <v>2854</v>
      </c>
      <c r="D957" s="822" t="s">
        <v>1925</v>
      </c>
      <c r="E957" s="822" t="s">
        <v>2855</v>
      </c>
      <c r="F957" s="831"/>
      <c r="G957" s="831"/>
      <c r="H957" s="827">
        <v>0</v>
      </c>
      <c r="I957" s="831">
        <v>7</v>
      </c>
      <c r="J957" s="831">
        <v>343.56</v>
      </c>
      <c r="K957" s="827">
        <v>1</v>
      </c>
      <c r="L957" s="831">
        <v>7</v>
      </c>
      <c r="M957" s="832">
        <v>343.56</v>
      </c>
    </row>
    <row r="958" spans="1:13" ht="14.45" customHeight="1" x14ac:dyDescent="0.2">
      <c r="A958" s="821" t="s">
        <v>3507</v>
      </c>
      <c r="B958" s="822" t="s">
        <v>2866</v>
      </c>
      <c r="C958" s="822" t="s">
        <v>2870</v>
      </c>
      <c r="D958" s="822" t="s">
        <v>1722</v>
      </c>
      <c r="E958" s="822" t="s">
        <v>2871</v>
      </c>
      <c r="F958" s="831"/>
      <c r="G958" s="831"/>
      <c r="H958" s="827">
        <v>0</v>
      </c>
      <c r="I958" s="831">
        <v>10</v>
      </c>
      <c r="J958" s="831">
        <v>1543.6000000000001</v>
      </c>
      <c r="K958" s="827">
        <v>1</v>
      </c>
      <c r="L958" s="831">
        <v>10</v>
      </c>
      <c r="M958" s="832">
        <v>1543.6000000000001</v>
      </c>
    </row>
    <row r="959" spans="1:13" ht="14.45" customHeight="1" x14ac:dyDescent="0.2">
      <c r="A959" s="821" t="s">
        <v>3507</v>
      </c>
      <c r="B959" s="822" t="s">
        <v>2931</v>
      </c>
      <c r="C959" s="822" t="s">
        <v>4820</v>
      </c>
      <c r="D959" s="822" t="s">
        <v>2938</v>
      </c>
      <c r="E959" s="822" t="s">
        <v>4821</v>
      </c>
      <c r="F959" s="831"/>
      <c r="G959" s="831"/>
      <c r="H959" s="827">
        <v>0</v>
      </c>
      <c r="I959" s="831">
        <v>10</v>
      </c>
      <c r="J959" s="831">
        <v>746</v>
      </c>
      <c r="K959" s="827">
        <v>1</v>
      </c>
      <c r="L959" s="831">
        <v>10</v>
      </c>
      <c r="M959" s="832">
        <v>746</v>
      </c>
    </row>
    <row r="960" spans="1:13" ht="14.45" customHeight="1" x14ac:dyDescent="0.2">
      <c r="A960" s="821" t="s">
        <v>3507</v>
      </c>
      <c r="B960" s="822" t="s">
        <v>2931</v>
      </c>
      <c r="C960" s="822" t="s">
        <v>2937</v>
      </c>
      <c r="D960" s="822" t="s">
        <v>2938</v>
      </c>
      <c r="E960" s="822" t="s">
        <v>2939</v>
      </c>
      <c r="F960" s="831"/>
      <c r="G960" s="831"/>
      <c r="H960" s="827">
        <v>0</v>
      </c>
      <c r="I960" s="831">
        <v>2</v>
      </c>
      <c r="J960" s="831">
        <v>2784.94</v>
      </c>
      <c r="K960" s="827">
        <v>1</v>
      </c>
      <c r="L960" s="831">
        <v>2</v>
      </c>
      <c r="M960" s="832">
        <v>2784.94</v>
      </c>
    </row>
    <row r="961" spans="1:13" ht="14.45" customHeight="1" x14ac:dyDescent="0.2">
      <c r="A961" s="821" t="s">
        <v>3507</v>
      </c>
      <c r="B961" s="822" t="s">
        <v>6148</v>
      </c>
      <c r="C961" s="822" t="s">
        <v>3858</v>
      </c>
      <c r="D961" s="822" t="s">
        <v>3859</v>
      </c>
      <c r="E961" s="822" t="s">
        <v>3860</v>
      </c>
      <c r="F961" s="831"/>
      <c r="G961" s="831"/>
      <c r="H961" s="827">
        <v>0</v>
      </c>
      <c r="I961" s="831">
        <v>37</v>
      </c>
      <c r="J961" s="831">
        <v>61092.92</v>
      </c>
      <c r="K961" s="827">
        <v>1</v>
      </c>
      <c r="L961" s="831">
        <v>37</v>
      </c>
      <c r="M961" s="832">
        <v>61092.92</v>
      </c>
    </row>
    <row r="962" spans="1:13" ht="14.45" customHeight="1" x14ac:dyDescent="0.2">
      <c r="A962" s="821" t="s">
        <v>3507</v>
      </c>
      <c r="B962" s="822" t="s">
        <v>6149</v>
      </c>
      <c r="C962" s="822" t="s">
        <v>4061</v>
      </c>
      <c r="D962" s="822" t="s">
        <v>4062</v>
      </c>
      <c r="E962" s="822" t="s">
        <v>768</v>
      </c>
      <c r="F962" s="831"/>
      <c r="G962" s="831"/>
      <c r="H962" s="827">
        <v>0</v>
      </c>
      <c r="I962" s="831">
        <v>72</v>
      </c>
      <c r="J962" s="831">
        <v>36166.32</v>
      </c>
      <c r="K962" s="827">
        <v>1</v>
      </c>
      <c r="L962" s="831">
        <v>72</v>
      </c>
      <c r="M962" s="832">
        <v>36166.32</v>
      </c>
    </row>
    <row r="963" spans="1:13" ht="14.45" customHeight="1" x14ac:dyDescent="0.2">
      <c r="A963" s="821" t="s">
        <v>3507</v>
      </c>
      <c r="B963" s="822" t="s">
        <v>6150</v>
      </c>
      <c r="C963" s="822" t="s">
        <v>4387</v>
      </c>
      <c r="D963" s="822" t="s">
        <v>4388</v>
      </c>
      <c r="E963" s="822" t="s">
        <v>4389</v>
      </c>
      <c r="F963" s="831">
        <v>6</v>
      </c>
      <c r="G963" s="831">
        <v>1315.5</v>
      </c>
      <c r="H963" s="827">
        <v>1</v>
      </c>
      <c r="I963" s="831"/>
      <c r="J963" s="831"/>
      <c r="K963" s="827">
        <v>0</v>
      </c>
      <c r="L963" s="831">
        <v>6</v>
      </c>
      <c r="M963" s="832">
        <v>1315.5</v>
      </c>
    </row>
    <row r="964" spans="1:13" ht="14.45" customHeight="1" x14ac:dyDescent="0.2">
      <c r="A964" s="821" t="s">
        <v>3507</v>
      </c>
      <c r="B964" s="822" t="s">
        <v>6150</v>
      </c>
      <c r="C964" s="822" t="s">
        <v>3920</v>
      </c>
      <c r="D964" s="822" t="s">
        <v>3921</v>
      </c>
      <c r="E964" s="822" t="s">
        <v>776</v>
      </c>
      <c r="F964" s="831"/>
      <c r="G964" s="831"/>
      <c r="H964" s="827">
        <v>0</v>
      </c>
      <c r="I964" s="831">
        <v>396</v>
      </c>
      <c r="J964" s="831">
        <v>86823</v>
      </c>
      <c r="K964" s="827">
        <v>1</v>
      </c>
      <c r="L964" s="831">
        <v>396</v>
      </c>
      <c r="M964" s="832">
        <v>86823</v>
      </c>
    </row>
    <row r="965" spans="1:13" ht="14.45" customHeight="1" x14ac:dyDescent="0.2">
      <c r="A965" s="821" t="s">
        <v>3507</v>
      </c>
      <c r="B965" s="822" t="s">
        <v>6154</v>
      </c>
      <c r="C965" s="822" t="s">
        <v>4330</v>
      </c>
      <c r="D965" s="822" t="s">
        <v>4331</v>
      </c>
      <c r="E965" s="822" t="s">
        <v>3785</v>
      </c>
      <c r="F965" s="831"/>
      <c r="G965" s="831"/>
      <c r="H965" s="827">
        <v>0</v>
      </c>
      <c r="I965" s="831">
        <v>30</v>
      </c>
      <c r="J965" s="831">
        <v>6577.5</v>
      </c>
      <c r="K965" s="827">
        <v>1</v>
      </c>
      <c r="L965" s="831">
        <v>30</v>
      </c>
      <c r="M965" s="832">
        <v>6577.5</v>
      </c>
    </row>
    <row r="966" spans="1:13" ht="14.45" customHeight="1" x14ac:dyDescent="0.2">
      <c r="A966" s="821" t="s">
        <v>3507</v>
      </c>
      <c r="B966" s="822" t="s">
        <v>2997</v>
      </c>
      <c r="C966" s="822" t="s">
        <v>3000</v>
      </c>
      <c r="D966" s="822" t="s">
        <v>701</v>
      </c>
      <c r="E966" s="822" t="s">
        <v>698</v>
      </c>
      <c r="F966" s="831"/>
      <c r="G966" s="831"/>
      <c r="H966" s="827">
        <v>0</v>
      </c>
      <c r="I966" s="831">
        <v>43</v>
      </c>
      <c r="J966" s="831">
        <v>2807.04</v>
      </c>
      <c r="K966" s="827">
        <v>1</v>
      </c>
      <c r="L966" s="831">
        <v>43</v>
      </c>
      <c r="M966" s="832">
        <v>2807.04</v>
      </c>
    </row>
    <row r="967" spans="1:13" ht="14.45" customHeight="1" x14ac:dyDescent="0.2">
      <c r="A967" s="821" t="s">
        <v>3507</v>
      </c>
      <c r="B967" s="822" t="s">
        <v>6151</v>
      </c>
      <c r="C967" s="822" t="s">
        <v>4528</v>
      </c>
      <c r="D967" s="822" t="s">
        <v>4177</v>
      </c>
      <c r="E967" s="822" t="s">
        <v>4185</v>
      </c>
      <c r="F967" s="831">
        <v>3</v>
      </c>
      <c r="G967" s="831">
        <v>2325.5099999999998</v>
      </c>
      <c r="H967" s="827">
        <v>1</v>
      </c>
      <c r="I967" s="831"/>
      <c r="J967" s="831"/>
      <c r="K967" s="827">
        <v>0</v>
      </c>
      <c r="L967" s="831">
        <v>3</v>
      </c>
      <c r="M967" s="832">
        <v>2325.5099999999998</v>
      </c>
    </row>
    <row r="968" spans="1:13" ht="14.45" customHeight="1" x14ac:dyDescent="0.2">
      <c r="A968" s="821" t="s">
        <v>3507</v>
      </c>
      <c r="B968" s="822" t="s">
        <v>3013</v>
      </c>
      <c r="C968" s="822" t="s">
        <v>3014</v>
      </c>
      <c r="D968" s="822" t="s">
        <v>3015</v>
      </c>
      <c r="E968" s="822" t="s">
        <v>3016</v>
      </c>
      <c r="F968" s="831"/>
      <c r="G968" s="831"/>
      <c r="H968" s="827">
        <v>0</v>
      </c>
      <c r="I968" s="831">
        <v>10</v>
      </c>
      <c r="J968" s="831">
        <v>53220.800000000003</v>
      </c>
      <c r="K968" s="827">
        <v>1</v>
      </c>
      <c r="L968" s="831">
        <v>10</v>
      </c>
      <c r="M968" s="832">
        <v>53220.800000000003</v>
      </c>
    </row>
    <row r="969" spans="1:13" ht="14.45" customHeight="1" x14ac:dyDescent="0.2">
      <c r="A969" s="821" t="s">
        <v>3507</v>
      </c>
      <c r="B969" s="822" t="s">
        <v>3013</v>
      </c>
      <c r="C969" s="822" t="s">
        <v>3789</v>
      </c>
      <c r="D969" s="822" t="s">
        <v>3015</v>
      </c>
      <c r="E969" s="822" t="s">
        <v>3790</v>
      </c>
      <c r="F969" s="831"/>
      <c r="G969" s="831"/>
      <c r="H969" s="827">
        <v>0</v>
      </c>
      <c r="I969" s="831">
        <v>25</v>
      </c>
      <c r="J969" s="831">
        <v>133052</v>
      </c>
      <c r="K969" s="827">
        <v>1</v>
      </c>
      <c r="L969" s="831">
        <v>25</v>
      </c>
      <c r="M969" s="832">
        <v>133052</v>
      </c>
    </row>
    <row r="970" spans="1:13" ht="14.45" customHeight="1" x14ac:dyDescent="0.2">
      <c r="A970" s="821" t="s">
        <v>3507</v>
      </c>
      <c r="B970" s="822" t="s">
        <v>3013</v>
      </c>
      <c r="C970" s="822" t="s">
        <v>3017</v>
      </c>
      <c r="D970" s="822" t="s">
        <v>3018</v>
      </c>
      <c r="E970" s="822" t="s">
        <v>3019</v>
      </c>
      <c r="F970" s="831"/>
      <c r="G970" s="831"/>
      <c r="H970" s="827">
        <v>0</v>
      </c>
      <c r="I970" s="831">
        <v>16</v>
      </c>
      <c r="J970" s="831">
        <v>20812.64</v>
      </c>
      <c r="K970" s="827">
        <v>1</v>
      </c>
      <c r="L970" s="831">
        <v>16</v>
      </c>
      <c r="M970" s="832">
        <v>20812.64</v>
      </c>
    </row>
    <row r="971" spans="1:13" ht="14.45" customHeight="1" x14ac:dyDescent="0.2">
      <c r="A971" s="821" t="s">
        <v>3507</v>
      </c>
      <c r="B971" s="822" t="s">
        <v>3013</v>
      </c>
      <c r="C971" s="822" t="s">
        <v>3020</v>
      </c>
      <c r="D971" s="822" t="s">
        <v>3018</v>
      </c>
      <c r="E971" s="822" t="s">
        <v>3021</v>
      </c>
      <c r="F971" s="831"/>
      <c r="G971" s="831"/>
      <c r="H971" s="827">
        <v>0</v>
      </c>
      <c r="I971" s="831">
        <v>4</v>
      </c>
      <c r="J971" s="831">
        <v>3902.36</v>
      </c>
      <c r="K971" s="827">
        <v>1</v>
      </c>
      <c r="L971" s="831">
        <v>4</v>
      </c>
      <c r="M971" s="832">
        <v>3902.36</v>
      </c>
    </row>
    <row r="972" spans="1:13" ht="14.45" customHeight="1" x14ac:dyDescent="0.2">
      <c r="A972" s="821" t="s">
        <v>3507</v>
      </c>
      <c r="B972" s="822" t="s">
        <v>3013</v>
      </c>
      <c r="C972" s="822" t="s">
        <v>3022</v>
      </c>
      <c r="D972" s="822" t="s">
        <v>3018</v>
      </c>
      <c r="E972" s="822" t="s">
        <v>3023</v>
      </c>
      <c r="F972" s="831"/>
      <c r="G972" s="831"/>
      <c r="H972" s="827">
        <v>0</v>
      </c>
      <c r="I972" s="831">
        <v>8</v>
      </c>
      <c r="J972" s="831">
        <v>2601.6</v>
      </c>
      <c r="K972" s="827">
        <v>1</v>
      </c>
      <c r="L972" s="831">
        <v>8</v>
      </c>
      <c r="M972" s="832">
        <v>2601.6</v>
      </c>
    </row>
    <row r="973" spans="1:13" ht="14.45" customHeight="1" x14ac:dyDescent="0.2">
      <c r="A973" s="821" t="s">
        <v>3507</v>
      </c>
      <c r="B973" s="822" t="s">
        <v>3013</v>
      </c>
      <c r="C973" s="822" t="s">
        <v>4333</v>
      </c>
      <c r="D973" s="822" t="s">
        <v>3015</v>
      </c>
      <c r="E973" s="822" t="s">
        <v>4334</v>
      </c>
      <c r="F973" s="831"/>
      <c r="G973" s="831"/>
      <c r="H973" s="827">
        <v>0</v>
      </c>
      <c r="I973" s="831">
        <v>8</v>
      </c>
      <c r="J973" s="831">
        <v>42576.639999999999</v>
      </c>
      <c r="K973" s="827">
        <v>1</v>
      </c>
      <c r="L973" s="831">
        <v>8</v>
      </c>
      <c r="M973" s="832">
        <v>42576.639999999999</v>
      </c>
    </row>
    <row r="974" spans="1:13" ht="14.45" customHeight="1" x14ac:dyDescent="0.2">
      <c r="A974" s="821" t="s">
        <v>3507</v>
      </c>
      <c r="B974" s="822" t="s">
        <v>3013</v>
      </c>
      <c r="C974" s="822" t="s">
        <v>3541</v>
      </c>
      <c r="D974" s="822" t="s">
        <v>3542</v>
      </c>
      <c r="E974" s="822" t="s">
        <v>3543</v>
      </c>
      <c r="F974" s="831"/>
      <c r="G974" s="831"/>
      <c r="H974" s="827">
        <v>0</v>
      </c>
      <c r="I974" s="831">
        <v>6</v>
      </c>
      <c r="J974" s="831">
        <v>1951.1999999999998</v>
      </c>
      <c r="K974" s="827">
        <v>1</v>
      </c>
      <c r="L974" s="831">
        <v>6</v>
      </c>
      <c r="M974" s="832">
        <v>1951.1999999999998</v>
      </c>
    </row>
    <row r="975" spans="1:13" ht="14.45" customHeight="1" x14ac:dyDescent="0.2">
      <c r="A975" s="821" t="s">
        <v>3507</v>
      </c>
      <c r="B975" s="822" t="s">
        <v>3013</v>
      </c>
      <c r="C975" s="822" t="s">
        <v>3796</v>
      </c>
      <c r="D975" s="822" t="s">
        <v>3015</v>
      </c>
      <c r="E975" s="822" t="s">
        <v>3797</v>
      </c>
      <c r="F975" s="831"/>
      <c r="G975" s="831"/>
      <c r="H975" s="827">
        <v>0</v>
      </c>
      <c r="I975" s="831">
        <v>6</v>
      </c>
      <c r="J975" s="831">
        <v>31932.48</v>
      </c>
      <c r="K975" s="827">
        <v>1</v>
      </c>
      <c r="L975" s="831">
        <v>6</v>
      </c>
      <c r="M975" s="832">
        <v>31932.48</v>
      </c>
    </row>
    <row r="976" spans="1:13" ht="14.45" customHeight="1" x14ac:dyDescent="0.2">
      <c r="A976" s="821" t="s">
        <v>3507</v>
      </c>
      <c r="B976" s="822" t="s">
        <v>3013</v>
      </c>
      <c r="C976" s="822" t="s">
        <v>3791</v>
      </c>
      <c r="D976" s="822" t="s">
        <v>3542</v>
      </c>
      <c r="E976" s="822" t="s">
        <v>3788</v>
      </c>
      <c r="F976" s="831"/>
      <c r="G976" s="831"/>
      <c r="H976" s="827">
        <v>0</v>
      </c>
      <c r="I976" s="831">
        <v>18</v>
      </c>
      <c r="J976" s="831">
        <v>11707.199999999999</v>
      </c>
      <c r="K976" s="827">
        <v>1</v>
      </c>
      <c r="L976" s="831">
        <v>18</v>
      </c>
      <c r="M976" s="832">
        <v>11707.199999999999</v>
      </c>
    </row>
    <row r="977" spans="1:13" ht="14.45" customHeight="1" x14ac:dyDescent="0.2">
      <c r="A977" s="821" t="s">
        <v>3507</v>
      </c>
      <c r="B977" s="822" t="s">
        <v>3013</v>
      </c>
      <c r="C977" s="822" t="s">
        <v>3792</v>
      </c>
      <c r="D977" s="822" t="s">
        <v>3542</v>
      </c>
      <c r="E977" s="822" t="s">
        <v>3793</v>
      </c>
      <c r="F977" s="831"/>
      <c r="G977" s="831"/>
      <c r="H977" s="827">
        <v>0</v>
      </c>
      <c r="I977" s="831">
        <v>16</v>
      </c>
      <c r="J977" s="831">
        <v>20812.64</v>
      </c>
      <c r="K977" s="827">
        <v>1</v>
      </c>
      <c r="L977" s="831">
        <v>16</v>
      </c>
      <c r="M977" s="832">
        <v>20812.64</v>
      </c>
    </row>
    <row r="978" spans="1:13" ht="14.45" customHeight="1" x14ac:dyDescent="0.2">
      <c r="A978" s="821" t="s">
        <v>3507</v>
      </c>
      <c r="B978" s="822" t="s">
        <v>3013</v>
      </c>
      <c r="C978" s="822" t="s">
        <v>3794</v>
      </c>
      <c r="D978" s="822" t="s">
        <v>3542</v>
      </c>
      <c r="E978" s="822" t="s">
        <v>3795</v>
      </c>
      <c r="F978" s="831"/>
      <c r="G978" s="831"/>
      <c r="H978" s="827">
        <v>0</v>
      </c>
      <c r="I978" s="831">
        <v>4</v>
      </c>
      <c r="J978" s="831">
        <v>650.44000000000005</v>
      </c>
      <c r="K978" s="827">
        <v>1</v>
      </c>
      <c r="L978" s="831">
        <v>4</v>
      </c>
      <c r="M978" s="832">
        <v>650.44000000000005</v>
      </c>
    </row>
    <row r="979" spans="1:13" ht="14.45" customHeight="1" x14ac:dyDescent="0.2">
      <c r="A979" s="821" t="s">
        <v>3507</v>
      </c>
      <c r="B979" s="822" t="s">
        <v>3026</v>
      </c>
      <c r="C979" s="822" t="s">
        <v>3027</v>
      </c>
      <c r="D979" s="822" t="s">
        <v>3028</v>
      </c>
      <c r="E979" s="822" t="s">
        <v>3029</v>
      </c>
      <c r="F979" s="831"/>
      <c r="G979" s="831"/>
      <c r="H979" s="827">
        <v>0</v>
      </c>
      <c r="I979" s="831">
        <v>10</v>
      </c>
      <c r="J979" s="831">
        <v>5058.6000000000004</v>
      </c>
      <c r="K979" s="827">
        <v>1</v>
      </c>
      <c r="L979" s="831">
        <v>10</v>
      </c>
      <c r="M979" s="832">
        <v>5058.6000000000004</v>
      </c>
    </row>
    <row r="980" spans="1:13" ht="14.45" customHeight="1" x14ac:dyDescent="0.2">
      <c r="A980" s="821" t="s">
        <v>3507</v>
      </c>
      <c r="B980" s="822" t="s">
        <v>3030</v>
      </c>
      <c r="C980" s="822" t="s">
        <v>3032</v>
      </c>
      <c r="D980" s="822" t="s">
        <v>1338</v>
      </c>
      <c r="E980" s="822" t="s">
        <v>1340</v>
      </c>
      <c r="F980" s="831"/>
      <c r="G980" s="831"/>
      <c r="H980" s="827"/>
      <c r="I980" s="831">
        <v>69</v>
      </c>
      <c r="J980" s="831">
        <v>0</v>
      </c>
      <c r="K980" s="827"/>
      <c r="L980" s="831">
        <v>69</v>
      </c>
      <c r="M980" s="832">
        <v>0</v>
      </c>
    </row>
    <row r="981" spans="1:13" ht="14.45" customHeight="1" x14ac:dyDescent="0.2">
      <c r="A981" s="821" t="s">
        <v>3507</v>
      </c>
      <c r="B981" s="822" t="s">
        <v>3052</v>
      </c>
      <c r="C981" s="822" t="s">
        <v>3058</v>
      </c>
      <c r="D981" s="822" t="s">
        <v>3054</v>
      </c>
      <c r="E981" s="822" t="s">
        <v>1952</v>
      </c>
      <c r="F981" s="831"/>
      <c r="G981" s="831"/>
      <c r="H981" s="827">
        <v>0</v>
      </c>
      <c r="I981" s="831">
        <v>62</v>
      </c>
      <c r="J981" s="831">
        <v>21047.140000000003</v>
      </c>
      <c r="K981" s="827">
        <v>1</v>
      </c>
      <c r="L981" s="831">
        <v>62</v>
      </c>
      <c r="M981" s="832">
        <v>21047.140000000003</v>
      </c>
    </row>
    <row r="982" spans="1:13" ht="14.45" customHeight="1" x14ac:dyDescent="0.2">
      <c r="A982" s="821" t="s">
        <v>3507</v>
      </c>
      <c r="B982" s="822" t="s">
        <v>3059</v>
      </c>
      <c r="C982" s="822" t="s">
        <v>3060</v>
      </c>
      <c r="D982" s="822" t="s">
        <v>3061</v>
      </c>
      <c r="E982" s="822" t="s">
        <v>3062</v>
      </c>
      <c r="F982" s="831"/>
      <c r="G982" s="831"/>
      <c r="H982" s="827">
        <v>0</v>
      </c>
      <c r="I982" s="831">
        <v>1</v>
      </c>
      <c r="J982" s="831">
        <v>227.56</v>
      </c>
      <c r="K982" s="827">
        <v>1</v>
      </c>
      <c r="L982" s="831">
        <v>1</v>
      </c>
      <c r="M982" s="832">
        <v>227.56</v>
      </c>
    </row>
    <row r="983" spans="1:13" ht="14.45" customHeight="1" x14ac:dyDescent="0.2">
      <c r="A983" s="821" t="s">
        <v>3507</v>
      </c>
      <c r="B983" s="822" t="s">
        <v>3085</v>
      </c>
      <c r="C983" s="822" t="s">
        <v>3315</v>
      </c>
      <c r="D983" s="822" t="s">
        <v>1635</v>
      </c>
      <c r="E983" s="822" t="s">
        <v>3316</v>
      </c>
      <c r="F983" s="831"/>
      <c r="G983" s="831"/>
      <c r="H983" s="827"/>
      <c r="I983" s="831">
        <v>8</v>
      </c>
      <c r="J983" s="831">
        <v>0</v>
      </c>
      <c r="K983" s="827"/>
      <c r="L983" s="831">
        <v>8</v>
      </c>
      <c r="M983" s="832">
        <v>0</v>
      </c>
    </row>
    <row r="984" spans="1:13" ht="14.45" customHeight="1" x14ac:dyDescent="0.2">
      <c r="A984" s="821" t="s">
        <v>3507</v>
      </c>
      <c r="B984" s="822" t="s">
        <v>3088</v>
      </c>
      <c r="C984" s="822" t="s">
        <v>4292</v>
      </c>
      <c r="D984" s="822" t="s">
        <v>1870</v>
      </c>
      <c r="E984" s="822" t="s">
        <v>826</v>
      </c>
      <c r="F984" s="831">
        <v>3</v>
      </c>
      <c r="G984" s="831">
        <v>396</v>
      </c>
      <c r="H984" s="827">
        <v>1</v>
      </c>
      <c r="I984" s="831"/>
      <c r="J984" s="831"/>
      <c r="K984" s="827">
        <v>0</v>
      </c>
      <c r="L984" s="831">
        <v>3</v>
      </c>
      <c r="M984" s="832">
        <v>396</v>
      </c>
    </row>
    <row r="985" spans="1:13" ht="14.45" customHeight="1" x14ac:dyDescent="0.2">
      <c r="A985" s="821" t="s">
        <v>3507</v>
      </c>
      <c r="B985" s="822" t="s">
        <v>3088</v>
      </c>
      <c r="C985" s="822" t="s">
        <v>3090</v>
      </c>
      <c r="D985" s="822" t="s">
        <v>1870</v>
      </c>
      <c r="E985" s="822" t="s">
        <v>826</v>
      </c>
      <c r="F985" s="831"/>
      <c r="G985" s="831"/>
      <c r="H985" s="827">
        <v>0</v>
      </c>
      <c r="I985" s="831">
        <v>3</v>
      </c>
      <c r="J985" s="831">
        <v>396</v>
      </c>
      <c r="K985" s="827">
        <v>1</v>
      </c>
      <c r="L985" s="831">
        <v>3</v>
      </c>
      <c r="M985" s="832">
        <v>396</v>
      </c>
    </row>
    <row r="986" spans="1:13" ht="14.45" customHeight="1" x14ac:dyDescent="0.2">
      <c r="A986" s="821" t="s">
        <v>3507</v>
      </c>
      <c r="B986" s="822" t="s">
        <v>3088</v>
      </c>
      <c r="C986" s="822" t="s">
        <v>3317</v>
      </c>
      <c r="D986" s="822" t="s">
        <v>1870</v>
      </c>
      <c r="E986" s="822" t="s">
        <v>1871</v>
      </c>
      <c r="F986" s="831"/>
      <c r="G986" s="831"/>
      <c r="H986" s="827">
        <v>0</v>
      </c>
      <c r="I986" s="831">
        <v>2</v>
      </c>
      <c r="J986" s="831">
        <v>528</v>
      </c>
      <c r="K986" s="827">
        <v>1</v>
      </c>
      <c r="L986" s="831">
        <v>2</v>
      </c>
      <c r="M986" s="832">
        <v>528</v>
      </c>
    </row>
    <row r="987" spans="1:13" ht="14.45" customHeight="1" x14ac:dyDescent="0.2">
      <c r="A987" s="821" t="s">
        <v>3507</v>
      </c>
      <c r="B987" s="822" t="s">
        <v>3088</v>
      </c>
      <c r="C987" s="822" t="s">
        <v>3733</v>
      </c>
      <c r="D987" s="822" t="s">
        <v>1870</v>
      </c>
      <c r="E987" s="822" t="s">
        <v>3341</v>
      </c>
      <c r="F987" s="831"/>
      <c r="G987" s="831"/>
      <c r="H987" s="827">
        <v>0</v>
      </c>
      <c r="I987" s="831">
        <v>1</v>
      </c>
      <c r="J987" s="831">
        <v>131.97999999999999</v>
      </c>
      <c r="K987" s="827">
        <v>1</v>
      </c>
      <c r="L987" s="831">
        <v>1</v>
      </c>
      <c r="M987" s="832">
        <v>131.97999999999999</v>
      </c>
    </row>
    <row r="988" spans="1:13" ht="14.45" customHeight="1" x14ac:dyDescent="0.2">
      <c r="A988" s="821" t="s">
        <v>3507</v>
      </c>
      <c r="B988" s="822" t="s">
        <v>3088</v>
      </c>
      <c r="C988" s="822" t="s">
        <v>3734</v>
      </c>
      <c r="D988" s="822" t="s">
        <v>1870</v>
      </c>
      <c r="E988" s="822" t="s">
        <v>3735</v>
      </c>
      <c r="F988" s="831"/>
      <c r="G988" s="831"/>
      <c r="H988" s="827">
        <v>0</v>
      </c>
      <c r="I988" s="831">
        <v>10</v>
      </c>
      <c r="J988" s="831">
        <v>4399.8</v>
      </c>
      <c r="K988" s="827">
        <v>1</v>
      </c>
      <c r="L988" s="831">
        <v>10</v>
      </c>
      <c r="M988" s="832">
        <v>4399.8</v>
      </c>
    </row>
    <row r="989" spans="1:13" ht="14.45" customHeight="1" x14ac:dyDescent="0.2">
      <c r="A989" s="821" t="s">
        <v>3507</v>
      </c>
      <c r="B989" s="822" t="s">
        <v>3104</v>
      </c>
      <c r="C989" s="822" t="s">
        <v>3105</v>
      </c>
      <c r="D989" s="822" t="s">
        <v>3106</v>
      </c>
      <c r="E989" s="822" t="s">
        <v>3107</v>
      </c>
      <c r="F989" s="831"/>
      <c r="G989" s="831"/>
      <c r="H989" s="827">
        <v>0</v>
      </c>
      <c r="I989" s="831">
        <v>6</v>
      </c>
      <c r="J989" s="831">
        <v>737.76</v>
      </c>
      <c r="K989" s="827">
        <v>1</v>
      </c>
      <c r="L989" s="831">
        <v>6</v>
      </c>
      <c r="M989" s="832">
        <v>737.76</v>
      </c>
    </row>
    <row r="990" spans="1:13" ht="14.45" customHeight="1" x14ac:dyDescent="0.2">
      <c r="A990" s="821" t="s">
        <v>3507</v>
      </c>
      <c r="B990" s="822" t="s">
        <v>3104</v>
      </c>
      <c r="C990" s="822" t="s">
        <v>3777</v>
      </c>
      <c r="D990" s="822" t="s">
        <v>3106</v>
      </c>
      <c r="E990" s="822" t="s">
        <v>3778</v>
      </c>
      <c r="F990" s="831"/>
      <c r="G990" s="831"/>
      <c r="H990" s="827">
        <v>0</v>
      </c>
      <c r="I990" s="831">
        <v>3</v>
      </c>
      <c r="J990" s="831">
        <v>737.7</v>
      </c>
      <c r="K990" s="827">
        <v>1</v>
      </c>
      <c r="L990" s="831">
        <v>3</v>
      </c>
      <c r="M990" s="832">
        <v>737.7</v>
      </c>
    </row>
    <row r="991" spans="1:13" ht="14.45" customHeight="1" x14ac:dyDescent="0.2">
      <c r="A991" s="821" t="s">
        <v>3507</v>
      </c>
      <c r="B991" s="822" t="s">
        <v>3319</v>
      </c>
      <c r="C991" s="822" t="s">
        <v>4411</v>
      </c>
      <c r="D991" s="822" t="s">
        <v>4412</v>
      </c>
      <c r="E991" s="822" t="s">
        <v>3322</v>
      </c>
      <c r="F991" s="831"/>
      <c r="G991" s="831"/>
      <c r="H991" s="827">
        <v>0</v>
      </c>
      <c r="I991" s="831">
        <v>6</v>
      </c>
      <c r="J991" s="831">
        <v>966.36</v>
      </c>
      <c r="K991" s="827">
        <v>1</v>
      </c>
      <c r="L991" s="831">
        <v>6</v>
      </c>
      <c r="M991" s="832">
        <v>966.36</v>
      </c>
    </row>
    <row r="992" spans="1:13" ht="14.45" customHeight="1" x14ac:dyDescent="0.2">
      <c r="A992" s="821" t="s">
        <v>3508</v>
      </c>
      <c r="B992" s="822" t="s">
        <v>2645</v>
      </c>
      <c r="C992" s="822" t="s">
        <v>2649</v>
      </c>
      <c r="D992" s="822" t="s">
        <v>841</v>
      </c>
      <c r="E992" s="822" t="s">
        <v>2650</v>
      </c>
      <c r="F992" s="831"/>
      <c r="G992" s="831"/>
      <c r="H992" s="827">
        <v>0</v>
      </c>
      <c r="I992" s="831">
        <v>9</v>
      </c>
      <c r="J992" s="831">
        <v>123.12000000000003</v>
      </c>
      <c r="K992" s="827">
        <v>1</v>
      </c>
      <c r="L992" s="831">
        <v>9</v>
      </c>
      <c r="M992" s="832">
        <v>123.12000000000003</v>
      </c>
    </row>
    <row r="993" spans="1:13" ht="14.45" customHeight="1" x14ac:dyDescent="0.2">
      <c r="A993" s="821" t="s">
        <v>3508</v>
      </c>
      <c r="B993" s="822" t="s">
        <v>2662</v>
      </c>
      <c r="C993" s="822" t="s">
        <v>2663</v>
      </c>
      <c r="D993" s="822" t="s">
        <v>1590</v>
      </c>
      <c r="E993" s="822" t="s">
        <v>2664</v>
      </c>
      <c r="F993" s="831"/>
      <c r="G993" s="831"/>
      <c r="H993" s="827"/>
      <c r="I993" s="831">
        <v>1</v>
      </c>
      <c r="J993" s="831">
        <v>0</v>
      </c>
      <c r="K993" s="827"/>
      <c r="L993" s="831">
        <v>1</v>
      </c>
      <c r="M993" s="832">
        <v>0</v>
      </c>
    </row>
    <row r="994" spans="1:13" ht="14.45" customHeight="1" x14ac:dyDescent="0.2">
      <c r="A994" s="821" t="s">
        <v>3508</v>
      </c>
      <c r="B994" s="822" t="s">
        <v>2665</v>
      </c>
      <c r="C994" s="822" t="s">
        <v>2667</v>
      </c>
      <c r="D994" s="822" t="s">
        <v>2668</v>
      </c>
      <c r="E994" s="822" t="s">
        <v>2669</v>
      </c>
      <c r="F994" s="831"/>
      <c r="G994" s="831"/>
      <c r="H994" s="827"/>
      <c r="I994" s="831">
        <v>1</v>
      </c>
      <c r="J994" s="831">
        <v>0</v>
      </c>
      <c r="K994" s="827"/>
      <c r="L994" s="831">
        <v>1</v>
      </c>
      <c r="M994" s="832">
        <v>0</v>
      </c>
    </row>
    <row r="995" spans="1:13" ht="14.45" customHeight="1" x14ac:dyDescent="0.2">
      <c r="A995" s="821" t="s">
        <v>3508</v>
      </c>
      <c r="B995" s="822" t="s">
        <v>2682</v>
      </c>
      <c r="C995" s="822" t="s">
        <v>4920</v>
      </c>
      <c r="D995" s="822" t="s">
        <v>4921</v>
      </c>
      <c r="E995" s="822" t="s">
        <v>3753</v>
      </c>
      <c r="F995" s="831">
        <v>1</v>
      </c>
      <c r="G995" s="831">
        <v>43.21</v>
      </c>
      <c r="H995" s="827">
        <v>1</v>
      </c>
      <c r="I995" s="831"/>
      <c r="J995" s="831"/>
      <c r="K995" s="827">
        <v>0</v>
      </c>
      <c r="L995" s="831">
        <v>1</v>
      </c>
      <c r="M995" s="832">
        <v>43.21</v>
      </c>
    </row>
    <row r="996" spans="1:13" ht="14.45" customHeight="1" x14ac:dyDescent="0.2">
      <c r="A996" s="821" t="s">
        <v>3508</v>
      </c>
      <c r="B996" s="822" t="s">
        <v>2700</v>
      </c>
      <c r="C996" s="822" t="s">
        <v>2703</v>
      </c>
      <c r="D996" s="822" t="s">
        <v>1021</v>
      </c>
      <c r="E996" s="822" t="s">
        <v>2704</v>
      </c>
      <c r="F996" s="831"/>
      <c r="G996" s="831"/>
      <c r="H996" s="827">
        <v>0</v>
      </c>
      <c r="I996" s="831">
        <v>20</v>
      </c>
      <c r="J996" s="831">
        <v>27712.399999999994</v>
      </c>
      <c r="K996" s="827">
        <v>1</v>
      </c>
      <c r="L996" s="831">
        <v>20</v>
      </c>
      <c r="M996" s="832">
        <v>27712.399999999994</v>
      </c>
    </row>
    <row r="997" spans="1:13" ht="14.45" customHeight="1" x14ac:dyDescent="0.2">
      <c r="A997" s="821" t="s">
        <v>3508</v>
      </c>
      <c r="B997" s="822" t="s">
        <v>2700</v>
      </c>
      <c r="C997" s="822" t="s">
        <v>2707</v>
      </c>
      <c r="D997" s="822" t="s">
        <v>1021</v>
      </c>
      <c r="E997" s="822" t="s">
        <v>2708</v>
      </c>
      <c r="F997" s="831"/>
      <c r="G997" s="831"/>
      <c r="H997" s="827">
        <v>0</v>
      </c>
      <c r="I997" s="831">
        <v>8</v>
      </c>
      <c r="J997" s="831">
        <v>18474.900000000001</v>
      </c>
      <c r="K997" s="827">
        <v>1</v>
      </c>
      <c r="L997" s="831">
        <v>8</v>
      </c>
      <c r="M997" s="832">
        <v>18474.900000000001</v>
      </c>
    </row>
    <row r="998" spans="1:13" ht="14.45" customHeight="1" x14ac:dyDescent="0.2">
      <c r="A998" s="821" t="s">
        <v>3508</v>
      </c>
      <c r="B998" s="822" t="s">
        <v>2700</v>
      </c>
      <c r="C998" s="822" t="s">
        <v>2714</v>
      </c>
      <c r="D998" s="822" t="s">
        <v>1016</v>
      </c>
      <c r="E998" s="822" t="s">
        <v>1018</v>
      </c>
      <c r="F998" s="831"/>
      <c r="G998" s="831"/>
      <c r="H998" s="827">
        <v>0</v>
      </c>
      <c r="I998" s="831">
        <v>4</v>
      </c>
      <c r="J998" s="831">
        <v>1826.44</v>
      </c>
      <c r="K998" s="827">
        <v>1</v>
      </c>
      <c r="L998" s="831">
        <v>4</v>
      </c>
      <c r="M998" s="832">
        <v>1826.44</v>
      </c>
    </row>
    <row r="999" spans="1:13" ht="14.45" customHeight="1" x14ac:dyDescent="0.2">
      <c r="A999" s="821" t="s">
        <v>3508</v>
      </c>
      <c r="B999" s="822" t="s">
        <v>2700</v>
      </c>
      <c r="C999" s="822" t="s">
        <v>2705</v>
      </c>
      <c r="D999" s="822" t="s">
        <v>1021</v>
      </c>
      <c r="E999" s="822" t="s">
        <v>2706</v>
      </c>
      <c r="F999" s="831"/>
      <c r="G999" s="831"/>
      <c r="H999" s="827">
        <v>0</v>
      </c>
      <c r="I999" s="831">
        <v>13</v>
      </c>
      <c r="J999" s="831">
        <v>24017.37</v>
      </c>
      <c r="K999" s="827">
        <v>1</v>
      </c>
      <c r="L999" s="831">
        <v>13</v>
      </c>
      <c r="M999" s="832">
        <v>24017.37</v>
      </c>
    </row>
    <row r="1000" spans="1:13" ht="14.45" customHeight="1" x14ac:dyDescent="0.2">
      <c r="A1000" s="821" t="s">
        <v>3508</v>
      </c>
      <c r="B1000" s="822" t="s">
        <v>2700</v>
      </c>
      <c r="C1000" s="822" t="s">
        <v>2709</v>
      </c>
      <c r="D1000" s="822" t="s">
        <v>1016</v>
      </c>
      <c r="E1000" s="822" t="s">
        <v>1017</v>
      </c>
      <c r="F1000" s="831"/>
      <c r="G1000" s="831"/>
      <c r="H1000" s="827">
        <v>0</v>
      </c>
      <c r="I1000" s="831">
        <v>5</v>
      </c>
      <c r="J1000" s="831">
        <v>4618.72</v>
      </c>
      <c r="K1000" s="827">
        <v>1</v>
      </c>
      <c r="L1000" s="831">
        <v>5</v>
      </c>
      <c r="M1000" s="832">
        <v>4618.72</v>
      </c>
    </row>
    <row r="1001" spans="1:13" ht="14.45" customHeight="1" x14ac:dyDescent="0.2">
      <c r="A1001" s="821" t="s">
        <v>3508</v>
      </c>
      <c r="B1001" s="822" t="s">
        <v>2700</v>
      </c>
      <c r="C1001" s="822" t="s">
        <v>4922</v>
      </c>
      <c r="D1001" s="822" t="s">
        <v>1016</v>
      </c>
      <c r="E1001" s="822" t="s">
        <v>1018</v>
      </c>
      <c r="F1001" s="831">
        <v>2</v>
      </c>
      <c r="G1001" s="831">
        <v>981.78</v>
      </c>
      <c r="H1001" s="827">
        <v>1</v>
      </c>
      <c r="I1001" s="831"/>
      <c r="J1001" s="831"/>
      <c r="K1001" s="827">
        <v>0</v>
      </c>
      <c r="L1001" s="831">
        <v>2</v>
      </c>
      <c r="M1001" s="832">
        <v>981.78</v>
      </c>
    </row>
    <row r="1002" spans="1:13" ht="14.45" customHeight="1" x14ac:dyDescent="0.2">
      <c r="A1002" s="821" t="s">
        <v>3508</v>
      </c>
      <c r="B1002" s="822" t="s">
        <v>6147</v>
      </c>
      <c r="C1002" s="822" t="s">
        <v>4924</v>
      </c>
      <c r="D1002" s="822" t="s">
        <v>1460</v>
      </c>
      <c r="E1002" s="822" t="s">
        <v>1461</v>
      </c>
      <c r="F1002" s="831"/>
      <c r="G1002" s="831"/>
      <c r="H1002" s="827">
        <v>0</v>
      </c>
      <c r="I1002" s="831">
        <v>1</v>
      </c>
      <c r="J1002" s="831">
        <v>160.1</v>
      </c>
      <c r="K1002" s="827">
        <v>1</v>
      </c>
      <c r="L1002" s="831">
        <v>1</v>
      </c>
      <c r="M1002" s="832">
        <v>160.1</v>
      </c>
    </row>
    <row r="1003" spans="1:13" ht="14.45" customHeight="1" x14ac:dyDescent="0.2">
      <c r="A1003" s="821" t="s">
        <v>3508</v>
      </c>
      <c r="B1003" s="822" t="s">
        <v>2737</v>
      </c>
      <c r="C1003" s="822" t="s">
        <v>2738</v>
      </c>
      <c r="D1003" s="822" t="s">
        <v>2739</v>
      </c>
      <c r="E1003" s="822" t="s">
        <v>2740</v>
      </c>
      <c r="F1003" s="831"/>
      <c r="G1003" s="831"/>
      <c r="H1003" s="827">
        <v>0</v>
      </c>
      <c r="I1003" s="831">
        <v>2</v>
      </c>
      <c r="J1003" s="831">
        <v>85.02</v>
      </c>
      <c r="K1003" s="827">
        <v>1</v>
      </c>
      <c r="L1003" s="831">
        <v>2</v>
      </c>
      <c r="M1003" s="832">
        <v>85.02</v>
      </c>
    </row>
    <row r="1004" spans="1:13" ht="14.45" customHeight="1" x14ac:dyDescent="0.2">
      <c r="A1004" s="821" t="s">
        <v>3508</v>
      </c>
      <c r="B1004" s="822" t="s">
        <v>2737</v>
      </c>
      <c r="C1004" s="822" t="s">
        <v>3807</v>
      </c>
      <c r="D1004" s="822" t="s">
        <v>3808</v>
      </c>
      <c r="E1004" s="822" t="s">
        <v>2740</v>
      </c>
      <c r="F1004" s="831">
        <v>1</v>
      </c>
      <c r="G1004" s="831">
        <v>42.51</v>
      </c>
      <c r="H1004" s="827">
        <v>1</v>
      </c>
      <c r="I1004" s="831"/>
      <c r="J1004" s="831"/>
      <c r="K1004" s="827">
        <v>0</v>
      </c>
      <c r="L1004" s="831">
        <v>1</v>
      </c>
      <c r="M1004" s="832">
        <v>42.51</v>
      </c>
    </row>
    <row r="1005" spans="1:13" ht="14.45" customHeight="1" x14ac:dyDescent="0.2">
      <c r="A1005" s="821" t="s">
        <v>3508</v>
      </c>
      <c r="B1005" s="822" t="s">
        <v>2746</v>
      </c>
      <c r="C1005" s="822" t="s">
        <v>2754</v>
      </c>
      <c r="D1005" s="822" t="s">
        <v>757</v>
      </c>
      <c r="E1005" s="822" t="s">
        <v>761</v>
      </c>
      <c r="F1005" s="831"/>
      <c r="G1005" s="831"/>
      <c r="H1005" s="827">
        <v>0</v>
      </c>
      <c r="I1005" s="831">
        <v>1</v>
      </c>
      <c r="J1005" s="831">
        <v>17.559999999999999</v>
      </c>
      <c r="K1005" s="827">
        <v>1</v>
      </c>
      <c r="L1005" s="831">
        <v>1</v>
      </c>
      <c r="M1005" s="832">
        <v>17.559999999999999</v>
      </c>
    </row>
    <row r="1006" spans="1:13" ht="14.45" customHeight="1" x14ac:dyDescent="0.2">
      <c r="A1006" s="821" t="s">
        <v>3508</v>
      </c>
      <c r="B1006" s="822" t="s">
        <v>2746</v>
      </c>
      <c r="C1006" s="822" t="s">
        <v>2753</v>
      </c>
      <c r="D1006" s="822" t="s">
        <v>757</v>
      </c>
      <c r="E1006" s="822" t="s">
        <v>762</v>
      </c>
      <c r="F1006" s="831"/>
      <c r="G1006" s="831"/>
      <c r="H1006" s="827">
        <v>0</v>
      </c>
      <c r="I1006" s="831">
        <v>1</v>
      </c>
      <c r="J1006" s="831">
        <v>10.65</v>
      </c>
      <c r="K1006" s="827">
        <v>1</v>
      </c>
      <c r="L1006" s="831">
        <v>1</v>
      </c>
      <c r="M1006" s="832">
        <v>10.65</v>
      </c>
    </row>
    <row r="1007" spans="1:13" ht="14.45" customHeight="1" x14ac:dyDescent="0.2">
      <c r="A1007" s="821" t="s">
        <v>3508</v>
      </c>
      <c r="B1007" s="822" t="s">
        <v>2770</v>
      </c>
      <c r="C1007" s="822" t="s">
        <v>2771</v>
      </c>
      <c r="D1007" s="822" t="s">
        <v>1423</v>
      </c>
      <c r="E1007" s="822" t="s">
        <v>778</v>
      </c>
      <c r="F1007" s="831"/>
      <c r="G1007" s="831"/>
      <c r="H1007" s="827">
        <v>0</v>
      </c>
      <c r="I1007" s="831">
        <v>1</v>
      </c>
      <c r="J1007" s="831">
        <v>34.47</v>
      </c>
      <c r="K1007" s="827">
        <v>1</v>
      </c>
      <c r="L1007" s="831">
        <v>1</v>
      </c>
      <c r="M1007" s="832">
        <v>34.47</v>
      </c>
    </row>
    <row r="1008" spans="1:13" ht="14.45" customHeight="1" x14ac:dyDescent="0.2">
      <c r="A1008" s="821" t="s">
        <v>3508</v>
      </c>
      <c r="B1008" s="822" t="s">
        <v>6162</v>
      </c>
      <c r="C1008" s="822" t="s">
        <v>4926</v>
      </c>
      <c r="D1008" s="822" t="s">
        <v>1469</v>
      </c>
      <c r="E1008" s="822" t="s">
        <v>1470</v>
      </c>
      <c r="F1008" s="831"/>
      <c r="G1008" s="831"/>
      <c r="H1008" s="827">
        <v>0</v>
      </c>
      <c r="I1008" s="831">
        <v>1</v>
      </c>
      <c r="J1008" s="831">
        <v>91.9</v>
      </c>
      <c r="K1008" s="827">
        <v>1</v>
      </c>
      <c r="L1008" s="831">
        <v>1</v>
      </c>
      <c r="M1008" s="832">
        <v>91.9</v>
      </c>
    </row>
    <row r="1009" spans="1:13" ht="14.45" customHeight="1" x14ac:dyDescent="0.2">
      <c r="A1009" s="821" t="s">
        <v>3508</v>
      </c>
      <c r="B1009" s="822" t="s">
        <v>6160</v>
      </c>
      <c r="C1009" s="822" t="s">
        <v>4910</v>
      </c>
      <c r="D1009" s="822" t="s">
        <v>3863</v>
      </c>
      <c r="E1009" s="822" t="s">
        <v>2452</v>
      </c>
      <c r="F1009" s="831">
        <v>1</v>
      </c>
      <c r="G1009" s="831">
        <v>92.49</v>
      </c>
      <c r="H1009" s="827">
        <v>1</v>
      </c>
      <c r="I1009" s="831"/>
      <c r="J1009" s="831"/>
      <c r="K1009" s="827">
        <v>0</v>
      </c>
      <c r="L1009" s="831">
        <v>1</v>
      </c>
      <c r="M1009" s="832">
        <v>92.49</v>
      </c>
    </row>
    <row r="1010" spans="1:13" ht="14.45" customHeight="1" x14ac:dyDescent="0.2">
      <c r="A1010" s="821" t="s">
        <v>3508</v>
      </c>
      <c r="B1010" s="822" t="s">
        <v>3006</v>
      </c>
      <c r="C1010" s="822" t="s">
        <v>3012</v>
      </c>
      <c r="D1010" s="822" t="s">
        <v>1373</v>
      </c>
      <c r="E1010" s="822" t="s">
        <v>1374</v>
      </c>
      <c r="F1010" s="831"/>
      <c r="G1010" s="831"/>
      <c r="H1010" s="827">
        <v>0</v>
      </c>
      <c r="I1010" s="831">
        <v>1</v>
      </c>
      <c r="J1010" s="831">
        <v>1019.46</v>
      </c>
      <c r="K1010" s="827">
        <v>1</v>
      </c>
      <c r="L1010" s="831">
        <v>1</v>
      </c>
      <c r="M1010" s="832">
        <v>1019.46</v>
      </c>
    </row>
    <row r="1011" spans="1:13" ht="14.45" customHeight="1" x14ac:dyDescent="0.2">
      <c r="A1011" s="821" t="s">
        <v>3508</v>
      </c>
      <c r="B1011" s="822" t="s">
        <v>3013</v>
      </c>
      <c r="C1011" s="822" t="s">
        <v>3014</v>
      </c>
      <c r="D1011" s="822" t="s">
        <v>3015</v>
      </c>
      <c r="E1011" s="822" t="s">
        <v>3016</v>
      </c>
      <c r="F1011" s="831"/>
      <c r="G1011" s="831"/>
      <c r="H1011" s="827">
        <v>0</v>
      </c>
      <c r="I1011" s="831">
        <v>1</v>
      </c>
      <c r="J1011" s="831">
        <v>5322.08</v>
      </c>
      <c r="K1011" s="827">
        <v>1</v>
      </c>
      <c r="L1011" s="831">
        <v>1</v>
      </c>
      <c r="M1011" s="832">
        <v>5322.08</v>
      </c>
    </row>
    <row r="1012" spans="1:13" ht="14.45" customHeight="1" x14ac:dyDescent="0.2">
      <c r="A1012" s="821" t="s">
        <v>3508</v>
      </c>
      <c r="B1012" s="822" t="s">
        <v>3013</v>
      </c>
      <c r="C1012" s="822" t="s">
        <v>3022</v>
      </c>
      <c r="D1012" s="822" t="s">
        <v>3018</v>
      </c>
      <c r="E1012" s="822" t="s">
        <v>3023</v>
      </c>
      <c r="F1012" s="831"/>
      <c r="G1012" s="831"/>
      <c r="H1012" s="827">
        <v>0</v>
      </c>
      <c r="I1012" s="831">
        <v>10</v>
      </c>
      <c r="J1012" s="831">
        <v>3251.9999999999995</v>
      </c>
      <c r="K1012" s="827">
        <v>1</v>
      </c>
      <c r="L1012" s="831">
        <v>10</v>
      </c>
      <c r="M1012" s="832">
        <v>3251.9999999999995</v>
      </c>
    </row>
    <row r="1013" spans="1:13" ht="14.45" customHeight="1" x14ac:dyDescent="0.2">
      <c r="A1013" s="821" t="s">
        <v>3508</v>
      </c>
      <c r="B1013" s="822" t="s">
        <v>3013</v>
      </c>
      <c r="C1013" s="822" t="s">
        <v>3024</v>
      </c>
      <c r="D1013" s="822" t="s">
        <v>3018</v>
      </c>
      <c r="E1013" s="822" t="s">
        <v>3025</v>
      </c>
      <c r="F1013" s="831"/>
      <c r="G1013" s="831"/>
      <c r="H1013" s="827">
        <v>0</v>
      </c>
      <c r="I1013" s="831">
        <v>3</v>
      </c>
      <c r="J1013" s="831">
        <v>1951.1999999999998</v>
      </c>
      <c r="K1013" s="827">
        <v>1</v>
      </c>
      <c r="L1013" s="831">
        <v>3</v>
      </c>
      <c r="M1013" s="832">
        <v>1951.1999999999998</v>
      </c>
    </row>
    <row r="1014" spans="1:13" ht="14.45" customHeight="1" x14ac:dyDescent="0.2">
      <c r="A1014" s="821" t="s">
        <v>3508</v>
      </c>
      <c r="B1014" s="822" t="s">
        <v>3013</v>
      </c>
      <c r="C1014" s="822" t="s">
        <v>3541</v>
      </c>
      <c r="D1014" s="822" t="s">
        <v>3542</v>
      </c>
      <c r="E1014" s="822" t="s">
        <v>3543</v>
      </c>
      <c r="F1014" s="831"/>
      <c r="G1014" s="831"/>
      <c r="H1014" s="827">
        <v>0</v>
      </c>
      <c r="I1014" s="831">
        <v>1</v>
      </c>
      <c r="J1014" s="831">
        <v>325.2</v>
      </c>
      <c r="K1014" s="827">
        <v>1</v>
      </c>
      <c r="L1014" s="831">
        <v>1</v>
      </c>
      <c r="M1014" s="832">
        <v>325.2</v>
      </c>
    </row>
    <row r="1015" spans="1:13" ht="14.45" customHeight="1" x14ac:dyDescent="0.2">
      <c r="A1015" s="821" t="s">
        <v>3508</v>
      </c>
      <c r="B1015" s="822" t="s">
        <v>3030</v>
      </c>
      <c r="C1015" s="822" t="s">
        <v>3032</v>
      </c>
      <c r="D1015" s="822" t="s">
        <v>1338</v>
      </c>
      <c r="E1015" s="822" t="s">
        <v>1340</v>
      </c>
      <c r="F1015" s="831"/>
      <c r="G1015" s="831"/>
      <c r="H1015" s="827"/>
      <c r="I1015" s="831">
        <v>3</v>
      </c>
      <c r="J1015" s="831">
        <v>0</v>
      </c>
      <c r="K1015" s="827"/>
      <c r="L1015" s="831">
        <v>3</v>
      </c>
      <c r="M1015" s="832">
        <v>0</v>
      </c>
    </row>
    <row r="1016" spans="1:13" ht="14.45" customHeight="1" x14ac:dyDescent="0.2">
      <c r="A1016" s="821" t="s">
        <v>3508</v>
      </c>
      <c r="B1016" s="822" t="s">
        <v>3052</v>
      </c>
      <c r="C1016" s="822" t="s">
        <v>3056</v>
      </c>
      <c r="D1016" s="822" t="s">
        <v>3054</v>
      </c>
      <c r="E1016" s="822" t="s">
        <v>3057</v>
      </c>
      <c r="F1016" s="831"/>
      <c r="G1016" s="831"/>
      <c r="H1016" s="827">
        <v>0</v>
      </c>
      <c r="I1016" s="831">
        <v>2</v>
      </c>
      <c r="J1016" s="831">
        <v>339.46</v>
      </c>
      <c r="K1016" s="827">
        <v>1</v>
      </c>
      <c r="L1016" s="831">
        <v>2</v>
      </c>
      <c r="M1016" s="832">
        <v>339.46</v>
      </c>
    </row>
    <row r="1017" spans="1:13" ht="14.45" customHeight="1" x14ac:dyDescent="0.2">
      <c r="A1017" s="821" t="s">
        <v>3508</v>
      </c>
      <c r="B1017" s="822" t="s">
        <v>3059</v>
      </c>
      <c r="C1017" s="822" t="s">
        <v>3063</v>
      </c>
      <c r="D1017" s="822" t="s">
        <v>3061</v>
      </c>
      <c r="E1017" s="822" t="s">
        <v>3064</v>
      </c>
      <c r="F1017" s="831"/>
      <c r="G1017" s="831"/>
      <c r="H1017" s="827">
        <v>0</v>
      </c>
      <c r="I1017" s="831">
        <v>1</v>
      </c>
      <c r="J1017" s="831">
        <v>910.2</v>
      </c>
      <c r="K1017" s="827">
        <v>1</v>
      </c>
      <c r="L1017" s="831">
        <v>1</v>
      </c>
      <c r="M1017" s="832">
        <v>910.2</v>
      </c>
    </row>
    <row r="1018" spans="1:13" ht="14.45" customHeight="1" x14ac:dyDescent="0.2">
      <c r="A1018" s="821" t="s">
        <v>3508</v>
      </c>
      <c r="B1018" s="822" t="s">
        <v>3077</v>
      </c>
      <c r="C1018" s="822" t="s">
        <v>3078</v>
      </c>
      <c r="D1018" s="822" t="s">
        <v>3079</v>
      </c>
      <c r="E1018" s="822" t="s">
        <v>3080</v>
      </c>
      <c r="F1018" s="831"/>
      <c r="G1018" s="831"/>
      <c r="H1018" s="827">
        <v>0</v>
      </c>
      <c r="I1018" s="831">
        <v>1</v>
      </c>
      <c r="J1018" s="831">
        <v>23.4</v>
      </c>
      <c r="K1018" s="827">
        <v>1</v>
      </c>
      <c r="L1018" s="831">
        <v>1</v>
      </c>
      <c r="M1018" s="832">
        <v>23.4</v>
      </c>
    </row>
    <row r="1019" spans="1:13" ht="14.45" customHeight="1" x14ac:dyDescent="0.2">
      <c r="A1019" s="821" t="s">
        <v>3508</v>
      </c>
      <c r="B1019" s="822" t="s">
        <v>3088</v>
      </c>
      <c r="C1019" s="822" t="s">
        <v>3089</v>
      </c>
      <c r="D1019" s="822" t="s">
        <v>1870</v>
      </c>
      <c r="E1019" s="822" t="s">
        <v>824</v>
      </c>
      <c r="F1019" s="831"/>
      <c r="G1019" s="831"/>
      <c r="H1019" s="827">
        <v>0</v>
      </c>
      <c r="I1019" s="831">
        <v>1</v>
      </c>
      <c r="J1019" s="831">
        <v>65.989999999999995</v>
      </c>
      <c r="K1019" s="827">
        <v>1</v>
      </c>
      <c r="L1019" s="831">
        <v>1</v>
      </c>
      <c r="M1019" s="832">
        <v>65.989999999999995</v>
      </c>
    </row>
    <row r="1020" spans="1:13" ht="14.45" customHeight="1" x14ac:dyDescent="0.2">
      <c r="A1020" s="821" t="s">
        <v>3508</v>
      </c>
      <c r="B1020" s="822" t="s">
        <v>3104</v>
      </c>
      <c r="C1020" s="822" t="s">
        <v>4669</v>
      </c>
      <c r="D1020" s="822" t="s">
        <v>3775</v>
      </c>
      <c r="E1020" s="822" t="s">
        <v>3076</v>
      </c>
      <c r="F1020" s="831">
        <v>1</v>
      </c>
      <c r="G1020" s="831">
        <v>123.2</v>
      </c>
      <c r="H1020" s="827">
        <v>1</v>
      </c>
      <c r="I1020" s="831"/>
      <c r="J1020" s="831"/>
      <c r="K1020" s="827">
        <v>0</v>
      </c>
      <c r="L1020" s="831">
        <v>1</v>
      </c>
      <c r="M1020" s="832">
        <v>123.2</v>
      </c>
    </row>
    <row r="1021" spans="1:13" ht="14.45" customHeight="1" x14ac:dyDescent="0.2">
      <c r="A1021" s="821" t="s">
        <v>3508</v>
      </c>
      <c r="B1021" s="822" t="s">
        <v>2656</v>
      </c>
      <c r="C1021" s="822" t="s">
        <v>4149</v>
      </c>
      <c r="D1021" s="822" t="s">
        <v>1167</v>
      </c>
      <c r="E1021" s="822" t="s">
        <v>4150</v>
      </c>
      <c r="F1021" s="831"/>
      <c r="G1021" s="831"/>
      <c r="H1021" s="827">
        <v>0</v>
      </c>
      <c r="I1021" s="831">
        <v>1</v>
      </c>
      <c r="J1021" s="831">
        <v>165.63</v>
      </c>
      <c r="K1021" s="827">
        <v>1</v>
      </c>
      <c r="L1021" s="831">
        <v>1</v>
      </c>
      <c r="M1021" s="832">
        <v>165.63</v>
      </c>
    </row>
    <row r="1022" spans="1:13" ht="14.45" customHeight="1" x14ac:dyDescent="0.2">
      <c r="A1022" s="821" t="s">
        <v>3509</v>
      </c>
      <c r="B1022" s="822" t="s">
        <v>2645</v>
      </c>
      <c r="C1022" s="822" t="s">
        <v>4438</v>
      </c>
      <c r="D1022" s="822" t="s">
        <v>4437</v>
      </c>
      <c r="E1022" s="822" t="s">
        <v>4439</v>
      </c>
      <c r="F1022" s="831">
        <v>1</v>
      </c>
      <c r="G1022" s="831">
        <v>82.12</v>
      </c>
      <c r="H1022" s="827">
        <v>1</v>
      </c>
      <c r="I1022" s="831"/>
      <c r="J1022" s="831"/>
      <c r="K1022" s="827">
        <v>0</v>
      </c>
      <c r="L1022" s="831">
        <v>1</v>
      </c>
      <c r="M1022" s="832">
        <v>82.12</v>
      </c>
    </row>
    <row r="1023" spans="1:13" ht="14.45" customHeight="1" x14ac:dyDescent="0.2">
      <c r="A1023" s="821" t="s">
        <v>3509</v>
      </c>
      <c r="B1023" s="822" t="s">
        <v>2645</v>
      </c>
      <c r="C1023" s="822" t="s">
        <v>3179</v>
      </c>
      <c r="D1023" s="822" t="s">
        <v>841</v>
      </c>
      <c r="E1023" s="822" t="s">
        <v>3180</v>
      </c>
      <c r="F1023" s="831"/>
      <c r="G1023" s="831"/>
      <c r="H1023" s="827">
        <v>0</v>
      </c>
      <c r="I1023" s="831">
        <v>10</v>
      </c>
      <c r="J1023" s="831">
        <v>488.90000000000003</v>
      </c>
      <c r="K1023" s="827">
        <v>1</v>
      </c>
      <c r="L1023" s="831">
        <v>10</v>
      </c>
      <c r="M1023" s="832">
        <v>488.90000000000003</v>
      </c>
    </row>
    <row r="1024" spans="1:13" ht="14.45" customHeight="1" x14ac:dyDescent="0.2">
      <c r="A1024" s="821" t="s">
        <v>3509</v>
      </c>
      <c r="B1024" s="822" t="s">
        <v>2658</v>
      </c>
      <c r="C1024" s="822" t="s">
        <v>4991</v>
      </c>
      <c r="D1024" s="822" t="s">
        <v>4992</v>
      </c>
      <c r="E1024" s="822" t="s">
        <v>1344</v>
      </c>
      <c r="F1024" s="831">
        <v>1</v>
      </c>
      <c r="G1024" s="831">
        <v>453.18</v>
      </c>
      <c r="H1024" s="827">
        <v>1</v>
      </c>
      <c r="I1024" s="831"/>
      <c r="J1024" s="831"/>
      <c r="K1024" s="827">
        <v>0</v>
      </c>
      <c r="L1024" s="831">
        <v>1</v>
      </c>
      <c r="M1024" s="832">
        <v>453.18</v>
      </c>
    </row>
    <row r="1025" spans="1:13" ht="14.45" customHeight="1" x14ac:dyDescent="0.2">
      <c r="A1025" s="821" t="s">
        <v>3509</v>
      </c>
      <c r="B1025" s="822" t="s">
        <v>2662</v>
      </c>
      <c r="C1025" s="822" t="s">
        <v>3906</v>
      </c>
      <c r="D1025" s="822" t="s">
        <v>1590</v>
      </c>
      <c r="E1025" s="822" t="s">
        <v>3907</v>
      </c>
      <c r="F1025" s="831"/>
      <c r="G1025" s="831"/>
      <c r="H1025" s="827">
        <v>0</v>
      </c>
      <c r="I1025" s="831">
        <v>22</v>
      </c>
      <c r="J1025" s="831">
        <v>16724.84</v>
      </c>
      <c r="K1025" s="827">
        <v>1</v>
      </c>
      <c r="L1025" s="831">
        <v>22</v>
      </c>
      <c r="M1025" s="832">
        <v>16724.84</v>
      </c>
    </row>
    <row r="1026" spans="1:13" ht="14.45" customHeight="1" x14ac:dyDescent="0.2">
      <c r="A1026" s="821" t="s">
        <v>3509</v>
      </c>
      <c r="B1026" s="822" t="s">
        <v>2700</v>
      </c>
      <c r="C1026" s="822" t="s">
        <v>2703</v>
      </c>
      <c r="D1026" s="822" t="s">
        <v>1021</v>
      </c>
      <c r="E1026" s="822" t="s">
        <v>2704</v>
      </c>
      <c r="F1026" s="831"/>
      <c r="G1026" s="831"/>
      <c r="H1026" s="827">
        <v>0</v>
      </c>
      <c r="I1026" s="831">
        <v>16</v>
      </c>
      <c r="J1026" s="831">
        <v>22169.919999999998</v>
      </c>
      <c r="K1026" s="827">
        <v>1</v>
      </c>
      <c r="L1026" s="831">
        <v>16</v>
      </c>
      <c r="M1026" s="832">
        <v>22169.919999999998</v>
      </c>
    </row>
    <row r="1027" spans="1:13" ht="14.45" customHeight="1" x14ac:dyDescent="0.2">
      <c r="A1027" s="821" t="s">
        <v>3509</v>
      </c>
      <c r="B1027" s="822" t="s">
        <v>2700</v>
      </c>
      <c r="C1027" s="822" t="s">
        <v>2710</v>
      </c>
      <c r="D1027" s="822" t="s">
        <v>1016</v>
      </c>
      <c r="E1027" s="822" t="s">
        <v>2711</v>
      </c>
      <c r="F1027" s="831"/>
      <c r="G1027" s="831"/>
      <c r="H1027" s="827">
        <v>0</v>
      </c>
      <c r="I1027" s="831">
        <v>13</v>
      </c>
      <c r="J1027" s="831">
        <v>9263.77</v>
      </c>
      <c r="K1027" s="827">
        <v>1</v>
      </c>
      <c r="L1027" s="831">
        <v>13</v>
      </c>
      <c r="M1027" s="832">
        <v>9263.77</v>
      </c>
    </row>
    <row r="1028" spans="1:13" ht="14.45" customHeight="1" x14ac:dyDescent="0.2">
      <c r="A1028" s="821" t="s">
        <v>3509</v>
      </c>
      <c r="B1028" s="822" t="s">
        <v>2700</v>
      </c>
      <c r="C1028" s="822" t="s">
        <v>2714</v>
      </c>
      <c r="D1028" s="822" t="s">
        <v>1016</v>
      </c>
      <c r="E1028" s="822" t="s">
        <v>1018</v>
      </c>
      <c r="F1028" s="831"/>
      <c r="G1028" s="831"/>
      <c r="H1028" s="827">
        <v>0</v>
      </c>
      <c r="I1028" s="831">
        <v>23</v>
      </c>
      <c r="J1028" s="831">
        <v>10330.629999999999</v>
      </c>
      <c r="K1028" s="827">
        <v>1</v>
      </c>
      <c r="L1028" s="831">
        <v>23</v>
      </c>
      <c r="M1028" s="832">
        <v>10330.629999999999</v>
      </c>
    </row>
    <row r="1029" spans="1:13" ht="14.45" customHeight="1" x14ac:dyDescent="0.2">
      <c r="A1029" s="821" t="s">
        <v>3509</v>
      </c>
      <c r="B1029" s="822" t="s">
        <v>2700</v>
      </c>
      <c r="C1029" s="822" t="s">
        <v>2705</v>
      </c>
      <c r="D1029" s="822" t="s">
        <v>1021</v>
      </c>
      <c r="E1029" s="822" t="s">
        <v>2706</v>
      </c>
      <c r="F1029" s="831"/>
      <c r="G1029" s="831"/>
      <c r="H1029" s="827">
        <v>0</v>
      </c>
      <c r="I1029" s="831">
        <v>3</v>
      </c>
      <c r="J1029" s="831">
        <v>5542.47</v>
      </c>
      <c r="K1029" s="827">
        <v>1</v>
      </c>
      <c r="L1029" s="831">
        <v>3</v>
      </c>
      <c r="M1029" s="832">
        <v>5542.47</v>
      </c>
    </row>
    <row r="1030" spans="1:13" ht="14.45" customHeight="1" x14ac:dyDescent="0.2">
      <c r="A1030" s="821" t="s">
        <v>3509</v>
      </c>
      <c r="B1030" s="822" t="s">
        <v>2700</v>
      </c>
      <c r="C1030" s="822" t="s">
        <v>2709</v>
      </c>
      <c r="D1030" s="822" t="s">
        <v>1016</v>
      </c>
      <c r="E1030" s="822" t="s">
        <v>1017</v>
      </c>
      <c r="F1030" s="831"/>
      <c r="G1030" s="831"/>
      <c r="H1030" s="827">
        <v>0</v>
      </c>
      <c r="I1030" s="831">
        <v>2</v>
      </c>
      <c r="J1030" s="831">
        <v>1847.48</v>
      </c>
      <c r="K1030" s="827">
        <v>1</v>
      </c>
      <c r="L1030" s="831">
        <v>2</v>
      </c>
      <c r="M1030" s="832">
        <v>1847.48</v>
      </c>
    </row>
    <row r="1031" spans="1:13" ht="14.45" customHeight="1" x14ac:dyDescent="0.2">
      <c r="A1031" s="821" t="s">
        <v>3509</v>
      </c>
      <c r="B1031" s="822" t="s">
        <v>2737</v>
      </c>
      <c r="C1031" s="822" t="s">
        <v>2738</v>
      </c>
      <c r="D1031" s="822" t="s">
        <v>2739</v>
      </c>
      <c r="E1031" s="822" t="s">
        <v>2740</v>
      </c>
      <c r="F1031" s="831"/>
      <c r="G1031" s="831"/>
      <c r="H1031" s="827">
        <v>0</v>
      </c>
      <c r="I1031" s="831">
        <v>11</v>
      </c>
      <c r="J1031" s="831">
        <v>467.60999999999996</v>
      </c>
      <c r="K1031" s="827">
        <v>1</v>
      </c>
      <c r="L1031" s="831">
        <v>11</v>
      </c>
      <c r="M1031" s="832">
        <v>467.60999999999996</v>
      </c>
    </row>
    <row r="1032" spans="1:13" ht="14.45" customHeight="1" x14ac:dyDescent="0.2">
      <c r="A1032" s="821" t="s">
        <v>3509</v>
      </c>
      <c r="B1032" s="822" t="s">
        <v>2737</v>
      </c>
      <c r="C1032" s="822" t="s">
        <v>4342</v>
      </c>
      <c r="D1032" s="822" t="s">
        <v>2739</v>
      </c>
      <c r="E1032" s="822" t="s">
        <v>4343</v>
      </c>
      <c r="F1032" s="831"/>
      <c r="G1032" s="831"/>
      <c r="H1032" s="827">
        <v>0</v>
      </c>
      <c r="I1032" s="831">
        <v>4</v>
      </c>
      <c r="J1032" s="831">
        <v>340.08</v>
      </c>
      <c r="K1032" s="827">
        <v>1</v>
      </c>
      <c r="L1032" s="831">
        <v>4</v>
      </c>
      <c r="M1032" s="832">
        <v>340.08</v>
      </c>
    </row>
    <row r="1033" spans="1:13" ht="14.45" customHeight="1" x14ac:dyDescent="0.2">
      <c r="A1033" s="821" t="s">
        <v>3509</v>
      </c>
      <c r="B1033" s="822" t="s">
        <v>2741</v>
      </c>
      <c r="C1033" s="822" t="s">
        <v>4994</v>
      </c>
      <c r="D1033" s="822" t="s">
        <v>4995</v>
      </c>
      <c r="E1033" s="822" t="s">
        <v>4996</v>
      </c>
      <c r="F1033" s="831">
        <v>2</v>
      </c>
      <c r="G1033" s="831">
        <v>0</v>
      </c>
      <c r="H1033" s="827"/>
      <c r="I1033" s="831"/>
      <c r="J1033" s="831"/>
      <c r="K1033" s="827"/>
      <c r="L1033" s="831">
        <v>2</v>
      </c>
      <c r="M1033" s="832">
        <v>0</v>
      </c>
    </row>
    <row r="1034" spans="1:13" ht="14.45" customHeight="1" x14ac:dyDescent="0.2">
      <c r="A1034" s="821" t="s">
        <v>3509</v>
      </c>
      <c r="B1034" s="822" t="s">
        <v>2758</v>
      </c>
      <c r="C1034" s="822" t="s">
        <v>2759</v>
      </c>
      <c r="D1034" s="822" t="s">
        <v>1847</v>
      </c>
      <c r="E1034" s="822" t="s">
        <v>776</v>
      </c>
      <c r="F1034" s="831"/>
      <c r="G1034" s="831"/>
      <c r="H1034" s="827">
        <v>0</v>
      </c>
      <c r="I1034" s="831">
        <v>6</v>
      </c>
      <c r="J1034" s="831">
        <v>105.35999999999999</v>
      </c>
      <c r="K1034" s="827">
        <v>1</v>
      </c>
      <c r="L1034" s="831">
        <v>6</v>
      </c>
      <c r="M1034" s="832">
        <v>105.35999999999999</v>
      </c>
    </row>
    <row r="1035" spans="1:13" ht="14.45" customHeight="1" x14ac:dyDescent="0.2">
      <c r="A1035" s="821" t="s">
        <v>3509</v>
      </c>
      <c r="B1035" s="822" t="s">
        <v>2763</v>
      </c>
      <c r="C1035" s="822" t="s">
        <v>2764</v>
      </c>
      <c r="D1035" s="822" t="s">
        <v>2765</v>
      </c>
      <c r="E1035" s="822" t="s">
        <v>2766</v>
      </c>
      <c r="F1035" s="831"/>
      <c r="G1035" s="831"/>
      <c r="H1035" s="827">
        <v>0</v>
      </c>
      <c r="I1035" s="831">
        <v>1</v>
      </c>
      <c r="J1035" s="831">
        <v>93.27</v>
      </c>
      <c r="K1035" s="827">
        <v>1</v>
      </c>
      <c r="L1035" s="831">
        <v>1</v>
      </c>
      <c r="M1035" s="832">
        <v>93.27</v>
      </c>
    </row>
    <row r="1036" spans="1:13" ht="14.45" customHeight="1" x14ac:dyDescent="0.2">
      <c r="A1036" s="821" t="s">
        <v>3509</v>
      </c>
      <c r="B1036" s="822" t="s">
        <v>6167</v>
      </c>
      <c r="C1036" s="822" t="s">
        <v>5012</v>
      </c>
      <c r="D1036" s="822" t="s">
        <v>5013</v>
      </c>
      <c r="E1036" s="822" t="s">
        <v>5014</v>
      </c>
      <c r="F1036" s="831">
        <v>2</v>
      </c>
      <c r="G1036" s="831">
        <v>1458.18</v>
      </c>
      <c r="H1036" s="827">
        <v>1</v>
      </c>
      <c r="I1036" s="831"/>
      <c r="J1036" s="831"/>
      <c r="K1036" s="827">
        <v>0</v>
      </c>
      <c r="L1036" s="831">
        <v>2</v>
      </c>
      <c r="M1036" s="832">
        <v>1458.18</v>
      </c>
    </row>
    <row r="1037" spans="1:13" ht="14.45" customHeight="1" x14ac:dyDescent="0.2">
      <c r="A1037" s="821" t="s">
        <v>3509</v>
      </c>
      <c r="B1037" s="822" t="s">
        <v>2770</v>
      </c>
      <c r="C1037" s="822" t="s">
        <v>2771</v>
      </c>
      <c r="D1037" s="822" t="s">
        <v>1423</v>
      </c>
      <c r="E1037" s="822" t="s">
        <v>778</v>
      </c>
      <c r="F1037" s="831"/>
      <c r="G1037" s="831"/>
      <c r="H1037" s="827">
        <v>0</v>
      </c>
      <c r="I1037" s="831">
        <v>1</v>
      </c>
      <c r="J1037" s="831">
        <v>34.47</v>
      </c>
      <c r="K1037" s="827">
        <v>1</v>
      </c>
      <c r="L1037" s="831">
        <v>1</v>
      </c>
      <c r="M1037" s="832">
        <v>34.47</v>
      </c>
    </row>
    <row r="1038" spans="1:13" ht="14.45" customHeight="1" x14ac:dyDescent="0.2">
      <c r="A1038" s="821" t="s">
        <v>3509</v>
      </c>
      <c r="B1038" s="822" t="s">
        <v>2770</v>
      </c>
      <c r="C1038" s="822" t="s">
        <v>2772</v>
      </c>
      <c r="D1038" s="822" t="s">
        <v>1423</v>
      </c>
      <c r="E1038" s="822" t="s">
        <v>2773</v>
      </c>
      <c r="F1038" s="831"/>
      <c r="G1038" s="831"/>
      <c r="H1038" s="827">
        <v>0</v>
      </c>
      <c r="I1038" s="831">
        <v>3</v>
      </c>
      <c r="J1038" s="831">
        <v>310.20000000000005</v>
      </c>
      <c r="K1038" s="827">
        <v>1</v>
      </c>
      <c r="L1038" s="831">
        <v>3</v>
      </c>
      <c r="M1038" s="832">
        <v>310.20000000000005</v>
      </c>
    </row>
    <row r="1039" spans="1:13" ht="14.45" customHeight="1" x14ac:dyDescent="0.2">
      <c r="A1039" s="821" t="s">
        <v>3509</v>
      </c>
      <c r="B1039" s="822" t="s">
        <v>2770</v>
      </c>
      <c r="C1039" s="822" t="s">
        <v>4997</v>
      </c>
      <c r="D1039" s="822" t="s">
        <v>2122</v>
      </c>
      <c r="E1039" s="822" t="s">
        <v>4998</v>
      </c>
      <c r="F1039" s="831"/>
      <c r="G1039" s="831"/>
      <c r="H1039" s="827">
        <v>0</v>
      </c>
      <c r="I1039" s="831">
        <v>1</v>
      </c>
      <c r="J1039" s="831">
        <v>206.78</v>
      </c>
      <c r="K1039" s="827">
        <v>1</v>
      </c>
      <c r="L1039" s="831">
        <v>1</v>
      </c>
      <c r="M1039" s="832">
        <v>206.78</v>
      </c>
    </row>
    <row r="1040" spans="1:13" ht="14.45" customHeight="1" x14ac:dyDescent="0.2">
      <c r="A1040" s="821" t="s">
        <v>3509</v>
      </c>
      <c r="B1040" s="822" t="s">
        <v>2840</v>
      </c>
      <c r="C1040" s="822" t="s">
        <v>2844</v>
      </c>
      <c r="D1040" s="822" t="s">
        <v>2842</v>
      </c>
      <c r="E1040" s="822" t="s">
        <v>2845</v>
      </c>
      <c r="F1040" s="831"/>
      <c r="G1040" s="831"/>
      <c r="H1040" s="827">
        <v>0</v>
      </c>
      <c r="I1040" s="831">
        <v>1</v>
      </c>
      <c r="J1040" s="831">
        <v>87.67</v>
      </c>
      <c r="K1040" s="827">
        <v>1</v>
      </c>
      <c r="L1040" s="831">
        <v>1</v>
      </c>
      <c r="M1040" s="832">
        <v>87.67</v>
      </c>
    </row>
    <row r="1041" spans="1:13" ht="14.45" customHeight="1" x14ac:dyDescent="0.2">
      <c r="A1041" s="821" t="s">
        <v>3509</v>
      </c>
      <c r="B1041" s="822" t="s">
        <v>2846</v>
      </c>
      <c r="C1041" s="822" t="s">
        <v>2852</v>
      </c>
      <c r="D1041" s="822" t="s">
        <v>2848</v>
      </c>
      <c r="E1041" s="822" t="s">
        <v>2853</v>
      </c>
      <c r="F1041" s="831"/>
      <c r="G1041" s="831"/>
      <c r="H1041" s="827">
        <v>0</v>
      </c>
      <c r="I1041" s="831">
        <v>2</v>
      </c>
      <c r="J1041" s="831">
        <v>168.36</v>
      </c>
      <c r="K1041" s="827">
        <v>1</v>
      </c>
      <c r="L1041" s="831">
        <v>2</v>
      </c>
      <c r="M1041" s="832">
        <v>168.36</v>
      </c>
    </row>
    <row r="1042" spans="1:13" ht="14.45" customHeight="1" x14ac:dyDescent="0.2">
      <c r="A1042" s="821" t="s">
        <v>3509</v>
      </c>
      <c r="B1042" s="822" t="s">
        <v>2846</v>
      </c>
      <c r="C1042" s="822" t="s">
        <v>5021</v>
      </c>
      <c r="D1042" s="822" t="s">
        <v>2848</v>
      </c>
      <c r="E1042" s="822" t="s">
        <v>5022</v>
      </c>
      <c r="F1042" s="831"/>
      <c r="G1042" s="831"/>
      <c r="H1042" s="827">
        <v>0</v>
      </c>
      <c r="I1042" s="831">
        <v>2</v>
      </c>
      <c r="J1042" s="831">
        <v>252.54</v>
      </c>
      <c r="K1042" s="827">
        <v>1</v>
      </c>
      <c r="L1042" s="831">
        <v>2</v>
      </c>
      <c r="M1042" s="832">
        <v>252.54</v>
      </c>
    </row>
    <row r="1043" spans="1:13" ht="14.45" customHeight="1" x14ac:dyDescent="0.2">
      <c r="A1043" s="821" t="s">
        <v>3509</v>
      </c>
      <c r="B1043" s="822" t="s">
        <v>2846</v>
      </c>
      <c r="C1043" s="822" t="s">
        <v>2850</v>
      </c>
      <c r="D1043" s="822" t="s">
        <v>2848</v>
      </c>
      <c r="E1043" s="822" t="s">
        <v>2851</v>
      </c>
      <c r="F1043" s="831"/>
      <c r="G1043" s="831"/>
      <c r="H1043" s="827">
        <v>0</v>
      </c>
      <c r="I1043" s="831">
        <v>2</v>
      </c>
      <c r="J1043" s="831">
        <v>98.16</v>
      </c>
      <c r="K1043" s="827">
        <v>1</v>
      </c>
      <c r="L1043" s="831">
        <v>2</v>
      </c>
      <c r="M1043" s="832">
        <v>98.16</v>
      </c>
    </row>
    <row r="1044" spans="1:13" ht="14.45" customHeight="1" x14ac:dyDescent="0.2">
      <c r="A1044" s="821" t="s">
        <v>3509</v>
      </c>
      <c r="B1044" s="822" t="s">
        <v>2846</v>
      </c>
      <c r="C1044" s="822" t="s">
        <v>3550</v>
      </c>
      <c r="D1044" s="822" t="s">
        <v>1925</v>
      </c>
      <c r="E1044" s="822" t="s">
        <v>3551</v>
      </c>
      <c r="F1044" s="831"/>
      <c r="G1044" s="831"/>
      <c r="H1044" s="827">
        <v>0</v>
      </c>
      <c r="I1044" s="831">
        <v>2</v>
      </c>
      <c r="J1044" s="831">
        <v>126.28</v>
      </c>
      <c r="K1044" s="827">
        <v>1</v>
      </c>
      <c r="L1044" s="831">
        <v>2</v>
      </c>
      <c r="M1044" s="832">
        <v>126.28</v>
      </c>
    </row>
    <row r="1045" spans="1:13" ht="14.45" customHeight="1" x14ac:dyDescent="0.2">
      <c r="A1045" s="821" t="s">
        <v>3509</v>
      </c>
      <c r="B1045" s="822" t="s">
        <v>2866</v>
      </c>
      <c r="C1045" s="822" t="s">
        <v>2870</v>
      </c>
      <c r="D1045" s="822" t="s">
        <v>1722</v>
      </c>
      <c r="E1045" s="822" t="s">
        <v>2871</v>
      </c>
      <c r="F1045" s="831"/>
      <c r="G1045" s="831"/>
      <c r="H1045" s="827">
        <v>0</v>
      </c>
      <c r="I1045" s="831">
        <v>6</v>
      </c>
      <c r="J1045" s="831">
        <v>926.16000000000008</v>
      </c>
      <c r="K1045" s="827">
        <v>1</v>
      </c>
      <c r="L1045" s="831">
        <v>6</v>
      </c>
      <c r="M1045" s="832">
        <v>926.16000000000008</v>
      </c>
    </row>
    <row r="1046" spans="1:13" ht="14.45" customHeight="1" x14ac:dyDescent="0.2">
      <c r="A1046" s="821" t="s">
        <v>3509</v>
      </c>
      <c r="B1046" s="822" t="s">
        <v>2945</v>
      </c>
      <c r="C1046" s="822" t="s">
        <v>4936</v>
      </c>
      <c r="D1046" s="822" t="s">
        <v>1639</v>
      </c>
      <c r="E1046" s="822" t="s">
        <v>4937</v>
      </c>
      <c r="F1046" s="831">
        <v>2</v>
      </c>
      <c r="G1046" s="831">
        <v>1230.3</v>
      </c>
      <c r="H1046" s="827">
        <v>1</v>
      </c>
      <c r="I1046" s="831"/>
      <c r="J1046" s="831"/>
      <c r="K1046" s="827">
        <v>0</v>
      </c>
      <c r="L1046" s="831">
        <v>2</v>
      </c>
      <c r="M1046" s="832">
        <v>1230.3</v>
      </c>
    </row>
    <row r="1047" spans="1:13" ht="14.45" customHeight="1" x14ac:dyDescent="0.2">
      <c r="A1047" s="821" t="s">
        <v>3509</v>
      </c>
      <c r="B1047" s="822" t="s">
        <v>2945</v>
      </c>
      <c r="C1047" s="822" t="s">
        <v>2948</v>
      </c>
      <c r="D1047" s="822" t="s">
        <v>1639</v>
      </c>
      <c r="E1047" s="822" t="s">
        <v>1644</v>
      </c>
      <c r="F1047" s="831"/>
      <c r="G1047" s="831"/>
      <c r="H1047" s="827">
        <v>0</v>
      </c>
      <c r="I1047" s="831">
        <v>3</v>
      </c>
      <c r="J1047" s="831">
        <v>1388.16</v>
      </c>
      <c r="K1047" s="827">
        <v>1</v>
      </c>
      <c r="L1047" s="831">
        <v>3</v>
      </c>
      <c r="M1047" s="832">
        <v>1388.16</v>
      </c>
    </row>
    <row r="1048" spans="1:13" ht="14.45" customHeight="1" x14ac:dyDescent="0.2">
      <c r="A1048" s="821" t="s">
        <v>3509</v>
      </c>
      <c r="B1048" s="822" t="s">
        <v>6148</v>
      </c>
      <c r="C1048" s="822" t="s">
        <v>3858</v>
      </c>
      <c r="D1048" s="822" t="s">
        <v>3859</v>
      </c>
      <c r="E1048" s="822" t="s">
        <v>3860</v>
      </c>
      <c r="F1048" s="831"/>
      <c r="G1048" s="831"/>
      <c r="H1048" s="827">
        <v>0</v>
      </c>
      <c r="I1048" s="831">
        <v>16</v>
      </c>
      <c r="J1048" s="831">
        <v>26418.560000000001</v>
      </c>
      <c r="K1048" s="827">
        <v>1</v>
      </c>
      <c r="L1048" s="831">
        <v>16</v>
      </c>
      <c r="M1048" s="832">
        <v>26418.560000000001</v>
      </c>
    </row>
    <row r="1049" spans="1:13" ht="14.45" customHeight="1" x14ac:dyDescent="0.2">
      <c r="A1049" s="821" t="s">
        <v>3509</v>
      </c>
      <c r="B1049" s="822" t="s">
        <v>6149</v>
      </c>
      <c r="C1049" s="822" t="s">
        <v>4061</v>
      </c>
      <c r="D1049" s="822" t="s">
        <v>4062</v>
      </c>
      <c r="E1049" s="822" t="s">
        <v>768</v>
      </c>
      <c r="F1049" s="831"/>
      <c r="G1049" s="831"/>
      <c r="H1049" s="827">
        <v>0</v>
      </c>
      <c r="I1049" s="831">
        <v>3</v>
      </c>
      <c r="J1049" s="831">
        <v>1506.93</v>
      </c>
      <c r="K1049" s="827">
        <v>1</v>
      </c>
      <c r="L1049" s="831">
        <v>3</v>
      </c>
      <c r="M1049" s="832">
        <v>1506.93</v>
      </c>
    </row>
    <row r="1050" spans="1:13" ht="14.45" customHeight="1" x14ac:dyDescent="0.2">
      <c r="A1050" s="821" t="s">
        <v>3509</v>
      </c>
      <c r="B1050" s="822" t="s">
        <v>6150</v>
      </c>
      <c r="C1050" s="822" t="s">
        <v>4387</v>
      </c>
      <c r="D1050" s="822" t="s">
        <v>4388</v>
      </c>
      <c r="E1050" s="822" t="s">
        <v>4389</v>
      </c>
      <c r="F1050" s="831">
        <v>6</v>
      </c>
      <c r="G1050" s="831">
        <v>1315.5</v>
      </c>
      <c r="H1050" s="827">
        <v>1</v>
      </c>
      <c r="I1050" s="831"/>
      <c r="J1050" s="831"/>
      <c r="K1050" s="827">
        <v>0</v>
      </c>
      <c r="L1050" s="831">
        <v>6</v>
      </c>
      <c r="M1050" s="832">
        <v>1315.5</v>
      </c>
    </row>
    <row r="1051" spans="1:13" ht="14.45" customHeight="1" x14ac:dyDescent="0.2">
      <c r="A1051" s="821" t="s">
        <v>3509</v>
      </c>
      <c r="B1051" s="822" t="s">
        <v>6150</v>
      </c>
      <c r="C1051" s="822" t="s">
        <v>3920</v>
      </c>
      <c r="D1051" s="822" t="s">
        <v>3921</v>
      </c>
      <c r="E1051" s="822" t="s">
        <v>776</v>
      </c>
      <c r="F1051" s="831"/>
      <c r="G1051" s="831"/>
      <c r="H1051" s="827">
        <v>0</v>
      </c>
      <c r="I1051" s="831">
        <v>52</v>
      </c>
      <c r="J1051" s="831">
        <v>11401</v>
      </c>
      <c r="K1051" s="827">
        <v>1</v>
      </c>
      <c r="L1051" s="831">
        <v>52</v>
      </c>
      <c r="M1051" s="832">
        <v>11401</v>
      </c>
    </row>
    <row r="1052" spans="1:13" ht="14.45" customHeight="1" x14ac:dyDescent="0.2">
      <c r="A1052" s="821" t="s">
        <v>3509</v>
      </c>
      <c r="B1052" s="822" t="s">
        <v>2997</v>
      </c>
      <c r="C1052" s="822" t="s">
        <v>3652</v>
      </c>
      <c r="D1052" s="822" t="s">
        <v>3651</v>
      </c>
      <c r="E1052" s="822" t="s">
        <v>3653</v>
      </c>
      <c r="F1052" s="831">
        <v>3</v>
      </c>
      <c r="G1052" s="831">
        <v>108.81</v>
      </c>
      <c r="H1052" s="827">
        <v>1</v>
      </c>
      <c r="I1052" s="831"/>
      <c r="J1052" s="831"/>
      <c r="K1052" s="827">
        <v>0</v>
      </c>
      <c r="L1052" s="831">
        <v>3</v>
      </c>
      <c r="M1052" s="832">
        <v>108.81</v>
      </c>
    </row>
    <row r="1053" spans="1:13" ht="14.45" customHeight="1" x14ac:dyDescent="0.2">
      <c r="A1053" s="821" t="s">
        <v>3509</v>
      </c>
      <c r="B1053" s="822" t="s">
        <v>2997</v>
      </c>
      <c r="C1053" s="822" t="s">
        <v>3654</v>
      </c>
      <c r="D1053" s="822" t="s">
        <v>3651</v>
      </c>
      <c r="E1053" s="822" t="s">
        <v>3653</v>
      </c>
      <c r="F1053" s="831">
        <v>2</v>
      </c>
      <c r="G1053" s="831">
        <v>72.540000000000006</v>
      </c>
      <c r="H1053" s="827">
        <v>1</v>
      </c>
      <c r="I1053" s="831"/>
      <c r="J1053" s="831"/>
      <c r="K1053" s="827">
        <v>0</v>
      </c>
      <c r="L1053" s="831">
        <v>2</v>
      </c>
      <c r="M1053" s="832">
        <v>72.540000000000006</v>
      </c>
    </row>
    <row r="1054" spans="1:13" ht="14.45" customHeight="1" x14ac:dyDescent="0.2">
      <c r="A1054" s="821" t="s">
        <v>3509</v>
      </c>
      <c r="B1054" s="822" t="s">
        <v>2997</v>
      </c>
      <c r="C1054" s="822" t="s">
        <v>2999</v>
      </c>
      <c r="D1054" s="822" t="s">
        <v>701</v>
      </c>
      <c r="E1054" s="822" t="s">
        <v>702</v>
      </c>
      <c r="F1054" s="831"/>
      <c r="G1054" s="831"/>
      <c r="H1054" s="827">
        <v>0</v>
      </c>
      <c r="I1054" s="831">
        <v>4</v>
      </c>
      <c r="J1054" s="831">
        <v>290.2</v>
      </c>
      <c r="K1054" s="827">
        <v>1</v>
      </c>
      <c r="L1054" s="831">
        <v>4</v>
      </c>
      <c r="M1054" s="832">
        <v>290.2</v>
      </c>
    </row>
    <row r="1055" spans="1:13" ht="14.45" customHeight="1" x14ac:dyDescent="0.2">
      <c r="A1055" s="821" t="s">
        <v>3509</v>
      </c>
      <c r="B1055" s="822" t="s">
        <v>2997</v>
      </c>
      <c r="C1055" s="822" t="s">
        <v>3000</v>
      </c>
      <c r="D1055" s="822" t="s">
        <v>701</v>
      </c>
      <c r="E1055" s="822" t="s">
        <v>698</v>
      </c>
      <c r="F1055" s="831"/>
      <c r="G1055" s="831"/>
      <c r="H1055" s="827">
        <v>0</v>
      </c>
      <c r="I1055" s="831">
        <v>1</v>
      </c>
      <c r="J1055" s="831">
        <v>65.28</v>
      </c>
      <c r="K1055" s="827">
        <v>1</v>
      </c>
      <c r="L1055" s="831">
        <v>1</v>
      </c>
      <c r="M1055" s="832">
        <v>65.28</v>
      </c>
    </row>
    <row r="1056" spans="1:13" ht="14.45" customHeight="1" x14ac:dyDescent="0.2">
      <c r="A1056" s="821" t="s">
        <v>3509</v>
      </c>
      <c r="B1056" s="822" t="s">
        <v>3006</v>
      </c>
      <c r="C1056" s="822" t="s">
        <v>3011</v>
      </c>
      <c r="D1056" s="822" t="s">
        <v>1373</v>
      </c>
      <c r="E1056" s="822" t="s">
        <v>1375</v>
      </c>
      <c r="F1056" s="831"/>
      <c r="G1056" s="831"/>
      <c r="H1056" s="827">
        <v>0</v>
      </c>
      <c r="I1056" s="831">
        <v>1</v>
      </c>
      <c r="J1056" s="831">
        <v>552.64</v>
      </c>
      <c r="K1056" s="827">
        <v>1</v>
      </c>
      <c r="L1056" s="831">
        <v>1</v>
      </c>
      <c r="M1056" s="832">
        <v>552.64</v>
      </c>
    </row>
    <row r="1057" spans="1:13" ht="14.45" customHeight="1" x14ac:dyDescent="0.2">
      <c r="A1057" s="821" t="s">
        <v>3509</v>
      </c>
      <c r="B1057" s="822" t="s">
        <v>3013</v>
      </c>
      <c r="C1057" s="822" t="s">
        <v>3786</v>
      </c>
      <c r="D1057" s="822" t="s">
        <v>3787</v>
      </c>
      <c r="E1057" s="822" t="s">
        <v>3788</v>
      </c>
      <c r="F1057" s="831"/>
      <c r="G1057" s="831"/>
      <c r="H1057" s="827">
        <v>0</v>
      </c>
      <c r="I1057" s="831">
        <v>1</v>
      </c>
      <c r="J1057" s="831">
        <v>650.4</v>
      </c>
      <c r="K1057" s="827">
        <v>1</v>
      </c>
      <c r="L1057" s="831">
        <v>1</v>
      </c>
      <c r="M1057" s="832">
        <v>650.4</v>
      </c>
    </row>
    <row r="1058" spans="1:13" ht="14.45" customHeight="1" x14ac:dyDescent="0.2">
      <c r="A1058" s="821" t="s">
        <v>3509</v>
      </c>
      <c r="B1058" s="822" t="s">
        <v>3013</v>
      </c>
      <c r="C1058" s="822" t="s">
        <v>3017</v>
      </c>
      <c r="D1058" s="822" t="s">
        <v>3018</v>
      </c>
      <c r="E1058" s="822" t="s">
        <v>3019</v>
      </c>
      <c r="F1058" s="831"/>
      <c r="G1058" s="831"/>
      <c r="H1058" s="827">
        <v>0</v>
      </c>
      <c r="I1058" s="831">
        <v>1</v>
      </c>
      <c r="J1058" s="831">
        <v>1300.79</v>
      </c>
      <c r="K1058" s="827">
        <v>1</v>
      </c>
      <c r="L1058" s="831">
        <v>1</v>
      </c>
      <c r="M1058" s="832">
        <v>1300.79</v>
      </c>
    </row>
    <row r="1059" spans="1:13" ht="14.45" customHeight="1" x14ac:dyDescent="0.2">
      <c r="A1059" s="821" t="s">
        <v>3509</v>
      </c>
      <c r="B1059" s="822" t="s">
        <v>3013</v>
      </c>
      <c r="C1059" s="822" t="s">
        <v>3798</v>
      </c>
      <c r="D1059" s="822" t="s">
        <v>3542</v>
      </c>
      <c r="E1059" s="822" t="s">
        <v>3799</v>
      </c>
      <c r="F1059" s="831"/>
      <c r="G1059" s="831"/>
      <c r="H1059" s="827">
        <v>0</v>
      </c>
      <c r="I1059" s="831">
        <v>1</v>
      </c>
      <c r="J1059" s="831">
        <v>975.59</v>
      </c>
      <c r="K1059" s="827">
        <v>1</v>
      </c>
      <c r="L1059" s="831">
        <v>1</v>
      </c>
      <c r="M1059" s="832">
        <v>975.59</v>
      </c>
    </row>
    <row r="1060" spans="1:13" ht="14.45" customHeight="1" x14ac:dyDescent="0.2">
      <c r="A1060" s="821" t="s">
        <v>3509</v>
      </c>
      <c r="B1060" s="822" t="s">
        <v>3030</v>
      </c>
      <c r="C1060" s="822" t="s">
        <v>3032</v>
      </c>
      <c r="D1060" s="822" t="s">
        <v>1338</v>
      </c>
      <c r="E1060" s="822" t="s">
        <v>1340</v>
      </c>
      <c r="F1060" s="831"/>
      <c r="G1060" s="831"/>
      <c r="H1060" s="827"/>
      <c r="I1060" s="831">
        <v>40</v>
      </c>
      <c r="J1060" s="831">
        <v>0</v>
      </c>
      <c r="K1060" s="827"/>
      <c r="L1060" s="831">
        <v>40</v>
      </c>
      <c r="M1060" s="832">
        <v>0</v>
      </c>
    </row>
    <row r="1061" spans="1:13" ht="14.45" customHeight="1" x14ac:dyDescent="0.2">
      <c r="A1061" s="821" t="s">
        <v>3509</v>
      </c>
      <c r="B1061" s="822" t="s">
        <v>3052</v>
      </c>
      <c r="C1061" s="822" t="s">
        <v>3053</v>
      </c>
      <c r="D1061" s="822" t="s">
        <v>3054</v>
      </c>
      <c r="E1061" s="822" t="s">
        <v>3055</v>
      </c>
      <c r="F1061" s="831"/>
      <c r="G1061" s="831"/>
      <c r="H1061" s="827">
        <v>0</v>
      </c>
      <c r="I1061" s="831">
        <v>10</v>
      </c>
      <c r="J1061" s="831">
        <v>1131.6000000000001</v>
      </c>
      <c r="K1061" s="827">
        <v>1</v>
      </c>
      <c r="L1061" s="831">
        <v>10</v>
      </c>
      <c r="M1061" s="832">
        <v>1131.6000000000001</v>
      </c>
    </row>
    <row r="1062" spans="1:13" ht="14.45" customHeight="1" x14ac:dyDescent="0.2">
      <c r="A1062" s="821" t="s">
        <v>3509</v>
      </c>
      <c r="B1062" s="822" t="s">
        <v>3052</v>
      </c>
      <c r="C1062" s="822" t="s">
        <v>3056</v>
      </c>
      <c r="D1062" s="822" t="s">
        <v>3054</v>
      </c>
      <c r="E1062" s="822" t="s">
        <v>3057</v>
      </c>
      <c r="F1062" s="831"/>
      <c r="G1062" s="831"/>
      <c r="H1062" s="827">
        <v>0</v>
      </c>
      <c r="I1062" s="831">
        <v>1</v>
      </c>
      <c r="J1062" s="831">
        <v>169.73</v>
      </c>
      <c r="K1062" s="827">
        <v>1</v>
      </c>
      <c r="L1062" s="831">
        <v>1</v>
      </c>
      <c r="M1062" s="832">
        <v>169.73</v>
      </c>
    </row>
    <row r="1063" spans="1:13" ht="14.45" customHeight="1" x14ac:dyDescent="0.2">
      <c r="A1063" s="821" t="s">
        <v>3509</v>
      </c>
      <c r="B1063" s="822" t="s">
        <v>3052</v>
      </c>
      <c r="C1063" s="822" t="s">
        <v>3058</v>
      </c>
      <c r="D1063" s="822" t="s">
        <v>3054</v>
      </c>
      <c r="E1063" s="822" t="s">
        <v>1952</v>
      </c>
      <c r="F1063" s="831"/>
      <c r="G1063" s="831"/>
      <c r="H1063" s="827">
        <v>0</v>
      </c>
      <c r="I1063" s="831">
        <v>3</v>
      </c>
      <c r="J1063" s="831">
        <v>1018.4100000000001</v>
      </c>
      <c r="K1063" s="827">
        <v>1</v>
      </c>
      <c r="L1063" s="831">
        <v>3</v>
      </c>
      <c r="M1063" s="832">
        <v>1018.4100000000001</v>
      </c>
    </row>
    <row r="1064" spans="1:13" ht="14.45" customHeight="1" x14ac:dyDescent="0.2">
      <c r="A1064" s="821" t="s">
        <v>3509</v>
      </c>
      <c r="B1064" s="822" t="s">
        <v>3077</v>
      </c>
      <c r="C1064" s="822" t="s">
        <v>3078</v>
      </c>
      <c r="D1064" s="822" t="s">
        <v>3079</v>
      </c>
      <c r="E1064" s="822" t="s">
        <v>3080</v>
      </c>
      <c r="F1064" s="831"/>
      <c r="G1064" s="831"/>
      <c r="H1064" s="827">
        <v>0</v>
      </c>
      <c r="I1064" s="831">
        <v>2</v>
      </c>
      <c r="J1064" s="831">
        <v>46.8</v>
      </c>
      <c r="K1064" s="827">
        <v>1</v>
      </c>
      <c r="L1064" s="831">
        <v>2</v>
      </c>
      <c r="M1064" s="832">
        <v>46.8</v>
      </c>
    </row>
    <row r="1065" spans="1:13" ht="14.45" customHeight="1" x14ac:dyDescent="0.2">
      <c r="A1065" s="821" t="s">
        <v>3509</v>
      </c>
      <c r="B1065" s="822" t="s">
        <v>3077</v>
      </c>
      <c r="C1065" s="822" t="s">
        <v>3081</v>
      </c>
      <c r="D1065" s="822" t="s">
        <v>3079</v>
      </c>
      <c r="E1065" s="822" t="s">
        <v>3082</v>
      </c>
      <c r="F1065" s="831"/>
      <c r="G1065" s="831"/>
      <c r="H1065" s="827">
        <v>0</v>
      </c>
      <c r="I1065" s="831">
        <v>1</v>
      </c>
      <c r="J1065" s="831">
        <v>46.81</v>
      </c>
      <c r="K1065" s="827">
        <v>1</v>
      </c>
      <c r="L1065" s="831">
        <v>1</v>
      </c>
      <c r="M1065" s="832">
        <v>46.81</v>
      </c>
    </row>
    <row r="1066" spans="1:13" ht="14.45" customHeight="1" x14ac:dyDescent="0.2">
      <c r="A1066" s="821" t="s">
        <v>3509</v>
      </c>
      <c r="B1066" s="822" t="s">
        <v>3077</v>
      </c>
      <c r="C1066" s="822" t="s">
        <v>4261</v>
      </c>
      <c r="D1066" s="822" t="s">
        <v>4260</v>
      </c>
      <c r="E1066" s="822" t="s">
        <v>3080</v>
      </c>
      <c r="F1066" s="831">
        <v>2</v>
      </c>
      <c r="G1066" s="831">
        <v>46.8</v>
      </c>
      <c r="H1066" s="827">
        <v>1</v>
      </c>
      <c r="I1066" s="831"/>
      <c r="J1066" s="831"/>
      <c r="K1066" s="827">
        <v>0</v>
      </c>
      <c r="L1066" s="831">
        <v>2</v>
      </c>
      <c r="M1066" s="832">
        <v>46.8</v>
      </c>
    </row>
    <row r="1067" spans="1:13" ht="14.45" customHeight="1" x14ac:dyDescent="0.2">
      <c r="A1067" s="821" t="s">
        <v>3509</v>
      </c>
      <c r="B1067" s="822" t="s">
        <v>3077</v>
      </c>
      <c r="C1067" s="822" t="s">
        <v>3083</v>
      </c>
      <c r="D1067" s="822" t="s">
        <v>3079</v>
      </c>
      <c r="E1067" s="822" t="s">
        <v>3084</v>
      </c>
      <c r="F1067" s="831"/>
      <c r="G1067" s="831"/>
      <c r="H1067" s="827">
        <v>0</v>
      </c>
      <c r="I1067" s="831">
        <v>2</v>
      </c>
      <c r="J1067" s="831">
        <v>23.42</v>
      </c>
      <c r="K1067" s="827">
        <v>1</v>
      </c>
      <c r="L1067" s="831">
        <v>2</v>
      </c>
      <c r="M1067" s="832">
        <v>23.42</v>
      </c>
    </row>
    <row r="1068" spans="1:13" ht="14.45" customHeight="1" x14ac:dyDescent="0.2">
      <c r="A1068" s="821" t="s">
        <v>3509</v>
      </c>
      <c r="B1068" s="822" t="s">
        <v>3085</v>
      </c>
      <c r="C1068" s="822" t="s">
        <v>3315</v>
      </c>
      <c r="D1068" s="822" t="s">
        <v>1635</v>
      </c>
      <c r="E1068" s="822" t="s">
        <v>3316</v>
      </c>
      <c r="F1068" s="831"/>
      <c r="G1068" s="831"/>
      <c r="H1068" s="827"/>
      <c r="I1068" s="831">
        <v>6</v>
      </c>
      <c r="J1068" s="831">
        <v>0</v>
      </c>
      <c r="K1068" s="827"/>
      <c r="L1068" s="831">
        <v>6</v>
      </c>
      <c r="M1068" s="832">
        <v>0</v>
      </c>
    </row>
    <row r="1069" spans="1:13" ht="14.45" customHeight="1" x14ac:dyDescent="0.2">
      <c r="A1069" s="821" t="s">
        <v>3509</v>
      </c>
      <c r="B1069" s="822" t="s">
        <v>3085</v>
      </c>
      <c r="C1069" s="822" t="s">
        <v>3086</v>
      </c>
      <c r="D1069" s="822" t="s">
        <v>1635</v>
      </c>
      <c r="E1069" s="822" t="s">
        <v>3087</v>
      </c>
      <c r="F1069" s="831"/>
      <c r="G1069" s="831"/>
      <c r="H1069" s="827"/>
      <c r="I1069" s="831">
        <v>3</v>
      </c>
      <c r="J1069" s="831">
        <v>0</v>
      </c>
      <c r="K1069" s="827"/>
      <c r="L1069" s="831">
        <v>3</v>
      </c>
      <c r="M1069" s="832">
        <v>0</v>
      </c>
    </row>
    <row r="1070" spans="1:13" ht="14.45" customHeight="1" x14ac:dyDescent="0.2">
      <c r="A1070" s="821" t="s">
        <v>3509</v>
      </c>
      <c r="B1070" s="822" t="s">
        <v>3088</v>
      </c>
      <c r="C1070" s="822" t="s">
        <v>3733</v>
      </c>
      <c r="D1070" s="822" t="s">
        <v>1870</v>
      </c>
      <c r="E1070" s="822" t="s">
        <v>3341</v>
      </c>
      <c r="F1070" s="831"/>
      <c r="G1070" s="831"/>
      <c r="H1070" s="827">
        <v>0</v>
      </c>
      <c r="I1070" s="831">
        <v>5</v>
      </c>
      <c r="J1070" s="831">
        <v>659.9</v>
      </c>
      <c r="K1070" s="827">
        <v>1</v>
      </c>
      <c r="L1070" s="831">
        <v>5</v>
      </c>
      <c r="M1070" s="832">
        <v>659.9</v>
      </c>
    </row>
    <row r="1071" spans="1:13" ht="14.45" customHeight="1" x14ac:dyDescent="0.2">
      <c r="A1071" s="821" t="s">
        <v>3509</v>
      </c>
      <c r="B1071" s="822" t="s">
        <v>3088</v>
      </c>
      <c r="C1071" s="822" t="s">
        <v>3734</v>
      </c>
      <c r="D1071" s="822" t="s">
        <v>1870</v>
      </c>
      <c r="E1071" s="822" t="s">
        <v>3735</v>
      </c>
      <c r="F1071" s="831"/>
      <c r="G1071" s="831"/>
      <c r="H1071" s="827">
        <v>0</v>
      </c>
      <c r="I1071" s="831">
        <v>2</v>
      </c>
      <c r="J1071" s="831">
        <v>879.96</v>
      </c>
      <c r="K1071" s="827">
        <v>1</v>
      </c>
      <c r="L1071" s="831">
        <v>2</v>
      </c>
      <c r="M1071" s="832">
        <v>879.96</v>
      </c>
    </row>
    <row r="1072" spans="1:13" ht="14.45" customHeight="1" x14ac:dyDescent="0.2">
      <c r="A1072" s="821" t="s">
        <v>3509</v>
      </c>
      <c r="B1072" s="822" t="s">
        <v>3319</v>
      </c>
      <c r="C1072" s="822" t="s">
        <v>4411</v>
      </c>
      <c r="D1072" s="822" t="s">
        <v>4412</v>
      </c>
      <c r="E1072" s="822" t="s">
        <v>3322</v>
      </c>
      <c r="F1072" s="831"/>
      <c r="G1072" s="831"/>
      <c r="H1072" s="827">
        <v>0</v>
      </c>
      <c r="I1072" s="831">
        <v>1</v>
      </c>
      <c r="J1072" s="831">
        <v>161.06</v>
      </c>
      <c r="K1072" s="827">
        <v>1</v>
      </c>
      <c r="L1072" s="831">
        <v>1</v>
      </c>
      <c r="M1072" s="832">
        <v>161.06</v>
      </c>
    </row>
    <row r="1073" spans="1:13" ht="14.45" customHeight="1" x14ac:dyDescent="0.2">
      <c r="A1073" s="821" t="s">
        <v>3509</v>
      </c>
      <c r="B1073" s="822" t="s">
        <v>3126</v>
      </c>
      <c r="C1073" s="822" t="s">
        <v>3127</v>
      </c>
      <c r="D1073" s="822" t="s">
        <v>1599</v>
      </c>
      <c r="E1073" s="822" t="s">
        <v>1600</v>
      </c>
      <c r="F1073" s="831"/>
      <c r="G1073" s="831"/>
      <c r="H1073" s="827">
        <v>0</v>
      </c>
      <c r="I1073" s="831">
        <v>1</v>
      </c>
      <c r="J1073" s="831">
        <v>63.75</v>
      </c>
      <c r="K1073" s="827">
        <v>1</v>
      </c>
      <c r="L1073" s="831">
        <v>1</v>
      </c>
      <c r="M1073" s="832">
        <v>63.75</v>
      </c>
    </row>
    <row r="1074" spans="1:13" ht="14.45" customHeight="1" x14ac:dyDescent="0.2">
      <c r="A1074" s="821" t="s">
        <v>3509</v>
      </c>
      <c r="B1074" s="822" t="s">
        <v>3140</v>
      </c>
      <c r="C1074" s="822" t="s">
        <v>4288</v>
      </c>
      <c r="D1074" s="822" t="s">
        <v>1629</v>
      </c>
      <c r="E1074" s="822" t="s">
        <v>3722</v>
      </c>
      <c r="F1074" s="831"/>
      <c r="G1074" s="831"/>
      <c r="H1074" s="827">
        <v>0</v>
      </c>
      <c r="I1074" s="831">
        <v>1</v>
      </c>
      <c r="J1074" s="831">
        <v>176.32</v>
      </c>
      <c r="K1074" s="827">
        <v>1</v>
      </c>
      <c r="L1074" s="831">
        <v>1</v>
      </c>
      <c r="M1074" s="832">
        <v>176.32</v>
      </c>
    </row>
    <row r="1075" spans="1:13" ht="14.45" customHeight="1" x14ac:dyDescent="0.2">
      <c r="A1075" s="821" t="s">
        <v>3509</v>
      </c>
      <c r="B1075" s="822" t="s">
        <v>3148</v>
      </c>
      <c r="C1075" s="822" t="s">
        <v>5023</v>
      </c>
      <c r="D1075" s="822" t="s">
        <v>5024</v>
      </c>
      <c r="E1075" s="822" t="s">
        <v>3351</v>
      </c>
      <c r="F1075" s="831"/>
      <c r="G1075" s="831"/>
      <c r="H1075" s="827">
        <v>0</v>
      </c>
      <c r="I1075" s="831">
        <v>48</v>
      </c>
      <c r="J1075" s="831">
        <v>5592.4800000000005</v>
      </c>
      <c r="K1075" s="827">
        <v>1</v>
      </c>
      <c r="L1075" s="831">
        <v>48</v>
      </c>
      <c r="M1075" s="832">
        <v>5592.4800000000005</v>
      </c>
    </row>
    <row r="1076" spans="1:13" ht="14.45" customHeight="1" x14ac:dyDescent="0.2">
      <c r="A1076" s="821" t="s">
        <v>3509</v>
      </c>
      <c r="B1076" s="822" t="s">
        <v>3148</v>
      </c>
      <c r="C1076" s="822" t="s">
        <v>3157</v>
      </c>
      <c r="D1076" s="822" t="s">
        <v>1684</v>
      </c>
      <c r="E1076" s="822" t="s">
        <v>1680</v>
      </c>
      <c r="F1076" s="831"/>
      <c r="G1076" s="831"/>
      <c r="H1076" s="827">
        <v>0</v>
      </c>
      <c r="I1076" s="831">
        <v>6</v>
      </c>
      <c r="J1076" s="831">
        <v>1077.9000000000001</v>
      </c>
      <c r="K1076" s="827">
        <v>1</v>
      </c>
      <c r="L1076" s="831">
        <v>6</v>
      </c>
      <c r="M1076" s="832">
        <v>1077.9000000000001</v>
      </c>
    </row>
    <row r="1077" spans="1:13" ht="14.45" customHeight="1" x14ac:dyDescent="0.2">
      <c r="A1077" s="821" t="s">
        <v>3509</v>
      </c>
      <c r="B1077" s="822" t="s">
        <v>3148</v>
      </c>
      <c r="C1077" s="822" t="s">
        <v>3160</v>
      </c>
      <c r="D1077" s="822" t="s">
        <v>1682</v>
      </c>
      <c r="E1077" s="822" t="s">
        <v>1680</v>
      </c>
      <c r="F1077" s="831"/>
      <c r="G1077" s="831"/>
      <c r="H1077" s="827">
        <v>0</v>
      </c>
      <c r="I1077" s="831">
        <v>1</v>
      </c>
      <c r="J1077" s="831">
        <v>179.65</v>
      </c>
      <c r="K1077" s="827">
        <v>1</v>
      </c>
      <c r="L1077" s="831">
        <v>1</v>
      </c>
      <c r="M1077" s="832">
        <v>179.65</v>
      </c>
    </row>
    <row r="1078" spans="1:13" ht="14.45" customHeight="1" x14ac:dyDescent="0.2">
      <c r="A1078" s="821" t="s">
        <v>3509</v>
      </c>
      <c r="B1078" s="822" t="s">
        <v>3148</v>
      </c>
      <c r="C1078" s="822" t="s">
        <v>3164</v>
      </c>
      <c r="D1078" s="822" t="s">
        <v>1689</v>
      </c>
      <c r="E1078" s="822" t="s">
        <v>3162</v>
      </c>
      <c r="F1078" s="831"/>
      <c r="G1078" s="831"/>
      <c r="H1078" s="827">
        <v>0</v>
      </c>
      <c r="I1078" s="831">
        <v>4</v>
      </c>
      <c r="J1078" s="831">
        <v>479.08</v>
      </c>
      <c r="K1078" s="827">
        <v>1</v>
      </c>
      <c r="L1078" s="831">
        <v>4</v>
      </c>
      <c r="M1078" s="832">
        <v>479.08</v>
      </c>
    </row>
    <row r="1079" spans="1:13" ht="14.45" customHeight="1" x14ac:dyDescent="0.2">
      <c r="A1079" s="821" t="s">
        <v>3509</v>
      </c>
      <c r="B1079" s="822" t="s">
        <v>3148</v>
      </c>
      <c r="C1079" s="822" t="s">
        <v>3158</v>
      </c>
      <c r="D1079" s="822" t="s">
        <v>1683</v>
      </c>
      <c r="E1079" s="822" t="s">
        <v>1680</v>
      </c>
      <c r="F1079" s="831"/>
      <c r="G1079" s="831"/>
      <c r="H1079" s="827">
        <v>0</v>
      </c>
      <c r="I1079" s="831">
        <v>30</v>
      </c>
      <c r="J1079" s="831">
        <v>5389.5</v>
      </c>
      <c r="K1079" s="827">
        <v>1</v>
      </c>
      <c r="L1079" s="831">
        <v>30</v>
      </c>
      <c r="M1079" s="832">
        <v>5389.5</v>
      </c>
    </row>
    <row r="1080" spans="1:13" ht="14.45" customHeight="1" x14ac:dyDescent="0.2">
      <c r="A1080" s="821" t="s">
        <v>3509</v>
      </c>
      <c r="B1080" s="822" t="s">
        <v>3148</v>
      </c>
      <c r="C1080" s="822" t="s">
        <v>3161</v>
      </c>
      <c r="D1080" s="822" t="s">
        <v>1687</v>
      </c>
      <c r="E1080" s="822" t="s">
        <v>3162</v>
      </c>
      <c r="F1080" s="831"/>
      <c r="G1080" s="831"/>
      <c r="H1080" s="827">
        <v>0</v>
      </c>
      <c r="I1080" s="831">
        <v>1</v>
      </c>
      <c r="J1080" s="831">
        <v>119.77</v>
      </c>
      <c r="K1080" s="827">
        <v>1</v>
      </c>
      <c r="L1080" s="831">
        <v>1</v>
      </c>
      <c r="M1080" s="832">
        <v>119.77</v>
      </c>
    </row>
    <row r="1081" spans="1:13" ht="14.45" customHeight="1" x14ac:dyDescent="0.2">
      <c r="A1081" s="821" t="s">
        <v>3509</v>
      </c>
      <c r="B1081" s="822" t="s">
        <v>3148</v>
      </c>
      <c r="C1081" s="822" t="s">
        <v>3163</v>
      </c>
      <c r="D1081" s="822" t="s">
        <v>1692</v>
      </c>
      <c r="E1081" s="822" t="s">
        <v>3162</v>
      </c>
      <c r="F1081" s="831"/>
      <c r="G1081" s="831"/>
      <c r="H1081" s="827">
        <v>0</v>
      </c>
      <c r="I1081" s="831">
        <v>15</v>
      </c>
      <c r="J1081" s="831">
        <v>1796.55</v>
      </c>
      <c r="K1081" s="827">
        <v>1</v>
      </c>
      <c r="L1081" s="831">
        <v>15</v>
      </c>
      <c r="M1081" s="832">
        <v>1796.55</v>
      </c>
    </row>
    <row r="1082" spans="1:13" ht="14.45" customHeight="1" x14ac:dyDescent="0.2">
      <c r="A1082" s="821" t="s">
        <v>3509</v>
      </c>
      <c r="B1082" s="822" t="s">
        <v>3148</v>
      </c>
      <c r="C1082" s="822" t="s">
        <v>5025</v>
      </c>
      <c r="D1082" s="822" t="s">
        <v>1705</v>
      </c>
      <c r="E1082" s="822" t="s">
        <v>5026</v>
      </c>
      <c r="F1082" s="831"/>
      <c r="G1082" s="831"/>
      <c r="H1082" s="827">
        <v>0</v>
      </c>
      <c r="I1082" s="831">
        <v>28</v>
      </c>
      <c r="J1082" s="831">
        <v>9364.8799999999992</v>
      </c>
      <c r="K1082" s="827">
        <v>1</v>
      </c>
      <c r="L1082" s="831">
        <v>28</v>
      </c>
      <c r="M1082" s="832">
        <v>9364.8799999999992</v>
      </c>
    </row>
    <row r="1083" spans="1:13" ht="14.45" customHeight="1" x14ac:dyDescent="0.2">
      <c r="A1083" s="821" t="s">
        <v>3509</v>
      </c>
      <c r="B1083" s="822" t="s">
        <v>3148</v>
      </c>
      <c r="C1083" s="822" t="s">
        <v>3352</v>
      </c>
      <c r="D1083" s="822" t="s">
        <v>3353</v>
      </c>
      <c r="E1083" s="822" t="s">
        <v>2231</v>
      </c>
      <c r="F1083" s="831"/>
      <c r="G1083" s="831"/>
      <c r="H1083" s="827">
        <v>0</v>
      </c>
      <c r="I1083" s="831">
        <v>126</v>
      </c>
      <c r="J1083" s="831">
        <v>29478.959999999999</v>
      </c>
      <c r="K1083" s="827">
        <v>1</v>
      </c>
      <c r="L1083" s="831">
        <v>126</v>
      </c>
      <c r="M1083" s="832">
        <v>29478.959999999999</v>
      </c>
    </row>
    <row r="1084" spans="1:13" ht="14.45" customHeight="1" x14ac:dyDescent="0.2">
      <c r="A1084" s="821" t="s">
        <v>3509</v>
      </c>
      <c r="B1084" s="822" t="s">
        <v>3148</v>
      </c>
      <c r="C1084" s="822" t="s">
        <v>5027</v>
      </c>
      <c r="D1084" s="822" t="s">
        <v>5028</v>
      </c>
      <c r="E1084" s="822" t="s">
        <v>1680</v>
      </c>
      <c r="F1084" s="831"/>
      <c r="G1084" s="831"/>
      <c r="H1084" s="827">
        <v>0</v>
      </c>
      <c r="I1084" s="831">
        <v>8</v>
      </c>
      <c r="J1084" s="831">
        <v>1247.76</v>
      </c>
      <c r="K1084" s="827">
        <v>1</v>
      </c>
      <c r="L1084" s="831">
        <v>8</v>
      </c>
      <c r="M1084" s="832">
        <v>1247.76</v>
      </c>
    </row>
    <row r="1085" spans="1:13" ht="14.45" customHeight="1" x14ac:dyDescent="0.2">
      <c r="A1085" s="821" t="s">
        <v>3509</v>
      </c>
      <c r="B1085" s="822" t="s">
        <v>3148</v>
      </c>
      <c r="C1085" s="822" t="s">
        <v>3149</v>
      </c>
      <c r="D1085" s="822" t="s">
        <v>1705</v>
      </c>
      <c r="E1085" s="822" t="s">
        <v>1706</v>
      </c>
      <c r="F1085" s="831"/>
      <c r="G1085" s="831"/>
      <c r="H1085" s="827">
        <v>0</v>
      </c>
      <c r="I1085" s="831">
        <v>3</v>
      </c>
      <c r="J1085" s="831">
        <v>3894.63</v>
      </c>
      <c r="K1085" s="827">
        <v>1</v>
      </c>
      <c r="L1085" s="831">
        <v>3</v>
      </c>
      <c r="M1085" s="832">
        <v>3894.63</v>
      </c>
    </row>
    <row r="1086" spans="1:13" ht="14.45" customHeight="1" x14ac:dyDescent="0.2">
      <c r="A1086" s="821" t="s">
        <v>3509</v>
      </c>
      <c r="B1086" s="822" t="s">
        <v>3148</v>
      </c>
      <c r="C1086" s="822" t="s">
        <v>3344</v>
      </c>
      <c r="D1086" s="822" t="s">
        <v>2226</v>
      </c>
      <c r="E1086" s="822" t="s">
        <v>1672</v>
      </c>
      <c r="F1086" s="831"/>
      <c r="G1086" s="831"/>
      <c r="H1086" s="827">
        <v>0</v>
      </c>
      <c r="I1086" s="831">
        <v>14</v>
      </c>
      <c r="J1086" s="831">
        <v>2419.2000000000003</v>
      </c>
      <c r="K1086" s="827">
        <v>1</v>
      </c>
      <c r="L1086" s="831">
        <v>14</v>
      </c>
      <c r="M1086" s="832">
        <v>2419.2000000000003</v>
      </c>
    </row>
    <row r="1087" spans="1:13" ht="14.45" customHeight="1" x14ac:dyDescent="0.2">
      <c r="A1087" s="821" t="s">
        <v>3509</v>
      </c>
      <c r="B1087" s="822" t="s">
        <v>3148</v>
      </c>
      <c r="C1087" s="822" t="s">
        <v>5033</v>
      </c>
      <c r="D1087" s="822" t="s">
        <v>5034</v>
      </c>
      <c r="E1087" s="822" t="s">
        <v>1680</v>
      </c>
      <c r="F1087" s="831"/>
      <c r="G1087" s="831"/>
      <c r="H1087" s="827">
        <v>0</v>
      </c>
      <c r="I1087" s="831">
        <v>18</v>
      </c>
      <c r="J1087" s="831">
        <v>3326.76</v>
      </c>
      <c r="K1087" s="827">
        <v>1</v>
      </c>
      <c r="L1087" s="831">
        <v>18</v>
      </c>
      <c r="M1087" s="832">
        <v>3326.76</v>
      </c>
    </row>
    <row r="1088" spans="1:13" ht="14.45" customHeight="1" x14ac:dyDescent="0.2">
      <c r="A1088" s="821" t="s">
        <v>3509</v>
      </c>
      <c r="B1088" s="822" t="s">
        <v>3148</v>
      </c>
      <c r="C1088" s="822" t="s">
        <v>5031</v>
      </c>
      <c r="D1088" s="822" t="s">
        <v>5032</v>
      </c>
      <c r="E1088" s="822" t="s">
        <v>1680</v>
      </c>
      <c r="F1088" s="831"/>
      <c r="G1088" s="831"/>
      <c r="H1088" s="827">
        <v>0</v>
      </c>
      <c r="I1088" s="831">
        <v>147</v>
      </c>
      <c r="J1088" s="831">
        <v>27168.54</v>
      </c>
      <c r="K1088" s="827">
        <v>1</v>
      </c>
      <c r="L1088" s="831">
        <v>147</v>
      </c>
      <c r="M1088" s="832">
        <v>27168.54</v>
      </c>
    </row>
    <row r="1089" spans="1:13" ht="14.45" customHeight="1" x14ac:dyDescent="0.2">
      <c r="A1089" s="821" t="s">
        <v>3509</v>
      </c>
      <c r="B1089" s="822" t="s">
        <v>3148</v>
      </c>
      <c r="C1089" s="822" t="s">
        <v>3152</v>
      </c>
      <c r="D1089" s="822" t="s">
        <v>1693</v>
      </c>
      <c r="E1089" s="822" t="s">
        <v>1672</v>
      </c>
      <c r="F1089" s="831"/>
      <c r="G1089" s="831"/>
      <c r="H1089" s="827">
        <v>0</v>
      </c>
      <c r="I1089" s="831">
        <v>1</v>
      </c>
      <c r="J1089" s="831">
        <v>238.89</v>
      </c>
      <c r="K1089" s="827">
        <v>1</v>
      </c>
      <c r="L1089" s="831">
        <v>1</v>
      </c>
      <c r="M1089" s="832">
        <v>238.89</v>
      </c>
    </row>
    <row r="1090" spans="1:13" ht="14.45" customHeight="1" x14ac:dyDescent="0.2">
      <c r="A1090" s="821" t="s">
        <v>3509</v>
      </c>
      <c r="B1090" s="822" t="s">
        <v>3148</v>
      </c>
      <c r="C1090" s="822" t="s">
        <v>5037</v>
      </c>
      <c r="D1090" s="822" t="s">
        <v>5038</v>
      </c>
      <c r="E1090" s="822" t="s">
        <v>1700</v>
      </c>
      <c r="F1090" s="831"/>
      <c r="G1090" s="831"/>
      <c r="H1090" s="827">
        <v>0</v>
      </c>
      <c r="I1090" s="831">
        <v>6</v>
      </c>
      <c r="J1090" s="831">
        <v>433.62</v>
      </c>
      <c r="K1090" s="827">
        <v>1</v>
      </c>
      <c r="L1090" s="831">
        <v>6</v>
      </c>
      <c r="M1090" s="832">
        <v>433.62</v>
      </c>
    </row>
    <row r="1091" spans="1:13" ht="14.45" customHeight="1" x14ac:dyDescent="0.2">
      <c r="A1091" s="821" t="s">
        <v>3509</v>
      </c>
      <c r="B1091" s="822" t="s">
        <v>3387</v>
      </c>
      <c r="C1091" s="822" t="s">
        <v>4146</v>
      </c>
      <c r="D1091" s="822" t="s">
        <v>3389</v>
      </c>
      <c r="E1091" s="822" t="s">
        <v>4147</v>
      </c>
      <c r="F1091" s="831"/>
      <c r="G1091" s="831"/>
      <c r="H1091" s="827">
        <v>0</v>
      </c>
      <c r="I1091" s="831">
        <v>1</v>
      </c>
      <c r="J1091" s="831">
        <v>11977.01</v>
      </c>
      <c r="K1091" s="827">
        <v>1</v>
      </c>
      <c r="L1091" s="831">
        <v>1</v>
      </c>
      <c r="M1091" s="832">
        <v>11977.01</v>
      </c>
    </row>
    <row r="1092" spans="1:13" ht="14.45" customHeight="1" x14ac:dyDescent="0.2">
      <c r="A1092" s="821" t="s">
        <v>3509</v>
      </c>
      <c r="B1092" s="822" t="s">
        <v>2656</v>
      </c>
      <c r="C1092" s="822" t="s">
        <v>4151</v>
      </c>
      <c r="D1092" s="822" t="s">
        <v>1167</v>
      </c>
      <c r="E1092" s="822" t="s">
        <v>4152</v>
      </c>
      <c r="F1092" s="831"/>
      <c r="G1092" s="831"/>
      <c r="H1092" s="827">
        <v>0</v>
      </c>
      <c r="I1092" s="831">
        <v>8</v>
      </c>
      <c r="J1092" s="831">
        <v>3312.5600000000004</v>
      </c>
      <c r="K1092" s="827">
        <v>1</v>
      </c>
      <c r="L1092" s="831">
        <v>8</v>
      </c>
      <c r="M1092" s="832">
        <v>3312.5600000000004</v>
      </c>
    </row>
    <row r="1093" spans="1:13" ht="14.45" customHeight="1" x14ac:dyDescent="0.2">
      <c r="A1093" s="821" t="s">
        <v>3509</v>
      </c>
      <c r="B1093" s="822" t="s">
        <v>6152</v>
      </c>
      <c r="C1093" s="822" t="s">
        <v>4161</v>
      </c>
      <c r="D1093" s="822" t="s">
        <v>4157</v>
      </c>
      <c r="E1093" s="822" t="s">
        <v>4162</v>
      </c>
      <c r="F1093" s="831"/>
      <c r="G1093" s="831"/>
      <c r="H1093" s="827">
        <v>0</v>
      </c>
      <c r="I1093" s="831">
        <v>1</v>
      </c>
      <c r="J1093" s="831">
        <v>150.94</v>
      </c>
      <c r="K1093" s="827">
        <v>1</v>
      </c>
      <c r="L1093" s="831">
        <v>1</v>
      </c>
      <c r="M1093" s="832">
        <v>150.94</v>
      </c>
    </row>
    <row r="1094" spans="1:13" ht="14.45" customHeight="1" x14ac:dyDescent="0.2">
      <c r="A1094" s="821" t="s">
        <v>3510</v>
      </c>
      <c r="B1094" s="822" t="s">
        <v>2645</v>
      </c>
      <c r="C1094" s="822" t="s">
        <v>3179</v>
      </c>
      <c r="D1094" s="822" t="s">
        <v>841</v>
      </c>
      <c r="E1094" s="822" t="s">
        <v>3180</v>
      </c>
      <c r="F1094" s="831"/>
      <c r="G1094" s="831"/>
      <c r="H1094" s="827">
        <v>0</v>
      </c>
      <c r="I1094" s="831">
        <v>1</v>
      </c>
      <c r="J1094" s="831">
        <v>48.89</v>
      </c>
      <c r="K1094" s="827">
        <v>1</v>
      </c>
      <c r="L1094" s="831">
        <v>1</v>
      </c>
      <c r="M1094" s="832">
        <v>48.89</v>
      </c>
    </row>
    <row r="1095" spans="1:13" ht="14.45" customHeight="1" x14ac:dyDescent="0.2">
      <c r="A1095" s="821" t="s">
        <v>3510</v>
      </c>
      <c r="B1095" s="822" t="s">
        <v>2645</v>
      </c>
      <c r="C1095" s="822" t="s">
        <v>2649</v>
      </c>
      <c r="D1095" s="822" t="s">
        <v>841</v>
      </c>
      <c r="E1095" s="822" t="s">
        <v>2650</v>
      </c>
      <c r="F1095" s="831"/>
      <c r="G1095" s="831"/>
      <c r="H1095" s="827">
        <v>0</v>
      </c>
      <c r="I1095" s="831">
        <v>1</v>
      </c>
      <c r="J1095" s="831">
        <v>13.68</v>
      </c>
      <c r="K1095" s="827">
        <v>1</v>
      </c>
      <c r="L1095" s="831">
        <v>1</v>
      </c>
      <c r="M1095" s="832">
        <v>13.68</v>
      </c>
    </row>
    <row r="1096" spans="1:13" ht="14.45" customHeight="1" x14ac:dyDescent="0.2">
      <c r="A1096" s="821" t="s">
        <v>3510</v>
      </c>
      <c r="B1096" s="822" t="s">
        <v>2700</v>
      </c>
      <c r="C1096" s="822" t="s">
        <v>2703</v>
      </c>
      <c r="D1096" s="822" t="s">
        <v>1021</v>
      </c>
      <c r="E1096" s="822" t="s">
        <v>2704</v>
      </c>
      <c r="F1096" s="831"/>
      <c r="G1096" s="831"/>
      <c r="H1096" s="827">
        <v>0</v>
      </c>
      <c r="I1096" s="831">
        <v>5</v>
      </c>
      <c r="J1096" s="831">
        <v>6928.0999999999995</v>
      </c>
      <c r="K1096" s="827">
        <v>1</v>
      </c>
      <c r="L1096" s="831">
        <v>5</v>
      </c>
      <c r="M1096" s="832">
        <v>6928.0999999999995</v>
      </c>
    </row>
    <row r="1097" spans="1:13" ht="14.45" customHeight="1" x14ac:dyDescent="0.2">
      <c r="A1097" s="821" t="s">
        <v>3510</v>
      </c>
      <c r="B1097" s="822" t="s">
        <v>2700</v>
      </c>
      <c r="C1097" s="822" t="s">
        <v>2710</v>
      </c>
      <c r="D1097" s="822" t="s">
        <v>1016</v>
      </c>
      <c r="E1097" s="822" t="s">
        <v>2711</v>
      </c>
      <c r="F1097" s="831"/>
      <c r="G1097" s="831"/>
      <c r="H1097" s="827">
        <v>0</v>
      </c>
      <c r="I1097" s="831">
        <v>8</v>
      </c>
      <c r="J1097" s="831">
        <v>5067.92</v>
      </c>
      <c r="K1097" s="827">
        <v>1</v>
      </c>
      <c r="L1097" s="831">
        <v>8</v>
      </c>
      <c r="M1097" s="832">
        <v>5067.92</v>
      </c>
    </row>
    <row r="1098" spans="1:13" ht="14.45" customHeight="1" x14ac:dyDescent="0.2">
      <c r="A1098" s="821" t="s">
        <v>3510</v>
      </c>
      <c r="B1098" s="822" t="s">
        <v>2700</v>
      </c>
      <c r="C1098" s="822" t="s">
        <v>2709</v>
      </c>
      <c r="D1098" s="822" t="s">
        <v>1016</v>
      </c>
      <c r="E1098" s="822" t="s">
        <v>1017</v>
      </c>
      <c r="F1098" s="831"/>
      <c r="G1098" s="831"/>
      <c r="H1098" s="827">
        <v>0</v>
      </c>
      <c r="I1098" s="831">
        <v>3</v>
      </c>
      <c r="J1098" s="831">
        <v>2771.25</v>
      </c>
      <c r="K1098" s="827">
        <v>1</v>
      </c>
      <c r="L1098" s="831">
        <v>3</v>
      </c>
      <c r="M1098" s="832">
        <v>2771.25</v>
      </c>
    </row>
    <row r="1099" spans="1:13" ht="14.45" customHeight="1" x14ac:dyDescent="0.2">
      <c r="A1099" s="821" t="s">
        <v>3510</v>
      </c>
      <c r="B1099" s="822" t="s">
        <v>2737</v>
      </c>
      <c r="C1099" s="822" t="s">
        <v>2738</v>
      </c>
      <c r="D1099" s="822" t="s">
        <v>2739</v>
      </c>
      <c r="E1099" s="822" t="s">
        <v>2740</v>
      </c>
      <c r="F1099" s="831"/>
      <c r="G1099" s="831"/>
      <c r="H1099" s="827">
        <v>0</v>
      </c>
      <c r="I1099" s="831">
        <v>2</v>
      </c>
      <c r="J1099" s="831">
        <v>85.02</v>
      </c>
      <c r="K1099" s="827">
        <v>1</v>
      </c>
      <c r="L1099" s="831">
        <v>2</v>
      </c>
      <c r="M1099" s="832">
        <v>85.02</v>
      </c>
    </row>
    <row r="1100" spans="1:13" ht="14.45" customHeight="1" x14ac:dyDescent="0.2">
      <c r="A1100" s="821" t="s">
        <v>3510</v>
      </c>
      <c r="B1100" s="822" t="s">
        <v>2737</v>
      </c>
      <c r="C1100" s="822" t="s">
        <v>5567</v>
      </c>
      <c r="D1100" s="822" t="s">
        <v>2739</v>
      </c>
      <c r="E1100" s="822" t="s">
        <v>5568</v>
      </c>
      <c r="F1100" s="831"/>
      <c r="G1100" s="831"/>
      <c r="H1100" s="827">
        <v>0</v>
      </c>
      <c r="I1100" s="831">
        <v>1</v>
      </c>
      <c r="J1100" s="831">
        <v>98.29</v>
      </c>
      <c r="K1100" s="827">
        <v>1</v>
      </c>
      <c r="L1100" s="831">
        <v>1</v>
      </c>
      <c r="M1100" s="832">
        <v>98.29</v>
      </c>
    </row>
    <row r="1101" spans="1:13" ht="14.45" customHeight="1" x14ac:dyDescent="0.2">
      <c r="A1101" s="821" t="s">
        <v>3510</v>
      </c>
      <c r="B1101" s="822" t="s">
        <v>2770</v>
      </c>
      <c r="C1101" s="822" t="s">
        <v>2771</v>
      </c>
      <c r="D1101" s="822" t="s">
        <v>1423</v>
      </c>
      <c r="E1101" s="822" t="s">
        <v>778</v>
      </c>
      <c r="F1101" s="831"/>
      <c r="G1101" s="831"/>
      <c r="H1101" s="827">
        <v>0</v>
      </c>
      <c r="I1101" s="831">
        <v>2</v>
      </c>
      <c r="J1101" s="831">
        <v>68.94</v>
      </c>
      <c r="K1101" s="827">
        <v>1</v>
      </c>
      <c r="L1101" s="831">
        <v>2</v>
      </c>
      <c r="M1101" s="832">
        <v>68.94</v>
      </c>
    </row>
    <row r="1102" spans="1:13" ht="14.45" customHeight="1" x14ac:dyDescent="0.2">
      <c r="A1102" s="821" t="s">
        <v>3510</v>
      </c>
      <c r="B1102" s="822" t="s">
        <v>2840</v>
      </c>
      <c r="C1102" s="822" t="s">
        <v>2844</v>
      </c>
      <c r="D1102" s="822" t="s">
        <v>2842</v>
      </c>
      <c r="E1102" s="822" t="s">
        <v>2845</v>
      </c>
      <c r="F1102" s="831"/>
      <c r="G1102" s="831"/>
      <c r="H1102" s="827">
        <v>0</v>
      </c>
      <c r="I1102" s="831">
        <v>5</v>
      </c>
      <c r="J1102" s="831">
        <v>438.35</v>
      </c>
      <c r="K1102" s="827">
        <v>1</v>
      </c>
      <c r="L1102" s="831">
        <v>5</v>
      </c>
      <c r="M1102" s="832">
        <v>438.35</v>
      </c>
    </row>
    <row r="1103" spans="1:13" ht="14.45" customHeight="1" x14ac:dyDescent="0.2">
      <c r="A1103" s="821" t="s">
        <v>3510</v>
      </c>
      <c r="B1103" s="822" t="s">
        <v>2840</v>
      </c>
      <c r="C1103" s="822" t="s">
        <v>4713</v>
      </c>
      <c r="D1103" s="822" t="s">
        <v>4008</v>
      </c>
      <c r="E1103" s="822" t="s">
        <v>3532</v>
      </c>
      <c r="F1103" s="831"/>
      <c r="G1103" s="831"/>
      <c r="H1103" s="827">
        <v>0</v>
      </c>
      <c r="I1103" s="831">
        <v>3</v>
      </c>
      <c r="J1103" s="831">
        <v>263.01</v>
      </c>
      <c r="K1103" s="827">
        <v>1</v>
      </c>
      <c r="L1103" s="831">
        <v>3</v>
      </c>
      <c r="M1103" s="832">
        <v>263.01</v>
      </c>
    </row>
    <row r="1104" spans="1:13" ht="14.45" customHeight="1" x14ac:dyDescent="0.2">
      <c r="A1104" s="821" t="s">
        <v>3510</v>
      </c>
      <c r="B1104" s="822" t="s">
        <v>2866</v>
      </c>
      <c r="C1104" s="822" t="s">
        <v>2870</v>
      </c>
      <c r="D1104" s="822" t="s">
        <v>1722</v>
      </c>
      <c r="E1104" s="822" t="s">
        <v>2871</v>
      </c>
      <c r="F1104" s="831"/>
      <c r="G1104" s="831"/>
      <c r="H1104" s="827">
        <v>0</v>
      </c>
      <c r="I1104" s="831">
        <v>1</v>
      </c>
      <c r="J1104" s="831">
        <v>154.36000000000001</v>
      </c>
      <c r="K1104" s="827">
        <v>1</v>
      </c>
      <c r="L1104" s="831">
        <v>1</v>
      </c>
      <c r="M1104" s="832">
        <v>154.36000000000001</v>
      </c>
    </row>
    <row r="1105" spans="1:13" ht="14.45" customHeight="1" x14ac:dyDescent="0.2">
      <c r="A1105" s="821" t="s">
        <v>3510</v>
      </c>
      <c r="B1105" s="822" t="s">
        <v>2931</v>
      </c>
      <c r="C1105" s="822" t="s">
        <v>2937</v>
      </c>
      <c r="D1105" s="822" t="s">
        <v>2938</v>
      </c>
      <c r="E1105" s="822" t="s">
        <v>2939</v>
      </c>
      <c r="F1105" s="831"/>
      <c r="G1105" s="831"/>
      <c r="H1105" s="827">
        <v>0</v>
      </c>
      <c r="I1105" s="831">
        <v>1</v>
      </c>
      <c r="J1105" s="831">
        <v>1392.47</v>
      </c>
      <c r="K1105" s="827">
        <v>1</v>
      </c>
      <c r="L1105" s="831">
        <v>1</v>
      </c>
      <c r="M1105" s="832">
        <v>1392.47</v>
      </c>
    </row>
    <row r="1106" spans="1:13" ht="14.45" customHeight="1" x14ac:dyDescent="0.2">
      <c r="A1106" s="821" t="s">
        <v>3510</v>
      </c>
      <c r="B1106" s="822" t="s">
        <v>2997</v>
      </c>
      <c r="C1106" s="822" t="s">
        <v>3652</v>
      </c>
      <c r="D1106" s="822" t="s">
        <v>3651</v>
      </c>
      <c r="E1106" s="822" t="s">
        <v>3653</v>
      </c>
      <c r="F1106" s="831">
        <v>1</v>
      </c>
      <c r="G1106" s="831">
        <v>36.270000000000003</v>
      </c>
      <c r="H1106" s="827">
        <v>1</v>
      </c>
      <c r="I1106" s="831"/>
      <c r="J1106" s="831"/>
      <c r="K1106" s="827">
        <v>0</v>
      </c>
      <c r="L1106" s="831">
        <v>1</v>
      </c>
      <c r="M1106" s="832">
        <v>36.270000000000003</v>
      </c>
    </row>
    <row r="1107" spans="1:13" ht="14.45" customHeight="1" x14ac:dyDescent="0.2">
      <c r="A1107" s="821" t="s">
        <v>3510</v>
      </c>
      <c r="B1107" s="822" t="s">
        <v>2997</v>
      </c>
      <c r="C1107" s="822" t="s">
        <v>2998</v>
      </c>
      <c r="D1107" s="822" t="s">
        <v>701</v>
      </c>
      <c r="E1107" s="822" t="s">
        <v>703</v>
      </c>
      <c r="F1107" s="831"/>
      <c r="G1107" s="831"/>
      <c r="H1107" s="827">
        <v>0</v>
      </c>
      <c r="I1107" s="831">
        <v>13</v>
      </c>
      <c r="J1107" s="831">
        <v>282.88</v>
      </c>
      <c r="K1107" s="827">
        <v>1</v>
      </c>
      <c r="L1107" s="831">
        <v>13</v>
      </c>
      <c r="M1107" s="832">
        <v>282.88</v>
      </c>
    </row>
    <row r="1108" spans="1:13" ht="14.45" customHeight="1" x14ac:dyDescent="0.2">
      <c r="A1108" s="821" t="s">
        <v>3510</v>
      </c>
      <c r="B1108" s="822" t="s">
        <v>3006</v>
      </c>
      <c r="C1108" s="822" t="s">
        <v>4434</v>
      </c>
      <c r="D1108" s="822" t="s">
        <v>1373</v>
      </c>
      <c r="E1108" s="822" t="s">
        <v>4435</v>
      </c>
      <c r="F1108" s="831"/>
      <c r="G1108" s="831"/>
      <c r="H1108" s="827">
        <v>0</v>
      </c>
      <c r="I1108" s="831">
        <v>3</v>
      </c>
      <c r="J1108" s="831">
        <v>6116.79</v>
      </c>
      <c r="K1108" s="827">
        <v>1</v>
      </c>
      <c r="L1108" s="831">
        <v>3</v>
      </c>
      <c r="M1108" s="832">
        <v>6116.79</v>
      </c>
    </row>
    <row r="1109" spans="1:13" ht="14.45" customHeight="1" x14ac:dyDescent="0.2">
      <c r="A1109" s="821" t="s">
        <v>3510</v>
      </c>
      <c r="B1109" s="822" t="s">
        <v>3006</v>
      </c>
      <c r="C1109" s="822" t="s">
        <v>3010</v>
      </c>
      <c r="D1109" s="822" t="s">
        <v>1373</v>
      </c>
      <c r="E1109" s="822" t="s">
        <v>1376</v>
      </c>
      <c r="F1109" s="831"/>
      <c r="G1109" s="831"/>
      <c r="H1109" s="827">
        <v>0</v>
      </c>
      <c r="I1109" s="831">
        <v>5</v>
      </c>
      <c r="J1109" s="831">
        <v>1778.9500000000003</v>
      </c>
      <c r="K1109" s="827">
        <v>1</v>
      </c>
      <c r="L1109" s="831">
        <v>5</v>
      </c>
      <c r="M1109" s="832">
        <v>1778.9500000000003</v>
      </c>
    </row>
    <row r="1110" spans="1:13" ht="14.45" customHeight="1" x14ac:dyDescent="0.2">
      <c r="A1110" s="821" t="s">
        <v>3510</v>
      </c>
      <c r="B1110" s="822" t="s">
        <v>3006</v>
      </c>
      <c r="C1110" s="822" t="s">
        <v>3011</v>
      </c>
      <c r="D1110" s="822" t="s">
        <v>1373</v>
      </c>
      <c r="E1110" s="822" t="s">
        <v>1375</v>
      </c>
      <c r="F1110" s="831"/>
      <c r="G1110" s="831"/>
      <c r="H1110" s="827">
        <v>0</v>
      </c>
      <c r="I1110" s="831">
        <v>5</v>
      </c>
      <c r="J1110" s="831">
        <v>2763.2</v>
      </c>
      <c r="K1110" s="827">
        <v>1</v>
      </c>
      <c r="L1110" s="831">
        <v>5</v>
      </c>
      <c r="M1110" s="832">
        <v>2763.2</v>
      </c>
    </row>
    <row r="1111" spans="1:13" ht="14.45" customHeight="1" x14ac:dyDescent="0.2">
      <c r="A1111" s="821" t="s">
        <v>3510</v>
      </c>
      <c r="B1111" s="822" t="s">
        <v>3006</v>
      </c>
      <c r="C1111" s="822" t="s">
        <v>3012</v>
      </c>
      <c r="D1111" s="822" t="s">
        <v>1373</v>
      </c>
      <c r="E1111" s="822" t="s">
        <v>1374</v>
      </c>
      <c r="F1111" s="831"/>
      <c r="G1111" s="831"/>
      <c r="H1111" s="827">
        <v>0</v>
      </c>
      <c r="I1111" s="831">
        <v>1</v>
      </c>
      <c r="J1111" s="831">
        <v>1019.46</v>
      </c>
      <c r="K1111" s="827">
        <v>1</v>
      </c>
      <c r="L1111" s="831">
        <v>1</v>
      </c>
      <c r="M1111" s="832">
        <v>1019.46</v>
      </c>
    </row>
    <row r="1112" spans="1:13" ht="14.45" customHeight="1" x14ac:dyDescent="0.2">
      <c r="A1112" s="821" t="s">
        <v>3510</v>
      </c>
      <c r="B1112" s="822" t="s">
        <v>3013</v>
      </c>
      <c r="C1112" s="822" t="s">
        <v>3014</v>
      </c>
      <c r="D1112" s="822" t="s">
        <v>3015</v>
      </c>
      <c r="E1112" s="822" t="s">
        <v>3016</v>
      </c>
      <c r="F1112" s="831"/>
      <c r="G1112" s="831"/>
      <c r="H1112" s="827">
        <v>0</v>
      </c>
      <c r="I1112" s="831">
        <v>16</v>
      </c>
      <c r="J1112" s="831">
        <v>85153.279999999999</v>
      </c>
      <c r="K1112" s="827">
        <v>1</v>
      </c>
      <c r="L1112" s="831">
        <v>16</v>
      </c>
      <c r="M1112" s="832">
        <v>85153.279999999999</v>
      </c>
    </row>
    <row r="1113" spans="1:13" ht="14.45" customHeight="1" x14ac:dyDescent="0.2">
      <c r="A1113" s="821" t="s">
        <v>3510</v>
      </c>
      <c r="B1113" s="822" t="s">
        <v>3013</v>
      </c>
      <c r="C1113" s="822" t="s">
        <v>3017</v>
      </c>
      <c r="D1113" s="822" t="s">
        <v>3018</v>
      </c>
      <c r="E1113" s="822" t="s">
        <v>3019</v>
      </c>
      <c r="F1113" s="831"/>
      <c r="G1113" s="831"/>
      <c r="H1113" s="827">
        <v>0</v>
      </c>
      <c r="I1113" s="831">
        <v>7</v>
      </c>
      <c r="J1113" s="831">
        <v>9105.5299999999988</v>
      </c>
      <c r="K1113" s="827">
        <v>1</v>
      </c>
      <c r="L1113" s="831">
        <v>7</v>
      </c>
      <c r="M1113" s="832">
        <v>9105.5299999999988</v>
      </c>
    </row>
    <row r="1114" spans="1:13" ht="14.45" customHeight="1" x14ac:dyDescent="0.2">
      <c r="A1114" s="821" t="s">
        <v>3510</v>
      </c>
      <c r="B1114" s="822" t="s">
        <v>3013</v>
      </c>
      <c r="C1114" s="822" t="s">
        <v>3020</v>
      </c>
      <c r="D1114" s="822" t="s">
        <v>3018</v>
      </c>
      <c r="E1114" s="822" t="s">
        <v>3021</v>
      </c>
      <c r="F1114" s="831"/>
      <c r="G1114" s="831"/>
      <c r="H1114" s="827">
        <v>0</v>
      </c>
      <c r="I1114" s="831">
        <v>13</v>
      </c>
      <c r="J1114" s="831">
        <v>12682.67</v>
      </c>
      <c r="K1114" s="827">
        <v>1</v>
      </c>
      <c r="L1114" s="831">
        <v>13</v>
      </c>
      <c r="M1114" s="832">
        <v>12682.67</v>
      </c>
    </row>
    <row r="1115" spans="1:13" ht="14.45" customHeight="1" x14ac:dyDescent="0.2">
      <c r="A1115" s="821" t="s">
        <v>3510</v>
      </c>
      <c r="B1115" s="822" t="s">
        <v>3013</v>
      </c>
      <c r="C1115" s="822" t="s">
        <v>3022</v>
      </c>
      <c r="D1115" s="822" t="s">
        <v>3018</v>
      </c>
      <c r="E1115" s="822" t="s">
        <v>3023</v>
      </c>
      <c r="F1115" s="831"/>
      <c r="G1115" s="831"/>
      <c r="H1115" s="827">
        <v>0</v>
      </c>
      <c r="I1115" s="831">
        <v>8</v>
      </c>
      <c r="J1115" s="831">
        <v>2601.6</v>
      </c>
      <c r="K1115" s="827">
        <v>1</v>
      </c>
      <c r="L1115" s="831">
        <v>8</v>
      </c>
      <c r="M1115" s="832">
        <v>2601.6</v>
      </c>
    </row>
    <row r="1116" spans="1:13" ht="14.45" customHeight="1" x14ac:dyDescent="0.2">
      <c r="A1116" s="821" t="s">
        <v>3510</v>
      </c>
      <c r="B1116" s="822" t="s">
        <v>3013</v>
      </c>
      <c r="C1116" s="822" t="s">
        <v>3024</v>
      </c>
      <c r="D1116" s="822" t="s">
        <v>3018</v>
      </c>
      <c r="E1116" s="822" t="s">
        <v>3025</v>
      </c>
      <c r="F1116" s="831"/>
      <c r="G1116" s="831"/>
      <c r="H1116" s="827">
        <v>0</v>
      </c>
      <c r="I1116" s="831">
        <v>3</v>
      </c>
      <c r="J1116" s="831">
        <v>1951.1999999999998</v>
      </c>
      <c r="K1116" s="827">
        <v>1</v>
      </c>
      <c r="L1116" s="831">
        <v>3</v>
      </c>
      <c r="M1116" s="832">
        <v>1951.1999999999998</v>
      </c>
    </row>
    <row r="1117" spans="1:13" ht="14.45" customHeight="1" x14ac:dyDescent="0.2">
      <c r="A1117" s="821" t="s">
        <v>3510</v>
      </c>
      <c r="B1117" s="822" t="s">
        <v>3030</v>
      </c>
      <c r="C1117" s="822" t="s">
        <v>3032</v>
      </c>
      <c r="D1117" s="822" t="s">
        <v>1338</v>
      </c>
      <c r="E1117" s="822" t="s">
        <v>1340</v>
      </c>
      <c r="F1117" s="831"/>
      <c r="G1117" s="831"/>
      <c r="H1117" s="827"/>
      <c r="I1117" s="831">
        <v>13</v>
      </c>
      <c r="J1117" s="831">
        <v>0</v>
      </c>
      <c r="K1117" s="827"/>
      <c r="L1117" s="831">
        <v>13</v>
      </c>
      <c r="M1117" s="832">
        <v>0</v>
      </c>
    </row>
    <row r="1118" spans="1:13" ht="14.45" customHeight="1" x14ac:dyDescent="0.2">
      <c r="A1118" s="821" t="s">
        <v>3510</v>
      </c>
      <c r="B1118" s="822" t="s">
        <v>3043</v>
      </c>
      <c r="C1118" s="822" t="s">
        <v>3050</v>
      </c>
      <c r="D1118" s="822" t="s">
        <v>3048</v>
      </c>
      <c r="E1118" s="822" t="s">
        <v>3051</v>
      </c>
      <c r="F1118" s="831"/>
      <c r="G1118" s="831"/>
      <c r="H1118" s="827">
        <v>0</v>
      </c>
      <c r="I1118" s="831">
        <v>2</v>
      </c>
      <c r="J1118" s="831">
        <v>219.78</v>
      </c>
      <c r="K1118" s="827">
        <v>1</v>
      </c>
      <c r="L1118" s="831">
        <v>2</v>
      </c>
      <c r="M1118" s="832">
        <v>219.78</v>
      </c>
    </row>
    <row r="1119" spans="1:13" ht="14.45" customHeight="1" x14ac:dyDescent="0.2">
      <c r="A1119" s="821" t="s">
        <v>3510</v>
      </c>
      <c r="B1119" s="822" t="s">
        <v>3052</v>
      </c>
      <c r="C1119" s="822" t="s">
        <v>3053</v>
      </c>
      <c r="D1119" s="822" t="s">
        <v>3054</v>
      </c>
      <c r="E1119" s="822" t="s">
        <v>3055</v>
      </c>
      <c r="F1119" s="831"/>
      <c r="G1119" s="831"/>
      <c r="H1119" s="827">
        <v>0</v>
      </c>
      <c r="I1119" s="831">
        <v>1</v>
      </c>
      <c r="J1119" s="831">
        <v>113.16</v>
      </c>
      <c r="K1119" s="827">
        <v>1</v>
      </c>
      <c r="L1119" s="831">
        <v>1</v>
      </c>
      <c r="M1119" s="832">
        <v>113.16</v>
      </c>
    </row>
    <row r="1120" spans="1:13" ht="14.45" customHeight="1" x14ac:dyDescent="0.2">
      <c r="A1120" s="821" t="s">
        <v>3510</v>
      </c>
      <c r="B1120" s="822" t="s">
        <v>3052</v>
      </c>
      <c r="C1120" s="822" t="s">
        <v>3056</v>
      </c>
      <c r="D1120" s="822" t="s">
        <v>3054</v>
      </c>
      <c r="E1120" s="822" t="s">
        <v>3057</v>
      </c>
      <c r="F1120" s="831"/>
      <c r="G1120" s="831"/>
      <c r="H1120" s="827">
        <v>0</v>
      </c>
      <c r="I1120" s="831">
        <v>6</v>
      </c>
      <c r="J1120" s="831">
        <v>1018.38</v>
      </c>
      <c r="K1120" s="827">
        <v>1</v>
      </c>
      <c r="L1120" s="831">
        <v>6</v>
      </c>
      <c r="M1120" s="832">
        <v>1018.38</v>
      </c>
    </row>
    <row r="1121" spans="1:13" ht="14.45" customHeight="1" x14ac:dyDescent="0.2">
      <c r="A1121" s="821" t="s">
        <v>3510</v>
      </c>
      <c r="B1121" s="822" t="s">
        <v>3052</v>
      </c>
      <c r="C1121" s="822" t="s">
        <v>3058</v>
      </c>
      <c r="D1121" s="822" t="s">
        <v>3054</v>
      </c>
      <c r="E1121" s="822" t="s">
        <v>1952</v>
      </c>
      <c r="F1121" s="831"/>
      <c r="G1121" s="831"/>
      <c r="H1121" s="827">
        <v>0</v>
      </c>
      <c r="I1121" s="831">
        <v>7</v>
      </c>
      <c r="J1121" s="831">
        <v>2376.29</v>
      </c>
      <c r="K1121" s="827">
        <v>1</v>
      </c>
      <c r="L1121" s="831">
        <v>7</v>
      </c>
      <c r="M1121" s="832">
        <v>2376.29</v>
      </c>
    </row>
    <row r="1122" spans="1:13" ht="14.45" customHeight="1" x14ac:dyDescent="0.2">
      <c r="A1122" s="821" t="s">
        <v>3510</v>
      </c>
      <c r="B1122" s="822" t="s">
        <v>3077</v>
      </c>
      <c r="C1122" s="822" t="s">
        <v>3083</v>
      </c>
      <c r="D1122" s="822" t="s">
        <v>3079</v>
      </c>
      <c r="E1122" s="822" t="s">
        <v>3084</v>
      </c>
      <c r="F1122" s="831"/>
      <c r="G1122" s="831"/>
      <c r="H1122" s="827">
        <v>0</v>
      </c>
      <c r="I1122" s="831">
        <v>2</v>
      </c>
      <c r="J1122" s="831">
        <v>23.42</v>
      </c>
      <c r="K1122" s="827">
        <v>1</v>
      </c>
      <c r="L1122" s="831">
        <v>2</v>
      </c>
      <c r="M1122" s="832">
        <v>23.42</v>
      </c>
    </row>
    <row r="1123" spans="1:13" ht="14.45" customHeight="1" x14ac:dyDescent="0.2">
      <c r="A1123" s="821" t="s">
        <v>3510</v>
      </c>
      <c r="B1123" s="822" t="s">
        <v>3085</v>
      </c>
      <c r="C1123" s="822" t="s">
        <v>3315</v>
      </c>
      <c r="D1123" s="822" t="s">
        <v>1635</v>
      </c>
      <c r="E1123" s="822" t="s">
        <v>3316</v>
      </c>
      <c r="F1123" s="831"/>
      <c r="G1123" s="831"/>
      <c r="H1123" s="827"/>
      <c r="I1123" s="831">
        <v>1</v>
      </c>
      <c r="J1123" s="831">
        <v>0</v>
      </c>
      <c r="K1123" s="827"/>
      <c r="L1123" s="831">
        <v>1</v>
      </c>
      <c r="M1123" s="832">
        <v>0</v>
      </c>
    </row>
    <row r="1124" spans="1:13" ht="14.45" customHeight="1" x14ac:dyDescent="0.2">
      <c r="A1124" s="821" t="s">
        <v>3510</v>
      </c>
      <c r="B1124" s="822" t="s">
        <v>3088</v>
      </c>
      <c r="C1124" s="822" t="s">
        <v>4292</v>
      </c>
      <c r="D1124" s="822" t="s">
        <v>1870</v>
      </c>
      <c r="E1124" s="822" t="s">
        <v>826</v>
      </c>
      <c r="F1124" s="831">
        <v>1</v>
      </c>
      <c r="G1124" s="831">
        <v>132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132</v>
      </c>
    </row>
    <row r="1125" spans="1:13" ht="14.45" customHeight="1" x14ac:dyDescent="0.2">
      <c r="A1125" s="821" t="s">
        <v>3510</v>
      </c>
      <c r="B1125" s="822" t="s">
        <v>3088</v>
      </c>
      <c r="C1125" s="822" t="s">
        <v>3089</v>
      </c>
      <c r="D1125" s="822" t="s">
        <v>1870</v>
      </c>
      <c r="E1125" s="822" t="s">
        <v>824</v>
      </c>
      <c r="F1125" s="831"/>
      <c r="G1125" s="831"/>
      <c r="H1125" s="827">
        <v>0</v>
      </c>
      <c r="I1125" s="831">
        <v>7</v>
      </c>
      <c r="J1125" s="831">
        <v>461.92999999999995</v>
      </c>
      <c r="K1125" s="827">
        <v>1</v>
      </c>
      <c r="L1125" s="831">
        <v>7</v>
      </c>
      <c r="M1125" s="832">
        <v>461.92999999999995</v>
      </c>
    </row>
    <row r="1126" spans="1:13" ht="14.45" customHeight="1" x14ac:dyDescent="0.2">
      <c r="A1126" s="821" t="s">
        <v>3510</v>
      </c>
      <c r="B1126" s="822" t="s">
        <v>3088</v>
      </c>
      <c r="C1126" s="822" t="s">
        <v>3733</v>
      </c>
      <c r="D1126" s="822" t="s">
        <v>1870</v>
      </c>
      <c r="E1126" s="822" t="s">
        <v>3341</v>
      </c>
      <c r="F1126" s="831"/>
      <c r="G1126" s="831"/>
      <c r="H1126" s="827">
        <v>0</v>
      </c>
      <c r="I1126" s="831">
        <v>2</v>
      </c>
      <c r="J1126" s="831">
        <v>263.95999999999998</v>
      </c>
      <c r="K1126" s="827">
        <v>1</v>
      </c>
      <c r="L1126" s="831">
        <v>2</v>
      </c>
      <c r="M1126" s="832">
        <v>263.95999999999998</v>
      </c>
    </row>
    <row r="1127" spans="1:13" ht="14.45" customHeight="1" x14ac:dyDescent="0.2">
      <c r="A1127" s="821" t="s">
        <v>3510</v>
      </c>
      <c r="B1127" s="822" t="s">
        <v>3126</v>
      </c>
      <c r="C1127" s="822" t="s">
        <v>3127</v>
      </c>
      <c r="D1127" s="822" t="s">
        <v>1599</v>
      </c>
      <c r="E1127" s="822" t="s">
        <v>1600</v>
      </c>
      <c r="F1127" s="831"/>
      <c r="G1127" s="831"/>
      <c r="H1127" s="827">
        <v>0</v>
      </c>
      <c r="I1127" s="831">
        <v>2</v>
      </c>
      <c r="J1127" s="831">
        <v>127.5</v>
      </c>
      <c r="K1127" s="827">
        <v>1</v>
      </c>
      <c r="L1127" s="831">
        <v>2</v>
      </c>
      <c r="M1127" s="832">
        <v>127.5</v>
      </c>
    </row>
    <row r="1128" spans="1:13" ht="14.45" customHeight="1" x14ac:dyDescent="0.2">
      <c r="A1128" s="821" t="s">
        <v>3510</v>
      </c>
      <c r="B1128" s="822" t="s">
        <v>3387</v>
      </c>
      <c r="C1128" s="822" t="s">
        <v>3388</v>
      </c>
      <c r="D1128" s="822" t="s">
        <v>3389</v>
      </c>
      <c r="E1128" s="822" t="s">
        <v>3390</v>
      </c>
      <c r="F1128" s="831">
        <v>1</v>
      </c>
      <c r="G1128" s="831">
        <v>11977.01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11977.01</v>
      </c>
    </row>
    <row r="1129" spans="1:13" ht="14.45" customHeight="1" x14ac:dyDescent="0.2">
      <c r="A1129" s="821" t="s">
        <v>3511</v>
      </c>
      <c r="B1129" s="822" t="s">
        <v>2997</v>
      </c>
      <c r="C1129" s="822" t="s">
        <v>3000</v>
      </c>
      <c r="D1129" s="822" t="s">
        <v>701</v>
      </c>
      <c r="E1129" s="822" t="s">
        <v>698</v>
      </c>
      <c r="F1129" s="831"/>
      <c r="G1129" s="831"/>
      <c r="H1129" s="827">
        <v>0</v>
      </c>
      <c r="I1129" s="831">
        <v>1</v>
      </c>
      <c r="J1129" s="831">
        <v>65.28</v>
      </c>
      <c r="K1129" s="827">
        <v>1</v>
      </c>
      <c r="L1129" s="831">
        <v>1</v>
      </c>
      <c r="M1129" s="832">
        <v>65.28</v>
      </c>
    </row>
    <row r="1130" spans="1:13" ht="14.45" customHeight="1" x14ac:dyDescent="0.2">
      <c r="A1130" s="821" t="s">
        <v>3511</v>
      </c>
      <c r="B1130" s="822" t="s">
        <v>3085</v>
      </c>
      <c r="C1130" s="822" t="s">
        <v>3086</v>
      </c>
      <c r="D1130" s="822" t="s">
        <v>1635</v>
      </c>
      <c r="E1130" s="822" t="s">
        <v>3087</v>
      </c>
      <c r="F1130" s="831"/>
      <c r="G1130" s="831"/>
      <c r="H1130" s="827"/>
      <c r="I1130" s="831">
        <v>2</v>
      </c>
      <c r="J1130" s="831">
        <v>0</v>
      </c>
      <c r="K1130" s="827"/>
      <c r="L1130" s="831">
        <v>2</v>
      </c>
      <c r="M1130" s="832">
        <v>0</v>
      </c>
    </row>
    <row r="1131" spans="1:13" ht="14.45" customHeight="1" x14ac:dyDescent="0.2">
      <c r="A1131" s="821" t="s">
        <v>3513</v>
      </c>
      <c r="B1131" s="822" t="s">
        <v>2700</v>
      </c>
      <c r="C1131" s="822" t="s">
        <v>2714</v>
      </c>
      <c r="D1131" s="822" t="s">
        <v>1016</v>
      </c>
      <c r="E1131" s="822" t="s">
        <v>1018</v>
      </c>
      <c r="F1131" s="831"/>
      <c r="G1131" s="831"/>
      <c r="H1131" s="827">
        <v>0</v>
      </c>
      <c r="I1131" s="831">
        <v>8</v>
      </c>
      <c r="J1131" s="831">
        <v>3378.64</v>
      </c>
      <c r="K1131" s="827">
        <v>1</v>
      </c>
      <c r="L1131" s="831">
        <v>8</v>
      </c>
      <c r="M1131" s="832">
        <v>3378.64</v>
      </c>
    </row>
    <row r="1132" spans="1:13" ht="14.45" customHeight="1" x14ac:dyDescent="0.2">
      <c r="A1132" s="821" t="s">
        <v>3513</v>
      </c>
      <c r="B1132" s="822" t="s">
        <v>2737</v>
      </c>
      <c r="C1132" s="822" t="s">
        <v>4342</v>
      </c>
      <c r="D1132" s="822" t="s">
        <v>2739</v>
      </c>
      <c r="E1132" s="822" t="s">
        <v>4343</v>
      </c>
      <c r="F1132" s="831"/>
      <c r="G1132" s="831"/>
      <c r="H1132" s="827">
        <v>0</v>
      </c>
      <c r="I1132" s="831">
        <v>2</v>
      </c>
      <c r="J1132" s="831">
        <v>170.04</v>
      </c>
      <c r="K1132" s="827">
        <v>1</v>
      </c>
      <c r="L1132" s="831">
        <v>2</v>
      </c>
      <c r="M1132" s="832">
        <v>170.04</v>
      </c>
    </row>
    <row r="1133" spans="1:13" ht="14.45" customHeight="1" x14ac:dyDescent="0.2">
      <c r="A1133" s="821" t="s">
        <v>3513</v>
      </c>
      <c r="B1133" s="822" t="s">
        <v>2756</v>
      </c>
      <c r="C1133" s="822" t="s">
        <v>4651</v>
      </c>
      <c r="D1133" s="822" t="s">
        <v>3697</v>
      </c>
      <c r="E1133" s="822" t="s">
        <v>4652</v>
      </c>
      <c r="F1133" s="831">
        <v>1</v>
      </c>
      <c r="G1133" s="831">
        <v>65.540000000000006</v>
      </c>
      <c r="H1133" s="827">
        <v>1</v>
      </c>
      <c r="I1133" s="831"/>
      <c r="J1133" s="831"/>
      <c r="K1133" s="827">
        <v>0</v>
      </c>
      <c r="L1133" s="831">
        <v>1</v>
      </c>
      <c r="M1133" s="832">
        <v>65.540000000000006</v>
      </c>
    </row>
    <row r="1134" spans="1:13" ht="14.45" customHeight="1" x14ac:dyDescent="0.2">
      <c r="A1134" s="821" t="s">
        <v>3513</v>
      </c>
      <c r="B1134" s="822" t="s">
        <v>2758</v>
      </c>
      <c r="C1134" s="822" t="s">
        <v>3704</v>
      </c>
      <c r="D1134" s="822" t="s">
        <v>3705</v>
      </c>
      <c r="E1134" s="822" t="s">
        <v>3706</v>
      </c>
      <c r="F1134" s="831">
        <v>1</v>
      </c>
      <c r="G1134" s="831">
        <v>105.32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105.32</v>
      </c>
    </row>
    <row r="1135" spans="1:13" ht="14.45" customHeight="1" x14ac:dyDescent="0.2">
      <c r="A1135" s="821" t="s">
        <v>3513</v>
      </c>
      <c r="B1135" s="822" t="s">
        <v>2815</v>
      </c>
      <c r="C1135" s="822" t="s">
        <v>5042</v>
      </c>
      <c r="D1135" s="822" t="s">
        <v>3684</v>
      </c>
      <c r="E1135" s="822" t="s">
        <v>2389</v>
      </c>
      <c r="F1135" s="831">
        <v>1</v>
      </c>
      <c r="G1135" s="831">
        <v>84.83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84.83</v>
      </c>
    </row>
    <row r="1136" spans="1:13" ht="14.45" customHeight="1" x14ac:dyDescent="0.2">
      <c r="A1136" s="821" t="s">
        <v>3513</v>
      </c>
      <c r="B1136" s="822" t="s">
        <v>3231</v>
      </c>
      <c r="C1136" s="822" t="s">
        <v>5044</v>
      </c>
      <c r="D1136" s="822" t="s">
        <v>3233</v>
      </c>
      <c r="E1136" s="822" t="s">
        <v>5045</v>
      </c>
      <c r="F1136" s="831"/>
      <c r="G1136" s="831"/>
      <c r="H1136" s="827">
        <v>0</v>
      </c>
      <c r="I1136" s="831">
        <v>1</v>
      </c>
      <c r="J1136" s="831">
        <v>372.8</v>
      </c>
      <c r="K1136" s="827">
        <v>1</v>
      </c>
      <c r="L1136" s="831">
        <v>1</v>
      </c>
      <c r="M1136" s="832">
        <v>372.8</v>
      </c>
    </row>
    <row r="1137" spans="1:13" ht="14.45" customHeight="1" x14ac:dyDescent="0.2">
      <c r="A1137" s="821" t="s">
        <v>3513</v>
      </c>
      <c r="B1137" s="822" t="s">
        <v>2840</v>
      </c>
      <c r="C1137" s="822" t="s">
        <v>2841</v>
      </c>
      <c r="D1137" s="822" t="s">
        <v>2842</v>
      </c>
      <c r="E1137" s="822" t="s">
        <v>2843</v>
      </c>
      <c r="F1137" s="831"/>
      <c r="G1137" s="831"/>
      <c r="H1137" s="827">
        <v>0</v>
      </c>
      <c r="I1137" s="831">
        <v>2</v>
      </c>
      <c r="J1137" s="831">
        <v>43.84</v>
      </c>
      <c r="K1137" s="827">
        <v>1</v>
      </c>
      <c r="L1137" s="831">
        <v>2</v>
      </c>
      <c r="M1137" s="832">
        <v>43.84</v>
      </c>
    </row>
    <row r="1138" spans="1:13" ht="14.45" customHeight="1" x14ac:dyDescent="0.2">
      <c r="A1138" s="821" t="s">
        <v>3513</v>
      </c>
      <c r="B1138" s="822" t="s">
        <v>3246</v>
      </c>
      <c r="C1138" s="822" t="s">
        <v>5046</v>
      </c>
      <c r="D1138" s="822" t="s">
        <v>3726</v>
      </c>
      <c r="E1138" s="822" t="s">
        <v>5047</v>
      </c>
      <c r="F1138" s="831">
        <v>4</v>
      </c>
      <c r="G1138" s="831">
        <v>22391.08</v>
      </c>
      <c r="H1138" s="827">
        <v>1</v>
      </c>
      <c r="I1138" s="831"/>
      <c r="J1138" s="831"/>
      <c r="K1138" s="827">
        <v>0</v>
      </c>
      <c r="L1138" s="831">
        <v>4</v>
      </c>
      <c r="M1138" s="832">
        <v>22391.08</v>
      </c>
    </row>
    <row r="1139" spans="1:13" ht="14.45" customHeight="1" x14ac:dyDescent="0.2">
      <c r="A1139" s="821" t="s">
        <v>3513</v>
      </c>
      <c r="B1139" s="822" t="s">
        <v>3285</v>
      </c>
      <c r="C1139" s="822" t="s">
        <v>5064</v>
      </c>
      <c r="D1139" s="822" t="s">
        <v>2075</v>
      </c>
      <c r="E1139" s="822" t="s">
        <v>5065</v>
      </c>
      <c r="F1139" s="831"/>
      <c r="G1139" s="831"/>
      <c r="H1139" s="827">
        <v>0</v>
      </c>
      <c r="I1139" s="831">
        <v>1</v>
      </c>
      <c r="J1139" s="831">
        <v>1322.77</v>
      </c>
      <c r="K1139" s="827">
        <v>1</v>
      </c>
      <c r="L1139" s="831">
        <v>1</v>
      </c>
      <c r="M1139" s="832">
        <v>1322.77</v>
      </c>
    </row>
    <row r="1140" spans="1:13" ht="14.45" customHeight="1" x14ac:dyDescent="0.2">
      <c r="A1140" s="821" t="s">
        <v>3513</v>
      </c>
      <c r="B1140" s="822" t="s">
        <v>3285</v>
      </c>
      <c r="C1140" s="822" t="s">
        <v>5066</v>
      </c>
      <c r="D1140" s="822" t="s">
        <v>5067</v>
      </c>
      <c r="E1140" s="822" t="s">
        <v>5068</v>
      </c>
      <c r="F1140" s="831">
        <v>1</v>
      </c>
      <c r="G1140" s="831">
        <v>2474.33</v>
      </c>
      <c r="H1140" s="827">
        <v>1</v>
      </c>
      <c r="I1140" s="831"/>
      <c r="J1140" s="831"/>
      <c r="K1140" s="827">
        <v>0</v>
      </c>
      <c r="L1140" s="831">
        <v>1</v>
      </c>
      <c r="M1140" s="832">
        <v>2474.33</v>
      </c>
    </row>
    <row r="1141" spans="1:13" ht="14.45" customHeight="1" x14ac:dyDescent="0.2">
      <c r="A1141" s="821" t="s">
        <v>3513</v>
      </c>
      <c r="B1141" s="822" t="s">
        <v>6168</v>
      </c>
      <c r="C1141" s="822" t="s">
        <v>5049</v>
      </c>
      <c r="D1141" s="822" t="s">
        <v>5050</v>
      </c>
      <c r="E1141" s="822" t="s">
        <v>5051</v>
      </c>
      <c r="F1141" s="831"/>
      <c r="G1141" s="831"/>
      <c r="H1141" s="827">
        <v>0</v>
      </c>
      <c r="I1141" s="831">
        <v>4</v>
      </c>
      <c r="J1141" s="831">
        <v>5751.2</v>
      </c>
      <c r="K1141" s="827">
        <v>1</v>
      </c>
      <c r="L1141" s="831">
        <v>4</v>
      </c>
      <c r="M1141" s="832">
        <v>5751.2</v>
      </c>
    </row>
    <row r="1142" spans="1:13" ht="14.45" customHeight="1" x14ac:dyDescent="0.2">
      <c r="A1142" s="821" t="s">
        <v>3513</v>
      </c>
      <c r="B1142" s="822" t="s">
        <v>2997</v>
      </c>
      <c r="C1142" s="822" t="s">
        <v>2999</v>
      </c>
      <c r="D1142" s="822" t="s">
        <v>701</v>
      </c>
      <c r="E1142" s="822" t="s">
        <v>702</v>
      </c>
      <c r="F1142" s="831"/>
      <c r="G1142" s="831"/>
      <c r="H1142" s="827">
        <v>0</v>
      </c>
      <c r="I1142" s="831">
        <v>3</v>
      </c>
      <c r="J1142" s="831">
        <v>217.64999999999998</v>
      </c>
      <c r="K1142" s="827">
        <v>1</v>
      </c>
      <c r="L1142" s="831">
        <v>3</v>
      </c>
      <c r="M1142" s="832">
        <v>217.64999999999998</v>
      </c>
    </row>
    <row r="1143" spans="1:13" ht="14.45" customHeight="1" x14ac:dyDescent="0.2">
      <c r="A1143" s="821" t="s">
        <v>3514</v>
      </c>
      <c r="B1143" s="822" t="s">
        <v>2645</v>
      </c>
      <c r="C1143" s="822" t="s">
        <v>3179</v>
      </c>
      <c r="D1143" s="822" t="s">
        <v>841</v>
      </c>
      <c r="E1143" s="822" t="s">
        <v>3180</v>
      </c>
      <c r="F1143" s="831"/>
      <c r="G1143" s="831"/>
      <c r="H1143" s="827">
        <v>0</v>
      </c>
      <c r="I1143" s="831">
        <v>3</v>
      </c>
      <c r="J1143" s="831">
        <v>146.67000000000002</v>
      </c>
      <c r="K1143" s="827">
        <v>1</v>
      </c>
      <c r="L1143" s="831">
        <v>3</v>
      </c>
      <c r="M1143" s="832">
        <v>146.67000000000002</v>
      </c>
    </row>
    <row r="1144" spans="1:13" ht="14.45" customHeight="1" x14ac:dyDescent="0.2">
      <c r="A1144" s="821" t="s">
        <v>3514</v>
      </c>
      <c r="B1144" s="822" t="s">
        <v>2700</v>
      </c>
      <c r="C1144" s="822" t="s">
        <v>2703</v>
      </c>
      <c r="D1144" s="822" t="s">
        <v>1021</v>
      </c>
      <c r="E1144" s="822" t="s">
        <v>2704</v>
      </c>
      <c r="F1144" s="831"/>
      <c r="G1144" s="831"/>
      <c r="H1144" s="827">
        <v>0</v>
      </c>
      <c r="I1144" s="831">
        <v>3</v>
      </c>
      <c r="J1144" s="831">
        <v>4156.8599999999997</v>
      </c>
      <c r="K1144" s="827">
        <v>1</v>
      </c>
      <c r="L1144" s="831">
        <v>3</v>
      </c>
      <c r="M1144" s="832">
        <v>4156.8599999999997</v>
      </c>
    </row>
    <row r="1145" spans="1:13" ht="14.45" customHeight="1" x14ac:dyDescent="0.2">
      <c r="A1145" s="821" t="s">
        <v>3514</v>
      </c>
      <c r="B1145" s="822" t="s">
        <v>2700</v>
      </c>
      <c r="C1145" s="822" t="s">
        <v>2710</v>
      </c>
      <c r="D1145" s="822" t="s">
        <v>1016</v>
      </c>
      <c r="E1145" s="822" t="s">
        <v>2711</v>
      </c>
      <c r="F1145" s="831"/>
      <c r="G1145" s="831"/>
      <c r="H1145" s="827">
        <v>0</v>
      </c>
      <c r="I1145" s="831">
        <v>15</v>
      </c>
      <c r="J1145" s="831">
        <v>9913.7099999999991</v>
      </c>
      <c r="K1145" s="827">
        <v>1</v>
      </c>
      <c r="L1145" s="831">
        <v>15</v>
      </c>
      <c r="M1145" s="832">
        <v>9913.7099999999991</v>
      </c>
    </row>
    <row r="1146" spans="1:13" ht="14.45" customHeight="1" x14ac:dyDescent="0.2">
      <c r="A1146" s="821" t="s">
        <v>3514</v>
      </c>
      <c r="B1146" s="822" t="s">
        <v>2700</v>
      </c>
      <c r="C1146" s="822" t="s">
        <v>2705</v>
      </c>
      <c r="D1146" s="822" t="s">
        <v>1021</v>
      </c>
      <c r="E1146" s="822" t="s">
        <v>2706</v>
      </c>
      <c r="F1146" s="831"/>
      <c r="G1146" s="831"/>
      <c r="H1146" s="827">
        <v>0</v>
      </c>
      <c r="I1146" s="831">
        <v>3</v>
      </c>
      <c r="J1146" s="831">
        <v>5542.47</v>
      </c>
      <c r="K1146" s="827">
        <v>1</v>
      </c>
      <c r="L1146" s="831">
        <v>3</v>
      </c>
      <c r="M1146" s="832">
        <v>5542.47</v>
      </c>
    </row>
    <row r="1147" spans="1:13" ht="14.45" customHeight="1" x14ac:dyDescent="0.2">
      <c r="A1147" s="821" t="s">
        <v>3514</v>
      </c>
      <c r="B1147" s="822" t="s">
        <v>2825</v>
      </c>
      <c r="C1147" s="822" t="s">
        <v>6050</v>
      </c>
      <c r="D1147" s="822" t="s">
        <v>6051</v>
      </c>
      <c r="E1147" s="822" t="s">
        <v>6052</v>
      </c>
      <c r="F1147" s="831">
        <v>2</v>
      </c>
      <c r="G1147" s="831">
        <v>89.72</v>
      </c>
      <c r="H1147" s="827">
        <v>1</v>
      </c>
      <c r="I1147" s="831"/>
      <c r="J1147" s="831"/>
      <c r="K1147" s="827">
        <v>0</v>
      </c>
      <c r="L1147" s="831">
        <v>2</v>
      </c>
      <c r="M1147" s="832">
        <v>89.72</v>
      </c>
    </row>
    <row r="1148" spans="1:13" ht="14.45" customHeight="1" x14ac:dyDescent="0.2">
      <c r="A1148" s="821" t="s">
        <v>3514</v>
      </c>
      <c r="B1148" s="822" t="s">
        <v>2840</v>
      </c>
      <c r="C1148" s="822" t="s">
        <v>2841</v>
      </c>
      <c r="D1148" s="822" t="s">
        <v>2842</v>
      </c>
      <c r="E1148" s="822" t="s">
        <v>2843</v>
      </c>
      <c r="F1148" s="831"/>
      <c r="G1148" s="831"/>
      <c r="H1148" s="827">
        <v>0</v>
      </c>
      <c r="I1148" s="831">
        <v>719</v>
      </c>
      <c r="J1148" s="831">
        <v>15760.480000000003</v>
      </c>
      <c r="K1148" s="827">
        <v>1</v>
      </c>
      <c r="L1148" s="831">
        <v>719</v>
      </c>
      <c r="M1148" s="832">
        <v>15760.480000000003</v>
      </c>
    </row>
    <row r="1149" spans="1:13" ht="14.45" customHeight="1" x14ac:dyDescent="0.2">
      <c r="A1149" s="821" t="s">
        <v>3514</v>
      </c>
      <c r="B1149" s="822" t="s">
        <v>2840</v>
      </c>
      <c r="C1149" s="822" t="s">
        <v>2844</v>
      </c>
      <c r="D1149" s="822" t="s">
        <v>2842</v>
      </c>
      <c r="E1149" s="822" t="s">
        <v>2845</v>
      </c>
      <c r="F1149" s="831"/>
      <c r="G1149" s="831"/>
      <c r="H1149" s="827">
        <v>0</v>
      </c>
      <c r="I1149" s="831">
        <v>6</v>
      </c>
      <c r="J1149" s="831">
        <v>526.02</v>
      </c>
      <c r="K1149" s="827">
        <v>1</v>
      </c>
      <c r="L1149" s="831">
        <v>6</v>
      </c>
      <c r="M1149" s="832">
        <v>526.02</v>
      </c>
    </row>
    <row r="1150" spans="1:13" ht="14.45" customHeight="1" x14ac:dyDescent="0.2">
      <c r="A1150" s="821" t="s">
        <v>3514</v>
      </c>
      <c r="B1150" s="822" t="s">
        <v>2840</v>
      </c>
      <c r="C1150" s="822" t="s">
        <v>4449</v>
      </c>
      <c r="D1150" s="822" t="s">
        <v>4008</v>
      </c>
      <c r="E1150" s="822" t="s">
        <v>2843</v>
      </c>
      <c r="F1150" s="831">
        <v>3</v>
      </c>
      <c r="G1150" s="831">
        <v>65.760000000000005</v>
      </c>
      <c r="H1150" s="827">
        <v>1</v>
      </c>
      <c r="I1150" s="831"/>
      <c r="J1150" s="831"/>
      <c r="K1150" s="827">
        <v>0</v>
      </c>
      <c r="L1150" s="831">
        <v>3</v>
      </c>
      <c r="M1150" s="832">
        <v>65.760000000000005</v>
      </c>
    </row>
    <row r="1151" spans="1:13" ht="14.45" customHeight="1" x14ac:dyDescent="0.2">
      <c r="A1151" s="821" t="s">
        <v>3514</v>
      </c>
      <c r="B1151" s="822" t="s">
        <v>2846</v>
      </c>
      <c r="C1151" s="822" t="s">
        <v>2852</v>
      </c>
      <c r="D1151" s="822" t="s">
        <v>2848</v>
      </c>
      <c r="E1151" s="822" t="s">
        <v>2853</v>
      </c>
      <c r="F1151" s="831"/>
      <c r="G1151" s="831"/>
      <c r="H1151" s="827">
        <v>0</v>
      </c>
      <c r="I1151" s="831">
        <v>1</v>
      </c>
      <c r="J1151" s="831">
        <v>84.18</v>
      </c>
      <c r="K1151" s="827">
        <v>1</v>
      </c>
      <c r="L1151" s="831">
        <v>1</v>
      </c>
      <c r="M1151" s="832">
        <v>84.18</v>
      </c>
    </row>
    <row r="1152" spans="1:13" ht="14.45" customHeight="1" x14ac:dyDescent="0.2">
      <c r="A1152" s="821" t="s">
        <v>3514</v>
      </c>
      <c r="B1152" s="822" t="s">
        <v>2846</v>
      </c>
      <c r="C1152" s="822" t="s">
        <v>2850</v>
      </c>
      <c r="D1152" s="822" t="s">
        <v>2848</v>
      </c>
      <c r="E1152" s="822" t="s">
        <v>2851</v>
      </c>
      <c r="F1152" s="831"/>
      <c r="G1152" s="831"/>
      <c r="H1152" s="827">
        <v>0</v>
      </c>
      <c r="I1152" s="831">
        <v>1</v>
      </c>
      <c r="J1152" s="831">
        <v>49.08</v>
      </c>
      <c r="K1152" s="827">
        <v>1</v>
      </c>
      <c r="L1152" s="831">
        <v>1</v>
      </c>
      <c r="M1152" s="832">
        <v>49.08</v>
      </c>
    </row>
    <row r="1153" spans="1:13" ht="14.45" customHeight="1" x14ac:dyDescent="0.2">
      <c r="A1153" s="821" t="s">
        <v>3514</v>
      </c>
      <c r="B1153" s="822" t="s">
        <v>2866</v>
      </c>
      <c r="C1153" s="822" t="s">
        <v>2870</v>
      </c>
      <c r="D1153" s="822" t="s">
        <v>1722</v>
      </c>
      <c r="E1153" s="822" t="s">
        <v>2871</v>
      </c>
      <c r="F1153" s="831"/>
      <c r="G1153" s="831"/>
      <c r="H1153" s="827">
        <v>0</v>
      </c>
      <c r="I1153" s="831">
        <v>4</v>
      </c>
      <c r="J1153" s="831">
        <v>617.44000000000005</v>
      </c>
      <c r="K1153" s="827">
        <v>1</v>
      </c>
      <c r="L1153" s="831">
        <v>4</v>
      </c>
      <c r="M1153" s="832">
        <v>617.44000000000005</v>
      </c>
    </row>
    <row r="1154" spans="1:13" ht="14.45" customHeight="1" x14ac:dyDescent="0.2">
      <c r="A1154" s="821" t="s">
        <v>3514</v>
      </c>
      <c r="B1154" s="822" t="s">
        <v>6148</v>
      </c>
      <c r="C1154" s="822" t="s">
        <v>3858</v>
      </c>
      <c r="D1154" s="822" t="s">
        <v>3859</v>
      </c>
      <c r="E1154" s="822" t="s">
        <v>3860</v>
      </c>
      <c r="F1154" s="831"/>
      <c r="G1154" s="831"/>
      <c r="H1154" s="827">
        <v>0</v>
      </c>
      <c r="I1154" s="831">
        <v>13</v>
      </c>
      <c r="J1154" s="831">
        <v>21465.08</v>
      </c>
      <c r="K1154" s="827">
        <v>1</v>
      </c>
      <c r="L1154" s="831">
        <v>13</v>
      </c>
      <c r="M1154" s="832">
        <v>21465.08</v>
      </c>
    </row>
    <row r="1155" spans="1:13" ht="14.45" customHeight="1" x14ac:dyDescent="0.2">
      <c r="A1155" s="821" t="s">
        <v>3514</v>
      </c>
      <c r="B1155" s="822" t="s">
        <v>6149</v>
      </c>
      <c r="C1155" s="822" t="s">
        <v>4061</v>
      </c>
      <c r="D1155" s="822" t="s">
        <v>4062</v>
      </c>
      <c r="E1155" s="822" t="s">
        <v>768</v>
      </c>
      <c r="F1155" s="831"/>
      <c r="G1155" s="831"/>
      <c r="H1155" s="827">
        <v>0</v>
      </c>
      <c r="I1155" s="831">
        <v>1</v>
      </c>
      <c r="J1155" s="831">
        <v>502.31</v>
      </c>
      <c r="K1155" s="827">
        <v>1</v>
      </c>
      <c r="L1155" s="831">
        <v>1</v>
      </c>
      <c r="M1155" s="832">
        <v>502.31</v>
      </c>
    </row>
    <row r="1156" spans="1:13" ht="14.45" customHeight="1" x14ac:dyDescent="0.2">
      <c r="A1156" s="821" t="s">
        <v>3514</v>
      </c>
      <c r="B1156" s="822" t="s">
        <v>6149</v>
      </c>
      <c r="C1156" s="822" t="s">
        <v>6049</v>
      </c>
      <c r="D1156" s="822" t="s">
        <v>4060</v>
      </c>
      <c r="E1156" s="822" t="s">
        <v>3115</v>
      </c>
      <c r="F1156" s="831">
        <v>1</v>
      </c>
      <c r="G1156" s="831">
        <v>75.349999999999994</v>
      </c>
      <c r="H1156" s="827">
        <v>1</v>
      </c>
      <c r="I1156" s="831"/>
      <c r="J1156" s="831"/>
      <c r="K1156" s="827">
        <v>0</v>
      </c>
      <c r="L1156" s="831">
        <v>1</v>
      </c>
      <c r="M1156" s="832">
        <v>75.349999999999994</v>
      </c>
    </row>
    <row r="1157" spans="1:13" ht="14.45" customHeight="1" x14ac:dyDescent="0.2">
      <c r="A1157" s="821" t="s">
        <v>3514</v>
      </c>
      <c r="B1157" s="822" t="s">
        <v>6150</v>
      </c>
      <c r="C1157" s="822" t="s">
        <v>3920</v>
      </c>
      <c r="D1157" s="822" t="s">
        <v>3921</v>
      </c>
      <c r="E1157" s="822" t="s">
        <v>776</v>
      </c>
      <c r="F1157" s="831"/>
      <c r="G1157" s="831"/>
      <c r="H1157" s="827">
        <v>0</v>
      </c>
      <c r="I1157" s="831">
        <v>11</v>
      </c>
      <c r="J1157" s="831">
        <v>2411.75</v>
      </c>
      <c r="K1157" s="827">
        <v>1</v>
      </c>
      <c r="L1157" s="831">
        <v>11</v>
      </c>
      <c r="M1157" s="832">
        <v>2411.75</v>
      </c>
    </row>
    <row r="1158" spans="1:13" ht="14.45" customHeight="1" x14ac:dyDescent="0.2">
      <c r="A1158" s="821" t="s">
        <v>3514</v>
      </c>
      <c r="B1158" s="822" t="s">
        <v>2997</v>
      </c>
      <c r="C1158" s="822" t="s">
        <v>2999</v>
      </c>
      <c r="D1158" s="822" t="s">
        <v>701</v>
      </c>
      <c r="E1158" s="822" t="s">
        <v>702</v>
      </c>
      <c r="F1158" s="831"/>
      <c r="G1158" s="831"/>
      <c r="H1158" s="827">
        <v>0</v>
      </c>
      <c r="I1158" s="831">
        <v>1</v>
      </c>
      <c r="J1158" s="831">
        <v>72.55</v>
      </c>
      <c r="K1158" s="827">
        <v>1</v>
      </c>
      <c r="L1158" s="831">
        <v>1</v>
      </c>
      <c r="M1158" s="832">
        <v>72.55</v>
      </c>
    </row>
    <row r="1159" spans="1:13" ht="14.45" customHeight="1" x14ac:dyDescent="0.2">
      <c r="A1159" s="821" t="s">
        <v>3514</v>
      </c>
      <c r="B1159" s="822" t="s">
        <v>6158</v>
      </c>
      <c r="C1159" s="822" t="s">
        <v>3898</v>
      </c>
      <c r="D1159" s="822" t="s">
        <v>3899</v>
      </c>
      <c r="E1159" s="822" t="s">
        <v>3101</v>
      </c>
      <c r="F1159" s="831"/>
      <c r="G1159" s="831"/>
      <c r="H1159" s="827">
        <v>0</v>
      </c>
      <c r="I1159" s="831">
        <v>5</v>
      </c>
      <c r="J1159" s="831">
        <v>7617.9999999999991</v>
      </c>
      <c r="K1159" s="827">
        <v>1</v>
      </c>
      <c r="L1159" s="831">
        <v>5</v>
      </c>
      <c r="M1159" s="832">
        <v>7617.9999999999991</v>
      </c>
    </row>
    <row r="1160" spans="1:13" ht="14.45" customHeight="1" x14ac:dyDescent="0.2">
      <c r="A1160" s="821" t="s">
        <v>3514</v>
      </c>
      <c r="B1160" s="822" t="s">
        <v>6151</v>
      </c>
      <c r="C1160" s="822" t="s">
        <v>4183</v>
      </c>
      <c r="D1160" s="822" t="s">
        <v>4182</v>
      </c>
      <c r="E1160" s="822" t="s">
        <v>4178</v>
      </c>
      <c r="F1160" s="831"/>
      <c r="G1160" s="831"/>
      <c r="H1160" s="827">
        <v>0</v>
      </c>
      <c r="I1160" s="831">
        <v>3</v>
      </c>
      <c r="J1160" s="831">
        <v>4175.91</v>
      </c>
      <c r="K1160" s="827">
        <v>1</v>
      </c>
      <c r="L1160" s="831">
        <v>3</v>
      </c>
      <c r="M1160" s="832">
        <v>4175.91</v>
      </c>
    </row>
    <row r="1161" spans="1:13" ht="14.45" customHeight="1" x14ac:dyDescent="0.2">
      <c r="A1161" s="821" t="s">
        <v>3514</v>
      </c>
      <c r="B1161" s="822" t="s">
        <v>3013</v>
      </c>
      <c r="C1161" s="822" t="s">
        <v>3014</v>
      </c>
      <c r="D1161" s="822" t="s">
        <v>3015</v>
      </c>
      <c r="E1161" s="822" t="s">
        <v>3016</v>
      </c>
      <c r="F1161" s="831"/>
      <c r="G1161" s="831"/>
      <c r="H1161" s="827">
        <v>0</v>
      </c>
      <c r="I1161" s="831">
        <v>1</v>
      </c>
      <c r="J1161" s="831">
        <v>5322.08</v>
      </c>
      <c r="K1161" s="827">
        <v>1</v>
      </c>
      <c r="L1161" s="831">
        <v>1</v>
      </c>
      <c r="M1161" s="832">
        <v>5322.08</v>
      </c>
    </row>
    <row r="1162" spans="1:13" ht="14.45" customHeight="1" x14ac:dyDescent="0.2">
      <c r="A1162" s="821" t="s">
        <v>3514</v>
      </c>
      <c r="B1162" s="822" t="s">
        <v>3013</v>
      </c>
      <c r="C1162" s="822" t="s">
        <v>3789</v>
      </c>
      <c r="D1162" s="822" t="s">
        <v>3015</v>
      </c>
      <c r="E1162" s="822" t="s">
        <v>3790</v>
      </c>
      <c r="F1162" s="831"/>
      <c r="G1162" s="831"/>
      <c r="H1162" s="827">
        <v>0</v>
      </c>
      <c r="I1162" s="831">
        <v>3</v>
      </c>
      <c r="J1162" s="831">
        <v>15966.24</v>
      </c>
      <c r="K1162" s="827">
        <v>1</v>
      </c>
      <c r="L1162" s="831">
        <v>3</v>
      </c>
      <c r="M1162" s="832">
        <v>15966.24</v>
      </c>
    </row>
    <row r="1163" spans="1:13" ht="14.45" customHeight="1" x14ac:dyDescent="0.2">
      <c r="A1163" s="821" t="s">
        <v>3514</v>
      </c>
      <c r="B1163" s="822" t="s">
        <v>3030</v>
      </c>
      <c r="C1163" s="822" t="s">
        <v>3032</v>
      </c>
      <c r="D1163" s="822" t="s">
        <v>1338</v>
      </c>
      <c r="E1163" s="822" t="s">
        <v>1340</v>
      </c>
      <c r="F1163" s="831"/>
      <c r="G1163" s="831"/>
      <c r="H1163" s="827"/>
      <c r="I1163" s="831">
        <v>9</v>
      </c>
      <c r="J1163" s="831">
        <v>0</v>
      </c>
      <c r="K1163" s="827"/>
      <c r="L1163" s="831">
        <v>9</v>
      </c>
      <c r="M1163" s="832">
        <v>0</v>
      </c>
    </row>
    <row r="1164" spans="1:13" ht="14.45" customHeight="1" x14ac:dyDescent="0.2">
      <c r="A1164" s="821" t="s">
        <v>3514</v>
      </c>
      <c r="B1164" s="822" t="s">
        <v>3052</v>
      </c>
      <c r="C1164" s="822" t="s">
        <v>3056</v>
      </c>
      <c r="D1164" s="822" t="s">
        <v>3054</v>
      </c>
      <c r="E1164" s="822" t="s">
        <v>3057</v>
      </c>
      <c r="F1164" s="831"/>
      <c r="G1164" s="831"/>
      <c r="H1164" s="827">
        <v>0</v>
      </c>
      <c r="I1164" s="831">
        <v>3</v>
      </c>
      <c r="J1164" s="831">
        <v>509.18999999999994</v>
      </c>
      <c r="K1164" s="827">
        <v>1</v>
      </c>
      <c r="L1164" s="831">
        <v>3</v>
      </c>
      <c r="M1164" s="832">
        <v>509.18999999999994</v>
      </c>
    </row>
    <row r="1165" spans="1:13" ht="14.45" customHeight="1" x14ac:dyDescent="0.2">
      <c r="A1165" s="821" t="s">
        <v>3514</v>
      </c>
      <c r="B1165" s="822" t="s">
        <v>3052</v>
      </c>
      <c r="C1165" s="822" t="s">
        <v>3058</v>
      </c>
      <c r="D1165" s="822" t="s">
        <v>3054</v>
      </c>
      <c r="E1165" s="822" t="s">
        <v>1952</v>
      </c>
      <c r="F1165" s="831"/>
      <c r="G1165" s="831"/>
      <c r="H1165" s="827">
        <v>0</v>
      </c>
      <c r="I1165" s="831">
        <v>3</v>
      </c>
      <c r="J1165" s="831">
        <v>1018.4100000000001</v>
      </c>
      <c r="K1165" s="827">
        <v>1</v>
      </c>
      <c r="L1165" s="831">
        <v>3</v>
      </c>
      <c r="M1165" s="832">
        <v>1018.4100000000001</v>
      </c>
    </row>
    <row r="1166" spans="1:13" ht="14.45" customHeight="1" x14ac:dyDescent="0.2">
      <c r="A1166" s="821" t="s">
        <v>3514</v>
      </c>
      <c r="B1166" s="822" t="s">
        <v>3052</v>
      </c>
      <c r="C1166" s="822" t="s">
        <v>3812</v>
      </c>
      <c r="D1166" s="822" t="s">
        <v>3297</v>
      </c>
      <c r="E1166" s="822" t="s">
        <v>3813</v>
      </c>
      <c r="F1166" s="831"/>
      <c r="G1166" s="831"/>
      <c r="H1166" s="827">
        <v>0</v>
      </c>
      <c r="I1166" s="831">
        <v>6</v>
      </c>
      <c r="J1166" s="831">
        <v>1755.7199999999998</v>
      </c>
      <c r="K1166" s="827">
        <v>1</v>
      </c>
      <c r="L1166" s="831">
        <v>6</v>
      </c>
      <c r="M1166" s="832">
        <v>1755.7199999999998</v>
      </c>
    </row>
    <row r="1167" spans="1:13" ht="14.45" customHeight="1" x14ac:dyDescent="0.2">
      <c r="A1167" s="821" t="s">
        <v>3514</v>
      </c>
      <c r="B1167" s="822" t="s">
        <v>3077</v>
      </c>
      <c r="C1167" s="822" t="s">
        <v>3078</v>
      </c>
      <c r="D1167" s="822" t="s">
        <v>3079</v>
      </c>
      <c r="E1167" s="822" t="s">
        <v>3080</v>
      </c>
      <c r="F1167" s="831"/>
      <c r="G1167" s="831"/>
      <c r="H1167" s="827">
        <v>0</v>
      </c>
      <c r="I1167" s="831">
        <v>2</v>
      </c>
      <c r="J1167" s="831">
        <v>46.8</v>
      </c>
      <c r="K1167" s="827">
        <v>1</v>
      </c>
      <c r="L1167" s="831">
        <v>2</v>
      </c>
      <c r="M1167" s="832">
        <v>46.8</v>
      </c>
    </row>
    <row r="1168" spans="1:13" ht="14.45" customHeight="1" x14ac:dyDescent="0.2">
      <c r="A1168" s="821" t="s">
        <v>3514</v>
      </c>
      <c r="B1168" s="822" t="s">
        <v>3085</v>
      </c>
      <c r="C1168" s="822" t="s">
        <v>3315</v>
      </c>
      <c r="D1168" s="822" t="s">
        <v>1635</v>
      </c>
      <c r="E1168" s="822" t="s">
        <v>3316</v>
      </c>
      <c r="F1168" s="831"/>
      <c r="G1168" s="831"/>
      <c r="H1168" s="827"/>
      <c r="I1168" s="831">
        <v>2</v>
      </c>
      <c r="J1168" s="831">
        <v>0</v>
      </c>
      <c r="K1168" s="827"/>
      <c r="L1168" s="831">
        <v>2</v>
      </c>
      <c r="M1168" s="832">
        <v>0</v>
      </c>
    </row>
    <row r="1169" spans="1:13" ht="14.45" customHeight="1" x14ac:dyDescent="0.2">
      <c r="A1169" s="821" t="s">
        <v>3514</v>
      </c>
      <c r="B1169" s="822" t="s">
        <v>3085</v>
      </c>
      <c r="C1169" s="822" t="s">
        <v>3086</v>
      </c>
      <c r="D1169" s="822" t="s">
        <v>1635</v>
      </c>
      <c r="E1169" s="822" t="s">
        <v>3087</v>
      </c>
      <c r="F1169" s="831"/>
      <c r="G1169" s="831"/>
      <c r="H1169" s="827"/>
      <c r="I1169" s="831">
        <v>4</v>
      </c>
      <c r="J1169" s="831">
        <v>0</v>
      </c>
      <c r="K1169" s="827"/>
      <c r="L1169" s="831">
        <v>4</v>
      </c>
      <c r="M1169" s="832">
        <v>0</v>
      </c>
    </row>
    <row r="1170" spans="1:13" ht="14.45" customHeight="1" x14ac:dyDescent="0.2">
      <c r="A1170" s="821" t="s">
        <v>3514</v>
      </c>
      <c r="B1170" s="822" t="s">
        <v>3088</v>
      </c>
      <c r="C1170" s="822" t="s">
        <v>3733</v>
      </c>
      <c r="D1170" s="822" t="s">
        <v>1870</v>
      </c>
      <c r="E1170" s="822" t="s">
        <v>3341</v>
      </c>
      <c r="F1170" s="831"/>
      <c r="G1170" s="831"/>
      <c r="H1170" s="827">
        <v>0</v>
      </c>
      <c r="I1170" s="831">
        <v>1</v>
      </c>
      <c r="J1170" s="831">
        <v>131.97999999999999</v>
      </c>
      <c r="K1170" s="827">
        <v>1</v>
      </c>
      <c r="L1170" s="831">
        <v>1</v>
      </c>
      <c r="M1170" s="832">
        <v>131.97999999999999</v>
      </c>
    </row>
    <row r="1171" spans="1:13" ht="14.45" customHeight="1" x14ac:dyDescent="0.2">
      <c r="A1171" s="821" t="s">
        <v>3514</v>
      </c>
      <c r="B1171" s="822" t="s">
        <v>3095</v>
      </c>
      <c r="C1171" s="822" t="s">
        <v>6045</v>
      </c>
      <c r="D1171" s="822" t="s">
        <v>5112</v>
      </c>
      <c r="E1171" s="822" t="s">
        <v>1468</v>
      </c>
      <c r="F1171" s="831"/>
      <c r="G1171" s="831"/>
      <c r="H1171" s="827">
        <v>0</v>
      </c>
      <c r="I1171" s="831">
        <v>6</v>
      </c>
      <c r="J1171" s="831">
        <v>792</v>
      </c>
      <c r="K1171" s="827">
        <v>1</v>
      </c>
      <c r="L1171" s="831">
        <v>6</v>
      </c>
      <c r="M1171" s="832">
        <v>792</v>
      </c>
    </row>
    <row r="1172" spans="1:13" ht="14.45" customHeight="1" x14ac:dyDescent="0.2">
      <c r="A1172" s="821" t="s">
        <v>3514</v>
      </c>
      <c r="B1172" s="822" t="s">
        <v>3095</v>
      </c>
      <c r="C1172" s="822" t="s">
        <v>5111</v>
      </c>
      <c r="D1172" s="822" t="s">
        <v>5112</v>
      </c>
      <c r="E1172" s="822" t="s">
        <v>1119</v>
      </c>
      <c r="F1172" s="831"/>
      <c r="G1172" s="831"/>
      <c r="H1172" s="827">
        <v>0</v>
      </c>
      <c r="I1172" s="831">
        <v>1</v>
      </c>
      <c r="J1172" s="831">
        <v>439.98</v>
      </c>
      <c r="K1172" s="827">
        <v>1</v>
      </c>
      <c r="L1172" s="831">
        <v>1</v>
      </c>
      <c r="M1172" s="832">
        <v>439.98</v>
      </c>
    </row>
    <row r="1173" spans="1:13" ht="14.45" customHeight="1" x14ac:dyDescent="0.2">
      <c r="A1173" s="821" t="s">
        <v>3514</v>
      </c>
      <c r="B1173" s="822" t="s">
        <v>3140</v>
      </c>
      <c r="C1173" s="822" t="s">
        <v>3340</v>
      </c>
      <c r="D1173" s="822" t="s">
        <v>1629</v>
      </c>
      <c r="E1173" s="822" t="s">
        <v>3341</v>
      </c>
      <c r="F1173" s="831"/>
      <c r="G1173" s="831"/>
      <c r="H1173" s="827">
        <v>0</v>
      </c>
      <c r="I1173" s="831">
        <v>1</v>
      </c>
      <c r="J1173" s="831">
        <v>117.55</v>
      </c>
      <c r="K1173" s="827">
        <v>1</v>
      </c>
      <c r="L1173" s="831">
        <v>1</v>
      </c>
      <c r="M1173" s="832">
        <v>117.55</v>
      </c>
    </row>
    <row r="1174" spans="1:13" ht="14.45" customHeight="1" x14ac:dyDescent="0.2">
      <c r="A1174" s="821" t="s">
        <v>3514</v>
      </c>
      <c r="B1174" s="822" t="s">
        <v>3387</v>
      </c>
      <c r="C1174" s="822" t="s">
        <v>4146</v>
      </c>
      <c r="D1174" s="822" t="s">
        <v>3389</v>
      </c>
      <c r="E1174" s="822" t="s">
        <v>4147</v>
      </c>
      <c r="F1174" s="831"/>
      <c r="G1174" s="831"/>
      <c r="H1174" s="827">
        <v>0</v>
      </c>
      <c r="I1174" s="831">
        <v>47</v>
      </c>
      <c r="J1174" s="831">
        <v>562919.47000000009</v>
      </c>
      <c r="K1174" s="827">
        <v>1</v>
      </c>
      <c r="L1174" s="831">
        <v>47</v>
      </c>
      <c r="M1174" s="832">
        <v>562919.47000000009</v>
      </c>
    </row>
    <row r="1175" spans="1:13" ht="14.45" customHeight="1" x14ac:dyDescent="0.2">
      <c r="A1175" s="821" t="s">
        <v>3514</v>
      </c>
      <c r="B1175" s="822" t="s">
        <v>6152</v>
      </c>
      <c r="C1175" s="822" t="s">
        <v>5356</v>
      </c>
      <c r="D1175" s="822" t="s">
        <v>4157</v>
      </c>
      <c r="E1175" s="822" t="s">
        <v>5357</v>
      </c>
      <c r="F1175" s="831"/>
      <c r="G1175" s="831"/>
      <c r="H1175" s="827">
        <v>0</v>
      </c>
      <c r="I1175" s="831">
        <v>2</v>
      </c>
      <c r="J1175" s="831">
        <v>100.64</v>
      </c>
      <c r="K1175" s="827">
        <v>1</v>
      </c>
      <c r="L1175" s="831">
        <v>2</v>
      </c>
      <c r="M1175" s="832">
        <v>100.64</v>
      </c>
    </row>
    <row r="1176" spans="1:13" ht="14.45" customHeight="1" x14ac:dyDescent="0.2">
      <c r="A1176" s="821" t="s">
        <v>3514</v>
      </c>
      <c r="B1176" s="822" t="s">
        <v>2670</v>
      </c>
      <c r="C1176" s="822" t="s">
        <v>2671</v>
      </c>
      <c r="D1176" s="822" t="s">
        <v>1436</v>
      </c>
      <c r="E1176" s="822" t="s">
        <v>2672</v>
      </c>
      <c r="F1176" s="831"/>
      <c r="G1176" s="831"/>
      <c r="H1176" s="827"/>
      <c r="I1176" s="831">
        <v>1</v>
      </c>
      <c r="J1176" s="831">
        <v>0</v>
      </c>
      <c r="K1176" s="827"/>
      <c r="L1176" s="831">
        <v>1</v>
      </c>
      <c r="M1176" s="832">
        <v>0</v>
      </c>
    </row>
    <row r="1177" spans="1:13" ht="14.45" customHeight="1" x14ac:dyDescent="0.2">
      <c r="A1177" s="821" t="s">
        <v>3515</v>
      </c>
      <c r="B1177" s="822" t="s">
        <v>2645</v>
      </c>
      <c r="C1177" s="822" t="s">
        <v>3179</v>
      </c>
      <c r="D1177" s="822" t="s">
        <v>841</v>
      </c>
      <c r="E1177" s="822" t="s">
        <v>3180</v>
      </c>
      <c r="F1177" s="831"/>
      <c r="G1177" s="831"/>
      <c r="H1177" s="827">
        <v>0</v>
      </c>
      <c r="I1177" s="831">
        <v>5</v>
      </c>
      <c r="J1177" s="831">
        <v>244.45</v>
      </c>
      <c r="K1177" s="827">
        <v>1</v>
      </c>
      <c r="L1177" s="831">
        <v>5</v>
      </c>
      <c r="M1177" s="832">
        <v>244.45</v>
      </c>
    </row>
    <row r="1178" spans="1:13" ht="14.45" customHeight="1" x14ac:dyDescent="0.2">
      <c r="A1178" s="821" t="s">
        <v>3515</v>
      </c>
      <c r="B1178" s="822" t="s">
        <v>2645</v>
      </c>
      <c r="C1178" s="822" t="s">
        <v>2649</v>
      </c>
      <c r="D1178" s="822" t="s">
        <v>841</v>
      </c>
      <c r="E1178" s="822" t="s">
        <v>2650</v>
      </c>
      <c r="F1178" s="831"/>
      <c r="G1178" s="831"/>
      <c r="H1178" s="827">
        <v>0</v>
      </c>
      <c r="I1178" s="831">
        <v>2</v>
      </c>
      <c r="J1178" s="831">
        <v>27.36</v>
      </c>
      <c r="K1178" s="827">
        <v>1</v>
      </c>
      <c r="L1178" s="831">
        <v>2</v>
      </c>
      <c r="M1178" s="832">
        <v>27.36</v>
      </c>
    </row>
    <row r="1179" spans="1:13" ht="14.45" customHeight="1" x14ac:dyDescent="0.2">
      <c r="A1179" s="821" t="s">
        <v>3515</v>
      </c>
      <c r="B1179" s="822" t="s">
        <v>2662</v>
      </c>
      <c r="C1179" s="822" t="s">
        <v>5105</v>
      </c>
      <c r="D1179" s="822" t="s">
        <v>5106</v>
      </c>
      <c r="E1179" s="822" t="s">
        <v>3064</v>
      </c>
      <c r="F1179" s="831"/>
      <c r="G1179" s="831"/>
      <c r="H1179" s="827">
        <v>0</v>
      </c>
      <c r="I1179" s="831">
        <v>1</v>
      </c>
      <c r="J1179" s="831">
        <v>1520.46</v>
      </c>
      <c r="K1179" s="827">
        <v>1</v>
      </c>
      <c r="L1179" s="831">
        <v>1</v>
      </c>
      <c r="M1179" s="832">
        <v>1520.46</v>
      </c>
    </row>
    <row r="1180" spans="1:13" ht="14.45" customHeight="1" x14ac:dyDescent="0.2">
      <c r="A1180" s="821" t="s">
        <v>3515</v>
      </c>
      <c r="B1180" s="822" t="s">
        <v>2665</v>
      </c>
      <c r="C1180" s="822" t="s">
        <v>2667</v>
      </c>
      <c r="D1180" s="822" t="s">
        <v>2668</v>
      </c>
      <c r="E1180" s="822" t="s">
        <v>2669</v>
      </c>
      <c r="F1180" s="831"/>
      <c r="G1180" s="831"/>
      <c r="H1180" s="827"/>
      <c r="I1180" s="831">
        <v>2</v>
      </c>
      <c r="J1180" s="831">
        <v>0</v>
      </c>
      <c r="K1180" s="827"/>
      <c r="L1180" s="831">
        <v>2</v>
      </c>
      <c r="M1180" s="832">
        <v>0</v>
      </c>
    </row>
    <row r="1181" spans="1:13" ht="14.45" customHeight="1" x14ac:dyDescent="0.2">
      <c r="A1181" s="821" t="s">
        <v>3515</v>
      </c>
      <c r="B1181" s="822" t="s">
        <v>2682</v>
      </c>
      <c r="C1181" s="822" t="s">
        <v>3356</v>
      </c>
      <c r="D1181" s="822" t="s">
        <v>2685</v>
      </c>
      <c r="E1181" s="822" t="s">
        <v>2332</v>
      </c>
      <c r="F1181" s="831"/>
      <c r="G1181" s="831"/>
      <c r="H1181" s="827">
        <v>0</v>
      </c>
      <c r="I1181" s="831">
        <v>1</v>
      </c>
      <c r="J1181" s="831">
        <v>86.43</v>
      </c>
      <c r="K1181" s="827">
        <v>1</v>
      </c>
      <c r="L1181" s="831">
        <v>1</v>
      </c>
      <c r="M1181" s="832">
        <v>86.43</v>
      </c>
    </row>
    <row r="1182" spans="1:13" ht="14.45" customHeight="1" x14ac:dyDescent="0.2">
      <c r="A1182" s="821" t="s">
        <v>3515</v>
      </c>
      <c r="B1182" s="822" t="s">
        <v>2700</v>
      </c>
      <c r="C1182" s="822" t="s">
        <v>2703</v>
      </c>
      <c r="D1182" s="822" t="s">
        <v>1021</v>
      </c>
      <c r="E1182" s="822" t="s">
        <v>2704</v>
      </c>
      <c r="F1182" s="831"/>
      <c r="G1182" s="831"/>
      <c r="H1182" s="827">
        <v>0</v>
      </c>
      <c r="I1182" s="831">
        <v>18</v>
      </c>
      <c r="J1182" s="831">
        <v>24941.159999999996</v>
      </c>
      <c r="K1182" s="827">
        <v>1</v>
      </c>
      <c r="L1182" s="831">
        <v>18</v>
      </c>
      <c r="M1182" s="832">
        <v>24941.159999999996</v>
      </c>
    </row>
    <row r="1183" spans="1:13" ht="14.45" customHeight="1" x14ac:dyDescent="0.2">
      <c r="A1183" s="821" t="s">
        <v>3515</v>
      </c>
      <c r="B1183" s="822" t="s">
        <v>2700</v>
      </c>
      <c r="C1183" s="822" t="s">
        <v>2707</v>
      </c>
      <c r="D1183" s="822" t="s">
        <v>1021</v>
      </c>
      <c r="E1183" s="822" t="s">
        <v>2708</v>
      </c>
      <c r="F1183" s="831"/>
      <c r="G1183" s="831"/>
      <c r="H1183" s="827">
        <v>0</v>
      </c>
      <c r="I1183" s="831">
        <v>19</v>
      </c>
      <c r="J1183" s="831">
        <v>43877.840000000004</v>
      </c>
      <c r="K1183" s="827">
        <v>1</v>
      </c>
      <c r="L1183" s="831">
        <v>19</v>
      </c>
      <c r="M1183" s="832">
        <v>43877.840000000004</v>
      </c>
    </row>
    <row r="1184" spans="1:13" ht="14.45" customHeight="1" x14ac:dyDescent="0.2">
      <c r="A1184" s="821" t="s">
        <v>3515</v>
      </c>
      <c r="B1184" s="822" t="s">
        <v>2700</v>
      </c>
      <c r="C1184" s="822" t="s">
        <v>2710</v>
      </c>
      <c r="D1184" s="822" t="s">
        <v>1016</v>
      </c>
      <c r="E1184" s="822" t="s">
        <v>2711</v>
      </c>
      <c r="F1184" s="831"/>
      <c r="G1184" s="831"/>
      <c r="H1184" s="827">
        <v>0</v>
      </c>
      <c r="I1184" s="831">
        <v>2</v>
      </c>
      <c r="J1184" s="831">
        <v>1472.66</v>
      </c>
      <c r="K1184" s="827">
        <v>1</v>
      </c>
      <c r="L1184" s="831">
        <v>2</v>
      </c>
      <c r="M1184" s="832">
        <v>1472.66</v>
      </c>
    </row>
    <row r="1185" spans="1:13" ht="14.45" customHeight="1" x14ac:dyDescent="0.2">
      <c r="A1185" s="821" t="s">
        <v>3515</v>
      </c>
      <c r="B1185" s="822" t="s">
        <v>2700</v>
      </c>
      <c r="C1185" s="822" t="s">
        <v>2714</v>
      </c>
      <c r="D1185" s="822" t="s">
        <v>1016</v>
      </c>
      <c r="E1185" s="822" t="s">
        <v>1018</v>
      </c>
      <c r="F1185" s="831"/>
      <c r="G1185" s="831"/>
      <c r="H1185" s="827">
        <v>0</v>
      </c>
      <c r="I1185" s="831">
        <v>10</v>
      </c>
      <c r="J1185" s="831">
        <v>4908.9000000000005</v>
      </c>
      <c r="K1185" s="827">
        <v>1</v>
      </c>
      <c r="L1185" s="831">
        <v>10</v>
      </c>
      <c r="M1185" s="832">
        <v>4908.9000000000005</v>
      </c>
    </row>
    <row r="1186" spans="1:13" ht="14.45" customHeight="1" x14ac:dyDescent="0.2">
      <c r="A1186" s="821" t="s">
        <v>3515</v>
      </c>
      <c r="B1186" s="822" t="s">
        <v>2700</v>
      </c>
      <c r="C1186" s="822" t="s">
        <v>2705</v>
      </c>
      <c r="D1186" s="822" t="s">
        <v>1021</v>
      </c>
      <c r="E1186" s="822" t="s">
        <v>2706</v>
      </c>
      <c r="F1186" s="831"/>
      <c r="G1186" s="831"/>
      <c r="H1186" s="827">
        <v>0</v>
      </c>
      <c r="I1186" s="831">
        <v>21</v>
      </c>
      <c r="J1186" s="831">
        <v>38797.29</v>
      </c>
      <c r="K1186" s="827">
        <v>1</v>
      </c>
      <c r="L1186" s="831">
        <v>21</v>
      </c>
      <c r="M1186" s="832">
        <v>38797.29</v>
      </c>
    </row>
    <row r="1187" spans="1:13" ht="14.45" customHeight="1" x14ac:dyDescent="0.2">
      <c r="A1187" s="821" t="s">
        <v>3515</v>
      </c>
      <c r="B1187" s="822" t="s">
        <v>2700</v>
      </c>
      <c r="C1187" s="822" t="s">
        <v>2712</v>
      </c>
      <c r="D1187" s="822" t="s">
        <v>1016</v>
      </c>
      <c r="E1187" s="822" t="s">
        <v>2713</v>
      </c>
      <c r="F1187" s="831"/>
      <c r="G1187" s="831"/>
      <c r="H1187" s="827">
        <v>0</v>
      </c>
      <c r="I1187" s="831">
        <v>2</v>
      </c>
      <c r="J1187" s="831">
        <v>2309.36</v>
      </c>
      <c r="K1187" s="827">
        <v>1</v>
      </c>
      <c r="L1187" s="831">
        <v>2</v>
      </c>
      <c r="M1187" s="832">
        <v>2309.36</v>
      </c>
    </row>
    <row r="1188" spans="1:13" ht="14.45" customHeight="1" x14ac:dyDescent="0.2">
      <c r="A1188" s="821" t="s">
        <v>3515</v>
      </c>
      <c r="B1188" s="822" t="s">
        <v>2700</v>
      </c>
      <c r="C1188" s="822" t="s">
        <v>2709</v>
      </c>
      <c r="D1188" s="822" t="s">
        <v>1016</v>
      </c>
      <c r="E1188" s="822" t="s">
        <v>1017</v>
      </c>
      <c r="F1188" s="831"/>
      <c r="G1188" s="831"/>
      <c r="H1188" s="827">
        <v>0</v>
      </c>
      <c r="I1188" s="831">
        <v>10</v>
      </c>
      <c r="J1188" s="831">
        <v>9237.43</v>
      </c>
      <c r="K1188" s="827">
        <v>1</v>
      </c>
      <c r="L1188" s="831">
        <v>10</v>
      </c>
      <c r="M1188" s="832">
        <v>9237.43</v>
      </c>
    </row>
    <row r="1189" spans="1:13" ht="14.45" customHeight="1" x14ac:dyDescent="0.2">
      <c r="A1189" s="821" t="s">
        <v>3515</v>
      </c>
      <c r="B1189" s="822" t="s">
        <v>2737</v>
      </c>
      <c r="C1189" s="822" t="s">
        <v>2738</v>
      </c>
      <c r="D1189" s="822" t="s">
        <v>2739</v>
      </c>
      <c r="E1189" s="822" t="s">
        <v>2740</v>
      </c>
      <c r="F1189" s="831"/>
      <c r="G1189" s="831"/>
      <c r="H1189" s="827">
        <v>0</v>
      </c>
      <c r="I1189" s="831">
        <v>2</v>
      </c>
      <c r="J1189" s="831">
        <v>85.02</v>
      </c>
      <c r="K1189" s="827">
        <v>1</v>
      </c>
      <c r="L1189" s="831">
        <v>2</v>
      </c>
      <c r="M1189" s="832">
        <v>85.02</v>
      </c>
    </row>
    <row r="1190" spans="1:13" ht="14.45" customHeight="1" x14ac:dyDescent="0.2">
      <c r="A1190" s="821" t="s">
        <v>3515</v>
      </c>
      <c r="B1190" s="822" t="s">
        <v>2741</v>
      </c>
      <c r="C1190" s="822" t="s">
        <v>5936</v>
      </c>
      <c r="D1190" s="822" t="s">
        <v>1068</v>
      </c>
      <c r="E1190" s="822" t="s">
        <v>5937</v>
      </c>
      <c r="F1190" s="831">
        <v>1</v>
      </c>
      <c r="G1190" s="831">
        <v>0</v>
      </c>
      <c r="H1190" s="827"/>
      <c r="I1190" s="831"/>
      <c r="J1190" s="831"/>
      <c r="K1190" s="827"/>
      <c r="L1190" s="831">
        <v>1</v>
      </c>
      <c r="M1190" s="832">
        <v>0</v>
      </c>
    </row>
    <row r="1191" spans="1:13" ht="14.45" customHeight="1" x14ac:dyDescent="0.2">
      <c r="A1191" s="821" t="s">
        <v>3515</v>
      </c>
      <c r="B1191" s="822" t="s">
        <v>2746</v>
      </c>
      <c r="C1191" s="822" t="s">
        <v>2752</v>
      </c>
      <c r="D1191" s="822" t="s">
        <v>757</v>
      </c>
      <c r="E1191" s="822" t="s">
        <v>758</v>
      </c>
      <c r="F1191" s="831"/>
      <c r="G1191" s="831"/>
      <c r="H1191" s="827">
        <v>0</v>
      </c>
      <c r="I1191" s="831">
        <v>1</v>
      </c>
      <c r="J1191" s="831">
        <v>38.04</v>
      </c>
      <c r="K1191" s="827">
        <v>1</v>
      </c>
      <c r="L1191" s="831">
        <v>1</v>
      </c>
      <c r="M1191" s="832">
        <v>38.04</v>
      </c>
    </row>
    <row r="1192" spans="1:13" ht="14.45" customHeight="1" x14ac:dyDescent="0.2">
      <c r="A1192" s="821" t="s">
        <v>3515</v>
      </c>
      <c r="B1192" s="822" t="s">
        <v>2746</v>
      </c>
      <c r="C1192" s="822" t="s">
        <v>2753</v>
      </c>
      <c r="D1192" s="822" t="s">
        <v>757</v>
      </c>
      <c r="E1192" s="822" t="s">
        <v>762</v>
      </c>
      <c r="F1192" s="831"/>
      <c r="G1192" s="831"/>
      <c r="H1192" s="827">
        <v>0</v>
      </c>
      <c r="I1192" s="831">
        <v>1</v>
      </c>
      <c r="J1192" s="831">
        <v>10.65</v>
      </c>
      <c r="K1192" s="827">
        <v>1</v>
      </c>
      <c r="L1192" s="831">
        <v>1</v>
      </c>
      <c r="M1192" s="832">
        <v>10.65</v>
      </c>
    </row>
    <row r="1193" spans="1:13" ht="14.45" customHeight="1" x14ac:dyDescent="0.2">
      <c r="A1193" s="821" t="s">
        <v>3515</v>
      </c>
      <c r="B1193" s="822" t="s">
        <v>2763</v>
      </c>
      <c r="C1193" s="822" t="s">
        <v>2767</v>
      </c>
      <c r="D1193" s="822" t="s">
        <v>2765</v>
      </c>
      <c r="E1193" s="822" t="s">
        <v>2768</v>
      </c>
      <c r="F1193" s="831"/>
      <c r="G1193" s="831"/>
      <c r="H1193" s="827">
        <v>0</v>
      </c>
      <c r="I1193" s="831">
        <v>5</v>
      </c>
      <c r="J1193" s="831">
        <v>155.44999999999999</v>
      </c>
      <c r="K1193" s="827">
        <v>1</v>
      </c>
      <c r="L1193" s="831">
        <v>5</v>
      </c>
      <c r="M1193" s="832">
        <v>155.44999999999999</v>
      </c>
    </row>
    <row r="1194" spans="1:13" ht="14.45" customHeight="1" x14ac:dyDescent="0.2">
      <c r="A1194" s="821" t="s">
        <v>3515</v>
      </c>
      <c r="B1194" s="822" t="s">
        <v>2770</v>
      </c>
      <c r="C1194" s="822" t="s">
        <v>2771</v>
      </c>
      <c r="D1194" s="822" t="s">
        <v>1423</v>
      </c>
      <c r="E1194" s="822" t="s">
        <v>778</v>
      </c>
      <c r="F1194" s="831"/>
      <c r="G1194" s="831"/>
      <c r="H1194" s="827">
        <v>0</v>
      </c>
      <c r="I1194" s="831">
        <v>1</v>
      </c>
      <c r="J1194" s="831">
        <v>34.47</v>
      </c>
      <c r="K1194" s="827">
        <v>1</v>
      </c>
      <c r="L1194" s="831">
        <v>1</v>
      </c>
      <c r="M1194" s="832">
        <v>34.47</v>
      </c>
    </row>
    <row r="1195" spans="1:13" ht="14.45" customHeight="1" x14ac:dyDescent="0.2">
      <c r="A1195" s="821" t="s">
        <v>3515</v>
      </c>
      <c r="B1195" s="822" t="s">
        <v>2809</v>
      </c>
      <c r="C1195" s="822" t="s">
        <v>2810</v>
      </c>
      <c r="D1195" s="822" t="s">
        <v>2811</v>
      </c>
      <c r="E1195" s="822" t="s">
        <v>2812</v>
      </c>
      <c r="F1195" s="831"/>
      <c r="G1195" s="831"/>
      <c r="H1195" s="827">
        <v>0</v>
      </c>
      <c r="I1195" s="831">
        <v>2</v>
      </c>
      <c r="J1195" s="831">
        <v>205.7</v>
      </c>
      <c r="K1195" s="827">
        <v>1</v>
      </c>
      <c r="L1195" s="831">
        <v>2</v>
      </c>
      <c r="M1195" s="832">
        <v>205.7</v>
      </c>
    </row>
    <row r="1196" spans="1:13" ht="14.45" customHeight="1" x14ac:dyDescent="0.2">
      <c r="A1196" s="821" t="s">
        <v>3515</v>
      </c>
      <c r="B1196" s="822" t="s">
        <v>2815</v>
      </c>
      <c r="C1196" s="822" t="s">
        <v>5710</v>
      </c>
      <c r="D1196" s="822" t="s">
        <v>3684</v>
      </c>
      <c r="E1196" s="822" t="s">
        <v>5711</v>
      </c>
      <c r="F1196" s="831"/>
      <c r="G1196" s="831"/>
      <c r="H1196" s="827">
        <v>0</v>
      </c>
      <c r="I1196" s="831">
        <v>1</v>
      </c>
      <c r="J1196" s="831">
        <v>130.51</v>
      </c>
      <c r="K1196" s="827">
        <v>1</v>
      </c>
      <c r="L1196" s="831">
        <v>1</v>
      </c>
      <c r="M1196" s="832">
        <v>130.51</v>
      </c>
    </row>
    <row r="1197" spans="1:13" ht="14.45" customHeight="1" x14ac:dyDescent="0.2">
      <c r="A1197" s="821" t="s">
        <v>3515</v>
      </c>
      <c r="B1197" s="822" t="s">
        <v>2840</v>
      </c>
      <c r="C1197" s="822" t="s">
        <v>2844</v>
      </c>
      <c r="D1197" s="822" t="s">
        <v>2842</v>
      </c>
      <c r="E1197" s="822" t="s">
        <v>2845</v>
      </c>
      <c r="F1197" s="831"/>
      <c r="G1197" s="831"/>
      <c r="H1197" s="827">
        <v>0</v>
      </c>
      <c r="I1197" s="831">
        <v>5</v>
      </c>
      <c r="J1197" s="831">
        <v>438.35</v>
      </c>
      <c r="K1197" s="827">
        <v>1</v>
      </c>
      <c r="L1197" s="831">
        <v>5</v>
      </c>
      <c r="M1197" s="832">
        <v>438.35</v>
      </c>
    </row>
    <row r="1198" spans="1:13" ht="14.45" customHeight="1" x14ac:dyDescent="0.2">
      <c r="A1198" s="821" t="s">
        <v>3515</v>
      </c>
      <c r="B1198" s="822" t="s">
        <v>2840</v>
      </c>
      <c r="C1198" s="822" t="s">
        <v>4449</v>
      </c>
      <c r="D1198" s="822" t="s">
        <v>4008</v>
      </c>
      <c r="E1198" s="822" t="s">
        <v>2843</v>
      </c>
      <c r="F1198" s="831">
        <v>3</v>
      </c>
      <c r="G1198" s="831">
        <v>65.760000000000005</v>
      </c>
      <c r="H1198" s="827">
        <v>1</v>
      </c>
      <c r="I1198" s="831"/>
      <c r="J1198" s="831"/>
      <c r="K1198" s="827">
        <v>0</v>
      </c>
      <c r="L1198" s="831">
        <v>3</v>
      </c>
      <c r="M1198" s="832">
        <v>65.760000000000005</v>
      </c>
    </row>
    <row r="1199" spans="1:13" ht="14.45" customHeight="1" x14ac:dyDescent="0.2">
      <c r="A1199" s="821" t="s">
        <v>3515</v>
      </c>
      <c r="B1199" s="822" t="s">
        <v>2840</v>
      </c>
      <c r="C1199" s="822" t="s">
        <v>4714</v>
      </c>
      <c r="D1199" s="822" t="s">
        <v>4008</v>
      </c>
      <c r="E1199" s="822" t="s">
        <v>4715</v>
      </c>
      <c r="F1199" s="831">
        <v>3</v>
      </c>
      <c r="G1199" s="831">
        <v>131.55000000000001</v>
      </c>
      <c r="H1199" s="827">
        <v>1</v>
      </c>
      <c r="I1199" s="831"/>
      <c r="J1199" s="831"/>
      <c r="K1199" s="827">
        <v>0</v>
      </c>
      <c r="L1199" s="831">
        <v>3</v>
      </c>
      <c r="M1199" s="832">
        <v>131.55000000000001</v>
      </c>
    </row>
    <row r="1200" spans="1:13" ht="14.45" customHeight="1" x14ac:dyDescent="0.2">
      <c r="A1200" s="821" t="s">
        <v>3515</v>
      </c>
      <c r="B1200" s="822" t="s">
        <v>2846</v>
      </c>
      <c r="C1200" s="822" t="s">
        <v>2852</v>
      </c>
      <c r="D1200" s="822" t="s">
        <v>2848</v>
      </c>
      <c r="E1200" s="822" t="s">
        <v>2853</v>
      </c>
      <c r="F1200" s="831"/>
      <c r="G1200" s="831"/>
      <c r="H1200" s="827">
        <v>0</v>
      </c>
      <c r="I1200" s="831">
        <v>1</v>
      </c>
      <c r="J1200" s="831">
        <v>84.18</v>
      </c>
      <c r="K1200" s="827">
        <v>1</v>
      </c>
      <c r="L1200" s="831">
        <v>1</v>
      </c>
      <c r="M1200" s="832">
        <v>84.18</v>
      </c>
    </row>
    <row r="1201" spans="1:13" ht="14.45" customHeight="1" x14ac:dyDescent="0.2">
      <c r="A1201" s="821" t="s">
        <v>3515</v>
      </c>
      <c r="B1201" s="822" t="s">
        <v>2846</v>
      </c>
      <c r="C1201" s="822" t="s">
        <v>2854</v>
      </c>
      <c r="D1201" s="822" t="s">
        <v>1925</v>
      </c>
      <c r="E1201" s="822" t="s">
        <v>2855</v>
      </c>
      <c r="F1201" s="831"/>
      <c r="G1201" s="831"/>
      <c r="H1201" s="827">
        <v>0</v>
      </c>
      <c r="I1201" s="831">
        <v>1</v>
      </c>
      <c r="J1201" s="831">
        <v>49.08</v>
      </c>
      <c r="K1201" s="827">
        <v>1</v>
      </c>
      <c r="L1201" s="831">
        <v>1</v>
      </c>
      <c r="M1201" s="832">
        <v>49.08</v>
      </c>
    </row>
    <row r="1202" spans="1:13" ht="14.45" customHeight="1" x14ac:dyDescent="0.2">
      <c r="A1202" s="821" t="s">
        <v>3515</v>
      </c>
      <c r="B1202" s="822" t="s">
        <v>2866</v>
      </c>
      <c r="C1202" s="822" t="s">
        <v>2870</v>
      </c>
      <c r="D1202" s="822" t="s">
        <v>1722</v>
      </c>
      <c r="E1202" s="822" t="s">
        <v>2871</v>
      </c>
      <c r="F1202" s="831"/>
      <c r="G1202" s="831"/>
      <c r="H1202" s="827">
        <v>0</v>
      </c>
      <c r="I1202" s="831">
        <v>8</v>
      </c>
      <c r="J1202" s="831">
        <v>1234.8800000000001</v>
      </c>
      <c r="K1202" s="827">
        <v>1</v>
      </c>
      <c r="L1202" s="831">
        <v>8</v>
      </c>
      <c r="M1202" s="832">
        <v>1234.8800000000001</v>
      </c>
    </row>
    <row r="1203" spans="1:13" ht="14.45" customHeight="1" x14ac:dyDescent="0.2">
      <c r="A1203" s="821" t="s">
        <v>3515</v>
      </c>
      <c r="B1203" s="822" t="s">
        <v>2931</v>
      </c>
      <c r="C1203" s="822" t="s">
        <v>2937</v>
      </c>
      <c r="D1203" s="822" t="s">
        <v>2938</v>
      </c>
      <c r="E1203" s="822" t="s">
        <v>2939</v>
      </c>
      <c r="F1203" s="831"/>
      <c r="G1203" s="831"/>
      <c r="H1203" s="827">
        <v>0</v>
      </c>
      <c r="I1203" s="831">
        <v>7</v>
      </c>
      <c r="J1203" s="831">
        <v>9747.2899999999991</v>
      </c>
      <c r="K1203" s="827">
        <v>1</v>
      </c>
      <c r="L1203" s="831">
        <v>7</v>
      </c>
      <c r="M1203" s="832">
        <v>9747.2899999999991</v>
      </c>
    </row>
    <row r="1204" spans="1:13" ht="14.45" customHeight="1" x14ac:dyDescent="0.2">
      <c r="A1204" s="821" t="s">
        <v>3515</v>
      </c>
      <c r="B1204" s="822" t="s">
        <v>6149</v>
      </c>
      <c r="C1204" s="822" t="s">
        <v>4061</v>
      </c>
      <c r="D1204" s="822" t="s">
        <v>4062</v>
      </c>
      <c r="E1204" s="822" t="s">
        <v>768</v>
      </c>
      <c r="F1204" s="831"/>
      <c r="G1204" s="831"/>
      <c r="H1204" s="827">
        <v>0</v>
      </c>
      <c r="I1204" s="831">
        <v>1</v>
      </c>
      <c r="J1204" s="831">
        <v>502.31</v>
      </c>
      <c r="K1204" s="827">
        <v>1</v>
      </c>
      <c r="L1204" s="831">
        <v>1</v>
      </c>
      <c r="M1204" s="832">
        <v>502.31</v>
      </c>
    </row>
    <row r="1205" spans="1:13" ht="14.45" customHeight="1" x14ac:dyDescent="0.2">
      <c r="A1205" s="821" t="s">
        <v>3515</v>
      </c>
      <c r="B1205" s="822" t="s">
        <v>6150</v>
      </c>
      <c r="C1205" s="822" t="s">
        <v>3920</v>
      </c>
      <c r="D1205" s="822" t="s">
        <v>3921</v>
      </c>
      <c r="E1205" s="822" t="s">
        <v>776</v>
      </c>
      <c r="F1205" s="831"/>
      <c r="G1205" s="831"/>
      <c r="H1205" s="827">
        <v>0</v>
      </c>
      <c r="I1205" s="831">
        <v>6</v>
      </c>
      <c r="J1205" s="831">
        <v>1315.5</v>
      </c>
      <c r="K1205" s="827">
        <v>1</v>
      </c>
      <c r="L1205" s="831">
        <v>6</v>
      </c>
      <c r="M1205" s="832">
        <v>1315.5</v>
      </c>
    </row>
    <row r="1206" spans="1:13" ht="14.45" customHeight="1" x14ac:dyDescent="0.2">
      <c r="A1206" s="821" t="s">
        <v>3515</v>
      </c>
      <c r="B1206" s="822" t="s">
        <v>2995</v>
      </c>
      <c r="C1206" s="822" t="s">
        <v>2996</v>
      </c>
      <c r="D1206" s="822" t="s">
        <v>1118</v>
      </c>
      <c r="E1206" s="822" t="s">
        <v>1119</v>
      </c>
      <c r="F1206" s="831"/>
      <c r="G1206" s="831"/>
      <c r="H1206" s="827">
        <v>0</v>
      </c>
      <c r="I1206" s="831">
        <v>1</v>
      </c>
      <c r="J1206" s="831">
        <v>369.29</v>
      </c>
      <c r="K1206" s="827">
        <v>1</v>
      </c>
      <c r="L1206" s="831">
        <v>1</v>
      </c>
      <c r="M1206" s="832">
        <v>369.29</v>
      </c>
    </row>
    <row r="1207" spans="1:13" ht="14.45" customHeight="1" x14ac:dyDescent="0.2">
      <c r="A1207" s="821" t="s">
        <v>3515</v>
      </c>
      <c r="B1207" s="822" t="s">
        <v>2997</v>
      </c>
      <c r="C1207" s="822" t="s">
        <v>2998</v>
      </c>
      <c r="D1207" s="822" t="s">
        <v>701</v>
      </c>
      <c r="E1207" s="822" t="s">
        <v>703</v>
      </c>
      <c r="F1207" s="831"/>
      <c r="G1207" s="831"/>
      <c r="H1207" s="827">
        <v>0</v>
      </c>
      <c r="I1207" s="831">
        <v>3</v>
      </c>
      <c r="J1207" s="831">
        <v>65.28</v>
      </c>
      <c r="K1207" s="827">
        <v>1</v>
      </c>
      <c r="L1207" s="831">
        <v>3</v>
      </c>
      <c r="M1207" s="832">
        <v>65.28</v>
      </c>
    </row>
    <row r="1208" spans="1:13" ht="14.45" customHeight="1" x14ac:dyDescent="0.2">
      <c r="A1208" s="821" t="s">
        <v>3515</v>
      </c>
      <c r="B1208" s="822" t="s">
        <v>3006</v>
      </c>
      <c r="C1208" s="822" t="s">
        <v>4434</v>
      </c>
      <c r="D1208" s="822" t="s">
        <v>1373</v>
      </c>
      <c r="E1208" s="822" t="s">
        <v>4435</v>
      </c>
      <c r="F1208" s="831"/>
      <c r="G1208" s="831"/>
      <c r="H1208" s="827">
        <v>0</v>
      </c>
      <c r="I1208" s="831">
        <v>1</v>
      </c>
      <c r="J1208" s="831">
        <v>2038.93</v>
      </c>
      <c r="K1208" s="827">
        <v>1</v>
      </c>
      <c r="L1208" s="831">
        <v>1</v>
      </c>
      <c r="M1208" s="832">
        <v>2038.93</v>
      </c>
    </row>
    <row r="1209" spans="1:13" ht="14.45" customHeight="1" x14ac:dyDescent="0.2">
      <c r="A1209" s="821" t="s">
        <v>3515</v>
      </c>
      <c r="B1209" s="822" t="s">
        <v>3006</v>
      </c>
      <c r="C1209" s="822" t="s">
        <v>3010</v>
      </c>
      <c r="D1209" s="822" t="s">
        <v>1373</v>
      </c>
      <c r="E1209" s="822" t="s">
        <v>1376</v>
      </c>
      <c r="F1209" s="831"/>
      <c r="G1209" s="831"/>
      <c r="H1209" s="827">
        <v>0</v>
      </c>
      <c r="I1209" s="831">
        <v>2</v>
      </c>
      <c r="J1209" s="831">
        <v>711.58</v>
      </c>
      <c r="K1209" s="827">
        <v>1</v>
      </c>
      <c r="L1209" s="831">
        <v>2</v>
      </c>
      <c r="M1209" s="832">
        <v>711.58</v>
      </c>
    </row>
    <row r="1210" spans="1:13" ht="14.45" customHeight="1" x14ac:dyDescent="0.2">
      <c r="A1210" s="821" t="s">
        <v>3515</v>
      </c>
      <c r="B1210" s="822" t="s">
        <v>3006</v>
      </c>
      <c r="C1210" s="822" t="s">
        <v>3011</v>
      </c>
      <c r="D1210" s="822" t="s">
        <v>1373</v>
      </c>
      <c r="E1210" s="822" t="s">
        <v>1375</v>
      </c>
      <c r="F1210" s="831"/>
      <c r="G1210" s="831"/>
      <c r="H1210" s="827">
        <v>0</v>
      </c>
      <c r="I1210" s="831">
        <v>2</v>
      </c>
      <c r="J1210" s="831">
        <v>1105.28</v>
      </c>
      <c r="K1210" s="827">
        <v>1</v>
      </c>
      <c r="L1210" s="831">
        <v>2</v>
      </c>
      <c r="M1210" s="832">
        <v>1105.28</v>
      </c>
    </row>
    <row r="1211" spans="1:13" ht="14.45" customHeight="1" x14ac:dyDescent="0.2">
      <c r="A1211" s="821" t="s">
        <v>3515</v>
      </c>
      <c r="B1211" s="822" t="s">
        <v>3013</v>
      </c>
      <c r="C1211" s="822" t="s">
        <v>3014</v>
      </c>
      <c r="D1211" s="822" t="s">
        <v>3015</v>
      </c>
      <c r="E1211" s="822" t="s">
        <v>3016</v>
      </c>
      <c r="F1211" s="831"/>
      <c r="G1211" s="831"/>
      <c r="H1211" s="827">
        <v>0</v>
      </c>
      <c r="I1211" s="831">
        <v>4</v>
      </c>
      <c r="J1211" s="831">
        <v>21288.32</v>
      </c>
      <c r="K1211" s="827">
        <v>1</v>
      </c>
      <c r="L1211" s="831">
        <v>4</v>
      </c>
      <c r="M1211" s="832">
        <v>21288.32</v>
      </c>
    </row>
    <row r="1212" spans="1:13" ht="14.45" customHeight="1" x14ac:dyDescent="0.2">
      <c r="A1212" s="821" t="s">
        <v>3515</v>
      </c>
      <c r="B1212" s="822" t="s">
        <v>3013</v>
      </c>
      <c r="C1212" s="822" t="s">
        <v>3017</v>
      </c>
      <c r="D1212" s="822" t="s">
        <v>3018</v>
      </c>
      <c r="E1212" s="822" t="s">
        <v>3019</v>
      </c>
      <c r="F1212" s="831"/>
      <c r="G1212" s="831"/>
      <c r="H1212" s="827">
        <v>0</v>
      </c>
      <c r="I1212" s="831">
        <v>3</v>
      </c>
      <c r="J1212" s="831">
        <v>3902.37</v>
      </c>
      <c r="K1212" s="827">
        <v>1</v>
      </c>
      <c r="L1212" s="831">
        <v>3</v>
      </c>
      <c r="M1212" s="832">
        <v>3902.37</v>
      </c>
    </row>
    <row r="1213" spans="1:13" ht="14.45" customHeight="1" x14ac:dyDescent="0.2">
      <c r="A1213" s="821" t="s">
        <v>3515</v>
      </c>
      <c r="B1213" s="822" t="s">
        <v>3013</v>
      </c>
      <c r="C1213" s="822" t="s">
        <v>3020</v>
      </c>
      <c r="D1213" s="822" t="s">
        <v>3018</v>
      </c>
      <c r="E1213" s="822" t="s">
        <v>3021</v>
      </c>
      <c r="F1213" s="831"/>
      <c r="G1213" s="831"/>
      <c r="H1213" s="827">
        <v>0</v>
      </c>
      <c r="I1213" s="831">
        <v>5</v>
      </c>
      <c r="J1213" s="831">
        <v>4877.95</v>
      </c>
      <c r="K1213" s="827">
        <v>1</v>
      </c>
      <c r="L1213" s="831">
        <v>5</v>
      </c>
      <c r="M1213" s="832">
        <v>4877.95</v>
      </c>
    </row>
    <row r="1214" spans="1:13" ht="14.45" customHeight="1" x14ac:dyDescent="0.2">
      <c r="A1214" s="821" t="s">
        <v>3515</v>
      </c>
      <c r="B1214" s="822" t="s">
        <v>3013</v>
      </c>
      <c r="C1214" s="822" t="s">
        <v>3022</v>
      </c>
      <c r="D1214" s="822" t="s">
        <v>3018</v>
      </c>
      <c r="E1214" s="822" t="s">
        <v>3023</v>
      </c>
      <c r="F1214" s="831"/>
      <c r="G1214" s="831"/>
      <c r="H1214" s="827">
        <v>0</v>
      </c>
      <c r="I1214" s="831">
        <v>21</v>
      </c>
      <c r="J1214" s="831">
        <v>6829.2</v>
      </c>
      <c r="K1214" s="827">
        <v>1</v>
      </c>
      <c r="L1214" s="831">
        <v>21</v>
      </c>
      <c r="M1214" s="832">
        <v>6829.2</v>
      </c>
    </row>
    <row r="1215" spans="1:13" ht="14.45" customHeight="1" x14ac:dyDescent="0.2">
      <c r="A1215" s="821" t="s">
        <v>3515</v>
      </c>
      <c r="B1215" s="822" t="s">
        <v>3013</v>
      </c>
      <c r="C1215" s="822" t="s">
        <v>3024</v>
      </c>
      <c r="D1215" s="822" t="s">
        <v>3018</v>
      </c>
      <c r="E1215" s="822" t="s">
        <v>3025</v>
      </c>
      <c r="F1215" s="831"/>
      <c r="G1215" s="831"/>
      <c r="H1215" s="827">
        <v>0</v>
      </c>
      <c r="I1215" s="831">
        <v>9</v>
      </c>
      <c r="J1215" s="831">
        <v>5853.5999999999995</v>
      </c>
      <c r="K1215" s="827">
        <v>1</v>
      </c>
      <c r="L1215" s="831">
        <v>9</v>
      </c>
      <c r="M1215" s="832">
        <v>5853.5999999999995</v>
      </c>
    </row>
    <row r="1216" spans="1:13" ht="14.45" customHeight="1" x14ac:dyDescent="0.2">
      <c r="A1216" s="821" t="s">
        <v>3515</v>
      </c>
      <c r="B1216" s="822" t="s">
        <v>3026</v>
      </c>
      <c r="C1216" s="822" t="s">
        <v>3027</v>
      </c>
      <c r="D1216" s="822" t="s">
        <v>3028</v>
      </c>
      <c r="E1216" s="822" t="s">
        <v>3029</v>
      </c>
      <c r="F1216" s="831"/>
      <c r="G1216" s="831"/>
      <c r="H1216" s="827">
        <v>0</v>
      </c>
      <c r="I1216" s="831">
        <v>3</v>
      </c>
      <c r="J1216" s="831">
        <v>1517.58</v>
      </c>
      <c r="K1216" s="827">
        <v>1</v>
      </c>
      <c r="L1216" s="831">
        <v>3</v>
      </c>
      <c r="M1216" s="832">
        <v>1517.58</v>
      </c>
    </row>
    <row r="1217" spans="1:13" ht="14.45" customHeight="1" x14ac:dyDescent="0.2">
      <c r="A1217" s="821" t="s">
        <v>3515</v>
      </c>
      <c r="B1217" s="822" t="s">
        <v>3030</v>
      </c>
      <c r="C1217" s="822" t="s">
        <v>3032</v>
      </c>
      <c r="D1217" s="822" t="s">
        <v>1338</v>
      </c>
      <c r="E1217" s="822" t="s">
        <v>1340</v>
      </c>
      <c r="F1217" s="831"/>
      <c r="G1217" s="831"/>
      <c r="H1217" s="827"/>
      <c r="I1217" s="831">
        <v>17</v>
      </c>
      <c r="J1217" s="831">
        <v>0</v>
      </c>
      <c r="K1217" s="827"/>
      <c r="L1217" s="831">
        <v>17</v>
      </c>
      <c r="M1217" s="832">
        <v>0</v>
      </c>
    </row>
    <row r="1218" spans="1:13" ht="14.45" customHeight="1" x14ac:dyDescent="0.2">
      <c r="A1218" s="821" t="s">
        <v>3515</v>
      </c>
      <c r="B1218" s="822" t="s">
        <v>3052</v>
      </c>
      <c r="C1218" s="822" t="s">
        <v>3056</v>
      </c>
      <c r="D1218" s="822" t="s">
        <v>3054</v>
      </c>
      <c r="E1218" s="822" t="s">
        <v>3057</v>
      </c>
      <c r="F1218" s="831"/>
      <c r="G1218" s="831"/>
      <c r="H1218" s="827">
        <v>0</v>
      </c>
      <c r="I1218" s="831">
        <v>1</v>
      </c>
      <c r="J1218" s="831">
        <v>169.73</v>
      </c>
      <c r="K1218" s="827">
        <v>1</v>
      </c>
      <c r="L1218" s="831">
        <v>1</v>
      </c>
      <c r="M1218" s="832">
        <v>169.73</v>
      </c>
    </row>
    <row r="1219" spans="1:13" ht="14.45" customHeight="1" x14ac:dyDescent="0.2">
      <c r="A1219" s="821" t="s">
        <v>3515</v>
      </c>
      <c r="B1219" s="822" t="s">
        <v>3052</v>
      </c>
      <c r="C1219" s="822" t="s">
        <v>3058</v>
      </c>
      <c r="D1219" s="822" t="s">
        <v>3054</v>
      </c>
      <c r="E1219" s="822" t="s">
        <v>1952</v>
      </c>
      <c r="F1219" s="831"/>
      <c r="G1219" s="831"/>
      <c r="H1219" s="827">
        <v>0</v>
      </c>
      <c r="I1219" s="831">
        <v>15</v>
      </c>
      <c r="J1219" s="831">
        <v>5092.05</v>
      </c>
      <c r="K1219" s="827">
        <v>1</v>
      </c>
      <c r="L1219" s="831">
        <v>15</v>
      </c>
      <c r="M1219" s="832">
        <v>5092.05</v>
      </c>
    </row>
    <row r="1220" spans="1:13" ht="14.45" customHeight="1" x14ac:dyDescent="0.2">
      <c r="A1220" s="821" t="s">
        <v>3515</v>
      </c>
      <c r="B1220" s="822" t="s">
        <v>3077</v>
      </c>
      <c r="C1220" s="822" t="s">
        <v>3078</v>
      </c>
      <c r="D1220" s="822" t="s">
        <v>3079</v>
      </c>
      <c r="E1220" s="822" t="s">
        <v>3080</v>
      </c>
      <c r="F1220" s="831"/>
      <c r="G1220" s="831"/>
      <c r="H1220" s="827">
        <v>0</v>
      </c>
      <c r="I1220" s="831">
        <v>2</v>
      </c>
      <c r="J1220" s="831">
        <v>46.8</v>
      </c>
      <c r="K1220" s="827">
        <v>1</v>
      </c>
      <c r="L1220" s="831">
        <v>2</v>
      </c>
      <c r="M1220" s="832">
        <v>46.8</v>
      </c>
    </row>
    <row r="1221" spans="1:13" ht="14.45" customHeight="1" x14ac:dyDescent="0.2">
      <c r="A1221" s="821" t="s">
        <v>3515</v>
      </c>
      <c r="B1221" s="822" t="s">
        <v>3077</v>
      </c>
      <c r="C1221" s="822" t="s">
        <v>3083</v>
      </c>
      <c r="D1221" s="822" t="s">
        <v>3079</v>
      </c>
      <c r="E1221" s="822" t="s">
        <v>3084</v>
      </c>
      <c r="F1221" s="831"/>
      <c r="G1221" s="831"/>
      <c r="H1221" s="827">
        <v>0</v>
      </c>
      <c r="I1221" s="831">
        <v>3</v>
      </c>
      <c r="J1221" s="831">
        <v>35.130000000000003</v>
      </c>
      <c r="K1221" s="827">
        <v>1</v>
      </c>
      <c r="L1221" s="831">
        <v>3</v>
      </c>
      <c r="M1221" s="832">
        <v>35.130000000000003</v>
      </c>
    </row>
    <row r="1222" spans="1:13" ht="14.45" customHeight="1" x14ac:dyDescent="0.2">
      <c r="A1222" s="821" t="s">
        <v>3515</v>
      </c>
      <c r="B1222" s="822" t="s">
        <v>3085</v>
      </c>
      <c r="C1222" s="822" t="s">
        <v>3315</v>
      </c>
      <c r="D1222" s="822" t="s">
        <v>1635</v>
      </c>
      <c r="E1222" s="822" t="s">
        <v>3316</v>
      </c>
      <c r="F1222" s="831"/>
      <c r="G1222" s="831"/>
      <c r="H1222" s="827"/>
      <c r="I1222" s="831">
        <v>3</v>
      </c>
      <c r="J1222" s="831">
        <v>0</v>
      </c>
      <c r="K1222" s="827"/>
      <c r="L1222" s="831">
        <v>3</v>
      </c>
      <c r="M1222" s="832">
        <v>0</v>
      </c>
    </row>
    <row r="1223" spans="1:13" ht="14.45" customHeight="1" x14ac:dyDescent="0.2">
      <c r="A1223" s="821" t="s">
        <v>3515</v>
      </c>
      <c r="B1223" s="822" t="s">
        <v>3085</v>
      </c>
      <c r="C1223" s="822" t="s">
        <v>3086</v>
      </c>
      <c r="D1223" s="822" t="s">
        <v>1635</v>
      </c>
      <c r="E1223" s="822" t="s">
        <v>3087</v>
      </c>
      <c r="F1223" s="831"/>
      <c r="G1223" s="831"/>
      <c r="H1223" s="827"/>
      <c r="I1223" s="831">
        <v>1</v>
      </c>
      <c r="J1223" s="831">
        <v>0</v>
      </c>
      <c r="K1223" s="827"/>
      <c r="L1223" s="831">
        <v>1</v>
      </c>
      <c r="M1223" s="832">
        <v>0</v>
      </c>
    </row>
    <row r="1224" spans="1:13" ht="14.45" customHeight="1" x14ac:dyDescent="0.2">
      <c r="A1224" s="821" t="s">
        <v>3515</v>
      </c>
      <c r="B1224" s="822" t="s">
        <v>3088</v>
      </c>
      <c r="C1224" s="822" t="s">
        <v>3732</v>
      </c>
      <c r="D1224" s="822" t="s">
        <v>1870</v>
      </c>
      <c r="E1224" s="822" t="s">
        <v>1871</v>
      </c>
      <c r="F1224" s="831">
        <v>1</v>
      </c>
      <c r="G1224" s="831">
        <v>264</v>
      </c>
      <c r="H1224" s="827">
        <v>1</v>
      </c>
      <c r="I1224" s="831"/>
      <c r="J1224" s="831"/>
      <c r="K1224" s="827">
        <v>0</v>
      </c>
      <c r="L1224" s="831">
        <v>1</v>
      </c>
      <c r="M1224" s="832">
        <v>264</v>
      </c>
    </row>
    <row r="1225" spans="1:13" ht="14.45" customHeight="1" x14ac:dyDescent="0.2">
      <c r="A1225" s="821" t="s">
        <v>3515</v>
      </c>
      <c r="B1225" s="822" t="s">
        <v>3088</v>
      </c>
      <c r="C1225" s="822" t="s">
        <v>3733</v>
      </c>
      <c r="D1225" s="822" t="s">
        <v>1870</v>
      </c>
      <c r="E1225" s="822" t="s">
        <v>3341</v>
      </c>
      <c r="F1225" s="831"/>
      <c r="G1225" s="831"/>
      <c r="H1225" s="827">
        <v>0</v>
      </c>
      <c r="I1225" s="831">
        <v>1</v>
      </c>
      <c r="J1225" s="831">
        <v>131.97999999999999</v>
      </c>
      <c r="K1225" s="827">
        <v>1</v>
      </c>
      <c r="L1225" s="831">
        <v>1</v>
      </c>
      <c r="M1225" s="832">
        <v>131.97999999999999</v>
      </c>
    </row>
    <row r="1226" spans="1:13" ht="14.45" customHeight="1" x14ac:dyDescent="0.2">
      <c r="A1226" s="821" t="s">
        <v>3515</v>
      </c>
      <c r="B1226" s="822" t="s">
        <v>3104</v>
      </c>
      <c r="C1226" s="822" t="s">
        <v>3105</v>
      </c>
      <c r="D1226" s="822" t="s">
        <v>3106</v>
      </c>
      <c r="E1226" s="822" t="s">
        <v>3107</v>
      </c>
      <c r="F1226" s="831"/>
      <c r="G1226" s="831"/>
      <c r="H1226" s="827">
        <v>0</v>
      </c>
      <c r="I1226" s="831">
        <v>1</v>
      </c>
      <c r="J1226" s="831">
        <v>122.96</v>
      </c>
      <c r="K1226" s="827">
        <v>1</v>
      </c>
      <c r="L1226" s="831">
        <v>1</v>
      </c>
      <c r="M1226" s="832">
        <v>122.96</v>
      </c>
    </row>
    <row r="1227" spans="1:13" ht="14.45" customHeight="1" x14ac:dyDescent="0.2">
      <c r="A1227" s="821" t="s">
        <v>3515</v>
      </c>
      <c r="B1227" s="822" t="s">
        <v>3319</v>
      </c>
      <c r="C1227" s="822" t="s">
        <v>4411</v>
      </c>
      <c r="D1227" s="822" t="s">
        <v>4412</v>
      </c>
      <c r="E1227" s="822" t="s">
        <v>3322</v>
      </c>
      <c r="F1227" s="831"/>
      <c r="G1227" s="831"/>
      <c r="H1227" s="827">
        <v>0</v>
      </c>
      <c r="I1227" s="831">
        <v>4</v>
      </c>
      <c r="J1227" s="831">
        <v>644.24</v>
      </c>
      <c r="K1227" s="827">
        <v>1</v>
      </c>
      <c r="L1227" s="831">
        <v>4</v>
      </c>
      <c r="M1227" s="832">
        <v>644.24</v>
      </c>
    </row>
    <row r="1228" spans="1:13" ht="14.45" customHeight="1" x14ac:dyDescent="0.2">
      <c r="A1228" s="821" t="s">
        <v>3515</v>
      </c>
      <c r="B1228" s="822" t="s">
        <v>3140</v>
      </c>
      <c r="C1228" s="822" t="s">
        <v>3141</v>
      </c>
      <c r="D1228" s="822" t="s">
        <v>1629</v>
      </c>
      <c r="E1228" s="822" t="s">
        <v>824</v>
      </c>
      <c r="F1228" s="831"/>
      <c r="G1228" s="831"/>
      <c r="H1228" s="827">
        <v>0</v>
      </c>
      <c r="I1228" s="831">
        <v>1</v>
      </c>
      <c r="J1228" s="831">
        <v>58.77</v>
      </c>
      <c r="K1228" s="827">
        <v>1</v>
      </c>
      <c r="L1228" s="831">
        <v>1</v>
      </c>
      <c r="M1228" s="832">
        <v>58.77</v>
      </c>
    </row>
    <row r="1229" spans="1:13" ht="14.45" customHeight="1" x14ac:dyDescent="0.2">
      <c r="A1229" s="821" t="s">
        <v>3515</v>
      </c>
      <c r="B1229" s="822" t="s">
        <v>3148</v>
      </c>
      <c r="C1229" s="822" t="s">
        <v>3352</v>
      </c>
      <c r="D1229" s="822" t="s">
        <v>3353</v>
      </c>
      <c r="E1229" s="822" t="s">
        <v>2231</v>
      </c>
      <c r="F1229" s="831"/>
      <c r="G1229" s="831"/>
      <c r="H1229" s="827">
        <v>0</v>
      </c>
      <c r="I1229" s="831">
        <v>13</v>
      </c>
      <c r="J1229" s="831">
        <v>3041.48</v>
      </c>
      <c r="K1229" s="827">
        <v>1</v>
      </c>
      <c r="L1229" s="831">
        <v>13</v>
      </c>
      <c r="M1229" s="832">
        <v>3041.48</v>
      </c>
    </row>
    <row r="1230" spans="1:13" ht="14.45" customHeight="1" x14ac:dyDescent="0.2">
      <c r="A1230" s="821" t="s">
        <v>3515</v>
      </c>
      <c r="B1230" s="822" t="s">
        <v>3259</v>
      </c>
      <c r="C1230" s="822" t="s">
        <v>3260</v>
      </c>
      <c r="D1230" s="822" t="s">
        <v>3261</v>
      </c>
      <c r="E1230" s="822" t="s">
        <v>3262</v>
      </c>
      <c r="F1230" s="831"/>
      <c r="G1230" s="831"/>
      <c r="H1230" s="827">
        <v>0</v>
      </c>
      <c r="I1230" s="831">
        <v>2</v>
      </c>
      <c r="J1230" s="831">
        <v>20505.5</v>
      </c>
      <c r="K1230" s="827">
        <v>1</v>
      </c>
      <c r="L1230" s="831">
        <v>2</v>
      </c>
      <c r="M1230" s="832">
        <v>20505.5</v>
      </c>
    </row>
    <row r="1231" spans="1:13" ht="14.45" customHeight="1" x14ac:dyDescent="0.2">
      <c r="A1231" s="821" t="s">
        <v>3515</v>
      </c>
      <c r="B1231" s="822" t="s">
        <v>2656</v>
      </c>
      <c r="C1231" s="822" t="s">
        <v>4151</v>
      </c>
      <c r="D1231" s="822" t="s">
        <v>1167</v>
      </c>
      <c r="E1231" s="822" t="s">
        <v>4152</v>
      </c>
      <c r="F1231" s="831"/>
      <c r="G1231" s="831"/>
      <c r="H1231" s="827">
        <v>0</v>
      </c>
      <c r="I1231" s="831">
        <v>3</v>
      </c>
      <c r="J1231" s="831">
        <v>1242.21</v>
      </c>
      <c r="K1231" s="827">
        <v>1</v>
      </c>
      <c r="L1231" s="831">
        <v>3</v>
      </c>
      <c r="M1231" s="832">
        <v>1242.21</v>
      </c>
    </row>
    <row r="1232" spans="1:13" ht="14.45" customHeight="1" x14ac:dyDescent="0.2">
      <c r="A1232" s="821" t="s">
        <v>3515</v>
      </c>
      <c r="B1232" s="822" t="s">
        <v>2670</v>
      </c>
      <c r="C1232" s="822" t="s">
        <v>2671</v>
      </c>
      <c r="D1232" s="822" t="s">
        <v>1436</v>
      </c>
      <c r="E1232" s="822" t="s">
        <v>2672</v>
      </c>
      <c r="F1232" s="831"/>
      <c r="G1232" s="831"/>
      <c r="H1232" s="827"/>
      <c r="I1232" s="831">
        <v>1</v>
      </c>
      <c r="J1232" s="831">
        <v>0</v>
      </c>
      <c r="K1232" s="827"/>
      <c r="L1232" s="831">
        <v>1</v>
      </c>
      <c r="M1232" s="832">
        <v>0</v>
      </c>
    </row>
    <row r="1233" spans="1:13" ht="14.45" customHeight="1" x14ac:dyDescent="0.2">
      <c r="A1233" s="821" t="s">
        <v>3516</v>
      </c>
      <c r="B1233" s="822" t="s">
        <v>2645</v>
      </c>
      <c r="C1233" s="822" t="s">
        <v>3179</v>
      </c>
      <c r="D1233" s="822" t="s">
        <v>841</v>
      </c>
      <c r="E1233" s="822" t="s">
        <v>3180</v>
      </c>
      <c r="F1233" s="831"/>
      <c r="G1233" s="831"/>
      <c r="H1233" s="827">
        <v>0</v>
      </c>
      <c r="I1233" s="831">
        <v>5</v>
      </c>
      <c r="J1233" s="831">
        <v>244.45</v>
      </c>
      <c r="K1233" s="827">
        <v>1</v>
      </c>
      <c r="L1233" s="831">
        <v>5</v>
      </c>
      <c r="M1233" s="832">
        <v>244.45</v>
      </c>
    </row>
    <row r="1234" spans="1:13" ht="14.45" customHeight="1" x14ac:dyDescent="0.2">
      <c r="A1234" s="821" t="s">
        <v>3516</v>
      </c>
      <c r="B1234" s="822" t="s">
        <v>2645</v>
      </c>
      <c r="C1234" s="822" t="s">
        <v>2649</v>
      </c>
      <c r="D1234" s="822" t="s">
        <v>841</v>
      </c>
      <c r="E1234" s="822" t="s">
        <v>2650</v>
      </c>
      <c r="F1234" s="831"/>
      <c r="G1234" s="831"/>
      <c r="H1234" s="827">
        <v>0</v>
      </c>
      <c r="I1234" s="831">
        <v>3</v>
      </c>
      <c r="J1234" s="831">
        <v>41.04</v>
      </c>
      <c r="K1234" s="827">
        <v>1</v>
      </c>
      <c r="L1234" s="831">
        <v>3</v>
      </c>
      <c r="M1234" s="832">
        <v>41.04</v>
      </c>
    </row>
    <row r="1235" spans="1:13" ht="14.45" customHeight="1" x14ac:dyDescent="0.2">
      <c r="A1235" s="821" t="s">
        <v>3516</v>
      </c>
      <c r="B1235" s="822" t="s">
        <v>6146</v>
      </c>
      <c r="C1235" s="822" t="s">
        <v>3675</v>
      </c>
      <c r="D1235" s="822" t="s">
        <v>3676</v>
      </c>
      <c r="E1235" s="822" t="s">
        <v>3677</v>
      </c>
      <c r="F1235" s="831"/>
      <c r="G1235" s="831"/>
      <c r="H1235" s="827">
        <v>0</v>
      </c>
      <c r="I1235" s="831">
        <v>2</v>
      </c>
      <c r="J1235" s="831">
        <v>2182.14</v>
      </c>
      <c r="K1235" s="827">
        <v>1</v>
      </c>
      <c r="L1235" s="831">
        <v>2</v>
      </c>
      <c r="M1235" s="832">
        <v>2182.14</v>
      </c>
    </row>
    <row r="1236" spans="1:13" ht="14.45" customHeight="1" x14ac:dyDescent="0.2">
      <c r="A1236" s="821" t="s">
        <v>3516</v>
      </c>
      <c r="B1236" s="822" t="s">
        <v>2662</v>
      </c>
      <c r="C1236" s="822" t="s">
        <v>3906</v>
      </c>
      <c r="D1236" s="822" t="s">
        <v>1590</v>
      </c>
      <c r="E1236" s="822" t="s">
        <v>3907</v>
      </c>
      <c r="F1236" s="831"/>
      <c r="G1236" s="831"/>
      <c r="H1236" s="827">
        <v>0</v>
      </c>
      <c r="I1236" s="831">
        <v>2</v>
      </c>
      <c r="J1236" s="831">
        <v>1520.44</v>
      </c>
      <c r="K1236" s="827">
        <v>1</v>
      </c>
      <c r="L1236" s="831">
        <v>2</v>
      </c>
      <c r="M1236" s="832">
        <v>1520.44</v>
      </c>
    </row>
    <row r="1237" spans="1:13" ht="14.45" customHeight="1" x14ac:dyDescent="0.2">
      <c r="A1237" s="821" t="s">
        <v>3516</v>
      </c>
      <c r="B1237" s="822" t="s">
        <v>2662</v>
      </c>
      <c r="C1237" s="822" t="s">
        <v>2663</v>
      </c>
      <c r="D1237" s="822" t="s">
        <v>1590</v>
      </c>
      <c r="E1237" s="822" t="s">
        <v>2664</v>
      </c>
      <c r="F1237" s="831"/>
      <c r="G1237" s="831"/>
      <c r="H1237" s="827"/>
      <c r="I1237" s="831">
        <v>2</v>
      </c>
      <c r="J1237" s="831">
        <v>0</v>
      </c>
      <c r="K1237" s="827"/>
      <c r="L1237" s="831">
        <v>2</v>
      </c>
      <c r="M1237" s="832">
        <v>0</v>
      </c>
    </row>
    <row r="1238" spans="1:13" ht="14.45" customHeight="1" x14ac:dyDescent="0.2">
      <c r="A1238" s="821" t="s">
        <v>3516</v>
      </c>
      <c r="B1238" s="822" t="s">
        <v>2700</v>
      </c>
      <c r="C1238" s="822" t="s">
        <v>2703</v>
      </c>
      <c r="D1238" s="822" t="s">
        <v>1021</v>
      </c>
      <c r="E1238" s="822" t="s">
        <v>2704</v>
      </c>
      <c r="F1238" s="831"/>
      <c r="G1238" s="831"/>
      <c r="H1238" s="827">
        <v>0</v>
      </c>
      <c r="I1238" s="831">
        <v>9</v>
      </c>
      <c r="J1238" s="831">
        <v>12470.579999999998</v>
      </c>
      <c r="K1238" s="827">
        <v>1</v>
      </c>
      <c r="L1238" s="831">
        <v>9</v>
      </c>
      <c r="M1238" s="832">
        <v>12470.579999999998</v>
      </c>
    </row>
    <row r="1239" spans="1:13" ht="14.45" customHeight="1" x14ac:dyDescent="0.2">
      <c r="A1239" s="821" t="s">
        <v>3516</v>
      </c>
      <c r="B1239" s="822" t="s">
        <v>2700</v>
      </c>
      <c r="C1239" s="822" t="s">
        <v>2707</v>
      </c>
      <c r="D1239" s="822" t="s">
        <v>1021</v>
      </c>
      <c r="E1239" s="822" t="s">
        <v>2708</v>
      </c>
      <c r="F1239" s="831"/>
      <c r="G1239" s="831"/>
      <c r="H1239" s="827">
        <v>0</v>
      </c>
      <c r="I1239" s="831">
        <v>8</v>
      </c>
      <c r="J1239" s="831">
        <v>18474.900000000001</v>
      </c>
      <c r="K1239" s="827">
        <v>1</v>
      </c>
      <c r="L1239" s="831">
        <v>8</v>
      </c>
      <c r="M1239" s="832">
        <v>18474.900000000001</v>
      </c>
    </row>
    <row r="1240" spans="1:13" ht="14.45" customHeight="1" x14ac:dyDescent="0.2">
      <c r="A1240" s="821" t="s">
        <v>3516</v>
      </c>
      <c r="B1240" s="822" t="s">
        <v>2700</v>
      </c>
      <c r="C1240" s="822" t="s">
        <v>2710</v>
      </c>
      <c r="D1240" s="822" t="s">
        <v>1016</v>
      </c>
      <c r="E1240" s="822" t="s">
        <v>2711</v>
      </c>
      <c r="F1240" s="831"/>
      <c r="G1240" s="831"/>
      <c r="H1240" s="827">
        <v>0</v>
      </c>
      <c r="I1240" s="831">
        <v>14</v>
      </c>
      <c r="J1240" s="831">
        <v>9280.2199999999993</v>
      </c>
      <c r="K1240" s="827">
        <v>1</v>
      </c>
      <c r="L1240" s="831">
        <v>14</v>
      </c>
      <c r="M1240" s="832">
        <v>9280.2199999999993</v>
      </c>
    </row>
    <row r="1241" spans="1:13" ht="14.45" customHeight="1" x14ac:dyDescent="0.2">
      <c r="A1241" s="821" t="s">
        <v>3516</v>
      </c>
      <c r="B1241" s="822" t="s">
        <v>2700</v>
      </c>
      <c r="C1241" s="822" t="s">
        <v>2714</v>
      </c>
      <c r="D1241" s="822" t="s">
        <v>1016</v>
      </c>
      <c r="E1241" s="822" t="s">
        <v>1018</v>
      </c>
      <c r="F1241" s="831"/>
      <c r="G1241" s="831"/>
      <c r="H1241" s="827">
        <v>0</v>
      </c>
      <c r="I1241" s="831">
        <v>3</v>
      </c>
      <c r="J1241" s="831">
        <v>1266.99</v>
      </c>
      <c r="K1241" s="827">
        <v>1</v>
      </c>
      <c r="L1241" s="831">
        <v>3</v>
      </c>
      <c r="M1241" s="832">
        <v>1266.99</v>
      </c>
    </row>
    <row r="1242" spans="1:13" ht="14.45" customHeight="1" x14ac:dyDescent="0.2">
      <c r="A1242" s="821" t="s">
        <v>3516</v>
      </c>
      <c r="B1242" s="822" t="s">
        <v>2700</v>
      </c>
      <c r="C1242" s="822" t="s">
        <v>2705</v>
      </c>
      <c r="D1242" s="822" t="s">
        <v>1021</v>
      </c>
      <c r="E1242" s="822" t="s">
        <v>2706</v>
      </c>
      <c r="F1242" s="831"/>
      <c r="G1242" s="831"/>
      <c r="H1242" s="827">
        <v>0</v>
      </c>
      <c r="I1242" s="831">
        <v>10</v>
      </c>
      <c r="J1242" s="831">
        <v>18474.900000000001</v>
      </c>
      <c r="K1242" s="827">
        <v>1</v>
      </c>
      <c r="L1242" s="831">
        <v>10</v>
      </c>
      <c r="M1242" s="832">
        <v>18474.900000000001</v>
      </c>
    </row>
    <row r="1243" spans="1:13" ht="14.45" customHeight="1" x14ac:dyDescent="0.2">
      <c r="A1243" s="821" t="s">
        <v>3516</v>
      </c>
      <c r="B1243" s="822" t="s">
        <v>2700</v>
      </c>
      <c r="C1243" s="822" t="s">
        <v>2712</v>
      </c>
      <c r="D1243" s="822" t="s">
        <v>1016</v>
      </c>
      <c r="E1243" s="822" t="s">
        <v>2713</v>
      </c>
      <c r="F1243" s="831"/>
      <c r="G1243" s="831"/>
      <c r="H1243" s="827">
        <v>0</v>
      </c>
      <c r="I1243" s="831">
        <v>2</v>
      </c>
      <c r="J1243" s="831">
        <v>2309.36</v>
      </c>
      <c r="K1243" s="827">
        <v>1</v>
      </c>
      <c r="L1243" s="831">
        <v>2</v>
      </c>
      <c r="M1243" s="832">
        <v>2309.36</v>
      </c>
    </row>
    <row r="1244" spans="1:13" ht="14.45" customHeight="1" x14ac:dyDescent="0.2">
      <c r="A1244" s="821" t="s">
        <v>3516</v>
      </c>
      <c r="B1244" s="822" t="s">
        <v>6147</v>
      </c>
      <c r="C1244" s="822" t="s">
        <v>4924</v>
      </c>
      <c r="D1244" s="822" t="s">
        <v>1460</v>
      </c>
      <c r="E1244" s="822" t="s">
        <v>1461</v>
      </c>
      <c r="F1244" s="831"/>
      <c r="G1244" s="831"/>
      <c r="H1244" s="827">
        <v>0</v>
      </c>
      <c r="I1244" s="831">
        <v>1</v>
      </c>
      <c r="J1244" s="831">
        <v>160.1</v>
      </c>
      <c r="K1244" s="827">
        <v>1</v>
      </c>
      <c r="L1244" s="831">
        <v>1</v>
      </c>
      <c r="M1244" s="832">
        <v>160.1</v>
      </c>
    </row>
    <row r="1245" spans="1:13" ht="14.45" customHeight="1" x14ac:dyDescent="0.2">
      <c r="A1245" s="821" t="s">
        <v>3516</v>
      </c>
      <c r="B1245" s="822" t="s">
        <v>2737</v>
      </c>
      <c r="C1245" s="822" t="s">
        <v>2738</v>
      </c>
      <c r="D1245" s="822" t="s">
        <v>2739</v>
      </c>
      <c r="E1245" s="822" t="s">
        <v>2740</v>
      </c>
      <c r="F1245" s="831"/>
      <c r="G1245" s="831"/>
      <c r="H1245" s="827">
        <v>0</v>
      </c>
      <c r="I1245" s="831">
        <v>5</v>
      </c>
      <c r="J1245" s="831">
        <v>212.54999999999998</v>
      </c>
      <c r="K1245" s="827">
        <v>1</v>
      </c>
      <c r="L1245" s="831">
        <v>5</v>
      </c>
      <c r="M1245" s="832">
        <v>212.54999999999998</v>
      </c>
    </row>
    <row r="1246" spans="1:13" ht="14.45" customHeight="1" x14ac:dyDescent="0.2">
      <c r="A1246" s="821" t="s">
        <v>3516</v>
      </c>
      <c r="B1246" s="822" t="s">
        <v>2737</v>
      </c>
      <c r="C1246" s="822" t="s">
        <v>4342</v>
      </c>
      <c r="D1246" s="822" t="s">
        <v>2739</v>
      </c>
      <c r="E1246" s="822" t="s">
        <v>4343</v>
      </c>
      <c r="F1246" s="831"/>
      <c r="G1246" s="831"/>
      <c r="H1246" s="827">
        <v>0</v>
      </c>
      <c r="I1246" s="831">
        <v>5</v>
      </c>
      <c r="J1246" s="831">
        <v>425.09999999999997</v>
      </c>
      <c r="K1246" s="827">
        <v>1</v>
      </c>
      <c r="L1246" s="831">
        <v>5</v>
      </c>
      <c r="M1246" s="832">
        <v>425.09999999999997</v>
      </c>
    </row>
    <row r="1247" spans="1:13" ht="14.45" customHeight="1" x14ac:dyDescent="0.2">
      <c r="A1247" s="821" t="s">
        <v>3516</v>
      </c>
      <c r="B1247" s="822" t="s">
        <v>2737</v>
      </c>
      <c r="C1247" s="822" t="s">
        <v>5289</v>
      </c>
      <c r="D1247" s="822" t="s">
        <v>2739</v>
      </c>
      <c r="E1247" s="822" t="s">
        <v>5290</v>
      </c>
      <c r="F1247" s="831"/>
      <c r="G1247" s="831"/>
      <c r="H1247" s="827">
        <v>0</v>
      </c>
      <c r="I1247" s="831">
        <v>1</v>
      </c>
      <c r="J1247" s="831">
        <v>58.97</v>
      </c>
      <c r="K1247" s="827">
        <v>1</v>
      </c>
      <c r="L1247" s="831">
        <v>1</v>
      </c>
      <c r="M1247" s="832">
        <v>58.97</v>
      </c>
    </row>
    <row r="1248" spans="1:13" ht="14.45" customHeight="1" x14ac:dyDescent="0.2">
      <c r="A1248" s="821" t="s">
        <v>3516</v>
      </c>
      <c r="B1248" s="822" t="s">
        <v>2746</v>
      </c>
      <c r="C1248" s="822" t="s">
        <v>2748</v>
      </c>
      <c r="D1248" s="822" t="s">
        <v>755</v>
      </c>
      <c r="E1248" s="822" t="s">
        <v>756</v>
      </c>
      <c r="F1248" s="831"/>
      <c r="G1248" s="831"/>
      <c r="H1248" s="827">
        <v>0</v>
      </c>
      <c r="I1248" s="831">
        <v>1</v>
      </c>
      <c r="J1248" s="831">
        <v>70.23</v>
      </c>
      <c r="K1248" s="827">
        <v>1</v>
      </c>
      <c r="L1248" s="831">
        <v>1</v>
      </c>
      <c r="M1248" s="832">
        <v>70.23</v>
      </c>
    </row>
    <row r="1249" spans="1:13" ht="14.45" customHeight="1" x14ac:dyDescent="0.2">
      <c r="A1249" s="821" t="s">
        <v>3516</v>
      </c>
      <c r="B1249" s="822" t="s">
        <v>2746</v>
      </c>
      <c r="C1249" s="822" t="s">
        <v>2750</v>
      </c>
      <c r="D1249" s="822" t="s">
        <v>757</v>
      </c>
      <c r="E1249" s="822" t="s">
        <v>2751</v>
      </c>
      <c r="F1249" s="831"/>
      <c r="G1249" s="831"/>
      <c r="H1249" s="827">
        <v>0</v>
      </c>
      <c r="I1249" s="831">
        <v>2</v>
      </c>
      <c r="J1249" s="831">
        <v>70.22</v>
      </c>
      <c r="K1249" s="827">
        <v>1</v>
      </c>
      <c r="L1249" s="831">
        <v>2</v>
      </c>
      <c r="M1249" s="832">
        <v>70.22</v>
      </c>
    </row>
    <row r="1250" spans="1:13" ht="14.45" customHeight="1" x14ac:dyDescent="0.2">
      <c r="A1250" s="821" t="s">
        <v>3516</v>
      </c>
      <c r="B1250" s="822" t="s">
        <v>3207</v>
      </c>
      <c r="C1250" s="822" t="s">
        <v>3208</v>
      </c>
      <c r="D1250" s="822" t="s">
        <v>3209</v>
      </c>
      <c r="E1250" s="822" t="s">
        <v>3210</v>
      </c>
      <c r="F1250" s="831"/>
      <c r="G1250" s="831"/>
      <c r="H1250" s="827">
        <v>0</v>
      </c>
      <c r="I1250" s="831">
        <v>1</v>
      </c>
      <c r="J1250" s="831">
        <v>32.99</v>
      </c>
      <c r="K1250" s="827">
        <v>1</v>
      </c>
      <c r="L1250" s="831">
        <v>1</v>
      </c>
      <c r="M1250" s="832">
        <v>32.99</v>
      </c>
    </row>
    <row r="1251" spans="1:13" ht="14.45" customHeight="1" x14ac:dyDescent="0.2">
      <c r="A1251" s="821" t="s">
        <v>3516</v>
      </c>
      <c r="B1251" s="822" t="s">
        <v>2763</v>
      </c>
      <c r="C1251" s="822" t="s">
        <v>2767</v>
      </c>
      <c r="D1251" s="822" t="s">
        <v>2765</v>
      </c>
      <c r="E1251" s="822" t="s">
        <v>2768</v>
      </c>
      <c r="F1251" s="831"/>
      <c r="G1251" s="831"/>
      <c r="H1251" s="827">
        <v>0</v>
      </c>
      <c r="I1251" s="831">
        <v>2</v>
      </c>
      <c r="J1251" s="831">
        <v>62.18</v>
      </c>
      <c r="K1251" s="827">
        <v>1</v>
      </c>
      <c r="L1251" s="831">
        <v>2</v>
      </c>
      <c r="M1251" s="832">
        <v>62.18</v>
      </c>
    </row>
    <row r="1252" spans="1:13" ht="14.45" customHeight="1" x14ac:dyDescent="0.2">
      <c r="A1252" s="821" t="s">
        <v>3516</v>
      </c>
      <c r="B1252" s="822" t="s">
        <v>2770</v>
      </c>
      <c r="C1252" s="822" t="s">
        <v>2771</v>
      </c>
      <c r="D1252" s="822" t="s">
        <v>1423</v>
      </c>
      <c r="E1252" s="822" t="s">
        <v>778</v>
      </c>
      <c r="F1252" s="831"/>
      <c r="G1252" s="831"/>
      <c r="H1252" s="827">
        <v>0</v>
      </c>
      <c r="I1252" s="831">
        <v>1</v>
      </c>
      <c r="J1252" s="831">
        <v>34.47</v>
      </c>
      <c r="K1252" s="827">
        <v>1</v>
      </c>
      <c r="L1252" s="831">
        <v>1</v>
      </c>
      <c r="M1252" s="832">
        <v>34.47</v>
      </c>
    </row>
    <row r="1253" spans="1:13" ht="14.45" customHeight="1" x14ac:dyDescent="0.2">
      <c r="A1253" s="821" t="s">
        <v>3516</v>
      </c>
      <c r="B1253" s="822" t="s">
        <v>2799</v>
      </c>
      <c r="C1253" s="822" t="s">
        <v>2800</v>
      </c>
      <c r="D1253" s="822" t="s">
        <v>2801</v>
      </c>
      <c r="E1253" s="822" t="s">
        <v>2802</v>
      </c>
      <c r="F1253" s="831"/>
      <c r="G1253" s="831"/>
      <c r="H1253" s="827">
        <v>0</v>
      </c>
      <c r="I1253" s="831">
        <v>1</v>
      </c>
      <c r="J1253" s="831">
        <v>39.549999999999997</v>
      </c>
      <c r="K1253" s="827">
        <v>1</v>
      </c>
      <c r="L1253" s="831">
        <v>1</v>
      </c>
      <c r="M1253" s="832">
        <v>39.549999999999997</v>
      </c>
    </row>
    <row r="1254" spans="1:13" ht="14.45" customHeight="1" x14ac:dyDescent="0.2">
      <c r="A1254" s="821" t="s">
        <v>3516</v>
      </c>
      <c r="B1254" s="822" t="s">
        <v>2825</v>
      </c>
      <c r="C1254" s="822" t="s">
        <v>2826</v>
      </c>
      <c r="D1254" s="822" t="s">
        <v>1006</v>
      </c>
      <c r="E1254" s="822" t="s">
        <v>2827</v>
      </c>
      <c r="F1254" s="831"/>
      <c r="G1254" s="831"/>
      <c r="H1254" s="827">
        <v>0</v>
      </c>
      <c r="I1254" s="831">
        <v>1</v>
      </c>
      <c r="J1254" s="831">
        <v>44.86</v>
      </c>
      <c r="K1254" s="827">
        <v>1</v>
      </c>
      <c r="L1254" s="831">
        <v>1</v>
      </c>
      <c r="M1254" s="832">
        <v>44.86</v>
      </c>
    </row>
    <row r="1255" spans="1:13" ht="14.45" customHeight="1" x14ac:dyDescent="0.2">
      <c r="A1255" s="821" t="s">
        <v>3516</v>
      </c>
      <c r="B1255" s="822" t="s">
        <v>2840</v>
      </c>
      <c r="C1255" s="822" t="s">
        <v>2841</v>
      </c>
      <c r="D1255" s="822" t="s">
        <v>2842</v>
      </c>
      <c r="E1255" s="822" t="s">
        <v>2843</v>
      </c>
      <c r="F1255" s="831"/>
      <c r="G1255" s="831"/>
      <c r="H1255" s="827">
        <v>0</v>
      </c>
      <c r="I1255" s="831">
        <v>1</v>
      </c>
      <c r="J1255" s="831">
        <v>21.92</v>
      </c>
      <c r="K1255" s="827">
        <v>1</v>
      </c>
      <c r="L1255" s="831">
        <v>1</v>
      </c>
      <c r="M1255" s="832">
        <v>21.92</v>
      </c>
    </row>
    <row r="1256" spans="1:13" ht="14.45" customHeight="1" x14ac:dyDescent="0.2">
      <c r="A1256" s="821" t="s">
        <v>3516</v>
      </c>
      <c r="B1256" s="822" t="s">
        <v>2840</v>
      </c>
      <c r="C1256" s="822" t="s">
        <v>2844</v>
      </c>
      <c r="D1256" s="822" t="s">
        <v>2842</v>
      </c>
      <c r="E1256" s="822" t="s">
        <v>2845</v>
      </c>
      <c r="F1256" s="831"/>
      <c r="G1256" s="831"/>
      <c r="H1256" s="827">
        <v>0</v>
      </c>
      <c r="I1256" s="831">
        <v>12</v>
      </c>
      <c r="J1256" s="831">
        <v>1052.04</v>
      </c>
      <c r="K1256" s="827">
        <v>1</v>
      </c>
      <c r="L1256" s="831">
        <v>12</v>
      </c>
      <c r="M1256" s="832">
        <v>1052.04</v>
      </c>
    </row>
    <row r="1257" spans="1:13" ht="14.45" customHeight="1" x14ac:dyDescent="0.2">
      <c r="A1257" s="821" t="s">
        <v>3516</v>
      </c>
      <c r="B1257" s="822" t="s">
        <v>2840</v>
      </c>
      <c r="C1257" s="822" t="s">
        <v>4713</v>
      </c>
      <c r="D1257" s="822" t="s">
        <v>4008</v>
      </c>
      <c r="E1257" s="822" t="s">
        <v>3532</v>
      </c>
      <c r="F1257" s="831"/>
      <c r="G1257" s="831"/>
      <c r="H1257" s="827">
        <v>0</v>
      </c>
      <c r="I1257" s="831">
        <v>1</v>
      </c>
      <c r="J1257" s="831">
        <v>87.67</v>
      </c>
      <c r="K1257" s="827">
        <v>1</v>
      </c>
      <c r="L1257" s="831">
        <v>1</v>
      </c>
      <c r="M1257" s="832">
        <v>87.67</v>
      </c>
    </row>
    <row r="1258" spans="1:13" ht="14.45" customHeight="1" x14ac:dyDescent="0.2">
      <c r="A1258" s="821" t="s">
        <v>3516</v>
      </c>
      <c r="B1258" s="822" t="s">
        <v>2846</v>
      </c>
      <c r="C1258" s="822" t="s">
        <v>2852</v>
      </c>
      <c r="D1258" s="822" t="s">
        <v>2848</v>
      </c>
      <c r="E1258" s="822" t="s">
        <v>2853</v>
      </c>
      <c r="F1258" s="831"/>
      <c r="G1258" s="831"/>
      <c r="H1258" s="827">
        <v>0</v>
      </c>
      <c r="I1258" s="831">
        <v>1</v>
      </c>
      <c r="J1258" s="831">
        <v>84.18</v>
      </c>
      <c r="K1258" s="827">
        <v>1</v>
      </c>
      <c r="L1258" s="831">
        <v>1</v>
      </c>
      <c r="M1258" s="832">
        <v>84.18</v>
      </c>
    </row>
    <row r="1259" spans="1:13" ht="14.45" customHeight="1" x14ac:dyDescent="0.2">
      <c r="A1259" s="821" t="s">
        <v>3516</v>
      </c>
      <c r="B1259" s="822" t="s">
        <v>2846</v>
      </c>
      <c r="C1259" s="822" t="s">
        <v>3243</v>
      </c>
      <c r="D1259" s="822" t="s">
        <v>2848</v>
      </c>
      <c r="E1259" s="822" t="s">
        <v>3244</v>
      </c>
      <c r="F1259" s="831"/>
      <c r="G1259" s="831"/>
      <c r="H1259" s="827">
        <v>0</v>
      </c>
      <c r="I1259" s="831">
        <v>1</v>
      </c>
      <c r="J1259" s="831">
        <v>63.14</v>
      </c>
      <c r="K1259" s="827">
        <v>1</v>
      </c>
      <c r="L1259" s="831">
        <v>1</v>
      </c>
      <c r="M1259" s="832">
        <v>63.14</v>
      </c>
    </row>
    <row r="1260" spans="1:13" ht="14.45" customHeight="1" x14ac:dyDescent="0.2">
      <c r="A1260" s="821" t="s">
        <v>3516</v>
      </c>
      <c r="B1260" s="822" t="s">
        <v>2846</v>
      </c>
      <c r="C1260" s="822" t="s">
        <v>4186</v>
      </c>
      <c r="D1260" s="822" t="s">
        <v>1925</v>
      </c>
      <c r="E1260" s="822" t="s">
        <v>4187</v>
      </c>
      <c r="F1260" s="831"/>
      <c r="G1260" s="831"/>
      <c r="H1260" s="827">
        <v>0</v>
      </c>
      <c r="I1260" s="831">
        <v>1</v>
      </c>
      <c r="J1260" s="831">
        <v>126.27</v>
      </c>
      <c r="K1260" s="827">
        <v>1</v>
      </c>
      <c r="L1260" s="831">
        <v>1</v>
      </c>
      <c r="M1260" s="832">
        <v>126.27</v>
      </c>
    </row>
    <row r="1261" spans="1:13" ht="14.45" customHeight="1" x14ac:dyDescent="0.2">
      <c r="A1261" s="821" t="s">
        <v>3516</v>
      </c>
      <c r="B1261" s="822" t="s">
        <v>2846</v>
      </c>
      <c r="C1261" s="822" t="s">
        <v>2854</v>
      </c>
      <c r="D1261" s="822" t="s">
        <v>1925</v>
      </c>
      <c r="E1261" s="822" t="s">
        <v>2855</v>
      </c>
      <c r="F1261" s="831"/>
      <c r="G1261" s="831"/>
      <c r="H1261" s="827">
        <v>0</v>
      </c>
      <c r="I1261" s="831">
        <v>1</v>
      </c>
      <c r="J1261" s="831">
        <v>49.08</v>
      </c>
      <c r="K1261" s="827">
        <v>1</v>
      </c>
      <c r="L1261" s="831">
        <v>1</v>
      </c>
      <c r="M1261" s="832">
        <v>49.08</v>
      </c>
    </row>
    <row r="1262" spans="1:13" ht="14.45" customHeight="1" x14ac:dyDescent="0.2">
      <c r="A1262" s="821" t="s">
        <v>3516</v>
      </c>
      <c r="B1262" s="822" t="s">
        <v>2846</v>
      </c>
      <c r="C1262" s="822" t="s">
        <v>5506</v>
      </c>
      <c r="D1262" s="822" t="s">
        <v>1925</v>
      </c>
      <c r="E1262" s="822" t="s">
        <v>4744</v>
      </c>
      <c r="F1262" s="831"/>
      <c r="G1262" s="831"/>
      <c r="H1262" s="827">
        <v>0</v>
      </c>
      <c r="I1262" s="831">
        <v>1</v>
      </c>
      <c r="J1262" s="831">
        <v>94.28</v>
      </c>
      <c r="K1262" s="827">
        <v>1</v>
      </c>
      <c r="L1262" s="831">
        <v>1</v>
      </c>
      <c r="M1262" s="832">
        <v>94.28</v>
      </c>
    </row>
    <row r="1263" spans="1:13" ht="14.45" customHeight="1" x14ac:dyDescent="0.2">
      <c r="A1263" s="821" t="s">
        <v>3516</v>
      </c>
      <c r="B1263" s="822" t="s">
        <v>2866</v>
      </c>
      <c r="C1263" s="822" t="s">
        <v>2870</v>
      </c>
      <c r="D1263" s="822" t="s">
        <v>1722</v>
      </c>
      <c r="E1263" s="822" t="s">
        <v>2871</v>
      </c>
      <c r="F1263" s="831"/>
      <c r="G1263" s="831"/>
      <c r="H1263" s="827">
        <v>0</v>
      </c>
      <c r="I1263" s="831">
        <v>1</v>
      </c>
      <c r="J1263" s="831">
        <v>154.36000000000001</v>
      </c>
      <c r="K1263" s="827">
        <v>1</v>
      </c>
      <c r="L1263" s="831">
        <v>1</v>
      </c>
      <c r="M1263" s="832">
        <v>154.36000000000001</v>
      </c>
    </row>
    <row r="1264" spans="1:13" ht="14.45" customHeight="1" x14ac:dyDescent="0.2">
      <c r="A1264" s="821" t="s">
        <v>3516</v>
      </c>
      <c r="B1264" s="822" t="s">
        <v>2931</v>
      </c>
      <c r="C1264" s="822" t="s">
        <v>2937</v>
      </c>
      <c r="D1264" s="822" t="s">
        <v>2938</v>
      </c>
      <c r="E1264" s="822" t="s">
        <v>2939</v>
      </c>
      <c r="F1264" s="831"/>
      <c r="G1264" s="831"/>
      <c r="H1264" s="827">
        <v>0</v>
      </c>
      <c r="I1264" s="831">
        <v>4</v>
      </c>
      <c r="J1264" s="831">
        <v>5569.88</v>
      </c>
      <c r="K1264" s="827">
        <v>1</v>
      </c>
      <c r="L1264" s="831">
        <v>4</v>
      </c>
      <c r="M1264" s="832">
        <v>5569.88</v>
      </c>
    </row>
    <row r="1265" spans="1:13" ht="14.45" customHeight="1" x14ac:dyDescent="0.2">
      <c r="A1265" s="821" t="s">
        <v>3516</v>
      </c>
      <c r="B1265" s="822" t="s">
        <v>2997</v>
      </c>
      <c r="C1265" s="822" t="s">
        <v>2999</v>
      </c>
      <c r="D1265" s="822" t="s">
        <v>701</v>
      </c>
      <c r="E1265" s="822" t="s">
        <v>702</v>
      </c>
      <c r="F1265" s="831"/>
      <c r="G1265" s="831"/>
      <c r="H1265" s="827">
        <v>0</v>
      </c>
      <c r="I1265" s="831">
        <v>5</v>
      </c>
      <c r="J1265" s="831">
        <v>362.75</v>
      </c>
      <c r="K1265" s="827">
        <v>1</v>
      </c>
      <c r="L1265" s="831">
        <v>5</v>
      </c>
      <c r="M1265" s="832">
        <v>362.75</v>
      </c>
    </row>
    <row r="1266" spans="1:13" ht="14.45" customHeight="1" x14ac:dyDescent="0.2">
      <c r="A1266" s="821" t="s">
        <v>3516</v>
      </c>
      <c r="B1266" s="822" t="s">
        <v>2997</v>
      </c>
      <c r="C1266" s="822" t="s">
        <v>3000</v>
      </c>
      <c r="D1266" s="822" t="s">
        <v>701</v>
      </c>
      <c r="E1266" s="822" t="s">
        <v>698</v>
      </c>
      <c r="F1266" s="831"/>
      <c r="G1266" s="831"/>
      <c r="H1266" s="827">
        <v>0</v>
      </c>
      <c r="I1266" s="831">
        <v>4</v>
      </c>
      <c r="J1266" s="831">
        <v>261.12</v>
      </c>
      <c r="K1266" s="827">
        <v>1</v>
      </c>
      <c r="L1266" s="831">
        <v>4</v>
      </c>
      <c r="M1266" s="832">
        <v>261.12</v>
      </c>
    </row>
    <row r="1267" spans="1:13" ht="14.45" customHeight="1" x14ac:dyDescent="0.2">
      <c r="A1267" s="821" t="s">
        <v>3516</v>
      </c>
      <c r="B1267" s="822" t="s">
        <v>2997</v>
      </c>
      <c r="C1267" s="822" t="s">
        <v>2998</v>
      </c>
      <c r="D1267" s="822" t="s">
        <v>701</v>
      </c>
      <c r="E1267" s="822" t="s">
        <v>703</v>
      </c>
      <c r="F1267" s="831"/>
      <c r="G1267" s="831"/>
      <c r="H1267" s="827">
        <v>0</v>
      </c>
      <c r="I1267" s="831">
        <v>3</v>
      </c>
      <c r="J1267" s="831">
        <v>65.28</v>
      </c>
      <c r="K1267" s="827">
        <v>1</v>
      </c>
      <c r="L1267" s="831">
        <v>3</v>
      </c>
      <c r="M1267" s="832">
        <v>65.28</v>
      </c>
    </row>
    <row r="1268" spans="1:13" ht="14.45" customHeight="1" x14ac:dyDescent="0.2">
      <c r="A1268" s="821" t="s">
        <v>3516</v>
      </c>
      <c r="B1268" s="822" t="s">
        <v>3006</v>
      </c>
      <c r="C1268" s="822" t="s">
        <v>4434</v>
      </c>
      <c r="D1268" s="822" t="s">
        <v>1373</v>
      </c>
      <c r="E1268" s="822" t="s">
        <v>4435</v>
      </c>
      <c r="F1268" s="831"/>
      <c r="G1268" s="831"/>
      <c r="H1268" s="827">
        <v>0</v>
      </c>
      <c r="I1268" s="831">
        <v>1</v>
      </c>
      <c r="J1268" s="831">
        <v>2038.93</v>
      </c>
      <c r="K1268" s="827">
        <v>1</v>
      </c>
      <c r="L1268" s="831">
        <v>1</v>
      </c>
      <c r="M1268" s="832">
        <v>2038.93</v>
      </c>
    </row>
    <row r="1269" spans="1:13" ht="14.45" customHeight="1" x14ac:dyDescent="0.2">
      <c r="A1269" s="821" t="s">
        <v>3516</v>
      </c>
      <c r="B1269" s="822" t="s">
        <v>3006</v>
      </c>
      <c r="C1269" s="822" t="s">
        <v>3011</v>
      </c>
      <c r="D1269" s="822" t="s">
        <v>1373</v>
      </c>
      <c r="E1269" s="822" t="s">
        <v>1375</v>
      </c>
      <c r="F1269" s="831"/>
      <c r="G1269" s="831"/>
      <c r="H1269" s="827">
        <v>0</v>
      </c>
      <c r="I1269" s="831">
        <v>4</v>
      </c>
      <c r="J1269" s="831">
        <v>2210.56</v>
      </c>
      <c r="K1269" s="827">
        <v>1</v>
      </c>
      <c r="L1269" s="831">
        <v>4</v>
      </c>
      <c r="M1269" s="832">
        <v>2210.56</v>
      </c>
    </row>
    <row r="1270" spans="1:13" ht="14.45" customHeight="1" x14ac:dyDescent="0.2">
      <c r="A1270" s="821" t="s">
        <v>3516</v>
      </c>
      <c r="B1270" s="822" t="s">
        <v>3006</v>
      </c>
      <c r="C1270" s="822" t="s">
        <v>3012</v>
      </c>
      <c r="D1270" s="822" t="s">
        <v>1373</v>
      </c>
      <c r="E1270" s="822" t="s">
        <v>1374</v>
      </c>
      <c r="F1270" s="831"/>
      <c r="G1270" s="831"/>
      <c r="H1270" s="827">
        <v>0</v>
      </c>
      <c r="I1270" s="831">
        <v>3</v>
      </c>
      <c r="J1270" s="831">
        <v>3058.38</v>
      </c>
      <c r="K1270" s="827">
        <v>1</v>
      </c>
      <c r="L1270" s="831">
        <v>3</v>
      </c>
      <c r="M1270" s="832">
        <v>3058.38</v>
      </c>
    </row>
    <row r="1271" spans="1:13" ht="14.45" customHeight="1" x14ac:dyDescent="0.2">
      <c r="A1271" s="821" t="s">
        <v>3516</v>
      </c>
      <c r="B1271" s="822" t="s">
        <v>3013</v>
      </c>
      <c r="C1271" s="822" t="s">
        <v>3014</v>
      </c>
      <c r="D1271" s="822" t="s">
        <v>3015</v>
      </c>
      <c r="E1271" s="822" t="s">
        <v>3016</v>
      </c>
      <c r="F1271" s="831"/>
      <c r="G1271" s="831"/>
      <c r="H1271" s="827">
        <v>0</v>
      </c>
      <c r="I1271" s="831">
        <v>8</v>
      </c>
      <c r="J1271" s="831">
        <v>42576.639999999999</v>
      </c>
      <c r="K1271" s="827">
        <v>1</v>
      </c>
      <c r="L1271" s="831">
        <v>8</v>
      </c>
      <c r="M1271" s="832">
        <v>42576.639999999999</v>
      </c>
    </row>
    <row r="1272" spans="1:13" ht="14.45" customHeight="1" x14ac:dyDescent="0.2">
      <c r="A1272" s="821" t="s">
        <v>3516</v>
      </c>
      <c r="B1272" s="822" t="s">
        <v>3013</v>
      </c>
      <c r="C1272" s="822" t="s">
        <v>3789</v>
      </c>
      <c r="D1272" s="822" t="s">
        <v>3015</v>
      </c>
      <c r="E1272" s="822" t="s">
        <v>3790</v>
      </c>
      <c r="F1272" s="831"/>
      <c r="G1272" s="831"/>
      <c r="H1272" s="827">
        <v>0</v>
      </c>
      <c r="I1272" s="831">
        <v>2</v>
      </c>
      <c r="J1272" s="831">
        <v>10644.16</v>
      </c>
      <c r="K1272" s="827">
        <v>1</v>
      </c>
      <c r="L1272" s="831">
        <v>2</v>
      </c>
      <c r="M1272" s="832">
        <v>10644.16</v>
      </c>
    </row>
    <row r="1273" spans="1:13" ht="14.45" customHeight="1" x14ac:dyDescent="0.2">
      <c r="A1273" s="821" t="s">
        <v>3516</v>
      </c>
      <c r="B1273" s="822" t="s">
        <v>3013</v>
      </c>
      <c r="C1273" s="822" t="s">
        <v>3017</v>
      </c>
      <c r="D1273" s="822" t="s">
        <v>3018</v>
      </c>
      <c r="E1273" s="822" t="s">
        <v>3019</v>
      </c>
      <c r="F1273" s="831"/>
      <c r="G1273" s="831"/>
      <c r="H1273" s="827">
        <v>0</v>
      </c>
      <c r="I1273" s="831">
        <v>4</v>
      </c>
      <c r="J1273" s="831">
        <v>5203.16</v>
      </c>
      <c r="K1273" s="827">
        <v>1</v>
      </c>
      <c r="L1273" s="831">
        <v>4</v>
      </c>
      <c r="M1273" s="832">
        <v>5203.16</v>
      </c>
    </row>
    <row r="1274" spans="1:13" ht="14.45" customHeight="1" x14ac:dyDescent="0.2">
      <c r="A1274" s="821" t="s">
        <v>3516</v>
      </c>
      <c r="B1274" s="822" t="s">
        <v>3013</v>
      </c>
      <c r="C1274" s="822" t="s">
        <v>3020</v>
      </c>
      <c r="D1274" s="822" t="s">
        <v>3018</v>
      </c>
      <c r="E1274" s="822" t="s">
        <v>3021</v>
      </c>
      <c r="F1274" s="831"/>
      <c r="G1274" s="831"/>
      <c r="H1274" s="827">
        <v>0</v>
      </c>
      <c r="I1274" s="831">
        <v>1</v>
      </c>
      <c r="J1274" s="831">
        <v>975.59</v>
      </c>
      <c r="K1274" s="827">
        <v>1</v>
      </c>
      <c r="L1274" s="831">
        <v>1</v>
      </c>
      <c r="M1274" s="832">
        <v>975.59</v>
      </c>
    </row>
    <row r="1275" spans="1:13" ht="14.45" customHeight="1" x14ac:dyDescent="0.2">
      <c r="A1275" s="821" t="s">
        <v>3516</v>
      </c>
      <c r="B1275" s="822" t="s">
        <v>3013</v>
      </c>
      <c r="C1275" s="822" t="s">
        <v>3022</v>
      </c>
      <c r="D1275" s="822" t="s">
        <v>3018</v>
      </c>
      <c r="E1275" s="822" t="s">
        <v>3023</v>
      </c>
      <c r="F1275" s="831"/>
      <c r="G1275" s="831"/>
      <c r="H1275" s="827">
        <v>0</v>
      </c>
      <c r="I1275" s="831">
        <v>19</v>
      </c>
      <c r="J1275" s="831">
        <v>6178.7999999999993</v>
      </c>
      <c r="K1275" s="827">
        <v>1</v>
      </c>
      <c r="L1275" s="831">
        <v>19</v>
      </c>
      <c r="M1275" s="832">
        <v>6178.7999999999993</v>
      </c>
    </row>
    <row r="1276" spans="1:13" ht="14.45" customHeight="1" x14ac:dyDescent="0.2">
      <c r="A1276" s="821" t="s">
        <v>3516</v>
      </c>
      <c r="B1276" s="822" t="s">
        <v>3013</v>
      </c>
      <c r="C1276" s="822" t="s">
        <v>3024</v>
      </c>
      <c r="D1276" s="822" t="s">
        <v>3018</v>
      </c>
      <c r="E1276" s="822" t="s">
        <v>3025</v>
      </c>
      <c r="F1276" s="831"/>
      <c r="G1276" s="831"/>
      <c r="H1276" s="827">
        <v>0</v>
      </c>
      <c r="I1276" s="831">
        <v>12</v>
      </c>
      <c r="J1276" s="831">
        <v>7804.8</v>
      </c>
      <c r="K1276" s="827">
        <v>1</v>
      </c>
      <c r="L1276" s="831">
        <v>12</v>
      </c>
      <c r="M1276" s="832">
        <v>7804.8</v>
      </c>
    </row>
    <row r="1277" spans="1:13" ht="14.45" customHeight="1" x14ac:dyDescent="0.2">
      <c r="A1277" s="821" t="s">
        <v>3516</v>
      </c>
      <c r="B1277" s="822" t="s">
        <v>3030</v>
      </c>
      <c r="C1277" s="822" t="s">
        <v>3032</v>
      </c>
      <c r="D1277" s="822" t="s">
        <v>1338</v>
      </c>
      <c r="E1277" s="822" t="s">
        <v>1340</v>
      </c>
      <c r="F1277" s="831"/>
      <c r="G1277" s="831"/>
      <c r="H1277" s="827"/>
      <c r="I1277" s="831">
        <v>27</v>
      </c>
      <c r="J1277" s="831">
        <v>0</v>
      </c>
      <c r="K1277" s="827"/>
      <c r="L1277" s="831">
        <v>27</v>
      </c>
      <c r="M1277" s="832">
        <v>0</v>
      </c>
    </row>
    <row r="1278" spans="1:13" ht="14.45" customHeight="1" x14ac:dyDescent="0.2">
      <c r="A1278" s="821" t="s">
        <v>3516</v>
      </c>
      <c r="B1278" s="822" t="s">
        <v>3043</v>
      </c>
      <c r="C1278" s="822" t="s">
        <v>3047</v>
      </c>
      <c r="D1278" s="822" t="s">
        <v>3048</v>
      </c>
      <c r="E1278" s="822" t="s">
        <v>3049</v>
      </c>
      <c r="F1278" s="831"/>
      <c r="G1278" s="831"/>
      <c r="H1278" s="827">
        <v>0</v>
      </c>
      <c r="I1278" s="831">
        <v>1</v>
      </c>
      <c r="J1278" s="831">
        <v>366.31</v>
      </c>
      <c r="K1278" s="827">
        <v>1</v>
      </c>
      <c r="L1278" s="831">
        <v>1</v>
      </c>
      <c r="M1278" s="832">
        <v>366.31</v>
      </c>
    </row>
    <row r="1279" spans="1:13" ht="14.45" customHeight="1" x14ac:dyDescent="0.2">
      <c r="A1279" s="821" t="s">
        <v>3516</v>
      </c>
      <c r="B1279" s="822" t="s">
        <v>3052</v>
      </c>
      <c r="C1279" s="822" t="s">
        <v>3053</v>
      </c>
      <c r="D1279" s="822" t="s">
        <v>3054</v>
      </c>
      <c r="E1279" s="822" t="s">
        <v>3055</v>
      </c>
      <c r="F1279" s="831"/>
      <c r="G1279" s="831"/>
      <c r="H1279" s="827">
        <v>0</v>
      </c>
      <c r="I1279" s="831">
        <v>3</v>
      </c>
      <c r="J1279" s="831">
        <v>339.48</v>
      </c>
      <c r="K1279" s="827">
        <v>1</v>
      </c>
      <c r="L1279" s="831">
        <v>3</v>
      </c>
      <c r="M1279" s="832">
        <v>339.48</v>
      </c>
    </row>
    <row r="1280" spans="1:13" ht="14.45" customHeight="1" x14ac:dyDescent="0.2">
      <c r="A1280" s="821" t="s">
        <v>3516</v>
      </c>
      <c r="B1280" s="822" t="s">
        <v>3052</v>
      </c>
      <c r="C1280" s="822" t="s">
        <v>3056</v>
      </c>
      <c r="D1280" s="822" t="s">
        <v>3054</v>
      </c>
      <c r="E1280" s="822" t="s">
        <v>3057</v>
      </c>
      <c r="F1280" s="831"/>
      <c r="G1280" s="831"/>
      <c r="H1280" s="827">
        <v>0</v>
      </c>
      <c r="I1280" s="831">
        <v>1</v>
      </c>
      <c r="J1280" s="831">
        <v>169.73</v>
      </c>
      <c r="K1280" s="827">
        <v>1</v>
      </c>
      <c r="L1280" s="831">
        <v>1</v>
      </c>
      <c r="M1280" s="832">
        <v>169.73</v>
      </c>
    </row>
    <row r="1281" spans="1:13" ht="14.45" customHeight="1" x14ac:dyDescent="0.2">
      <c r="A1281" s="821" t="s">
        <v>3516</v>
      </c>
      <c r="B1281" s="822" t="s">
        <v>3052</v>
      </c>
      <c r="C1281" s="822" t="s">
        <v>3058</v>
      </c>
      <c r="D1281" s="822" t="s">
        <v>3054</v>
      </c>
      <c r="E1281" s="822" t="s">
        <v>1952</v>
      </c>
      <c r="F1281" s="831"/>
      <c r="G1281" s="831"/>
      <c r="H1281" s="827">
        <v>0</v>
      </c>
      <c r="I1281" s="831">
        <v>7</v>
      </c>
      <c r="J1281" s="831">
        <v>2376.29</v>
      </c>
      <c r="K1281" s="827">
        <v>1</v>
      </c>
      <c r="L1281" s="831">
        <v>7</v>
      </c>
      <c r="M1281" s="832">
        <v>2376.29</v>
      </c>
    </row>
    <row r="1282" spans="1:13" ht="14.45" customHeight="1" x14ac:dyDescent="0.2">
      <c r="A1282" s="821" t="s">
        <v>3516</v>
      </c>
      <c r="B1282" s="822" t="s">
        <v>3059</v>
      </c>
      <c r="C1282" s="822" t="s">
        <v>3063</v>
      </c>
      <c r="D1282" s="822" t="s">
        <v>3061</v>
      </c>
      <c r="E1282" s="822" t="s">
        <v>3064</v>
      </c>
      <c r="F1282" s="831"/>
      <c r="G1282" s="831"/>
      <c r="H1282" s="827">
        <v>0</v>
      </c>
      <c r="I1282" s="831">
        <v>2</v>
      </c>
      <c r="J1282" s="831">
        <v>1820.4</v>
      </c>
      <c r="K1282" s="827">
        <v>1</v>
      </c>
      <c r="L1282" s="831">
        <v>2</v>
      </c>
      <c r="M1282" s="832">
        <v>1820.4</v>
      </c>
    </row>
    <row r="1283" spans="1:13" ht="14.45" customHeight="1" x14ac:dyDescent="0.2">
      <c r="A1283" s="821" t="s">
        <v>3516</v>
      </c>
      <c r="B1283" s="822" t="s">
        <v>3077</v>
      </c>
      <c r="C1283" s="822" t="s">
        <v>3078</v>
      </c>
      <c r="D1283" s="822" t="s">
        <v>3079</v>
      </c>
      <c r="E1283" s="822" t="s">
        <v>3080</v>
      </c>
      <c r="F1283" s="831"/>
      <c r="G1283" s="831"/>
      <c r="H1283" s="827">
        <v>0</v>
      </c>
      <c r="I1283" s="831">
        <v>1</v>
      </c>
      <c r="J1283" s="831">
        <v>23.4</v>
      </c>
      <c r="K1283" s="827">
        <v>1</v>
      </c>
      <c r="L1283" s="831">
        <v>1</v>
      </c>
      <c r="M1283" s="832">
        <v>23.4</v>
      </c>
    </row>
    <row r="1284" spans="1:13" ht="14.45" customHeight="1" x14ac:dyDescent="0.2">
      <c r="A1284" s="821" t="s">
        <v>3516</v>
      </c>
      <c r="B1284" s="822" t="s">
        <v>3077</v>
      </c>
      <c r="C1284" s="822" t="s">
        <v>3083</v>
      </c>
      <c r="D1284" s="822" t="s">
        <v>3079</v>
      </c>
      <c r="E1284" s="822" t="s">
        <v>3084</v>
      </c>
      <c r="F1284" s="831"/>
      <c r="G1284" s="831"/>
      <c r="H1284" s="827">
        <v>0</v>
      </c>
      <c r="I1284" s="831">
        <v>4</v>
      </c>
      <c r="J1284" s="831">
        <v>46.84</v>
      </c>
      <c r="K1284" s="827">
        <v>1</v>
      </c>
      <c r="L1284" s="831">
        <v>4</v>
      </c>
      <c r="M1284" s="832">
        <v>46.84</v>
      </c>
    </row>
    <row r="1285" spans="1:13" ht="14.45" customHeight="1" x14ac:dyDescent="0.2">
      <c r="A1285" s="821" t="s">
        <v>3516</v>
      </c>
      <c r="B1285" s="822" t="s">
        <v>3085</v>
      </c>
      <c r="C1285" s="822" t="s">
        <v>3086</v>
      </c>
      <c r="D1285" s="822" t="s">
        <v>1635</v>
      </c>
      <c r="E1285" s="822" t="s">
        <v>3087</v>
      </c>
      <c r="F1285" s="831"/>
      <c r="G1285" s="831"/>
      <c r="H1285" s="827"/>
      <c r="I1285" s="831">
        <v>1</v>
      </c>
      <c r="J1285" s="831">
        <v>0</v>
      </c>
      <c r="K1285" s="827"/>
      <c r="L1285" s="831">
        <v>1</v>
      </c>
      <c r="M1285" s="832">
        <v>0</v>
      </c>
    </row>
    <row r="1286" spans="1:13" ht="14.45" customHeight="1" x14ac:dyDescent="0.2">
      <c r="A1286" s="821" t="s">
        <v>3516</v>
      </c>
      <c r="B1286" s="822" t="s">
        <v>3088</v>
      </c>
      <c r="C1286" s="822" t="s">
        <v>5477</v>
      </c>
      <c r="D1286" s="822" t="s">
        <v>1870</v>
      </c>
      <c r="E1286" s="822" t="s">
        <v>1871</v>
      </c>
      <c r="F1286" s="831">
        <v>1</v>
      </c>
      <c r="G1286" s="831">
        <v>264</v>
      </c>
      <c r="H1286" s="827">
        <v>1</v>
      </c>
      <c r="I1286" s="831"/>
      <c r="J1286" s="831"/>
      <c r="K1286" s="827">
        <v>0</v>
      </c>
      <c r="L1286" s="831">
        <v>1</v>
      </c>
      <c r="M1286" s="832">
        <v>264</v>
      </c>
    </row>
    <row r="1287" spans="1:13" ht="14.45" customHeight="1" x14ac:dyDescent="0.2">
      <c r="A1287" s="821" t="s">
        <v>3516</v>
      </c>
      <c r="B1287" s="822" t="s">
        <v>3088</v>
      </c>
      <c r="C1287" s="822" t="s">
        <v>3089</v>
      </c>
      <c r="D1287" s="822" t="s">
        <v>1870</v>
      </c>
      <c r="E1287" s="822" t="s">
        <v>824</v>
      </c>
      <c r="F1287" s="831"/>
      <c r="G1287" s="831"/>
      <c r="H1287" s="827">
        <v>0</v>
      </c>
      <c r="I1287" s="831">
        <v>1</v>
      </c>
      <c r="J1287" s="831">
        <v>65.989999999999995</v>
      </c>
      <c r="K1287" s="827">
        <v>1</v>
      </c>
      <c r="L1287" s="831">
        <v>1</v>
      </c>
      <c r="M1287" s="832">
        <v>65.989999999999995</v>
      </c>
    </row>
    <row r="1288" spans="1:13" ht="14.45" customHeight="1" x14ac:dyDescent="0.2">
      <c r="A1288" s="821" t="s">
        <v>3516</v>
      </c>
      <c r="B1288" s="822" t="s">
        <v>3088</v>
      </c>
      <c r="C1288" s="822" t="s">
        <v>3733</v>
      </c>
      <c r="D1288" s="822" t="s">
        <v>1870</v>
      </c>
      <c r="E1288" s="822" t="s">
        <v>3341</v>
      </c>
      <c r="F1288" s="831"/>
      <c r="G1288" s="831"/>
      <c r="H1288" s="827">
        <v>0</v>
      </c>
      <c r="I1288" s="831">
        <v>1</v>
      </c>
      <c r="J1288" s="831">
        <v>131.97999999999999</v>
      </c>
      <c r="K1288" s="827">
        <v>1</v>
      </c>
      <c r="L1288" s="831">
        <v>1</v>
      </c>
      <c r="M1288" s="832">
        <v>131.97999999999999</v>
      </c>
    </row>
    <row r="1289" spans="1:13" ht="14.45" customHeight="1" x14ac:dyDescent="0.2">
      <c r="A1289" s="821" t="s">
        <v>3516</v>
      </c>
      <c r="B1289" s="822" t="s">
        <v>3095</v>
      </c>
      <c r="C1289" s="822" t="s">
        <v>3102</v>
      </c>
      <c r="D1289" s="822" t="s">
        <v>3100</v>
      </c>
      <c r="E1289" s="822" t="s">
        <v>3103</v>
      </c>
      <c r="F1289" s="831"/>
      <c r="G1289" s="831"/>
      <c r="H1289" s="827">
        <v>0</v>
      </c>
      <c r="I1289" s="831">
        <v>3</v>
      </c>
      <c r="J1289" s="831">
        <v>737.73</v>
      </c>
      <c r="K1289" s="827">
        <v>1</v>
      </c>
      <c r="L1289" s="831">
        <v>3</v>
      </c>
      <c r="M1289" s="832">
        <v>737.73</v>
      </c>
    </row>
    <row r="1290" spans="1:13" ht="14.45" customHeight="1" x14ac:dyDescent="0.2">
      <c r="A1290" s="821" t="s">
        <v>3516</v>
      </c>
      <c r="B1290" s="822" t="s">
        <v>3118</v>
      </c>
      <c r="C1290" s="822" t="s">
        <v>4648</v>
      </c>
      <c r="D1290" s="822" t="s">
        <v>4649</v>
      </c>
      <c r="E1290" s="822" t="s">
        <v>4650</v>
      </c>
      <c r="F1290" s="831"/>
      <c r="G1290" s="831"/>
      <c r="H1290" s="827">
        <v>0</v>
      </c>
      <c r="I1290" s="831">
        <v>1</v>
      </c>
      <c r="J1290" s="831">
        <v>86.5</v>
      </c>
      <c r="K1290" s="827">
        <v>1</v>
      </c>
      <c r="L1290" s="831">
        <v>1</v>
      </c>
      <c r="M1290" s="832">
        <v>86.5</v>
      </c>
    </row>
    <row r="1291" spans="1:13" ht="14.45" customHeight="1" x14ac:dyDescent="0.2">
      <c r="A1291" s="821" t="s">
        <v>3516</v>
      </c>
      <c r="B1291" s="822" t="s">
        <v>3118</v>
      </c>
      <c r="C1291" s="822" t="s">
        <v>3119</v>
      </c>
      <c r="D1291" s="822" t="s">
        <v>3120</v>
      </c>
      <c r="E1291" s="822" t="s">
        <v>3121</v>
      </c>
      <c r="F1291" s="831"/>
      <c r="G1291" s="831"/>
      <c r="H1291" s="827">
        <v>0</v>
      </c>
      <c r="I1291" s="831">
        <v>1</v>
      </c>
      <c r="J1291" s="831">
        <v>103.8</v>
      </c>
      <c r="K1291" s="827">
        <v>1</v>
      </c>
      <c r="L1291" s="831">
        <v>1</v>
      </c>
      <c r="M1291" s="832">
        <v>103.8</v>
      </c>
    </row>
    <row r="1292" spans="1:13" ht="14.45" customHeight="1" x14ac:dyDescent="0.2">
      <c r="A1292" s="821" t="s">
        <v>3516</v>
      </c>
      <c r="B1292" s="822" t="s">
        <v>3140</v>
      </c>
      <c r="C1292" s="822" t="s">
        <v>4655</v>
      </c>
      <c r="D1292" s="822" t="s">
        <v>1629</v>
      </c>
      <c r="E1292" s="822" t="s">
        <v>4656</v>
      </c>
      <c r="F1292" s="831"/>
      <c r="G1292" s="831"/>
      <c r="H1292" s="827"/>
      <c r="I1292" s="831">
        <v>1</v>
      </c>
      <c r="J1292" s="831">
        <v>0</v>
      </c>
      <c r="K1292" s="827"/>
      <c r="L1292" s="831">
        <v>1</v>
      </c>
      <c r="M1292" s="832">
        <v>0</v>
      </c>
    </row>
    <row r="1293" spans="1:13" ht="14.45" customHeight="1" x14ac:dyDescent="0.2">
      <c r="A1293" s="821" t="s">
        <v>3516</v>
      </c>
      <c r="B1293" s="822" t="s">
        <v>3140</v>
      </c>
      <c r="C1293" s="822" t="s">
        <v>3141</v>
      </c>
      <c r="D1293" s="822" t="s">
        <v>1629</v>
      </c>
      <c r="E1293" s="822" t="s">
        <v>824</v>
      </c>
      <c r="F1293" s="831"/>
      <c r="G1293" s="831"/>
      <c r="H1293" s="827">
        <v>0</v>
      </c>
      <c r="I1293" s="831">
        <v>1</v>
      </c>
      <c r="J1293" s="831">
        <v>58.77</v>
      </c>
      <c r="K1293" s="827">
        <v>1</v>
      </c>
      <c r="L1293" s="831">
        <v>1</v>
      </c>
      <c r="M1293" s="832">
        <v>58.77</v>
      </c>
    </row>
    <row r="1294" spans="1:13" ht="14.45" customHeight="1" x14ac:dyDescent="0.2">
      <c r="A1294" s="821" t="s">
        <v>3516</v>
      </c>
      <c r="B1294" s="822" t="s">
        <v>2656</v>
      </c>
      <c r="C1294" s="822" t="s">
        <v>4149</v>
      </c>
      <c r="D1294" s="822" t="s">
        <v>1167</v>
      </c>
      <c r="E1294" s="822" t="s">
        <v>4150</v>
      </c>
      <c r="F1294" s="831"/>
      <c r="G1294" s="831"/>
      <c r="H1294" s="827">
        <v>0</v>
      </c>
      <c r="I1294" s="831">
        <v>1</v>
      </c>
      <c r="J1294" s="831">
        <v>165.63</v>
      </c>
      <c r="K1294" s="827">
        <v>1</v>
      </c>
      <c r="L1294" s="831">
        <v>1</v>
      </c>
      <c r="M1294" s="832">
        <v>165.63</v>
      </c>
    </row>
    <row r="1295" spans="1:13" ht="14.45" customHeight="1" x14ac:dyDescent="0.2">
      <c r="A1295" s="821" t="s">
        <v>3516</v>
      </c>
      <c r="B1295" s="822" t="s">
        <v>6152</v>
      </c>
      <c r="C1295" s="822" t="s">
        <v>5356</v>
      </c>
      <c r="D1295" s="822" t="s">
        <v>4157</v>
      </c>
      <c r="E1295" s="822" t="s">
        <v>5357</v>
      </c>
      <c r="F1295" s="831"/>
      <c r="G1295" s="831"/>
      <c r="H1295" s="827">
        <v>0</v>
      </c>
      <c r="I1295" s="831">
        <v>2</v>
      </c>
      <c r="J1295" s="831">
        <v>100.64</v>
      </c>
      <c r="K1295" s="827">
        <v>1</v>
      </c>
      <c r="L1295" s="831">
        <v>2</v>
      </c>
      <c r="M1295" s="832">
        <v>100.64</v>
      </c>
    </row>
    <row r="1296" spans="1:13" ht="14.45" customHeight="1" x14ac:dyDescent="0.2">
      <c r="A1296" s="821" t="s">
        <v>3518</v>
      </c>
      <c r="B1296" s="822" t="s">
        <v>2799</v>
      </c>
      <c r="C1296" s="822" t="s">
        <v>5423</v>
      </c>
      <c r="D1296" s="822" t="s">
        <v>2801</v>
      </c>
      <c r="E1296" s="822" t="s">
        <v>5424</v>
      </c>
      <c r="F1296" s="831"/>
      <c r="G1296" s="831"/>
      <c r="H1296" s="827">
        <v>0</v>
      </c>
      <c r="I1296" s="831">
        <v>1</v>
      </c>
      <c r="J1296" s="831">
        <v>118.65</v>
      </c>
      <c r="K1296" s="827">
        <v>1</v>
      </c>
      <c r="L1296" s="831">
        <v>1</v>
      </c>
      <c r="M1296" s="832">
        <v>118.65</v>
      </c>
    </row>
    <row r="1297" spans="1:13" ht="14.45" customHeight="1" x14ac:dyDescent="0.2">
      <c r="A1297" s="821" t="s">
        <v>3518</v>
      </c>
      <c r="B1297" s="822" t="s">
        <v>2840</v>
      </c>
      <c r="C1297" s="822" t="s">
        <v>2841</v>
      </c>
      <c r="D1297" s="822" t="s">
        <v>2842</v>
      </c>
      <c r="E1297" s="822" t="s">
        <v>2843</v>
      </c>
      <c r="F1297" s="831"/>
      <c r="G1297" s="831"/>
      <c r="H1297" s="827">
        <v>0</v>
      </c>
      <c r="I1297" s="831">
        <v>5</v>
      </c>
      <c r="J1297" s="831">
        <v>109.60000000000001</v>
      </c>
      <c r="K1297" s="827">
        <v>1</v>
      </c>
      <c r="L1297" s="831">
        <v>5</v>
      </c>
      <c r="M1297" s="832">
        <v>109.60000000000001</v>
      </c>
    </row>
    <row r="1298" spans="1:13" ht="14.45" customHeight="1" x14ac:dyDescent="0.2">
      <c r="A1298" s="821" t="s">
        <v>3518</v>
      </c>
      <c r="B1298" s="822" t="s">
        <v>6158</v>
      </c>
      <c r="C1298" s="822" t="s">
        <v>6073</v>
      </c>
      <c r="D1298" s="822" t="s">
        <v>3897</v>
      </c>
      <c r="E1298" s="822" t="s">
        <v>6074</v>
      </c>
      <c r="F1298" s="831"/>
      <c r="G1298" s="831"/>
      <c r="H1298" s="827">
        <v>0</v>
      </c>
      <c r="I1298" s="831">
        <v>4</v>
      </c>
      <c r="J1298" s="831">
        <v>1704.12</v>
      </c>
      <c r="K1298" s="827">
        <v>1</v>
      </c>
      <c r="L1298" s="831">
        <v>4</v>
      </c>
      <c r="M1298" s="832">
        <v>1704.12</v>
      </c>
    </row>
    <row r="1299" spans="1:13" ht="14.45" customHeight="1" x14ac:dyDescent="0.2">
      <c r="A1299" s="821" t="s">
        <v>3518</v>
      </c>
      <c r="B1299" s="822" t="s">
        <v>6169</v>
      </c>
      <c r="C1299" s="822" t="s">
        <v>6088</v>
      </c>
      <c r="D1299" s="822" t="s">
        <v>6089</v>
      </c>
      <c r="E1299" s="822" t="s">
        <v>6090</v>
      </c>
      <c r="F1299" s="831"/>
      <c r="G1299" s="831"/>
      <c r="H1299" s="827">
        <v>0</v>
      </c>
      <c r="I1299" s="831">
        <v>13</v>
      </c>
      <c r="J1299" s="831">
        <v>67675.400000000009</v>
      </c>
      <c r="K1299" s="827">
        <v>1</v>
      </c>
      <c r="L1299" s="831">
        <v>13</v>
      </c>
      <c r="M1299" s="832">
        <v>67675.400000000009</v>
      </c>
    </row>
    <row r="1300" spans="1:13" ht="14.45" customHeight="1" x14ac:dyDescent="0.2">
      <c r="A1300" s="821" t="s">
        <v>3518</v>
      </c>
      <c r="B1300" s="822" t="s">
        <v>6169</v>
      </c>
      <c r="C1300" s="822" t="s">
        <v>6093</v>
      </c>
      <c r="D1300" s="822" t="s">
        <v>6089</v>
      </c>
      <c r="E1300" s="822" t="s">
        <v>6094</v>
      </c>
      <c r="F1300" s="831"/>
      <c r="G1300" s="831"/>
      <c r="H1300" s="827">
        <v>0</v>
      </c>
      <c r="I1300" s="831">
        <v>1</v>
      </c>
      <c r="J1300" s="831">
        <v>5205.8</v>
      </c>
      <c r="K1300" s="827">
        <v>1</v>
      </c>
      <c r="L1300" s="831">
        <v>1</v>
      </c>
      <c r="M1300" s="832">
        <v>5205.8</v>
      </c>
    </row>
    <row r="1301" spans="1:13" ht="14.45" customHeight="1" x14ac:dyDescent="0.2">
      <c r="A1301" s="821" t="s">
        <v>3519</v>
      </c>
      <c r="B1301" s="822" t="s">
        <v>2645</v>
      </c>
      <c r="C1301" s="822" t="s">
        <v>3179</v>
      </c>
      <c r="D1301" s="822" t="s">
        <v>841</v>
      </c>
      <c r="E1301" s="822" t="s">
        <v>3180</v>
      </c>
      <c r="F1301" s="831"/>
      <c r="G1301" s="831"/>
      <c r="H1301" s="827">
        <v>0</v>
      </c>
      <c r="I1301" s="831">
        <v>8</v>
      </c>
      <c r="J1301" s="831">
        <v>391.12</v>
      </c>
      <c r="K1301" s="827">
        <v>1</v>
      </c>
      <c r="L1301" s="831">
        <v>8</v>
      </c>
      <c r="M1301" s="832">
        <v>391.12</v>
      </c>
    </row>
    <row r="1302" spans="1:13" ht="14.45" customHeight="1" x14ac:dyDescent="0.2">
      <c r="A1302" s="821" t="s">
        <v>3519</v>
      </c>
      <c r="B1302" s="822" t="s">
        <v>2700</v>
      </c>
      <c r="C1302" s="822" t="s">
        <v>2703</v>
      </c>
      <c r="D1302" s="822" t="s">
        <v>1021</v>
      </c>
      <c r="E1302" s="822" t="s">
        <v>2704</v>
      </c>
      <c r="F1302" s="831"/>
      <c r="G1302" s="831"/>
      <c r="H1302" s="827">
        <v>0</v>
      </c>
      <c r="I1302" s="831">
        <v>11</v>
      </c>
      <c r="J1302" s="831">
        <v>15241.82</v>
      </c>
      <c r="K1302" s="827">
        <v>1</v>
      </c>
      <c r="L1302" s="831">
        <v>11</v>
      </c>
      <c r="M1302" s="832">
        <v>15241.82</v>
      </c>
    </row>
    <row r="1303" spans="1:13" ht="14.45" customHeight="1" x14ac:dyDescent="0.2">
      <c r="A1303" s="821" t="s">
        <v>3519</v>
      </c>
      <c r="B1303" s="822" t="s">
        <v>2700</v>
      </c>
      <c r="C1303" s="822" t="s">
        <v>2709</v>
      </c>
      <c r="D1303" s="822" t="s">
        <v>1016</v>
      </c>
      <c r="E1303" s="822" t="s">
        <v>1017</v>
      </c>
      <c r="F1303" s="831"/>
      <c r="G1303" s="831"/>
      <c r="H1303" s="827">
        <v>0</v>
      </c>
      <c r="I1303" s="831">
        <v>7</v>
      </c>
      <c r="J1303" s="831">
        <v>6466.25</v>
      </c>
      <c r="K1303" s="827">
        <v>1</v>
      </c>
      <c r="L1303" s="831">
        <v>7</v>
      </c>
      <c r="M1303" s="832">
        <v>6466.25</v>
      </c>
    </row>
    <row r="1304" spans="1:13" ht="14.45" customHeight="1" x14ac:dyDescent="0.2">
      <c r="A1304" s="821" t="s">
        <v>3519</v>
      </c>
      <c r="B1304" s="822" t="s">
        <v>2737</v>
      </c>
      <c r="C1304" s="822" t="s">
        <v>2738</v>
      </c>
      <c r="D1304" s="822" t="s">
        <v>2739</v>
      </c>
      <c r="E1304" s="822" t="s">
        <v>2740</v>
      </c>
      <c r="F1304" s="831"/>
      <c r="G1304" s="831"/>
      <c r="H1304" s="827">
        <v>0</v>
      </c>
      <c r="I1304" s="831">
        <v>2</v>
      </c>
      <c r="J1304" s="831">
        <v>85.02</v>
      </c>
      <c r="K1304" s="827">
        <v>1</v>
      </c>
      <c r="L1304" s="831">
        <v>2</v>
      </c>
      <c r="M1304" s="832">
        <v>85.02</v>
      </c>
    </row>
    <row r="1305" spans="1:13" ht="14.45" customHeight="1" x14ac:dyDescent="0.2">
      <c r="A1305" s="821" t="s">
        <v>3519</v>
      </c>
      <c r="B1305" s="822" t="s">
        <v>2737</v>
      </c>
      <c r="C1305" s="822" t="s">
        <v>4342</v>
      </c>
      <c r="D1305" s="822" t="s">
        <v>2739</v>
      </c>
      <c r="E1305" s="822" t="s">
        <v>4343</v>
      </c>
      <c r="F1305" s="831"/>
      <c r="G1305" s="831"/>
      <c r="H1305" s="827">
        <v>0</v>
      </c>
      <c r="I1305" s="831">
        <v>1</v>
      </c>
      <c r="J1305" s="831">
        <v>85.02</v>
      </c>
      <c r="K1305" s="827">
        <v>1</v>
      </c>
      <c r="L1305" s="831">
        <v>1</v>
      </c>
      <c r="M1305" s="832">
        <v>85.02</v>
      </c>
    </row>
    <row r="1306" spans="1:13" ht="14.45" customHeight="1" x14ac:dyDescent="0.2">
      <c r="A1306" s="821" t="s">
        <v>3519</v>
      </c>
      <c r="B1306" s="822" t="s">
        <v>2758</v>
      </c>
      <c r="C1306" s="822" t="s">
        <v>2760</v>
      </c>
      <c r="D1306" s="822" t="s">
        <v>1847</v>
      </c>
      <c r="E1306" s="822" t="s">
        <v>778</v>
      </c>
      <c r="F1306" s="831"/>
      <c r="G1306" s="831"/>
      <c r="H1306" s="827">
        <v>0</v>
      </c>
      <c r="I1306" s="831">
        <v>1</v>
      </c>
      <c r="J1306" s="831">
        <v>35.11</v>
      </c>
      <c r="K1306" s="827">
        <v>1</v>
      </c>
      <c r="L1306" s="831">
        <v>1</v>
      </c>
      <c r="M1306" s="832">
        <v>35.11</v>
      </c>
    </row>
    <row r="1307" spans="1:13" ht="14.45" customHeight="1" x14ac:dyDescent="0.2">
      <c r="A1307" s="821" t="s">
        <v>3519</v>
      </c>
      <c r="B1307" s="822" t="s">
        <v>2763</v>
      </c>
      <c r="C1307" s="822" t="s">
        <v>2764</v>
      </c>
      <c r="D1307" s="822" t="s">
        <v>2765</v>
      </c>
      <c r="E1307" s="822" t="s">
        <v>2766</v>
      </c>
      <c r="F1307" s="831"/>
      <c r="G1307" s="831"/>
      <c r="H1307" s="827">
        <v>0</v>
      </c>
      <c r="I1307" s="831">
        <v>2</v>
      </c>
      <c r="J1307" s="831">
        <v>186.54</v>
      </c>
      <c r="K1307" s="827">
        <v>1</v>
      </c>
      <c r="L1307" s="831">
        <v>2</v>
      </c>
      <c r="M1307" s="832">
        <v>186.54</v>
      </c>
    </row>
    <row r="1308" spans="1:13" ht="14.45" customHeight="1" x14ac:dyDescent="0.2">
      <c r="A1308" s="821" t="s">
        <v>3519</v>
      </c>
      <c r="B1308" s="822" t="s">
        <v>2763</v>
      </c>
      <c r="C1308" s="822" t="s">
        <v>2767</v>
      </c>
      <c r="D1308" s="822" t="s">
        <v>2765</v>
      </c>
      <c r="E1308" s="822" t="s">
        <v>2768</v>
      </c>
      <c r="F1308" s="831"/>
      <c r="G1308" s="831"/>
      <c r="H1308" s="827">
        <v>0</v>
      </c>
      <c r="I1308" s="831">
        <v>1</v>
      </c>
      <c r="J1308" s="831">
        <v>31.09</v>
      </c>
      <c r="K1308" s="827">
        <v>1</v>
      </c>
      <c r="L1308" s="831">
        <v>1</v>
      </c>
      <c r="M1308" s="832">
        <v>31.09</v>
      </c>
    </row>
    <row r="1309" spans="1:13" ht="14.45" customHeight="1" x14ac:dyDescent="0.2">
      <c r="A1309" s="821" t="s">
        <v>3519</v>
      </c>
      <c r="B1309" s="822" t="s">
        <v>2840</v>
      </c>
      <c r="C1309" s="822" t="s">
        <v>2841</v>
      </c>
      <c r="D1309" s="822" t="s">
        <v>2842</v>
      </c>
      <c r="E1309" s="822" t="s">
        <v>2843</v>
      </c>
      <c r="F1309" s="831"/>
      <c r="G1309" s="831"/>
      <c r="H1309" s="827">
        <v>0</v>
      </c>
      <c r="I1309" s="831">
        <v>15</v>
      </c>
      <c r="J1309" s="831">
        <v>328.8</v>
      </c>
      <c r="K1309" s="827">
        <v>1</v>
      </c>
      <c r="L1309" s="831">
        <v>15</v>
      </c>
      <c r="M1309" s="832">
        <v>328.8</v>
      </c>
    </row>
    <row r="1310" spans="1:13" ht="14.45" customHeight="1" x14ac:dyDescent="0.2">
      <c r="A1310" s="821" t="s">
        <v>3519</v>
      </c>
      <c r="B1310" s="822" t="s">
        <v>2840</v>
      </c>
      <c r="C1310" s="822" t="s">
        <v>2844</v>
      </c>
      <c r="D1310" s="822" t="s">
        <v>2842</v>
      </c>
      <c r="E1310" s="822" t="s">
        <v>2845</v>
      </c>
      <c r="F1310" s="831"/>
      <c r="G1310" s="831"/>
      <c r="H1310" s="827">
        <v>0</v>
      </c>
      <c r="I1310" s="831">
        <v>2</v>
      </c>
      <c r="J1310" s="831">
        <v>175.34</v>
      </c>
      <c r="K1310" s="827">
        <v>1</v>
      </c>
      <c r="L1310" s="831">
        <v>2</v>
      </c>
      <c r="M1310" s="832">
        <v>175.34</v>
      </c>
    </row>
    <row r="1311" spans="1:13" ht="14.45" customHeight="1" x14ac:dyDescent="0.2">
      <c r="A1311" s="821" t="s">
        <v>3519</v>
      </c>
      <c r="B1311" s="822" t="s">
        <v>2840</v>
      </c>
      <c r="C1311" s="822" t="s">
        <v>4713</v>
      </c>
      <c r="D1311" s="822" t="s">
        <v>4008</v>
      </c>
      <c r="E1311" s="822" t="s">
        <v>3532</v>
      </c>
      <c r="F1311" s="831"/>
      <c r="G1311" s="831"/>
      <c r="H1311" s="827">
        <v>0</v>
      </c>
      <c r="I1311" s="831">
        <v>2</v>
      </c>
      <c r="J1311" s="831">
        <v>175.34</v>
      </c>
      <c r="K1311" s="827">
        <v>1</v>
      </c>
      <c r="L1311" s="831">
        <v>2</v>
      </c>
      <c r="M1311" s="832">
        <v>175.34</v>
      </c>
    </row>
    <row r="1312" spans="1:13" ht="14.45" customHeight="1" x14ac:dyDescent="0.2">
      <c r="A1312" s="821" t="s">
        <v>3519</v>
      </c>
      <c r="B1312" s="822" t="s">
        <v>2846</v>
      </c>
      <c r="C1312" s="822" t="s">
        <v>2847</v>
      </c>
      <c r="D1312" s="822" t="s">
        <v>2848</v>
      </c>
      <c r="E1312" s="822" t="s">
        <v>2849</v>
      </c>
      <c r="F1312" s="831"/>
      <c r="G1312" s="831"/>
      <c r="H1312" s="827">
        <v>0</v>
      </c>
      <c r="I1312" s="831">
        <v>1</v>
      </c>
      <c r="J1312" s="831">
        <v>105.23</v>
      </c>
      <c r="K1312" s="827">
        <v>1</v>
      </c>
      <c r="L1312" s="831">
        <v>1</v>
      </c>
      <c r="M1312" s="832">
        <v>105.23</v>
      </c>
    </row>
    <row r="1313" spans="1:13" ht="14.45" customHeight="1" x14ac:dyDescent="0.2">
      <c r="A1313" s="821" t="s">
        <v>3519</v>
      </c>
      <c r="B1313" s="822" t="s">
        <v>2846</v>
      </c>
      <c r="C1313" s="822" t="s">
        <v>5021</v>
      </c>
      <c r="D1313" s="822" t="s">
        <v>2848</v>
      </c>
      <c r="E1313" s="822" t="s">
        <v>5022</v>
      </c>
      <c r="F1313" s="831"/>
      <c r="G1313" s="831"/>
      <c r="H1313" s="827">
        <v>0</v>
      </c>
      <c r="I1313" s="831">
        <v>1</v>
      </c>
      <c r="J1313" s="831">
        <v>126.27</v>
      </c>
      <c r="K1313" s="827">
        <v>1</v>
      </c>
      <c r="L1313" s="831">
        <v>1</v>
      </c>
      <c r="M1313" s="832">
        <v>126.27</v>
      </c>
    </row>
    <row r="1314" spans="1:13" ht="14.45" customHeight="1" x14ac:dyDescent="0.2">
      <c r="A1314" s="821" t="s">
        <v>3519</v>
      </c>
      <c r="B1314" s="822" t="s">
        <v>2846</v>
      </c>
      <c r="C1314" s="822" t="s">
        <v>2850</v>
      </c>
      <c r="D1314" s="822" t="s">
        <v>2848</v>
      </c>
      <c r="E1314" s="822" t="s">
        <v>2851</v>
      </c>
      <c r="F1314" s="831"/>
      <c r="G1314" s="831"/>
      <c r="H1314" s="827">
        <v>0</v>
      </c>
      <c r="I1314" s="831">
        <v>1</v>
      </c>
      <c r="J1314" s="831">
        <v>49.08</v>
      </c>
      <c r="K1314" s="827">
        <v>1</v>
      </c>
      <c r="L1314" s="831">
        <v>1</v>
      </c>
      <c r="M1314" s="832">
        <v>49.08</v>
      </c>
    </row>
    <row r="1315" spans="1:13" ht="14.45" customHeight="1" x14ac:dyDescent="0.2">
      <c r="A1315" s="821" t="s">
        <v>3519</v>
      </c>
      <c r="B1315" s="822" t="s">
        <v>2846</v>
      </c>
      <c r="C1315" s="822" t="s">
        <v>4533</v>
      </c>
      <c r="D1315" s="822" t="s">
        <v>1925</v>
      </c>
      <c r="E1315" s="822" t="s">
        <v>4534</v>
      </c>
      <c r="F1315" s="831"/>
      <c r="G1315" s="831"/>
      <c r="H1315" s="827">
        <v>0</v>
      </c>
      <c r="I1315" s="831">
        <v>1</v>
      </c>
      <c r="J1315" s="831">
        <v>105.23</v>
      </c>
      <c r="K1315" s="827">
        <v>1</v>
      </c>
      <c r="L1315" s="831">
        <v>1</v>
      </c>
      <c r="M1315" s="832">
        <v>105.23</v>
      </c>
    </row>
    <row r="1316" spans="1:13" ht="14.45" customHeight="1" x14ac:dyDescent="0.2">
      <c r="A1316" s="821" t="s">
        <v>3519</v>
      </c>
      <c r="B1316" s="822" t="s">
        <v>2846</v>
      </c>
      <c r="C1316" s="822" t="s">
        <v>3245</v>
      </c>
      <c r="D1316" s="822" t="s">
        <v>1925</v>
      </c>
      <c r="E1316" s="822" t="s">
        <v>1926</v>
      </c>
      <c r="F1316" s="831"/>
      <c r="G1316" s="831"/>
      <c r="H1316" s="827">
        <v>0</v>
      </c>
      <c r="I1316" s="831">
        <v>2</v>
      </c>
      <c r="J1316" s="831">
        <v>168.36</v>
      </c>
      <c r="K1316" s="827">
        <v>1</v>
      </c>
      <c r="L1316" s="831">
        <v>2</v>
      </c>
      <c r="M1316" s="832">
        <v>168.36</v>
      </c>
    </row>
    <row r="1317" spans="1:13" ht="14.45" customHeight="1" x14ac:dyDescent="0.2">
      <c r="A1317" s="821" t="s">
        <v>3519</v>
      </c>
      <c r="B1317" s="822" t="s">
        <v>2846</v>
      </c>
      <c r="C1317" s="822" t="s">
        <v>2854</v>
      </c>
      <c r="D1317" s="822" t="s">
        <v>1925</v>
      </c>
      <c r="E1317" s="822" t="s">
        <v>2855</v>
      </c>
      <c r="F1317" s="831"/>
      <c r="G1317" s="831"/>
      <c r="H1317" s="827">
        <v>0</v>
      </c>
      <c r="I1317" s="831">
        <v>2</v>
      </c>
      <c r="J1317" s="831">
        <v>98.16</v>
      </c>
      <c r="K1317" s="827">
        <v>1</v>
      </c>
      <c r="L1317" s="831">
        <v>2</v>
      </c>
      <c r="M1317" s="832">
        <v>98.16</v>
      </c>
    </row>
    <row r="1318" spans="1:13" ht="14.45" customHeight="1" x14ac:dyDescent="0.2">
      <c r="A1318" s="821" t="s">
        <v>3519</v>
      </c>
      <c r="B1318" s="822" t="s">
        <v>2866</v>
      </c>
      <c r="C1318" s="822" t="s">
        <v>2870</v>
      </c>
      <c r="D1318" s="822" t="s">
        <v>1722</v>
      </c>
      <c r="E1318" s="822" t="s">
        <v>2871</v>
      </c>
      <c r="F1318" s="831"/>
      <c r="G1318" s="831"/>
      <c r="H1318" s="827">
        <v>0</v>
      </c>
      <c r="I1318" s="831">
        <v>3</v>
      </c>
      <c r="J1318" s="831">
        <v>463.08000000000004</v>
      </c>
      <c r="K1318" s="827">
        <v>1</v>
      </c>
      <c r="L1318" s="831">
        <v>3</v>
      </c>
      <c r="M1318" s="832">
        <v>463.08000000000004</v>
      </c>
    </row>
    <row r="1319" spans="1:13" ht="14.45" customHeight="1" x14ac:dyDescent="0.2">
      <c r="A1319" s="821" t="s">
        <v>3519</v>
      </c>
      <c r="B1319" s="822" t="s">
        <v>6148</v>
      </c>
      <c r="C1319" s="822" t="s">
        <v>3858</v>
      </c>
      <c r="D1319" s="822" t="s">
        <v>3859</v>
      </c>
      <c r="E1319" s="822" t="s">
        <v>3860</v>
      </c>
      <c r="F1319" s="831"/>
      <c r="G1319" s="831"/>
      <c r="H1319" s="827">
        <v>0</v>
      </c>
      <c r="I1319" s="831">
        <v>2</v>
      </c>
      <c r="J1319" s="831">
        <v>3302.32</v>
      </c>
      <c r="K1319" s="827">
        <v>1</v>
      </c>
      <c r="L1319" s="831">
        <v>2</v>
      </c>
      <c r="M1319" s="832">
        <v>3302.32</v>
      </c>
    </row>
    <row r="1320" spans="1:13" ht="14.45" customHeight="1" x14ac:dyDescent="0.2">
      <c r="A1320" s="821" t="s">
        <v>3519</v>
      </c>
      <c r="B1320" s="822" t="s">
        <v>6149</v>
      </c>
      <c r="C1320" s="822" t="s">
        <v>4061</v>
      </c>
      <c r="D1320" s="822" t="s">
        <v>4062</v>
      </c>
      <c r="E1320" s="822" t="s">
        <v>768</v>
      </c>
      <c r="F1320" s="831"/>
      <c r="G1320" s="831"/>
      <c r="H1320" s="827">
        <v>0</v>
      </c>
      <c r="I1320" s="831">
        <v>1</v>
      </c>
      <c r="J1320" s="831">
        <v>502.31</v>
      </c>
      <c r="K1320" s="827">
        <v>1</v>
      </c>
      <c r="L1320" s="831">
        <v>1</v>
      </c>
      <c r="M1320" s="832">
        <v>502.31</v>
      </c>
    </row>
    <row r="1321" spans="1:13" ht="14.45" customHeight="1" x14ac:dyDescent="0.2">
      <c r="A1321" s="821" t="s">
        <v>3519</v>
      </c>
      <c r="B1321" s="822" t="s">
        <v>6150</v>
      </c>
      <c r="C1321" s="822" t="s">
        <v>3920</v>
      </c>
      <c r="D1321" s="822" t="s">
        <v>3921</v>
      </c>
      <c r="E1321" s="822" t="s">
        <v>776</v>
      </c>
      <c r="F1321" s="831"/>
      <c r="G1321" s="831"/>
      <c r="H1321" s="827">
        <v>0</v>
      </c>
      <c r="I1321" s="831">
        <v>9</v>
      </c>
      <c r="J1321" s="831">
        <v>1973.25</v>
      </c>
      <c r="K1321" s="827">
        <v>1</v>
      </c>
      <c r="L1321" s="831">
        <v>9</v>
      </c>
      <c r="M1321" s="832">
        <v>1973.25</v>
      </c>
    </row>
    <row r="1322" spans="1:13" ht="14.45" customHeight="1" x14ac:dyDescent="0.2">
      <c r="A1322" s="821" t="s">
        <v>3519</v>
      </c>
      <c r="B1322" s="822" t="s">
        <v>2997</v>
      </c>
      <c r="C1322" s="822" t="s">
        <v>2999</v>
      </c>
      <c r="D1322" s="822" t="s">
        <v>701</v>
      </c>
      <c r="E1322" s="822" t="s">
        <v>702</v>
      </c>
      <c r="F1322" s="831"/>
      <c r="G1322" s="831"/>
      <c r="H1322" s="827">
        <v>0</v>
      </c>
      <c r="I1322" s="831">
        <v>5</v>
      </c>
      <c r="J1322" s="831">
        <v>362.75</v>
      </c>
      <c r="K1322" s="827">
        <v>1</v>
      </c>
      <c r="L1322" s="831">
        <v>5</v>
      </c>
      <c r="M1322" s="832">
        <v>362.75</v>
      </c>
    </row>
    <row r="1323" spans="1:13" ht="14.45" customHeight="1" x14ac:dyDescent="0.2">
      <c r="A1323" s="821" t="s">
        <v>3519</v>
      </c>
      <c r="B1323" s="822" t="s">
        <v>3006</v>
      </c>
      <c r="C1323" s="822" t="s">
        <v>3012</v>
      </c>
      <c r="D1323" s="822" t="s">
        <v>1373</v>
      </c>
      <c r="E1323" s="822" t="s">
        <v>1374</v>
      </c>
      <c r="F1323" s="831"/>
      <c r="G1323" s="831"/>
      <c r="H1323" s="827">
        <v>0</v>
      </c>
      <c r="I1323" s="831">
        <v>5</v>
      </c>
      <c r="J1323" s="831">
        <v>5097.3</v>
      </c>
      <c r="K1323" s="827">
        <v>1</v>
      </c>
      <c r="L1323" s="831">
        <v>5</v>
      </c>
      <c r="M1323" s="832">
        <v>5097.3</v>
      </c>
    </row>
    <row r="1324" spans="1:13" ht="14.45" customHeight="1" x14ac:dyDescent="0.2">
      <c r="A1324" s="821" t="s">
        <v>3519</v>
      </c>
      <c r="B1324" s="822" t="s">
        <v>3013</v>
      </c>
      <c r="C1324" s="822" t="s">
        <v>3541</v>
      </c>
      <c r="D1324" s="822" t="s">
        <v>3542</v>
      </c>
      <c r="E1324" s="822" t="s">
        <v>3543</v>
      </c>
      <c r="F1324" s="831"/>
      <c r="G1324" s="831"/>
      <c r="H1324" s="827">
        <v>0</v>
      </c>
      <c r="I1324" s="831">
        <v>6</v>
      </c>
      <c r="J1324" s="831">
        <v>1951.1999999999998</v>
      </c>
      <c r="K1324" s="827">
        <v>1</v>
      </c>
      <c r="L1324" s="831">
        <v>6</v>
      </c>
      <c r="M1324" s="832">
        <v>1951.1999999999998</v>
      </c>
    </row>
    <row r="1325" spans="1:13" ht="14.45" customHeight="1" x14ac:dyDescent="0.2">
      <c r="A1325" s="821" t="s">
        <v>3519</v>
      </c>
      <c r="B1325" s="822" t="s">
        <v>3077</v>
      </c>
      <c r="C1325" s="822" t="s">
        <v>3083</v>
      </c>
      <c r="D1325" s="822" t="s">
        <v>3079</v>
      </c>
      <c r="E1325" s="822" t="s">
        <v>3084</v>
      </c>
      <c r="F1325" s="831"/>
      <c r="G1325" s="831"/>
      <c r="H1325" s="827">
        <v>0</v>
      </c>
      <c r="I1325" s="831">
        <v>1</v>
      </c>
      <c r="J1325" s="831">
        <v>11.71</v>
      </c>
      <c r="K1325" s="827">
        <v>1</v>
      </c>
      <c r="L1325" s="831">
        <v>1</v>
      </c>
      <c r="M1325" s="832">
        <v>11.71</v>
      </c>
    </row>
    <row r="1326" spans="1:13" ht="14.45" customHeight="1" x14ac:dyDescent="0.2">
      <c r="A1326" s="821" t="s">
        <v>3519</v>
      </c>
      <c r="B1326" s="822" t="s">
        <v>3085</v>
      </c>
      <c r="C1326" s="822" t="s">
        <v>3086</v>
      </c>
      <c r="D1326" s="822" t="s">
        <v>1635</v>
      </c>
      <c r="E1326" s="822" t="s">
        <v>3087</v>
      </c>
      <c r="F1326" s="831"/>
      <c r="G1326" s="831"/>
      <c r="H1326" s="827"/>
      <c r="I1326" s="831">
        <v>2</v>
      </c>
      <c r="J1326" s="831">
        <v>0</v>
      </c>
      <c r="K1326" s="827"/>
      <c r="L1326" s="831">
        <v>2</v>
      </c>
      <c r="M1326" s="832">
        <v>0</v>
      </c>
    </row>
    <row r="1327" spans="1:13" ht="14.45" customHeight="1" x14ac:dyDescent="0.2">
      <c r="A1327" s="821" t="s">
        <v>3519</v>
      </c>
      <c r="B1327" s="822" t="s">
        <v>3148</v>
      </c>
      <c r="C1327" s="822" t="s">
        <v>3352</v>
      </c>
      <c r="D1327" s="822" t="s">
        <v>3353</v>
      </c>
      <c r="E1327" s="822" t="s">
        <v>2231</v>
      </c>
      <c r="F1327" s="831"/>
      <c r="G1327" s="831"/>
      <c r="H1327" s="827">
        <v>0</v>
      </c>
      <c r="I1327" s="831">
        <v>2</v>
      </c>
      <c r="J1327" s="831">
        <v>467.92</v>
      </c>
      <c r="K1327" s="827">
        <v>1</v>
      </c>
      <c r="L1327" s="831">
        <v>2</v>
      </c>
      <c r="M1327" s="832">
        <v>467.92</v>
      </c>
    </row>
    <row r="1328" spans="1:13" ht="14.45" customHeight="1" x14ac:dyDescent="0.2">
      <c r="A1328" s="821" t="s">
        <v>3521</v>
      </c>
      <c r="B1328" s="822" t="s">
        <v>2645</v>
      </c>
      <c r="C1328" s="822" t="s">
        <v>4438</v>
      </c>
      <c r="D1328" s="822" t="s">
        <v>4437</v>
      </c>
      <c r="E1328" s="822" t="s">
        <v>4439</v>
      </c>
      <c r="F1328" s="831">
        <v>1</v>
      </c>
      <c r="G1328" s="831">
        <v>82.12</v>
      </c>
      <c r="H1328" s="827">
        <v>1</v>
      </c>
      <c r="I1328" s="831"/>
      <c r="J1328" s="831"/>
      <c r="K1328" s="827">
        <v>0</v>
      </c>
      <c r="L1328" s="831">
        <v>1</v>
      </c>
      <c r="M1328" s="832">
        <v>82.12</v>
      </c>
    </row>
    <row r="1329" spans="1:13" ht="14.45" customHeight="1" x14ac:dyDescent="0.2">
      <c r="A1329" s="821" t="s">
        <v>3521</v>
      </c>
      <c r="B1329" s="822" t="s">
        <v>2645</v>
      </c>
      <c r="C1329" s="822" t="s">
        <v>3179</v>
      </c>
      <c r="D1329" s="822" t="s">
        <v>841</v>
      </c>
      <c r="E1329" s="822" t="s">
        <v>3180</v>
      </c>
      <c r="F1329" s="831"/>
      <c r="G1329" s="831"/>
      <c r="H1329" s="827">
        <v>0</v>
      </c>
      <c r="I1329" s="831">
        <v>9</v>
      </c>
      <c r="J1329" s="831">
        <v>440.01</v>
      </c>
      <c r="K1329" s="827">
        <v>1</v>
      </c>
      <c r="L1329" s="831">
        <v>9</v>
      </c>
      <c r="M1329" s="832">
        <v>440.01</v>
      </c>
    </row>
    <row r="1330" spans="1:13" ht="14.45" customHeight="1" x14ac:dyDescent="0.2">
      <c r="A1330" s="821" t="s">
        <v>3521</v>
      </c>
      <c r="B1330" s="822" t="s">
        <v>2645</v>
      </c>
      <c r="C1330" s="822" t="s">
        <v>2649</v>
      </c>
      <c r="D1330" s="822" t="s">
        <v>841</v>
      </c>
      <c r="E1330" s="822" t="s">
        <v>2650</v>
      </c>
      <c r="F1330" s="831"/>
      <c r="G1330" s="831"/>
      <c r="H1330" s="827">
        <v>0</v>
      </c>
      <c r="I1330" s="831">
        <v>1</v>
      </c>
      <c r="J1330" s="831">
        <v>13.68</v>
      </c>
      <c r="K1330" s="827">
        <v>1</v>
      </c>
      <c r="L1330" s="831">
        <v>1</v>
      </c>
      <c r="M1330" s="832">
        <v>13.68</v>
      </c>
    </row>
    <row r="1331" spans="1:13" ht="14.45" customHeight="1" x14ac:dyDescent="0.2">
      <c r="A1331" s="821" t="s">
        <v>3521</v>
      </c>
      <c r="B1331" s="822" t="s">
        <v>2645</v>
      </c>
      <c r="C1331" s="822" t="s">
        <v>2647</v>
      </c>
      <c r="D1331" s="822" t="s">
        <v>841</v>
      </c>
      <c r="E1331" s="822" t="s">
        <v>2648</v>
      </c>
      <c r="F1331" s="831"/>
      <c r="G1331" s="831"/>
      <c r="H1331" s="827">
        <v>0</v>
      </c>
      <c r="I1331" s="831">
        <v>1</v>
      </c>
      <c r="J1331" s="831">
        <v>81.94</v>
      </c>
      <c r="K1331" s="827">
        <v>1</v>
      </c>
      <c r="L1331" s="831">
        <v>1</v>
      </c>
      <c r="M1331" s="832">
        <v>81.94</v>
      </c>
    </row>
    <row r="1332" spans="1:13" ht="14.45" customHeight="1" x14ac:dyDescent="0.2">
      <c r="A1332" s="821" t="s">
        <v>3521</v>
      </c>
      <c r="B1332" s="822" t="s">
        <v>2697</v>
      </c>
      <c r="C1332" s="822" t="s">
        <v>2698</v>
      </c>
      <c r="D1332" s="822" t="s">
        <v>2699</v>
      </c>
      <c r="E1332" s="822" t="s">
        <v>1127</v>
      </c>
      <c r="F1332" s="831"/>
      <c r="G1332" s="831"/>
      <c r="H1332" s="827">
        <v>0</v>
      </c>
      <c r="I1332" s="831">
        <v>1</v>
      </c>
      <c r="J1332" s="831">
        <v>664.1</v>
      </c>
      <c r="K1332" s="827">
        <v>1</v>
      </c>
      <c r="L1332" s="831">
        <v>1</v>
      </c>
      <c r="M1332" s="832">
        <v>664.1</v>
      </c>
    </row>
    <row r="1333" spans="1:13" ht="14.45" customHeight="1" x14ac:dyDescent="0.2">
      <c r="A1333" s="821" t="s">
        <v>3521</v>
      </c>
      <c r="B1333" s="822" t="s">
        <v>2697</v>
      </c>
      <c r="C1333" s="822" t="s">
        <v>3196</v>
      </c>
      <c r="D1333" s="822" t="s">
        <v>2699</v>
      </c>
      <c r="E1333" s="822" t="s">
        <v>1993</v>
      </c>
      <c r="F1333" s="831"/>
      <c r="G1333" s="831"/>
      <c r="H1333" s="827">
        <v>0</v>
      </c>
      <c r="I1333" s="831">
        <v>2</v>
      </c>
      <c r="J1333" s="831">
        <v>1061.32</v>
      </c>
      <c r="K1333" s="827">
        <v>1</v>
      </c>
      <c r="L1333" s="831">
        <v>2</v>
      </c>
      <c r="M1333" s="832">
        <v>1061.32</v>
      </c>
    </row>
    <row r="1334" spans="1:13" ht="14.45" customHeight="1" x14ac:dyDescent="0.2">
      <c r="A1334" s="821" t="s">
        <v>3521</v>
      </c>
      <c r="B1334" s="822" t="s">
        <v>2700</v>
      </c>
      <c r="C1334" s="822" t="s">
        <v>2703</v>
      </c>
      <c r="D1334" s="822" t="s">
        <v>1021</v>
      </c>
      <c r="E1334" s="822" t="s">
        <v>2704</v>
      </c>
      <c r="F1334" s="831"/>
      <c r="G1334" s="831"/>
      <c r="H1334" s="827">
        <v>0</v>
      </c>
      <c r="I1334" s="831">
        <v>9</v>
      </c>
      <c r="J1334" s="831">
        <v>12470.579999999998</v>
      </c>
      <c r="K1334" s="827">
        <v>1</v>
      </c>
      <c r="L1334" s="831">
        <v>9</v>
      </c>
      <c r="M1334" s="832">
        <v>12470.579999999998</v>
      </c>
    </row>
    <row r="1335" spans="1:13" ht="14.45" customHeight="1" x14ac:dyDescent="0.2">
      <c r="A1335" s="821" t="s">
        <v>3521</v>
      </c>
      <c r="B1335" s="822" t="s">
        <v>2700</v>
      </c>
      <c r="C1335" s="822" t="s">
        <v>2707</v>
      </c>
      <c r="D1335" s="822" t="s">
        <v>1021</v>
      </c>
      <c r="E1335" s="822" t="s">
        <v>2708</v>
      </c>
      <c r="F1335" s="831"/>
      <c r="G1335" s="831"/>
      <c r="H1335" s="827">
        <v>0</v>
      </c>
      <c r="I1335" s="831">
        <v>31</v>
      </c>
      <c r="J1335" s="831">
        <v>71590.19</v>
      </c>
      <c r="K1335" s="827">
        <v>1</v>
      </c>
      <c r="L1335" s="831">
        <v>31</v>
      </c>
      <c r="M1335" s="832">
        <v>71590.19</v>
      </c>
    </row>
    <row r="1336" spans="1:13" ht="14.45" customHeight="1" x14ac:dyDescent="0.2">
      <c r="A1336" s="821" t="s">
        <v>3521</v>
      </c>
      <c r="B1336" s="822" t="s">
        <v>2700</v>
      </c>
      <c r="C1336" s="822" t="s">
        <v>2714</v>
      </c>
      <c r="D1336" s="822" t="s">
        <v>1016</v>
      </c>
      <c r="E1336" s="822" t="s">
        <v>1018</v>
      </c>
      <c r="F1336" s="831"/>
      <c r="G1336" s="831"/>
      <c r="H1336" s="827">
        <v>0</v>
      </c>
      <c r="I1336" s="831">
        <v>10</v>
      </c>
      <c r="J1336" s="831">
        <v>4428.9800000000005</v>
      </c>
      <c r="K1336" s="827">
        <v>1</v>
      </c>
      <c r="L1336" s="831">
        <v>10</v>
      </c>
      <c r="M1336" s="832">
        <v>4428.9800000000005</v>
      </c>
    </row>
    <row r="1337" spans="1:13" ht="14.45" customHeight="1" x14ac:dyDescent="0.2">
      <c r="A1337" s="821" t="s">
        <v>3521</v>
      </c>
      <c r="B1337" s="822" t="s">
        <v>2700</v>
      </c>
      <c r="C1337" s="822" t="s">
        <v>2705</v>
      </c>
      <c r="D1337" s="822" t="s">
        <v>1021</v>
      </c>
      <c r="E1337" s="822" t="s">
        <v>2706</v>
      </c>
      <c r="F1337" s="831"/>
      <c r="G1337" s="831"/>
      <c r="H1337" s="827">
        <v>0</v>
      </c>
      <c r="I1337" s="831">
        <v>11</v>
      </c>
      <c r="J1337" s="831">
        <v>20322.390000000003</v>
      </c>
      <c r="K1337" s="827">
        <v>1</v>
      </c>
      <c r="L1337" s="831">
        <v>11</v>
      </c>
      <c r="M1337" s="832">
        <v>20322.390000000003</v>
      </c>
    </row>
    <row r="1338" spans="1:13" ht="14.45" customHeight="1" x14ac:dyDescent="0.2">
      <c r="A1338" s="821" t="s">
        <v>3521</v>
      </c>
      <c r="B1338" s="822" t="s">
        <v>2700</v>
      </c>
      <c r="C1338" s="822" t="s">
        <v>2709</v>
      </c>
      <c r="D1338" s="822" t="s">
        <v>1016</v>
      </c>
      <c r="E1338" s="822" t="s">
        <v>1017</v>
      </c>
      <c r="F1338" s="831"/>
      <c r="G1338" s="831"/>
      <c r="H1338" s="827">
        <v>0</v>
      </c>
      <c r="I1338" s="831">
        <v>18</v>
      </c>
      <c r="J1338" s="831">
        <v>16627.38</v>
      </c>
      <c r="K1338" s="827">
        <v>1</v>
      </c>
      <c r="L1338" s="831">
        <v>18</v>
      </c>
      <c r="M1338" s="832">
        <v>16627.38</v>
      </c>
    </row>
    <row r="1339" spans="1:13" ht="14.45" customHeight="1" x14ac:dyDescent="0.2">
      <c r="A1339" s="821" t="s">
        <v>3521</v>
      </c>
      <c r="B1339" s="822" t="s">
        <v>2729</v>
      </c>
      <c r="C1339" s="822" t="s">
        <v>5428</v>
      </c>
      <c r="D1339" s="822" t="s">
        <v>2731</v>
      </c>
      <c r="E1339" s="822" t="s">
        <v>5429</v>
      </c>
      <c r="F1339" s="831"/>
      <c r="G1339" s="831"/>
      <c r="H1339" s="827">
        <v>0</v>
      </c>
      <c r="I1339" s="831">
        <v>2</v>
      </c>
      <c r="J1339" s="831">
        <v>210.88</v>
      </c>
      <c r="K1339" s="827">
        <v>1</v>
      </c>
      <c r="L1339" s="831">
        <v>2</v>
      </c>
      <c r="M1339" s="832">
        <v>210.88</v>
      </c>
    </row>
    <row r="1340" spans="1:13" ht="14.45" customHeight="1" x14ac:dyDescent="0.2">
      <c r="A1340" s="821" t="s">
        <v>3521</v>
      </c>
      <c r="B1340" s="822" t="s">
        <v>2737</v>
      </c>
      <c r="C1340" s="822" t="s">
        <v>2738</v>
      </c>
      <c r="D1340" s="822" t="s">
        <v>2739</v>
      </c>
      <c r="E1340" s="822" t="s">
        <v>2740</v>
      </c>
      <c r="F1340" s="831"/>
      <c r="G1340" s="831"/>
      <c r="H1340" s="827">
        <v>0</v>
      </c>
      <c r="I1340" s="831">
        <v>4</v>
      </c>
      <c r="J1340" s="831">
        <v>170.04</v>
      </c>
      <c r="K1340" s="827">
        <v>1</v>
      </c>
      <c r="L1340" s="831">
        <v>4</v>
      </c>
      <c r="M1340" s="832">
        <v>170.04</v>
      </c>
    </row>
    <row r="1341" spans="1:13" ht="14.45" customHeight="1" x14ac:dyDescent="0.2">
      <c r="A1341" s="821" t="s">
        <v>3521</v>
      </c>
      <c r="B1341" s="822" t="s">
        <v>2737</v>
      </c>
      <c r="C1341" s="822" t="s">
        <v>4342</v>
      </c>
      <c r="D1341" s="822" t="s">
        <v>2739</v>
      </c>
      <c r="E1341" s="822" t="s">
        <v>4343</v>
      </c>
      <c r="F1341" s="831"/>
      <c r="G1341" s="831"/>
      <c r="H1341" s="827">
        <v>0</v>
      </c>
      <c r="I1341" s="831">
        <v>10</v>
      </c>
      <c r="J1341" s="831">
        <v>850.2</v>
      </c>
      <c r="K1341" s="827">
        <v>1</v>
      </c>
      <c r="L1341" s="831">
        <v>10</v>
      </c>
      <c r="M1341" s="832">
        <v>850.2</v>
      </c>
    </row>
    <row r="1342" spans="1:13" ht="14.45" customHeight="1" x14ac:dyDescent="0.2">
      <c r="A1342" s="821" t="s">
        <v>3521</v>
      </c>
      <c r="B1342" s="822" t="s">
        <v>2737</v>
      </c>
      <c r="C1342" s="822" t="s">
        <v>3807</v>
      </c>
      <c r="D1342" s="822" t="s">
        <v>3808</v>
      </c>
      <c r="E1342" s="822" t="s">
        <v>2740</v>
      </c>
      <c r="F1342" s="831">
        <v>1</v>
      </c>
      <c r="G1342" s="831">
        <v>42.51</v>
      </c>
      <c r="H1342" s="827">
        <v>1</v>
      </c>
      <c r="I1342" s="831"/>
      <c r="J1342" s="831"/>
      <c r="K1342" s="827">
        <v>0</v>
      </c>
      <c r="L1342" s="831">
        <v>1</v>
      </c>
      <c r="M1342" s="832">
        <v>42.51</v>
      </c>
    </row>
    <row r="1343" spans="1:13" ht="14.45" customHeight="1" x14ac:dyDescent="0.2">
      <c r="A1343" s="821" t="s">
        <v>3521</v>
      </c>
      <c r="B1343" s="822" t="s">
        <v>2746</v>
      </c>
      <c r="C1343" s="822" t="s">
        <v>2752</v>
      </c>
      <c r="D1343" s="822" t="s">
        <v>757</v>
      </c>
      <c r="E1343" s="822" t="s">
        <v>758</v>
      </c>
      <c r="F1343" s="831"/>
      <c r="G1343" s="831"/>
      <c r="H1343" s="827">
        <v>0</v>
      </c>
      <c r="I1343" s="831">
        <v>1</v>
      </c>
      <c r="J1343" s="831">
        <v>38.04</v>
      </c>
      <c r="K1343" s="827">
        <v>1</v>
      </c>
      <c r="L1343" s="831">
        <v>1</v>
      </c>
      <c r="M1343" s="832">
        <v>38.04</v>
      </c>
    </row>
    <row r="1344" spans="1:13" ht="14.45" customHeight="1" x14ac:dyDescent="0.2">
      <c r="A1344" s="821" t="s">
        <v>3521</v>
      </c>
      <c r="B1344" s="822" t="s">
        <v>2746</v>
      </c>
      <c r="C1344" s="822" t="s">
        <v>2749</v>
      </c>
      <c r="D1344" s="822" t="s">
        <v>757</v>
      </c>
      <c r="E1344" s="822" t="s">
        <v>759</v>
      </c>
      <c r="F1344" s="831"/>
      <c r="G1344" s="831"/>
      <c r="H1344" s="827">
        <v>0</v>
      </c>
      <c r="I1344" s="831">
        <v>1</v>
      </c>
      <c r="J1344" s="831">
        <v>117.03</v>
      </c>
      <c r="K1344" s="827">
        <v>1</v>
      </c>
      <c r="L1344" s="831">
        <v>1</v>
      </c>
      <c r="M1344" s="832">
        <v>117.03</v>
      </c>
    </row>
    <row r="1345" spans="1:13" ht="14.45" customHeight="1" x14ac:dyDescent="0.2">
      <c r="A1345" s="821" t="s">
        <v>3521</v>
      </c>
      <c r="B1345" s="822" t="s">
        <v>3207</v>
      </c>
      <c r="C1345" s="822" t="s">
        <v>5389</v>
      </c>
      <c r="D1345" s="822" t="s">
        <v>3209</v>
      </c>
      <c r="E1345" s="822" t="s">
        <v>3653</v>
      </c>
      <c r="F1345" s="831"/>
      <c r="G1345" s="831"/>
      <c r="H1345" s="827">
        <v>0</v>
      </c>
      <c r="I1345" s="831">
        <v>1</v>
      </c>
      <c r="J1345" s="831">
        <v>109.95</v>
      </c>
      <c r="K1345" s="827">
        <v>1</v>
      </c>
      <c r="L1345" s="831">
        <v>1</v>
      </c>
      <c r="M1345" s="832">
        <v>109.95</v>
      </c>
    </row>
    <row r="1346" spans="1:13" ht="14.45" customHeight="1" x14ac:dyDescent="0.2">
      <c r="A1346" s="821" t="s">
        <v>3521</v>
      </c>
      <c r="B1346" s="822" t="s">
        <v>2758</v>
      </c>
      <c r="C1346" s="822" t="s">
        <v>5395</v>
      </c>
      <c r="D1346" s="822" t="s">
        <v>1847</v>
      </c>
      <c r="E1346" s="822" t="s">
        <v>838</v>
      </c>
      <c r="F1346" s="831"/>
      <c r="G1346" s="831"/>
      <c r="H1346" s="827">
        <v>0</v>
      </c>
      <c r="I1346" s="831">
        <v>2</v>
      </c>
      <c r="J1346" s="831">
        <v>234.06</v>
      </c>
      <c r="K1346" s="827">
        <v>1</v>
      </c>
      <c r="L1346" s="831">
        <v>2</v>
      </c>
      <c r="M1346" s="832">
        <v>234.06</v>
      </c>
    </row>
    <row r="1347" spans="1:13" ht="14.45" customHeight="1" x14ac:dyDescent="0.2">
      <c r="A1347" s="821" t="s">
        <v>3521</v>
      </c>
      <c r="B1347" s="822" t="s">
        <v>2763</v>
      </c>
      <c r="C1347" s="822" t="s">
        <v>2764</v>
      </c>
      <c r="D1347" s="822" t="s">
        <v>2765</v>
      </c>
      <c r="E1347" s="822" t="s">
        <v>2766</v>
      </c>
      <c r="F1347" s="831"/>
      <c r="G1347" s="831"/>
      <c r="H1347" s="827">
        <v>0</v>
      </c>
      <c r="I1347" s="831">
        <v>1</v>
      </c>
      <c r="J1347" s="831">
        <v>93.27</v>
      </c>
      <c r="K1347" s="827">
        <v>1</v>
      </c>
      <c r="L1347" s="831">
        <v>1</v>
      </c>
      <c r="M1347" s="832">
        <v>93.27</v>
      </c>
    </row>
    <row r="1348" spans="1:13" ht="14.45" customHeight="1" x14ac:dyDescent="0.2">
      <c r="A1348" s="821" t="s">
        <v>3521</v>
      </c>
      <c r="B1348" s="822" t="s">
        <v>2763</v>
      </c>
      <c r="C1348" s="822" t="s">
        <v>5383</v>
      </c>
      <c r="D1348" s="822" t="s">
        <v>2765</v>
      </c>
      <c r="E1348" s="822" t="s">
        <v>5384</v>
      </c>
      <c r="F1348" s="831"/>
      <c r="G1348" s="831"/>
      <c r="H1348" s="827">
        <v>0</v>
      </c>
      <c r="I1348" s="831">
        <v>1</v>
      </c>
      <c r="J1348" s="831">
        <v>186.55</v>
      </c>
      <c r="K1348" s="827">
        <v>1</v>
      </c>
      <c r="L1348" s="831">
        <v>1</v>
      </c>
      <c r="M1348" s="832">
        <v>186.55</v>
      </c>
    </row>
    <row r="1349" spans="1:13" ht="14.45" customHeight="1" x14ac:dyDescent="0.2">
      <c r="A1349" s="821" t="s">
        <v>3521</v>
      </c>
      <c r="B1349" s="822" t="s">
        <v>2770</v>
      </c>
      <c r="C1349" s="822" t="s">
        <v>2772</v>
      </c>
      <c r="D1349" s="822" t="s">
        <v>1423</v>
      </c>
      <c r="E1349" s="822" t="s">
        <v>2773</v>
      </c>
      <c r="F1349" s="831"/>
      <c r="G1349" s="831"/>
      <c r="H1349" s="827">
        <v>0</v>
      </c>
      <c r="I1349" s="831">
        <v>2</v>
      </c>
      <c r="J1349" s="831">
        <v>206.8</v>
      </c>
      <c r="K1349" s="827">
        <v>1</v>
      </c>
      <c r="L1349" s="831">
        <v>2</v>
      </c>
      <c r="M1349" s="832">
        <v>206.8</v>
      </c>
    </row>
    <row r="1350" spans="1:13" ht="14.45" customHeight="1" x14ac:dyDescent="0.2">
      <c r="A1350" s="821" t="s">
        <v>3521</v>
      </c>
      <c r="B1350" s="822" t="s">
        <v>3221</v>
      </c>
      <c r="C1350" s="822" t="s">
        <v>3222</v>
      </c>
      <c r="D1350" s="822" t="s">
        <v>3223</v>
      </c>
      <c r="E1350" s="822" t="s">
        <v>2067</v>
      </c>
      <c r="F1350" s="831"/>
      <c r="G1350" s="831"/>
      <c r="H1350" s="827">
        <v>0</v>
      </c>
      <c r="I1350" s="831">
        <v>3</v>
      </c>
      <c r="J1350" s="831">
        <v>96.47999999999999</v>
      </c>
      <c r="K1350" s="827">
        <v>1</v>
      </c>
      <c r="L1350" s="831">
        <v>3</v>
      </c>
      <c r="M1350" s="832">
        <v>96.47999999999999</v>
      </c>
    </row>
    <row r="1351" spans="1:13" ht="14.45" customHeight="1" x14ac:dyDescent="0.2">
      <c r="A1351" s="821" t="s">
        <v>3521</v>
      </c>
      <c r="B1351" s="822" t="s">
        <v>2782</v>
      </c>
      <c r="C1351" s="822" t="s">
        <v>5433</v>
      </c>
      <c r="D1351" s="822" t="s">
        <v>2784</v>
      </c>
      <c r="E1351" s="822" t="s">
        <v>5434</v>
      </c>
      <c r="F1351" s="831"/>
      <c r="G1351" s="831"/>
      <c r="H1351" s="827">
        <v>0</v>
      </c>
      <c r="I1351" s="831">
        <v>1</v>
      </c>
      <c r="J1351" s="831">
        <v>511.28</v>
      </c>
      <c r="K1351" s="827">
        <v>1</v>
      </c>
      <c r="L1351" s="831">
        <v>1</v>
      </c>
      <c r="M1351" s="832">
        <v>511.28</v>
      </c>
    </row>
    <row r="1352" spans="1:13" ht="14.45" customHeight="1" x14ac:dyDescent="0.2">
      <c r="A1352" s="821" t="s">
        <v>3521</v>
      </c>
      <c r="B1352" s="822" t="s">
        <v>2799</v>
      </c>
      <c r="C1352" s="822" t="s">
        <v>5423</v>
      </c>
      <c r="D1352" s="822" t="s">
        <v>2801</v>
      </c>
      <c r="E1352" s="822" t="s">
        <v>5424</v>
      </c>
      <c r="F1352" s="831"/>
      <c r="G1352" s="831"/>
      <c r="H1352" s="827">
        <v>0</v>
      </c>
      <c r="I1352" s="831">
        <v>1</v>
      </c>
      <c r="J1352" s="831">
        <v>118.65</v>
      </c>
      <c r="K1352" s="827">
        <v>1</v>
      </c>
      <c r="L1352" s="831">
        <v>1</v>
      </c>
      <c r="M1352" s="832">
        <v>118.65</v>
      </c>
    </row>
    <row r="1353" spans="1:13" ht="14.45" customHeight="1" x14ac:dyDescent="0.2">
      <c r="A1353" s="821" t="s">
        <v>3521</v>
      </c>
      <c r="B1353" s="822" t="s">
        <v>2825</v>
      </c>
      <c r="C1353" s="822" t="s">
        <v>2826</v>
      </c>
      <c r="D1353" s="822" t="s">
        <v>1006</v>
      </c>
      <c r="E1353" s="822" t="s">
        <v>2827</v>
      </c>
      <c r="F1353" s="831"/>
      <c r="G1353" s="831"/>
      <c r="H1353" s="827">
        <v>0</v>
      </c>
      <c r="I1353" s="831">
        <v>2</v>
      </c>
      <c r="J1353" s="831">
        <v>89.72</v>
      </c>
      <c r="K1353" s="827">
        <v>1</v>
      </c>
      <c r="L1353" s="831">
        <v>2</v>
      </c>
      <c r="M1353" s="832">
        <v>89.72</v>
      </c>
    </row>
    <row r="1354" spans="1:13" ht="14.45" customHeight="1" x14ac:dyDescent="0.2">
      <c r="A1354" s="821" t="s">
        <v>3521</v>
      </c>
      <c r="B1354" s="822" t="s">
        <v>2840</v>
      </c>
      <c r="C1354" s="822" t="s">
        <v>2841</v>
      </c>
      <c r="D1354" s="822" t="s">
        <v>2842</v>
      </c>
      <c r="E1354" s="822" t="s">
        <v>2843</v>
      </c>
      <c r="F1354" s="831"/>
      <c r="G1354" s="831"/>
      <c r="H1354" s="827">
        <v>0</v>
      </c>
      <c r="I1354" s="831">
        <v>134</v>
      </c>
      <c r="J1354" s="831">
        <v>2937.2800000000007</v>
      </c>
      <c r="K1354" s="827">
        <v>1</v>
      </c>
      <c r="L1354" s="831">
        <v>134</v>
      </c>
      <c r="M1354" s="832">
        <v>2937.2800000000007</v>
      </c>
    </row>
    <row r="1355" spans="1:13" ht="14.45" customHeight="1" x14ac:dyDescent="0.2">
      <c r="A1355" s="821" t="s">
        <v>3521</v>
      </c>
      <c r="B1355" s="822" t="s">
        <v>2840</v>
      </c>
      <c r="C1355" s="822" t="s">
        <v>2844</v>
      </c>
      <c r="D1355" s="822" t="s">
        <v>2842</v>
      </c>
      <c r="E1355" s="822" t="s">
        <v>2845</v>
      </c>
      <c r="F1355" s="831"/>
      <c r="G1355" s="831"/>
      <c r="H1355" s="827">
        <v>0</v>
      </c>
      <c r="I1355" s="831">
        <v>12</v>
      </c>
      <c r="J1355" s="831">
        <v>1052.04</v>
      </c>
      <c r="K1355" s="827">
        <v>1</v>
      </c>
      <c r="L1355" s="831">
        <v>12</v>
      </c>
      <c r="M1355" s="832">
        <v>1052.04</v>
      </c>
    </row>
    <row r="1356" spans="1:13" ht="14.45" customHeight="1" x14ac:dyDescent="0.2">
      <c r="A1356" s="821" t="s">
        <v>3521</v>
      </c>
      <c r="B1356" s="822" t="s">
        <v>2840</v>
      </c>
      <c r="C1356" s="822" t="s">
        <v>4449</v>
      </c>
      <c r="D1356" s="822" t="s">
        <v>4008</v>
      </c>
      <c r="E1356" s="822" t="s">
        <v>2843</v>
      </c>
      <c r="F1356" s="831">
        <v>16</v>
      </c>
      <c r="G1356" s="831">
        <v>350.72</v>
      </c>
      <c r="H1356" s="827">
        <v>1</v>
      </c>
      <c r="I1356" s="831"/>
      <c r="J1356" s="831"/>
      <c r="K1356" s="827">
        <v>0</v>
      </c>
      <c r="L1356" s="831">
        <v>16</v>
      </c>
      <c r="M1356" s="832">
        <v>350.72</v>
      </c>
    </row>
    <row r="1357" spans="1:13" ht="14.45" customHeight="1" x14ac:dyDescent="0.2">
      <c r="A1357" s="821" t="s">
        <v>3521</v>
      </c>
      <c r="B1357" s="822" t="s">
        <v>2846</v>
      </c>
      <c r="C1357" s="822" t="s">
        <v>2852</v>
      </c>
      <c r="D1357" s="822" t="s">
        <v>2848</v>
      </c>
      <c r="E1357" s="822" t="s">
        <v>2853</v>
      </c>
      <c r="F1357" s="831"/>
      <c r="G1357" s="831"/>
      <c r="H1357" s="827">
        <v>0</v>
      </c>
      <c r="I1357" s="831">
        <v>1</v>
      </c>
      <c r="J1357" s="831">
        <v>84.18</v>
      </c>
      <c r="K1357" s="827">
        <v>1</v>
      </c>
      <c r="L1357" s="831">
        <v>1</v>
      </c>
      <c r="M1357" s="832">
        <v>84.18</v>
      </c>
    </row>
    <row r="1358" spans="1:13" ht="14.45" customHeight="1" x14ac:dyDescent="0.2">
      <c r="A1358" s="821" t="s">
        <v>3521</v>
      </c>
      <c r="B1358" s="822" t="s">
        <v>2846</v>
      </c>
      <c r="C1358" s="822" t="s">
        <v>5462</v>
      </c>
      <c r="D1358" s="822" t="s">
        <v>1925</v>
      </c>
      <c r="E1358" s="822" t="s">
        <v>2855</v>
      </c>
      <c r="F1358" s="831">
        <v>1</v>
      </c>
      <c r="G1358" s="831">
        <v>49.08</v>
      </c>
      <c r="H1358" s="827">
        <v>1</v>
      </c>
      <c r="I1358" s="831"/>
      <c r="J1358" s="831"/>
      <c r="K1358" s="827">
        <v>0</v>
      </c>
      <c r="L1358" s="831">
        <v>1</v>
      </c>
      <c r="M1358" s="832">
        <v>49.08</v>
      </c>
    </row>
    <row r="1359" spans="1:13" ht="14.45" customHeight="1" x14ac:dyDescent="0.2">
      <c r="A1359" s="821" t="s">
        <v>3521</v>
      </c>
      <c r="B1359" s="822" t="s">
        <v>2846</v>
      </c>
      <c r="C1359" s="822" t="s">
        <v>5021</v>
      </c>
      <c r="D1359" s="822" t="s">
        <v>2848</v>
      </c>
      <c r="E1359" s="822" t="s">
        <v>5022</v>
      </c>
      <c r="F1359" s="831"/>
      <c r="G1359" s="831"/>
      <c r="H1359" s="827">
        <v>0</v>
      </c>
      <c r="I1359" s="831">
        <v>2</v>
      </c>
      <c r="J1359" s="831">
        <v>252.54</v>
      </c>
      <c r="K1359" s="827">
        <v>1</v>
      </c>
      <c r="L1359" s="831">
        <v>2</v>
      </c>
      <c r="M1359" s="832">
        <v>252.54</v>
      </c>
    </row>
    <row r="1360" spans="1:13" ht="14.45" customHeight="1" x14ac:dyDescent="0.2">
      <c r="A1360" s="821" t="s">
        <v>3521</v>
      </c>
      <c r="B1360" s="822" t="s">
        <v>2846</v>
      </c>
      <c r="C1360" s="822" t="s">
        <v>3243</v>
      </c>
      <c r="D1360" s="822" t="s">
        <v>2848</v>
      </c>
      <c r="E1360" s="822" t="s">
        <v>3244</v>
      </c>
      <c r="F1360" s="831"/>
      <c r="G1360" s="831"/>
      <c r="H1360" s="827">
        <v>0</v>
      </c>
      <c r="I1360" s="831">
        <v>1</v>
      </c>
      <c r="J1360" s="831">
        <v>63.14</v>
      </c>
      <c r="K1360" s="827">
        <v>1</v>
      </c>
      <c r="L1360" s="831">
        <v>1</v>
      </c>
      <c r="M1360" s="832">
        <v>63.14</v>
      </c>
    </row>
    <row r="1361" spans="1:13" ht="14.45" customHeight="1" x14ac:dyDescent="0.2">
      <c r="A1361" s="821" t="s">
        <v>3521</v>
      </c>
      <c r="B1361" s="822" t="s">
        <v>2846</v>
      </c>
      <c r="C1361" s="822" t="s">
        <v>2850</v>
      </c>
      <c r="D1361" s="822" t="s">
        <v>2848</v>
      </c>
      <c r="E1361" s="822" t="s">
        <v>2851</v>
      </c>
      <c r="F1361" s="831"/>
      <c r="G1361" s="831"/>
      <c r="H1361" s="827">
        <v>0</v>
      </c>
      <c r="I1361" s="831">
        <v>4</v>
      </c>
      <c r="J1361" s="831">
        <v>196.32</v>
      </c>
      <c r="K1361" s="827">
        <v>1</v>
      </c>
      <c r="L1361" s="831">
        <v>4</v>
      </c>
      <c r="M1361" s="832">
        <v>196.32</v>
      </c>
    </row>
    <row r="1362" spans="1:13" ht="14.45" customHeight="1" x14ac:dyDescent="0.2">
      <c r="A1362" s="821" t="s">
        <v>3521</v>
      </c>
      <c r="B1362" s="822" t="s">
        <v>2846</v>
      </c>
      <c r="C1362" s="822" t="s">
        <v>4533</v>
      </c>
      <c r="D1362" s="822" t="s">
        <v>1925</v>
      </c>
      <c r="E1362" s="822" t="s">
        <v>4534</v>
      </c>
      <c r="F1362" s="831"/>
      <c r="G1362" s="831"/>
      <c r="H1362" s="827">
        <v>0</v>
      </c>
      <c r="I1362" s="831">
        <v>6</v>
      </c>
      <c r="J1362" s="831">
        <v>631.38</v>
      </c>
      <c r="K1362" s="827">
        <v>1</v>
      </c>
      <c r="L1362" s="831">
        <v>6</v>
      </c>
      <c r="M1362" s="832">
        <v>631.38</v>
      </c>
    </row>
    <row r="1363" spans="1:13" ht="14.45" customHeight="1" x14ac:dyDescent="0.2">
      <c r="A1363" s="821" t="s">
        <v>3521</v>
      </c>
      <c r="B1363" s="822" t="s">
        <v>2846</v>
      </c>
      <c r="C1363" s="822" t="s">
        <v>3245</v>
      </c>
      <c r="D1363" s="822" t="s">
        <v>1925</v>
      </c>
      <c r="E1363" s="822" t="s">
        <v>1926</v>
      </c>
      <c r="F1363" s="831"/>
      <c r="G1363" s="831"/>
      <c r="H1363" s="827">
        <v>0</v>
      </c>
      <c r="I1363" s="831">
        <v>9</v>
      </c>
      <c r="J1363" s="831">
        <v>757.62000000000012</v>
      </c>
      <c r="K1363" s="827">
        <v>1</v>
      </c>
      <c r="L1363" s="831">
        <v>9</v>
      </c>
      <c r="M1363" s="832">
        <v>757.62000000000012</v>
      </c>
    </row>
    <row r="1364" spans="1:13" ht="14.45" customHeight="1" x14ac:dyDescent="0.2">
      <c r="A1364" s="821" t="s">
        <v>3521</v>
      </c>
      <c r="B1364" s="822" t="s">
        <v>2846</v>
      </c>
      <c r="C1364" s="822" t="s">
        <v>4186</v>
      </c>
      <c r="D1364" s="822" t="s">
        <v>1925</v>
      </c>
      <c r="E1364" s="822" t="s">
        <v>4187</v>
      </c>
      <c r="F1364" s="831"/>
      <c r="G1364" s="831"/>
      <c r="H1364" s="827">
        <v>0</v>
      </c>
      <c r="I1364" s="831">
        <v>4</v>
      </c>
      <c r="J1364" s="831">
        <v>505.08</v>
      </c>
      <c r="K1364" s="827">
        <v>1</v>
      </c>
      <c r="L1364" s="831">
        <v>4</v>
      </c>
      <c r="M1364" s="832">
        <v>505.08</v>
      </c>
    </row>
    <row r="1365" spans="1:13" ht="14.45" customHeight="1" x14ac:dyDescent="0.2">
      <c r="A1365" s="821" t="s">
        <v>3521</v>
      </c>
      <c r="B1365" s="822" t="s">
        <v>2846</v>
      </c>
      <c r="C1365" s="822" t="s">
        <v>3550</v>
      </c>
      <c r="D1365" s="822" t="s">
        <v>1925</v>
      </c>
      <c r="E1365" s="822" t="s">
        <v>3551</v>
      </c>
      <c r="F1365" s="831"/>
      <c r="G1365" s="831"/>
      <c r="H1365" s="827">
        <v>0</v>
      </c>
      <c r="I1365" s="831">
        <v>4</v>
      </c>
      <c r="J1365" s="831">
        <v>252.56</v>
      </c>
      <c r="K1365" s="827">
        <v>1</v>
      </c>
      <c r="L1365" s="831">
        <v>4</v>
      </c>
      <c r="M1365" s="832">
        <v>252.56</v>
      </c>
    </row>
    <row r="1366" spans="1:13" ht="14.45" customHeight="1" x14ac:dyDescent="0.2">
      <c r="A1366" s="821" t="s">
        <v>3521</v>
      </c>
      <c r="B1366" s="822" t="s">
        <v>2846</v>
      </c>
      <c r="C1366" s="822" t="s">
        <v>2854</v>
      </c>
      <c r="D1366" s="822" t="s">
        <v>1925</v>
      </c>
      <c r="E1366" s="822" t="s">
        <v>2855</v>
      </c>
      <c r="F1366" s="831"/>
      <c r="G1366" s="831"/>
      <c r="H1366" s="827">
        <v>0</v>
      </c>
      <c r="I1366" s="831">
        <v>17</v>
      </c>
      <c r="J1366" s="831">
        <v>834.36000000000013</v>
      </c>
      <c r="K1366" s="827">
        <v>1</v>
      </c>
      <c r="L1366" s="831">
        <v>17</v>
      </c>
      <c r="M1366" s="832">
        <v>834.36000000000013</v>
      </c>
    </row>
    <row r="1367" spans="1:13" ht="14.45" customHeight="1" x14ac:dyDescent="0.2">
      <c r="A1367" s="821" t="s">
        <v>3521</v>
      </c>
      <c r="B1367" s="822" t="s">
        <v>2866</v>
      </c>
      <c r="C1367" s="822" t="s">
        <v>2872</v>
      </c>
      <c r="D1367" s="822" t="s">
        <v>2873</v>
      </c>
      <c r="E1367" s="822" t="s">
        <v>2874</v>
      </c>
      <c r="F1367" s="831"/>
      <c r="G1367" s="831"/>
      <c r="H1367" s="827">
        <v>0</v>
      </c>
      <c r="I1367" s="831">
        <v>6</v>
      </c>
      <c r="J1367" s="831">
        <v>897.12000000000012</v>
      </c>
      <c r="K1367" s="827">
        <v>1</v>
      </c>
      <c r="L1367" s="831">
        <v>6</v>
      </c>
      <c r="M1367" s="832">
        <v>897.12000000000012</v>
      </c>
    </row>
    <row r="1368" spans="1:13" ht="14.45" customHeight="1" x14ac:dyDescent="0.2">
      <c r="A1368" s="821" t="s">
        <v>3521</v>
      </c>
      <c r="B1368" s="822" t="s">
        <v>2931</v>
      </c>
      <c r="C1368" s="822" t="s">
        <v>2937</v>
      </c>
      <c r="D1368" s="822" t="s">
        <v>2938</v>
      </c>
      <c r="E1368" s="822" t="s">
        <v>2939</v>
      </c>
      <c r="F1368" s="831"/>
      <c r="G1368" s="831"/>
      <c r="H1368" s="827">
        <v>0</v>
      </c>
      <c r="I1368" s="831">
        <v>3</v>
      </c>
      <c r="J1368" s="831">
        <v>4177.41</v>
      </c>
      <c r="K1368" s="827">
        <v>1</v>
      </c>
      <c r="L1368" s="831">
        <v>3</v>
      </c>
      <c r="M1368" s="832">
        <v>4177.41</v>
      </c>
    </row>
    <row r="1369" spans="1:13" ht="14.45" customHeight="1" x14ac:dyDescent="0.2">
      <c r="A1369" s="821" t="s">
        <v>3521</v>
      </c>
      <c r="B1369" s="822" t="s">
        <v>2945</v>
      </c>
      <c r="C1369" s="822" t="s">
        <v>4936</v>
      </c>
      <c r="D1369" s="822" t="s">
        <v>1639</v>
      </c>
      <c r="E1369" s="822" t="s">
        <v>4937</v>
      </c>
      <c r="F1369" s="831">
        <v>3</v>
      </c>
      <c r="G1369" s="831">
        <v>1845.4499999999998</v>
      </c>
      <c r="H1369" s="827">
        <v>1</v>
      </c>
      <c r="I1369" s="831"/>
      <c r="J1369" s="831"/>
      <c r="K1369" s="827">
        <v>0</v>
      </c>
      <c r="L1369" s="831">
        <v>3</v>
      </c>
      <c r="M1369" s="832">
        <v>1845.4499999999998</v>
      </c>
    </row>
    <row r="1370" spans="1:13" ht="14.45" customHeight="1" x14ac:dyDescent="0.2">
      <c r="A1370" s="821" t="s">
        <v>3521</v>
      </c>
      <c r="B1370" s="822" t="s">
        <v>2945</v>
      </c>
      <c r="C1370" s="822" t="s">
        <v>5382</v>
      </c>
      <c r="D1370" s="822" t="s">
        <v>1639</v>
      </c>
      <c r="E1370" s="822" t="s">
        <v>4937</v>
      </c>
      <c r="F1370" s="831"/>
      <c r="G1370" s="831"/>
      <c r="H1370" s="827">
        <v>0</v>
      </c>
      <c r="I1370" s="831">
        <v>3</v>
      </c>
      <c r="J1370" s="831">
        <v>1845.4499999999998</v>
      </c>
      <c r="K1370" s="827">
        <v>1</v>
      </c>
      <c r="L1370" s="831">
        <v>3</v>
      </c>
      <c r="M1370" s="832">
        <v>1845.4499999999998</v>
      </c>
    </row>
    <row r="1371" spans="1:13" ht="14.45" customHeight="1" x14ac:dyDescent="0.2">
      <c r="A1371" s="821" t="s">
        <v>3521</v>
      </c>
      <c r="B1371" s="822" t="s">
        <v>2949</v>
      </c>
      <c r="C1371" s="822" t="s">
        <v>3263</v>
      </c>
      <c r="D1371" s="822" t="s">
        <v>1143</v>
      </c>
      <c r="E1371" s="822" t="s">
        <v>3264</v>
      </c>
      <c r="F1371" s="831"/>
      <c r="G1371" s="831"/>
      <c r="H1371" s="827">
        <v>0</v>
      </c>
      <c r="I1371" s="831">
        <v>1</v>
      </c>
      <c r="J1371" s="831">
        <v>773.45</v>
      </c>
      <c r="K1371" s="827">
        <v>1</v>
      </c>
      <c r="L1371" s="831">
        <v>1</v>
      </c>
      <c r="M1371" s="832">
        <v>773.45</v>
      </c>
    </row>
    <row r="1372" spans="1:13" ht="14.45" customHeight="1" x14ac:dyDescent="0.2">
      <c r="A1372" s="821" t="s">
        <v>3521</v>
      </c>
      <c r="B1372" s="822" t="s">
        <v>6148</v>
      </c>
      <c r="C1372" s="822" t="s">
        <v>3858</v>
      </c>
      <c r="D1372" s="822" t="s">
        <v>3859</v>
      </c>
      <c r="E1372" s="822" t="s">
        <v>3860</v>
      </c>
      <c r="F1372" s="831"/>
      <c r="G1372" s="831"/>
      <c r="H1372" s="827">
        <v>0</v>
      </c>
      <c r="I1372" s="831">
        <v>15</v>
      </c>
      <c r="J1372" s="831">
        <v>24767.4</v>
      </c>
      <c r="K1372" s="827">
        <v>1</v>
      </c>
      <c r="L1372" s="831">
        <v>15</v>
      </c>
      <c r="M1372" s="832">
        <v>24767.4</v>
      </c>
    </row>
    <row r="1373" spans="1:13" ht="14.45" customHeight="1" x14ac:dyDescent="0.2">
      <c r="A1373" s="821" t="s">
        <v>3521</v>
      </c>
      <c r="B1373" s="822" t="s">
        <v>6148</v>
      </c>
      <c r="C1373" s="822" t="s">
        <v>4367</v>
      </c>
      <c r="D1373" s="822" t="s">
        <v>3859</v>
      </c>
      <c r="E1373" s="822" t="s">
        <v>4368</v>
      </c>
      <c r="F1373" s="831"/>
      <c r="G1373" s="831"/>
      <c r="H1373" s="827">
        <v>0</v>
      </c>
      <c r="I1373" s="831">
        <v>2</v>
      </c>
      <c r="J1373" s="831">
        <v>495.34</v>
      </c>
      <c r="K1373" s="827">
        <v>1</v>
      </c>
      <c r="L1373" s="831">
        <v>2</v>
      </c>
      <c r="M1373" s="832">
        <v>495.34</v>
      </c>
    </row>
    <row r="1374" spans="1:13" ht="14.45" customHeight="1" x14ac:dyDescent="0.2">
      <c r="A1374" s="821" t="s">
        <v>3521</v>
      </c>
      <c r="B1374" s="822" t="s">
        <v>6150</v>
      </c>
      <c r="C1374" s="822" t="s">
        <v>3920</v>
      </c>
      <c r="D1374" s="822" t="s">
        <v>3921</v>
      </c>
      <c r="E1374" s="822" t="s">
        <v>776</v>
      </c>
      <c r="F1374" s="831"/>
      <c r="G1374" s="831"/>
      <c r="H1374" s="827">
        <v>0</v>
      </c>
      <c r="I1374" s="831">
        <v>30</v>
      </c>
      <c r="J1374" s="831">
        <v>6577.5</v>
      </c>
      <c r="K1374" s="827">
        <v>1</v>
      </c>
      <c r="L1374" s="831">
        <v>30</v>
      </c>
      <c r="M1374" s="832">
        <v>6577.5</v>
      </c>
    </row>
    <row r="1375" spans="1:13" ht="14.45" customHeight="1" x14ac:dyDescent="0.2">
      <c r="A1375" s="821" t="s">
        <v>3521</v>
      </c>
      <c r="B1375" s="822" t="s">
        <v>2997</v>
      </c>
      <c r="C1375" s="822" t="s">
        <v>4257</v>
      </c>
      <c r="D1375" s="822" t="s">
        <v>3651</v>
      </c>
      <c r="E1375" s="822" t="s">
        <v>4258</v>
      </c>
      <c r="F1375" s="831">
        <v>1</v>
      </c>
      <c r="G1375" s="831">
        <v>121.75</v>
      </c>
      <c r="H1375" s="827">
        <v>1</v>
      </c>
      <c r="I1375" s="831"/>
      <c r="J1375" s="831"/>
      <c r="K1375" s="827">
        <v>0</v>
      </c>
      <c r="L1375" s="831">
        <v>1</v>
      </c>
      <c r="M1375" s="832">
        <v>121.75</v>
      </c>
    </row>
    <row r="1376" spans="1:13" ht="14.45" customHeight="1" x14ac:dyDescent="0.2">
      <c r="A1376" s="821" t="s">
        <v>3521</v>
      </c>
      <c r="B1376" s="822" t="s">
        <v>2997</v>
      </c>
      <c r="C1376" s="822" t="s">
        <v>2999</v>
      </c>
      <c r="D1376" s="822" t="s">
        <v>701</v>
      </c>
      <c r="E1376" s="822" t="s">
        <v>702</v>
      </c>
      <c r="F1376" s="831"/>
      <c r="G1376" s="831"/>
      <c r="H1376" s="827">
        <v>0</v>
      </c>
      <c r="I1376" s="831">
        <v>23</v>
      </c>
      <c r="J1376" s="831">
        <v>1668.65</v>
      </c>
      <c r="K1376" s="827">
        <v>1</v>
      </c>
      <c r="L1376" s="831">
        <v>23</v>
      </c>
      <c r="M1376" s="832">
        <v>1668.65</v>
      </c>
    </row>
    <row r="1377" spans="1:13" ht="14.45" customHeight="1" x14ac:dyDescent="0.2">
      <c r="A1377" s="821" t="s">
        <v>3521</v>
      </c>
      <c r="B1377" s="822" t="s">
        <v>2997</v>
      </c>
      <c r="C1377" s="822" t="s">
        <v>3000</v>
      </c>
      <c r="D1377" s="822" t="s">
        <v>701</v>
      </c>
      <c r="E1377" s="822" t="s">
        <v>698</v>
      </c>
      <c r="F1377" s="831"/>
      <c r="G1377" s="831"/>
      <c r="H1377" s="827">
        <v>0</v>
      </c>
      <c r="I1377" s="831">
        <v>6</v>
      </c>
      <c r="J1377" s="831">
        <v>391.68</v>
      </c>
      <c r="K1377" s="827">
        <v>1</v>
      </c>
      <c r="L1377" s="831">
        <v>6</v>
      </c>
      <c r="M1377" s="832">
        <v>391.68</v>
      </c>
    </row>
    <row r="1378" spans="1:13" ht="14.45" customHeight="1" x14ac:dyDescent="0.2">
      <c r="A1378" s="821" t="s">
        <v>3521</v>
      </c>
      <c r="B1378" s="822" t="s">
        <v>2997</v>
      </c>
      <c r="C1378" s="822" t="s">
        <v>2998</v>
      </c>
      <c r="D1378" s="822" t="s">
        <v>701</v>
      </c>
      <c r="E1378" s="822" t="s">
        <v>703</v>
      </c>
      <c r="F1378" s="831"/>
      <c r="G1378" s="831"/>
      <c r="H1378" s="827">
        <v>0</v>
      </c>
      <c r="I1378" s="831">
        <v>12</v>
      </c>
      <c r="J1378" s="831">
        <v>261.12</v>
      </c>
      <c r="K1378" s="827">
        <v>1</v>
      </c>
      <c r="L1378" s="831">
        <v>12</v>
      </c>
      <c r="M1378" s="832">
        <v>261.12</v>
      </c>
    </row>
    <row r="1379" spans="1:13" ht="14.45" customHeight="1" x14ac:dyDescent="0.2">
      <c r="A1379" s="821" t="s">
        <v>3521</v>
      </c>
      <c r="B1379" s="822" t="s">
        <v>3006</v>
      </c>
      <c r="C1379" s="822" t="s">
        <v>3010</v>
      </c>
      <c r="D1379" s="822" t="s">
        <v>1373</v>
      </c>
      <c r="E1379" s="822" t="s">
        <v>1376</v>
      </c>
      <c r="F1379" s="831"/>
      <c r="G1379" s="831"/>
      <c r="H1379" s="827">
        <v>0</v>
      </c>
      <c r="I1379" s="831">
        <v>10</v>
      </c>
      <c r="J1379" s="831">
        <v>3557.9</v>
      </c>
      <c r="K1379" s="827">
        <v>1</v>
      </c>
      <c r="L1379" s="831">
        <v>10</v>
      </c>
      <c r="M1379" s="832">
        <v>3557.9</v>
      </c>
    </row>
    <row r="1380" spans="1:13" ht="14.45" customHeight="1" x14ac:dyDescent="0.2">
      <c r="A1380" s="821" t="s">
        <v>3521</v>
      </c>
      <c r="B1380" s="822" t="s">
        <v>3006</v>
      </c>
      <c r="C1380" s="822" t="s">
        <v>3011</v>
      </c>
      <c r="D1380" s="822" t="s">
        <v>1373</v>
      </c>
      <c r="E1380" s="822" t="s">
        <v>1375</v>
      </c>
      <c r="F1380" s="831"/>
      <c r="G1380" s="831"/>
      <c r="H1380" s="827">
        <v>0</v>
      </c>
      <c r="I1380" s="831">
        <v>4</v>
      </c>
      <c r="J1380" s="831">
        <v>2210.56</v>
      </c>
      <c r="K1380" s="827">
        <v>1</v>
      </c>
      <c r="L1380" s="831">
        <v>4</v>
      </c>
      <c r="M1380" s="832">
        <v>2210.56</v>
      </c>
    </row>
    <row r="1381" spans="1:13" ht="14.45" customHeight="1" x14ac:dyDescent="0.2">
      <c r="A1381" s="821" t="s">
        <v>3521</v>
      </c>
      <c r="B1381" s="822" t="s">
        <v>3006</v>
      </c>
      <c r="C1381" s="822" t="s">
        <v>3012</v>
      </c>
      <c r="D1381" s="822" t="s">
        <v>1373</v>
      </c>
      <c r="E1381" s="822" t="s">
        <v>1374</v>
      </c>
      <c r="F1381" s="831"/>
      <c r="G1381" s="831"/>
      <c r="H1381" s="827">
        <v>0</v>
      </c>
      <c r="I1381" s="831">
        <v>18</v>
      </c>
      <c r="J1381" s="831">
        <v>18350.280000000002</v>
      </c>
      <c r="K1381" s="827">
        <v>1</v>
      </c>
      <c r="L1381" s="831">
        <v>18</v>
      </c>
      <c r="M1381" s="832">
        <v>18350.280000000002</v>
      </c>
    </row>
    <row r="1382" spans="1:13" ht="14.45" customHeight="1" x14ac:dyDescent="0.2">
      <c r="A1382" s="821" t="s">
        <v>3521</v>
      </c>
      <c r="B1382" s="822" t="s">
        <v>6151</v>
      </c>
      <c r="C1382" s="822" t="s">
        <v>4528</v>
      </c>
      <c r="D1382" s="822" t="s">
        <v>4177</v>
      </c>
      <c r="E1382" s="822" t="s">
        <v>4185</v>
      </c>
      <c r="F1382" s="831">
        <v>7</v>
      </c>
      <c r="G1382" s="831">
        <v>5426.19</v>
      </c>
      <c r="H1382" s="827">
        <v>1</v>
      </c>
      <c r="I1382" s="831"/>
      <c r="J1382" s="831"/>
      <c r="K1382" s="827">
        <v>0</v>
      </c>
      <c r="L1382" s="831">
        <v>7</v>
      </c>
      <c r="M1382" s="832">
        <v>5426.19</v>
      </c>
    </row>
    <row r="1383" spans="1:13" ht="14.45" customHeight="1" x14ac:dyDescent="0.2">
      <c r="A1383" s="821" t="s">
        <v>3521</v>
      </c>
      <c r="B1383" s="822" t="s">
        <v>6151</v>
      </c>
      <c r="C1383" s="822" t="s">
        <v>4176</v>
      </c>
      <c r="D1383" s="822" t="s">
        <v>4177</v>
      </c>
      <c r="E1383" s="822" t="s">
        <v>4178</v>
      </c>
      <c r="F1383" s="831">
        <v>5</v>
      </c>
      <c r="G1383" s="831">
        <v>6959.85</v>
      </c>
      <c r="H1383" s="827">
        <v>1</v>
      </c>
      <c r="I1383" s="831"/>
      <c r="J1383" s="831"/>
      <c r="K1383" s="827">
        <v>0</v>
      </c>
      <c r="L1383" s="831">
        <v>5</v>
      </c>
      <c r="M1383" s="832">
        <v>6959.85</v>
      </c>
    </row>
    <row r="1384" spans="1:13" ht="14.45" customHeight="1" x14ac:dyDescent="0.2">
      <c r="A1384" s="821" t="s">
        <v>3521</v>
      </c>
      <c r="B1384" s="822" t="s">
        <v>3013</v>
      </c>
      <c r="C1384" s="822" t="s">
        <v>3014</v>
      </c>
      <c r="D1384" s="822" t="s">
        <v>3015</v>
      </c>
      <c r="E1384" s="822" t="s">
        <v>3016</v>
      </c>
      <c r="F1384" s="831"/>
      <c r="G1384" s="831"/>
      <c r="H1384" s="827">
        <v>0</v>
      </c>
      <c r="I1384" s="831">
        <v>11</v>
      </c>
      <c r="J1384" s="831">
        <v>58542.879999999997</v>
      </c>
      <c r="K1384" s="827">
        <v>1</v>
      </c>
      <c r="L1384" s="831">
        <v>11</v>
      </c>
      <c r="M1384" s="832">
        <v>58542.879999999997</v>
      </c>
    </row>
    <row r="1385" spans="1:13" ht="14.45" customHeight="1" x14ac:dyDescent="0.2">
      <c r="A1385" s="821" t="s">
        <v>3521</v>
      </c>
      <c r="B1385" s="822" t="s">
        <v>3013</v>
      </c>
      <c r="C1385" s="822" t="s">
        <v>3017</v>
      </c>
      <c r="D1385" s="822" t="s">
        <v>3018</v>
      </c>
      <c r="E1385" s="822" t="s">
        <v>3019</v>
      </c>
      <c r="F1385" s="831"/>
      <c r="G1385" s="831"/>
      <c r="H1385" s="827">
        <v>0</v>
      </c>
      <c r="I1385" s="831">
        <v>8</v>
      </c>
      <c r="J1385" s="831">
        <v>10406.32</v>
      </c>
      <c r="K1385" s="827">
        <v>1</v>
      </c>
      <c r="L1385" s="831">
        <v>8</v>
      </c>
      <c r="M1385" s="832">
        <v>10406.32</v>
      </c>
    </row>
    <row r="1386" spans="1:13" ht="14.45" customHeight="1" x14ac:dyDescent="0.2">
      <c r="A1386" s="821" t="s">
        <v>3521</v>
      </c>
      <c r="B1386" s="822" t="s">
        <v>3013</v>
      </c>
      <c r="C1386" s="822" t="s">
        <v>3020</v>
      </c>
      <c r="D1386" s="822" t="s">
        <v>3018</v>
      </c>
      <c r="E1386" s="822" t="s">
        <v>3021</v>
      </c>
      <c r="F1386" s="831"/>
      <c r="G1386" s="831"/>
      <c r="H1386" s="827">
        <v>0</v>
      </c>
      <c r="I1386" s="831">
        <v>2</v>
      </c>
      <c r="J1386" s="831">
        <v>1951.18</v>
      </c>
      <c r="K1386" s="827">
        <v>1</v>
      </c>
      <c r="L1386" s="831">
        <v>2</v>
      </c>
      <c r="M1386" s="832">
        <v>1951.18</v>
      </c>
    </row>
    <row r="1387" spans="1:13" ht="14.45" customHeight="1" x14ac:dyDescent="0.2">
      <c r="A1387" s="821" t="s">
        <v>3521</v>
      </c>
      <c r="B1387" s="822" t="s">
        <v>3013</v>
      </c>
      <c r="C1387" s="822" t="s">
        <v>3022</v>
      </c>
      <c r="D1387" s="822" t="s">
        <v>3018</v>
      </c>
      <c r="E1387" s="822" t="s">
        <v>3023</v>
      </c>
      <c r="F1387" s="831"/>
      <c r="G1387" s="831"/>
      <c r="H1387" s="827">
        <v>0</v>
      </c>
      <c r="I1387" s="831">
        <v>14</v>
      </c>
      <c r="J1387" s="831">
        <v>4552.7999999999993</v>
      </c>
      <c r="K1387" s="827">
        <v>1</v>
      </c>
      <c r="L1387" s="831">
        <v>14</v>
      </c>
      <c r="M1387" s="832">
        <v>4552.7999999999993</v>
      </c>
    </row>
    <row r="1388" spans="1:13" ht="14.45" customHeight="1" x14ac:dyDescent="0.2">
      <c r="A1388" s="821" t="s">
        <v>3521</v>
      </c>
      <c r="B1388" s="822" t="s">
        <v>3013</v>
      </c>
      <c r="C1388" s="822" t="s">
        <v>3024</v>
      </c>
      <c r="D1388" s="822" t="s">
        <v>3018</v>
      </c>
      <c r="E1388" s="822" t="s">
        <v>3025</v>
      </c>
      <c r="F1388" s="831"/>
      <c r="G1388" s="831"/>
      <c r="H1388" s="827">
        <v>0</v>
      </c>
      <c r="I1388" s="831">
        <v>5</v>
      </c>
      <c r="J1388" s="831">
        <v>3252</v>
      </c>
      <c r="K1388" s="827">
        <v>1</v>
      </c>
      <c r="L1388" s="831">
        <v>5</v>
      </c>
      <c r="M1388" s="832">
        <v>3252</v>
      </c>
    </row>
    <row r="1389" spans="1:13" ht="14.45" customHeight="1" x14ac:dyDescent="0.2">
      <c r="A1389" s="821" t="s">
        <v>3521</v>
      </c>
      <c r="B1389" s="822" t="s">
        <v>3013</v>
      </c>
      <c r="C1389" s="822" t="s">
        <v>4332</v>
      </c>
      <c r="D1389" s="822" t="s">
        <v>3787</v>
      </c>
      <c r="E1389" s="822" t="s">
        <v>3543</v>
      </c>
      <c r="F1389" s="831"/>
      <c r="G1389" s="831"/>
      <c r="H1389" s="827">
        <v>0</v>
      </c>
      <c r="I1389" s="831">
        <v>4</v>
      </c>
      <c r="J1389" s="831">
        <v>1300.8</v>
      </c>
      <c r="K1389" s="827">
        <v>1</v>
      </c>
      <c r="L1389" s="831">
        <v>4</v>
      </c>
      <c r="M1389" s="832">
        <v>1300.8</v>
      </c>
    </row>
    <row r="1390" spans="1:13" ht="14.45" customHeight="1" x14ac:dyDescent="0.2">
      <c r="A1390" s="821" t="s">
        <v>3521</v>
      </c>
      <c r="B1390" s="822" t="s">
        <v>3013</v>
      </c>
      <c r="C1390" s="822" t="s">
        <v>3541</v>
      </c>
      <c r="D1390" s="822" t="s">
        <v>3542</v>
      </c>
      <c r="E1390" s="822" t="s">
        <v>3543</v>
      </c>
      <c r="F1390" s="831"/>
      <c r="G1390" s="831"/>
      <c r="H1390" s="827">
        <v>0</v>
      </c>
      <c r="I1390" s="831">
        <v>15</v>
      </c>
      <c r="J1390" s="831">
        <v>4878</v>
      </c>
      <c r="K1390" s="827">
        <v>1</v>
      </c>
      <c r="L1390" s="831">
        <v>15</v>
      </c>
      <c r="M1390" s="832">
        <v>4878</v>
      </c>
    </row>
    <row r="1391" spans="1:13" ht="14.45" customHeight="1" x14ac:dyDescent="0.2">
      <c r="A1391" s="821" t="s">
        <v>3521</v>
      </c>
      <c r="B1391" s="822" t="s">
        <v>3013</v>
      </c>
      <c r="C1391" s="822" t="s">
        <v>3791</v>
      </c>
      <c r="D1391" s="822" t="s">
        <v>3542</v>
      </c>
      <c r="E1391" s="822" t="s">
        <v>3788</v>
      </c>
      <c r="F1391" s="831"/>
      <c r="G1391" s="831"/>
      <c r="H1391" s="827">
        <v>0</v>
      </c>
      <c r="I1391" s="831">
        <v>17</v>
      </c>
      <c r="J1391" s="831">
        <v>11056.8</v>
      </c>
      <c r="K1391" s="827">
        <v>1</v>
      </c>
      <c r="L1391" s="831">
        <v>17</v>
      </c>
      <c r="M1391" s="832">
        <v>11056.8</v>
      </c>
    </row>
    <row r="1392" spans="1:13" ht="14.45" customHeight="1" x14ac:dyDescent="0.2">
      <c r="A1392" s="821" t="s">
        <v>3521</v>
      </c>
      <c r="B1392" s="822" t="s">
        <v>3013</v>
      </c>
      <c r="C1392" s="822" t="s">
        <v>3794</v>
      </c>
      <c r="D1392" s="822" t="s">
        <v>3542</v>
      </c>
      <c r="E1392" s="822" t="s">
        <v>3795</v>
      </c>
      <c r="F1392" s="831"/>
      <c r="G1392" s="831"/>
      <c r="H1392" s="827">
        <v>0</v>
      </c>
      <c r="I1392" s="831">
        <v>7</v>
      </c>
      <c r="J1392" s="831">
        <v>1138.27</v>
      </c>
      <c r="K1392" s="827">
        <v>1</v>
      </c>
      <c r="L1392" s="831">
        <v>7</v>
      </c>
      <c r="M1392" s="832">
        <v>1138.27</v>
      </c>
    </row>
    <row r="1393" spans="1:13" ht="14.45" customHeight="1" x14ac:dyDescent="0.2">
      <c r="A1393" s="821" t="s">
        <v>3521</v>
      </c>
      <c r="B1393" s="822" t="s">
        <v>3030</v>
      </c>
      <c r="C1393" s="822" t="s">
        <v>3032</v>
      </c>
      <c r="D1393" s="822" t="s">
        <v>1338</v>
      </c>
      <c r="E1393" s="822" t="s">
        <v>1340</v>
      </c>
      <c r="F1393" s="831"/>
      <c r="G1393" s="831"/>
      <c r="H1393" s="827"/>
      <c r="I1393" s="831">
        <v>51</v>
      </c>
      <c r="J1393" s="831">
        <v>0</v>
      </c>
      <c r="K1393" s="827"/>
      <c r="L1393" s="831">
        <v>51</v>
      </c>
      <c r="M1393" s="832">
        <v>0</v>
      </c>
    </row>
    <row r="1394" spans="1:13" ht="14.45" customHeight="1" x14ac:dyDescent="0.2">
      <c r="A1394" s="821" t="s">
        <v>3521</v>
      </c>
      <c r="B1394" s="822" t="s">
        <v>3052</v>
      </c>
      <c r="C1394" s="822" t="s">
        <v>3056</v>
      </c>
      <c r="D1394" s="822" t="s">
        <v>3054</v>
      </c>
      <c r="E1394" s="822" t="s">
        <v>3057</v>
      </c>
      <c r="F1394" s="831"/>
      <c r="G1394" s="831"/>
      <c r="H1394" s="827">
        <v>0</v>
      </c>
      <c r="I1394" s="831">
        <v>6</v>
      </c>
      <c r="J1394" s="831">
        <v>1018.3799999999999</v>
      </c>
      <c r="K1394" s="827">
        <v>1</v>
      </c>
      <c r="L1394" s="831">
        <v>6</v>
      </c>
      <c r="M1394" s="832">
        <v>1018.3799999999999</v>
      </c>
    </row>
    <row r="1395" spans="1:13" ht="14.45" customHeight="1" x14ac:dyDescent="0.2">
      <c r="A1395" s="821" t="s">
        <v>3521</v>
      </c>
      <c r="B1395" s="822" t="s">
        <v>3052</v>
      </c>
      <c r="C1395" s="822" t="s">
        <v>3058</v>
      </c>
      <c r="D1395" s="822" t="s">
        <v>3054</v>
      </c>
      <c r="E1395" s="822" t="s">
        <v>1952</v>
      </c>
      <c r="F1395" s="831"/>
      <c r="G1395" s="831"/>
      <c r="H1395" s="827">
        <v>0</v>
      </c>
      <c r="I1395" s="831">
        <v>12</v>
      </c>
      <c r="J1395" s="831">
        <v>4073.6400000000003</v>
      </c>
      <c r="K1395" s="827">
        <v>1</v>
      </c>
      <c r="L1395" s="831">
        <v>12</v>
      </c>
      <c r="M1395" s="832">
        <v>4073.6400000000003</v>
      </c>
    </row>
    <row r="1396" spans="1:13" ht="14.45" customHeight="1" x14ac:dyDescent="0.2">
      <c r="A1396" s="821" t="s">
        <v>3521</v>
      </c>
      <c r="B1396" s="822" t="s">
        <v>3065</v>
      </c>
      <c r="C1396" s="822" t="s">
        <v>3300</v>
      </c>
      <c r="D1396" s="822" t="s">
        <v>1416</v>
      </c>
      <c r="E1396" s="822" t="s">
        <v>2121</v>
      </c>
      <c r="F1396" s="831">
        <v>2</v>
      </c>
      <c r="G1396" s="831">
        <v>2573.2399999999998</v>
      </c>
      <c r="H1396" s="827">
        <v>1</v>
      </c>
      <c r="I1396" s="831"/>
      <c r="J1396" s="831"/>
      <c r="K1396" s="827">
        <v>0</v>
      </c>
      <c r="L1396" s="831">
        <v>2</v>
      </c>
      <c r="M1396" s="832">
        <v>2573.2399999999998</v>
      </c>
    </row>
    <row r="1397" spans="1:13" ht="14.45" customHeight="1" x14ac:dyDescent="0.2">
      <c r="A1397" s="821" t="s">
        <v>3521</v>
      </c>
      <c r="B1397" s="822" t="s">
        <v>3077</v>
      </c>
      <c r="C1397" s="822" t="s">
        <v>3078</v>
      </c>
      <c r="D1397" s="822" t="s">
        <v>3079</v>
      </c>
      <c r="E1397" s="822" t="s">
        <v>3080</v>
      </c>
      <c r="F1397" s="831"/>
      <c r="G1397" s="831"/>
      <c r="H1397" s="827">
        <v>0</v>
      </c>
      <c r="I1397" s="831">
        <v>2</v>
      </c>
      <c r="J1397" s="831">
        <v>46.8</v>
      </c>
      <c r="K1397" s="827">
        <v>1</v>
      </c>
      <c r="L1397" s="831">
        <v>2</v>
      </c>
      <c r="M1397" s="832">
        <v>46.8</v>
      </c>
    </row>
    <row r="1398" spans="1:13" ht="14.45" customHeight="1" x14ac:dyDescent="0.2">
      <c r="A1398" s="821" t="s">
        <v>3521</v>
      </c>
      <c r="B1398" s="822" t="s">
        <v>3077</v>
      </c>
      <c r="C1398" s="822" t="s">
        <v>3083</v>
      </c>
      <c r="D1398" s="822" t="s">
        <v>3079</v>
      </c>
      <c r="E1398" s="822" t="s">
        <v>3084</v>
      </c>
      <c r="F1398" s="831"/>
      <c r="G1398" s="831"/>
      <c r="H1398" s="827">
        <v>0</v>
      </c>
      <c r="I1398" s="831">
        <v>16</v>
      </c>
      <c r="J1398" s="831">
        <v>187.36</v>
      </c>
      <c r="K1398" s="827">
        <v>1</v>
      </c>
      <c r="L1398" s="831">
        <v>16</v>
      </c>
      <c r="M1398" s="832">
        <v>187.36</v>
      </c>
    </row>
    <row r="1399" spans="1:13" ht="14.45" customHeight="1" x14ac:dyDescent="0.2">
      <c r="A1399" s="821" t="s">
        <v>3521</v>
      </c>
      <c r="B1399" s="822" t="s">
        <v>3085</v>
      </c>
      <c r="C1399" s="822" t="s">
        <v>3315</v>
      </c>
      <c r="D1399" s="822" t="s">
        <v>1635</v>
      </c>
      <c r="E1399" s="822" t="s">
        <v>3316</v>
      </c>
      <c r="F1399" s="831"/>
      <c r="G1399" s="831"/>
      <c r="H1399" s="827"/>
      <c r="I1399" s="831">
        <v>8</v>
      </c>
      <c r="J1399" s="831">
        <v>0</v>
      </c>
      <c r="K1399" s="827"/>
      <c r="L1399" s="831">
        <v>8</v>
      </c>
      <c r="M1399" s="832">
        <v>0</v>
      </c>
    </row>
    <row r="1400" spans="1:13" ht="14.45" customHeight="1" x14ac:dyDescent="0.2">
      <c r="A1400" s="821" t="s">
        <v>3521</v>
      </c>
      <c r="B1400" s="822" t="s">
        <v>3088</v>
      </c>
      <c r="C1400" s="822" t="s">
        <v>3732</v>
      </c>
      <c r="D1400" s="822" t="s">
        <v>1870</v>
      </c>
      <c r="E1400" s="822" t="s">
        <v>1871</v>
      </c>
      <c r="F1400" s="831">
        <v>2</v>
      </c>
      <c r="G1400" s="831">
        <v>528</v>
      </c>
      <c r="H1400" s="827">
        <v>1</v>
      </c>
      <c r="I1400" s="831"/>
      <c r="J1400" s="831"/>
      <c r="K1400" s="827">
        <v>0</v>
      </c>
      <c r="L1400" s="831">
        <v>2</v>
      </c>
      <c r="M1400" s="832">
        <v>528</v>
      </c>
    </row>
    <row r="1401" spans="1:13" ht="14.45" customHeight="1" x14ac:dyDescent="0.2">
      <c r="A1401" s="821" t="s">
        <v>3521</v>
      </c>
      <c r="B1401" s="822" t="s">
        <v>3088</v>
      </c>
      <c r="C1401" s="822" t="s">
        <v>3089</v>
      </c>
      <c r="D1401" s="822" t="s">
        <v>1870</v>
      </c>
      <c r="E1401" s="822" t="s">
        <v>824</v>
      </c>
      <c r="F1401" s="831"/>
      <c r="G1401" s="831"/>
      <c r="H1401" s="827">
        <v>0</v>
      </c>
      <c r="I1401" s="831">
        <v>2</v>
      </c>
      <c r="J1401" s="831">
        <v>131.97999999999999</v>
      </c>
      <c r="K1401" s="827">
        <v>1</v>
      </c>
      <c r="L1401" s="831">
        <v>2</v>
      </c>
      <c r="M1401" s="832">
        <v>131.97999999999999</v>
      </c>
    </row>
    <row r="1402" spans="1:13" ht="14.45" customHeight="1" x14ac:dyDescent="0.2">
      <c r="A1402" s="821" t="s">
        <v>3521</v>
      </c>
      <c r="B1402" s="822" t="s">
        <v>3088</v>
      </c>
      <c r="C1402" s="822" t="s">
        <v>3090</v>
      </c>
      <c r="D1402" s="822" t="s">
        <v>1870</v>
      </c>
      <c r="E1402" s="822" t="s">
        <v>826</v>
      </c>
      <c r="F1402" s="831"/>
      <c r="G1402" s="831"/>
      <c r="H1402" s="827">
        <v>0</v>
      </c>
      <c r="I1402" s="831">
        <v>2</v>
      </c>
      <c r="J1402" s="831">
        <v>264</v>
      </c>
      <c r="K1402" s="827">
        <v>1</v>
      </c>
      <c r="L1402" s="831">
        <v>2</v>
      </c>
      <c r="M1402" s="832">
        <v>264</v>
      </c>
    </row>
    <row r="1403" spans="1:13" ht="14.45" customHeight="1" x14ac:dyDescent="0.2">
      <c r="A1403" s="821" t="s">
        <v>3521</v>
      </c>
      <c r="B1403" s="822" t="s">
        <v>3088</v>
      </c>
      <c r="C1403" s="822" t="s">
        <v>3733</v>
      </c>
      <c r="D1403" s="822" t="s">
        <v>1870</v>
      </c>
      <c r="E1403" s="822" t="s">
        <v>3341</v>
      </c>
      <c r="F1403" s="831"/>
      <c r="G1403" s="831"/>
      <c r="H1403" s="827">
        <v>0</v>
      </c>
      <c r="I1403" s="831">
        <v>8</v>
      </c>
      <c r="J1403" s="831">
        <v>1055.8399999999999</v>
      </c>
      <c r="K1403" s="827">
        <v>1</v>
      </c>
      <c r="L1403" s="831">
        <v>8</v>
      </c>
      <c r="M1403" s="832">
        <v>1055.8399999999999</v>
      </c>
    </row>
    <row r="1404" spans="1:13" ht="14.45" customHeight="1" x14ac:dyDescent="0.2">
      <c r="A1404" s="821" t="s">
        <v>3521</v>
      </c>
      <c r="B1404" s="822" t="s">
        <v>3095</v>
      </c>
      <c r="C1404" s="822" t="s">
        <v>3099</v>
      </c>
      <c r="D1404" s="822" t="s">
        <v>3100</v>
      </c>
      <c r="E1404" s="822" t="s">
        <v>3101</v>
      </c>
      <c r="F1404" s="831"/>
      <c r="G1404" s="831"/>
      <c r="H1404" s="827">
        <v>0</v>
      </c>
      <c r="I1404" s="831">
        <v>7</v>
      </c>
      <c r="J1404" s="831">
        <v>860.72</v>
      </c>
      <c r="K1404" s="827">
        <v>1</v>
      </c>
      <c r="L1404" s="831">
        <v>7</v>
      </c>
      <c r="M1404" s="832">
        <v>860.72</v>
      </c>
    </row>
    <row r="1405" spans="1:13" ht="14.45" customHeight="1" x14ac:dyDescent="0.2">
      <c r="A1405" s="821" t="s">
        <v>3521</v>
      </c>
      <c r="B1405" s="822" t="s">
        <v>3104</v>
      </c>
      <c r="C1405" s="822" t="s">
        <v>3774</v>
      </c>
      <c r="D1405" s="822" t="s">
        <v>3775</v>
      </c>
      <c r="E1405" s="822" t="s">
        <v>3776</v>
      </c>
      <c r="F1405" s="831">
        <v>1</v>
      </c>
      <c r="G1405" s="831">
        <v>431.18</v>
      </c>
      <c r="H1405" s="827">
        <v>1</v>
      </c>
      <c r="I1405" s="831"/>
      <c r="J1405" s="831"/>
      <c r="K1405" s="827">
        <v>0</v>
      </c>
      <c r="L1405" s="831">
        <v>1</v>
      </c>
      <c r="M1405" s="832">
        <v>431.18</v>
      </c>
    </row>
    <row r="1406" spans="1:13" ht="14.45" customHeight="1" x14ac:dyDescent="0.2">
      <c r="A1406" s="821" t="s">
        <v>3521</v>
      </c>
      <c r="B1406" s="822" t="s">
        <v>3118</v>
      </c>
      <c r="C1406" s="822" t="s">
        <v>3119</v>
      </c>
      <c r="D1406" s="822" t="s">
        <v>3120</v>
      </c>
      <c r="E1406" s="822" t="s">
        <v>3121</v>
      </c>
      <c r="F1406" s="831"/>
      <c r="G1406" s="831"/>
      <c r="H1406" s="827">
        <v>0</v>
      </c>
      <c r="I1406" s="831">
        <v>2</v>
      </c>
      <c r="J1406" s="831">
        <v>207.6</v>
      </c>
      <c r="K1406" s="827">
        <v>1</v>
      </c>
      <c r="L1406" s="831">
        <v>2</v>
      </c>
      <c r="M1406" s="832">
        <v>207.6</v>
      </c>
    </row>
    <row r="1407" spans="1:13" ht="14.45" customHeight="1" x14ac:dyDescent="0.2">
      <c r="A1407" s="821" t="s">
        <v>3521</v>
      </c>
      <c r="B1407" s="822" t="s">
        <v>3140</v>
      </c>
      <c r="C1407" s="822" t="s">
        <v>3340</v>
      </c>
      <c r="D1407" s="822" t="s">
        <v>1629</v>
      </c>
      <c r="E1407" s="822" t="s">
        <v>3341</v>
      </c>
      <c r="F1407" s="831"/>
      <c r="G1407" s="831"/>
      <c r="H1407" s="827">
        <v>0</v>
      </c>
      <c r="I1407" s="831">
        <v>1</v>
      </c>
      <c r="J1407" s="831">
        <v>117.55</v>
      </c>
      <c r="K1407" s="827">
        <v>1</v>
      </c>
      <c r="L1407" s="831">
        <v>1</v>
      </c>
      <c r="M1407" s="832">
        <v>117.55</v>
      </c>
    </row>
    <row r="1408" spans="1:13" ht="14.45" customHeight="1" x14ac:dyDescent="0.2">
      <c r="A1408" s="821" t="s">
        <v>3521</v>
      </c>
      <c r="B1408" s="822" t="s">
        <v>3148</v>
      </c>
      <c r="C1408" s="822" t="s">
        <v>5463</v>
      </c>
      <c r="D1408" s="822" t="s">
        <v>1694</v>
      </c>
      <c r="E1408" s="822" t="s">
        <v>1700</v>
      </c>
      <c r="F1408" s="831"/>
      <c r="G1408" s="831"/>
      <c r="H1408" s="827">
        <v>0</v>
      </c>
      <c r="I1408" s="831">
        <v>10</v>
      </c>
      <c r="J1408" s="831">
        <v>597.20000000000005</v>
      </c>
      <c r="K1408" s="827">
        <v>1</v>
      </c>
      <c r="L1408" s="831">
        <v>10</v>
      </c>
      <c r="M1408" s="832">
        <v>597.20000000000005</v>
      </c>
    </row>
    <row r="1409" spans="1:13" ht="14.45" customHeight="1" x14ac:dyDescent="0.2">
      <c r="A1409" s="821" t="s">
        <v>3521</v>
      </c>
      <c r="B1409" s="822" t="s">
        <v>3148</v>
      </c>
      <c r="C1409" s="822" t="s">
        <v>3165</v>
      </c>
      <c r="D1409" s="822" t="s">
        <v>3166</v>
      </c>
      <c r="E1409" s="822" t="s">
        <v>3162</v>
      </c>
      <c r="F1409" s="831"/>
      <c r="G1409" s="831"/>
      <c r="H1409" s="827">
        <v>0</v>
      </c>
      <c r="I1409" s="831">
        <v>6</v>
      </c>
      <c r="J1409" s="831">
        <v>718.62</v>
      </c>
      <c r="K1409" s="827">
        <v>1</v>
      </c>
      <c r="L1409" s="831">
        <v>6</v>
      </c>
      <c r="M1409" s="832">
        <v>718.62</v>
      </c>
    </row>
    <row r="1410" spans="1:13" ht="14.45" customHeight="1" x14ac:dyDescent="0.2">
      <c r="A1410" s="821" t="s">
        <v>3521</v>
      </c>
      <c r="B1410" s="822" t="s">
        <v>3148</v>
      </c>
      <c r="C1410" s="822" t="s">
        <v>3164</v>
      </c>
      <c r="D1410" s="822" t="s">
        <v>1689</v>
      </c>
      <c r="E1410" s="822" t="s">
        <v>3162</v>
      </c>
      <c r="F1410" s="831"/>
      <c r="G1410" s="831"/>
      <c r="H1410" s="827">
        <v>0</v>
      </c>
      <c r="I1410" s="831">
        <v>6</v>
      </c>
      <c r="J1410" s="831">
        <v>718.62</v>
      </c>
      <c r="K1410" s="827">
        <v>1</v>
      </c>
      <c r="L1410" s="831">
        <v>6</v>
      </c>
      <c r="M1410" s="832">
        <v>718.62</v>
      </c>
    </row>
    <row r="1411" spans="1:13" ht="14.45" customHeight="1" x14ac:dyDescent="0.2">
      <c r="A1411" s="821" t="s">
        <v>3521</v>
      </c>
      <c r="B1411" s="822" t="s">
        <v>3148</v>
      </c>
      <c r="C1411" s="822" t="s">
        <v>3161</v>
      </c>
      <c r="D1411" s="822" t="s">
        <v>1687</v>
      </c>
      <c r="E1411" s="822" t="s">
        <v>3162</v>
      </c>
      <c r="F1411" s="831"/>
      <c r="G1411" s="831"/>
      <c r="H1411" s="827">
        <v>0</v>
      </c>
      <c r="I1411" s="831">
        <v>6</v>
      </c>
      <c r="J1411" s="831">
        <v>718.62</v>
      </c>
      <c r="K1411" s="827">
        <v>1</v>
      </c>
      <c r="L1411" s="831">
        <v>6</v>
      </c>
      <c r="M1411" s="832">
        <v>718.62</v>
      </c>
    </row>
    <row r="1412" spans="1:13" ht="14.45" customHeight="1" x14ac:dyDescent="0.2">
      <c r="A1412" s="821" t="s">
        <v>3521</v>
      </c>
      <c r="B1412" s="822" t="s">
        <v>3148</v>
      </c>
      <c r="C1412" s="822" t="s">
        <v>3163</v>
      </c>
      <c r="D1412" s="822" t="s">
        <v>1692</v>
      </c>
      <c r="E1412" s="822" t="s">
        <v>3162</v>
      </c>
      <c r="F1412" s="831"/>
      <c r="G1412" s="831"/>
      <c r="H1412" s="827">
        <v>0</v>
      </c>
      <c r="I1412" s="831">
        <v>6</v>
      </c>
      <c r="J1412" s="831">
        <v>718.62</v>
      </c>
      <c r="K1412" s="827">
        <v>1</v>
      </c>
      <c r="L1412" s="831">
        <v>6</v>
      </c>
      <c r="M1412" s="832">
        <v>718.62</v>
      </c>
    </row>
    <row r="1413" spans="1:13" ht="14.45" customHeight="1" x14ac:dyDescent="0.2">
      <c r="A1413" s="821" t="s">
        <v>3521</v>
      </c>
      <c r="B1413" s="822" t="s">
        <v>3148</v>
      </c>
      <c r="C1413" s="822" t="s">
        <v>3352</v>
      </c>
      <c r="D1413" s="822" t="s">
        <v>3353</v>
      </c>
      <c r="E1413" s="822" t="s">
        <v>2231</v>
      </c>
      <c r="F1413" s="831"/>
      <c r="G1413" s="831"/>
      <c r="H1413" s="827">
        <v>0</v>
      </c>
      <c r="I1413" s="831">
        <v>99</v>
      </c>
      <c r="J1413" s="831">
        <v>23162.039999999997</v>
      </c>
      <c r="K1413" s="827">
        <v>1</v>
      </c>
      <c r="L1413" s="831">
        <v>99</v>
      </c>
      <c r="M1413" s="832">
        <v>23162.039999999997</v>
      </c>
    </row>
    <row r="1414" spans="1:13" ht="14.45" customHeight="1" x14ac:dyDescent="0.2">
      <c r="A1414" s="821" t="s">
        <v>3521</v>
      </c>
      <c r="B1414" s="822" t="s">
        <v>3148</v>
      </c>
      <c r="C1414" s="822" t="s">
        <v>3150</v>
      </c>
      <c r="D1414" s="822" t="s">
        <v>1694</v>
      </c>
      <c r="E1414" s="822" t="s">
        <v>1672</v>
      </c>
      <c r="F1414" s="831"/>
      <c r="G1414" s="831"/>
      <c r="H1414" s="827">
        <v>0</v>
      </c>
      <c r="I1414" s="831">
        <v>5</v>
      </c>
      <c r="J1414" s="831">
        <v>1194.4499999999998</v>
      </c>
      <c r="K1414" s="827">
        <v>1</v>
      </c>
      <c r="L1414" s="831">
        <v>5</v>
      </c>
      <c r="M1414" s="832">
        <v>1194.4499999999998</v>
      </c>
    </row>
    <row r="1415" spans="1:13" ht="14.45" customHeight="1" x14ac:dyDescent="0.2">
      <c r="A1415" s="821" t="s">
        <v>3521</v>
      </c>
      <c r="B1415" s="822" t="s">
        <v>6170</v>
      </c>
      <c r="C1415" s="822" t="s">
        <v>5456</v>
      </c>
      <c r="D1415" s="822" t="s">
        <v>5457</v>
      </c>
      <c r="E1415" s="822" t="s">
        <v>5458</v>
      </c>
      <c r="F1415" s="831">
        <v>1</v>
      </c>
      <c r="G1415" s="831">
        <v>0</v>
      </c>
      <c r="H1415" s="827"/>
      <c r="I1415" s="831"/>
      <c r="J1415" s="831"/>
      <c r="K1415" s="827"/>
      <c r="L1415" s="831">
        <v>1</v>
      </c>
      <c r="M1415" s="832">
        <v>0</v>
      </c>
    </row>
    <row r="1416" spans="1:13" ht="14.45" customHeight="1" x14ac:dyDescent="0.2">
      <c r="A1416" s="821" t="s">
        <v>3521</v>
      </c>
      <c r="B1416" s="822" t="s">
        <v>2656</v>
      </c>
      <c r="C1416" s="822" t="s">
        <v>4149</v>
      </c>
      <c r="D1416" s="822" t="s">
        <v>1167</v>
      </c>
      <c r="E1416" s="822" t="s">
        <v>4150</v>
      </c>
      <c r="F1416" s="831"/>
      <c r="G1416" s="831"/>
      <c r="H1416" s="827">
        <v>0</v>
      </c>
      <c r="I1416" s="831">
        <v>1</v>
      </c>
      <c r="J1416" s="831">
        <v>165.63</v>
      </c>
      <c r="K1416" s="827">
        <v>1</v>
      </c>
      <c r="L1416" s="831">
        <v>1</v>
      </c>
      <c r="M1416" s="832">
        <v>165.63</v>
      </c>
    </row>
    <row r="1417" spans="1:13" ht="14.45" customHeight="1" x14ac:dyDescent="0.2">
      <c r="A1417" s="821" t="s">
        <v>3521</v>
      </c>
      <c r="B1417" s="822" t="s">
        <v>2656</v>
      </c>
      <c r="C1417" s="822" t="s">
        <v>4151</v>
      </c>
      <c r="D1417" s="822" t="s">
        <v>1167</v>
      </c>
      <c r="E1417" s="822" t="s">
        <v>4152</v>
      </c>
      <c r="F1417" s="831"/>
      <c r="G1417" s="831"/>
      <c r="H1417" s="827">
        <v>0</v>
      </c>
      <c r="I1417" s="831">
        <v>4</v>
      </c>
      <c r="J1417" s="831">
        <v>1656.28</v>
      </c>
      <c r="K1417" s="827">
        <v>1</v>
      </c>
      <c r="L1417" s="831">
        <v>4</v>
      </c>
      <c r="M1417" s="832">
        <v>1656.28</v>
      </c>
    </row>
    <row r="1418" spans="1:13" ht="14.45" customHeight="1" x14ac:dyDescent="0.2">
      <c r="A1418" s="821" t="s">
        <v>3521</v>
      </c>
      <c r="B1418" s="822" t="s">
        <v>2670</v>
      </c>
      <c r="C1418" s="822" t="s">
        <v>2671</v>
      </c>
      <c r="D1418" s="822" t="s">
        <v>1436</v>
      </c>
      <c r="E1418" s="822" t="s">
        <v>2672</v>
      </c>
      <c r="F1418" s="831"/>
      <c r="G1418" s="831"/>
      <c r="H1418" s="827"/>
      <c r="I1418" s="831">
        <v>5</v>
      </c>
      <c r="J1418" s="831">
        <v>0</v>
      </c>
      <c r="K1418" s="827"/>
      <c r="L1418" s="831">
        <v>5</v>
      </c>
      <c r="M1418" s="832">
        <v>0</v>
      </c>
    </row>
    <row r="1419" spans="1:13" ht="14.45" customHeight="1" x14ac:dyDescent="0.2">
      <c r="A1419" s="821" t="s">
        <v>3522</v>
      </c>
      <c r="B1419" s="822" t="s">
        <v>2645</v>
      </c>
      <c r="C1419" s="822" t="s">
        <v>3179</v>
      </c>
      <c r="D1419" s="822" t="s">
        <v>841</v>
      </c>
      <c r="E1419" s="822" t="s">
        <v>3180</v>
      </c>
      <c r="F1419" s="831"/>
      <c r="G1419" s="831"/>
      <c r="H1419" s="827">
        <v>0</v>
      </c>
      <c r="I1419" s="831">
        <v>7</v>
      </c>
      <c r="J1419" s="831">
        <v>342.22999999999996</v>
      </c>
      <c r="K1419" s="827">
        <v>1</v>
      </c>
      <c r="L1419" s="831">
        <v>7</v>
      </c>
      <c r="M1419" s="832">
        <v>342.22999999999996</v>
      </c>
    </row>
    <row r="1420" spans="1:13" ht="14.45" customHeight="1" x14ac:dyDescent="0.2">
      <c r="A1420" s="821" t="s">
        <v>3522</v>
      </c>
      <c r="B1420" s="822" t="s">
        <v>2651</v>
      </c>
      <c r="C1420" s="822" t="s">
        <v>3184</v>
      </c>
      <c r="D1420" s="822" t="s">
        <v>2653</v>
      </c>
      <c r="E1420" s="822" t="s">
        <v>3185</v>
      </c>
      <c r="F1420" s="831"/>
      <c r="G1420" s="831"/>
      <c r="H1420" s="827">
        <v>0</v>
      </c>
      <c r="I1420" s="831">
        <v>3</v>
      </c>
      <c r="J1420" s="831">
        <v>164.25</v>
      </c>
      <c r="K1420" s="827">
        <v>1</v>
      </c>
      <c r="L1420" s="831">
        <v>3</v>
      </c>
      <c r="M1420" s="832">
        <v>164.25</v>
      </c>
    </row>
    <row r="1421" spans="1:13" ht="14.45" customHeight="1" x14ac:dyDescent="0.2">
      <c r="A1421" s="821" t="s">
        <v>3522</v>
      </c>
      <c r="B1421" s="822" t="s">
        <v>2662</v>
      </c>
      <c r="C1421" s="822" t="s">
        <v>3906</v>
      </c>
      <c r="D1421" s="822" t="s">
        <v>1590</v>
      </c>
      <c r="E1421" s="822" t="s">
        <v>3907</v>
      </c>
      <c r="F1421" s="831"/>
      <c r="G1421" s="831"/>
      <c r="H1421" s="827">
        <v>0</v>
      </c>
      <c r="I1421" s="831">
        <v>8</v>
      </c>
      <c r="J1421" s="831">
        <v>6081.7600000000011</v>
      </c>
      <c r="K1421" s="827">
        <v>1</v>
      </c>
      <c r="L1421" s="831">
        <v>8</v>
      </c>
      <c r="M1421" s="832">
        <v>6081.7600000000011</v>
      </c>
    </row>
    <row r="1422" spans="1:13" ht="14.45" customHeight="1" x14ac:dyDescent="0.2">
      <c r="A1422" s="821" t="s">
        <v>3522</v>
      </c>
      <c r="B1422" s="822" t="s">
        <v>2662</v>
      </c>
      <c r="C1422" s="822" t="s">
        <v>5105</v>
      </c>
      <c r="D1422" s="822" t="s">
        <v>5106</v>
      </c>
      <c r="E1422" s="822" t="s">
        <v>3064</v>
      </c>
      <c r="F1422" s="831"/>
      <c r="G1422" s="831"/>
      <c r="H1422" s="827">
        <v>0</v>
      </c>
      <c r="I1422" s="831">
        <v>6</v>
      </c>
      <c r="J1422" s="831">
        <v>9122.76</v>
      </c>
      <c r="K1422" s="827">
        <v>1</v>
      </c>
      <c r="L1422" s="831">
        <v>6</v>
      </c>
      <c r="M1422" s="832">
        <v>9122.76</v>
      </c>
    </row>
    <row r="1423" spans="1:13" ht="14.45" customHeight="1" x14ac:dyDescent="0.2">
      <c r="A1423" s="821" t="s">
        <v>3522</v>
      </c>
      <c r="B1423" s="822" t="s">
        <v>2700</v>
      </c>
      <c r="C1423" s="822" t="s">
        <v>2703</v>
      </c>
      <c r="D1423" s="822" t="s">
        <v>1021</v>
      </c>
      <c r="E1423" s="822" t="s">
        <v>2704</v>
      </c>
      <c r="F1423" s="831"/>
      <c r="G1423" s="831"/>
      <c r="H1423" s="827">
        <v>0</v>
      </c>
      <c r="I1423" s="831">
        <v>3</v>
      </c>
      <c r="J1423" s="831">
        <v>4156.8599999999997</v>
      </c>
      <c r="K1423" s="827">
        <v>1</v>
      </c>
      <c r="L1423" s="831">
        <v>3</v>
      </c>
      <c r="M1423" s="832">
        <v>4156.8599999999997</v>
      </c>
    </row>
    <row r="1424" spans="1:13" ht="14.45" customHeight="1" x14ac:dyDescent="0.2">
      <c r="A1424" s="821" t="s">
        <v>3522</v>
      </c>
      <c r="B1424" s="822" t="s">
        <v>2700</v>
      </c>
      <c r="C1424" s="822" t="s">
        <v>2707</v>
      </c>
      <c r="D1424" s="822" t="s">
        <v>1021</v>
      </c>
      <c r="E1424" s="822" t="s">
        <v>2708</v>
      </c>
      <c r="F1424" s="831"/>
      <c r="G1424" s="831"/>
      <c r="H1424" s="827">
        <v>0</v>
      </c>
      <c r="I1424" s="831">
        <v>8</v>
      </c>
      <c r="J1424" s="831">
        <v>18474.900000000001</v>
      </c>
      <c r="K1424" s="827">
        <v>1</v>
      </c>
      <c r="L1424" s="831">
        <v>8</v>
      </c>
      <c r="M1424" s="832">
        <v>18474.900000000001</v>
      </c>
    </row>
    <row r="1425" spans="1:13" ht="14.45" customHeight="1" x14ac:dyDescent="0.2">
      <c r="A1425" s="821" t="s">
        <v>3522</v>
      </c>
      <c r="B1425" s="822" t="s">
        <v>2700</v>
      </c>
      <c r="C1425" s="822" t="s">
        <v>2714</v>
      </c>
      <c r="D1425" s="822" t="s">
        <v>1016</v>
      </c>
      <c r="E1425" s="822" t="s">
        <v>1018</v>
      </c>
      <c r="F1425" s="831"/>
      <c r="G1425" s="831"/>
      <c r="H1425" s="827">
        <v>0</v>
      </c>
      <c r="I1425" s="831">
        <v>2</v>
      </c>
      <c r="J1425" s="831">
        <v>844.66</v>
      </c>
      <c r="K1425" s="827">
        <v>1</v>
      </c>
      <c r="L1425" s="831">
        <v>2</v>
      </c>
      <c r="M1425" s="832">
        <v>844.66</v>
      </c>
    </row>
    <row r="1426" spans="1:13" ht="14.45" customHeight="1" x14ac:dyDescent="0.2">
      <c r="A1426" s="821" t="s">
        <v>3522</v>
      </c>
      <c r="B1426" s="822" t="s">
        <v>2737</v>
      </c>
      <c r="C1426" s="822" t="s">
        <v>2738</v>
      </c>
      <c r="D1426" s="822" t="s">
        <v>2739</v>
      </c>
      <c r="E1426" s="822" t="s">
        <v>2740</v>
      </c>
      <c r="F1426" s="831"/>
      <c r="G1426" s="831"/>
      <c r="H1426" s="827">
        <v>0</v>
      </c>
      <c r="I1426" s="831">
        <v>8</v>
      </c>
      <c r="J1426" s="831">
        <v>340.08</v>
      </c>
      <c r="K1426" s="827">
        <v>1</v>
      </c>
      <c r="L1426" s="831">
        <v>8</v>
      </c>
      <c r="M1426" s="832">
        <v>340.08</v>
      </c>
    </row>
    <row r="1427" spans="1:13" ht="14.45" customHeight="1" x14ac:dyDescent="0.2">
      <c r="A1427" s="821" t="s">
        <v>3522</v>
      </c>
      <c r="B1427" s="822" t="s">
        <v>2737</v>
      </c>
      <c r="C1427" s="822" t="s">
        <v>4342</v>
      </c>
      <c r="D1427" s="822" t="s">
        <v>2739</v>
      </c>
      <c r="E1427" s="822" t="s">
        <v>4343</v>
      </c>
      <c r="F1427" s="831"/>
      <c r="G1427" s="831"/>
      <c r="H1427" s="827">
        <v>0</v>
      </c>
      <c r="I1427" s="831">
        <v>3</v>
      </c>
      <c r="J1427" s="831">
        <v>255.06</v>
      </c>
      <c r="K1427" s="827">
        <v>1</v>
      </c>
      <c r="L1427" s="831">
        <v>3</v>
      </c>
      <c r="M1427" s="832">
        <v>255.06</v>
      </c>
    </row>
    <row r="1428" spans="1:13" ht="14.45" customHeight="1" x14ac:dyDescent="0.2">
      <c r="A1428" s="821" t="s">
        <v>3522</v>
      </c>
      <c r="B1428" s="822" t="s">
        <v>2737</v>
      </c>
      <c r="C1428" s="822" t="s">
        <v>3807</v>
      </c>
      <c r="D1428" s="822" t="s">
        <v>3808</v>
      </c>
      <c r="E1428" s="822" t="s">
        <v>2740</v>
      </c>
      <c r="F1428" s="831">
        <v>3</v>
      </c>
      <c r="G1428" s="831">
        <v>127.53</v>
      </c>
      <c r="H1428" s="827">
        <v>1</v>
      </c>
      <c r="I1428" s="831"/>
      <c r="J1428" s="831"/>
      <c r="K1428" s="827">
        <v>0</v>
      </c>
      <c r="L1428" s="831">
        <v>3</v>
      </c>
      <c r="M1428" s="832">
        <v>127.53</v>
      </c>
    </row>
    <row r="1429" spans="1:13" ht="14.45" customHeight="1" x14ac:dyDescent="0.2">
      <c r="A1429" s="821" t="s">
        <v>3522</v>
      </c>
      <c r="B1429" s="822" t="s">
        <v>2746</v>
      </c>
      <c r="C1429" s="822" t="s">
        <v>5107</v>
      </c>
      <c r="D1429" s="822" t="s">
        <v>757</v>
      </c>
      <c r="E1429" s="822" t="s">
        <v>760</v>
      </c>
      <c r="F1429" s="831">
        <v>1</v>
      </c>
      <c r="G1429" s="831">
        <v>58.52</v>
      </c>
      <c r="H1429" s="827">
        <v>1</v>
      </c>
      <c r="I1429" s="831"/>
      <c r="J1429" s="831"/>
      <c r="K1429" s="827">
        <v>0</v>
      </c>
      <c r="L1429" s="831">
        <v>1</v>
      </c>
      <c r="M1429" s="832">
        <v>58.52</v>
      </c>
    </row>
    <row r="1430" spans="1:13" ht="14.45" customHeight="1" x14ac:dyDescent="0.2">
      <c r="A1430" s="821" t="s">
        <v>3522</v>
      </c>
      <c r="B1430" s="822" t="s">
        <v>2763</v>
      </c>
      <c r="C1430" s="822" t="s">
        <v>2767</v>
      </c>
      <c r="D1430" s="822" t="s">
        <v>2765</v>
      </c>
      <c r="E1430" s="822" t="s">
        <v>2768</v>
      </c>
      <c r="F1430" s="831"/>
      <c r="G1430" s="831"/>
      <c r="H1430" s="827">
        <v>0</v>
      </c>
      <c r="I1430" s="831">
        <v>3</v>
      </c>
      <c r="J1430" s="831">
        <v>93.27</v>
      </c>
      <c r="K1430" s="827">
        <v>1</v>
      </c>
      <c r="L1430" s="831">
        <v>3</v>
      </c>
      <c r="M1430" s="832">
        <v>93.27</v>
      </c>
    </row>
    <row r="1431" spans="1:13" ht="14.45" customHeight="1" x14ac:dyDescent="0.2">
      <c r="A1431" s="821" t="s">
        <v>3522</v>
      </c>
      <c r="B1431" s="822" t="s">
        <v>2770</v>
      </c>
      <c r="C1431" s="822" t="s">
        <v>2771</v>
      </c>
      <c r="D1431" s="822" t="s">
        <v>1423</v>
      </c>
      <c r="E1431" s="822" t="s">
        <v>778</v>
      </c>
      <c r="F1431" s="831"/>
      <c r="G1431" s="831"/>
      <c r="H1431" s="827">
        <v>0</v>
      </c>
      <c r="I1431" s="831">
        <v>1</v>
      </c>
      <c r="J1431" s="831">
        <v>34.47</v>
      </c>
      <c r="K1431" s="827">
        <v>1</v>
      </c>
      <c r="L1431" s="831">
        <v>1</v>
      </c>
      <c r="M1431" s="832">
        <v>34.47</v>
      </c>
    </row>
    <row r="1432" spans="1:13" ht="14.45" customHeight="1" x14ac:dyDescent="0.2">
      <c r="A1432" s="821" t="s">
        <v>3522</v>
      </c>
      <c r="B1432" s="822" t="s">
        <v>2840</v>
      </c>
      <c r="C1432" s="822" t="s">
        <v>2841</v>
      </c>
      <c r="D1432" s="822" t="s">
        <v>2842</v>
      </c>
      <c r="E1432" s="822" t="s">
        <v>2843</v>
      </c>
      <c r="F1432" s="831"/>
      <c r="G1432" s="831"/>
      <c r="H1432" s="827">
        <v>0</v>
      </c>
      <c r="I1432" s="831">
        <v>1</v>
      </c>
      <c r="J1432" s="831">
        <v>21.92</v>
      </c>
      <c r="K1432" s="827">
        <v>1</v>
      </c>
      <c r="L1432" s="831">
        <v>1</v>
      </c>
      <c r="M1432" s="832">
        <v>21.92</v>
      </c>
    </row>
    <row r="1433" spans="1:13" ht="14.45" customHeight="1" x14ac:dyDescent="0.2">
      <c r="A1433" s="821" t="s">
        <v>3522</v>
      </c>
      <c r="B1433" s="822" t="s">
        <v>2840</v>
      </c>
      <c r="C1433" s="822" t="s">
        <v>2844</v>
      </c>
      <c r="D1433" s="822" t="s">
        <v>2842</v>
      </c>
      <c r="E1433" s="822" t="s">
        <v>2845</v>
      </c>
      <c r="F1433" s="831"/>
      <c r="G1433" s="831"/>
      <c r="H1433" s="827">
        <v>0</v>
      </c>
      <c r="I1433" s="831">
        <v>2</v>
      </c>
      <c r="J1433" s="831">
        <v>175.34</v>
      </c>
      <c r="K1433" s="827">
        <v>1</v>
      </c>
      <c r="L1433" s="831">
        <v>2</v>
      </c>
      <c r="M1433" s="832">
        <v>175.34</v>
      </c>
    </row>
    <row r="1434" spans="1:13" ht="14.45" customHeight="1" x14ac:dyDescent="0.2">
      <c r="A1434" s="821" t="s">
        <v>3522</v>
      </c>
      <c r="B1434" s="822" t="s">
        <v>2840</v>
      </c>
      <c r="C1434" s="822" t="s">
        <v>4713</v>
      </c>
      <c r="D1434" s="822" t="s">
        <v>4008</v>
      </c>
      <c r="E1434" s="822" t="s">
        <v>3532</v>
      </c>
      <c r="F1434" s="831"/>
      <c r="G1434" s="831"/>
      <c r="H1434" s="827">
        <v>0</v>
      </c>
      <c r="I1434" s="831">
        <v>1</v>
      </c>
      <c r="J1434" s="831">
        <v>87.67</v>
      </c>
      <c r="K1434" s="827">
        <v>1</v>
      </c>
      <c r="L1434" s="831">
        <v>1</v>
      </c>
      <c r="M1434" s="832">
        <v>87.67</v>
      </c>
    </row>
    <row r="1435" spans="1:13" ht="14.45" customHeight="1" x14ac:dyDescent="0.2">
      <c r="A1435" s="821" t="s">
        <v>3522</v>
      </c>
      <c r="B1435" s="822" t="s">
        <v>2866</v>
      </c>
      <c r="C1435" s="822" t="s">
        <v>2870</v>
      </c>
      <c r="D1435" s="822" t="s">
        <v>1722</v>
      </c>
      <c r="E1435" s="822" t="s">
        <v>2871</v>
      </c>
      <c r="F1435" s="831"/>
      <c r="G1435" s="831"/>
      <c r="H1435" s="827">
        <v>0</v>
      </c>
      <c r="I1435" s="831">
        <v>7</v>
      </c>
      <c r="J1435" s="831">
        <v>1080.52</v>
      </c>
      <c r="K1435" s="827">
        <v>1</v>
      </c>
      <c r="L1435" s="831">
        <v>7</v>
      </c>
      <c r="M1435" s="832">
        <v>1080.52</v>
      </c>
    </row>
    <row r="1436" spans="1:13" ht="14.45" customHeight="1" x14ac:dyDescent="0.2">
      <c r="A1436" s="821" t="s">
        <v>3522</v>
      </c>
      <c r="B1436" s="822" t="s">
        <v>6160</v>
      </c>
      <c r="C1436" s="822" t="s">
        <v>4910</v>
      </c>
      <c r="D1436" s="822" t="s">
        <v>3863</v>
      </c>
      <c r="E1436" s="822" t="s">
        <v>2452</v>
      </c>
      <c r="F1436" s="831">
        <v>2</v>
      </c>
      <c r="G1436" s="831">
        <v>184.98</v>
      </c>
      <c r="H1436" s="827">
        <v>1</v>
      </c>
      <c r="I1436" s="831"/>
      <c r="J1436" s="831"/>
      <c r="K1436" s="827">
        <v>0</v>
      </c>
      <c r="L1436" s="831">
        <v>2</v>
      </c>
      <c r="M1436" s="832">
        <v>184.98</v>
      </c>
    </row>
    <row r="1437" spans="1:13" ht="14.45" customHeight="1" x14ac:dyDescent="0.2">
      <c r="A1437" s="821" t="s">
        <v>3522</v>
      </c>
      <c r="B1437" s="822" t="s">
        <v>6148</v>
      </c>
      <c r="C1437" s="822" t="s">
        <v>3858</v>
      </c>
      <c r="D1437" s="822" t="s">
        <v>3859</v>
      </c>
      <c r="E1437" s="822" t="s">
        <v>3860</v>
      </c>
      <c r="F1437" s="831"/>
      <c r="G1437" s="831"/>
      <c r="H1437" s="827">
        <v>0</v>
      </c>
      <c r="I1437" s="831">
        <v>5</v>
      </c>
      <c r="J1437" s="831">
        <v>8255.8000000000011</v>
      </c>
      <c r="K1437" s="827">
        <v>1</v>
      </c>
      <c r="L1437" s="831">
        <v>5</v>
      </c>
      <c r="M1437" s="832">
        <v>8255.8000000000011</v>
      </c>
    </row>
    <row r="1438" spans="1:13" ht="14.45" customHeight="1" x14ac:dyDescent="0.2">
      <c r="A1438" s="821" t="s">
        <v>3522</v>
      </c>
      <c r="B1438" s="822" t="s">
        <v>6149</v>
      </c>
      <c r="C1438" s="822" t="s">
        <v>4061</v>
      </c>
      <c r="D1438" s="822" t="s">
        <v>4062</v>
      </c>
      <c r="E1438" s="822" t="s">
        <v>768</v>
      </c>
      <c r="F1438" s="831"/>
      <c r="G1438" s="831"/>
      <c r="H1438" s="827">
        <v>0</v>
      </c>
      <c r="I1438" s="831">
        <v>28</v>
      </c>
      <c r="J1438" s="831">
        <v>14064.680000000002</v>
      </c>
      <c r="K1438" s="827">
        <v>1</v>
      </c>
      <c r="L1438" s="831">
        <v>28</v>
      </c>
      <c r="M1438" s="832">
        <v>14064.680000000002</v>
      </c>
    </row>
    <row r="1439" spans="1:13" ht="14.45" customHeight="1" x14ac:dyDescent="0.2">
      <c r="A1439" s="821" t="s">
        <v>3522</v>
      </c>
      <c r="B1439" s="822" t="s">
        <v>6150</v>
      </c>
      <c r="C1439" s="822" t="s">
        <v>4387</v>
      </c>
      <c r="D1439" s="822" t="s">
        <v>4388</v>
      </c>
      <c r="E1439" s="822" t="s">
        <v>4389</v>
      </c>
      <c r="F1439" s="831">
        <v>67</v>
      </c>
      <c r="G1439" s="831">
        <v>14689.75</v>
      </c>
      <c r="H1439" s="827">
        <v>1</v>
      </c>
      <c r="I1439" s="831"/>
      <c r="J1439" s="831"/>
      <c r="K1439" s="827">
        <v>0</v>
      </c>
      <c r="L1439" s="831">
        <v>67</v>
      </c>
      <c r="M1439" s="832">
        <v>14689.75</v>
      </c>
    </row>
    <row r="1440" spans="1:13" ht="14.45" customHeight="1" x14ac:dyDescent="0.2">
      <c r="A1440" s="821" t="s">
        <v>3522</v>
      </c>
      <c r="B1440" s="822" t="s">
        <v>6150</v>
      </c>
      <c r="C1440" s="822" t="s">
        <v>3920</v>
      </c>
      <c r="D1440" s="822" t="s">
        <v>3921</v>
      </c>
      <c r="E1440" s="822" t="s">
        <v>776</v>
      </c>
      <c r="F1440" s="831"/>
      <c r="G1440" s="831"/>
      <c r="H1440" s="827">
        <v>0</v>
      </c>
      <c r="I1440" s="831">
        <v>38</v>
      </c>
      <c r="J1440" s="831">
        <v>8331.5</v>
      </c>
      <c r="K1440" s="827">
        <v>1</v>
      </c>
      <c r="L1440" s="831">
        <v>38</v>
      </c>
      <c r="M1440" s="832">
        <v>8331.5</v>
      </c>
    </row>
    <row r="1441" spans="1:13" ht="14.45" customHeight="1" x14ac:dyDescent="0.2">
      <c r="A1441" s="821" t="s">
        <v>3522</v>
      </c>
      <c r="B1441" s="822" t="s">
        <v>6150</v>
      </c>
      <c r="C1441" s="822" t="s">
        <v>3922</v>
      </c>
      <c r="D1441" s="822" t="s">
        <v>3921</v>
      </c>
      <c r="E1441" s="822" t="s">
        <v>1989</v>
      </c>
      <c r="F1441" s="831">
        <v>70</v>
      </c>
      <c r="G1441" s="831">
        <v>35959</v>
      </c>
      <c r="H1441" s="827">
        <v>1</v>
      </c>
      <c r="I1441" s="831"/>
      <c r="J1441" s="831"/>
      <c r="K1441" s="827">
        <v>0</v>
      </c>
      <c r="L1441" s="831">
        <v>70</v>
      </c>
      <c r="M1441" s="832">
        <v>35959</v>
      </c>
    </row>
    <row r="1442" spans="1:13" ht="14.45" customHeight="1" x14ac:dyDescent="0.2">
      <c r="A1442" s="821" t="s">
        <v>3522</v>
      </c>
      <c r="B1442" s="822" t="s">
        <v>2997</v>
      </c>
      <c r="C1442" s="822" t="s">
        <v>3652</v>
      </c>
      <c r="D1442" s="822" t="s">
        <v>3651</v>
      </c>
      <c r="E1442" s="822" t="s">
        <v>3653</v>
      </c>
      <c r="F1442" s="831">
        <v>3</v>
      </c>
      <c r="G1442" s="831">
        <v>108.81</v>
      </c>
      <c r="H1442" s="827">
        <v>1</v>
      </c>
      <c r="I1442" s="831"/>
      <c r="J1442" s="831"/>
      <c r="K1442" s="827">
        <v>0</v>
      </c>
      <c r="L1442" s="831">
        <v>3</v>
      </c>
      <c r="M1442" s="832">
        <v>108.81</v>
      </c>
    </row>
    <row r="1443" spans="1:13" ht="14.45" customHeight="1" x14ac:dyDescent="0.2">
      <c r="A1443" s="821" t="s">
        <v>3522</v>
      </c>
      <c r="B1443" s="822" t="s">
        <v>2997</v>
      </c>
      <c r="C1443" s="822" t="s">
        <v>2999</v>
      </c>
      <c r="D1443" s="822" t="s">
        <v>701</v>
      </c>
      <c r="E1443" s="822" t="s">
        <v>702</v>
      </c>
      <c r="F1443" s="831"/>
      <c r="G1443" s="831"/>
      <c r="H1443" s="827">
        <v>0</v>
      </c>
      <c r="I1443" s="831">
        <v>4</v>
      </c>
      <c r="J1443" s="831">
        <v>290.2</v>
      </c>
      <c r="K1443" s="827">
        <v>1</v>
      </c>
      <c r="L1443" s="831">
        <v>4</v>
      </c>
      <c r="M1443" s="832">
        <v>290.2</v>
      </c>
    </row>
    <row r="1444" spans="1:13" ht="14.45" customHeight="1" x14ac:dyDescent="0.2">
      <c r="A1444" s="821" t="s">
        <v>3522</v>
      </c>
      <c r="B1444" s="822" t="s">
        <v>2997</v>
      </c>
      <c r="C1444" s="822" t="s">
        <v>3000</v>
      </c>
      <c r="D1444" s="822" t="s">
        <v>701</v>
      </c>
      <c r="E1444" s="822" t="s">
        <v>698</v>
      </c>
      <c r="F1444" s="831"/>
      <c r="G1444" s="831"/>
      <c r="H1444" s="827">
        <v>0</v>
      </c>
      <c r="I1444" s="831">
        <v>2</v>
      </c>
      <c r="J1444" s="831">
        <v>130.56</v>
      </c>
      <c r="K1444" s="827">
        <v>1</v>
      </c>
      <c r="L1444" s="831">
        <v>2</v>
      </c>
      <c r="M1444" s="832">
        <v>130.56</v>
      </c>
    </row>
    <row r="1445" spans="1:13" ht="14.45" customHeight="1" x14ac:dyDescent="0.2">
      <c r="A1445" s="821" t="s">
        <v>3522</v>
      </c>
      <c r="B1445" s="822" t="s">
        <v>2997</v>
      </c>
      <c r="C1445" s="822" t="s">
        <v>2998</v>
      </c>
      <c r="D1445" s="822" t="s">
        <v>701</v>
      </c>
      <c r="E1445" s="822" t="s">
        <v>703</v>
      </c>
      <c r="F1445" s="831"/>
      <c r="G1445" s="831"/>
      <c r="H1445" s="827">
        <v>0</v>
      </c>
      <c r="I1445" s="831">
        <v>18</v>
      </c>
      <c r="J1445" s="831">
        <v>391.67999999999995</v>
      </c>
      <c r="K1445" s="827">
        <v>1</v>
      </c>
      <c r="L1445" s="831">
        <v>18</v>
      </c>
      <c r="M1445" s="832">
        <v>391.67999999999995</v>
      </c>
    </row>
    <row r="1446" spans="1:13" ht="14.45" customHeight="1" x14ac:dyDescent="0.2">
      <c r="A1446" s="821" t="s">
        <v>3522</v>
      </c>
      <c r="B1446" s="822" t="s">
        <v>6158</v>
      </c>
      <c r="C1446" s="822" t="s">
        <v>5103</v>
      </c>
      <c r="D1446" s="822" t="s">
        <v>5104</v>
      </c>
      <c r="E1446" s="822" t="s">
        <v>3101</v>
      </c>
      <c r="F1446" s="831">
        <v>7</v>
      </c>
      <c r="G1446" s="831">
        <v>10665.199999999999</v>
      </c>
      <c r="H1446" s="827">
        <v>1</v>
      </c>
      <c r="I1446" s="831"/>
      <c r="J1446" s="831"/>
      <c r="K1446" s="827">
        <v>0</v>
      </c>
      <c r="L1446" s="831">
        <v>7</v>
      </c>
      <c r="M1446" s="832">
        <v>10665.199999999999</v>
      </c>
    </row>
    <row r="1447" spans="1:13" ht="14.45" customHeight="1" x14ac:dyDescent="0.2">
      <c r="A1447" s="821" t="s">
        <v>3522</v>
      </c>
      <c r="B1447" s="822" t="s">
        <v>3006</v>
      </c>
      <c r="C1447" s="822" t="s">
        <v>3010</v>
      </c>
      <c r="D1447" s="822" t="s">
        <v>1373</v>
      </c>
      <c r="E1447" s="822" t="s">
        <v>1376</v>
      </c>
      <c r="F1447" s="831"/>
      <c r="G1447" s="831"/>
      <c r="H1447" s="827">
        <v>0</v>
      </c>
      <c r="I1447" s="831">
        <v>1</v>
      </c>
      <c r="J1447" s="831">
        <v>355.79</v>
      </c>
      <c r="K1447" s="827">
        <v>1</v>
      </c>
      <c r="L1447" s="831">
        <v>1</v>
      </c>
      <c r="M1447" s="832">
        <v>355.79</v>
      </c>
    </row>
    <row r="1448" spans="1:13" ht="14.45" customHeight="1" x14ac:dyDescent="0.2">
      <c r="A1448" s="821" t="s">
        <v>3522</v>
      </c>
      <c r="B1448" s="822" t="s">
        <v>6151</v>
      </c>
      <c r="C1448" s="822" t="s">
        <v>4181</v>
      </c>
      <c r="D1448" s="822" t="s">
        <v>4182</v>
      </c>
      <c r="E1448" s="822" t="s">
        <v>4180</v>
      </c>
      <c r="F1448" s="831"/>
      <c r="G1448" s="831"/>
      <c r="H1448" s="827">
        <v>0</v>
      </c>
      <c r="I1448" s="831">
        <v>1</v>
      </c>
      <c r="J1448" s="831">
        <v>2620.2600000000002</v>
      </c>
      <c r="K1448" s="827">
        <v>1</v>
      </c>
      <c r="L1448" s="831">
        <v>1</v>
      </c>
      <c r="M1448" s="832">
        <v>2620.2600000000002</v>
      </c>
    </row>
    <row r="1449" spans="1:13" ht="14.45" customHeight="1" x14ac:dyDescent="0.2">
      <c r="A1449" s="821" t="s">
        <v>3522</v>
      </c>
      <c r="B1449" s="822" t="s">
        <v>3013</v>
      </c>
      <c r="C1449" s="822" t="s">
        <v>4242</v>
      </c>
      <c r="D1449" s="822" t="s">
        <v>3018</v>
      </c>
      <c r="E1449" s="822" t="s">
        <v>4243</v>
      </c>
      <c r="F1449" s="831"/>
      <c r="G1449" s="831"/>
      <c r="H1449" s="827">
        <v>0</v>
      </c>
      <c r="I1449" s="831">
        <v>2</v>
      </c>
      <c r="J1449" s="831">
        <v>325.22000000000003</v>
      </c>
      <c r="K1449" s="827">
        <v>1</v>
      </c>
      <c r="L1449" s="831">
        <v>2</v>
      </c>
      <c r="M1449" s="832">
        <v>325.22000000000003</v>
      </c>
    </row>
    <row r="1450" spans="1:13" ht="14.45" customHeight="1" x14ac:dyDescent="0.2">
      <c r="A1450" s="821" t="s">
        <v>3522</v>
      </c>
      <c r="B1450" s="822" t="s">
        <v>3013</v>
      </c>
      <c r="C1450" s="822" t="s">
        <v>3022</v>
      </c>
      <c r="D1450" s="822" t="s">
        <v>3018</v>
      </c>
      <c r="E1450" s="822" t="s">
        <v>3023</v>
      </c>
      <c r="F1450" s="831"/>
      <c r="G1450" s="831"/>
      <c r="H1450" s="827">
        <v>0</v>
      </c>
      <c r="I1450" s="831">
        <v>1</v>
      </c>
      <c r="J1450" s="831">
        <v>325.2</v>
      </c>
      <c r="K1450" s="827">
        <v>1</v>
      </c>
      <c r="L1450" s="831">
        <v>1</v>
      </c>
      <c r="M1450" s="832">
        <v>325.2</v>
      </c>
    </row>
    <row r="1451" spans="1:13" ht="14.45" customHeight="1" x14ac:dyDescent="0.2">
      <c r="A1451" s="821" t="s">
        <v>3522</v>
      </c>
      <c r="B1451" s="822" t="s">
        <v>3013</v>
      </c>
      <c r="C1451" s="822" t="s">
        <v>3794</v>
      </c>
      <c r="D1451" s="822" t="s">
        <v>3542</v>
      </c>
      <c r="E1451" s="822" t="s">
        <v>3795</v>
      </c>
      <c r="F1451" s="831"/>
      <c r="G1451" s="831"/>
      <c r="H1451" s="827">
        <v>0</v>
      </c>
      <c r="I1451" s="831">
        <v>2</v>
      </c>
      <c r="J1451" s="831">
        <v>325.22000000000003</v>
      </c>
      <c r="K1451" s="827">
        <v>1</v>
      </c>
      <c r="L1451" s="831">
        <v>2</v>
      </c>
      <c r="M1451" s="832">
        <v>325.22000000000003</v>
      </c>
    </row>
    <row r="1452" spans="1:13" ht="14.45" customHeight="1" x14ac:dyDescent="0.2">
      <c r="A1452" s="821" t="s">
        <v>3522</v>
      </c>
      <c r="B1452" s="822" t="s">
        <v>3030</v>
      </c>
      <c r="C1452" s="822" t="s">
        <v>3032</v>
      </c>
      <c r="D1452" s="822" t="s">
        <v>1338</v>
      </c>
      <c r="E1452" s="822" t="s">
        <v>1340</v>
      </c>
      <c r="F1452" s="831"/>
      <c r="G1452" s="831"/>
      <c r="H1452" s="827"/>
      <c r="I1452" s="831">
        <v>20</v>
      </c>
      <c r="J1452" s="831">
        <v>0</v>
      </c>
      <c r="K1452" s="827"/>
      <c r="L1452" s="831">
        <v>20</v>
      </c>
      <c r="M1452" s="832">
        <v>0</v>
      </c>
    </row>
    <row r="1453" spans="1:13" ht="14.45" customHeight="1" x14ac:dyDescent="0.2">
      <c r="A1453" s="821" t="s">
        <v>3522</v>
      </c>
      <c r="B1453" s="822" t="s">
        <v>3052</v>
      </c>
      <c r="C1453" s="822" t="s">
        <v>3053</v>
      </c>
      <c r="D1453" s="822" t="s">
        <v>3054</v>
      </c>
      <c r="E1453" s="822" t="s">
        <v>3055</v>
      </c>
      <c r="F1453" s="831"/>
      <c r="G1453" s="831"/>
      <c r="H1453" s="827">
        <v>0</v>
      </c>
      <c r="I1453" s="831">
        <v>2</v>
      </c>
      <c r="J1453" s="831">
        <v>226.32</v>
      </c>
      <c r="K1453" s="827">
        <v>1</v>
      </c>
      <c r="L1453" s="831">
        <v>2</v>
      </c>
      <c r="M1453" s="832">
        <v>226.32</v>
      </c>
    </row>
    <row r="1454" spans="1:13" ht="14.45" customHeight="1" x14ac:dyDescent="0.2">
      <c r="A1454" s="821" t="s">
        <v>3522</v>
      </c>
      <c r="B1454" s="822" t="s">
        <v>3052</v>
      </c>
      <c r="C1454" s="822" t="s">
        <v>3056</v>
      </c>
      <c r="D1454" s="822" t="s">
        <v>3054</v>
      </c>
      <c r="E1454" s="822" t="s">
        <v>3057</v>
      </c>
      <c r="F1454" s="831"/>
      <c r="G1454" s="831"/>
      <c r="H1454" s="827">
        <v>0</v>
      </c>
      <c r="I1454" s="831">
        <v>1</v>
      </c>
      <c r="J1454" s="831">
        <v>169.73</v>
      </c>
      <c r="K1454" s="827">
        <v>1</v>
      </c>
      <c r="L1454" s="831">
        <v>1</v>
      </c>
      <c r="M1454" s="832">
        <v>169.73</v>
      </c>
    </row>
    <row r="1455" spans="1:13" ht="14.45" customHeight="1" x14ac:dyDescent="0.2">
      <c r="A1455" s="821" t="s">
        <v>3522</v>
      </c>
      <c r="B1455" s="822" t="s">
        <v>3052</v>
      </c>
      <c r="C1455" s="822" t="s">
        <v>3058</v>
      </c>
      <c r="D1455" s="822" t="s">
        <v>3054</v>
      </c>
      <c r="E1455" s="822" t="s">
        <v>1952</v>
      </c>
      <c r="F1455" s="831"/>
      <c r="G1455" s="831"/>
      <c r="H1455" s="827">
        <v>0</v>
      </c>
      <c r="I1455" s="831">
        <v>2</v>
      </c>
      <c r="J1455" s="831">
        <v>678.94</v>
      </c>
      <c r="K1455" s="827">
        <v>1</v>
      </c>
      <c r="L1455" s="831">
        <v>2</v>
      </c>
      <c r="M1455" s="832">
        <v>678.94</v>
      </c>
    </row>
    <row r="1456" spans="1:13" ht="14.45" customHeight="1" x14ac:dyDescent="0.2">
      <c r="A1456" s="821" t="s">
        <v>3522</v>
      </c>
      <c r="B1456" s="822" t="s">
        <v>3065</v>
      </c>
      <c r="C1456" s="822" t="s">
        <v>3066</v>
      </c>
      <c r="D1456" s="822" t="s">
        <v>1416</v>
      </c>
      <c r="E1456" s="822" t="s">
        <v>1418</v>
      </c>
      <c r="F1456" s="831"/>
      <c r="G1456" s="831"/>
      <c r="H1456" s="827">
        <v>0</v>
      </c>
      <c r="I1456" s="831">
        <v>1</v>
      </c>
      <c r="J1456" s="831">
        <v>131.22</v>
      </c>
      <c r="K1456" s="827">
        <v>1</v>
      </c>
      <c r="L1456" s="831">
        <v>1</v>
      </c>
      <c r="M1456" s="832">
        <v>131.22</v>
      </c>
    </row>
    <row r="1457" spans="1:13" ht="14.45" customHeight="1" x14ac:dyDescent="0.2">
      <c r="A1457" s="821" t="s">
        <v>3522</v>
      </c>
      <c r="B1457" s="822" t="s">
        <v>3085</v>
      </c>
      <c r="C1457" s="822" t="s">
        <v>3086</v>
      </c>
      <c r="D1457" s="822" t="s">
        <v>1635</v>
      </c>
      <c r="E1457" s="822" t="s">
        <v>3087</v>
      </c>
      <c r="F1457" s="831"/>
      <c r="G1457" s="831"/>
      <c r="H1457" s="827"/>
      <c r="I1457" s="831">
        <v>1</v>
      </c>
      <c r="J1457" s="831">
        <v>0</v>
      </c>
      <c r="K1457" s="827"/>
      <c r="L1457" s="831">
        <v>1</v>
      </c>
      <c r="M1457" s="832">
        <v>0</v>
      </c>
    </row>
    <row r="1458" spans="1:13" ht="14.45" customHeight="1" x14ac:dyDescent="0.2">
      <c r="A1458" s="821" t="s">
        <v>3522</v>
      </c>
      <c r="B1458" s="822" t="s">
        <v>3088</v>
      </c>
      <c r="C1458" s="822" t="s">
        <v>4292</v>
      </c>
      <c r="D1458" s="822" t="s">
        <v>1870</v>
      </c>
      <c r="E1458" s="822" t="s">
        <v>826</v>
      </c>
      <c r="F1458" s="831">
        <v>1</v>
      </c>
      <c r="G1458" s="831">
        <v>132</v>
      </c>
      <c r="H1458" s="827">
        <v>1</v>
      </c>
      <c r="I1458" s="831"/>
      <c r="J1458" s="831"/>
      <c r="K1458" s="827">
        <v>0</v>
      </c>
      <c r="L1458" s="831">
        <v>1</v>
      </c>
      <c r="M1458" s="832">
        <v>132</v>
      </c>
    </row>
    <row r="1459" spans="1:13" ht="14.45" customHeight="1" x14ac:dyDescent="0.2">
      <c r="A1459" s="821" t="s">
        <v>3522</v>
      </c>
      <c r="B1459" s="822" t="s">
        <v>3088</v>
      </c>
      <c r="C1459" s="822" t="s">
        <v>3732</v>
      </c>
      <c r="D1459" s="822" t="s">
        <v>1870</v>
      </c>
      <c r="E1459" s="822" t="s">
        <v>1871</v>
      </c>
      <c r="F1459" s="831">
        <v>1</v>
      </c>
      <c r="G1459" s="831">
        <v>264</v>
      </c>
      <c r="H1459" s="827">
        <v>1</v>
      </c>
      <c r="I1459" s="831"/>
      <c r="J1459" s="831"/>
      <c r="K1459" s="827">
        <v>0</v>
      </c>
      <c r="L1459" s="831">
        <v>1</v>
      </c>
      <c r="M1459" s="832">
        <v>264</v>
      </c>
    </row>
    <row r="1460" spans="1:13" ht="14.45" customHeight="1" x14ac:dyDescent="0.2">
      <c r="A1460" s="821" t="s">
        <v>3522</v>
      </c>
      <c r="B1460" s="822" t="s">
        <v>3095</v>
      </c>
      <c r="C1460" s="822" t="s">
        <v>5111</v>
      </c>
      <c r="D1460" s="822" t="s">
        <v>5112</v>
      </c>
      <c r="E1460" s="822" t="s">
        <v>1119</v>
      </c>
      <c r="F1460" s="831"/>
      <c r="G1460" s="831"/>
      <c r="H1460" s="827">
        <v>0</v>
      </c>
      <c r="I1460" s="831">
        <v>1</v>
      </c>
      <c r="J1460" s="831">
        <v>439.98</v>
      </c>
      <c r="K1460" s="827">
        <v>1</v>
      </c>
      <c r="L1460" s="831">
        <v>1</v>
      </c>
      <c r="M1460" s="832">
        <v>439.98</v>
      </c>
    </row>
    <row r="1461" spans="1:13" ht="14.45" customHeight="1" x14ac:dyDescent="0.2">
      <c r="A1461" s="821" t="s">
        <v>3522</v>
      </c>
      <c r="B1461" s="822" t="s">
        <v>3319</v>
      </c>
      <c r="C1461" s="822" t="s">
        <v>4411</v>
      </c>
      <c r="D1461" s="822" t="s">
        <v>4412</v>
      </c>
      <c r="E1461" s="822" t="s">
        <v>3322</v>
      </c>
      <c r="F1461" s="831"/>
      <c r="G1461" s="831"/>
      <c r="H1461" s="827">
        <v>0</v>
      </c>
      <c r="I1461" s="831">
        <v>1</v>
      </c>
      <c r="J1461" s="831">
        <v>161.06</v>
      </c>
      <c r="K1461" s="827">
        <v>1</v>
      </c>
      <c r="L1461" s="831">
        <v>1</v>
      </c>
      <c r="M1461" s="832">
        <v>161.06</v>
      </c>
    </row>
    <row r="1462" spans="1:13" ht="14.45" customHeight="1" x14ac:dyDescent="0.2">
      <c r="A1462" s="821" t="s">
        <v>3522</v>
      </c>
      <c r="B1462" s="822" t="s">
        <v>3128</v>
      </c>
      <c r="C1462" s="822" t="s">
        <v>3129</v>
      </c>
      <c r="D1462" s="822" t="s">
        <v>3130</v>
      </c>
      <c r="E1462" s="822" t="s">
        <v>3131</v>
      </c>
      <c r="F1462" s="831"/>
      <c r="G1462" s="831"/>
      <c r="H1462" s="827">
        <v>0</v>
      </c>
      <c r="I1462" s="831">
        <v>4</v>
      </c>
      <c r="J1462" s="831">
        <v>2748.08</v>
      </c>
      <c r="K1462" s="827">
        <v>1</v>
      </c>
      <c r="L1462" s="831">
        <v>4</v>
      </c>
      <c r="M1462" s="832">
        <v>2748.08</v>
      </c>
    </row>
    <row r="1463" spans="1:13" ht="14.45" customHeight="1" x14ac:dyDescent="0.2">
      <c r="A1463" s="821" t="s">
        <v>3522</v>
      </c>
      <c r="B1463" s="822" t="s">
        <v>3128</v>
      </c>
      <c r="C1463" s="822" t="s">
        <v>5125</v>
      </c>
      <c r="D1463" s="822" t="s">
        <v>3130</v>
      </c>
      <c r="E1463" s="822" t="s">
        <v>5126</v>
      </c>
      <c r="F1463" s="831"/>
      <c r="G1463" s="831"/>
      <c r="H1463" s="827">
        <v>0</v>
      </c>
      <c r="I1463" s="831">
        <v>1</v>
      </c>
      <c r="J1463" s="831">
        <v>3538.48</v>
      </c>
      <c r="K1463" s="827">
        <v>1</v>
      </c>
      <c r="L1463" s="831">
        <v>1</v>
      </c>
      <c r="M1463" s="832">
        <v>3538.48</v>
      </c>
    </row>
    <row r="1464" spans="1:13" ht="14.45" customHeight="1" x14ac:dyDescent="0.2">
      <c r="A1464" s="821" t="s">
        <v>3522</v>
      </c>
      <c r="B1464" s="822" t="s">
        <v>3140</v>
      </c>
      <c r="C1464" s="822" t="s">
        <v>3340</v>
      </c>
      <c r="D1464" s="822" t="s">
        <v>1629</v>
      </c>
      <c r="E1464" s="822" t="s">
        <v>3341</v>
      </c>
      <c r="F1464" s="831"/>
      <c r="G1464" s="831"/>
      <c r="H1464" s="827">
        <v>0</v>
      </c>
      <c r="I1464" s="831">
        <v>2</v>
      </c>
      <c r="J1464" s="831">
        <v>235.1</v>
      </c>
      <c r="K1464" s="827">
        <v>1</v>
      </c>
      <c r="L1464" s="831">
        <v>2</v>
      </c>
      <c r="M1464" s="832">
        <v>235.1</v>
      </c>
    </row>
    <row r="1465" spans="1:13" ht="14.45" customHeight="1" x14ac:dyDescent="0.2">
      <c r="A1465" s="821" t="s">
        <v>3522</v>
      </c>
      <c r="B1465" s="822" t="s">
        <v>3140</v>
      </c>
      <c r="C1465" s="822" t="s">
        <v>3141</v>
      </c>
      <c r="D1465" s="822" t="s">
        <v>1629</v>
      </c>
      <c r="E1465" s="822" t="s">
        <v>824</v>
      </c>
      <c r="F1465" s="831"/>
      <c r="G1465" s="831"/>
      <c r="H1465" s="827">
        <v>0</v>
      </c>
      <c r="I1465" s="831">
        <v>1</v>
      </c>
      <c r="J1465" s="831">
        <v>58.77</v>
      </c>
      <c r="K1465" s="827">
        <v>1</v>
      </c>
      <c r="L1465" s="831">
        <v>1</v>
      </c>
      <c r="M1465" s="832">
        <v>58.77</v>
      </c>
    </row>
    <row r="1466" spans="1:13" ht="14.45" customHeight="1" x14ac:dyDescent="0.2">
      <c r="A1466" s="821" t="s">
        <v>3522</v>
      </c>
      <c r="B1466" s="822" t="s">
        <v>3148</v>
      </c>
      <c r="C1466" s="822" t="s">
        <v>3159</v>
      </c>
      <c r="D1466" s="822" t="s">
        <v>1679</v>
      </c>
      <c r="E1466" s="822" t="s">
        <v>1680</v>
      </c>
      <c r="F1466" s="831"/>
      <c r="G1466" s="831"/>
      <c r="H1466" s="827">
        <v>0</v>
      </c>
      <c r="I1466" s="831">
        <v>5</v>
      </c>
      <c r="J1466" s="831">
        <v>898.25</v>
      </c>
      <c r="K1466" s="827">
        <v>1</v>
      </c>
      <c r="L1466" s="831">
        <v>5</v>
      </c>
      <c r="M1466" s="832">
        <v>898.25</v>
      </c>
    </row>
    <row r="1467" spans="1:13" ht="14.45" customHeight="1" x14ac:dyDescent="0.2">
      <c r="A1467" s="821" t="s">
        <v>3522</v>
      </c>
      <c r="B1467" s="822" t="s">
        <v>3148</v>
      </c>
      <c r="C1467" s="822" t="s">
        <v>3160</v>
      </c>
      <c r="D1467" s="822" t="s">
        <v>1682</v>
      </c>
      <c r="E1467" s="822" t="s">
        <v>1680</v>
      </c>
      <c r="F1467" s="831"/>
      <c r="G1467" s="831"/>
      <c r="H1467" s="827">
        <v>0</v>
      </c>
      <c r="I1467" s="831">
        <v>40</v>
      </c>
      <c r="J1467" s="831">
        <v>7186</v>
      </c>
      <c r="K1467" s="827">
        <v>1</v>
      </c>
      <c r="L1467" s="831">
        <v>40</v>
      </c>
      <c r="M1467" s="832">
        <v>7186</v>
      </c>
    </row>
    <row r="1468" spans="1:13" ht="14.45" customHeight="1" x14ac:dyDescent="0.2">
      <c r="A1468" s="821" t="s">
        <v>3522</v>
      </c>
      <c r="B1468" s="822" t="s">
        <v>3148</v>
      </c>
      <c r="C1468" s="822" t="s">
        <v>3165</v>
      </c>
      <c r="D1468" s="822" t="s">
        <v>3166</v>
      </c>
      <c r="E1468" s="822" t="s">
        <v>3162</v>
      </c>
      <c r="F1468" s="831"/>
      <c r="G1468" s="831"/>
      <c r="H1468" s="827">
        <v>0</v>
      </c>
      <c r="I1468" s="831">
        <v>20</v>
      </c>
      <c r="J1468" s="831">
        <v>2395.4</v>
      </c>
      <c r="K1468" s="827">
        <v>1</v>
      </c>
      <c r="L1468" s="831">
        <v>20</v>
      </c>
      <c r="M1468" s="832">
        <v>2395.4</v>
      </c>
    </row>
    <row r="1469" spans="1:13" ht="14.45" customHeight="1" x14ac:dyDescent="0.2">
      <c r="A1469" s="821" t="s">
        <v>3522</v>
      </c>
      <c r="B1469" s="822" t="s">
        <v>3148</v>
      </c>
      <c r="C1469" s="822" t="s">
        <v>3164</v>
      </c>
      <c r="D1469" s="822" t="s">
        <v>1689</v>
      </c>
      <c r="E1469" s="822" t="s">
        <v>3162</v>
      </c>
      <c r="F1469" s="831"/>
      <c r="G1469" s="831"/>
      <c r="H1469" s="827">
        <v>0</v>
      </c>
      <c r="I1469" s="831">
        <v>20</v>
      </c>
      <c r="J1469" s="831">
        <v>2395.4</v>
      </c>
      <c r="K1469" s="827">
        <v>1</v>
      </c>
      <c r="L1469" s="831">
        <v>20</v>
      </c>
      <c r="M1469" s="832">
        <v>2395.4</v>
      </c>
    </row>
    <row r="1470" spans="1:13" ht="14.45" customHeight="1" x14ac:dyDescent="0.2">
      <c r="A1470" s="821" t="s">
        <v>3522</v>
      </c>
      <c r="B1470" s="822" t="s">
        <v>3148</v>
      </c>
      <c r="C1470" s="822" t="s">
        <v>3158</v>
      </c>
      <c r="D1470" s="822" t="s">
        <v>1683</v>
      </c>
      <c r="E1470" s="822" t="s">
        <v>1680</v>
      </c>
      <c r="F1470" s="831"/>
      <c r="G1470" s="831"/>
      <c r="H1470" s="827">
        <v>0</v>
      </c>
      <c r="I1470" s="831">
        <v>36</v>
      </c>
      <c r="J1470" s="831">
        <v>6467.4</v>
      </c>
      <c r="K1470" s="827">
        <v>1</v>
      </c>
      <c r="L1470" s="831">
        <v>36</v>
      </c>
      <c r="M1470" s="832">
        <v>6467.4</v>
      </c>
    </row>
    <row r="1471" spans="1:13" ht="14.45" customHeight="1" x14ac:dyDescent="0.2">
      <c r="A1471" s="821" t="s">
        <v>3522</v>
      </c>
      <c r="B1471" s="822" t="s">
        <v>3148</v>
      </c>
      <c r="C1471" s="822" t="s">
        <v>3161</v>
      </c>
      <c r="D1471" s="822" t="s">
        <v>1687</v>
      </c>
      <c r="E1471" s="822" t="s">
        <v>3162</v>
      </c>
      <c r="F1471" s="831"/>
      <c r="G1471" s="831"/>
      <c r="H1471" s="827">
        <v>0</v>
      </c>
      <c r="I1471" s="831">
        <v>20</v>
      </c>
      <c r="J1471" s="831">
        <v>2395.4</v>
      </c>
      <c r="K1471" s="827">
        <v>1</v>
      </c>
      <c r="L1471" s="831">
        <v>20</v>
      </c>
      <c r="M1471" s="832">
        <v>2395.4</v>
      </c>
    </row>
    <row r="1472" spans="1:13" ht="14.45" customHeight="1" x14ac:dyDescent="0.2">
      <c r="A1472" s="821" t="s">
        <v>3522</v>
      </c>
      <c r="B1472" s="822" t="s">
        <v>3148</v>
      </c>
      <c r="C1472" s="822" t="s">
        <v>3163</v>
      </c>
      <c r="D1472" s="822" t="s">
        <v>1692</v>
      </c>
      <c r="E1472" s="822" t="s">
        <v>3162</v>
      </c>
      <c r="F1472" s="831"/>
      <c r="G1472" s="831"/>
      <c r="H1472" s="827">
        <v>0</v>
      </c>
      <c r="I1472" s="831">
        <v>22</v>
      </c>
      <c r="J1472" s="831">
        <v>2634.94</v>
      </c>
      <c r="K1472" s="827">
        <v>1</v>
      </c>
      <c r="L1472" s="831">
        <v>22</v>
      </c>
      <c r="M1472" s="832">
        <v>2634.94</v>
      </c>
    </row>
    <row r="1473" spans="1:13" ht="14.45" customHeight="1" x14ac:dyDescent="0.2">
      <c r="A1473" s="821" t="s">
        <v>3522</v>
      </c>
      <c r="B1473" s="822" t="s">
        <v>3148</v>
      </c>
      <c r="C1473" s="822" t="s">
        <v>4197</v>
      </c>
      <c r="D1473" s="822" t="s">
        <v>1705</v>
      </c>
      <c r="E1473" s="822" t="s">
        <v>4198</v>
      </c>
      <c r="F1473" s="831"/>
      <c r="G1473" s="831"/>
      <c r="H1473" s="827">
        <v>0</v>
      </c>
      <c r="I1473" s="831">
        <v>296</v>
      </c>
      <c r="J1473" s="831">
        <v>594000.96000000008</v>
      </c>
      <c r="K1473" s="827">
        <v>1</v>
      </c>
      <c r="L1473" s="831">
        <v>296</v>
      </c>
      <c r="M1473" s="832">
        <v>594000.96000000008</v>
      </c>
    </row>
    <row r="1474" spans="1:13" ht="14.45" customHeight="1" x14ac:dyDescent="0.2">
      <c r="A1474" s="821" t="s">
        <v>3522</v>
      </c>
      <c r="B1474" s="822" t="s">
        <v>3148</v>
      </c>
      <c r="C1474" s="822" t="s">
        <v>3352</v>
      </c>
      <c r="D1474" s="822" t="s">
        <v>3353</v>
      </c>
      <c r="E1474" s="822" t="s">
        <v>2231</v>
      </c>
      <c r="F1474" s="831"/>
      <c r="G1474" s="831"/>
      <c r="H1474" s="827">
        <v>0</v>
      </c>
      <c r="I1474" s="831">
        <v>586</v>
      </c>
      <c r="J1474" s="831">
        <v>137100.56</v>
      </c>
      <c r="K1474" s="827">
        <v>1</v>
      </c>
      <c r="L1474" s="831">
        <v>586</v>
      </c>
      <c r="M1474" s="832">
        <v>137100.56</v>
      </c>
    </row>
    <row r="1475" spans="1:13" ht="14.45" customHeight="1" x14ac:dyDescent="0.2">
      <c r="A1475" s="821" t="s">
        <v>3522</v>
      </c>
      <c r="B1475" s="822" t="s">
        <v>3148</v>
      </c>
      <c r="C1475" s="822" t="s">
        <v>5134</v>
      </c>
      <c r="D1475" s="822" t="s">
        <v>1699</v>
      </c>
      <c r="E1475" s="822" t="s">
        <v>1672</v>
      </c>
      <c r="F1475" s="831"/>
      <c r="G1475" s="831"/>
      <c r="H1475" s="827">
        <v>0</v>
      </c>
      <c r="I1475" s="831">
        <v>15</v>
      </c>
      <c r="J1475" s="831">
        <v>2339.5500000000002</v>
      </c>
      <c r="K1475" s="827">
        <v>1</v>
      </c>
      <c r="L1475" s="831">
        <v>15</v>
      </c>
      <c r="M1475" s="832">
        <v>2339.5500000000002</v>
      </c>
    </row>
    <row r="1476" spans="1:13" ht="14.45" customHeight="1" x14ac:dyDescent="0.2">
      <c r="A1476" s="821" t="s">
        <v>3522</v>
      </c>
      <c r="B1476" s="822" t="s">
        <v>3148</v>
      </c>
      <c r="C1476" s="822" t="s">
        <v>5131</v>
      </c>
      <c r="D1476" s="822" t="s">
        <v>1702</v>
      </c>
      <c r="E1476" s="822" t="s">
        <v>1672</v>
      </c>
      <c r="F1476" s="831"/>
      <c r="G1476" s="831"/>
      <c r="H1476" s="827">
        <v>0</v>
      </c>
      <c r="I1476" s="831">
        <v>15</v>
      </c>
      <c r="J1476" s="831">
        <v>2339.5500000000002</v>
      </c>
      <c r="K1476" s="827">
        <v>1</v>
      </c>
      <c r="L1476" s="831">
        <v>15</v>
      </c>
      <c r="M1476" s="832">
        <v>2339.5500000000002</v>
      </c>
    </row>
    <row r="1477" spans="1:13" ht="14.45" customHeight="1" x14ac:dyDescent="0.2">
      <c r="A1477" s="821" t="s">
        <v>3522</v>
      </c>
      <c r="B1477" s="822" t="s">
        <v>3148</v>
      </c>
      <c r="C1477" s="822" t="s">
        <v>3168</v>
      </c>
      <c r="D1477" s="822" t="s">
        <v>1703</v>
      </c>
      <c r="E1477" s="822" t="s">
        <v>1672</v>
      </c>
      <c r="F1477" s="831"/>
      <c r="G1477" s="831"/>
      <c r="H1477" s="827">
        <v>0</v>
      </c>
      <c r="I1477" s="831">
        <v>5</v>
      </c>
      <c r="J1477" s="831">
        <v>779.85</v>
      </c>
      <c r="K1477" s="827">
        <v>1</v>
      </c>
      <c r="L1477" s="831">
        <v>5</v>
      </c>
      <c r="M1477" s="832">
        <v>779.85</v>
      </c>
    </row>
    <row r="1478" spans="1:13" ht="14.45" customHeight="1" x14ac:dyDescent="0.2">
      <c r="A1478" s="821" t="s">
        <v>3522</v>
      </c>
      <c r="B1478" s="822" t="s">
        <v>3148</v>
      </c>
      <c r="C1478" s="822" t="s">
        <v>3169</v>
      </c>
      <c r="D1478" s="822" t="s">
        <v>1701</v>
      </c>
      <c r="E1478" s="822" t="s">
        <v>1672</v>
      </c>
      <c r="F1478" s="831"/>
      <c r="G1478" s="831"/>
      <c r="H1478" s="827">
        <v>0</v>
      </c>
      <c r="I1478" s="831">
        <v>5</v>
      </c>
      <c r="J1478" s="831">
        <v>779.85</v>
      </c>
      <c r="K1478" s="827">
        <v>1</v>
      </c>
      <c r="L1478" s="831">
        <v>5</v>
      </c>
      <c r="M1478" s="832">
        <v>779.85</v>
      </c>
    </row>
    <row r="1479" spans="1:13" ht="14.45" customHeight="1" x14ac:dyDescent="0.2">
      <c r="A1479" s="821" t="s">
        <v>3522</v>
      </c>
      <c r="B1479" s="822" t="s">
        <v>3148</v>
      </c>
      <c r="C1479" s="822" t="s">
        <v>3173</v>
      </c>
      <c r="D1479" s="822" t="s">
        <v>1694</v>
      </c>
      <c r="E1479" s="822" t="s">
        <v>1672</v>
      </c>
      <c r="F1479" s="831">
        <v>17</v>
      </c>
      <c r="G1479" s="831">
        <v>4061.13</v>
      </c>
      <c r="H1479" s="827">
        <v>1</v>
      </c>
      <c r="I1479" s="831"/>
      <c r="J1479" s="831"/>
      <c r="K1479" s="827">
        <v>0</v>
      </c>
      <c r="L1479" s="831">
        <v>17</v>
      </c>
      <c r="M1479" s="832">
        <v>4061.13</v>
      </c>
    </row>
    <row r="1480" spans="1:13" ht="14.45" customHeight="1" x14ac:dyDescent="0.2">
      <c r="A1480" s="821" t="s">
        <v>3522</v>
      </c>
      <c r="B1480" s="822" t="s">
        <v>3148</v>
      </c>
      <c r="C1480" s="822" t="s">
        <v>3172</v>
      </c>
      <c r="D1480" s="822" t="s">
        <v>1695</v>
      </c>
      <c r="E1480" s="822" t="s">
        <v>1672</v>
      </c>
      <c r="F1480" s="831">
        <v>12</v>
      </c>
      <c r="G1480" s="831">
        <v>2866.68</v>
      </c>
      <c r="H1480" s="827">
        <v>1</v>
      </c>
      <c r="I1480" s="831"/>
      <c r="J1480" s="831"/>
      <c r="K1480" s="827">
        <v>0</v>
      </c>
      <c r="L1480" s="831">
        <v>12</v>
      </c>
      <c r="M1480" s="832">
        <v>2866.68</v>
      </c>
    </row>
    <row r="1481" spans="1:13" ht="14.45" customHeight="1" x14ac:dyDescent="0.2">
      <c r="A1481" s="821" t="s">
        <v>3522</v>
      </c>
      <c r="B1481" s="822" t="s">
        <v>3148</v>
      </c>
      <c r="C1481" s="822" t="s">
        <v>3167</v>
      </c>
      <c r="D1481" s="822" t="s">
        <v>1671</v>
      </c>
      <c r="E1481" s="822" t="s">
        <v>1672</v>
      </c>
      <c r="F1481" s="831"/>
      <c r="G1481" s="831"/>
      <c r="H1481" s="827">
        <v>0</v>
      </c>
      <c r="I1481" s="831">
        <v>38</v>
      </c>
      <c r="J1481" s="831">
        <v>3337.16</v>
      </c>
      <c r="K1481" s="827">
        <v>1</v>
      </c>
      <c r="L1481" s="831">
        <v>38</v>
      </c>
      <c r="M1481" s="832">
        <v>3337.16</v>
      </c>
    </row>
    <row r="1482" spans="1:13" ht="14.45" customHeight="1" x14ac:dyDescent="0.2">
      <c r="A1482" s="821" t="s">
        <v>3522</v>
      </c>
      <c r="B1482" s="822" t="s">
        <v>3148</v>
      </c>
      <c r="C1482" s="822" t="s">
        <v>3171</v>
      </c>
      <c r="D1482" s="822" t="s">
        <v>1697</v>
      </c>
      <c r="E1482" s="822" t="s">
        <v>1672</v>
      </c>
      <c r="F1482" s="831"/>
      <c r="G1482" s="831"/>
      <c r="H1482" s="827">
        <v>0</v>
      </c>
      <c r="I1482" s="831">
        <v>11</v>
      </c>
      <c r="J1482" s="831">
        <v>1976.15</v>
      </c>
      <c r="K1482" s="827">
        <v>1</v>
      </c>
      <c r="L1482" s="831">
        <v>11</v>
      </c>
      <c r="M1482" s="832">
        <v>1976.15</v>
      </c>
    </row>
    <row r="1483" spans="1:13" ht="14.45" customHeight="1" x14ac:dyDescent="0.2">
      <c r="A1483" s="821" t="s">
        <v>3522</v>
      </c>
      <c r="B1483" s="822" t="s">
        <v>3148</v>
      </c>
      <c r="C1483" s="822" t="s">
        <v>5027</v>
      </c>
      <c r="D1483" s="822" t="s">
        <v>5028</v>
      </c>
      <c r="E1483" s="822" t="s">
        <v>1680</v>
      </c>
      <c r="F1483" s="831"/>
      <c r="G1483" s="831"/>
      <c r="H1483" s="827">
        <v>0</v>
      </c>
      <c r="I1483" s="831">
        <v>5</v>
      </c>
      <c r="J1483" s="831">
        <v>779.85</v>
      </c>
      <c r="K1483" s="827">
        <v>1</v>
      </c>
      <c r="L1483" s="831">
        <v>5</v>
      </c>
      <c r="M1483" s="832">
        <v>779.85</v>
      </c>
    </row>
    <row r="1484" spans="1:13" ht="14.45" customHeight="1" x14ac:dyDescent="0.2">
      <c r="A1484" s="821" t="s">
        <v>3522</v>
      </c>
      <c r="B1484" s="822" t="s">
        <v>3148</v>
      </c>
      <c r="C1484" s="822" t="s">
        <v>3175</v>
      </c>
      <c r="D1484" s="822" t="s">
        <v>3176</v>
      </c>
      <c r="E1484" s="822" t="s">
        <v>1680</v>
      </c>
      <c r="F1484" s="831"/>
      <c r="G1484" s="831"/>
      <c r="H1484" s="827">
        <v>0</v>
      </c>
      <c r="I1484" s="831">
        <v>25</v>
      </c>
      <c r="J1484" s="831">
        <v>4491.25</v>
      </c>
      <c r="K1484" s="827">
        <v>1</v>
      </c>
      <c r="L1484" s="831">
        <v>25</v>
      </c>
      <c r="M1484" s="832">
        <v>4491.25</v>
      </c>
    </row>
    <row r="1485" spans="1:13" ht="14.45" customHeight="1" x14ac:dyDescent="0.2">
      <c r="A1485" s="821" t="s">
        <v>3522</v>
      </c>
      <c r="B1485" s="822" t="s">
        <v>3148</v>
      </c>
      <c r="C1485" s="822" t="s">
        <v>5137</v>
      </c>
      <c r="D1485" s="822" t="s">
        <v>5138</v>
      </c>
      <c r="E1485" s="822" t="s">
        <v>1672</v>
      </c>
      <c r="F1485" s="831"/>
      <c r="G1485" s="831"/>
      <c r="H1485" s="827">
        <v>0</v>
      </c>
      <c r="I1485" s="831">
        <v>5</v>
      </c>
      <c r="J1485" s="831">
        <v>959.5</v>
      </c>
      <c r="K1485" s="827">
        <v>1</v>
      </c>
      <c r="L1485" s="831">
        <v>5</v>
      </c>
      <c r="M1485" s="832">
        <v>959.5</v>
      </c>
    </row>
    <row r="1486" spans="1:13" ht="14.45" customHeight="1" x14ac:dyDescent="0.2">
      <c r="A1486" s="821" t="s">
        <v>3522</v>
      </c>
      <c r="B1486" s="822" t="s">
        <v>3148</v>
      </c>
      <c r="C1486" s="822" t="s">
        <v>5132</v>
      </c>
      <c r="D1486" s="822" t="s">
        <v>5133</v>
      </c>
      <c r="E1486" s="822" t="s">
        <v>1680</v>
      </c>
      <c r="F1486" s="831">
        <v>5</v>
      </c>
      <c r="G1486" s="831">
        <v>898.25</v>
      </c>
      <c r="H1486" s="827">
        <v>1</v>
      </c>
      <c r="I1486" s="831"/>
      <c r="J1486" s="831"/>
      <c r="K1486" s="827">
        <v>0</v>
      </c>
      <c r="L1486" s="831">
        <v>5</v>
      </c>
      <c r="M1486" s="832">
        <v>898.25</v>
      </c>
    </row>
    <row r="1487" spans="1:13" ht="14.45" customHeight="1" x14ac:dyDescent="0.2">
      <c r="A1487" s="821" t="s">
        <v>3522</v>
      </c>
      <c r="B1487" s="822" t="s">
        <v>3148</v>
      </c>
      <c r="C1487" s="822" t="s">
        <v>3355</v>
      </c>
      <c r="D1487" s="822" t="s">
        <v>2236</v>
      </c>
      <c r="E1487" s="822" t="s">
        <v>1680</v>
      </c>
      <c r="F1487" s="831"/>
      <c r="G1487" s="831"/>
      <c r="H1487" s="827">
        <v>0</v>
      </c>
      <c r="I1487" s="831">
        <v>5</v>
      </c>
      <c r="J1487" s="831">
        <v>779.85</v>
      </c>
      <c r="K1487" s="827">
        <v>1</v>
      </c>
      <c r="L1487" s="831">
        <v>5</v>
      </c>
      <c r="M1487" s="832">
        <v>779.85</v>
      </c>
    </row>
    <row r="1488" spans="1:13" ht="14.45" customHeight="1" x14ac:dyDescent="0.2">
      <c r="A1488" s="821" t="s">
        <v>3522</v>
      </c>
      <c r="B1488" s="822" t="s">
        <v>3148</v>
      </c>
      <c r="C1488" s="822" t="s">
        <v>5135</v>
      </c>
      <c r="D1488" s="822" t="s">
        <v>5136</v>
      </c>
      <c r="E1488" s="822" t="s">
        <v>1672</v>
      </c>
      <c r="F1488" s="831"/>
      <c r="G1488" s="831"/>
      <c r="H1488" s="827">
        <v>0</v>
      </c>
      <c r="I1488" s="831">
        <v>11</v>
      </c>
      <c r="J1488" s="831">
        <v>1976.15</v>
      </c>
      <c r="K1488" s="827">
        <v>1</v>
      </c>
      <c r="L1488" s="831">
        <v>11</v>
      </c>
      <c r="M1488" s="832">
        <v>1976.15</v>
      </c>
    </row>
    <row r="1489" spans="1:13" ht="14.45" customHeight="1" x14ac:dyDescent="0.2">
      <c r="A1489" s="821" t="s">
        <v>3522</v>
      </c>
      <c r="B1489" s="822" t="s">
        <v>3148</v>
      </c>
      <c r="C1489" s="822" t="s">
        <v>5149</v>
      </c>
      <c r="D1489" s="822" t="s">
        <v>5150</v>
      </c>
      <c r="E1489" s="822" t="s">
        <v>1680</v>
      </c>
      <c r="F1489" s="831"/>
      <c r="G1489" s="831"/>
      <c r="H1489" s="827">
        <v>0</v>
      </c>
      <c r="I1489" s="831">
        <v>5</v>
      </c>
      <c r="J1489" s="831">
        <v>924.09999999999991</v>
      </c>
      <c r="K1489" s="827">
        <v>1</v>
      </c>
      <c r="L1489" s="831">
        <v>5</v>
      </c>
      <c r="M1489" s="832">
        <v>924.09999999999991</v>
      </c>
    </row>
    <row r="1490" spans="1:13" ht="14.45" customHeight="1" x14ac:dyDescent="0.2">
      <c r="A1490" s="821" t="s">
        <v>3522</v>
      </c>
      <c r="B1490" s="822" t="s">
        <v>3148</v>
      </c>
      <c r="C1490" s="822" t="s">
        <v>5151</v>
      </c>
      <c r="D1490" s="822" t="s">
        <v>5152</v>
      </c>
      <c r="E1490" s="822" t="s">
        <v>1680</v>
      </c>
      <c r="F1490" s="831">
        <v>6</v>
      </c>
      <c r="G1490" s="831">
        <v>1099.8600000000001</v>
      </c>
      <c r="H1490" s="827">
        <v>1</v>
      </c>
      <c r="I1490" s="831"/>
      <c r="J1490" s="831"/>
      <c r="K1490" s="827">
        <v>0</v>
      </c>
      <c r="L1490" s="831">
        <v>6</v>
      </c>
      <c r="M1490" s="832">
        <v>1099.8600000000001</v>
      </c>
    </row>
    <row r="1491" spans="1:13" ht="14.45" customHeight="1" x14ac:dyDescent="0.2">
      <c r="A1491" s="821" t="s">
        <v>3522</v>
      </c>
      <c r="B1491" s="822" t="s">
        <v>3148</v>
      </c>
      <c r="C1491" s="822" t="s">
        <v>3153</v>
      </c>
      <c r="D1491" s="822" t="s">
        <v>1696</v>
      </c>
      <c r="E1491" s="822" t="s">
        <v>1672</v>
      </c>
      <c r="F1491" s="831"/>
      <c r="G1491" s="831"/>
      <c r="H1491" s="827">
        <v>0</v>
      </c>
      <c r="I1491" s="831">
        <v>50</v>
      </c>
      <c r="J1491" s="831">
        <v>11944.499999999998</v>
      </c>
      <c r="K1491" s="827">
        <v>1</v>
      </c>
      <c r="L1491" s="831">
        <v>50</v>
      </c>
      <c r="M1491" s="832">
        <v>11944.499999999998</v>
      </c>
    </row>
    <row r="1492" spans="1:13" ht="14.45" customHeight="1" x14ac:dyDescent="0.2">
      <c r="A1492" s="821" t="s">
        <v>3522</v>
      </c>
      <c r="B1492" s="822" t="s">
        <v>3148</v>
      </c>
      <c r="C1492" s="822" t="s">
        <v>3150</v>
      </c>
      <c r="D1492" s="822" t="s">
        <v>1694</v>
      </c>
      <c r="E1492" s="822" t="s">
        <v>1672</v>
      </c>
      <c r="F1492" s="831"/>
      <c r="G1492" s="831"/>
      <c r="H1492" s="827">
        <v>0</v>
      </c>
      <c r="I1492" s="831">
        <v>5</v>
      </c>
      <c r="J1492" s="831">
        <v>1194.4499999999998</v>
      </c>
      <c r="K1492" s="827">
        <v>1</v>
      </c>
      <c r="L1492" s="831">
        <v>5</v>
      </c>
      <c r="M1492" s="832">
        <v>1194.4499999999998</v>
      </c>
    </row>
    <row r="1493" spans="1:13" ht="14.45" customHeight="1" x14ac:dyDescent="0.2">
      <c r="A1493" s="821" t="s">
        <v>3522</v>
      </c>
      <c r="B1493" s="822" t="s">
        <v>3148</v>
      </c>
      <c r="C1493" s="822" t="s">
        <v>3151</v>
      </c>
      <c r="D1493" s="822" t="s">
        <v>1695</v>
      </c>
      <c r="E1493" s="822" t="s">
        <v>1672</v>
      </c>
      <c r="F1493" s="831"/>
      <c r="G1493" s="831"/>
      <c r="H1493" s="827">
        <v>0</v>
      </c>
      <c r="I1493" s="831">
        <v>13</v>
      </c>
      <c r="J1493" s="831">
        <v>3105.5699999999997</v>
      </c>
      <c r="K1493" s="827">
        <v>1</v>
      </c>
      <c r="L1493" s="831">
        <v>13</v>
      </c>
      <c r="M1493" s="832">
        <v>3105.5699999999997</v>
      </c>
    </row>
    <row r="1494" spans="1:13" ht="14.45" customHeight="1" x14ac:dyDescent="0.2">
      <c r="A1494" s="821" t="s">
        <v>3522</v>
      </c>
      <c r="B1494" s="822" t="s">
        <v>3148</v>
      </c>
      <c r="C1494" s="822" t="s">
        <v>3152</v>
      </c>
      <c r="D1494" s="822" t="s">
        <v>1693</v>
      </c>
      <c r="E1494" s="822" t="s">
        <v>1672</v>
      </c>
      <c r="F1494" s="831"/>
      <c r="G1494" s="831"/>
      <c r="H1494" s="827">
        <v>0</v>
      </c>
      <c r="I1494" s="831">
        <v>5</v>
      </c>
      <c r="J1494" s="831">
        <v>1194.4499999999998</v>
      </c>
      <c r="K1494" s="827">
        <v>1</v>
      </c>
      <c r="L1494" s="831">
        <v>5</v>
      </c>
      <c r="M1494" s="832">
        <v>1194.4499999999998</v>
      </c>
    </row>
    <row r="1495" spans="1:13" ht="14.45" customHeight="1" x14ac:dyDescent="0.2">
      <c r="A1495" s="821" t="s">
        <v>3522</v>
      </c>
      <c r="B1495" s="822" t="s">
        <v>2656</v>
      </c>
      <c r="C1495" s="822" t="s">
        <v>2657</v>
      </c>
      <c r="D1495" s="822" t="s">
        <v>1167</v>
      </c>
      <c r="E1495" s="822" t="s">
        <v>1168</v>
      </c>
      <c r="F1495" s="831"/>
      <c r="G1495" s="831"/>
      <c r="H1495" s="827">
        <v>0</v>
      </c>
      <c r="I1495" s="831">
        <v>1</v>
      </c>
      <c r="J1495" s="831">
        <v>165.63</v>
      </c>
      <c r="K1495" s="827">
        <v>1</v>
      </c>
      <c r="L1495" s="831">
        <v>1</v>
      </c>
      <c r="M1495" s="832">
        <v>165.63</v>
      </c>
    </row>
    <row r="1496" spans="1:13" ht="14.45" customHeight="1" x14ac:dyDescent="0.2">
      <c r="A1496" s="821" t="s">
        <v>3522</v>
      </c>
      <c r="B1496" s="822" t="s">
        <v>2670</v>
      </c>
      <c r="C1496" s="822" t="s">
        <v>2671</v>
      </c>
      <c r="D1496" s="822" t="s">
        <v>1436</v>
      </c>
      <c r="E1496" s="822" t="s">
        <v>2672</v>
      </c>
      <c r="F1496" s="831"/>
      <c r="G1496" s="831"/>
      <c r="H1496" s="827"/>
      <c r="I1496" s="831">
        <v>8</v>
      </c>
      <c r="J1496" s="831">
        <v>0</v>
      </c>
      <c r="K1496" s="827"/>
      <c r="L1496" s="831">
        <v>8</v>
      </c>
      <c r="M1496" s="832">
        <v>0</v>
      </c>
    </row>
    <row r="1497" spans="1:13" ht="14.45" customHeight="1" x14ac:dyDescent="0.2">
      <c r="A1497" s="821" t="s">
        <v>3523</v>
      </c>
      <c r="B1497" s="822" t="s">
        <v>2700</v>
      </c>
      <c r="C1497" s="822" t="s">
        <v>2710</v>
      </c>
      <c r="D1497" s="822" t="s">
        <v>1016</v>
      </c>
      <c r="E1497" s="822" t="s">
        <v>2711</v>
      </c>
      <c r="F1497" s="831"/>
      <c r="G1497" s="831"/>
      <c r="H1497" s="827">
        <v>0</v>
      </c>
      <c r="I1497" s="831">
        <v>1</v>
      </c>
      <c r="J1497" s="831">
        <v>736.33</v>
      </c>
      <c r="K1497" s="827">
        <v>1</v>
      </c>
      <c r="L1497" s="831">
        <v>1</v>
      </c>
      <c r="M1497" s="832">
        <v>736.33</v>
      </c>
    </row>
    <row r="1498" spans="1:13" ht="14.45" customHeight="1" x14ac:dyDescent="0.2">
      <c r="A1498" s="821" t="s">
        <v>3523</v>
      </c>
      <c r="B1498" s="822" t="s">
        <v>3059</v>
      </c>
      <c r="C1498" s="822" t="s">
        <v>3063</v>
      </c>
      <c r="D1498" s="822" t="s">
        <v>3061</v>
      </c>
      <c r="E1498" s="822" t="s">
        <v>3064</v>
      </c>
      <c r="F1498" s="831"/>
      <c r="G1498" s="831"/>
      <c r="H1498" s="827">
        <v>0</v>
      </c>
      <c r="I1498" s="831">
        <v>2</v>
      </c>
      <c r="J1498" s="831">
        <v>1820.4</v>
      </c>
      <c r="K1498" s="827">
        <v>1</v>
      </c>
      <c r="L1498" s="831">
        <v>2</v>
      </c>
      <c r="M1498" s="832">
        <v>1820.4</v>
      </c>
    </row>
    <row r="1499" spans="1:13" ht="14.45" customHeight="1" x14ac:dyDescent="0.2">
      <c r="A1499" s="821" t="s">
        <v>3523</v>
      </c>
      <c r="B1499" s="822" t="s">
        <v>3085</v>
      </c>
      <c r="C1499" s="822" t="s">
        <v>3315</v>
      </c>
      <c r="D1499" s="822" t="s">
        <v>1635</v>
      </c>
      <c r="E1499" s="822" t="s">
        <v>3316</v>
      </c>
      <c r="F1499" s="831"/>
      <c r="G1499" s="831"/>
      <c r="H1499" s="827"/>
      <c r="I1499" s="831">
        <v>1</v>
      </c>
      <c r="J1499" s="831">
        <v>0</v>
      </c>
      <c r="K1499" s="827"/>
      <c r="L1499" s="831">
        <v>1</v>
      </c>
      <c r="M1499" s="832">
        <v>0</v>
      </c>
    </row>
    <row r="1500" spans="1:13" ht="14.45" customHeight="1" x14ac:dyDescent="0.2">
      <c r="A1500" s="821" t="s">
        <v>3523</v>
      </c>
      <c r="B1500" s="822" t="s">
        <v>3088</v>
      </c>
      <c r="C1500" s="822" t="s">
        <v>3089</v>
      </c>
      <c r="D1500" s="822" t="s">
        <v>1870</v>
      </c>
      <c r="E1500" s="822" t="s">
        <v>824</v>
      </c>
      <c r="F1500" s="831"/>
      <c r="G1500" s="831"/>
      <c r="H1500" s="827">
        <v>0</v>
      </c>
      <c r="I1500" s="831">
        <v>1</v>
      </c>
      <c r="J1500" s="831">
        <v>65.989999999999995</v>
      </c>
      <c r="K1500" s="827">
        <v>1</v>
      </c>
      <c r="L1500" s="831">
        <v>1</v>
      </c>
      <c r="M1500" s="832">
        <v>65.989999999999995</v>
      </c>
    </row>
    <row r="1501" spans="1:13" ht="14.45" customHeight="1" x14ac:dyDescent="0.2">
      <c r="A1501" s="821" t="s">
        <v>3523</v>
      </c>
      <c r="B1501" s="822" t="s">
        <v>3319</v>
      </c>
      <c r="C1501" s="822" t="s">
        <v>4411</v>
      </c>
      <c r="D1501" s="822" t="s">
        <v>4412</v>
      </c>
      <c r="E1501" s="822" t="s">
        <v>3322</v>
      </c>
      <c r="F1501" s="831"/>
      <c r="G1501" s="831"/>
      <c r="H1501" s="827">
        <v>0</v>
      </c>
      <c r="I1501" s="831">
        <v>1</v>
      </c>
      <c r="J1501" s="831">
        <v>161.06</v>
      </c>
      <c r="K1501" s="827">
        <v>1</v>
      </c>
      <c r="L1501" s="831">
        <v>1</v>
      </c>
      <c r="M1501" s="832">
        <v>161.06</v>
      </c>
    </row>
    <row r="1502" spans="1:13" ht="14.45" customHeight="1" x14ac:dyDescent="0.2">
      <c r="A1502" s="821" t="s">
        <v>3524</v>
      </c>
      <c r="B1502" s="822" t="s">
        <v>2645</v>
      </c>
      <c r="C1502" s="822" t="s">
        <v>3179</v>
      </c>
      <c r="D1502" s="822" t="s">
        <v>841</v>
      </c>
      <c r="E1502" s="822" t="s">
        <v>3180</v>
      </c>
      <c r="F1502" s="831"/>
      <c r="G1502" s="831"/>
      <c r="H1502" s="827">
        <v>0</v>
      </c>
      <c r="I1502" s="831">
        <v>2</v>
      </c>
      <c r="J1502" s="831">
        <v>97.78</v>
      </c>
      <c r="K1502" s="827">
        <v>1</v>
      </c>
      <c r="L1502" s="831">
        <v>2</v>
      </c>
      <c r="M1502" s="832">
        <v>97.78</v>
      </c>
    </row>
    <row r="1503" spans="1:13" ht="14.45" customHeight="1" x14ac:dyDescent="0.2">
      <c r="A1503" s="821" t="s">
        <v>3524</v>
      </c>
      <c r="B1503" s="822" t="s">
        <v>2645</v>
      </c>
      <c r="C1503" s="822" t="s">
        <v>2649</v>
      </c>
      <c r="D1503" s="822" t="s">
        <v>841</v>
      </c>
      <c r="E1503" s="822" t="s">
        <v>2650</v>
      </c>
      <c r="F1503" s="831"/>
      <c r="G1503" s="831"/>
      <c r="H1503" s="827">
        <v>0</v>
      </c>
      <c r="I1503" s="831">
        <v>1</v>
      </c>
      <c r="J1503" s="831">
        <v>13.68</v>
      </c>
      <c r="K1503" s="827">
        <v>1</v>
      </c>
      <c r="L1503" s="831">
        <v>1</v>
      </c>
      <c r="M1503" s="832">
        <v>13.68</v>
      </c>
    </row>
    <row r="1504" spans="1:13" ht="14.45" customHeight="1" x14ac:dyDescent="0.2">
      <c r="A1504" s="821" t="s">
        <v>3524</v>
      </c>
      <c r="B1504" s="822" t="s">
        <v>6146</v>
      </c>
      <c r="C1504" s="822" t="s">
        <v>3675</v>
      </c>
      <c r="D1504" s="822" t="s">
        <v>3676</v>
      </c>
      <c r="E1504" s="822" t="s">
        <v>3677</v>
      </c>
      <c r="F1504" s="831"/>
      <c r="G1504" s="831"/>
      <c r="H1504" s="827">
        <v>0</v>
      </c>
      <c r="I1504" s="831">
        <v>2</v>
      </c>
      <c r="J1504" s="831">
        <v>2182.14</v>
      </c>
      <c r="K1504" s="827">
        <v>1</v>
      </c>
      <c r="L1504" s="831">
        <v>2</v>
      </c>
      <c r="M1504" s="832">
        <v>2182.14</v>
      </c>
    </row>
    <row r="1505" spans="1:13" ht="14.45" customHeight="1" x14ac:dyDescent="0.2">
      <c r="A1505" s="821" t="s">
        <v>3524</v>
      </c>
      <c r="B1505" s="822" t="s">
        <v>2662</v>
      </c>
      <c r="C1505" s="822" t="s">
        <v>3906</v>
      </c>
      <c r="D1505" s="822" t="s">
        <v>1590</v>
      </c>
      <c r="E1505" s="822" t="s">
        <v>3907</v>
      </c>
      <c r="F1505" s="831"/>
      <c r="G1505" s="831"/>
      <c r="H1505" s="827">
        <v>0</v>
      </c>
      <c r="I1505" s="831">
        <v>2</v>
      </c>
      <c r="J1505" s="831">
        <v>1520.44</v>
      </c>
      <c r="K1505" s="827">
        <v>1</v>
      </c>
      <c r="L1505" s="831">
        <v>2</v>
      </c>
      <c r="M1505" s="832">
        <v>1520.44</v>
      </c>
    </row>
    <row r="1506" spans="1:13" ht="14.45" customHeight="1" x14ac:dyDescent="0.2">
      <c r="A1506" s="821" t="s">
        <v>3524</v>
      </c>
      <c r="B1506" s="822" t="s">
        <v>2700</v>
      </c>
      <c r="C1506" s="822" t="s">
        <v>2707</v>
      </c>
      <c r="D1506" s="822" t="s">
        <v>1021</v>
      </c>
      <c r="E1506" s="822" t="s">
        <v>2708</v>
      </c>
      <c r="F1506" s="831"/>
      <c r="G1506" s="831"/>
      <c r="H1506" s="827">
        <v>0</v>
      </c>
      <c r="I1506" s="831">
        <v>9</v>
      </c>
      <c r="J1506" s="831">
        <v>20784.329999999998</v>
      </c>
      <c r="K1506" s="827">
        <v>1</v>
      </c>
      <c r="L1506" s="831">
        <v>9</v>
      </c>
      <c r="M1506" s="832">
        <v>20784.329999999998</v>
      </c>
    </row>
    <row r="1507" spans="1:13" ht="14.45" customHeight="1" x14ac:dyDescent="0.2">
      <c r="A1507" s="821" t="s">
        <v>3524</v>
      </c>
      <c r="B1507" s="822" t="s">
        <v>2700</v>
      </c>
      <c r="C1507" s="822" t="s">
        <v>2710</v>
      </c>
      <c r="D1507" s="822" t="s">
        <v>1016</v>
      </c>
      <c r="E1507" s="822" t="s">
        <v>2711</v>
      </c>
      <c r="F1507" s="831"/>
      <c r="G1507" s="831"/>
      <c r="H1507" s="827">
        <v>0</v>
      </c>
      <c r="I1507" s="831">
        <v>14</v>
      </c>
      <c r="J1507" s="831">
        <v>8868.86</v>
      </c>
      <c r="K1507" s="827">
        <v>1</v>
      </c>
      <c r="L1507" s="831">
        <v>14</v>
      </c>
      <c r="M1507" s="832">
        <v>8868.86</v>
      </c>
    </row>
    <row r="1508" spans="1:13" ht="14.45" customHeight="1" x14ac:dyDescent="0.2">
      <c r="A1508" s="821" t="s">
        <v>3524</v>
      </c>
      <c r="B1508" s="822" t="s">
        <v>2700</v>
      </c>
      <c r="C1508" s="822" t="s">
        <v>2714</v>
      </c>
      <c r="D1508" s="822" t="s">
        <v>1016</v>
      </c>
      <c r="E1508" s="822" t="s">
        <v>1018</v>
      </c>
      <c r="F1508" s="831"/>
      <c r="G1508" s="831"/>
      <c r="H1508" s="827">
        <v>0</v>
      </c>
      <c r="I1508" s="831">
        <v>3</v>
      </c>
      <c r="J1508" s="831">
        <v>1266.99</v>
      </c>
      <c r="K1508" s="827">
        <v>1</v>
      </c>
      <c r="L1508" s="831">
        <v>3</v>
      </c>
      <c r="M1508" s="832">
        <v>1266.99</v>
      </c>
    </row>
    <row r="1509" spans="1:13" ht="14.45" customHeight="1" x14ac:dyDescent="0.2">
      <c r="A1509" s="821" t="s">
        <v>3524</v>
      </c>
      <c r="B1509" s="822" t="s">
        <v>2770</v>
      </c>
      <c r="C1509" s="822" t="s">
        <v>2772</v>
      </c>
      <c r="D1509" s="822" t="s">
        <v>1423</v>
      </c>
      <c r="E1509" s="822" t="s">
        <v>2773</v>
      </c>
      <c r="F1509" s="831"/>
      <c r="G1509" s="831"/>
      <c r="H1509" s="827">
        <v>0</v>
      </c>
      <c r="I1509" s="831">
        <v>1</v>
      </c>
      <c r="J1509" s="831">
        <v>103.4</v>
      </c>
      <c r="K1509" s="827">
        <v>1</v>
      </c>
      <c r="L1509" s="831">
        <v>1</v>
      </c>
      <c r="M1509" s="832">
        <v>103.4</v>
      </c>
    </row>
    <row r="1510" spans="1:13" ht="14.45" customHeight="1" x14ac:dyDescent="0.2">
      <c r="A1510" s="821" t="s">
        <v>3524</v>
      </c>
      <c r="B1510" s="822" t="s">
        <v>2774</v>
      </c>
      <c r="C1510" s="822" t="s">
        <v>4027</v>
      </c>
      <c r="D1510" s="822" t="s">
        <v>2776</v>
      </c>
      <c r="E1510" s="822" t="s">
        <v>4028</v>
      </c>
      <c r="F1510" s="831"/>
      <c r="G1510" s="831"/>
      <c r="H1510" s="827">
        <v>0</v>
      </c>
      <c r="I1510" s="831">
        <v>2</v>
      </c>
      <c r="J1510" s="831">
        <v>229.76</v>
      </c>
      <c r="K1510" s="827">
        <v>1</v>
      </c>
      <c r="L1510" s="831">
        <v>2</v>
      </c>
      <c r="M1510" s="832">
        <v>229.76</v>
      </c>
    </row>
    <row r="1511" spans="1:13" ht="14.45" customHeight="1" x14ac:dyDescent="0.2">
      <c r="A1511" s="821" t="s">
        <v>3524</v>
      </c>
      <c r="B1511" s="822" t="s">
        <v>6171</v>
      </c>
      <c r="C1511" s="822" t="s">
        <v>5181</v>
      </c>
      <c r="D1511" s="822" t="s">
        <v>5182</v>
      </c>
      <c r="E1511" s="822" t="s">
        <v>3710</v>
      </c>
      <c r="F1511" s="831">
        <v>4</v>
      </c>
      <c r="G1511" s="831">
        <v>8287.9599999999991</v>
      </c>
      <c r="H1511" s="827">
        <v>1</v>
      </c>
      <c r="I1511" s="831"/>
      <c r="J1511" s="831"/>
      <c r="K1511" s="827">
        <v>0</v>
      </c>
      <c r="L1511" s="831">
        <v>4</v>
      </c>
      <c r="M1511" s="832">
        <v>8287.9599999999991</v>
      </c>
    </row>
    <row r="1512" spans="1:13" ht="14.45" customHeight="1" x14ac:dyDescent="0.2">
      <c r="A1512" s="821" t="s">
        <v>3524</v>
      </c>
      <c r="B1512" s="822" t="s">
        <v>6171</v>
      </c>
      <c r="C1512" s="822" t="s">
        <v>5183</v>
      </c>
      <c r="D1512" s="822" t="s">
        <v>5182</v>
      </c>
      <c r="E1512" s="822" t="s">
        <v>3710</v>
      </c>
      <c r="F1512" s="831">
        <v>6</v>
      </c>
      <c r="G1512" s="831">
        <v>12431.939999999999</v>
      </c>
      <c r="H1512" s="827">
        <v>1</v>
      </c>
      <c r="I1512" s="831"/>
      <c r="J1512" s="831"/>
      <c r="K1512" s="827">
        <v>0</v>
      </c>
      <c r="L1512" s="831">
        <v>6</v>
      </c>
      <c r="M1512" s="832">
        <v>12431.939999999999</v>
      </c>
    </row>
    <row r="1513" spans="1:13" ht="14.45" customHeight="1" x14ac:dyDescent="0.2">
      <c r="A1513" s="821" t="s">
        <v>3524</v>
      </c>
      <c r="B1513" s="822" t="s">
        <v>2825</v>
      </c>
      <c r="C1513" s="822" t="s">
        <v>2828</v>
      </c>
      <c r="D1513" s="822" t="s">
        <v>1006</v>
      </c>
      <c r="E1513" s="822" t="s">
        <v>2829</v>
      </c>
      <c r="F1513" s="831"/>
      <c r="G1513" s="831"/>
      <c r="H1513" s="827">
        <v>0</v>
      </c>
      <c r="I1513" s="831">
        <v>1</v>
      </c>
      <c r="J1513" s="831">
        <v>134.61000000000001</v>
      </c>
      <c r="K1513" s="827">
        <v>1</v>
      </c>
      <c r="L1513" s="831">
        <v>1</v>
      </c>
      <c r="M1513" s="832">
        <v>134.61000000000001</v>
      </c>
    </row>
    <row r="1514" spans="1:13" ht="14.45" customHeight="1" x14ac:dyDescent="0.2">
      <c r="A1514" s="821" t="s">
        <v>3524</v>
      </c>
      <c r="B1514" s="822" t="s">
        <v>2840</v>
      </c>
      <c r="C1514" s="822" t="s">
        <v>2841</v>
      </c>
      <c r="D1514" s="822" t="s">
        <v>2842</v>
      </c>
      <c r="E1514" s="822" t="s">
        <v>2843</v>
      </c>
      <c r="F1514" s="831"/>
      <c r="G1514" s="831"/>
      <c r="H1514" s="827">
        <v>0</v>
      </c>
      <c r="I1514" s="831">
        <v>50</v>
      </c>
      <c r="J1514" s="831">
        <v>1096</v>
      </c>
      <c r="K1514" s="827">
        <v>1</v>
      </c>
      <c r="L1514" s="831">
        <v>50</v>
      </c>
      <c r="M1514" s="832">
        <v>1096</v>
      </c>
    </row>
    <row r="1515" spans="1:13" ht="14.45" customHeight="1" x14ac:dyDescent="0.2">
      <c r="A1515" s="821" t="s">
        <v>3524</v>
      </c>
      <c r="B1515" s="822" t="s">
        <v>2840</v>
      </c>
      <c r="C1515" s="822" t="s">
        <v>2844</v>
      </c>
      <c r="D1515" s="822" t="s">
        <v>2842</v>
      </c>
      <c r="E1515" s="822" t="s">
        <v>2845</v>
      </c>
      <c r="F1515" s="831"/>
      <c r="G1515" s="831"/>
      <c r="H1515" s="827">
        <v>0</v>
      </c>
      <c r="I1515" s="831">
        <v>6</v>
      </c>
      <c r="J1515" s="831">
        <v>526.02</v>
      </c>
      <c r="K1515" s="827">
        <v>1</v>
      </c>
      <c r="L1515" s="831">
        <v>6</v>
      </c>
      <c r="M1515" s="832">
        <v>526.02</v>
      </c>
    </row>
    <row r="1516" spans="1:13" ht="14.45" customHeight="1" x14ac:dyDescent="0.2">
      <c r="A1516" s="821" t="s">
        <v>3524</v>
      </c>
      <c r="B1516" s="822" t="s">
        <v>2840</v>
      </c>
      <c r="C1516" s="822" t="s">
        <v>4449</v>
      </c>
      <c r="D1516" s="822" t="s">
        <v>4008</v>
      </c>
      <c r="E1516" s="822" t="s">
        <v>2843</v>
      </c>
      <c r="F1516" s="831">
        <v>2</v>
      </c>
      <c r="G1516" s="831">
        <v>43.84</v>
      </c>
      <c r="H1516" s="827">
        <v>1</v>
      </c>
      <c r="I1516" s="831"/>
      <c r="J1516" s="831"/>
      <c r="K1516" s="827">
        <v>0</v>
      </c>
      <c r="L1516" s="831">
        <v>2</v>
      </c>
      <c r="M1516" s="832">
        <v>43.84</v>
      </c>
    </row>
    <row r="1517" spans="1:13" ht="14.45" customHeight="1" x14ac:dyDescent="0.2">
      <c r="A1517" s="821" t="s">
        <v>3524</v>
      </c>
      <c r="B1517" s="822" t="s">
        <v>2840</v>
      </c>
      <c r="C1517" s="822" t="s">
        <v>4714</v>
      </c>
      <c r="D1517" s="822" t="s">
        <v>4008</v>
      </c>
      <c r="E1517" s="822" t="s">
        <v>4715</v>
      </c>
      <c r="F1517" s="831">
        <v>7</v>
      </c>
      <c r="G1517" s="831">
        <v>306.95</v>
      </c>
      <c r="H1517" s="827">
        <v>1</v>
      </c>
      <c r="I1517" s="831"/>
      <c r="J1517" s="831"/>
      <c r="K1517" s="827">
        <v>0</v>
      </c>
      <c r="L1517" s="831">
        <v>7</v>
      </c>
      <c r="M1517" s="832">
        <v>306.95</v>
      </c>
    </row>
    <row r="1518" spans="1:13" ht="14.45" customHeight="1" x14ac:dyDescent="0.2">
      <c r="A1518" s="821" t="s">
        <v>3524</v>
      </c>
      <c r="B1518" s="822" t="s">
        <v>2846</v>
      </c>
      <c r="C1518" s="822" t="s">
        <v>5197</v>
      </c>
      <c r="D1518" s="822" t="s">
        <v>1925</v>
      </c>
      <c r="E1518" s="822" t="s">
        <v>1926</v>
      </c>
      <c r="F1518" s="831">
        <v>2</v>
      </c>
      <c r="G1518" s="831">
        <v>168.36</v>
      </c>
      <c r="H1518" s="827">
        <v>1</v>
      </c>
      <c r="I1518" s="831"/>
      <c r="J1518" s="831"/>
      <c r="K1518" s="827">
        <v>0</v>
      </c>
      <c r="L1518" s="831">
        <v>2</v>
      </c>
      <c r="M1518" s="832">
        <v>168.36</v>
      </c>
    </row>
    <row r="1519" spans="1:13" ht="14.45" customHeight="1" x14ac:dyDescent="0.2">
      <c r="A1519" s="821" t="s">
        <v>3524</v>
      </c>
      <c r="B1519" s="822" t="s">
        <v>2846</v>
      </c>
      <c r="C1519" s="822" t="s">
        <v>3243</v>
      </c>
      <c r="D1519" s="822" t="s">
        <v>2848</v>
      </c>
      <c r="E1519" s="822" t="s">
        <v>3244</v>
      </c>
      <c r="F1519" s="831"/>
      <c r="G1519" s="831"/>
      <c r="H1519" s="827">
        <v>0</v>
      </c>
      <c r="I1519" s="831">
        <v>1</v>
      </c>
      <c r="J1519" s="831">
        <v>63.14</v>
      </c>
      <c r="K1519" s="827">
        <v>1</v>
      </c>
      <c r="L1519" s="831">
        <v>1</v>
      </c>
      <c r="M1519" s="832">
        <v>63.14</v>
      </c>
    </row>
    <row r="1520" spans="1:13" ht="14.45" customHeight="1" x14ac:dyDescent="0.2">
      <c r="A1520" s="821" t="s">
        <v>3524</v>
      </c>
      <c r="B1520" s="822" t="s">
        <v>2846</v>
      </c>
      <c r="C1520" s="822" t="s">
        <v>2850</v>
      </c>
      <c r="D1520" s="822" t="s">
        <v>2848</v>
      </c>
      <c r="E1520" s="822" t="s">
        <v>2851</v>
      </c>
      <c r="F1520" s="831"/>
      <c r="G1520" s="831"/>
      <c r="H1520" s="827">
        <v>0</v>
      </c>
      <c r="I1520" s="831">
        <v>3</v>
      </c>
      <c r="J1520" s="831">
        <v>147.24</v>
      </c>
      <c r="K1520" s="827">
        <v>1</v>
      </c>
      <c r="L1520" s="831">
        <v>3</v>
      </c>
      <c r="M1520" s="832">
        <v>147.24</v>
      </c>
    </row>
    <row r="1521" spans="1:13" ht="14.45" customHeight="1" x14ac:dyDescent="0.2">
      <c r="A1521" s="821" t="s">
        <v>3524</v>
      </c>
      <c r="B1521" s="822" t="s">
        <v>2846</v>
      </c>
      <c r="C1521" s="822" t="s">
        <v>4533</v>
      </c>
      <c r="D1521" s="822" t="s">
        <v>1925</v>
      </c>
      <c r="E1521" s="822" t="s">
        <v>4534</v>
      </c>
      <c r="F1521" s="831"/>
      <c r="G1521" s="831"/>
      <c r="H1521" s="827">
        <v>0</v>
      </c>
      <c r="I1521" s="831">
        <v>2</v>
      </c>
      <c r="J1521" s="831">
        <v>210.46</v>
      </c>
      <c r="K1521" s="827">
        <v>1</v>
      </c>
      <c r="L1521" s="831">
        <v>2</v>
      </c>
      <c r="M1521" s="832">
        <v>210.46</v>
      </c>
    </row>
    <row r="1522" spans="1:13" ht="14.45" customHeight="1" x14ac:dyDescent="0.2">
      <c r="A1522" s="821" t="s">
        <v>3524</v>
      </c>
      <c r="B1522" s="822" t="s">
        <v>2846</v>
      </c>
      <c r="C1522" s="822" t="s">
        <v>3245</v>
      </c>
      <c r="D1522" s="822" t="s">
        <v>1925</v>
      </c>
      <c r="E1522" s="822" t="s">
        <v>1926</v>
      </c>
      <c r="F1522" s="831"/>
      <c r="G1522" s="831"/>
      <c r="H1522" s="827">
        <v>0</v>
      </c>
      <c r="I1522" s="831">
        <v>3</v>
      </c>
      <c r="J1522" s="831">
        <v>252.54000000000002</v>
      </c>
      <c r="K1522" s="827">
        <v>1</v>
      </c>
      <c r="L1522" s="831">
        <v>3</v>
      </c>
      <c r="M1522" s="832">
        <v>252.54000000000002</v>
      </c>
    </row>
    <row r="1523" spans="1:13" ht="14.45" customHeight="1" x14ac:dyDescent="0.2">
      <c r="A1523" s="821" t="s">
        <v>3524</v>
      </c>
      <c r="B1523" s="822" t="s">
        <v>2846</v>
      </c>
      <c r="C1523" s="822" t="s">
        <v>3550</v>
      </c>
      <c r="D1523" s="822" t="s">
        <v>1925</v>
      </c>
      <c r="E1523" s="822" t="s">
        <v>3551</v>
      </c>
      <c r="F1523" s="831"/>
      <c r="G1523" s="831"/>
      <c r="H1523" s="827">
        <v>0</v>
      </c>
      <c r="I1523" s="831">
        <v>3</v>
      </c>
      <c r="J1523" s="831">
        <v>189.42000000000002</v>
      </c>
      <c r="K1523" s="827">
        <v>1</v>
      </c>
      <c r="L1523" s="831">
        <v>3</v>
      </c>
      <c r="M1523" s="832">
        <v>189.42000000000002</v>
      </c>
    </row>
    <row r="1524" spans="1:13" ht="14.45" customHeight="1" x14ac:dyDescent="0.2">
      <c r="A1524" s="821" t="s">
        <v>3524</v>
      </c>
      <c r="B1524" s="822" t="s">
        <v>2846</v>
      </c>
      <c r="C1524" s="822" t="s">
        <v>2854</v>
      </c>
      <c r="D1524" s="822" t="s">
        <v>1925</v>
      </c>
      <c r="E1524" s="822" t="s">
        <v>2855</v>
      </c>
      <c r="F1524" s="831"/>
      <c r="G1524" s="831"/>
      <c r="H1524" s="827">
        <v>0</v>
      </c>
      <c r="I1524" s="831">
        <v>2</v>
      </c>
      <c r="J1524" s="831">
        <v>98.16</v>
      </c>
      <c r="K1524" s="827">
        <v>1</v>
      </c>
      <c r="L1524" s="831">
        <v>2</v>
      </c>
      <c r="M1524" s="832">
        <v>98.16</v>
      </c>
    </row>
    <row r="1525" spans="1:13" ht="14.45" customHeight="1" x14ac:dyDescent="0.2">
      <c r="A1525" s="821" t="s">
        <v>3524</v>
      </c>
      <c r="B1525" s="822" t="s">
        <v>2866</v>
      </c>
      <c r="C1525" s="822" t="s">
        <v>2870</v>
      </c>
      <c r="D1525" s="822" t="s">
        <v>1722</v>
      </c>
      <c r="E1525" s="822" t="s">
        <v>2871</v>
      </c>
      <c r="F1525" s="831"/>
      <c r="G1525" s="831"/>
      <c r="H1525" s="827">
        <v>0</v>
      </c>
      <c r="I1525" s="831">
        <v>2</v>
      </c>
      <c r="J1525" s="831">
        <v>308.72000000000003</v>
      </c>
      <c r="K1525" s="827">
        <v>1</v>
      </c>
      <c r="L1525" s="831">
        <v>2</v>
      </c>
      <c r="M1525" s="832">
        <v>308.72000000000003</v>
      </c>
    </row>
    <row r="1526" spans="1:13" ht="14.45" customHeight="1" x14ac:dyDescent="0.2">
      <c r="A1526" s="821" t="s">
        <v>3524</v>
      </c>
      <c r="B1526" s="822" t="s">
        <v>2949</v>
      </c>
      <c r="C1526" s="822" t="s">
        <v>2950</v>
      </c>
      <c r="D1526" s="822" t="s">
        <v>1143</v>
      </c>
      <c r="E1526" s="822" t="s">
        <v>2951</v>
      </c>
      <c r="F1526" s="831"/>
      <c r="G1526" s="831"/>
      <c r="H1526" s="827">
        <v>0</v>
      </c>
      <c r="I1526" s="831">
        <v>1</v>
      </c>
      <c r="J1526" s="831">
        <v>386.73</v>
      </c>
      <c r="K1526" s="827">
        <v>1</v>
      </c>
      <c r="L1526" s="831">
        <v>1</v>
      </c>
      <c r="M1526" s="832">
        <v>386.73</v>
      </c>
    </row>
    <row r="1527" spans="1:13" ht="14.45" customHeight="1" x14ac:dyDescent="0.2">
      <c r="A1527" s="821" t="s">
        <v>3524</v>
      </c>
      <c r="B1527" s="822" t="s">
        <v>6148</v>
      </c>
      <c r="C1527" s="822" t="s">
        <v>3858</v>
      </c>
      <c r="D1527" s="822" t="s">
        <v>3859</v>
      </c>
      <c r="E1527" s="822" t="s">
        <v>3860</v>
      </c>
      <c r="F1527" s="831"/>
      <c r="G1527" s="831"/>
      <c r="H1527" s="827">
        <v>0</v>
      </c>
      <c r="I1527" s="831">
        <v>6</v>
      </c>
      <c r="J1527" s="831">
        <v>9906.9600000000009</v>
      </c>
      <c r="K1527" s="827">
        <v>1</v>
      </c>
      <c r="L1527" s="831">
        <v>6</v>
      </c>
      <c r="M1527" s="832">
        <v>9906.9600000000009</v>
      </c>
    </row>
    <row r="1528" spans="1:13" ht="14.45" customHeight="1" x14ac:dyDescent="0.2">
      <c r="A1528" s="821" t="s">
        <v>3524</v>
      </c>
      <c r="B1528" s="822" t="s">
        <v>6149</v>
      </c>
      <c r="C1528" s="822" t="s">
        <v>4061</v>
      </c>
      <c r="D1528" s="822" t="s">
        <v>4062</v>
      </c>
      <c r="E1528" s="822" t="s">
        <v>768</v>
      </c>
      <c r="F1528" s="831"/>
      <c r="G1528" s="831"/>
      <c r="H1528" s="827">
        <v>0</v>
      </c>
      <c r="I1528" s="831">
        <v>9</v>
      </c>
      <c r="J1528" s="831">
        <v>4520.79</v>
      </c>
      <c r="K1528" s="827">
        <v>1</v>
      </c>
      <c r="L1528" s="831">
        <v>9</v>
      </c>
      <c r="M1528" s="832">
        <v>4520.79</v>
      </c>
    </row>
    <row r="1529" spans="1:13" ht="14.45" customHeight="1" x14ac:dyDescent="0.2">
      <c r="A1529" s="821" t="s">
        <v>3524</v>
      </c>
      <c r="B1529" s="822" t="s">
        <v>6150</v>
      </c>
      <c r="C1529" s="822" t="s">
        <v>3920</v>
      </c>
      <c r="D1529" s="822" t="s">
        <v>3921</v>
      </c>
      <c r="E1529" s="822" t="s">
        <v>776</v>
      </c>
      <c r="F1529" s="831"/>
      <c r="G1529" s="831"/>
      <c r="H1529" s="827">
        <v>0</v>
      </c>
      <c r="I1529" s="831">
        <v>37</v>
      </c>
      <c r="J1529" s="831">
        <v>8112.25</v>
      </c>
      <c r="K1529" s="827">
        <v>1</v>
      </c>
      <c r="L1529" s="831">
        <v>37</v>
      </c>
      <c r="M1529" s="832">
        <v>8112.25</v>
      </c>
    </row>
    <row r="1530" spans="1:13" ht="14.45" customHeight="1" x14ac:dyDescent="0.2">
      <c r="A1530" s="821" t="s">
        <v>3524</v>
      </c>
      <c r="B1530" s="822" t="s">
        <v>2997</v>
      </c>
      <c r="C1530" s="822" t="s">
        <v>4257</v>
      </c>
      <c r="D1530" s="822" t="s">
        <v>3651</v>
      </c>
      <c r="E1530" s="822" t="s">
        <v>4258</v>
      </c>
      <c r="F1530" s="831">
        <v>1</v>
      </c>
      <c r="G1530" s="831">
        <v>121.75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121.75</v>
      </c>
    </row>
    <row r="1531" spans="1:13" ht="14.45" customHeight="1" x14ac:dyDescent="0.2">
      <c r="A1531" s="821" t="s">
        <v>3524</v>
      </c>
      <c r="B1531" s="822" t="s">
        <v>2997</v>
      </c>
      <c r="C1531" s="822" t="s">
        <v>2999</v>
      </c>
      <c r="D1531" s="822" t="s">
        <v>701</v>
      </c>
      <c r="E1531" s="822" t="s">
        <v>702</v>
      </c>
      <c r="F1531" s="831"/>
      <c r="G1531" s="831"/>
      <c r="H1531" s="827">
        <v>0</v>
      </c>
      <c r="I1531" s="831">
        <v>1</v>
      </c>
      <c r="J1531" s="831">
        <v>72.55</v>
      </c>
      <c r="K1531" s="827">
        <v>1</v>
      </c>
      <c r="L1531" s="831">
        <v>1</v>
      </c>
      <c r="M1531" s="832">
        <v>72.55</v>
      </c>
    </row>
    <row r="1532" spans="1:13" ht="14.45" customHeight="1" x14ac:dyDescent="0.2">
      <c r="A1532" s="821" t="s">
        <v>3524</v>
      </c>
      <c r="B1532" s="822" t="s">
        <v>2997</v>
      </c>
      <c r="C1532" s="822" t="s">
        <v>2998</v>
      </c>
      <c r="D1532" s="822" t="s">
        <v>701</v>
      </c>
      <c r="E1532" s="822" t="s">
        <v>703</v>
      </c>
      <c r="F1532" s="831"/>
      <c r="G1532" s="831"/>
      <c r="H1532" s="827">
        <v>0</v>
      </c>
      <c r="I1532" s="831">
        <v>1</v>
      </c>
      <c r="J1532" s="831">
        <v>21.76</v>
      </c>
      <c r="K1532" s="827">
        <v>1</v>
      </c>
      <c r="L1532" s="831">
        <v>1</v>
      </c>
      <c r="M1532" s="832">
        <v>21.76</v>
      </c>
    </row>
    <row r="1533" spans="1:13" ht="14.45" customHeight="1" x14ac:dyDescent="0.2">
      <c r="A1533" s="821" t="s">
        <v>3524</v>
      </c>
      <c r="B1533" s="822" t="s">
        <v>3013</v>
      </c>
      <c r="C1533" s="822" t="s">
        <v>3017</v>
      </c>
      <c r="D1533" s="822" t="s">
        <v>3018</v>
      </c>
      <c r="E1533" s="822" t="s">
        <v>3019</v>
      </c>
      <c r="F1533" s="831"/>
      <c r="G1533" s="831"/>
      <c r="H1533" s="827">
        <v>0</v>
      </c>
      <c r="I1533" s="831">
        <v>11</v>
      </c>
      <c r="J1533" s="831">
        <v>14308.689999999999</v>
      </c>
      <c r="K1533" s="827">
        <v>1</v>
      </c>
      <c r="L1533" s="831">
        <v>11</v>
      </c>
      <c r="M1533" s="832">
        <v>14308.689999999999</v>
      </c>
    </row>
    <row r="1534" spans="1:13" ht="14.45" customHeight="1" x14ac:dyDescent="0.2">
      <c r="A1534" s="821" t="s">
        <v>3524</v>
      </c>
      <c r="B1534" s="822" t="s">
        <v>3013</v>
      </c>
      <c r="C1534" s="822" t="s">
        <v>5159</v>
      </c>
      <c r="D1534" s="822" t="s">
        <v>3015</v>
      </c>
      <c r="E1534" s="822" t="s">
        <v>5160</v>
      </c>
      <c r="F1534" s="831"/>
      <c r="G1534" s="831"/>
      <c r="H1534" s="827">
        <v>0</v>
      </c>
      <c r="I1534" s="831">
        <v>2</v>
      </c>
      <c r="J1534" s="831">
        <v>10644.16</v>
      </c>
      <c r="K1534" s="827">
        <v>1</v>
      </c>
      <c r="L1534" s="831">
        <v>2</v>
      </c>
      <c r="M1534" s="832">
        <v>10644.16</v>
      </c>
    </row>
    <row r="1535" spans="1:13" ht="14.45" customHeight="1" x14ac:dyDescent="0.2">
      <c r="A1535" s="821" t="s">
        <v>3524</v>
      </c>
      <c r="B1535" s="822" t="s">
        <v>3013</v>
      </c>
      <c r="C1535" s="822" t="s">
        <v>3541</v>
      </c>
      <c r="D1535" s="822" t="s">
        <v>3542</v>
      </c>
      <c r="E1535" s="822" t="s">
        <v>3543</v>
      </c>
      <c r="F1535" s="831"/>
      <c r="G1535" s="831"/>
      <c r="H1535" s="827">
        <v>0</v>
      </c>
      <c r="I1535" s="831">
        <v>5</v>
      </c>
      <c r="J1535" s="831">
        <v>1626</v>
      </c>
      <c r="K1535" s="827">
        <v>1</v>
      </c>
      <c r="L1535" s="831">
        <v>5</v>
      </c>
      <c r="M1535" s="832">
        <v>1626</v>
      </c>
    </row>
    <row r="1536" spans="1:13" ht="14.45" customHeight="1" x14ac:dyDescent="0.2">
      <c r="A1536" s="821" t="s">
        <v>3524</v>
      </c>
      <c r="B1536" s="822" t="s">
        <v>3013</v>
      </c>
      <c r="C1536" s="822" t="s">
        <v>3796</v>
      </c>
      <c r="D1536" s="822" t="s">
        <v>3015</v>
      </c>
      <c r="E1536" s="822" t="s">
        <v>3797</v>
      </c>
      <c r="F1536" s="831"/>
      <c r="G1536" s="831"/>
      <c r="H1536" s="827">
        <v>0</v>
      </c>
      <c r="I1536" s="831">
        <v>1</v>
      </c>
      <c r="J1536" s="831">
        <v>5322.08</v>
      </c>
      <c r="K1536" s="827">
        <v>1</v>
      </c>
      <c r="L1536" s="831">
        <v>1</v>
      </c>
      <c r="M1536" s="832">
        <v>5322.08</v>
      </c>
    </row>
    <row r="1537" spans="1:13" ht="14.45" customHeight="1" x14ac:dyDescent="0.2">
      <c r="A1537" s="821" t="s">
        <v>3524</v>
      </c>
      <c r="B1537" s="822" t="s">
        <v>3013</v>
      </c>
      <c r="C1537" s="822" t="s">
        <v>3791</v>
      </c>
      <c r="D1537" s="822" t="s">
        <v>3542</v>
      </c>
      <c r="E1537" s="822" t="s">
        <v>3788</v>
      </c>
      <c r="F1537" s="831"/>
      <c r="G1537" s="831"/>
      <c r="H1537" s="827">
        <v>0</v>
      </c>
      <c r="I1537" s="831">
        <v>6</v>
      </c>
      <c r="J1537" s="831">
        <v>3902.3999999999996</v>
      </c>
      <c r="K1537" s="827">
        <v>1</v>
      </c>
      <c r="L1537" s="831">
        <v>6</v>
      </c>
      <c r="M1537" s="832">
        <v>3902.3999999999996</v>
      </c>
    </row>
    <row r="1538" spans="1:13" ht="14.45" customHeight="1" x14ac:dyDescent="0.2">
      <c r="A1538" s="821" t="s">
        <v>3524</v>
      </c>
      <c r="B1538" s="822" t="s">
        <v>3030</v>
      </c>
      <c r="C1538" s="822" t="s">
        <v>3032</v>
      </c>
      <c r="D1538" s="822" t="s">
        <v>1338</v>
      </c>
      <c r="E1538" s="822" t="s">
        <v>1340</v>
      </c>
      <c r="F1538" s="831"/>
      <c r="G1538" s="831"/>
      <c r="H1538" s="827"/>
      <c r="I1538" s="831">
        <v>23</v>
      </c>
      <c r="J1538" s="831">
        <v>0</v>
      </c>
      <c r="K1538" s="827"/>
      <c r="L1538" s="831">
        <v>23</v>
      </c>
      <c r="M1538" s="832">
        <v>0</v>
      </c>
    </row>
    <row r="1539" spans="1:13" ht="14.45" customHeight="1" x14ac:dyDescent="0.2">
      <c r="A1539" s="821" t="s">
        <v>3524</v>
      </c>
      <c r="B1539" s="822" t="s">
        <v>3077</v>
      </c>
      <c r="C1539" s="822" t="s">
        <v>3078</v>
      </c>
      <c r="D1539" s="822" t="s">
        <v>3079</v>
      </c>
      <c r="E1539" s="822" t="s">
        <v>3080</v>
      </c>
      <c r="F1539" s="831"/>
      <c r="G1539" s="831"/>
      <c r="H1539" s="827">
        <v>0</v>
      </c>
      <c r="I1539" s="831">
        <v>1</v>
      </c>
      <c r="J1539" s="831">
        <v>23.4</v>
      </c>
      <c r="K1539" s="827">
        <v>1</v>
      </c>
      <c r="L1539" s="831">
        <v>1</v>
      </c>
      <c r="M1539" s="832">
        <v>23.4</v>
      </c>
    </row>
    <row r="1540" spans="1:13" ht="14.45" customHeight="1" x14ac:dyDescent="0.2">
      <c r="A1540" s="821" t="s">
        <v>3524</v>
      </c>
      <c r="B1540" s="822" t="s">
        <v>3077</v>
      </c>
      <c r="C1540" s="822" t="s">
        <v>4261</v>
      </c>
      <c r="D1540" s="822" t="s">
        <v>4260</v>
      </c>
      <c r="E1540" s="822" t="s">
        <v>3080</v>
      </c>
      <c r="F1540" s="831">
        <v>7</v>
      </c>
      <c r="G1540" s="831">
        <v>163.79999999999998</v>
      </c>
      <c r="H1540" s="827">
        <v>1</v>
      </c>
      <c r="I1540" s="831"/>
      <c r="J1540" s="831"/>
      <c r="K1540" s="827">
        <v>0</v>
      </c>
      <c r="L1540" s="831">
        <v>7</v>
      </c>
      <c r="M1540" s="832">
        <v>163.79999999999998</v>
      </c>
    </row>
    <row r="1541" spans="1:13" ht="14.45" customHeight="1" x14ac:dyDescent="0.2">
      <c r="A1541" s="821" t="s">
        <v>3524</v>
      </c>
      <c r="B1541" s="822" t="s">
        <v>3077</v>
      </c>
      <c r="C1541" s="822" t="s">
        <v>3083</v>
      </c>
      <c r="D1541" s="822" t="s">
        <v>3079</v>
      </c>
      <c r="E1541" s="822" t="s">
        <v>3084</v>
      </c>
      <c r="F1541" s="831"/>
      <c r="G1541" s="831"/>
      <c r="H1541" s="827">
        <v>0</v>
      </c>
      <c r="I1541" s="831">
        <v>1</v>
      </c>
      <c r="J1541" s="831">
        <v>11.71</v>
      </c>
      <c r="K1541" s="827">
        <v>1</v>
      </c>
      <c r="L1541" s="831">
        <v>1</v>
      </c>
      <c r="M1541" s="832">
        <v>11.71</v>
      </c>
    </row>
    <row r="1542" spans="1:13" ht="14.45" customHeight="1" x14ac:dyDescent="0.2">
      <c r="A1542" s="821" t="s">
        <v>3524</v>
      </c>
      <c r="B1542" s="822" t="s">
        <v>3309</v>
      </c>
      <c r="C1542" s="822" t="s">
        <v>5176</v>
      </c>
      <c r="D1542" s="822" t="s">
        <v>3955</v>
      </c>
      <c r="E1542" s="822" t="s">
        <v>5177</v>
      </c>
      <c r="F1542" s="831">
        <v>1</v>
      </c>
      <c r="G1542" s="831">
        <v>0</v>
      </c>
      <c r="H1542" s="827"/>
      <c r="I1542" s="831"/>
      <c r="J1542" s="831"/>
      <c r="K1542" s="827"/>
      <c r="L1542" s="831">
        <v>1</v>
      </c>
      <c r="M1542" s="832">
        <v>0</v>
      </c>
    </row>
    <row r="1543" spans="1:13" ht="14.45" customHeight="1" x14ac:dyDescent="0.2">
      <c r="A1543" s="821" t="s">
        <v>3524</v>
      </c>
      <c r="B1543" s="822" t="s">
        <v>3085</v>
      </c>
      <c r="C1543" s="822" t="s">
        <v>3315</v>
      </c>
      <c r="D1543" s="822" t="s">
        <v>1635</v>
      </c>
      <c r="E1543" s="822" t="s">
        <v>3316</v>
      </c>
      <c r="F1543" s="831"/>
      <c r="G1543" s="831"/>
      <c r="H1543" s="827"/>
      <c r="I1543" s="831">
        <v>2</v>
      </c>
      <c r="J1543" s="831">
        <v>0</v>
      </c>
      <c r="K1543" s="827"/>
      <c r="L1543" s="831">
        <v>2</v>
      </c>
      <c r="M1543" s="832">
        <v>0</v>
      </c>
    </row>
    <row r="1544" spans="1:13" ht="14.45" customHeight="1" x14ac:dyDescent="0.2">
      <c r="A1544" s="821" t="s">
        <v>3524</v>
      </c>
      <c r="B1544" s="822" t="s">
        <v>3085</v>
      </c>
      <c r="C1544" s="822" t="s">
        <v>3086</v>
      </c>
      <c r="D1544" s="822" t="s">
        <v>1635</v>
      </c>
      <c r="E1544" s="822" t="s">
        <v>3087</v>
      </c>
      <c r="F1544" s="831"/>
      <c r="G1544" s="831"/>
      <c r="H1544" s="827"/>
      <c r="I1544" s="831">
        <v>7</v>
      </c>
      <c r="J1544" s="831">
        <v>0</v>
      </c>
      <c r="K1544" s="827"/>
      <c r="L1544" s="831">
        <v>7</v>
      </c>
      <c r="M1544" s="832">
        <v>0</v>
      </c>
    </row>
    <row r="1545" spans="1:13" ht="14.45" customHeight="1" x14ac:dyDescent="0.2">
      <c r="A1545" s="821" t="s">
        <v>3524</v>
      </c>
      <c r="B1545" s="822" t="s">
        <v>3088</v>
      </c>
      <c r="C1545" s="822" t="s">
        <v>3089</v>
      </c>
      <c r="D1545" s="822" t="s">
        <v>1870</v>
      </c>
      <c r="E1545" s="822" t="s">
        <v>824</v>
      </c>
      <c r="F1545" s="831"/>
      <c r="G1545" s="831"/>
      <c r="H1545" s="827">
        <v>0</v>
      </c>
      <c r="I1545" s="831">
        <v>4</v>
      </c>
      <c r="J1545" s="831">
        <v>263.95999999999998</v>
      </c>
      <c r="K1545" s="827">
        <v>1</v>
      </c>
      <c r="L1545" s="831">
        <v>4</v>
      </c>
      <c r="M1545" s="832">
        <v>263.95999999999998</v>
      </c>
    </row>
    <row r="1546" spans="1:13" ht="14.45" customHeight="1" x14ac:dyDescent="0.2">
      <c r="A1546" s="821" t="s">
        <v>3524</v>
      </c>
      <c r="B1546" s="822" t="s">
        <v>3088</v>
      </c>
      <c r="C1546" s="822" t="s">
        <v>3733</v>
      </c>
      <c r="D1546" s="822" t="s">
        <v>1870</v>
      </c>
      <c r="E1546" s="822" t="s">
        <v>3341</v>
      </c>
      <c r="F1546" s="831"/>
      <c r="G1546" s="831"/>
      <c r="H1546" s="827">
        <v>0</v>
      </c>
      <c r="I1546" s="831">
        <v>1</v>
      </c>
      <c r="J1546" s="831">
        <v>131.97999999999999</v>
      </c>
      <c r="K1546" s="827">
        <v>1</v>
      </c>
      <c r="L1546" s="831">
        <v>1</v>
      </c>
      <c r="M1546" s="832">
        <v>131.97999999999999</v>
      </c>
    </row>
    <row r="1547" spans="1:13" ht="14.45" customHeight="1" x14ac:dyDescent="0.2">
      <c r="A1547" s="821" t="s">
        <v>3524</v>
      </c>
      <c r="B1547" s="822" t="s">
        <v>3095</v>
      </c>
      <c r="C1547" s="822" t="s">
        <v>3099</v>
      </c>
      <c r="D1547" s="822" t="s">
        <v>3100</v>
      </c>
      <c r="E1547" s="822" t="s">
        <v>3101</v>
      </c>
      <c r="F1547" s="831"/>
      <c r="G1547" s="831"/>
      <c r="H1547" s="827">
        <v>0</v>
      </c>
      <c r="I1547" s="831">
        <v>3</v>
      </c>
      <c r="J1547" s="831">
        <v>368.88</v>
      </c>
      <c r="K1547" s="827">
        <v>1</v>
      </c>
      <c r="L1547" s="831">
        <v>3</v>
      </c>
      <c r="M1547" s="832">
        <v>368.88</v>
      </c>
    </row>
    <row r="1548" spans="1:13" ht="14.45" customHeight="1" x14ac:dyDescent="0.2">
      <c r="A1548" s="821" t="s">
        <v>3524</v>
      </c>
      <c r="B1548" s="822" t="s">
        <v>3095</v>
      </c>
      <c r="C1548" s="822" t="s">
        <v>3102</v>
      </c>
      <c r="D1548" s="822" t="s">
        <v>3100</v>
      </c>
      <c r="E1548" s="822" t="s">
        <v>3103</v>
      </c>
      <c r="F1548" s="831"/>
      <c r="G1548" s="831"/>
      <c r="H1548" s="827">
        <v>0</v>
      </c>
      <c r="I1548" s="831">
        <v>3</v>
      </c>
      <c r="J1548" s="831">
        <v>737.73</v>
      </c>
      <c r="K1548" s="827">
        <v>1</v>
      </c>
      <c r="L1548" s="831">
        <v>3</v>
      </c>
      <c r="M1548" s="832">
        <v>737.73</v>
      </c>
    </row>
    <row r="1549" spans="1:13" ht="14.45" customHeight="1" x14ac:dyDescent="0.2">
      <c r="A1549" s="821" t="s">
        <v>3524</v>
      </c>
      <c r="B1549" s="822" t="s">
        <v>3104</v>
      </c>
      <c r="C1549" s="822" t="s">
        <v>3774</v>
      </c>
      <c r="D1549" s="822" t="s">
        <v>3775</v>
      </c>
      <c r="E1549" s="822" t="s">
        <v>3776</v>
      </c>
      <c r="F1549" s="831">
        <v>1</v>
      </c>
      <c r="G1549" s="831">
        <v>431.18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431.18</v>
      </c>
    </row>
    <row r="1550" spans="1:13" ht="14.45" customHeight="1" x14ac:dyDescent="0.2">
      <c r="A1550" s="821" t="s">
        <v>3524</v>
      </c>
      <c r="B1550" s="822" t="s">
        <v>3128</v>
      </c>
      <c r="C1550" s="822" t="s">
        <v>5125</v>
      </c>
      <c r="D1550" s="822" t="s">
        <v>3130</v>
      </c>
      <c r="E1550" s="822" t="s">
        <v>5126</v>
      </c>
      <c r="F1550" s="831"/>
      <c r="G1550" s="831"/>
      <c r="H1550" s="827">
        <v>0</v>
      </c>
      <c r="I1550" s="831">
        <v>1</v>
      </c>
      <c r="J1550" s="831">
        <v>3538.48</v>
      </c>
      <c r="K1550" s="827">
        <v>1</v>
      </c>
      <c r="L1550" s="831">
        <v>1</v>
      </c>
      <c r="M1550" s="832">
        <v>3538.48</v>
      </c>
    </row>
    <row r="1551" spans="1:13" ht="14.45" customHeight="1" x14ac:dyDescent="0.2">
      <c r="A1551" s="821" t="s">
        <v>3524</v>
      </c>
      <c r="B1551" s="822" t="s">
        <v>3140</v>
      </c>
      <c r="C1551" s="822" t="s">
        <v>3340</v>
      </c>
      <c r="D1551" s="822" t="s">
        <v>1629</v>
      </c>
      <c r="E1551" s="822" t="s">
        <v>3341</v>
      </c>
      <c r="F1551" s="831"/>
      <c r="G1551" s="831"/>
      <c r="H1551" s="827">
        <v>0</v>
      </c>
      <c r="I1551" s="831">
        <v>1</v>
      </c>
      <c r="J1551" s="831">
        <v>117.55</v>
      </c>
      <c r="K1551" s="827">
        <v>1</v>
      </c>
      <c r="L1551" s="831">
        <v>1</v>
      </c>
      <c r="M1551" s="832">
        <v>117.55</v>
      </c>
    </row>
    <row r="1552" spans="1:13" ht="14.45" customHeight="1" x14ac:dyDescent="0.2">
      <c r="A1552" s="821" t="s">
        <v>3524</v>
      </c>
      <c r="B1552" s="822" t="s">
        <v>3140</v>
      </c>
      <c r="C1552" s="822" t="s">
        <v>3141</v>
      </c>
      <c r="D1552" s="822" t="s">
        <v>1629</v>
      </c>
      <c r="E1552" s="822" t="s">
        <v>824</v>
      </c>
      <c r="F1552" s="831"/>
      <c r="G1552" s="831"/>
      <c r="H1552" s="827">
        <v>0</v>
      </c>
      <c r="I1552" s="831">
        <v>1</v>
      </c>
      <c r="J1552" s="831">
        <v>58.77</v>
      </c>
      <c r="K1552" s="827">
        <v>1</v>
      </c>
      <c r="L1552" s="831">
        <v>1</v>
      </c>
      <c r="M1552" s="832">
        <v>58.77</v>
      </c>
    </row>
    <row r="1553" spans="1:13" ht="14.45" customHeight="1" x14ac:dyDescent="0.2">
      <c r="A1553" s="821" t="s">
        <v>3524</v>
      </c>
      <c r="B1553" s="822" t="s">
        <v>3148</v>
      </c>
      <c r="C1553" s="822" t="s">
        <v>3352</v>
      </c>
      <c r="D1553" s="822" t="s">
        <v>3353</v>
      </c>
      <c r="E1553" s="822" t="s">
        <v>2231</v>
      </c>
      <c r="F1553" s="831"/>
      <c r="G1553" s="831"/>
      <c r="H1553" s="827">
        <v>0</v>
      </c>
      <c r="I1553" s="831">
        <v>20</v>
      </c>
      <c r="J1553" s="831">
        <v>4679.2</v>
      </c>
      <c r="K1553" s="827">
        <v>1</v>
      </c>
      <c r="L1553" s="831">
        <v>20</v>
      </c>
      <c r="M1553" s="832">
        <v>4679.2</v>
      </c>
    </row>
    <row r="1554" spans="1:13" ht="14.45" customHeight="1" x14ac:dyDescent="0.2">
      <c r="A1554" s="821" t="s">
        <v>3524</v>
      </c>
      <c r="B1554" s="822" t="s">
        <v>6152</v>
      </c>
      <c r="C1554" s="822" t="s">
        <v>5189</v>
      </c>
      <c r="D1554" s="822" t="s">
        <v>5190</v>
      </c>
      <c r="E1554" s="822" t="s">
        <v>5191</v>
      </c>
      <c r="F1554" s="831">
        <v>1</v>
      </c>
      <c r="G1554" s="831">
        <v>100.62</v>
      </c>
      <c r="H1554" s="827">
        <v>1</v>
      </c>
      <c r="I1554" s="831"/>
      <c r="J1554" s="831"/>
      <c r="K1554" s="827">
        <v>0</v>
      </c>
      <c r="L1554" s="831">
        <v>1</v>
      </c>
      <c r="M1554" s="832">
        <v>100.62</v>
      </c>
    </row>
    <row r="1555" spans="1:13" ht="14.45" customHeight="1" x14ac:dyDescent="0.2">
      <c r="A1555" s="821" t="s">
        <v>3525</v>
      </c>
      <c r="B1555" s="822" t="s">
        <v>2645</v>
      </c>
      <c r="C1555" s="822" t="s">
        <v>3179</v>
      </c>
      <c r="D1555" s="822" t="s">
        <v>841</v>
      </c>
      <c r="E1555" s="822" t="s">
        <v>3180</v>
      </c>
      <c r="F1555" s="831"/>
      <c r="G1555" s="831"/>
      <c r="H1555" s="827">
        <v>0</v>
      </c>
      <c r="I1555" s="831">
        <v>3</v>
      </c>
      <c r="J1555" s="831">
        <v>146.67000000000002</v>
      </c>
      <c r="K1555" s="827">
        <v>1</v>
      </c>
      <c r="L1555" s="831">
        <v>3</v>
      </c>
      <c r="M1555" s="832">
        <v>146.67000000000002</v>
      </c>
    </row>
    <row r="1556" spans="1:13" ht="14.45" customHeight="1" x14ac:dyDescent="0.2">
      <c r="A1556" s="821" t="s">
        <v>3525</v>
      </c>
      <c r="B1556" s="822" t="s">
        <v>2645</v>
      </c>
      <c r="C1556" s="822" t="s">
        <v>2649</v>
      </c>
      <c r="D1556" s="822" t="s">
        <v>841</v>
      </c>
      <c r="E1556" s="822" t="s">
        <v>2650</v>
      </c>
      <c r="F1556" s="831"/>
      <c r="G1556" s="831"/>
      <c r="H1556" s="827">
        <v>0</v>
      </c>
      <c r="I1556" s="831">
        <v>3</v>
      </c>
      <c r="J1556" s="831">
        <v>41.04</v>
      </c>
      <c r="K1556" s="827">
        <v>1</v>
      </c>
      <c r="L1556" s="831">
        <v>3</v>
      </c>
      <c r="M1556" s="832">
        <v>41.04</v>
      </c>
    </row>
    <row r="1557" spans="1:13" ht="14.45" customHeight="1" x14ac:dyDescent="0.2">
      <c r="A1557" s="821" t="s">
        <v>3525</v>
      </c>
      <c r="B1557" s="822" t="s">
        <v>2700</v>
      </c>
      <c r="C1557" s="822" t="s">
        <v>2703</v>
      </c>
      <c r="D1557" s="822" t="s">
        <v>1021</v>
      </c>
      <c r="E1557" s="822" t="s">
        <v>2704</v>
      </c>
      <c r="F1557" s="831"/>
      <c r="G1557" s="831"/>
      <c r="H1557" s="827">
        <v>0</v>
      </c>
      <c r="I1557" s="831">
        <v>26</v>
      </c>
      <c r="J1557" s="831">
        <v>36026.119999999995</v>
      </c>
      <c r="K1557" s="827">
        <v>1</v>
      </c>
      <c r="L1557" s="831">
        <v>26</v>
      </c>
      <c r="M1557" s="832">
        <v>36026.119999999995</v>
      </c>
    </row>
    <row r="1558" spans="1:13" ht="14.45" customHeight="1" x14ac:dyDescent="0.2">
      <c r="A1558" s="821" t="s">
        <v>3525</v>
      </c>
      <c r="B1558" s="822" t="s">
        <v>2700</v>
      </c>
      <c r="C1558" s="822" t="s">
        <v>2707</v>
      </c>
      <c r="D1558" s="822" t="s">
        <v>1021</v>
      </c>
      <c r="E1558" s="822" t="s">
        <v>2708</v>
      </c>
      <c r="F1558" s="831"/>
      <c r="G1558" s="831"/>
      <c r="H1558" s="827">
        <v>0</v>
      </c>
      <c r="I1558" s="831">
        <v>22</v>
      </c>
      <c r="J1558" s="831">
        <v>50806.01</v>
      </c>
      <c r="K1558" s="827">
        <v>1</v>
      </c>
      <c r="L1558" s="831">
        <v>22</v>
      </c>
      <c r="M1558" s="832">
        <v>50806.01</v>
      </c>
    </row>
    <row r="1559" spans="1:13" ht="14.45" customHeight="1" x14ac:dyDescent="0.2">
      <c r="A1559" s="821" t="s">
        <v>3525</v>
      </c>
      <c r="B1559" s="822" t="s">
        <v>2700</v>
      </c>
      <c r="C1559" s="822" t="s">
        <v>2710</v>
      </c>
      <c r="D1559" s="822" t="s">
        <v>1016</v>
      </c>
      <c r="E1559" s="822" t="s">
        <v>2711</v>
      </c>
      <c r="F1559" s="831"/>
      <c r="G1559" s="831"/>
      <c r="H1559" s="827">
        <v>0</v>
      </c>
      <c r="I1559" s="831">
        <v>18</v>
      </c>
      <c r="J1559" s="831">
        <v>12328.38</v>
      </c>
      <c r="K1559" s="827">
        <v>1</v>
      </c>
      <c r="L1559" s="831">
        <v>18</v>
      </c>
      <c r="M1559" s="832">
        <v>12328.38</v>
      </c>
    </row>
    <row r="1560" spans="1:13" ht="14.45" customHeight="1" x14ac:dyDescent="0.2">
      <c r="A1560" s="821" t="s">
        <v>3525</v>
      </c>
      <c r="B1560" s="822" t="s">
        <v>2700</v>
      </c>
      <c r="C1560" s="822" t="s">
        <v>2714</v>
      </c>
      <c r="D1560" s="822" t="s">
        <v>1016</v>
      </c>
      <c r="E1560" s="822" t="s">
        <v>1018</v>
      </c>
      <c r="F1560" s="831"/>
      <c r="G1560" s="831"/>
      <c r="H1560" s="827">
        <v>0</v>
      </c>
      <c r="I1560" s="831">
        <v>2</v>
      </c>
      <c r="J1560" s="831">
        <v>981.78</v>
      </c>
      <c r="K1560" s="827">
        <v>1</v>
      </c>
      <c r="L1560" s="831">
        <v>2</v>
      </c>
      <c r="M1560" s="832">
        <v>981.78</v>
      </c>
    </row>
    <row r="1561" spans="1:13" ht="14.45" customHeight="1" x14ac:dyDescent="0.2">
      <c r="A1561" s="821" t="s">
        <v>3525</v>
      </c>
      <c r="B1561" s="822" t="s">
        <v>2700</v>
      </c>
      <c r="C1561" s="822" t="s">
        <v>2705</v>
      </c>
      <c r="D1561" s="822" t="s">
        <v>1021</v>
      </c>
      <c r="E1561" s="822" t="s">
        <v>2706</v>
      </c>
      <c r="F1561" s="831"/>
      <c r="G1561" s="831"/>
      <c r="H1561" s="827">
        <v>0</v>
      </c>
      <c r="I1561" s="831">
        <v>17</v>
      </c>
      <c r="J1561" s="831">
        <v>31407.33</v>
      </c>
      <c r="K1561" s="827">
        <v>1</v>
      </c>
      <c r="L1561" s="831">
        <v>17</v>
      </c>
      <c r="M1561" s="832">
        <v>31407.33</v>
      </c>
    </row>
    <row r="1562" spans="1:13" ht="14.45" customHeight="1" x14ac:dyDescent="0.2">
      <c r="A1562" s="821" t="s">
        <v>3525</v>
      </c>
      <c r="B1562" s="822" t="s">
        <v>2700</v>
      </c>
      <c r="C1562" s="822" t="s">
        <v>2712</v>
      </c>
      <c r="D1562" s="822" t="s">
        <v>1016</v>
      </c>
      <c r="E1562" s="822" t="s">
        <v>2713</v>
      </c>
      <c r="F1562" s="831"/>
      <c r="G1562" s="831"/>
      <c r="H1562" s="827">
        <v>0</v>
      </c>
      <c r="I1562" s="831">
        <v>3</v>
      </c>
      <c r="J1562" s="831">
        <v>3464.04</v>
      </c>
      <c r="K1562" s="827">
        <v>1</v>
      </c>
      <c r="L1562" s="831">
        <v>3</v>
      </c>
      <c r="M1562" s="832">
        <v>3464.04</v>
      </c>
    </row>
    <row r="1563" spans="1:13" ht="14.45" customHeight="1" x14ac:dyDescent="0.2">
      <c r="A1563" s="821" t="s">
        <v>3525</v>
      </c>
      <c r="B1563" s="822" t="s">
        <v>2737</v>
      </c>
      <c r="C1563" s="822" t="s">
        <v>2738</v>
      </c>
      <c r="D1563" s="822" t="s">
        <v>2739</v>
      </c>
      <c r="E1563" s="822" t="s">
        <v>2740</v>
      </c>
      <c r="F1563" s="831"/>
      <c r="G1563" s="831"/>
      <c r="H1563" s="827">
        <v>0</v>
      </c>
      <c r="I1563" s="831">
        <v>4</v>
      </c>
      <c r="J1563" s="831">
        <v>170.04</v>
      </c>
      <c r="K1563" s="827">
        <v>1</v>
      </c>
      <c r="L1563" s="831">
        <v>4</v>
      </c>
      <c r="M1563" s="832">
        <v>170.04</v>
      </c>
    </row>
    <row r="1564" spans="1:13" ht="14.45" customHeight="1" x14ac:dyDescent="0.2">
      <c r="A1564" s="821" t="s">
        <v>3525</v>
      </c>
      <c r="B1564" s="822" t="s">
        <v>2746</v>
      </c>
      <c r="C1564" s="822" t="s">
        <v>2747</v>
      </c>
      <c r="D1564" s="822" t="s">
        <v>1593</v>
      </c>
      <c r="E1564" s="822" t="s">
        <v>1594</v>
      </c>
      <c r="F1564" s="831"/>
      <c r="G1564" s="831"/>
      <c r="H1564" s="827">
        <v>0</v>
      </c>
      <c r="I1564" s="831">
        <v>1</v>
      </c>
      <c r="J1564" s="831">
        <v>27.49</v>
      </c>
      <c r="K1564" s="827">
        <v>1</v>
      </c>
      <c r="L1564" s="831">
        <v>1</v>
      </c>
      <c r="M1564" s="832">
        <v>27.49</v>
      </c>
    </row>
    <row r="1565" spans="1:13" ht="14.45" customHeight="1" x14ac:dyDescent="0.2">
      <c r="A1565" s="821" t="s">
        <v>3525</v>
      </c>
      <c r="B1565" s="822" t="s">
        <v>2756</v>
      </c>
      <c r="C1565" s="822" t="s">
        <v>6010</v>
      </c>
      <c r="D1565" s="822" t="s">
        <v>767</v>
      </c>
      <c r="E1565" s="822" t="s">
        <v>3094</v>
      </c>
      <c r="F1565" s="831"/>
      <c r="G1565" s="831"/>
      <c r="H1565" s="827">
        <v>0</v>
      </c>
      <c r="I1565" s="831">
        <v>4</v>
      </c>
      <c r="J1565" s="831">
        <v>280.92</v>
      </c>
      <c r="K1565" s="827">
        <v>1</v>
      </c>
      <c r="L1565" s="831">
        <v>4</v>
      </c>
      <c r="M1565" s="832">
        <v>280.92</v>
      </c>
    </row>
    <row r="1566" spans="1:13" ht="14.45" customHeight="1" x14ac:dyDescent="0.2">
      <c r="A1566" s="821" t="s">
        <v>3525</v>
      </c>
      <c r="B1566" s="822" t="s">
        <v>2763</v>
      </c>
      <c r="C1566" s="822" t="s">
        <v>2767</v>
      </c>
      <c r="D1566" s="822" t="s">
        <v>2765</v>
      </c>
      <c r="E1566" s="822" t="s">
        <v>2768</v>
      </c>
      <c r="F1566" s="831"/>
      <c r="G1566" s="831"/>
      <c r="H1566" s="827">
        <v>0</v>
      </c>
      <c r="I1566" s="831">
        <v>1</v>
      </c>
      <c r="J1566" s="831">
        <v>31.09</v>
      </c>
      <c r="K1566" s="827">
        <v>1</v>
      </c>
      <c r="L1566" s="831">
        <v>1</v>
      </c>
      <c r="M1566" s="832">
        <v>31.09</v>
      </c>
    </row>
    <row r="1567" spans="1:13" ht="14.45" customHeight="1" x14ac:dyDescent="0.2">
      <c r="A1567" s="821" t="s">
        <v>3525</v>
      </c>
      <c r="B1567" s="822" t="s">
        <v>2770</v>
      </c>
      <c r="C1567" s="822" t="s">
        <v>2771</v>
      </c>
      <c r="D1567" s="822" t="s">
        <v>1423</v>
      </c>
      <c r="E1567" s="822" t="s">
        <v>778</v>
      </c>
      <c r="F1567" s="831"/>
      <c r="G1567" s="831"/>
      <c r="H1567" s="827">
        <v>0</v>
      </c>
      <c r="I1567" s="831">
        <v>1</v>
      </c>
      <c r="J1567" s="831">
        <v>34.47</v>
      </c>
      <c r="K1567" s="827">
        <v>1</v>
      </c>
      <c r="L1567" s="831">
        <v>1</v>
      </c>
      <c r="M1567" s="832">
        <v>34.47</v>
      </c>
    </row>
    <row r="1568" spans="1:13" ht="14.45" customHeight="1" x14ac:dyDescent="0.2">
      <c r="A1568" s="821" t="s">
        <v>3525</v>
      </c>
      <c r="B1568" s="822" t="s">
        <v>2774</v>
      </c>
      <c r="C1568" s="822" t="s">
        <v>2780</v>
      </c>
      <c r="D1568" s="822" t="s">
        <v>2776</v>
      </c>
      <c r="E1568" s="822" t="s">
        <v>2781</v>
      </c>
      <c r="F1568" s="831"/>
      <c r="G1568" s="831"/>
      <c r="H1568" s="827">
        <v>0</v>
      </c>
      <c r="I1568" s="831">
        <v>1</v>
      </c>
      <c r="J1568" s="831">
        <v>34.47</v>
      </c>
      <c r="K1568" s="827">
        <v>1</v>
      </c>
      <c r="L1568" s="831">
        <v>1</v>
      </c>
      <c r="M1568" s="832">
        <v>34.47</v>
      </c>
    </row>
    <row r="1569" spans="1:13" ht="14.45" customHeight="1" x14ac:dyDescent="0.2">
      <c r="A1569" s="821" t="s">
        <v>3525</v>
      </c>
      <c r="B1569" s="822" t="s">
        <v>2840</v>
      </c>
      <c r="C1569" s="822" t="s">
        <v>2844</v>
      </c>
      <c r="D1569" s="822" t="s">
        <v>2842</v>
      </c>
      <c r="E1569" s="822" t="s">
        <v>2845</v>
      </c>
      <c r="F1569" s="831"/>
      <c r="G1569" s="831"/>
      <c r="H1569" s="827">
        <v>0</v>
      </c>
      <c r="I1569" s="831">
        <v>3</v>
      </c>
      <c r="J1569" s="831">
        <v>263.01</v>
      </c>
      <c r="K1569" s="827">
        <v>1</v>
      </c>
      <c r="L1569" s="831">
        <v>3</v>
      </c>
      <c r="M1569" s="832">
        <v>263.01</v>
      </c>
    </row>
    <row r="1570" spans="1:13" ht="14.45" customHeight="1" x14ac:dyDescent="0.2">
      <c r="A1570" s="821" t="s">
        <v>3525</v>
      </c>
      <c r="B1570" s="822" t="s">
        <v>2846</v>
      </c>
      <c r="C1570" s="822" t="s">
        <v>2852</v>
      </c>
      <c r="D1570" s="822" t="s">
        <v>2848</v>
      </c>
      <c r="E1570" s="822" t="s">
        <v>2853</v>
      </c>
      <c r="F1570" s="831"/>
      <c r="G1570" s="831"/>
      <c r="H1570" s="827">
        <v>0</v>
      </c>
      <c r="I1570" s="831">
        <v>1</v>
      </c>
      <c r="J1570" s="831">
        <v>84.18</v>
      </c>
      <c r="K1570" s="827">
        <v>1</v>
      </c>
      <c r="L1570" s="831">
        <v>1</v>
      </c>
      <c r="M1570" s="832">
        <v>84.18</v>
      </c>
    </row>
    <row r="1571" spans="1:13" ht="14.45" customHeight="1" x14ac:dyDescent="0.2">
      <c r="A1571" s="821" t="s">
        <v>3525</v>
      </c>
      <c r="B1571" s="822" t="s">
        <v>2846</v>
      </c>
      <c r="C1571" s="822" t="s">
        <v>2850</v>
      </c>
      <c r="D1571" s="822" t="s">
        <v>2848</v>
      </c>
      <c r="E1571" s="822" t="s">
        <v>2851</v>
      </c>
      <c r="F1571" s="831"/>
      <c r="G1571" s="831"/>
      <c r="H1571" s="827">
        <v>0</v>
      </c>
      <c r="I1571" s="831">
        <v>1</v>
      </c>
      <c r="J1571" s="831">
        <v>49.08</v>
      </c>
      <c r="K1571" s="827">
        <v>1</v>
      </c>
      <c r="L1571" s="831">
        <v>1</v>
      </c>
      <c r="M1571" s="832">
        <v>49.08</v>
      </c>
    </row>
    <row r="1572" spans="1:13" ht="14.45" customHeight="1" x14ac:dyDescent="0.2">
      <c r="A1572" s="821" t="s">
        <v>3525</v>
      </c>
      <c r="B1572" s="822" t="s">
        <v>2846</v>
      </c>
      <c r="C1572" s="822" t="s">
        <v>4533</v>
      </c>
      <c r="D1572" s="822" t="s">
        <v>1925</v>
      </c>
      <c r="E1572" s="822" t="s">
        <v>4534</v>
      </c>
      <c r="F1572" s="831"/>
      <c r="G1572" s="831"/>
      <c r="H1572" s="827">
        <v>0</v>
      </c>
      <c r="I1572" s="831">
        <v>3</v>
      </c>
      <c r="J1572" s="831">
        <v>315.69</v>
      </c>
      <c r="K1572" s="827">
        <v>1</v>
      </c>
      <c r="L1572" s="831">
        <v>3</v>
      </c>
      <c r="M1572" s="832">
        <v>315.69</v>
      </c>
    </row>
    <row r="1573" spans="1:13" ht="14.45" customHeight="1" x14ac:dyDescent="0.2">
      <c r="A1573" s="821" t="s">
        <v>3525</v>
      </c>
      <c r="B1573" s="822" t="s">
        <v>2866</v>
      </c>
      <c r="C1573" s="822" t="s">
        <v>2870</v>
      </c>
      <c r="D1573" s="822" t="s">
        <v>1722</v>
      </c>
      <c r="E1573" s="822" t="s">
        <v>2871</v>
      </c>
      <c r="F1573" s="831"/>
      <c r="G1573" s="831"/>
      <c r="H1573" s="827">
        <v>0</v>
      </c>
      <c r="I1573" s="831">
        <v>5</v>
      </c>
      <c r="J1573" s="831">
        <v>771.80000000000007</v>
      </c>
      <c r="K1573" s="827">
        <v>1</v>
      </c>
      <c r="L1573" s="831">
        <v>5</v>
      </c>
      <c r="M1573" s="832">
        <v>771.80000000000007</v>
      </c>
    </row>
    <row r="1574" spans="1:13" ht="14.45" customHeight="1" x14ac:dyDescent="0.2">
      <c r="A1574" s="821" t="s">
        <v>3525</v>
      </c>
      <c r="B1574" s="822" t="s">
        <v>2949</v>
      </c>
      <c r="C1574" s="822" t="s">
        <v>2950</v>
      </c>
      <c r="D1574" s="822" t="s">
        <v>1143</v>
      </c>
      <c r="E1574" s="822" t="s">
        <v>2951</v>
      </c>
      <c r="F1574" s="831"/>
      <c r="G1574" s="831"/>
      <c r="H1574" s="827">
        <v>0</v>
      </c>
      <c r="I1574" s="831">
        <v>1</v>
      </c>
      <c r="J1574" s="831">
        <v>386.73</v>
      </c>
      <c r="K1574" s="827">
        <v>1</v>
      </c>
      <c r="L1574" s="831">
        <v>1</v>
      </c>
      <c r="M1574" s="832">
        <v>386.73</v>
      </c>
    </row>
    <row r="1575" spans="1:13" ht="14.45" customHeight="1" x14ac:dyDescent="0.2">
      <c r="A1575" s="821" t="s">
        <v>3525</v>
      </c>
      <c r="B1575" s="822" t="s">
        <v>2949</v>
      </c>
      <c r="C1575" s="822" t="s">
        <v>3263</v>
      </c>
      <c r="D1575" s="822" t="s">
        <v>1143</v>
      </c>
      <c r="E1575" s="822" t="s">
        <v>3264</v>
      </c>
      <c r="F1575" s="831"/>
      <c r="G1575" s="831"/>
      <c r="H1575" s="827">
        <v>0</v>
      </c>
      <c r="I1575" s="831">
        <v>2</v>
      </c>
      <c r="J1575" s="831">
        <v>1546.9</v>
      </c>
      <c r="K1575" s="827">
        <v>1</v>
      </c>
      <c r="L1575" s="831">
        <v>2</v>
      </c>
      <c r="M1575" s="832">
        <v>1546.9</v>
      </c>
    </row>
    <row r="1576" spans="1:13" ht="14.45" customHeight="1" x14ac:dyDescent="0.2">
      <c r="A1576" s="821" t="s">
        <v>3525</v>
      </c>
      <c r="B1576" s="822" t="s">
        <v>6148</v>
      </c>
      <c r="C1576" s="822" t="s">
        <v>3858</v>
      </c>
      <c r="D1576" s="822" t="s">
        <v>3859</v>
      </c>
      <c r="E1576" s="822" t="s">
        <v>3860</v>
      </c>
      <c r="F1576" s="831"/>
      <c r="G1576" s="831"/>
      <c r="H1576" s="827">
        <v>0</v>
      </c>
      <c r="I1576" s="831">
        <v>3</v>
      </c>
      <c r="J1576" s="831">
        <v>4953.4800000000005</v>
      </c>
      <c r="K1576" s="827">
        <v>1</v>
      </c>
      <c r="L1576" s="831">
        <v>3</v>
      </c>
      <c r="M1576" s="832">
        <v>4953.4800000000005</v>
      </c>
    </row>
    <row r="1577" spans="1:13" ht="14.45" customHeight="1" x14ac:dyDescent="0.2">
      <c r="A1577" s="821" t="s">
        <v>3525</v>
      </c>
      <c r="B1577" s="822" t="s">
        <v>6149</v>
      </c>
      <c r="C1577" s="822" t="s">
        <v>4061</v>
      </c>
      <c r="D1577" s="822" t="s">
        <v>4062</v>
      </c>
      <c r="E1577" s="822" t="s">
        <v>768</v>
      </c>
      <c r="F1577" s="831"/>
      <c r="G1577" s="831"/>
      <c r="H1577" s="827">
        <v>0</v>
      </c>
      <c r="I1577" s="831">
        <v>17</v>
      </c>
      <c r="J1577" s="831">
        <v>8539.2700000000023</v>
      </c>
      <c r="K1577" s="827">
        <v>1</v>
      </c>
      <c r="L1577" s="831">
        <v>17</v>
      </c>
      <c r="M1577" s="832">
        <v>8539.2700000000023</v>
      </c>
    </row>
    <row r="1578" spans="1:13" ht="14.45" customHeight="1" x14ac:dyDescent="0.2">
      <c r="A1578" s="821" t="s">
        <v>3525</v>
      </c>
      <c r="B1578" s="822" t="s">
        <v>6150</v>
      </c>
      <c r="C1578" s="822" t="s">
        <v>4387</v>
      </c>
      <c r="D1578" s="822" t="s">
        <v>4388</v>
      </c>
      <c r="E1578" s="822" t="s">
        <v>4389</v>
      </c>
      <c r="F1578" s="831">
        <v>9</v>
      </c>
      <c r="G1578" s="831">
        <v>1973.25</v>
      </c>
      <c r="H1578" s="827">
        <v>1</v>
      </c>
      <c r="I1578" s="831"/>
      <c r="J1578" s="831"/>
      <c r="K1578" s="827">
        <v>0</v>
      </c>
      <c r="L1578" s="831">
        <v>9</v>
      </c>
      <c r="M1578" s="832">
        <v>1973.25</v>
      </c>
    </row>
    <row r="1579" spans="1:13" ht="14.45" customHeight="1" x14ac:dyDescent="0.2">
      <c r="A1579" s="821" t="s">
        <v>3525</v>
      </c>
      <c r="B1579" s="822" t="s">
        <v>6150</v>
      </c>
      <c r="C1579" s="822" t="s">
        <v>3920</v>
      </c>
      <c r="D1579" s="822" t="s">
        <v>3921</v>
      </c>
      <c r="E1579" s="822" t="s">
        <v>776</v>
      </c>
      <c r="F1579" s="831"/>
      <c r="G1579" s="831"/>
      <c r="H1579" s="827">
        <v>0</v>
      </c>
      <c r="I1579" s="831">
        <v>134</v>
      </c>
      <c r="J1579" s="831">
        <v>29379.5</v>
      </c>
      <c r="K1579" s="827">
        <v>1</v>
      </c>
      <c r="L1579" s="831">
        <v>134</v>
      </c>
      <c r="M1579" s="832">
        <v>29379.5</v>
      </c>
    </row>
    <row r="1580" spans="1:13" ht="14.45" customHeight="1" x14ac:dyDescent="0.2">
      <c r="A1580" s="821" t="s">
        <v>3525</v>
      </c>
      <c r="B1580" s="822" t="s">
        <v>6154</v>
      </c>
      <c r="C1580" s="822" t="s">
        <v>4330</v>
      </c>
      <c r="D1580" s="822" t="s">
        <v>4331</v>
      </c>
      <c r="E1580" s="822" t="s">
        <v>3785</v>
      </c>
      <c r="F1580" s="831"/>
      <c r="G1580" s="831"/>
      <c r="H1580" s="827">
        <v>0</v>
      </c>
      <c r="I1580" s="831">
        <v>6</v>
      </c>
      <c r="J1580" s="831">
        <v>1315.5</v>
      </c>
      <c r="K1580" s="827">
        <v>1</v>
      </c>
      <c r="L1580" s="831">
        <v>6</v>
      </c>
      <c r="M1580" s="832">
        <v>1315.5</v>
      </c>
    </row>
    <row r="1581" spans="1:13" ht="14.45" customHeight="1" x14ac:dyDescent="0.2">
      <c r="A1581" s="821" t="s">
        <v>3525</v>
      </c>
      <c r="B1581" s="822" t="s">
        <v>2997</v>
      </c>
      <c r="C1581" s="822" t="s">
        <v>3000</v>
      </c>
      <c r="D1581" s="822" t="s">
        <v>701</v>
      </c>
      <c r="E1581" s="822" t="s">
        <v>698</v>
      </c>
      <c r="F1581" s="831"/>
      <c r="G1581" s="831"/>
      <c r="H1581" s="827">
        <v>0</v>
      </c>
      <c r="I1581" s="831">
        <v>1</v>
      </c>
      <c r="J1581" s="831">
        <v>65.28</v>
      </c>
      <c r="K1581" s="827">
        <v>1</v>
      </c>
      <c r="L1581" s="831">
        <v>1</v>
      </c>
      <c r="M1581" s="832">
        <v>65.28</v>
      </c>
    </row>
    <row r="1582" spans="1:13" ht="14.45" customHeight="1" x14ac:dyDescent="0.2">
      <c r="A1582" s="821" t="s">
        <v>3525</v>
      </c>
      <c r="B1582" s="822" t="s">
        <v>2997</v>
      </c>
      <c r="C1582" s="822" t="s">
        <v>2998</v>
      </c>
      <c r="D1582" s="822" t="s">
        <v>701</v>
      </c>
      <c r="E1582" s="822" t="s">
        <v>703</v>
      </c>
      <c r="F1582" s="831"/>
      <c r="G1582" s="831"/>
      <c r="H1582" s="827">
        <v>0</v>
      </c>
      <c r="I1582" s="831">
        <v>5</v>
      </c>
      <c r="J1582" s="831">
        <v>108.80000000000001</v>
      </c>
      <c r="K1582" s="827">
        <v>1</v>
      </c>
      <c r="L1582" s="831">
        <v>5</v>
      </c>
      <c r="M1582" s="832">
        <v>108.80000000000001</v>
      </c>
    </row>
    <row r="1583" spans="1:13" ht="14.45" customHeight="1" x14ac:dyDescent="0.2">
      <c r="A1583" s="821" t="s">
        <v>3525</v>
      </c>
      <c r="B1583" s="822" t="s">
        <v>3006</v>
      </c>
      <c r="C1583" s="822" t="s">
        <v>3010</v>
      </c>
      <c r="D1583" s="822" t="s">
        <v>1373</v>
      </c>
      <c r="E1583" s="822" t="s">
        <v>1376</v>
      </c>
      <c r="F1583" s="831"/>
      <c r="G1583" s="831"/>
      <c r="H1583" s="827">
        <v>0</v>
      </c>
      <c r="I1583" s="831">
        <v>1</v>
      </c>
      <c r="J1583" s="831">
        <v>355.79</v>
      </c>
      <c r="K1583" s="827">
        <v>1</v>
      </c>
      <c r="L1583" s="831">
        <v>1</v>
      </c>
      <c r="M1583" s="832">
        <v>355.79</v>
      </c>
    </row>
    <row r="1584" spans="1:13" ht="14.45" customHeight="1" x14ac:dyDescent="0.2">
      <c r="A1584" s="821" t="s">
        <v>3525</v>
      </c>
      <c r="B1584" s="822" t="s">
        <v>3006</v>
      </c>
      <c r="C1584" s="822" t="s">
        <v>3011</v>
      </c>
      <c r="D1584" s="822" t="s">
        <v>1373</v>
      </c>
      <c r="E1584" s="822" t="s">
        <v>1375</v>
      </c>
      <c r="F1584" s="831"/>
      <c r="G1584" s="831"/>
      <c r="H1584" s="827">
        <v>0</v>
      </c>
      <c r="I1584" s="831">
        <v>5</v>
      </c>
      <c r="J1584" s="831">
        <v>2763.2</v>
      </c>
      <c r="K1584" s="827">
        <v>1</v>
      </c>
      <c r="L1584" s="831">
        <v>5</v>
      </c>
      <c r="M1584" s="832">
        <v>2763.2</v>
      </c>
    </row>
    <row r="1585" spans="1:13" ht="14.45" customHeight="1" x14ac:dyDescent="0.2">
      <c r="A1585" s="821" t="s">
        <v>3525</v>
      </c>
      <c r="B1585" s="822" t="s">
        <v>3006</v>
      </c>
      <c r="C1585" s="822" t="s">
        <v>3012</v>
      </c>
      <c r="D1585" s="822" t="s">
        <v>1373</v>
      </c>
      <c r="E1585" s="822" t="s">
        <v>1374</v>
      </c>
      <c r="F1585" s="831"/>
      <c r="G1585" s="831"/>
      <c r="H1585" s="827">
        <v>0</v>
      </c>
      <c r="I1585" s="831">
        <v>1</v>
      </c>
      <c r="J1585" s="831">
        <v>1019.46</v>
      </c>
      <c r="K1585" s="827">
        <v>1</v>
      </c>
      <c r="L1585" s="831">
        <v>1</v>
      </c>
      <c r="M1585" s="832">
        <v>1019.46</v>
      </c>
    </row>
    <row r="1586" spans="1:13" ht="14.45" customHeight="1" x14ac:dyDescent="0.2">
      <c r="A1586" s="821" t="s">
        <v>3525</v>
      </c>
      <c r="B1586" s="822" t="s">
        <v>3013</v>
      </c>
      <c r="C1586" s="822" t="s">
        <v>3014</v>
      </c>
      <c r="D1586" s="822" t="s">
        <v>3015</v>
      </c>
      <c r="E1586" s="822" t="s">
        <v>3016</v>
      </c>
      <c r="F1586" s="831"/>
      <c r="G1586" s="831"/>
      <c r="H1586" s="827">
        <v>0</v>
      </c>
      <c r="I1586" s="831">
        <v>3</v>
      </c>
      <c r="J1586" s="831">
        <v>15966.24</v>
      </c>
      <c r="K1586" s="827">
        <v>1</v>
      </c>
      <c r="L1586" s="831">
        <v>3</v>
      </c>
      <c r="M1586" s="832">
        <v>15966.24</v>
      </c>
    </row>
    <row r="1587" spans="1:13" ht="14.45" customHeight="1" x14ac:dyDescent="0.2">
      <c r="A1587" s="821" t="s">
        <v>3525</v>
      </c>
      <c r="B1587" s="822" t="s">
        <v>3013</v>
      </c>
      <c r="C1587" s="822" t="s">
        <v>3017</v>
      </c>
      <c r="D1587" s="822" t="s">
        <v>3018</v>
      </c>
      <c r="E1587" s="822" t="s">
        <v>3019</v>
      </c>
      <c r="F1587" s="831"/>
      <c r="G1587" s="831"/>
      <c r="H1587" s="827">
        <v>0</v>
      </c>
      <c r="I1587" s="831">
        <v>3</v>
      </c>
      <c r="J1587" s="831">
        <v>3902.37</v>
      </c>
      <c r="K1587" s="827">
        <v>1</v>
      </c>
      <c r="L1587" s="831">
        <v>3</v>
      </c>
      <c r="M1587" s="832">
        <v>3902.37</v>
      </c>
    </row>
    <row r="1588" spans="1:13" ht="14.45" customHeight="1" x14ac:dyDescent="0.2">
      <c r="A1588" s="821" t="s">
        <v>3525</v>
      </c>
      <c r="B1588" s="822" t="s">
        <v>3013</v>
      </c>
      <c r="C1588" s="822" t="s">
        <v>3022</v>
      </c>
      <c r="D1588" s="822" t="s">
        <v>3018</v>
      </c>
      <c r="E1588" s="822" t="s">
        <v>3023</v>
      </c>
      <c r="F1588" s="831"/>
      <c r="G1588" s="831"/>
      <c r="H1588" s="827">
        <v>0</v>
      </c>
      <c r="I1588" s="831">
        <v>6</v>
      </c>
      <c r="J1588" s="831">
        <v>1951.1999999999998</v>
      </c>
      <c r="K1588" s="827">
        <v>1</v>
      </c>
      <c r="L1588" s="831">
        <v>6</v>
      </c>
      <c r="M1588" s="832">
        <v>1951.1999999999998</v>
      </c>
    </row>
    <row r="1589" spans="1:13" ht="14.45" customHeight="1" x14ac:dyDescent="0.2">
      <c r="A1589" s="821" t="s">
        <v>3525</v>
      </c>
      <c r="B1589" s="822" t="s">
        <v>3013</v>
      </c>
      <c r="C1589" s="822" t="s">
        <v>3024</v>
      </c>
      <c r="D1589" s="822" t="s">
        <v>3018</v>
      </c>
      <c r="E1589" s="822" t="s">
        <v>3025</v>
      </c>
      <c r="F1589" s="831"/>
      <c r="G1589" s="831"/>
      <c r="H1589" s="827">
        <v>0</v>
      </c>
      <c r="I1589" s="831">
        <v>6</v>
      </c>
      <c r="J1589" s="831">
        <v>3902.3999999999996</v>
      </c>
      <c r="K1589" s="827">
        <v>1</v>
      </c>
      <c r="L1589" s="831">
        <v>6</v>
      </c>
      <c r="M1589" s="832">
        <v>3902.3999999999996</v>
      </c>
    </row>
    <row r="1590" spans="1:13" ht="14.45" customHeight="1" x14ac:dyDescent="0.2">
      <c r="A1590" s="821" t="s">
        <v>3525</v>
      </c>
      <c r="B1590" s="822" t="s">
        <v>3030</v>
      </c>
      <c r="C1590" s="822" t="s">
        <v>3032</v>
      </c>
      <c r="D1590" s="822" t="s">
        <v>1338</v>
      </c>
      <c r="E1590" s="822" t="s">
        <v>1340</v>
      </c>
      <c r="F1590" s="831"/>
      <c r="G1590" s="831"/>
      <c r="H1590" s="827"/>
      <c r="I1590" s="831">
        <v>97</v>
      </c>
      <c r="J1590" s="831">
        <v>0</v>
      </c>
      <c r="K1590" s="827"/>
      <c r="L1590" s="831">
        <v>97</v>
      </c>
      <c r="M1590" s="832">
        <v>0</v>
      </c>
    </row>
    <row r="1591" spans="1:13" ht="14.45" customHeight="1" x14ac:dyDescent="0.2">
      <c r="A1591" s="821" t="s">
        <v>3525</v>
      </c>
      <c r="B1591" s="822" t="s">
        <v>3052</v>
      </c>
      <c r="C1591" s="822" t="s">
        <v>5293</v>
      </c>
      <c r="D1591" s="822" t="s">
        <v>3054</v>
      </c>
      <c r="E1591" s="822" t="s">
        <v>5294</v>
      </c>
      <c r="F1591" s="831"/>
      <c r="G1591" s="831"/>
      <c r="H1591" s="827">
        <v>0</v>
      </c>
      <c r="I1591" s="831">
        <v>1</v>
      </c>
      <c r="J1591" s="831">
        <v>339.47</v>
      </c>
      <c r="K1591" s="827">
        <v>1</v>
      </c>
      <c r="L1591" s="831">
        <v>1</v>
      </c>
      <c r="M1591" s="832">
        <v>339.47</v>
      </c>
    </row>
    <row r="1592" spans="1:13" ht="14.45" customHeight="1" x14ac:dyDescent="0.2">
      <c r="A1592" s="821" t="s">
        <v>3525</v>
      </c>
      <c r="B1592" s="822" t="s">
        <v>3052</v>
      </c>
      <c r="C1592" s="822" t="s">
        <v>3056</v>
      </c>
      <c r="D1592" s="822" t="s">
        <v>3054</v>
      </c>
      <c r="E1592" s="822" t="s">
        <v>3057</v>
      </c>
      <c r="F1592" s="831"/>
      <c r="G1592" s="831"/>
      <c r="H1592" s="827">
        <v>0</v>
      </c>
      <c r="I1592" s="831">
        <v>12</v>
      </c>
      <c r="J1592" s="831">
        <v>2036.7599999999998</v>
      </c>
      <c r="K1592" s="827">
        <v>1</v>
      </c>
      <c r="L1592" s="831">
        <v>12</v>
      </c>
      <c r="M1592" s="832">
        <v>2036.7599999999998</v>
      </c>
    </row>
    <row r="1593" spans="1:13" ht="14.45" customHeight="1" x14ac:dyDescent="0.2">
      <c r="A1593" s="821" t="s">
        <v>3525</v>
      </c>
      <c r="B1593" s="822" t="s">
        <v>3052</v>
      </c>
      <c r="C1593" s="822" t="s">
        <v>3058</v>
      </c>
      <c r="D1593" s="822" t="s">
        <v>3054</v>
      </c>
      <c r="E1593" s="822" t="s">
        <v>1952</v>
      </c>
      <c r="F1593" s="831"/>
      <c r="G1593" s="831"/>
      <c r="H1593" s="827">
        <v>0</v>
      </c>
      <c r="I1593" s="831">
        <v>11</v>
      </c>
      <c r="J1593" s="831">
        <v>3734.17</v>
      </c>
      <c r="K1593" s="827">
        <v>1</v>
      </c>
      <c r="L1593" s="831">
        <v>11</v>
      </c>
      <c r="M1593" s="832">
        <v>3734.17</v>
      </c>
    </row>
    <row r="1594" spans="1:13" ht="14.45" customHeight="1" x14ac:dyDescent="0.2">
      <c r="A1594" s="821" t="s">
        <v>3525</v>
      </c>
      <c r="B1594" s="822" t="s">
        <v>3077</v>
      </c>
      <c r="C1594" s="822" t="s">
        <v>3078</v>
      </c>
      <c r="D1594" s="822" t="s">
        <v>3079</v>
      </c>
      <c r="E1594" s="822" t="s">
        <v>3080</v>
      </c>
      <c r="F1594" s="831"/>
      <c r="G1594" s="831"/>
      <c r="H1594" s="827">
        <v>0</v>
      </c>
      <c r="I1594" s="831">
        <v>2</v>
      </c>
      <c r="J1594" s="831">
        <v>46.8</v>
      </c>
      <c r="K1594" s="827">
        <v>1</v>
      </c>
      <c r="L1594" s="831">
        <v>2</v>
      </c>
      <c r="M1594" s="832">
        <v>46.8</v>
      </c>
    </row>
    <row r="1595" spans="1:13" ht="14.45" customHeight="1" x14ac:dyDescent="0.2">
      <c r="A1595" s="821" t="s">
        <v>3525</v>
      </c>
      <c r="B1595" s="822" t="s">
        <v>3077</v>
      </c>
      <c r="C1595" s="822" t="s">
        <v>3083</v>
      </c>
      <c r="D1595" s="822" t="s">
        <v>3079</v>
      </c>
      <c r="E1595" s="822" t="s">
        <v>3084</v>
      </c>
      <c r="F1595" s="831"/>
      <c r="G1595" s="831"/>
      <c r="H1595" s="827">
        <v>0</v>
      </c>
      <c r="I1595" s="831">
        <v>1</v>
      </c>
      <c r="J1595" s="831">
        <v>11.71</v>
      </c>
      <c r="K1595" s="827">
        <v>1</v>
      </c>
      <c r="L1595" s="831">
        <v>1</v>
      </c>
      <c r="M1595" s="832">
        <v>11.71</v>
      </c>
    </row>
    <row r="1596" spans="1:13" ht="14.45" customHeight="1" x14ac:dyDescent="0.2">
      <c r="A1596" s="821" t="s">
        <v>3525</v>
      </c>
      <c r="B1596" s="822" t="s">
        <v>3085</v>
      </c>
      <c r="C1596" s="822" t="s">
        <v>3086</v>
      </c>
      <c r="D1596" s="822" t="s">
        <v>1635</v>
      </c>
      <c r="E1596" s="822" t="s">
        <v>3087</v>
      </c>
      <c r="F1596" s="831"/>
      <c r="G1596" s="831"/>
      <c r="H1596" s="827"/>
      <c r="I1596" s="831">
        <v>2</v>
      </c>
      <c r="J1596" s="831">
        <v>0</v>
      </c>
      <c r="K1596" s="827"/>
      <c r="L1596" s="831">
        <v>2</v>
      </c>
      <c r="M1596" s="832">
        <v>0</v>
      </c>
    </row>
    <row r="1597" spans="1:13" ht="14.45" customHeight="1" x14ac:dyDescent="0.2">
      <c r="A1597" s="821" t="s">
        <v>3525</v>
      </c>
      <c r="B1597" s="822" t="s">
        <v>3088</v>
      </c>
      <c r="C1597" s="822" t="s">
        <v>4292</v>
      </c>
      <c r="D1597" s="822" t="s">
        <v>1870</v>
      </c>
      <c r="E1597" s="822" t="s">
        <v>826</v>
      </c>
      <c r="F1597" s="831">
        <v>1</v>
      </c>
      <c r="G1597" s="831">
        <v>132</v>
      </c>
      <c r="H1597" s="827">
        <v>1</v>
      </c>
      <c r="I1597" s="831"/>
      <c r="J1597" s="831"/>
      <c r="K1597" s="827">
        <v>0</v>
      </c>
      <c r="L1597" s="831">
        <v>1</v>
      </c>
      <c r="M1597" s="832">
        <v>132</v>
      </c>
    </row>
    <row r="1598" spans="1:13" ht="14.45" customHeight="1" x14ac:dyDescent="0.2">
      <c r="A1598" s="821" t="s">
        <v>3525</v>
      </c>
      <c r="B1598" s="822" t="s">
        <v>3088</v>
      </c>
      <c r="C1598" s="822" t="s">
        <v>3732</v>
      </c>
      <c r="D1598" s="822" t="s">
        <v>1870</v>
      </c>
      <c r="E1598" s="822" t="s">
        <v>1871</v>
      </c>
      <c r="F1598" s="831">
        <v>2</v>
      </c>
      <c r="G1598" s="831">
        <v>528</v>
      </c>
      <c r="H1598" s="827">
        <v>1</v>
      </c>
      <c r="I1598" s="831"/>
      <c r="J1598" s="831"/>
      <c r="K1598" s="827">
        <v>0</v>
      </c>
      <c r="L1598" s="831">
        <v>2</v>
      </c>
      <c r="M1598" s="832">
        <v>528</v>
      </c>
    </row>
    <row r="1599" spans="1:13" ht="14.45" customHeight="1" x14ac:dyDescent="0.2">
      <c r="A1599" s="821" t="s">
        <v>3525</v>
      </c>
      <c r="B1599" s="822" t="s">
        <v>3088</v>
      </c>
      <c r="C1599" s="822" t="s">
        <v>5208</v>
      </c>
      <c r="D1599" s="822" t="s">
        <v>825</v>
      </c>
      <c r="E1599" s="822" t="s">
        <v>826</v>
      </c>
      <c r="F1599" s="831">
        <v>1</v>
      </c>
      <c r="G1599" s="831">
        <v>132</v>
      </c>
      <c r="H1599" s="827">
        <v>1</v>
      </c>
      <c r="I1599" s="831"/>
      <c r="J1599" s="831"/>
      <c r="K1599" s="827">
        <v>0</v>
      </c>
      <c r="L1599" s="831">
        <v>1</v>
      </c>
      <c r="M1599" s="832">
        <v>132</v>
      </c>
    </row>
    <row r="1600" spans="1:13" ht="14.45" customHeight="1" x14ac:dyDescent="0.2">
      <c r="A1600" s="821" t="s">
        <v>3525</v>
      </c>
      <c r="B1600" s="822" t="s">
        <v>3088</v>
      </c>
      <c r="C1600" s="822" t="s">
        <v>3089</v>
      </c>
      <c r="D1600" s="822" t="s">
        <v>1870</v>
      </c>
      <c r="E1600" s="822" t="s">
        <v>824</v>
      </c>
      <c r="F1600" s="831"/>
      <c r="G1600" s="831"/>
      <c r="H1600" s="827">
        <v>0</v>
      </c>
      <c r="I1600" s="831">
        <v>2</v>
      </c>
      <c r="J1600" s="831">
        <v>131.97999999999999</v>
      </c>
      <c r="K1600" s="827">
        <v>1</v>
      </c>
      <c r="L1600" s="831">
        <v>2</v>
      </c>
      <c r="M1600" s="832">
        <v>131.97999999999999</v>
      </c>
    </row>
    <row r="1601" spans="1:13" ht="14.45" customHeight="1" x14ac:dyDescent="0.2">
      <c r="A1601" s="821" t="s">
        <v>3525</v>
      </c>
      <c r="B1601" s="822" t="s">
        <v>3095</v>
      </c>
      <c r="C1601" s="822" t="s">
        <v>3102</v>
      </c>
      <c r="D1601" s="822" t="s">
        <v>3100</v>
      </c>
      <c r="E1601" s="822" t="s">
        <v>3103</v>
      </c>
      <c r="F1601" s="831"/>
      <c r="G1601" s="831"/>
      <c r="H1601" s="827">
        <v>0</v>
      </c>
      <c r="I1601" s="831">
        <v>6</v>
      </c>
      <c r="J1601" s="831">
        <v>1475.46</v>
      </c>
      <c r="K1601" s="827">
        <v>1</v>
      </c>
      <c r="L1601" s="831">
        <v>6</v>
      </c>
      <c r="M1601" s="832">
        <v>1475.46</v>
      </c>
    </row>
    <row r="1602" spans="1:13" ht="14.45" customHeight="1" x14ac:dyDescent="0.2">
      <c r="A1602" s="821" t="s">
        <v>3525</v>
      </c>
      <c r="B1602" s="822" t="s">
        <v>3104</v>
      </c>
      <c r="C1602" s="822" t="s">
        <v>3105</v>
      </c>
      <c r="D1602" s="822" t="s">
        <v>3106</v>
      </c>
      <c r="E1602" s="822" t="s">
        <v>3107</v>
      </c>
      <c r="F1602" s="831"/>
      <c r="G1602" s="831"/>
      <c r="H1602" s="827">
        <v>0</v>
      </c>
      <c r="I1602" s="831">
        <v>3</v>
      </c>
      <c r="J1602" s="831">
        <v>368.88</v>
      </c>
      <c r="K1602" s="827">
        <v>1</v>
      </c>
      <c r="L1602" s="831">
        <v>3</v>
      </c>
      <c r="M1602" s="832">
        <v>368.88</v>
      </c>
    </row>
    <row r="1603" spans="1:13" ht="14.45" customHeight="1" x14ac:dyDescent="0.2">
      <c r="A1603" s="821" t="s">
        <v>3525</v>
      </c>
      <c r="B1603" s="822" t="s">
        <v>3126</v>
      </c>
      <c r="C1603" s="822" t="s">
        <v>3127</v>
      </c>
      <c r="D1603" s="822" t="s">
        <v>1599</v>
      </c>
      <c r="E1603" s="822" t="s">
        <v>1600</v>
      </c>
      <c r="F1603" s="831"/>
      <c r="G1603" s="831"/>
      <c r="H1603" s="827">
        <v>0</v>
      </c>
      <c r="I1603" s="831">
        <v>1</v>
      </c>
      <c r="J1603" s="831">
        <v>63.75</v>
      </c>
      <c r="K1603" s="827">
        <v>1</v>
      </c>
      <c r="L1603" s="831">
        <v>1</v>
      </c>
      <c r="M1603" s="832">
        <v>63.75</v>
      </c>
    </row>
    <row r="1604" spans="1:13" ht="14.45" customHeight="1" x14ac:dyDescent="0.2">
      <c r="A1604" s="821" t="s">
        <v>3525</v>
      </c>
      <c r="B1604" s="822" t="s">
        <v>3140</v>
      </c>
      <c r="C1604" s="822" t="s">
        <v>3340</v>
      </c>
      <c r="D1604" s="822" t="s">
        <v>1629</v>
      </c>
      <c r="E1604" s="822" t="s">
        <v>3341</v>
      </c>
      <c r="F1604" s="831"/>
      <c r="G1604" s="831"/>
      <c r="H1604" s="827">
        <v>0</v>
      </c>
      <c r="I1604" s="831">
        <v>4</v>
      </c>
      <c r="J1604" s="831">
        <v>470.2</v>
      </c>
      <c r="K1604" s="827">
        <v>1</v>
      </c>
      <c r="L1604" s="831">
        <v>4</v>
      </c>
      <c r="M1604" s="832">
        <v>470.2</v>
      </c>
    </row>
    <row r="1605" spans="1:13" ht="14.45" customHeight="1" x14ac:dyDescent="0.2">
      <c r="A1605" s="821" t="s">
        <v>3525</v>
      </c>
      <c r="B1605" s="822" t="s">
        <v>3148</v>
      </c>
      <c r="C1605" s="822" t="s">
        <v>3352</v>
      </c>
      <c r="D1605" s="822" t="s">
        <v>3353</v>
      </c>
      <c r="E1605" s="822" t="s">
        <v>2231</v>
      </c>
      <c r="F1605" s="831"/>
      <c r="G1605" s="831"/>
      <c r="H1605" s="827">
        <v>0</v>
      </c>
      <c r="I1605" s="831">
        <v>8</v>
      </c>
      <c r="J1605" s="831">
        <v>1871.6799999999998</v>
      </c>
      <c r="K1605" s="827">
        <v>1</v>
      </c>
      <c r="L1605" s="831">
        <v>8</v>
      </c>
      <c r="M1605" s="832">
        <v>1871.6799999999998</v>
      </c>
    </row>
    <row r="1606" spans="1:13" ht="14.45" customHeight="1" x14ac:dyDescent="0.2">
      <c r="A1606" s="821" t="s">
        <v>3525</v>
      </c>
      <c r="B1606" s="822" t="s">
        <v>3148</v>
      </c>
      <c r="C1606" s="822" t="s">
        <v>6028</v>
      </c>
      <c r="D1606" s="822" t="s">
        <v>6029</v>
      </c>
      <c r="E1606" s="822" t="s">
        <v>1672</v>
      </c>
      <c r="F1606" s="831"/>
      <c r="G1606" s="831"/>
      <c r="H1606" s="827">
        <v>0</v>
      </c>
      <c r="I1606" s="831">
        <v>1</v>
      </c>
      <c r="J1606" s="831">
        <v>179.54</v>
      </c>
      <c r="K1606" s="827">
        <v>1</v>
      </c>
      <c r="L1606" s="831">
        <v>1</v>
      </c>
      <c r="M1606" s="832">
        <v>179.54</v>
      </c>
    </row>
    <row r="1607" spans="1:13" ht="14.45" customHeight="1" x14ac:dyDescent="0.2">
      <c r="A1607" s="821" t="s">
        <v>3525</v>
      </c>
      <c r="B1607" s="822" t="s">
        <v>6152</v>
      </c>
      <c r="C1607" s="822" t="s">
        <v>5356</v>
      </c>
      <c r="D1607" s="822" t="s">
        <v>4157</v>
      </c>
      <c r="E1607" s="822" t="s">
        <v>5357</v>
      </c>
      <c r="F1607" s="831"/>
      <c r="G1607" s="831"/>
      <c r="H1607" s="827">
        <v>0</v>
      </c>
      <c r="I1607" s="831">
        <v>1</v>
      </c>
      <c r="J1607" s="831">
        <v>50.32</v>
      </c>
      <c r="K1607" s="827">
        <v>1</v>
      </c>
      <c r="L1607" s="831">
        <v>1</v>
      </c>
      <c r="M1607" s="832">
        <v>50.32</v>
      </c>
    </row>
    <row r="1608" spans="1:13" ht="14.45" customHeight="1" x14ac:dyDescent="0.2">
      <c r="A1608" s="821" t="s">
        <v>3525</v>
      </c>
      <c r="B1608" s="822" t="s">
        <v>6152</v>
      </c>
      <c r="C1608" s="822" t="s">
        <v>4161</v>
      </c>
      <c r="D1608" s="822" t="s">
        <v>4157</v>
      </c>
      <c r="E1608" s="822" t="s">
        <v>4162</v>
      </c>
      <c r="F1608" s="831"/>
      <c r="G1608" s="831"/>
      <c r="H1608" s="827">
        <v>0</v>
      </c>
      <c r="I1608" s="831">
        <v>2</v>
      </c>
      <c r="J1608" s="831">
        <v>301.88</v>
      </c>
      <c r="K1608" s="827">
        <v>1</v>
      </c>
      <c r="L1608" s="831">
        <v>2</v>
      </c>
      <c r="M1608" s="832">
        <v>301.88</v>
      </c>
    </row>
    <row r="1609" spans="1:13" ht="14.45" customHeight="1" x14ac:dyDescent="0.2">
      <c r="A1609" s="821" t="s">
        <v>3526</v>
      </c>
      <c r="B1609" s="822" t="s">
        <v>2645</v>
      </c>
      <c r="C1609" s="822" t="s">
        <v>3179</v>
      </c>
      <c r="D1609" s="822" t="s">
        <v>841</v>
      </c>
      <c r="E1609" s="822" t="s">
        <v>3180</v>
      </c>
      <c r="F1609" s="831"/>
      <c r="G1609" s="831"/>
      <c r="H1609" s="827">
        <v>0</v>
      </c>
      <c r="I1609" s="831">
        <v>27</v>
      </c>
      <c r="J1609" s="831">
        <v>1320.0300000000002</v>
      </c>
      <c r="K1609" s="827">
        <v>1</v>
      </c>
      <c r="L1609" s="831">
        <v>27</v>
      </c>
      <c r="M1609" s="832">
        <v>1320.0300000000002</v>
      </c>
    </row>
    <row r="1610" spans="1:13" ht="14.45" customHeight="1" x14ac:dyDescent="0.2">
      <c r="A1610" s="821" t="s">
        <v>3526</v>
      </c>
      <c r="B1610" s="822" t="s">
        <v>2645</v>
      </c>
      <c r="C1610" s="822" t="s">
        <v>2649</v>
      </c>
      <c r="D1610" s="822" t="s">
        <v>841</v>
      </c>
      <c r="E1610" s="822" t="s">
        <v>2650</v>
      </c>
      <c r="F1610" s="831"/>
      <c r="G1610" s="831"/>
      <c r="H1610" s="827">
        <v>0</v>
      </c>
      <c r="I1610" s="831">
        <v>15</v>
      </c>
      <c r="J1610" s="831">
        <v>205.2</v>
      </c>
      <c r="K1610" s="827">
        <v>1</v>
      </c>
      <c r="L1610" s="831">
        <v>15</v>
      </c>
      <c r="M1610" s="832">
        <v>205.2</v>
      </c>
    </row>
    <row r="1611" spans="1:13" ht="14.45" customHeight="1" x14ac:dyDescent="0.2">
      <c r="A1611" s="821" t="s">
        <v>3526</v>
      </c>
      <c r="B1611" s="822" t="s">
        <v>3181</v>
      </c>
      <c r="C1611" s="822" t="s">
        <v>3912</v>
      </c>
      <c r="D1611" s="822" t="s">
        <v>2022</v>
      </c>
      <c r="E1611" s="822" t="s">
        <v>3913</v>
      </c>
      <c r="F1611" s="831"/>
      <c r="G1611" s="831"/>
      <c r="H1611" s="827">
        <v>0</v>
      </c>
      <c r="I1611" s="831">
        <v>1</v>
      </c>
      <c r="J1611" s="831">
        <v>54.75</v>
      </c>
      <c r="K1611" s="827">
        <v>1</v>
      </c>
      <c r="L1611" s="831">
        <v>1</v>
      </c>
      <c r="M1611" s="832">
        <v>54.75</v>
      </c>
    </row>
    <row r="1612" spans="1:13" ht="14.45" customHeight="1" x14ac:dyDescent="0.2">
      <c r="A1612" s="821" t="s">
        <v>3526</v>
      </c>
      <c r="B1612" s="822" t="s">
        <v>6146</v>
      </c>
      <c r="C1612" s="822" t="s">
        <v>3675</v>
      </c>
      <c r="D1612" s="822" t="s">
        <v>3676</v>
      </c>
      <c r="E1612" s="822" t="s">
        <v>3677</v>
      </c>
      <c r="F1612" s="831"/>
      <c r="G1612" s="831"/>
      <c r="H1612" s="827">
        <v>0</v>
      </c>
      <c r="I1612" s="831">
        <v>6</v>
      </c>
      <c r="J1612" s="831">
        <v>6546.4199999999992</v>
      </c>
      <c r="K1612" s="827">
        <v>1</v>
      </c>
      <c r="L1612" s="831">
        <v>6</v>
      </c>
      <c r="M1612" s="832">
        <v>6546.4199999999992</v>
      </c>
    </row>
    <row r="1613" spans="1:13" ht="14.45" customHeight="1" x14ac:dyDescent="0.2">
      <c r="A1613" s="821" t="s">
        <v>3526</v>
      </c>
      <c r="B1613" s="822" t="s">
        <v>2662</v>
      </c>
      <c r="C1613" s="822" t="s">
        <v>3906</v>
      </c>
      <c r="D1613" s="822" t="s">
        <v>1590</v>
      </c>
      <c r="E1613" s="822" t="s">
        <v>3907</v>
      </c>
      <c r="F1613" s="831"/>
      <c r="G1613" s="831"/>
      <c r="H1613" s="827">
        <v>0</v>
      </c>
      <c r="I1613" s="831">
        <v>4</v>
      </c>
      <c r="J1613" s="831">
        <v>3040.88</v>
      </c>
      <c r="K1613" s="827">
        <v>1</v>
      </c>
      <c r="L1613" s="831">
        <v>4</v>
      </c>
      <c r="M1613" s="832">
        <v>3040.88</v>
      </c>
    </row>
    <row r="1614" spans="1:13" ht="14.45" customHeight="1" x14ac:dyDescent="0.2">
      <c r="A1614" s="821" t="s">
        <v>3526</v>
      </c>
      <c r="B1614" s="822" t="s">
        <v>2662</v>
      </c>
      <c r="C1614" s="822" t="s">
        <v>2663</v>
      </c>
      <c r="D1614" s="822" t="s">
        <v>1590</v>
      </c>
      <c r="E1614" s="822" t="s">
        <v>2664</v>
      </c>
      <c r="F1614" s="831"/>
      <c r="G1614" s="831"/>
      <c r="H1614" s="827"/>
      <c r="I1614" s="831">
        <v>9</v>
      </c>
      <c r="J1614" s="831">
        <v>0</v>
      </c>
      <c r="K1614" s="827"/>
      <c r="L1614" s="831">
        <v>9</v>
      </c>
      <c r="M1614" s="832">
        <v>0</v>
      </c>
    </row>
    <row r="1615" spans="1:13" ht="14.45" customHeight="1" x14ac:dyDescent="0.2">
      <c r="A1615" s="821" t="s">
        <v>3526</v>
      </c>
      <c r="B1615" s="822" t="s">
        <v>2662</v>
      </c>
      <c r="C1615" s="822" t="s">
        <v>5105</v>
      </c>
      <c r="D1615" s="822" t="s">
        <v>5106</v>
      </c>
      <c r="E1615" s="822" t="s">
        <v>3064</v>
      </c>
      <c r="F1615" s="831"/>
      <c r="G1615" s="831"/>
      <c r="H1615" s="827">
        <v>0</v>
      </c>
      <c r="I1615" s="831">
        <v>7</v>
      </c>
      <c r="J1615" s="831">
        <v>10643.220000000001</v>
      </c>
      <c r="K1615" s="827">
        <v>1</v>
      </c>
      <c r="L1615" s="831">
        <v>7</v>
      </c>
      <c r="M1615" s="832">
        <v>10643.220000000001</v>
      </c>
    </row>
    <row r="1616" spans="1:13" ht="14.45" customHeight="1" x14ac:dyDescent="0.2">
      <c r="A1616" s="821" t="s">
        <v>3526</v>
      </c>
      <c r="B1616" s="822" t="s">
        <v>2697</v>
      </c>
      <c r="C1616" s="822" t="s">
        <v>2698</v>
      </c>
      <c r="D1616" s="822" t="s">
        <v>2699</v>
      </c>
      <c r="E1616" s="822" t="s">
        <v>1127</v>
      </c>
      <c r="F1616" s="831"/>
      <c r="G1616" s="831"/>
      <c r="H1616" s="827">
        <v>0</v>
      </c>
      <c r="I1616" s="831">
        <v>5</v>
      </c>
      <c r="J1616" s="831">
        <v>4099.45</v>
      </c>
      <c r="K1616" s="827">
        <v>1</v>
      </c>
      <c r="L1616" s="831">
        <v>5</v>
      </c>
      <c r="M1616" s="832">
        <v>4099.45</v>
      </c>
    </row>
    <row r="1617" spans="1:13" ht="14.45" customHeight="1" x14ac:dyDescent="0.2">
      <c r="A1617" s="821" t="s">
        <v>3526</v>
      </c>
      <c r="B1617" s="822" t="s">
        <v>2700</v>
      </c>
      <c r="C1617" s="822" t="s">
        <v>2703</v>
      </c>
      <c r="D1617" s="822" t="s">
        <v>1021</v>
      </c>
      <c r="E1617" s="822" t="s">
        <v>2704</v>
      </c>
      <c r="F1617" s="831"/>
      <c r="G1617" s="831"/>
      <c r="H1617" s="827">
        <v>0</v>
      </c>
      <c r="I1617" s="831">
        <v>53</v>
      </c>
      <c r="J1617" s="831">
        <v>73437.86</v>
      </c>
      <c r="K1617" s="827">
        <v>1</v>
      </c>
      <c r="L1617" s="831">
        <v>53</v>
      </c>
      <c r="M1617" s="832">
        <v>73437.86</v>
      </c>
    </row>
    <row r="1618" spans="1:13" ht="14.45" customHeight="1" x14ac:dyDescent="0.2">
      <c r="A1618" s="821" t="s">
        <v>3526</v>
      </c>
      <c r="B1618" s="822" t="s">
        <v>2700</v>
      </c>
      <c r="C1618" s="822" t="s">
        <v>2707</v>
      </c>
      <c r="D1618" s="822" t="s">
        <v>1021</v>
      </c>
      <c r="E1618" s="822" t="s">
        <v>2708</v>
      </c>
      <c r="F1618" s="831"/>
      <c r="G1618" s="831"/>
      <c r="H1618" s="827">
        <v>0</v>
      </c>
      <c r="I1618" s="831">
        <v>29</v>
      </c>
      <c r="J1618" s="831">
        <v>66971.69</v>
      </c>
      <c r="K1618" s="827">
        <v>1</v>
      </c>
      <c r="L1618" s="831">
        <v>29</v>
      </c>
      <c r="M1618" s="832">
        <v>66971.69</v>
      </c>
    </row>
    <row r="1619" spans="1:13" ht="14.45" customHeight="1" x14ac:dyDescent="0.2">
      <c r="A1619" s="821" t="s">
        <v>3526</v>
      </c>
      <c r="B1619" s="822" t="s">
        <v>2700</v>
      </c>
      <c r="C1619" s="822" t="s">
        <v>2710</v>
      </c>
      <c r="D1619" s="822" t="s">
        <v>1016</v>
      </c>
      <c r="E1619" s="822" t="s">
        <v>2711</v>
      </c>
      <c r="F1619" s="831"/>
      <c r="G1619" s="831"/>
      <c r="H1619" s="827">
        <v>0</v>
      </c>
      <c r="I1619" s="831">
        <v>56</v>
      </c>
      <c r="J1619" s="831">
        <v>39691.880000000005</v>
      </c>
      <c r="K1619" s="827">
        <v>1</v>
      </c>
      <c r="L1619" s="831">
        <v>56</v>
      </c>
      <c r="M1619" s="832">
        <v>39691.880000000005</v>
      </c>
    </row>
    <row r="1620" spans="1:13" ht="14.45" customHeight="1" x14ac:dyDescent="0.2">
      <c r="A1620" s="821" t="s">
        <v>3526</v>
      </c>
      <c r="B1620" s="822" t="s">
        <v>2700</v>
      </c>
      <c r="C1620" s="822" t="s">
        <v>2714</v>
      </c>
      <c r="D1620" s="822" t="s">
        <v>1016</v>
      </c>
      <c r="E1620" s="822" t="s">
        <v>1018</v>
      </c>
      <c r="F1620" s="831"/>
      <c r="G1620" s="831"/>
      <c r="H1620" s="827">
        <v>0</v>
      </c>
      <c r="I1620" s="831">
        <v>3</v>
      </c>
      <c r="J1620" s="831">
        <v>1472.67</v>
      </c>
      <c r="K1620" s="827">
        <v>1</v>
      </c>
      <c r="L1620" s="831">
        <v>3</v>
      </c>
      <c r="M1620" s="832">
        <v>1472.67</v>
      </c>
    </row>
    <row r="1621" spans="1:13" ht="14.45" customHeight="1" x14ac:dyDescent="0.2">
      <c r="A1621" s="821" t="s">
        <v>3526</v>
      </c>
      <c r="B1621" s="822" t="s">
        <v>2700</v>
      </c>
      <c r="C1621" s="822" t="s">
        <v>2705</v>
      </c>
      <c r="D1621" s="822" t="s">
        <v>1021</v>
      </c>
      <c r="E1621" s="822" t="s">
        <v>2706</v>
      </c>
      <c r="F1621" s="831"/>
      <c r="G1621" s="831"/>
      <c r="H1621" s="827">
        <v>0</v>
      </c>
      <c r="I1621" s="831">
        <v>74</v>
      </c>
      <c r="J1621" s="831">
        <v>136714.26</v>
      </c>
      <c r="K1621" s="827">
        <v>1</v>
      </c>
      <c r="L1621" s="831">
        <v>74</v>
      </c>
      <c r="M1621" s="832">
        <v>136714.26</v>
      </c>
    </row>
    <row r="1622" spans="1:13" ht="14.45" customHeight="1" x14ac:dyDescent="0.2">
      <c r="A1622" s="821" t="s">
        <v>3526</v>
      </c>
      <c r="B1622" s="822" t="s">
        <v>2700</v>
      </c>
      <c r="C1622" s="822" t="s">
        <v>2712</v>
      </c>
      <c r="D1622" s="822" t="s">
        <v>1016</v>
      </c>
      <c r="E1622" s="822" t="s">
        <v>2713</v>
      </c>
      <c r="F1622" s="831"/>
      <c r="G1622" s="831"/>
      <c r="H1622" s="827">
        <v>0</v>
      </c>
      <c r="I1622" s="831">
        <v>6</v>
      </c>
      <c r="J1622" s="831">
        <v>6928.08</v>
      </c>
      <c r="K1622" s="827">
        <v>1</v>
      </c>
      <c r="L1622" s="831">
        <v>6</v>
      </c>
      <c r="M1622" s="832">
        <v>6928.08</v>
      </c>
    </row>
    <row r="1623" spans="1:13" ht="14.45" customHeight="1" x14ac:dyDescent="0.2">
      <c r="A1623" s="821" t="s">
        <v>3526</v>
      </c>
      <c r="B1623" s="822" t="s">
        <v>2700</v>
      </c>
      <c r="C1623" s="822" t="s">
        <v>2709</v>
      </c>
      <c r="D1623" s="822" t="s">
        <v>1016</v>
      </c>
      <c r="E1623" s="822" t="s">
        <v>1017</v>
      </c>
      <c r="F1623" s="831"/>
      <c r="G1623" s="831"/>
      <c r="H1623" s="827">
        <v>0</v>
      </c>
      <c r="I1623" s="831">
        <v>3</v>
      </c>
      <c r="J1623" s="831">
        <v>2771.2200000000003</v>
      </c>
      <c r="K1623" s="827">
        <v>1</v>
      </c>
      <c r="L1623" s="831">
        <v>3</v>
      </c>
      <c r="M1623" s="832">
        <v>2771.2200000000003</v>
      </c>
    </row>
    <row r="1624" spans="1:13" ht="14.45" customHeight="1" x14ac:dyDescent="0.2">
      <c r="A1624" s="821" t="s">
        <v>3526</v>
      </c>
      <c r="B1624" s="822" t="s">
        <v>6166</v>
      </c>
      <c r="C1624" s="822" t="s">
        <v>5564</v>
      </c>
      <c r="D1624" s="822" t="s">
        <v>5565</v>
      </c>
      <c r="E1624" s="822" t="s">
        <v>4405</v>
      </c>
      <c r="F1624" s="831"/>
      <c r="G1624" s="831"/>
      <c r="H1624" s="827">
        <v>0</v>
      </c>
      <c r="I1624" s="831">
        <v>4</v>
      </c>
      <c r="J1624" s="831">
        <v>320.04000000000002</v>
      </c>
      <c r="K1624" s="827">
        <v>1</v>
      </c>
      <c r="L1624" s="831">
        <v>4</v>
      </c>
      <c r="M1624" s="832">
        <v>320.04000000000002</v>
      </c>
    </row>
    <row r="1625" spans="1:13" ht="14.45" customHeight="1" x14ac:dyDescent="0.2">
      <c r="A1625" s="821" t="s">
        <v>3526</v>
      </c>
      <c r="B1625" s="822" t="s">
        <v>6166</v>
      </c>
      <c r="C1625" s="822" t="s">
        <v>5574</v>
      </c>
      <c r="D1625" s="822" t="s">
        <v>5565</v>
      </c>
      <c r="E1625" s="822" t="s">
        <v>5575</v>
      </c>
      <c r="F1625" s="831"/>
      <c r="G1625" s="831"/>
      <c r="H1625" s="827">
        <v>0</v>
      </c>
      <c r="I1625" s="831">
        <v>1</v>
      </c>
      <c r="J1625" s="831">
        <v>160.03</v>
      </c>
      <c r="K1625" s="827">
        <v>1</v>
      </c>
      <c r="L1625" s="831">
        <v>1</v>
      </c>
      <c r="M1625" s="832">
        <v>160.03</v>
      </c>
    </row>
    <row r="1626" spans="1:13" ht="14.45" customHeight="1" x14ac:dyDescent="0.2">
      <c r="A1626" s="821" t="s">
        <v>3526</v>
      </c>
      <c r="B1626" s="822" t="s">
        <v>2737</v>
      </c>
      <c r="C1626" s="822" t="s">
        <v>2738</v>
      </c>
      <c r="D1626" s="822" t="s">
        <v>2739</v>
      </c>
      <c r="E1626" s="822" t="s">
        <v>2740</v>
      </c>
      <c r="F1626" s="831"/>
      <c r="G1626" s="831"/>
      <c r="H1626" s="827">
        <v>0</v>
      </c>
      <c r="I1626" s="831">
        <v>20</v>
      </c>
      <c r="J1626" s="831">
        <v>850.19999999999993</v>
      </c>
      <c r="K1626" s="827">
        <v>1</v>
      </c>
      <c r="L1626" s="831">
        <v>20</v>
      </c>
      <c r="M1626" s="832">
        <v>850.19999999999993</v>
      </c>
    </row>
    <row r="1627" spans="1:13" ht="14.45" customHeight="1" x14ac:dyDescent="0.2">
      <c r="A1627" s="821" t="s">
        <v>3526</v>
      </c>
      <c r="B1627" s="822" t="s">
        <v>2737</v>
      </c>
      <c r="C1627" s="822" t="s">
        <v>4342</v>
      </c>
      <c r="D1627" s="822" t="s">
        <v>2739</v>
      </c>
      <c r="E1627" s="822" t="s">
        <v>4343</v>
      </c>
      <c r="F1627" s="831"/>
      <c r="G1627" s="831"/>
      <c r="H1627" s="827">
        <v>0</v>
      </c>
      <c r="I1627" s="831">
        <v>3</v>
      </c>
      <c r="J1627" s="831">
        <v>255.06</v>
      </c>
      <c r="K1627" s="827">
        <v>1</v>
      </c>
      <c r="L1627" s="831">
        <v>3</v>
      </c>
      <c r="M1627" s="832">
        <v>255.06</v>
      </c>
    </row>
    <row r="1628" spans="1:13" ht="14.45" customHeight="1" x14ac:dyDescent="0.2">
      <c r="A1628" s="821" t="s">
        <v>3526</v>
      </c>
      <c r="B1628" s="822" t="s">
        <v>2746</v>
      </c>
      <c r="C1628" s="822" t="s">
        <v>5253</v>
      </c>
      <c r="D1628" s="822" t="s">
        <v>755</v>
      </c>
      <c r="E1628" s="822" t="s">
        <v>1843</v>
      </c>
      <c r="F1628" s="831"/>
      <c r="G1628" s="831"/>
      <c r="H1628" s="827">
        <v>0</v>
      </c>
      <c r="I1628" s="831">
        <v>1</v>
      </c>
      <c r="J1628" s="831">
        <v>234.07</v>
      </c>
      <c r="K1628" s="827">
        <v>1</v>
      </c>
      <c r="L1628" s="831">
        <v>1</v>
      </c>
      <c r="M1628" s="832">
        <v>234.07</v>
      </c>
    </row>
    <row r="1629" spans="1:13" ht="14.45" customHeight="1" x14ac:dyDescent="0.2">
      <c r="A1629" s="821" t="s">
        <v>3526</v>
      </c>
      <c r="B1629" s="822" t="s">
        <v>2746</v>
      </c>
      <c r="C1629" s="822" t="s">
        <v>2752</v>
      </c>
      <c r="D1629" s="822" t="s">
        <v>757</v>
      </c>
      <c r="E1629" s="822" t="s">
        <v>758</v>
      </c>
      <c r="F1629" s="831"/>
      <c r="G1629" s="831"/>
      <c r="H1629" s="827">
        <v>0</v>
      </c>
      <c r="I1629" s="831">
        <v>1</v>
      </c>
      <c r="J1629" s="831">
        <v>38.04</v>
      </c>
      <c r="K1629" s="827">
        <v>1</v>
      </c>
      <c r="L1629" s="831">
        <v>1</v>
      </c>
      <c r="M1629" s="832">
        <v>38.04</v>
      </c>
    </row>
    <row r="1630" spans="1:13" ht="14.45" customHeight="1" x14ac:dyDescent="0.2">
      <c r="A1630" s="821" t="s">
        <v>3526</v>
      </c>
      <c r="B1630" s="822" t="s">
        <v>2746</v>
      </c>
      <c r="C1630" s="822" t="s">
        <v>2749</v>
      </c>
      <c r="D1630" s="822" t="s">
        <v>757</v>
      </c>
      <c r="E1630" s="822" t="s">
        <v>759</v>
      </c>
      <c r="F1630" s="831"/>
      <c r="G1630" s="831"/>
      <c r="H1630" s="827">
        <v>0</v>
      </c>
      <c r="I1630" s="831">
        <v>1</v>
      </c>
      <c r="J1630" s="831">
        <v>117.03</v>
      </c>
      <c r="K1630" s="827">
        <v>1</v>
      </c>
      <c r="L1630" s="831">
        <v>1</v>
      </c>
      <c r="M1630" s="832">
        <v>117.03</v>
      </c>
    </row>
    <row r="1631" spans="1:13" ht="14.45" customHeight="1" x14ac:dyDescent="0.2">
      <c r="A1631" s="821" t="s">
        <v>3526</v>
      </c>
      <c r="B1631" s="822" t="s">
        <v>2746</v>
      </c>
      <c r="C1631" s="822" t="s">
        <v>2755</v>
      </c>
      <c r="D1631" s="822" t="s">
        <v>757</v>
      </c>
      <c r="E1631" s="822" t="s">
        <v>760</v>
      </c>
      <c r="F1631" s="831"/>
      <c r="G1631" s="831"/>
      <c r="H1631" s="827">
        <v>0</v>
      </c>
      <c r="I1631" s="831">
        <v>3</v>
      </c>
      <c r="J1631" s="831">
        <v>175.56</v>
      </c>
      <c r="K1631" s="827">
        <v>1</v>
      </c>
      <c r="L1631" s="831">
        <v>3</v>
      </c>
      <c r="M1631" s="832">
        <v>175.56</v>
      </c>
    </row>
    <row r="1632" spans="1:13" ht="14.45" customHeight="1" x14ac:dyDescent="0.2">
      <c r="A1632" s="821" t="s">
        <v>3526</v>
      </c>
      <c r="B1632" s="822" t="s">
        <v>2746</v>
      </c>
      <c r="C1632" s="822" t="s">
        <v>2748</v>
      </c>
      <c r="D1632" s="822" t="s">
        <v>755</v>
      </c>
      <c r="E1632" s="822" t="s">
        <v>756</v>
      </c>
      <c r="F1632" s="831"/>
      <c r="G1632" s="831"/>
      <c r="H1632" s="827">
        <v>0</v>
      </c>
      <c r="I1632" s="831">
        <v>2</v>
      </c>
      <c r="J1632" s="831">
        <v>140.46</v>
      </c>
      <c r="K1632" s="827">
        <v>1</v>
      </c>
      <c r="L1632" s="831">
        <v>2</v>
      </c>
      <c r="M1632" s="832">
        <v>140.46</v>
      </c>
    </row>
    <row r="1633" spans="1:13" ht="14.45" customHeight="1" x14ac:dyDescent="0.2">
      <c r="A1633" s="821" t="s">
        <v>3526</v>
      </c>
      <c r="B1633" s="822" t="s">
        <v>2756</v>
      </c>
      <c r="C1633" s="822" t="s">
        <v>2757</v>
      </c>
      <c r="D1633" s="822" t="s">
        <v>767</v>
      </c>
      <c r="E1633" s="822" t="s">
        <v>768</v>
      </c>
      <c r="F1633" s="831"/>
      <c r="G1633" s="831"/>
      <c r="H1633" s="827">
        <v>0</v>
      </c>
      <c r="I1633" s="831">
        <v>5</v>
      </c>
      <c r="J1633" s="831">
        <v>1170.3499999999999</v>
      </c>
      <c r="K1633" s="827">
        <v>1</v>
      </c>
      <c r="L1633" s="831">
        <v>5</v>
      </c>
      <c r="M1633" s="832">
        <v>1170.3499999999999</v>
      </c>
    </row>
    <row r="1634" spans="1:13" ht="14.45" customHeight="1" x14ac:dyDescent="0.2">
      <c r="A1634" s="821" t="s">
        <v>3526</v>
      </c>
      <c r="B1634" s="822" t="s">
        <v>2761</v>
      </c>
      <c r="C1634" s="822" t="s">
        <v>5623</v>
      </c>
      <c r="D1634" s="822" t="s">
        <v>4567</v>
      </c>
      <c r="E1634" s="822" t="s">
        <v>5624</v>
      </c>
      <c r="F1634" s="831"/>
      <c r="G1634" s="831"/>
      <c r="H1634" s="827">
        <v>0</v>
      </c>
      <c r="I1634" s="831">
        <v>5</v>
      </c>
      <c r="J1634" s="831">
        <v>573.25</v>
      </c>
      <c r="K1634" s="827">
        <v>1</v>
      </c>
      <c r="L1634" s="831">
        <v>5</v>
      </c>
      <c r="M1634" s="832">
        <v>573.25</v>
      </c>
    </row>
    <row r="1635" spans="1:13" ht="14.45" customHeight="1" x14ac:dyDescent="0.2">
      <c r="A1635" s="821" t="s">
        <v>3526</v>
      </c>
      <c r="B1635" s="822" t="s">
        <v>2763</v>
      </c>
      <c r="C1635" s="822" t="s">
        <v>2764</v>
      </c>
      <c r="D1635" s="822" t="s">
        <v>2765</v>
      </c>
      <c r="E1635" s="822" t="s">
        <v>2766</v>
      </c>
      <c r="F1635" s="831"/>
      <c r="G1635" s="831"/>
      <c r="H1635" s="827">
        <v>0</v>
      </c>
      <c r="I1635" s="831">
        <v>16</v>
      </c>
      <c r="J1635" s="831">
        <v>1492.32</v>
      </c>
      <c r="K1635" s="827">
        <v>1</v>
      </c>
      <c r="L1635" s="831">
        <v>16</v>
      </c>
      <c r="M1635" s="832">
        <v>1492.32</v>
      </c>
    </row>
    <row r="1636" spans="1:13" ht="14.45" customHeight="1" x14ac:dyDescent="0.2">
      <c r="A1636" s="821" t="s">
        <v>3526</v>
      </c>
      <c r="B1636" s="822" t="s">
        <v>2763</v>
      </c>
      <c r="C1636" s="822" t="s">
        <v>5383</v>
      </c>
      <c r="D1636" s="822" t="s">
        <v>2765</v>
      </c>
      <c r="E1636" s="822" t="s">
        <v>5384</v>
      </c>
      <c r="F1636" s="831"/>
      <c r="G1636" s="831"/>
      <c r="H1636" s="827">
        <v>0</v>
      </c>
      <c r="I1636" s="831">
        <v>6</v>
      </c>
      <c r="J1636" s="831">
        <v>1119.3</v>
      </c>
      <c r="K1636" s="827">
        <v>1</v>
      </c>
      <c r="L1636" s="831">
        <v>6</v>
      </c>
      <c r="M1636" s="832">
        <v>1119.3</v>
      </c>
    </row>
    <row r="1637" spans="1:13" ht="14.45" customHeight="1" x14ac:dyDescent="0.2">
      <c r="A1637" s="821" t="s">
        <v>3526</v>
      </c>
      <c r="B1637" s="822" t="s">
        <v>2763</v>
      </c>
      <c r="C1637" s="822" t="s">
        <v>2767</v>
      </c>
      <c r="D1637" s="822" t="s">
        <v>2765</v>
      </c>
      <c r="E1637" s="822" t="s">
        <v>2768</v>
      </c>
      <c r="F1637" s="831"/>
      <c r="G1637" s="831"/>
      <c r="H1637" s="827">
        <v>0</v>
      </c>
      <c r="I1637" s="831">
        <v>15</v>
      </c>
      <c r="J1637" s="831">
        <v>466.34999999999997</v>
      </c>
      <c r="K1637" s="827">
        <v>1</v>
      </c>
      <c r="L1637" s="831">
        <v>15</v>
      </c>
      <c r="M1637" s="832">
        <v>466.34999999999997</v>
      </c>
    </row>
    <row r="1638" spans="1:13" ht="14.45" customHeight="1" x14ac:dyDescent="0.2">
      <c r="A1638" s="821" t="s">
        <v>3526</v>
      </c>
      <c r="B1638" s="822" t="s">
        <v>2763</v>
      </c>
      <c r="C1638" s="822" t="s">
        <v>2769</v>
      </c>
      <c r="D1638" s="822" t="s">
        <v>2765</v>
      </c>
      <c r="E1638" s="822" t="s">
        <v>2174</v>
      </c>
      <c r="F1638" s="831"/>
      <c r="G1638" s="831"/>
      <c r="H1638" s="827">
        <v>0</v>
      </c>
      <c r="I1638" s="831">
        <v>8</v>
      </c>
      <c r="J1638" s="831">
        <v>497.44</v>
      </c>
      <c r="K1638" s="827">
        <v>1</v>
      </c>
      <c r="L1638" s="831">
        <v>8</v>
      </c>
      <c r="M1638" s="832">
        <v>497.44</v>
      </c>
    </row>
    <row r="1639" spans="1:13" ht="14.45" customHeight="1" x14ac:dyDescent="0.2">
      <c r="A1639" s="821" t="s">
        <v>3526</v>
      </c>
      <c r="B1639" s="822" t="s">
        <v>3216</v>
      </c>
      <c r="C1639" s="822" t="s">
        <v>5620</v>
      </c>
      <c r="D1639" s="822" t="s">
        <v>3218</v>
      </c>
      <c r="E1639" s="822" t="s">
        <v>2116</v>
      </c>
      <c r="F1639" s="831"/>
      <c r="G1639" s="831"/>
      <c r="H1639" s="827">
        <v>0</v>
      </c>
      <c r="I1639" s="831">
        <v>2</v>
      </c>
      <c r="J1639" s="831">
        <v>124.36</v>
      </c>
      <c r="K1639" s="827">
        <v>1</v>
      </c>
      <c r="L1639" s="831">
        <v>2</v>
      </c>
      <c r="M1639" s="832">
        <v>124.36</v>
      </c>
    </row>
    <row r="1640" spans="1:13" ht="14.45" customHeight="1" x14ac:dyDescent="0.2">
      <c r="A1640" s="821" t="s">
        <v>3526</v>
      </c>
      <c r="B1640" s="822" t="s">
        <v>3216</v>
      </c>
      <c r="C1640" s="822" t="s">
        <v>5621</v>
      </c>
      <c r="D1640" s="822" t="s">
        <v>3218</v>
      </c>
      <c r="E1640" s="822" t="s">
        <v>5622</v>
      </c>
      <c r="F1640" s="831"/>
      <c r="G1640" s="831"/>
      <c r="H1640" s="827">
        <v>0</v>
      </c>
      <c r="I1640" s="831">
        <v>2</v>
      </c>
      <c r="J1640" s="831">
        <v>414.54</v>
      </c>
      <c r="K1640" s="827">
        <v>1</v>
      </c>
      <c r="L1640" s="831">
        <v>2</v>
      </c>
      <c r="M1640" s="832">
        <v>414.54</v>
      </c>
    </row>
    <row r="1641" spans="1:13" ht="14.45" customHeight="1" x14ac:dyDescent="0.2">
      <c r="A1641" s="821" t="s">
        <v>3526</v>
      </c>
      <c r="B1641" s="822" t="s">
        <v>2770</v>
      </c>
      <c r="C1641" s="822" t="s">
        <v>2771</v>
      </c>
      <c r="D1641" s="822" t="s">
        <v>1423</v>
      </c>
      <c r="E1641" s="822" t="s">
        <v>778</v>
      </c>
      <c r="F1641" s="831"/>
      <c r="G1641" s="831"/>
      <c r="H1641" s="827">
        <v>0</v>
      </c>
      <c r="I1641" s="831">
        <v>4</v>
      </c>
      <c r="J1641" s="831">
        <v>137.88</v>
      </c>
      <c r="K1641" s="827">
        <v>1</v>
      </c>
      <c r="L1641" s="831">
        <v>4</v>
      </c>
      <c r="M1641" s="832">
        <v>137.88</v>
      </c>
    </row>
    <row r="1642" spans="1:13" ht="14.45" customHeight="1" x14ac:dyDescent="0.2">
      <c r="A1642" s="821" t="s">
        <v>3526</v>
      </c>
      <c r="B1642" s="822" t="s">
        <v>2770</v>
      </c>
      <c r="C1642" s="822" t="s">
        <v>2772</v>
      </c>
      <c r="D1642" s="822" t="s">
        <v>1423</v>
      </c>
      <c r="E1642" s="822" t="s">
        <v>2773</v>
      </c>
      <c r="F1642" s="831"/>
      <c r="G1642" s="831"/>
      <c r="H1642" s="827">
        <v>0</v>
      </c>
      <c r="I1642" s="831">
        <v>17</v>
      </c>
      <c r="J1642" s="831">
        <v>1757.8</v>
      </c>
      <c r="K1642" s="827">
        <v>1</v>
      </c>
      <c r="L1642" s="831">
        <v>17</v>
      </c>
      <c r="M1642" s="832">
        <v>1757.8</v>
      </c>
    </row>
    <row r="1643" spans="1:13" ht="14.45" customHeight="1" x14ac:dyDescent="0.2">
      <c r="A1643" s="821" t="s">
        <v>3526</v>
      </c>
      <c r="B1643" s="822" t="s">
        <v>2770</v>
      </c>
      <c r="C1643" s="822" t="s">
        <v>3220</v>
      </c>
      <c r="D1643" s="822" t="s">
        <v>2122</v>
      </c>
      <c r="E1643" s="822" t="s">
        <v>824</v>
      </c>
      <c r="F1643" s="831"/>
      <c r="G1643" s="831"/>
      <c r="H1643" s="827">
        <v>0</v>
      </c>
      <c r="I1643" s="831">
        <v>1</v>
      </c>
      <c r="J1643" s="831">
        <v>68.930000000000007</v>
      </c>
      <c r="K1643" s="827">
        <v>1</v>
      </c>
      <c r="L1643" s="831">
        <v>1</v>
      </c>
      <c r="M1643" s="832">
        <v>68.930000000000007</v>
      </c>
    </row>
    <row r="1644" spans="1:13" ht="14.45" customHeight="1" x14ac:dyDescent="0.2">
      <c r="A1644" s="821" t="s">
        <v>3526</v>
      </c>
      <c r="B1644" s="822" t="s">
        <v>2770</v>
      </c>
      <c r="C1644" s="822" t="s">
        <v>4997</v>
      </c>
      <c r="D1644" s="822" t="s">
        <v>2122</v>
      </c>
      <c r="E1644" s="822" t="s">
        <v>4998</v>
      </c>
      <c r="F1644" s="831"/>
      <c r="G1644" s="831"/>
      <c r="H1644" s="827">
        <v>0</v>
      </c>
      <c r="I1644" s="831">
        <v>6</v>
      </c>
      <c r="J1644" s="831">
        <v>1240.68</v>
      </c>
      <c r="K1644" s="827">
        <v>1</v>
      </c>
      <c r="L1644" s="831">
        <v>6</v>
      </c>
      <c r="M1644" s="832">
        <v>1240.68</v>
      </c>
    </row>
    <row r="1645" spans="1:13" ht="14.45" customHeight="1" x14ac:dyDescent="0.2">
      <c r="A1645" s="821" t="s">
        <v>3526</v>
      </c>
      <c r="B1645" s="822" t="s">
        <v>2774</v>
      </c>
      <c r="C1645" s="822" t="s">
        <v>2778</v>
      </c>
      <c r="D1645" s="822" t="s">
        <v>2776</v>
      </c>
      <c r="E1645" s="822" t="s">
        <v>2779</v>
      </c>
      <c r="F1645" s="831"/>
      <c r="G1645" s="831"/>
      <c r="H1645" s="827">
        <v>0</v>
      </c>
      <c r="I1645" s="831">
        <v>9</v>
      </c>
      <c r="J1645" s="831">
        <v>103.32</v>
      </c>
      <c r="K1645" s="827">
        <v>1</v>
      </c>
      <c r="L1645" s="831">
        <v>9</v>
      </c>
      <c r="M1645" s="832">
        <v>103.32</v>
      </c>
    </row>
    <row r="1646" spans="1:13" ht="14.45" customHeight="1" x14ac:dyDescent="0.2">
      <c r="A1646" s="821" t="s">
        <v>3526</v>
      </c>
      <c r="B1646" s="822" t="s">
        <v>2774</v>
      </c>
      <c r="C1646" s="822" t="s">
        <v>2780</v>
      </c>
      <c r="D1646" s="822" t="s">
        <v>2776</v>
      </c>
      <c r="E1646" s="822" t="s">
        <v>2781</v>
      </c>
      <c r="F1646" s="831"/>
      <c r="G1646" s="831"/>
      <c r="H1646" s="827">
        <v>0</v>
      </c>
      <c r="I1646" s="831">
        <v>5</v>
      </c>
      <c r="J1646" s="831">
        <v>172.35</v>
      </c>
      <c r="K1646" s="827">
        <v>1</v>
      </c>
      <c r="L1646" s="831">
        <v>5</v>
      </c>
      <c r="M1646" s="832">
        <v>172.35</v>
      </c>
    </row>
    <row r="1647" spans="1:13" ht="14.45" customHeight="1" x14ac:dyDescent="0.2">
      <c r="A1647" s="821" t="s">
        <v>3526</v>
      </c>
      <c r="B1647" s="822" t="s">
        <v>2774</v>
      </c>
      <c r="C1647" s="822" t="s">
        <v>4027</v>
      </c>
      <c r="D1647" s="822" t="s">
        <v>2776</v>
      </c>
      <c r="E1647" s="822" t="s">
        <v>4028</v>
      </c>
      <c r="F1647" s="831"/>
      <c r="G1647" s="831"/>
      <c r="H1647" s="827">
        <v>0</v>
      </c>
      <c r="I1647" s="831">
        <v>3</v>
      </c>
      <c r="J1647" s="831">
        <v>344.64</v>
      </c>
      <c r="K1647" s="827">
        <v>1</v>
      </c>
      <c r="L1647" s="831">
        <v>3</v>
      </c>
      <c r="M1647" s="832">
        <v>344.64</v>
      </c>
    </row>
    <row r="1648" spans="1:13" ht="14.45" customHeight="1" x14ac:dyDescent="0.2">
      <c r="A1648" s="821" t="s">
        <v>3526</v>
      </c>
      <c r="B1648" s="822" t="s">
        <v>2806</v>
      </c>
      <c r="C1648" s="822" t="s">
        <v>3230</v>
      </c>
      <c r="D1648" s="822" t="s">
        <v>2171</v>
      </c>
      <c r="E1648" s="822" t="s">
        <v>2172</v>
      </c>
      <c r="F1648" s="831"/>
      <c r="G1648" s="831"/>
      <c r="H1648" s="827">
        <v>0</v>
      </c>
      <c r="I1648" s="831">
        <v>8</v>
      </c>
      <c r="J1648" s="831">
        <v>693.84</v>
      </c>
      <c r="K1648" s="827">
        <v>1</v>
      </c>
      <c r="L1648" s="831">
        <v>8</v>
      </c>
      <c r="M1648" s="832">
        <v>693.84</v>
      </c>
    </row>
    <row r="1649" spans="1:13" ht="14.45" customHeight="1" x14ac:dyDescent="0.2">
      <c r="A1649" s="821" t="s">
        <v>3526</v>
      </c>
      <c r="B1649" s="822" t="s">
        <v>2809</v>
      </c>
      <c r="C1649" s="822" t="s">
        <v>2810</v>
      </c>
      <c r="D1649" s="822" t="s">
        <v>2811</v>
      </c>
      <c r="E1649" s="822" t="s">
        <v>2812</v>
      </c>
      <c r="F1649" s="831"/>
      <c r="G1649" s="831"/>
      <c r="H1649" s="827">
        <v>0</v>
      </c>
      <c r="I1649" s="831">
        <v>8</v>
      </c>
      <c r="J1649" s="831">
        <v>822.80000000000007</v>
      </c>
      <c r="K1649" s="827">
        <v>1</v>
      </c>
      <c r="L1649" s="831">
        <v>8</v>
      </c>
      <c r="M1649" s="832">
        <v>822.80000000000007</v>
      </c>
    </row>
    <row r="1650" spans="1:13" ht="14.45" customHeight="1" x14ac:dyDescent="0.2">
      <c r="A1650" s="821" t="s">
        <v>3526</v>
      </c>
      <c r="B1650" s="822" t="s">
        <v>2809</v>
      </c>
      <c r="C1650" s="822" t="s">
        <v>2813</v>
      </c>
      <c r="D1650" s="822" t="s">
        <v>2811</v>
      </c>
      <c r="E1650" s="822" t="s">
        <v>2814</v>
      </c>
      <c r="F1650" s="831"/>
      <c r="G1650" s="831"/>
      <c r="H1650" s="827">
        <v>0</v>
      </c>
      <c r="I1650" s="831">
        <v>7</v>
      </c>
      <c r="J1650" s="831">
        <v>923.0200000000001</v>
      </c>
      <c r="K1650" s="827">
        <v>1</v>
      </c>
      <c r="L1650" s="831">
        <v>7</v>
      </c>
      <c r="M1650" s="832">
        <v>923.0200000000001</v>
      </c>
    </row>
    <row r="1651" spans="1:13" ht="14.45" customHeight="1" x14ac:dyDescent="0.2">
      <c r="A1651" s="821" t="s">
        <v>3526</v>
      </c>
      <c r="B1651" s="822" t="s">
        <v>6162</v>
      </c>
      <c r="C1651" s="822" t="s">
        <v>4926</v>
      </c>
      <c r="D1651" s="822" t="s">
        <v>1469</v>
      </c>
      <c r="E1651" s="822" t="s">
        <v>1470</v>
      </c>
      <c r="F1651" s="831"/>
      <c r="G1651" s="831"/>
      <c r="H1651" s="827">
        <v>0</v>
      </c>
      <c r="I1651" s="831">
        <v>3</v>
      </c>
      <c r="J1651" s="831">
        <v>275.70000000000005</v>
      </c>
      <c r="K1651" s="827">
        <v>1</v>
      </c>
      <c r="L1651" s="831">
        <v>3</v>
      </c>
      <c r="M1651" s="832">
        <v>275.70000000000005</v>
      </c>
    </row>
    <row r="1652" spans="1:13" ht="14.45" customHeight="1" x14ac:dyDescent="0.2">
      <c r="A1652" s="821" t="s">
        <v>3526</v>
      </c>
      <c r="B1652" s="822" t="s">
        <v>2815</v>
      </c>
      <c r="C1652" s="822" t="s">
        <v>5576</v>
      </c>
      <c r="D1652" s="822" t="s">
        <v>2817</v>
      </c>
      <c r="E1652" s="822" t="s">
        <v>5577</v>
      </c>
      <c r="F1652" s="831"/>
      <c r="G1652" s="831"/>
      <c r="H1652" s="827">
        <v>0</v>
      </c>
      <c r="I1652" s="831">
        <v>3</v>
      </c>
      <c r="J1652" s="831">
        <v>248.10000000000002</v>
      </c>
      <c r="K1652" s="827">
        <v>1</v>
      </c>
      <c r="L1652" s="831">
        <v>3</v>
      </c>
      <c r="M1652" s="832">
        <v>248.10000000000002</v>
      </c>
    </row>
    <row r="1653" spans="1:13" ht="14.45" customHeight="1" x14ac:dyDescent="0.2">
      <c r="A1653" s="821" t="s">
        <v>3526</v>
      </c>
      <c r="B1653" s="822" t="s">
        <v>2815</v>
      </c>
      <c r="C1653" s="822" t="s">
        <v>2819</v>
      </c>
      <c r="D1653" s="822" t="s">
        <v>2817</v>
      </c>
      <c r="E1653" s="822" t="s">
        <v>2820</v>
      </c>
      <c r="F1653" s="831"/>
      <c r="G1653" s="831"/>
      <c r="H1653" s="827">
        <v>0</v>
      </c>
      <c r="I1653" s="831">
        <v>2</v>
      </c>
      <c r="J1653" s="831">
        <v>110.28</v>
      </c>
      <c r="K1653" s="827">
        <v>1</v>
      </c>
      <c r="L1653" s="831">
        <v>2</v>
      </c>
      <c r="M1653" s="832">
        <v>110.28</v>
      </c>
    </row>
    <row r="1654" spans="1:13" ht="14.45" customHeight="1" x14ac:dyDescent="0.2">
      <c r="A1654" s="821" t="s">
        <v>3526</v>
      </c>
      <c r="B1654" s="822" t="s">
        <v>2815</v>
      </c>
      <c r="C1654" s="822" t="s">
        <v>2821</v>
      </c>
      <c r="D1654" s="822" t="s">
        <v>2817</v>
      </c>
      <c r="E1654" s="822" t="s">
        <v>2822</v>
      </c>
      <c r="F1654" s="831"/>
      <c r="G1654" s="831"/>
      <c r="H1654" s="827">
        <v>0</v>
      </c>
      <c r="I1654" s="831">
        <v>3</v>
      </c>
      <c r="J1654" s="831">
        <v>496.23</v>
      </c>
      <c r="K1654" s="827">
        <v>1</v>
      </c>
      <c r="L1654" s="831">
        <v>3</v>
      </c>
      <c r="M1654" s="832">
        <v>496.23</v>
      </c>
    </row>
    <row r="1655" spans="1:13" ht="14.45" customHeight="1" x14ac:dyDescent="0.2">
      <c r="A1655" s="821" t="s">
        <v>3526</v>
      </c>
      <c r="B1655" s="822" t="s">
        <v>2815</v>
      </c>
      <c r="C1655" s="822" t="s">
        <v>5578</v>
      </c>
      <c r="D1655" s="822" t="s">
        <v>2817</v>
      </c>
      <c r="E1655" s="822" t="s">
        <v>5579</v>
      </c>
      <c r="F1655" s="831"/>
      <c r="G1655" s="831"/>
      <c r="H1655" s="827">
        <v>0</v>
      </c>
      <c r="I1655" s="831">
        <v>1</v>
      </c>
      <c r="J1655" s="831">
        <v>186.36</v>
      </c>
      <c r="K1655" s="827">
        <v>1</v>
      </c>
      <c r="L1655" s="831">
        <v>1</v>
      </c>
      <c r="M1655" s="832">
        <v>186.36</v>
      </c>
    </row>
    <row r="1656" spans="1:13" ht="14.45" customHeight="1" x14ac:dyDescent="0.2">
      <c r="A1656" s="821" t="s">
        <v>3526</v>
      </c>
      <c r="B1656" s="822" t="s">
        <v>2825</v>
      </c>
      <c r="C1656" s="822" t="s">
        <v>2828</v>
      </c>
      <c r="D1656" s="822" t="s">
        <v>1006</v>
      </c>
      <c r="E1656" s="822" t="s">
        <v>2829</v>
      </c>
      <c r="F1656" s="831"/>
      <c r="G1656" s="831"/>
      <c r="H1656" s="827">
        <v>0</v>
      </c>
      <c r="I1656" s="831">
        <v>6</v>
      </c>
      <c r="J1656" s="831">
        <v>807.66000000000008</v>
      </c>
      <c r="K1656" s="827">
        <v>1</v>
      </c>
      <c r="L1656" s="831">
        <v>6</v>
      </c>
      <c r="M1656" s="832">
        <v>807.66000000000008</v>
      </c>
    </row>
    <row r="1657" spans="1:13" ht="14.45" customHeight="1" x14ac:dyDescent="0.2">
      <c r="A1657" s="821" t="s">
        <v>3526</v>
      </c>
      <c r="B1657" s="822" t="s">
        <v>2840</v>
      </c>
      <c r="C1657" s="822" t="s">
        <v>2841</v>
      </c>
      <c r="D1657" s="822" t="s">
        <v>2842</v>
      </c>
      <c r="E1657" s="822" t="s">
        <v>2843</v>
      </c>
      <c r="F1657" s="831"/>
      <c r="G1657" s="831"/>
      <c r="H1657" s="827">
        <v>0</v>
      </c>
      <c r="I1657" s="831">
        <v>82</v>
      </c>
      <c r="J1657" s="831">
        <v>1797.4400000000003</v>
      </c>
      <c r="K1657" s="827">
        <v>1</v>
      </c>
      <c r="L1657" s="831">
        <v>82</v>
      </c>
      <c r="M1657" s="832">
        <v>1797.4400000000003</v>
      </c>
    </row>
    <row r="1658" spans="1:13" ht="14.45" customHeight="1" x14ac:dyDescent="0.2">
      <c r="A1658" s="821" t="s">
        <v>3526</v>
      </c>
      <c r="B1658" s="822" t="s">
        <v>2840</v>
      </c>
      <c r="C1658" s="822" t="s">
        <v>2844</v>
      </c>
      <c r="D1658" s="822" t="s">
        <v>2842</v>
      </c>
      <c r="E1658" s="822" t="s">
        <v>2845</v>
      </c>
      <c r="F1658" s="831"/>
      <c r="G1658" s="831"/>
      <c r="H1658" s="827">
        <v>0</v>
      </c>
      <c r="I1658" s="831">
        <v>75</v>
      </c>
      <c r="J1658" s="831">
        <v>6575.25</v>
      </c>
      <c r="K1658" s="827">
        <v>1</v>
      </c>
      <c r="L1658" s="831">
        <v>75</v>
      </c>
      <c r="M1658" s="832">
        <v>6575.25</v>
      </c>
    </row>
    <row r="1659" spans="1:13" ht="14.45" customHeight="1" x14ac:dyDescent="0.2">
      <c r="A1659" s="821" t="s">
        <v>3526</v>
      </c>
      <c r="B1659" s="822" t="s">
        <v>2840</v>
      </c>
      <c r="C1659" s="822" t="s">
        <v>4449</v>
      </c>
      <c r="D1659" s="822" t="s">
        <v>4008</v>
      </c>
      <c r="E1659" s="822" t="s">
        <v>2843</v>
      </c>
      <c r="F1659" s="831">
        <v>2</v>
      </c>
      <c r="G1659" s="831">
        <v>43.84</v>
      </c>
      <c r="H1659" s="827">
        <v>1</v>
      </c>
      <c r="I1659" s="831"/>
      <c r="J1659" s="831"/>
      <c r="K1659" s="827">
        <v>0</v>
      </c>
      <c r="L1659" s="831">
        <v>2</v>
      </c>
      <c r="M1659" s="832">
        <v>43.84</v>
      </c>
    </row>
    <row r="1660" spans="1:13" ht="14.45" customHeight="1" x14ac:dyDescent="0.2">
      <c r="A1660" s="821" t="s">
        <v>3526</v>
      </c>
      <c r="B1660" s="822" t="s">
        <v>2840</v>
      </c>
      <c r="C1660" s="822" t="s">
        <v>4007</v>
      </c>
      <c r="D1660" s="822" t="s">
        <v>4008</v>
      </c>
      <c r="E1660" s="822" t="s">
        <v>4009</v>
      </c>
      <c r="F1660" s="831"/>
      <c r="G1660" s="831"/>
      <c r="H1660" s="827">
        <v>0</v>
      </c>
      <c r="I1660" s="831">
        <v>3</v>
      </c>
      <c r="J1660" s="831">
        <v>85.17</v>
      </c>
      <c r="K1660" s="827">
        <v>1</v>
      </c>
      <c r="L1660" s="831">
        <v>3</v>
      </c>
      <c r="M1660" s="832">
        <v>85.17</v>
      </c>
    </row>
    <row r="1661" spans="1:13" ht="14.45" customHeight="1" x14ac:dyDescent="0.2">
      <c r="A1661" s="821" t="s">
        <v>3526</v>
      </c>
      <c r="B1661" s="822" t="s">
        <v>2840</v>
      </c>
      <c r="C1661" s="822" t="s">
        <v>4714</v>
      </c>
      <c r="D1661" s="822" t="s">
        <v>4008</v>
      </c>
      <c r="E1661" s="822" t="s">
        <v>4715</v>
      </c>
      <c r="F1661" s="831">
        <v>16</v>
      </c>
      <c r="G1661" s="831">
        <v>701.6</v>
      </c>
      <c r="H1661" s="827">
        <v>1</v>
      </c>
      <c r="I1661" s="831"/>
      <c r="J1661" s="831"/>
      <c r="K1661" s="827">
        <v>0</v>
      </c>
      <c r="L1661" s="831">
        <v>16</v>
      </c>
      <c r="M1661" s="832">
        <v>701.6</v>
      </c>
    </row>
    <row r="1662" spans="1:13" ht="14.45" customHeight="1" x14ac:dyDescent="0.2">
      <c r="A1662" s="821" t="s">
        <v>3526</v>
      </c>
      <c r="B1662" s="822" t="s">
        <v>2840</v>
      </c>
      <c r="C1662" s="822" t="s">
        <v>4713</v>
      </c>
      <c r="D1662" s="822" t="s">
        <v>4008</v>
      </c>
      <c r="E1662" s="822" t="s">
        <v>3532</v>
      </c>
      <c r="F1662" s="831"/>
      <c r="G1662" s="831"/>
      <c r="H1662" s="827">
        <v>0</v>
      </c>
      <c r="I1662" s="831">
        <v>18</v>
      </c>
      <c r="J1662" s="831">
        <v>1578.0600000000002</v>
      </c>
      <c r="K1662" s="827">
        <v>1</v>
      </c>
      <c r="L1662" s="831">
        <v>18</v>
      </c>
      <c r="M1662" s="832">
        <v>1578.0600000000002</v>
      </c>
    </row>
    <row r="1663" spans="1:13" ht="14.45" customHeight="1" x14ac:dyDescent="0.2">
      <c r="A1663" s="821" t="s">
        <v>3526</v>
      </c>
      <c r="B1663" s="822" t="s">
        <v>2846</v>
      </c>
      <c r="C1663" s="822" t="s">
        <v>2847</v>
      </c>
      <c r="D1663" s="822" t="s">
        <v>2848</v>
      </c>
      <c r="E1663" s="822" t="s">
        <v>2849</v>
      </c>
      <c r="F1663" s="831"/>
      <c r="G1663" s="831"/>
      <c r="H1663" s="827">
        <v>0</v>
      </c>
      <c r="I1663" s="831">
        <v>2</v>
      </c>
      <c r="J1663" s="831">
        <v>210.46</v>
      </c>
      <c r="K1663" s="827">
        <v>1</v>
      </c>
      <c r="L1663" s="831">
        <v>2</v>
      </c>
      <c r="M1663" s="832">
        <v>210.46</v>
      </c>
    </row>
    <row r="1664" spans="1:13" ht="14.45" customHeight="1" x14ac:dyDescent="0.2">
      <c r="A1664" s="821" t="s">
        <v>3526</v>
      </c>
      <c r="B1664" s="822" t="s">
        <v>2846</v>
      </c>
      <c r="C1664" s="822" t="s">
        <v>2852</v>
      </c>
      <c r="D1664" s="822" t="s">
        <v>2848</v>
      </c>
      <c r="E1664" s="822" t="s">
        <v>2853</v>
      </c>
      <c r="F1664" s="831"/>
      <c r="G1664" s="831"/>
      <c r="H1664" s="827">
        <v>0</v>
      </c>
      <c r="I1664" s="831">
        <v>1</v>
      </c>
      <c r="J1664" s="831">
        <v>84.18</v>
      </c>
      <c r="K1664" s="827">
        <v>1</v>
      </c>
      <c r="L1664" s="831">
        <v>1</v>
      </c>
      <c r="M1664" s="832">
        <v>84.18</v>
      </c>
    </row>
    <row r="1665" spans="1:13" ht="14.45" customHeight="1" x14ac:dyDescent="0.2">
      <c r="A1665" s="821" t="s">
        <v>3526</v>
      </c>
      <c r="B1665" s="822" t="s">
        <v>2846</v>
      </c>
      <c r="C1665" s="822" t="s">
        <v>5021</v>
      </c>
      <c r="D1665" s="822" t="s">
        <v>2848</v>
      </c>
      <c r="E1665" s="822" t="s">
        <v>5022</v>
      </c>
      <c r="F1665" s="831"/>
      <c r="G1665" s="831"/>
      <c r="H1665" s="827">
        <v>0</v>
      </c>
      <c r="I1665" s="831">
        <v>6</v>
      </c>
      <c r="J1665" s="831">
        <v>757.62</v>
      </c>
      <c r="K1665" s="827">
        <v>1</v>
      </c>
      <c r="L1665" s="831">
        <v>6</v>
      </c>
      <c r="M1665" s="832">
        <v>757.62</v>
      </c>
    </row>
    <row r="1666" spans="1:13" ht="14.45" customHeight="1" x14ac:dyDescent="0.2">
      <c r="A1666" s="821" t="s">
        <v>3526</v>
      </c>
      <c r="B1666" s="822" t="s">
        <v>2846</v>
      </c>
      <c r="C1666" s="822" t="s">
        <v>3243</v>
      </c>
      <c r="D1666" s="822" t="s">
        <v>2848</v>
      </c>
      <c r="E1666" s="822" t="s">
        <v>3244</v>
      </c>
      <c r="F1666" s="831"/>
      <c r="G1666" s="831"/>
      <c r="H1666" s="827">
        <v>0</v>
      </c>
      <c r="I1666" s="831">
        <v>1</v>
      </c>
      <c r="J1666" s="831">
        <v>63.14</v>
      </c>
      <c r="K1666" s="827">
        <v>1</v>
      </c>
      <c r="L1666" s="831">
        <v>1</v>
      </c>
      <c r="M1666" s="832">
        <v>63.14</v>
      </c>
    </row>
    <row r="1667" spans="1:13" ht="14.45" customHeight="1" x14ac:dyDescent="0.2">
      <c r="A1667" s="821" t="s">
        <v>3526</v>
      </c>
      <c r="B1667" s="822" t="s">
        <v>2846</v>
      </c>
      <c r="C1667" s="822" t="s">
        <v>2850</v>
      </c>
      <c r="D1667" s="822" t="s">
        <v>2848</v>
      </c>
      <c r="E1667" s="822" t="s">
        <v>2851</v>
      </c>
      <c r="F1667" s="831"/>
      <c r="G1667" s="831"/>
      <c r="H1667" s="827">
        <v>0</v>
      </c>
      <c r="I1667" s="831">
        <v>5</v>
      </c>
      <c r="J1667" s="831">
        <v>245.39999999999998</v>
      </c>
      <c r="K1667" s="827">
        <v>1</v>
      </c>
      <c r="L1667" s="831">
        <v>5</v>
      </c>
      <c r="M1667" s="832">
        <v>245.39999999999998</v>
      </c>
    </row>
    <row r="1668" spans="1:13" ht="14.45" customHeight="1" x14ac:dyDescent="0.2">
      <c r="A1668" s="821" t="s">
        <v>3526</v>
      </c>
      <c r="B1668" s="822" t="s">
        <v>2846</v>
      </c>
      <c r="C1668" s="822" t="s">
        <v>4533</v>
      </c>
      <c r="D1668" s="822" t="s">
        <v>1925</v>
      </c>
      <c r="E1668" s="822" t="s">
        <v>4534</v>
      </c>
      <c r="F1668" s="831"/>
      <c r="G1668" s="831"/>
      <c r="H1668" s="827">
        <v>0</v>
      </c>
      <c r="I1668" s="831">
        <v>8</v>
      </c>
      <c r="J1668" s="831">
        <v>841.84</v>
      </c>
      <c r="K1668" s="827">
        <v>1</v>
      </c>
      <c r="L1668" s="831">
        <v>8</v>
      </c>
      <c r="M1668" s="832">
        <v>841.84</v>
      </c>
    </row>
    <row r="1669" spans="1:13" ht="14.45" customHeight="1" x14ac:dyDescent="0.2">
      <c r="A1669" s="821" t="s">
        <v>3526</v>
      </c>
      <c r="B1669" s="822" t="s">
        <v>2846</v>
      </c>
      <c r="C1669" s="822" t="s">
        <v>3245</v>
      </c>
      <c r="D1669" s="822" t="s">
        <v>1925</v>
      </c>
      <c r="E1669" s="822" t="s">
        <v>1926</v>
      </c>
      <c r="F1669" s="831"/>
      <c r="G1669" s="831"/>
      <c r="H1669" s="827">
        <v>0</v>
      </c>
      <c r="I1669" s="831">
        <v>19</v>
      </c>
      <c r="J1669" s="831">
        <v>1599.4200000000005</v>
      </c>
      <c r="K1669" s="827">
        <v>1</v>
      </c>
      <c r="L1669" s="831">
        <v>19</v>
      </c>
      <c r="M1669" s="832">
        <v>1599.4200000000005</v>
      </c>
    </row>
    <row r="1670" spans="1:13" ht="14.45" customHeight="1" x14ac:dyDescent="0.2">
      <c r="A1670" s="821" t="s">
        <v>3526</v>
      </c>
      <c r="B1670" s="822" t="s">
        <v>2846</v>
      </c>
      <c r="C1670" s="822" t="s">
        <v>4186</v>
      </c>
      <c r="D1670" s="822" t="s">
        <v>1925</v>
      </c>
      <c r="E1670" s="822" t="s">
        <v>4187</v>
      </c>
      <c r="F1670" s="831"/>
      <c r="G1670" s="831"/>
      <c r="H1670" s="827">
        <v>0</v>
      </c>
      <c r="I1670" s="831">
        <v>9</v>
      </c>
      <c r="J1670" s="831">
        <v>1136.43</v>
      </c>
      <c r="K1670" s="827">
        <v>1</v>
      </c>
      <c r="L1670" s="831">
        <v>9</v>
      </c>
      <c r="M1670" s="832">
        <v>1136.43</v>
      </c>
    </row>
    <row r="1671" spans="1:13" ht="14.45" customHeight="1" x14ac:dyDescent="0.2">
      <c r="A1671" s="821" t="s">
        <v>3526</v>
      </c>
      <c r="B1671" s="822" t="s">
        <v>2846</v>
      </c>
      <c r="C1671" s="822" t="s">
        <v>3550</v>
      </c>
      <c r="D1671" s="822" t="s">
        <v>1925</v>
      </c>
      <c r="E1671" s="822" t="s">
        <v>3551</v>
      </c>
      <c r="F1671" s="831"/>
      <c r="G1671" s="831"/>
      <c r="H1671" s="827">
        <v>0</v>
      </c>
      <c r="I1671" s="831">
        <v>23</v>
      </c>
      <c r="J1671" s="831">
        <v>1452.22</v>
      </c>
      <c r="K1671" s="827">
        <v>1</v>
      </c>
      <c r="L1671" s="831">
        <v>23</v>
      </c>
      <c r="M1671" s="832">
        <v>1452.22</v>
      </c>
    </row>
    <row r="1672" spans="1:13" ht="14.45" customHeight="1" x14ac:dyDescent="0.2">
      <c r="A1672" s="821" t="s">
        <v>3526</v>
      </c>
      <c r="B1672" s="822" t="s">
        <v>2846</v>
      </c>
      <c r="C1672" s="822" t="s">
        <v>2854</v>
      </c>
      <c r="D1672" s="822" t="s">
        <v>1925</v>
      </c>
      <c r="E1672" s="822" t="s">
        <v>2855</v>
      </c>
      <c r="F1672" s="831"/>
      <c r="G1672" s="831"/>
      <c r="H1672" s="827">
        <v>0</v>
      </c>
      <c r="I1672" s="831">
        <v>26</v>
      </c>
      <c r="J1672" s="831">
        <v>1276.0800000000002</v>
      </c>
      <c r="K1672" s="827">
        <v>1</v>
      </c>
      <c r="L1672" s="831">
        <v>26</v>
      </c>
      <c r="M1672" s="832">
        <v>1276.0800000000002</v>
      </c>
    </row>
    <row r="1673" spans="1:13" ht="14.45" customHeight="1" x14ac:dyDescent="0.2">
      <c r="A1673" s="821" t="s">
        <v>3526</v>
      </c>
      <c r="B1673" s="822" t="s">
        <v>2846</v>
      </c>
      <c r="C1673" s="822" t="s">
        <v>5506</v>
      </c>
      <c r="D1673" s="822" t="s">
        <v>1925</v>
      </c>
      <c r="E1673" s="822" t="s">
        <v>4744</v>
      </c>
      <c r="F1673" s="831"/>
      <c r="G1673" s="831"/>
      <c r="H1673" s="827">
        <v>0</v>
      </c>
      <c r="I1673" s="831">
        <v>2</v>
      </c>
      <c r="J1673" s="831">
        <v>188.56</v>
      </c>
      <c r="K1673" s="827">
        <v>1</v>
      </c>
      <c r="L1673" s="831">
        <v>2</v>
      </c>
      <c r="M1673" s="832">
        <v>188.56</v>
      </c>
    </row>
    <row r="1674" spans="1:13" ht="14.45" customHeight="1" x14ac:dyDescent="0.2">
      <c r="A1674" s="821" t="s">
        <v>3526</v>
      </c>
      <c r="B1674" s="822" t="s">
        <v>2846</v>
      </c>
      <c r="C1674" s="822" t="s">
        <v>5358</v>
      </c>
      <c r="D1674" s="822" t="s">
        <v>1925</v>
      </c>
      <c r="E1674" s="822" t="s">
        <v>5359</v>
      </c>
      <c r="F1674" s="831"/>
      <c r="G1674" s="831"/>
      <c r="H1674" s="827">
        <v>0</v>
      </c>
      <c r="I1674" s="831">
        <v>6</v>
      </c>
      <c r="J1674" s="831">
        <v>1010.1600000000001</v>
      </c>
      <c r="K1674" s="827">
        <v>1</v>
      </c>
      <c r="L1674" s="831">
        <v>6</v>
      </c>
      <c r="M1674" s="832">
        <v>1010.1600000000001</v>
      </c>
    </row>
    <row r="1675" spans="1:13" ht="14.45" customHeight="1" x14ac:dyDescent="0.2">
      <c r="A1675" s="821" t="s">
        <v>3526</v>
      </c>
      <c r="B1675" s="822" t="s">
        <v>2846</v>
      </c>
      <c r="C1675" s="822" t="s">
        <v>5692</v>
      </c>
      <c r="D1675" s="822" t="s">
        <v>1925</v>
      </c>
      <c r="E1675" s="822" t="s">
        <v>5693</v>
      </c>
      <c r="F1675" s="831"/>
      <c r="G1675" s="831"/>
      <c r="H1675" s="827">
        <v>0</v>
      </c>
      <c r="I1675" s="831">
        <v>8</v>
      </c>
      <c r="J1675" s="831">
        <v>922.64</v>
      </c>
      <c r="K1675" s="827">
        <v>1</v>
      </c>
      <c r="L1675" s="831">
        <v>8</v>
      </c>
      <c r="M1675" s="832">
        <v>922.64</v>
      </c>
    </row>
    <row r="1676" spans="1:13" ht="14.45" customHeight="1" x14ac:dyDescent="0.2">
      <c r="A1676" s="821" t="s">
        <v>3526</v>
      </c>
      <c r="B1676" s="822" t="s">
        <v>2866</v>
      </c>
      <c r="C1676" s="822" t="s">
        <v>2870</v>
      </c>
      <c r="D1676" s="822" t="s">
        <v>1722</v>
      </c>
      <c r="E1676" s="822" t="s">
        <v>2871</v>
      </c>
      <c r="F1676" s="831"/>
      <c r="G1676" s="831"/>
      <c r="H1676" s="827">
        <v>0</v>
      </c>
      <c r="I1676" s="831">
        <v>4</v>
      </c>
      <c r="J1676" s="831">
        <v>617.44000000000005</v>
      </c>
      <c r="K1676" s="827">
        <v>1</v>
      </c>
      <c r="L1676" s="831">
        <v>4</v>
      </c>
      <c r="M1676" s="832">
        <v>617.44000000000005</v>
      </c>
    </row>
    <row r="1677" spans="1:13" ht="14.45" customHeight="1" x14ac:dyDescent="0.2">
      <c r="A1677" s="821" t="s">
        <v>3526</v>
      </c>
      <c r="B1677" s="822" t="s">
        <v>2879</v>
      </c>
      <c r="C1677" s="822" t="s">
        <v>3248</v>
      </c>
      <c r="D1677" s="822" t="s">
        <v>1621</v>
      </c>
      <c r="E1677" s="822" t="s">
        <v>2921</v>
      </c>
      <c r="F1677" s="831"/>
      <c r="G1677" s="831"/>
      <c r="H1677" s="827">
        <v>0</v>
      </c>
      <c r="I1677" s="831">
        <v>6</v>
      </c>
      <c r="J1677" s="831">
        <v>505.26</v>
      </c>
      <c r="K1677" s="827">
        <v>1</v>
      </c>
      <c r="L1677" s="831">
        <v>6</v>
      </c>
      <c r="M1677" s="832">
        <v>505.26</v>
      </c>
    </row>
    <row r="1678" spans="1:13" ht="14.45" customHeight="1" x14ac:dyDescent="0.2">
      <c r="A1678" s="821" t="s">
        <v>3526</v>
      </c>
      <c r="B1678" s="822" t="s">
        <v>2879</v>
      </c>
      <c r="C1678" s="822" t="s">
        <v>2880</v>
      </c>
      <c r="D1678" s="822" t="s">
        <v>1621</v>
      </c>
      <c r="E1678" s="822" t="s">
        <v>2881</v>
      </c>
      <c r="F1678" s="831"/>
      <c r="G1678" s="831"/>
      <c r="H1678" s="827">
        <v>0</v>
      </c>
      <c r="I1678" s="831">
        <v>4</v>
      </c>
      <c r="J1678" s="831">
        <v>673.64</v>
      </c>
      <c r="K1678" s="827">
        <v>1</v>
      </c>
      <c r="L1678" s="831">
        <v>4</v>
      </c>
      <c r="M1678" s="832">
        <v>673.64</v>
      </c>
    </row>
    <row r="1679" spans="1:13" ht="14.45" customHeight="1" x14ac:dyDescent="0.2">
      <c r="A1679" s="821" t="s">
        <v>3526</v>
      </c>
      <c r="B1679" s="822" t="s">
        <v>2931</v>
      </c>
      <c r="C1679" s="822" t="s">
        <v>2937</v>
      </c>
      <c r="D1679" s="822" t="s">
        <v>2938</v>
      </c>
      <c r="E1679" s="822" t="s">
        <v>2939</v>
      </c>
      <c r="F1679" s="831"/>
      <c r="G1679" s="831"/>
      <c r="H1679" s="827">
        <v>0</v>
      </c>
      <c r="I1679" s="831">
        <v>1</v>
      </c>
      <c r="J1679" s="831">
        <v>1392.47</v>
      </c>
      <c r="K1679" s="827">
        <v>1</v>
      </c>
      <c r="L1679" s="831">
        <v>1</v>
      </c>
      <c r="M1679" s="832">
        <v>1392.47</v>
      </c>
    </row>
    <row r="1680" spans="1:13" ht="14.45" customHeight="1" x14ac:dyDescent="0.2">
      <c r="A1680" s="821" t="s">
        <v>3526</v>
      </c>
      <c r="B1680" s="822" t="s">
        <v>6148</v>
      </c>
      <c r="C1680" s="822" t="s">
        <v>3858</v>
      </c>
      <c r="D1680" s="822" t="s">
        <v>3859</v>
      </c>
      <c r="E1680" s="822" t="s">
        <v>3860</v>
      </c>
      <c r="F1680" s="831"/>
      <c r="G1680" s="831"/>
      <c r="H1680" s="827">
        <v>0</v>
      </c>
      <c r="I1680" s="831">
        <v>17</v>
      </c>
      <c r="J1680" s="831">
        <v>28069.72</v>
      </c>
      <c r="K1680" s="827">
        <v>1</v>
      </c>
      <c r="L1680" s="831">
        <v>17</v>
      </c>
      <c r="M1680" s="832">
        <v>28069.72</v>
      </c>
    </row>
    <row r="1681" spans="1:13" ht="14.45" customHeight="1" x14ac:dyDescent="0.2">
      <c r="A1681" s="821" t="s">
        <v>3526</v>
      </c>
      <c r="B1681" s="822" t="s">
        <v>6148</v>
      </c>
      <c r="C1681" s="822" t="s">
        <v>4367</v>
      </c>
      <c r="D1681" s="822" t="s">
        <v>3859</v>
      </c>
      <c r="E1681" s="822" t="s">
        <v>4368</v>
      </c>
      <c r="F1681" s="831"/>
      <c r="G1681" s="831"/>
      <c r="H1681" s="827">
        <v>0</v>
      </c>
      <c r="I1681" s="831">
        <v>4</v>
      </c>
      <c r="J1681" s="831">
        <v>990.68</v>
      </c>
      <c r="K1681" s="827">
        <v>1</v>
      </c>
      <c r="L1681" s="831">
        <v>4</v>
      </c>
      <c r="M1681" s="832">
        <v>990.68</v>
      </c>
    </row>
    <row r="1682" spans="1:13" ht="14.45" customHeight="1" x14ac:dyDescent="0.2">
      <c r="A1682" s="821" t="s">
        <v>3526</v>
      </c>
      <c r="B1682" s="822" t="s">
        <v>6149</v>
      </c>
      <c r="C1682" s="822" t="s">
        <v>4061</v>
      </c>
      <c r="D1682" s="822" t="s">
        <v>4062</v>
      </c>
      <c r="E1682" s="822" t="s">
        <v>768</v>
      </c>
      <c r="F1682" s="831"/>
      <c r="G1682" s="831"/>
      <c r="H1682" s="827">
        <v>0</v>
      </c>
      <c r="I1682" s="831">
        <v>27</v>
      </c>
      <c r="J1682" s="831">
        <v>13562.369999999999</v>
      </c>
      <c r="K1682" s="827">
        <v>1</v>
      </c>
      <c r="L1682" s="831">
        <v>27</v>
      </c>
      <c r="M1682" s="832">
        <v>13562.369999999999</v>
      </c>
    </row>
    <row r="1683" spans="1:13" ht="14.45" customHeight="1" x14ac:dyDescent="0.2">
      <c r="A1683" s="821" t="s">
        <v>3526</v>
      </c>
      <c r="B1683" s="822" t="s">
        <v>6150</v>
      </c>
      <c r="C1683" s="822" t="s">
        <v>3920</v>
      </c>
      <c r="D1683" s="822" t="s">
        <v>3921</v>
      </c>
      <c r="E1683" s="822" t="s">
        <v>776</v>
      </c>
      <c r="F1683" s="831"/>
      <c r="G1683" s="831"/>
      <c r="H1683" s="827">
        <v>0</v>
      </c>
      <c r="I1683" s="831">
        <v>196</v>
      </c>
      <c r="J1683" s="831">
        <v>42973</v>
      </c>
      <c r="K1683" s="827">
        <v>1</v>
      </c>
      <c r="L1683" s="831">
        <v>196</v>
      </c>
      <c r="M1683" s="832">
        <v>42973</v>
      </c>
    </row>
    <row r="1684" spans="1:13" ht="14.45" customHeight="1" x14ac:dyDescent="0.2">
      <c r="A1684" s="821" t="s">
        <v>3526</v>
      </c>
      <c r="B1684" s="822" t="s">
        <v>6154</v>
      </c>
      <c r="C1684" s="822" t="s">
        <v>4330</v>
      </c>
      <c r="D1684" s="822" t="s">
        <v>4331</v>
      </c>
      <c r="E1684" s="822" t="s">
        <v>3785</v>
      </c>
      <c r="F1684" s="831"/>
      <c r="G1684" s="831"/>
      <c r="H1684" s="827">
        <v>0</v>
      </c>
      <c r="I1684" s="831">
        <v>3</v>
      </c>
      <c r="J1684" s="831">
        <v>657.75</v>
      </c>
      <c r="K1684" s="827">
        <v>1</v>
      </c>
      <c r="L1684" s="831">
        <v>3</v>
      </c>
      <c r="M1684" s="832">
        <v>657.75</v>
      </c>
    </row>
    <row r="1685" spans="1:13" ht="14.45" customHeight="1" x14ac:dyDescent="0.2">
      <c r="A1685" s="821" t="s">
        <v>3526</v>
      </c>
      <c r="B1685" s="822" t="s">
        <v>2997</v>
      </c>
      <c r="C1685" s="822" t="s">
        <v>2999</v>
      </c>
      <c r="D1685" s="822" t="s">
        <v>701</v>
      </c>
      <c r="E1685" s="822" t="s">
        <v>702</v>
      </c>
      <c r="F1685" s="831"/>
      <c r="G1685" s="831"/>
      <c r="H1685" s="827">
        <v>0</v>
      </c>
      <c r="I1685" s="831">
        <v>50</v>
      </c>
      <c r="J1685" s="831">
        <v>3627.5</v>
      </c>
      <c r="K1685" s="827">
        <v>1</v>
      </c>
      <c r="L1685" s="831">
        <v>50</v>
      </c>
      <c r="M1685" s="832">
        <v>3627.5</v>
      </c>
    </row>
    <row r="1686" spans="1:13" ht="14.45" customHeight="1" x14ac:dyDescent="0.2">
      <c r="A1686" s="821" t="s">
        <v>3526</v>
      </c>
      <c r="B1686" s="822" t="s">
        <v>2997</v>
      </c>
      <c r="C1686" s="822" t="s">
        <v>3000</v>
      </c>
      <c r="D1686" s="822" t="s">
        <v>701</v>
      </c>
      <c r="E1686" s="822" t="s">
        <v>698</v>
      </c>
      <c r="F1686" s="831"/>
      <c r="G1686" s="831"/>
      <c r="H1686" s="827">
        <v>0</v>
      </c>
      <c r="I1686" s="831">
        <v>3</v>
      </c>
      <c r="J1686" s="831">
        <v>195.84</v>
      </c>
      <c r="K1686" s="827">
        <v>1</v>
      </c>
      <c r="L1686" s="831">
        <v>3</v>
      </c>
      <c r="M1686" s="832">
        <v>195.84</v>
      </c>
    </row>
    <row r="1687" spans="1:13" ht="14.45" customHeight="1" x14ac:dyDescent="0.2">
      <c r="A1687" s="821" t="s">
        <v>3526</v>
      </c>
      <c r="B1687" s="822" t="s">
        <v>2997</v>
      </c>
      <c r="C1687" s="822" t="s">
        <v>2998</v>
      </c>
      <c r="D1687" s="822" t="s">
        <v>701</v>
      </c>
      <c r="E1687" s="822" t="s">
        <v>703</v>
      </c>
      <c r="F1687" s="831"/>
      <c r="G1687" s="831"/>
      <c r="H1687" s="827">
        <v>0</v>
      </c>
      <c r="I1687" s="831">
        <v>28</v>
      </c>
      <c r="J1687" s="831">
        <v>609.28</v>
      </c>
      <c r="K1687" s="827">
        <v>1</v>
      </c>
      <c r="L1687" s="831">
        <v>28</v>
      </c>
      <c r="M1687" s="832">
        <v>609.28</v>
      </c>
    </row>
    <row r="1688" spans="1:13" ht="14.45" customHeight="1" x14ac:dyDescent="0.2">
      <c r="A1688" s="821" t="s">
        <v>3526</v>
      </c>
      <c r="B1688" s="822" t="s">
        <v>3006</v>
      </c>
      <c r="C1688" s="822" t="s">
        <v>4434</v>
      </c>
      <c r="D1688" s="822" t="s">
        <v>1373</v>
      </c>
      <c r="E1688" s="822" t="s">
        <v>4435</v>
      </c>
      <c r="F1688" s="831"/>
      <c r="G1688" s="831"/>
      <c r="H1688" s="827">
        <v>0</v>
      </c>
      <c r="I1688" s="831">
        <v>2</v>
      </c>
      <c r="J1688" s="831">
        <v>4077.86</v>
      </c>
      <c r="K1688" s="827">
        <v>1</v>
      </c>
      <c r="L1688" s="831">
        <v>2</v>
      </c>
      <c r="M1688" s="832">
        <v>4077.86</v>
      </c>
    </row>
    <row r="1689" spans="1:13" ht="14.45" customHeight="1" x14ac:dyDescent="0.2">
      <c r="A1689" s="821" t="s">
        <v>3526</v>
      </c>
      <c r="B1689" s="822" t="s">
        <v>3006</v>
      </c>
      <c r="C1689" s="822" t="s">
        <v>3010</v>
      </c>
      <c r="D1689" s="822" t="s">
        <v>1373</v>
      </c>
      <c r="E1689" s="822" t="s">
        <v>1376</v>
      </c>
      <c r="F1689" s="831"/>
      <c r="G1689" s="831"/>
      <c r="H1689" s="827">
        <v>0</v>
      </c>
      <c r="I1689" s="831">
        <v>14</v>
      </c>
      <c r="J1689" s="831">
        <v>4981.0600000000004</v>
      </c>
      <c r="K1689" s="827">
        <v>1</v>
      </c>
      <c r="L1689" s="831">
        <v>14</v>
      </c>
      <c r="M1689" s="832">
        <v>4981.0600000000004</v>
      </c>
    </row>
    <row r="1690" spans="1:13" ht="14.45" customHeight="1" x14ac:dyDescent="0.2">
      <c r="A1690" s="821" t="s">
        <v>3526</v>
      </c>
      <c r="B1690" s="822" t="s">
        <v>3006</v>
      </c>
      <c r="C1690" s="822" t="s">
        <v>3011</v>
      </c>
      <c r="D1690" s="822" t="s">
        <v>1373</v>
      </c>
      <c r="E1690" s="822" t="s">
        <v>1375</v>
      </c>
      <c r="F1690" s="831"/>
      <c r="G1690" s="831"/>
      <c r="H1690" s="827">
        <v>0</v>
      </c>
      <c r="I1690" s="831">
        <v>6</v>
      </c>
      <c r="J1690" s="831">
        <v>3315.8399999999997</v>
      </c>
      <c r="K1690" s="827">
        <v>1</v>
      </c>
      <c r="L1690" s="831">
        <v>6</v>
      </c>
      <c r="M1690" s="832">
        <v>3315.8399999999997</v>
      </c>
    </row>
    <row r="1691" spans="1:13" ht="14.45" customHeight="1" x14ac:dyDescent="0.2">
      <c r="A1691" s="821" t="s">
        <v>3526</v>
      </c>
      <c r="B1691" s="822" t="s">
        <v>3006</v>
      </c>
      <c r="C1691" s="822" t="s">
        <v>3012</v>
      </c>
      <c r="D1691" s="822" t="s">
        <v>1373</v>
      </c>
      <c r="E1691" s="822" t="s">
        <v>1374</v>
      </c>
      <c r="F1691" s="831"/>
      <c r="G1691" s="831"/>
      <c r="H1691" s="827">
        <v>0</v>
      </c>
      <c r="I1691" s="831">
        <v>6</v>
      </c>
      <c r="J1691" s="831">
        <v>6116.76</v>
      </c>
      <c r="K1691" s="827">
        <v>1</v>
      </c>
      <c r="L1691" s="831">
        <v>6</v>
      </c>
      <c r="M1691" s="832">
        <v>6116.76</v>
      </c>
    </row>
    <row r="1692" spans="1:13" ht="14.45" customHeight="1" x14ac:dyDescent="0.2">
      <c r="A1692" s="821" t="s">
        <v>3526</v>
      </c>
      <c r="B1692" s="822" t="s">
        <v>6151</v>
      </c>
      <c r="C1692" s="822" t="s">
        <v>4176</v>
      </c>
      <c r="D1692" s="822" t="s">
        <v>4177</v>
      </c>
      <c r="E1692" s="822" t="s">
        <v>4178</v>
      </c>
      <c r="F1692" s="831">
        <v>1</v>
      </c>
      <c r="G1692" s="831">
        <v>1391.97</v>
      </c>
      <c r="H1692" s="827">
        <v>1</v>
      </c>
      <c r="I1692" s="831"/>
      <c r="J1692" s="831"/>
      <c r="K1692" s="827">
        <v>0</v>
      </c>
      <c r="L1692" s="831">
        <v>1</v>
      </c>
      <c r="M1692" s="832">
        <v>1391.97</v>
      </c>
    </row>
    <row r="1693" spans="1:13" ht="14.45" customHeight="1" x14ac:dyDescent="0.2">
      <c r="A1693" s="821" t="s">
        <v>3526</v>
      </c>
      <c r="B1693" s="822" t="s">
        <v>3013</v>
      </c>
      <c r="C1693" s="822" t="s">
        <v>3786</v>
      </c>
      <c r="D1693" s="822" t="s">
        <v>3787</v>
      </c>
      <c r="E1693" s="822" t="s">
        <v>3788</v>
      </c>
      <c r="F1693" s="831"/>
      <c r="G1693" s="831"/>
      <c r="H1693" s="827">
        <v>0</v>
      </c>
      <c r="I1693" s="831">
        <v>11</v>
      </c>
      <c r="J1693" s="831">
        <v>7154.4</v>
      </c>
      <c r="K1693" s="827">
        <v>1</v>
      </c>
      <c r="L1693" s="831">
        <v>11</v>
      </c>
      <c r="M1693" s="832">
        <v>7154.4</v>
      </c>
    </row>
    <row r="1694" spans="1:13" ht="14.45" customHeight="1" x14ac:dyDescent="0.2">
      <c r="A1694" s="821" t="s">
        <v>3526</v>
      </c>
      <c r="B1694" s="822" t="s">
        <v>3013</v>
      </c>
      <c r="C1694" s="822" t="s">
        <v>3014</v>
      </c>
      <c r="D1694" s="822" t="s">
        <v>3015</v>
      </c>
      <c r="E1694" s="822" t="s">
        <v>3016</v>
      </c>
      <c r="F1694" s="831"/>
      <c r="G1694" s="831"/>
      <c r="H1694" s="827">
        <v>0</v>
      </c>
      <c r="I1694" s="831">
        <v>21</v>
      </c>
      <c r="J1694" s="831">
        <v>111763.68000000001</v>
      </c>
      <c r="K1694" s="827">
        <v>1</v>
      </c>
      <c r="L1694" s="831">
        <v>21</v>
      </c>
      <c r="M1694" s="832">
        <v>111763.68000000001</v>
      </c>
    </row>
    <row r="1695" spans="1:13" ht="14.45" customHeight="1" x14ac:dyDescent="0.2">
      <c r="A1695" s="821" t="s">
        <v>3526</v>
      </c>
      <c r="B1695" s="822" t="s">
        <v>3013</v>
      </c>
      <c r="C1695" s="822" t="s">
        <v>3789</v>
      </c>
      <c r="D1695" s="822" t="s">
        <v>3015</v>
      </c>
      <c r="E1695" s="822" t="s">
        <v>3790</v>
      </c>
      <c r="F1695" s="831"/>
      <c r="G1695" s="831"/>
      <c r="H1695" s="827">
        <v>0</v>
      </c>
      <c r="I1695" s="831">
        <v>7</v>
      </c>
      <c r="J1695" s="831">
        <v>37254.559999999998</v>
      </c>
      <c r="K1695" s="827">
        <v>1</v>
      </c>
      <c r="L1695" s="831">
        <v>7</v>
      </c>
      <c r="M1695" s="832">
        <v>37254.559999999998</v>
      </c>
    </row>
    <row r="1696" spans="1:13" ht="14.45" customHeight="1" x14ac:dyDescent="0.2">
      <c r="A1696" s="821" t="s">
        <v>3526</v>
      </c>
      <c r="B1696" s="822" t="s">
        <v>3013</v>
      </c>
      <c r="C1696" s="822" t="s">
        <v>3017</v>
      </c>
      <c r="D1696" s="822" t="s">
        <v>3018</v>
      </c>
      <c r="E1696" s="822" t="s">
        <v>3019</v>
      </c>
      <c r="F1696" s="831"/>
      <c r="G1696" s="831"/>
      <c r="H1696" s="827">
        <v>0</v>
      </c>
      <c r="I1696" s="831">
        <v>5</v>
      </c>
      <c r="J1696" s="831">
        <v>6503.95</v>
      </c>
      <c r="K1696" s="827">
        <v>1</v>
      </c>
      <c r="L1696" s="831">
        <v>5</v>
      </c>
      <c r="M1696" s="832">
        <v>6503.95</v>
      </c>
    </row>
    <row r="1697" spans="1:13" ht="14.45" customHeight="1" x14ac:dyDescent="0.2">
      <c r="A1697" s="821" t="s">
        <v>3526</v>
      </c>
      <c r="B1697" s="822" t="s">
        <v>3013</v>
      </c>
      <c r="C1697" s="822" t="s">
        <v>3020</v>
      </c>
      <c r="D1697" s="822" t="s">
        <v>3018</v>
      </c>
      <c r="E1697" s="822" t="s">
        <v>3021</v>
      </c>
      <c r="F1697" s="831"/>
      <c r="G1697" s="831"/>
      <c r="H1697" s="827">
        <v>0</v>
      </c>
      <c r="I1697" s="831">
        <v>8</v>
      </c>
      <c r="J1697" s="831">
        <v>7804.72</v>
      </c>
      <c r="K1697" s="827">
        <v>1</v>
      </c>
      <c r="L1697" s="831">
        <v>8</v>
      </c>
      <c r="M1697" s="832">
        <v>7804.72</v>
      </c>
    </row>
    <row r="1698" spans="1:13" ht="14.45" customHeight="1" x14ac:dyDescent="0.2">
      <c r="A1698" s="821" t="s">
        <v>3526</v>
      </c>
      <c r="B1698" s="822" t="s">
        <v>3013</v>
      </c>
      <c r="C1698" s="822" t="s">
        <v>3022</v>
      </c>
      <c r="D1698" s="822" t="s">
        <v>3018</v>
      </c>
      <c r="E1698" s="822" t="s">
        <v>3023</v>
      </c>
      <c r="F1698" s="831"/>
      <c r="G1698" s="831"/>
      <c r="H1698" s="827">
        <v>0</v>
      </c>
      <c r="I1698" s="831">
        <v>5</v>
      </c>
      <c r="J1698" s="831">
        <v>1626</v>
      </c>
      <c r="K1698" s="827">
        <v>1</v>
      </c>
      <c r="L1698" s="831">
        <v>5</v>
      </c>
      <c r="M1698" s="832">
        <v>1626</v>
      </c>
    </row>
    <row r="1699" spans="1:13" ht="14.45" customHeight="1" x14ac:dyDescent="0.2">
      <c r="A1699" s="821" t="s">
        <v>3526</v>
      </c>
      <c r="B1699" s="822" t="s">
        <v>3013</v>
      </c>
      <c r="C1699" s="822" t="s">
        <v>3024</v>
      </c>
      <c r="D1699" s="822" t="s">
        <v>3018</v>
      </c>
      <c r="E1699" s="822" t="s">
        <v>3025</v>
      </c>
      <c r="F1699" s="831"/>
      <c r="G1699" s="831"/>
      <c r="H1699" s="827">
        <v>0</v>
      </c>
      <c r="I1699" s="831">
        <v>5</v>
      </c>
      <c r="J1699" s="831">
        <v>3252</v>
      </c>
      <c r="K1699" s="827">
        <v>1</v>
      </c>
      <c r="L1699" s="831">
        <v>5</v>
      </c>
      <c r="M1699" s="832">
        <v>3252</v>
      </c>
    </row>
    <row r="1700" spans="1:13" ht="14.45" customHeight="1" x14ac:dyDescent="0.2">
      <c r="A1700" s="821" t="s">
        <v>3526</v>
      </c>
      <c r="B1700" s="822" t="s">
        <v>3013</v>
      </c>
      <c r="C1700" s="822" t="s">
        <v>4332</v>
      </c>
      <c r="D1700" s="822" t="s">
        <v>3787</v>
      </c>
      <c r="E1700" s="822" t="s">
        <v>3543</v>
      </c>
      <c r="F1700" s="831"/>
      <c r="G1700" s="831"/>
      <c r="H1700" s="827">
        <v>0</v>
      </c>
      <c r="I1700" s="831">
        <v>2</v>
      </c>
      <c r="J1700" s="831">
        <v>650.4</v>
      </c>
      <c r="K1700" s="827">
        <v>1</v>
      </c>
      <c r="L1700" s="831">
        <v>2</v>
      </c>
      <c r="M1700" s="832">
        <v>650.4</v>
      </c>
    </row>
    <row r="1701" spans="1:13" ht="14.45" customHeight="1" x14ac:dyDescent="0.2">
      <c r="A1701" s="821" t="s">
        <v>3526</v>
      </c>
      <c r="B1701" s="822" t="s">
        <v>3013</v>
      </c>
      <c r="C1701" s="822" t="s">
        <v>3541</v>
      </c>
      <c r="D1701" s="822" t="s">
        <v>3542</v>
      </c>
      <c r="E1701" s="822" t="s">
        <v>3543</v>
      </c>
      <c r="F1701" s="831"/>
      <c r="G1701" s="831"/>
      <c r="H1701" s="827">
        <v>0</v>
      </c>
      <c r="I1701" s="831">
        <v>75</v>
      </c>
      <c r="J1701" s="831">
        <v>24390</v>
      </c>
      <c r="K1701" s="827">
        <v>1</v>
      </c>
      <c r="L1701" s="831">
        <v>75</v>
      </c>
      <c r="M1701" s="832">
        <v>24390</v>
      </c>
    </row>
    <row r="1702" spans="1:13" ht="14.45" customHeight="1" x14ac:dyDescent="0.2">
      <c r="A1702" s="821" t="s">
        <v>3526</v>
      </c>
      <c r="B1702" s="822" t="s">
        <v>3013</v>
      </c>
      <c r="C1702" s="822" t="s">
        <v>3796</v>
      </c>
      <c r="D1702" s="822" t="s">
        <v>3015</v>
      </c>
      <c r="E1702" s="822" t="s">
        <v>3797</v>
      </c>
      <c r="F1702" s="831"/>
      <c r="G1702" s="831"/>
      <c r="H1702" s="827">
        <v>0</v>
      </c>
      <c r="I1702" s="831">
        <v>1</v>
      </c>
      <c r="J1702" s="831">
        <v>5322.08</v>
      </c>
      <c r="K1702" s="827">
        <v>1</v>
      </c>
      <c r="L1702" s="831">
        <v>1</v>
      </c>
      <c r="M1702" s="832">
        <v>5322.08</v>
      </c>
    </row>
    <row r="1703" spans="1:13" ht="14.45" customHeight="1" x14ac:dyDescent="0.2">
      <c r="A1703" s="821" t="s">
        <v>3526</v>
      </c>
      <c r="B1703" s="822" t="s">
        <v>3013</v>
      </c>
      <c r="C1703" s="822" t="s">
        <v>3791</v>
      </c>
      <c r="D1703" s="822" t="s">
        <v>3542</v>
      </c>
      <c r="E1703" s="822" t="s">
        <v>3788</v>
      </c>
      <c r="F1703" s="831"/>
      <c r="G1703" s="831"/>
      <c r="H1703" s="827">
        <v>0</v>
      </c>
      <c r="I1703" s="831">
        <v>35</v>
      </c>
      <c r="J1703" s="831">
        <v>22764</v>
      </c>
      <c r="K1703" s="827">
        <v>1</v>
      </c>
      <c r="L1703" s="831">
        <v>35</v>
      </c>
      <c r="M1703" s="832">
        <v>22764</v>
      </c>
    </row>
    <row r="1704" spans="1:13" ht="14.45" customHeight="1" x14ac:dyDescent="0.2">
      <c r="A1704" s="821" t="s">
        <v>3526</v>
      </c>
      <c r="B1704" s="822" t="s">
        <v>3013</v>
      </c>
      <c r="C1704" s="822" t="s">
        <v>3792</v>
      </c>
      <c r="D1704" s="822" t="s">
        <v>3542</v>
      </c>
      <c r="E1704" s="822" t="s">
        <v>3793</v>
      </c>
      <c r="F1704" s="831"/>
      <c r="G1704" s="831"/>
      <c r="H1704" s="827">
        <v>0</v>
      </c>
      <c r="I1704" s="831">
        <v>16</v>
      </c>
      <c r="J1704" s="831">
        <v>20812.639999999996</v>
      </c>
      <c r="K1704" s="827">
        <v>1</v>
      </c>
      <c r="L1704" s="831">
        <v>16</v>
      </c>
      <c r="M1704" s="832">
        <v>20812.639999999996</v>
      </c>
    </row>
    <row r="1705" spans="1:13" ht="14.45" customHeight="1" x14ac:dyDescent="0.2">
      <c r="A1705" s="821" t="s">
        <v>3526</v>
      </c>
      <c r="B1705" s="822" t="s">
        <v>3013</v>
      </c>
      <c r="C1705" s="822" t="s">
        <v>3798</v>
      </c>
      <c r="D1705" s="822" t="s">
        <v>3542</v>
      </c>
      <c r="E1705" s="822" t="s">
        <v>3799</v>
      </c>
      <c r="F1705" s="831"/>
      <c r="G1705" s="831"/>
      <c r="H1705" s="827">
        <v>0</v>
      </c>
      <c r="I1705" s="831">
        <v>35</v>
      </c>
      <c r="J1705" s="831">
        <v>34145.65</v>
      </c>
      <c r="K1705" s="827">
        <v>1</v>
      </c>
      <c r="L1705" s="831">
        <v>35</v>
      </c>
      <c r="M1705" s="832">
        <v>34145.65</v>
      </c>
    </row>
    <row r="1706" spans="1:13" ht="14.45" customHeight="1" x14ac:dyDescent="0.2">
      <c r="A1706" s="821" t="s">
        <v>3526</v>
      </c>
      <c r="B1706" s="822" t="s">
        <v>3026</v>
      </c>
      <c r="C1706" s="822" t="s">
        <v>3027</v>
      </c>
      <c r="D1706" s="822" t="s">
        <v>3028</v>
      </c>
      <c r="E1706" s="822" t="s">
        <v>3029</v>
      </c>
      <c r="F1706" s="831"/>
      <c r="G1706" s="831"/>
      <c r="H1706" s="827">
        <v>0</v>
      </c>
      <c r="I1706" s="831">
        <v>10</v>
      </c>
      <c r="J1706" s="831">
        <v>5058.6000000000004</v>
      </c>
      <c r="K1706" s="827">
        <v>1</v>
      </c>
      <c r="L1706" s="831">
        <v>10</v>
      </c>
      <c r="M1706" s="832">
        <v>5058.6000000000004</v>
      </c>
    </row>
    <row r="1707" spans="1:13" ht="14.45" customHeight="1" x14ac:dyDescent="0.2">
      <c r="A1707" s="821" t="s">
        <v>3526</v>
      </c>
      <c r="B1707" s="822" t="s">
        <v>3026</v>
      </c>
      <c r="C1707" s="822" t="s">
        <v>3294</v>
      </c>
      <c r="D1707" s="822" t="s">
        <v>3028</v>
      </c>
      <c r="E1707" s="822" t="s">
        <v>3295</v>
      </c>
      <c r="F1707" s="831"/>
      <c r="G1707" s="831"/>
      <c r="H1707" s="827">
        <v>0</v>
      </c>
      <c r="I1707" s="831">
        <v>2</v>
      </c>
      <c r="J1707" s="831">
        <v>1517.58</v>
      </c>
      <c r="K1707" s="827">
        <v>1</v>
      </c>
      <c r="L1707" s="831">
        <v>2</v>
      </c>
      <c r="M1707" s="832">
        <v>1517.58</v>
      </c>
    </row>
    <row r="1708" spans="1:13" ht="14.45" customHeight="1" x14ac:dyDescent="0.2">
      <c r="A1708" s="821" t="s">
        <v>3526</v>
      </c>
      <c r="B1708" s="822" t="s">
        <v>3026</v>
      </c>
      <c r="C1708" s="822" t="s">
        <v>5269</v>
      </c>
      <c r="D1708" s="822" t="s">
        <v>3028</v>
      </c>
      <c r="E1708" s="822" t="s">
        <v>5270</v>
      </c>
      <c r="F1708" s="831"/>
      <c r="G1708" s="831"/>
      <c r="H1708" s="827">
        <v>0</v>
      </c>
      <c r="I1708" s="831">
        <v>4</v>
      </c>
      <c r="J1708" s="831">
        <v>4046.92</v>
      </c>
      <c r="K1708" s="827">
        <v>1</v>
      </c>
      <c r="L1708" s="831">
        <v>4</v>
      </c>
      <c r="M1708" s="832">
        <v>4046.92</v>
      </c>
    </row>
    <row r="1709" spans="1:13" ht="14.45" customHeight="1" x14ac:dyDescent="0.2">
      <c r="A1709" s="821" t="s">
        <v>3526</v>
      </c>
      <c r="B1709" s="822" t="s">
        <v>3030</v>
      </c>
      <c r="C1709" s="822" t="s">
        <v>3032</v>
      </c>
      <c r="D1709" s="822" t="s">
        <v>1338</v>
      </c>
      <c r="E1709" s="822" t="s">
        <v>1340</v>
      </c>
      <c r="F1709" s="831"/>
      <c r="G1709" s="831"/>
      <c r="H1709" s="827"/>
      <c r="I1709" s="831">
        <v>207</v>
      </c>
      <c r="J1709" s="831">
        <v>0</v>
      </c>
      <c r="K1709" s="827"/>
      <c r="L1709" s="831">
        <v>207</v>
      </c>
      <c r="M1709" s="832">
        <v>0</v>
      </c>
    </row>
    <row r="1710" spans="1:13" ht="14.45" customHeight="1" x14ac:dyDescent="0.2">
      <c r="A1710" s="821" t="s">
        <v>3526</v>
      </c>
      <c r="B1710" s="822" t="s">
        <v>3052</v>
      </c>
      <c r="C1710" s="822" t="s">
        <v>3053</v>
      </c>
      <c r="D1710" s="822" t="s">
        <v>3054</v>
      </c>
      <c r="E1710" s="822" t="s">
        <v>3055</v>
      </c>
      <c r="F1710" s="831"/>
      <c r="G1710" s="831"/>
      <c r="H1710" s="827">
        <v>0</v>
      </c>
      <c r="I1710" s="831">
        <v>3</v>
      </c>
      <c r="J1710" s="831">
        <v>339.48</v>
      </c>
      <c r="K1710" s="827">
        <v>1</v>
      </c>
      <c r="L1710" s="831">
        <v>3</v>
      </c>
      <c r="M1710" s="832">
        <v>339.48</v>
      </c>
    </row>
    <row r="1711" spans="1:13" ht="14.45" customHeight="1" x14ac:dyDescent="0.2">
      <c r="A1711" s="821" t="s">
        <v>3526</v>
      </c>
      <c r="B1711" s="822" t="s">
        <v>3052</v>
      </c>
      <c r="C1711" s="822" t="s">
        <v>3056</v>
      </c>
      <c r="D1711" s="822" t="s">
        <v>3054</v>
      </c>
      <c r="E1711" s="822" t="s">
        <v>3057</v>
      </c>
      <c r="F1711" s="831"/>
      <c r="G1711" s="831"/>
      <c r="H1711" s="827">
        <v>0</v>
      </c>
      <c r="I1711" s="831">
        <v>1</v>
      </c>
      <c r="J1711" s="831">
        <v>169.73</v>
      </c>
      <c r="K1711" s="827">
        <v>1</v>
      </c>
      <c r="L1711" s="831">
        <v>1</v>
      </c>
      <c r="M1711" s="832">
        <v>169.73</v>
      </c>
    </row>
    <row r="1712" spans="1:13" ht="14.45" customHeight="1" x14ac:dyDescent="0.2">
      <c r="A1712" s="821" t="s">
        <v>3526</v>
      </c>
      <c r="B1712" s="822" t="s">
        <v>3052</v>
      </c>
      <c r="C1712" s="822" t="s">
        <v>3058</v>
      </c>
      <c r="D1712" s="822" t="s">
        <v>3054</v>
      </c>
      <c r="E1712" s="822" t="s">
        <v>1952</v>
      </c>
      <c r="F1712" s="831"/>
      <c r="G1712" s="831"/>
      <c r="H1712" s="827">
        <v>0</v>
      </c>
      <c r="I1712" s="831">
        <v>38</v>
      </c>
      <c r="J1712" s="831">
        <v>12899.860000000002</v>
      </c>
      <c r="K1712" s="827">
        <v>1</v>
      </c>
      <c r="L1712" s="831">
        <v>38</v>
      </c>
      <c r="M1712" s="832">
        <v>12899.860000000002</v>
      </c>
    </row>
    <row r="1713" spans="1:13" ht="14.45" customHeight="1" x14ac:dyDescent="0.2">
      <c r="A1713" s="821" t="s">
        <v>3526</v>
      </c>
      <c r="B1713" s="822" t="s">
        <v>3059</v>
      </c>
      <c r="C1713" s="822" t="s">
        <v>3060</v>
      </c>
      <c r="D1713" s="822" t="s">
        <v>3061</v>
      </c>
      <c r="E1713" s="822" t="s">
        <v>3062</v>
      </c>
      <c r="F1713" s="831"/>
      <c r="G1713" s="831"/>
      <c r="H1713" s="827">
        <v>0</v>
      </c>
      <c r="I1713" s="831">
        <v>3</v>
      </c>
      <c r="J1713" s="831">
        <v>682.68000000000006</v>
      </c>
      <c r="K1713" s="827">
        <v>1</v>
      </c>
      <c r="L1713" s="831">
        <v>3</v>
      </c>
      <c r="M1713" s="832">
        <v>682.68000000000006</v>
      </c>
    </row>
    <row r="1714" spans="1:13" ht="14.45" customHeight="1" x14ac:dyDescent="0.2">
      <c r="A1714" s="821" t="s">
        <v>3526</v>
      </c>
      <c r="B1714" s="822" t="s">
        <v>3065</v>
      </c>
      <c r="C1714" s="822" t="s">
        <v>3300</v>
      </c>
      <c r="D1714" s="822" t="s">
        <v>1416</v>
      </c>
      <c r="E1714" s="822" t="s">
        <v>2121</v>
      </c>
      <c r="F1714" s="831">
        <v>2</v>
      </c>
      <c r="G1714" s="831">
        <v>2573.2399999999998</v>
      </c>
      <c r="H1714" s="827">
        <v>1</v>
      </c>
      <c r="I1714" s="831"/>
      <c r="J1714" s="831"/>
      <c r="K1714" s="827">
        <v>0</v>
      </c>
      <c r="L1714" s="831">
        <v>2</v>
      </c>
      <c r="M1714" s="832">
        <v>2573.2399999999998</v>
      </c>
    </row>
    <row r="1715" spans="1:13" ht="14.45" customHeight="1" x14ac:dyDescent="0.2">
      <c r="A1715" s="821" t="s">
        <v>3526</v>
      </c>
      <c r="B1715" s="822" t="s">
        <v>3077</v>
      </c>
      <c r="C1715" s="822" t="s">
        <v>3078</v>
      </c>
      <c r="D1715" s="822" t="s">
        <v>3079</v>
      </c>
      <c r="E1715" s="822" t="s">
        <v>3080</v>
      </c>
      <c r="F1715" s="831"/>
      <c r="G1715" s="831"/>
      <c r="H1715" s="827">
        <v>0</v>
      </c>
      <c r="I1715" s="831">
        <v>3</v>
      </c>
      <c r="J1715" s="831">
        <v>70.199999999999989</v>
      </c>
      <c r="K1715" s="827">
        <v>1</v>
      </c>
      <c r="L1715" s="831">
        <v>3</v>
      </c>
      <c r="M1715" s="832">
        <v>70.199999999999989</v>
      </c>
    </row>
    <row r="1716" spans="1:13" ht="14.45" customHeight="1" x14ac:dyDescent="0.2">
      <c r="A1716" s="821" t="s">
        <v>3526</v>
      </c>
      <c r="B1716" s="822" t="s">
        <v>3077</v>
      </c>
      <c r="C1716" s="822" t="s">
        <v>3083</v>
      </c>
      <c r="D1716" s="822" t="s">
        <v>3079</v>
      </c>
      <c r="E1716" s="822" t="s">
        <v>3084</v>
      </c>
      <c r="F1716" s="831"/>
      <c r="G1716" s="831"/>
      <c r="H1716" s="827">
        <v>0</v>
      </c>
      <c r="I1716" s="831">
        <v>36</v>
      </c>
      <c r="J1716" s="831">
        <v>421.56000000000006</v>
      </c>
      <c r="K1716" s="827">
        <v>1</v>
      </c>
      <c r="L1716" s="831">
        <v>36</v>
      </c>
      <c r="M1716" s="832">
        <v>421.56000000000006</v>
      </c>
    </row>
    <row r="1717" spans="1:13" ht="14.45" customHeight="1" x14ac:dyDescent="0.2">
      <c r="A1717" s="821" t="s">
        <v>3526</v>
      </c>
      <c r="B1717" s="822" t="s">
        <v>3085</v>
      </c>
      <c r="C1717" s="822" t="s">
        <v>3315</v>
      </c>
      <c r="D1717" s="822" t="s">
        <v>1635</v>
      </c>
      <c r="E1717" s="822" t="s">
        <v>3316</v>
      </c>
      <c r="F1717" s="831"/>
      <c r="G1717" s="831"/>
      <c r="H1717" s="827"/>
      <c r="I1717" s="831">
        <v>57</v>
      </c>
      <c r="J1717" s="831">
        <v>0</v>
      </c>
      <c r="K1717" s="827"/>
      <c r="L1717" s="831">
        <v>57</v>
      </c>
      <c r="M1717" s="832">
        <v>0</v>
      </c>
    </row>
    <row r="1718" spans="1:13" ht="14.45" customHeight="1" x14ac:dyDescent="0.2">
      <c r="A1718" s="821" t="s">
        <v>3526</v>
      </c>
      <c r="B1718" s="822" t="s">
        <v>3085</v>
      </c>
      <c r="C1718" s="822" t="s">
        <v>3086</v>
      </c>
      <c r="D1718" s="822" t="s">
        <v>1635</v>
      </c>
      <c r="E1718" s="822" t="s">
        <v>3087</v>
      </c>
      <c r="F1718" s="831"/>
      <c r="G1718" s="831"/>
      <c r="H1718" s="827"/>
      <c r="I1718" s="831">
        <v>1</v>
      </c>
      <c r="J1718" s="831">
        <v>0</v>
      </c>
      <c r="K1718" s="827"/>
      <c r="L1718" s="831">
        <v>1</v>
      </c>
      <c r="M1718" s="832">
        <v>0</v>
      </c>
    </row>
    <row r="1719" spans="1:13" ht="14.45" customHeight="1" x14ac:dyDescent="0.2">
      <c r="A1719" s="821" t="s">
        <v>3526</v>
      </c>
      <c r="B1719" s="822" t="s">
        <v>3085</v>
      </c>
      <c r="C1719" s="822" t="s">
        <v>4503</v>
      </c>
      <c r="D1719" s="822" t="s">
        <v>4128</v>
      </c>
      <c r="E1719" s="822" t="s">
        <v>3076</v>
      </c>
      <c r="F1719" s="831">
        <v>2</v>
      </c>
      <c r="G1719" s="831">
        <v>0</v>
      </c>
      <c r="H1719" s="827"/>
      <c r="I1719" s="831"/>
      <c r="J1719" s="831"/>
      <c r="K1719" s="827"/>
      <c r="L1719" s="831">
        <v>2</v>
      </c>
      <c r="M1719" s="832">
        <v>0</v>
      </c>
    </row>
    <row r="1720" spans="1:13" ht="14.45" customHeight="1" x14ac:dyDescent="0.2">
      <c r="A1720" s="821" t="s">
        <v>3526</v>
      </c>
      <c r="B1720" s="822" t="s">
        <v>3088</v>
      </c>
      <c r="C1720" s="822" t="s">
        <v>3732</v>
      </c>
      <c r="D1720" s="822" t="s">
        <v>1870</v>
      </c>
      <c r="E1720" s="822" t="s">
        <v>1871</v>
      </c>
      <c r="F1720" s="831">
        <v>2</v>
      </c>
      <c r="G1720" s="831">
        <v>528</v>
      </c>
      <c r="H1720" s="827">
        <v>1</v>
      </c>
      <c r="I1720" s="831"/>
      <c r="J1720" s="831"/>
      <c r="K1720" s="827">
        <v>0</v>
      </c>
      <c r="L1720" s="831">
        <v>2</v>
      </c>
      <c r="M1720" s="832">
        <v>528</v>
      </c>
    </row>
    <row r="1721" spans="1:13" ht="14.45" customHeight="1" x14ac:dyDescent="0.2">
      <c r="A1721" s="821" t="s">
        <v>3526</v>
      </c>
      <c r="B1721" s="822" t="s">
        <v>3088</v>
      </c>
      <c r="C1721" s="822" t="s">
        <v>3089</v>
      </c>
      <c r="D1721" s="822" t="s">
        <v>1870</v>
      </c>
      <c r="E1721" s="822" t="s">
        <v>824</v>
      </c>
      <c r="F1721" s="831"/>
      <c r="G1721" s="831"/>
      <c r="H1721" s="827">
        <v>0</v>
      </c>
      <c r="I1721" s="831">
        <v>1</v>
      </c>
      <c r="J1721" s="831">
        <v>65.989999999999995</v>
      </c>
      <c r="K1721" s="827">
        <v>1</v>
      </c>
      <c r="L1721" s="831">
        <v>1</v>
      </c>
      <c r="M1721" s="832">
        <v>65.989999999999995</v>
      </c>
    </row>
    <row r="1722" spans="1:13" ht="14.45" customHeight="1" x14ac:dyDescent="0.2">
      <c r="A1722" s="821" t="s">
        <v>3526</v>
      </c>
      <c r="B1722" s="822" t="s">
        <v>3088</v>
      </c>
      <c r="C1722" s="822" t="s">
        <v>3733</v>
      </c>
      <c r="D1722" s="822" t="s">
        <v>1870</v>
      </c>
      <c r="E1722" s="822" t="s">
        <v>3341</v>
      </c>
      <c r="F1722" s="831"/>
      <c r="G1722" s="831"/>
      <c r="H1722" s="827">
        <v>0</v>
      </c>
      <c r="I1722" s="831">
        <v>9</v>
      </c>
      <c r="J1722" s="831">
        <v>1187.82</v>
      </c>
      <c r="K1722" s="827">
        <v>1</v>
      </c>
      <c r="L1722" s="831">
        <v>9</v>
      </c>
      <c r="M1722" s="832">
        <v>1187.82</v>
      </c>
    </row>
    <row r="1723" spans="1:13" ht="14.45" customHeight="1" x14ac:dyDescent="0.2">
      <c r="A1723" s="821" t="s">
        <v>3526</v>
      </c>
      <c r="B1723" s="822" t="s">
        <v>3095</v>
      </c>
      <c r="C1723" s="822" t="s">
        <v>3102</v>
      </c>
      <c r="D1723" s="822" t="s">
        <v>3100</v>
      </c>
      <c r="E1723" s="822" t="s">
        <v>3103</v>
      </c>
      <c r="F1723" s="831"/>
      <c r="G1723" s="831"/>
      <c r="H1723" s="827">
        <v>0</v>
      </c>
      <c r="I1723" s="831">
        <v>2</v>
      </c>
      <c r="J1723" s="831">
        <v>491.82</v>
      </c>
      <c r="K1723" s="827">
        <v>1</v>
      </c>
      <c r="L1723" s="831">
        <v>2</v>
      </c>
      <c r="M1723" s="832">
        <v>491.82</v>
      </c>
    </row>
    <row r="1724" spans="1:13" ht="14.45" customHeight="1" x14ac:dyDescent="0.2">
      <c r="A1724" s="821" t="s">
        <v>3526</v>
      </c>
      <c r="B1724" s="822" t="s">
        <v>3095</v>
      </c>
      <c r="C1724" s="822" t="s">
        <v>5642</v>
      </c>
      <c r="D1724" s="822" t="s">
        <v>5112</v>
      </c>
      <c r="E1724" s="822" t="s">
        <v>1465</v>
      </c>
      <c r="F1724" s="831"/>
      <c r="G1724" s="831"/>
      <c r="H1724" s="827">
        <v>0</v>
      </c>
      <c r="I1724" s="831">
        <v>2</v>
      </c>
      <c r="J1724" s="831">
        <v>528</v>
      </c>
      <c r="K1724" s="827">
        <v>1</v>
      </c>
      <c r="L1724" s="831">
        <v>2</v>
      </c>
      <c r="M1724" s="832">
        <v>528</v>
      </c>
    </row>
    <row r="1725" spans="1:13" ht="14.45" customHeight="1" x14ac:dyDescent="0.2">
      <c r="A1725" s="821" t="s">
        <v>3526</v>
      </c>
      <c r="B1725" s="822" t="s">
        <v>3095</v>
      </c>
      <c r="C1725" s="822" t="s">
        <v>5643</v>
      </c>
      <c r="D1725" s="822" t="s">
        <v>5112</v>
      </c>
      <c r="E1725" s="822" t="s">
        <v>1466</v>
      </c>
      <c r="F1725" s="831"/>
      <c r="G1725" s="831"/>
      <c r="H1725" s="827">
        <v>0</v>
      </c>
      <c r="I1725" s="831">
        <v>2</v>
      </c>
      <c r="J1725" s="831">
        <v>1759.94</v>
      </c>
      <c r="K1725" s="827">
        <v>1</v>
      </c>
      <c r="L1725" s="831">
        <v>2</v>
      </c>
      <c r="M1725" s="832">
        <v>1759.94</v>
      </c>
    </row>
    <row r="1726" spans="1:13" ht="14.45" customHeight="1" x14ac:dyDescent="0.2">
      <c r="A1726" s="821" t="s">
        <v>3526</v>
      </c>
      <c r="B1726" s="822" t="s">
        <v>3104</v>
      </c>
      <c r="C1726" s="822" t="s">
        <v>3777</v>
      </c>
      <c r="D1726" s="822" t="s">
        <v>3106</v>
      </c>
      <c r="E1726" s="822" t="s">
        <v>3778</v>
      </c>
      <c r="F1726" s="831"/>
      <c r="G1726" s="831"/>
      <c r="H1726" s="827">
        <v>0</v>
      </c>
      <c r="I1726" s="831">
        <v>1</v>
      </c>
      <c r="J1726" s="831">
        <v>245.9</v>
      </c>
      <c r="K1726" s="827">
        <v>1</v>
      </c>
      <c r="L1726" s="831">
        <v>1</v>
      </c>
      <c r="M1726" s="832">
        <v>245.9</v>
      </c>
    </row>
    <row r="1727" spans="1:13" ht="14.45" customHeight="1" x14ac:dyDescent="0.2">
      <c r="A1727" s="821" t="s">
        <v>3526</v>
      </c>
      <c r="B1727" s="822" t="s">
        <v>3104</v>
      </c>
      <c r="C1727" s="822" t="s">
        <v>5585</v>
      </c>
      <c r="D1727" s="822" t="s">
        <v>3106</v>
      </c>
      <c r="E1727" s="822" t="s">
        <v>5586</v>
      </c>
      <c r="F1727" s="831"/>
      <c r="G1727" s="831"/>
      <c r="H1727" s="827">
        <v>0</v>
      </c>
      <c r="I1727" s="831">
        <v>1</v>
      </c>
      <c r="J1727" s="831">
        <v>245.9</v>
      </c>
      <c r="K1727" s="827">
        <v>1</v>
      </c>
      <c r="L1727" s="831">
        <v>1</v>
      </c>
      <c r="M1727" s="832">
        <v>245.9</v>
      </c>
    </row>
    <row r="1728" spans="1:13" ht="14.45" customHeight="1" x14ac:dyDescent="0.2">
      <c r="A1728" s="821" t="s">
        <v>3526</v>
      </c>
      <c r="B1728" s="822" t="s">
        <v>3319</v>
      </c>
      <c r="C1728" s="822" t="s">
        <v>4411</v>
      </c>
      <c r="D1728" s="822" t="s">
        <v>4412</v>
      </c>
      <c r="E1728" s="822" t="s">
        <v>3322</v>
      </c>
      <c r="F1728" s="831"/>
      <c r="G1728" s="831"/>
      <c r="H1728" s="827">
        <v>0</v>
      </c>
      <c r="I1728" s="831">
        <v>1</v>
      </c>
      <c r="J1728" s="831">
        <v>161.06</v>
      </c>
      <c r="K1728" s="827">
        <v>1</v>
      </c>
      <c r="L1728" s="831">
        <v>1</v>
      </c>
      <c r="M1728" s="832">
        <v>161.06</v>
      </c>
    </row>
    <row r="1729" spans="1:13" ht="14.45" customHeight="1" x14ac:dyDescent="0.2">
      <c r="A1729" s="821" t="s">
        <v>3526</v>
      </c>
      <c r="B1729" s="822" t="s">
        <v>3108</v>
      </c>
      <c r="C1729" s="822" t="s">
        <v>4499</v>
      </c>
      <c r="D1729" s="822" t="s">
        <v>3110</v>
      </c>
      <c r="E1729" s="822" t="s">
        <v>4500</v>
      </c>
      <c r="F1729" s="831"/>
      <c r="G1729" s="831"/>
      <c r="H1729" s="827">
        <v>0</v>
      </c>
      <c r="I1729" s="831">
        <v>3</v>
      </c>
      <c r="J1729" s="831">
        <v>241.59</v>
      </c>
      <c r="K1729" s="827">
        <v>1</v>
      </c>
      <c r="L1729" s="831">
        <v>3</v>
      </c>
      <c r="M1729" s="832">
        <v>241.59</v>
      </c>
    </row>
    <row r="1730" spans="1:13" ht="14.45" customHeight="1" x14ac:dyDescent="0.2">
      <c r="A1730" s="821" t="s">
        <v>3526</v>
      </c>
      <c r="B1730" s="822" t="s">
        <v>3108</v>
      </c>
      <c r="C1730" s="822" t="s">
        <v>5677</v>
      </c>
      <c r="D1730" s="822" t="s">
        <v>3110</v>
      </c>
      <c r="E1730" s="822" t="s">
        <v>5678</v>
      </c>
      <c r="F1730" s="831"/>
      <c r="G1730" s="831"/>
      <c r="H1730" s="827">
        <v>0</v>
      </c>
      <c r="I1730" s="831">
        <v>1</v>
      </c>
      <c r="J1730" s="831">
        <v>161.06</v>
      </c>
      <c r="K1730" s="827">
        <v>1</v>
      </c>
      <c r="L1730" s="831">
        <v>1</v>
      </c>
      <c r="M1730" s="832">
        <v>161.06</v>
      </c>
    </row>
    <row r="1731" spans="1:13" ht="14.45" customHeight="1" x14ac:dyDescent="0.2">
      <c r="A1731" s="821" t="s">
        <v>3526</v>
      </c>
      <c r="B1731" s="822" t="s">
        <v>3108</v>
      </c>
      <c r="C1731" s="822" t="s">
        <v>3109</v>
      </c>
      <c r="D1731" s="822" t="s">
        <v>3110</v>
      </c>
      <c r="E1731" s="822" t="s">
        <v>3111</v>
      </c>
      <c r="F1731" s="831"/>
      <c r="G1731" s="831"/>
      <c r="H1731" s="827">
        <v>0</v>
      </c>
      <c r="I1731" s="831">
        <v>1</v>
      </c>
      <c r="J1731" s="831">
        <v>533.42999999999995</v>
      </c>
      <c r="K1731" s="827">
        <v>1</v>
      </c>
      <c r="L1731" s="831">
        <v>1</v>
      </c>
      <c r="M1731" s="832">
        <v>533.42999999999995</v>
      </c>
    </row>
    <row r="1732" spans="1:13" ht="14.45" customHeight="1" x14ac:dyDescent="0.2">
      <c r="A1732" s="821" t="s">
        <v>3526</v>
      </c>
      <c r="B1732" s="822" t="s">
        <v>3108</v>
      </c>
      <c r="C1732" s="822" t="s">
        <v>3112</v>
      </c>
      <c r="D1732" s="822" t="s">
        <v>3110</v>
      </c>
      <c r="E1732" s="822" t="s">
        <v>1598</v>
      </c>
      <c r="F1732" s="831"/>
      <c r="G1732" s="831"/>
      <c r="H1732" s="827">
        <v>0</v>
      </c>
      <c r="I1732" s="831">
        <v>2</v>
      </c>
      <c r="J1732" s="831">
        <v>800.34</v>
      </c>
      <c r="K1732" s="827">
        <v>1</v>
      </c>
      <c r="L1732" s="831">
        <v>2</v>
      </c>
      <c r="M1732" s="832">
        <v>800.34</v>
      </c>
    </row>
    <row r="1733" spans="1:13" ht="14.45" customHeight="1" x14ac:dyDescent="0.2">
      <c r="A1733" s="821" t="s">
        <v>3526</v>
      </c>
      <c r="B1733" s="822" t="s">
        <v>3140</v>
      </c>
      <c r="C1733" s="822" t="s">
        <v>3340</v>
      </c>
      <c r="D1733" s="822" t="s">
        <v>1629</v>
      </c>
      <c r="E1733" s="822" t="s">
        <v>3341</v>
      </c>
      <c r="F1733" s="831"/>
      <c r="G1733" s="831"/>
      <c r="H1733" s="827">
        <v>0</v>
      </c>
      <c r="I1733" s="831">
        <v>28</v>
      </c>
      <c r="J1733" s="831">
        <v>3291.3999999999996</v>
      </c>
      <c r="K1733" s="827">
        <v>1</v>
      </c>
      <c r="L1733" s="831">
        <v>28</v>
      </c>
      <c r="M1733" s="832">
        <v>3291.3999999999996</v>
      </c>
    </row>
    <row r="1734" spans="1:13" ht="14.45" customHeight="1" x14ac:dyDescent="0.2">
      <c r="A1734" s="821" t="s">
        <v>3526</v>
      </c>
      <c r="B1734" s="822" t="s">
        <v>3140</v>
      </c>
      <c r="C1734" s="822" t="s">
        <v>3141</v>
      </c>
      <c r="D1734" s="822" t="s">
        <v>1629</v>
      </c>
      <c r="E1734" s="822" t="s">
        <v>824</v>
      </c>
      <c r="F1734" s="831"/>
      <c r="G1734" s="831"/>
      <c r="H1734" s="827">
        <v>0</v>
      </c>
      <c r="I1734" s="831">
        <v>3</v>
      </c>
      <c r="J1734" s="831">
        <v>176.31</v>
      </c>
      <c r="K1734" s="827">
        <v>1</v>
      </c>
      <c r="L1734" s="831">
        <v>3</v>
      </c>
      <c r="M1734" s="832">
        <v>176.31</v>
      </c>
    </row>
    <row r="1735" spans="1:13" ht="14.45" customHeight="1" x14ac:dyDescent="0.2">
      <c r="A1735" s="821" t="s">
        <v>3526</v>
      </c>
      <c r="B1735" s="822" t="s">
        <v>3140</v>
      </c>
      <c r="C1735" s="822" t="s">
        <v>4288</v>
      </c>
      <c r="D1735" s="822" t="s">
        <v>1629</v>
      </c>
      <c r="E1735" s="822" t="s">
        <v>3722</v>
      </c>
      <c r="F1735" s="831"/>
      <c r="G1735" s="831"/>
      <c r="H1735" s="827">
        <v>0</v>
      </c>
      <c r="I1735" s="831">
        <v>4</v>
      </c>
      <c r="J1735" s="831">
        <v>705.28</v>
      </c>
      <c r="K1735" s="827">
        <v>1</v>
      </c>
      <c r="L1735" s="831">
        <v>4</v>
      </c>
      <c r="M1735" s="832">
        <v>705.28</v>
      </c>
    </row>
    <row r="1736" spans="1:13" ht="14.45" customHeight="1" x14ac:dyDescent="0.2">
      <c r="A1736" s="821" t="s">
        <v>3526</v>
      </c>
      <c r="B1736" s="822" t="s">
        <v>3148</v>
      </c>
      <c r="C1736" s="822" t="s">
        <v>3160</v>
      </c>
      <c r="D1736" s="822" t="s">
        <v>1682</v>
      </c>
      <c r="E1736" s="822" t="s">
        <v>1680</v>
      </c>
      <c r="F1736" s="831"/>
      <c r="G1736" s="831"/>
      <c r="H1736" s="827">
        <v>0</v>
      </c>
      <c r="I1736" s="831">
        <v>7</v>
      </c>
      <c r="J1736" s="831">
        <v>1257.55</v>
      </c>
      <c r="K1736" s="827">
        <v>1</v>
      </c>
      <c r="L1736" s="831">
        <v>7</v>
      </c>
      <c r="M1736" s="832">
        <v>1257.55</v>
      </c>
    </row>
    <row r="1737" spans="1:13" ht="14.45" customHeight="1" x14ac:dyDescent="0.2">
      <c r="A1737" s="821" t="s">
        <v>3526</v>
      </c>
      <c r="B1737" s="822" t="s">
        <v>3148</v>
      </c>
      <c r="C1737" s="822" t="s">
        <v>3352</v>
      </c>
      <c r="D1737" s="822" t="s">
        <v>3353</v>
      </c>
      <c r="E1737" s="822" t="s">
        <v>2231</v>
      </c>
      <c r="F1737" s="831"/>
      <c r="G1737" s="831"/>
      <c r="H1737" s="827">
        <v>0</v>
      </c>
      <c r="I1737" s="831">
        <v>54</v>
      </c>
      <c r="J1737" s="831">
        <v>12633.84</v>
      </c>
      <c r="K1737" s="827">
        <v>1</v>
      </c>
      <c r="L1737" s="831">
        <v>54</v>
      </c>
      <c r="M1737" s="832">
        <v>12633.84</v>
      </c>
    </row>
    <row r="1738" spans="1:13" ht="14.45" customHeight="1" x14ac:dyDescent="0.2">
      <c r="A1738" s="821" t="s">
        <v>3526</v>
      </c>
      <c r="B1738" s="822" t="s">
        <v>2722</v>
      </c>
      <c r="C1738" s="822" t="s">
        <v>5553</v>
      </c>
      <c r="D1738" s="822" t="s">
        <v>1903</v>
      </c>
      <c r="E1738" s="822" t="s">
        <v>5554</v>
      </c>
      <c r="F1738" s="831"/>
      <c r="G1738" s="831"/>
      <c r="H1738" s="827">
        <v>0</v>
      </c>
      <c r="I1738" s="831">
        <v>3</v>
      </c>
      <c r="J1738" s="831">
        <v>16018.560000000001</v>
      </c>
      <c r="K1738" s="827">
        <v>1</v>
      </c>
      <c r="L1738" s="831">
        <v>3</v>
      </c>
      <c r="M1738" s="832">
        <v>16018.560000000001</v>
      </c>
    </row>
    <row r="1739" spans="1:13" ht="14.45" customHeight="1" x14ac:dyDescent="0.2">
      <c r="A1739" s="821" t="s">
        <v>3526</v>
      </c>
      <c r="B1739" s="822" t="s">
        <v>2722</v>
      </c>
      <c r="C1739" s="822" t="s">
        <v>5555</v>
      </c>
      <c r="D1739" s="822" t="s">
        <v>1903</v>
      </c>
      <c r="E1739" s="822" t="s">
        <v>5556</v>
      </c>
      <c r="F1739" s="831"/>
      <c r="G1739" s="831"/>
      <c r="H1739" s="827">
        <v>0</v>
      </c>
      <c r="I1739" s="831">
        <v>4</v>
      </c>
      <c r="J1739" s="831">
        <v>9920.85</v>
      </c>
      <c r="K1739" s="827">
        <v>1</v>
      </c>
      <c r="L1739" s="831">
        <v>4</v>
      </c>
      <c r="M1739" s="832">
        <v>9920.85</v>
      </c>
    </row>
    <row r="1740" spans="1:13" ht="14.45" customHeight="1" x14ac:dyDescent="0.2">
      <c r="A1740" s="821" t="s">
        <v>3526</v>
      </c>
      <c r="B1740" s="822" t="s">
        <v>6172</v>
      </c>
      <c r="C1740" s="822" t="s">
        <v>5680</v>
      </c>
      <c r="D1740" s="822" t="s">
        <v>5681</v>
      </c>
      <c r="E1740" s="822" t="s">
        <v>5682</v>
      </c>
      <c r="F1740" s="831"/>
      <c r="G1740" s="831"/>
      <c r="H1740" s="827">
        <v>0</v>
      </c>
      <c r="I1740" s="831">
        <v>1</v>
      </c>
      <c r="J1740" s="831">
        <v>1073.75</v>
      </c>
      <c r="K1740" s="827">
        <v>1</v>
      </c>
      <c r="L1740" s="831">
        <v>1</v>
      </c>
      <c r="M1740" s="832">
        <v>1073.75</v>
      </c>
    </row>
    <row r="1741" spans="1:13" ht="14.45" customHeight="1" x14ac:dyDescent="0.2">
      <c r="A1741" s="821" t="s">
        <v>3526</v>
      </c>
      <c r="B1741" s="822" t="s">
        <v>3387</v>
      </c>
      <c r="C1741" s="822" t="s">
        <v>4146</v>
      </c>
      <c r="D1741" s="822" t="s">
        <v>3389</v>
      </c>
      <c r="E1741" s="822" t="s">
        <v>4147</v>
      </c>
      <c r="F1741" s="831"/>
      <c r="G1741" s="831"/>
      <c r="H1741" s="827">
        <v>0</v>
      </c>
      <c r="I1741" s="831">
        <v>3</v>
      </c>
      <c r="J1741" s="831">
        <v>35931.03</v>
      </c>
      <c r="K1741" s="827">
        <v>1</v>
      </c>
      <c r="L1741" s="831">
        <v>3</v>
      </c>
      <c r="M1741" s="832">
        <v>35931.03</v>
      </c>
    </row>
    <row r="1742" spans="1:13" ht="14.45" customHeight="1" x14ac:dyDescent="0.2">
      <c r="A1742" s="821" t="s">
        <v>3526</v>
      </c>
      <c r="B1742" s="822" t="s">
        <v>2656</v>
      </c>
      <c r="C1742" s="822" t="s">
        <v>4149</v>
      </c>
      <c r="D1742" s="822" t="s">
        <v>1167</v>
      </c>
      <c r="E1742" s="822" t="s">
        <v>4150</v>
      </c>
      <c r="F1742" s="831"/>
      <c r="G1742" s="831"/>
      <c r="H1742" s="827">
        <v>0</v>
      </c>
      <c r="I1742" s="831">
        <v>4</v>
      </c>
      <c r="J1742" s="831">
        <v>662.52</v>
      </c>
      <c r="K1742" s="827">
        <v>1</v>
      </c>
      <c r="L1742" s="831">
        <v>4</v>
      </c>
      <c r="M1742" s="832">
        <v>662.52</v>
      </c>
    </row>
    <row r="1743" spans="1:13" ht="14.45" customHeight="1" x14ac:dyDescent="0.2">
      <c r="A1743" s="821" t="s">
        <v>3526</v>
      </c>
      <c r="B1743" s="822" t="s">
        <v>2656</v>
      </c>
      <c r="C1743" s="822" t="s">
        <v>4151</v>
      </c>
      <c r="D1743" s="822" t="s">
        <v>1167</v>
      </c>
      <c r="E1743" s="822" t="s">
        <v>4152</v>
      </c>
      <c r="F1743" s="831"/>
      <c r="G1743" s="831"/>
      <c r="H1743" s="827">
        <v>0</v>
      </c>
      <c r="I1743" s="831">
        <v>3</v>
      </c>
      <c r="J1743" s="831">
        <v>1242.21</v>
      </c>
      <c r="K1743" s="827">
        <v>1</v>
      </c>
      <c r="L1743" s="831">
        <v>3</v>
      </c>
      <c r="M1743" s="832">
        <v>1242.21</v>
      </c>
    </row>
    <row r="1744" spans="1:13" ht="14.45" customHeight="1" x14ac:dyDescent="0.2">
      <c r="A1744" s="821" t="s">
        <v>3526</v>
      </c>
      <c r="B1744" s="822" t="s">
        <v>6152</v>
      </c>
      <c r="C1744" s="822" t="s">
        <v>4161</v>
      </c>
      <c r="D1744" s="822" t="s">
        <v>4157</v>
      </c>
      <c r="E1744" s="822" t="s">
        <v>4162</v>
      </c>
      <c r="F1744" s="831"/>
      <c r="G1744" s="831"/>
      <c r="H1744" s="827">
        <v>0</v>
      </c>
      <c r="I1744" s="831">
        <v>1</v>
      </c>
      <c r="J1744" s="831">
        <v>150.94</v>
      </c>
      <c r="K1744" s="827">
        <v>1</v>
      </c>
      <c r="L1744" s="831">
        <v>1</v>
      </c>
      <c r="M1744" s="832">
        <v>150.94</v>
      </c>
    </row>
    <row r="1745" spans="1:13" ht="14.45" customHeight="1" x14ac:dyDescent="0.2">
      <c r="A1745" s="821" t="s">
        <v>3526</v>
      </c>
      <c r="B1745" s="822" t="s">
        <v>2670</v>
      </c>
      <c r="C1745" s="822" t="s">
        <v>2671</v>
      </c>
      <c r="D1745" s="822" t="s">
        <v>1436</v>
      </c>
      <c r="E1745" s="822" t="s">
        <v>2672</v>
      </c>
      <c r="F1745" s="831"/>
      <c r="G1745" s="831"/>
      <c r="H1745" s="827"/>
      <c r="I1745" s="831">
        <v>2</v>
      </c>
      <c r="J1745" s="831">
        <v>0</v>
      </c>
      <c r="K1745" s="827"/>
      <c r="L1745" s="831">
        <v>2</v>
      </c>
      <c r="M1745" s="832">
        <v>0</v>
      </c>
    </row>
    <row r="1746" spans="1:13" ht="14.45" customHeight="1" x14ac:dyDescent="0.2">
      <c r="A1746" s="821" t="s">
        <v>3526</v>
      </c>
      <c r="B1746" s="822" t="s">
        <v>3363</v>
      </c>
      <c r="C1746" s="822" t="s">
        <v>3364</v>
      </c>
      <c r="D1746" s="822" t="s">
        <v>3365</v>
      </c>
      <c r="E1746" s="822" t="s">
        <v>3366</v>
      </c>
      <c r="F1746" s="831"/>
      <c r="G1746" s="831"/>
      <c r="H1746" s="827">
        <v>0</v>
      </c>
      <c r="I1746" s="831">
        <v>40</v>
      </c>
      <c r="J1746" s="831">
        <v>1373495.2</v>
      </c>
      <c r="K1746" s="827">
        <v>1</v>
      </c>
      <c r="L1746" s="831">
        <v>40</v>
      </c>
      <c r="M1746" s="832">
        <v>1373495.2</v>
      </c>
    </row>
    <row r="1747" spans="1:13" ht="14.45" customHeight="1" x14ac:dyDescent="0.2">
      <c r="A1747" s="821" t="s">
        <v>3527</v>
      </c>
      <c r="B1747" s="822" t="s">
        <v>2866</v>
      </c>
      <c r="C1747" s="822" t="s">
        <v>2870</v>
      </c>
      <c r="D1747" s="822" t="s">
        <v>1722</v>
      </c>
      <c r="E1747" s="822" t="s">
        <v>2871</v>
      </c>
      <c r="F1747" s="831"/>
      <c r="G1747" s="831"/>
      <c r="H1747" s="827">
        <v>0</v>
      </c>
      <c r="I1747" s="831">
        <v>1</v>
      </c>
      <c r="J1747" s="831">
        <v>154.36000000000001</v>
      </c>
      <c r="K1747" s="827">
        <v>1</v>
      </c>
      <c r="L1747" s="831">
        <v>1</v>
      </c>
      <c r="M1747" s="832">
        <v>154.36000000000001</v>
      </c>
    </row>
    <row r="1748" spans="1:13" ht="14.45" customHeight="1" x14ac:dyDescent="0.2">
      <c r="A1748" s="821" t="s">
        <v>3528</v>
      </c>
      <c r="B1748" s="822" t="s">
        <v>6169</v>
      </c>
      <c r="C1748" s="822" t="s">
        <v>6088</v>
      </c>
      <c r="D1748" s="822" t="s">
        <v>6089</v>
      </c>
      <c r="E1748" s="822" t="s">
        <v>6090</v>
      </c>
      <c r="F1748" s="831"/>
      <c r="G1748" s="831"/>
      <c r="H1748" s="827">
        <v>0</v>
      </c>
      <c r="I1748" s="831">
        <v>7</v>
      </c>
      <c r="J1748" s="831">
        <v>36440.600000000006</v>
      </c>
      <c r="K1748" s="827">
        <v>1</v>
      </c>
      <c r="L1748" s="831">
        <v>7</v>
      </c>
      <c r="M1748" s="832">
        <v>36440.600000000006</v>
      </c>
    </row>
    <row r="1749" spans="1:13" ht="14.45" customHeight="1" x14ac:dyDescent="0.2">
      <c r="A1749" s="821" t="s">
        <v>3529</v>
      </c>
      <c r="B1749" s="822" t="s">
        <v>2645</v>
      </c>
      <c r="C1749" s="822" t="s">
        <v>3179</v>
      </c>
      <c r="D1749" s="822" t="s">
        <v>841</v>
      </c>
      <c r="E1749" s="822" t="s">
        <v>3180</v>
      </c>
      <c r="F1749" s="831"/>
      <c r="G1749" s="831"/>
      <c r="H1749" s="827">
        <v>0</v>
      </c>
      <c r="I1749" s="831">
        <v>2</v>
      </c>
      <c r="J1749" s="831">
        <v>97.78</v>
      </c>
      <c r="K1749" s="827">
        <v>1</v>
      </c>
      <c r="L1749" s="831">
        <v>2</v>
      </c>
      <c r="M1749" s="832">
        <v>97.78</v>
      </c>
    </row>
    <row r="1750" spans="1:13" ht="14.45" customHeight="1" x14ac:dyDescent="0.2">
      <c r="A1750" s="821" t="s">
        <v>3529</v>
      </c>
      <c r="B1750" s="822" t="s">
        <v>2645</v>
      </c>
      <c r="C1750" s="822" t="s">
        <v>2649</v>
      </c>
      <c r="D1750" s="822" t="s">
        <v>841</v>
      </c>
      <c r="E1750" s="822" t="s">
        <v>2650</v>
      </c>
      <c r="F1750" s="831"/>
      <c r="G1750" s="831"/>
      <c r="H1750" s="827">
        <v>0</v>
      </c>
      <c r="I1750" s="831">
        <v>11</v>
      </c>
      <c r="J1750" s="831">
        <v>150.48000000000002</v>
      </c>
      <c r="K1750" s="827">
        <v>1</v>
      </c>
      <c r="L1750" s="831">
        <v>11</v>
      </c>
      <c r="M1750" s="832">
        <v>150.48000000000002</v>
      </c>
    </row>
    <row r="1751" spans="1:13" ht="14.45" customHeight="1" x14ac:dyDescent="0.2">
      <c r="A1751" s="821" t="s">
        <v>3529</v>
      </c>
      <c r="B1751" s="822" t="s">
        <v>2662</v>
      </c>
      <c r="C1751" s="822" t="s">
        <v>3906</v>
      </c>
      <c r="D1751" s="822" t="s">
        <v>1590</v>
      </c>
      <c r="E1751" s="822" t="s">
        <v>3907</v>
      </c>
      <c r="F1751" s="831"/>
      <c r="G1751" s="831"/>
      <c r="H1751" s="827">
        <v>0</v>
      </c>
      <c r="I1751" s="831">
        <v>7</v>
      </c>
      <c r="J1751" s="831">
        <v>5321.5400000000009</v>
      </c>
      <c r="K1751" s="827">
        <v>1</v>
      </c>
      <c r="L1751" s="831">
        <v>7</v>
      </c>
      <c r="M1751" s="832">
        <v>5321.5400000000009</v>
      </c>
    </row>
    <row r="1752" spans="1:13" ht="14.45" customHeight="1" x14ac:dyDescent="0.2">
      <c r="A1752" s="821" t="s">
        <v>3529</v>
      </c>
      <c r="B1752" s="822" t="s">
        <v>2662</v>
      </c>
      <c r="C1752" s="822" t="s">
        <v>5105</v>
      </c>
      <c r="D1752" s="822" t="s">
        <v>5106</v>
      </c>
      <c r="E1752" s="822" t="s">
        <v>3064</v>
      </c>
      <c r="F1752" s="831"/>
      <c r="G1752" s="831"/>
      <c r="H1752" s="827">
        <v>0</v>
      </c>
      <c r="I1752" s="831">
        <v>1</v>
      </c>
      <c r="J1752" s="831">
        <v>1520.46</v>
      </c>
      <c r="K1752" s="827">
        <v>1</v>
      </c>
      <c r="L1752" s="831">
        <v>1</v>
      </c>
      <c r="M1752" s="832">
        <v>1520.46</v>
      </c>
    </row>
    <row r="1753" spans="1:13" ht="14.45" customHeight="1" x14ac:dyDescent="0.2">
      <c r="A1753" s="821" t="s">
        <v>3529</v>
      </c>
      <c r="B1753" s="822" t="s">
        <v>2700</v>
      </c>
      <c r="C1753" s="822" t="s">
        <v>2703</v>
      </c>
      <c r="D1753" s="822" t="s">
        <v>1021</v>
      </c>
      <c r="E1753" s="822" t="s">
        <v>2704</v>
      </c>
      <c r="F1753" s="831"/>
      <c r="G1753" s="831"/>
      <c r="H1753" s="827">
        <v>0</v>
      </c>
      <c r="I1753" s="831">
        <v>23</v>
      </c>
      <c r="J1753" s="831">
        <v>31869.260000000002</v>
      </c>
      <c r="K1753" s="827">
        <v>1</v>
      </c>
      <c r="L1753" s="831">
        <v>23</v>
      </c>
      <c r="M1753" s="832">
        <v>31869.260000000002</v>
      </c>
    </row>
    <row r="1754" spans="1:13" ht="14.45" customHeight="1" x14ac:dyDescent="0.2">
      <c r="A1754" s="821" t="s">
        <v>3529</v>
      </c>
      <c r="B1754" s="822" t="s">
        <v>2700</v>
      </c>
      <c r="C1754" s="822" t="s">
        <v>2707</v>
      </c>
      <c r="D1754" s="822" t="s">
        <v>1021</v>
      </c>
      <c r="E1754" s="822" t="s">
        <v>2708</v>
      </c>
      <c r="F1754" s="831"/>
      <c r="G1754" s="831"/>
      <c r="H1754" s="827">
        <v>0</v>
      </c>
      <c r="I1754" s="831">
        <v>21</v>
      </c>
      <c r="J1754" s="831">
        <v>48496.7</v>
      </c>
      <c r="K1754" s="827">
        <v>1</v>
      </c>
      <c r="L1754" s="831">
        <v>21</v>
      </c>
      <c r="M1754" s="832">
        <v>48496.7</v>
      </c>
    </row>
    <row r="1755" spans="1:13" ht="14.45" customHeight="1" x14ac:dyDescent="0.2">
      <c r="A1755" s="821" t="s">
        <v>3529</v>
      </c>
      <c r="B1755" s="822" t="s">
        <v>2700</v>
      </c>
      <c r="C1755" s="822" t="s">
        <v>2710</v>
      </c>
      <c r="D1755" s="822" t="s">
        <v>1016</v>
      </c>
      <c r="E1755" s="822" t="s">
        <v>2711</v>
      </c>
      <c r="F1755" s="831"/>
      <c r="G1755" s="831"/>
      <c r="H1755" s="827">
        <v>0</v>
      </c>
      <c r="I1755" s="831">
        <v>14</v>
      </c>
      <c r="J1755" s="831">
        <v>9074.5400000000009</v>
      </c>
      <c r="K1755" s="827">
        <v>1</v>
      </c>
      <c r="L1755" s="831">
        <v>14</v>
      </c>
      <c r="M1755" s="832">
        <v>9074.5400000000009</v>
      </c>
    </row>
    <row r="1756" spans="1:13" ht="14.45" customHeight="1" x14ac:dyDescent="0.2">
      <c r="A1756" s="821" t="s">
        <v>3529</v>
      </c>
      <c r="B1756" s="822" t="s">
        <v>2700</v>
      </c>
      <c r="C1756" s="822" t="s">
        <v>2714</v>
      </c>
      <c r="D1756" s="822" t="s">
        <v>1016</v>
      </c>
      <c r="E1756" s="822" t="s">
        <v>1018</v>
      </c>
      <c r="F1756" s="831"/>
      <c r="G1756" s="831"/>
      <c r="H1756" s="827">
        <v>0</v>
      </c>
      <c r="I1756" s="831">
        <v>6</v>
      </c>
      <c r="J1756" s="831">
        <v>2739.66</v>
      </c>
      <c r="K1756" s="827">
        <v>1</v>
      </c>
      <c r="L1756" s="831">
        <v>6</v>
      </c>
      <c r="M1756" s="832">
        <v>2739.66</v>
      </c>
    </row>
    <row r="1757" spans="1:13" ht="14.45" customHeight="1" x14ac:dyDescent="0.2">
      <c r="A1757" s="821" t="s">
        <v>3529</v>
      </c>
      <c r="B1757" s="822" t="s">
        <v>2700</v>
      </c>
      <c r="C1757" s="822" t="s">
        <v>2705</v>
      </c>
      <c r="D1757" s="822" t="s">
        <v>1021</v>
      </c>
      <c r="E1757" s="822" t="s">
        <v>2706</v>
      </c>
      <c r="F1757" s="831"/>
      <c r="G1757" s="831"/>
      <c r="H1757" s="827">
        <v>0</v>
      </c>
      <c r="I1757" s="831">
        <v>30</v>
      </c>
      <c r="J1757" s="831">
        <v>55424.700000000004</v>
      </c>
      <c r="K1757" s="827">
        <v>1</v>
      </c>
      <c r="L1757" s="831">
        <v>30</v>
      </c>
      <c r="M1757" s="832">
        <v>55424.700000000004</v>
      </c>
    </row>
    <row r="1758" spans="1:13" ht="14.45" customHeight="1" x14ac:dyDescent="0.2">
      <c r="A1758" s="821" t="s">
        <v>3529</v>
      </c>
      <c r="B1758" s="822" t="s">
        <v>2700</v>
      </c>
      <c r="C1758" s="822" t="s">
        <v>2709</v>
      </c>
      <c r="D1758" s="822" t="s">
        <v>1016</v>
      </c>
      <c r="E1758" s="822" t="s">
        <v>1017</v>
      </c>
      <c r="F1758" s="831"/>
      <c r="G1758" s="831"/>
      <c r="H1758" s="827">
        <v>0</v>
      </c>
      <c r="I1758" s="831">
        <v>3</v>
      </c>
      <c r="J1758" s="831">
        <v>2771.2200000000003</v>
      </c>
      <c r="K1758" s="827">
        <v>1</v>
      </c>
      <c r="L1758" s="831">
        <v>3</v>
      </c>
      <c r="M1758" s="832">
        <v>2771.2200000000003</v>
      </c>
    </row>
    <row r="1759" spans="1:13" ht="14.45" customHeight="1" x14ac:dyDescent="0.2">
      <c r="A1759" s="821" t="s">
        <v>3529</v>
      </c>
      <c r="B1759" s="822" t="s">
        <v>6166</v>
      </c>
      <c r="C1759" s="822" t="s">
        <v>5564</v>
      </c>
      <c r="D1759" s="822" t="s">
        <v>5565</v>
      </c>
      <c r="E1759" s="822" t="s">
        <v>4405</v>
      </c>
      <c r="F1759" s="831"/>
      <c r="G1759" s="831"/>
      <c r="H1759" s="827">
        <v>0</v>
      </c>
      <c r="I1759" s="831">
        <v>3</v>
      </c>
      <c r="J1759" s="831">
        <v>240.03000000000003</v>
      </c>
      <c r="K1759" s="827">
        <v>1</v>
      </c>
      <c r="L1759" s="831">
        <v>3</v>
      </c>
      <c r="M1759" s="832">
        <v>240.03000000000003</v>
      </c>
    </row>
    <row r="1760" spans="1:13" ht="14.45" customHeight="1" x14ac:dyDescent="0.2">
      <c r="A1760" s="821" t="s">
        <v>3529</v>
      </c>
      <c r="B1760" s="822" t="s">
        <v>6166</v>
      </c>
      <c r="C1760" s="822" t="s">
        <v>5574</v>
      </c>
      <c r="D1760" s="822" t="s">
        <v>5565</v>
      </c>
      <c r="E1760" s="822" t="s">
        <v>5575</v>
      </c>
      <c r="F1760" s="831"/>
      <c r="G1760" s="831"/>
      <c r="H1760" s="827">
        <v>0</v>
      </c>
      <c r="I1760" s="831">
        <v>3</v>
      </c>
      <c r="J1760" s="831">
        <v>480.09000000000003</v>
      </c>
      <c r="K1760" s="827">
        <v>1</v>
      </c>
      <c r="L1760" s="831">
        <v>3</v>
      </c>
      <c r="M1760" s="832">
        <v>480.09000000000003</v>
      </c>
    </row>
    <row r="1761" spans="1:13" ht="14.45" customHeight="1" x14ac:dyDescent="0.2">
      <c r="A1761" s="821" t="s">
        <v>3529</v>
      </c>
      <c r="B1761" s="822" t="s">
        <v>2737</v>
      </c>
      <c r="C1761" s="822" t="s">
        <v>2738</v>
      </c>
      <c r="D1761" s="822" t="s">
        <v>2739</v>
      </c>
      <c r="E1761" s="822" t="s">
        <v>2740</v>
      </c>
      <c r="F1761" s="831"/>
      <c r="G1761" s="831"/>
      <c r="H1761" s="827">
        <v>0</v>
      </c>
      <c r="I1761" s="831">
        <v>17</v>
      </c>
      <c r="J1761" s="831">
        <v>722.67</v>
      </c>
      <c r="K1761" s="827">
        <v>1</v>
      </c>
      <c r="L1761" s="831">
        <v>17</v>
      </c>
      <c r="M1761" s="832">
        <v>722.67</v>
      </c>
    </row>
    <row r="1762" spans="1:13" ht="14.45" customHeight="1" x14ac:dyDescent="0.2">
      <c r="A1762" s="821" t="s">
        <v>3529</v>
      </c>
      <c r="B1762" s="822" t="s">
        <v>2737</v>
      </c>
      <c r="C1762" s="822" t="s">
        <v>4342</v>
      </c>
      <c r="D1762" s="822" t="s">
        <v>2739</v>
      </c>
      <c r="E1762" s="822" t="s">
        <v>4343</v>
      </c>
      <c r="F1762" s="831"/>
      <c r="G1762" s="831"/>
      <c r="H1762" s="827">
        <v>0</v>
      </c>
      <c r="I1762" s="831">
        <v>4</v>
      </c>
      <c r="J1762" s="831">
        <v>340.08</v>
      </c>
      <c r="K1762" s="827">
        <v>1</v>
      </c>
      <c r="L1762" s="831">
        <v>4</v>
      </c>
      <c r="M1762" s="832">
        <v>340.08</v>
      </c>
    </row>
    <row r="1763" spans="1:13" ht="14.45" customHeight="1" x14ac:dyDescent="0.2">
      <c r="A1763" s="821" t="s">
        <v>3529</v>
      </c>
      <c r="B1763" s="822" t="s">
        <v>2746</v>
      </c>
      <c r="C1763" s="822" t="s">
        <v>5253</v>
      </c>
      <c r="D1763" s="822" t="s">
        <v>755</v>
      </c>
      <c r="E1763" s="822" t="s">
        <v>1843</v>
      </c>
      <c r="F1763" s="831"/>
      <c r="G1763" s="831"/>
      <c r="H1763" s="827">
        <v>0</v>
      </c>
      <c r="I1763" s="831">
        <v>1</v>
      </c>
      <c r="J1763" s="831">
        <v>234.07</v>
      </c>
      <c r="K1763" s="827">
        <v>1</v>
      </c>
      <c r="L1763" s="831">
        <v>1</v>
      </c>
      <c r="M1763" s="832">
        <v>234.07</v>
      </c>
    </row>
    <row r="1764" spans="1:13" ht="14.45" customHeight="1" x14ac:dyDescent="0.2">
      <c r="A1764" s="821" t="s">
        <v>3529</v>
      </c>
      <c r="B1764" s="822" t="s">
        <v>2746</v>
      </c>
      <c r="C1764" s="822" t="s">
        <v>2753</v>
      </c>
      <c r="D1764" s="822" t="s">
        <v>757</v>
      </c>
      <c r="E1764" s="822" t="s">
        <v>762</v>
      </c>
      <c r="F1764" s="831"/>
      <c r="G1764" s="831"/>
      <c r="H1764" s="827">
        <v>0</v>
      </c>
      <c r="I1764" s="831">
        <v>1</v>
      </c>
      <c r="J1764" s="831">
        <v>10.65</v>
      </c>
      <c r="K1764" s="827">
        <v>1</v>
      </c>
      <c r="L1764" s="831">
        <v>1</v>
      </c>
      <c r="M1764" s="832">
        <v>10.65</v>
      </c>
    </row>
    <row r="1765" spans="1:13" ht="14.45" customHeight="1" x14ac:dyDescent="0.2">
      <c r="A1765" s="821" t="s">
        <v>3529</v>
      </c>
      <c r="B1765" s="822" t="s">
        <v>2758</v>
      </c>
      <c r="C1765" s="822" t="s">
        <v>3211</v>
      </c>
      <c r="D1765" s="822" t="s">
        <v>1847</v>
      </c>
      <c r="E1765" s="822" t="s">
        <v>824</v>
      </c>
      <c r="F1765" s="831"/>
      <c r="G1765" s="831"/>
      <c r="H1765" s="827">
        <v>0</v>
      </c>
      <c r="I1765" s="831">
        <v>1</v>
      </c>
      <c r="J1765" s="831">
        <v>70.23</v>
      </c>
      <c r="K1765" s="827">
        <v>1</v>
      </c>
      <c r="L1765" s="831">
        <v>1</v>
      </c>
      <c r="M1765" s="832">
        <v>70.23</v>
      </c>
    </row>
    <row r="1766" spans="1:13" ht="14.45" customHeight="1" x14ac:dyDescent="0.2">
      <c r="A1766" s="821" t="s">
        <v>3529</v>
      </c>
      <c r="B1766" s="822" t="s">
        <v>2763</v>
      </c>
      <c r="C1766" s="822" t="s">
        <v>2767</v>
      </c>
      <c r="D1766" s="822" t="s">
        <v>2765</v>
      </c>
      <c r="E1766" s="822" t="s">
        <v>2768</v>
      </c>
      <c r="F1766" s="831"/>
      <c r="G1766" s="831"/>
      <c r="H1766" s="827">
        <v>0</v>
      </c>
      <c r="I1766" s="831">
        <v>1</v>
      </c>
      <c r="J1766" s="831">
        <v>31.09</v>
      </c>
      <c r="K1766" s="827">
        <v>1</v>
      </c>
      <c r="L1766" s="831">
        <v>1</v>
      </c>
      <c r="M1766" s="832">
        <v>31.09</v>
      </c>
    </row>
    <row r="1767" spans="1:13" ht="14.45" customHeight="1" x14ac:dyDescent="0.2">
      <c r="A1767" s="821" t="s">
        <v>3529</v>
      </c>
      <c r="B1767" s="822" t="s">
        <v>2770</v>
      </c>
      <c r="C1767" s="822" t="s">
        <v>2772</v>
      </c>
      <c r="D1767" s="822" t="s">
        <v>1423</v>
      </c>
      <c r="E1767" s="822" t="s">
        <v>2773</v>
      </c>
      <c r="F1767" s="831"/>
      <c r="G1767" s="831"/>
      <c r="H1767" s="827">
        <v>0</v>
      </c>
      <c r="I1767" s="831">
        <v>1</v>
      </c>
      <c r="J1767" s="831">
        <v>103.4</v>
      </c>
      <c r="K1767" s="827">
        <v>1</v>
      </c>
      <c r="L1767" s="831">
        <v>1</v>
      </c>
      <c r="M1767" s="832">
        <v>103.4</v>
      </c>
    </row>
    <row r="1768" spans="1:13" ht="14.45" customHeight="1" x14ac:dyDescent="0.2">
      <c r="A1768" s="821" t="s">
        <v>3529</v>
      </c>
      <c r="B1768" s="822" t="s">
        <v>2774</v>
      </c>
      <c r="C1768" s="822" t="s">
        <v>2780</v>
      </c>
      <c r="D1768" s="822" t="s">
        <v>2776</v>
      </c>
      <c r="E1768" s="822" t="s">
        <v>2781</v>
      </c>
      <c r="F1768" s="831"/>
      <c r="G1768" s="831"/>
      <c r="H1768" s="827">
        <v>0</v>
      </c>
      <c r="I1768" s="831">
        <v>1</v>
      </c>
      <c r="J1768" s="831">
        <v>34.47</v>
      </c>
      <c r="K1768" s="827">
        <v>1</v>
      </c>
      <c r="L1768" s="831">
        <v>1</v>
      </c>
      <c r="M1768" s="832">
        <v>34.47</v>
      </c>
    </row>
    <row r="1769" spans="1:13" ht="14.45" customHeight="1" x14ac:dyDescent="0.2">
      <c r="A1769" s="821" t="s">
        <v>3529</v>
      </c>
      <c r="B1769" s="822" t="s">
        <v>2799</v>
      </c>
      <c r="C1769" s="822" t="s">
        <v>5735</v>
      </c>
      <c r="D1769" s="822" t="s">
        <v>2801</v>
      </c>
      <c r="E1769" s="822" t="s">
        <v>5736</v>
      </c>
      <c r="F1769" s="831"/>
      <c r="G1769" s="831"/>
      <c r="H1769" s="827">
        <v>0</v>
      </c>
      <c r="I1769" s="831">
        <v>1</v>
      </c>
      <c r="J1769" s="831">
        <v>12.79</v>
      </c>
      <c r="K1769" s="827">
        <v>1</v>
      </c>
      <c r="L1769" s="831">
        <v>1</v>
      </c>
      <c r="M1769" s="832">
        <v>12.79</v>
      </c>
    </row>
    <row r="1770" spans="1:13" ht="14.45" customHeight="1" x14ac:dyDescent="0.2">
      <c r="A1770" s="821" t="s">
        <v>3529</v>
      </c>
      <c r="B1770" s="822" t="s">
        <v>2815</v>
      </c>
      <c r="C1770" s="822" t="s">
        <v>5710</v>
      </c>
      <c r="D1770" s="822" t="s">
        <v>3684</v>
      </c>
      <c r="E1770" s="822" t="s">
        <v>5711</v>
      </c>
      <c r="F1770" s="831"/>
      <c r="G1770" s="831"/>
      <c r="H1770" s="827">
        <v>0</v>
      </c>
      <c r="I1770" s="831">
        <v>1</v>
      </c>
      <c r="J1770" s="831">
        <v>130.51</v>
      </c>
      <c r="K1770" s="827">
        <v>1</v>
      </c>
      <c r="L1770" s="831">
        <v>1</v>
      </c>
      <c r="M1770" s="832">
        <v>130.51</v>
      </c>
    </row>
    <row r="1771" spans="1:13" ht="14.45" customHeight="1" x14ac:dyDescent="0.2">
      <c r="A1771" s="821" t="s">
        <v>3529</v>
      </c>
      <c r="B1771" s="822" t="s">
        <v>2840</v>
      </c>
      <c r="C1771" s="822" t="s">
        <v>2841</v>
      </c>
      <c r="D1771" s="822" t="s">
        <v>2842</v>
      </c>
      <c r="E1771" s="822" t="s">
        <v>2843</v>
      </c>
      <c r="F1771" s="831"/>
      <c r="G1771" s="831"/>
      <c r="H1771" s="827">
        <v>0</v>
      </c>
      <c r="I1771" s="831">
        <v>1</v>
      </c>
      <c r="J1771" s="831">
        <v>21.92</v>
      </c>
      <c r="K1771" s="827">
        <v>1</v>
      </c>
      <c r="L1771" s="831">
        <v>1</v>
      </c>
      <c r="M1771" s="832">
        <v>21.92</v>
      </c>
    </row>
    <row r="1772" spans="1:13" ht="14.45" customHeight="1" x14ac:dyDescent="0.2">
      <c r="A1772" s="821" t="s">
        <v>3529</v>
      </c>
      <c r="B1772" s="822" t="s">
        <v>2840</v>
      </c>
      <c r="C1772" s="822" t="s">
        <v>2844</v>
      </c>
      <c r="D1772" s="822" t="s">
        <v>2842</v>
      </c>
      <c r="E1772" s="822" t="s">
        <v>2845</v>
      </c>
      <c r="F1772" s="831"/>
      <c r="G1772" s="831"/>
      <c r="H1772" s="827">
        <v>0</v>
      </c>
      <c r="I1772" s="831">
        <v>9</v>
      </c>
      <c r="J1772" s="831">
        <v>789.03</v>
      </c>
      <c r="K1772" s="827">
        <v>1</v>
      </c>
      <c r="L1772" s="831">
        <v>9</v>
      </c>
      <c r="M1772" s="832">
        <v>789.03</v>
      </c>
    </row>
    <row r="1773" spans="1:13" ht="14.45" customHeight="1" x14ac:dyDescent="0.2">
      <c r="A1773" s="821" t="s">
        <v>3529</v>
      </c>
      <c r="B1773" s="822" t="s">
        <v>2840</v>
      </c>
      <c r="C1773" s="822" t="s">
        <v>4007</v>
      </c>
      <c r="D1773" s="822" t="s">
        <v>4008</v>
      </c>
      <c r="E1773" s="822" t="s">
        <v>4009</v>
      </c>
      <c r="F1773" s="831"/>
      <c r="G1773" s="831"/>
      <c r="H1773" s="827">
        <v>0</v>
      </c>
      <c r="I1773" s="831">
        <v>4</v>
      </c>
      <c r="J1773" s="831">
        <v>113.56</v>
      </c>
      <c r="K1773" s="827">
        <v>1</v>
      </c>
      <c r="L1773" s="831">
        <v>4</v>
      </c>
      <c r="M1773" s="832">
        <v>113.56</v>
      </c>
    </row>
    <row r="1774" spans="1:13" ht="14.45" customHeight="1" x14ac:dyDescent="0.2">
      <c r="A1774" s="821" t="s">
        <v>3529</v>
      </c>
      <c r="B1774" s="822" t="s">
        <v>2840</v>
      </c>
      <c r="C1774" s="822" t="s">
        <v>4714</v>
      </c>
      <c r="D1774" s="822" t="s">
        <v>4008</v>
      </c>
      <c r="E1774" s="822" t="s">
        <v>4715</v>
      </c>
      <c r="F1774" s="831">
        <v>2</v>
      </c>
      <c r="G1774" s="831">
        <v>87.7</v>
      </c>
      <c r="H1774" s="827">
        <v>1</v>
      </c>
      <c r="I1774" s="831"/>
      <c r="J1774" s="831"/>
      <c r="K1774" s="827">
        <v>0</v>
      </c>
      <c r="L1774" s="831">
        <v>2</v>
      </c>
      <c r="M1774" s="832">
        <v>87.7</v>
      </c>
    </row>
    <row r="1775" spans="1:13" ht="14.45" customHeight="1" x14ac:dyDescent="0.2">
      <c r="A1775" s="821" t="s">
        <v>3529</v>
      </c>
      <c r="B1775" s="822" t="s">
        <v>2840</v>
      </c>
      <c r="C1775" s="822" t="s">
        <v>4713</v>
      </c>
      <c r="D1775" s="822" t="s">
        <v>4008</v>
      </c>
      <c r="E1775" s="822" t="s">
        <v>3532</v>
      </c>
      <c r="F1775" s="831"/>
      <c r="G1775" s="831"/>
      <c r="H1775" s="827">
        <v>0</v>
      </c>
      <c r="I1775" s="831">
        <v>5</v>
      </c>
      <c r="J1775" s="831">
        <v>438.35</v>
      </c>
      <c r="K1775" s="827">
        <v>1</v>
      </c>
      <c r="L1775" s="831">
        <v>5</v>
      </c>
      <c r="M1775" s="832">
        <v>438.35</v>
      </c>
    </row>
    <row r="1776" spans="1:13" ht="14.45" customHeight="1" x14ac:dyDescent="0.2">
      <c r="A1776" s="821" t="s">
        <v>3529</v>
      </c>
      <c r="B1776" s="822" t="s">
        <v>2846</v>
      </c>
      <c r="C1776" s="822" t="s">
        <v>2852</v>
      </c>
      <c r="D1776" s="822" t="s">
        <v>2848</v>
      </c>
      <c r="E1776" s="822" t="s">
        <v>2853</v>
      </c>
      <c r="F1776" s="831"/>
      <c r="G1776" s="831"/>
      <c r="H1776" s="827">
        <v>0</v>
      </c>
      <c r="I1776" s="831">
        <v>2</v>
      </c>
      <c r="J1776" s="831">
        <v>168.36</v>
      </c>
      <c r="K1776" s="827">
        <v>1</v>
      </c>
      <c r="L1776" s="831">
        <v>2</v>
      </c>
      <c r="M1776" s="832">
        <v>168.36</v>
      </c>
    </row>
    <row r="1777" spans="1:13" ht="14.45" customHeight="1" x14ac:dyDescent="0.2">
      <c r="A1777" s="821" t="s">
        <v>3529</v>
      </c>
      <c r="B1777" s="822" t="s">
        <v>2846</v>
      </c>
      <c r="C1777" s="822" t="s">
        <v>2850</v>
      </c>
      <c r="D1777" s="822" t="s">
        <v>2848</v>
      </c>
      <c r="E1777" s="822" t="s">
        <v>2851</v>
      </c>
      <c r="F1777" s="831"/>
      <c r="G1777" s="831"/>
      <c r="H1777" s="827">
        <v>0</v>
      </c>
      <c r="I1777" s="831">
        <v>1</v>
      </c>
      <c r="J1777" s="831">
        <v>49.08</v>
      </c>
      <c r="K1777" s="827">
        <v>1</v>
      </c>
      <c r="L1777" s="831">
        <v>1</v>
      </c>
      <c r="M1777" s="832">
        <v>49.08</v>
      </c>
    </row>
    <row r="1778" spans="1:13" ht="14.45" customHeight="1" x14ac:dyDescent="0.2">
      <c r="A1778" s="821" t="s">
        <v>3529</v>
      </c>
      <c r="B1778" s="822" t="s">
        <v>2846</v>
      </c>
      <c r="C1778" s="822" t="s">
        <v>3245</v>
      </c>
      <c r="D1778" s="822" t="s">
        <v>1925</v>
      </c>
      <c r="E1778" s="822" t="s">
        <v>1926</v>
      </c>
      <c r="F1778" s="831"/>
      <c r="G1778" s="831"/>
      <c r="H1778" s="827">
        <v>0</v>
      </c>
      <c r="I1778" s="831">
        <v>2</v>
      </c>
      <c r="J1778" s="831">
        <v>168.36</v>
      </c>
      <c r="K1778" s="827">
        <v>1</v>
      </c>
      <c r="L1778" s="831">
        <v>2</v>
      </c>
      <c r="M1778" s="832">
        <v>168.36</v>
      </c>
    </row>
    <row r="1779" spans="1:13" ht="14.45" customHeight="1" x14ac:dyDescent="0.2">
      <c r="A1779" s="821" t="s">
        <v>3529</v>
      </c>
      <c r="B1779" s="822" t="s">
        <v>2846</v>
      </c>
      <c r="C1779" s="822" t="s">
        <v>2854</v>
      </c>
      <c r="D1779" s="822" t="s">
        <v>1925</v>
      </c>
      <c r="E1779" s="822" t="s">
        <v>2855</v>
      </c>
      <c r="F1779" s="831"/>
      <c r="G1779" s="831"/>
      <c r="H1779" s="827">
        <v>0</v>
      </c>
      <c r="I1779" s="831">
        <v>2</v>
      </c>
      <c r="J1779" s="831">
        <v>98.16</v>
      </c>
      <c r="K1779" s="827">
        <v>1</v>
      </c>
      <c r="L1779" s="831">
        <v>2</v>
      </c>
      <c r="M1779" s="832">
        <v>98.16</v>
      </c>
    </row>
    <row r="1780" spans="1:13" ht="14.45" customHeight="1" x14ac:dyDescent="0.2">
      <c r="A1780" s="821" t="s">
        <v>3529</v>
      </c>
      <c r="B1780" s="822" t="s">
        <v>2846</v>
      </c>
      <c r="C1780" s="822" t="s">
        <v>5358</v>
      </c>
      <c r="D1780" s="822" t="s">
        <v>1925</v>
      </c>
      <c r="E1780" s="822" t="s">
        <v>5359</v>
      </c>
      <c r="F1780" s="831"/>
      <c r="G1780" s="831"/>
      <c r="H1780" s="827">
        <v>0</v>
      </c>
      <c r="I1780" s="831">
        <v>1</v>
      </c>
      <c r="J1780" s="831">
        <v>168.36</v>
      </c>
      <c r="K1780" s="827">
        <v>1</v>
      </c>
      <c r="L1780" s="831">
        <v>1</v>
      </c>
      <c r="M1780" s="832">
        <v>168.36</v>
      </c>
    </row>
    <row r="1781" spans="1:13" ht="14.45" customHeight="1" x14ac:dyDescent="0.2">
      <c r="A1781" s="821" t="s">
        <v>3529</v>
      </c>
      <c r="B1781" s="822" t="s">
        <v>2866</v>
      </c>
      <c r="C1781" s="822" t="s">
        <v>2870</v>
      </c>
      <c r="D1781" s="822" t="s">
        <v>1722</v>
      </c>
      <c r="E1781" s="822" t="s">
        <v>2871</v>
      </c>
      <c r="F1781" s="831"/>
      <c r="G1781" s="831"/>
      <c r="H1781" s="827">
        <v>0</v>
      </c>
      <c r="I1781" s="831">
        <v>5</v>
      </c>
      <c r="J1781" s="831">
        <v>771.80000000000007</v>
      </c>
      <c r="K1781" s="827">
        <v>1</v>
      </c>
      <c r="L1781" s="831">
        <v>5</v>
      </c>
      <c r="M1781" s="832">
        <v>771.80000000000007</v>
      </c>
    </row>
    <row r="1782" spans="1:13" ht="14.45" customHeight="1" x14ac:dyDescent="0.2">
      <c r="A1782" s="821" t="s">
        <v>3529</v>
      </c>
      <c r="B1782" s="822" t="s">
        <v>6153</v>
      </c>
      <c r="C1782" s="822" t="s">
        <v>4073</v>
      </c>
      <c r="D1782" s="822" t="s">
        <v>4071</v>
      </c>
      <c r="E1782" s="822" t="s">
        <v>4074</v>
      </c>
      <c r="F1782" s="831"/>
      <c r="G1782" s="831"/>
      <c r="H1782" s="827">
        <v>0</v>
      </c>
      <c r="I1782" s="831">
        <v>1</v>
      </c>
      <c r="J1782" s="831">
        <v>5623.83</v>
      </c>
      <c r="K1782" s="827">
        <v>1</v>
      </c>
      <c r="L1782" s="831">
        <v>1</v>
      </c>
      <c r="M1782" s="832">
        <v>5623.83</v>
      </c>
    </row>
    <row r="1783" spans="1:13" ht="14.45" customHeight="1" x14ac:dyDescent="0.2">
      <c r="A1783" s="821" t="s">
        <v>3529</v>
      </c>
      <c r="B1783" s="822" t="s">
        <v>6153</v>
      </c>
      <c r="C1783" s="822" t="s">
        <v>4075</v>
      </c>
      <c r="D1783" s="822" t="s">
        <v>4071</v>
      </c>
      <c r="E1783" s="822" t="s">
        <v>4076</v>
      </c>
      <c r="F1783" s="831"/>
      <c r="G1783" s="831"/>
      <c r="H1783" s="827">
        <v>0</v>
      </c>
      <c r="I1783" s="831">
        <v>10</v>
      </c>
      <c r="J1783" s="831">
        <v>8034</v>
      </c>
      <c r="K1783" s="827">
        <v>1</v>
      </c>
      <c r="L1783" s="831">
        <v>10</v>
      </c>
      <c r="M1783" s="832">
        <v>8034</v>
      </c>
    </row>
    <row r="1784" spans="1:13" ht="14.45" customHeight="1" x14ac:dyDescent="0.2">
      <c r="A1784" s="821" t="s">
        <v>3529</v>
      </c>
      <c r="B1784" s="822" t="s">
        <v>6153</v>
      </c>
      <c r="C1784" s="822" t="s">
        <v>4070</v>
      </c>
      <c r="D1784" s="822" t="s">
        <v>4071</v>
      </c>
      <c r="E1784" s="822" t="s">
        <v>4072</v>
      </c>
      <c r="F1784" s="831"/>
      <c r="G1784" s="831"/>
      <c r="H1784" s="827">
        <v>0</v>
      </c>
      <c r="I1784" s="831">
        <v>5</v>
      </c>
      <c r="J1784" s="831">
        <v>20085.099999999999</v>
      </c>
      <c r="K1784" s="827">
        <v>1</v>
      </c>
      <c r="L1784" s="831">
        <v>5</v>
      </c>
      <c r="M1784" s="832">
        <v>20085.099999999999</v>
      </c>
    </row>
    <row r="1785" spans="1:13" ht="14.45" customHeight="1" x14ac:dyDescent="0.2">
      <c r="A1785" s="821" t="s">
        <v>3529</v>
      </c>
      <c r="B1785" s="822" t="s">
        <v>6148</v>
      </c>
      <c r="C1785" s="822" t="s">
        <v>3858</v>
      </c>
      <c r="D1785" s="822" t="s">
        <v>3859</v>
      </c>
      <c r="E1785" s="822" t="s">
        <v>3860</v>
      </c>
      <c r="F1785" s="831"/>
      <c r="G1785" s="831"/>
      <c r="H1785" s="827">
        <v>0</v>
      </c>
      <c r="I1785" s="831">
        <v>75</v>
      </c>
      <c r="J1785" s="831">
        <v>123837</v>
      </c>
      <c r="K1785" s="827">
        <v>1</v>
      </c>
      <c r="L1785" s="831">
        <v>75</v>
      </c>
      <c r="M1785" s="832">
        <v>123837</v>
      </c>
    </row>
    <row r="1786" spans="1:13" ht="14.45" customHeight="1" x14ac:dyDescent="0.2">
      <c r="A1786" s="821" t="s">
        <v>3529</v>
      </c>
      <c r="B1786" s="822" t="s">
        <v>6148</v>
      </c>
      <c r="C1786" s="822" t="s">
        <v>4367</v>
      </c>
      <c r="D1786" s="822" t="s">
        <v>3859</v>
      </c>
      <c r="E1786" s="822" t="s">
        <v>4368</v>
      </c>
      <c r="F1786" s="831"/>
      <c r="G1786" s="831"/>
      <c r="H1786" s="827">
        <v>0</v>
      </c>
      <c r="I1786" s="831">
        <v>9</v>
      </c>
      <c r="J1786" s="831">
        <v>2229.0300000000002</v>
      </c>
      <c r="K1786" s="827">
        <v>1</v>
      </c>
      <c r="L1786" s="831">
        <v>9</v>
      </c>
      <c r="M1786" s="832">
        <v>2229.0300000000002</v>
      </c>
    </row>
    <row r="1787" spans="1:13" ht="14.45" customHeight="1" x14ac:dyDescent="0.2">
      <c r="A1787" s="821" t="s">
        <v>3529</v>
      </c>
      <c r="B1787" s="822" t="s">
        <v>6149</v>
      </c>
      <c r="C1787" s="822" t="s">
        <v>4061</v>
      </c>
      <c r="D1787" s="822" t="s">
        <v>4062</v>
      </c>
      <c r="E1787" s="822" t="s">
        <v>768</v>
      </c>
      <c r="F1787" s="831"/>
      <c r="G1787" s="831"/>
      <c r="H1787" s="827">
        <v>0</v>
      </c>
      <c r="I1787" s="831">
        <v>81</v>
      </c>
      <c r="J1787" s="831">
        <v>40687.110000000008</v>
      </c>
      <c r="K1787" s="827">
        <v>1</v>
      </c>
      <c r="L1787" s="831">
        <v>81</v>
      </c>
      <c r="M1787" s="832">
        <v>40687.110000000008</v>
      </c>
    </row>
    <row r="1788" spans="1:13" ht="14.45" customHeight="1" x14ac:dyDescent="0.2">
      <c r="A1788" s="821" t="s">
        <v>3529</v>
      </c>
      <c r="B1788" s="822" t="s">
        <v>6150</v>
      </c>
      <c r="C1788" s="822" t="s">
        <v>4387</v>
      </c>
      <c r="D1788" s="822" t="s">
        <v>4388</v>
      </c>
      <c r="E1788" s="822" t="s">
        <v>4389</v>
      </c>
      <c r="F1788" s="831">
        <v>2</v>
      </c>
      <c r="G1788" s="831">
        <v>438.5</v>
      </c>
      <c r="H1788" s="827">
        <v>1</v>
      </c>
      <c r="I1788" s="831"/>
      <c r="J1788" s="831"/>
      <c r="K1788" s="827">
        <v>0</v>
      </c>
      <c r="L1788" s="831">
        <v>2</v>
      </c>
      <c r="M1788" s="832">
        <v>438.5</v>
      </c>
    </row>
    <row r="1789" spans="1:13" ht="14.45" customHeight="1" x14ac:dyDescent="0.2">
      <c r="A1789" s="821" t="s">
        <v>3529</v>
      </c>
      <c r="B1789" s="822" t="s">
        <v>6150</v>
      </c>
      <c r="C1789" s="822" t="s">
        <v>3920</v>
      </c>
      <c r="D1789" s="822" t="s">
        <v>3921</v>
      </c>
      <c r="E1789" s="822" t="s">
        <v>776</v>
      </c>
      <c r="F1789" s="831"/>
      <c r="G1789" s="831"/>
      <c r="H1789" s="827">
        <v>0</v>
      </c>
      <c r="I1789" s="831">
        <v>561</v>
      </c>
      <c r="J1789" s="831">
        <v>122999.25</v>
      </c>
      <c r="K1789" s="827">
        <v>1</v>
      </c>
      <c r="L1789" s="831">
        <v>561</v>
      </c>
      <c r="M1789" s="832">
        <v>122999.25</v>
      </c>
    </row>
    <row r="1790" spans="1:13" ht="14.45" customHeight="1" x14ac:dyDescent="0.2">
      <c r="A1790" s="821" t="s">
        <v>3529</v>
      </c>
      <c r="B1790" s="822" t="s">
        <v>6150</v>
      </c>
      <c r="C1790" s="822" t="s">
        <v>3922</v>
      </c>
      <c r="D1790" s="822" t="s">
        <v>3921</v>
      </c>
      <c r="E1790" s="822" t="s">
        <v>1989</v>
      </c>
      <c r="F1790" s="831">
        <v>7</v>
      </c>
      <c r="G1790" s="831">
        <v>3595.9000000000005</v>
      </c>
      <c r="H1790" s="827">
        <v>1</v>
      </c>
      <c r="I1790" s="831"/>
      <c r="J1790" s="831"/>
      <c r="K1790" s="827">
        <v>0</v>
      </c>
      <c r="L1790" s="831">
        <v>7</v>
      </c>
      <c r="M1790" s="832">
        <v>3595.9000000000005</v>
      </c>
    </row>
    <row r="1791" spans="1:13" ht="14.45" customHeight="1" x14ac:dyDescent="0.2">
      <c r="A1791" s="821" t="s">
        <v>3529</v>
      </c>
      <c r="B1791" s="822" t="s">
        <v>3289</v>
      </c>
      <c r="C1791" s="822" t="s">
        <v>3290</v>
      </c>
      <c r="D1791" s="822" t="s">
        <v>3291</v>
      </c>
      <c r="E1791" s="822" t="s">
        <v>3292</v>
      </c>
      <c r="F1791" s="831"/>
      <c r="G1791" s="831"/>
      <c r="H1791" s="827">
        <v>0</v>
      </c>
      <c r="I1791" s="831">
        <v>1</v>
      </c>
      <c r="J1791" s="831">
        <v>70.48</v>
      </c>
      <c r="K1791" s="827">
        <v>1</v>
      </c>
      <c r="L1791" s="831">
        <v>1</v>
      </c>
      <c r="M1791" s="832">
        <v>70.48</v>
      </c>
    </row>
    <row r="1792" spans="1:13" ht="14.45" customHeight="1" x14ac:dyDescent="0.2">
      <c r="A1792" s="821" t="s">
        <v>3529</v>
      </c>
      <c r="B1792" s="822" t="s">
        <v>2997</v>
      </c>
      <c r="C1792" s="822" t="s">
        <v>2999</v>
      </c>
      <c r="D1792" s="822" t="s">
        <v>701</v>
      </c>
      <c r="E1792" s="822" t="s">
        <v>702</v>
      </c>
      <c r="F1792" s="831"/>
      <c r="G1792" s="831"/>
      <c r="H1792" s="827">
        <v>0</v>
      </c>
      <c r="I1792" s="831">
        <v>16</v>
      </c>
      <c r="J1792" s="831">
        <v>1160.8</v>
      </c>
      <c r="K1792" s="827">
        <v>1</v>
      </c>
      <c r="L1792" s="831">
        <v>16</v>
      </c>
      <c r="M1792" s="832">
        <v>1160.8</v>
      </c>
    </row>
    <row r="1793" spans="1:13" ht="14.45" customHeight="1" x14ac:dyDescent="0.2">
      <c r="A1793" s="821" t="s">
        <v>3529</v>
      </c>
      <c r="B1793" s="822" t="s">
        <v>2997</v>
      </c>
      <c r="C1793" s="822" t="s">
        <v>3000</v>
      </c>
      <c r="D1793" s="822" t="s">
        <v>701</v>
      </c>
      <c r="E1793" s="822" t="s">
        <v>698</v>
      </c>
      <c r="F1793" s="831"/>
      <c r="G1793" s="831"/>
      <c r="H1793" s="827">
        <v>0</v>
      </c>
      <c r="I1793" s="831">
        <v>17</v>
      </c>
      <c r="J1793" s="831">
        <v>1109.76</v>
      </c>
      <c r="K1793" s="827">
        <v>1</v>
      </c>
      <c r="L1793" s="831">
        <v>17</v>
      </c>
      <c r="M1793" s="832">
        <v>1109.76</v>
      </c>
    </row>
    <row r="1794" spans="1:13" ht="14.45" customHeight="1" x14ac:dyDescent="0.2">
      <c r="A1794" s="821" t="s">
        <v>3529</v>
      </c>
      <c r="B1794" s="822" t="s">
        <v>2997</v>
      </c>
      <c r="C1794" s="822" t="s">
        <v>2998</v>
      </c>
      <c r="D1794" s="822" t="s">
        <v>701</v>
      </c>
      <c r="E1794" s="822" t="s">
        <v>703</v>
      </c>
      <c r="F1794" s="831"/>
      <c r="G1794" s="831"/>
      <c r="H1794" s="827">
        <v>0</v>
      </c>
      <c r="I1794" s="831">
        <v>16</v>
      </c>
      <c r="J1794" s="831">
        <v>348.16</v>
      </c>
      <c r="K1794" s="827">
        <v>1</v>
      </c>
      <c r="L1794" s="831">
        <v>16</v>
      </c>
      <c r="M1794" s="832">
        <v>348.16</v>
      </c>
    </row>
    <row r="1795" spans="1:13" ht="14.45" customHeight="1" x14ac:dyDescent="0.2">
      <c r="A1795" s="821" t="s">
        <v>3529</v>
      </c>
      <c r="B1795" s="822" t="s">
        <v>3006</v>
      </c>
      <c r="C1795" s="822" t="s">
        <v>3011</v>
      </c>
      <c r="D1795" s="822" t="s">
        <v>1373</v>
      </c>
      <c r="E1795" s="822" t="s">
        <v>1375</v>
      </c>
      <c r="F1795" s="831"/>
      <c r="G1795" s="831"/>
      <c r="H1795" s="827">
        <v>0</v>
      </c>
      <c r="I1795" s="831">
        <v>4</v>
      </c>
      <c r="J1795" s="831">
        <v>2210.56</v>
      </c>
      <c r="K1795" s="827">
        <v>1</v>
      </c>
      <c r="L1795" s="831">
        <v>4</v>
      </c>
      <c r="M1795" s="832">
        <v>2210.56</v>
      </c>
    </row>
    <row r="1796" spans="1:13" ht="14.45" customHeight="1" x14ac:dyDescent="0.2">
      <c r="A1796" s="821" t="s">
        <v>3529</v>
      </c>
      <c r="B1796" s="822" t="s">
        <v>3006</v>
      </c>
      <c r="C1796" s="822" t="s">
        <v>3012</v>
      </c>
      <c r="D1796" s="822" t="s">
        <v>1373</v>
      </c>
      <c r="E1796" s="822" t="s">
        <v>1374</v>
      </c>
      <c r="F1796" s="831"/>
      <c r="G1796" s="831"/>
      <c r="H1796" s="827">
        <v>0</v>
      </c>
      <c r="I1796" s="831">
        <v>2</v>
      </c>
      <c r="J1796" s="831">
        <v>2038.92</v>
      </c>
      <c r="K1796" s="827">
        <v>1</v>
      </c>
      <c r="L1796" s="831">
        <v>2</v>
      </c>
      <c r="M1796" s="832">
        <v>2038.92</v>
      </c>
    </row>
    <row r="1797" spans="1:13" ht="14.45" customHeight="1" x14ac:dyDescent="0.2">
      <c r="A1797" s="821" t="s">
        <v>3529</v>
      </c>
      <c r="B1797" s="822" t="s">
        <v>3006</v>
      </c>
      <c r="C1797" s="822" t="s">
        <v>3984</v>
      </c>
      <c r="D1797" s="822" t="s">
        <v>3985</v>
      </c>
      <c r="E1797" s="822" t="s">
        <v>3986</v>
      </c>
      <c r="F1797" s="831">
        <v>4</v>
      </c>
      <c r="G1797" s="831">
        <v>1019.44</v>
      </c>
      <c r="H1797" s="827">
        <v>1</v>
      </c>
      <c r="I1797" s="831"/>
      <c r="J1797" s="831"/>
      <c r="K1797" s="827">
        <v>0</v>
      </c>
      <c r="L1797" s="831">
        <v>4</v>
      </c>
      <c r="M1797" s="832">
        <v>1019.44</v>
      </c>
    </row>
    <row r="1798" spans="1:13" ht="14.45" customHeight="1" x14ac:dyDescent="0.2">
      <c r="A1798" s="821" t="s">
        <v>3529</v>
      </c>
      <c r="B1798" s="822" t="s">
        <v>6151</v>
      </c>
      <c r="C1798" s="822" t="s">
        <v>4176</v>
      </c>
      <c r="D1798" s="822" t="s">
        <v>4177</v>
      </c>
      <c r="E1798" s="822" t="s">
        <v>4178</v>
      </c>
      <c r="F1798" s="831">
        <v>1</v>
      </c>
      <c r="G1798" s="831">
        <v>1391.97</v>
      </c>
      <c r="H1798" s="827">
        <v>1</v>
      </c>
      <c r="I1798" s="831"/>
      <c r="J1798" s="831"/>
      <c r="K1798" s="827">
        <v>0</v>
      </c>
      <c r="L1798" s="831">
        <v>1</v>
      </c>
      <c r="M1798" s="832">
        <v>1391.97</v>
      </c>
    </row>
    <row r="1799" spans="1:13" ht="14.45" customHeight="1" x14ac:dyDescent="0.2">
      <c r="A1799" s="821" t="s">
        <v>3529</v>
      </c>
      <c r="B1799" s="822" t="s">
        <v>3013</v>
      </c>
      <c r="C1799" s="822" t="s">
        <v>4242</v>
      </c>
      <c r="D1799" s="822" t="s">
        <v>3018</v>
      </c>
      <c r="E1799" s="822" t="s">
        <v>4243</v>
      </c>
      <c r="F1799" s="831"/>
      <c r="G1799" s="831"/>
      <c r="H1799" s="827">
        <v>0</v>
      </c>
      <c r="I1799" s="831">
        <v>5</v>
      </c>
      <c r="J1799" s="831">
        <v>813.05000000000007</v>
      </c>
      <c r="K1799" s="827">
        <v>1</v>
      </c>
      <c r="L1799" s="831">
        <v>5</v>
      </c>
      <c r="M1799" s="832">
        <v>813.05000000000007</v>
      </c>
    </row>
    <row r="1800" spans="1:13" ht="14.45" customHeight="1" x14ac:dyDescent="0.2">
      <c r="A1800" s="821" t="s">
        <v>3529</v>
      </c>
      <c r="B1800" s="822" t="s">
        <v>3013</v>
      </c>
      <c r="C1800" s="822" t="s">
        <v>3014</v>
      </c>
      <c r="D1800" s="822" t="s">
        <v>3015</v>
      </c>
      <c r="E1800" s="822" t="s">
        <v>3016</v>
      </c>
      <c r="F1800" s="831"/>
      <c r="G1800" s="831"/>
      <c r="H1800" s="827">
        <v>0</v>
      </c>
      <c r="I1800" s="831">
        <v>15</v>
      </c>
      <c r="J1800" s="831">
        <v>79831.199999999997</v>
      </c>
      <c r="K1800" s="827">
        <v>1</v>
      </c>
      <c r="L1800" s="831">
        <v>15</v>
      </c>
      <c r="M1800" s="832">
        <v>79831.199999999997</v>
      </c>
    </row>
    <row r="1801" spans="1:13" ht="14.45" customHeight="1" x14ac:dyDescent="0.2">
      <c r="A1801" s="821" t="s">
        <v>3529</v>
      </c>
      <c r="B1801" s="822" t="s">
        <v>3013</v>
      </c>
      <c r="C1801" s="822" t="s">
        <v>3789</v>
      </c>
      <c r="D1801" s="822" t="s">
        <v>3015</v>
      </c>
      <c r="E1801" s="822" t="s">
        <v>3790</v>
      </c>
      <c r="F1801" s="831"/>
      <c r="G1801" s="831"/>
      <c r="H1801" s="827">
        <v>0</v>
      </c>
      <c r="I1801" s="831">
        <v>4</v>
      </c>
      <c r="J1801" s="831">
        <v>21288.32</v>
      </c>
      <c r="K1801" s="827">
        <v>1</v>
      </c>
      <c r="L1801" s="831">
        <v>4</v>
      </c>
      <c r="M1801" s="832">
        <v>21288.32</v>
      </c>
    </row>
    <row r="1802" spans="1:13" ht="14.45" customHeight="1" x14ac:dyDescent="0.2">
      <c r="A1802" s="821" t="s">
        <v>3529</v>
      </c>
      <c r="B1802" s="822" t="s">
        <v>3013</v>
      </c>
      <c r="C1802" s="822" t="s">
        <v>3017</v>
      </c>
      <c r="D1802" s="822" t="s">
        <v>3018</v>
      </c>
      <c r="E1802" s="822" t="s">
        <v>3019</v>
      </c>
      <c r="F1802" s="831"/>
      <c r="G1802" s="831"/>
      <c r="H1802" s="827">
        <v>0</v>
      </c>
      <c r="I1802" s="831">
        <v>6</v>
      </c>
      <c r="J1802" s="831">
        <v>7804.74</v>
      </c>
      <c r="K1802" s="827">
        <v>1</v>
      </c>
      <c r="L1802" s="831">
        <v>6</v>
      </c>
      <c r="M1802" s="832">
        <v>7804.74</v>
      </c>
    </row>
    <row r="1803" spans="1:13" ht="14.45" customHeight="1" x14ac:dyDescent="0.2">
      <c r="A1803" s="821" t="s">
        <v>3529</v>
      </c>
      <c r="B1803" s="822" t="s">
        <v>3013</v>
      </c>
      <c r="C1803" s="822" t="s">
        <v>3020</v>
      </c>
      <c r="D1803" s="822" t="s">
        <v>3018</v>
      </c>
      <c r="E1803" s="822" t="s">
        <v>3021</v>
      </c>
      <c r="F1803" s="831"/>
      <c r="G1803" s="831"/>
      <c r="H1803" s="827">
        <v>0</v>
      </c>
      <c r="I1803" s="831">
        <v>3</v>
      </c>
      <c r="J1803" s="831">
        <v>2926.77</v>
      </c>
      <c r="K1803" s="827">
        <v>1</v>
      </c>
      <c r="L1803" s="831">
        <v>3</v>
      </c>
      <c r="M1803" s="832">
        <v>2926.77</v>
      </c>
    </row>
    <row r="1804" spans="1:13" ht="14.45" customHeight="1" x14ac:dyDescent="0.2">
      <c r="A1804" s="821" t="s">
        <v>3529</v>
      </c>
      <c r="B1804" s="822" t="s">
        <v>3013</v>
      </c>
      <c r="C1804" s="822" t="s">
        <v>3022</v>
      </c>
      <c r="D1804" s="822" t="s">
        <v>3018</v>
      </c>
      <c r="E1804" s="822" t="s">
        <v>3023</v>
      </c>
      <c r="F1804" s="831"/>
      <c r="G1804" s="831"/>
      <c r="H1804" s="827">
        <v>0</v>
      </c>
      <c r="I1804" s="831">
        <v>15</v>
      </c>
      <c r="J1804" s="831">
        <v>4878</v>
      </c>
      <c r="K1804" s="827">
        <v>1</v>
      </c>
      <c r="L1804" s="831">
        <v>15</v>
      </c>
      <c r="M1804" s="832">
        <v>4878</v>
      </c>
    </row>
    <row r="1805" spans="1:13" ht="14.45" customHeight="1" x14ac:dyDescent="0.2">
      <c r="A1805" s="821" t="s">
        <v>3529</v>
      </c>
      <c r="B1805" s="822" t="s">
        <v>3013</v>
      </c>
      <c r="C1805" s="822" t="s">
        <v>3024</v>
      </c>
      <c r="D1805" s="822" t="s">
        <v>3018</v>
      </c>
      <c r="E1805" s="822" t="s">
        <v>3025</v>
      </c>
      <c r="F1805" s="831"/>
      <c r="G1805" s="831"/>
      <c r="H1805" s="827">
        <v>0</v>
      </c>
      <c r="I1805" s="831">
        <v>13</v>
      </c>
      <c r="J1805" s="831">
        <v>8455.2000000000007</v>
      </c>
      <c r="K1805" s="827">
        <v>1</v>
      </c>
      <c r="L1805" s="831">
        <v>13</v>
      </c>
      <c r="M1805" s="832">
        <v>8455.2000000000007</v>
      </c>
    </row>
    <row r="1806" spans="1:13" ht="14.45" customHeight="1" x14ac:dyDescent="0.2">
      <c r="A1806" s="821" t="s">
        <v>3529</v>
      </c>
      <c r="B1806" s="822" t="s">
        <v>3013</v>
      </c>
      <c r="C1806" s="822" t="s">
        <v>4332</v>
      </c>
      <c r="D1806" s="822" t="s">
        <v>3787</v>
      </c>
      <c r="E1806" s="822" t="s">
        <v>3543</v>
      </c>
      <c r="F1806" s="831"/>
      <c r="G1806" s="831"/>
      <c r="H1806" s="827">
        <v>0</v>
      </c>
      <c r="I1806" s="831">
        <v>3</v>
      </c>
      <c r="J1806" s="831">
        <v>975.59999999999991</v>
      </c>
      <c r="K1806" s="827">
        <v>1</v>
      </c>
      <c r="L1806" s="831">
        <v>3</v>
      </c>
      <c r="M1806" s="832">
        <v>975.59999999999991</v>
      </c>
    </row>
    <row r="1807" spans="1:13" ht="14.45" customHeight="1" x14ac:dyDescent="0.2">
      <c r="A1807" s="821" t="s">
        <v>3529</v>
      </c>
      <c r="B1807" s="822" t="s">
        <v>3013</v>
      </c>
      <c r="C1807" s="822" t="s">
        <v>3541</v>
      </c>
      <c r="D1807" s="822" t="s">
        <v>3542</v>
      </c>
      <c r="E1807" s="822" t="s">
        <v>3543</v>
      </c>
      <c r="F1807" s="831"/>
      <c r="G1807" s="831"/>
      <c r="H1807" s="827">
        <v>0</v>
      </c>
      <c r="I1807" s="831">
        <v>27</v>
      </c>
      <c r="J1807" s="831">
        <v>8780.4</v>
      </c>
      <c r="K1807" s="827">
        <v>1</v>
      </c>
      <c r="L1807" s="831">
        <v>27</v>
      </c>
      <c r="M1807" s="832">
        <v>8780.4</v>
      </c>
    </row>
    <row r="1808" spans="1:13" ht="14.45" customHeight="1" x14ac:dyDescent="0.2">
      <c r="A1808" s="821" t="s">
        <v>3529</v>
      </c>
      <c r="B1808" s="822" t="s">
        <v>3013</v>
      </c>
      <c r="C1808" s="822" t="s">
        <v>3796</v>
      </c>
      <c r="D1808" s="822" t="s">
        <v>3015</v>
      </c>
      <c r="E1808" s="822" t="s">
        <v>3797</v>
      </c>
      <c r="F1808" s="831"/>
      <c r="G1808" s="831"/>
      <c r="H1808" s="827">
        <v>0</v>
      </c>
      <c r="I1808" s="831">
        <v>2</v>
      </c>
      <c r="J1808" s="831">
        <v>10644.16</v>
      </c>
      <c r="K1808" s="827">
        <v>1</v>
      </c>
      <c r="L1808" s="831">
        <v>2</v>
      </c>
      <c r="M1808" s="832">
        <v>10644.16</v>
      </c>
    </row>
    <row r="1809" spans="1:13" ht="14.45" customHeight="1" x14ac:dyDescent="0.2">
      <c r="A1809" s="821" t="s">
        <v>3529</v>
      </c>
      <c r="B1809" s="822" t="s">
        <v>3013</v>
      </c>
      <c r="C1809" s="822" t="s">
        <v>3791</v>
      </c>
      <c r="D1809" s="822" t="s">
        <v>3542</v>
      </c>
      <c r="E1809" s="822" t="s">
        <v>3788</v>
      </c>
      <c r="F1809" s="831"/>
      <c r="G1809" s="831"/>
      <c r="H1809" s="827">
        <v>0</v>
      </c>
      <c r="I1809" s="831">
        <v>20</v>
      </c>
      <c r="J1809" s="831">
        <v>13008</v>
      </c>
      <c r="K1809" s="827">
        <v>1</v>
      </c>
      <c r="L1809" s="831">
        <v>20</v>
      </c>
      <c r="M1809" s="832">
        <v>13008</v>
      </c>
    </row>
    <row r="1810" spans="1:13" ht="14.45" customHeight="1" x14ac:dyDescent="0.2">
      <c r="A1810" s="821" t="s">
        <v>3529</v>
      </c>
      <c r="B1810" s="822" t="s">
        <v>3013</v>
      </c>
      <c r="C1810" s="822" t="s">
        <v>3792</v>
      </c>
      <c r="D1810" s="822" t="s">
        <v>3542</v>
      </c>
      <c r="E1810" s="822" t="s">
        <v>3793</v>
      </c>
      <c r="F1810" s="831"/>
      <c r="G1810" s="831"/>
      <c r="H1810" s="827">
        <v>0</v>
      </c>
      <c r="I1810" s="831">
        <v>4</v>
      </c>
      <c r="J1810" s="831">
        <v>5203.16</v>
      </c>
      <c r="K1810" s="827">
        <v>1</v>
      </c>
      <c r="L1810" s="831">
        <v>4</v>
      </c>
      <c r="M1810" s="832">
        <v>5203.16</v>
      </c>
    </row>
    <row r="1811" spans="1:13" ht="14.45" customHeight="1" x14ac:dyDescent="0.2">
      <c r="A1811" s="821" t="s">
        <v>3529</v>
      </c>
      <c r="B1811" s="822" t="s">
        <v>3013</v>
      </c>
      <c r="C1811" s="822" t="s">
        <v>3794</v>
      </c>
      <c r="D1811" s="822" t="s">
        <v>3542</v>
      </c>
      <c r="E1811" s="822" t="s">
        <v>3795</v>
      </c>
      <c r="F1811" s="831"/>
      <c r="G1811" s="831"/>
      <c r="H1811" s="827">
        <v>0</v>
      </c>
      <c r="I1811" s="831">
        <v>2</v>
      </c>
      <c r="J1811" s="831">
        <v>325.22000000000003</v>
      </c>
      <c r="K1811" s="827">
        <v>1</v>
      </c>
      <c r="L1811" s="831">
        <v>2</v>
      </c>
      <c r="M1811" s="832">
        <v>325.22000000000003</v>
      </c>
    </row>
    <row r="1812" spans="1:13" ht="14.45" customHeight="1" x14ac:dyDescent="0.2">
      <c r="A1812" s="821" t="s">
        <v>3529</v>
      </c>
      <c r="B1812" s="822" t="s">
        <v>3030</v>
      </c>
      <c r="C1812" s="822" t="s">
        <v>3032</v>
      </c>
      <c r="D1812" s="822" t="s">
        <v>1338</v>
      </c>
      <c r="E1812" s="822" t="s">
        <v>1340</v>
      </c>
      <c r="F1812" s="831"/>
      <c r="G1812" s="831"/>
      <c r="H1812" s="827"/>
      <c r="I1812" s="831">
        <v>51</v>
      </c>
      <c r="J1812" s="831">
        <v>0</v>
      </c>
      <c r="K1812" s="827"/>
      <c r="L1812" s="831">
        <v>51</v>
      </c>
      <c r="M1812" s="832">
        <v>0</v>
      </c>
    </row>
    <row r="1813" spans="1:13" ht="14.45" customHeight="1" x14ac:dyDescent="0.2">
      <c r="A1813" s="821" t="s">
        <v>3529</v>
      </c>
      <c r="B1813" s="822" t="s">
        <v>3052</v>
      </c>
      <c r="C1813" s="822" t="s">
        <v>3053</v>
      </c>
      <c r="D1813" s="822" t="s">
        <v>3054</v>
      </c>
      <c r="E1813" s="822" t="s">
        <v>3055</v>
      </c>
      <c r="F1813" s="831"/>
      <c r="G1813" s="831"/>
      <c r="H1813" s="827">
        <v>0</v>
      </c>
      <c r="I1813" s="831">
        <v>4</v>
      </c>
      <c r="J1813" s="831">
        <v>452.64</v>
      </c>
      <c r="K1813" s="827">
        <v>1</v>
      </c>
      <c r="L1813" s="831">
        <v>4</v>
      </c>
      <c r="M1813" s="832">
        <v>452.64</v>
      </c>
    </row>
    <row r="1814" spans="1:13" ht="14.45" customHeight="1" x14ac:dyDescent="0.2">
      <c r="A1814" s="821" t="s">
        <v>3529</v>
      </c>
      <c r="B1814" s="822" t="s">
        <v>3052</v>
      </c>
      <c r="C1814" s="822" t="s">
        <v>3056</v>
      </c>
      <c r="D1814" s="822" t="s">
        <v>3054</v>
      </c>
      <c r="E1814" s="822" t="s">
        <v>3057</v>
      </c>
      <c r="F1814" s="831"/>
      <c r="G1814" s="831"/>
      <c r="H1814" s="827">
        <v>0</v>
      </c>
      <c r="I1814" s="831">
        <v>8</v>
      </c>
      <c r="J1814" s="831">
        <v>1357.84</v>
      </c>
      <c r="K1814" s="827">
        <v>1</v>
      </c>
      <c r="L1814" s="831">
        <v>8</v>
      </c>
      <c r="M1814" s="832">
        <v>1357.84</v>
      </c>
    </row>
    <row r="1815" spans="1:13" ht="14.45" customHeight="1" x14ac:dyDescent="0.2">
      <c r="A1815" s="821" t="s">
        <v>3529</v>
      </c>
      <c r="B1815" s="822" t="s">
        <v>3052</v>
      </c>
      <c r="C1815" s="822" t="s">
        <v>3058</v>
      </c>
      <c r="D1815" s="822" t="s">
        <v>3054</v>
      </c>
      <c r="E1815" s="822" t="s">
        <v>1952</v>
      </c>
      <c r="F1815" s="831"/>
      <c r="G1815" s="831"/>
      <c r="H1815" s="827">
        <v>0</v>
      </c>
      <c r="I1815" s="831">
        <v>37</v>
      </c>
      <c r="J1815" s="831">
        <v>12560.390000000001</v>
      </c>
      <c r="K1815" s="827">
        <v>1</v>
      </c>
      <c r="L1815" s="831">
        <v>37</v>
      </c>
      <c r="M1815" s="832">
        <v>12560.390000000001</v>
      </c>
    </row>
    <row r="1816" spans="1:13" ht="14.45" customHeight="1" x14ac:dyDescent="0.2">
      <c r="A1816" s="821" t="s">
        <v>3529</v>
      </c>
      <c r="B1816" s="822" t="s">
        <v>3052</v>
      </c>
      <c r="C1816" s="822" t="s">
        <v>3812</v>
      </c>
      <c r="D1816" s="822" t="s">
        <v>3297</v>
      </c>
      <c r="E1816" s="822" t="s">
        <v>3813</v>
      </c>
      <c r="F1816" s="831"/>
      <c r="G1816" s="831"/>
      <c r="H1816" s="827">
        <v>0</v>
      </c>
      <c r="I1816" s="831">
        <v>2</v>
      </c>
      <c r="J1816" s="831">
        <v>203.68</v>
      </c>
      <c r="K1816" s="827">
        <v>1</v>
      </c>
      <c r="L1816" s="831">
        <v>2</v>
      </c>
      <c r="M1816" s="832">
        <v>203.68</v>
      </c>
    </row>
    <row r="1817" spans="1:13" ht="14.45" customHeight="1" x14ac:dyDescent="0.2">
      <c r="A1817" s="821" t="s">
        <v>3529</v>
      </c>
      <c r="B1817" s="822" t="s">
        <v>3052</v>
      </c>
      <c r="C1817" s="822" t="s">
        <v>3296</v>
      </c>
      <c r="D1817" s="822" t="s">
        <v>3297</v>
      </c>
      <c r="E1817" s="822" t="s">
        <v>3298</v>
      </c>
      <c r="F1817" s="831"/>
      <c r="G1817" s="831"/>
      <c r="H1817" s="827">
        <v>0</v>
      </c>
      <c r="I1817" s="831">
        <v>19</v>
      </c>
      <c r="J1817" s="831">
        <v>6720.93</v>
      </c>
      <c r="K1817" s="827">
        <v>1</v>
      </c>
      <c r="L1817" s="831">
        <v>19</v>
      </c>
      <c r="M1817" s="832">
        <v>6720.93</v>
      </c>
    </row>
    <row r="1818" spans="1:13" ht="14.45" customHeight="1" x14ac:dyDescent="0.2">
      <c r="A1818" s="821" t="s">
        <v>3529</v>
      </c>
      <c r="B1818" s="822" t="s">
        <v>3065</v>
      </c>
      <c r="C1818" s="822" t="s">
        <v>3067</v>
      </c>
      <c r="D1818" s="822" t="s">
        <v>1416</v>
      </c>
      <c r="E1818" s="822" t="s">
        <v>1417</v>
      </c>
      <c r="F1818" s="831">
        <v>1</v>
      </c>
      <c r="G1818" s="831">
        <v>2573.2199999999998</v>
      </c>
      <c r="H1818" s="827">
        <v>1</v>
      </c>
      <c r="I1818" s="831"/>
      <c r="J1818" s="831"/>
      <c r="K1818" s="827">
        <v>0</v>
      </c>
      <c r="L1818" s="831">
        <v>1</v>
      </c>
      <c r="M1818" s="832">
        <v>2573.2199999999998</v>
      </c>
    </row>
    <row r="1819" spans="1:13" ht="14.45" customHeight="1" x14ac:dyDescent="0.2">
      <c r="A1819" s="821" t="s">
        <v>3529</v>
      </c>
      <c r="B1819" s="822" t="s">
        <v>3077</v>
      </c>
      <c r="C1819" s="822" t="s">
        <v>3078</v>
      </c>
      <c r="D1819" s="822" t="s">
        <v>3079</v>
      </c>
      <c r="E1819" s="822" t="s">
        <v>3080</v>
      </c>
      <c r="F1819" s="831"/>
      <c r="G1819" s="831"/>
      <c r="H1819" s="827">
        <v>0</v>
      </c>
      <c r="I1819" s="831">
        <v>10</v>
      </c>
      <c r="J1819" s="831">
        <v>233.99999999999997</v>
      </c>
      <c r="K1819" s="827">
        <v>1</v>
      </c>
      <c r="L1819" s="831">
        <v>10</v>
      </c>
      <c r="M1819" s="832">
        <v>233.99999999999997</v>
      </c>
    </row>
    <row r="1820" spans="1:13" ht="14.45" customHeight="1" x14ac:dyDescent="0.2">
      <c r="A1820" s="821" t="s">
        <v>3529</v>
      </c>
      <c r="B1820" s="822" t="s">
        <v>3077</v>
      </c>
      <c r="C1820" s="822" t="s">
        <v>3083</v>
      </c>
      <c r="D1820" s="822" t="s">
        <v>3079</v>
      </c>
      <c r="E1820" s="822" t="s">
        <v>3084</v>
      </c>
      <c r="F1820" s="831"/>
      <c r="G1820" s="831"/>
      <c r="H1820" s="827">
        <v>0</v>
      </c>
      <c r="I1820" s="831">
        <v>13</v>
      </c>
      <c r="J1820" s="831">
        <v>152.23000000000002</v>
      </c>
      <c r="K1820" s="827">
        <v>1</v>
      </c>
      <c r="L1820" s="831">
        <v>13</v>
      </c>
      <c r="M1820" s="832">
        <v>152.23000000000002</v>
      </c>
    </row>
    <row r="1821" spans="1:13" ht="14.45" customHeight="1" x14ac:dyDescent="0.2">
      <c r="A1821" s="821" t="s">
        <v>3529</v>
      </c>
      <c r="B1821" s="822" t="s">
        <v>3085</v>
      </c>
      <c r="C1821" s="822" t="s">
        <v>3315</v>
      </c>
      <c r="D1821" s="822" t="s">
        <v>1635</v>
      </c>
      <c r="E1821" s="822" t="s">
        <v>3316</v>
      </c>
      <c r="F1821" s="831"/>
      <c r="G1821" s="831"/>
      <c r="H1821" s="827"/>
      <c r="I1821" s="831">
        <v>3</v>
      </c>
      <c r="J1821" s="831">
        <v>0</v>
      </c>
      <c r="K1821" s="827"/>
      <c r="L1821" s="831">
        <v>3</v>
      </c>
      <c r="M1821" s="832">
        <v>0</v>
      </c>
    </row>
    <row r="1822" spans="1:13" ht="14.45" customHeight="1" x14ac:dyDescent="0.2">
      <c r="A1822" s="821" t="s">
        <v>3529</v>
      </c>
      <c r="B1822" s="822" t="s">
        <v>3085</v>
      </c>
      <c r="C1822" s="822" t="s">
        <v>3086</v>
      </c>
      <c r="D1822" s="822" t="s">
        <v>1635</v>
      </c>
      <c r="E1822" s="822" t="s">
        <v>3087</v>
      </c>
      <c r="F1822" s="831"/>
      <c r="G1822" s="831"/>
      <c r="H1822" s="827"/>
      <c r="I1822" s="831">
        <v>17</v>
      </c>
      <c r="J1822" s="831">
        <v>0</v>
      </c>
      <c r="K1822" s="827"/>
      <c r="L1822" s="831">
        <v>17</v>
      </c>
      <c r="M1822" s="832">
        <v>0</v>
      </c>
    </row>
    <row r="1823" spans="1:13" ht="14.45" customHeight="1" x14ac:dyDescent="0.2">
      <c r="A1823" s="821" t="s">
        <v>3529</v>
      </c>
      <c r="B1823" s="822" t="s">
        <v>3088</v>
      </c>
      <c r="C1823" s="822" t="s">
        <v>3732</v>
      </c>
      <c r="D1823" s="822" t="s">
        <v>1870</v>
      </c>
      <c r="E1823" s="822" t="s">
        <v>1871</v>
      </c>
      <c r="F1823" s="831">
        <v>1</v>
      </c>
      <c r="G1823" s="831">
        <v>264</v>
      </c>
      <c r="H1823" s="827">
        <v>1</v>
      </c>
      <c r="I1823" s="831"/>
      <c r="J1823" s="831"/>
      <c r="K1823" s="827">
        <v>0</v>
      </c>
      <c r="L1823" s="831">
        <v>1</v>
      </c>
      <c r="M1823" s="832">
        <v>264</v>
      </c>
    </row>
    <row r="1824" spans="1:13" ht="14.45" customHeight="1" x14ac:dyDescent="0.2">
      <c r="A1824" s="821" t="s">
        <v>3529</v>
      </c>
      <c r="B1824" s="822" t="s">
        <v>3088</v>
      </c>
      <c r="C1824" s="822" t="s">
        <v>3089</v>
      </c>
      <c r="D1824" s="822" t="s">
        <v>1870</v>
      </c>
      <c r="E1824" s="822" t="s">
        <v>824</v>
      </c>
      <c r="F1824" s="831"/>
      <c r="G1824" s="831"/>
      <c r="H1824" s="827">
        <v>0</v>
      </c>
      <c r="I1824" s="831">
        <v>4</v>
      </c>
      <c r="J1824" s="831">
        <v>263.95999999999998</v>
      </c>
      <c r="K1824" s="827">
        <v>1</v>
      </c>
      <c r="L1824" s="831">
        <v>4</v>
      </c>
      <c r="M1824" s="832">
        <v>263.95999999999998</v>
      </c>
    </row>
    <row r="1825" spans="1:13" ht="14.45" customHeight="1" x14ac:dyDescent="0.2">
      <c r="A1825" s="821" t="s">
        <v>3529</v>
      </c>
      <c r="B1825" s="822" t="s">
        <v>3088</v>
      </c>
      <c r="C1825" s="822" t="s">
        <v>3733</v>
      </c>
      <c r="D1825" s="822" t="s">
        <v>1870</v>
      </c>
      <c r="E1825" s="822" t="s">
        <v>3341</v>
      </c>
      <c r="F1825" s="831"/>
      <c r="G1825" s="831"/>
      <c r="H1825" s="827">
        <v>0</v>
      </c>
      <c r="I1825" s="831">
        <v>6</v>
      </c>
      <c r="J1825" s="831">
        <v>791.88</v>
      </c>
      <c r="K1825" s="827">
        <v>1</v>
      </c>
      <c r="L1825" s="831">
        <v>6</v>
      </c>
      <c r="M1825" s="832">
        <v>791.88</v>
      </c>
    </row>
    <row r="1826" spans="1:13" ht="14.45" customHeight="1" x14ac:dyDescent="0.2">
      <c r="A1826" s="821" t="s">
        <v>3529</v>
      </c>
      <c r="B1826" s="822" t="s">
        <v>3126</v>
      </c>
      <c r="C1826" s="822" t="s">
        <v>5330</v>
      </c>
      <c r="D1826" s="822" t="s">
        <v>1599</v>
      </c>
      <c r="E1826" s="822" t="s">
        <v>1600</v>
      </c>
      <c r="F1826" s="831"/>
      <c r="G1826" s="831"/>
      <c r="H1826" s="827">
        <v>0</v>
      </c>
      <c r="I1826" s="831">
        <v>1</v>
      </c>
      <c r="J1826" s="831">
        <v>63.75</v>
      </c>
      <c r="K1826" s="827">
        <v>1</v>
      </c>
      <c r="L1826" s="831">
        <v>1</v>
      </c>
      <c r="M1826" s="832">
        <v>63.75</v>
      </c>
    </row>
    <row r="1827" spans="1:13" ht="14.45" customHeight="1" x14ac:dyDescent="0.2">
      <c r="A1827" s="821" t="s">
        <v>3529</v>
      </c>
      <c r="B1827" s="822" t="s">
        <v>3140</v>
      </c>
      <c r="C1827" s="822" t="s">
        <v>3340</v>
      </c>
      <c r="D1827" s="822" t="s">
        <v>1629</v>
      </c>
      <c r="E1827" s="822" t="s">
        <v>3341</v>
      </c>
      <c r="F1827" s="831"/>
      <c r="G1827" s="831"/>
      <c r="H1827" s="827">
        <v>0</v>
      </c>
      <c r="I1827" s="831">
        <v>12</v>
      </c>
      <c r="J1827" s="831">
        <v>1410.5999999999997</v>
      </c>
      <c r="K1827" s="827">
        <v>1</v>
      </c>
      <c r="L1827" s="831">
        <v>12</v>
      </c>
      <c r="M1827" s="832">
        <v>1410.5999999999997</v>
      </c>
    </row>
    <row r="1828" spans="1:13" ht="14.45" customHeight="1" x14ac:dyDescent="0.2">
      <c r="A1828" s="821" t="s">
        <v>3529</v>
      </c>
      <c r="B1828" s="822" t="s">
        <v>3140</v>
      </c>
      <c r="C1828" s="822" t="s">
        <v>3141</v>
      </c>
      <c r="D1828" s="822" t="s">
        <v>1629</v>
      </c>
      <c r="E1828" s="822" t="s">
        <v>824</v>
      </c>
      <c r="F1828" s="831"/>
      <c r="G1828" s="831"/>
      <c r="H1828" s="827">
        <v>0</v>
      </c>
      <c r="I1828" s="831">
        <v>6</v>
      </c>
      <c r="J1828" s="831">
        <v>352.62</v>
      </c>
      <c r="K1828" s="827">
        <v>1</v>
      </c>
      <c r="L1828" s="831">
        <v>6</v>
      </c>
      <c r="M1828" s="832">
        <v>352.62</v>
      </c>
    </row>
    <row r="1829" spans="1:13" ht="14.45" customHeight="1" x14ac:dyDescent="0.2">
      <c r="A1829" s="821" t="s">
        <v>3529</v>
      </c>
      <c r="B1829" s="822" t="s">
        <v>3140</v>
      </c>
      <c r="C1829" s="822" t="s">
        <v>4288</v>
      </c>
      <c r="D1829" s="822" t="s">
        <v>1629</v>
      </c>
      <c r="E1829" s="822" t="s">
        <v>3722</v>
      </c>
      <c r="F1829" s="831"/>
      <c r="G1829" s="831"/>
      <c r="H1829" s="827">
        <v>0</v>
      </c>
      <c r="I1829" s="831">
        <v>1</v>
      </c>
      <c r="J1829" s="831">
        <v>176.32</v>
      </c>
      <c r="K1829" s="827">
        <v>1</v>
      </c>
      <c r="L1829" s="831">
        <v>1</v>
      </c>
      <c r="M1829" s="832">
        <v>176.32</v>
      </c>
    </row>
    <row r="1830" spans="1:13" ht="14.45" customHeight="1" x14ac:dyDescent="0.2">
      <c r="A1830" s="821" t="s">
        <v>3529</v>
      </c>
      <c r="B1830" s="822" t="s">
        <v>3148</v>
      </c>
      <c r="C1830" s="822" t="s">
        <v>3352</v>
      </c>
      <c r="D1830" s="822" t="s">
        <v>3353</v>
      </c>
      <c r="E1830" s="822" t="s">
        <v>2231</v>
      </c>
      <c r="F1830" s="831"/>
      <c r="G1830" s="831"/>
      <c r="H1830" s="827">
        <v>0</v>
      </c>
      <c r="I1830" s="831">
        <v>1</v>
      </c>
      <c r="J1830" s="831">
        <v>233.96</v>
      </c>
      <c r="K1830" s="827">
        <v>1</v>
      </c>
      <c r="L1830" s="831">
        <v>1</v>
      </c>
      <c r="M1830" s="832">
        <v>233.96</v>
      </c>
    </row>
    <row r="1831" spans="1:13" ht="14.45" customHeight="1" x14ac:dyDescent="0.2">
      <c r="A1831" s="821" t="s">
        <v>3529</v>
      </c>
      <c r="B1831" s="822" t="s">
        <v>3148</v>
      </c>
      <c r="C1831" s="822" t="s">
        <v>3167</v>
      </c>
      <c r="D1831" s="822" t="s">
        <v>1671</v>
      </c>
      <c r="E1831" s="822" t="s">
        <v>1672</v>
      </c>
      <c r="F1831" s="831"/>
      <c r="G1831" s="831"/>
      <c r="H1831" s="827">
        <v>0</v>
      </c>
      <c r="I1831" s="831">
        <v>2</v>
      </c>
      <c r="J1831" s="831">
        <v>175.64</v>
      </c>
      <c r="K1831" s="827">
        <v>1</v>
      </c>
      <c r="L1831" s="831">
        <v>2</v>
      </c>
      <c r="M1831" s="832">
        <v>175.64</v>
      </c>
    </row>
    <row r="1832" spans="1:13" ht="14.45" customHeight="1" x14ac:dyDescent="0.2">
      <c r="A1832" s="821" t="s">
        <v>3529</v>
      </c>
      <c r="B1832" s="822" t="s">
        <v>3387</v>
      </c>
      <c r="C1832" s="822" t="s">
        <v>4146</v>
      </c>
      <c r="D1832" s="822" t="s">
        <v>3389</v>
      </c>
      <c r="E1832" s="822" t="s">
        <v>4147</v>
      </c>
      <c r="F1832" s="831"/>
      <c r="G1832" s="831"/>
      <c r="H1832" s="827">
        <v>0</v>
      </c>
      <c r="I1832" s="831">
        <v>4</v>
      </c>
      <c r="J1832" s="831">
        <v>47908.04</v>
      </c>
      <c r="K1832" s="827">
        <v>1</v>
      </c>
      <c r="L1832" s="831">
        <v>4</v>
      </c>
      <c r="M1832" s="832">
        <v>47908.04</v>
      </c>
    </row>
    <row r="1833" spans="1:13" ht="14.45" customHeight="1" thickBot="1" x14ac:dyDescent="0.25">
      <c r="A1833" s="813" t="s">
        <v>3529</v>
      </c>
      <c r="B1833" s="814" t="s">
        <v>2656</v>
      </c>
      <c r="C1833" s="814" t="s">
        <v>4151</v>
      </c>
      <c r="D1833" s="814" t="s">
        <v>1167</v>
      </c>
      <c r="E1833" s="814" t="s">
        <v>4152</v>
      </c>
      <c r="F1833" s="833"/>
      <c r="G1833" s="833"/>
      <c r="H1833" s="819">
        <v>0</v>
      </c>
      <c r="I1833" s="833">
        <v>1</v>
      </c>
      <c r="J1833" s="833">
        <v>414.07</v>
      </c>
      <c r="K1833" s="819">
        <v>1</v>
      </c>
      <c r="L1833" s="833">
        <v>1</v>
      </c>
      <c r="M1833" s="834">
        <v>414.07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2DD156B8-FBB7-49C6-9B12-E75D6878C9F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9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615</v>
      </c>
      <c r="B5" s="712" t="s">
        <v>616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615</v>
      </c>
      <c r="B6" s="712" t="s">
        <v>6174</v>
      </c>
      <c r="C6" s="713">
        <v>54.112090000000002</v>
      </c>
      <c r="D6" s="713">
        <v>58.144149999999996</v>
      </c>
      <c r="E6" s="713"/>
      <c r="F6" s="713">
        <v>48.87867</v>
      </c>
      <c r="G6" s="713">
        <v>0</v>
      </c>
      <c r="H6" s="713">
        <v>48.87867</v>
      </c>
      <c r="I6" s="714" t="s">
        <v>329</v>
      </c>
      <c r="J6" s="715" t="s">
        <v>1</v>
      </c>
    </row>
    <row r="7" spans="1:10" ht="14.45" customHeight="1" x14ac:dyDescent="0.2">
      <c r="A7" s="711" t="s">
        <v>615</v>
      </c>
      <c r="B7" s="712" t="s">
        <v>6175</v>
      </c>
      <c r="C7" s="713">
        <v>0</v>
      </c>
      <c r="D7" s="713">
        <v>0</v>
      </c>
      <c r="E7" s="713"/>
      <c r="F7" s="713">
        <v>84.914500000000004</v>
      </c>
      <c r="G7" s="713">
        <v>0</v>
      </c>
      <c r="H7" s="713">
        <v>84.914500000000004</v>
      </c>
      <c r="I7" s="714" t="s">
        <v>329</v>
      </c>
      <c r="J7" s="715" t="s">
        <v>1</v>
      </c>
    </row>
    <row r="8" spans="1:10" ht="14.45" customHeight="1" x14ac:dyDescent="0.2">
      <c r="A8" s="711" t="s">
        <v>615</v>
      </c>
      <c r="B8" s="712" t="s">
        <v>6176</v>
      </c>
      <c r="C8" s="713">
        <v>0</v>
      </c>
      <c r="D8" s="713">
        <v>2.7612000000000005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615</v>
      </c>
      <c r="B9" s="712" t="s">
        <v>6177</v>
      </c>
      <c r="C9" s="713">
        <v>0.32767000000000002</v>
      </c>
      <c r="D9" s="713">
        <v>32.0685</v>
      </c>
      <c r="E9" s="713"/>
      <c r="F9" s="713">
        <v>28.316929999999999</v>
      </c>
      <c r="G9" s="713">
        <v>0</v>
      </c>
      <c r="H9" s="713">
        <v>28.316929999999999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615</v>
      </c>
      <c r="B10" s="712" t="s">
        <v>6178</v>
      </c>
      <c r="C10" s="713">
        <v>359.56428</v>
      </c>
      <c r="D10" s="713">
        <v>413.00272000000001</v>
      </c>
      <c r="E10" s="713"/>
      <c r="F10" s="713">
        <v>743.22406000000001</v>
      </c>
      <c r="G10" s="713">
        <v>0</v>
      </c>
      <c r="H10" s="713">
        <v>743.22406000000001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615</v>
      </c>
      <c r="B11" s="712" t="s">
        <v>6179</v>
      </c>
      <c r="C11" s="713">
        <v>1993.4271200000001</v>
      </c>
      <c r="D11" s="713">
        <v>2238.9470499999998</v>
      </c>
      <c r="E11" s="713"/>
      <c r="F11" s="713">
        <v>1932.4142100000004</v>
      </c>
      <c r="G11" s="713">
        <v>0</v>
      </c>
      <c r="H11" s="713">
        <v>1932.4142100000004</v>
      </c>
      <c r="I11" s="714" t="s">
        <v>329</v>
      </c>
      <c r="J11" s="715" t="s">
        <v>1</v>
      </c>
    </row>
    <row r="12" spans="1:10" ht="14.45" customHeight="1" x14ac:dyDescent="0.2">
      <c r="A12" s="711" t="s">
        <v>615</v>
      </c>
      <c r="B12" s="712" t="s">
        <v>6180</v>
      </c>
      <c r="C12" s="713">
        <v>825.55875000000003</v>
      </c>
      <c r="D12" s="713">
        <v>3817.4749399999996</v>
      </c>
      <c r="E12" s="713"/>
      <c r="F12" s="713">
        <v>3674.2374499999996</v>
      </c>
      <c r="G12" s="713">
        <v>0</v>
      </c>
      <c r="H12" s="713">
        <v>3674.2374499999996</v>
      </c>
      <c r="I12" s="714" t="s">
        <v>329</v>
      </c>
      <c r="J12" s="715" t="s">
        <v>1</v>
      </c>
    </row>
    <row r="13" spans="1:10" ht="14.45" customHeight="1" x14ac:dyDescent="0.2">
      <c r="A13" s="711" t="s">
        <v>615</v>
      </c>
      <c r="B13" s="712" t="s">
        <v>6181</v>
      </c>
      <c r="C13" s="713">
        <v>214.99218000000002</v>
      </c>
      <c r="D13" s="713">
        <v>207.47176999999999</v>
      </c>
      <c r="E13" s="713"/>
      <c r="F13" s="713">
        <v>232.32091000000003</v>
      </c>
      <c r="G13" s="713">
        <v>0</v>
      </c>
      <c r="H13" s="713">
        <v>232.32091000000003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615</v>
      </c>
      <c r="B14" s="712" t="s">
        <v>6182</v>
      </c>
      <c r="C14" s="713">
        <v>111.35255000000001</v>
      </c>
      <c r="D14" s="713">
        <v>180.15051</v>
      </c>
      <c r="E14" s="713"/>
      <c r="F14" s="713">
        <v>546.07578000000001</v>
      </c>
      <c r="G14" s="713">
        <v>0</v>
      </c>
      <c r="H14" s="713">
        <v>546.07578000000001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615</v>
      </c>
      <c r="B15" s="712" t="s">
        <v>6183</v>
      </c>
      <c r="C15" s="713">
        <v>342.75673999999998</v>
      </c>
      <c r="D15" s="713">
        <v>225.49776</v>
      </c>
      <c r="E15" s="713"/>
      <c r="F15" s="713">
        <v>677.52261999999996</v>
      </c>
      <c r="G15" s="713">
        <v>0</v>
      </c>
      <c r="H15" s="713">
        <v>677.52261999999996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615</v>
      </c>
      <c r="B16" s="712" t="s">
        <v>6184</v>
      </c>
      <c r="C16" s="713">
        <v>0</v>
      </c>
      <c r="D16" s="713">
        <v>4.0250000000000004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615</v>
      </c>
      <c r="B17" s="712" t="s">
        <v>6185</v>
      </c>
      <c r="C17" s="713">
        <v>5.2232899999999995</v>
      </c>
      <c r="D17" s="713">
        <v>3.9869900000000005</v>
      </c>
      <c r="E17" s="713"/>
      <c r="F17" s="713">
        <v>3.21868</v>
      </c>
      <c r="G17" s="713">
        <v>0</v>
      </c>
      <c r="H17" s="713">
        <v>3.21868</v>
      </c>
      <c r="I17" s="714" t="s">
        <v>329</v>
      </c>
      <c r="J17" s="715" t="s">
        <v>1</v>
      </c>
    </row>
    <row r="18" spans="1:10" ht="14.45" customHeight="1" x14ac:dyDescent="0.2">
      <c r="A18" s="711" t="s">
        <v>615</v>
      </c>
      <c r="B18" s="712" t="s">
        <v>6186</v>
      </c>
      <c r="C18" s="713">
        <v>0</v>
      </c>
      <c r="D18" s="713">
        <v>0</v>
      </c>
      <c r="E18" s="713"/>
      <c r="F18" s="713">
        <v>361.61962</v>
      </c>
      <c r="G18" s="713">
        <v>0</v>
      </c>
      <c r="H18" s="713">
        <v>361.61962</v>
      </c>
      <c r="I18" s="714" t="s">
        <v>329</v>
      </c>
      <c r="J18" s="715" t="s">
        <v>1</v>
      </c>
    </row>
    <row r="19" spans="1:10" ht="14.45" customHeight="1" x14ac:dyDescent="0.2">
      <c r="A19" s="711" t="s">
        <v>615</v>
      </c>
      <c r="B19" s="712" t="s">
        <v>6187</v>
      </c>
      <c r="C19" s="713">
        <v>0</v>
      </c>
      <c r="D19" s="713">
        <v>0</v>
      </c>
      <c r="E19" s="713"/>
      <c r="F19" s="713">
        <v>4.1000000000000002E-2</v>
      </c>
      <c r="G19" s="713">
        <v>0</v>
      </c>
      <c r="H19" s="713">
        <v>4.1000000000000002E-2</v>
      </c>
      <c r="I19" s="714" t="s">
        <v>329</v>
      </c>
      <c r="J19" s="715" t="s">
        <v>1</v>
      </c>
    </row>
    <row r="20" spans="1:10" ht="14.45" customHeight="1" x14ac:dyDescent="0.2">
      <c r="A20" s="711" t="s">
        <v>615</v>
      </c>
      <c r="B20" s="712" t="s">
        <v>6188</v>
      </c>
      <c r="C20" s="713">
        <v>0</v>
      </c>
      <c r="D20" s="713">
        <v>0</v>
      </c>
      <c r="E20" s="713"/>
      <c r="F20" s="713">
        <v>1.6385000000000001</v>
      </c>
      <c r="G20" s="713">
        <v>0</v>
      </c>
      <c r="H20" s="713">
        <v>1.6385000000000001</v>
      </c>
      <c r="I20" s="714" t="s">
        <v>329</v>
      </c>
      <c r="J20" s="715" t="s">
        <v>1</v>
      </c>
    </row>
    <row r="21" spans="1:10" ht="14.45" customHeight="1" x14ac:dyDescent="0.2">
      <c r="A21" s="711" t="s">
        <v>615</v>
      </c>
      <c r="B21" s="712" t="s">
        <v>629</v>
      </c>
      <c r="C21" s="713">
        <v>3907.3146700000002</v>
      </c>
      <c r="D21" s="713">
        <v>7183.5305900000003</v>
      </c>
      <c r="E21" s="713"/>
      <c r="F21" s="713">
        <v>8334.4229299999988</v>
      </c>
      <c r="G21" s="713">
        <v>0</v>
      </c>
      <c r="H21" s="713">
        <v>8334.4229299999988</v>
      </c>
      <c r="I21" s="714" t="s">
        <v>329</v>
      </c>
      <c r="J21" s="715" t="s">
        <v>630</v>
      </c>
    </row>
    <row r="23" spans="1:10" ht="14.45" customHeight="1" x14ac:dyDescent="0.2">
      <c r="A23" s="711" t="s">
        <v>615</v>
      </c>
      <c r="B23" s="712" t="s">
        <v>616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73</v>
      </c>
    </row>
    <row r="24" spans="1:10" ht="14.45" customHeight="1" x14ac:dyDescent="0.2">
      <c r="A24" s="711" t="s">
        <v>651</v>
      </c>
      <c r="B24" s="712" t="s">
        <v>652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0</v>
      </c>
    </row>
    <row r="25" spans="1:10" ht="14.45" customHeight="1" x14ac:dyDescent="0.2">
      <c r="A25" s="711" t="s">
        <v>651</v>
      </c>
      <c r="B25" s="712" t="s">
        <v>6175</v>
      </c>
      <c r="C25" s="713">
        <v>0</v>
      </c>
      <c r="D25" s="713">
        <v>0</v>
      </c>
      <c r="E25" s="713"/>
      <c r="F25" s="713">
        <v>84.914500000000004</v>
      </c>
      <c r="G25" s="713">
        <v>0</v>
      </c>
      <c r="H25" s="713">
        <v>84.914500000000004</v>
      </c>
      <c r="I25" s="714" t="s">
        <v>329</v>
      </c>
      <c r="J25" s="715" t="s">
        <v>1</v>
      </c>
    </row>
    <row r="26" spans="1:10" ht="14.45" customHeight="1" x14ac:dyDescent="0.2">
      <c r="A26" s="711" t="s">
        <v>651</v>
      </c>
      <c r="B26" s="712" t="s">
        <v>653</v>
      </c>
      <c r="C26" s="713">
        <v>0</v>
      </c>
      <c r="D26" s="713">
        <v>0</v>
      </c>
      <c r="E26" s="713"/>
      <c r="F26" s="713">
        <v>84.914500000000004</v>
      </c>
      <c r="G26" s="713">
        <v>0</v>
      </c>
      <c r="H26" s="713">
        <v>84.914500000000004</v>
      </c>
      <c r="I26" s="714" t="s">
        <v>329</v>
      </c>
      <c r="J26" s="715" t="s">
        <v>634</v>
      </c>
    </row>
    <row r="27" spans="1:10" ht="14.45" customHeight="1" x14ac:dyDescent="0.2">
      <c r="A27" s="711" t="s">
        <v>329</v>
      </c>
      <c r="B27" s="712" t="s">
        <v>329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635</v>
      </c>
    </row>
    <row r="28" spans="1:10" ht="14.45" customHeight="1" x14ac:dyDescent="0.2">
      <c r="A28" s="711" t="s">
        <v>631</v>
      </c>
      <c r="B28" s="712" t="s">
        <v>632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0</v>
      </c>
    </row>
    <row r="29" spans="1:10" ht="14.45" customHeight="1" x14ac:dyDescent="0.2">
      <c r="A29" s="711" t="s">
        <v>631</v>
      </c>
      <c r="B29" s="712" t="s">
        <v>6174</v>
      </c>
      <c r="C29" s="713">
        <v>25.41375</v>
      </c>
      <c r="D29" s="713">
        <v>23.931439999999998</v>
      </c>
      <c r="E29" s="713"/>
      <c r="F29" s="713">
        <v>13.561070000000001</v>
      </c>
      <c r="G29" s="713">
        <v>0</v>
      </c>
      <c r="H29" s="713">
        <v>13.561070000000001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631</v>
      </c>
      <c r="B30" s="712" t="s">
        <v>6176</v>
      </c>
      <c r="C30" s="713">
        <v>0</v>
      </c>
      <c r="D30" s="713">
        <v>0.6372000000000001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631</v>
      </c>
      <c r="B31" s="712" t="s">
        <v>6177</v>
      </c>
      <c r="C31" s="713">
        <v>0.16613</v>
      </c>
      <c r="D31" s="713">
        <v>0.70529999999999993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631</v>
      </c>
      <c r="B32" s="712" t="s">
        <v>6178</v>
      </c>
      <c r="C32" s="713">
        <v>89.379429999999999</v>
      </c>
      <c r="D32" s="713">
        <v>115.83403000000006</v>
      </c>
      <c r="E32" s="713"/>
      <c r="F32" s="713">
        <v>113.83376000000001</v>
      </c>
      <c r="G32" s="713">
        <v>0</v>
      </c>
      <c r="H32" s="713">
        <v>113.83376000000001</v>
      </c>
      <c r="I32" s="714" t="s">
        <v>329</v>
      </c>
      <c r="J32" s="715" t="s">
        <v>1</v>
      </c>
    </row>
    <row r="33" spans="1:10" ht="14.45" customHeight="1" x14ac:dyDescent="0.2">
      <c r="A33" s="711" t="s">
        <v>631</v>
      </c>
      <c r="B33" s="712" t="s">
        <v>6179</v>
      </c>
      <c r="C33" s="713">
        <v>190.61828999999994</v>
      </c>
      <c r="D33" s="713">
        <v>199.43133999999998</v>
      </c>
      <c r="E33" s="713"/>
      <c r="F33" s="713">
        <v>196.12245000000004</v>
      </c>
      <c r="G33" s="713">
        <v>0</v>
      </c>
      <c r="H33" s="713">
        <v>196.12245000000004</v>
      </c>
      <c r="I33" s="714" t="s">
        <v>329</v>
      </c>
      <c r="J33" s="715" t="s">
        <v>1</v>
      </c>
    </row>
    <row r="34" spans="1:10" ht="14.45" customHeight="1" x14ac:dyDescent="0.2">
      <c r="A34" s="711" t="s">
        <v>631</v>
      </c>
      <c r="B34" s="712" t="s">
        <v>6180</v>
      </c>
      <c r="C34" s="713">
        <v>84.412579999999991</v>
      </c>
      <c r="D34" s="713">
        <v>547.94405999999992</v>
      </c>
      <c r="E34" s="713"/>
      <c r="F34" s="713">
        <v>538.95954999999992</v>
      </c>
      <c r="G34" s="713">
        <v>0</v>
      </c>
      <c r="H34" s="713">
        <v>538.95954999999992</v>
      </c>
      <c r="I34" s="714" t="s">
        <v>329</v>
      </c>
      <c r="J34" s="715" t="s">
        <v>1</v>
      </c>
    </row>
    <row r="35" spans="1:10" ht="14.45" customHeight="1" x14ac:dyDescent="0.2">
      <c r="A35" s="711" t="s">
        <v>631</v>
      </c>
      <c r="B35" s="712" t="s">
        <v>6181</v>
      </c>
      <c r="C35" s="713">
        <v>20.558910000000001</v>
      </c>
      <c r="D35" s="713">
        <v>16.56296</v>
      </c>
      <c r="E35" s="713"/>
      <c r="F35" s="713">
        <v>30.086499999999994</v>
      </c>
      <c r="G35" s="713">
        <v>0</v>
      </c>
      <c r="H35" s="713">
        <v>30.086499999999994</v>
      </c>
      <c r="I35" s="714" t="s">
        <v>329</v>
      </c>
      <c r="J35" s="715" t="s">
        <v>1</v>
      </c>
    </row>
    <row r="36" spans="1:10" ht="14.45" customHeight="1" x14ac:dyDescent="0.2">
      <c r="A36" s="711" t="s">
        <v>631</v>
      </c>
      <c r="B36" s="712" t="s">
        <v>6182</v>
      </c>
      <c r="C36" s="713">
        <v>41.143000000000001</v>
      </c>
      <c r="D36" s="713">
        <v>53.5916</v>
      </c>
      <c r="E36" s="713"/>
      <c r="F36" s="713">
        <v>188.72787</v>
      </c>
      <c r="G36" s="713">
        <v>0</v>
      </c>
      <c r="H36" s="713">
        <v>188.72787</v>
      </c>
      <c r="I36" s="714" t="s">
        <v>329</v>
      </c>
      <c r="J36" s="715" t="s">
        <v>1</v>
      </c>
    </row>
    <row r="37" spans="1:10" ht="14.45" customHeight="1" x14ac:dyDescent="0.2">
      <c r="A37" s="711" t="s">
        <v>631</v>
      </c>
      <c r="B37" s="712" t="s">
        <v>6183</v>
      </c>
      <c r="C37" s="713">
        <v>148.82867999999999</v>
      </c>
      <c r="D37" s="713">
        <v>148.82857999999999</v>
      </c>
      <c r="E37" s="713"/>
      <c r="F37" s="713">
        <v>84.049820000000011</v>
      </c>
      <c r="G37" s="713">
        <v>0</v>
      </c>
      <c r="H37" s="713">
        <v>84.049820000000011</v>
      </c>
      <c r="I37" s="714" t="s">
        <v>329</v>
      </c>
      <c r="J37" s="715" t="s">
        <v>1</v>
      </c>
    </row>
    <row r="38" spans="1:10" ht="14.45" customHeight="1" x14ac:dyDescent="0.2">
      <c r="A38" s="711" t="s">
        <v>631</v>
      </c>
      <c r="B38" s="712" t="s">
        <v>6185</v>
      </c>
      <c r="C38" s="713">
        <v>1.1453</v>
      </c>
      <c r="D38" s="713">
        <v>0.5988</v>
      </c>
      <c r="E38" s="713"/>
      <c r="F38" s="713">
        <v>0.72724999999999995</v>
      </c>
      <c r="G38" s="713">
        <v>0</v>
      </c>
      <c r="H38" s="713">
        <v>0.72724999999999995</v>
      </c>
      <c r="I38" s="714" t="s">
        <v>329</v>
      </c>
      <c r="J38" s="715" t="s">
        <v>1</v>
      </c>
    </row>
    <row r="39" spans="1:10" ht="14.45" customHeight="1" x14ac:dyDescent="0.2">
      <c r="A39" s="711" t="s">
        <v>631</v>
      </c>
      <c r="B39" s="712" t="s">
        <v>6186</v>
      </c>
      <c r="C39" s="713">
        <v>0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631</v>
      </c>
      <c r="B40" s="712" t="s">
        <v>6188</v>
      </c>
      <c r="C40" s="713">
        <v>0</v>
      </c>
      <c r="D40" s="713">
        <v>0</v>
      </c>
      <c r="E40" s="713"/>
      <c r="F40" s="713">
        <v>0.48099999999999998</v>
      </c>
      <c r="G40" s="713">
        <v>0</v>
      </c>
      <c r="H40" s="713">
        <v>0.48099999999999998</v>
      </c>
      <c r="I40" s="714" t="s">
        <v>329</v>
      </c>
      <c r="J40" s="715" t="s">
        <v>1</v>
      </c>
    </row>
    <row r="41" spans="1:10" ht="14.45" customHeight="1" x14ac:dyDescent="0.2">
      <c r="A41" s="711" t="s">
        <v>631</v>
      </c>
      <c r="B41" s="712" t="s">
        <v>633</v>
      </c>
      <c r="C41" s="713">
        <v>601.66606999999999</v>
      </c>
      <c r="D41" s="713">
        <v>1108.0653099999997</v>
      </c>
      <c r="E41" s="713"/>
      <c r="F41" s="713">
        <v>1166.5492699999998</v>
      </c>
      <c r="G41" s="713">
        <v>0</v>
      </c>
      <c r="H41" s="713">
        <v>1166.5492699999998</v>
      </c>
      <c r="I41" s="714" t="s">
        <v>329</v>
      </c>
      <c r="J41" s="715" t="s">
        <v>634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635</v>
      </c>
    </row>
    <row r="43" spans="1:10" ht="14.45" customHeight="1" x14ac:dyDescent="0.2">
      <c r="A43" s="711" t="s">
        <v>636</v>
      </c>
      <c r="B43" s="712" t="s">
        <v>637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636</v>
      </c>
      <c r="B44" s="712" t="s">
        <v>6174</v>
      </c>
      <c r="C44" s="713">
        <v>28.698340000000002</v>
      </c>
      <c r="D44" s="713">
        <v>34.212710000000001</v>
      </c>
      <c r="E44" s="713"/>
      <c r="F44" s="713">
        <v>33.486559999999997</v>
      </c>
      <c r="G44" s="713">
        <v>0</v>
      </c>
      <c r="H44" s="713">
        <v>33.486559999999997</v>
      </c>
      <c r="I44" s="714" t="s">
        <v>329</v>
      </c>
      <c r="J44" s="715" t="s">
        <v>1</v>
      </c>
    </row>
    <row r="45" spans="1:10" ht="14.45" customHeight="1" x14ac:dyDescent="0.2">
      <c r="A45" s="711" t="s">
        <v>636</v>
      </c>
      <c r="B45" s="712" t="s">
        <v>6176</v>
      </c>
      <c r="C45" s="713">
        <v>0</v>
      </c>
      <c r="D45" s="713">
        <v>1.2744000000000002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636</v>
      </c>
      <c r="B46" s="712" t="s">
        <v>6177</v>
      </c>
      <c r="C46" s="713">
        <v>0.16153999999999999</v>
      </c>
      <c r="D46" s="713">
        <v>1.9601999999999999</v>
      </c>
      <c r="E46" s="713"/>
      <c r="F46" s="713">
        <v>1.5449300000000001</v>
      </c>
      <c r="G46" s="713">
        <v>0</v>
      </c>
      <c r="H46" s="713">
        <v>1.5449300000000001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636</v>
      </c>
      <c r="B47" s="712" t="s">
        <v>6178</v>
      </c>
      <c r="C47" s="713">
        <v>106.79835000000001</v>
      </c>
      <c r="D47" s="713">
        <v>121.88143999999998</v>
      </c>
      <c r="E47" s="713"/>
      <c r="F47" s="713">
        <v>136.66258000000002</v>
      </c>
      <c r="G47" s="713">
        <v>0</v>
      </c>
      <c r="H47" s="713">
        <v>136.66258000000002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636</v>
      </c>
      <c r="B48" s="712" t="s">
        <v>6179</v>
      </c>
      <c r="C48" s="713">
        <v>212.70161000000002</v>
      </c>
      <c r="D48" s="713">
        <v>256.2159299999999</v>
      </c>
      <c r="E48" s="713"/>
      <c r="F48" s="713">
        <v>225.30233000000004</v>
      </c>
      <c r="G48" s="713">
        <v>0</v>
      </c>
      <c r="H48" s="713">
        <v>225.30233000000004</v>
      </c>
      <c r="I48" s="714" t="s">
        <v>329</v>
      </c>
      <c r="J48" s="715" t="s">
        <v>1</v>
      </c>
    </row>
    <row r="49" spans="1:10" ht="14.45" customHeight="1" x14ac:dyDescent="0.2">
      <c r="A49" s="711" t="s">
        <v>636</v>
      </c>
      <c r="B49" s="712" t="s">
        <v>6180</v>
      </c>
      <c r="C49" s="713">
        <v>116.08991999999999</v>
      </c>
      <c r="D49" s="713">
        <v>551.32292999999993</v>
      </c>
      <c r="E49" s="713"/>
      <c r="F49" s="713">
        <v>472.77628999999996</v>
      </c>
      <c r="G49" s="713">
        <v>0</v>
      </c>
      <c r="H49" s="713">
        <v>472.77628999999996</v>
      </c>
      <c r="I49" s="714" t="s">
        <v>329</v>
      </c>
      <c r="J49" s="715" t="s">
        <v>1</v>
      </c>
    </row>
    <row r="50" spans="1:10" ht="14.45" customHeight="1" x14ac:dyDescent="0.2">
      <c r="A50" s="711" t="s">
        <v>636</v>
      </c>
      <c r="B50" s="712" t="s">
        <v>6181</v>
      </c>
      <c r="C50" s="713">
        <v>18.776540000000001</v>
      </c>
      <c r="D50" s="713">
        <v>21.698580000000003</v>
      </c>
      <c r="E50" s="713"/>
      <c r="F50" s="713">
        <v>19.866990000000001</v>
      </c>
      <c r="G50" s="713">
        <v>0</v>
      </c>
      <c r="H50" s="713">
        <v>19.866990000000001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636</v>
      </c>
      <c r="B51" s="712" t="s">
        <v>6182</v>
      </c>
      <c r="C51" s="713">
        <v>30.136200000000002</v>
      </c>
      <c r="D51" s="713">
        <v>54.360250000000001</v>
      </c>
      <c r="E51" s="713"/>
      <c r="F51" s="713">
        <v>184.72847999999999</v>
      </c>
      <c r="G51" s="713">
        <v>0</v>
      </c>
      <c r="H51" s="713">
        <v>184.72847999999999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636</v>
      </c>
      <c r="B52" s="712" t="s">
        <v>6183</v>
      </c>
      <c r="C52" s="713">
        <v>36.079599999999999</v>
      </c>
      <c r="D52" s="713">
        <v>18.03978</v>
      </c>
      <c r="E52" s="713"/>
      <c r="F52" s="713">
        <v>178.55486999999999</v>
      </c>
      <c r="G52" s="713">
        <v>0</v>
      </c>
      <c r="H52" s="713">
        <v>178.55486999999999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636</v>
      </c>
      <c r="B53" s="712" t="s">
        <v>6184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636</v>
      </c>
      <c r="B54" s="712" t="s">
        <v>6185</v>
      </c>
      <c r="C54" s="713">
        <v>3.7310499999999998</v>
      </c>
      <c r="D54" s="713">
        <v>3.2684000000000002</v>
      </c>
      <c r="E54" s="713"/>
      <c r="F54" s="713">
        <v>2.0754000000000001</v>
      </c>
      <c r="G54" s="713">
        <v>0</v>
      </c>
      <c r="H54" s="713">
        <v>2.0754000000000001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636</v>
      </c>
      <c r="B55" s="712" t="s">
        <v>6188</v>
      </c>
      <c r="C55" s="713">
        <v>0</v>
      </c>
      <c r="D55" s="713">
        <v>0</v>
      </c>
      <c r="E55" s="713"/>
      <c r="F55" s="713">
        <v>0.38950000000000001</v>
      </c>
      <c r="G55" s="713">
        <v>0</v>
      </c>
      <c r="H55" s="713">
        <v>0.38950000000000001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636</v>
      </c>
      <c r="B56" s="712" t="s">
        <v>638</v>
      </c>
      <c r="C56" s="713">
        <v>553.17315000000008</v>
      </c>
      <c r="D56" s="713">
        <v>1064.2346199999997</v>
      </c>
      <c r="E56" s="713"/>
      <c r="F56" s="713">
        <v>1255.3879299999999</v>
      </c>
      <c r="G56" s="713">
        <v>0</v>
      </c>
      <c r="H56" s="713">
        <v>1255.3879299999999</v>
      </c>
      <c r="I56" s="714" t="s">
        <v>329</v>
      </c>
      <c r="J56" s="715" t="s">
        <v>634</v>
      </c>
    </row>
    <row r="57" spans="1:10" ht="14.45" customHeight="1" x14ac:dyDescent="0.2">
      <c r="A57" s="711" t="s">
        <v>329</v>
      </c>
      <c r="B57" s="712" t="s">
        <v>329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635</v>
      </c>
    </row>
    <row r="58" spans="1:10" ht="14.45" customHeight="1" x14ac:dyDescent="0.2">
      <c r="A58" s="711" t="s">
        <v>639</v>
      </c>
      <c r="B58" s="712" t="s">
        <v>640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0</v>
      </c>
    </row>
    <row r="59" spans="1:10" ht="14.45" customHeight="1" x14ac:dyDescent="0.2">
      <c r="A59" s="711" t="s">
        <v>639</v>
      </c>
      <c r="B59" s="712" t="s">
        <v>6176</v>
      </c>
      <c r="C59" s="713">
        <v>0</v>
      </c>
      <c r="D59" s="713">
        <v>0.84960000000000002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639</v>
      </c>
      <c r="B60" s="712" t="s">
        <v>6177</v>
      </c>
      <c r="C60" s="713">
        <v>0</v>
      </c>
      <c r="D60" s="713">
        <v>29.402999999999999</v>
      </c>
      <c r="E60" s="713"/>
      <c r="F60" s="713">
        <v>26.771999999999998</v>
      </c>
      <c r="G60" s="713">
        <v>0</v>
      </c>
      <c r="H60" s="713">
        <v>26.771999999999998</v>
      </c>
      <c r="I60" s="714" t="s">
        <v>329</v>
      </c>
      <c r="J60" s="715" t="s">
        <v>1</v>
      </c>
    </row>
    <row r="61" spans="1:10" ht="14.45" customHeight="1" x14ac:dyDescent="0.2">
      <c r="A61" s="711" t="s">
        <v>639</v>
      </c>
      <c r="B61" s="712" t="s">
        <v>6178</v>
      </c>
      <c r="C61" s="713">
        <v>42.217670000000005</v>
      </c>
      <c r="D61" s="713">
        <v>47.382929999999995</v>
      </c>
      <c r="E61" s="713"/>
      <c r="F61" s="713">
        <v>403.9619899999999</v>
      </c>
      <c r="G61" s="713">
        <v>0</v>
      </c>
      <c r="H61" s="713">
        <v>403.9619899999999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639</v>
      </c>
      <c r="B62" s="712" t="s">
        <v>6179</v>
      </c>
      <c r="C62" s="713">
        <v>1268.1179100000002</v>
      </c>
      <c r="D62" s="713">
        <v>1180.5070799999999</v>
      </c>
      <c r="E62" s="713"/>
      <c r="F62" s="713">
        <v>1172.2723100000003</v>
      </c>
      <c r="G62" s="713">
        <v>0</v>
      </c>
      <c r="H62" s="713">
        <v>1172.2723100000003</v>
      </c>
      <c r="I62" s="714" t="s">
        <v>329</v>
      </c>
      <c r="J62" s="715" t="s">
        <v>1</v>
      </c>
    </row>
    <row r="63" spans="1:10" ht="14.45" customHeight="1" x14ac:dyDescent="0.2">
      <c r="A63" s="711" t="s">
        <v>639</v>
      </c>
      <c r="B63" s="712" t="s">
        <v>6180</v>
      </c>
      <c r="C63" s="713">
        <v>624.03925000000004</v>
      </c>
      <c r="D63" s="713">
        <v>2713.4684699999998</v>
      </c>
      <c r="E63" s="713"/>
      <c r="F63" s="713">
        <v>2661.92805</v>
      </c>
      <c r="G63" s="713">
        <v>0</v>
      </c>
      <c r="H63" s="713">
        <v>2661.92805</v>
      </c>
      <c r="I63" s="714" t="s">
        <v>329</v>
      </c>
      <c r="J63" s="715" t="s">
        <v>1</v>
      </c>
    </row>
    <row r="64" spans="1:10" ht="14.45" customHeight="1" x14ac:dyDescent="0.2">
      <c r="A64" s="711" t="s">
        <v>639</v>
      </c>
      <c r="B64" s="712" t="s">
        <v>6181</v>
      </c>
      <c r="C64" s="713">
        <v>175.65673000000001</v>
      </c>
      <c r="D64" s="713">
        <v>127.88476</v>
      </c>
      <c r="E64" s="713"/>
      <c r="F64" s="713">
        <v>182.36742000000004</v>
      </c>
      <c r="G64" s="713">
        <v>0</v>
      </c>
      <c r="H64" s="713">
        <v>182.36742000000004</v>
      </c>
      <c r="I64" s="714" t="s">
        <v>329</v>
      </c>
      <c r="J64" s="715" t="s">
        <v>1</v>
      </c>
    </row>
    <row r="65" spans="1:10" ht="14.45" customHeight="1" x14ac:dyDescent="0.2">
      <c r="A65" s="711" t="s">
        <v>639</v>
      </c>
      <c r="B65" s="712" t="s">
        <v>6182</v>
      </c>
      <c r="C65" s="713">
        <v>26.037370000000003</v>
      </c>
      <c r="D65" s="713">
        <v>43.340159999999997</v>
      </c>
      <c r="E65" s="713"/>
      <c r="F65" s="713">
        <v>148.62289999999999</v>
      </c>
      <c r="G65" s="713">
        <v>0</v>
      </c>
      <c r="H65" s="713">
        <v>148.62289999999999</v>
      </c>
      <c r="I65" s="714" t="s">
        <v>329</v>
      </c>
      <c r="J65" s="715" t="s">
        <v>1</v>
      </c>
    </row>
    <row r="66" spans="1:10" ht="14.45" customHeight="1" x14ac:dyDescent="0.2">
      <c r="A66" s="711" t="s">
        <v>639</v>
      </c>
      <c r="B66" s="712" t="s">
        <v>6183</v>
      </c>
      <c r="C66" s="713">
        <v>157.84845999999999</v>
      </c>
      <c r="D66" s="713">
        <v>58.629400000000004</v>
      </c>
      <c r="E66" s="713"/>
      <c r="F66" s="713">
        <v>414.91793000000001</v>
      </c>
      <c r="G66" s="713">
        <v>0</v>
      </c>
      <c r="H66" s="713">
        <v>414.91793000000001</v>
      </c>
      <c r="I66" s="714" t="s">
        <v>329</v>
      </c>
      <c r="J66" s="715" t="s">
        <v>1</v>
      </c>
    </row>
    <row r="67" spans="1:10" ht="14.45" customHeight="1" x14ac:dyDescent="0.2">
      <c r="A67" s="711" t="s">
        <v>639</v>
      </c>
      <c r="B67" s="712" t="s">
        <v>6185</v>
      </c>
      <c r="C67" s="713">
        <v>0.34693999999999997</v>
      </c>
      <c r="D67" s="713">
        <v>0.11979000000000001</v>
      </c>
      <c r="E67" s="713"/>
      <c r="F67" s="713">
        <v>0.25202999999999998</v>
      </c>
      <c r="G67" s="713">
        <v>0</v>
      </c>
      <c r="H67" s="713">
        <v>0.25202999999999998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639</v>
      </c>
      <c r="B68" s="712" t="s">
        <v>6186</v>
      </c>
      <c r="C68" s="713">
        <v>0</v>
      </c>
      <c r="D68" s="713">
        <v>0</v>
      </c>
      <c r="E68" s="713"/>
      <c r="F68" s="713">
        <v>361.61962</v>
      </c>
      <c r="G68" s="713">
        <v>0</v>
      </c>
      <c r="H68" s="713">
        <v>361.61962</v>
      </c>
      <c r="I68" s="714" t="s">
        <v>329</v>
      </c>
      <c r="J68" s="715" t="s">
        <v>1</v>
      </c>
    </row>
    <row r="69" spans="1:10" ht="14.45" customHeight="1" x14ac:dyDescent="0.2">
      <c r="A69" s="711" t="s">
        <v>639</v>
      </c>
      <c r="B69" s="712" t="s">
        <v>6187</v>
      </c>
      <c r="C69" s="713">
        <v>0</v>
      </c>
      <c r="D69" s="713">
        <v>0</v>
      </c>
      <c r="E69" s="713"/>
      <c r="F69" s="713">
        <v>4.1000000000000002E-2</v>
      </c>
      <c r="G69" s="713">
        <v>0</v>
      </c>
      <c r="H69" s="713">
        <v>4.1000000000000002E-2</v>
      </c>
      <c r="I69" s="714" t="s">
        <v>329</v>
      </c>
      <c r="J69" s="715" t="s">
        <v>1</v>
      </c>
    </row>
    <row r="70" spans="1:10" ht="14.45" customHeight="1" x14ac:dyDescent="0.2">
      <c r="A70" s="711" t="s">
        <v>639</v>
      </c>
      <c r="B70" s="712" t="s">
        <v>6188</v>
      </c>
      <c r="C70" s="713">
        <v>0</v>
      </c>
      <c r="D70" s="713">
        <v>0</v>
      </c>
      <c r="E70" s="713"/>
      <c r="F70" s="713">
        <v>0.76800000000000002</v>
      </c>
      <c r="G70" s="713">
        <v>0</v>
      </c>
      <c r="H70" s="713">
        <v>0.76800000000000002</v>
      </c>
      <c r="I70" s="714" t="s">
        <v>329</v>
      </c>
      <c r="J70" s="715" t="s">
        <v>1</v>
      </c>
    </row>
    <row r="71" spans="1:10" ht="14.45" customHeight="1" x14ac:dyDescent="0.2">
      <c r="A71" s="711" t="s">
        <v>639</v>
      </c>
      <c r="B71" s="712" t="s">
        <v>641</v>
      </c>
      <c r="C71" s="713">
        <v>2294.2643300000004</v>
      </c>
      <c r="D71" s="713">
        <v>4201.5851899999989</v>
      </c>
      <c r="E71" s="713"/>
      <c r="F71" s="713">
        <v>5373.5232500000002</v>
      </c>
      <c r="G71" s="713">
        <v>0</v>
      </c>
      <c r="H71" s="713">
        <v>5373.5232500000002</v>
      </c>
      <c r="I71" s="714" t="s">
        <v>329</v>
      </c>
      <c r="J71" s="715" t="s">
        <v>634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635</v>
      </c>
    </row>
    <row r="73" spans="1:10" ht="14.45" customHeight="1" x14ac:dyDescent="0.2">
      <c r="A73" s="711" t="s">
        <v>642</v>
      </c>
      <c r="B73" s="712" t="s">
        <v>643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642</v>
      </c>
      <c r="B74" s="712" t="s">
        <v>6174</v>
      </c>
      <c r="C74" s="713">
        <v>0</v>
      </c>
      <c r="D74" s="713">
        <v>0</v>
      </c>
      <c r="E74" s="713"/>
      <c r="F74" s="713">
        <v>1.83104</v>
      </c>
      <c r="G74" s="713">
        <v>0</v>
      </c>
      <c r="H74" s="713">
        <v>1.83104</v>
      </c>
      <c r="I74" s="714" t="s">
        <v>329</v>
      </c>
      <c r="J74" s="715" t="s">
        <v>1</v>
      </c>
    </row>
    <row r="75" spans="1:10" ht="14.45" customHeight="1" x14ac:dyDescent="0.2">
      <c r="A75" s="711" t="s">
        <v>642</v>
      </c>
      <c r="B75" s="712" t="s">
        <v>6178</v>
      </c>
      <c r="C75" s="713">
        <v>2.74959</v>
      </c>
      <c r="D75" s="713">
        <v>4.7078500000000005</v>
      </c>
      <c r="E75" s="713"/>
      <c r="F75" s="713">
        <v>1.9023699999999999</v>
      </c>
      <c r="G75" s="713">
        <v>0</v>
      </c>
      <c r="H75" s="713">
        <v>1.9023699999999999</v>
      </c>
      <c r="I75" s="714" t="s">
        <v>329</v>
      </c>
      <c r="J75" s="715" t="s">
        <v>1</v>
      </c>
    </row>
    <row r="76" spans="1:10" ht="14.45" customHeight="1" x14ac:dyDescent="0.2">
      <c r="A76" s="711" t="s">
        <v>642</v>
      </c>
      <c r="B76" s="712" t="s">
        <v>6179</v>
      </c>
      <c r="C76" s="713">
        <v>293.98946999999998</v>
      </c>
      <c r="D76" s="713">
        <v>533.83973000000015</v>
      </c>
      <c r="E76" s="713"/>
      <c r="F76" s="713">
        <v>321.83566000000002</v>
      </c>
      <c r="G76" s="713">
        <v>0</v>
      </c>
      <c r="H76" s="713">
        <v>321.83566000000002</v>
      </c>
      <c r="I76" s="714" t="s">
        <v>329</v>
      </c>
      <c r="J76" s="715" t="s">
        <v>1</v>
      </c>
    </row>
    <row r="77" spans="1:10" ht="14.45" customHeight="1" x14ac:dyDescent="0.2">
      <c r="A77" s="711" t="s">
        <v>642</v>
      </c>
      <c r="B77" s="712" t="s">
        <v>6180</v>
      </c>
      <c r="C77" s="713">
        <v>0</v>
      </c>
      <c r="D77" s="713">
        <v>4.7394799999999995</v>
      </c>
      <c r="E77" s="713"/>
      <c r="F77" s="713">
        <v>0.57355999999999996</v>
      </c>
      <c r="G77" s="713">
        <v>0</v>
      </c>
      <c r="H77" s="713">
        <v>0.57355999999999996</v>
      </c>
      <c r="I77" s="714" t="s">
        <v>329</v>
      </c>
      <c r="J77" s="715" t="s">
        <v>1</v>
      </c>
    </row>
    <row r="78" spans="1:10" ht="14.45" customHeight="1" x14ac:dyDescent="0.2">
      <c r="A78" s="711" t="s">
        <v>642</v>
      </c>
      <c r="B78" s="712" t="s">
        <v>6182</v>
      </c>
      <c r="C78" s="713">
        <v>1.2507800000000002</v>
      </c>
      <c r="D78" s="713">
        <v>9.5139999999999993</v>
      </c>
      <c r="E78" s="713"/>
      <c r="F78" s="713">
        <v>3.6705299999999998</v>
      </c>
      <c r="G78" s="713">
        <v>0</v>
      </c>
      <c r="H78" s="713">
        <v>3.6705299999999998</v>
      </c>
      <c r="I78" s="714" t="s">
        <v>329</v>
      </c>
      <c r="J78" s="715" t="s">
        <v>1</v>
      </c>
    </row>
    <row r="79" spans="1:10" ht="14.45" customHeight="1" x14ac:dyDescent="0.2">
      <c r="A79" s="711" t="s">
        <v>642</v>
      </c>
      <c r="B79" s="712" t="s">
        <v>6184</v>
      </c>
      <c r="C79" s="713">
        <v>0</v>
      </c>
      <c r="D79" s="713">
        <v>4.0250000000000004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642</v>
      </c>
      <c r="B80" s="712" t="s">
        <v>644</v>
      </c>
      <c r="C80" s="713">
        <v>297.98984000000002</v>
      </c>
      <c r="D80" s="713">
        <v>556.8260600000001</v>
      </c>
      <c r="E80" s="713"/>
      <c r="F80" s="713">
        <v>329.81315999999998</v>
      </c>
      <c r="G80" s="713">
        <v>0</v>
      </c>
      <c r="H80" s="713">
        <v>329.81315999999998</v>
      </c>
      <c r="I80" s="714" t="s">
        <v>329</v>
      </c>
      <c r="J80" s="715" t="s">
        <v>634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635</v>
      </c>
    </row>
    <row r="82" spans="1:10" ht="14.45" customHeight="1" x14ac:dyDescent="0.2">
      <c r="A82" s="711" t="s">
        <v>645</v>
      </c>
      <c r="B82" s="712" t="s">
        <v>646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645</v>
      </c>
      <c r="B83" s="712" t="s">
        <v>6178</v>
      </c>
      <c r="C83" s="713">
        <v>118.41923999999999</v>
      </c>
      <c r="D83" s="713">
        <v>123.19646999999999</v>
      </c>
      <c r="E83" s="713"/>
      <c r="F83" s="713">
        <v>86.86336</v>
      </c>
      <c r="G83" s="713">
        <v>0</v>
      </c>
      <c r="H83" s="713">
        <v>86.86336</v>
      </c>
      <c r="I83" s="714" t="s">
        <v>329</v>
      </c>
      <c r="J83" s="715" t="s">
        <v>1</v>
      </c>
    </row>
    <row r="84" spans="1:10" ht="14.45" customHeight="1" x14ac:dyDescent="0.2">
      <c r="A84" s="711" t="s">
        <v>645</v>
      </c>
      <c r="B84" s="712" t="s">
        <v>6179</v>
      </c>
      <c r="C84" s="713">
        <v>27.999840000000003</v>
      </c>
      <c r="D84" s="713">
        <v>68.952970000000022</v>
      </c>
      <c r="E84" s="713"/>
      <c r="F84" s="713">
        <v>16.881460000000001</v>
      </c>
      <c r="G84" s="713">
        <v>0</v>
      </c>
      <c r="H84" s="713">
        <v>16.881460000000001</v>
      </c>
      <c r="I84" s="714" t="s">
        <v>329</v>
      </c>
      <c r="J84" s="715" t="s">
        <v>1</v>
      </c>
    </row>
    <row r="85" spans="1:10" ht="14.45" customHeight="1" x14ac:dyDescent="0.2">
      <c r="A85" s="711" t="s">
        <v>645</v>
      </c>
      <c r="B85" s="712" t="s">
        <v>6180</v>
      </c>
      <c r="C85" s="713">
        <v>1.0169999999999999</v>
      </c>
      <c r="D85" s="713">
        <v>0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645</v>
      </c>
      <c r="B86" s="712" t="s">
        <v>6181</v>
      </c>
      <c r="C86" s="713">
        <v>0</v>
      </c>
      <c r="D86" s="713">
        <v>41.325470000000003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645</v>
      </c>
      <c r="B87" s="712" t="s">
        <v>6182</v>
      </c>
      <c r="C87" s="713">
        <v>12.785200000000001</v>
      </c>
      <c r="D87" s="713">
        <v>19.3445</v>
      </c>
      <c r="E87" s="713"/>
      <c r="F87" s="713">
        <v>20.326000000000001</v>
      </c>
      <c r="G87" s="713">
        <v>0</v>
      </c>
      <c r="H87" s="713">
        <v>20.326000000000001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645</v>
      </c>
      <c r="B88" s="712" t="s">
        <v>6185</v>
      </c>
      <c r="C88" s="713">
        <v>0</v>
      </c>
      <c r="D88" s="713">
        <v>0</v>
      </c>
      <c r="E88" s="713"/>
      <c r="F88" s="713">
        <v>0.16400000000000001</v>
      </c>
      <c r="G88" s="713">
        <v>0</v>
      </c>
      <c r="H88" s="713">
        <v>0.16400000000000001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645</v>
      </c>
      <c r="B89" s="712" t="s">
        <v>647</v>
      </c>
      <c r="C89" s="713">
        <v>160.22127999999998</v>
      </c>
      <c r="D89" s="713">
        <v>252.81941000000003</v>
      </c>
      <c r="E89" s="713"/>
      <c r="F89" s="713">
        <v>124.23482</v>
      </c>
      <c r="G89" s="713">
        <v>0</v>
      </c>
      <c r="H89" s="713">
        <v>124.23482</v>
      </c>
      <c r="I89" s="714" t="s">
        <v>329</v>
      </c>
      <c r="J89" s="715" t="s">
        <v>634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635</v>
      </c>
    </row>
    <row r="91" spans="1:10" ht="14.45" customHeight="1" x14ac:dyDescent="0.2">
      <c r="A91" s="711" t="s">
        <v>615</v>
      </c>
      <c r="B91" s="712" t="s">
        <v>629</v>
      </c>
      <c r="C91" s="713">
        <v>3907.3146700000002</v>
      </c>
      <c r="D91" s="713">
        <v>7183.5305899999994</v>
      </c>
      <c r="E91" s="713"/>
      <c r="F91" s="713">
        <v>8334.4229300000006</v>
      </c>
      <c r="G91" s="713">
        <v>0</v>
      </c>
      <c r="H91" s="713">
        <v>8334.4229300000006</v>
      </c>
      <c r="I91" s="714" t="s">
        <v>329</v>
      </c>
      <c r="J91" s="715" t="s">
        <v>630</v>
      </c>
    </row>
  </sheetData>
  <mergeCells count="3">
    <mergeCell ref="A1:I1"/>
    <mergeCell ref="F3:I3"/>
    <mergeCell ref="C4:D4"/>
  </mergeCells>
  <conditionalFormatting sqref="F22 F92:F65537">
    <cfRule type="cellIs" dxfId="41" priority="18" stopIfTrue="1" operator="greaterThan">
      <formula>1</formula>
    </cfRule>
  </conditionalFormatting>
  <conditionalFormatting sqref="H5:H21">
    <cfRule type="expression" dxfId="40" priority="14">
      <formula>$H5&gt;0</formula>
    </cfRule>
  </conditionalFormatting>
  <conditionalFormatting sqref="I5:I21">
    <cfRule type="expression" dxfId="39" priority="15">
      <formula>$I5&gt;1</formula>
    </cfRule>
  </conditionalFormatting>
  <conditionalFormatting sqref="B5:B21">
    <cfRule type="expression" dxfId="38" priority="11">
      <formula>OR($J5="NS",$J5="SumaNS",$J5="Účet")</formula>
    </cfRule>
  </conditionalFormatting>
  <conditionalFormatting sqref="F5:I21 B5:D21">
    <cfRule type="expression" dxfId="37" priority="17">
      <formula>AND($J5&lt;&gt;"",$J5&lt;&gt;"mezeraKL")</formula>
    </cfRule>
  </conditionalFormatting>
  <conditionalFormatting sqref="B5:D21 F5:I21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5" priority="13">
      <formula>OR($J5="SumaNS",$J5="NS")</formula>
    </cfRule>
  </conditionalFormatting>
  <conditionalFormatting sqref="A5:A21">
    <cfRule type="expression" dxfId="34" priority="9">
      <formula>AND($J5&lt;&gt;"mezeraKL",$J5&lt;&gt;"")</formula>
    </cfRule>
  </conditionalFormatting>
  <conditionalFormatting sqref="A5:A21">
    <cfRule type="expression" dxfId="33" priority="10">
      <formula>AND($J5&lt;&gt;"",$J5&lt;&gt;"mezeraKL")</formula>
    </cfRule>
  </conditionalFormatting>
  <conditionalFormatting sqref="H23:H91">
    <cfRule type="expression" dxfId="32" priority="6">
      <formula>$H23&gt;0</formula>
    </cfRule>
  </conditionalFormatting>
  <conditionalFormatting sqref="A23:A91">
    <cfRule type="expression" dxfId="31" priority="5">
      <formula>AND($J23&lt;&gt;"mezeraKL",$J23&lt;&gt;"")</formula>
    </cfRule>
  </conditionalFormatting>
  <conditionalFormatting sqref="I23:I91">
    <cfRule type="expression" dxfId="30" priority="7">
      <formula>$I23&gt;1</formula>
    </cfRule>
  </conditionalFormatting>
  <conditionalFormatting sqref="B23:B91">
    <cfRule type="expression" dxfId="29" priority="4">
      <formula>OR($J23="NS",$J23="SumaNS",$J23="Účet")</formula>
    </cfRule>
  </conditionalFormatting>
  <conditionalFormatting sqref="A23:D91 F23:I91">
    <cfRule type="expression" dxfId="28" priority="8">
      <formula>AND($J23&lt;&gt;"",$J23&lt;&gt;"mezeraKL")</formula>
    </cfRule>
  </conditionalFormatting>
  <conditionalFormatting sqref="B23:D91 F23:I91">
    <cfRule type="expression" dxfId="27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91 F23:I91">
    <cfRule type="expression" dxfId="26" priority="2">
      <formula>OR($J23="SumaNS",$J23="NS")</formula>
    </cfRule>
  </conditionalFormatting>
  <hyperlinks>
    <hyperlink ref="A2" location="Obsah!A1" display="Zpět na Obsah  KL 01  1.-4.měsíc" xr:uid="{BCB48C50-9097-4995-9E7F-7D339335F9B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5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6888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9.2095658298923482</v>
      </c>
      <c r="J3" s="203">
        <f>SUBTOTAL(9,J5:J1048576)</f>
        <v>698155</v>
      </c>
      <c r="K3" s="204">
        <f>SUBTOTAL(9,K5:K1048576)</f>
        <v>6429704.4319684925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615</v>
      </c>
      <c r="B5" s="807" t="s">
        <v>616</v>
      </c>
      <c r="C5" s="810" t="s">
        <v>651</v>
      </c>
      <c r="D5" s="838" t="s">
        <v>652</v>
      </c>
      <c r="E5" s="810" t="s">
        <v>6189</v>
      </c>
      <c r="F5" s="838" t="s">
        <v>6190</v>
      </c>
      <c r="G5" s="810" t="s">
        <v>6191</v>
      </c>
      <c r="H5" s="810" t="s">
        <v>6192</v>
      </c>
      <c r="I5" s="225">
        <v>602.75</v>
      </c>
      <c r="J5" s="225">
        <v>6</v>
      </c>
      <c r="K5" s="830">
        <v>3616.5</v>
      </c>
    </row>
    <row r="6" spans="1:11" ht="14.45" customHeight="1" x14ac:dyDescent="0.2">
      <c r="A6" s="821" t="s">
        <v>615</v>
      </c>
      <c r="B6" s="822" t="s">
        <v>616</v>
      </c>
      <c r="C6" s="825" t="s">
        <v>651</v>
      </c>
      <c r="D6" s="839" t="s">
        <v>652</v>
      </c>
      <c r="E6" s="825" t="s">
        <v>6189</v>
      </c>
      <c r="F6" s="839" t="s">
        <v>6190</v>
      </c>
      <c r="G6" s="825" t="s">
        <v>6191</v>
      </c>
      <c r="H6" s="825" t="s">
        <v>6193</v>
      </c>
      <c r="I6" s="831">
        <v>1468.75</v>
      </c>
      <c r="J6" s="831">
        <v>50</v>
      </c>
      <c r="K6" s="832">
        <v>78900</v>
      </c>
    </row>
    <row r="7" spans="1:11" ht="14.45" customHeight="1" x14ac:dyDescent="0.2">
      <c r="A7" s="821" t="s">
        <v>615</v>
      </c>
      <c r="B7" s="822" t="s">
        <v>616</v>
      </c>
      <c r="C7" s="825" t="s">
        <v>651</v>
      </c>
      <c r="D7" s="839" t="s">
        <v>652</v>
      </c>
      <c r="E7" s="825" t="s">
        <v>6189</v>
      </c>
      <c r="F7" s="839" t="s">
        <v>6190</v>
      </c>
      <c r="G7" s="825" t="s">
        <v>6191</v>
      </c>
      <c r="H7" s="825" t="s">
        <v>6194</v>
      </c>
      <c r="I7" s="831">
        <v>479.60000610351563</v>
      </c>
      <c r="J7" s="831">
        <v>5</v>
      </c>
      <c r="K7" s="832">
        <v>2398</v>
      </c>
    </row>
    <row r="8" spans="1:11" ht="14.45" customHeight="1" x14ac:dyDescent="0.2">
      <c r="A8" s="821" t="s">
        <v>615</v>
      </c>
      <c r="B8" s="822" t="s">
        <v>616</v>
      </c>
      <c r="C8" s="825" t="s">
        <v>631</v>
      </c>
      <c r="D8" s="839" t="s">
        <v>632</v>
      </c>
      <c r="E8" s="825" t="s">
        <v>6195</v>
      </c>
      <c r="F8" s="839" t="s">
        <v>6196</v>
      </c>
      <c r="G8" s="825" t="s">
        <v>6197</v>
      </c>
      <c r="H8" s="825" t="s">
        <v>6198</v>
      </c>
      <c r="I8" s="831">
        <v>147.17999267578125</v>
      </c>
      <c r="J8" s="831">
        <v>43</v>
      </c>
      <c r="K8" s="832">
        <v>6328.829833984375</v>
      </c>
    </row>
    <row r="9" spans="1:11" ht="14.45" customHeight="1" x14ac:dyDescent="0.2">
      <c r="A9" s="821" t="s">
        <v>615</v>
      </c>
      <c r="B9" s="822" t="s">
        <v>616</v>
      </c>
      <c r="C9" s="825" t="s">
        <v>631</v>
      </c>
      <c r="D9" s="839" t="s">
        <v>632</v>
      </c>
      <c r="E9" s="825" t="s">
        <v>6195</v>
      </c>
      <c r="F9" s="839" t="s">
        <v>6196</v>
      </c>
      <c r="G9" s="825" t="s">
        <v>6199</v>
      </c>
      <c r="H9" s="825" t="s">
        <v>6200</v>
      </c>
      <c r="I9" s="831">
        <v>147.17999267578125</v>
      </c>
      <c r="J9" s="831">
        <v>33</v>
      </c>
      <c r="K9" s="832">
        <v>4857.0098876953125</v>
      </c>
    </row>
    <row r="10" spans="1:11" ht="14.45" customHeight="1" x14ac:dyDescent="0.2">
      <c r="A10" s="821" t="s">
        <v>615</v>
      </c>
      <c r="B10" s="822" t="s">
        <v>616</v>
      </c>
      <c r="C10" s="825" t="s">
        <v>631</v>
      </c>
      <c r="D10" s="839" t="s">
        <v>632</v>
      </c>
      <c r="E10" s="825" t="s">
        <v>6195</v>
      </c>
      <c r="F10" s="839" t="s">
        <v>6196</v>
      </c>
      <c r="G10" s="825" t="s">
        <v>6201</v>
      </c>
      <c r="H10" s="825" t="s">
        <v>6202</v>
      </c>
      <c r="I10" s="831">
        <v>182.71000671386719</v>
      </c>
      <c r="J10" s="831">
        <v>13</v>
      </c>
      <c r="K10" s="832">
        <v>2375.2300720214844</v>
      </c>
    </row>
    <row r="11" spans="1:11" ht="14.45" customHeight="1" x14ac:dyDescent="0.2">
      <c r="A11" s="821" t="s">
        <v>615</v>
      </c>
      <c r="B11" s="822" t="s">
        <v>616</v>
      </c>
      <c r="C11" s="825" t="s">
        <v>631</v>
      </c>
      <c r="D11" s="839" t="s">
        <v>632</v>
      </c>
      <c r="E11" s="825" t="s">
        <v>6203</v>
      </c>
      <c r="F11" s="839" t="s">
        <v>6204</v>
      </c>
      <c r="G11" s="825" t="s">
        <v>6205</v>
      </c>
      <c r="H11" s="825" t="s">
        <v>6206</v>
      </c>
      <c r="I11" s="831">
        <v>0.5</v>
      </c>
      <c r="J11" s="831">
        <v>4300</v>
      </c>
      <c r="K11" s="832">
        <v>2165.5</v>
      </c>
    </row>
    <row r="12" spans="1:11" ht="14.45" customHeight="1" x14ac:dyDescent="0.2">
      <c r="A12" s="821" t="s">
        <v>615</v>
      </c>
      <c r="B12" s="822" t="s">
        <v>616</v>
      </c>
      <c r="C12" s="825" t="s">
        <v>631</v>
      </c>
      <c r="D12" s="839" t="s">
        <v>632</v>
      </c>
      <c r="E12" s="825" t="s">
        <v>6203</v>
      </c>
      <c r="F12" s="839" t="s">
        <v>6204</v>
      </c>
      <c r="G12" s="825" t="s">
        <v>6207</v>
      </c>
      <c r="H12" s="825" t="s">
        <v>6208</v>
      </c>
      <c r="I12" s="831">
        <v>1.0119999885559081</v>
      </c>
      <c r="J12" s="831">
        <v>2900</v>
      </c>
      <c r="K12" s="832">
        <v>2932</v>
      </c>
    </row>
    <row r="13" spans="1:11" ht="14.45" customHeight="1" x14ac:dyDescent="0.2">
      <c r="A13" s="821" t="s">
        <v>615</v>
      </c>
      <c r="B13" s="822" t="s">
        <v>616</v>
      </c>
      <c r="C13" s="825" t="s">
        <v>631</v>
      </c>
      <c r="D13" s="839" t="s">
        <v>632</v>
      </c>
      <c r="E13" s="825" t="s">
        <v>6203</v>
      </c>
      <c r="F13" s="839" t="s">
        <v>6204</v>
      </c>
      <c r="G13" s="825" t="s">
        <v>6209</v>
      </c>
      <c r="H13" s="825" t="s">
        <v>6210</v>
      </c>
      <c r="I13" s="831">
        <v>3.4900000095367432</v>
      </c>
      <c r="J13" s="831">
        <v>920</v>
      </c>
      <c r="K13" s="832">
        <v>3212.4800109863281</v>
      </c>
    </row>
    <row r="14" spans="1:11" ht="14.45" customHeight="1" x14ac:dyDescent="0.2">
      <c r="A14" s="821" t="s">
        <v>615</v>
      </c>
      <c r="B14" s="822" t="s">
        <v>616</v>
      </c>
      <c r="C14" s="825" t="s">
        <v>631</v>
      </c>
      <c r="D14" s="839" t="s">
        <v>632</v>
      </c>
      <c r="E14" s="825" t="s">
        <v>6203</v>
      </c>
      <c r="F14" s="839" t="s">
        <v>6204</v>
      </c>
      <c r="G14" s="825" t="s">
        <v>6211</v>
      </c>
      <c r="H14" s="825" t="s">
        <v>6212</v>
      </c>
      <c r="I14" s="831">
        <v>0.43999999761581421</v>
      </c>
      <c r="J14" s="831">
        <v>6100</v>
      </c>
      <c r="K14" s="832">
        <v>2683.7999877929688</v>
      </c>
    </row>
    <row r="15" spans="1:11" ht="14.45" customHeight="1" x14ac:dyDescent="0.2">
      <c r="A15" s="821" t="s">
        <v>615</v>
      </c>
      <c r="B15" s="822" t="s">
        <v>616</v>
      </c>
      <c r="C15" s="825" t="s">
        <v>631</v>
      </c>
      <c r="D15" s="839" t="s">
        <v>632</v>
      </c>
      <c r="E15" s="825" t="s">
        <v>6203</v>
      </c>
      <c r="F15" s="839" t="s">
        <v>6204</v>
      </c>
      <c r="G15" s="825" t="s">
        <v>6213</v>
      </c>
      <c r="H15" s="825" t="s">
        <v>6214</v>
      </c>
      <c r="I15" s="831">
        <v>2.0499999523162842</v>
      </c>
      <c r="J15" s="831">
        <v>300</v>
      </c>
      <c r="K15" s="832">
        <v>615.58998870849609</v>
      </c>
    </row>
    <row r="16" spans="1:11" ht="14.45" customHeight="1" x14ac:dyDescent="0.2">
      <c r="A16" s="821" t="s">
        <v>615</v>
      </c>
      <c r="B16" s="822" t="s">
        <v>616</v>
      </c>
      <c r="C16" s="825" t="s">
        <v>631</v>
      </c>
      <c r="D16" s="839" t="s">
        <v>632</v>
      </c>
      <c r="E16" s="825" t="s">
        <v>6203</v>
      </c>
      <c r="F16" s="839" t="s">
        <v>6204</v>
      </c>
      <c r="G16" s="825" t="s">
        <v>6215</v>
      </c>
      <c r="H16" s="825" t="s">
        <v>6216</v>
      </c>
      <c r="I16" s="831">
        <v>2.7400000095367432</v>
      </c>
      <c r="J16" s="831">
        <v>200</v>
      </c>
      <c r="K16" s="832">
        <v>547.39999389648438</v>
      </c>
    </row>
    <row r="17" spans="1:11" ht="14.45" customHeight="1" x14ac:dyDescent="0.2">
      <c r="A17" s="821" t="s">
        <v>615</v>
      </c>
      <c r="B17" s="822" t="s">
        <v>616</v>
      </c>
      <c r="C17" s="825" t="s">
        <v>631</v>
      </c>
      <c r="D17" s="839" t="s">
        <v>632</v>
      </c>
      <c r="E17" s="825" t="s">
        <v>6203</v>
      </c>
      <c r="F17" s="839" t="s">
        <v>6204</v>
      </c>
      <c r="G17" s="825" t="s">
        <v>6217</v>
      </c>
      <c r="H17" s="825" t="s">
        <v>6218</v>
      </c>
      <c r="I17" s="831">
        <v>5.0199999809265137</v>
      </c>
      <c r="J17" s="831">
        <v>50</v>
      </c>
      <c r="K17" s="832">
        <v>250.80000305175781</v>
      </c>
    </row>
    <row r="18" spans="1:11" ht="14.45" customHeight="1" x14ac:dyDescent="0.2">
      <c r="A18" s="821" t="s">
        <v>615</v>
      </c>
      <c r="B18" s="822" t="s">
        <v>616</v>
      </c>
      <c r="C18" s="825" t="s">
        <v>631</v>
      </c>
      <c r="D18" s="839" t="s">
        <v>632</v>
      </c>
      <c r="E18" s="825" t="s">
        <v>6203</v>
      </c>
      <c r="F18" s="839" t="s">
        <v>6204</v>
      </c>
      <c r="G18" s="825" t="s">
        <v>6219</v>
      </c>
      <c r="H18" s="825" t="s">
        <v>6220</v>
      </c>
      <c r="I18" s="831">
        <v>314.8900146484375</v>
      </c>
      <c r="J18" s="831">
        <v>13</v>
      </c>
      <c r="K18" s="832">
        <v>4093.570068359375</v>
      </c>
    </row>
    <row r="19" spans="1:11" ht="14.45" customHeight="1" x14ac:dyDescent="0.2">
      <c r="A19" s="821" t="s">
        <v>615</v>
      </c>
      <c r="B19" s="822" t="s">
        <v>616</v>
      </c>
      <c r="C19" s="825" t="s">
        <v>631</v>
      </c>
      <c r="D19" s="839" t="s">
        <v>632</v>
      </c>
      <c r="E19" s="825" t="s">
        <v>6203</v>
      </c>
      <c r="F19" s="839" t="s">
        <v>6204</v>
      </c>
      <c r="G19" s="825" t="s">
        <v>6221</v>
      </c>
      <c r="H19" s="825" t="s">
        <v>6222</v>
      </c>
      <c r="I19" s="831">
        <v>86.366663614908859</v>
      </c>
      <c r="J19" s="831">
        <v>30</v>
      </c>
      <c r="K19" s="832">
        <v>2591.0199584960938</v>
      </c>
    </row>
    <row r="20" spans="1:11" ht="14.45" customHeight="1" x14ac:dyDescent="0.2">
      <c r="A20" s="821" t="s">
        <v>615</v>
      </c>
      <c r="B20" s="822" t="s">
        <v>616</v>
      </c>
      <c r="C20" s="825" t="s">
        <v>631</v>
      </c>
      <c r="D20" s="839" t="s">
        <v>632</v>
      </c>
      <c r="E20" s="825" t="s">
        <v>6203</v>
      </c>
      <c r="F20" s="839" t="s">
        <v>6204</v>
      </c>
      <c r="G20" s="825" t="s">
        <v>6223</v>
      </c>
      <c r="H20" s="825" t="s">
        <v>6224</v>
      </c>
      <c r="I20" s="831">
        <v>11.361999702453613</v>
      </c>
      <c r="J20" s="831">
        <v>70</v>
      </c>
      <c r="K20" s="832">
        <v>795.43000793457031</v>
      </c>
    </row>
    <row r="21" spans="1:11" ht="14.45" customHeight="1" x14ac:dyDescent="0.2">
      <c r="A21" s="821" t="s">
        <v>615</v>
      </c>
      <c r="B21" s="822" t="s">
        <v>616</v>
      </c>
      <c r="C21" s="825" t="s">
        <v>631</v>
      </c>
      <c r="D21" s="839" t="s">
        <v>632</v>
      </c>
      <c r="E21" s="825" t="s">
        <v>6203</v>
      </c>
      <c r="F21" s="839" t="s">
        <v>6204</v>
      </c>
      <c r="G21" s="825" t="s">
        <v>6219</v>
      </c>
      <c r="H21" s="825" t="s">
        <v>6225</v>
      </c>
      <c r="I21" s="831">
        <v>327.48001098632813</v>
      </c>
      <c r="J21" s="831">
        <v>5</v>
      </c>
      <c r="K21" s="832">
        <v>1635.5900268554688</v>
      </c>
    </row>
    <row r="22" spans="1:11" ht="14.45" customHeight="1" x14ac:dyDescent="0.2">
      <c r="A22" s="821" t="s">
        <v>615</v>
      </c>
      <c r="B22" s="822" t="s">
        <v>616</v>
      </c>
      <c r="C22" s="825" t="s">
        <v>631</v>
      </c>
      <c r="D22" s="839" t="s">
        <v>632</v>
      </c>
      <c r="E22" s="825" t="s">
        <v>6203</v>
      </c>
      <c r="F22" s="839" t="s">
        <v>6204</v>
      </c>
      <c r="G22" s="825" t="s">
        <v>6226</v>
      </c>
      <c r="H22" s="825" t="s">
        <v>6227</v>
      </c>
      <c r="I22" s="831">
        <v>4.4816665649414063</v>
      </c>
      <c r="J22" s="831">
        <v>450</v>
      </c>
      <c r="K22" s="832">
        <v>2016.25</v>
      </c>
    </row>
    <row r="23" spans="1:11" ht="14.45" customHeight="1" x14ac:dyDescent="0.2">
      <c r="A23" s="821" t="s">
        <v>615</v>
      </c>
      <c r="B23" s="822" t="s">
        <v>616</v>
      </c>
      <c r="C23" s="825" t="s">
        <v>631</v>
      </c>
      <c r="D23" s="839" t="s">
        <v>632</v>
      </c>
      <c r="E23" s="825" t="s">
        <v>6203</v>
      </c>
      <c r="F23" s="839" t="s">
        <v>6204</v>
      </c>
      <c r="G23" s="825" t="s">
        <v>6228</v>
      </c>
      <c r="H23" s="825" t="s">
        <v>6229</v>
      </c>
      <c r="I23" s="831">
        <v>355.35000610351563</v>
      </c>
      <c r="J23" s="831">
        <v>9</v>
      </c>
      <c r="K23" s="832">
        <v>3198.1500549316406</v>
      </c>
    </row>
    <row r="24" spans="1:11" ht="14.45" customHeight="1" x14ac:dyDescent="0.2">
      <c r="A24" s="821" t="s">
        <v>615</v>
      </c>
      <c r="B24" s="822" t="s">
        <v>616</v>
      </c>
      <c r="C24" s="825" t="s">
        <v>631</v>
      </c>
      <c r="D24" s="839" t="s">
        <v>632</v>
      </c>
      <c r="E24" s="825" t="s">
        <v>6203</v>
      </c>
      <c r="F24" s="839" t="s">
        <v>6204</v>
      </c>
      <c r="G24" s="825" t="s">
        <v>6230</v>
      </c>
      <c r="H24" s="825" t="s">
        <v>6231</v>
      </c>
      <c r="I24" s="831">
        <v>64.459999084472656</v>
      </c>
      <c r="J24" s="831">
        <v>10</v>
      </c>
      <c r="K24" s="832">
        <v>644.5999755859375</v>
      </c>
    </row>
    <row r="25" spans="1:11" ht="14.45" customHeight="1" x14ac:dyDescent="0.2">
      <c r="A25" s="821" t="s">
        <v>615</v>
      </c>
      <c r="B25" s="822" t="s">
        <v>616</v>
      </c>
      <c r="C25" s="825" t="s">
        <v>631</v>
      </c>
      <c r="D25" s="839" t="s">
        <v>632</v>
      </c>
      <c r="E25" s="825" t="s">
        <v>6203</v>
      </c>
      <c r="F25" s="839" t="s">
        <v>6204</v>
      </c>
      <c r="G25" s="825" t="s">
        <v>6232</v>
      </c>
      <c r="H25" s="825" t="s">
        <v>6233</v>
      </c>
      <c r="I25" s="831">
        <v>6.7800002098083496</v>
      </c>
      <c r="J25" s="831">
        <v>200</v>
      </c>
      <c r="K25" s="832">
        <v>1355.199951171875</v>
      </c>
    </row>
    <row r="26" spans="1:11" ht="14.45" customHeight="1" x14ac:dyDescent="0.2">
      <c r="A26" s="821" t="s">
        <v>615</v>
      </c>
      <c r="B26" s="822" t="s">
        <v>616</v>
      </c>
      <c r="C26" s="825" t="s">
        <v>631</v>
      </c>
      <c r="D26" s="839" t="s">
        <v>632</v>
      </c>
      <c r="E26" s="825" t="s">
        <v>6203</v>
      </c>
      <c r="F26" s="839" t="s">
        <v>6204</v>
      </c>
      <c r="G26" s="825" t="s">
        <v>6234</v>
      </c>
      <c r="H26" s="825" t="s">
        <v>6235</v>
      </c>
      <c r="I26" s="831">
        <v>30.175000190734863</v>
      </c>
      <c r="J26" s="831">
        <v>62</v>
      </c>
      <c r="K26" s="832">
        <v>1870.8000106811523</v>
      </c>
    </row>
    <row r="27" spans="1:11" ht="14.45" customHeight="1" x14ac:dyDescent="0.2">
      <c r="A27" s="821" t="s">
        <v>615</v>
      </c>
      <c r="B27" s="822" t="s">
        <v>616</v>
      </c>
      <c r="C27" s="825" t="s">
        <v>631</v>
      </c>
      <c r="D27" s="839" t="s">
        <v>632</v>
      </c>
      <c r="E27" s="825" t="s">
        <v>6203</v>
      </c>
      <c r="F27" s="839" t="s">
        <v>6204</v>
      </c>
      <c r="G27" s="825" t="s">
        <v>6236</v>
      </c>
      <c r="H27" s="825" t="s">
        <v>6237</v>
      </c>
      <c r="I27" s="831">
        <v>5.273333390553792</v>
      </c>
      <c r="J27" s="831">
        <v>130</v>
      </c>
      <c r="K27" s="832">
        <v>685.41001510620117</v>
      </c>
    </row>
    <row r="28" spans="1:11" ht="14.45" customHeight="1" x14ac:dyDescent="0.2">
      <c r="A28" s="821" t="s">
        <v>615</v>
      </c>
      <c r="B28" s="822" t="s">
        <v>616</v>
      </c>
      <c r="C28" s="825" t="s">
        <v>631</v>
      </c>
      <c r="D28" s="839" t="s">
        <v>632</v>
      </c>
      <c r="E28" s="825" t="s">
        <v>6203</v>
      </c>
      <c r="F28" s="839" t="s">
        <v>6204</v>
      </c>
      <c r="G28" s="825" t="s">
        <v>6238</v>
      </c>
      <c r="H28" s="825" t="s">
        <v>6239</v>
      </c>
      <c r="I28" s="831">
        <v>18.75</v>
      </c>
      <c r="J28" s="831">
        <v>10</v>
      </c>
      <c r="K28" s="832">
        <v>187.52999877929688</v>
      </c>
    </row>
    <row r="29" spans="1:11" ht="14.45" customHeight="1" x14ac:dyDescent="0.2">
      <c r="A29" s="821" t="s">
        <v>615</v>
      </c>
      <c r="B29" s="822" t="s">
        <v>616</v>
      </c>
      <c r="C29" s="825" t="s">
        <v>631</v>
      </c>
      <c r="D29" s="839" t="s">
        <v>632</v>
      </c>
      <c r="E29" s="825" t="s">
        <v>6203</v>
      </c>
      <c r="F29" s="839" t="s">
        <v>6204</v>
      </c>
      <c r="G29" s="825" t="s">
        <v>6240</v>
      </c>
      <c r="H29" s="825" t="s">
        <v>6241</v>
      </c>
      <c r="I29" s="831">
        <v>3.6319999694824219</v>
      </c>
      <c r="J29" s="831">
        <v>90</v>
      </c>
      <c r="K29" s="832">
        <v>327.02000045776367</v>
      </c>
    </row>
    <row r="30" spans="1:11" ht="14.45" customHeight="1" x14ac:dyDescent="0.2">
      <c r="A30" s="821" t="s">
        <v>615</v>
      </c>
      <c r="B30" s="822" t="s">
        <v>616</v>
      </c>
      <c r="C30" s="825" t="s">
        <v>631</v>
      </c>
      <c r="D30" s="839" t="s">
        <v>632</v>
      </c>
      <c r="E30" s="825" t="s">
        <v>6203</v>
      </c>
      <c r="F30" s="839" t="s">
        <v>6204</v>
      </c>
      <c r="G30" s="825" t="s">
        <v>6242</v>
      </c>
      <c r="H30" s="825" t="s">
        <v>6243</v>
      </c>
      <c r="I30" s="831">
        <v>112.81999969482422</v>
      </c>
      <c r="J30" s="831">
        <v>5</v>
      </c>
      <c r="K30" s="832">
        <v>564.08001708984375</v>
      </c>
    </row>
    <row r="31" spans="1:11" ht="14.45" customHeight="1" x14ac:dyDescent="0.2">
      <c r="A31" s="821" t="s">
        <v>615</v>
      </c>
      <c r="B31" s="822" t="s">
        <v>616</v>
      </c>
      <c r="C31" s="825" t="s">
        <v>631</v>
      </c>
      <c r="D31" s="839" t="s">
        <v>632</v>
      </c>
      <c r="E31" s="825" t="s">
        <v>6203</v>
      </c>
      <c r="F31" s="839" t="s">
        <v>6204</v>
      </c>
      <c r="G31" s="825" t="s">
        <v>6244</v>
      </c>
      <c r="H31" s="825" t="s">
        <v>6245</v>
      </c>
      <c r="I31" s="831">
        <v>120.69000244140625</v>
      </c>
      <c r="J31" s="831">
        <v>10</v>
      </c>
      <c r="K31" s="832">
        <v>1206.9100341796875</v>
      </c>
    </row>
    <row r="32" spans="1:11" ht="14.45" customHeight="1" x14ac:dyDescent="0.2">
      <c r="A32" s="821" t="s">
        <v>615</v>
      </c>
      <c r="B32" s="822" t="s">
        <v>616</v>
      </c>
      <c r="C32" s="825" t="s">
        <v>631</v>
      </c>
      <c r="D32" s="839" t="s">
        <v>632</v>
      </c>
      <c r="E32" s="825" t="s">
        <v>6203</v>
      </c>
      <c r="F32" s="839" t="s">
        <v>6204</v>
      </c>
      <c r="G32" s="825" t="s">
        <v>6246</v>
      </c>
      <c r="H32" s="825" t="s">
        <v>6247</v>
      </c>
      <c r="I32" s="831">
        <v>123.05000305175781</v>
      </c>
      <c r="J32" s="831">
        <v>10</v>
      </c>
      <c r="K32" s="832">
        <v>1230.5</v>
      </c>
    </row>
    <row r="33" spans="1:11" ht="14.45" customHeight="1" x14ac:dyDescent="0.2">
      <c r="A33" s="821" t="s">
        <v>615</v>
      </c>
      <c r="B33" s="822" t="s">
        <v>616</v>
      </c>
      <c r="C33" s="825" t="s">
        <v>631</v>
      </c>
      <c r="D33" s="839" t="s">
        <v>632</v>
      </c>
      <c r="E33" s="825" t="s">
        <v>6203</v>
      </c>
      <c r="F33" s="839" t="s">
        <v>6204</v>
      </c>
      <c r="G33" s="825" t="s">
        <v>6248</v>
      </c>
      <c r="H33" s="825" t="s">
        <v>6249</v>
      </c>
      <c r="I33" s="831">
        <v>1477.3900146484375</v>
      </c>
      <c r="J33" s="831">
        <v>2</v>
      </c>
      <c r="K33" s="832">
        <v>2954.780029296875</v>
      </c>
    </row>
    <row r="34" spans="1:11" ht="14.45" customHeight="1" x14ac:dyDescent="0.2">
      <c r="A34" s="821" t="s">
        <v>615</v>
      </c>
      <c r="B34" s="822" t="s">
        <v>616</v>
      </c>
      <c r="C34" s="825" t="s">
        <v>631</v>
      </c>
      <c r="D34" s="839" t="s">
        <v>632</v>
      </c>
      <c r="E34" s="825" t="s">
        <v>6203</v>
      </c>
      <c r="F34" s="839" t="s">
        <v>6204</v>
      </c>
      <c r="G34" s="825" t="s">
        <v>6250</v>
      </c>
      <c r="H34" s="825" t="s">
        <v>6251</v>
      </c>
      <c r="I34" s="831">
        <v>214.58000183105469</v>
      </c>
      <c r="J34" s="831">
        <v>56</v>
      </c>
      <c r="K34" s="832">
        <v>12016.460113525391</v>
      </c>
    </row>
    <row r="35" spans="1:11" ht="14.45" customHeight="1" x14ac:dyDescent="0.2">
      <c r="A35" s="821" t="s">
        <v>615</v>
      </c>
      <c r="B35" s="822" t="s">
        <v>616</v>
      </c>
      <c r="C35" s="825" t="s">
        <v>631</v>
      </c>
      <c r="D35" s="839" t="s">
        <v>632</v>
      </c>
      <c r="E35" s="825" t="s">
        <v>6203</v>
      </c>
      <c r="F35" s="839" t="s">
        <v>6204</v>
      </c>
      <c r="G35" s="825" t="s">
        <v>6252</v>
      </c>
      <c r="H35" s="825" t="s">
        <v>6253</v>
      </c>
      <c r="I35" s="831">
        <v>309.35000610351563</v>
      </c>
      <c r="J35" s="831">
        <v>6</v>
      </c>
      <c r="K35" s="832">
        <v>1856.1000366210938</v>
      </c>
    </row>
    <row r="36" spans="1:11" ht="14.45" customHeight="1" x14ac:dyDescent="0.2">
      <c r="A36" s="821" t="s">
        <v>615</v>
      </c>
      <c r="B36" s="822" t="s">
        <v>616</v>
      </c>
      <c r="C36" s="825" t="s">
        <v>631</v>
      </c>
      <c r="D36" s="839" t="s">
        <v>632</v>
      </c>
      <c r="E36" s="825" t="s">
        <v>6203</v>
      </c>
      <c r="F36" s="839" t="s">
        <v>6204</v>
      </c>
      <c r="G36" s="825" t="s">
        <v>6254</v>
      </c>
      <c r="H36" s="825" t="s">
        <v>6255</v>
      </c>
      <c r="I36" s="831">
        <v>310.5</v>
      </c>
      <c r="J36" s="831">
        <v>5</v>
      </c>
      <c r="K36" s="832">
        <v>1552.5</v>
      </c>
    </row>
    <row r="37" spans="1:11" ht="14.45" customHeight="1" x14ac:dyDescent="0.2">
      <c r="A37" s="821" t="s">
        <v>615</v>
      </c>
      <c r="B37" s="822" t="s">
        <v>616</v>
      </c>
      <c r="C37" s="825" t="s">
        <v>631</v>
      </c>
      <c r="D37" s="839" t="s">
        <v>632</v>
      </c>
      <c r="E37" s="825" t="s">
        <v>6203</v>
      </c>
      <c r="F37" s="839" t="s">
        <v>6204</v>
      </c>
      <c r="G37" s="825" t="s">
        <v>6256</v>
      </c>
      <c r="H37" s="825" t="s">
        <v>6257</v>
      </c>
      <c r="I37" s="831">
        <v>419.75</v>
      </c>
      <c r="J37" s="831">
        <v>35</v>
      </c>
      <c r="K37" s="832">
        <v>14691.25</v>
      </c>
    </row>
    <row r="38" spans="1:11" ht="14.45" customHeight="1" x14ac:dyDescent="0.2">
      <c r="A38" s="821" t="s">
        <v>615</v>
      </c>
      <c r="B38" s="822" t="s">
        <v>616</v>
      </c>
      <c r="C38" s="825" t="s">
        <v>631</v>
      </c>
      <c r="D38" s="839" t="s">
        <v>632</v>
      </c>
      <c r="E38" s="825" t="s">
        <v>6203</v>
      </c>
      <c r="F38" s="839" t="s">
        <v>6204</v>
      </c>
      <c r="G38" s="825" t="s">
        <v>6256</v>
      </c>
      <c r="H38" s="825" t="s">
        <v>6258</v>
      </c>
      <c r="I38" s="831">
        <v>419.75</v>
      </c>
      <c r="J38" s="831">
        <v>10</v>
      </c>
      <c r="K38" s="832">
        <v>4197.5</v>
      </c>
    </row>
    <row r="39" spans="1:11" ht="14.45" customHeight="1" x14ac:dyDescent="0.2">
      <c r="A39" s="821" t="s">
        <v>615</v>
      </c>
      <c r="B39" s="822" t="s">
        <v>616</v>
      </c>
      <c r="C39" s="825" t="s">
        <v>631</v>
      </c>
      <c r="D39" s="839" t="s">
        <v>632</v>
      </c>
      <c r="E39" s="825" t="s">
        <v>6203</v>
      </c>
      <c r="F39" s="839" t="s">
        <v>6204</v>
      </c>
      <c r="G39" s="825" t="s">
        <v>6259</v>
      </c>
      <c r="H39" s="825" t="s">
        <v>6260</v>
      </c>
      <c r="I39" s="831">
        <v>632.5</v>
      </c>
      <c r="J39" s="831">
        <v>2</v>
      </c>
      <c r="K39" s="832">
        <v>1265</v>
      </c>
    </row>
    <row r="40" spans="1:11" ht="14.45" customHeight="1" x14ac:dyDescent="0.2">
      <c r="A40" s="821" t="s">
        <v>615</v>
      </c>
      <c r="B40" s="822" t="s">
        <v>616</v>
      </c>
      <c r="C40" s="825" t="s">
        <v>631</v>
      </c>
      <c r="D40" s="839" t="s">
        <v>632</v>
      </c>
      <c r="E40" s="825" t="s">
        <v>6203</v>
      </c>
      <c r="F40" s="839" t="s">
        <v>6204</v>
      </c>
      <c r="G40" s="825" t="s">
        <v>6261</v>
      </c>
      <c r="H40" s="825" t="s">
        <v>6262</v>
      </c>
      <c r="I40" s="831">
        <v>1.3799999952316284</v>
      </c>
      <c r="J40" s="831">
        <v>950</v>
      </c>
      <c r="K40" s="832">
        <v>1311.0099945068359</v>
      </c>
    </row>
    <row r="41" spans="1:11" ht="14.45" customHeight="1" x14ac:dyDescent="0.2">
      <c r="A41" s="821" t="s">
        <v>615</v>
      </c>
      <c r="B41" s="822" t="s">
        <v>616</v>
      </c>
      <c r="C41" s="825" t="s">
        <v>631</v>
      </c>
      <c r="D41" s="839" t="s">
        <v>632</v>
      </c>
      <c r="E41" s="825" t="s">
        <v>6203</v>
      </c>
      <c r="F41" s="839" t="s">
        <v>6204</v>
      </c>
      <c r="G41" s="825" t="s">
        <v>6263</v>
      </c>
      <c r="H41" s="825" t="s">
        <v>6264</v>
      </c>
      <c r="I41" s="831">
        <v>1.5149999856948853</v>
      </c>
      <c r="J41" s="831">
        <v>1350</v>
      </c>
      <c r="K41" s="832">
        <v>2045</v>
      </c>
    </row>
    <row r="42" spans="1:11" ht="14.45" customHeight="1" x14ac:dyDescent="0.2">
      <c r="A42" s="821" t="s">
        <v>615</v>
      </c>
      <c r="B42" s="822" t="s">
        <v>616</v>
      </c>
      <c r="C42" s="825" t="s">
        <v>631</v>
      </c>
      <c r="D42" s="839" t="s">
        <v>632</v>
      </c>
      <c r="E42" s="825" t="s">
        <v>6203</v>
      </c>
      <c r="F42" s="839" t="s">
        <v>6204</v>
      </c>
      <c r="G42" s="825" t="s">
        <v>6265</v>
      </c>
      <c r="H42" s="825" t="s">
        <v>6266</v>
      </c>
      <c r="I42" s="831">
        <v>2.0699999332427979</v>
      </c>
      <c r="J42" s="831">
        <v>50</v>
      </c>
      <c r="K42" s="832">
        <v>103.5</v>
      </c>
    </row>
    <row r="43" spans="1:11" ht="14.45" customHeight="1" x14ac:dyDescent="0.2">
      <c r="A43" s="821" t="s">
        <v>615</v>
      </c>
      <c r="B43" s="822" t="s">
        <v>616</v>
      </c>
      <c r="C43" s="825" t="s">
        <v>631</v>
      </c>
      <c r="D43" s="839" t="s">
        <v>632</v>
      </c>
      <c r="E43" s="825" t="s">
        <v>6203</v>
      </c>
      <c r="F43" s="839" t="s">
        <v>6204</v>
      </c>
      <c r="G43" s="825" t="s">
        <v>6267</v>
      </c>
      <c r="H43" s="825" t="s">
        <v>6268</v>
      </c>
      <c r="I43" s="831">
        <v>3.3599998950958252</v>
      </c>
      <c r="J43" s="831">
        <v>50</v>
      </c>
      <c r="K43" s="832">
        <v>168</v>
      </c>
    </row>
    <row r="44" spans="1:11" ht="14.45" customHeight="1" x14ac:dyDescent="0.2">
      <c r="A44" s="821" t="s">
        <v>615</v>
      </c>
      <c r="B44" s="822" t="s">
        <v>616</v>
      </c>
      <c r="C44" s="825" t="s">
        <v>631</v>
      </c>
      <c r="D44" s="839" t="s">
        <v>632</v>
      </c>
      <c r="E44" s="825" t="s">
        <v>6203</v>
      </c>
      <c r="F44" s="839" t="s">
        <v>6204</v>
      </c>
      <c r="G44" s="825" t="s">
        <v>6269</v>
      </c>
      <c r="H44" s="825" t="s">
        <v>6270</v>
      </c>
      <c r="I44" s="831">
        <v>26.439999716622488</v>
      </c>
      <c r="J44" s="831">
        <v>108</v>
      </c>
      <c r="K44" s="832">
        <v>2861.7399597167969</v>
      </c>
    </row>
    <row r="45" spans="1:11" ht="14.45" customHeight="1" x14ac:dyDescent="0.2">
      <c r="A45" s="821" t="s">
        <v>615</v>
      </c>
      <c r="B45" s="822" t="s">
        <v>616</v>
      </c>
      <c r="C45" s="825" t="s">
        <v>631</v>
      </c>
      <c r="D45" s="839" t="s">
        <v>632</v>
      </c>
      <c r="E45" s="825" t="s">
        <v>6203</v>
      </c>
      <c r="F45" s="839" t="s">
        <v>6204</v>
      </c>
      <c r="G45" s="825" t="s">
        <v>6271</v>
      </c>
      <c r="H45" s="825" t="s">
        <v>6272</v>
      </c>
      <c r="I45" s="831">
        <v>8.3900003433227539</v>
      </c>
      <c r="J45" s="831">
        <v>72</v>
      </c>
      <c r="K45" s="832">
        <v>604.08000183105469</v>
      </c>
    </row>
    <row r="46" spans="1:11" ht="14.45" customHeight="1" x14ac:dyDescent="0.2">
      <c r="A46" s="821" t="s">
        <v>615</v>
      </c>
      <c r="B46" s="822" t="s">
        <v>616</v>
      </c>
      <c r="C46" s="825" t="s">
        <v>631</v>
      </c>
      <c r="D46" s="839" t="s">
        <v>632</v>
      </c>
      <c r="E46" s="825" t="s">
        <v>6203</v>
      </c>
      <c r="F46" s="839" t="s">
        <v>6204</v>
      </c>
      <c r="G46" s="825" t="s">
        <v>6273</v>
      </c>
      <c r="H46" s="825" t="s">
        <v>6274</v>
      </c>
      <c r="I46" s="831">
        <v>20.296999740600587</v>
      </c>
      <c r="J46" s="831">
        <v>216</v>
      </c>
      <c r="K46" s="832">
        <v>4368.4200134277344</v>
      </c>
    </row>
    <row r="47" spans="1:11" ht="14.45" customHeight="1" x14ac:dyDescent="0.2">
      <c r="A47" s="821" t="s">
        <v>615</v>
      </c>
      <c r="B47" s="822" t="s">
        <v>616</v>
      </c>
      <c r="C47" s="825" t="s">
        <v>631</v>
      </c>
      <c r="D47" s="839" t="s">
        <v>632</v>
      </c>
      <c r="E47" s="825" t="s">
        <v>6203</v>
      </c>
      <c r="F47" s="839" t="s">
        <v>6204</v>
      </c>
      <c r="G47" s="825" t="s">
        <v>6275</v>
      </c>
      <c r="H47" s="825" t="s">
        <v>6276</v>
      </c>
      <c r="I47" s="831">
        <v>10.835000038146973</v>
      </c>
      <c r="J47" s="831">
        <v>40</v>
      </c>
      <c r="K47" s="832">
        <v>433.40000915527344</v>
      </c>
    </row>
    <row r="48" spans="1:11" ht="14.45" customHeight="1" x14ac:dyDescent="0.2">
      <c r="A48" s="821" t="s">
        <v>615</v>
      </c>
      <c r="B48" s="822" t="s">
        <v>616</v>
      </c>
      <c r="C48" s="825" t="s">
        <v>631</v>
      </c>
      <c r="D48" s="839" t="s">
        <v>632</v>
      </c>
      <c r="E48" s="825" t="s">
        <v>6203</v>
      </c>
      <c r="F48" s="839" t="s">
        <v>6204</v>
      </c>
      <c r="G48" s="825" t="s">
        <v>6277</v>
      </c>
      <c r="H48" s="825" t="s">
        <v>6278</v>
      </c>
      <c r="I48" s="831">
        <v>10.239999771118164</v>
      </c>
      <c r="J48" s="831">
        <v>10</v>
      </c>
      <c r="K48" s="832">
        <v>102.34999847412109</v>
      </c>
    </row>
    <row r="49" spans="1:11" ht="14.45" customHeight="1" x14ac:dyDescent="0.2">
      <c r="A49" s="821" t="s">
        <v>615</v>
      </c>
      <c r="B49" s="822" t="s">
        <v>616</v>
      </c>
      <c r="C49" s="825" t="s">
        <v>631</v>
      </c>
      <c r="D49" s="839" t="s">
        <v>632</v>
      </c>
      <c r="E49" s="825" t="s">
        <v>6203</v>
      </c>
      <c r="F49" s="839" t="s">
        <v>6204</v>
      </c>
      <c r="G49" s="825" t="s">
        <v>6279</v>
      </c>
      <c r="H49" s="825" t="s">
        <v>6280</v>
      </c>
      <c r="I49" s="831">
        <v>4.0824999809265137</v>
      </c>
      <c r="J49" s="831">
        <v>180</v>
      </c>
      <c r="K49" s="832">
        <v>735.06999969482422</v>
      </c>
    </row>
    <row r="50" spans="1:11" ht="14.45" customHeight="1" x14ac:dyDescent="0.2">
      <c r="A50" s="821" t="s">
        <v>615</v>
      </c>
      <c r="B50" s="822" t="s">
        <v>616</v>
      </c>
      <c r="C50" s="825" t="s">
        <v>631</v>
      </c>
      <c r="D50" s="839" t="s">
        <v>632</v>
      </c>
      <c r="E50" s="825" t="s">
        <v>6203</v>
      </c>
      <c r="F50" s="839" t="s">
        <v>6204</v>
      </c>
      <c r="G50" s="825" t="s">
        <v>6281</v>
      </c>
      <c r="H50" s="825" t="s">
        <v>6282</v>
      </c>
      <c r="I50" s="831">
        <v>16.100000381469727</v>
      </c>
      <c r="J50" s="831">
        <v>15</v>
      </c>
      <c r="K50" s="832">
        <v>241.5</v>
      </c>
    </row>
    <row r="51" spans="1:11" ht="14.45" customHeight="1" x14ac:dyDescent="0.2">
      <c r="A51" s="821" t="s">
        <v>615</v>
      </c>
      <c r="B51" s="822" t="s">
        <v>616</v>
      </c>
      <c r="C51" s="825" t="s">
        <v>631</v>
      </c>
      <c r="D51" s="839" t="s">
        <v>632</v>
      </c>
      <c r="E51" s="825" t="s">
        <v>6203</v>
      </c>
      <c r="F51" s="839" t="s">
        <v>6204</v>
      </c>
      <c r="G51" s="825" t="s">
        <v>6283</v>
      </c>
      <c r="H51" s="825" t="s">
        <v>6284</v>
      </c>
      <c r="I51" s="831">
        <v>17.25</v>
      </c>
      <c r="J51" s="831">
        <v>15</v>
      </c>
      <c r="K51" s="832">
        <v>258.75</v>
      </c>
    </row>
    <row r="52" spans="1:11" ht="14.45" customHeight="1" x14ac:dyDescent="0.2">
      <c r="A52" s="821" t="s">
        <v>615</v>
      </c>
      <c r="B52" s="822" t="s">
        <v>616</v>
      </c>
      <c r="C52" s="825" t="s">
        <v>631</v>
      </c>
      <c r="D52" s="839" t="s">
        <v>632</v>
      </c>
      <c r="E52" s="825" t="s">
        <v>6203</v>
      </c>
      <c r="F52" s="839" t="s">
        <v>6204</v>
      </c>
      <c r="G52" s="825" t="s">
        <v>6285</v>
      </c>
      <c r="H52" s="825" t="s">
        <v>6286</v>
      </c>
      <c r="I52" s="831">
        <v>53.900001525878906</v>
      </c>
      <c r="J52" s="831">
        <v>30</v>
      </c>
      <c r="K52" s="832">
        <v>1617.0100173950195</v>
      </c>
    </row>
    <row r="53" spans="1:11" ht="14.45" customHeight="1" x14ac:dyDescent="0.2">
      <c r="A53" s="821" t="s">
        <v>615</v>
      </c>
      <c r="B53" s="822" t="s">
        <v>616</v>
      </c>
      <c r="C53" s="825" t="s">
        <v>631</v>
      </c>
      <c r="D53" s="839" t="s">
        <v>632</v>
      </c>
      <c r="E53" s="825" t="s">
        <v>6203</v>
      </c>
      <c r="F53" s="839" t="s">
        <v>6204</v>
      </c>
      <c r="G53" s="825" t="s">
        <v>6287</v>
      </c>
      <c r="H53" s="825" t="s">
        <v>6288</v>
      </c>
      <c r="I53" s="831">
        <v>72.220001220703125</v>
      </c>
      <c r="J53" s="831">
        <v>10</v>
      </c>
      <c r="K53" s="832">
        <v>722.20001220703125</v>
      </c>
    </row>
    <row r="54" spans="1:11" ht="14.45" customHeight="1" x14ac:dyDescent="0.2">
      <c r="A54" s="821" t="s">
        <v>615</v>
      </c>
      <c r="B54" s="822" t="s">
        <v>616</v>
      </c>
      <c r="C54" s="825" t="s">
        <v>631</v>
      </c>
      <c r="D54" s="839" t="s">
        <v>632</v>
      </c>
      <c r="E54" s="825" t="s">
        <v>6203</v>
      </c>
      <c r="F54" s="839" t="s">
        <v>6204</v>
      </c>
      <c r="G54" s="825" t="s">
        <v>6289</v>
      </c>
      <c r="H54" s="825" t="s">
        <v>6290</v>
      </c>
      <c r="I54" s="831">
        <v>138.46000671386719</v>
      </c>
      <c r="J54" s="831">
        <v>3</v>
      </c>
      <c r="K54" s="832">
        <v>415.38002014160156</v>
      </c>
    </row>
    <row r="55" spans="1:11" ht="14.45" customHeight="1" x14ac:dyDescent="0.2">
      <c r="A55" s="821" t="s">
        <v>615</v>
      </c>
      <c r="B55" s="822" t="s">
        <v>616</v>
      </c>
      <c r="C55" s="825" t="s">
        <v>631</v>
      </c>
      <c r="D55" s="839" t="s">
        <v>632</v>
      </c>
      <c r="E55" s="825" t="s">
        <v>6203</v>
      </c>
      <c r="F55" s="839" t="s">
        <v>6204</v>
      </c>
      <c r="G55" s="825" t="s">
        <v>6291</v>
      </c>
      <c r="H55" s="825" t="s">
        <v>6292</v>
      </c>
      <c r="I55" s="831">
        <v>23.469999313354492</v>
      </c>
      <c r="J55" s="831">
        <v>480</v>
      </c>
      <c r="K55" s="832">
        <v>11264.2099609375</v>
      </c>
    </row>
    <row r="56" spans="1:11" ht="14.45" customHeight="1" x14ac:dyDescent="0.2">
      <c r="A56" s="821" t="s">
        <v>615</v>
      </c>
      <c r="B56" s="822" t="s">
        <v>616</v>
      </c>
      <c r="C56" s="825" t="s">
        <v>631</v>
      </c>
      <c r="D56" s="839" t="s">
        <v>632</v>
      </c>
      <c r="E56" s="825" t="s">
        <v>6203</v>
      </c>
      <c r="F56" s="839" t="s">
        <v>6204</v>
      </c>
      <c r="G56" s="825" t="s">
        <v>6293</v>
      </c>
      <c r="H56" s="825" t="s">
        <v>6294</v>
      </c>
      <c r="I56" s="831">
        <v>0.23000000417232513</v>
      </c>
      <c r="J56" s="831">
        <v>12</v>
      </c>
      <c r="K56" s="832">
        <v>2.7599999904632568</v>
      </c>
    </row>
    <row r="57" spans="1:11" ht="14.45" customHeight="1" x14ac:dyDescent="0.2">
      <c r="A57" s="821" t="s">
        <v>615</v>
      </c>
      <c r="B57" s="822" t="s">
        <v>616</v>
      </c>
      <c r="C57" s="825" t="s">
        <v>631</v>
      </c>
      <c r="D57" s="839" t="s">
        <v>632</v>
      </c>
      <c r="E57" s="825" t="s">
        <v>6203</v>
      </c>
      <c r="F57" s="839" t="s">
        <v>6204</v>
      </c>
      <c r="G57" s="825" t="s">
        <v>6295</v>
      </c>
      <c r="H57" s="825" t="s">
        <v>6296</v>
      </c>
      <c r="I57" s="831">
        <v>42.630001068115234</v>
      </c>
      <c r="J57" s="831">
        <v>2</v>
      </c>
      <c r="K57" s="832">
        <v>85.260002136230469</v>
      </c>
    </row>
    <row r="58" spans="1:11" ht="14.45" customHeight="1" x14ac:dyDescent="0.2">
      <c r="A58" s="821" t="s">
        <v>615</v>
      </c>
      <c r="B58" s="822" t="s">
        <v>616</v>
      </c>
      <c r="C58" s="825" t="s">
        <v>631</v>
      </c>
      <c r="D58" s="839" t="s">
        <v>632</v>
      </c>
      <c r="E58" s="825" t="s">
        <v>6203</v>
      </c>
      <c r="F58" s="839" t="s">
        <v>6204</v>
      </c>
      <c r="G58" s="825" t="s">
        <v>6297</v>
      </c>
      <c r="H58" s="825" t="s">
        <v>6298</v>
      </c>
      <c r="I58" s="831">
        <v>36.839999607631135</v>
      </c>
      <c r="J58" s="831">
        <v>132</v>
      </c>
      <c r="K58" s="832">
        <v>4821.3499450683594</v>
      </c>
    </row>
    <row r="59" spans="1:11" ht="14.45" customHeight="1" x14ac:dyDescent="0.2">
      <c r="A59" s="821" t="s">
        <v>615</v>
      </c>
      <c r="B59" s="822" t="s">
        <v>616</v>
      </c>
      <c r="C59" s="825" t="s">
        <v>631</v>
      </c>
      <c r="D59" s="839" t="s">
        <v>632</v>
      </c>
      <c r="E59" s="825" t="s">
        <v>6203</v>
      </c>
      <c r="F59" s="839" t="s">
        <v>6204</v>
      </c>
      <c r="G59" s="825" t="s">
        <v>6299</v>
      </c>
      <c r="H59" s="825" t="s">
        <v>6300</v>
      </c>
      <c r="I59" s="831">
        <v>12.020000457763672</v>
      </c>
      <c r="J59" s="831">
        <v>6</v>
      </c>
      <c r="K59" s="832">
        <v>72.120002746582031</v>
      </c>
    </row>
    <row r="60" spans="1:11" ht="14.45" customHeight="1" x14ac:dyDescent="0.2">
      <c r="A60" s="821" t="s">
        <v>615</v>
      </c>
      <c r="B60" s="822" t="s">
        <v>616</v>
      </c>
      <c r="C60" s="825" t="s">
        <v>631</v>
      </c>
      <c r="D60" s="839" t="s">
        <v>632</v>
      </c>
      <c r="E60" s="825" t="s">
        <v>6203</v>
      </c>
      <c r="F60" s="839" t="s">
        <v>6204</v>
      </c>
      <c r="G60" s="825" t="s">
        <v>6301</v>
      </c>
      <c r="H60" s="825" t="s">
        <v>6302</v>
      </c>
      <c r="I60" s="831">
        <v>0.80500000715255737</v>
      </c>
      <c r="J60" s="831">
        <v>1000</v>
      </c>
      <c r="K60" s="832">
        <v>805</v>
      </c>
    </row>
    <row r="61" spans="1:11" ht="14.45" customHeight="1" x14ac:dyDescent="0.2">
      <c r="A61" s="821" t="s">
        <v>615</v>
      </c>
      <c r="B61" s="822" t="s">
        <v>616</v>
      </c>
      <c r="C61" s="825" t="s">
        <v>631</v>
      </c>
      <c r="D61" s="839" t="s">
        <v>632</v>
      </c>
      <c r="E61" s="825" t="s">
        <v>6203</v>
      </c>
      <c r="F61" s="839" t="s">
        <v>6204</v>
      </c>
      <c r="G61" s="825" t="s">
        <v>6303</v>
      </c>
      <c r="H61" s="825" t="s">
        <v>6304</v>
      </c>
      <c r="I61" s="831">
        <v>31.812000274658203</v>
      </c>
      <c r="J61" s="831">
        <v>70</v>
      </c>
      <c r="K61" s="832">
        <v>2230.7500305175781</v>
      </c>
    </row>
    <row r="62" spans="1:11" ht="14.45" customHeight="1" x14ac:dyDescent="0.2">
      <c r="A62" s="821" t="s">
        <v>615</v>
      </c>
      <c r="B62" s="822" t="s">
        <v>616</v>
      </c>
      <c r="C62" s="825" t="s">
        <v>631</v>
      </c>
      <c r="D62" s="839" t="s">
        <v>632</v>
      </c>
      <c r="E62" s="825" t="s">
        <v>6203</v>
      </c>
      <c r="F62" s="839" t="s">
        <v>6204</v>
      </c>
      <c r="G62" s="825" t="s">
        <v>6305</v>
      </c>
      <c r="H62" s="825" t="s">
        <v>6306</v>
      </c>
      <c r="I62" s="831">
        <v>39.002501010894775</v>
      </c>
      <c r="J62" s="831">
        <v>96</v>
      </c>
      <c r="K62" s="832">
        <v>3744.239990234375</v>
      </c>
    </row>
    <row r="63" spans="1:11" ht="14.45" customHeight="1" x14ac:dyDescent="0.2">
      <c r="A63" s="821" t="s">
        <v>615</v>
      </c>
      <c r="B63" s="822" t="s">
        <v>616</v>
      </c>
      <c r="C63" s="825" t="s">
        <v>631</v>
      </c>
      <c r="D63" s="839" t="s">
        <v>632</v>
      </c>
      <c r="E63" s="825" t="s">
        <v>6203</v>
      </c>
      <c r="F63" s="839" t="s">
        <v>6204</v>
      </c>
      <c r="G63" s="825" t="s">
        <v>6305</v>
      </c>
      <c r="H63" s="825" t="s">
        <v>6307</v>
      </c>
      <c r="I63" s="831">
        <v>30.780000686645508</v>
      </c>
      <c r="J63" s="831">
        <v>48</v>
      </c>
      <c r="K63" s="832">
        <v>1477.43994140625</v>
      </c>
    </row>
    <row r="64" spans="1:11" ht="14.45" customHeight="1" x14ac:dyDescent="0.2">
      <c r="A64" s="821" t="s">
        <v>615</v>
      </c>
      <c r="B64" s="822" t="s">
        <v>616</v>
      </c>
      <c r="C64" s="825" t="s">
        <v>631</v>
      </c>
      <c r="D64" s="839" t="s">
        <v>632</v>
      </c>
      <c r="E64" s="825" t="s">
        <v>6308</v>
      </c>
      <c r="F64" s="839" t="s">
        <v>6309</v>
      </c>
      <c r="G64" s="825" t="s">
        <v>6310</v>
      </c>
      <c r="H64" s="825" t="s">
        <v>6311</v>
      </c>
      <c r="I64" s="831">
        <v>175</v>
      </c>
      <c r="J64" s="831">
        <v>30</v>
      </c>
      <c r="K64" s="832">
        <v>5250</v>
      </c>
    </row>
    <row r="65" spans="1:11" ht="14.45" customHeight="1" x14ac:dyDescent="0.2">
      <c r="A65" s="821" t="s">
        <v>615</v>
      </c>
      <c r="B65" s="822" t="s">
        <v>616</v>
      </c>
      <c r="C65" s="825" t="s">
        <v>631</v>
      </c>
      <c r="D65" s="839" t="s">
        <v>632</v>
      </c>
      <c r="E65" s="825" t="s">
        <v>6308</v>
      </c>
      <c r="F65" s="839" t="s">
        <v>6309</v>
      </c>
      <c r="G65" s="825" t="s">
        <v>6312</v>
      </c>
      <c r="H65" s="825" t="s">
        <v>6313</v>
      </c>
      <c r="I65" s="831">
        <v>47.189998626708984</v>
      </c>
      <c r="J65" s="831">
        <v>80</v>
      </c>
      <c r="K65" s="832">
        <v>3775.199951171875</v>
      </c>
    </row>
    <row r="66" spans="1:11" ht="14.45" customHeight="1" x14ac:dyDescent="0.2">
      <c r="A66" s="821" t="s">
        <v>615</v>
      </c>
      <c r="B66" s="822" t="s">
        <v>616</v>
      </c>
      <c r="C66" s="825" t="s">
        <v>631</v>
      </c>
      <c r="D66" s="839" t="s">
        <v>632</v>
      </c>
      <c r="E66" s="825" t="s">
        <v>6308</v>
      </c>
      <c r="F66" s="839" t="s">
        <v>6309</v>
      </c>
      <c r="G66" s="825" t="s">
        <v>6314</v>
      </c>
      <c r="H66" s="825" t="s">
        <v>6315</v>
      </c>
      <c r="I66" s="831">
        <v>6.2899999618530273</v>
      </c>
      <c r="J66" s="831">
        <v>20</v>
      </c>
      <c r="K66" s="832">
        <v>125.80000305175781</v>
      </c>
    </row>
    <row r="67" spans="1:11" ht="14.45" customHeight="1" x14ac:dyDescent="0.2">
      <c r="A67" s="821" t="s">
        <v>615</v>
      </c>
      <c r="B67" s="822" t="s">
        <v>616</v>
      </c>
      <c r="C67" s="825" t="s">
        <v>631</v>
      </c>
      <c r="D67" s="839" t="s">
        <v>632</v>
      </c>
      <c r="E67" s="825" t="s">
        <v>6308</v>
      </c>
      <c r="F67" s="839" t="s">
        <v>6309</v>
      </c>
      <c r="G67" s="825" t="s">
        <v>6316</v>
      </c>
      <c r="H67" s="825" t="s">
        <v>6317</v>
      </c>
      <c r="I67" s="831">
        <v>2.3599998950958252</v>
      </c>
      <c r="J67" s="831">
        <v>10</v>
      </c>
      <c r="K67" s="832">
        <v>23.600000381469727</v>
      </c>
    </row>
    <row r="68" spans="1:11" ht="14.45" customHeight="1" x14ac:dyDescent="0.2">
      <c r="A68" s="821" t="s">
        <v>615</v>
      </c>
      <c r="B68" s="822" t="s">
        <v>616</v>
      </c>
      <c r="C68" s="825" t="s">
        <v>631</v>
      </c>
      <c r="D68" s="839" t="s">
        <v>632</v>
      </c>
      <c r="E68" s="825" t="s">
        <v>6308</v>
      </c>
      <c r="F68" s="839" t="s">
        <v>6309</v>
      </c>
      <c r="G68" s="825" t="s">
        <v>6318</v>
      </c>
      <c r="H68" s="825" t="s">
        <v>6319</v>
      </c>
      <c r="I68" s="831">
        <v>2.3599998950958252</v>
      </c>
      <c r="J68" s="831">
        <v>10</v>
      </c>
      <c r="K68" s="832">
        <v>23.600000381469727</v>
      </c>
    </row>
    <row r="69" spans="1:11" ht="14.45" customHeight="1" x14ac:dyDescent="0.2">
      <c r="A69" s="821" t="s">
        <v>615</v>
      </c>
      <c r="B69" s="822" t="s">
        <v>616</v>
      </c>
      <c r="C69" s="825" t="s">
        <v>631</v>
      </c>
      <c r="D69" s="839" t="s">
        <v>632</v>
      </c>
      <c r="E69" s="825" t="s">
        <v>6308</v>
      </c>
      <c r="F69" s="839" t="s">
        <v>6309</v>
      </c>
      <c r="G69" s="825" t="s">
        <v>6320</v>
      </c>
      <c r="H69" s="825" t="s">
        <v>6321</v>
      </c>
      <c r="I69" s="831">
        <v>5.8577778604295521</v>
      </c>
      <c r="J69" s="831">
        <v>1400</v>
      </c>
      <c r="K69" s="832">
        <v>8162.8300170898438</v>
      </c>
    </row>
    <row r="70" spans="1:11" ht="14.45" customHeight="1" x14ac:dyDescent="0.2">
      <c r="A70" s="821" t="s">
        <v>615</v>
      </c>
      <c r="B70" s="822" t="s">
        <v>616</v>
      </c>
      <c r="C70" s="825" t="s">
        <v>631</v>
      </c>
      <c r="D70" s="839" t="s">
        <v>632</v>
      </c>
      <c r="E70" s="825" t="s">
        <v>6308</v>
      </c>
      <c r="F70" s="839" t="s">
        <v>6309</v>
      </c>
      <c r="G70" s="825" t="s">
        <v>6322</v>
      </c>
      <c r="H70" s="825" t="s">
        <v>6323</v>
      </c>
      <c r="I70" s="831">
        <v>5.0909089771184052E-2</v>
      </c>
      <c r="J70" s="831">
        <v>1600</v>
      </c>
      <c r="K70" s="832">
        <v>78.200000762939453</v>
      </c>
    </row>
    <row r="71" spans="1:11" ht="14.45" customHeight="1" x14ac:dyDescent="0.2">
      <c r="A71" s="821" t="s">
        <v>615</v>
      </c>
      <c r="B71" s="822" t="s">
        <v>616</v>
      </c>
      <c r="C71" s="825" t="s">
        <v>631</v>
      </c>
      <c r="D71" s="839" t="s">
        <v>632</v>
      </c>
      <c r="E71" s="825" t="s">
        <v>6308</v>
      </c>
      <c r="F71" s="839" t="s">
        <v>6309</v>
      </c>
      <c r="G71" s="825" t="s">
        <v>6324</v>
      </c>
      <c r="H71" s="825" t="s">
        <v>6325</v>
      </c>
      <c r="I71" s="831">
        <v>6.0500001907348633</v>
      </c>
      <c r="J71" s="831">
        <v>150</v>
      </c>
      <c r="K71" s="832">
        <v>907.5</v>
      </c>
    </row>
    <row r="72" spans="1:11" ht="14.45" customHeight="1" x14ac:dyDescent="0.2">
      <c r="A72" s="821" t="s">
        <v>615</v>
      </c>
      <c r="B72" s="822" t="s">
        <v>616</v>
      </c>
      <c r="C72" s="825" t="s">
        <v>631</v>
      </c>
      <c r="D72" s="839" t="s">
        <v>632</v>
      </c>
      <c r="E72" s="825" t="s">
        <v>6308</v>
      </c>
      <c r="F72" s="839" t="s">
        <v>6309</v>
      </c>
      <c r="G72" s="825" t="s">
        <v>6326</v>
      </c>
      <c r="H72" s="825" t="s">
        <v>6327</v>
      </c>
      <c r="I72" s="831">
        <v>610.75667317708337</v>
      </c>
      <c r="J72" s="831">
        <v>3</v>
      </c>
      <c r="K72" s="832">
        <v>1832.27001953125</v>
      </c>
    </row>
    <row r="73" spans="1:11" ht="14.45" customHeight="1" x14ac:dyDescent="0.2">
      <c r="A73" s="821" t="s">
        <v>615</v>
      </c>
      <c r="B73" s="822" t="s">
        <v>616</v>
      </c>
      <c r="C73" s="825" t="s">
        <v>631</v>
      </c>
      <c r="D73" s="839" t="s">
        <v>632</v>
      </c>
      <c r="E73" s="825" t="s">
        <v>6308</v>
      </c>
      <c r="F73" s="839" t="s">
        <v>6309</v>
      </c>
      <c r="G73" s="825" t="s">
        <v>6328</v>
      </c>
      <c r="H73" s="825" t="s">
        <v>6329</v>
      </c>
      <c r="I73" s="831">
        <v>15.920000076293945</v>
      </c>
      <c r="J73" s="831">
        <v>250</v>
      </c>
      <c r="K73" s="832">
        <v>3980</v>
      </c>
    </row>
    <row r="74" spans="1:11" ht="14.45" customHeight="1" x14ac:dyDescent="0.2">
      <c r="A74" s="821" t="s">
        <v>615</v>
      </c>
      <c r="B74" s="822" t="s">
        <v>616</v>
      </c>
      <c r="C74" s="825" t="s">
        <v>631</v>
      </c>
      <c r="D74" s="839" t="s">
        <v>632</v>
      </c>
      <c r="E74" s="825" t="s">
        <v>6308</v>
      </c>
      <c r="F74" s="839" t="s">
        <v>6309</v>
      </c>
      <c r="G74" s="825" t="s">
        <v>6330</v>
      </c>
      <c r="H74" s="825" t="s">
        <v>6331</v>
      </c>
      <c r="I74" s="831">
        <v>90.75</v>
      </c>
      <c r="J74" s="831">
        <v>6</v>
      </c>
      <c r="K74" s="832">
        <v>544.5</v>
      </c>
    </row>
    <row r="75" spans="1:11" ht="14.45" customHeight="1" x14ac:dyDescent="0.2">
      <c r="A75" s="821" t="s">
        <v>615</v>
      </c>
      <c r="B75" s="822" t="s">
        <v>616</v>
      </c>
      <c r="C75" s="825" t="s">
        <v>631</v>
      </c>
      <c r="D75" s="839" t="s">
        <v>632</v>
      </c>
      <c r="E75" s="825" t="s">
        <v>6308</v>
      </c>
      <c r="F75" s="839" t="s">
        <v>6309</v>
      </c>
      <c r="G75" s="825" t="s">
        <v>6332</v>
      </c>
      <c r="H75" s="825" t="s">
        <v>6333</v>
      </c>
      <c r="I75" s="831">
        <v>3.636666668785943</v>
      </c>
      <c r="J75" s="831">
        <v>2200</v>
      </c>
      <c r="K75" s="832">
        <v>7942.6799926757813</v>
      </c>
    </row>
    <row r="76" spans="1:11" ht="14.45" customHeight="1" x14ac:dyDescent="0.2">
      <c r="A76" s="821" t="s">
        <v>615</v>
      </c>
      <c r="B76" s="822" t="s">
        <v>616</v>
      </c>
      <c r="C76" s="825" t="s">
        <v>631</v>
      </c>
      <c r="D76" s="839" t="s">
        <v>632</v>
      </c>
      <c r="E76" s="825" t="s">
        <v>6308</v>
      </c>
      <c r="F76" s="839" t="s">
        <v>6309</v>
      </c>
      <c r="G76" s="825" t="s">
        <v>6334</v>
      </c>
      <c r="H76" s="825" t="s">
        <v>6335</v>
      </c>
      <c r="I76" s="831">
        <v>17.909999847412109</v>
      </c>
      <c r="J76" s="831">
        <v>1</v>
      </c>
      <c r="K76" s="832">
        <v>17.909999847412109</v>
      </c>
    </row>
    <row r="77" spans="1:11" ht="14.45" customHeight="1" x14ac:dyDescent="0.2">
      <c r="A77" s="821" t="s">
        <v>615</v>
      </c>
      <c r="B77" s="822" t="s">
        <v>616</v>
      </c>
      <c r="C77" s="825" t="s">
        <v>631</v>
      </c>
      <c r="D77" s="839" t="s">
        <v>632</v>
      </c>
      <c r="E77" s="825" t="s">
        <v>6308</v>
      </c>
      <c r="F77" s="839" t="s">
        <v>6309</v>
      </c>
      <c r="G77" s="825" t="s">
        <v>6336</v>
      </c>
      <c r="H77" s="825" t="s">
        <v>6337</v>
      </c>
      <c r="I77" s="831">
        <v>17.909999847412109</v>
      </c>
      <c r="J77" s="831">
        <v>1</v>
      </c>
      <c r="K77" s="832">
        <v>17.909999847412109</v>
      </c>
    </row>
    <row r="78" spans="1:11" ht="14.45" customHeight="1" x14ac:dyDescent="0.2">
      <c r="A78" s="821" t="s">
        <v>615</v>
      </c>
      <c r="B78" s="822" t="s">
        <v>616</v>
      </c>
      <c r="C78" s="825" t="s">
        <v>631</v>
      </c>
      <c r="D78" s="839" t="s">
        <v>632</v>
      </c>
      <c r="E78" s="825" t="s">
        <v>6308</v>
      </c>
      <c r="F78" s="839" t="s">
        <v>6309</v>
      </c>
      <c r="G78" s="825" t="s">
        <v>6338</v>
      </c>
      <c r="H78" s="825" t="s">
        <v>6339</v>
      </c>
      <c r="I78" s="831">
        <v>17.909999847412109</v>
      </c>
      <c r="J78" s="831">
        <v>1</v>
      </c>
      <c r="K78" s="832">
        <v>17.909999847412109</v>
      </c>
    </row>
    <row r="79" spans="1:11" ht="14.45" customHeight="1" x14ac:dyDescent="0.2">
      <c r="A79" s="821" t="s">
        <v>615</v>
      </c>
      <c r="B79" s="822" t="s">
        <v>616</v>
      </c>
      <c r="C79" s="825" t="s">
        <v>631</v>
      </c>
      <c r="D79" s="839" t="s">
        <v>632</v>
      </c>
      <c r="E79" s="825" t="s">
        <v>6308</v>
      </c>
      <c r="F79" s="839" t="s">
        <v>6309</v>
      </c>
      <c r="G79" s="825" t="s">
        <v>6340</v>
      </c>
      <c r="H79" s="825" t="s">
        <v>6341</v>
      </c>
      <c r="I79" s="831">
        <v>17.979999542236328</v>
      </c>
      <c r="J79" s="831">
        <v>50</v>
      </c>
      <c r="K79" s="832">
        <v>899.030029296875</v>
      </c>
    </row>
    <row r="80" spans="1:11" ht="14.45" customHeight="1" x14ac:dyDescent="0.2">
      <c r="A80" s="821" t="s">
        <v>615</v>
      </c>
      <c r="B80" s="822" t="s">
        <v>616</v>
      </c>
      <c r="C80" s="825" t="s">
        <v>631</v>
      </c>
      <c r="D80" s="839" t="s">
        <v>632</v>
      </c>
      <c r="E80" s="825" t="s">
        <v>6308</v>
      </c>
      <c r="F80" s="839" t="s">
        <v>6309</v>
      </c>
      <c r="G80" s="825" t="s">
        <v>6342</v>
      </c>
      <c r="H80" s="825" t="s">
        <v>6343</v>
      </c>
      <c r="I80" s="831">
        <v>17.979999542236328</v>
      </c>
      <c r="J80" s="831">
        <v>50</v>
      </c>
      <c r="K80" s="832">
        <v>899</v>
      </c>
    </row>
    <row r="81" spans="1:11" ht="14.45" customHeight="1" x14ac:dyDescent="0.2">
      <c r="A81" s="821" t="s">
        <v>615</v>
      </c>
      <c r="B81" s="822" t="s">
        <v>616</v>
      </c>
      <c r="C81" s="825" t="s">
        <v>631</v>
      </c>
      <c r="D81" s="839" t="s">
        <v>632</v>
      </c>
      <c r="E81" s="825" t="s">
        <v>6308</v>
      </c>
      <c r="F81" s="839" t="s">
        <v>6309</v>
      </c>
      <c r="G81" s="825" t="s">
        <v>6344</v>
      </c>
      <c r="H81" s="825" t="s">
        <v>6345</v>
      </c>
      <c r="I81" s="831">
        <v>17.979999542236328</v>
      </c>
      <c r="J81" s="831">
        <v>495</v>
      </c>
      <c r="K81" s="832">
        <v>8900.27001953125</v>
      </c>
    </row>
    <row r="82" spans="1:11" ht="14.45" customHeight="1" x14ac:dyDescent="0.2">
      <c r="A82" s="821" t="s">
        <v>615</v>
      </c>
      <c r="B82" s="822" t="s">
        <v>616</v>
      </c>
      <c r="C82" s="825" t="s">
        <v>631</v>
      </c>
      <c r="D82" s="839" t="s">
        <v>632</v>
      </c>
      <c r="E82" s="825" t="s">
        <v>6308</v>
      </c>
      <c r="F82" s="839" t="s">
        <v>6309</v>
      </c>
      <c r="G82" s="825" t="s">
        <v>6342</v>
      </c>
      <c r="H82" s="825" t="s">
        <v>6346</v>
      </c>
      <c r="I82" s="831">
        <v>17.979999542236328</v>
      </c>
      <c r="J82" s="831">
        <v>50</v>
      </c>
      <c r="K82" s="832">
        <v>899</v>
      </c>
    </row>
    <row r="83" spans="1:11" ht="14.45" customHeight="1" x14ac:dyDescent="0.2">
      <c r="A83" s="821" t="s">
        <v>615</v>
      </c>
      <c r="B83" s="822" t="s">
        <v>616</v>
      </c>
      <c r="C83" s="825" t="s">
        <v>631</v>
      </c>
      <c r="D83" s="839" t="s">
        <v>632</v>
      </c>
      <c r="E83" s="825" t="s">
        <v>6308</v>
      </c>
      <c r="F83" s="839" t="s">
        <v>6309</v>
      </c>
      <c r="G83" s="825" t="s">
        <v>6344</v>
      </c>
      <c r="H83" s="825" t="s">
        <v>6347</v>
      </c>
      <c r="I83" s="831">
        <v>17.979999542236328</v>
      </c>
      <c r="J83" s="831">
        <v>500</v>
      </c>
      <c r="K83" s="832">
        <v>8990</v>
      </c>
    </row>
    <row r="84" spans="1:11" ht="14.45" customHeight="1" x14ac:dyDescent="0.2">
      <c r="A84" s="821" t="s">
        <v>615</v>
      </c>
      <c r="B84" s="822" t="s">
        <v>616</v>
      </c>
      <c r="C84" s="825" t="s">
        <v>631</v>
      </c>
      <c r="D84" s="839" t="s">
        <v>632</v>
      </c>
      <c r="E84" s="825" t="s">
        <v>6308</v>
      </c>
      <c r="F84" s="839" t="s">
        <v>6309</v>
      </c>
      <c r="G84" s="825" t="s">
        <v>6348</v>
      </c>
      <c r="H84" s="825" t="s">
        <v>6349</v>
      </c>
      <c r="I84" s="831">
        <v>17.216667175292969</v>
      </c>
      <c r="J84" s="831">
        <v>36</v>
      </c>
      <c r="K84" s="832">
        <v>619.80999755859375</v>
      </c>
    </row>
    <row r="85" spans="1:11" ht="14.45" customHeight="1" x14ac:dyDescent="0.2">
      <c r="A85" s="821" t="s">
        <v>615</v>
      </c>
      <c r="B85" s="822" t="s">
        <v>616</v>
      </c>
      <c r="C85" s="825" t="s">
        <v>631</v>
      </c>
      <c r="D85" s="839" t="s">
        <v>632</v>
      </c>
      <c r="E85" s="825" t="s">
        <v>6308</v>
      </c>
      <c r="F85" s="839" t="s">
        <v>6309</v>
      </c>
      <c r="G85" s="825" t="s">
        <v>6350</v>
      </c>
      <c r="H85" s="825" t="s">
        <v>6351</v>
      </c>
      <c r="I85" s="831">
        <v>13.204999923706055</v>
      </c>
      <c r="J85" s="831">
        <v>32</v>
      </c>
      <c r="K85" s="832">
        <v>422.60000610351563</v>
      </c>
    </row>
    <row r="86" spans="1:11" ht="14.45" customHeight="1" x14ac:dyDescent="0.2">
      <c r="A86" s="821" t="s">
        <v>615</v>
      </c>
      <c r="B86" s="822" t="s">
        <v>616</v>
      </c>
      <c r="C86" s="825" t="s">
        <v>631</v>
      </c>
      <c r="D86" s="839" t="s">
        <v>632</v>
      </c>
      <c r="E86" s="825" t="s">
        <v>6308</v>
      </c>
      <c r="F86" s="839" t="s">
        <v>6309</v>
      </c>
      <c r="G86" s="825" t="s">
        <v>6352</v>
      </c>
      <c r="H86" s="825" t="s">
        <v>6353</v>
      </c>
      <c r="I86" s="831">
        <v>13.199999809265137</v>
      </c>
      <c r="J86" s="831">
        <v>20</v>
      </c>
      <c r="K86" s="832">
        <v>264</v>
      </c>
    </row>
    <row r="87" spans="1:11" ht="14.45" customHeight="1" x14ac:dyDescent="0.2">
      <c r="A87" s="821" t="s">
        <v>615</v>
      </c>
      <c r="B87" s="822" t="s">
        <v>616</v>
      </c>
      <c r="C87" s="825" t="s">
        <v>631</v>
      </c>
      <c r="D87" s="839" t="s">
        <v>632</v>
      </c>
      <c r="E87" s="825" t="s">
        <v>6308</v>
      </c>
      <c r="F87" s="839" t="s">
        <v>6309</v>
      </c>
      <c r="G87" s="825" t="s">
        <v>6354</v>
      </c>
      <c r="H87" s="825" t="s">
        <v>6355</v>
      </c>
      <c r="I87" s="831">
        <v>22.870000839233398</v>
      </c>
      <c r="J87" s="831">
        <v>12</v>
      </c>
      <c r="K87" s="832">
        <v>274.44000244140625</v>
      </c>
    </row>
    <row r="88" spans="1:11" ht="14.45" customHeight="1" x14ac:dyDescent="0.2">
      <c r="A88" s="821" t="s">
        <v>615</v>
      </c>
      <c r="B88" s="822" t="s">
        <v>616</v>
      </c>
      <c r="C88" s="825" t="s">
        <v>631</v>
      </c>
      <c r="D88" s="839" t="s">
        <v>632</v>
      </c>
      <c r="E88" s="825" t="s">
        <v>6308</v>
      </c>
      <c r="F88" s="839" t="s">
        <v>6309</v>
      </c>
      <c r="G88" s="825" t="s">
        <v>6356</v>
      </c>
      <c r="H88" s="825" t="s">
        <v>6357</v>
      </c>
      <c r="I88" s="831">
        <v>22.75</v>
      </c>
      <c r="J88" s="831">
        <v>24</v>
      </c>
      <c r="K88" s="832">
        <v>545.95001220703125</v>
      </c>
    </row>
    <row r="89" spans="1:11" ht="14.45" customHeight="1" x14ac:dyDescent="0.2">
      <c r="A89" s="821" t="s">
        <v>615</v>
      </c>
      <c r="B89" s="822" t="s">
        <v>616</v>
      </c>
      <c r="C89" s="825" t="s">
        <v>631</v>
      </c>
      <c r="D89" s="839" t="s">
        <v>632</v>
      </c>
      <c r="E89" s="825" t="s">
        <v>6308</v>
      </c>
      <c r="F89" s="839" t="s">
        <v>6309</v>
      </c>
      <c r="G89" s="825" t="s">
        <v>6358</v>
      </c>
      <c r="H89" s="825" t="s">
        <v>6359</v>
      </c>
      <c r="I89" s="831">
        <v>22.75</v>
      </c>
      <c r="J89" s="831">
        <v>24</v>
      </c>
      <c r="K89" s="832">
        <v>545.96002197265625</v>
      </c>
    </row>
    <row r="90" spans="1:11" ht="14.45" customHeight="1" x14ac:dyDescent="0.2">
      <c r="A90" s="821" t="s">
        <v>615</v>
      </c>
      <c r="B90" s="822" t="s">
        <v>616</v>
      </c>
      <c r="C90" s="825" t="s">
        <v>631</v>
      </c>
      <c r="D90" s="839" t="s">
        <v>632</v>
      </c>
      <c r="E90" s="825" t="s">
        <v>6308</v>
      </c>
      <c r="F90" s="839" t="s">
        <v>6309</v>
      </c>
      <c r="G90" s="825" t="s">
        <v>6360</v>
      </c>
      <c r="H90" s="825" t="s">
        <v>6361</v>
      </c>
      <c r="I90" s="831">
        <v>4.0300002098083496</v>
      </c>
      <c r="J90" s="831">
        <v>100</v>
      </c>
      <c r="K90" s="832">
        <v>403</v>
      </c>
    </row>
    <row r="91" spans="1:11" ht="14.45" customHeight="1" x14ac:dyDescent="0.2">
      <c r="A91" s="821" t="s">
        <v>615</v>
      </c>
      <c r="B91" s="822" t="s">
        <v>616</v>
      </c>
      <c r="C91" s="825" t="s">
        <v>631</v>
      </c>
      <c r="D91" s="839" t="s">
        <v>632</v>
      </c>
      <c r="E91" s="825" t="s">
        <v>6308</v>
      </c>
      <c r="F91" s="839" t="s">
        <v>6309</v>
      </c>
      <c r="G91" s="825" t="s">
        <v>6362</v>
      </c>
      <c r="H91" s="825" t="s">
        <v>6363</v>
      </c>
      <c r="I91" s="831">
        <v>7.869999885559082</v>
      </c>
      <c r="J91" s="831">
        <v>400</v>
      </c>
      <c r="K91" s="832">
        <v>3148</v>
      </c>
    </row>
    <row r="92" spans="1:11" ht="14.45" customHeight="1" x14ac:dyDescent="0.2">
      <c r="A92" s="821" t="s">
        <v>615</v>
      </c>
      <c r="B92" s="822" t="s">
        <v>616</v>
      </c>
      <c r="C92" s="825" t="s">
        <v>631</v>
      </c>
      <c r="D92" s="839" t="s">
        <v>632</v>
      </c>
      <c r="E92" s="825" t="s">
        <v>6308</v>
      </c>
      <c r="F92" s="839" t="s">
        <v>6309</v>
      </c>
      <c r="G92" s="825" t="s">
        <v>6364</v>
      </c>
      <c r="H92" s="825" t="s">
        <v>6365</v>
      </c>
      <c r="I92" s="831">
        <v>3.1500000953674316</v>
      </c>
      <c r="J92" s="831">
        <v>10</v>
      </c>
      <c r="K92" s="832">
        <v>31.5</v>
      </c>
    </row>
    <row r="93" spans="1:11" ht="14.45" customHeight="1" x14ac:dyDescent="0.2">
      <c r="A93" s="821" t="s">
        <v>615</v>
      </c>
      <c r="B93" s="822" t="s">
        <v>616</v>
      </c>
      <c r="C93" s="825" t="s">
        <v>631</v>
      </c>
      <c r="D93" s="839" t="s">
        <v>632</v>
      </c>
      <c r="E93" s="825" t="s">
        <v>6308</v>
      </c>
      <c r="F93" s="839" t="s">
        <v>6309</v>
      </c>
      <c r="G93" s="825" t="s">
        <v>6366</v>
      </c>
      <c r="H93" s="825" t="s">
        <v>6367</v>
      </c>
      <c r="I93" s="831">
        <v>8.9511109458075637</v>
      </c>
      <c r="J93" s="831">
        <v>2000</v>
      </c>
      <c r="K93" s="832">
        <v>18021.119995117188</v>
      </c>
    </row>
    <row r="94" spans="1:11" ht="14.45" customHeight="1" x14ac:dyDescent="0.2">
      <c r="A94" s="821" t="s">
        <v>615</v>
      </c>
      <c r="B94" s="822" t="s">
        <v>616</v>
      </c>
      <c r="C94" s="825" t="s">
        <v>631</v>
      </c>
      <c r="D94" s="839" t="s">
        <v>632</v>
      </c>
      <c r="E94" s="825" t="s">
        <v>6308</v>
      </c>
      <c r="F94" s="839" t="s">
        <v>6309</v>
      </c>
      <c r="G94" s="825" t="s">
        <v>6368</v>
      </c>
      <c r="H94" s="825" t="s">
        <v>6369</v>
      </c>
      <c r="I94" s="831">
        <v>198.69000244140625</v>
      </c>
      <c r="J94" s="831">
        <v>8</v>
      </c>
      <c r="K94" s="832">
        <v>1589.52001953125</v>
      </c>
    </row>
    <row r="95" spans="1:11" ht="14.45" customHeight="1" x14ac:dyDescent="0.2">
      <c r="A95" s="821" t="s">
        <v>615</v>
      </c>
      <c r="B95" s="822" t="s">
        <v>616</v>
      </c>
      <c r="C95" s="825" t="s">
        <v>631</v>
      </c>
      <c r="D95" s="839" t="s">
        <v>632</v>
      </c>
      <c r="E95" s="825" t="s">
        <v>6308</v>
      </c>
      <c r="F95" s="839" t="s">
        <v>6309</v>
      </c>
      <c r="G95" s="825" t="s">
        <v>6370</v>
      </c>
      <c r="H95" s="825" t="s">
        <v>6371</v>
      </c>
      <c r="I95" s="831">
        <v>37.900001525878906</v>
      </c>
      <c r="J95" s="831">
        <v>8</v>
      </c>
      <c r="K95" s="832">
        <v>303.20000457763672</v>
      </c>
    </row>
    <row r="96" spans="1:11" ht="14.45" customHeight="1" x14ac:dyDescent="0.2">
      <c r="A96" s="821" t="s">
        <v>615</v>
      </c>
      <c r="B96" s="822" t="s">
        <v>616</v>
      </c>
      <c r="C96" s="825" t="s">
        <v>631</v>
      </c>
      <c r="D96" s="839" t="s">
        <v>632</v>
      </c>
      <c r="E96" s="825" t="s">
        <v>6308</v>
      </c>
      <c r="F96" s="839" t="s">
        <v>6309</v>
      </c>
      <c r="G96" s="825" t="s">
        <v>6372</v>
      </c>
      <c r="H96" s="825" t="s">
        <v>6373</v>
      </c>
      <c r="I96" s="831">
        <v>80.569999694824219</v>
      </c>
      <c r="J96" s="831">
        <v>7</v>
      </c>
      <c r="K96" s="832">
        <v>563.99000549316406</v>
      </c>
    </row>
    <row r="97" spans="1:11" ht="14.45" customHeight="1" x14ac:dyDescent="0.2">
      <c r="A97" s="821" t="s">
        <v>615</v>
      </c>
      <c r="B97" s="822" t="s">
        <v>616</v>
      </c>
      <c r="C97" s="825" t="s">
        <v>631</v>
      </c>
      <c r="D97" s="839" t="s">
        <v>632</v>
      </c>
      <c r="E97" s="825" t="s">
        <v>6308</v>
      </c>
      <c r="F97" s="839" t="s">
        <v>6309</v>
      </c>
      <c r="G97" s="825" t="s">
        <v>6374</v>
      </c>
      <c r="H97" s="825" t="s">
        <v>6375</v>
      </c>
      <c r="I97" s="831">
        <v>1.8200000524520874</v>
      </c>
      <c r="J97" s="831">
        <v>600</v>
      </c>
      <c r="K97" s="832">
        <v>1092</v>
      </c>
    </row>
    <row r="98" spans="1:11" ht="14.45" customHeight="1" x14ac:dyDescent="0.2">
      <c r="A98" s="821" t="s">
        <v>615</v>
      </c>
      <c r="B98" s="822" t="s">
        <v>616</v>
      </c>
      <c r="C98" s="825" t="s">
        <v>631</v>
      </c>
      <c r="D98" s="839" t="s">
        <v>632</v>
      </c>
      <c r="E98" s="825" t="s">
        <v>6308</v>
      </c>
      <c r="F98" s="839" t="s">
        <v>6309</v>
      </c>
      <c r="G98" s="825" t="s">
        <v>6376</v>
      </c>
      <c r="H98" s="825" t="s">
        <v>6377</v>
      </c>
      <c r="I98" s="831">
        <v>0.28999999165534973</v>
      </c>
      <c r="J98" s="831">
        <v>100</v>
      </c>
      <c r="K98" s="832">
        <v>28.510000228881836</v>
      </c>
    </row>
    <row r="99" spans="1:11" ht="14.45" customHeight="1" x14ac:dyDescent="0.2">
      <c r="A99" s="821" t="s">
        <v>615</v>
      </c>
      <c r="B99" s="822" t="s">
        <v>616</v>
      </c>
      <c r="C99" s="825" t="s">
        <v>631</v>
      </c>
      <c r="D99" s="839" t="s">
        <v>632</v>
      </c>
      <c r="E99" s="825" t="s">
        <v>6308</v>
      </c>
      <c r="F99" s="839" t="s">
        <v>6309</v>
      </c>
      <c r="G99" s="825" t="s">
        <v>6378</v>
      </c>
      <c r="H99" s="825" t="s">
        <v>6379</v>
      </c>
      <c r="I99" s="831">
        <v>11.734999656677246</v>
      </c>
      <c r="J99" s="831">
        <v>85</v>
      </c>
      <c r="K99" s="832">
        <v>997.50002288818359</v>
      </c>
    </row>
    <row r="100" spans="1:11" ht="14.45" customHeight="1" x14ac:dyDescent="0.2">
      <c r="A100" s="821" t="s">
        <v>615</v>
      </c>
      <c r="B100" s="822" t="s">
        <v>616</v>
      </c>
      <c r="C100" s="825" t="s">
        <v>631</v>
      </c>
      <c r="D100" s="839" t="s">
        <v>632</v>
      </c>
      <c r="E100" s="825" t="s">
        <v>6308</v>
      </c>
      <c r="F100" s="839" t="s">
        <v>6309</v>
      </c>
      <c r="G100" s="825" t="s">
        <v>6378</v>
      </c>
      <c r="H100" s="825" t="s">
        <v>6380</v>
      </c>
      <c r="I100" s="831">
        <v>11.739999771118164</v>
      </c>
      <c r="J100" s="831">
        <v>10</v>
      </c>
      <c r="K100" s="832">
        <v>117.37000274658203</v>
      </c>
    </row>
    <row r="101" spans="1:11" ht="14.45" customHeight="1" x14ac:dyDescent="0.2">
      <c r="A101" s="821" t="s">
        <v>615</v>
      </c>
      <c r="B101" s="822" t="s">
        <v>616</v>
      </c>
      <c r="C101" s="825" t="s">
        <v>631</v>
      </c>
      <c r="D101" s="839" t="s">
        <v>632</v>
      </c>
      <c r="E101" s="825" t="s">
        <v>6308</v>
      </c>
      <c r="F101" s="839" t="s">
        <v>6309</v>
      </c>
      <c r="G101" s="825" t="s">
        <v>6381</v>
      </c>
      <c r="H101" s="825" t="s">
        <v>6382</v>
      </c>
      <c r="I101" s="831">
        <v>13.310000419616699</v>
      </c>
      <c r="J101" s="831">
        <v>250</v>
      </c>
      <c r="K101" s="832">
        <v>3327.5</v>
      </c>
    </row>
    <row r="102" spans="1:11" ht="14.45" customHeight="1" x14ac:dyDescent="0.2">
      <c r="A102" s="821" t="s">
        <v>615</v>
      </c>
      <c r="B102" s="822" t="s">
        <v>616</v>
      </c>
      <c r="C102" s="825" t="s">
        <v>631</v>
      </c>
      <c r="D102" s="839" t="s">
        <v>632</v>
      </c>
      <c r="E102" s="825" t="s">
        <v>6308</v>
      </c>
      <c r="F102" s="839" t="s">
        <v>6309</v>
      </c>
      <c r="G102" s="825" t="s">
        <v>6381</v>
      </c>
      <c r="H102" s="825" t="s">
        <v>6383</v>
      </c>
      <c r="I102" s="831">
        <v>13.310000419616699</v>
      </c>
      <c r="J102" s="831">
        <v>60</v>
      </c>
      <c r="K102" s="832">
        <v>798.5999755859375</v>
      </c>
    </row>
    <row r="103" spans="1:11" ht="14.45" customHeight="1" x14ac:dyDescent="0.2">
      <c r="A103" s="821" t="s">
        <v>615</v>
      </c>
      <c r="B103" s="822" t="s">
        <v>616</v>
      </c>
      <c r="C103" s="825" t="s">
        <v>631</v>
      </c>
      <c r="D103" s="839" t="s">
        <v>632</v>
      </c>
      <c r="E103" s="825" t="s">
        <v>6308</v>
      </c>
      <c r="F103" s="839" t="s">
        <v>6309</v>
      </c>
      <c r="G103" s="825" t="s">
        <v>6384</v>
      </c>
      <c r="H103" s="825" t="s">
        <v>6385</v>
      </c>
      <c r="I103" s="831">
        <v>2.4100000858306885</v>
      </c>
      <c r="J103" s="831">
        <v>200</v>
      </c>
      <c r="K103" s="832">
        <v>482</v>
      </c>
    </row>
    <row r="104" spans="1:11" ht="14.45" customHeight="1" x14ac:dyDescent="0.2">
      <c r="A104" s="821" t="s">
        <v>615</v>
      </c>
      <c r="B104" s="822" t="s">
        <v>616</v>
      </c>
      <c r="C104" s="825" t="s">
        <v>631</v>
      </c>
      <c r="D104" s="839" t="s">
        <v>632</v>
      </c>
      <c r="E104" s="825" t="s">
        <v>6308</v>
      </c>
      <c r="F104" s="839" t="s">
        <v>6309</v>
      </c>
      <c r="G104" s="825" t="s">
        <v>6386</v>
      </c>
      <c r="H104" s="825" t="s">
        <v>6387</v>
      </c>
      <c r="I104" s="831">
        <v>311.67001342773438</v>
      </c>
      <c r="J104" s="831">
        <v>3</v>
      </c>
      <c r="K104" s="832">
        <v>935.010009765625</v>
      </c>
    </row>
    <row r="105" spans="1:11" ht="14.45" customHeight="1" x14ac:dyDescent="0.2">
      <c r="A105" s="821" t="s">
        <v>615</v>
      </c>
      <c r="B105" s="822" t="s">
        <v>616</v>
      </c>
      <c r="C105" s="825" t="s">
        <v>631</v>
      </c>
      <c r="D105" s="839" t="s">
        <v>632</v>
      </c>
      <c r="E105" s="825" t="s">
        <v>6308</v>
      </c>
      <c r="F105" s="839" t="s">
        <v>6309</v>
      </c>
      <c r="G105" s="825" t="s">
        <v>6388</v>
      </c>
      <c r="H105" s="825" t="s">
        <v>6389</v>
      </c>
      <c r="I105" s="831">
        <v>470.08999633789063</v>
      </c>
      <c r="J105" s="831">
        <v>1</v>
      </c>
      <c r="K105" s="832">
        <v>470.08999633789063</v>
      </c>
    </row>
    <row r="106" spans="1:11" ht="14.45" customHeight="1" x14ac:dyDescent="0.2">
      <c r="A106" s="821" t="s">
        <v>615</v>
      </c>
      <c r="B106" s="822" t="s">
        <v>616</v>
      </c>
      <c r="C106" s="825" t="s">
        <v>631</v>
      </c>
      <c r="D106" s="839" t="s">
        <v>632</v>
      </c>
      <c r="E106" s="825" t="s">
        <v>6308</v>
      </c>
      <c r="F106" s="839" t="s">
        <v>6309</v>
      </c>
      <c r="G106" s="825" t="s">
        <v>6390</v>
      </c>
      <c r="H106" s="825" t="s">
        <v>6391</v>
      </c>
      <c r="I106" s="831">
        <v>321.75</v>
      </c>
      <c r="J106" s="831">
        <v>3</v>
      </c>
      <c r="K106" s="832">
        <v>965.25</v>
      </c>
    </row>
    <row r="107" spans="1:11" ht="14.45" customHeight="1" x14ac:dyDescent="0.2">
      <c r="A107" s="821" t="s">
        <v>615</v>
      </c>
      <c r="B107" s="822" t="s">
        <v>616</v>
      </c>
      <c r="C107" s="825" t="s">
        <v>631</v>
      </c>
      <c r="D107" s="839" t="s">
        <v>632</v>
      </c>
      <c r="E107" s="825" t="s">
        <v>6308</v>
      </c>
      <c r="F107" s="839" t="s">
        <v>6309</v>
      </c>
      <c r="G107" s="825" t="s">
        <v>6392</v>
      </c>
      <c r="H107" s="825" t="s">
        <v>6393</v>
      </c>
      <c r="I107" s="831">
        <v>96.319999694824219</v>
      </c>
      <c r="J107" s="831">
        <v>30</v>
      </c>
      <c r="K107" s="832">
        <v>2889.47998046875</v>
      </c>
    </row>
    <row r="108" spans="1:11" ht="14.45" customHeight="1" x14ac:dyDescent="0.2">
      <c r="A108" s="821" t="s">
        <v>615</v>
      </c>
      <c r="B108" s="822" t="s">
        <v>616</v>
      </c>
      <c r="C108" s="825" t="s">
        <v>631</v>
      </c>
      <c r="D108" s="839" t="s">
        <v>632</v>
      </c>
      <c r="E108" s="825" t="s">
        <v>6308</v>
      </c>
      <c r="F108" s="839" t="s">
        <v>6309</v>
      </c>
      <c r="G108" s="825" t="s">
        <v>6394</v>
      </c>
      <c r="H108" s="825" t="s">
        <v>6395</v>
      </c>
      <c r="I108" s="831">
        <v>148.22749710083008</v>
      </c>
      <c r="J108" s="831">
        <v>6</v>
      </c>
      <c r="K108" s="832">
        <v>889.36997985839844</v>
      </c>
    </row>
    <row r="109" spans="1:11" ht="14.45" customHeight="1" x14ac:dyDescent="0.2">
      <c r="A109" s="821" t="s">
        <v>615</v>
      </c>
      <c r="B109" s="822" t="s">
        <v>616</v>
      </c>
      <c r="C109" s="825" t="s">
        <v>631</v>
      </c>
      <c r="D109" s="839" t="s">
        <v>632</v>
      </c>
      <c r="E109" s="825" t="s">
        <v>6308</v>
      </c>
      <c r="F109" s="839" t="s">
        <v>6309</v>
      </c>
      <c r="G109" s="825" t="s">
        <v>6396</v>
      </c>
      <c r="H109" s="825" t="s">
        <v>6397</v>
      </c>
      <c r="I109" s="831">
        <v>2255.43994140625</v>
      </c>
      <c r="J109" s="831">
        <v>3</v>
      </c>
      <c r="K109" s="832">
        <v>6766.31982421875</v>
      </c>
    </row>
    <row r="110" spans="1:11" ht="14.45" customHeight="1" x14ac:dyDescent="0.2">
      <c r="A110" s="821" t="s">
        <v>615</v>
      </c>
      <c r="B110" s="822" t="s">
        <v>616</v>
      </c>
      <c r="C110" s="825" t="s">
        <v>631</v>
      </c>
      <c r="D110" s="839" t="s">
        <v>632</v>
      </c>
      <c r="E110" s="825" t="s">
        <v>6308</v>
      </c>
      <c r="F110" s="839" t="s">
        <v>6309</v>
      </c>
      <c r="G110" s="825" t="s">
        <v>6398</v>
      </c>
      <c r="H110" s="825" t="s">
        <v>6399</v>
      </c>
      <c r="I110" s="831">
        <v>1095.050048828125</v>
      </c>
      <c r="J110" s="831">
        <v>2</v>
      </c>
      <c r="K110" s="832">
        <v>2190.10009765625</v>
      </c>
    </row>
    <row r="111" spans="1:11" ht="14.45" customHeight="1" x14ac:dyDescent="0.2">
      <c r="A111" s="821" t="s">
        <v>615</v>
      </c>
      <c r="B111" s="822" t="s">
        <v>616</v>
      </c>
      <c r="C111" s="825" t="s">
        <v>631</v>
      </c>
      <c r="D111" s="839" t="s">
        <v>632</v>
      </c>
      <c r="E111" s="825" t="s">
        <v>6308</v>
      </c>
      <c r="F111" s="839" t="s">
        <v>6309</v>
      </c>
      <c r="G111" s="825" t="s">
        <v>6400</v>
      </c>
      <c r="H111" s="825" t="s">
        <v>6401</v>
      </c>
      <c r="I111" s="831">
        <v>1934.7900390625</v>
      </c>
      <c r="J111" s="831">
        <v>2</v>
      </c>
      <c r="K111" s="832">
        <v>3869.580078125</v>
      </c>
    </row>
    <row r="112" spans="1:11" ht="14.45" customHeight="1" x14ac:dyDescent="0.2">
      <c r="A112" s="821" t="s">
        <v>615</v>
      </c>
      <c r="B112" s="822" t="s">
        <v>616</v>
      </c>
      <c r="C112" s="825" t="s">
        <v>631</v>
      </c>
      <c r="D112" s="839" t="s">
        <v>632</v>
      </c>
      <c r="E112" s="825" t="s">
        <v>6308</v>
      </c>
      <c r="F112" s="839" t="s">
        <v>6309</v>
      </c>
      <c r="G112" s="825" t="s">
        <v>6402</v>
      </c>
      <c r="H112" s="825" t="s">
        <v>6403</v>
      </c>
      <c r="I112" s="831">
        <v>747.780029296875</v>
      </c>
      <c r="J112" s="831">
        <v>4</v>
      </c>
      <c r="K112" s="832">
        <v>2991.1201171875</v>
      </c>
    </row>
    <row r="113" spans="1:11" ht="14.45" customHeight="1" x14ac:dyDescent="0.2">
      <c r="A113" s="821" t="s">
        <v>615</v>
      </c>
      <c r="B113" s="822" t="s">
        <v>616</v>
      </c>
      <c r="C113" s="825" t="s">
        <v>631</v>
      </c>
      <c r="D113" s="839" t="s">
        <v>632</v>
      </c>
      <c r="E113" s="825" t="s">
        <v>6308</v>
      </c>
      <c r="F113" s="839" t="s">
        <v>6309</v>
      </c>
      <c r="G113" s="825" t="s">
        <v>6404</v>
      </c>
      <c r="H113" s="825" t="s">
        <v>6405</v>
      </c>
      <c r="I113" s="831">
        <v>1151.9200439453125</v>
      </c>
      <c r="J113" s="831">
        <v>3</v>
      </c>
      <c r="K113" s="832">
        <v>3455.760009765625</v>
      </c>
    </row>
    <row r="114" spans="1:11" ht="14.45" customHeight="1" x14ac:dyDescent="0.2">
      <c r="A114" s="821" t="s">
        <v>615</v>
      </c>
      <c r="B114" s="822" t="s">
        <v>616</v>
      </c>
      <c r="C114" s="825" t="s">
        <v>631</v>
      </c>
      <c r="D114" s="839" t="s">
        <v>632</v>
      </c>
      <c r="E114" s="825" t="s">
        <v>6308</v>
      </c>
      <c r="F114" s="839" t="s">
        <v>6309</v>
      </c>
      <c r="G114" s="825" t="s">
        <v>6406</v>
      </c>
      <c r="H114" s="825" t="s">
        <v>6407</v>
      </c>
      <c r="I114" s="831">
        <v>363</v>
      </c>
      <c r="J114" s="831">
        <v>2</v>
      </c>
      <c r="K114" s="832">
        <v>726</v>
      </c>
    </row>
    <row r="115" spans="1:11" ht="14.45" customHeight="1" x14ac:dyDescent="0.2">
      <c r="A115" s="821" t="s">
        <v>615</v>
      </c>
      <c r="B115" s="822" t="s">
        <v>616</v>
      </c>
      <c r="C115" s="825" t="s">
        <v>631</v>
      </c>
      <c r="D115" s="839" t="s">
        <v>632</v>
      </c>
      <c r="E115" s="825" t="s">
        <v>6308</v>
      </c>
      <c r="F115" s="839" t="s">
        <v>6309</v>
      </c>
      <c r="G115" s="825" t="s">
        <v>6408</v>
      </c>
      <c r="H115" s="825" t="s">
        <v>6409</v>
      </c>
      <c r="I115" s="831">
        <v>9.1999998092651367</v>
      </c>
      <c r="J115" s="831">
        <v>1550</v>
      </c>
      <c r="K115" s="832">
        <v>14260</v>
      </c>
    </row>
    <row r="116" spans="1:11" ht="14.45" customHeight="1" x14ac:dyDescent="0.2">
      <c r="A116" s="821" t="s">
        <v>615</v>
      </c>
      <c r="B116" s="822" t="s">
        <v>616</v>
      </c>
      <c r="C116" s="825" t="s">
        <v>631</v>
      </c>
      <c r="D116" s="839" t="s">
        <v>632</v>
      </c>
      <c r="E116" s="825" t="s">
        <v>6308</v>
      </c>
      <c r="F116" s="839" t="s">
        <v>6309</v>
      </c>
      <c r="G116" s="825" t="s">
        <v>6410</v>
      </c>
      <c r="H116" s="825" t="s">
        <v>6411</v>
      </c>
      <c r="I116" s="831">
        <v>172.5</v>
      </c>
      <c r="J116" s="831">
        <v>1</v>
      </c>
      <c r="K116" s="832">
        <v>172.5</v>
      </c>
    </row>
    <row r="117" spans="1:11" ht="14.45" customHeight="1" x14ac:dyDescent="0.2">
      <c r="A117" s="821" t="s">
        <v>615</v>
      </c>
      <c r="B117" s="822" t="s">
        <v>616</v>
      </c>
      <c r="C117" s="825" t="s">
        <v>631</v>
      </c>
      <c r="D117" s="839" t="s">
        <v>632</v>
      </c>
      <c r="E117" s="825" t="s">
        <v>6308</v>
      </c>
      <c r="F117" s="839" t="s">
        <v>6309</v>
      </c>
      <c r="G117" s="825" t="s">
        <v>6412</v>
      </c>
      <c r="H117" s="825" t="s">
        <v>6413</v>
      </c>
      <c r="I117" s="831">
        <v>6.7742857933044434</v>
      </c>
      <c r="J117" s="831">
        <v>550</v>
      </c>
      <c r="K117" s="832">
        <v>3725.5</v>
      </c>
    </row>
    <row r="118" spans="1:11" ht="14.45" customHeight="1" x14ac:dyDescent="0.2">
      <c r="A118" s="821" t="s">
        <v>615</v>
      </c>
      <c r="B118" s="822" t="s">
        <v>616</v>
      </c>
      <c r="C118" s="825" t="s">
        <v>631</v>
      </c>
      <c r="D118" s="839" t="s">
        <v>632</v>
      </c>
      <c r="E118" s="825" t="s">
        <v>6308</v>
      </c>
      <c r="F118" s="839" t="s">
        <v>6309</v>
      </c>
      <c r="G118" s="825" t="s">
        <v>6414</v>
      </c>
      <c r="H118" s="825" t="s">
        <v>6415</v>
      </c>
      <c r="I118" s="831">
        <v>207.6</v>
      </c>
      <c r="J118" s="831">
        <v>21</v>
      </c>
      <c r="K118" s="832">
        <v>4473.9599609375</v>
      </c>
    </row>
    <row r="119" spans="1:11" ht="14.45" customHeight="1" x14ac:dyDescent="0.2">
      <c r="A119" s="821" t="s">
        <v>615</v>
      </c>
      <c r="B119" s="822" t="s">
        <v>616</v>
      </c>
      <c r="C119" s="825" t="s">
        <v>631</v>
      </c>
      <c r="D119" s="839" t="s">
        <v>632</v>
      </c>
      <c r="E119" s="825" t="s">
        <v>6308</v>
      </c>
      <c r="F119" s="839" t="s">
        <v>6309</v>
      </c>
      <c r="G119" s="825" t="s">
        <v>6414</v>
      </c>
      <c r="H119" s="825" t="s">
        <v>6416</v>
      </c>
      <c r="I119" s="831">
        <v>162.16000366210938</v>
      </c>
      <c r="J119" s="831">
        <v>2</v>
      </c>
      <c r="K119" s="832">
        <v>324.32000732421875</v>
      </c>
    </row>
    <row r="120" spans="1:11" ht="14.45" customHeight="1" x14ac:dyDescent="0.2">
      <c r="A120" s="821" t="s">
        <v>615</v>
      </c>
      <c r="B120" s="822" t="s">
        <v>616</v>
      </c>
      <c r="C120" s="825" t="s">
        <v>631</v>
      </c>
      <c r="D120" s="839" t="s">
        <v>632</v>
      </c>
      <c r="E120" s="825" t="s">
        <v>6308</v>
      </c>
      <c r="F120" s="839" t="s">
        <v>6309</v>
      </c>
      <c r="G120" s="825" t="s">
        <v>6417</v>
      </c>
      <c r="H120" s="825" t="s">
        <v>6418</v>
      </c>
      <c r="I120" s="831">
        <v>13.310000419616699</v>
      </c>
      <c r="J120" s="831">
        <v>2</v>
      </c>
      <c r="K120" s="832">
        <v>26.620000839233398</v>
      </c>
    </row>
    <row r="121" spans="1:11" ht="14.45" customHeight="1" x14ac:dyDescent="0.2">
      <c r="A121" s="821" t="s">
        <v>615</v>
      </c>
      <c r="B121" s="822" t="s">
        <v>616</v>
      </c>
      <c r="C121" s="825" t="s">
        <v>631</v>
      </c>
      <c r="D121" s="839" t="s">
        <v>632</v>
      </c>
      <c r="E121" s="825" t="s">
        <v>6308</v>
      </c>
      <c r="F121" s="839" t="s">
        <v>6309</v>
      </c>
      <c r="G121" s="825" t="s">
        <v>6419</v>
      </c>
      <c r="H121" s="825" t="s">
        <v>6420</v>
      </c>
      <c r="I121" s="831">
        <v>9.6800003051757813</v>
      </c>
      <c r="J121" s="831">
        <v>20</v>
      </c>
      <c r="K121" s="832">
        <v>193.60000610351563</v>
      </c>
    </row>
    <row r="122" spans="1:11" ht="14.45" customHeight="1" x14ac:dyDescent="0.2">
      <c r="A122" s="821" t="s">
        <v>615</v>
      </c>
      <c r="B122" s="822" t="s">
        <v>616</v>
      </c>
      <c r="C122" s="825" t="s">
        <v>631</v>
      </c>
      <c r="D122" s="839" t="s">
        <v>632</v>
      </c>
      <c r="E122" s="825" t="s">
        <v>6308</v>
      </c>
      <c r="F122" s="839" t="s">
        <v>6309</v>
      </c>
      <c r="G122" s="825" t="s">
        <v>6368</v>
      </c>
      <c r="H122" s="825" t="s">
        <v>6421</v>
      </c>
      <c r="I122" s="831">
        <v>198.69000244140625</v>
      </c>
      <c r="J122" s="831">
        <v>8</v>
      </c>
      <c r="K122" s="832">
        <v>1589.52001953125</v>
      </c>
    </row>
    <row r="123" spans="1:11" ht="14.45" customHeight="1" x14ac:dyDescent="0.2">
      <c r="A123" s="821" t="s">
        <v>615</v>
      </c>
      <c r="B123" s="822" t="s">
        <v>616</v>
      </c>
      <c r="C123" s="825" t="s">
        <v>631</v>
      </c>
      <c r="D123" s="839" t="s">
        <v>632</v>
      </c>
      <c r="E123" s="825" t="s">
        <v>6308</v>
      </c>
      <c r="F123" s="839" t="s">
        <v>6309</v>
      </c>
      <c r="G123" s="825" t="s">
        <v>6422</v>
      </c>
      <c r="H123" s="825" t="s">
        <v>6423</v>
      </c>
      <c r="I123" s="831">
        <v>0.80000001192092896</v>
      </c>
      <c r="J123" s="831">
        <v>8000</v>
      </c>
      <c r="K123" s="832">
        <v>6393.5999755859375</v>
      </c>
    </row>
    <row r="124" spans="1:11" ht="14.45" customHeight="1" x14ac:dyDescent="0.2">
      <c r="A124" s="821" t="s">
        <v>615</v>
      </c>
      <c r="B124" s="822" t="s">
        <v>616</v>
      </c>
      <c r="C124" s="825" t="s">
        <v>631</v>
      </c>
      <c r="D124" s="839" t="s">
        <v>632</v>
      </c>
      <c r="E124" s="825" t="s">
        <v>6308</v>
      </c>
      <c r="F124" s="839" t="s">
        <v>6309</v>
      </c>
      <c r="G124" s="825" t="s">
        <v>6424</v>
      </c>
      <c r="H124" s="825" t="s">
        <v>6425</v>
      </c>
      <c r="I124" s="831">
        <v>0.82333332300186157</v>
      </c>
      <c r="J124" s="831">
        <v>12000</v>
      </c>
      <c r="K124" s="832">
        <v>9880</v>
      </c>
    </row>
    <row r="125" spans="1:11" ht="14.45" customHeight="1" x14ac:dyDescent="0.2">
      <c r="A125" s="821" t="s">
        <v>615</v>
      </c>
      <c r="B125" s="822" t="s">
        <v>616</v>
      </c>
      <c r="C125" s="825" t="s">
        <v>631</v>
      </c>
      <c r="D125" s="839" t="s">
        <v>632</v>
      </c>
      <c r="E125" s="825" t="s">
        <v>6308</v>
      </c>
      <c r="F125" s="839" t="s">
        <v>6309</v>
      </c>
      <c r="G125" s="825" t="s">
        <v>6424</v>
      </c>
      <c r="H125" s="825" t="s">
        <v>6426</v>
      </c>
      <c r="I125" s="831">
        <v>0.81999999284744263</v>
      </c>
      <c r="J125" s="831">
        <v>2000</v>
      </c>
      <c r="K125" s="832">
        <v>1640</v>
      </c>
    </row>
    <row r="126" spans="1:11" ht="14.45" customHeight="1" x14ac:dyDescent="0.2">
      <c r="A126" s="821" t="s">
        <v>615</v>
      </c>
      <c r="B126" s="822" t="s">
        <v>616</v>
      </c>
      <c r="C126" s="825" t="s">
        <v>631</v>
      </c>
      <c r="D126" s="839" t="s">
        <v>632</v>
      </c>
      <c r="E126" s="825" t="s">
        <v>6308</v>
      </c>
      <c r="F126" s="839" t="s">
        <v>6309</v>
      </c>
      <c r="G126" s="825" t="s">
        <v>6427</v>
      </c>
      <c r="H126" s="825" t="s">
        <v>6428</v>
      </c>
      <c r="I126" s="831">
        <v>0.4340000033378601</v>
      </c>
      <c r="J126" s="831">
        <v>500</v>
      </c>
      <c r="K126" s="832">
        <v>217</v>
      </c>
    </row>
    <row r="127" spans="1:11" ht="14.45" customHeight="1" x14ac:dyDescent="0.2">
      <c r="A127" s="821" t="s">
        <v>615</v>
      </c>
      <c r="B127" s="822" t="s">
        <v>616</v>
      </c>
      <c r="C127" s="825" t="s">
        <v>631</v>
      </c>
      <c r="D127" s="839" t="s">
        <v>632</v>
      </c>
      <c r="E127" s="825" t="s">
        <v>6308</v>
      </c>
      <c r="F127" s="839" t="s">
        <v>6309</v>
      </c>
      <c r="G127" s="825" t="s">
        <v>6427</v>
      </c>
      <c r="H127" s="825" t="s">
        <v>6429</v>
      </c>
      <c r="I127" s="831">
        <v>0.43000000715255737</v>
      </c>
      <c r="J127" s="831">
        <v>1000</v>
      </c>
      <c r="K127" s="832">
        <v>430</v>
      </c>
    </row>
    <row r="128" spans="1:11" ht="14.45" customHeight="1" x14ac:dyDescent="0.2">
      <c r="A128" s="821" t="s">
        <v>615</v>
      </c>
      <c r="B128" s="822" t="s">
        <v>616</v>
      </c>
      <c r="C128" s="825" t="s">
        <v>631</v>
      </c>
      <c r="D128" s="839" t="s">
        <v>632</v>
      </c>
      <c r="E128" s="825" t="s">
        <v>6308</v>
      </c>
      <c r="F128" s="839" t="s">
        <v>6309</v>
      </c>
      <c r="G128" s="825" t="s">
        <v>6430</v>
      </c>
      <c r="H128" s="825" t="s">
        <v>6431</v>
      </c>
      <c r="I128" s="831">
        <v>1.1499999761581421</v>
      </c>
      <c r="J128" s="831">
        <v>1920</v>
      </c>
      <c r="K128" s="832">
        <v>2207.3900146484375</v>
      </c>
    </row>
    <row r="129" spans="1:11" ht="14.45" customHeight="1" x14ac:dyDescent="0.2">
      <c r="A129" s="821" t="s">
        <v>615</v>
      </c>
      <c r="B129" s="822" t="s">
        <v>616</v>
      </c>
      <c r="C129" s="825" t="s">
        <v>631</v>
      </c>
      <c r="D129" s="839" t="s">
        <v>632</v>
      </c>
      <c r="E129" s="825" t="s">
        <v>6308</v>
      </c>
      <c r="F129" s="839" t="s">
        <v>6309</v>
      </c>
      <c r="G129" s="825" t="s">
        <v>6432</v>
      </c>
      <c r="H129" s="825" t="s">
        <v>6433</v>
      </c>
      <c r="I129" s="831">
        <v>1.1357142754963465</v>
      </c>
      <c r="J129" s="831">
        <v>2480</v>
      </c>
      <c r="K129" s="832">
        <v>2818.4000244140625</v>
      </c>
    </row>
    <row r="130" spans="1:11" ht="14.45" customHeight="1" x14ac:dyDescent="0.2">
      <c r="A130" s="821" t="s">
        <v>615</v>
      </c>
      <c r="B130" s="822" t="s">
        <v>616</v>
      </c>
      <c r="C130" s="825" t="s">
        <v>631</v>
      </c>
      <c r="D130" s="839" t="s">
        <v>632</v>
      </c>
      <c r="E130" s="825" t="s">
        <v>6308</v>
      </c>
      <c r="F130" s="839" t="s">
        <v>6309</v>
      </c>
      <c r="G130" s="825" t="s">
        <v>6434</v>
      </c>
      <c r="H130" s="825" t="s">
        <v>6435</v>
      </c>
      <c r="I130" s="831">
        <v>0.56999999284744263</v>
      </c>
      <c r="J130" s="831">
        <v>1800</v>
      </c>
      <c r="K130" s="832">
        <v>1024.5899963378906</v>
      </c>
    </row>
    <row r="131" spans="1:11" ht="14.45" customHeight="1" x14ac:dyDescent="0.2">
      <c r="A131" s="821" t="s">
        <v>615</v>
      </c>
      <c r="B131" s="822" t="s">
        <v>616</v>
      </c>
      <c r="C131" s="825" t="s">
        <v>631</v>
      </c>
      <c r="D131" s="839" t="s">
        <v>632</v>
      </c>
      <c r="E131" s="825" t="s">
        <v>6308</v>
      </c>
      <c r="F131" s="839" t="s">
        <v>6309</v>
      </c>
      <c r="G131" s="825" t="s">
        <v>6436</v>
      </c>
      <c r="H131" s="825" t="s">
        <v>6437</v>
      </c>
      <c r="I131" s="831">
        <v>0.57999998331069946</v>
      </c>
      <c r="J131" s="831">
        <v>3100</v>
      </c>
      <c r="K131" s="832">
        <v>1798</v>
      </c>
    </row>
    <row r="132" spans="1:11" ht="14.45" customHeight="1" x14ac:dyDescent="0.2">
      <c r="A132" s="821" t="s">
        <v>615</v>
      </c>
      <c r="B132" s="822" t="s">
        <v>616</v>
      </c>
      <c r="C132" s="825" t="s">
        <v>631</v>
      </c>
      <c r="D132" s="839" t="s">
        <v>632</v>
      </c>
      <c r="E132" s="825" t="s">
        <v>6308</v>
      </c>
      <c r="F132" s="839" t="s">
        <v>6309</v>
      </c>
      <c r="G132" s="825" t="s">
        <v>6438</v>
      </c>
      <c r="H132" s="825" t="s">
        <v>6439</v>
      </c>
      <c r="I132" s="831">
        <v>1.8950000405311584</v>
      </c>
      <c r="J132" s="831">
        <v>200</v>
      </c>
      <c r="K132" s="832">
        <v>379</v>
      </c>
    </row>
    <row r="133" spans="1:11" ht="14.45" customHeight="1" x14ac:dyDescent="0.2">
      <c r="A133" s="821" t="s">
        <v>615</v>
      </c>
      <c r="B133" s="822" t="s">
        <v>616</v>
      </c>
      <c r="C133" s="825" t="s">
        <v>631</v>
      </c>
      <c r="D133" s="839" t="s">
        <v>632</v>
      </c>
      <c r="E133" s="825" t="s">
        <v>6308</v>
      </c>
      <c r="F133" s="839" t="s">
        <v>6309</v>
      </c>
      <c r="G133" s="825" t="s">
        <v>6440</v>
      </c>
      <c r="H133" s="825" t="s">
        <v>6441</v>
      </c>
      <c r="I133" s="831">
        <v>5.5666667620340986</v>
      </c>
      <c r="J133" s="831">
        <v>85</v>
      </c>
      <c r="K133" s="832">
        <v>473.24999237060547</v>
      </c>
    </row>
    <row r="134" spans="1:11" ht="14.45" customHeight="1" x14ac:dyDescent="0.2">
      <c r="A134" s="821" t="s">
        <v>615</v>
      </c>
      <c r="B134" s="822" t="s">
        <v>616</v>
      </c>
      <c r="C134" s="825" t="s">
        <v>631</v>
      </c>
      <c r="D134" s="839" t="s">
        <v>632</v>
      </c>
      <c r="E134" s="825" t="s">
        <v>6308</v>
      </c>
      <c r="F134" s="839" t="s">
        <v>6309</v>
      </c>
      <c r="G134" s="825" t="s">
        <v>6442</v>
      </c>
      <c r="H134" s="825" t="s">
        <v>6443</v>
      </c>
      <c r="I134" s="831">
        <v>8.8299999237060547</v>
      </c>
      <c r="J134" s="831">
        <v>5</v>
      </c>
      <c r="K134" s="832">
        <v>44.150001525878906</v>
      </c>
    </row>
    <row r="135" spans="1:11" ht="14.45" customHeight="1" x14ac:dyDescent="0.2">
      <c r="A135" s="821" t="s">
        <v>615</v>
      </c>
      <c r="B135" s="822" t="s">
        <v>616</v>
      </c>
      <c r="C135" s="825" t="s">
        <v>631</v>
      </c>
      <c r="D135" s="839" t="s">
        <v>632</v>
      </c>
      <c r="E135" s="825" t="s">
        <v>6308</v>
      </c>
      <c r="F135" s="839" t="s">
        <v>6309</v>
      </c>
      <c r="G135" s="825" t="s">
        <v>6444</v>
      </c>
      <c r="H135" s="825" t="s">
        <v>6445</v>
      </c>
      <c r="I135" s="831">
        <v>3.440000057220459</v>
      </c>
      <c r="J135" s="831">
        <v>400</v>
      </c>
      <c r="K135" s="832">
        <v>1375.5500183105469</v>
      </c>
    </row>
    <row r="136" spans="1:11" ht="14.45" customHeight="1" x14ac:dyDescent="0.2">
      <c r="A136" s="821" t="s">
        <v>615</v>
      </c>
      <c r="B136" s="822" t="s">
        <v>616</v>
      </c>
      <c r="C136" s="825" t="s">
        <v>631</v>
      </c>
      <c r="D136" s="839" t="s">
        <v>632</v>
      </c>
      <c r="E136" s="825" t="s">
        <v>6308</v>
      </c>
      <c r="F136" s="839" t="s">
        <v>6309</v>
      </c>
      <c r="G136" s="825" t="s">
        <v>6446</v>
      </c>
      <c r="H136" s="825" t="s">
        <v>6447</v>
      </c>
      <c r="I136" s="831">
        <v>25.409999847412109</v>
      </c>
      <c r="J136" s="831">
        <v>60</v>
      </c>
      <c r="K136" s="832">
        <v>1524.5999908447266</v>
      </c>
    </row>
    <row r="137" spans="1:11" ht="14.45" customHeight="1" x14ac:dyDescent="0.2">
      <c r="A137" s="821" t="s">
        <v>615</v>
      </c>
      <c r="B137" s="822" t="s">
        <v>616</v>
      </c>
      <c r="C137" s="825" t="s">
        <v>631</v>
      </c>
      <c r="D137" s="839" t="s">
        <v>632</v>
      </c>
      <c r="E137" s="825" t="s">
        <v>6308</v>
      </c>
      <c r="F137" s="839" t="s">
        <v>6309</v>
      </c>
      <c r="G137" s="825" t="s">
        <v>6448</v>
      </c>
      <c r="H137" s="825" t="s">
        <v>6449</v>
      </c>
      <c r="I137" s="831">
        <v>6.2333332697550459</v>
      </c>
      <c r="J137" s="831">
        <v>175</v>
      </c>
      <c r="K137" s="832">
        <v>1090.75</v>
      </c>
    </row>
    <row r="138" spans="1:11" ht="14.45" customHeight="1" x14ac:dyDescent="0.2">
      <c r="A138" s="821" t="s">
        <v>615</v>
      </c>
      <c r="B138" s="822" t="s">
        <v>616</v>
      </c>
      <c r="C138" s="825" t="s">
        <v>631</v>
      </c>
      <c r="D138" s="839" t="s">
        <v>632</v>
      </c>
      <c r="E138" s="825" t="s">
        <v>6308</v>
      </c>
      <c r="F138" s="839" t="s">
        <v>6309</v>
      </c>
      <c r="G138" s="825" t="s">
        <v>6450</v>
      </c>
      <c r="H138" s="825" t="s">
        <v>6451</v>
      </c>
      <c r="I138" s="831">
        <v>6.179999828338623</v>
      </c>
      <c r="J138" s="831">
        <v>25</v>
      </c>
      <c r="K138" s="832">
        <v>154.5</v>
      </c>
    </row>
    <row r="139" spans="1:11" ht="14.45" customHeight="1" x14ac:dyDescent="0.2">
      <c r="A139" s="821" t="s">
        <v>615</v>
      </c>
      <c r="B139" s="822" t="s">
        <v>616</v>
      </c>
      <c r="C139" s="825" t="s">
        <v>631</v>
      </c>
      <c r="D139" s="839" t="s">
        <v>632</v>
      </c>
      <c r="E139" s="825" t="s">
        <v>6308</v>
      </c>
      <c r="F139" s="839" t="s">
        <v>6309</v>
      </c>
      <c r="G139" s="825" t="s">
        <v>6328</v>
      </c>
      <c r="H139" s="825" t="s">
        <v>6452</v>
      </c>
      <c r="I139" s="831">
        <v>15.922500133514404</v>
      </c>
      <c r="J139" s="831">
        <v>300</v>
      </c>
      <c r="K139" s="832">
        <v>4776.5</v>
      </c>
    </row>
    <row r="140" spans="1:11" ht="14.45" customHeight="1" x14ac:dyDescent="0.2">
      <c r="A140" s="821" t="s">
        <v>615</v>
      </c>
      <c r="B140" s="822" t="s">
        <v>616</v>
      </c>
      <c r="C140" s="825" t="s">
        <v>631</v>
      </c>
      <c r="D140" s="839" t="s">
        <v>632</v>
      </c>
      <c r="E140" s="825" t="s">
        <v>6308</v>
      </c>
      <c r="F140" s="839" t="s">
        <v>6309</v>
      </c>
      <c r="G140" s="825" t="s">
        <v>6453</v>
      </c>
      <c r="H140" s="825" t="s">
        <v>6454</v>
      </c>
      <c r="I140" s="831">
        <v>1.2100000381469727</v>
      </c>
      <c r="J140" s="831">
        <v>525</v>
      </c>
      <c r="K140" s="832">
        <v>635.25</v>
      </c>
    </row>
    <row r="141" spans="1:11" ht="14.45" customHeight="1" x14ac:dyDescent="0.2">
      <c r="A141" s="821" t="s">
        <v>615</v>
      </c>
      <c r="B141" s="822" t="s">
        <v>616</v>
      </c>
      <c r="C141" s="825" t="s">
        <v>631</v>
      </c>
      <c r="D141" s="839" t="s">
        <v>632</v>
      </c>
      <c r="E141" s="825" t="s">
        <v>6308</v>
      </c>
      <c r="F141" s="839" t="s">
        <v>6309</v>
      </c>
      <c r="G141" s="825" t="s">
        <v>6455</v>
      </c>
      <c r="H141" s="825" t="s">
        <v>6456</v>
      </c>
      <c r="I141" s="831">
        <v>5.809999942779541</v>
      </c>
      <c r="J141" s="831">
        <v>250</v>
      </c>
      <c r="K141" s="832">
        <v>1452.5</v>
      </c>
    </row>
    <row r="142" spans="1:11" ht="14.45" customHeight="1" x14ac:dyDescent="0.2">
      <c r="A142" s="821" t="s">
        <v>615</v>
      </c>
      <c r="B142" s="822" t="s">
        <v>616</v>
      </c>
      <c r="C142" s="825" t="s">
        <v>631</v>
      </c>
      <c r="D142" s="839" t="s">
        <v>632</v>
      </c>
      <c r="E142" s="825" t="s">
        <v>6308</v>
      </c>
      <c r="F142" s="839" t="s">
        <v>6309</v>
      </c>
      <c r="G142" s="825" t="s">
        <v>6457</v>
      </c>
      <c r="H142" s="825" t="s">
        <v>6458</v>
      </c>
      <c r="I142" s="831">
        <v>3.1400001049041748</v>
      </c>
      <c r="J142" s="831">
        <v>50</v>
      </c>
      <c r="K142" s="832">
        <v>157</v>
      </c>
    </row>
    <row r="143" spans="1:11" ht="14.45" customHeight="1" x14ac:dyDescent="0.2">
      <c r="A143" s="821" t="s">
        <v>615</v>
      </c>
      <c r="B143" s="822" t="s">
        <v>616</v>
      </c>
      <c r="C143" s="825" t="s">
        <v>631</v>
      </c>
      <c r="D143" s="839" t="s">
        <v>632</v>
      </c>
      <c r="E143" s="825" t="s">
        <v>6308</v>
      </c>
      <c r="F143" s="839" t="s">
        <v>6309</v>
      </c>
      <c r="G143" s="825" t="s">
        <v>6459</v>
      </c>
      <c r="H143" s="825" t="s">
        <v>6460</v>
      </c>
      <c r="I143" s="831">
        <v>10.890000343322754</v>
      </c>
      <c r="J143" s="831">
        <v>1</v>
      </c>
      <c r="K143" s="832">
        <v>10.890000343322754</v>
      </c>
    </row>
    <row r="144" spans="1:11" ht="14.45" customHeight="1" x14ac:dyDescent="0.2">
      <c r="A144" s="821" t="s">
        <v>615</v>
      </c>
      <c r="B144" s="822" t="s">
        <v>616</v>
      </c>
      <c r="C144" s="825" t="s">
        <v>631</v>
      </c>
      <c r="D144" s="839" t="s">
        <v>632</v>
      </c>
      <c r="E144" s="825" t="s">
        <v>6308</v>
      </c>
      <c r="F144" s="839" t="s">
        <v>6309</v>
      </c>
      <c r="G144" s="825" t="s">
        <v>6461</v>
      </c>
      <c r="H144" s="825" t="s">
        <v>6462</v>
      </c>
      <c r="I144" s="831">
        <v>0.47249999642372131</v>
      </c>
      <c r="J144" s="831">
        <v>1800</v>
      </c>
      <c r="K144" s="832">
        <v>849.41999816894531</v>
      </c>
    </row>
    <row r="145" spans="1:11" ht="14.45" customHeight="1" x14ac:dyDescent="0.2">
      <c r="A145" s="821" t="s">
        <v>615</v>
      </c>
      <c r="B145" s="822" t="s">
        <v>616</v>
      </c>
      <c r="C145" s="825" t="s">
        <v>631</v>
      </c>
      <c r="D145" s="839" t="s">
        <v>632</v>
      </c>
      <c r="E145" s="825" t="s">
        <v>6308</v>
      </c>
      <c r="F145" s="839" t="s">
        <v>6309</v>
      </c>
      <c r="G145" s="825" t="s">
        <v>6463</v>
      </c>
      <c r="H145" s="825" t="s">
        <v>6464</v>
      </c>
      <c r="I145" s="831">
        <v>357.95999145507813</v>
      </c>
      <c r="J145" s="831">
        <v>5</v>
      </c>
      <c r="K145" s="832">
        <v>1789.81005859375</v>
      </c>
    </row>
    <row r="146" spans="1:11" ht="14.45" customHeight="1" x14ac:dyDescent="0.2">
      <c r="A146" s="821" t="s">
        <v>615</v>
      </c>
      <c r="B146" s="822" t="s">
        <v>616</v>
      </c>
      <c r="C146" s="825" t="s">
        <v>631</v>
      </c>
      <c r="D146" s="839" t="s">
        <v>632</v>
      </c>
      <c r="E146" s="825" t="s">
        <v>6308</v>
      </c>
      <c r="F146" s="839" t="s">
        <v>6309</v>
      </c>
      <c r="G146" s="825" t="s">
        <v>6465</v>
      </c>
      <c r="H146" s="825" t="s">
        <v>6466</v>
      </c>
      <c r="I146" s="831">
        <v>23.712499141693115</v>
      </c>
      <c r="J146" s="831">
        <v>80</v>
      </c>
      <c r="K146" s="832">
        <v>1897.0000305175781</v>
      </c>
    </row>
    <row r="147" spans="1:11" ht="14.45" customHeight="1" x14ac:dyDescent="0.2">
      <c r="A147" s="821" t="s">
        <v>615</v>
      </c>
      <c r="B147" s="822" t="s">
        <v>616</v>
      </c>
      <c r="C147" s="825" t="s">
        <v>631</v>
      </c>
      <c r="D147" s="839" t="s">
        <v>632</v>
      </c>
      <c r="E147" s="825" t="s">
        <v>6308</v>
      </c>
      <c r="F147" s="839" t="s">
        <v>6309</v>
      </c>
      <c r="G147" s="825" t="s">
        <v>6465</v>
      </c>
      <c r="H147" s="825" t="s">
        <v>6467</v>
      </c>
      <c r="I147" s="831">
        <v>23.714999198913574</v>
      </c>
      <c r="J147" s="831">
        <v>40</v>
      </c>
      <c r="K147" s="832">
        <v>948.60000610351563</v>
      </c>
    </row>
    <row r="148" spans="1:11" ht="14.45" customHeight="1" x14ac:dyDescent="0.2">
      <c r="A148" s="821" t="s">
        <v>615</v>
      </c>
      <c r="B148" s="822" t="s">
        <v>616</v>
      </c>
      <c r="C148" s="825" t="s">
        <v>631</v>
      </c>
      <c r="D148" s="839" t="s">
        <v>632</v>
      </c>
      <c r="E148" s="825" t="s">
        <v>6308</v>
      </c>
      <c r="F148" s="839" t="s">
        <v>6309</v>
      </c>
      <c r="G148" s="825" t="s">
        <v>6468</v>
      </c>
      <c r="H148" s="825" t="s">
        <v>6469</v>
      </c>
      <c r="I148" s="831">
        <v>3.0766665935516357</v>
      </c>
      <c r="J148" s="831">
        <v>300</v>
      </c>
      <c r="K148" s="832">
        <v>923</v>
      </c>
    </row>
    <row r="149" spans="1:11" ht="14.45" customHeight="1" x14ac:dyDescent="0.2">
      <c r="A149" s="821" t="s">
        <v>615</v>
      </c>
      <c r="B149" s="822" t="s">
        <v>616</v>
      </c>
      <c r="C149" s="825" t="s">
        <v>631</v>
      </c>
      <c r="D149" s="839" t="s">
        <v>632</v>
      </c>
      <c r="E149" s="825" t="s">
        <v>6308</v>
      </c>
      <c r="F149" s="839" t="s">
        <v>6309</v>
      </c>
      <c r="G149" s="825" t="s">
        <v>6470</v>
      </c>
      <c r="H149" s="825" t="s">
        <v>6471</v>
      </c>
      <c r="I149" s="831">
        <v>3.2299999973990698</v>
      </c>
      <c r="J149" s="831">
        <v>2700</v>
      </c>
      <c r="K149" s="832">
        <v>8717.47998046875</v>
      </c>
    </row>
    <row r="150" spans="1:11" ht="14.45" customHeight="1" x14ac:dyDescent="0.2">
      <c r="A150" s="821" t="s">
        <v>615</v>
      </c>
      <c r="B150" s="822" t="s">
        <v>616</v>
      </c>
      <c r="C150" s="825" t="s">
        <v>631</v>
      </c>
      <c r="D150" s="839" t="s">
        <v>632</v>
      </c>
      <c r="E150" s="825" t="s">
        <v>6308</v>
      </c>
      <c r="F150" s="839" t="s">
        <v>6309</v>
      </c>
      <c r="G150" s="825" t="s">
        <v>6472</v>
      </c>
      <c r="H150" s="825" t="s">
        <v>6473</v>
      </c>
      <c r="I150" s="831">
        <v>2.1400001049041748</v>
      </c>
      <c r="J150" s="831">
        <v>50</v>
      </c>
      <c r="K150" s="832">
        <v>107</v>
      </c>
    </row>
    <row r="151" spans="1:11" ht="14.45" customHeight="1" x14ac:dyDescent="0.2">
      <c r="A151" s="821" t="s">
        <v>615</v>
      </c>
      <c r="B151" s="822" t="s">
        <v>616</v>
      </c>
      <c r="C151" s="825" t="s">
        <v>631</v>
      </c>
      <c r="D151" s="839" t="s">
        <v>632</v>
      </c>
      <c r="E151" s="825" t="s">
        <v>6308</v>
      </c>
      <c r="F151" s="839" t="s">
        <v>6309</v>
      </c>
      <c r="G151" s="825" t="s">
        <v>6474</v>
      </c>
      <c r="H151" s="825" t="s">
        <v>6475</v>
      </c>
      <c r="I151" s="831">
        <v>2.3719999313354494</v>
      </c>
      <c r="J151" s="831">
        <v>500</v>
      </c>
      <c r="K151" s="832">
        <v>1185.5</v>
      </c>
    </row>
    <row r="152" spans="1:11" ht="14.45" customHeight="1" x14ac:dyDescent="0.2">
      <c r="A152" s="821" t="s">
        <v>615</v>
      </c>
      <c r="B152" s="822" t="s">
        <v>616</v>
      </c>
      <c r="C152" s="825" t="s">
        <v>631</v>
      </c>
      <c r="D152" s="839" t="s">
        <v>632</v>
      </c>
      <c r="E152" s="825" t="s">
        <v>6308</v>
      </c>
      <c r="F152" s="839" t="s">
        <v>6309</v>
      </c>
      <c r="G152" s="825" t="s">
        <v>6476</v>
      </c>
      <c r="H152" s="825" t="s">
        <v>6477</v>
      </c>
      <c r="I152" s="831">
        <v>2.1154545870694248</v>
      </c>
      <c r="J152" s="831">
        <v>2450</v>
      </c>
      <c r="K152" s="832">
        <v>5198.0700073242188</v>
      </c>
    </row>
    <row r="153" spans="1:11" ht="14.45" customHeight="1" x14ac:dyDescent="0.2">
      <c r="A153" s="821" t="s">
        <v>615</v>
      </c>
      <c r="B153" s="822" t="s">
        <v>616</v>
      </c>
      <c r="C153" s="825" t="s">
        <v>631</v>
      </c>
      <c r="D153" s="839" t="s">
        <v>632</v>
      </c>
      <c r="E153" s="825" t="s">
        <v>6308</v>
      </c>
      <c r="F153" s="839" t="s">
        <v>6309</v>
      </c>
      <c r="G153" s="825" t="s">
        <v>6478</v>
      </c>
      <c r="H153" s="825" t="s">
        <v>6479</v>
      </c>
      <c r="I153" s="831">
        <v>2.0449999570846558</v>
      </c>
      <c r="J153" s="831">
        <v>400</v>
      </c>
      <c r="K153" s="832">
        <v>818</v>
      </c>
    </row>
    <row r="154" spans="1:11" ht="14.45" customHeight="1" x14ac:dyDescent="0.2">
      <c r="A154" s="821" t="s">
        <v>615</v>
      </c>
      <c r="B154" s="822" t="s">
        <v>616</v>
      </c>
      <c r="C154" s="825" t="s">
        <v>631</v>
      </c>
      <c r="D154" s="839" t="s">
        <v>632</v>
      </c>
      <c r="E154" s="825" t="s">
        <v>6308</v>
      </c>
      <c r="F154" s="839" t="s">
        <v>6309</v>
      </c>
      <c r="G154" s="825" t="s">
        <v>6480</v>
      </c>
      <c r="H154" s="825" t="s">
        <v>6481</v>
      </c>
      <c r="I154" s="831">
        <v>2.380000114440918</v>
      </c>
      <c r="J154" s="831">
        <v>200</v>
      </c>
      <c r="K154" s="832">
        <v>476</v>
      </c>
    </row>
    <row r="155" spans="1:11" ht="14.45" customHeight="1" x14ac:dyDescent="0.2">
      <c r="A155" s="821" t="s">
        <v>615</v>
      </c>
      <c r="B155" s="822" t="s">
        <v>616</v>
      </c>
      <c r="C155" s="825" t="s">
        <v>631</v>
      </c>
      <c r="D155" s="839" t="s">
        <v>632</v>
      </c>
      <c r="E155" s="825" t="s">
        <v>6308</v>
      </c>
      <c r="F155" s="839" t="s">
        <v>6309</v>
      </c>
      <c r="G155" s="825" t="s">
        <v>6482</v>
      </c>
      <c r="H155" s="825" t="s">
        <v>6483</v>
      </c>
      <c r="I155" s="831">
        <v>2.3100001017252603</v>
      </c>
      <c r="J155" s="831">
        <v>750</v>
      </c>
      <c r="K155" s="832">
        <v>1765.8699951171875</v>
      </c>
    </row>
    <row r="156" spans="1:11" ht="14.45" customHeight="1" x14ac:dyDescent="0.2">
      <c r="A156" s="821" t="s">
        <v>615</v>
      </c>
      <c r="B156" s="822" t="s">
        <v>616</v>
      </c>
      <c r="C156" s="825" t="s">
        <v>631</v>
      </c>
      <c r="D156" s="839" t="s">
        <v>632</v>
      </c>
      <c r="E156" s="825" t="s">
        <v>6308</v>
      </c>
      <c r="F156" s="839" t="s">
        <v>6309</v>
      </c>
      <c r="G156" s="825" t="s">
        <v>6484</v>
      </c>
      <c r="H156" s="825" t="s">
        <v>6485</v>
      </c>
      <c r="I156" s="831">
        <v>2.3100001017252603</v>
      </c>
      <c r="J156" s="831">
        <v>300</v>
      </c>
      <c r="K156" s="832">
        <v>693</v>
      </c>
    </row>
    <row r="157" spans="1:11" ht="14.45" customHeight="1" x14ac:dyDescent="0.2">
      <c r="A157" s="821" t="s">
        <v>615</v>
      </c>
      <c r="B157" s="822" t="s">
        <v>616</v>
      </c>
      <c r="C157" s="825" t="s">
        <v>631</v>
      </c>
      <c r="D157" s="839" t="s">
        <v>632</v>
      </c>
      <c r="E157" s="825" t="s">
        <v>6308</v>
      </c>
      <c r="F157" s="839" t="s">
        <v>6309</v>
      </c>
      <c r="G157" s="825" t="s">
        <v>6486</v>
      </c>
      <c r="H157" s="825" t="s">
        <v>6487</v>
      </c>
      <c r="I157" s="831">
        <v>2.5866666436195374</v>
      </c>
      <c r="J157" s="831">
        <v>1721</v>
      </c>
      <c r="K157" s="832">
        <v>4466.7799835205078</v>
      </c>
    </row>
    <row r="158" spans="1:11" ht="14.45" customHeight="1" x14ac:dyDescent="0.2">
      <c r="A158" s="821" t="s">
        <v>615</v>
      </c>
      <c r="B158" s="822" t="s">
        <v>616</v>
      </c>
      <c r="C158" s="825" t="s">
        <v>631</v>
      </c>
      <c r="D158" s="839" t="s">
        <v>632</v>
      </c>
      <c r="E158" s="825" t="s">
        <v>6308</v>
      </c>
      <c r="F158" s="839" t="s">
        <v>6309</v>
      </c>
      <c r="G158" s="825" t="s">
        <v>6488</v>
      </c>
      <c r="H158" s="825" t="s">
        <v>6489</v>
      </c>
      <c r="I158" s="831">
        <v>23.713332494099934</v>
      </c>
      <c r="J158" s="831">
        <v>140</v>
      </c>
      <c r="K158" s="832">
        <v>3319.7999877929688</v>
      </c>
    </row>
    <row r="159" spans="1:11" ht="14.45" customHeight="1" x14ac:dyDescent="0.2">
      <c r="A159" s="821" t="s">
        <v>615</v>
      </c>
      <c r="B159" s="822" t="s">
        <v>616</v>
      </c>
      <c r="C159" s="825" t="s">
        <v>631</v>
      </c>
      <c r="D159" s="839" t="s">
        <v>632</v>
      </c>
      <c r="E159" s="825" t="s">
        <v>6308</v>
      </c>
      <c r="F159" s="839" t="s">
        <v>6309</v>
      </c>
      <c r="G159" s="825" t="s">
        <v>6490</v>
      </c>
      <c r="H159" s="825" t="s">
        <v>6491</v>
      </c>
      <c r="I159" s="831">
        <v>44.080001831054688</v>
      </c>
      <c r="J159" s="831">
        <v>50</v>
      </c>
      <c r="K159" s="832">
        <v>2204</v>
      </c>
    </row>
    <row r="160" spans="1:11" ht="14.45" customHeight="1" x14ac:dyDescent="0.2">
      <c r="A160" s="821" t="s">
        <v>615</v>
      </c>
      <c r="B160" s="822" t="s">
        <v>616</v>
      </c>
      <c r="C160" s="825" t="s">
        <v>631</v>
      </c>
      <c r="D160" s="839" t="s">
        <v>632</v>
      </c>
      <c r="E160" s="825" t="s">
        <v>6492</v>
      </c>
      <c r="F160" s="839" t="s">
        <v>6493</v>
      </c>
      <c r="G160" s="825" t="s">
        <v>6494</v>
      </c>
      <c r="H160" s="825" t="s">
        <v>6495</v>
      </c>
      <c r="I160" s="831">
        <v>11.220000267028809</v>
      </c>
      <c r="J160" s="831">
        <v>120</v>
      </c>
      <c r="K160" s="832">
        <v>1346</v>
      </c>
    </row>
    <row r="161" spans="1:11" ht="14.45" customHeight="1" x14ac:dyDescent="0.2">
      <c r="A161" s="821" t="s">
        <v>615</v>
      </c>
      <c r="B161" s="822" t="s">
        <v>616</v>
      </c>
      <c r="C161" s="825" t="s">
        <v>631</v>
      </c>
      <c r="D161" s="839" t="s">
        <v>632</v>
      </c>
      <c r="E161" s="825" t="s">
        <v>6492</v>
      </c>
      <c r="F161" s="839" t="s">
        <v>6493</v>
      </c>
      <c r="G161" s="825" t="s">
        <v>6496</v>
      </c>
      <c r="H161" s="825" t="s">
        <v>6497</v>
      </c>
      <c r="I161" s="831">
        <v>208.47000122070313</v>
      </c>
      <c r="J161" s="831">
        <v>860</v>
      </c>
      <c r="K161" s="832">
        <v>179284.3681640625</v>
      </c>
    </row>
    <row r="162" spans="1:11" ht="14.45" customHeight="1" x14ac:dyDescent="0.2">
      <c r="A162" s="821" t="s">
        <v>615</v>
      </c>
      <c r="B162" s="822" t="s">
        <v>616</v>
      </c>
      <c r="C162" s="825" t="s">
        <v>631</v>
      </c>
      <c r="D162" s="839" t="s">
        <v>632</v>
      </c>
      <c r="E162" s="825" t="s">
        <v>6492</v>
      </c>
      <c r="F162" s="839" t="s">
        <v>6493</v>
      </c>
      <c r="G162" s="825" t="s">
        <v>6498</v>
      </c>
      <c r="H162" s="825" t="s">
        <v>6499</v>
      </c>
      <c r="I162" s="831">
        <v>208.49400329589844</v>
      </c>
      <c r="J162" s="831">
        <v>320</v>
      </c>
      <c r="K162" s="832">
        <v>66718.0791015625</v>
      </c>
    </row>
    <row r="163" spans="1:11" ht="14.45" customHeight="1" x14ac:dyDescent="0.2">
      <c r="A163" s="821" t="s">
        <v>615</v>
      </c>
      <c r="B163" s="822" t="s">
        <v>616</v>
      </c>
      <c r="C163" s="825" t="s">
        <v>631</v>
      </c>
      <c r="D163" s="839" t="s">
        <v>632</v>
      </c>
      <c r="E163" s="825" t="s">
        <v>6492</v>
      </c>
      <c r="F163" s="839" t="s">
        <v>6493</v>
      </c>
      <c r="G163" s="825" t="s">
        <v>6500</v>
      </c>
      <c r="H163" s="825" t="s">
        <v>6501</v>
      </c>
      <c r="I163" s="831">
        <v>11.213000106811524</v>
      </c>
      <c r="J163" s="831">
        <v>1100</v>
      </c>
      <c r="K163" s="832">
        <v>12334.410034179688</v>
      </c>
    </row>
    <row r="164" spans="1:11" ht="14.45" customHeight="1" x14ac:dyDescent="0.2">
      <c r="A164" s="821" t="s">
        <v>615</v>
      </c>
      <c r="B164" s="822" t="s">
        <v>616</v>
      </c>
      <c r="C164" s="825" t="s">
        <v>631</v>
      </c>
      <c r="D164" s="839" t="s">
        <v>632</v>
      </c>
      <c r="E164" s="825" t="s">
        <v>6492</v>
      </c>
      <c r="F164" s="839" t="s">
        <v>6493</v>
      </c>
      <c r="G164" s="825" t="s">
        <v>6502</v>
      </c>
      <c r="H164" s="825" t="s">
        <v>6503</v>
      </c>
      <c r="I164" s="831">
        <v>9.3946153200589695</v>
      </c>
      <c r="J164" s="831">
        <v>5200</v>
      </c>
      <c r="K164" s="832">
        <v>52834.260162353516</v>
      </c>
    </row>
    <row r="165" spans="1:11" ht="14.45" customHeight="1" x14ac:dyDescent="0.2">
      <c r="A165" s="821" t="s">
        <v>615</v>
      </c>
      <c r="B165" s="822" t="s">
        <v>616</v>
      </c>
      <c r="C165" s="825" t="s">
        <v>631</v>
      </c>
      <c r="D165" s="839" t="s">
        <v>632</v>
      </c>
      <c r="E165" s="825" t="s">
        <v>6492</v>
      </c>
      <c r="F165" s="839" t="s">
        <v>6493</v>
      </c>
      <c r="G165" s="825" t="s">
        <v>6504</v>
      </c>
      <c r="H165" s="825" t="s">
        <v>6505</v>
      </c>
      <c r="I165" s="831">
        <v>62.650001525878906</v>
      </c>
      <c r="J165" s="831">
        <v>6</v>
      </c>
      <c r="K165" s="832">
        <v>375.90000915527344</v>
      </c>
    </row>
    <row r="166" spans="1:11" ht="14.45" customHeight="1" x14ac:dyDescent="0.2">
      <c r="A166" s="821" t="s">
        <v>615</v>
      </c>
      <c r="B166" s="822" t="s">
        <v>616</v>
      </c>
      <c r="C166" s="825" t="s">
        <v>631</v>
      </c>
      <c r="D166" s="839" t="s">
        <v>632</v>
      </c>
      <c r="E166" s="825" t="s">
        <v>6492</v>
      </c>
      <c r="F166" s="839" t="s">
        <v>6493</v>
      </c>
      <c r="G166" s="825" t="s">
        <v>6506</v>
      </c>
      <c r="H166" s="825" t="s">
        <v>6507</v>
      </c>
      <c r="I166" s="831">
        <v>7.7419998168945314</v>
      </c>
      <c r="J166" s="831">
        <v>400</v>
      </c>
      <c r="K166" s="832">
        <v>3097.5</v>
      </c>
    </row>
    <row r="167" spans="1:11" ht="14.45" customHeight="1" x14ac:dyDescent="0.2">
      <c r="A167" s="821" t="s">
        <v>615</v>
      </c>
      <c r="B167" s="822" t="s">
        <v>616</v>
      </c>
      <c r="C167" s="825" t="s">
        <v>631</v>
      </c>
      <c r="D167" s="839" t="s">
        <v>632</v>
      </c>
      <c r="E167" s="825" t="s">
        <v>6508</v>
      </c>
      <c r="F167" s="839" t="s">
        <v>6509</v>
      </c>
      <c r="G167" s="825" t="s">
        <v>6510</v>
      </c>
      <c r="H167" s="825" t="s">
        <v>6511</v>
      </c>
      <c r="I167" s="831">
        <v>0.34428570951734272</v>
      </c>
      <c r="J167" s="831">
        <v>2500</v>
      </c>
      <c r="K167" s="832">
        <v>1263.2399978637695</v>
      </c>
    </row>
    <row r="168" spans="1:11" ht="14.45" customHeight="1" x14ac:dyDescent="0.2">
      <c r="A168" s="821" t="s">
        <v>615</v>
      </c>
      <c r="B168" s="822" t="s">
        <v>616</v>
      </c>
      <c r="C168" s="825" t="s">
        <v>631</v>
      </c>
      <c r="D168" s="839" t="s">
        <v>632</v>
      </c>
      <c r="E168" s="825" t="s">
        <v>6508</v>
      </c>
      <c r="F168" s="839" t="s">
        <v>6509</v>
      </c>
      <c r="G168" s="825" t="s">
        <v>6512</v>
      </c>
      <c r="H168" s="825" t="s">
        <v>6513</v>
      </c>
      <c r="I168" s="831">
        <v>0.30666667222976685</v>
      </c>
      <c r="J168" s="831">
        <v>800</v>
      </c>
      <c r="K168" s="832">
        <v>244</v>
      </c>
    </row>
    <row r="169" spans="1:11" ht="14.45" customHeight="1" x14ac:dyDescent="0.2">
      <c r="A169" s="821" t="s">
        <v>615</v>
      </c>
      <c r="B169" s="822" t="s">
        <v>616</v>
      </c>
      <c r="C169" s="825" t="s">
        <v>631</v>
      </c>
      <c r="D169" s="839" t="s">
        <v>632</v>
      </c>
      <c r="E169" s="825" t="s">
        <v>6508</v>
      </c>
      <c r="F169" s="839" t="s">
        <v>6509</v>
      </c>
      <c r="G169" s="825" t="s">
        <v>6514</v>
      </c>
      <c r="H169" s="825" t="s">
        <v>6515</v>
      </c>
      <c r="I169" s="831">
        <v>0.54636365175247192</v>
      </c>
      <c r="J169" s="831">
        <v>11800</v>
      </c>
      <c r="K169" s="832">
        <v>6431</v>
      </c>
    </row>
    <row r="170" spans="1:11" ht="14.45" customHeight="1" x14ac:dyDescent="0.2">
      <c r="A170" s="821" t="s">
        <v>615</v>
      </c>
      <c r="B170" s="822" t="s">
        <v>616</v>
      </c>
      <c r="C170" s="825" t="s">
        <v>631</v>
      </c>
      <c r="D170" s="839" t="s">
        <v>632</v>
      </c>
      <c r="E170" s="825" t="s">
        <v>6508</v>
      </c>
      <c r="F170" s="839" t="s">
        <v>6509</v>
      </c>
      <c r="G170" s="825" t="s">
        <v>6516</v>
      </c>
      <c r="H170" s="825" t="s">
        <v>6517</v>
      </c>
      <c r="I170" s="831">
        <v>29.639999389648438</v>
      </c>
      <c r="J170" s="831">
        <v>650</v>
      </c>
      <c r="K170" s="832">
        <v>19265.89013671875</v>
      </c>
    </row>
    <row r="171" spans="1:11" ht="14.45" customHeight="1" x14ac:dyDescent="0.2">
      <c r="A171" s="821" t="s">
        <v>615</v>
      </c>
      <c r="B171" s="822" t="s">
        <v>616</v>
      </c>
      <c r="C171" s="825" t="s">
        <v>631</v>
      </c>
      <c r="D171" s="839" t="s">
        <v>632</v>
      </c>
      <c r="E171" s="825" t="s">
        <v>6508</v>
      </c>
      <c r="F171" s="839" t="s">
        <v>6509</v>
      </c>
      <c r="G171" s="825" t="s">
        <v>6518</v>
      </c>
      <c r="H171" s="825" t="s">
        <v>6519</v>
      </c>
      <c r="I171" s="831">
        <v>1.8011110623677571</v>
      </c>
      <c r="J171" s="831">
        <v>1600</v>
      </c>
      <c r="K171" s="832">
        <v>2882.3699951171875</v>
      </c>
    </row>
    <row r="172" spans="1:11" ht="14.45" customHeight="1" x14ac:dyDescent="0.2">
      <c r="A172" s="821" t="s">
        <v>615</v>
      </c>
      <c r="B172" s="822" t="s">
        <v>616</v>
      </c>
      <c r="C172" s="825" t="s">
        <v>631</v>
      </c>
      <c r="D172" s="839" t="s">
        <v>632</v>
      </c>
      <c r="E172" s="825" t="s">
        <v>6520</v>
      </c>
      <c r="F172" s="839" t="s">
        <v>6521</v>
      </c>
      <c r="G172" s="825" t="s">
        <v>6522</v>
      </c>
      <c r="H172" s="825" t="s">
        <v>6523</v>
      </c>
      <c r="I172" s="831">
        <v>13.639999866485596</v>
      </c>
      <c r="J172" s="831">
        <v>100</v>
      </c>
      <c r="K172" s="832">
        <v>1364</v>
      </c>
    </row>
    <row r="173" spans="1:11" ht="14.45" customHeight="1" x14ac:dyDescent="0.2">
      <c r="A173" s="821" t="s">
        <v>615</v>
      </c>
      <c r="B173" s="822" t="s">
        <v>616</v>
      </c>
      <c r="C173" s="825" t="s">
        <v>631</v>
      </c>
      <c r="D173" s="839" t="s">
        <v>632</v>
      </c>
      <c r="E173" s="825" t="s">
        <v>6520</v>
      </c>
      <c r="F173" s="839" t="s">
        <v>6521</v>
      </c>
      <c r="G173" s="825" t="s">
        <v>6524</v>
      </c>
      <c r="H173" s="825" t="s">
        <v>6525</v>
      </c>
      <c r="I173" s="831">
        <v>13.729999860127768</v>
      </c>
      <c r="J173" s="831">
        <v>120</v>
      </c>
      <c r="K173" s="832">
        <v>1648.1700134277344</v>
      </c>
    </row>
    <row r="174" spans="1:11" ht="14.45" customHeight="1" x14ac:dyDescent="0.2">
      <c r="A174" s="821" t="s">
        <v>615</v>
      </c>
      <c r="B174" s="822" t="s">
        <v>616</v>
      </c>
      <c r="C174" s="825" t="s">
        <v>631</v>
      </c>
      <c r="D174" s="839" t="s">
        <v>632</v>
      </c>
      <c r="E174" s="825" t="s">
        <v>6520</v>
      </c>
      <c r="F174" s="839" t="s">
        <v>6521</v>
      </c>
      <c r="G174" s="825" t="s">
        <v>6526</v>
      </c>
      <c r="H174" s="825" t="s">
        <v>6527</v>
      </c>
      <c r="I174" s="831">
        <v>2.875</v>
      </c>
      <c r="J174" s="831">
        <v>2400</v>
      </c>
      <c r="K174" s="832">
        <v>6900</v>
      </c>
    </row>
    <row r="175" spans="1:11" ht="14.45" customHeight="1" x14ac:dyDescent="0.2">
      <c r="A175" s="821" t="s">
        <v>615</v>
      </c>
      <c r="B175" s="822" t="s">
        <v>616</v>
      </c>
      <c r="C175" s="825" t="s">
        <v>631</v>
      </c>
      <c r="D175" s="839" t="s">
        <v>632</v>
      </c>
      <c r="E175" s="825" t="s">
        <v>6520</v>
      </c>
      <c r="F175" s="839" t="s">
        <v>6521</v>
      </c>
      <c r="G175" s="825" t="s">
        <v>6528</v>
      </c>
      <c r="H175" s="825" t="s">
        <v>6529</v>
      </c>
      <c r="I175" s="831">
        <v>2.8850001096725464</v>
      </c>
      <c r="J175" s="831">
        <v>7000</v>
      </c>
      <c r="K175" s="832">
        <v>20200</v>
      </c>
    </row>
    <row r="176" spans="1:11" ht="14.45" customHeight="1" x14ac:dyDescent="0.2">
      <c r="A176" s="821" t="s">
        <v>615</v>
      </c>
      <c r="B176" s="822" t="s">
        <v>616</v>
      </c>
      <c r="C176" s="825" t="s">
        <v>631</v>
      </c>
      <c r="D176" s="839" t="s">
        <v>632</v>
      </c>
      <c r="E176" s="825" t="s">
        <v>6520</v>
      </c>
      <c r="F176" s="839" t="s">
        <v>6521</v>
      </c>
      <c r="G176" s="825" t="s">
        <v>6530</v>
      </c>
      <c r="H176" s="825" t="s">
        <v>6531</v>
      </c>
      <c r="I176" s="831">
        <v>2.8933334350585938</v>
      </c>
      <c r="J176" s="831">
        <v>4000</v>
      </c>
      <c r="K176" s="832">
        <v>11580</v>
      </c>
    </row>
    <row r="177" spans="1:11" ht="14.45" customHeight="1" x14ac:dyDescent="0.2">
      <c r="A177" s="821" t="s">
        <v>615</v>
      </c>
      <c r="B177" s="822" t="s">
        <v>616</v>
      </c>
      <c r="C177" s="825" t="s">
        <v>631</v>
      </c>
      <c r="D177" s="839" t="s">
        <v>632</v>
      </c>
      <c r="E177" s="825" t="s">
        <v>6520</v>
      </c>
      <c r="F177" s="839" t="s">
        <v>6521</v>
      </c>
      <c r="G177" s="825" t="s">
        <v>6532</v>
      </c>
      <c r="H177" s="825" t="s">
        <v>6533</v>
      </c>
      <c r="I177" s="831">
        <v>2.2999999523162842</v>
      </c>
      <c r="J177" s="831">
        <v>3000</v>
      </c>
      <c r="K177" s="832">
        <v>6900</v>
      </c>
    </row>
    <row r="178" spans="1:11" ht="14.45" customHeight="1" x14ac:dyDescent="0.2">
      <c r="A178" s="821" t="s">
        <v>615</v>
      </c>
      <c r="B178" s="822" t="s">
        <v>616</v>
      </c>
      <c r="C178" s="825" t="s">
        <v>631</v>
      </c>
      <c r="D178" s="839" t="s">
        <v>632</v>
      </c>
      <c r="E178" s="825" t="s">
        <v>6520</v>
      </c>
      <c r="F178" s="839" t="s">
        <v>6521</v>
      </c>
      <c r="G178" s="825" t="s">
        <v>6532</v>
      </c>
      <c r="H178" s="825" t="s">
        <v>6534</v>
      </c>
      <c r="I178" s="831">
        <v>2.2999999523162842</v>
      </c>
      <c r="J178" s="831">
        <v>4000</v>
      </c>
      <c r="K178" s="832">
        <v>9200</v>
      </c>
    </row>
    <row r="179" spans="1:11" ht="14.45" customHeight="1" x14ac:dyDescent="0.2">
      <c r="A179" s="821" t="s">
        <v>615</v>
      </c>
      <c r="B179" s="822" t="s">
        <v>616</v>
      </c>
      <c r="C179" s="825" t="s">
        <v>631</v>
      </c>
      <c r="D179" s="839" t="s">
        <v>632</v>
      </c>
      <c r="E179" s="825" t="s">
        <v>6520</v>
      </c>
      <c r="F179" s="839" t="s">
        <v>6521</v>
      </c>
      <c r="G179" s="825" t="s">
        <v>6535</v>
      </c>
      <c r="H179" s="825" t="s">
        <v>6536</v>
      </c>
      <c r="I179" s="831">
        <v>2.2999999523162842</v>
      </c>
      <c r="J179" s="831">
        <v>3000</v>
      </c>
      <c r="K179" s="832">
        <v>6900</v>
      </c>
    </row>
    <row r="180" spans="1:11" ht="14.45" customHeight="1" x14ac:dyDescent="0.2">
      <c r="A180" s="821" t="s">
        <v>615</v>
      </c>
      <c r="B180" s="822" t="s">
        <v>616</v>
      </c>
      <c r="C180" s="825" t="s">
        <v>631</v>
      </c>
      <c r="D180" s="839" t="s">
        <v>632</v>
      </c>
      <c r="E180" s="825" t="s">
        <v>6520</v>
      </c>
      <c r="F180" s="839" t="s">
        <v>6521</v>
      </c>
      <c r="G180" s="825" t="s">
        <v>6537</v>
      </c>
      <c r="H180" s="825" t="s">
        <v>6538</v>
      </c>
      <c r="I180" s="831">
        <v>3.380000114440918</v>
      </c>
      <c r="J180" s="831">
        <v>400</v>
      </c>
      <c r="K180" s="832">
        <v>1352</v>
      </c>
    </row>
    <row r="181" spans="1:11" ht="14.45" customHeight="1" x14ac:dyDescent="0.2">
      <c r="A181" s="821" t="s">
        <v>615</v>
      </c>
      <c r="B181" s="822" t="s">
        <v>616</v>
      </c>
      <c r="C181" s="825" t="s">
        <v>631</v>
      </c>
      <c r="D181" s="839" t="s">
        <v>632</v>
      </c>
      <c r="E181" s="825" t="s">
        <v>6520</v>
      </c>
      <c r="F181" s="839" t="s">
        <v>6521</v>
      </c>
      <c r="G181" s="825" t="s">
        <v>6539</v>
      </c>
      <c r="H181" s="825" t="s">
        <v>6540</v>
      </c>
      <c r="I181" s="831">
        <v>3.5700000524520874</v>
      </c>
      <c r="J181" s="831">
        <v>5000</v>
      </c>
      <c r="K181" s="832">
        <v>16662</v>
      </c>
    </row>
    <row r="182" spans="1:11" ht="14.45" customHeight="1" x14ac:dyDescent="0.2">
      <c r="A182" s="821" t="s">
        <v>615</v>
      </c>
      <c r="B182" s="822" t="s">
        <v>616</v>
      </c>
      <c r="C182" s="825" t="s">
        <v>631</v>
      </c>
      <c r="D182" s="839" t="s">
        <v>632</v>
      </c>
      <c r="E182" s="825" t="s">
        <v>6520</v>
      </c>
      <c r="F182" s="839" t="s">
        <v>6521</v>
      </c>
      <c r="G182" s="825" t="s">
        <v>6541</v>
      </c>
      <c r="H182" s="825" t="s">
        <v>6542</v>
      </c>
      <c r="I182" s="831">
        <v>3.0199999809265137</v>
      </c>
      <c r="J182" s="831">
        <v>5000</v>
      </c>
      <c r="K182" s="832">
        <v>15124.5</v>
      </c>
    </row>
    <row r="183" spans="1:11" ht="14.45" customHeight="1" x14ac:dyDescent="0.2">
      <c r="A183" s="821" t="s">
        <v>615</v>
      </c>
      <c r="B183" s="822" t="s">
        <v>616</v>
      </c>
      <c r="C183" s="825" t="s">
        <v>631</v>
      </c>
      <c r="D183" s="839" t="s">
        <v>632</v>
      </c>
      <c r="E183" s="825" t="s">
        <v>6520</v>
      </c>
      <c r="F183" s="839" t="s">
        <v>6521</v>
      </c>
      <c r="G183" s="825" t="s">
        <v>6543</v>
      </c>
      <c r="H183" s="825" t="s">
        <v>6544</v>
      </c>
      <c r="I183" s="831">
        <v>3.7200000286102295</v>
      </c>
      <c r="J183" s="831">
        <v>4200</v>
      </c>
      <c r="K183" s="832">
        <v>15624</v>
      </c>
    </row>
    <row r="184" spans="1:11" ht="14.45" customHeight="1" x14ac:dyDescent="0.2">
      <c r="A184" s="821" t="s">
        <v>615</v>
      </c>
      <c r="B184" s="822" t="s">
        <v>616</v>
      </c>
      <c r="C184" s="825" t="s">
        <v>631</v>
      </c>
      <c r="D184" s="839" t="s">
        <v>632</v>
      </c>
      <c r="E184" s="825" t="s">
        <v>6520</v>
      </c>
      <c r="F184" s="839" t="s">
        <v>6521</v>
      </c>
      <c r="G184" s="825" t="s">
        <v>6545</v>
      </c>
      <c r="H184" s="825" t="s">
        <v>6546</v>
      </c>
      <c r="I184" s="831">
        <v>3.869999885559082</v>
      </c>
      <c r="J184" s="831">
        <v>4000</v>
      </c>
      <c r="K184" s="832">
        <v>15480</v>
      </c>
    </row>
    <row r="185" spans="1:11" ht="14.45" customHeight="1" x14ac:dyDescent="0.2">
      <c r="A185" s="821" t="s">
        <v>615</v>
      </c>
      <c r="B185" s="822" t="s">
        <v>616</v>
      </c>
      <c r="C185" s="825" t="s">
        <v>631</v>
      </c>
      <c r="D185" s="839" t="s">
        <v>632</v>
      </c>
      <c r="E185" s="825" t="s">
        <v>6520</v>
      </c>
      <c r="F185" s="839" t="s">
        <v>6521</v>
      </c>
      <c r="G185" s="825" t="s">
        <v>6545</v>
      </c>
      <c r="H185" s="825" t="s">
        <v>6547</v>
      </c>
      <c r="I185" s="831">
        <v>3.869999885559082</v>
      </c>
      <c r="J185" s="831">
        <v>1200</v>
      </c>
      <c r="K185" s="832">
        <v>4644</v>
      </c>
    </row>
    <row r="186" spans="1:11" ht="14.45" customHeight="1" x14ac:dyDescent="0.2">
      <c r="A186" s="821" t="s">
        <v>615</v>
      </c>
      <c r="B186" s="822" t="s">
        <v>616</v>
      </c>
      <c r="C186" s="825" t="s">
        <v>631</v>
      </c>
      <c r="D186" s="839" t="s">
        <v>632</v>
      </c>
      <c r="E186" s="825" t="s">
        <v>6520</v>
      </c>
      <c r="F186" s="839" t="s">
        <v>6521</v>
      </c>
      <c r="G186" s="825" t="s">
        <v>6548</v>
      </c>
      <c r="H186" s="825" t="s">
        <v>6549</v>
      </c>
      <c r="I186" s="831">
        <v>3.1500000953674316</v>
      </c>
      <c r="J186" s="831">
        <v>3000</v>
      </c>
      <c r="K186" s="832">
        <v>9450</v>
      </c>
    </row>
    <row r="187" spans="1:11" ht="14.45" customHeight="1" x14ac:dyDescent="0.2">
      <c r="A187" s="821" t="s">
        <v>615</v>
      </c>
      <c r="B187" s="822" t="s">
        <v>616</v>
      </c>
      <c r="C187" s="825" t="s">
        <v>631</v>
      </c>
      <c r="D187" s="839" t="s">
        <v>632</v>
      </c>
      <c r="E187" s="825" t="s">
        <v>6520</v>
      </c>
      <c r="F187" s="839" t="s">
        <v>6521</v>
      </c>
      <c r="G187" s="825" t="s">
        <v>6550</v>
      </c>
      <c r="H187" s="825" t="s">
        <v>6551</v>
      </c>
      <c r="I187" s="831">
        <v>3.0199999809265137</v>
      </c>
      <c r="J187" s="831">
        <v>600</v>
      </c>
      <c r="K187" s="832">
        <v>1812</v>
      </c>
    </row>
    <row r="188" spans="1:11" ht="14.45" customHeight="1" x14ac:dyDescent="0.2">
      <c r="A188" s="821" t="s">
        <v>615</v>
      </c>
      <c r="B188" s="822" t="s">
        <v>616</v>
      </c>
      <c r="C188" s="825" t="s">
        <v>631</v>
      </c>
      <c r="D188" s="839" t="s">
        <v>632</v>
      </c>
      <c r="E188" s="825" t="s">
        <v>6520</v>
      </c>
      <c r="F188" s="839" t="s">
        <v>6521</v>
      </c>
      <c r="G188" s="825" t="s">
        <v>6552</v>
      </c>
      <c r="H188" s="825" t="s">
        <v>6553</v>
      </c>
      <c r="I188" s="831">
        <v>3.0199999809265137</v>
      </c>
      <c r="J188" s="831">
        <v>3000</v>
      </c>
      <c r="K188" s="832">
        <v>9060</v>
      </c>
    </row>
    <row r="189" spans="1:11" ht="14.45" customHeight="1" x14ac:dyDescent="0.2">
      <c r="A189" s="821" t="s">
        <v>615</v>
      </c>
      <c r="B189" s="822" t="s">
        <v>616</v>
      </c>
      <c r="C189" s="825" t="s">
        <v>631</v>
      </c>
      <c r="D189" s="839" t="s">
        <v>632</v>
      </c>
      <c r="E189" s="825" t="s">
        <v>6520</v>
      </c>
      <c r="F189" s="839" t="s">
        <v>6521</v>
      </c>
      <c r="G189" s="825" t="s">
        <v>6554</v>
      </c>
      <c r="H189" s="825" t="s">
        <v>6555</v>
      </c>
      <c r="I189" s="831">
        <v>2.8149999380111694</v>
      </c>
      <c r="J189" s="831">
        <v>8600</v>
      </c>
      <c r="K189" s="832">
        <v>24212</v>
      </c>
    </row>
    <row r="190" spans="1:11" ht="14.45" customHeight="1" x14ac:dyDescent="0.2">
      <c r="A190" s="821" t="s">
        <v>615</v>
      </c>
      <c r="B190" s="822" t="s">
        <v>616</v>
      </c>
      <c r="C190" s="825" t="s">
        <v>631</v>
      </c>
      <c r="D190" s="839" t="s">
        <v>632</v>
      </c>
      <c r="E190" s="825" t="s">
        <v>6520</v>
      </c>
      <c r="F190" s="839" t="s">
        <v>6521</v>
      </c>
      <c r="G190" s="825" t="s">
        <v>6556</v>
      </c>
      <c r="H190" s="825" t="s">
        <v>6557</v>
      </c>
      <c r="I190" s="831">
        <v>2.9100000858306885</v>
      </c>
      <c r="J190" s="831">
        <v>3000</v>
      </c>
      <c r="K190" s="832">
        <v>8743.2001953125</v>
      </c>
    </row>
    <row r="191" spans="1:11" ht="14.45" customHeight="1" x14ac:dyDescent="0.2">
      <c r="A191" s="821" t="s">
        <v>615</v>
      </c>
      <c r="B191" s="822" t="s">
        <v>616</v>
      </c>
      <c r="C191" s="825" t="s">
        <v>631</v>
      </c>
      <c r="D191" s="839" t="s">
        <v>632</v>
      </c>
      <c r="E191" s="825" t="s">
        <v>6520</v>
      </c>
      <c r="F191" s="839" t="s">
        <v>6521</v>
      </c>
      <c r="G191" s="825" t="s">
        <v>6558</v>
      </c>
      <c r="H191" s="825" t="s">
        <v>6559</v>
      </c>
      <c r="I191" s="831">
        <v>4.679999828338623</v>
      </c>
      <c r="J191" s="831">
        <v>400</v>
      </c>
      <c r="K191" s="832">
        <v>1872</v>
      </c>
    </row>
    <row r="192" spans="1:11" ht="14.45" customHeight="1" x14ac:dyDescent="0.2">
      <c r="A192" s="821" t="s">
        <v>615</v>
      </c>
      <c r="B192" s="822" t="s">
        <v>616</v>
      </c>
      <c r="C192" s="825" t="s">
        <v>631</v>
      </c>
      <c r="D192" s="839" t="s">
        <v>632</v>
      </c>
      <c r="E192" s="825" t="s">
        <v>6560</v>
      </c>
      <c r="F192" s="839" t="s">
        <v>6561</v>
      </c>
      <c r="G192" s="825" t="s">
        <v>6562</v>
      </c>
      <c r="H192" s="825" t="s">
        <v>6563</v>
      </c>
      <c r="I192" s="831">
        <v>4509.9599609375</v>
      </c>
      <c r="J192" s="831">
        <v>4</v>
      </c>
      <c r="K192" s="832">
        <v>18039.8203125</v>
      </c>
    </row>
    <row r="193" spans="1:11" ht="14.45" customHeight="1" x14ac:dyDescent="0.2">
      <c r="A193" s="821" t="s">
        <v>615</v>
      </c>
      <c r="B193" s="822" t="s">
        <v>616</v>
      </c>
      <c r="C193" s="825" t="s">
        <v>631</v>
      </c>
      <c r="D193" s="839" t="s">
        <v>632</v>
      </c>
      <c r="E193" s="825" t="s">
        <v>6560</v>
      </c>
      <c r="F193" s="839" t="s">
        <v>6561</v>
      </c>
      <c r="G193" s="825" t="s">
        <v>6564</v>
      </c>
      <c r="H193" s="825" t="s">
        <v>6565</v>
      </c>
      <c r="I193" s="831">
        <v>4715</v>
      </c>
      <c r="J193" s="831">
        <v>14</v>
      </c>
      <c r="K193" s="832">
        <v>66010</v>
      </c>
    </row>
    <row r="194" spans="1:11" ht="14.45" customHeight="1" x14ac:dyDescent="0.2">
      <c r="A194" s="821" t="s">
        <v>615</v>
      </c>
      <c r="B194" s="822" t="s">
        <v>616</v>
      </c>
      <c r="C194" s="825" t="s">
        <v>631</v>
      </c>
      <c r="D194" s="839" t="s">
        <v>632</v>
      </c>
      <c r="E194" s="825" t="s">
        <v>6566</v>
      </c>
      <c r="F194" s="839" t="s">
        <v>6567</v>
      </c>
      <c r="G194" s="825" t="s">
        <v>6568</v>
      </c>
      <c r="H194" s="825" t="s">
        <v>6569</v>
      </c>
      <c r="I194" s="831">
        <v>16.399999618530273</v>
      </c>
      <c r="J194" s="831">
        <v>20</v>
      </c>
      <c r="K194" s="832">
        <v>328</v>
      </c>
    </row>
    <row r="195" spans="1:11" ht="14.45" customHeight="1" x14ac:dyDescent="0.2">
      <c r="A195" s="821" t="s">
        <v>615</v>
      </c>
      <c r="B195" s="822" t="s">
        <v>616</v>
      </c>
      <c r="C195" s="825" t="s">
        <v>631</v>
      </c>
      <c r="D195" s="839" t="s">
        <v>632</v>
      </c>
      <c r="E195" s="825" t="s">
        <v>6566</v>
      </c>
      <c r="F195" s="839" t="s">
        <v>6567</v>
      </c>
      <c r="G195" s="825" t="s">
        <v>6570</v>
      </c>
      <c r="H195" s="825" t="s">
        <v>6571</v>
      </c>
      <c r="I195" s="831">
        <v>19.959999084472656</v>
      </c>
      <c r="J195" s="831">
        <v>20</v>
      </c>
      <c r="K195" s="832">
        <v>399.25</v>
      </c>
    </row>
    <row r="196" spans="1:11" ht="14.45" customHeight="1" x14ac:dyDescent="0.2">
      <c r="A196" s="821" t="s">
        <v>615</v>
      </c>
      <c r="B196" s="822" t="s">
        <v>616</v>
      </c>
      <c r="C196" s="825" t="s">
        <v>631</v>
      </c>
      <c r="D196" s="839" t="s">
        <v>632</v>
      </c>
      <c r="E196" s="825" t="s">
        <v>6572</v>
      </c>
      <c r="F196" s="839" t="s">
        <v>6573</v>
      </c>
      <c r="G196" s="825" t="s">
        <v>6574</v>
      </c>
      <c r="H196" s="825" t="s">
        <v>6575</v>
      </c>
      <c r="I196" s="831">
        <v>0.48499999940395355</v>
      </c>
      <c r="J196" s="831">
        <v>400</v>
      </c>
      <c r="K196" s="832">
        <v>193</v>
      </c>
    </row>
    <row r="197" spans="1:11" ht="14.45" customHeight="1" x14ac:dyDescent="0.2">
      <c r="A197" s="821" t="s">
        <v>615</v>
      </c>
      <c r="B197" s="822" t="s">
        <v>616</v>
      </c>
      <c r="C197" s="825" t="s">
        <v>631</v>
      </c>
      <c r="D197" s="839" t="s">
        <v>632</v>
      </c>
      <c r="E197" s="825" t="s">
        <v>6572</v>
      </c>
      <c r="F197" s="839" t="s">
        <v>6573</v>
      </c>
      <c r="G197" s="825" t="s">
        <v>6576</v>
      </c>
      <c r="H197" s="825" t="s">
        <v>6577</v>
      </c>
      <c r="I197" s="831">
        <v>0.47999998927116394</v>
      </c>
      <c r="J197" s="831">
        <v>600</v>
      </c>
      <c r="K197" s="832">
        <v>288</v>
      </c>
    </row>
    <row r="198" spans="1:11" ht="14.45" customHeight="1" x14ac:dyDescent="0.2">
      <c r="A198" s="821" t="s">
        <v>615</v>
      </c>
      <c r="B198" s="822" t="s">
        <v>616</v>
      </c>
      <c r="C198" s="825" t="s">
        <v>636</v>
      </c>
      <c r="D198" s="839" t="s">
        <v>637</v>
      </c>
      <c r="E198" s="825" t="s">
        <v>6195</v>
      </c>
      <c r="F198" s="839" t="s">
        <v>6196</v>
      </c>
      <c r="G198" s="825" t="s">
        <v>6197</v>
      </c>
      <c r="H198" s="825" t="s">
        <v>6198</v>
      </c>
      <c r="I198" s="831">
        <v>147.17999267578125</v>
      </c>
      <c r="J198" s="831">
        <v>97</v>
      </c>
      <c r="K198" s="832">
        <v>14276.709655761719</v>
      </c>
    </row>
    <row r="199" spans="1:11" ht="14.45" customHeight="1" x14ac:dyDescent="0.2">
      <c r="A199" s="821" t="s">
        <v>615</v>
      </c>
      <c r="B199" s="822" t="s">
        <v>616</v>
      </c>
      <c r="C199" s="825" t="s">
        <v>636</v>
      </c>
      <c r="D199" s="839" t="s">
        <v>637</v>
      </c>
      <c r="E199" s="825" t="s">
        <v>6195</v>
      </c>
      <c r="F199" s="839" t="s">
        <v>6196</v>
      </c>
      <c r="G199" s="825" t="s">
        <v>6199</v>
      </c>
      <c r="H199" s="825" t="s">
        <v>6200</v>
      </c>
      <c r="I199" s="831">
        <v>147.18026860555014</v>
      </c>
      <c r="J199" s="831">
        <v>97</v>
      </c>
      <c r="K199" s="832">
        <v>14276.679748535156</v>
      </c>
    </row>
    <row r="200" spans="1:11" ht="14.45" customHeight="1" x14ac:dyDescent="0.2">
      <c r="A200" s="821" t="s">
        <v>615</v>
      </c>
      <c r="B200" s="822" t="s">
        <v>616</v>
      </c>
      <c r="C200" s="825" t="s">
        <v>636</v>
      </c>
      <c r="D200" s="839" t="s">
        <v>637</v>
      </c>
      <c r="E200" s="825" t="s">
        <v>6195</v>
      </c>
      <c r="F200" s="839" t="s">
        <v>6196</v>
      </c>
      <c r="G200" s="825" t="s">
        <v>6201</v>
      </c>
      <c r="H200" s="825" t="s">
        <v>6202</v>
      </c>
      <c r="I200" s="831">
        <v>182.71000671386719</v>
      </c>
      <c r="J200" s="831">
        <v>27</v>
      </c>
      <c r="K200" s="832">
        <v>4933.1700439453125</v>
      </c>
    </row>
    <row r="201" spans="1:11" ht="14.45" customHeight="1" x14ac:dyDescent="0.2">
      <c r="A201" s="821" t="s">
        <v>615</v>
      </c>
      <c r="B201" s="822" t="s">
        <v>616</v>
      </c>
      <c r="C201" s="825" t="s">
        <v>636</v>
      </c>
      <c r="D201" s="839" t="s">
        <v>637</v>
      </c>
      <c r="E201" s="825" t="s">
        <v>6578</v>
      </c>
      <c r="F201" s="839" t="s">
        <v>6579</v>
      </c>
      <c r="G201" s="825" t="s">
        <v>6580</v>
      </c>
      <c r="H201" s="825" t="s">
        <v>6581</v>
      </c>
      <c r="I201" s="831">
        <v>118.33999633789063</v>
      </c>
      <c r="J201" s="831">
        <v>2</v>
      </c>
      <c r="K201" s="832">
        <v>236.67999267578125</v>
      </c>
    </row>
    <row r="202" spans="1:11" ht="14.45" customHeight="1" x14ac:dyDescent="0.2">
      <c r="A202" s="821" t="s">
        <v>615</v>
      </c>
      <c r="B202" s="822" t="s">
        <v>616</v>
      </c>
      <c r="C202" s="825" t="s">
        <v>636</v>
      </c>
      <c r="D202" s="839" t="s">
        <v>637</v>
      </c>
      <c r="E202" s="825" t="s">
        <v>6578</v>
      </c>
      <c r="F202" s="839" t="s">
        <v>6579</v>
      </c>
      <c r="G202" s="825" t="s">
        <v>6582</v>
      </c>
      <c r="H202" s="825" t="s">
        <v>6583</v>
      </c>
      <c r="I202" s="831">
        <v>56.630001068115234</v>
      </c>
      <c r="J202" s="831">
        <v>2</v>
      </c>
      <c r="K202" s="832">
        <v>113.25</v>
      </c>
    </row>
    <row r="203" spans="1:11" ht="14.45" customHeight="1" x14ac:dyDescent="0.2">
      <c r="A203" s="821" t="s">
        <v>615</v>
      </c>
      <c r="B203" s="822" t="s">
        <v>616</v>
      </c>
      <c r="C203" s="825" t="s">
        <v>636</v>
      </c>
      <c r="D203" s="839" t="s">
        <v>637</v>
      </c>
      <c r="E203" s="825" t="s">
        <v>6578</v>
      </c>
      <c r="F203" s="839" t="s">
        <v>6579</v>
      </c>
      <c r="G203" s="825" t="s">
        <v>6584</v>
      </c>
      <c r="H203" s="825" t="s">
        <v>6585</v>
      </c>
      <c r="I203" s="831">
        <v>23.899999618530273</v>
      </c>
      <c r="J203" s="831">
        <v>50</v>
      </c>
      <c r="K203" s="832">
        <v>1195</v>
      </c>
    </row>
    <row r="204" spans="1:11" ht="14.45" customHeight="1" x14ac:dyDescent="0.2">
      <c r="A204" s="821" t="s">
        <v>615</v>
      </c>
      <c r="B204" s="822" t="s">
        <v>616</v>
      </c>
      <c r="C204" s="825" t="s">
        <v>636</v>
      </c>
      <c r="D204" s="839" t="s">
        <v>637</v>
      </c>
      <c r="E204" s="825" t="s">
        <v>6203</v>
      </c>
      <c r="F204" s="839" t="s">
        <v>6204</v>
      </c>
      <c r="G204" s="825" t="s">
        <v>6586</v>
      </c>
      <c r="H204" s="825" t="s">
        <v>6587</v>
      </c>
      <c r="I204" s="831">
        <v>6.440000057220459</v>
      </c>
      <c r="J204" s="831">
        <v>100</v>
      </c>
      <c r="K204" s="832">
        <v>644</v>
      </c>
    </row>
    <row r="205" spans="1:11" ht="14.45" customHeight="1" x14ac:dyDescent="0.2">
      <c r="A205" s="821" t="s">
        <v>615</v>
      </c>
      <c r="B205" s="822" t="s">
        <v>616</v>
      </c>
      <c r="C205" s="825" t="s">
        <v>636</v>
      </c>
      <c r="D205" s="839" t="s">
        <v>637</v>
      </c>
      <c r="E205" s="825" t="s">
        <v>6203</v>
      </c>
      <c r="F205" s="839" t="s">
        <v>6204</v>
      </c>
      <c r="G205" s="825" t="s">
        <v>6205</v>
      </c>
      <c r="H205" s="825" t="s">
        <v>6206</v>
      </c>
      <c r="I205" s="831">
        <v>0.50142857006617958</v>
      </c>
      <c r="J205" s="831">
        <v>5000</v>
      </c>
      <c r="K205" s="832">
        <v>2528.5999755859375</v>
      </c>
    </row>
    <row r="206" spans="1:11" ht="14.45" customHeight="1" x14ac:dyDescent="0.2">
      <c r="A206" s="821" t="s">
        <v>615</v>
      </c>
      <c r="B206" s="822" t="s">
        <v>616</v>
      </c>
      <c r="C206" s="825" t="s">
        <v>636</v>
      </c>
      <c r="D206" s="839" t="s">
        <v>637</v>
      </c>
      <c r="E206" s="825" t="s">
        <v>6203</v>
      </c>
      <c r="F206" s="839" t="s">
        <v>6204</v>
      </c>
      <c r="G206" s="825" t="s">
        <v>6207</v>
      </c>
      <c r="H206" s="825" t="s">
        <v>6208</v>
      </c>
      <c r="I206" s="831">
        <v>1.0099999904632568</v>
      </c>
      <c r="J206" s="831">
        <v>2600</v>
      </c>
      <c r="K206" s="832">
        <v>2628.9400024414063</v>
      </c>
    </row>
    <row r="207" spans="1:11" ht="14.45" customHeight="1" x14ac:dyDescent="0.2">
      <c r="A207" s="821" t="s">
        <v>615</v>
      </c>
      <c r="B207" s="822" t="s">
        <v>616</v>
      </c>
      <c r="C207" s="825" t="s">
        <v>636</v>
      </c>
      <c r="D207" s="839" t="s">
        <v>637</v>
      </c>
      <c r="E207" s="825" t="s">
        <v>6203</v>
      </c>
      <c r="F207" s="839" t="s">
        <v>6204</v>
      </c>
      <c r="G207" s="825" t="s">
        <v>6588</v>
      </c>
      <c r="H207" s="825" t="s">
        <v>6589</v>
      </c>
      <c r="I207" s="831">
        <v>0.64999997615814209</v>
      </c>
      <c r="J207" s="831">
        <v>1000</v>
      </c>
      <c r="K207" s="832">
        <v>650</v>
      </c>
    </row>
    <row r="208" spans="1:11" ht="14.45" customHeight="1" x14ac:dyDescent="0.2">
      <c r="A208" s="821" t="s">
        <v>615</v>
      </c>
      <c r="B208" s="822" t="s">
        <v>616</v>
      </c>
      <c r="C208" s="825" t="s">
        <v>636</v>
      </c>
      <c r="D208" s="839" t="s">
        <v>637</v>
      </c>
      <c r="E208" s="825" t="s">
        <v>6203</v>
      </c>
      <c r="F208" s="839" t="s">
        <v>6204</v>
      </c>
      <c r="G208" s="825" t="s">
        <v>6209</v>
      </c>
      <c r="H208" s="825" t="s">
        <v>6210</v>
      </c>
      <c r="I208" s="831">
        <v>3.5799999237060547</v>
      </c>
      <c r="J208" s="831">
        <v>200</v>
      </c>
      <c r="K208" s="832">
        <v>716.08001708984375</v>
      </c>
    </row>
    <row r="209" spans="1:11" ht="14.45" customHeight="1" x14ac:dyDescent="0.2">
      <c r="A209" s="821" t="s">
        <v>615</v>
      </c>
      <c r="B209" s="822" t="s">
        <v>616</v>
      </c>
      <c r="C209" s="825" t="s">
        <v>636</v>
      </c>
      <c r="D209" s="839" t="s">
        <v>637</v>
      </c>
      <c r="E209" s="825" t="s">
        <v>6203</v>
      </c>
      <c r="F209" s="839" t="s">
        <v>6204</v>
      </c>
      <c r="G209" s="825" t="s">
        <v>6211</v>
      </c>
      <c r="H209" s="825" t="s">
        <v>6212</v>
      </c>
      <c r="I209" s="831">
        <v>0.43999999761581421</v>
      </c>
      <c r="J209" s="831">
        <v>1100</v>
      </c>
      <c r="K209" s="832">
        <v>483.89999389648438</v>
      </c>
    </row>
    <row r="210" spans="1:11" ht="14.45" customHeight="1" x14ac:dyDescent="0.2">
      <c r="A210" s="821" t="s">
        <v>615</v>
      </c>
      <c r="B210" s="822" t="s">
        <v>616</v>
      </c>
      <c r="C210" s="825" t="s">
        <v>636</v>
      </c>
      <c r="D210" s="839" t="s">
        <v>637</v>
      </c>
      <c r="E210" s="825" t="s">
        <v>6203</v>
      </c>
      <c r="F210" s="839" t="s">
        <v>6204</v>
      </c>
      <c r="G210" s="825" t="s">
        <v>6590</v>
      </c>
      <c r="H210" s="825" t="s">
        <v>6591</v>
      </c>
      <c r="I210" s="831">
        <v>1.9199999570846558</v>
      </c>
      <c r="J210" s="831">
        <v>450</v>
      </c>
      <c r="K210" s="832">
        <v>861.84999084472656</v>
      </c>
    </row>
    <row r="211" spans="1:11" ht="14.45" customHeight="1" x14ac:dyDescent="0.2">
      <c r="A211" s="821" t="s">
        <v>615</v>
      </c>
      <c r="B211" s="822" t="s">
        <v>616</v>
      </c>
      <c r="C211" s="825" t="s">
        <v>636</v>
      </c>
      <c r="D211" s="839" t="s">
        <v>637</v>
      </c>
      <c r="E211" s="825" t="s">
        <v>6203</v>
      </c>
      <c r="F211" s="839" t="s">
        <v>6204</v>
      </c>
      <c r="G211" s="825" t="s">
        <v>6213</v>
      </c>
      <c r="H211" s="825" t="s">
        <v>6214</v>
      </c>
      <c r="I211" s="831">
        <v>2.0499999523162842</v>
      </c>
      <c r="J211" s="831">
        <v>200</v>
      </c>
      <c r="K211" s="832">
        <v>410.3900146484375</v>
      </c>
    </row>
    <row r="212" spans="1:11" ht="14.45" customHeight="1" x14ac:dyDescent="0.2">
      <c r="A212" s="821" t="s">
        <v>615</v>
      </c>
      <c r="B212" s="822" t="s">
        <v>616</v>
      </c>
      <c r="C212" s="825" t="s">
        <v>636</v>
      </c>
      <c r="D212" s="839" t="s">
        <v>637</v>
      </c>
      <c r="E212" s="825" t="s">
        <v>6203</v>
      </c>
      <c r="F212" s="839" t="s">
        <v>6204</v>
      </c>
      <c r="G212" s="825" t="s">
        <v>6215</v>
      </c>
      <c r="H212" s="825" t="s">
        <v>6216</v>
      </c>
      <c r="I212" s="831">
        <v>2.7366666793823242</v>
      </c>
      <c r="J212" s="831">
        <v>375</v>
      </c>
      <c r="K212" s="832">
        <v>1025.7900085449219</v>
      </c>
    </row>
    <row r="213" spans="1:11" ht="14.45" customHeight="1" x14ac:dyDescent="0.2">
      <c r="A213" s="821" t="s">
        <v>615</v>
      </c>
      <c r="B213" s="822" t="s">
        <v>616</v>
      </c>
      <c r="C213" s="825" t="s">
        <v>636</v>
      </c>
      <c r="D213" s="839" t="s">
        <v>637</v>
      </c>
      <c r="E213" s="825" t="s">
        <v>6203</v>
      </c>
      <c r="F213" s="839" t="s">
        <v>6204</v>
      </c>
      <c r="G213" s="825" t="s">
        <v>6217</v>
      </c>
      <c r="H213" s="825" t="s">
        <v>6218</v>
      </c>
      <c r="I213" s="831">
        <v>5.0199999809265137</v>
      </c>
      <c r="J213" s="831">
        <v>100</v>
      </c>
      <c r="K213" s="832">
        <v>501.60000610351563</v>
      </c>
    </row>
    <row r="214" spans="1:11" ht="14.45" customHeight="1" x14ac:dyDescent="0.2">
      <c r="A214" s="821" t="s">
        <v>615</v>
      </c>
      <c r="B214" s="822" t="s">
        <v>616</v>
      </c>
      <c r="C214" s="825" t="s">
        <v>636</v>
      </c>
      <c r="D214" s="839" t="s">
        <v>637</v>
      </c>
      <c r="E214" s="825" t="s">
        <v>6203</v>
      </c>
      <c r="F214" s="839" t="s">
        <v>6204</v>
      </c>
      <c r="G214" s="825" t="s">
        <v>6221</v>
      </c>
      <c r="H214" s="825" t="s">
        <v>6222</v>
      </c>
      <c r="I214" s="831">
        <v>86.379997253417969</v>
      </c>
      <c r="J214" s="831">
        <v>50</v>
      </c>
      <c r="K214" s="832">
        <v>4318.830078125</v>
      </c>
    </row>
    <row r="215" spans="1:11" ht="14.45" customHeight="1" x14ac:dyDescent="0.2">
      <c r="A215" s="821" t="s">
        <v>615</v>
      </c>
      <c r="B215" s="822" t="s">
        <v>616</v>
      </c>
      <c r="C215" s="825" t="s">
        <v>636</v>
      </c>
      <c r="D215" s="839" t="s">
        <v>637</v>
      </c>
      <c r="E215" s="825" t="s">
        <v>6203</v>
      </c>
      <c r="F215" s="839" t="s">
        <v>6204</v>
      </c>
      <c r="G215" s="825" t="s">
        <v>6219</v>
      </c>
      <c r="H215" s="825" t="s">
        <v>6225</v>
      </c>
      <c r="I215" s="831">
        <v>325.67001342773438</v>
      </c>
      <c r="J215" s="831">
        <v>5</v>
      </c>
      <c r="K215" s="832">
        <v>1628.3499755859375</v>
      </c>
    </row>
    <row r="216" spans="1:11" ht="14.45" customHeight="1" x14ac:dyDescent="0.2">
      <c r="A216" s="821" t="s">
        <v>615</v>
      </c>
      <c r="B216" s="822" t="s">
        <v>616</v>
      </c>
      <c r="C216" s="825" t="s">
        <v>636</v>
      </c>
      <c r="D216" s="839" t="s">
        <v>637</v>
      </c>
      <c r="E216" s="825" t="s">
        <v>6203</v>
      </c>
      <c r="F216" s="839" t="s">
        <v>6204</v>
      </c>
      <c r="G216" s="825" t="s">
        <v>6226</v>
      </c>
      <c r="H216" s="825" t="s">
        <v>6227</v>
      </c>
      <c r="I216" s="831">
        <v>4.4899997711181641</v>
      </c>
      <c r="J216" s="831">
        <v>800</v>
      </c>
      <c r="K216" s="832">
        <v>3590.5</v>
      </c>
    </row>
    <row r="217" spans="1:11" ht="14.45" customHeight="1" x14ac:dyDescent="0.2">
      <c r="A217" s="821" t="s">
        <v>615</v>
      </c>
      <c r="B217" s="822" t="s">
        <v>616</v>
      </c>
      <c r="C217" s="825" t="s">
        <v>636</v>
      </c>
      <c r="D217" s="839" t="s">
        <v>637</v>
      </c>
      <c r="E217" s="825" t="s">
        <v>6203</v>
      </c>
      <c r="F217" s="839" t="s">
        <v>6204</v>
      </c>
      <c r="G217" s="825" t="s">
        <v>6592</v>
      </c>
      <c r="H217" s="825" t="s">
        <v>6593</v>
      </c>
      <c r="I217" s="831">
        <v>2.5399999618530273</v>
      </c>
      <c r="J217" s="831">
        <v>840</v>
      </c>
      <c r="K217" s="832">
        <v>2133.9100494384766</v>
      </c>
    </row>
    <row r="218" spans="1:11" ht="14.45" customHeight="1" x14ac:dyDescent="0.2">
      <c r="A218" s="821" t="s">
        <v>615</v>
      </c>
      <c r="B218" s="822" t="s">
        <v>616</v>
      </c>
      <c r="C218" s="825" t="s">
        <v>636</v>
      </c>
      <c r="D218" s="839" t="s">
        <v>637</v>
      </c>
      <c r="E218" s="825" t="s">
        <v>6203</v>
      </c>
      <c r="F218" s="839" t="s">
        <v>6204</v>
      </c>
      <c r="G218" s="825" t="s">
        <v>6594</v>
      </c>
      <c r="H218" s="825" t="s">
        <v>6595</v>
      </c>
      <c r="I218" s="831">
        <v>109.61000061035156</v>
      </c>
      <c r="J218" s="831">
        <v>1</v>
      </c>
      <c r="K218" s="832">
        <v>109.61000061035156</v>
      </c>
    </row>
    <row r="219" spans="1:11" ht="14.45" customHeight="1" x14ac:dyDescent="0.2">
      <c r="A219" s="821" t="s">
        <v>615</v>
      </c>
      <c r="B219" s="822" t="s">
        <v>616</v>
      </c>
      <c r="C219" s="825" t="s">
        <v>636</v>
      </c>
      <c r="D219" s="839" t="s">
        <v>637</v>
      </c>
      <c r="E219" s="825" t="s">
        <v>6203</v>
      </c>
      <c r="F219" s="839" t="s">
        <v>6204</v>
      </c>
      <c r="G219" s="825" t="s">
        <v>6596</v>
      </c>
      <c r="H219" s="825" t="s">
        <v>6597</v>
      </c>
      <c r="I219" s="831">
        <v>770.3699951171875</v>
      </c>
      <c r="J219" s="831">
        <v>1</v>
      </c>
      <c r="K219" s="832">
        <v>770.3699951171875</v>
      </c>
    </row>
    <row r="220" spans="1:11" ht="14.45" customHeight="1" x14ac:dyDescent="0.2">
      <c r="A220" s="821" t="s">
        <v>615</v>
      </c>
      <c r="B220" s="822" t="s">
        <v>616</v>
      </c>
      <c r="C220" s="825" t="s">
        <v>636</v>
      </c>
      <c r="D220" s="839" t="s">
        <v>637</v>
      </c>
      <c r="E220" s="825" t="s">
        <v>6203</v>
      </c>
      <c r="F220" s="839" t="s">
        <v>6204</v>
      </c>
      <c r="G220" s="825" t="s">
        <v>6293</v>
      </c>
      <c r="H220" s="825" t="s">
        <v>6598</v>
      </c>
      <c r="I220" s="831">
        <v>252.50999450683594</v>
      </c>
      <c r="J220" s="831">
        <v>12</v>
      </c>
      <c r="K220" s="832">
        <v>3030.070068359375</v>
      </c>
    </row>
    <row r="221" spans="1:11" ht="14.45" customHeight="1" x14ac:dyDescent="0.2">
      <c r="A221" s="821" t="s">
        <v>615</v>
      </c>
      <c r="B221" s="822" t="s">
        <v>616</v>
      </c>
      <c r="C221" s="825" t="s">
        <v>636</v>
      </c>
      <c r="D221" s="839" t="s">
        <v>637</v>
      </c>
      <c r="E221" s="825" t="s">
        <v>6203</v>
      </c>
      <c r="F221" s="839" t="s">
        <v>6204</v>
      </c>
      <c r="G221" s="825" t="s">
        <v>6230</v>
      </c>
      <c r="H221" s="825" t="s">
        <v>6231</v>
      </c>
      <c r="I221" s="831">
        <v>64.30999755859375</v>
      </c>
      <c r="J221" s="831">
        <v>30</v>
      </c>
      <c r="K221" s="832">
        <v>1929.1600341796875</v>
      </c>
    </row>
    <row r="222" spans="1:11" ht="14.45" customHeight="1" x14ac:dyDescent="0.2">
      <c r="A222" s="821" t="s">
        <v>615</v>
      </c>
      <c r="B222" s="822" t="s">
        <v>616</v>
      </c>
      <c r="C222" s="825" t="s">
        <v>636</v>
      </c>
      <c r="D222" s="839" t="s">
        <v>637</v>
      </c>
      <c r="E222" s="825" t="s">
        <v>6203</v>
      </c>
      <c r="F222" s="839" t="s">
        <v>6204</v>
      </c>
      <c r="G222" s="825" t="s">
        <v>6234</v>
      </c>
      <c r="H222" s="825" t="s">
        <v>6235</v>
      </c>
      <c r="I222" s="831">
        <v>30.180000305175781</v>
      </c>
      <c r="J222" s="831">
        <v>75</v>
      </c>
      <c r="K222" s="832">
        <v>2263.5</v>
      </c>
    </row>
    <row r="223" spans="1:11" ht="14.45" customHeight="1" x14ac:dyDescent="0.2">
      <c r="A223" s="821" t="s">
        <v>615</v>
      </c>
      <c r="B223" s="822" t="s">
        <v>616</v>
      </c>
      <c r="C223" s="825" t="s">
        <v>636</v>
      </c>
      <c r="D223" s="839" t="s">
        <v>637</v>
      </c>
      <c r="E223" s="825" t="s">
        <v>6203</v>
      </c>
      <c r="F223" s="839" t="s">
        <v>6204</v>
      </c>
      <c r="G223" s="825" t="s">
        <v>6599</v>
      </c>
      <c r="H223" s="825" t="s">
        <v>6600</v>
      </c>
      <c r="I223" s="831">
        <v>2.869999885559082</v>
      </c>
      <c r="J223" s="831">
        <v>100</v>
      </c>
      <c r="K223" s="832">
        <v>287</v>
      </c>
    </row>
    <row r="224" spans="1:11" ht="14.45" customHeight="1" x14ac:dyDescent="0.2">
      <c r="A224" s="821" t="s">
        <v>615</v>
      </c>
      <c r="B224" s="822" t="s">
        <v>616</v>
      </c>
      <c r="C224" s="825" t="s">
        <v>636</v>
      </c>
      <c r="D224" s="839" t="s">
        <v>637</v>
      </c>
      <c r="E224" s="825" t="s">
        <v>6203</v>
      </c>
      <c r="F224" s="839" t="s">
        <v>6204</v>
      </c>
      <c r="G224" s="825" t="s">
        <v>6236</v>
      </c>
      <c r="H224" s="825" t="s">
        <v>6237</v>
      </c>
      <c r="I224" s="831">
        <v>5.2699999809265137</v>
      </c>
      <c r="J224" s="831">
        <v>80</v>
      </c>
      <c r="K224" s="832">
        <v>421.60000610351563</v>
      </c>
    </row>
    <row r="225" spans="1:11" ht="14.45" customHeight="1" x14ac:dyDescent="0.2">
      <c r="A225" s="821" t="s">
        <v>615</v>
      </c>
      <c r="B225" s="822" t="s">
        <v>616</v>
      </c>
      <c r="C225" s="825" t="s">
        <v>636</v>
      </c>
      <c r="D225" s="839" t="s">
        <v>637</v>
      </c>
      <c r="E225" s="825" t="s">
        <v>6203</v>
      </c>
      <c r="F225" s="839" t="s">
        <v>6204</v>
      </c>
      <c r="G225" s="825" t="s">
        <v>6601</v>
      </c>
      <c r="H225" s="825" t="s">
        <v>6602</v>
      </c>
      <c r="I225" s="831">
        <v>4.7950000762939453</v>
      </c>
      <c r="J225" s="831">
        <v>252</v>
      </c>
      <c r="K225" s="832">
        <v>1208.7000122070313</v>
      </c>
    </row>
    <row r="226" spans="1:11" ht="14.45" customHeight="1" x14ac:dyDescent="0.2">
      <c r="A226" s="821" t="s">
        <v>615</v>
      </c>
      <c r="B226" s="822" t="s">
        <v>616</v>
      </c>
      <c r="C226" s="825" t="s">
        <v>636</v>
      </c>
      <c r="D226" s="839" t="s">
        <v>637</v>
      </c>
      <c r="E226" s="825" t="s">
        <v>6203</v>
      </c>
      <c r="F226" s="839" t="s">
        <v>6204</v>
      </c>
      <c r="G226" s="825" t="s">
        <v>6238</v>
      </c>
      <c r="H226" s="825" t="s">
        <v>6239</v>
      </c>
      <c r="I226" s="831">
        <v>18.75</v>
      </c>
      <c r="J226" s="831">
        <v>70</v>
      </c>
      <c r="K226" s="832">
        <v>1312.7000122070313</v>
      </c>
    </row>
    <row r="227" spans="1:11" ht="14.45" customHeight="1" x14ac:dyDescent="0.2">
      <c r="A227" s="821" t="s">
        <v>615</v>
      </c>
      <c r="B227" s="822" t="s">
        <v>616</v>
      </c>
      <c r="C227" s="825" t="s">
        <v>636</v>
      </c>
      <c r="D227" s="839" t="s">
        <v>637</v>
      </c>
      <c r="E227" s="825" t="s">
        <v>6203</v>
      </c>
      <c r="F227" s="839" t="s">
        <v>6204</v>
      </c>
      <c r="G227" s="825" t="s">
        <v>6603</v>
      </c>
      <c r="H227" s="825" t="s">
        <v>6604</v>
      </c>
      <c r="I227" s="831">
        <v>40.729999542236328</v>
      </c>
      <c r="J227" s="831">
        <v>50</v>
      </c>
      <c r="K227" s="832">
        <v>2036.5599975585938</v>
      </c>
    </row>
    <row r="228" spans="1:11" ht="14.45" customHeight="1" x14ac:dyDescent="0.2">
      <c r="A228" s="821" t="s">
        <v>615</v>
      </c>
      <c r="B228" s="822" t="s">
        <v>616</v>
      </c>
      <c r="C228" s="825" t="s">
        <v>636</v>
      </c>
      <c r="D228" s="839" t="s">
        <v>637</v>
      </c>
      <c r="E228" s="825" t="s">
        <v>6203</v>
      </c>
      <c r="F228" s="839" t="s">
        <v>6204</v>
      </c>
      <c r="G228" s="825" t="s">
        <v>6605</v>
      </c>
      <c r="H228" s="825" t="s">
        <v>6606</v>
      </c>
      <c r="I228" s="831">
        <v>123.19000244140625</v>
      </c>
      <c r="J228" s="831">
        <v>30</v>
      </c>
      <c r="K228" s="832">
        <v>3695.639892578125</v>
      </c>
    </row>
    <row r="229" spans="1:11" ht="14.45" customHeight="1" x14ac:dyDescent="0.2">
      <c r="A229" s="821" t="s">
        <v>615</v>
      </c>
      <c r="B229" s="822" t="s">
        <v>616</v>
      </c>
      <c r="C229" s="825" t="s">
        <v>636</v>
      </c>
      <c r="D229" s="839" t="s">
        <v>637</v>
      </c>
      <c r="E229" s="825" t="s">
        <v>6203</v>
      </c>
      <c r="F229" s="839" t="s">
        <v>6204</v>
      </c>
      <c r="G229" s="825" t="s">
        <v>6244</v>
      </c>
      <c r="H229" s="825" t="s">
        <v>6245</v>
      </c>
      <c r="I229" s="831">
        <v>120.69000244140625</v>
      </c>
      <c r="J229" s="831">
        <v>10</v>
      </c>
      <c r="K229" s="832">
        <v>1206.9300537109375</v>
      </c>
    </row>
    <row r="230" spans="1:11" ht="14.45" customHeight="1" x14ac:dyDescent="0.2">
      <c r="A230" s="821" t="s">
        <v>615</v>
      </c>
      <c r="B230" s="822" t="s">
        <v>616</v>
      </c>
      <c r="C230" s="825" t="s">
        <v>636</v>
      </c>
      <c r="D230" s="839" t="s">
        <v>637</v>
      </c>
      <c r="E230" s="825" t="s">
        <v>6203</v>
      </c>
      <c r="F230" s="839" t="s">
        <v>6204</v>
      </c>
      <c r="G230" s="825" t="s">
        <v>6607</v>
      </c>
      <c r="H230" s="825" t="s">
        <v>6608</v>
      </c>
      <c r="I230" s="831">
        <v>152.49000549316406</v>
      </c>
      <c r="J230" s="831">
        <v>20</v>
      </c>
      <c r="K230" s="832">
        <v>3049.800048828125</v>
      </c>
    </row>
    <row r="231" spans="1:11" ht="14.45" customHeight="1" x14ac:dyDescent="0.2">
      <c r="A231" s="821" t="s">
        <v>615</v>
      </c>
      <c r="B231" s="822" t="s">
        <v>616</v>
      </c>
      <c r="C231" s="825" t="s">
        <v>636</v>
      </c>
      <c r="D231" s="839" t="s">
        <v>637</v>
      </c>
      <c r="E231" s="825" t="s">
        <v>6203</v>
      </c>
      <c r="F231" s="839" t="s">
        <v>6204</v>
      </c>
      <c r="G231" s="825" t="s">
        <v>6248</v>
      </c>
      <c r="H231" s="825" t="s">
        <v>6249</v>
      </c>
      <c r="I231" s="831">
        <v>1477.39501953125</v>
      </c>
      <c r="J231" s="831">
        <v>2</v>
      </c>
      <c r="K231" s="832">
        <v>2954.7900390625</v>
      </c>
    </row>
    <row r="232" spans="1:11" ht="14.45" customHeight="1" x14ac:dyDescent="0.2">
      <c r="A232" s="821" t="s">
        <v>615</v>
      </c>
      <c r="B232" s="822" t="s">
        <v>616</v>
      </c>
      <c r="C232" s="825" t="s">
        <v>636</v>
      </c>
      <c r="D232" s="839" t="s">
        <v>637</v>
      </c>
      <c r="E232" s="825" t="s">
        <v>6203</v>
      </c>
      <c r="F232" s="839" t="s">
        <v>6204</v>
      </c>
      <c r="G232" s="825" t="s">
        <v>6250</v>
      </c>
      <c r="H232" s="825" t="s">
        <v>6251</v>
      </c>
      <c r="I232" s="831">
        <v>214.57727605646306</v>
      </c>
      <c r="J232" s="831">
        <v>47</v>
      </c>
      <c r="K232" s="832">
        <v>10085.099975585938</v>
      </c>
    </row>
    <row r="233" spans="1:11" ht="14.45" customHeight="1" x14ac:dyDescent="0.2">
      <c r="A233" s="821" t="s">
        <v>615</v>
      </c>
      <c r="B233" s="822" t="s">
        <v>616</v>
      </c>
      <c r="C233" s="825" t="s">
        <v>636</v>
      </c>
      <c r="D233" s="839" t="s">
        <v>637</v>
      </c>
      <c r="E233" s="825" t="s">
        <v>6203</v>
      </c>
      <c r="F233" s="839" t="s">
        <v>6204</v>
      </c>
      <c r="G233" s="825" t="s">
        <v>6256</v>
      </c>
      <c r="H233" s="825" t="s">
        <v>6257</v>
      </c>
      <c r="I233" s="831">
        <v>419.75</v>
      </c>
      <c r="J233" s="831">
        <v>50</v>
      </c>
      <c r="K233" s="832">
        <v>20987.5</v>
      </c>
    </row>
    <row r="234" spans="1:11" ht="14.45" customHeight="1" x14ac:dyDescent="0.2">
      <c r="A234" s="821" t="s">
        <v>615</v>
      </c>
      <c r="B234" s="822" t="s">
        <v>616</v>
      </c>
      <c r="C234" s="825" t="s">
        <v>636</v>
      </c>
      <c r="D234" s="839" t="s">
        <v>637</v>
      </c>
      <c r="E234" s="825" t="s">
        <v>6203</v>
      </c>
      <c r="F234" s="839" t="s">
        <v>6204</v>
      </c>
      <c r="G234" s="825" t="s">
        <v>6256</v>
      </c>
      <c r="H234" s="825" t="s">
        <v>6258</v>
      </c>
      <c r="I234" s="831">
        <v>419.75</v>
      </c>
      <c r="J234" s="831">
        <v>10</v>
      </c>
      <c r="K234" s="832">
        <v>4197.5</v>
      </c>
    </row>
    <row r="235" spans="1:11" ht="14.45" customHeight="1" x14ac:dyDescent="0.2">
      <c r="A235" s="821" t="s">
        <v>615</v>
      </c>
      <c r="B235" s="822" t="s">
        <v>616</v>
      </c>
      <c r="C235" s="825" t="s">
        <v>636</v>
      </c>
      <c r="D235" s="839" t="s">
        <v>637</v>
      </c>
      <c r="E235" s="825" t="s">
        <v>6203</v>
      </c>
      <c r="F235" s="839" t="s">
        <v>6204</v>
      </c>
      <c r="G235" s="825" t="s">
        <v>6609</v>
      </c>
      <c r="H235" s="825" t="s">
        <v>6610</v>
      </c>
      <c r="I235" s="831">
        <v>8.2574999332427979</v>
      </c>
      <c r="J235" s="831">
        <v>400</v>
      </c>
      <c r="K235" s="832">
        <v>3303</v>
      </c>
    </row>
    <row r="236" spans="1:11" ht="14.45" customHeight="1" x14ac:dyDescent="0.2">
      <c r="A236" s="821" t="s">
        <v>615</v>
      </c>
      <c r="B236" s="822" t="s">
        <v>616</v>
      </c>
      <c r="C236" s="825" t="s">
        <v>636</v>
      </c>
      <c r="D236" s="839" t="s">
        <v>637</v>
      </c>
      <c r="E236" s="825" t="s">
        <v>6203</v>
      </c>
      <c r="F236" s="839" t="s">
        <v>6204</v>
      </c>
      <c r="G236" s="825" t="s">
        <v>6259</v>
      </c>
      <c r="H236" s="825" t="s">
        <v>6260</v>
      </c>
      <c r="I236" s="831">
        <v>632.5</v>
      </c>
      <c r="J236" s="831">
        <v>1</v>
      </c>
      <c r="K236" s="832">
        <v>632.5</v>
      </c>
    </row>
    <row r="237" spans="1:11" ht="14.45" customHeight="1" x14ac:dyDescent="0.2">
      <c r="A237" s="821" t="s">
        <v>615</v>
      </c>
      <c r="B237" s="822" t="s">
        <v>616</v>
      </c>
      <c r="C237" s="825" t="s">
        <v>636</v>
      </c>
      <c r="D237" s="839" t="s">
        <v>637</v>
      </c>
      <c r="E237" s="825" t="s">
        <v>6203</v>
      </c>
      <c r="F237" s="839" t="s">
        <v>6204</v>
      </c>
      <c r="G237" s="825" t="s">
        <v>6611</v>
      </c>
      <c r="H237" s="825" t="s">
        <v>6612</v>
      </c>
      <c r="I237" s="831">
        <v>253</v>
      </c>
      <c r="J237" s="831">
        <v>9</v>
      </c>
      <c r="K237" s="832">
        <v>2277</v>
      </c>
    </row>
    <row r="238" spans="1:11" ht="14.45" customHeight="1" x14ac:dyDescent="0.2">
      <c r="A238" s="821" t="s">
        <v>615</v>
      </c>
      <c r="B238" s="822" t="s">
        <v>616</v>
      </c>
      <c r="C238" s="825" t="s">
        <v>636</v>
      </c>
      <c r="D238" s="839" t="s">
        <v>637</v>
      </c>
      <c r="E238" s="825" t="s">
        <v>6203</v>
      </c>
      <c r="F238" s="839" t="s">
        <v>6204</v>
      </c>
      <c r="G238" s="825" t="s">
        <v>6261</v>
      </c>
      <c r="H238" s="825" t="s">
        <v>6262</v>
      </c>
      <c r="I238" s="831">
        <v>1.3799999952316284</v>
      </c>
      <c r="J238" s="831">
        <v>450</v>
      </c>
      <c r="K238" s="832">
        <v>621</v>
      </c>
    </row>
    <row r="239" spans="1:11" ht="14.45" customHeight="1" x14ac:dyDescent="0.2">
      <c r="A239" s="821" t="s">
        <v>615</v>
      </c>
      <c r="B239" s="822" t="s">
        <v>616</v>
      </c>
      <c r="C239" s="825" t="s">
        <v>636</v>
      </c>
      <c r="D239" s="839" t="s">
        <v>637</v>
      </c>
      <c r="E239" s="825" t="s">
        <v>6203</v>
      </c>
      <c r="F239" s="839" t="s">
        <v>6204</v>
      </c>
      <c r="G239" s="825" t="s">
        <v>6613</v>
      </c>
      <c r="H239" s="825" t="s">
        <v>6614</v>
      </c>
      <c r="I239" s="831">
        <v>0.9100000262260437</v>
      </c>
      <c r="J239" s="831">
        <v>750</v>
      </c>
      <c r="K239" s="832">
        <v>683.0999755859375</v>
      </c>
    </row>
    <row r="240" spans="1:11" ht="14.45" customHeight="1" x14ac:dyDescent="0.2">
      <c r="A240" s="821" t="s">
        <v>615</v>
      </c>
      <c r="B240" s="822" t="s">
        <v>616</v>
      </c>
      <c r="C240" s="825" t="s">
        <v>636</v>
      </c>
      <c r="D240" s="839" t="s">
        <v>637</v>
      </c>
      <c r="E240" s="825" t="s">
        <v>6203</v>
      </c>
      <c r="F240" s="839" t="s">
        <v>6204</v>
      </c>
      <c r="G240" s="825" t="s">
        <v>6615</v>
      </c>
      <c r="H240" s="825" t="s">
        <v>6616</v>
      </c>
      <c r="I240" s="831">
        <v>0.85250002145767212</v>
      </c>
      <c r="J240" s="831">
        <v>900</v>
      </c>
      <c r="K240" s="832">
        <v>767.97999572753906</v>
      </c>
    </row>
    <row r="241" spans="1:11" ht="14.45" customHeight="1" x14ac:dyDescent="0.2">
      <c r="A241" s="821" t="s">
        <v>615</v>
      </c>
      <c r="B241" s="822" t="s">
        <v>616</v>
      </c>
      <c r="C241" s="825" t="s">
        <v>636</v>
      </c>
      <c r="D241" s="839" t="s">
        <v>637</v>
      </c>
      <c r="E241" s="825" t="s">
        <v>6203</v>
      </c>
      <c r="F241" s="839" t="s">
        <v>6204</v>
      </c>
      <c r="G241" s="825" t="s">
        <v>6263</v>
      </c>
      <c r="H241" s="825" t="s">
        <v>6264</v>
      </c>
      <c r="I241" s="831">
        <v>1.5166666507720947</v>
      </c>
      <c r="J241" s="831">
        <v>750</v>
      </c>
      <c r="K241" s="832">
        <v>1137.7700042724609</v>
      </c>
    </row>
    <row r="242" spans="1:11" ht="14.45" customHeight="1" x14ac:dyDescent="0.2">
      <c r="A242" s="821" t="s">
        <v>615</v>
      </c>
      <c r="B242" s="822" t="s">
        <v>616</v>
      </c>
      <c r="C242" s="825" t="s">
        <v>636</v>
      </c>
      <c r="D242" s="839" t="s">
        <v>637</v>
      </c>
      <c r="E242" s="825" t="s">
        <v>6203</v>
      </c>
      <c r="F242" s="839" t="s">
        <v>6204</v>
      </c>
      <c r="G242" s="825" t="s">
        <v>6265</v>
      </c>
      <c r="H242" s="825" t="s">
        <v>6266</v>
      </c>
      <c r="I242" s="831">
        <v>2.0616666078567505</v>
      </c>
      <c r="J242" s="831">
        <v>500</v>
      </c>
      <c r="K242" s="832">
        <v>1031.9799957275391</v>
      </c>
    </row>
    <row r="243" spans="1:11" ht="14.45" customHeight="1" x14ac:dyDescent="0.2">
      <c r="A243" s="821" t="s">
        <v>615</v>
      </c>
      <c r="B243" s="822" t="s">
        <v>616</v>
      </c>
      <c r="C243" s="825" t="s">
        <v>636</v>
      </c>
      <c r="D243" s="839" t="s">
        <v>637</v>
      </c>
      <c r="E243" s="825" t="s">
        <v>6203</v>
      </c>
      <c r="F243" s="839" t="s">
        <v>6204</v>
      </c>
      <c r="G243" s="825" t="s">
        <v>6267</v>
      </c>
      <c r="H243" s="825" t="s">
        <v>6268</v>
      </c>
      <c r="I243" s="831">
        <v>3.3624998927116394</v>
      </c>
      <c r="J243" s="831">
        <v>250</v>
      </c>
      <c r="K243" s="832">
        <v>840.5</v>
      </c>
    </row>
    <row r="244" spans="1:11" ht="14.45" customHeight="1" x14ac:dyDescent="0.2">
      <c r="A244" s="821" t="s">
        <v>615</v>
      </c>
      <c r="B244" s="822" t="s">
        <v>616</v>
      </c>
      <c r="C244" s="825" t="s">
        <v>636</v>
      </c>
      <c r="D244" s="839" t="s">
        <v>637</v>
      </c>
      <c r="E244" s="825" t="s">
        <v>6203</v>
      </c>
      <c r="F244" s="839" t="s">
        <v>6204</v>
      </c>
      <c r="G244" s="825" t="s">
        <v>6617</v>
      </c>
      <c r="H244" s="825" t="s">
        <v>6618</v>
      </c>
      <c r="I244" s="831">
        <v>9.3000001907348633</v>
      </c>
      <c r="J244" s="831">
        <v>150</v>
      </c>
      <c r="K244" s="832">
        <v>1395</v>
      </c>
    </row>
    <row r="245" spans="1:11" ht="14.45" customHeight="1" x14ac:dyDescent="0.2">
      <c r="A245" s="821" t="s">
        <v>615</v>
      </c>
      <c r="B245" s="822" t="s">
        <v>616</v>
      </c>
      <c r="C245" s="825" t="s">
        <v>636</v>
      </c>
      <c r="D245" s="839" t="s">
        <v>637</v>
      </c>
      <c r="E245" s="825" t="s">
        <v>6203</v>
      </c>
      <c r="F245" s="839" t="s">
        <v>6204</v>
      </c>
      <c r="G245" s="825" t="s">
        <v>6619</v>
      </c>
      <c r="H245" s="825" t="s">
        <v>6620</v>
      </c>
      <c r="I245" s="831">
        <v>46</v>
      </c>
      <c r="J245" s="831">
        <v>1</v>
      </c>
      <c r="K245" s="832">
        <v>46</v>
      </c>
    </row>
    <row r="246" spans="1:11" ht="14.45" customHeight="1" x14ac:dyDescent="0.2">
      <c r="A246" s="821" t="s">
        <v>615</v>
      </c>
      <c r="B246" s="822" t="s">
        <v>616</v>
      </c>
      <c r="C246" s="825" t="s">
        <v>636</v>
      </c>
      <c r="D246" s="839" t="s">
        <v>637</v>
      </c>
      <c r="E246" s="825" t="s">
        <v>6203</v>
      </c>
      <c r="F246" s="839" t="s">
        <v>6204</v>
      </c>
      <c r="G246" s="825" t="s">
        <v>6621</v>
      </c>
      <c r="H246" s="825" t="s">
        <v>6622</v>
      </c>
      <c r="I246" s="831">
        <v>15.029999732971191</v>
      </c>
      <c r="J246" s="831">
        <v>24</v>
      </c>
      <c r="K246" s="832">
        <v>360.72000122070313</v>
      </c>
    </row>
    <row r="247" spans="1:11" ht="14.45" customHeight="1" x14ac:dyDescent="0.2">
      <c r="A247" s="821" t="s">
        <v>615</v>
      </c>
      <c r="B247" s="822" t="s">
        <v>616</v>
      </c>
      <c r="C247" s="825" t="s">
        <v>636</v>
      </c>
      <c r="D247" s="839" t="s">
        <v>637</v>
      </c>
      <c r="E247" s="825" t="s">
        <v>6203</v>
      </c>
      <c r="F247" s="839" t="s">
        <v>6204</v>
      </c>
      <c r="G247" s="825" t="s">
        <v>6623</v>
      </c>
      <c r="H247" s="825" t="s">
        <v>6624</v>
      </c>
      <c r="I247" s="831">
        <v>0.37999999523162842</v>
      </c>
      <c r="J247" s="831">
        <v>1250</v>
      </c>
      <c r="K247" s="832">
        <v>475</v>
      </c>
    </row>
    <row r="248" spans="1:11" ht="14.45" customHeight="1" x14ac:dyDescent="0.2">
      <c r="A248" s="821" t="s">
        <v>615</v>
      </c>
      <c r="B248" s="822" t="s">
        <v>616</v>
      </c>
      <c r="C248" s="825" t="s">
        <v>636</v>
      </c>
      <c r="D248" s="839" t="s">
        <v>637</v>
      </c>
      <c r="E248" s="825" t="s">
        <v>6203</v>
      </c>
      <c r="F248" s="839" t="s">
        <v>6204</v>
      </c>
      <c r="G248" s="825" t="s">
        <v>6625</v>
      </c>
      <c r="H248" s="825" t="s">
        <v>6626</v>
      </c>
      <c r="I248" s="831">
        <v>4.5999999046325684</v>
      </c>
      <c r="J248" s="831">
        <v>24</v>
      </c>
      <c r="K248" s="832">
        <v>110.40000152587891</v>
      </c>
    </row>
    <row r="249" spans="1:11" ht="14.45" customHeight="1" x14ac:dyDescent="0.2">
      <c r="A249" s="821" t="s">
        <v>615</v>
      </c>
      <c r="B249" s="822" t="s">
        <v>616</v>
      </c>
      <c r="C249" s="825" t="s">
        <v>636</v>
      </c>
      <c r="D249" s="839" t="s">
        <v>637</v>
      </c>
      <c r="E249" s="825" t="s">
        <v>6203</v>
      </c>
      <c r="F249" s="839" t="s">
        <v>6204</v>
      </c>
      <c r="G249" s="825" t="s">
        <v>6271</v>
      </c>
      <c r="H249" s="825" t="s">
        <v>6272</v>
      </c>
      <c r="I249" s="831">
        <v>8.3900003433227539</v>
      </c>
      <c r="J249" s="831">
        <v>12</v>
      </c>
      <c r="K249" s="832">
        <v>100.68000030517578</v>
      </c>
    </row>
    <row r="250" spans="1:11" ht="14.45" customHeight="1" x14ac:dyDescent="0.2">
      <c r="A250" s="821" t="s">
        <v>615</v>
      </c>
      <c r="B250" s="822" t="s">
        <v>616</v>
      </c>
      <c r="C250" s="825" t="s">
        <v>636</v>
      </c>
      <c r="D250" s="839" t="s">
        <v>637</v>
      </c>
      <c r="E250" s="825" t="s">
        <v>6203</v>
      </c>
      <c r="F250" s="839" t="s">
        <v>6204</v>
      </c>
      <c r="G250" s="825" t="s">
        <v>6627</v>
      </c>
      <c r="H250" s="825" t="s">
        <v>6628</v>
      </c>
      <c r="I250" s="831">
        <v>8.0100002288818359</v>
      </c>
      <c r="J250" s="831">
        <v>24</v>
      </c>
      <c r="K250" s="832">
        <v>192.24000549316406</v>
      </c>
    </row>
    <row r="251" spans="1:11" ht="14.45" customHeight="1" x14ac:dyDescent="0.2">
      <c r="A251" s="821" t="s">
        <v>615</v>
      </c>
      <c r="B251" s="822" t="s">
        <v>616</v>
      </c>
      <c r="C251" s="825" t="s">
        <v>636</v>
      </c>
      <c r="D251" s="839" t="s">
        <v>637</v>
      </c>
      <c r="E251" s="825" t="s">
        <v>6203</v>
      </c>
      <c r="F251" s="839" t="s">
        <v>6204</v>
      </c>
      <c r="G251" s="825" t="s">
        <v>6629</v>
      </c>
      <c r="H251" s="825" t="s">
        <v>6630</v>
      </c>
      <c r="I251" s="831">
        <v>13.079999923706055</v>
      </c>
      <c r="J251" s="831">
        <v>36</v>
      </c>
      <c r="K251" s="832">
        <v>470.88002014160156</v>
      </c>
    </row>
    <row r="252" spans="1:11" ht="14.45" customHeight="1" x14ac:dyDescent="0.2">
      <c r="A252" s="821" t="s">
        <v>615</v>
      </c>
      <c r="B252" s="822" t="s">
        <v>616</v>
      </c>
      <c r="C252" s="825" t="s">
        <v>636</v>
      </c>
      <c r="D252" s="839" t="s">
        <v>637</v>
      </c>
      <c r="E252" s="825" t="s">
        <v>6203</v>
      </c>
      <c r="F252" s="839" t="s">
        <v>6204</v>
      </c>
      <c r="G252" s="825" t="s">
        <v>6631</v>
      </c>
      <c r="H252" s="825" t="s">
        <v>6632</v>
      </c>
      <c r="I252" s="831">
        <v>11.609999656677246</v>
      </c>
      <c r="J252" s="831">
        <v>168</v>
      </c>
      <c r="K252" s="832">
        <v>1950.6000366210938</v>
      </c>
    </row>
    <row r="253" spans="1:11" ht="14.45" customHeight="1" x14ac:dyDescent="0.2">
      <c r="A253" s="821" t="s">
        <v>615</v>
      </c>
      <c r="B253" s="822" t="s">
        <v>616</v>
      </c>
      <c r="C253" s="825" t="s">
        <v>636</v>
      </c>
      <c r="D253" s="839" t="s">
        <v>637</v>
      </c>
      <c r="E253" s="825" t="s">
        <v>6203</v>
      </c>
      <c r="F253" s="839" t="s">
        <v>6204</v>
      </c>
      <c r="G253" s="825" t="s">
        <v>6273</v>
      </c>
      <c r="H253" s="825" t="s">
        <v>6274</v>
      </c>
      <c r="I253" s="831">
        <v>20.403333028157551</v>
      </c>
      <c r="J253" s="831">
        <v>96</v>
      </c>
      <c r="K253" s="832">
        <v>1958.8400115966797</v>
      </c>
    </row>
    <row r="254" spans="1:11" ht="14.45" customHeight="1" x14ac:dyDescent="0.2">
      <c r="A254" s="821" t="s">
        <v>615</v>
      </c>
      <c r="B254" s="822" t="s">
        <v>616</v>
      </c>
      <c r="C254" s="825" t="s">
        <v>636</v>
      </c>
      <c r="D254" s="839" t="s">
        <v>637</v>
      </c>
      <c r="E254" s="825" t="s">
        <v>6203</v>
      </c>
      <c r="F254" s="839" t="s">
        <v>6204</v>
      </c>
      <c r="G254" s="825" t="s">
        <v>6633</v>
      </c>
      <c r="H254" s="825" t="s">
        <v>6634</v>
      </c>
      <c r="I254" s="831">
        <v>8.8900003433227539</v>
      </c>
      <c r="J254" s="831">
        <v>10</v>
      </c>
      <c r="K254" s="832">
        <v>88.900001525878906</v>
      </c>
    </row>
    <row r="255" spans="1:11" ht="14.45" customHeight="1" x14ac:dyDescent="0.2">
      <c r="A255" s="821" t="s">
        <v>615</v>
      </c>
      <c r="B255" s="822" t="s">
        <v>616</v>
      </c>
      <c r="C255" s="825" t="s">
        <v>636</v>
      </c>
      <c r="D255" s="839" t="s">
        <v>637</v>
      </c>
      <c r="E255" s="825" t="s">
        <v>6203</v>
      </c>
      <c r="F255" s="839" t="s">
        <v>6204</v>
      </c>
      <c r="G255" s="825" t="s">
        <v>6275</v>
      </c>
      <c r="H255" s="825" t="s">
        <v>6276</v>
      </c>
      <c r="I255" s="831">
        <v>10.831666628519693</v>
      </c>
      <c r="J255" s="831">
        <v>61</v>
      </c>
      <c r="K255" s="832">
        <v>660.83001518249512</v>
      </c>
    </row>
    <row r="256" spans="1:11" ht="14.45" customHeight="1" x14ac:dyDescent="0.2">
      <c r="A256" s="821" t="s">
        <v>615</v>
      </c>
      <c r="B256" s="822" t="s">
        <v>616</v>
      </c>
      <c r="C256" s="825" t="s">
        <v>636</v>
      </c>
      <c r="D256" s="839" t="s">
        <v>637</v>
      </c>
      <c r="E256" s="825" t="s">
        <v>6203</v>
      </c>
      <c r="F256" s="839" t="s">
        <v>6204</v>
      </c>
      <c r="G256" s="825" t="s">
        <v>6275</v>
      </c>
      <c r="H256" s="825" t="s">
        <v>6635</v>
      </c>
      <c r="I256" s="831">
        <v>10.829999923706055</v>
      </c>
      <c r="J256" s="831">
        <v>10</v>
      </c>
      <c r="K256" s="832">
        <v>108.30000305175781</v>
      </c>
    </row>
    <row r="257" spans="1:11" ht="14.45" customHeight="1" x14ac:dyDescent="0.2">
      <c r="A257" s="821" t="s">
        <v>615</v>
      </c>
      <c r="B257" s="822" t="s">
        <v>616</v>
      </c>
      <c r="C257" s="825" t="s">
        <v>636</v>
      </c>
      <c r="D257" s="839" t="s">
        <v>637</v>
      </c>
      <c r="E257" s="825" t="s">
        <v>6203</v>
      </c>
      <c r="F257" s="839" t="s">
        <v>6204</v>
      </c>
      <c r="G257" s="825" t="s">
        <v>6636</v>
      </c>
      <c r="H257" s="825" t="s">
        <v>6637</v>
      </c>
      <c r="I257" s="831">
        <v>13.630000114440918</v>
      </c>
      <c r="J257" s="831">
        <v>10</v>
      </c>
      <c r="K257" s="832">
        <v>136.30000305175781</v>
      </c>
    </row>
    <row r="258" spans="1:11" ht="14.45" customHeight="1" x14ac:dyDescent="0.2">
      <c r="A258" s="821" t="s">
        <v>615</v>
      </c>
      <c r="B258" s="822" t="s">
        <v>616</v>
      </c>
      <c r="C258" s="825" t="s">
        <v>636</v>
      </c>
      <c r="D258" s="839" t="s">
        <v>637</v>
      </c>
      <c r="E258" s="825" t="s">
        <v>6203</v>
      </c>
      <c r="F258" s="839" t="s">
        <v>6204</v>
      </c>
      <c r="G258" s="825" t="s">
        <v>6638</v>
      </c>
      <c r="H258" s="825" t="s">
        <v>6639</v>
      </c>
      <c r="I258" s="831">
        <v>8.0500001907348633</v>
      </c>
      <c r="J258" s="831">
        <v>40</v>
      </c>
      <c r="K258" s="832">
        <v>322</v>
      </c>
    </row>
    <row r="259" spans="1:11" ht="14.45" customHeight="1" x14ac:dyDescent="0.2">
      <c r="A259" s="821" t="s">
        <v>615</v>
      </c>
      <c r="B259" s="822" t="s">
        <v>616</v>
      </c>
      <c r="C259" s="825" t="s">
        <v>636</v>
      </c>
      <c r="D259" s="839" t="s">
        <v>637</v>
      </c>
      <c r="E259" s="825" t="s">
        <v>6203</v>
      </c>
      <c r="F259" s="839" t="s">
        <v>6204</v>
      </c>
      <c r="G259" s="825" t="s">
        <v>6640</v>
      </c>
      <c r="H259" s="825" t="s">
        <v>6641</v>
      </c>
      <c r="I259" s="831">
        <v>2.5899999141693115</v>
      </c>
      <c r="J259" s="831">
        <v>40</v>
      </c>
      <c r="K259" s="832">
        <v>103.54000091552734</v>
      </c>
    </row>
    <row r="260" spans="1:11" ht="14.45" customHeight="1" x14ac:dyDescent="0.2">
      <c r="A260" s="821" t="s">
        <v>615</v>
      </c>
      <c r="B260" s="822" t="s">
        <v>616</v>
      </c>
      <c r="C260" s="825" t="s">
        <v>636</v>
      </c>
      <c r="D260" s="839" t="s">
        <v>637</v>
      </c>
      <c r="E260" s="825" t="s">
        <v>6203</v>
      </c>
      <c r="F260" s="839" t="s">
        <v>6204</v>
      </c>
      <c r="G260" s="825" t="s">
        <v>6642</v>
      </c>
      <c r="H260" s="825" t="s">
        <v>6643</v>
      </c>
      <c r="I260" s="831">
        <v>3.3649998903274536</v>
      </c>
      <c r="J260" s="831">
        <v>40</v>
      </c>
      <c r="K260" s="832">
        <v>134.59999847412109</v>
      </c>
    </row>
    <row r="261" spans="1:11" ht="14.45" customHeight="1" x14ac:dyDescent="0.2">
      <c r="A261" s="821" t="s">
        <v>615</v>
      </c>
      <c r="B261" s="822" t="s">
        <v>616</v>
      </c>
      <c r="C261" s="825" t="s">
        <v>636</v>
      </c>
      <c r="D261" s="839" t="s">
        <v>637</v>
      </c>
      <c r="E261" s="825" t="s">
        <v>6203</v>
      </c>
      <c r="F261" s="839" t="s">
        <v>6204</v>
      </c>
      <c r="G261" s="825" t="s">
        <v>6279</v>
      </c>
      <c r="H261" s="825" t="s">
        <v>6280</v>
      </c>
      <c r="I261" s="831">
        <v>4.0850000381469727</v>
      </c>
      <c r="J261" s="831">
        <v>40</v>
      </c>
      <c r="K261" s="832">
        <v>163.47000122070313</v>
      </c>
    </row>
    <row r="262" spans="1:11" ht="14.45" customHeight="1" x14ac:dyDescent="0.2">
      <c r="A262" s="821" t="s">
        <v>615</v>
      </c>
      <c r="B262" s="822" t="s">
        <v>616</v>
      </c>
      <c r="C262" s="825" t="s">
        <v>636</v>
      </c>
      <c r="D262" s="839" t="s">
        <v>637</v>
      </c>
      <c r="E262" s="825" t="s">
        <v>6203</v>
      </c>
      <c r="F262" s="839" t="s">
        <v>6204</v>
      </c>
      <c r="G262" s="825" t="s">
        <v>6644</v>
      </c>
      <c r="H262" s="825" t="s">
        <v>6645</v>
      </c>
      <c r="I262" s="831">
        <v>2.5199999809265137</v>
      </c>
      <c r="J262" s="831">
        <v>20</v>
      </c>
      <c r="K262" s="832">
        <v>50.400001525878906</v>
      </c>
    </row>
    <row r="263" spans="1:11" ht="14.45" customHeight="1" x14ac:dyDescent="0.2">
      <c r="A263" s="821" t="s">
        <v>615</v>
      </c>
      <c r="B263" s="822" t="s">
        <v>616</v>
      </c>
      <c r="C263" s="825" t="s">
        <v>636</v>
      </c>
      <c r="D263" s="839" t="s">
        <v>637</v>
      </c>
      <c r="E263" s="825" t="s">
        <v>6203</v>
      </c>
      <c r="F263" s="839" t="s">
        <v>6204</v>
      </c>
      <c r="G263" s="825" t="s">
        <v>6646</v>
      </c>
      <c r="H263" s="825" t="s">
        <v>6647</v>
      </c>
      <c r="I263" s="831">
        <v>3.309999942779541</v>
      </c>
      <c r="J263" s="831">
        <v>60</v>
      </c>
      <c r="K263" s="832">
        <v>198.69999694824219</v>
      </c>
    </row>
    <row r="264" spans="1:11" ht="14.45" customHeight="1" x14ac:dyDescent="0.2">
      <c r="A264" s="821" t="s">
        <v>615</v>
      </c>
      <c r="B264" s="822" t="s">
        <v>616</v>
      </c>
      <c r="C264" s="825" t="s">
        <v>636</v>
      </c>
      <c r="D264" s="839" t="s">
        <v>637</v>
      </c>
      <c r="E264" s="825" t="s">
        <v>6203</v>
      </c>
      <c r="F264" s="839" t="s">
        <v>6204</v>
      </c>
      <c r="G264" s="825" t="s">
        <v>6648</v>
      </c>
      <c r="H264" s="825" t="s">
        <v>6649</v>
      </c>
      <c r="I264" s="831">
        <v>4.1100001335144043</v>
      </c>
      <c r="J264" s="831">
        <v>20</v>
      </c>
      <c r="K264" s="832">
        <v>82.199996948242188</v>
      </c>
    </row>
    <row r="265" spans="1:11" ht="14.45" customHeight="1" x14ac:dyDescent="0.2">
      <c r="A265" s="821" t="s">
        <v>615</v>
      </c>
      <c r="B265" s="822" t="s">
        <v>616</v>
      </c>
      <c r="C265" s="825" t="s">
        <v>636</v>
      </c>
      <c r="D265" s="839" t="s">
        <v>637</v>
      </c>
      <c r="E265" s="825" t="s">
        <v>6203</v>
      </c>
      <c r="F265" s="839" t="s">
        <v>6204</v>
      </c>
      <c r="G265" s="825" t="s">
        <v>6650</v>
      </c>
      <c r="H265" s="825" t="s">
        <v>6651</v>
      </c>
      <c r="I265" s="831">
        <v>4.8949999809265137</v>
      </c>
      <c r="J265" s="831">
        <v>40</v>
      </c>
      <c r="K265" s="832">
        <v>195.90000152587891</v>
      </c>
    </row>
    <row r="266" spans="1:11" ht="14.45" customHeight="1" x14ac:dyDescent="0.2">
      <c r="A266" s="821" t="s">
        <v>615</v>
      </c>
      <c r="B266" s="822" t="s">
        <v>616</v>
      </c>
      <c r="C266" s="825" t="s">
        <v>636</v>
      </c>
      <c r="D266" s="839" t="s">
        <v>637</v>
      </c>
      <c r="E266" s="825" t="s">
        <v>6203</v>
      </c>
      <c r="F266" s="839" t="s">
        <v>6204</v>
      </c>
      <c r="G266" s="825" t="s">
        <v>6281</v>
      </c>
      <c r="H266" s="825" t="s">
        <v>6282</v>
      </c>
      <c r="I266" s="831">
        <v>16.100000381469727</v>
      </c>
      <c r="J266" s="831">
        <v>45</v>
      </c>
      <c r="K266" s="832">
        <v>724.5</v>
      </c>
    </row>
    <row r="267" spans="1:11" ht="14.45" customHeight="1" x14ac:dyDescent="0.2">
      <c r="A267" s="821" t="s">
        <v>615</v>
      </c>
      <c r="B267" s="822" t="s">
        <v>616</v>
      </c>
      <c r="C267" s="825" t="s">
        <v>636</v>
      </c>
      <c r="D267" s="839" t="s">
        <v>637</v>
      </c>
      <c r="E267" s="825" t="s">
        <v>6203</v>
      </c>
      <c r="F267" s="839" t="s">
        <v>6204</v>
      </c>
      <c r="G267" s="825" t="s">
        <v>6652</v>
      </c>
      <c r="H267" s="825" t="s">
        <v>6653</v>
      </c>
      <c r="I267" s="831">
        <v>12.649999618530273</v>
      </c>
      <c r="J267" s="831">
        <v>45</v>
      </c>
      <c r="K267" s="832">
        <v>569.25</v>
      </c>
    </row>
    <row r="268" spans="1:11" ht="14.45" customHeight="1" x14ac:dyDescent="0.2">
      <c r="A268" s="821" t="s">
        <v>615</v>
      </c>
      <c r="B268" s="822" t="s">
        <v>616</v>
      </c>
      <c r="C268" s="825" t="s">
        <v>636</v>
      </c>
      <c r="D268" s="839" t="s">
        <v>637</v>
      </c>
      <c r="E268" s="825" t="s">
        <v>6203</v>
      </c>
      <c r="F268" s="839" t="s">
        <v>6204</v>
      </c>
      <c r="G268" s="825" t="s">
        <v>6654</v>
      </c>
      <c r="H268" s="825" t="s">
        <v>6655</v>
      </c>
      <c r="I268" s="831">
        <v>11.5</v>
      </c>
      <c r="J268" s="831">
        <v>120</v>
      </c>
      <c r="K268" s="832">
        <v>1380</v>
      </c>
    </row>
    <row r="269" spans="1:11" ht="14.45" customHeight="1" x14ac:dyDescent="0.2">
      <c r="A269" s="821" t="s">
        <v>615</v>
      </c>
      <c r="B269" s="822" t="s">
        <v>616</v>
      </c>
      <c r="C269" s="825" t="s">
        <v>636</v>
      </c>
      <c r="D269" s="839" t="s">
        <v>637</v>
      </c>
      <c r="E269" s="825" t="s">
        <v>6203</v>
      </c>
      <c r="F269" s="839" t="s">
        <v>6204</v>
      </c>
      <c r="G269" s="825" t="s">
        <v>6283</v>
      </c>
      <c r="H269" s="825" t="s">
        <v>6284</v>
      </c>
      <c r="I269" s="831">
        <v>17.25</v>
      </c>
      <c r="J269" s="831">
        <v>45</v>
      </c>
      <c r="K269" s="832">
        <v>776.25</v>
      </c>
    </row>
    <row r="270" spans="1:11" ht="14.45" customHeight="1" x14ac:dyDescent="0.2">
      <c r="A270" s="821" t="s">
        <v>615</v>
      </c>
      <c r="B270" s="822" t="s">
        <v>616</v>
      </c>
      <c r="C270" s="825" t="s">
        <v>636</v>
      </c>
      <c r="D270" s="839" t="s">
        <v>637</v>
      </c>
      <c r="E270" s="825" t="s">
        <v>6203</v>
      </c>
      <c r="F270" s="839" t="s">
        <v>6204</v>
      </c>
      <c r="G270" s="825" t="s">
        <v>6285</v>
      </c>
      <c r="H270" s="825" t="s">
        <v>6286</v>
      </c>
      <c r="I270" s="831">
        <v>53.900001525878906</v>
      </c>
      <c r="J270" s="831">
        <v>21</v>
      </c>
      <c r="K270" s="832">
        <v>1131.9000091552734</v>
      </c>
    </row>
    <row r="271" spans="1:11" ht="14.45" customHeight="1" x14ac:dyDescent="0.2">
      <c r="A271" s="821" t="s">
        <v>615</v>
      </c>
      <c r="B271" s="822" t="s">
        <v>616</v>
      </c>
      <c r="C271" s="825" t="s">
        <v>636</v>
      </c>
      <c r="D271" s="839" t="s">
        <v>637</v>
      </c>
      <c r="E271" s="825" t="s">
        <v>6203</v>
      </c>
      <c r="F271" s="839" t="s">
        <v>6204</v>
      </c>
      <c r="G271" s="825" t="s">
        <v>6287</v>
      </c>
      <c r="H271" s="825" t="s">
        <v>6288</v>
      </c>
      <c r="I271" s="831">
        <v>72.220001220703125</v>
      </c>
      <c r="J271" s="831">
        <v>3</v>
      </c>
      <c r="K271" s="832">
        <v>216.66000366210938</v>
      </c>
    </row>
    <row r="272" spans="1:11" ht="14.45" customHeight="1" x14ac:dyDescent="0.2">
      <c r="A272" s="821" t="s">
        <v>615</v>
      </c>
      <c r="B272" s="822" t="s">
        <v>616</v>
      </c>
      <c r="C272" s="825" t="s">
        <v>636</v>
      </c>
      <c r="D272" s="839" t="s">
        <v>637</v>
      </c>
      <c r="E272" s="825" t="s">
        <v>6203</v>
      </c>
      <c r="F272" s="839" t="s">
        <v>6204</v>
      </c>
      <c r="G272" s="825" t="s">
        <v>6291</v>
      </c>
      <c r="H272" s="825" t="s">
        <v>6292</v>
      </c>
      <c r="I272" s="831">
        <v>23.464999198913574</v>
      </c>
      <c r="J272" s="831">
        <v>240</v>
      </c>
      <c r="K272" s="832">
        <v>5631.60986328125</v>
      </c>
    </row>
    <row r="273" spans="1:11" ht="14.45" customHeight="1" x14ac:dyDescent="0.2">
      <c r="A273" s="821" t="s">
        <v>615</v>
      </c>
      <c r="B273" s="822" t="s">
        <v>616</v>
      </c>
      <c r="C273" s="825" t="s">
        <v>636</v>
      </c>
      <c r="D273" s="839" t="s">
        <v>637</v>
      </c>
      <c r="E273" s="825" t="s">
        <v>6203</v>
      </c>
      <c r="F273" s="839" t="s">
        <v>6204</v>
      </c>
      <c r="G273" s="825" t="s">
        <v>6293</v>
      </c>
      <c r="H273" s="825" t="s">
        <v>6294</v>
      </c>
      <c r="I273" s="831">
        <v>0.23000000417232513</v>
      </c>
      <c r="J273" s="831">
        <v>1</v>
      </c>
      <c r="K273" s="832">
        <v>0.23000000417232513</v>
      </c>
    </row>
    <row r="274" spans="1:11" ht="14.45" customHeight="1" x14ac:dyDescent="0.2">
      <c r="A274" s="821" t="s">
        <v>615</v>
      </c>
      <c r="B274" s="822" t="s">
        <v>616</v>
      </c>
      <c r="C274" s="825" t="s">
        <v>636</v>
      </c>
      <c r="D274" s="839" t="s">
        <v>637</v>
      </c>
      <c r="E274" s="825" t="s">
        <v>6203</v>
      </c>
      <c r="F274" s="839" t="s">
        <v>6204</v>
      </c>
      <c r="G274" s="825" t="s">
        <v>6297</v>
      </c>
      <c r="H274" s="825" t="s">
        <v>6298</v>
      </c>
      <c r="I274" s="831">
        <v>35.939999898274742</v>
      </c>
      <c r="J274" s="831">
        <v>356</v>
      </c>
      <c r="K274" s="832">
        <v>12584.960021972656</v>
      </c>
    </row>
    <row r="275" spans="1:11" ht="14.45" customHeight="1" x14ac:dyDescent="0.2">
      <c r="A275" s="821" t="s">
        <v>615</v>
      </c>
      <c r="B275" s="822" t="s">
        <v>616</v>
      </c>
      <c r="C275" s="825" t="s">
        <v>636</v>
      </c>
      <c r="D275" s="839" t="s">
        <v>637</v>
      </c>
      <c r="E275" s="825" t="s">
        <v>6203</v>
      </c>
      <c r="F275" s="839" t="s">
        <v>6204</v>
      </c>
      <c r="G275" s="825" t="s">
        <v>6656</v>
      </c>
      <c r="H275" s="825" t="s">
        <v>6657</v>
      </c>
      <c r="I275" s="831">
        <v>222.58999633789063</v>
      </c>
      <c r="J275" s="831">
        <v>5</v>
      </c>
      <c r="K275" s="832">
        <v>1112.969970703125</v>
      </c>
    </row>
    <row r="276" spans="1:11" ht="14.45" customHeight="1" x14ac:dyDescent="0.2">
      <c r="A276" s="821" t="s">
        <v>615</v>
      </c>
      <c r="B276" s="822" t="s">
        <v>616</v>
      </c>
      <c r="C276" s="825" t="s">
        <v>636</v>
      </c>
      <c r="D276" s="839" t="s">
        <v>637</v>
      </c>
      <c r="E276" s="825" t="s">
        <v>6203</v>
      </c>
      <c r="F276" s="839" t="s">
        <v>6204</v>
      </c>
      <c r="G276" s="825" t="s">
        <v>6301</v>
      </c>
      <c r="H276" s="825" t="s">
        <v>6302</v>
      </c>
      <c r="I276" s="831">
        <v>0.81000000238418579</v>
      </c>
      <c r="J276" s="831">
        <v>2000</v>
      </c>
      <c r="K276" s="832">
        <v>1620.0499877929688</v>
      </c>
    </row>
    <row r="277" spans="1:11" ht="14.45" customHeight="1" x14ac:dyDescent="0.2">
      <c r="A277" s="821" t="s">
        <v>615</v>
      </c>
      <c r="B277" s="822" t="s">
        <v>616</v>
      </c>
      <c r="C277" s="825" t="s">
        <v>636</v>
      </c>
      <c r="D277" s="839" t="s">
        <v>637</v>
      </c>
      <c r="E277" s="825" t="s">
        <v>6203</v>
      </c>
      <c r="F277" s="839" t="s">
        <v>6204</v>
      </c>
      <c r="G277" s="825" t="s">
        <v>6303</v>
      </c>
      <c r="H277" s="825" t="s">
        <v>6304</v>
      </c>
      <c r="I277" s="831">
        <v>31.854444715711807</v>
      </c>
      <c r="J277" s="831">
        <v>48</v>
      </c>
      <c r="K277" s="832">
        <v>1535.5100173950195</v>
      </c>
    </row>
    <row r="278" spans="1:11" ht="14.45" customHeight="1" x14ac:dyDescent="0.2">
      <c r="A278" s="821" t="s">
        <v>615</v>
      </c>
      <c r="B278" s="822" t="s">
        <v>616</v>
      </c>
      <c r="C278" s="825" t="s">
        <v>636</v>
      </c>
      <c r="D278" s="839" t="s">
        <v>637</v>
      </c>
      <c r="E278" s="825" t="s">
        <v>6203</v>
      </c>
      <c r="F278" s="839" t="s">
        <v>6204</v>
      </c>
      <c r="G278" s="825" t="s">
        <v>6305</v>
      </c>
      <c r="H278" s="825" t="s">
        <v>6306</v>
      </c>
      <c r="I278" s="831">
        <v>41.028333981831871</v>
      </c>
      <c r="J278" s="831">
        <v>94</v>
      </c>
      <c r="K278" s="832">
        <v>3768.1699523925781</v>
      </c>
    </row>
    <row r="279" spans="1:11" ht="14.45" customHeight="1" x14ac:dyDescent="0.2">
      <c r="A279" s="821" t="s">
        <v>615</v>
      </c>
      <c r="B279" s="822" t="s">
        <v>616</v>
      </c>
      <c r="C279" s="825" t="s">
        <v>636</v>
      </c>
      <c r="D279" s="839" t="s">
        <v>637</v>
      </c>
      <c r="E279" s="825" t="s">
        <v>6203</v>
      </c>
      <c r="F279" s="839" t="s">
        <v>6204</v>
      </c>
      <c r="G279" s="825" t="s">
        <v>6305</v>
      </c>
      <c r="H279" s="825" t="s">
        <v>6307</v>
      </c>
      <c r="I279" s="831">
        <v>30.780000686645508</v>
      </c>
      <c r="J279" s="831">
        <v>104</v>
      </c>
      <c r="K279" s="832">
        <v>3201.1199035644531</v>
      </c>
    </row>
    <row r="280" spans="1:11" ht="14.45" customHeight="1" x14ac:dyDescent="0.2">
      <c r="A280" s="821" t="s">
        <v>615</v>
      </c>
      <c r="B280" s="822" t="s">
        <v>616</v>
      </c>
      <c r="C280" s="825" t="s">
        <v>636</v>
      </c>
      <c r="D280" s="839" t="s">
        <v>637</v>
      </c>
      <c r="E280" s="825" t="s">
        <v>6203</v>
      </c>
      <c r="F280" s="839" t="s">
        <v>6204</v>
      </c>
      <c r="G280" s="825" t="s">
        <v>6658</v>
      </c>
      <c r="H280" s="825" t="s">
        <v>6659</v>
      </c>
      <c r="I280" s="831">
        <v>0.99666666984558105</v>
      </c>
      <c r="J280" s="831">
        <v>140</v>
      </c>
      <c r="K280" s="832">
        <v>139.79999923706055</v>
      </c>
    </row>
    <row r="281" spans="1:11" ht="14.45" customHeight="1" x14ac:dyDescent="0.2">
      <c r="A281" s="821" t="s">
        <v>615</v>
      </c>
      <c r="B281" s="822" t="s">
        <v>616</v>
      </c>
      <c r="C281" s="825" t="s">
        <v>636</v>
      </c>
      <c r="D281" s="839" t="s">
        <v>637</v>
      </c>
      <c r="E281" s="825" t="s">
        <v>6308</v>
      </c>
      <c r="F281" s="839" t="s">
        <v>6309</v>
      </c>
      <c r="G281" s="825" t="s">
        <v>6310</v>
      </c>
      <c r="H281" s="825" t="s">
        <v>6311</v>
      </c>
      <c r="I281" s="831">
        <v>175</v>
      </c>
      <c r="J281" s="831">
        <v>40</v>
      </c>
      <c r="K281" s="832">
        <v>7000</v>
      </c>
    </row>
    <row r="282" spans="1:11" ht="14.45" customHeight="1" x14ac:dyDescent="0.2">
      <c r="A282" s="821" t="s">
        <v>615</v>
      </c>
      <c r="B282" s="822" t="s">
        <v>616</v>
      </c>
      <c r="C282" s="825" t="s">
        <v>636</v>
      </c>
      <c r="D282" s="839" t="s">
        <v>637</v>
      </c>
      <c r="E282" s="825" t="s">
        <v>6308</v>
      </c>
      <c r="F282" s="839" t="s">
        <v>6309</v>
      </c>
      <c r="G282" s="825" t="s">
        <v>6312</v>
      </c>
      <c r="H282" s="825" t="s">
        <v>6313</v>
      </c>
      <c r="I282" s="831">
        <v>47.189998626708984</v>
      </c>
      <c r="J282" s="831">
        <v>140</v>
      </c>
      <c r="K282" s="832">
        <v>6606.5999145507813</v>
      </c>
    </row>
    <row r="283" spans="1:11" ht="14.45" customHeight="1" x14ac:dyDescent="0.2">
      <c r="A283" s="821" t="s">
        <v>615</v>
      </c>
      <c r="B283" s="822" t="s">
        <v>616</v>
      </c>
      <c r="C283" s="825" t="s">
        <v>636</v>
      </c>
      <c r="D283" s="839" t="s">
        <v>637</v>
      </c>
      <c r="E283" s="825" t="s">
        <v>6308</v>
      </c>
      <c r="F283" s="839" t="s">
        <v>6309</v>
      </c>
      <c r="G283" s="825" t="s">
        <v>6312</v>
      </c>
      <c r="H283" s="825" t="s">
        <v>6660</v>
      </c>
      <c r="I283" s="831">
        <v>47.189998626708984</v>
      </c>
      <c r="J283" s="831">
        <v>40</v>
      </c>
      <c r="K283" s="832">
        <v>1887.5999755859375</v>
      </c>
    </row>
    <row r="284" spans="1:11" ht="14.45" customHeight="1" x14ac:dyDescent="0.2">
      <c r="A284" s="821" t="s">
        <v>615</v>
      </c>
      <c r="B284" s="822" t="s">
        <v>616</v>
      </c>
      <c r="C284" s="825" t="s">
        <v>636</v>
      </c>
      <c r="D284" s="839" t="s">
        <v>637</v>
      </c>
      <c r="E284" s="825" t="s">
        <v>6308</v>
      </c>
      <c r="F284" s="839" t="s">
        <v>6309</v>
      </c>
      <c r="G284" s="825" t="s">
        <v>6314</v>
      </c>
      <c r="H284" s="825" t="s">
        <v>6315</v>
      </c>
      <c r="I284" s="831">
        <v>6.2950000762939453</v>
      </c>
      <c r="J284" s="831">
        <v>90</v>
      </c>
      <c r="K284" s="832">
        <v>566.60000610351563</v>
      </c>
    </row>
    <row r="285" spans="1:11" ht="14.45" customHeight="1" x14ac:dyDescent="0.2">
      <c r="A285" s="821" t="s">
        <v>615</v>
      </c>
      <c r="B285" s="822" t="s">
        <v>616</v>
      </c>
      <c r="C285" s="825" t="s">
        <v>636</v>
      </c>
      <c r="D285" s="839" t="s">
        <v>637</v>
      </c>
      <c r="E285" s="825" t="s">
        <v>6308</v>
      </c>
      <c r="F285" s="839" t="s">
        <v>6309</v>
      </c>
      <c r="G285" s="825" t="s">
        <v>6661</v>
      </c>
      <c r="H285" s="825" t="s">
        <v>6662</v>
      </c>
      <c r="I285" s="831">
        <v>2.3599998950958252</v>
      </c>
      <c r="J285" s="831">
        <v>10</v>
      </c>
      <c r="K285" s="832">
        <v>23.600000381469727</v>
      </c>
    </row>
    <row r="286" spans="1:11" ht="14.45" customHeight="1" x14ac:dyDescent="0.2">
      <c r="A286" s="821" t="s">
        <v>615</v>
      </c>
      <c r="B286" s="822" t="s">
        <v>616</v>
      </c>
      <c r="C286" s="825" t="s">
        <v>636</v>
      </c>
      <c r="D286" s="839" t="s">
        <v>637</v>
      </c>
      <c r="E286" s="825" t="s">
        <v>6308</v>
      </c>
      <c r="F286" s="839" t="s">
        <v>6309</v>
      </c>
      <c r="G286" s="825" t="s">
        <v>6316</v>
      </c>
      <c r="H286" s="825" t="s">
        <v>6317</v>
      </c>
      <c r="I286" s="831">
        <v>2.3599998950958252</v>
      </c>
      <c r="J286" s="831">
        <v>120</v>
      </c>
      <c r="K286" s="832">
        <v>283.20000076293945</v>
      </c>
    </row>
    <row r="287" spans="1:11" ht="14.45" customHeight="1" x14ac:dyDescent="0.2">
      <c r="A287" s="821" t="s">
        <v>615</v>
      </c>
      <c r="B287" s="822" t="s">
        <v>616</v>
      </c>
      <c r="C287" s="825" t="s">
        <v>636</v>
      </c>
      <c r="D287" s="839" t="s">
        <v>637</v>
      </c>
      <c r="E287" s="825" t="s">
        <v>6308</v>
      </c>
      <c r="F287" s="839" t="s">
        <v>6309</v>
      </c>
      <c r="G287" s="825" t="s">
        <v>6318</v>
      </c>
      <c r="H287" s="825" t="s">
        <v>6319</v>
      </c>
      <c r="I287" s="831">
        <v>2.3599998950958252</v>
      </c>
      <c r="J287" s="831">
        <v>30</v>
      </c>
      <c r="K287" s="832">
        <v>70.800003051757813</v>
      </c>
    </row>
    <row r="288" spans="1:11" ht="14.45" customHeight="1" x14ac:dyDescent="0.2">
      <c r="A288" s="821" t="s">
        <v>615</v>
      </c>
      <c r="B288" s="822" t="s">
        <v>616</v>
      </c>
      <c r="C288" s="825" t="s">
        <v>636</v>
      </c>
      <c r="D288" s="839" t="s">
        <v>637</v>
      </c>
      <c r="E288" s="825" t="s">
        <v>6308</v>
      </c>
      <c r="F288" s="839" t="s">
        <v>6309</v>
      </c>
      <c r="G288" s="825" t="s">
        <v>6320</v>
      </c>
      <c r="H288" s="825" t="s">
        <v>6321</v>
      </c>
      <c r="I288" s="831">
        <v>5.7463636831803759</v>
      </c>
      <c r="J288" s="831">
        <v>1050</v>
      </c>
      <c r="K288" s="832">
        <v>5995.3300170898438</v>
      </c>
    </row>
    <row r="289" spans="1:11" ht="14.45" customHeight="1" x14ac:dyDescent="0.2">
      <c r="A289" s="821" t="s">
        <v>615</v>
      </c>
      <c r="B289" s="822" t="s">
        <v>616</v>
      </c>
      <c r="C289" s="825" t="s">
        <v>636</v>
      </c>
      <c r="D289" s="839" t="s">
        <v>637</v>
      </c>
      <c r="E289" s="825" t="s">
        <v>6308</v>
      </c>
      <c r="F289" s="839" t="s">
        <v>6309</v>
      </c>
      <c r="G289" s="825" t="s">
        <v>6322</v>
      </c>
      <c r="H289" s="825" t="s">
        <v>6323</v>
      </c>
      <c r="I289" s="831">
        <v>7.2222220607929766E-2</v>
      </c>
      <c r="J289" s="831">
        <v>1650</v>
      </c>
      <c r="K289" s="832">
        <v>101.20000076293945</v>
      </c>
    </row>
    <row r="290" spans="1:11" ht="14.45" customHeight="1" x14ac:dyDescent="0.2">
      <c r="A290" s="821" t="s">
        <v>615</v>
      </c>
      <c r="B290" s="822" t="s">
        <v>616</v>
      </c>
      <c r="C290" s="825" t="s">
        <v>636</v>
      </c>
      <c r="D290" s="839" t="s">
        <v>637</v>
      </c>
      <c r="E290" s="825" t="s">
        <v>6308</v>
      </c>
      <c r="F290" s="839" t="s">
        <v>6309</v>
      </c>
      <c r="G290" s="825" t="s">
        <v>6324</v>
      </c>
      <c r="H290" s="825" t="s">
        <v>6325</v>
      </c>
      <c r="I290" s="831">
        <v>6.0500001907348633</v>
      </c>
      <c r="J290" s="831">
        <v>30</v>
      </c>
      <c r="K290" s="832">
        <v>181.5</v>
      </c>
    </row>
    <row r="291" spans="1:11" ht="14.45" customHeight="1" x14ac:dyDescent="0.2">
      <c r="A291" s="821" t="s">
        <v>615</v>
      </c>
      <c r="B291" s="822" t="s">
        <v>616</v>
      </c>
      <c r="C291" s="825" t="s">
        <v>636</v>
      </c>
      <c r="D291" s="839" t="s">
        <v>637</v>
      </c>
      <c r="E291" s="825" t="s">
        <v>6308</v>
      </c>
      <c r="F291" s="839" t="s">
        <v>6309</v>
      </c>
      <c r="G291" s="825" t="s">
        <v>6663</v>
      </c>
      <c r="H291" s="825" t="s">
        <v>6664</v>
      </c>
      <c r="I291" s="831">
        <v>5.440000057220459</v>
      </c>
      <c r="J291" s="831">
        <v>40</v>
      </c>
      <c r="K291" s="832">
        <v>217.60000610351563</v>
      </c>
    </row>
    <row r="292" spans="1:11" ht="14.45" customHeight="1" x14ac:dyDescent="0.2">
      <c r="A292" s="821" t="s">
        <v>615</v>
      </c>
      <c r="B292" s="822" t="s">
        <v>616</v>
      </c>
      <c r="C292" s="825" t="s">
        <v>636</v>
      </c>
      <c r="D292" s="839" t="s">
        <v>637</v>
      </c>
      <c r="E292" s="825" t="s">
        <v>6308</v>
      </c>
      <c r="F292" s="839" t="s">
        <v>6309</v>
      </c>
      <c r="G292" s="825" t="s">
        <v>6665</v>
      </c>
      <c r="H292" s="825" t="s">
        <v>6666</v>
      </c>
      <c r="I292" s="831">
        <v>1.7799999713897705</v>
      </c>
      <c r="J292" s="831">
        <v>100</v>
      </c>
      <c r="K292" s="832">
        <v>178</v>
      </c>
    </row>
    <row r="293" spans="1:11" ht="14.45" customHeight="1" x14ac:dyDescent="0.2">
      <c r="A293" s="821" t="s">
        <v>615</v>
      </c>
      <c r="B293" s="822" t="s">
        <v>616</v>
      </c>
      <c r="C293" s="825" t="s">
        <v>636</v>
      </c>
      <c r="D293" s="839" t="s">
        <v>637</v>
      </c>
      <c r="E293" s="825" t="s">
        <v>6308</v>
      </c>
      <c r="F293" s="839" t="s">
        <v>6309</v>
      </c>
      <c r="G293" s="825" t="s">
        <v>6328</v>
      </c>
      <c r="H293" s="825" t="s">
        <v>6329</v>
      </c>
      <c r="I293" s="831">
        <v>15.922000122070312</v>
      </c>
      <c r="J293" s="831">
        <v>400</v>
      </c>
      <c r="K293" s="832">
        <v>6369</v>
      </c>
    </row>
    <row r="294" spans="1:11" ht="14.45" customHeight="1" x14ac:dyDescent="0.2">
      <c r="A294" s="821" t="s">
        <v>615</v>
      </c>
      <c r="B294" s="822" t="s">
        <v>616</v>
      </c>
      <c r="C294" s="825" t="s">
        <v>636</v>
      </c>
      <c r="D294" s="839" t="s">
        <v>637</v>
      </c>
      <c r="E294" s="825" t="s">
        <v>6308</v>
      </c>
      <c r="F294" s="839" t="s">
        <v>6309</v>
      </c>
      <c r="G294" s="825" t="s">
        <v>6332</v>
      </c>
      <c r="H294" s="825" t="s">
        <v>6333</v>
      </c>
      <c r="I294" s="831">
        <v>3.639090906489979</v>
      </c>
      <c r="J294" s="831">
        <v>4050</v>
      </c>
      <c r="K294" s="832">
        <v>14763.859985351563</v>
      </c>
    </row>
    <row r="295" spans="1:11" ht="14.45" customHeight="1" x14ac:dyDescent="0.2">
      <c r="A295" s="821" t="s">
        <v>615</v>
      </c>
      <c r="B295" s="822" t="s">
        <v>616</v>
      </c>
      <c r="C295" s="825" t="s">
        <v>636</v>
      </c>
      <c r="D295" s="839" t="s">
        <v>637</v>
      </c>
      <c r="E295" s="825" t="s">
        <v>6308</v>
      </c>
      <c r="F295" s="839" t="s">
        <v>6309</v>
      </c>
      <c r="G295" s="825" t="s">
        <v>6667</v>
      </c>
      <c r="H295" s="825" t="s">
        <v>6668</v>
      </c>
      <c r="I295" s="831">
        <v>27.950000762939453</v>
      </c>
      <c r="J295" s="831">
        <v>40</v>
      </c>
      <c r="K295" s="832">
        <v>1118.0400390625</v>
      </c>
    </row>
    <row r="296" spans="1:11" ht="14.45" customHeight="1" x14ac:dyDescent="0.2">
      <c r="A296" s="821" t="s">
        <v>615</v>
      </c>
      <c r="B296" s="822" t="s">
        <v>616</v>
      </c>
      <c r="C296" s="825" t="s">
        <v>636</v>
      </c>
      <c r="D296" s="839" t="s">
        <v>637</v>
      </c>
      <c r="E296" s="825" t="s">
        <v>6308</v>
      </c>
      <c r="F296" s="839" t="s">
        <v>6309</v>
      </c>
      <c r="G296" s="825" t="s">
        <v>6669</v>
      </c>
      <c r="H296" s="825" t="s">
        <v>6670</v>
      </c>
      <c r="I296" s="831">
        <v>45.979999542236328</v>
      </c>
      <c r="J296" s="831">
        <v>40</v>
      </c>
      <c r="K296" s="832">
        <v>1839.199951171875</v>
      </c>
    </row>
    <row r="297" spans="1:11" ht="14.45" customHeight="1" x14ac:dyDescent="0.2">
      <c r="A297" s="821" t="s">
        <v>615</v>
      </c>
      <c r="B297" s="822" t="s">
        <v>616</v>
      </c>
      <c r="C297" s="825" t="s">
        <v>636</v>
      </c>
      <c r="D297" s="839" t="s">
        <v>637</v>
      </c>
      <c r="E297" s="825" t="s">
        <v>6308</v>
      </c>
      <c r="F297" s="839" t="s">
        <v>6309</v>
      </c>
      <c r="G297" s="825" t="s">
        <v>6344</v>
      </c>
      <c r="H297" s="825" t="s">
        <v>6345</v>
      </c>
      <c r="I297" s="831">
        <v>17.982499599456787</v>
      </c>
      <c r="J297" s="831">
        <v>550</v>
      </c>
      <c r="K297" s="832">
        <v>9890.4100341796875</v>
      </c>
    </row>
    <row r="298" spans="1:11" ht="14.45" customHeight="1" x14ac:dyDescent="0.2">
      <c r="A298" s="821" t="s">
        <v>615</v>
      </c>
      <c r="B298" s="822" t="s">
        <v>616</v>
      </c>
      <c r="C298" s="825" t="s">
        <v>636</v>
      </c>
      <c r="D298" s="839" t="s">
        <v>637</v>
      </c>
      <c r="E298" s="825" t="s">
        <v>6308</v>
      </c>
      <c r="F298" s="839" t="s">
        <v>6309</v>
      </c>
      <c r="G298" s="825" t="s">
        <v>6342</v>
      </c>
      <c r="H298" s="825" t="s">
        <v>6346</v>
      </c>
      <c r="I298" s="831">
        <v>17.979999542236328</v>
      </c>
      <c r="J298" s="831">
        <v>50</v>
      </c>
      <c r="K298" s="832">
        <v>899</v>
      </c>
    </row>
    <row r="299" spans="1:11" ht="14.45" customHeight="1" x14ac:dyDescent="0.2">
      <c r="A299" s="821" t="s">
        <v>615</v>
      </c>
      <c r="B299" s="822" t="s">
        <v>616</v>
      </c>
      <c r="C299" s="825" t="s">
        <v>636</v>
      </c>
      <c r="D299" s="839" t="s">
        <v>637</v>
      </c>
      <c r="E299" s="825" t="s">
        <v>6308</v>
      </c>
      <c r="F299" s="839" t="s">
        <v>6309</v>
      </c>
      <c r="G299" s="825" t="s">
        <v>6344</v>
      </c>
      <c r="H299" s="825" t="s">
        <v>6347</v>
      </c>
      <c r="I299" s="831">
        <v>17.979999542236328</v>
      </c>
      <c r="J299" s="831">
        <v>750</v>
      </c>
      <c r="K299" s="832">
        <v>13485</v>
      </c>
    </row>
    <row r="300" spans="1:11" ht="14.45" customHeight="1" x14ac:dyDescent="0.2">
      <c r="A300" s="821" t="s">
        <v>615</v>
      </c>
      <c r="B300" s="822" t="s">
        <v>616</v>
      </c>
      <c r="C300" s="825" t="s">
        <v>636</v>
      </c>
      <c r="D300" s="839" t="s">
        <v>637</v>
      </c>
      <c r="E300" s="825" t="s">
        <v>6308</v>
      </c>
      <c r="F300" s="839" t="s">
        <v>6309</v>
      </c>
      <c r="G300" s="825" t="s">
        <v>6671</v>
      </c>
      <c r="H300" s="825" t="s">
        <v>6672</v>
      </c>
      <c r="I300" s="831">
        <v>16.340000152587891</v>
      </c>
      <c r="J300" s="831">
        <v>12</v>
      </c>
      <c r="K300" s="832">
        <v>196.02000427246094</v>
      </c>
    </row>
    <row r="301" spans="1:11" ht="14.45" customHeight="1" x14ac:dyDescent="0.2">
      <c r="A301" s="821" t="s">
        <v>615</v>
      </c>
      <c r="B301" s="822" t="s">
        <v>616</v>
      </c>
      <c r="C301" s="825" t="s">
        <v>636</v>
      </c>
      <c r="D301" s="839" t="s">
        <v>637</v>
      </c>
      <c r="E301" s="825" t="s">
        <v>6308</v>
      </c>
      <c r="F301" s="839" t="s">
        <v>6309</v>
      </c>
      <c r="G301" s="825" t="s">
        <v>6350</v>
      </c>
      <c r="H301" s="825" t="s">
        <v>6351</v>
      </c>
      <c r="I301" s="831">
        <v>13.199999809265137</v>
      </c>
      <c r="J301" s="831">
        <v>20</v>
      </c>
      <c r="K301" s="832">
        <v>264</v>
      </c>
    </row>
    <row r="302" spans="1:11" ht="14.45" customHeight="1" x14ac:dyDescent="0.2">
      <c r="A302" s="821" t="s">
        <v>615</v>
      </c>
      <c r="B302" s="822" t="s">
        <v>616</v>
      </c>
      <c r="C302" s="825" t="s">
        <v>636</v>
      </c>
      <c r="D302" s="839" t="s">
        <v>637</v>
      </c>
      <c r="E302" s="825" t="s">
        <v>6308</v>
      </c>
      <c r="F302" s="839" t="s">
        <v>6309</v>
      </c>
      <c r="G302" s="825" t="s">
        <v>6673</v>
      </c>
      <c r="H302" s="825" t="s">
        <v>6674</v>
      </c>
      <c r="I302" s="831">
        <v>13.210000038146973</v>
      </c>
      <c r="J302" s="831">
        <v>20</v>
      </c>
      <c r="K302" s="832">
        <v>264.20001220703125</v>
      </c>
    </row>
    <row r="303" spans="1:11" ht="14.45" customHeight="1" x14ac:dyDescent="0.2">
      <c r="A303" s="821" t="s">
        <v>615</v>
      </c>
      <c r="B303" s="822" t="s">
        <v>616</v>
      </c>
      <c r="C303" s="825" t="s">
        <v>636</v>
      </c>
      <c r="D303" s="839" t="s">
        <v>637</v>
      </c>
      <c r="E303" s="825" t="s">
        <v>6308</v>
      </c>
      <c r="F303" s="839" t="s">
        <v>6309</v>
      </c>
      <c r="G303" s="825" t="s">
        <v>6354</v>
      </c>
      <c r="H303" s="825" t="s">
        <v>6355</v>
      </c>
      <c r="I303" s="831">
        <v>24.670000076293945</v>
      </c>
      <c r="J303" s="831">
        <v>24</v>
      </c>
      <c r="K303" s="832">
        <v>592.08001708984375</v>
      </c>
    </row>
    <row r="304" spans="1:11" ht="14.45" customHeight="1" x14ac:dyDescent="0.2">
      <c r="A304" s="821" t="s">
        <v>615</v>
      </c>
      <c r="B304" s="822" t="s">
        <v>616</v>
      </c>
      <c r="C304" s="825" t="s">
        <v>636</v>
      </c>
      <c r="D304" s="839" t="s">
        <v>637</v>
      </c>
      <c r="E304" s="825" t="s">
        <v>6308</v>
      </c>
      <c r="F304" s="839" t="s">
        <v>6309</v>
      </c>
      <c r="G304" s="825" t="s">
        <v>6675</v>
      </c>
      <c r="H304" s="825" t="s">
        <v>6676</v>
      </c>
      <c r="I304" s="831">
        <v>22.75</v>
      </c>
      <c r="J304" s="831">
        <v>12</v>
      </c>
      <c r="K304" s="832">
        <v>272.98001098632813</v>
      </c>
    </row>
    <row r="305" spans="1:11" ht="14.45" customHeight="1" x14ac:dyDescent="0.2">
      <c r="A305" s="821" t="s">
        <v>615</v>
      </c>
      <c r="B305" s="822" t="s">
        <v>616</v>
      </c>
      <c r="C305" s="825" t="s">
        <v>636</v>
      </c>
      <c r="D305" s="839" t="s">
        <v>637</v>
      </c>
      <c r="E305" s="825" t="s">
        <v>6308</v>
      </c>
      <c r="F305" s="839" t="s">
        <v>6309</v>
      </c>
      <c r="G305" s="825" t="s">
        <v>6677</v>
      </c>
      <c r="H305" s="825" t="s">
        <v>6678</v>
      </c>
      <c r="I305" s="831">
        <v>22.75</v>
      </c>
      <c r="J305" s="831">
        <v>12</v>
      </c>
      <c r="K305" s="832">
        <v>272.98001098632813</v>
      </c>
    </row>
    <row r="306" spans="1:11" ht="14.45" customHeight="1" x14ac:dyDescent="0.2">
      <c r="A306" s="821" t="s">
        <v>615</v>
      </c>
      <c r="B306" s="822" t="s">
        <v>616</v>
      </c>
      <c r="C306" s="825" t="s">
        <v>636</v>
      </c>
      <c r="D306" s="839" t="s">
        <v>637</v>
      </c>
      <c r="E306" s="825" t="s">
        <v>6308</v>
      </c>
      <c r="F306" s="839" t="s">
        <v>6309</v>
      </c>
      <c r="G306" s="825" t="s">
        <v>6360</v>
      </c>
      <c r="H306" s="825" t="s">
        <v>6361</v>
      </c>
      <c r="I306" s="831">
        <v>4.0300002098083496</v>
      </c>
      <c r="J306" s="831">
        <v>300</v>
      </c>
      <c r="K306" s="832">
        <v>1209</v>
      </c>
    </row>
    <row r="307" spans="1:11" ht="14.45" customHeight="1" x14ac:dyDescent="0.2">
      <c r="A307" s="821" t="s">
        <v>615</v>
      </c>
      <c r="B307" s="822" t="s">
        <v>616</v>
      </c>
      <c r="C307" s="825" t="s">
        <v>636</v>
      </c>
      <c r="D307" s="839" t="s">
        <v>637</v>
      </c>
      <c r="E307" s="825" t="s">
        <v>6308</v>
      </c>
      <c r="F307" s="839" t="s">
        <v>6309</v>
      </c>
      <c r="G307" s="825" t="s">
        <v>6362</v>
      </c>
      <c r="H307" s="825" t="s">
        <v>6363</v>
      </c>
      <c r="I307" s="831">
        <v>7.8600001335144043</v>
      </c>
      <c r="J307" s="831">
        <v>300</v>
      </c>
      <c r="K307" s="832">
        <v>2358</v>
      </c>
    </row>
    <row r="308" spans="1:11" ht="14.45" customHeight="1" x14ac:dyDescent="0.2">
      <c r="A308" s="821" t="s">
        <v>615</v>
      </c>
      <c r="B308" s="822" t="s">
        <v>616</v>
      </c>
      <c r="C308" s="825" t="s">
        <v>636</v>
      </c>
      <c r="D308" s="839" t="s">
        <v>637</v>
      </c>
      <c r="E308" s="825" t="s">
        <v>6308</v>
      </c>
      <c r="F308" s="839" t="s">
        <v>6309</v>
      </c>
      <c r="G308" s="825" t="s">
        <v>6679</v>
      </c>
      <c r="H308" s="825" t="s">
        <v>6680</v>
      </c>
      <c r="I308" s="831">
        <v>10.079999923706055</v>
      </c>
      <c r="J308" s="831">
        <v>30</v>
      </c>
      <c r="K308" s="832">
        <v>302.39999389648438</v>
      </c>
    </row>
    <row r="309" spans="1:11" ht="14.45" customHeight="1" x14ac:dyDescent="0.2">
      <c r="A309" s="821" t="s">
        <v>615</v>
      </c>
      <c r="B309" s="822" t="s">
        <v>616</v>
      </c>
      <c r="C309" s="825" t="s">
        <v>636</v>
      </c>
      <c r="D309" s="839" t="s">
        <v>637</v>
      </c>
      <c r="E309" s="825" t="s">
        <v>6308</v>
      </c>
      <c r="F309" s="839" t="s">
        <v>6309</v>
      </c>
      <c r="G309" s="825" t="s">
        <v>6681</v>
      </c>
      <c r="H309" s="825" t="s">
        <v>6682</v>
      </c>
      <c r="I309" s="831">
        <v>10.074999809265137</v>
      </c>
      <c r="J309" s="831">
        <v>90</v>
      </c>
      <c r="K309" s="832">
        <v>906.89999389648438</v>
      </c>
    </row>
    <row r="310" spans="1:11" ht="14.45" customHeight="1" x14ac:dyDescent="0.2">
      <c r="A310" s="821" t="s">
        <v>615</v>
      </c>
      <c r="B310" s="822" t="s">
        <v>616</v>
      </c>
      <c r="C310" s="825" t="s">
        <v>636</v>
      </c>
      <c r="D310" s="839" t="s">
        <v>637</v>
      </c>
      <c r="E310" s="825" t="s">
        <v>6308</v>
      </c>
      <c r="F310" s="839" t="s">
        <v>6309</v>
      </c>
      <c r="G310" s="825" t="s">
        <v>6683</v>
      </c>
      <c r="H310" s="825" t="s">
        <v>6684</v>
      </c>
      <c r="I310" s="831">
        <v>2.2999999523162842</v>
      </c>
      <c r="J310" s="831">
        <v>20</v>
      </c>
      <c r="K310" s="832">
        <v>46</v>
      </c>
    </row>
    <row r="311" spans="1:11" ht="14.45" customHeight="1" x14ac:dyDescent="0.2">
      <c r="A311" s="821" t="s">
        <v>615</v>
      </c>
      <c r="B311" s="822" t="s">
        <v>616</v>
      </c>
      <c r="C311" s="825" t="s">
        <v>636</v>
      </c>
      <c r="D311" s="839" t="s">
        <v>637</v>
      </c>
      <c r="E311" s="825" t="s">
        <v>6308</v>
      </c>
      <c r="F311" s="839" t="s">
        <v>6309</v>
      </c>
      <c r="G311" s="825" t="s">
        <v>6364</v>
      </c>
      <c r="H311" s="825" t="s">
        <v>6365</v>
      </c>
      <c r="I311" s="831">
        <v>3.1433334350585938</v>
      </c>
      <c r="J311" s="831">
        <v>80</v>
      </c>
      <c r="K311" s="832">
        <v>251.49999618530273</v>
      </c>
    </row>
    <row r="312" spans="1:11" ht="14.45" customHeight="1" x14ac:dyDescent="0.2">
      <c r="A312" s="821" t="s">
        <v>615</v>
      </c>
      <c r="B312" s="822" t="s">
        <v>616</v>
      </c>
      <c r="C312" s="825" t="s">
        <v>636</v>
      </c>
      <c r="D312" s="839" t="s">
        <v>637</v>
      </c>
      <c r="E312" s="825" t="s">
        <v>6308</v>
      </c>
      <c r="F312" s="839" t="s">
        <v>6309</v>
      </c>
      <c r="G312" s="825" t="s">
        <v>6366</v>
      </c>
      <c r="H312" s="825" t="s">
        <v>6367</v>
      </c>
      <c r="I312" s="831">
        <v>9.2049996852874756</v>
      </c>
      <c r="J312" s="831">
        <v>800</v>
      </c>
      <c r="K312" s="832">
        <v>7365.919921875</v>
      </c>
    </row>
    <row r="313" spans="1:11" ht="14.45" customHeight="1" x14ac:dyDescent="0.2">
      <c r="A313" s="821" t="s">
        <v>615</v>
      </c>
      <c r="B313" s="822" t="s">
        <v>616</v>
      </c>
      <c r="C313" s="825" t="s">
        <v>636</v>
      </c>
      <c r="D313" s="839" t="s">
        <v>637</v>
      </c>
      <c r="E313" s="825" t="s">
        <v>6308</v>
      </c>
      <c r="F313" s="839" t="s">
        <v>6309</v>
      </c>
      <c r="G313" s="825" t="s">
        <v>6368</v>
      </c>
      <c r="H313" s="825" t="s">
        <v>6369</v>
      </c>
      <c r="I313" s="831">
        <v>198.69000244140625</v>
      </c>
      <c r="J313" s="831">
        <v>5</v>
      </c>
      <c r="K313" s="832">
        <v>993.45001220703125</v>
      </c>
    </row>
    <row r="314" spans="1:11" ht="14.45" customHeight="1" x14ac:dyDescent="0.2">
      <c r="A314" s="821" t="s">
        <v>615</v>
      </c>
      <c r="B314" s="822" t="s">
        <v>616</v>
      </c>
      <c r="C314" s="825" t="s">
        <v>636</v>
      </c>
      <c r="D314" s="839" t="s">
        <v>637</v>
      </c>
      <c r="E314" s="825" t="s">
        <v>6308</v>
      </c>
      <c r="F314" s="839" t="s">
        <v>6309</v>
      </c>
      <c r="G314" s="825" t="s">
        <v>6685</v>
      </c>
      <c r="H314" s="825" t="s">
        <v>6686</v>
      </c>
      <c r="I314" s="831">
        <v>33.880001068115234</v>
      </c>
      <c r="J314" s="831">
        <v>4</v>
      </c>
      <c r="K314" s="832">
        <v>135.52000427246094</v>
      </c>
    </row>
    <row r="315" spans="1:11" ht="14.45" customHeight="1" x14ac:dyDescent="0.2">
      <c r="A315" s="821" t="s">
        <v>615</v>
      </c>
      <c r="B315" s="822" t="s">
        <v>616</v>
      </c>
      <c r="C315" s="825" t="s">
        <v>636</v>
      </c>
      <c r="D315" s="839" t="s">
        <v>637</v>
      </c>
      <c r="E315" s="825" t="s">
        <v>6308</v>
      </c>
      <c r="F315" s="839" t="s">
        <v>6309</v>
      </c>
      <c r="G315" s="825" t="s">
        <v>6370</v>
      </c>
      <c r="H315" s="825" t="s">
        <v>6371</v>
      </c>
      <c r="I315" s="831">
        <v>37.889999389648438</v>
      </c>
      <c r="J315" s="831">
        <v>4</v>
      </c>
      <c r="K315" s="832">
        <v>151.55999755859375</v>
      </c>
    </row>
    <row r="316" spans="1:11" ht="14.45" customHeight="1" x14ac:dyDescent="0.2">
      <c r="A316" s="821" t="s">
        <v>615</v>
      </c>
      <c r="B316" s="822" t="s">
        <v>616</v>
      </c>
      <c r="C316" s="825" t="s">
        <v>636</v>
      </c>
      <c r="D316" s="839" t="s">
        <v>637</v>
      </c>
      <c r="E316" s="825" t="s">
        <v>6308</v>
      </c>
      <c r="F316" s="839" t="s">
        <v>6309</v>
      </c>
      <c r="G316" s="825" t="s">
        <v>6372</v>
      </c>
      <c r="H316" s="825" t="s">
        <v>6373</v>
      </c>
      <c r="I316" s="831">
        <v>80.580001831054688</v>
      </c>
      <c r="J316" s="831">
        <v>10</v>
      </c>
      <c r="K316" s="832">
        <v>805.79998779296875</v>
      </c>
    </row>
    <row r="317" spans="1:11" ht="14.45" customHeight="1" x14ac:dyDescent="0.2">
      <c r="A317" s="821" t="s">
        <v>615</v>
      </c>
      <c r="B317" s="822" t="s">
        <v>616</v>
      </c>
      <c r="C317" s="825" t="s">
        <v>636</v>
      </c>
      <c r="D317" s="839" t="s">
        <v>637</v>
      </c>
      <c r="E317" s="825" t="s">
        <v>6308</v>
      </c>
      <c r="F317" s="839" t="s">
        <v>6309</v>
      </c>
      <c r="G317" s="825" t="s">
        <v>6374</v>
      </c>
      <c r="H317" s="825" t="s">
        <v>6375</v>
      </c>
      <c r="I317" s="831">
        <v>1.8133333126703899</v>
      </c>
      <c r="J317" s="831">
        <v>1600</v>
      </c>
      <c r="K317" s="832">
        <v>2900.9800109863281</v>
      </c>
    </row>
    <row r="318" spans="1:11" ht="14.45" customHeight="1" x14ac:dyDescent="0.2">
      <c r="A318" s="821" t="s">
        <v>615</v>
      </c>
      <c r="B318" s="822" t="s">
        <v>616</v>
      </c>
      <c r="C318" s="825" t="s">
        <v>636</v>
      </c>
      <c r="D318" s="839" t="s">
        <v>637</v>
      </c>
      <c r="E318" s="825" t="s">
        <v>6308</v>
      </c>
      <c r="F318" s="839" t="s">
        <v>6309</v>
      </c>
      <c r="G318" s="825" t="s">
        <v>6687</v>
      </c>
      <c r="H318" s="825" t="s">
        <v>6688</v>
      </c>
      <c r="I318" s="831">
        <v>4.9699997901916504</v>
      </c>
      <c r="J318" s="831">
        <v>10</v>
      </c>
      <c r="K318" s="832">
        <v>49.700000762939453</v>
      </c>
    </row>
    <row r="319" spans="1:11" ht="14.45" customHeight="1" x14ac:dyDescent="0.2">
      <c r="A319" s="821" t="s">
        <v>615</v>
      </c>
      <c r="B319" s="822" t="s">
        <v>616</v>
      </c>
      <c r="C319" s="825" t="s">
        <v>636</v>
      </c>
      <c r="D319" s="839" t="s">
        <v>637</v>
      </c>
      <c r="E319" s="825" t="s">
        <v>6308</v>
      </c>
      <c r="F319" s="839" t="s">
        <v>6309</v>
      </c>
      <c r="G319" s="825" t="s">
        <v>6381</v>
      </c>
      <c r="H319" s="825" t="s">
        <v>6382</v>
      </c>
      <c r="I319" s="831">
        <v>13.310000419616699</v>
      </c>
      <c r="J319" s="831">
        <v>505</v>
      </c>
      <c r="K319" s="832">
        <v>6721.5500183105469</v>
      </c>
    </row>
    <row r="320" spans="1:11" ht="14.45" customHeight="1" x14ac:dyDescent="0.2">
      <c r="A320" s="821" t="s">
        <v>615</v>
      </c>
      <c r="B320" s="822" t="s">
        <v>616</v>
      </c>
      <c r="C320" s="825" t="s">
        <v>636</v>
      </c>
      <c r="D320" s="839" t="s">
        <v>637</v>
      </c>
      <c r="E320" s="825" t="s">
        <v>6308</v>
      </c>
      <c r="F320" s="839" t="s">
        <v>6309</v>
      </c>
      <c r="G320" s="825" t="s">
        <v>6381</v>
      </c>
      <c r="H320" s="825" t="s">
        <v>6383</v>
      </c>
      <c r="I320" s="831">
        <v>13.310000419616699</v>
      </c>
      <c r="J320" s="831">
        <v>100</v>
      </c>
      <c r="K320" s="832">
        <v>1331.0000114440918</v>
      </c>
    </row>
    <row r="321" spans="1:11" ht="14.45" customHeight="1" x14ac:dyDescent="0.2">
      <c r="A321" s="821" t="s">
        <v>615</v>
      </c>
      <c r="B321" s="822" t="s">
        <v>616</v>
      </c>
      <c r="C321" s="825" t="s">
        <v>636</v>
      </c>
      <c r="D321" s="839" t="s">
        <v>637</v>
      </c>
      <c r="E321" s="825" t="s">
        <v>6308</v>
      </c>
      <c r="F321" s="839" t="s">
        <v>6309</v>
      </c>
      <c r="G321" s="825" t="s">
        <v>6384</v>
      </c>
      <c r="H321" s="825" t="s">
        <v>6385</v>
      </c>
      <c r="I321" s="831">
        <v>2.3300000031789145</v>
      </c>
      <c r="J321" s="831">
        <v>450</v>
      </c>
      <c r="K321" s="832">
        <v>1054.5</v>
      </c>
    </row>
    <row r="322" spans="1:11" ht="14.45" customHeight="1" x14ac:dyDescent="0.2">
      <c r="A322" s="821" t="s">
        <v>615</v>
      </c>
      <c r="B322" s="822" t="s">
        <v>616</v>
      </c>
      <c r="C322" s="825" t="s">
        <v>636</v>
      </c>
      <c r="D322" s="839" t="s">
        <v>637</v>
      </c>
      <c r="E322" s="825" t="s">
        <v>6308</v>
      </c>
      <c r="F322" s="839" t="s">
        <v>6309</v>
      </c>
      <c r="G322" s="825" t="s">
        <v>6689</v>
      </c>
      <c r="H322" s="825" t="s">
        <v>6690</v>
      </c>
      <c r="I322" s="831">
        <v>1.5</v>
      </c>
      <c r="J322" s="831">
        <v>80</v>
      </c>
      <c r="K322" s="832">
        <v>120</v>
      </c>
    </row>
    <row r="323" spans="1:11" ht="14.45" customHeight="1" x14ac:dyDescent="0.2">
      <c r="A323" s="821" t="s">
        <v>615</v>
      </c>
      <c r="B323" s="822" t="s">
        <v>616</v>
      </c>
      <c r="C323" s="825" t="s">
        <v>636</v>
      </c>
      <c r="D323" s="839" t="s">
        <v>637</v>
      </c>
      <c r="E323" s="825" t="s">
        <v>6308</v>
      </c>
      <c r="F323" s="839" t="s">
        <v>6309</v>
      </c>
      <c r="G323" s="825" t="s">
        <v>6408</v>
      </c>
      <c r="H323" s="825" t="s">
        <v>6409</v>
      </c>
      <c r="I323" s="831">
        <v>9.1999998092651367</v>
      </c>
      <c r="J323" s="831">
        <v>1450</v>
      </c>
      <c r="K323" s="832">
        <v>13340</v>
      </c>
    </row>
    <row r="324" spans="1:11" ht="14.45" customHeight="1" x14ac:dyDescent="0.2">
      <c r="A324" s="821" t="s">
        <v>615</v>
      </c>
      <c r="B324" s="822" t="s">
        <v>616</v>
      </c>
      <c r="C324" s="825" t="s">
        <v>636</v>
      </c>
      <c r="D324" s="839" t="s">
        <v>637</v>
      </c>
      <c r="E324" s="825" t="s">
        <v>6308</v>
      </c>
      <c r="F324" s="839" t="s">
        <v>6309</v>
      </c>
      <c r="G324" s="825" t="s">
        <v>6691</v>
      </c>
      <c r="H324" s="825" t="s">
        <v>6692</v>
      </c>
      <c r="I324" s="831">
        <v>7.5</v>
      </c>
      <c r="J324" s="831">
        <v>20</v>
      </c>
      <c r="K324" s="832">
        <v>150</v>
      </c>
    </row>
    <row r="325" spans="1:11" ht="14.45" customHeight="1" x14ac:dyDescent="0.2">
      <c r="A325" s="821" t="s">
        <v>615</v>
      </c>
      <c r="B325" s="822" t="s">
        <v>616</v>
      </c>
      <c r="C325" s="825" t="s">
        <v>636</v>
      </c>
      <c r="D325" s="839" t="s">
        <v>637</v>
      </c>
      <c r="E325" s="825" t="s">
        <v>6308</v>
      </c>
      <c r="F325" s="839" t="s">
        <v>6309</v>
      </c>
      <c r="G325" s="825" t="s">
        <v>6410</v>
      </c>
      <c r="H325" s="825" t="s">
        <v>6411</v>
      </c>
      <c r="I325" s="831">
        <v>172.5</v>
      </c>
      <c r="J325" s="831">
        <v>4</v>
      </c>
      <c r="K325" s="832">
        <v>690</v>
      </c>
    </row>
    <row r="326" spans="1:11" ht="14.45" customHeight="1" x14ac:dyDescent="0.2">
      <c r="A326" s="821" t="s">
        <v>615</v>
      </c>
      <c r="B326" s="822" t="s">
        <v>616</v>
      </c>
      <c r="C326" s="825" t="s">
        <v>636</v>
      </c>
      <c r="D326" s="839" t="s">
        <v>637</v>
      </c>
      <c r="E326" s="825" t="s">
        <v>6308</v>
      </c>
      <c r="F326" s="839" t="s">
        <v>6309</v>
      </c>
      <c r="G326" s="825" t="s">
        <v>6412</v>
      </c>
      <c r="H326" s="825" t="s">
        <v>6413</v>
      </c>
      <c r="I326" s="831">
        <v>6.7766668001810713</v>
      </c>
      <c r="J326" s="831">
        <v>900</v>
      </c>
      <c r="K326" s="832">
        <v>6098.8000183105469</v>
      </c>
    </row>
    <row r="327" spans="1:11" ht="14.45" customHeight="1" x14ac:dyDescent="0.2">
      <c r="A327" s="821" t="s">
        <v>615</v>
      </c>
      <c r="B327" s="822" t="s">
        <v>616</v>
      </c>
      <c r="C327" s="825" t="s">
        <v>636</v>
      </c>
      <c r="D327" s="839" t="s">
        <v>637</v>
      </c>
      <c r="E327" s="825" t="s">
        <v>6308</v>
      </c>
      <c r="F327" s="839" t="s">
        <v>6309</v>
      </c>
      <c r="G327" s="825" t="s">
        <v>6693</v>
      </c>
      <c r="H327" s="825" t="s">
        <v>6694</v>
      </c>
      <c r="I327" s="831">
        <v>204.54499816894531</v>
      </c>
      <c r="J327" s="831">
        <v>20</v>
      </c>
      <c r="K327" s="832">
        <v>4090.9000244140625</v>
      </c>
    </row>
    <row r="328" spans="1:11" ht="14.45" customHeight="1" x14ac:dyDescent="0.2">
      <c r="A328" s="821" t="s">
        <v>615</v>
      </c>
      <c r="B328" s="822" t="s">
        <v>616</v>
      </c>
      <c r="C328" s="825" t="s">
        <v>636</v>
      </c>
      <c r="D328" s="839" t="s">
        <v>637</v>
      </c>
      <c r="E328" s="825" t="s">
        <v>6308</v>
      </c>
      <c r="F328" s="839" t="s">
        <v>6309</v>
      </c>
      <c r="G328" s="825" t="s">
        <v>6414</v>
      </c>
      <c r="H328" s="825" t="s">
        <v>6415</v>
      </c>
      <c r="I328" s="831">
        <v>191.75499725341797</v>
      </c>
      <c r="J328" s="831">
        <v>55</v>
      </c>
      <c r="K328" s="832">
        <v>10414.7001953125</v>
      </c>
    </row>
    <row r="329" spans="1:11" ht="14.45" customHeight="1" x14ac:dyDescent="0.2">
      <c r="A329" s="821" t="s">
        <v>615</v>
      </c>
      <c r="B329" s="822" t="s">
        <v>616</v>
      </c>
      <c r="C329" s="825" t="s">
        <v>636</v>
      </c>
      <c r="D329" s="839" t="s">
        <v>637</v>
      </c>
      <c r="E329" s="825" t="s">
        <v>6308</v>
      </c>
      <c r="F329" s="839" t="s">
        <v>6309</v>
      </c>
      <c r="G329" s="825" t="s">
        <v>6695</v>
      </c>
      <c r="H329" s="825" t="s">
        <v>6696</v>
      </c>
      <c r="I329" s="831">
        <v>13.310000419616699</v>
      </c>
      <c r="J329" s="831">
        <v>12</v>
      </c>
      <c r="K329" s="832">
        <v>159.72000312805176</v>
      </c>
    </row>
    <row r="330" spans="1:11" ht="14.45" customHeight="1" x14ac:dyDescent="0.2">
      <c r="A330" s="821" t="s">
        <v>615</v>
      </c>
      <c r="B330" s="822" t="s">
        <v>616</v>
      </c>
      <c r="C330" s="825" t="s">
        <v>636</v>
      </c>
      <c r="D330" s="839" t="s">
        <v>637</v>
      </c>
      <c r="E330" s="825" t="s">
        <v>6308</v>
      </c>
      <c r="F330" s="839" t="s">
        <v>6309</v>
      </c>
      <c r="G330" s="825" t="s">
        <v>6697</v>
      </c>
      <c r="H330" s="825" t="s">
        <v>6698</v>
      </c>
      <c r="I330" s="831">
        <v>12.100000381469727</v>
      </c>
      <c r="J330" s="831">
        <v>1</v>
      </c>
      <c r="K330" s="832">
        <v>12.100000381469727</v>
      </c>
    </row>
    <row r="331" spans="1:11" ht="14.45" customHeight="1" x14ac:dyDescent="0.2">
      <c r="A331" s="821" t="s">
        <v>615</v>
      </c>
      <c r="B331" s="822" t="s">
        <v>616</v>
      </c>
      <c r="C331" s="825" t="s">
        <v>636</v>
      </c>
      <c r="D331" s="839" t="s">
        <v>637</v>
      </c>
      <c r="E331" s="825" t="s">
        <v>6308</v>
      </c>
      <c r="F331" s="839" t="s">
        <v>6309</v>
      </c>
      <c r="G331" s="825" t="s">
        <v>6419</v>
      </c>
      <c r="H331" s="825" t="s">
        <v>6420</v>
      </c>
      <c r="I331" s="831">
        <v>9.6800003051757813</v>
      </c>
      <c r="J331" s="831">
        <v>60</v>
      </c>
      <c r="K331" s="832">
        <v>580.80001831054688</v>
      </c>
    </row>
    <row r="332" spans="1:11" ht="14.45" customHeight="1" x14ac:dyDescent="0.2">
      <c r="A332" s="821" t="s">
        <v>615</v>
      </c>
      <c r="B332" s="822" t="s">
        <v>616</v>
      </c>
      <c r="C332" s="825" t="s">
        <v>636</v>
      </c>
      <c r="D332" s="839" t="s">
        <v>637</v>
      </c>
      <c r="E332" s="825" t="s">
        <v>6308</v>
      </c>
      <c r="F332" s="839" t="s">
        <v>6309</v>
      </c>
      <c r="G332" s="825" t="s">
        <v>6699</v>
      </c>
      <c r="H332" s="825" t="s">
        <v>6700</v>
      </c>
      <c r="I332" s="831">
        <v>12.100000381469727</v>
      </c>
      <c r="J332" s="831">
        <v>1</v>
      </c>
      <c r="K332" s="832">
        <v>12.100000381469727</v>
      </c>
    </row>
    <row r="333" spans="1:11" ht="14.45" customHeight="1" x14ac:dyDescent="0.2">
      <c r="A333" s="821" t="s">
        <v>615</v>
      </c>
      <c r="B333" s="822" t="s">
        <v>616</v>
      </c>
      <c r="C333" s="825" t="s">
        <v>636</v>
      </c>
      <c r="D333" s="839" t="s">
        <v>637</v>
      </c>
      <c r="E333" s="825" t="s">
        <v>6308</v>
      </c>
      <c r="F333" s="839" t="s">
        <v>6309</v>
      </c>
      <c r="G333" s="825" t="s">
        <v>6422</v>
      </c>
      <c r="H333" s="825" t="s">
        <v>6423</v>
      </c>
      <c r="I333" s="831">
        <v>0.79750001430511475</v>
      </c>
      <c r="J333" s="831">
        <v>6500</v>
      </c>
      <c r="K333" s="832">
        <v>5182.56005859375</v>
      </c>
    </row>
    <row r="334" spans="1:11" ht="14.45" customHeight="1" x14ac:dyDescent="0.2">
      <c r="A334" s="821" t="s">
        <v>615</v>
      </c>
      <c r="B334" s="822" t="s">
        <v>616</v>
      </c>
      <c r="C334" s="825" t="s">
        <v>636</v>
      </c>
      <c r="D334" s="839" t="s">
        <v>637</v>
      </c>
      <c r="E334" s="825" t="s">
        <v>6308</v>
      </c>
      <c r="F334" s="839" t="s">
        <v>6309</v>
      </c>
      <c r="G334" s="825" t="s">
        <v>6424</v>
      </c>
      <c r="H334" s="825" t="s">
        <v>6425</v>
      </c>
      <c r="I334" s="831">
        <v>0.82124999165534973</v>
      </c>
      <c r="J334" s="831">
        <v>11900</v>
      </c>
      <c r="K334" s="832">
        <v>9775</v>
      </c>
    </row>
    <row r="335" spans="1:11" ht="14.45" customHeight="1" x14ac:dyDescent="0.2">
      <c r="A335" s="821" t="s">
        <v>615</v>
      </c>
      <c r="B335" s="822" t="s">
        <v>616</v>
      </c>
      <c r="C335" s="825" t="s">
        <v>636</v>
      </c>
      <c r="D335" s="839" t="s">
        <v>637</v>
      </c>
      <c r="E335" s="825" t="s">
        <v>6308</v>
      </c>
      <c r="F335" s="839" t="s">
        <v>6309</v>
      </c>
      <c r="G335" s="825" t="s">
        <v>6424</v>
      </c>
      <c r="H335" s="825" t="s">
        <v>6426</v>
      </c>
      <c r="I335" s="831">
        <v>0.82333332300186157</v>
      </c>
      <c r="J335" s="831">
        <v>3700</v>
      </c>
      <c r="K335" s="832">
        <v>3039</v>
      </c>
    </row>
    <row r="336" spans="1:11" ht="14.45" customHeight="1" x14ac:dyDescent="0.2">
      <c r="A336" s="821" t="s">
        <v>615</v>
      </c>
      <c r="B336" s="822" t="s">
        <v>616</v>
      </c>
      <c r="C336" s="825" t="s">
        <v>636</v>
      </c>
      <c r="D336" s="839" t="s">
        <v>637</v>
      </c>
      <c r="E336" s="825" t="s">
        <v>6308</v>
      </c>
      <c r="F336" s="839" t="s">
        <v>6309</v>
      </c>
      <c r="G336" s="825" t="s">
        <v>6427</v>
      </c>
      <c r="H336" s="825" t="s">
        <v>6428</v>
      </c>
      <c r="I336" s="831">
        <v>0.43999999761581421</v>
      </c>
      <c r="J336" s="831">
        <v>1600</v>
      </c>
      <c r="K336" s="832">
        <v>704</v>
      </c>
    </row>
    <row r="337" spans="1:11" ht="14.45" customHeight="1" x14ac:dyDescent="0.2">
      <c r="A337" s="821" t="s">
        <v>615</v>
      </c>
      <c r="B337" s="822" t="s">
        <v>616</v>
      </c>
      <c r="C337" s="825" t="s">
        <v>636</v>
      </c>
      <c r="D337" s="839" t="s">
        <v>637</v>
      </c>
      <c r="E337" s="825" t="s">
        <v>6308</v>
      </c>
      <c r="F337" s="839" t="s">
        <v>6309</v>
      </c>
      <c r="G337" s="825" t="s">
        <v>6427</v>
      </c>
      <c r="H337" s="825" t="s">
        <v>6429</v>
      </c>
      <c r="I337" s="831">
        <v>0.43999999761581421</v>
      </c>
      <c r="J337" s="831">
        <v>400</v>
      </c>
      <c r="K337" s="832">
        <v>176</v>
      </c>
    </row>
    <row r="338" spans="1:11" ht="14.45" customHeight="1" x14ac:dyDescent="0.2">
      <c r="A338" s="821" t="s">
        <v>615</v>
      </c>
      <c r="B338" s="822" t="s">
        <v>616</v>
      </c>
      <c r="C338" s="825" t="s">
        <v>636</v>
      </c>
      <c r="D338" s="839" t="s">
        <v>637</v>
      </c>
      <c r="E338" s="825" t="s">
        <v>6308</v>
      </c>
      <c r="F338" s="839" t="s">
        <v>6309</v>
      </c>
      <c r="G338" s="825" t="s">
        <v>6430</v>
      </c>
      <c r="H338" s="825" t="s">
        <v>6431</v>
      </c>
      <c r="I338" s="831">
        <v>1.1499999761581421</v>
      </c>
      <c r="J338" s="831">
        <v>960</v>
      </c>
      <c r="K338" s="832">
        <v>1103.239990234375</v>
      </c>
    </row>
    <row r="339" spans="1:11" ht="14.45" customHeight="1" x14ac:dyDescent="0.2">
      <c r="A339" s="821" t="s">
        <v>615</v>
      </c>
      <c r="B339" s="822" t="s">
        <v>616</v>
      </c>
      <c r="C339" s="825" t="s">
        <v>636</v>
      </c>
      <c r="D339" s="839" t="s">
        <v>637</v>
      </c>
      <c r="E339" s="825" t="s">
        <v>6308</v>
      </c>
      <c r="F339" s="839" t="s">
        <v>6309</v>
      </c>
      <c r="G339" s="825" t="s">
        <v>6432</v>
      </c>
      <c r="H339" s="825" t="s">
        <v>6433</v>
      </c>
      <c r="I339" s="831">
        <v>1.1349999904632568</v>
      </c>
      <c r="J339" s="831">
        <v>1760</v>
      </c>
      <c r="K339" s="832">
        <v>1996.8000030517578</v>
      </c>
    </row>
    <row r="340" spans="1:11" ht="14.45" customHeight="1" x14ac:dyDescent="0.2">
      <c r="A340" s="821" t="s">
        <v>615</v>
      </c>
      <c r="B340" s="822" t="s">
        <v>616</v>
      </c>
      <c r="C340" s="825" t="s">
        <v>636</v>
      </c>
      <c r="D340" s="839" t="s">
        <v>637</v>
      </c>
      <c r="E340" s="825" t="s">
        <v>6308</v>
      </c>
      <c r="F340" s="839" t="s">
        <v>6309</v>
      </c>
      <c r="G340" s="825" t="s">
        <v>6434</v>
      </c>
      <c r="H340" s="825" t="s">
        <v>6435</v>
      </c>
      <c r="I340" s="831">
        <v>0.56799999475479124</v>
      </c>
      <c r="J340" s="831">
        <v>2300</v>
      </c>
      <c r="K340" s="832">
        <v>1301.1799926757813</v>
      </c>
    </row>
    <row r="341" spans="1:11" ht="14.45" customHeight="1" x14ac:dyDescent="0.2">
      <c r="A341" s="821" t="s">
        <v>615</v>
      </c>
      <c r="B341" s="822" t="s">
        <v>616</v>
      </c>
      <c r="C341" s="825" t="s">
        <v>636</v>
      </c>
      <c r="D341" s="839" t="s">
        <v>637</v>
      </c>
      <c r="E341" s="825" t="s">
        <v>6308</v>
      </c>
      <c r="F341" s="839" t="s">
        <v>6309</v>
      </c>
      <c r="G341" s="825" t="s">
        <v>6436</v>
      </c>
      <c r="H341" s="825" t="s">
        <v>6437</v>
      </c>
      <c r="I341" s="831">
        <v>0.57999998331069946</v>
      </c>
      <c r="J341" s="831">
        <v>2900</v>
      </c>
      <c r="K341" s="832">
        <v>1682</v>
      </c>
    </row>
    <row r="342" spans="1:11" ht="14.45" customHeight="1" x14ac:dyDescent="0.2">
      <c r="A342" s="821" t="s">
        <v>615</v>
      </c>
      <c r="B342" s="822" t="s">
        <v>616</v>
      </c>
      <c r="C342" s="825" t="s">
        <v>636</v>
      </c>
      <c r="D342" s="839" t="s">
        <v>637</v>
      </c>
      <c r="E342" s="825" t="s">
        <v>6308</v>
      </c>
      <c r="F342" s="839" t="s">
        <v>6309</v>
      </c>
      <c r="G342" s="825" t="s">
        <v>6438</v>
      </c>
      <c r="H342" s="825" t="s">
        <v>6439</v>
      </c>
      <c r="I342" s="831">
        <v>1.5700000524520874</v>
      </c>
      <c r="J342" s="831">
        <v>100</v>
      </c>
      <c r="K342" s="832">
        <v>157</v>
      </c>
    </row>
    <row r="343" spans="1:11" ht="14.45" customHeight="1" x14ac:dyDescent="0.2">
      <c r="A343" s="821" t="s">
        <v>615</v>
      </c>
      <c r="B343" s="822" t="s">
        <v>616</v>
      </c>
      <c r="C343" s="825" t="s">
        <v>636</v>
      </c>
      <c r="D343" s="839" t="s">
        <v>637</v>
      </c>
      <c r="E343" s="825" t="s">
        <v>6308</v>
      </c>
      <c r="F343" s="839" t="s">
        <v>6309</v>
      </c>
      <c r="G343" s="825" t="s">
        <v>6701</v>
      </c>
      <c r="H343" s="825" t="s">
        <v>6702</v>
      </c>
      <c r="I343" s="831">
        <v>7.429999828338623</v>
      </c>
      <c r="J343" s="831">
        <v>110</v>
      </c>
      <c r="K343" s="832">
        <v>817.30000305175781</v>
      </c>
    </row>
    <row r="344" spans="1:11" ht="14.45" customHeight="1" x14ac:dyDescent="0.2">
      <c r="A344" s="821" t="s">
        <v>615</v>
      </c>
      <c r="B344" s="822" t="s">
        <v>616</v>
      </c>
      <c r="C344" s="825" t="s">
        <v>636</v>
      </c>
      <c r="D344" s="839" t="s">
        <v>637</v>
      </c>
      <c r="E344" s="825" t="s">
        <v>6308</v>
      </c>
      <c r="F344" s="839" t="s">
        <v>6309</v>
      </c>
      <c r="G344" s="825" t="s">
        <v>6442</v>
      </c>
      <c r="H344" s="825" t="s">
        <v>6443</v>
      </c>
      <c r="I344" s="831">
        <v>8.8333333333333339</v>
      </c>
      <c r="J344" s="831">
        <v>100</v>
      </c>
      <c r="K344" s="832">
        <v>883.5</v>
      </c>
    </row>
    <row r="345" spans="1:11" ht="14.45" customHeight="1" x14ac:dyDescent="0.2">
      <c r="A345" s="821" t="s">
        <v>615</v>
      </c>
      <c r="B345" s="822" t="s">
        <v>616</v>
      </c>
      <c r="C345" s="825" t="s">
        <v>636</v>
      </c>
      <c r="D345" s="839" t="s">
        <v>637</v>
      </c>
      <c r="E345" s="825" t="s">
        <v>6308</v>
      </c>
      <c r="F345" s="839" t="s">
        <v>6309</v>
      </c>
      <c r="G345" s="825" t="s">
        <v>6703</v>
      </c>
      <c r="H345" s="825" t="s">
        <v>6704</v>
      </c>
      <c r="I345" s="831">
        <v>1.6599999666213989</v>
      </c>
      <c r="J345" s="831">
        <v>400</v>
      </c>
      <c r="K345" s="832">
        <v>664</v>
      </c>
    </row>
    <row r="346" spans="1:11" ht="14.45" customHeight="1" x14ac:dyDescent="0.2">
      <c r="A346" s="821" t="s">
        <v>615</v>
      </c>
      <c r="B346" s="822" t="s">
        <v>616</v>
      </c>
      <c r="C346" s="825" t="s">
        <v>636</v>
      </c>
      <c r="D346" s="839" t="s">
        <v>637</v>
      </c>
      <c r="E346" s="825" t="s">
        <v>6308</v>
      </c>
      <c r="F346" s="839" t="s">
        <v>6309</v>
      </c>
      <c r="G346" s="825" t="s">
        <v>6705</v>
      </c>
      <c r="H346" s="825" t="s">
        <v>6706</v>
      </c>
      <c r="I346" s="831">
        <v>15.039999961853027</v>
      </c>
      <c r="J346" s="831">
        <v>10</v>
      </c>
      <c r="K346" s="832">
        <v>150.39999389648438</v>
      </c>
    </row>
    <row r="347" spans="1:11" ht="14.45" customHeight="1" x14ac:dyDescent="0.2">
      <c r="A347" s="821" t="s">
        <v>615</v>
      </c>
      <c r="B347" s="822" t="s">
        <v>616</v>
      </c>
      <c r="C347" s="825" t="s">
        <v>636</v>
      </c>
      <c r="D347" s="839" t="s">
        <v>637</v>
      </c>
      <c r="E347" s="825" t="s">
        <v>6308</v>
      </c>
      <c r="F347" s="839" t="s">
        <v>6309</v>
      </c>
      <c r="G347" s="825" t="s">
        <v>6446</v>
      </c>
      <c r="H347" s="825" t="s">
        <v>6447</v>
      </c>
      <c r="I347" s="831">
        <v>25.409999847412109</v>
      </c>
      <c r="J347" s="831">
        <v>27</v>
      </c>
      <c r="K347" s="832">
        <v>686.07002258300781</v>
      </c>
    </row>
    <row r="348" spans="1:11" ht="14.45" customHeight="1" x14ac:dyDescent="0.2">
      <c r="A348" s="821" t="s">
        <v>615</v>
      </c>
      <c r="B348" s="822" t="s">
        <v>616</v>
      </c>
      <c r="C348" s="825" t="s">
        <v>636</v>
      </c>
      <c r="D348" s="839" t="s">
        <v>637</v>
      </c>
      <c r="E348" s="825" t="s">
        <v>6308</v>
      </c>
      <c r="F348" s="839" t="s">
        <v>6309</v>
      </c>
      <c r="G348" s="825" t="s">
        <v>6448</v>
      </c>
      <c r="H348" s="825" t="s">
        <v>6449</v>
      </c>
      <c r="I348" s="831">
        <v>6.2328570910862515</v>
      </c>
      <c r="J348" s="831">
        <v>145</v>
      </c>
      <c r="K348" s="832">
        <v>903.89999008178711</v>
      </c>
    </row>
    <row r="349" spans="1:11" ht="14.45" customHeight="1" x14ac:dyDescent="0.2">
      <c r="A349" s="821" t="s">
        <v>615</v>
      </c>
      <c r="B349" s="822" t="s">
        <v>616</v>
      </c>
      <c r="C349" s="825" t="s">
        <v>636</v>
      </c>
      <c r="D349" s="839" t="s">
        <v>637</v>
      </c>
      <c r="E349" s="825" t="s">
        <v>6308</v>
      </c>
      <c r="F349" s="839" t="s">
        <v>6309</v>
      </c>
      <c r="G349" s="825" t="s">
        <v>6450</v>
      </c>
      <c r="H349" s="825" t="s">
        <v>6451</v>
      </c>
      <c r="I349" s="831">
        <v>6.1700000762939453</v>
      </c>
      <c r="J349" s="831">
        <v>60</v>
      </c>
      <c r="K349" s="832">
        <v>370.20001220703125</v>
      </c>
    </row>
    <row r="350" spans="1:11" ht="14.45" customHeight="1" x14ac:dyDescent="0.2">
      <c r="A350" s="821" t="s">
        <v>615</v>
      </c>
      <c r="B350" s="822" t="s">
        <v>616</v>
      </c>
      <c r="C350" s="825" t="s">
        <v>636</v>
      </c>
      <c r="D350" s="839" t="s">
        <v>637</v>
      </c>
      <c r="E350" s="825" t="s">
        <v>6308</v>
      </c>
      <c r="F350" s="839" t="s">
        <v>6309</v>
      </c>
      <c r="G350" s="825" t="s">
        <v>6328</v>
      </c>
      <c r="H350" s="825" t="s">
        <v>6452</v>
      </c>
      <c r="I350" s="831">
        <v>15.928000259399415</v>
      </c>
      <c r="J350" s="831">
        <v>350</v>
      </c>
      <c r="K350" s="832">
        <v>5574.949951171875</v>
      </c>
    </row>
    <row r="351" spans="1:11" ht="14.45" customHeight="1" x14ac:dyDescent="0.2">
      <c r="A351" s="821" t="s">
        <v>615</v>
      </c>
      <c r="B351" s="822" t="s">
        <v>616</v>
      </c>
      <c r="C351" s="825" t="s">
        <v>636</v>
      </c>
      <c r="D351" s="839" t="s">
        <v>637</v>
      </c>
      <c r="E351" s="825" t="s">
        <v>6308</v>
      </c>
      <c r="F351" s="839" t="s">
        <v>6309</v>
      </c>
      <c r="G351" s="825" t="s">
        <v>6453</v>
      </c>
      <c r="H351" s="825" t="s">
        <v>6454</v>
      </c>
      <c r="I351" s="831">
        <v>1.2100000381469727</v>
      </c>
      <c r="J351" s="831">
        <v>900</v>
      </c>
      <c r="K351" s="832">
        <v>1089</v>
      </c>
    </row>
    <row r="352" spans="1:11" ht="14.45" customHeight="1" x14ac:dyDescent="0.2">
      <c r="A352" s="821" t="s">
        <v>615</v>
      </c>
      <c r="B352" s="822" t="s">
        <v>616</v>
      </c>
      <c r="C352" s="825" t="s">
        <v>636</v>
      </c>
      <c r="D352" s="839" t="s">
        <v>637</v>
      </c>
      <c r="E352" s="825" t="s">
        <v>6308</v>
      </c>
      <c r="F352" s="839" t="s">
        <v>6309</v>
      </c>
      <c r="G352" s="825" t="s">
        <v>6455</v>
      </c>
      <c r="H352" s="825" t="s">
        <v>6456</v>
      </c>
      <c r="I352" s="831">
        <v>5.8087499737739563</v>
      </c>
      <c r="J352" s="831">
        <v>2100</v>
      </c>
      <c r="K352" s="832">
        <v>12198.179992675781</v>
      </c>
    </row>
    <row r="353" spans="1:11" ht="14.45" customHeight="1" x14ac:dyDescent="0.2">
      <c r="A353" s="821" t="s">
        <v>615</v>
      </c>
      <c r="B353" s="822" t="s">
        <v>616</v>
      </c>
      <c r="C353" s="825" t="s">
        <v>636</v>
      </c>
      <c r="D353" s="839" t="s">
        <v>637</v>
      </c>
      <c r="E353" s="825" t="s">
        <v>6308</v>
      </c>
      <c r="F353" s="839" t="s">
        <v>6309</v>
      </c>
      <c r="G353" s="825" t="s">
        <v>6457</v>
      </c>
      <c r="H353" s="825" t="s">
        <v>6458</v>
      </c>
      <c r="I353" s="831">
        <v>3.130000114440918</v>
      </c>
      <c r="J353" s="831">
        <v>50</v>
      </c>
      <c r="K353" s="832">
        <v>156.5</v>
      </c>
    </row>
    <row r="354" spans="1:11" ht="14.45" customHeight="1" x14ac:dyDescent="0.2">
      <c r="A354" s="821" t="s">
        <v>615</v>
      </c>
      <c r="B354" s="822" t="s">
        <v>616</v>
      </c>
      <c r="C354" s="825" t="s">
        <v>636</v>
      </c>
      <c r="D354" s="839" t="s">
        <v>637</v>
      </c>
      <c r="E354" s="825" t="s">
        <v>6308</v>
      </c>
      <c r="F354" s="839" t="s">
        <v>6309</v>
      </c>
      <c r="G354" s="825" t="s">
        <v>6707</v>
      </c>
      <c r="H354" s="825" t="s">
        <v>6708</v>
      </c>
      <c r="I354" s="831">
        <v>0.48090908744118432</v>
      </c>
      <c r="J354" s="831">
        <v>5300</v>
      </c>
      <c r="K354" s="832">
        <v>2574.2200012207031</v>
      </c>
    </row>
    <row r="355" spans="1:11" ht="14.45" customHeight="1" x14ac:dyDescent="0.2">
      <c r="A355" s="821" t="s">
        <v>615</v>
      </c>
      <c r="B355" s="822" t="s">
        <v>616</v>
      </c>
      <c r="C355" s="825" t="s">
        <v>636</v>
      </c>
      <c r="D355" s="839" t="s">
        <v>637</v>
      </c>
      <c r="E355" s="825" t="s">
        <v>6308</v>
      </c>
      <c r="F355" s="839" t="s">
        <v>6309</v>
      </c>
      <c r="G355" s="825" t="s">
        <v>6463</v>
      </c>
      <c r="H355" s="825" t="s">
        <v>6464</v>
      </c>
      <c r="I355" s="831">
        <v>367.89500427246094</v>
      </c>
      <c r="J355" s="831">
        <v>10</v>
      </c>
      <c r="K355" s="832">
        <v>3678.949951171875</v>
      </c>
    </row>
    <row r="356" spans="1:11" ht="14.45" customHeight="1" x14ac:dyDescent="0.2">
      <c r="A356" s="821" t="s">
        <v>615</v>
      </c>
      <c r="B356" s="822" t="s">
        <v>616</v>
      </c>
      <c r="C356" s="825" t="s">
        <v>636</v>
      </c>
      <c r="D356" s="839" t="s">
        <v>637</v>
      </c>
      <c r="E356" s="825" t="s">
        <v>6308</v>
      </c>
      <c r="F356" s="839" t="s">
        <v>6309</v>
      </c>
      <c r="G356" s="825" t="s">
        <v>6465</v>
      </c>
      <c r="H356" s="825" t="s">
        <v>6466</v>
      </c>
      <c r="I356" s="831">
        <v>23.716665903727215</v>
      </c>
      <c r="J356" s="831">
        <v>110</v>
      </c>
      <c r="K356" s="832">
        <v>2608.6999816894531</v>
      </c>
    </row>
    <row r="357" spans="1:11" ht="14.45" customHeight="1" x14ac:dyDescent="0.2">
      <c r="A357" s="821" t="s">
        <v>615</v>
      </c>
      <c r="B357" s="822" t="s">
        <v>616</v>
      </c>
      <c r="C357" s="825" t="s">
        <v>636</v>
      </c>
      <c r="D357" s="839" t="s">
        <v>637</v>
      </c>
      <c r="E357" s="825" t="s">
        <v>6308</v>
      </c>
      <c r="F357" s="839" t="s">
        <v>6309</v>
      </c>
      <c r="G357" s="825" t="s">
        <v>6465</v>
      </c>
      <c r="H357" s="825" t="s">
        <v>6467</v>
      </c>
      <c r="I357" s="831">
        <v>23.719999313354492</v>
      </c>
      <c r="J357" s="831">
        <v>20</v>
      </c>
      <c r="K357" s="832">
        <v>474.39999389648438</v>
      </c>
    </row>
    <row r="358" spans="1:11" ht="14.45" customHeight="1" x14ac:dyDescent="0.2">
      <c r="A358" s="821" t="s">
        <v>615</v>
      </c>
      <c r="B358" s="822" t="s">
        <v>616</v>
      </c>
      <c r="C358" s="825" t="s">
        <v>636</v>
      </c>
      <c r="D358" s="839" t="s">
        <v>637</v>
      </c>
      <c r="E358" s="825" t="s">
        <v>6308</v>
      </c>
      <c r="F358" s="839" t="s">
        <v>6309</v>
      </c>
      <c r="G358" s="825" t="s">
        <v>6468</v>
      </c>
      <c r="H358" s="825" t="s">
        <v>6469</v>
      </c>
      <c r="I358" s="831">
        <v>3.0699999332427979</v>
      </c>
      <c r="J358" s="831">
        <v>200</v>
      </c>
      <c r="K358" s="832">
        <v>614</v>
      </c>
    </row>
    <row r="359" spans="1:11" ht="14.45" customHeight="1" x14ac:dyDescent="0.2">
      <c r="A359" s="821" t="s">
        <v>615</v>
      </c>
      <c r="B359" s="822" t="s">
        <v>616</v>
      </c>
      <c r="C359" s="825" t="s">
        <v>636</v>
      </c>
      <c r="D359" s="839" t="s">
        <v>637</v>
      </c>
      <c r="E359" s="825" t="s">
        <v>6308</v>
      </c>
      <c r="F359" s="839" t="s">
        <v>6309</v>
      </c>
      <c r="G359" s="825" t="s">
        <v>6470</v>
      </c>
      <c r="H359" s="825" t="s">
        <v>6471</v>
      </c>
      <c r="I359" s="831">
        <v>3.2327272675254126</v>
      </c>
      <c r="J359" s="831">
        <v>1850</v>
      </c>
      <c r="K359" s="832">
        <v>5994.47998046875</v>
      </c>
    </row>
    <row r="360" spans="1:11" ht="14.45" customHeight="1" x14ac:dyDescent="0.2">
      <c r="A360" s="821" t="s">
        <v>615</v>
      </c>
      <c r="B360" s="822" t="s">
        <v>616</v>
      </c>
      <c r="C360" s="825" t="s">
        <v>636</v>
      </c>
      <c r="D360" s="839" t="s">
        <v>637</v>
      </c>
      <c r="E360" s="825" t="s">
        <v>6308</v>
      </c>
      <c r="F360" s="839" t="s">
        <v>6309</v>
      </c>
      <c r="G360" s="825" t="s">
        <v>6474</v>
      </c>
      <c r="H360" s="825" t="s">
        <v>6475</v>
      </c>
      <c r="I360" s="831">
        <v>2.369999885559082</v>
      </c>
      <c r="J360" s="831">
        <v>150</v>
      </c>
      <c r="K360" s="832">
        <v>355.5</v>
      </c>
    </row>
    <row r="361" spans="1:11" ht="14.45" customHeight="1" x14ac:dyDescent="0.2">
      <c r="A361" s="821" t="s">
        <v>615</v>
      </c>
      <c r="B361" s="822" t="s">
        <v>616</v>
      </c>
      <c r="C361" s="825" t="s">
        <v>636</v>
      </c>
      <c r="D361" s="839" t="s">
        <v>637</v>
      </c>
      <c r="E361" s="825" t="s">
        <v>6308</v>
      </c>
      <c r="F361" s="839" t="s">
        <v>6309</v>
      </c>
      <c r="G361" s="825" t="s">
        <v>6476</v>
      </c>
      <c r="H361" s="825" t="s">
        <v>6477</v>
      </c>
      <c r="I361" s="831">
        <v>2.1300000429153441</v>
      </c>
      <c r="J361" s="831">
        <v>1900</v>
      </c>
      <c r="K361" s="832">
        <v>4035.4299926757813</v>
      </c>
    </row>
    <row r="362" spans="1:11" ht="14.45" customHeight="1" x14ac:dyDescent="0.2">
      <c r="A362" s="821" t="s">
        <v>615</v>
      </c>
      <c r="B362" s="822" t="s">
        <v>616</v>
      </c>
      <c r="C362" s="825" t="s">
        <v>636</v>
      </c>
      <c r="D362" s="839" t="s">
        <v>637</v>
      </c>
      <c r="E362" s="825" t="s">
        <v>6308</v>
      </c>
      <c r="F362" s="839" t="s">
        <v>6309</v>
      </c>
      <c r="G362" s="825" t="s">
        <v>6478</v>
      </c>
      <c r="H362" s="825" t="s">
        <v>6479</v>
      </c>
      <c r="I362" s="831">
        <v>2.0424999594688416</v>
      </c>
      <c r="J362" s="831">
        <v>200</v>
      </c>
      <c r="K362" s="832">
        <v>409</v>
      </c>
    </row>
    <row r="363" spans="1:11" ht="14.45" customHeight="1" x14ac:dyDescent="0.2">
      <c r="A363" s="821" t="s">
        <v>615</v>
      </c>
      <c r="B363" s="822" t="s">
        <v>616</v>
      </c>
      <c r="C363" s="825" t="s">
        <v>636</v>
      </c>
      <c r="D363" s="839" t="s">
        <v>637</v>
      </c>
      <c r="E363" s="825" t="s">
        <v>6308</v>
      </c>
      <c r="F363" s="839" t="s">
        <v>6309</v>
      </c>
      <c r="G363" s="825" t="s">
        <v>6480</v>
      </c>
      <c r="H363" s="825" t="s">
        <v>6481</v>
      </c>
      <c r="I363" s="831">
        <v>2.3850001096725464</v>
      </c>
      <c r="J363" s="831">
        <v>250</v>
      </c>
      <c r="K363" s="832">
        <v>595.50999450683594</v>
      </c>
    </row>
    <row r="364" spans="1:11" ht="14.45" customHeight="1" x14ac:dyDescent="0.2">
      <c r="A364" s="821" t="s">
        <v>615</v>
      </c>
      <c r="B364" s="822" t="s">
        <v>616</v>
      </c>
      <c r="C364" s="825" t="s">
        <v>636</v>
      </c>
      <c r="D364" s="839" t="s">
        <v>637</v>
      </c>
      <c r="E364" s="825" t="s">
        <v>6308</v>
      </c>
      <c r="F364" s="839" t="s">
        <v>6309</v>
      </c>
      <c r="G364" s="825" t="s">
        <v>6482</v>
      </c>
      <c r="H364" s="825" t="s">
        <v>6483</v>
      </c>
      <c r="I364" s="831">
        <v>2.336000108718872</v>
      </c>
      <c r="J364" s="831">
        <v>400</v>
      </c>
      <c r="K364" s="832">
        <v>930</v>
      </c>
    </row>
    <row r="365" spans="1:11" ht="14.45" customHeight="1" x14ac:dyDescent="0.2">
      <c r="A365" s="821" t="s">
        <v>615</v>
      </c>
      <c r="B365" s="822" t="s">
        <v>616</v>
      </c>
      <c r="C365" s="825" t="s">
        <v>636</v>
      </c>
      <c r="D365" s="839" t="s">
        <v>637</v>
      </c>
      <c r="E365" s="825" t="s">
        <v>6308</v>
      </c>
      <c r="F365" s="839" t="s">
        <v>6309</v>
      </c>
      <c r="G365" s="825" t="s">
        <v>6484</v>
      </c>
      <c r="H365" s="825" t="s">
        <v>6485</v>
      </c>
      <c r="I365" s="831">
        <v>2.3066667715708413</v>
      </c>
      <c r="J365" s="831">
        <v>300</v>
      </c>
      <c r="K365" s="832">
        <v>692</v>
      </c>
    </row>
    <row r="366" spans="1:11" ht="14.45" customHeight="1" x14ac:dyDescent="0.2">
      <c r="A366" s="821" t="s">
        <v>615</v>
      </c>
      <c r="B366" s="822" t="s">
        <v>616</v>
      </c>
      <c r="C366" s="825" t="s">
        <v>636</v>
      </c>
      <c r="D366" s="839" t="s">
        <v>637</v>
      </c>
      <c r="E366" s="825" t="s">
        <v>6308</v>
      </c>
      <c r="F366" s="839" t="s">
        <v>6309</v>
      </c>
      <c r="G366" s="825" t="s">
        <v>6709</v>
      </c>
      <c r="H366" s="825" t="s">
        <v>6710</v>
      </c>
      <c r="I366" s="831">
        <v>2</v>
      </c>
      <c r="J366" s="831">
        <v>50</v>
      </c>
      <c r="K366" s="832">
        <v>100</v>
      </c>
    </row>
    <row r="367" spans="1:11" ht="14.45" customHeight="1" x14ac:dyDescent="0.2">
      <c r="A367" s="821" t="s">
        <v>615</v>
      </c>
      <c r="B367" s="822" t="s">
        <v>616</v>
      </c>
      <c r="C367" s="825" t="s">
        <v>636</v>
      </c>
      <c r="D367" s="839" t="s">
        <v>637</v>
      </c>
      <c r="E367" s="825" t="s">
        <v>6308</v>
      </c>
      <c r="F367" s="839" t="s">
        <v>6309</v>
      </c>
      <c r="G367" s="825" t="s">
        <v>6486</v>
      </c>
      <c r="H367" s="825" t="s">
        <v>6487</v>
      </c>
      <c r="I367" s="831">
        <v>2.6009999990463255</v>
      </c>
      <c r="J367" s="831">
        <v>1300</v>
      </c>
      <c r="K367" s="832">
        <v>3388.140007019043</v>
      </c>
    </row>
    <row r="368" spans="1:11" ht="14.45" customHeight="1" x14ac:dyDescent="0.2">
      <c r="A368" s="821" t="s">
        <v>615</v>
      </c>
      <c r="B368" s="822" t="s">
        <v>616</v>
      </c>
      <c r="C368" s="825" t="s">
        <v>636</v>
      </c>
      <c r="D368" s="839" t="s">
        <v>637</v>
      </c>
      <c r="E368" s="825" t="s">
        <v>6308</v>
      </c>
      <c r="F368" s="839" t="s">
        <v>6309</v>
      </c>
      <c r="G368" s="825" t="s">
        <v>6711</v>
      </c>
      <c r="H368" s="825" t="s">
        <v>6712</v>
      </c>
      <c r="I368" s="831">
        <v>3.1400001049041748</v>
      </c>
      <c r="J368" s="831">
        <v>50</v>
      </c>
      <c r="K368" s="832">
        <v>157</v>
      </c>
    </row>
    <row r="369" spans="1:11" ht="14.45" customHeight="1" x14ac:dyDescent="0.2">
      <c r="A369" s="821" t="s">
        <v>615</v>
      </c>
      <c r="B369" s="822" t="s">
        <v>616</v>
      </c>
      <c r="C369" s="825" t="s">
        <v>636</v>
      </c>
      <c r="D369" s="839" t="s">
        <v>637</v>
      </c>
      <c r="E369" s="825" t="s">
        <v>6308</v>
      </c>
      <c r="F369" s="839" t="s">
        <v>6309</v>
      </c>
      <c r="G369" s="825" t="s">
        <v>6488</v>
      </c>
      <c r="H369" s="825" t="s">
        <v>6713</v>
      </c>
      <c r="I369" s="831">
        <v>23.719999313354492</v>
      </c>
      <c r="J369" s="831">
        <v>20</v>
      </c>
      <c r="K369" s="832">
        <v>474.32000732421875</v>
      </c>
    </row>
    <row r="370" spans="1:11" ht="14.45" customHeight="1" x14ac:dyDescent="0.2">
      <c r="A370" s="821" t="s">
        <v>615</v>
      </c>
      <c r="B370" s="822" t="s">
        <v>616</v>
      </c>
      <c r="C370" s="825" t="s">
        <v>636</v>
      </c>
      <c r="D370" s="839" t="s">
        <v>637</v>
      </c>
      <c r="E370" s="825" t="s">
        <v>6308</v>
      </c>
      <c r="F370" s="839" t="s">
        <v>6309</v>
      </c>
      <c r="G370" s="825" t="s">
        <v>6714</v>
      </c>
      <c r="H370" s="825" t="s">
        <v>6715</v>
      </c>
      <c r="I370" s="831">
        <v>23.680000305175781</v>
      </c>
      <c r="J370" s="831">
        <v>30</v>
      </c>
      <c r="K370" s="832">
        <v>710.4000244140625</v>
      </c>
    </row>
    <row r="371" spans="1:11" ht="14.45" customHeight="1" x14ac:dyDescent="0.2">
      <c r="A371" s="821" t="s">
        <v>615</v>
      </c>
      <c r="B371" s="822" t="s">
        <v>616</v>
      </c>
      <c r="C371" s="825" t="s">
        <v>636</v>
      </c>
      <c r="D371" s="839" t="s">
        <v>637</v>
      </c>
      <c r="E371" s="825" t="s">
        <v>6308</v>
      </c>
      <c r="F371" s="839" t="s">
        <v>6309</v>
      </c>
      <c r="G371" s="825" t="s">
        <v>6488</v>
      </c>
      <c r="H371" s="825" t="s">
        <v>6489</v>
      </c>
      <c r="I371" s="831">
        <v>23.713999176025389</v>
      </c>
      <c r="J371" s="831">
        <v>140</v>
      </c>
      <c r="K371" s="832">
        <v>3319.8999328613281</v>
      </c>
    </row>
    <row r="372" spans="1:11" ht="14.45" customHeight="1" x14ac:dyDescent="0.2">
      <c r="A372" s="821" t="s">
        <v>615</v>
      </c>
      <c r="B372" s="822" t="s">
        <v>616</v>
      </c>
      <c r="C372" s="825" t="s">
        <v>636</v>
      </c>
      <c r="D372" s="839" t="s">
        <v>637</v>
      </c>
      <c r="E372" s="825" t="s">
        <v>6308</v>
      </c>
      <c r="F372" s="839" t="s">
        <v>6309</v>
      </c>
      <c r="G372" s="825" t="s">
        <v>6490</v>
      </c>
      <c r="H372" s="825" t="s">
        <v>6491</v>
      </c>
      <c r="I372" s="831">
        <v>44.080001831054688</v>
      </c>
      <c r="J372" s="831">
        <v>150</v>
      </c>
      <c r="K372" s="832">
        <v>6612</v>
      </c>
    </row>
    <row r="373" spans="1:11" ht="14.45" customHeight="1" x14ac:dyDescent="0.2">
      <c r="A373" s="821" t="s">
        <v>615</v>
      </c>
      <c r="B373" s="822" t="s">
        <v>616</v>
      </c>
      <c r="C373" s="825" t="s">
        <v>636</v>
      </c>
      <c r="D373" s="839" t="s">
        <v>637</v>
      </c>
      <c r="E373" s="825" t="s">
        <v>6492</v>
      </c>
      <c r="F373" s="839" t="s">
        <v>6493</v>
      </c>
      <c r="G373" s="825" t="s">
        <v>6496</v>
      </c>
      <c r="H373" s="825" t="s">
        <v>6497</v>
      </c>
      <c r="I373" s="831">
        <v>208.47200012207031</v>
      </c>
      <c r="J373" s="831">
        <v>580</v>
      </c>
      <c r="K373" s="832">
        <v>120914.3388671875</v>
      </c>
    </row>
    <row r="374" spans="1:11" ht="14.45" customHeight="1" x14ac:dyDescent="0.2">
      <c r="A374" s="821" t="s">
        <v>615</v>
      </c>
      <c r="B374" s="822" t="s">
        <v>616</v>
      </c>
      <c r="C374" s="825" t="s">
        <v>636</v>
      </c>
      <c r="D374" s="839" t="s">
        <v>637</v>
      </c>
      <c r="E374" s="825" t="s">
        <v>6492</v>
      </c>
      <c r="F374" s="839" t="s">
        <v>6493</v>
      </c>
      <c r="G374" s="825" t="s">
        <v>6498</v>
      </c>
      <c r="H374" s="825" t="s">
        <v>6499</v>
      </c>
      <c r="I374" s="831">
        <v>208.49444749620227</v>
      </c>
      <c r="J374" s="831">
        <v>460</v>
      </c>
      <c r="K374" s="832">
        <v>95907.7373046875</v>
      </c>
    </row>
    <row r="375" spans="1:11" ht="14.45" customHeight="1" x14ac:dyDescent="0.2">
      <c r="A375" s="821" t="s">
        <v>615</v>
      </c>
      <c r="B375" s="822" t="s">
        <v>616</v>
      </c>
      <c r="C375" s="825" t="s">
        <v>636</v>
      </c>
      <c r="D375" s="839" t="s">
        <v>637</v>
      </c>
      <c r="E375" s="825" t="s">
        <v>6492</v>
      </c>
      <c r="F375" s="839" t="s">
        <v>6493</v>
      </c>
      <c r="G375" s="825" t="s">
        <v>6500</v>
      </c>
      <c r="H375" s="825" t="s">
        <v>6501</v>
      </c>
      <c r="I375" s="831">
        <v>11.215000152587891</v>
      </c>
      <c r="J375" s="831">
        <v>1000</v>
      </c>
      <c r="K375" s="832">
        <v>11214</v>
      </c>
    </row>
    <row r="376" spans="1:11" ht="14.45" customHeight="1" x14ac:dyDescent="0.2">
      <c r="A376" s="821" t="s">
        <v>615</v>
      </c>
      <c r="B376" s="822" t="s">
        <v>616</v>
      </c>
      <c r="C376" s="825" t="s">
        <v>636</v>
      </c>
      <c r="D376" s="839" t="s">
        <v>637</v>
      </c>
      <c r="E376" s="825" t="s">
        <v>6492</v>
      </c>
      <c r="F376" s="839" t="s">
        <v>6493</v>
      </c>
      <c r="G376" s="825" t="s">
        <v>6502</v>
      </c>
      <c r="H376" s="825" t="s">
        <v>6503</v>
      </c>
      <c r="I376" s="831">
        <v>9.3341666857401524</v>
      </c>
      <c r="J376" s="831">
        <v>4700</v>
      </c>
      <c r="K376" s="832">
        <v>47747.170120239258</v>
      </c>
    </row>
    <row r="377" spans="1:11" ht="14.45" customHeight="1" x14ac:dyDescent="0.2">
      <c r="A377" s="821" t="s">
        <v>615</v>
      </c>
      <c r="B377" s="822" t="s">
        <v>616</v>
      </c>
      <c r="C377" s="825" t="s">
        <v>636</v>
      </c>
      <c r="D377" s="839" t="s">
        <v>637</v>
      </c>
      <c r="E377" s="825" t="s">
        <v>6492</v>
      </c>
      <c r="F377" s="839" t="s">
        <v>6493</v>
      </c>
      <c r="G377" s="825" t="s">
        <v>6716</v>
      </c>
      <c r="H377" s="825" t="s">
        <v>6717</v>
      </c>
      <c r="I377" s="831">
        <v>127.08000183105469</v>
      </c>
      <c r="J377" s="831">
        <v>5</v>
      </c>
      <c r="K377" s="832">
        <v>635.4000244140625</v>
      </c>
    </row>
    <row r="378" spans="1:11" ht="14.45" customHeight="1" x14ac:dyDescent="0.2">
      <c r="A378" s="821" t="s">
        <v>615</v>
      </c>
      <c r="B378" s="822" t="s">
        <v>616</v>
      </c>
      <c r="C378" s="825" t="s">
        <v>636</v>
      </c>
      <c r="D378" s="839" t="s">
        <v>637</v>
      </c>
      <c r="E378" s="825" t="s">
        <v>6492</v>
      </c>
      <c r="F378" s="839" t="s">
        <v>6493</v>
      </c>
      <c r="G378" s="825" t="s">
        <v>6506</v>
      </c>
      <c r="H378" s="825" t="s">
        <v>6507</v>
      </c>
      <c r="I378" s="831">
        <v>7.7438460129957933</v>
      </c>
      <c r="J378" s="831">
        <v>481</v>
      </c>
      <c r="K378" s="832">
        <v>3724.6200046539307</v>
      </c>
    </row>
    <row r="379" spans="1:11" ht="14.45" customHeight="1" x14ac:dyDescent="0.2">
      <c r="A379" s="821" t="s">
        <v>615</v>
      </c>
      <c r="B379" s="822" t="s">
        <v>616</v>
      </c>
      <c r="C379" s="825" t="s">
        <v>636</v>
      </c>
      <c r="D379" s="839" t="s">
        <v>637</v>
      </c>
      <c r="E379" s="825" t="s">
        <v>6508</v>
      </c>
      <c r="F379" s="839" t="s">
        <v>6509</v>
      </c>
      <c r="G379" s="825" t="s">
        <v>6510</v>
      </c>
      <c r="H379" s="825" t="s">
        <v>6511</v>
      </c>
      <c r="I379" s="831">
        <v>0.34428570951734272</v>
      </c>
      <c r="J379" s="831">
        <v>1100</v>
      </c>
      <c r="K379" s="832">
        <v>593.23999786376953</v>
      </c>
    </row>
    <row r="380" spans="1:11" ht="14.45" customHeight="1" x14ac:dyDescent="0.2">
      <c r="A380" s="821" t="s">
        <v>615</v>
      </c>
      <c r="B380" s="822" t="s">
        <v>616</v>
      </c>
      <c r="C380" s="825" t="s">
        <v>636</v>
      </c>
      <c r="D380" s="839" t="s">
        <v>637</v>
      </c>
      <c r="E380" s="825" t="s">
        <v>6508</v>
      </c>
      <c r="F380" s="839" t="s">
        <v>6509</v>
      </c>
      <c r="G380" s="825" t="s">
        <v>6512</v>
      </c>
      <c r="H380" s="825" t="s">
        <v>6513</v>
      </c>
      <c r="I380" s="831">
        <v>0.30500000715255737</v>
      </c>
      <c r="J380" s="831">
        <v>800</v>
      </c>
      <c r="K380" s="832">
        <v>244</v>
      </c>
    </row>
    <row r="381" spans="1:11" ht="14.45" customHeight="1" x14ac:dyDescent="0.2">
      <c r="A381" s="821" t="s">
        <v>615</v>
      </c>
      <c r="B381" s="822" t="s">
        <v>616</v>
      </c>
      <c r="C381" s="825" t="s">
        <v>636</v>
      </c>
      <c r="D381" s="839" t="s">
        <v>637</v>
      </c>
      <c r="E381" s="825" t="s">
        <v>6508</v>
      </c>
      <c r="F381" s="839" t="s">
        <v>6509</v>
      </c>
      <c r="G381" s="825" t="s">
        <v>6718</v>
      </c>
      <c r="H381" s="825" t="s">
        <v>6719</v>
      </c>
      <c r="I381" s="831">
        <v>0.36000001430511475</v>
      </c>
      <c r="J381" s="831">
        <v>200</v>
      </c>
      <c r="K381" s="832">
        <v>72</v>
      </c>
    </row>
    <row r="382" spans="1:11" ht="14.45" customHeight="1" x14ac:dyDescent="0.2">
      <c r="A382" s="821" t="s">
        <v>615</v>
      </c>
      <c r="B382" s="822" t="s">
        <v>616</v>
      </c>
      <c r="C382" s="825" t="s">
        <v>636</v>
      </c>
      <c r="D382" s="839" t="s">
        <v>637</v>
      </c>
      <c r="E382" s="825" t="s">
        <v>6508</v>
      </c>
      <c r="F382" s="839" t="s">
        <v>6509</v>
      </c>
      <c r="G382" s="825" t="s">
        <v>6720</v>
      </c>
      <c r="H382" s="825" t="s">
        <v>6721</v>
      </c>
      <c r="I382" s="831">
        <v>0.68000000715255737</v>
      </c>
      <c r="J382" s="831">
        <v>300</v>
      </c>
      <c r="K382" s="832">
        <v>204</v>
      </c>
    </row>
    <row r="383" spans="1:11" ht="14.45" customHeight="1" x14ac:dyDescent="0.2">
      <c r="A383" s="821" t="s">
        <v>615</v>
      </c>
      <c r="B383" s="822" t="s">
        <v>616</v>
      </c>
      <c r="C383" s="825" t="s">
        <v>636</v>
      </c>
      <c r="D383" s="839" t="s">
        <v>637</v>
      </c>
      <c r="E383" s="825" t="s">
        <v>6508</v>
      </c>
      <c r="F383" s="839" t="s">
        <v>6509</v>
      </c>
      <c r="G383" s="825" t="s">
        <v>6514</v>
      </c>
      <c r="H383" s="825" t="s">
        <v>6515</v>
      </c>
      <c r="I383" s="831">
        <v>0.54692309177838838</v>
      </c>
      <c r="J383" s="831">
        <v>16800</v>
      </c>
      <c r="K383" s="832">
        <v>9179.800048828125</v>
      </c>
    </row>
    <row r="384" spans="1:11" ht="14.45" customHeight="1" x14ac:dyDescent="0.2">
      <c r="A384" s="821" t="s">
        <v>615</v>
      </c>
      <c r="B384" s="822" t="s">
        <v>616</v>
      </c>
      <c r="C384" s="825" t="s">
        <v>636</v>
      </c>
      <c r="D384" s="839" t="s">
        <v>637</v>
      </c>
      <c r="E384" s="825" t="s">
        <v>6508</v>
      </c>
      <c r="F384" s="839" t="s">
        <v>6509</v>
      </c>
      <c r="G384" s="825" t="s">
        <v>6516</v>
      </c>
      <c r="H384" s="825" t="s">
        <v>6517</v>
      </c>
      <c r="I384" s="831">
        <v>29.639999389648438</v>
      </c>
      <c r="J384" s="831">
        <v>100</v>
      </c>
      <c r="K384" s="832">
        <v>2963.9599609375</v>
      </c>
    </row>
    <row r="385" spans="1:11" ht="14.45" customHeight="1" x14ac:dyDescent="0.2">
      <c r="A385" s="821" t="s">
        <v>615</v>
      </c>
      <c r="B385" s="822" t="s">
        <v>616</v>
      </c>
      <c r="C385" s="825" t="s">
        <v>636</v>
      </c>
      <c r="D385" s="839" t="s">
        <v>637</v>
      </c>
      <c r="E385" s="825" t="s">
        <v>6508</v>
      </c>
      <c r="F385" s="839" t="s">
        <v>6509</v>
      </c>
      <c r="G385" s="825" t="s">
        <v>6722</v>
      </c>
      <c r="H385" s="825" t="s">
        <v>6723</v>
      </c>
      <c r="I385" s="831">
        <v>29.639999389648438</v>
      </c>
      <c r="J385" s="831">
        <v>100</v>
      </c>
      <c r="K385" s="832">
        <v>2963.989990234375</v>
      </c>
    </row>
    <row r="386" spans="1:11" ht="14.45" customHeight="1" x14ac:dyDescent="0.2">
      <c r="A386" s="821" t="s">
        <v>615</v>
      </c>
      <c r="B386" s="822" t="s">
        <v>616</v>
      </c>
      <c r="C386" s="825" t="s">
        <v>636</v>
      </c>
      <c r="D386" s="839" t="s">
        <v>637</v>
      </c>
      <c r="E386" s="825" t="s">
        <v>6508</v>
      </c>
      <c r="F386" s="839" t="s">
        <v>6509</v>
      </c>
      <c r="G386" s="825" t="s">
        <v>6724</v>
      </c>
      <c r="H386" s="825" t="s">
        <v>6725</v>
      </c>
      <c r="I386" s="831">
        <v>29.639999389648438</v>
      </c>
      <c r="J386" s="831">
        <v>50</v>
      </c>
      <c r="K386" s="832">
        <v>1482</v>
      </c>
    </row>
    <row r="387" spans="1:11" ht="14.45" customHeight="1" x14ac:dyDescent="0.2">
      <c r="A387" s="821" t="s">
        <v>615</v>
      </c>
      <c r="B387" s="822" t="s">
        <v>616</v>
      </c>
      <c r="C387" s="825" t="s">
        <v>636</v>
      </c>
      <c r="D387" s="839" t="s">
        <v>637</v>
      </c>
      <c r="E387" s="825" t="s">
        <v>6508</v>
      </c>
      <c r="F387" s="839" t="s">
        <v>6509</v>
      </c>
      <c r="G387" s="825" t="s">
        <v>6518</v>
      </c>
      <c r="H387" s="825" t="s">
        <v>6519</v>
      </c>
      <c r="I387" s="831">
        <v>1.8059999465942382</v>
      </c>
      <c r="J387" s="831">
        <v>800</v>
      </c>
      <c r="K387" s="832">
        <v>1444</v>
      </c>
    </row>
    <row r="388" spans="1:11" ht="14.45" customHeight="1" x14ac:dyDescent="0.2">
      <c r="A388" s="821" t="s">
        <v>615</v>
      </c>
      <c r="B388" s="822" t="s">
        <v>616</v>
      </c>
      <c r="C388" s="825" t="s">
        <v>636</v>
      </c>
      <c r="D388" s="839" t="s">
        <v>637</v>
      </c>
      <c r="E388" s="825" t="s">
        <v>6508</v>
      </c>
      <c r="F388" s="839" t="s">
        <v>6509</v>
      </c>
      <c r="G388" s="825" t="s">
        <v>6726</v>
      </c>
      <c r="H388" s="825" t="s">
        <v>6727</v>
      </c>
      <c r="I388" s="831">
        <v>1.7999999523162842</v>
      </c>
      <c r="J388" s="831">
        <v>400</v>
      </c>
      <c r="K388" s="832">
        <v>720</v>
      </c>
    </row>
    <row r="389" spans="1:11" ht="14.45" customHeight="1" x14ac:dyDescent="0.2">
      <c r="A389" s="821" t="s">
        <v>615</v>
      </c>
      <c r="B389" s="822" t="s">
        <v>616</v>
      </c>
      <c r="C389" s="825" t="s">
        <v>636</v>
      </c>
      <c r="D389" s="839" t="s">
        <v>637</v>
      </c>
      <c r="E389" s="825" t="s">
        <v>6520</v>
      </c>
      <c r="F389" s="839" t="s">
        <v>6521</v>
      </c>
      <c r="G389" s="825" t="s">
        <v>6526</v>
      </c>
      <c r="H389" s="825" t="s">
        <v>6527</v>
      </c>
      <c r="I389" s="831">
        <v>2.880000114440918</v>
      </c>
      <c r="J389" s="831">
        <v>600</v>
      </c>
      <c r="K389" s="832">
        <v>1728</v>
      </c>
    </row>
    <row r="390" spans="1:11" ht="14.45" customHeight="1" x14ac:dyDescent="0.2">
      <c r="A390" s="821" t="s">
        <v>615</v>
      </c>
      <c r="B390" s="822" t="s">
        <v>616</v>
      </c>
      <c r="C390" s="825" t="s">
        <v>636</v>
      </c>
      <c r="D390" s="839" t="s">
        <v>637</v>
      </c>
      <c r="E390" s="825" t="s">
        <v>6520</v>
      </c>
      <c r="F390" s="839" t="s">
        <v>6521</v>
      </c>
      <c r="G390" s="825" t="s">
        <v>6528</v>
      </c>
      <c r="H390" s="825" t="s">
        <v>6529</v>
      </c>
      <c r="I390" s="831">
        <v>2.8850001096725464</v>
      </c>
      <c r="J390" s="831">
        <v>11000</v>
      </c>
      <c r="K390" s="832">
        <v>31730</v>
      </c>
    </row>
    <row r="391" spans="1:11" ht="14.45" customHeight="1" x14ac:dyDescent="0.2">
      <c r="A391" s="821" t="s">
        <v>615</v>
      </c>
      <c r="B391" s="822" t="s">
        <v>616</v>
      </c>
      <c r="C391" s="825" t="s">
        <v>636</v>
      </c>
      <c r="D391" s="839" t="s">
        <v>637</v>
      </c>
      <c r="E391" s="825" t="s">
        <v>6520</v>
      </c>
      <c r="F391" s="839" t="s">
        <v>6521</v>
      </c>
      <c r="G391" s="825" t="s">
        <v>6532</v>
      </c>
      <c r="H391" s="825" t="s">
        <v>6533</v>
      </c>
      <c r="I391" s="831">
        <v>2.2999999523162842</v>
      </c>
      <c r="J391" s="831">
        <v>6000</v>
      </c>
      <c r="K391" s="832">
        <v>13800</v>
      </c>
    </row>
    <row r="392" spans="1:11" ht="14.45" customHeight="1" x14ac:dyDescent="0.2">
      <c r="A392" s="821" t="s">
        <v>615</v>
      </c>
      <c r="B392" s="822" t="s">
        <v>616</v>
      </c>
      <c r="C392" s="825" t="s">
        <v>636</v>
      </c>
      <c r="D392" s="839" t="s">
        <v>637</v>
      </c>
      <c r="E392" s="825" t="s">
        <v>6520</v>
      </c>
      <c r="F392" s="839" t="s">
        <v>6521</v>
      </c>
      <c r="G392" s="825" t="s">
        <v>6532</v>
      </c>
      <c r="H392" s="825" t="s">
        <v>6534</v>
      </c>
      <c r="I392" s="831">
        <v>2.2999999523162842</v>
      </c>
      <c r="J392" s="831">
        <v>4000</v>
      </c>
      <c r="K392" s="832">
        <v>9200</v>
      </c>
    </row>
    <row r="393" spans="1:11" ht="14.45" customHeight="1" x14ac:dyDescent="0.2">
      <c r="A393" s="821" t="s">
        <v>615</v>
      </c>
      <c r="B393" s="822" t="s">
        <v>616</v>
      </c>
      <c r="C393" s="825" t="s">
        <v>636</v>
      </c>
      <c r="D393" s="839" t="s">
        <v>637</v>
      </c>
      <c r="E393" s="825" t="s">
        <v>6520</v>
      </c>
      <c r="F393" s="839" t="s">
        <v>6521</v>
      </c>
      <c r="G393" s="825" t="s">
        <v>6537</v>
      </c>
      <c r="H393" s="825" t="s">
        <v>6538</v>
      </c>
      <c r="I393" s="831">
        <v>3.380000114440918</v>
      </c>
      <c r="J393" s="831">
        <v>400</v>
      </c>
      <c r="K393" s="832">
        <v>1352</v>
      </c>
    </row>
    <row r="394" spans="1:11" ht="14.45" customHeight="1" x14ac:dyDescent="0.2">
      <c r="A394" s="821" t="s">
        <v>615</v>
      </c>
      <c r="B394" s="822" t="s">
        <v>616</v>
      </c>
      <c r="C394" s="825" t="s">
        <v>636</v>
      </c>
      <c r="D394" s="839" t="s">
        <v>637</v>
      </c>
      <c r="E394" s="825" t="s">
        <v>6520</v>
      </c>
      <c r="F394" s="839" t="s">
        <v>6521</v>
      </c>
      <c r="G394" s="825" t="s">
        <v>6728</v>
      </c>
      <c r="H394" s="825" t="s">
        <v>6729</v>
      </c>
      <c r="I394" s="831">
        <v>3.3850001096725464</v>
      </c>
      <c r="J394" s="831">
        <v>5200</v>
      </c>
      <c r="K394" s="832">
        <v>17588</v>
      </c>
    </row>
    <row r="395" spans="1:11" ht="14.45" customHeight="1" x14ac:dyDescent="0.2">
      <c r="A395" s="821" t="s">
        <v>615</v>
      </c>
      <c r="B395" s="822" t="s">
        <v>616</v>
      </c>
      <c r="C395" s="825" t="s">
        <v>636</v>
      </c>
      <c r="D395" s="839" t="s">
        <v>637</v>
      </c>
      <c r="E395" s="825" t="s">
        <v>6520</v>
      </c>
      <c r="F395" s="839" t="s">
        <v>6521</v>
      </c>
      <c r="G395" s="825" t="s">
        <v>6539</v>
      </c>
      <c r="H395" s="825" t="s">
        <v>6540</v>
      </c>
      <c r="I395" s="831">
        <v>3.0199999809265137</v>
      </c>
      <c r="J395" s="831">
        <v>600</v>
      </c>
      <c r="K395" s="832">
        <v>1812</v>
      </c>
    </row>
    <row r="396" spans="1:11" ht="14.45" customHeight="1" x14ac:dyDescent="0.2">
      <c r="A396" s="821" t="s">
        <v>615</v>
      </c>
      <c r="B396" s="822" t="s">
        <v>616</v>
      </c>
      <c r="C396" s="825" t="s">
        <v>636</v>
      </c>
      <c r="D396" s="839" t="s">
        <v>637</v>
      </c>
      <c r="E396" s="825" t="s">
        <v>6520</v>
      </c>
      <c r="F396" s="839" t="s">
        <v>6521</v>
      </c>
      <c r="G396" s="825" t="s">
        <v>6541</v>
      </c>
      <c r="H396" s="825" t="s">
        <v>6542</v>
      </c>
      <c r="I396" s="831">
        <v>3.0199999809265137</v>
      </c>
      <c r="J396" s="831">
        <v>7200</v>
      </c>
      <c r="K396" s="832">
        <v>21779.2802734375</v>
      </c>
    </row>
    <row r="397" spans="1:11" ht="14.45" customHeight="1" x14ac:dyDescent="0.2">
      <c r="A397" s="821" t="s">
        <v>615</v>
      </c>
      <c r="B397" s="822" t="s">
        <v>616</v>
      </c>
      <c r="C397" s="825" t="s">
        <v>636</v>
      </c>
      <c r="D397" s="839" t="s">
        <v>637</v>
      </c>
      <c r="E397" s="825" t="s">
        <v>6520</v>
      </c>
      <c r="F397" s="839" t="s">
        <v>6521</v>
      </c>
      <c r="G397" s="825" t="s">
        <v>6543</v>
      </c>
      <c r="H397" s="825" t="s">
        <v>6544</v>
      </c>
      <c r="I397" s="831">
        <v>3.7200000286102295</v>
      </c>
      <c r="J397" s="831">
        <v>4000</v>
      </c>
      <c r="K397" s="832">
        <v>14880</v>
      </c>
    </row>
    <row r="398" spans="1:11" ht="14.45" customHeight="1" x14ac:dyDescent="0.2">
      <c r="A398" s="821" t="s">
        <v>615</v>
      </c>
      <c r="B398" s="822" t="s">
        <v>616</v>
      </c>
      <c r="C398" s="825" t="s">
        <v>636</v>
      </c>
      <c r="D398" s="839" t="s">
        <v>637</v>
      </c>
      <c r="E398" s="825" t="s">
        <v>6520</v>
      </c>
      <c r="F398" s="839" t="s">
        <v>6521</v>
      </c>
      <c r="G398" s="825" t="s">
        <v>6545</v>
      </c>
      <c r="H398" s="825" t="s">
        <v>6546</v>
      </c>
      <c r="I398" s="831">
        <v>3.869999885559082</v>
      </c>
      <c r="J398" s="831">
        <v>3600</v>
      </c>
      <c r="K398" s="832">
        <v>13932</v>
      </c>
    </row>
    <row r="399" spans="1:11" ht="14.45" customHeight="1" x14ac:dyDescent="0.2">
      <c r="A399" s="821" t="s">
        <v>615</v>
      </c>
      <c r="B399" s="822" t="s">
        <v>616</v>
      </c>
      <c r="C399" s="825" t="s">
        <v>636</v>
      </c>
      <c r="D399" s="839" t="s">
        <v>637</v>
      </c>
      <c r="E399" s="825" t="s">
        <v>6520</v>
      </c>
      <c r="F399" s="839" t="s">
        <v>6521</v>
      </c>
      <c r="G399" s="825" t="s">
        <v>6545</v>
      </c>
      <c r="H399" s="825" t="s">
        <v>6547</v>
      </c>
      <c r="I399" s="831">
        <v>3.880000114440918</v>
      </c>
      <c r="J399" s="831">
        <v>4000</v>
      </c>
      <c r="K399" s="832">
        <v>15520</v>
      </c>
    </row>
    <row r="400" spans="1:11" ht="14.45" customHeight="1" x14ac:dyDescent="0.2">
      <c r="A400" s="821" t="s">
        <v>615</v>
      </c>
      <c r="B400" s="822" t="s">
        <v>616</v>
      </c>
      <c r="C400" s="825" t="s">
        <v>636</v>
      </c>
      <c r="D400" s="839" t="s">
        <v>637</v>
      </c>
      <c r="E400" s="825" t="s">
        <v>6520</v>
      </c>
      <c r="F400" s="839" t="s">
        <v>6521</v>
      </c>
      <c r="G400" s="825" t="s">
        <v>6730</v>
      </c>
      <c r="H400" s="825" t="s">
        <v>6731</v>
      </c>
      <c r="I400" s="831">
        <v>3.0299999713897705</v>
      </c>
      <c r="J400" s="831">
        <v>3400</v>
      </c>
      <c r="K400" s="832">
        <v>10308</v>
      </c>
    </row>
    <row r="401" spans="1:11" ht="14.45" customHeight="1" x14ac:dyDescent="0.2">
      <c r="A401" s="821" t="s">
        <v>615</v>
      </c>
      <c r="B401" s="822" t="s">
        <v>616</v>
      </c>
      <c r="C401" s="825" t="s">
        <v>636</v>
      </c>
      <c r="D401" s="839" t="s">
        <v>637</v>
      </c>
      <c r="E401" s="825" t="s">
        <v>6520</v>
      </c>
      <c r="F401" s="839" t="s">
        <v>6521</v>
      </c>
      <c r="G401" s="825" t="s">
        <v>6732</v>
      </c>
      <c r="H401" s="825" t="s">
        <v>6733</v>
      </c>
      <c r="I401" s="831">
        <v>3.380000114440918</v>
      </c>
      <c r="J401" s="831">
        <v>180</v>
      </c>
      <c r="K401" s="832">
        <v>608.4000244140625</v>
      </c>
    </row>
    <row r="402" spans="1:11" ht="14.45" customHeight="1" x14ac:dyDescent="0.2">
      <c r="A402" s="821" t="s">
        <v>615</v>
      </c>
      <c r="B402" s="822" t="s">
        <v>616</v>
      </c>
      <c r="C402" s="825" t="s">
        <v>636</v>
      </c>
      <c r="D402" s="839" t="s">
        <v>637</v>
      </c>
      <c r="E402" s="825" t="s">
        <v>6520</v>
      </c>
      <c r="F402" s="839" t="s">
        <v>6521</v>
      </c>
      <c r="G402" s="825" t="s">
        <v>6734</v>
      </c>
      <c r="H402" s="825" t="s">
        <v>6735</v>
      </c>
      <c r="I402" s="831">
        <v>3.1400001049041748</v>
      </c>
      <c r="J402" s="831">
        <v>180</v>
      </c>
      <c r="K402" s="832">
        <v>565.20001220703125</v>
      </c>
    </row>
    <row r="403" spans="1:11" ht="14.45" customHeight="1" x14ac:dyDescent="0.2">
      <c r="A403" s="821" t="s">
        <v>615</v>
      </c>
      <c r="B403" s="822" t="s">
        <v>616</v>
      </c>
      <c r="C403" s="825" t="s">
        <v>636</v>
      </c>
      <c r="D403" s="839" t="s">
        <v>637</v>
      </c>
      <c r="E403" s="825" t="s">
        <v>6520</v>
      </c>
      <c r="F403" s="839" t="s">
        <v>6521</v>
      </c>
      <c r="G403" s="825" t="s">
        <v>6736</v>
      </c>
      <c r="H403" s="825" t="s">
        <v>6737</v>
      </c>
      <c r="I403" s="831">
        <v>3.0299999713897705</v>
      </c>
      <c r="J403" s="831">
        <v>400</v>
      </c>
      <c r="K403" s="832">
        <v>1212</v>
      </c>
    </row>
    <row r="404" spans="1:11" ht="14.45" customHeight="1" x14ac:dyDescent="0.2">
      <c r="A404" s="821" t="s">
        <v>615</v>
      </c>
      <c r="B404" s="822" t="s">
        <v>616</v>
      </c>
      <c r="C404" s="825" t="s">
        <v>636</v>
      </c>
      <c r="D404" s="839" t="s">
        <v>637</v>
      </c>
      <c r="E404" s="825" t="s">
        <v>6520</v>
      </c>
      <c r="F404" s="839" t="s">
        <v>6521</v>
      </c>
      <c r="G404" s="825" t="s">
        <v>6738</v>
      </c>
      <c r="H404" s="825" t="s">
        <v>6739</v>
      </c>
      <c r="I404" s="831">
        <v>3.0199999809265137</v>
      </c>
      <c r="J404" s="831">
        <v>180</v>
      </c>
      <c r="K404" s="832">
        <v>543.5999755859375</v>
      </c>
    </row>
    <row r="405" spans="1:11" ht="14.45" customHeight="1" x14ac:dyDescent="0.2">
      <c r="A405" s="821" t="s">
        <v>615</v>
      </c>
      <c r="B405" s="822" t="s">
        <v>616</v>
      </c>
      <c r="C405" s="825" t="s">
        <v>636</v>
      </c>
      <c r="D405" s="839" t="s">
        <v>637</v>
      </c>
      <c r="E405" s="825" t="s">
        <v>6520</v>
      </c>
      <c r="F405" s="839" t="s">
        <v>6521</v>
      </c>
      <c r="G405" s="825" t="s">
        <v>6554</v>
      </c>
      <c r="H405" s="825" t="s">
        <v>6555</v>
      </c>
      <c r="I405" s="831">
        <v>2.8166666030883789</v>
      </c>
      <c r="J405" s="831">
        <v>10000</v>
      </c>
      <c r="K405" s="832">
        <v>28170</v>
      </c>
    </row>
    <row r="406" spans="1:11" ht="14.45" customHeight="1" x14ac:dyDescent="0.2">
      <c r="A406" s="821" t="s">
        <v>615</v>
      </c>
      <c r="B406" s="822" t="s">
        <v>616</v>
      </c>
      <c r="C406" s="825" t="s">
        <v>636</v>
      </c>
      <c r="D406" s="839" t="s">
        <v>637</v>
      </c>
      <c r="E406" s="825" t="s">
        <v>6560</v>
      </c>
      <c r="F406" s="839" t="s">
        <v>6561</v>
      </c>
      <c r="G406" s="825" t="s">
        <v>6562</v>
      </c>
      <c r="H406" s="825" t="s">
        <v>6563</v>
      </c>
      <c r="I406" s="831">
        <v>4509.9599609375</v>
      </c>
      <c r="J406" s="831">
        <v>3</v>
      </c>
      <c r="K406" s="832">
        <v>13529.8701171875</v>
      </c>
    </row>
    <row r="407" spans="1:11" ht="14.45" customHeight="1" x14ac:dyDescent="0.2">
      <c r="A407" s="821" t="s">
        <v>615</v>
      </c>
      <c r="B407" s="822" t="s">
        <v>616</v>
      </c>
      <c r="C407" s="825" t="s">
        <v>636</v>
      </c>
      <c r="D407" s="839" t="s">
        <v>637</v>
      </c>
      <c r="E407" s="825" t="s">
        <v>6560</v>
      </c>
      <c r="F407" s="839" t="s">
        <v>6561</v>
      </c>
      <c r="G407" s="825" t="s">
        <v>6564</v>
      </c>
      <c r="H407" s="825" t="s">
        <v>6565</v>
      </c>
      <c r="I407" s="831">
        <v>4715</v>
      </c>
      <c r="J407" s="831">
        <v>35</v>
      </c>
      <c r="K407" s="832">
        <v>165025</v>
      </c>
    </row>
    <row r="408" spans="1:11" ht="14.45" customHeight="1" x14ac:dyDescent="0.2">
      <c r="A408" s="821" t="s">
        <v>615</v>
      </c>
      <c r="B408" s="822" t="s">
        <v>616</v>
      </c>
      <c r="C408" s="825" t="s">
        <v>636</v>
      </c>
      <c r="D408" s="839" t="s">
        <v>637</v>
      </c>
      <c r="E408" s="825" t="s">
        <v>6566</v>
      </c>
      <c r="F408" s="839" t="s">
        <v>6567</v>
      </c>
      <c r="G408" s="825" t="s">
        <v>6568</v>
      </c>
      <c r="H408" s="825" t="s">
        <v>6569</v>
      </c>
      <c r="I408" s="831">
        <v>16.394999504089355</v>
      </c>
      <c r="J408" s="831">
        <v>50</v>
      </c>
      <c r="K408" s="832">
        <v>819.79998779296875</v>
      </c>
    </row>
    <row r="409" spans="1:11" ht="14.45" customHeight="1" x14ac:dyDescent="0.2">
      <c r="A409" s="821" t="s">
        <v>615</v>
      </c>
      <c r="B409" s="822" t="s">
        <v>616</v>
      </c>
      <c r="C409" s="825" t="s">
        <v>636</v>
      </c>
      <c r="D409" s="839" t="s">
        <v>637</v>
      </c>
      <c r="E409" s="825" t="s">
        <v>6566</v>
      </c>
      <c r="F409" s="839" t="s">
        <v>6567</v>
      </c>
      <c r="G409" s="825" t="s">
        <v>6570</v>
      </c>
      <c r="H409" s="825" t="s">
        <v>6571</v>
      </c>
      <c r="I409" s="831">
        <v>19.959999084472656</v>
      </c>
      <c r="J409" s="831">
        <v>40</v>
      </c>
      <c r="K409" s="832">
        <v>798.4000244140625</v>
      </c>
    </row>
    <row r="410" spans="1:11" ht="14.45" customHeight="1" x14ac:dyDescent="0.2">
      <c r="A410" s="821" t="s">
        <v>615</v>
      </c>
      <c r="B410" s="822" t="s">
        <v>616</v>
      </c>
      <c r="C410" s="825" t="s">
        <v>636</v>
      </c>
      <c r="D410" s="839" t="s">
        <v>637</v>
      </c>
      <c r="E410" s="825" t="s">
        <v>6566</v>
      </c>
      <c r="F410" s="839" t="s">
        <v>6567</v>
      </c>
      <c r="G410" s="825" t="s">
        <v>6740</v>
      </c>
      <c r="H410" s="825" t="s">
        <v>6741</v>
      </c>
      <c r="I410" s="831">
        <v>15.239999771118164</v>
      </c>
      <c r="J410" s="831">
        <v>30</v>
      </c>
      <c r="K410" s="832">
        <v>457.20001220703125</v>
      </c>
    </row>
    <row r="411" spans="1:11" ht="14.45" customHeight="1" x14ac:dyDescent="0.2">
      <c r="A411" s="821" t="s">
        <v>615</v>
      </c>
      <c r="B411" s="822" t="s">
        <v>616</v>
      </c>
      <c r="C411" s="825" t="s">
        <v>636</v>
      </c>
      <c r="D411" s="839" t="s">
        <v>637</v>
      </c>
      <c r="E411" s="825" t="s">
        <v>6572</v>
      </c>
      <c r="F411" s="839" t="s">
        <v>6573</v>
      </c>
      <c r="G411" s="825" t="s">
        <v>6574</v>
      </c>
      <c r="H411" s="825" t="s">
        <v>6575</v>
      </c>
      <c r="I411" s="831">
        <v>0.49000000953674316</v>
      </c>
      <c r="J411" s="831">
        <v>500</v>
      </c>
      <c r="K411" s="832">
        <v>242.5</v>
      </c>
    </row>
    <row r="412" spans="1:11" ht="14.45" customHeight="1" x14ac:dyDescent="0.2">
      <c r="A412" s="821" t="s">
        <v>615</v>
      </c>
      <c r="B412" s="822" t="s">
        <v>616</v>
      </c>
      <c r="C412" s="825" t="s">
        <v>636</v>
      </c>
      <c r="D412" s="839" t="s">
        <v>637</v>
      </c>
      <c r="E412" s="825" t="s">
        <v>6572</v>
      </c>
      <c r="F412" s="839" t="s">
        <v>6573</v>
      </c>
      <c r="G412" s="825" t="s">
        <v>6576</v>
      </c>
      <c r="H412" s="825" t="s">
        <v>6577</v>
      </c>
      <c r="I412" s="831">
        <v>0.49000000953674316</v>
      </c>
      <c r="J412" s="831">
        <v>300</v>
      </c>
      <c r="K412" s="832">
        <v>147</v>
      </c>
    </row>
    <row r="413" spans="1:11" ht="14.45" customHeight="1" x14ac:dyDescent="0.2">
      <c r="A413" s="821" t="s">
        <v>615</v>
      </c>
      <c r="B413" s="822" t="s">
        <v>616</v>
      </c>
      <c r="C413" s="825" t="s">
        <v>639</v>
      </c>
      <c r="D413" s="839" t="s">
        <v>640</v>
      </c>
      <c r="E413" s="825" t="s">
        <v>6578</v>
      </c>
      <c r="F413" s="839" t="s">
        <v>6579</v>
      </c>
      <c r="G413" s="825" t="s">
        <v>6584</v>
      </c>
      <c r="H413" s="825" t="s">
        <v>6585</v>
      </c>
      <c r="I413" s="831">
        <v>23.899999618530273</v>
      </c>
      <c r="J413" s="831">
        <v>300</v>
      </c>
      <c r="K413" s="832">
        <v>7170</v>
      </c>
    </row>
    <row r="414" spans="1:11" ht="14.45" customHeight="1" x14ac:dyDescent="0.2">
      <c r="A414" s="821" t="s">
        <v>615</v>
      </c>
      <c r="B414" s="822" t="s">
        <v>616</v>
      </c>
      <c r="C414" s="825" t="s">
        <v>639</v>
      </c>
      <c r="D414" s="839" t="s">
        <v>640</v>
      </c>
      <c r="E414" s="825" t="s">
        <v>6578</v>
      </c>
      <c r="F414" s="839" t="s">
        <v>6579</v>
      </c>
      <c r="G414" s="825" t="s">
        <v>6584</v>
      </c>
      <c r="H414" s="825" t="s">
        <v>6742</v>
      </c>
      <c r="I414" s="831">
        <v>54.450000762939453</v>
      </c>
      <c r="J414" s="831">
        <v>360</v>
      </c>
      <c r="K414" s="832">
        <v>19602</v>
      </c>
    </row>
    <row r="415" spans="1:11" ht="14.45" customHeight="1" x14ac:dyDescent="0.2">
      <c r="A415" s="821" t="s">
        <v>615</v>
      </c>
      <c r="B415" s="822" t="s">
        <v>616</v>
      </c>
      <c r="C415" s="825" t="s">
        <v>639</v>
      </c>
      <c r="D415" s="839" t="s">
        <v>640</v>
      </c>
      <c r="E415" s="825" t="s">
        <v>6203</v>
      </c>
      <c r="F415" s="839" t="s">
        <v>6204</v>
      </c>
      <c r="G415" s="825" t="s">
        <v>6743</v>
      </c>
      <c r="H415" s="825" t="s">
        <v>6744</v>
      </c>
      <c r="I415" s="831">
        <v>74.75</v>
      </c>
      <c r="J415" s="831">
        <v>1500</v>
      </c>
      <c r="K415" s="832">
        <v>112125</v>
      </c>
    </row>
    <row r="416" spans="1:11" ht="14.45" customHeight="1" x14ac:dyDescent="0.2">
      <c r="A416" s="821" t="s">
        <v>615</v>
      </c>
      <c r="B416" s="822" t="s">
        <v>616</v>
      </c>
      <c r="C416" s="825" t="s">
        <v>639</v>
      </c>
      <c r="D416" s="839" t="s">
        <v>640</v>
      </c>
      <c r="E416" s="825" t="s">
        <v>6203</v>
      </c>
      <c r="F416" s="839" t="s">
        <v>6204</v>
      </c>
      <c r="G416" s="825" t="s">
        <v>6745</v>
      </c>
      <c r="H416" s="825" t="s">
        <v>6746</v>
      </c>
      <c r="I416" s="831">
        <v>1</v>
      </c>
      <c r="J416" s="831">
        <v>50</v>
      </c>
      <c r="K416" s="832">
        <v>50</v>
      </c>
    </row>
    <row r="417" spans="1:11" ht="14.45" customHeight="1" x14ac:dyDescent="0.2">
      <c r="A417" s="821" t="s">
        <v>615</v>
      </c>
      <c r="B417" s="822" t="s">
        <v>616</v>
      </c>
      <c r="C417" s="825" t="s">
        <v>639</v>
      </c>
      <c r="D417" s="839" t="s">
        <v>640</v>
      </c>
      <c r="E417" s="825" t="s">
        <v>6203</v>
      </c>
      <c r="F417" s="839" t="s">
        <v>6204</v>
      </c>
      <c r="G417" s="825" t="s">
        <v>6209</v>
      </c>
      <c r="H417" s="825" t="s">
        <v>6210</v>
      </c>
      <c r="I417" s="831">
        <v>3.4700000286102295</v>
      </c>
      <c r="J417" s="831">
        <v>120</v>
      </c>
      <c r="K417" s="832">
        <v>416.39999389648438</v>
      </c>
    </row>
    <row r="418" spans="1:11" ht="14.45" customHeight="1" x14ac:dyDescent="0.2">
      <c r="A418" s="821" t="s">
        <v>615</v>
      </c>
      <c r="B418" s="822" t="s">
        <v>616</v>
      </c>
      <c r="C418" s="825" t="s">
        <v>639</v>
      </c>
      <c r="D418" s="839" t="s">
        <v>640</v>
      </c>
      <c r="E418" s="825" t="s">
        <v>6203</v>
      </c>
      <c r="F418" s="839" t="s">
        <v>6204</v>
      </c>
      <c r="G418" s="825" t="s">
        <v>6747</v>
      </c>
      <c r="H418" s="825" t="s">
        <v>6748</v>
      </c>
      <c r="I418" s="831">
        <v>0.54000002145767212</v>
      </c>
      <c r="J418" s="831">
        <v>3336</v>
      </c>
      <c r="K418" s="832">
        <v>1803.9400005340576</v>
      </c>
    </row>
    <row r="419" spans="1:11" ht="14.45" customHeight="1" x14ac:dyDescent="0.2">
      <c r="A419" s="821" t="s">
        <v>615</v>
      </c>
      <c r="B419" s="822" t="s">
        <v>616</v>
      </c>
      <c r="C419" s="825" t="s">
        <v>639</v>
      </c>
      <c r="D419" s="839" t="s">
        <v>640</v>
      </c>
      <c r="E419" s="825" t="s">
        <v>6203</v>
      </c>
      <c r="F419" s="839" t="s">
        <v>6204</v>
      </c>
      <c r="G419" s="825" t="s">
        <v>6592</v>
      </c>
      <c r="H419" s="825" t="s">
        <v>6593</v>
      </c>
      <c r="I419" s="831">
        <v>2.5399999618530273</v>
      </c>
      <c r="J419" s="831">
        <v>3500</v>
      </c>
      <c r="K419" s="832">
        <v>8890</v>
      </c>
    </row>
    <row r="420" spans="1:11" ht="14.45" customHeight="1" x14ac:dyDescent="0.2">
      <c r="A420" s="821" t="s">
        <v>615</v>
      </c>
      <c r="B420" s="822" t="s">
        <v>616</v>
      </c>
      <c r="C420" s="825" t="s">
        <v>639</v>
      </c>
      <c r="D420" s="839" t="s">
        <v>640</v>
      </c>
      <c r="E420" s="825" t="s">
        <v>6203</v>
      </c>
      <c r="F420" s="839" t="s">
        <v>6204</v>
      </c>
      <c r="G420" s="825" t="s">
        <v>6594</v>
      </c>
      <c r="H420" s="825" t="s">
        <v>6595</v>
      </c>
      <c r="I420" s="831">
        <v>109.61000061035156</v>
      </c>
      <c r="J420" s="831">
        <v>1</v>
      </c>
      <c r="K420" s="832">
        <v>109.61000061035156</v>
      </c>
    </row>
    <row r="421" spans="1:11" ht="14.45" customHeight="1" x14ac:dyDescent="0.2">
      <c r="A421" s="821" t="s">
        <v>615</v>
      </c>
      <c r="B421" s="822" t="s">
        <v>616</v>
      </c>
      <c r="C421" s="825" t="s">
        <v>639</v>
      </c>
      <c r="D421" s="839" t="s">
        <v>640</v>
      </c>
      <c r="E421" s="825" t="s">
        <v>6203</v>
      </c>
      <c r="F421" s="839" t="s">
        <v>6204</v>
      </c>
      <c r="G421" s="825" t="s">
        <v>6234</v>
      </c>
      <c r="H421" s="825" t="s">
        <v>6235</v>
      </c>
      <c r="I421" s="831">
        <v>30.178000259399415</v>
      </c>
      <c r="J421" s="831">
        <v>65</v>
      </c>
      <c r="K421" s="832">
        <v>1961.5999755859375</v>
      </c>
    </row>
    <row r="422" spans="1:11" ht="14.45" customHeight="1" x14ac:dyDescent="0.2">
      <c r="A422" s="821" t="s">
        <v>615</v>
      </c>
      <c r="B422" s="822" t="s">
        <v>616</v>
      </c>
      <c r="C422" s="825" t="s">
        <v>639</v>
      </c>
      <c r="D422" s="839" t="s">
        <v>640</v>
      </c>
      <c r="E422" s="825" t="s">
        <v>6203</v>
      </c>
      <c r="F422" s="839" t="s">
        <v>6204</v>
      </c>
      <c r="G422" s="825" t="s">
        <v>6236</v>
      </c>
      <c r="H422" s="825" t="s">
        <v>6237</v>
      </c>
      <c r="I422" s="831">
        <v>5.272000026702881</v>
      </c>
      <c r="J422" s="831">
        <v>50</v>
      </c>
      <c r="K422" s="832">
        <v>263.60000228881836</v>
      </c>
    </row>
    <row r="423" spans="1:11" ht="14.45" customHeight="1" x14ac:dyDescent="0.2">
      <c r="A423" s="821" t="s">
        <v>615</v>
      </c>
      <c r="B423" s="822" t="s">
        <v>616</v>
      </c>
      <c r="C423" s="825" t="s">
        <v>639</v>
      </c>
      <c r="D423" s="839" t="s">
        <v>640</v>
      </c>
      <c r="E423" s="825" t="s">
        <v>6203</v>
      </c>
      <c r="F423" s="839" t="s">
        <v>6204</v>
      </c>
      <c r="G423" s="825" t="s">
        <v>6603</v>
      </c>
      <c r="H423" s="825" t="s">
        <v>6604</v>
      </c>
      <c r="I423" s="831">
        <v>40.729999542236328</v>
      </c>
      <c r="J423" s="831">
        <v>30</v>
      </c>
      <c r="K423" s="832">
        <v>1221.989990234375</v>
      </c>
    </row>
    <row r="424" spans="1:11" ht="14.45" customHeight="1" x14ac:dyDescent="0.2">
      <c r="A424" s="821" t="s">
        <v>615</v>
      </c>
      <c r="B424" s="822" t="s">
        <v>616</v>
      </c>
      <c r="C424" s="825" t="s">
        <v>639</v>
      </c>
      <c r="D424" s="839" t="s">
        <v>640</v>
      </c>
      <c r="E424" s="825" t="s">
        <v>6203</v>
      </c>
      <c r="F424" s="839" t="s">
        <v>6204</v>
      </c>
      <c r="G424" s="825" t="s">
        <v>6250</v>
      </c>
      <c r="H424" s="825" t="s">
        <v>6251</v>
      </c>
      <c r="I424" s="831">
        <v>214.57500457763672</v>
      </c>
      <c r="J424" s="831">
        <v>4</v>
      </c>
      <c r="K424" s="832">
        <v>858.30001831054688</v>
      </c>
    </row>
    <row r="425" spans="1:11" ht="14.45" customHeight="1" x14ac:dyDescent="0.2">
      <c r="A425" s="821" t="s">
        <v>615</v>
      </c>
      <c r="B425" s="822" t="s">
        <v>616</v>
      </c>
      <c r="C425" s="825" t="s">
        <v>639</v>
      </c>
      <c r="D425" s="839" t="s">
        <v>640</v>
      </c>
      <c r="E425" s="825" t="s">
        <v>6203</v>
      </c>
      <c r="F425" s="839" t="s">
        <v>6204</v>
      </c>
      <c r="G425" s="825" t="s">
        <v>6749</v>
      </c>
      <c r="H425" s="825" t="s">
        <v>6750</v>
      </c>
      <c r="I425" s="831">
        <v>14.609999656677246</v>
      </c>
      <c r="J425" s="831">
        <v>1500</v>
      </c>
      <c r="K425" s="832">
        <v>21914.400390625</v>
      </c>
    </row>
    <row r="426" spans="1:11" ht="14.45" customHeight="1" x14ac:dyDescent="0.2">
      <c r="A426" s="821" t="s">
        <v>615</v>
      </c>
      <c r="B426" s="822" t="s">
        <v>616</v>
      </c>
      <c r="C426" s="825" t="s">
        <v>639</v>
      </c>
      <c r="D426" s="839" t="s">
        <v>640</v>
      </c>
      <c r="E426" s="825" t="s">
        <v>6203</v>
      </c>
      <c r="F426" s="839" t="s">
        <v>6204</v>
      </c>
      <c r="G426" s="825" t="s">
        <v>6751</v>
      </c>
      <c r="H426" s="825" t="s">
        <v>6752</v>
      </c>
      <c r="I426" s="831">
        <v>241.86000061035156</v>
      </c>
      <c r="J426" s="831">
        <v>750</v>
      </c>
      <c r="K426" s="832">
        <v>181394.10205078125</v>
      </c>
    </row>
    <row r="427" spans="1:11" ht="14.45" customHeight="1" x14ac:dyDescent="0.2">
      <c r="A427" s="821" t="s">
        <v>615</v>
      </c>
      <c r="B427" s="822" t="s">
        <v>616</v>
      </c>
      <c r="C427" s="825" t="s">
        <v>639</v>
      </c>
      <c r="D427" s="839" t="s">
        <v>640</v>
      </c>
      <c r="E427" s="825" t="s">
        <v>6203</v>
      </c>
      <c r="F427" s="839" t="s">
        <v>6204</v>
      </c>
      <c r="G427" s="825" t="s">
        <v>6753</v>
      </c>
      <c r="H427" s="825" t="s">
        <v>6754</v>
      </c>
      <c r="I427" s="831">
        <v>2.7599999904632568</v>
      </c>
      <c r="J427" s="831">
        <v>100</v>
      </c>
      <c r="K427" s="832">
        <v>276</v>
      </c>
    </row>
    <row r="428" spans="1:11" ht="14.45" customHeight="1" x14ac:dyDescent="0.2">
      <c r="A428" s="821" t="s">
        <v>615</v>
      </c>
      <c r="B428" s="822" t="s">
        <v>616</v>
      </c>
      <c r="C428" s="825" t="s">
        <v>639</v>
      </c>
      <c r="D428" s="839" t="s">
        <v>640</v>
      </c>
      <c r="E428" s="825" t="s">
        <v>6203</v>
      </c>
      <c r="F428" s="839" t="s">
        <v>6204</v>
      </c>
      <c r="G428" s="825" t="s">
        <v>6755</v>
      </c>
      <c r="H428" s="825" t="s">
        <v>6756</v>
      </c>
      <c r="I428" s="831">
        <v>11.640000343322754</v>
      </c>
      <c r="J428" s="831">
        <v>2</v>
      </c>
      <c r="K428" s="832">
        <v>23.280000686645508</v>
      </c>
    </row>
    <row r="429" spans="1:11" ht="14.45" customHeight="1" x14ac:dyDescent="0.2">
      <c r="A429" s="821" t="s">
        <v>615</v>
      </c>
      <c r="B429" s="822" t="s">
        <v>616</v>
      </c>
      <c r="C429" s="825" t="s">
        <v>639</v>
      </c>
      <c r="D429" s="839" t="s">
        <v>640</v>
      </c>
      <c r="E429" s="825" t="s">
        <v>6203</v>
      </c>
      <c r="F429" s="839" t="s">
        <v>6204</v>
      </c>
      <c r="G429" s="825" t="s">
        <v>6261</v>
      </c>
      <c r="H429" s="825" t="s">
        <v>6262</v>
      </c>
      <c r="I429" s="831">
        <v>1.3799999952316284</v>
      </c>
      <c r="J429" s="831">
        <v>6000</v>
      </c>
      <c r="K429" s="832">
        <v>8280</v>
      </c>
    </row>
    <row r="430" spans="1:11" ht="14.45" customHeight="1" x14ac:dyDescent="0.2">
      <c r="A430" s="821" t="s">
        <v>615</v>
      </c>
      <c r="B430" s="822" t="s">
        <v>616</v>
      </c>
      <c r="C430" s="825" t="s">
        <v>639</v>
      </c>
      <c r="D430" s="839" t="s">
        <v>640</v>
      </c>
      <c r="E430" s="825" t="s">
        <v>6203</v>
      </c>
      <c r="F430" s="839" t="s">
        <v>6204</v>
      </c>
      <c r="G430" s="825" t="s">
        <v>6615</v>
      </c>
      <c r="H430" s="825" t="s">
        <v>6616</v>
      </c>
      <c r="I430" s="831">
        <v>0.8566666841506958</v>
      </c>
      <c r="J430" s="831">
        <v>2600</v>
      </c>
      <c r="K430" s="832">
        <v>2228</v>
      </c>
    </row>
    <row r="431" spans="1:11" ht="14.45" customHeight="1" x14ac:dyDescent="0.2">
      <c r="A431" s="821" t="s">
        <v>615</v>
      </c>
      <c r="B431" s="822" t="s">
        <v>616</v>
      </c>
      <c r="C431" s="825" t="s">
        <v>639</v>
      </c>
      <c r="D431" s="839" t="s">
        <v>640</v>
      </c>
      <c r="E431" s="825" t="s">
        <v>6203</v>
      </c>
      <c r="F431" s="839" t="s">
        <v>6204</v>
      </c>
      <c r="G431" s="825" t="s">
        <v>6263</v>
      </c>
      <c r="H431" s="825" t="s">
        <v>6264</v>
      </c>
      <c r="I431" s="831">
        <v>1.5159999847412109</v>
      </c>
      <c r="J431" s="831">
        <v>6100</v>
      </c>
      <c r="K431" s="832">
        <v>9250</v>
      </c>
    </row>
    <row r="432" spans="1:11" ht="14.45" customHeight="1" x14ac:dyDescent="0.2">
      <c r="A432" s="821" t="s">
        <v>615</v>
      </c>
      <c r="B432" s="822" t="s">
        <v>616</v>
      </c>
      <c r="C432" s="825" t="s">
        <v>639</v>
      </c>
      <c r="D432" s="839" t="s">
        <v>640</v>
      </c>
      <c r="E432" s="825" t="s">
        <v>6203</v>
      </c>
      <c r="F432" s="839" t="s">
        <v>6204</v>
      </c>
      <c r="G432" s="825" t="s">
        <v>6757</v>
      </c>
      <c r="H432" s="825" t="s">
        <v>6758</v>
      </c>
      <c r="I432" s="831">
        <v>7.7850000858306885</v>
      </c>
      <c r="J432" s="831">
        <v>390</v>
      </c>
      <c r="K432" s="832">
        <v>3034.4799194335938</v>
      </c>
    </row>
    <row r="433" spans="1:11" ht="14.45" customHeight="1" x14ac:dyDescent="0.2">
      <c r="A433" s="821" t="s">
        <v>615</v>
      </c>
      <c r="B433" s="822" t="s">
        <v>616</v>
      </c>
      <c r="C433" s="825" t="s">
        <v>639</v>
      </c>
      <c r="D433" s="839" t="s">
        <v>640</v>
      </c>
      <c r="E433" s="825" t="s">
        <v>6203</v>
      </c>
      <c r="F433" s="839" t="s">
        <v>6204</v>
      </c>
      <c r="G433" s="825" t="s">
        <v>6631</v>
      </c>
      <c r="H433" s="825" t="s">
        <v>6632</v>
      </c>
      <c r="I433" s="831">
        <v>11.609999656677246</v>
      </c>
      <c r="J433" s="831">
        <v>48</v>
      </c>
      <c r="K433" s="832">
        <v>557.40997314453125</v>
      </c>
    </row>
    <row r="434" spans="1:11" ht="14.45" customHeight="1" x14ac:dyDescent="0.2">
      <c r="A434" s="821" t="s">
        <v>615</v>
      </c>
      <c r="B434" s="822" t="s">
        <v>616</v>
      </c>
      <c r="C434" s="825" t="s">
        <v>639</v>
      </c>
      <c r="D434" s="839" t="s">
        <v>640</v>
      </c>
      <c r="E434" s="825" t="s">
        <v>6203</v>
      </c>
      <c r="F434" s="839" t="s">
        <v>6204</v>
      </c>
      <c r="G434" s="825" t="s">
        <v>6273</v>
      </c>
      <c r="H434" s="825" t="s">
        <v>6274</v>
      </c>
      <c r="I434" s="831">
        <v>20.404999732971191</v>
      </c>
      <c r="J434" s="831">
        <v>48</v>
      </c>
      <c r="K434" s="832">
        <v>979.39997863769531</v>
      </c>
    </row>
    <row r="435" spans="1:11" ht="14.45" customHeight="1" x14ac:dyDescent="0.2">
      <c r="A435" s="821" t="s">
        <v>615</v>
      </c>
      <c r="B435" s="822" t="s">
        <v>616</v>
      </c>
      <c r="C435" s="825" t="s">
        <v>639</v>
      </c>
      <c r="D435" s="839" t="s">
        <v>640</v>
      </c>
      <c r="E435" s="825" t="s">
        <v>6203</v>
      </c>
      <c r="F435" s="839" t="s">
        <v>6204</v>
      </c>
      <c r="G435" s="825" t="s">
        <v>6759</v>
      </c>
      <c r="H435" s="825" t="s">
        <v>6760</v>
      </c>
      <c r="I435" s="831">
        <v>7.820000171661377</v>
      </c>
      <c r="J435" s="831">
        <v>5</v>
      </c>
      <c r="K435" s="832">
        <v>39.099998474121094</v>
      </c>
    </row>
    <row r="436" spans="1:11" ht="14.45" customHeight="1" x14ac:dyDescent="0.2">
      <c r="A436" s="821" t="s">
        <v>615</v>
      </c>
      <c r="B436" s="822" t="s">
        <v>616</v>
      </c>
      <c r="C436" s="825" t="s">
        <v>639</v>
      </c>
      <c r="D436" s="839" t="s">
        <v>640</v>
      </c>
      <c r="E436" s="825" t="s">
        <v>6203</v>
      </c>
      <c r="F436" s="839" t="s">
        <v>6204</v>
      </c>
      <c r="G436" s="825" t="s">
        <v>6640</v>
      </c>
      <c r="H436" s="825" t="s">
        <v>6641</v>
      </c>
      <c r="I436" s="831">
        <v>2.5899999141693115</v>
      </c>
      <c r="J436" s="831">
        <v>60</v>
      </c>
      <c r="K436" s="832">
        <v>155.39999389648438</v>
      </c>
    </row>
    <row r="437" spans="1:11" ht="14.45" customHeight="1" x14ac:dyDescent="0.2">
      <c r="A437" s="821" t="s">
        <v>615</v>
      </c>
      <c r="B437" s="822" t="s">
        <v>616</v>
      </c>
      <c r="C437" s="825" t="s">
        <v>639</v>
      </c>
      <c r="D437" s="839" t="s">
        <v>640</v>
      </c>
      <c r="E437" s="825" t="s">
        <v>6203</v>
      </c>
      <c r="F437" s="839" t="s">
        <v>6204</v>
      </c>
      <c r="G437" s="825" t="s">
        <v>6279</v>
      </c>
      <c r="H437" s="825" t="s">
        <v>6280</v>
      </c>
      <c r="I437" s="831">
        <v>4.0799999237060547</v>
      </c>
      <c r="J437" s="831">
        <v>60</v>
      </c>
      <c r="K437" s="832">
        <v>244.80000305175781</v>
      </c>
    </row>
    <row r="438" spans="1:11" ht="14.45" customHeight="1" x14ac:dyDescent="0.2">
      <c r="A438" s="821" t="s">
        <v>615</v>
      </c>
      <c r="B438" s="822" t="s">
        <v>616</v>
      </c>
      <c r="C438" s="825" t="s">
        <v>639</v>
      </c>
      <c r="D438" s="839" t="s">
        <v>640</v>
      </c>
      <c r="E438" s="825" t="s">
        <v>6203</v>
      </c>
      <c r="F438" s="839" t="s">
        <v>6204</v>
      </c>
      <c r="G438" s="825" t="s">
        <v>6761</v>
      </c>
      <c r="H438" s="825" t="s">
        <v>6762</v>
      </c>
      <c r="I438" s="831">
        <v>8.3400001525878906</v>
      </c>
      <c r="J438" s="831">
        <v>5</v>
      </c>
      <c r="K438" s="832">
        <v>41.689998626708984</v>
      </c>
    </row>
    <row r="439" spans="1:11" ht="14.45" customHeight="1" x14ac:dyDescent="0.2">
      <c r="A439" s="821" t="s">
        <v>615</v>
      </c>
      <c r="B439" s="822" t="s">
        <v>616</v>
      </c>
      <c r="C439" s="825" t="s">
        <v>639</v>
      </c>
      <c r="D439" s="839" t="s">
        <v>640</v>
      </c>
      <c r="E439" s="825" t="s">
        <v>6203</v>
      </c>
      <c r="F439" s="839" t="s">
        <v>6204</v>
      </c>
      <c r="G439" s="825" t="s">
        <v>6763</v>
      </c>
      <c r="H439" s="825" t="s">
        <v>6764</v>
      </c>
      <c r="I439" s="831">
        <v>9.5900001525878906</v>
      </c>
      <c r="J439" s="831">
        <v>10</v>
      </c>
      <c r="K439" s="832">
        <v>95.919998168945313</v>
      </c>
    </row>
    <row r="440" spans="1:11" ht="14.45" customHeight="1" x14ac:dyDescent="0.2">
      <c r="A440" s="821" t="s">
        <v>615</v>
      </c>
      <c r="B440" s="822" t="s">
        <v>616</v>
      </c>
      <c r="C440" s="825" t="s">
        <v>639</v>
      </c>
      <c r="D440" s="839" t="s">
        <v>640</v>
      </c>
      <c r="E440" s="825" t="s">
        <v>6203</v>
      </c>
      <c r="F440" s="839" t="s">
        <v>6204</v>
      </c>
      <c r="G440" s="825" t="s">
        <v>6765</v>
      </c>
      <c r="H440" s="825" t="s">
        <v>6766</v>
      </c>
      <c r="I440" s="831">
        <v>105.44999694824219</v>
      </c>
      <c r="J440" s="831">
        <v>2</v>
      </c>
      <c r="K440" s="832">
        <v>210.89999389648438</v>
      </c>
    </row>
    <row r="441" spans="1:11" ht="14.45" customHeight="1" x14ac:dyDescent="0.2">
      <c r="A441" s="821" t="s">
        <v>615</v>
      </c>
      <c r="B441" s="822" t="s">
        <v>616</v>
      </c>
      <c r="C441" s="825" t="s">
        <v>639</v>
      </c>
      <c r="D441" s="839" t="s">
        <v>640</v>
      </c>
      <c r="E441" s="825" t="s">
        <v>6203</v>
      </c>
      <c r="F441" s="839" t="s">
        <v>6204</v>
      </c>
      <c r="G441" s="825" t="s">
        <v>6767</v>
      </c>
      <c r="H441" s="825" t="s">
        <v>6768</v>
      </c>
      <c r="I441" s="831">
        <v>19.954999923706055</v>
      </c>
      <c r="J441" s="831">
        <v>2</v>
      </c>
      <c r="K441" s="832">
        <v>39.909999847412109</v>
      </c>
    </row>
    <row r="442" spans="1:11" ht="14.45" customHeight="1" x14ac:dyDescent="0.2">
      <c r="A442" s="821" t="s">
        <v>615</v>
      </c>
      <c r="B442" s="822" t="s">
        <v>616</v>
      </c>
      <c r="C442" s="825" t="s">
        <v>639</v>
      </c>
      <c r="D442" s="839" t="s">
        <v>640</v>
      </c>
      <c r="E442" s="825" t="s">
        <v>6203</v>
      </c>
      <c r="F442" s="839" t="s">
        <v>6204</v>
      </c>
      <c r="G442" s="825" t="s">
        <v>6769</v>
      </c>
      <c r="H442" s="825" t="s">
        <v>6770</v>
      </c>
      <c r="I442" s="831">
        <v>25.239999771118164</v>
      </c>
      <c r="J442" s="831">
        <v>1</v>
      </c>
      <c r="K442" s="832">
        <v>25.239999771118164</v>
      </c>
    </row>
    <row r="443" spans="1:11" ht="14.45" customHeight="1" x14ac:dyDescent="0.2">
      <c r="A443" s="821" t="s">
        <v>615</v>
      </c>
      <c r="B443" s="822" t="s">
        <v>616</v>
      </c>
      <c r="C443" s="825" t="s">
        <v>639</v>
      </c>
      <c r="D443" s="839" t="s">
        <v>640</v>
      </c>
      <c r="E443" s="825" t="s">
        <v>6203</v>
      </c>
      <c r="F443" s="839" t="s">
        <v>6204</v>
      </c>
      <c r="G443" s="825" t="s">
        <v>6771</v>
      </c>
      <c r="H443" s="825" t="s">
        <v>6772</v>
      </c>
      <c r="I443" s="831">
        <v>15.469999631245932</v>
      </c>
      <c r="J443" s="831">
        <v>198</v>
      </c>
      <c r="K443" s="832">
        <v>3063.0601196289063</v>
      </c>
    </row>
    <row r="444" spans="1:11" ht="14.45" customHeight="1" x14ac:dyDescent="0.2">
      <c r="A444" s="821" t="s">
        <v>615</v>
      </c>
      <c r="B444" s="822" t="s">
        <v>616</v>
      </c>
      <c r="C444" s="825" t="s">
        <v>639</v>
      </c>
      <c r="D444" s="839" t="s">
        <v>640</v>
      </c>
      <c r="E444" s="825" t="s">
        <v>6203</v>
      </c>
      <c r="F444" s="839" t="s">
        <v>6204</v>
      </c>
      <c r="G444" s="825" t="s">
        <v>6297</v>
      </c>
      <c r="H444" s="825" t="s">
        <v>6298</v>
      </c>
      <c r="I444" s="831">
        <v>36.165000915527344</v>
      </c>
      <c r="J444" s="831">
        <v>1134</v>
      </c>
      <c r="K444" s="832">
        <v>40585.859375</v>
      </c>
    </row>
    <row r="445" spans="1:11" ht="14.45" customHeight="1" x14ac:dyDescent="0.2">
      <c r="A445" s="821" t="s">
        <v>615</v>
      </c>
      <c r="B445" s="822" t="s">
        <v>616</v>
      </c>
      <c r="C445" s="825" t="s">
        <v>639</v>
      </c>
      <c r="D445" s="839" t="s">
        <v>640</v>
      </c>
      <c r="E445" s="825" t="s">
        <v>6203</v>
      </c>
      <c r="F445" s="839" t="s">
        <v>6204</v>
      </c>
      <c r="G445" s="825" t="s">
        <v>6301</v>
      </c>
      <c r="H445" s="825" t="s">
        <v>6302</v>
      </c>
      <c r="I445" s="831">
        <v>0.81000000238418579</v>
      </c>
      <c r="J445" s="831">
        <v>10</v>
      </c>
      <c r="K445" s="832">
        <v>8.1000003814697266</v>
      </c>
    </row>
    <row r="446" spans="1:11" ht="14.45" customHeight="1" x14ac:dyDescent="0.2">
      <c r="A446" s="821" t="s">
        <v>615</v>
      </c>
      <c r="B446" s="822" t="s">
        <v>616</v>
      </c>
      <c r="C446" s="825" t="s">
        <v>639</v>
      </c>
      <c r="D446" s="839" t="s">
        <v>640</v>
      </c>
      <c r="E446" s="825" t="s">
        <v>6203</v>
      </c>
      <c r="F446" s="839" t="s">
        <v>6204</v>
      </c>
      <c r="G446" s="825" t="s">
        <v>6303</v>
      </c>
      <c r="H446" s="825" t="s">
        <v>6304</v>
      </c>
      <c r="I446" s="831">
        <v>32.071666717529297</v>
      </c>
      <c r="J446" s="831">
        <v>98</v>
      </c>
      <c r="K446" s="832">
        <v>3147.5000457763672</v>
      </c>
    </row>
    <row r="447" spans="1:11" ht="14.45" customHeight="1" x14ac:dyDescent="0.2">
      <c r="A447" s="821" t="s">
        <v>615</v>
      </c>
      <c r="B447" s="822" t="s">
        <v>616</v>
      </c>
      <c r="C447" s="825" t="s">
        <v>639</v>
      </c>
      <c r="D447" s="839" t="s">
        <v>640</v>
      </c>
      <c r="E447" s="825" t="s">
        <v>6203</v>
      </c>
      <c r="F447" s="839" t="s">
        <v>6204</v>
      </c>
      <c r="G447" s="825" t="s">
        <v>6305</v>
      </c>
      <c r="H447" s="825" t="s">
        <v>6306</v>
      </c>
      <c r="I447" s="831">
        <v>43.604999542236328</v>
      </c>
      <c r="J447" s="831">
        <v>8</v>
      </c>
      <c r="K447" s="832">
        <v>348.85000610351563</v>
      </c>
    </row>
    <row r="448" spans="1:11" ht="14.45" customHeight="1" x14ac:dyDescent="0.2">
      <c r="A448" s="821" t="s">
        <v>615</v>
      </c>
      <c r="B448" s="822" t="s">
        <v>616</v>
      </c>
      <c r="C448" s="825" t="s">
        <v>639</v>
      </c>
      <c r="D448" s="839" t="s">
        <v>640</v>
      </c>
      <c r="E448" s="825" t="s">
        <v>6203</v>
      </c>
      <c r="F448" s="839" t="s">
        <v>6204</v>
      </c>
      <c r="G448" s="825" t="s">
        <v>6305</v>
      </c>
      <c r="H448" s="825" t="s">
        <v>6307</v>
      </c>
      <c r="I448" s="831">
        <v>30.780000686645508</v>
      </c>
      <c r="J448" s="831">
        <v>10</v>
      </c>
      <c r="K448" s="832">
        <v>307.79998779296875</v>
      </c>
    </row>
    <row r="449" spans="1:11" ht="14.45" customHeight="1" x14ac:dyDescent="0.2">
      <c r="A449" s="821" t="s">
        <v>615</v>
      </c>
      <c r="B449" s="822" t="s">
        <v>616</v>
      </c>
      <c r="C449" s="825" t="s">
        <v>639</v>
      </c>
      <c r="D449" s="839" t="s">
        <v>640</v>
      </c>
      <c r="E449" s="825" t="s">
        <v>6203</v>
      </c>
      <c r="F449" s="839" t="s">
        <v>6204</v>
      </c>
      <c r="G449" s="825" t="s">
        <v>6773</v>
      </c>
      <c r="H449" s="825" t="s">
        <v>6774</v>
      </c>
      <c r="I449" s="831">
        <v>10.350000381469727</v>
      </c>
      <c r="J449" s="831">
        <v>1</v>
      </c>
      <c r="K449" s="832">
        <v>10.350000381469727</v>
      </c>
    </row>
    <row r="450" spans="1:11" ht="14.45" customHeight="1" x14ac:dyDescent="0.2">
      <c r="A450" s="821" t="s">
        <v>615</v>
      </c>
      <c r="B450" s="822" t="s">
        <v>616</v>
      </c>
      <c r="C450" s="825" t="s">
        <v>639</v>
      </c>
      <c r="D450" s="839" t="s">
        <v>640</v>
      </c>
      <c r="E450" s="825" t="s">
        <v>6308</v>
      </c>
      <c r="F450" s="839" t="s">
        <v>6309</v>
      </c>
      <c r="G450" s="825" t="s">
        <v>6775</v>
      </c>
      <c r="H450" s="825" t="s">
        <v>6776</v>
      </c>
      <c r="I450" s="831">
        <v>2.1159999847412108</v>
      </c>
      <c r="J450" s="831">
        <v>2200</v>
      </c>
      <c r="K450" s="832">
        <v>4739.4599914550781</v>
      </c>
    </row>
    <row r="451" spans="1:11" ht="14.45" customHeight="1" x14ac:dyDescent="0.2">
      <c r="A451" s="821" t="s">
        <v>615</v>
      </c>
      <c r="B451" s="822" t="s">
        <v>616</v>
      </c>
      <c r="C451" s="825" t="s">
        <v>639</v>
      </c>
      <c r="D451" s="839" t="s">
        <v>640</v>
      </c>
      <c r="E451" s="825" t="s">
        <v>6308</v>
      </c>
      <c r="F451" s="839" t="s">
        <v>6309</v>
      </c>
      <c r="G451" s="825" t="s">
        <v>6777</v>
      </c>
      <c r="H451" s="825" t="s">
        <v>6778</v>
      </c>
      <c r="I451" s="831">
        <v>0.80000001192092896</v>
      </c>
      <c r="J451" s="831">
        <v>800</v>
      </c>
      <c r="K451" s="832">
        <v>639.280029296875</v>
      </c>
    </row>
    <row r="452" spans="1:11" ht="14.45" customHeight="1" x14ac:dyDescent="0.2">
      <c r="A452" s="821" t="s">
        <v>615</v>
      </c>
      <c r="B452" s="822" t="s">
        <v>616</v>
      </c>
      <c r="C452" s="825" t="s">
        <v>639</v>
      </c>
      <c r="D452" s="839" t="s">
        <v>640</v>
      </c>
      <c r="E452" s="825" t="s">
        <v>6308</v>
      </c>
      <c r="F452" s="839" t="s">
        <v>6309</v>
      </c>
      <c r="G452" s="825" t="s">
        <v>6320</v>
      </c>
      <c r="H452" s="825" t="s">
        <v>6321</v>
      </c>
      <c r="I452" s="831">
        <v>5.7463636831803759</v>
      </c>
      <c r="J452" s="831">
        <v>4700</v>
      </c>
      <c r="K452" s="832">
        <v>27245.489990234375</v>
      </c>
    </row>
    <row r="453" spans="1:11" ht="14.45" customHeight="1" x14ac:dyDescent="0.2">
      <c r="A453" s="821" t="s">
        <v>615</v>
      </c>
      <c r="B453" s="822" t="s">
        <v>616</v>
      </c>
      <c r="C453" s="825" t="s">
        <v>639</v>
      </c>
      <c r="D453" s="839" t="s">
        <v>640</v>
      </c>
      <c r="E453" s="825" t="s">
        <v>6308</v>
      </c>
      <c r="F453" s="839" t="s">
        <v>6309</v>
      </c>
      <c r="G453" s="825" t="s">
        <v>6322</v>
      </c>
      <c r="H453" s="825" t="s">
        <v>6323</v>
      </c>
      <c r="I453" s="831">
        <v>4.8333332252999149E-2</v>
      </c>
      <c r="J453" s="831">
        <v>27600</v>
      </c>
      <c r="K453" s="832">
        <v>1382.3999938964844</v>
      </c>
    </row>
    <row r="454" spans="1:11" ht="14.45" customHeight="1" x14ac:dyDescent="0.2">
      <c r="A454" s="821" t="s">
        <v>615</v>
      </c>
      <c r="B454" s="822" t="s">
        <v>616</v>
      </c>
      <c r="C454" s="825" t="s">
        <v>639</v>
      </c>
      <c r="D454" s="839" t="s">
        <v>640</v>
      </c>
      <c r="E454" s="825" t="s">
        <v>6308</v>
      </c>
      <c r="F454" s="839" t="s">
        <v>6309</v>
      </c>
      <c r="G454" s="825" t="s">
        <v>6328</v>
      </c>
      <c r="H454" s="825" t="s">
        <v>6329</v>
      </c>
      <c r="I454" s="831">
        <v>15.920000076293945</v>
      </c>
      <c r="J454" s="831">
        <v>200</v>
      </c>
      <c r="K454" s="832">
        <v>3184</v>
      </c>
    </row>
    <row r="455" spans="1:11" ht="14.45" customHeight="1" x14ac:dyDescent="0.2">
      <c r="A455" s="821" t="s">
        <v>615</v>
      </c>
      <c r="B455" s="822" t="s">
        <v>616</v>
      </c>
      <c r="C455" s="825" t="s">
        <v>639</v>
      </c>
      <c r="D455" s="839" t="s">
        <v>640</v>
      </c>
      <c r="E455" s="825" t="s">
        <v>6308</v>
      </c>
      <c r="F455" s="839" t="s">
        <v>6309</v>
      </c>
      <c r="G455" s="825" t="s">
        <v>6330</v>
      </c>
      <c r="H455" s="825" t="s">
        <v>6331</v>
      </c>
      <c r="I455" s="831">
        <v>90.75</v>
      </c>
      <c r="J455" s="831">
        <v>9</v>
      </c>
      <c r="K455" s="832">
        <v>816.75</v>
      </c>
    </row>
    <row r="456" spans="1:11" ht="14.45" customHeight="1" x14ac:dyDescent="0.2">
      <c r="A456" s="821" t="s">
        <v>615</v>
      </c>
      <c r="B456" s="822" t="s">
        <v>616</v>
      </c>
      <c r="C456" s="825" t="s">
        <v>639</v>
      </c>
      <c r="D456" s="839" t="s">
        <v>640</v>
      </c>
      <c r="E456" s="825" t="s">
        <v>6308</v>
      </c>
      <c r="F456" s="839" t="s">
        <v>6309</v>
      </c>
      <c r="G456" s="825" t="s">
        <v>6779</v>
      </c>
      <c r="H456" s="825" t="s">
        <v>6780</v>
      </c>
      <c r="I456" s="831">
        <v>5.2600002288818359</v>
      </c>
      <c r="J456" s="831">
        <v>200</v>
      </c>
      <c r="K456" s="832">
        <v>1052</v>
      </c>
    </row>
    <row r="457" spans="1:11" ht="14.45" customHeight="1" x14ac:dyDescent="0.2">
      <c r="A457" s="821" t="s">
        <v>615</v>
      </c>
      <c r="B457" s="822" t="s">
        <v>616</v>
      </c>
      <c r="C457" s="825" t="s">
        <v>639</v>
      </c>
      <c r="D457" s="839" t="s">
        <v>640</v>
      </c>
      <c r="E457" s="825" t="s">
        <v>6308</v>
      </c>
      <c r="F457" s="839" t="s">
        <v>6309</v>
      </c>
      <c r="G457" s="825" t="s">
        <v>6332</v>
      </c>
      <c r="H457" s="825" t="s">
        <v>6333</v>
      </c>
      <c r="I457" s="831">
        <v>3.6384615347935605</v>
      </c>
      <c r="J457" s="831">
        <v>13800</v>
      </c>
      <c r="K457" s="832">
        <v>49910.719970703125</v>
      </c>
    </row>
    <row r="458" spans="1:11" ht="14.45" customHeight="1" x14ac:dyDescent="0.2">
      <c r="A458" s="821" t="s">
        <v>615</v>
      </c>
      <c r="B458" s="822" t="s">
        <v>616</v>
      </c>
      <c r="C458" s="825" t="s">
        <v>639</v>
      </c>
      <c r="D458" s="839" t="s">
        <v>640</v>
      </c>
      <c r="E458" s="825" t="s">
        <v>6308</v>
      </c>
      <c r="F458" s="839" t="s">
        <v>6309</v>
      </c>
      <c r="G458" s="825" t="s">
        <v>6340</v>
      </c>
      <c r="H458" s="825" t="s">
        <v>6341</v>
      </c>
      <c r="I458" s="831">
        <v>17.979999542236328</v>
      </c>
      <c r="J458" s="831">
        <v>50</v>
      </c>
      <c r="K458" s="832">
        <v>899.030029296875</v>
      </c>
    </row>
    <row r="459" spans="1:11" ht="14.45" customHeight="1" x14ac:dyDescent="0.2">
      <c r="A459" s="821" t="s">
        <v>615</v>
      </c>
      <c r="B459" s="822" t="s">
        <v>616</v>
      </c>
      <c r="C459" s="825" t="s">
        <v>639</v>
      </c>
      <c r="D459" s="839" t="s">
        <v>640</v>
      </c>
      <c r="E459" s="825" t="s">
        <v>6308</v>
      </c>
      <c r="F459" s="839" t="s">
        <v>6309</v>
      </c>
      <c r="G459" s="825" t="s">
        <v>6344</v>
      </c>
      <c r="H459" s="825" t="s">
        <v>6345</v>
      </c>
      <c r="I459" s="831">
        <v>17.979999542236328</v>
      </c>
      <c r="J459" s="831">
        <v>2500</v>
      </c>
      <c r="K459" s="832">
        <v>44954.39990234375</v>
      </c>
    </row>
    <row r="460" spans="1:11" ht="14.45" customHeight="1" x14ac:dyDescent="0.2">
      <c r="A460" s="821" t="s">
        <v>615</v>
      </c>
      <c r="B460" s="822" t="s">
        <v>616</v>
      </c>
      <c r="C460" s="825" t="s">
        <v>639</v>
      </c>
      <c r="D460" s="839" t="s">
        <v>640</v>
      </c>
      <c r="E460" s="825" t="s">
        <v>6308</v>
      </c>
      <c r="F460" s="839" t="s">
        <v>6309</v>
      </c>
      <c r="G460" s="825" t="s">
        <v>6344</v>
      </c>
      <c r="H460" s="825" t="s">
        <v>6347</v>
      </c>
      <c r="I460" s="831">
        <v>17.979999542236328</v>
      </c>
      <c r="J460" s="831">
        <v>1400</v>
      </c>
      <c r="K460" s="832">
        <v>25172</v>
      </c>
    </row>
    <row r="461" spans="1:11" ht="14.45" customHeight="1" x14ac:dyDescent="0.2">
      <c r="A461" s="821" t="s">
        <v>615</v>
      </c>
      <c r="B461" s="822" t="s">
        <v>616</v>
      </c>
      <c r="C461" s="825" t="s">
        <v>639</v>
      </c>
      <c r="D461" s="839" t="s">
        <v>640</v>
      </c>
      <c r="E461" s="825" t="s">
        <v>6308</v>
      </c>
      <c r="F461" s="839" t="s">
        <v>6309</v>
      </c>
      <c r="G461" s="825" t="s">
        <v>6360</v>
      </c>
      <c r="H461" s="825" t="s">
        <v>6361</v>
      </c>
      <c r="I461" s="831">
        <v>4.0300002098083496</v>
      </c>
      <c r="J461" s="831">
        <v>10</v>
      </c>
      <c r="K461" s="832">
        <v>40.299999237060547</v>
      </c>
    </row>
    <row r="462" spans="1:11" ht="14.45" customHeight="1" x14ac:dyDescent="0.2">
      <c r="A462" s="821" t="s">
        <v>615</v>
      </c>
      <c r="B462" s="822" t="s">
        <v>616</v>
      </c>
      <c r="C462" s="825" t="s">
        <v>639</v>
      </c>
      <c r="D462" s="839" t="s">
        <v>640</v>
      </c>
      <c r="E462" s="825" t="s">
        <v>6308</v>
      </c>
      <c r="F462" s="839" t="s">
        <v>6309</v>
      </c>
      <c r="G462" s="825" t="s">
        <v>6781</v>
      </c>
      <c r="H462" s="825" t="s">
        <v>6782</v>
      </c>
      <c r="I462" s="831">
        <v>15.729999542236328</v>
      </c>
      <c r="J462" s="831">
        <v>3700</v>
      </c>
      <c r="K462" s="832">
        <v>58201</v>
      </c>
    </row>
    <row r="463" spans="1:11" ht="14.45" customHeight="1" x14ac:dyDescent="0.2">
      <c r="A463" s="821" t="s">
        <v>615</v>
      </c>
      <c r="B463" s="822" t="s">
        <v>616</v>
      </c>
      <c r="C463" s="825" t="s">
        <v>639</v>
      </c>
      <c r="D463" s="839" t="s">
        <v>640</v>
      </c>
      <c r="E463" s="825" t="s">
        <v>6308</v>
      </c>
      <c r="F463" s="839" t="s">
        <v>6309</v>
      </c>
      <c r="G463" s="825" t="s">
        <v>6783</v>
      </c>
      <c r="H463" s="825" t="s">
        <v>6784</v>
      </c>
      <c r="I463" s="831">
        <v>12.710000038146973</v>
      </c>
      <c r="J463" s="831">
        <v>1800</v>
      </c>
      <c r="K463" s="832">
        <v>22878</v>
      </c>
    </row>
    <row r="464" spans="1:11" ht="14.45" customHeight="1" x14ac:dyDescent="0.2">
      <c r="A464" s="821" t="s">
        <v>615</v>
      </c>
      <c r="B464" s="822" t="s">
        <v>616</v>
      </c>
      <c r="C464" s="825" t="s">
        <v>639</v>
      </c>
      <c r="D464" s="839" t="s">
        <v>640</v>
      </c>
      <c r="E464" s="825" t="s">
        <v>6308</v>
      </c>
      <c r="F464" s="839" t="s">
        <v>6309</v>
      </c>
      <c r="G464" s="825" t="s">
        <v>6364</v>
      </c>
      <c r="H464" s="825" t="s">
        <v>6365</v>
      </c>
      <c r="I464" s="831">
        <v>3.1466667652130127</v>
      </c>
      <c r="J464" s="831">
        <v>40</v>
      </c>
      <c r="K464" s="832">
        <v>125.94999980926514</v>
      </c>
    </row>
    <row r="465" spans="1:11" ht="14.45" customHeight="1" x14ac:dyDescent="0.2">
      <c r="A465" s="821" t="s">
        <v>615</v>
      </c>
      <c r="B465" s="822" t="s">
        <v>616</v>
      </c>
      <c r="C465" s="825" t="s">
        <v>639</v>
      </c>
      <c r="D465" s="839" t="s">
        <v>640</v>
      </c>
      <c r="E465" s="825" t="s">
        <v>6308</v>
      </c>
      <c r="F465" s="839" t="s">
        <v>6309</v>
      </c>
      <c r="G465" s="825" t="s">
        <v>6366</v>
      </c>
      <c r="H465" s="825" t="s">
        <v>6367</v>
      </c>
      <c r="I465" s="831">
        <v>8.8829998016357425</v>
      </c>
      <c r="J465" s="831">
        <v>3400</v>
      </c>
      <c r="K465" s="832">
        <v>30331.919921875</v>
      </c>
    </row>
    <row r="466" spans="1:11" ht="14.45" customHeight="1" x14ac:dyDescent="0.2">
      <c r="A466" s="821" t="s">
        <v>615</v>
      </c>
      <c r="B466" s="822" t="s">
        <v>616</v>
      </c>
      <c r="C466" s="825" t="s">
        <v>639</v>
      </c>
      <c r="D466" s="839" t="s">
        <v>640</v>
      </c>
      <c r="E466" s="825" t="s">
        <v>6308</v>
      </c>
      <c r="F466" s="839" t="s">
        <v>6309</v>
      </c>
      <c r="G466" s="825" t="s">
        <v>6785</v>
      </c>
      <c r="H466" s="825" t="s">
        <v>6786</v>
      </c>
      <c r="I466" s="831">
        <v>205.69999694824219</v>
      </c>
      <c r="J466" s="831">
        <v>6</v>
      </c>
      <c r="K466" s="832">
        <v>1234.199951171875</v>
      </c>
    </row>
    <row r="467" spans="1:11" ht="14.45" customHeight="1" x14ac:dyDescent="0.2">
      <c r="A467" s="821" t="s">
        <v>615</v>
      </c>
      <c r="B467" s="822" t="s">
        <v>616</v>
      </c>
      <c r="C467" s="825" t="s">
        <v>639</v>
      </c>
      <c r="D467" s="839" t="s">
        <v>640</v>
      </c>
      <c r="E467" s="825" t="s">
        <v>6308</v>
      </c>
      <c r="F467" s="839" t="s">
        <v>6309</v>
      </c>
      <c r="G467" s="825" t="s">
        <v>6683</v>
      </c>
      <c r="H467" s="825" t="s">
        <v>6787</v>
      </c>
      <c r="I467" s="831">
        <v>2.2949999570846558</v>
      </c>
      <c r="J467" s="831">
        <v>10</v>
      </c>
      <c r="K467" s="832">
        <v>22.949999809265137</v>
      </c>
    </row>
    <row r="468" spans="1:11" ht="14.45" customHeight="1" x14ac:dyDescent="0.2">
      <c r="A468" s="821" t="s">
        <v>615</v>
      </c>
      <c r="B468" s="822" t="s">
        <v>616</v>
      </c>
      <c r="C468" s="825" t="s">
        <v>639</v>
      </c>
      <c r="D468" s="839" t="s">
        <v>640</v>
      </c>
      <c r="E468" s="825" t="s">
        <v>6308</v>
      </c>
      <c r="F468" s="839" t="s">
        <v>6309</v>
      </c>
      <c r="G468" s="825" t="s">
        <v>6370</v>
      </c>
      <c r="H468" s="825" t="s">
        <v>6371</v>
      </c>
      <c r="I468" s="831">
        <v>37.900001525878906</v>
      </c>
      <c r="J468" s="831">
        <v>16</v>
      </c>
      <c r="K468" s="832">
        <v>606.40000152587891</v>
      </c>
    </row>
    <row r="469" spans="1:11" ht="14.45" customHeight="1" x14ac:dyDescent="0.2">
      <c r="A469" s="821" t="s">
        <v>615</v>
      </c>
      <c r="B469" s="822" t="s">
        <v>616</v>
      </c>
      <c r="C469" s="825" t="s">
        <v>639</v>
      </c>
      <c r="D469" s="839" t="s">
        <v>640</v>
      </c>
      <c r="E469" s="825" t="s">
        <v>6308</v>
      </c>
      <c r="F469" s="839" t="s">
        <v>6309</v>
      </c>
      <c r="G469" s="825" t="s">
        <v>6687</v>
      </c>
      <c r="H469" s="825" t="s">
        <v>6688</v>
      </c>
      <c r="I469" s="831">
        <v>4.9749999046325684</v>
      </c>
      <c r="J469" s="831">
        <v>20</v>
      </c>
      <c r="K469" s="832">
        <v>99.5</v>
      </c>
    </row>
    <row r="470" spans="1:11" ht="14.45" customHeight="1" x14ac:dyDescent="0.2">
      <c r="A470" s="821" t="s">
        <v>615</v>
      </c>
      <c r="B470" s="822" t="s">
        <v>616</v>
      </c>
      <c r="C470" s="825" t="s">
        <v>639</v>
      </c>
      <c r="D470" s="839" t="s">
        <v>640</v>
      </c>
      <c r="E470" s="825" t="s">
        <v>6308</v>
      </c>
      <c r="F470" s="839" t="s">
        <v>6309</v>
      </c>
      <c r="G470" s="825" t="s">
        <v>6788</v>
      </c>
      <c r="H470" s="825" t="s">
        <v>6789</v>
      </c>
      <c r="I470" s="831">
        <v>25.531000709533693</v>
      </c>
      <c r="J470" s="831">
        <v>490</v>
      </c>
      <c r="K470" s="832">
        <v>12510.300155639648</v>
      </c>
    </row>
    <row r="471" spans="1:11" ht="14.45" customHeight="1" x14ac:dyDescent="0.2">
      <c r="A471" s="821" t="s">
        <v>615</v>
      </c>
      <c r="B471" s="822" t="s">
        <v>616</v>
      </c>
      <c r="C471" s="825" t="s">
        <v>639</v>
      </c>
      <c r="D471" s="839" t="s">
        <v>640</v>
      </c>
      <c r="E471" s="825" t="s">
        <v>6308</v>
      </c>
      <c r="F471" s="839" t="s">
        <v>6309</v>
      </c>
      <c r="G471" s="825" t="s">
        <v>6788</v>
      </c>
      <c r="H471" s="825" t="s">
        <v>6790</v>
      </c>
      <c r="I471" s="831">
        <v>25.530000686645508</v>
      </c>
      <c r="J471" s="831">
        <v>100</v>
      </c>
      <c r="K471" s="832">
        <v>2553.050048828125</v>
      </c>
    </row>
    <row r="472" spans="1:11" ht="14.45" customHeight="1" x14ac:dyDescent="0.2">
      <c r="A472" s="821" t="s">
        <v>615</v>
      </c>
      <c r="B472" s="822" t="s">
        <v>616</v>
      </c>
      <c r="C472" s="825" t="s">
        <v>639</v>
      </c>
      <c r="D472" s="839" t="s">
        <v>640</v>
      </c>
      <c r="E472" s="825" t="s">
        <v>6308</v>
      </c>
      <c r="F472" s="839" t="s">
        <v>6309</v>
      </c>
      <c r="G472" s="825" t="s">
        <v>6384</v>
      </c>
      <c r="H472" s="825" t="s">
        <v>6385</v>
      </c>
      <c r="I472" s="831">
        <v>2.0844444433848062</v>
      </c>
      <c r="J472" s="831">
        <v>950</v>
      </c>
      <c r="K472" s="832">
        <v>2234.5</v>
      </c>
    </row>
    <row r="473" spans="1:11" ht="14.45" customHeight="1" x14ac:dyDescent="0.2">
      <c r="A473" s="821" t="s">
        <v>615</v>
      </c>
      <c r="B473" s="822" t="s">
        <v>616</v>
      </c>
      <c r="C473" s="825" t="s">
        <v>639</v>
      </c>
      <c r="D473" s="839" t="s">
        <v>640</v>
      </c>
      <c r="E473" s="825" t="s">
        <v>6308</v>
      </c>
      <c r="F473" s="839" t="s">
        <v>6309</v>
      </c>
      <c r="G473" s="825" t="s">
        <v>6791</v>
      </c>
      <c r="H473" s="825" t="s">
        <v>6792</v>
      </c>
      <c r="I473" s="831">
        <v>184.58000183105469</v>
      </c>
      <c r="J473" s="831">
        <v>5</v>
      </c>
      <c r="K473" s="832">
        <v>922.9000244140625</v>
      </c>
    </row>
    <row r="474" spans="1:11" ht="14.45" customHeight="1" x14ac:dyDescent="0.2">
      <c r="A474" s="821" t="s">
        <v>615</v>
      </c>
      <c r="B474" s="822" t="s">
        <v>616</v>
      </c>
      <c r="C474" s="825" t="s">
        <v>639</v>
      </c>
      <c r="D474" s="839" t="s">
        <v>640</v>
      </c>
      <c r="E474" s="825" t="s">
        <v>6308</v>
      </c>
      <c r="F474" s="839" t="s">
        <v>6309</v>
      </c>
      <c r="G474" s="825" t="s">
        <v>6793</v>
      </c>
      <c r="H474" s="825" t="s">
        <v>6794</v>
      </c>
      <c r="I474" s="831">
        <v>30.25</v>
      </c>
      <c r="J474" s="831">
        <v>200</v>
      </c>
      <c r="K474" s="832">
        <v>6050</v>
      </c>
    </row>
    <row r="475" spans="1:11" ht="14.45" customHeight="1" x14ac:dyDescent="0.2">
      <c r="A475" s="821" t="s">
        <v>615</v>
      </c>
      <c r="B475" s="822" t="s">
        <v>616</v>
      </c>
      <c r="C475" s="825" t="s">
        <v>639</v>
      </c>
      <c r="D475" s="839" t="s">
        <v>640</v>
      </c>
      <c r="E475" s="825" t="s">
        <v>6308</v>
      </c>
      <c r="F475" s="839" t="s">
        <v>6309</v>
      </c>
      <c r="G475" s="825" t="s">
        <v>6394</v>
      </c>
      <c r="H475" s="825" t="s">
        <v>6395</v>
      </c>
      <c r="I475" s="831">
        <v>148.22000122070313</v>
      </c>
      <c r="J475" s="831">
        <v>5</v>
      </c>
      <c r="K475" s="832">
        <v>741.0999755859375</v>
      </c>
    </row>
    <row r="476" spans="1:11" ht="14.45" customHeight="1" x14ac:dyDescent="0.2">
      <c r="A476" s="821" t="s">
        <v>615</v>
      </c>
      <c r="B476" s="822" t="s">
        <v>616</v>
      </c>
      <c r="C476" s="825" t="s">
        <v>639</v>
      </c>
      <c r="D476" s="839" t="s">
        <v>640</v>
      </c>
      <c r="E476" s="825" t="s">
        <v>6308</v>
      </c>
      <c r="F476" s="839" t="s">
        <v>6309</v>
      </c>
      <c r="G476" s="825" t="s">
        <v>6689</v>
      </c>
      <c r="H476" s="825" t="s">
        <v>6690</v>
      </c>
      <c r="I476" s="831">
        <v>1.5</v>
      </c>
      <c r="J476" s="831">
        <v>20</v>
      </c>
      <c r="K476" s="832">
        <v>30</v>
      </c>
    </row>
    <row r="477" spans="1:11" ht="14.45" customHeight="1" x14ac:dyDescent="0.2">
      <c r="A477" s="821" t="s">
        <v>615</v>
      </c>
      <c r="B477" s="822" t="s">
        <v>616</v>
      </c>
      <c r="C477" s="825" t="s">
        <v>639</v>
      </c>
      <c r="D477" s="839" t="s">
        <v>640</v>
      </c>
      <c r="E477" s="825" t="s">
        <v>6308</v>
      </c>
      <c r="F477" s="839" t="s">
        <v>6309</v>
      </c>
      <c r="G477" s="825" t="s">
        <v>6422</v>
      </c>
      <c r="H477" s="825" t="s">
        <v>6423</v>
      </c>
      <c r="I477" s="831">
        <v>0.80000001192092896</v>
      </c>
      <c r="J477" s="831">
        <v>5700</v>
      </c>
      <c r="K477" s="832">
        <v>4558.3999938964844</v>
      </c>
    </row>
    <row r="478" spans="1:11" ht="14.45" customHeight="1" x14ac:dyDescent="0.2">
      <c r="A478" s="821" t="s">
        <v>615</v>
      </c>
      <c r="B478" s="822" t="s">
        <v>616</v>
      </c>
      <c r="C478" s="825" t="s">
        <v>639</v>
      </c>
      <c r="D478" s="839" t="s">
        <v>640</v>
      </c>
      <c r="E478" s="825" t="s">
        <v>6308</v>
      </c>
      <c r="F478" s="839" t="s">
        <v>6309</v>
      </c>
      <c r="G478" s="825" t="s">
        <v>6424</v>
      </c>
      <c r="H478" s="825" t="s">
        <v>6425</v>
      </c>
      <c r="I478" s="831">
        <v>0.82499998807907104</v>
      </c>
      <c r="J478" s="831">
        <v>12800</v>
      </c>
      <c r="K478" s="832">
        <v>10564</v>
      </c>
    </row>
    <row r="479" spans="1:11" ht="14.45" customHeight="1" x14ac:dyDescent="0.2">
      <c r="A479" s="821" t="s">
        <v>615</v>
      </c>
      <c r="B479" s="822" t="s">
        <v>616</v>
      </c>
      <c r="C479" s="825" t="s">
        <v>639</v>
      </c>
      <c r="D479" s="839" t="s">
        <v>640</v>
      </c>
      <c r="E479" s="825" t="s">
        <v>6308</v>
      </c>
      <c r="F479" s="839" t="s">
        <v>6309</v>
      </c>
      <c r="G479" s="825" t="s">
        <v>6424</v>
      </c>
      <c r="H479" s="825" t="s">
        <v>6426</v>
      </c>
      <c r="I479" s="831">
        <v>0.82999998331069946</v>
      </c>
      <c r="J479" s="831">
        <v>2400</v>
      </c>
      <c r="K479" s="832">
        <v>1992</v>
      </c>
    </row>
    <row r="480" spans="1:11" ht="14.45" customHeight="1" x14ac:dyDescent="0.2">
      <c r="A480" s="821" t="s">
        <v>615</v>
      </c>
      <c r="B480" s="822" t="s">
        <v>616</v>
      </c>
      <c r="C480" s="825" t="s">
        <v>639</v>
      </c>
      <c r="D480" s="839" t="s">
        <v>640</v>
      </c>
      <c r="E480" s="825" t="s">
        <v>6308</v>
      </c>
      <c r="F480" s="839" t="s">
        <v>6309</v>
      </c>
      <c r="G480" s="825" t="s">
        <v>6427</v>
      </c>
      <c r="H480" s="825" t="s">
        <v>6428</v>
      </c>
      <c r="I480" s="831">
        <v>0.43200000524520876</v>
      </c>
      <c r="J480" s="831">
        <v>2000</v>
      </c>
      <c r="K480" s="832">
        <v>864</v>
      </c>
    </row>
    <row r="481" spans="1:11" ht="14.45" customHeight="1" x14ac:dyDescent="0.2">
      <c r="A481" s="821" t="s">
        <v>615</v>
      </c>
      <c r="B481" s="822" t="s">
        <v>616</v>
      </c>
      <c r="C481" s="825" t="s">
        <v>639</v>
      </c>
      <c r="D481" s="839" t="s">
        <v>640</v>
      </c>
      <c r="E481" s="825" t="s">
        <v>6308</v>
      </c>
      <c r="F481" s="839" t="s">
        <v>6309</v>
      </c>
      <c r="G481" s="825" t="s">
        <v>6427</v>
      </c>
      <c r="H481" s="825" t="s">
        <v>6429</v>
      </c>
      <c r="I481" s="831">
        <v>0.43000000715255737</v>
      </c>
      <c r="J481" s="831">
        <v>600</v>
      </c>
      <c r="K481" s="832">
        <v>258</v>
      </c>
    </row>
    <row r="482" spans="1:11" ht="14.45" customHeight="1" x14ac:dyDescent="0.2">
      <c r="A482" s="821" t="s">
        <v>615</v>
      </c>
      <c r="B482" s="822" t="s">
        <v>616</v>
      </c>
      <c r="C482" s="825" t="s">
        <v>639</v>
      </c>
      <c r="D482" s="839" t="s">
        <v>640</v>
      </c>
      <c r="E482" s="825" t="s">
        <v>6308</v>
      </c>
      <c r="F482" s="839" t="s">
        <v>6309</v>
      </c>
      <c r="G482" s="825" t="s">
        <v>6430</v>
      </c>
      <c r="H482" s="825" t="s">
        <v>6431</v>
      </c>
      <c r="I482" s="831">
        <v>1.1499999761581421</v>
      </c>
      <c r="J482" s="831">
        <v>3040</v>
      </c>
      <c r="K482" s="832">
        <v>3495.0900268554688</v>
      </c>
    </row>
    <row r="483" spans="1:11" ht="14.45" customHeight="1" x14ac:dyDescent="0.2">
      <c r="A483" s="821" t="s">
        <v>615</v>
      </c>
      <c r="B483" s="822" t="s">
        <v>616</v>
      </c>
      <c r="C483" s="825" t="s">
        <v>639</v>
      </c>
      <c r="D483" s="839" t="s">
        <v>640</v>
      </c>
      <c r="E483" s="825" t="s">
        <v>6308</v>
      </c>
      <c r="F483" s="839" t="s">
        <v>6309</v>
      </c>
      <c r="G483" s="825" t="s">
        <v>6432</v>
      </c>
      <c r="H483" s="825" t="s">
        <v>6433</v>
      </c>
      <c r="I483" s="831">
        <v>1.1328571353639876</v>
      </c>
      <c r="J483" s="831">
        <v>4160</v>
      </c>
      <c r="K483" s="832">
        <v>4710.4000244140625</v>
      </c>
    </row>
    <row r="484" spans="1:11" ht="14.45" customHeight="1" x14ac:dyDescent="0.2">
      <c r="A484" s="821" t="s">
        <v>615</v>
      </c>
      <c r="B484" s="822" t="s">
        <v>616</v>
      </c>
      <c r="C484" s="825" t="s">
        <v>639</v>
      </c>
      <c r="D484" s="839" t="s">
        <v>640</v>
      </c>
      <c r="E484" s="825" t="s">
        <v>6308</v>
      </c>
      <c r="F484" s="839" t="s">
        <v>6309</v>
      </c>
      <c r="G484" s="825" t="s">
        <v>6434</v>
      </c>
      <c r="H484" s="825" t="s">
        <v>6435</v>
      </c>
      <c r="I484" s="831">
        <v>0.56999999284744263</v>
      </c>
      <c r="J484" s="831">
        <v>4600</v>
      </c>
      <c r="K484" s="832">
        <v>2622</v>
      </c>
    </row>
    <row r="485" spans="1:11" ht="14.45" customHeight="1" x14ac:dyDescent="0.2">
      <c r="A485" s="821" t="s">
        <v>615</v>
      </c>
      <c r="B485" s="822" t="s">
        <v>616</v>
      </c>
      <c r="C485" s="825" t="s">
        <v>639</v>
      </c>
      <c r="D485" s="839" t="s">
        <v>640</v>
      </c>
      <c r="E485" s="825" t="s">
        <v>6308</v>
      </c>
      <c r="F485" s="839" t="s">
        <v>6309</v>
      </c>
      <c r="G485" s="825" t="s">
        <v>6436</v>
      </c>
      <c r="H485" s="825" t="s">
        <v>6437</v>
      </c>
      <c r="I485" s="831">
        <v>0.57999998331069946</v>
      </c>
      <c r="J485" s="831">
        <v>4000</v>
      </c>
      <c r="K485" s="832">
        <v>2320</v>
      </c>
    </row>
    <row r="486" spans="1:11" ht="14.45" customHeight="1" x14ac:dyDescent="0.2">
      <c r="A486" s="821" t="s">
        <v>615</v>
      </c>
      <c r="B486" s="822" t="s">
        <v>616</v>
      </c>
      <c r="C486" s="825" t="s">
        <v>639</v>
      </c>
      <c r="D486" s="839" t="s">
        <v>640</v>
      </c>
      <c r="E486" s="825" t="s">
        <v>6308</v>
      </c>
      <c r="F486" s="839" t="s">
        <v>6309</v>
      </c>
      <c r="G486" s="825" t="s">
        <v>6442</v>
      </c>
      <c r="H486" s="825" t="s">
        <v>6443</v>
      </c>
      <c r="I486" s="831">
        <v>8.8366667429606114</v>
      </c>
      <c r="J486" s="831">
        <v>250</v>
      </c>
      <c r="K486" s="832">
        <v>2209</v>
      </c>
    </row>
    <row r="487" spans="1:11" ht="14.45" customHeight="1" x14ac:dyDescent="0.2">
      <c r="A487" s="821" t="s">
        <v>615</v>
      </c>
      <c r="B487" s="822" t="s">
        <v>616</v>
      </c>
      <c r="C487" s="825" t="s">
        <v>639</v>
      </c>
      <c r="D487" s="839" t="s">
        <v>640</v>
      </c>
      <c r="E487" s="825" t="s">
        <v>6308</v>
      </c>
      <c r="F487" s="839" t="s">
        <v>6309</v>
      </c>
      <c r="G487" s="825" t="s">
        <v>6328</v>
      </c>
      <c r="H487" s="825" t="s">
        <v>6452</v>
      </c>
      <c r="I487" s="831">
        <v>15.926666895548502</v>
      </c>
      <c r="J487" s="831">
        <v>300</v>
      </c>
      <c r="K487" s="832">
        <v>4778.449951171875</v>
      </c>
    </row>
    <row r="488" spans="1:11" ht="14.45" customHeight="1" x14ac:dyDescent="0.2">
      <c r="A488" s="821" t="s">
        <v>615</v>
      </c>
      <c r="B488" s="822" t="s">
        <v>616</v>
      </c>
      <c r="C488" s="825" t="s">
        <v>639</v>
      </c>
      <c r="D488" s="839" t="s">
        <v>640</v>
      </c>
      <c r="E488" s="825" t="s">
        <v>6308</v>
      </c>
      <c r="F488" s="839" t="s">
        <v>6309</v>
      </c>
      <c r="G488" s="825" t="s">
        <v>6455</v>
      </c>
      <c r="H488" s="825" t="s">
        <v>6456</v>
      </c>
      <c r="I488" s="831">
        <v>5.809999942779541</v>
      </c>
      <c r="J488" s="831">
        <v>1500</v>
      </c>
      <c r="K488" s="832">
        <v>8715</v>
      </c>
    </row>
    <row r="489" spans="1:11" ht="14.45" customHeight="1" x14ac:dyDescent="0.2">
      <c r="A489" s="821" t="s">
        <v>615</v>
      </c>
      <c r="B489" s="822" t="s">
        <v>616</v>
      </c>
      <c r="C489" s="825" t="s">
        <v>639</v>
      </c>
      <c r="D489" s="839" t="s">
        <v>640</v>
      </c>
      <c r="E489" s="825" t="s">
        <v>6308</v>
      </c>
      <c r="F489" s="839" t="s">
        <v>6309</v>
      </c>
      <c r="G489" s="825" t="s">
        <v>6459</v>
      </c>
      <c r="H489" s="825" t="s">
        <v>6460</v>
      </c>
      <c r="I489" s="831">
        <v>10.890000343322754</v>
      </c>
      <c r="J489" s="831">
        <v>5</v>
      </c>
      <c r="K489" s="832">
        <v>54.450000762939453</v>
      </c>
    </row>
    <row r="490" spans="1:11" ht="14.45" customHeight="1" x14ac:dyDescent="0.2">
      <c r="A490" s="821" t="s">
        <v>615</v>
      </c>
      <c r="B490" s="822" t="s">
        <v>616</v>
      </c>
      <c r="C490" s="825" t="s">
        <v>639</v>
      </c>
      <c r="D490" s="839" t="s">
        <v>640</v>
      </c>
      <c r="E490" s="825" t="s">
        <v>6308</v>
      </c>
      <c r="F490" s="839" t="s">
        <v>6309</v>
      </c>
      <c r="G490" s="825" t="s">
        <v>6795</v>
      </c>
      <c r="H490" s="825" t="s">
        <v>6796</v>
      </c>
      <c r="I490" s="831">
        <v>30.25</v>
      </c>
      <c r="J490" s="831">
        <v>5</v>
      </c>
      <c r="K490" s="832">
        <v>151.25</v>
      </c>
    </row>
    <row r="491" spans="1:11" ht="14.45" customHeight="1" x14ac:dyDescent="0.2">
      <c r="A491" s="821" t="s">
        <v>615</v>
      </c>
      <c r="B491" s="822" t="s">
        <v>616</v>
      </c>
      <c r="C491" s="825" t="s">
        <v>639</v>
      </c>
      <c r="D491" s="839" t="s">
        <v>640</v>
      </c>
      <c r="E491" s="825" t="s">
        <v>6308</v>
      </c>
      <c r="F491" s="839" t="s">
        <v>6309</v>
      </c>
      <c r="G491" s="825" t="s">
        <v>6707</v>
      </c>
      <c r="H491" s="825" t="s">
        <v>6708</v>
      </c>
      <c r="I491" s="831">
        <v>0.48181817748329858</v>
      </c>
      <c r="J491" s="831">
        <v>15200</v>
      </c>
      <c r="K491" s="832">
        <v>7271.760009765625</v>
      </c>
    </row>
    <row r="492" spans="1:11" ht="14.45" customHeight="1" x14ac:dyDescent="0.2">
      <c r="A492" s="821" t="s">
        <v>615</v>
      </c>
      <c r="B492" s="822" t="s">
        <v>616</v>
      </c>
      <c r="C492" s="825" t="s">
        <v>639</v>
      </c>
      <c r="D492" s="839" t="s">
        <v>640</v>
      </c>
      <c r="E492" s="825" t="s">
        <v>6308</v>
      </c>
      <c r="F492" s="839" t="s">
        <v>6309</v>
      </c>
      <c r="G492" s="825" t="s">
        <v>6465</v>
      </c>
      <c r="H492" s="825" t="s">
        <v>6466</v>
      </c>
      <c r="I492" s="831">
        <v>23.714999198913574</v>
      </c>
      <c r="J492" s="831">
        <v>35</v>
      </c>
      <c r="K492" s="832">
        <v>829.99999237060547</v>
      </c>
    </row>
    <row r="493" spans="1:11" ht="14.45" customHeight="1" x14ac:dyDescent="0.2">
      <c r="A493" s="821" t="s">
        <v>615</v>
      </c>
      <c r="B493" s="822" t="s">
        <v>616</v>
      </c>
      <c r="C493" s="825" t="s">
        <v>639</v>
      </c>
      <c r="D493" s="839" t="s">
        <v>640</v>
      </c>
      <c r="E493" s="825" t="s">
        <v>6308</v>
      </c>
      <c r="F493" s="839" t="s">
        <v>6309</v>
      </c>
      <c r="G493" s="825" t="s">
        <v>6465</v>
      </c>
      <c r="H493" s="825" t="s">
        <v>6467</v>
      </c>
      <c r="I493" s="831">
        <v>23.719999313354492</v>
      </c>
      <c r="J493" s="831">
        <v>10</v>
      </c>
      <c r="K493" s="832">
        <v>237.19999694824219</v>
      </c>
    </row>
    <row r="494" spans="1:11" ht="14.45" customHeight="1" x14ac:dyDescent="0.2">
      <c r="A494" s="821" t="s">
        <v>615</v>
      </c>
      <c r="B494" s="822" t="s">
        <v>616</v>
      </c>
      <c r="C494" s="825" t="s">
        <v>639</v>
      </c>
      <c r="D494" s="839" t="s">
        <v>640</v>
      </c>
      <c r="E494" s="825" t="s">
        <v>6308</v>
      </c>
      <c r="F494" s="839" t="s">
        <v>6309</v>
      </c>
      <c r="G494" s="825" t="s">
        <v>6468</v>
      </c>
      <c r="H494" s="825" t="s">
        <v>6469</v>
      </c>
      <c r="I494" s="831">
        <v>3.0699999332427979</v>
      </c>
      <c r="J494" s="831">
        <v>15000</v>
      </c>
      <c r="K494" s="832">
        <v>46054.919921875</v>
      </c>
    </row>
    <row r="495" spans="1:11" ht="14.45" customHeight="1" x14ac:dyDescent="0.2">
      <c r="A495" s="821" t="s">
        <v>615</v>
      </c>
      <c r="B495" s="822" t="s">
        <v>616</v>
      </c>
      <c r="C495" s="825" t="s">
        <v>639</v>
      </c>
      <c r="D495" s="839" t="s">
        <v>640</v>
      </c>
      <c r="E495" s="825" t="s">
        <v>6308</v>
      </c>
      <c r="F495" s="839" t="s">
        <v>6309</v>
      </c>
      <c r="G495" s="825" t="s">
        <v>6470</v>
      </c>
      <c r="H495" s="825" t="s">
        <v>6471</v>
      </c>
      <c r="I495" s="831">
        <v>3.2309090874411841</v>
      </c>
      <c r="J495" s="831">
        <v>26200</v>
      </c>
      <c r="K495" s="832">
        <v>84665.759765625</v>
      </c>
    </row>
    <row r="496" spans="1:11" ht="14.45" customHeight="1" x14ac:dyDescent="0.2">
      <c r="A496" s="821" t="s">
        <v>615</v>
      </c>
      <c r="B496" s="822" t="s">
        <v>616</v>
      </c>
      <c r="C496" s="825" t="s">
        <v>639</v>
      </c>
      <c r="D496" s="839" t="s">
        <v>640</v>
      </c>
      <c r="E496" s="825" t="s">
        <v>6308</v>
      </c>
      <c r="F496" s="839" t="s">
        <v>6309</v>
      </c>
      <c r="G496" s="825" t="s">
        <v>6472</v>
      </c>
      <c r="H496" s="825" t="s">
        <v>6473</v>
      </c>
      <c r="I496" s="831">
        <v>2.1100000824247087</v>
      </c>
      <c r="J496" s="831">
        <v>1100</v>
      </c>
      <c r="K496" s="832">
        <v>2311</v>
      </c>
    </row>
    <row r="497" spans="1:11" ht="14.45" customHeight="1" x14ac:dyDescent="0.2">
      <c r="A497" s="821" t="s">
        <v>615</v>
      </c>
      <c r="B497" s="822" t="s">
        <v>616</v>
      </c>
      <c r="C497" s="825" t="s">
        <v>639</v>
      </c>
      <c r="D497" s="839" t="s">
        <v>640</v>
      </c>
      <c r="E497" s="825" t="s">
        <v>6308</v>
      </c>
      <c r="F497" s="839" t="s">
        <v>6309</v>
      </c>
      <c r="G497" s="825" t="s">
        <v>6474</v>
      </c>
      <c r="H497" s="825" t="s">
        <v>6475</v>
      </c>
      <c r="I497" s="831">
        <v>2.369999885559082</v>
      </c>
      <c r="J497" s="831">
        <v>1200</v>
      </c>
      <c r="K497" s="832">
        <v>2844</v>
      </c>
    </row>
    <row r="498" spans="1:11" ht="14.45" customHeight="1" x14ac:dyDescent="0.2">
      <c r="A498" s="821" t="s">
        <v>615</v>
      </c>
      <c r="B498" s="822" t="s">
        <v>616</v>
      </c>
      <c r="C498" s="825" t="s">
        <v>639</v>
      </c>
      <c r="D498" s="839" t="s">
        <v>640</v>
      </c>
      <c r="E498" s="825" t="s">
        <v>6308</v>
      </c>
      <c r="F498" s="839" t="s">
        <v>6309</v>
      </c>
      <c r="G498" s="825" t="s">
        <v>6476</v>
      </c>
      <c r="H498" s="825" t="s">
        <v>6477</v>
      </c>
      <c r="I498" s="831">
        <v>2.1145454970273105</v>
      </c>
      <c r="J498" s="831">
        <v>26000</v>
      </c>
      <c r="K498" s="832">
        <v>55017.68017578125</v>
      </c>
    </row>
    <row r="499" spans="1:11" ht="14.45" customHeight="1" x14ac:dyDescent="0.2">
      <c r="A499" s="821" t="s">
        <v>615</v>
      </c>
      <c r="B499" s="822" t="s">
        <v>616</v>
      </c>
      <c r="C499" s="825" t="s">
        <v>639</v>
      </c>
      <c r="D499" s="839" t="s">
        <v>640</v>
      </c>
      <c r="E499" s="825" t="s">
        <v>6308</v>
      </c>
      <c r="F499" s="839" t="s">
        <v>6309</v>
      </c>
      <c r="G499" s="825" t="s">
        <v>6478</v>
      </c>
      <c r="H499" s="825" t="s">
        <v>6479</v>
      </c>
      <c r="I499" s="831">
        <v>2.0414285319192067</v>
      </c>
      <c r="J499" s="831">
        <v>800</v>
      </c>
      <c r="K499" s="832">
        <v>1634</v>
      </c>
    </row>
    <row r="500" spans="1:11" ht="14.45" customHeight="1" x14ac:dyDescent="0.2">
      <c r="A500" s="821" t="s">
        <v>615</v>
      </c>
      <c r="B500" s="822" t="s">
        <v>616</v>
      </c>
      <c r="C500" s="825" t="s">
        <v>639</v>
      </c>
      <c r="D500" s="839" t="s">
        <v>640</v>
      </c>
      <c r="E500" s="825" t="s">
        <v>6308</v>
      </c>
      <c r="F500" s="839" t="s">
        <v>6309</v>
      </c>
      <c r="G500" s="825" t="s">
        <v>6797</v>
      </c>
      <c r="H500" s="825" t="s">
        <v>6798</v>
      </c>
      <c r="I500" s="831">
        <v>2.3875001072883606</v>
      </c>
      <c r="J500" s="831">
        <v>250</v>
      </c>
      <c r="K500" s="832">
        <v>597</v>
      </c>
    </row>
    <row r="501" spans="1:11" ht="14.45" customHeight="1" x14ac:dyDescent="0.2">
      <c r="A501" s="821" t="s">
        <v>615</v>
      </c>
      <c r="B501" s="822" t="s">
        <v>616</v>
      </c>
      <c r="C501" s="825" t="s">
        <v>639</v>
      </c>
      <c r="D501" s="839" t="s">
        <v>640</v>
      </c>
      <c r="E501" s="825" t="s">
        <v>6308</v>
      </c>
      <c r="F501" s="839" t="s">
        <v>6309</v>
      </c>
      <c r="G501" s="825" t="s">
        <v>6480</v>
      </c>
      <c r="H501" s="825" t="s">
        <v>6481</v>
      </c>
      <c r="I501" s="831">
        <v>2.3833334445953369</v>
      </c>
      <c r="J501" s="831">
        <v>500</v>
      </c>
      <c r="K501" s="832">
        <v>1191.0199890136719</v>
      </c>
    </row>
    <row r="502" spans="1:11" ht="14.45" customHeight="1" x14ac:dyDescent="0.2">
      <c r="A502" s="821" t="s">
        <v>615</v>
      </c>
      <c r="B502" s="822" t="s">
        <v>616</v>
      </c>
      <c r="C502" s="825" t="s">
        <v>639</v>
      </c>
      <c r="D502" s="839" t="s">
        <v>640</v>
      </c>
      <c r="E502" s="825" t="s">
        <v>6308</v>
      </c>
      <c r="F502" s="839" t="s">
        <v>6309</v>
      </c>
      <c r="G502" s="825" t="s">
        <v>6482</v>
      </c>
      <c r="H502" s="825" t="s">
        <v>6483</v>
      </c>
      <c r="I502" s="831">
        <v>2.3100001017252603</v>
      </c>
      <c r="J502" s="831">
        <v>900</v>
      </c>
      <c r="K502" s="832">
        <v>2058</v>
      </c>
    </row>
    <row r="503" spans="1:11" ht="14.45" customHeight="1" x14ac:dyDescent="0.2">
      <c r="A503" s="821" t="s">
        <v>615</v>
      </c>
      <c r="B503" s="822" t="s">
        <v>616</v>
      </c>
      <c r="C503" s="825" t="s">
        <v>639</v>
      </c>
      <c r="D503" s="839" t="s">
        <v>640</v>
      </c>
      <c r="E503" s="825" t="s">
        <v>6308</v>
      </c>
      <c r="F503" s="839" t="s">
        <v>6309</v>
      </c>
      <c r="G503" s="825" t="s">
        <v>6484</v>
      </c>
      <c r="H503" s="825" t="s">
        <v>6485</v>
      </c>
      <c r="I503" s="831">
        <v>2.2750000953674316</v>
      </c>
      <c r="J503" s="831">
        <v>900</v>
      </c>
      <c r="K503" s="832">
        <v>2058</v>
      </c>
    </row>
    <row r="504" spans="1:11" ht="14.45" customHeight="1" x14ac:dyDescent="0.2">
      <c r="A504" s="821" t="s">
        <v>615</v>
      </c>
      <c r="B504" s="822" t="s">
        <v>616</v>
      </c>
      <c r="C504" s="825" t="s">
        <v>639</v>
      </c>
      <c r="D504" s="839" t="s">
        <v>640</v>
      </c>
      <c r="E504" s="825" t="s">
        <v>6308</v>
      </c>
      <c r="F504" s="839" t="s">
        <v>6309</v>
      </c>
      <c r="G504" s="825" t="s">
        <v>6486</v>
      </c>
      <c r="H504" s="825" t="s">
        <v>6487</v>
      </c>
      <c r="I504" s="831">
        <v>2.5936363176866011</v>
      </c>
      <c r="J504" s="831">
        <v>2850</v>
      </c>
      <c r="K504" s="832">
        <v>7419.280029296875</v>
      </c>
    </row>
    <row r="505" spans="1:11" ht="14.45" customHeight="1" x14ac:dyDescent="0.2">
      <c r="A505" s="821" t="s">
        <v>615</v>
      </c>
      <c r="B505" s="822" t="s">
        <v>616</v>
      </c>
      <c r="C505" s="825" t="s">
        <v>639</v>
      </c>
      <c r="D505" s="839" t="s">
        <v>640</v>
      </c>
      <c r="E505" s="825" t="s">
        <v>6308</v>
      </c>
      <c r="F505" s="839" t="s">
        <v>6309</v>
      </c>
      <c r="G505" s="825" t="s">
        <v>6799</v>
      </c>
      <c r="H505" s="825" t="s">
        <v>6800</v>
      </c>
      <c r="I505" s="831">
        <v>2.5277777512868247</v>
      </c>
      <c r="J505" s="831">
        <v>1184</v>
      </c>
      <c r="K505" s="832">
        <v>2992.3099670410156</v>
      </c>
    </row>
    <row r="506" spans="1:11" ht="14.45" customHeight="1" x14ac:dyDescent="0.2">
      <c r="A506" s="821" t="s">
        <v>615</v>
      </c>
      <c r="B506" s="822" t="s">
        <v>616</v>
      </c>
      <c r="C506" s="825" t="s">
        <v>639</v>
      </c>
      <c r="D506" s="839" t="s">
        <v>640</v>
      </c>
      <c r="E506" s="825" t="s">
        <v>6308</v>
      </c>
      <c r="F506" s="839" t="s">
        <v>6309</v>
      </c>
      <c r="G506" s="825" t="s">
        <v>6714</v>
      </c>
      <c r="H506" s="825" t="s">
        <v>6801</v>
      </c>
      <c r="I506" s="831">
        <v>23.700000762939453</v>
      </c>
      <c r="J506" s="831">
        <v>10</v>
      </c>
      <c r="K506" s="832">
        <v>237.05000305175781</v>
      </c>
    </row>
    <row r="507" spans="1:11" ht="14.45" customHeight="1" x14ac:dyDescent="0.2">
      <c r="A507" s="821" t="s">
        <v>615</v>
      </c>
      <c r="B507" s="822" t="s">
        <v>616</v>
      </c>
      <c r="C507" s="825" t="s">
        <v>639</v>
      </c>
      <c r="D507" s="839" t="s">
        <v>640</v>
      </c>
      <c r="E507" s="825" t="s">
        <v>6308</v>
      </c>
      <c r="F507" s="839" t="s">
        <v>6309</v>
      </c>
      <c r="G507" s="825" t="s">
        <v>6714</v>
      </c>
      <c r="H507" s="825" t="s">
        <v>6715</v>
      </c>
      <c r="I507" s="831">
        <v>23.672000122070312</v>
      </c>
      <c r="J507" s="831">
        <v>436</v>
      </c>
      <c r="K507" s="832">
        <v>10324.090003967285</v>
      </c>
    </row>
    <row r="508" spans="1:11" ht="14.45" customHeight="1" x14ac:dyDescent="0.2">
      <c r="A508" s="821" t="s">
        <v>615</v>
      </c>
      <c r="B508" s="822" t="s">
        <v>616</v>
      </c>
      <c r="C508" s="825" t="s">
        <v>639</v>
      </c>
      <c r="D508" s="839" t="s">
        <v>640</v>
      </c>
      <c r="E508" s="825" t="s">
        <v>6492</v>
      </c>
      <c r="F508" s="839" t="s">
        <v>6493</v>
      </c>
      <c r="G508" s="825" t="s">
        <v>6494</v>
      </c>
      <c r="H508" s="825" t="s">
        <v>6495</v>
      </c>
      <c r="I508" s="831">
        <v>11.220000267028809</v>
      </c>
      <c r="J508" s="831">
        <v>60</v>
      </c>
      <c r="K508" s="832">
        <v>673</v>
      </c>
    </row>
    <row r="509" spans="1:11" ht="14.45" customHeight="1" x14ac:dyDescent="0.2">
      <c r="A509" s="821" t="s">
        <v>615</v>
      </c>
      <c r="B509" s="822" t="s">
        <v>616</v>
      </c>
      <c r="C509" s="825" t="s">
        <v>639</v>
      </c>
      <c r="D509" s="839" t="s">
        <v>640</v>
      </c>
      <c r="E509" s="825" t="s">
        <v>6492</v>
      </c>
      <c r="F509" s="839" t="s">
        <v>6493</v>
      </c>
      <c r="G509" s="825" t="s">
        <v>6802</v>
      </c>
      <c r="H509" s="825" t="s">
        <v>6803</v>
      </c>
      <c r="I509" s="831">
        <v>176.66000366210938</v>
      </c>
      <c r="J509" s="831">
        <v>120</v>
      </c>
      <c r="K509" s="832">
        <v>21199.19921875</v>
      </c>
    </row>
    <row r="510" spans="1:11" ht="14.45" customHeight="1" x14ac:dyDescent="0.2">
      <c r="A510" s="821" t="s">
        <v>615</v>
      </c>
      <c r="B510" s="822" t="s">
        <v>616</v>
      </c>
      <c r="C510" s="825" t="s">
        <v>639</v>
      </c>
      <c r="D510" s="839" t="s">
        <v>640</v>
      </c>
      <c r="E510" s="825" t="s">
        <v>6492</v>
      </c>
      <c r="F510" s="839" t="s">
        <v>6493</v>
      </c>
      <c r="G510" s="825" t="s">
        <v>6496</v>
      </c>
      <c r="H510" s="825" t="s">
        <v>6497</v>
      </c>
      <c r="I510" s="831">
        <v>208.47000122070313</v>
      </c>
      <c r="J510" s="831">
        <v>4700</v>
      </c>
      <c r="K510" s="832">
        <v>979809.8203125</v>
      </c>
    </row>
    <row r="511" spans="1:11" ht="14.45" customHeight="1" x14ac:dyDescent="0.2">
      <c r="A511" s="821" t="s">
        <v>615</v>
      </c>
      <c r="B511" s="822" t="s">
        <v>616</v>
      </c>
      <c r="C511" s="825" t="s">
        <v>639</v>
      </c>
      <c r="D511" s="839" t="s">
        <v>640</v>
      </c>
      <c r="E511" s="825" t="s">
        <v>6492</v>
      </c>
      <c r="F511" s="839" t="s">
        <v>6493</v>
      </c>
      <c r="G511" s="825" t="s">
        <v>6498</v>
      </c>
      <c r="H511" s="825" t="s">
        <v>6499</v>
      </c>
      <c r="I511" s="831">
        <v>208.49625205993652</v>
      </c>
      <c r="J511" s="831">
        <v>3300</v>
      </c>
      <c r="K511" s="832">
        <v>688038</v>
      </c>
    </row>
    <row r="512" spans="1:11" ht="14.45" customHeight="1" x14ac:dyDescent="0.2">
      <c r="A512" s="821" t="s">
        <v>615</v>
      </c>
      <c r="B512" s="822" t="s">
        <v>616</v>
      </c>
      <c r="C512" s="825" t="s">
        <v>639</v>
      </c>
      <c r="D512" s="839" t="s">
        <v>640</v>
      </c>
      <c r="E512" s="825" t="s">
        <v>6492</v>
      </c>
      <c r="F512" s="839" t="s">
        <v>6493</v>
      </c>
      <c r="G512" s="825" t="s">
        <v>6500</v>
      </c>
      <c r="H512" s="825" t="s">
        <v>6501</v>
      </c>
      <c r="I512" s="831">
        <v>11.216000175476074</v>
      </c>
      <c r="J512" s="831">
        <v>5380</v>
      </c>
      <c r="K512" s="832">
        <v>60342.7998046875</v>
      </c>
    </row>
    <row r="513" spans="1:11" ht="14.45" customHeight="1" x14ac:dyDescent="0.2">
      <c r="A513" s="821" t="s">
        <v>615</v>
      </c>
      <c r="B513" s="822" t="s">
        <v>616</v>
      </c>
      <c r="C513" s="825" t="s">
        <v>639</v>
      </c>
      <c r="D513" s="839" t="s">
        <v>640</v>
      </c>
      <c r="E513" s="825" t="s">
        <v>6492</v>
      </c>
      <c r="F513" s="839" t="s">
        <v>6493</v>
      </c>
      <c r="G513" s="825" t="s">
        <v>6502</v>
      </c>
      <c r="H513" s="825" t="s">
        <v>6503</v>
      </c>
      <c r="I513" s="831">
        <v>10.162499904632568</v>
      </c>
      <c r="J513" s="831">
        <v>800</v>
      </c>
      <c r="K513" s="832">
        <v>8130.97998046875</v>
      </c>
    </row>
    <row r="514" spans="1:11" ht="14.45" customHeight="1" x14ac:dyDescent="0.2">
      <c r="A514" s="821" t="s">
        <v>615</v>
      </c>
      <c r="B514" s="822" t="s">
        <v>616</v>
      </c>
      <c r="C514" s="825" t="s">
        <v>639</v>
      </c>
      <c r="D514" s="839" t="s">
        <v>640</v>
      </c>
      <c r="E514" s="825" t="s">
        <v>6492</v>
      </c>
      <c r="F514" s="839" t="s">
        <v>6493</v>
      </c>
      <c r="G514" s="825" t="s">
        <v>6506</v>
      </c>
      <c r="H514" s="825" t="s">
        <v>6507</v>
      </c>
      <c r="I514" s="831">
        <v>7.7428569793701172</v>
      </c>
      <c r="J514" s="831">
        <v>210</v>
      </c>
      <c r="K514" s="832">
        <v>1626.4000015258789</v>
      </c>
    </row>
    <row r="515" spans="1:11" ht="14.45" customHeight="1" x14ac:dyDescent="0.2">
      <c r="A515" s="821" t="s">
        <v>615</v>
      </c>
      <c r="B515" s="822" t="s">
        <v>616</v>
      </c>
      <c r="C515" s="825" t="s">
        <v>639</v>
      </c>
      <c r="D515" s="839" t="s">
        <v>640</v>
      </c>
      <c r="E515" s="825" t="s">
        <v>6508</v>
      </c>
      <c r="F515" s="839" t="s">
        <v>6509</v>
      </c>
      <c r="G515" s="825" t="s">
        <v>6510</v>
      </c>
      <c r="H515" s="825" t="s">
        <v>6511</v>
      </c>
      <c r="I515" s="831">
        <v>0.36124999448657036</v>
      </c>
      <c r="J515" s="831">
        <v>1900</v>
      </c>
      <c r="K515" s="832">
        <v>945.72000122070313</v>
      </c>
    </row>
    <row r="516" spans="1:11" ht="14.45" customHeight="1" x14ac:dyDescent="0.2">
      <c r="A516" s="821" t="s">
        <v>615</v>
      </c>
      <c r="B516" s="822" t="s">
        <v>616</v>
      </c>
      <c r="C516" s="825" t="s">
        <v>639</v>
      </c>
      <c r="D516" s="839" t="s">
        <v>640</v>
      </c>
      <c r="E516" s="825" t="s">
        <v>6508</v>
      </c>
      <c r="F516" s="839" t="s">
        <v>6509</v>
      </c>
      <c r="G516" s="825" t="s">
        <v>6512</v>
      </c>
      <c r="H516" s="825" t="s">
        <v>6513</v>
      </c>
      <c r="I516" s="831">
        <v>0.3033333420753479</v>
      </c>
      <c r="J516" s="831">
        <v>400</v>
      </c>
      <c r="K516" s="832">
        <v>121</v>
      </c>
    </row>
    <row r="517" spans="1:11" ht="14.45" customHeight="1" x14ac:dyDescent="0.2">
      <c r="A517" s="821" t="s">
        <v>615</v>
      </c>
      <c r="B517" s="822" t="s">
        <v>616</v>
      </c>
      <c r="C517" s="825" t="s">
        <v>639</v>
      </c>
      <c r="D517" s="839" t="s">
        <v>640</v>
      </c>
      <c r="E517" s="825" t="s">
        <v>6508</v>
      </c>
      <c r="F517" s="839" t="s">
        <v>6509</v>
      </c>
      <c r="G517" s="825" t="s">
        <v>6804</v>
      </c>
      <c r="H517" s="825" t="s">
        <v>6805</v>
      </c>
      <c r="I517" s="831">
        <v>0.31000000238418579</v>
      </c>
      <c r="J517" s="831">
        <v>200</v>
      </c>
      <c r="K517" s="832">
        <v>62</v>
      </c>
    </row>
    <row r="518" spans="1:11" ht="14.45" customHeight="1" x14ac:dyDescent="0.2">
      <c r="A518" s="821" t="s">
        <v>615</v>
      </c>
      <c r="B518" s="822" t="s">
        <v>616</v>
      </c>
      <c r="C518" s="825" t="s">
        <v>639</v>
      </c>
      <c r="D518" s="839" t="s">
        <v>640</v>
      </c>
      <c r="E518" s="825" t="s">
        <v>6508</v>
      </c>
      <c r="F518" s="839" t="s">
        <v>6509</v>
      </c>
      <c r="G518" s="825" t="s">
        <v>6514</v>
      </c>
      <c r="H518" s="825" t="s">
        <v>6515</v>
      </c>
      <c r="I518" s="831">
        <v>0.54272729158401489</v>
      </c>
      <c r="J518" s="831">
        <v>15000</v>
      </c>
      <c r="K518" s="832">
        <v>8135.9200134277344</v>
      </c>
    </row>
    <row r="519" spans="1:11" ht="14.45" customHeight="1" x14ac:dyDescent="0.2">
      <c r="A519" s="821" t="s">
        <v>615</v>
      </c>
      <c r="B519" s="822" t="s">
        <v>616</v>
      </c>
      <c r="C519" s="825" t="s">
        <v>639</v>
      </c>
      <c r="D519" s="839" t="s">
        <v>640</v>
      </c>
      <c r="E519" s="825" t="s">
        <v>6508</v>
      </c>
      <c r="F519" s="839" t="s">
        <v>6509</v>
      </c>
      <c r="G519" s="825" t="s">
        <v>6516</v>
      </c>
      <c r="H519" s="825" t="s">
        <v>6517</v>
      </c>
      <c r="I519" s="831">
        <v>29.639999389648438</v>
      </c>
      <c r="J519" s="831">
        <v>4600</v>
      </c>
      <c r="K519" s="832">
        <v>136343.67041015625</v>
      </c>
    </row>
    <row r="520" spans="1:11" ht="14.45" customHeight="1" x14ac:dyDescent="0.2">
      <c r="A520" s="821" t="s">
        <v>615</v>
      </c>
      <c r="B520" s="822" t="s">
        <v>616</v>
      </c>
      <c r="C520" s="825" t="s">
        <v>639</v>
      </c>
      <c r="D520" s="839" t="s">
        <v>640</v>
      </c>
      <c r="E520" s="825" t="s">
        <v>6508</v>
      </c>
      <c r="F520" s="839" t="s">
        <v>6509</v>
      </c>
      <c r="G520" s="825" t="s">
        <v>6518</v>
      </c>
      <c r="H520" s="825" t="s">
        <v>6519</v>
      </c>
      <c r="I520" s="831">
        <v>1.8019999504089355</v>
      </c>
      <c r="J520" s="831">
        <v>7500</v>
      </c>
      <c r="K520" s="832">
        <v>13508.47998046875</v>
      </c>
    </row>
    <row r="521" spans="1:11" ht="14.45" customHeight="1" x14ac:dyDescent="0.2">
      <c r="A521" s="821" t="s">
        <v>615</v>
      </c>
      <c r="B521" s="822" t="s">
        <v>616</v>
      </c>
      <c r="C521" s="825" t="s">
        <v>639</v>
      </c>
      <c r="D521" s="839" t="s">
        <v>640</v>
      </c>
      <c r="E521" s="825" t="s">
        <v>6508</v>
      </c>
      <c r="F521" s="839" t="s">
        <v>6509</v>
      </c>
      <c r="G521" s="825" t="s">
        <v>6726</v>
      </c>
      <c r="H521" s="825" t="s">
        <v>6727</v>
      </c>
      <c r="I521" s="831">
        <v>1.8018181324005127</v>
      </c>
      <c r="J521" s="831">
        <v>11200</v>
      </c>
      <c r="K521" s="832">
        <v>20184.640014648438</v>
      </c>
    </row>
    <row r="522" spans="1:11" ht="14.45" customHeight="1" x14ac:dyDescent="0.2">
      <c r="A522" s="821" t="s">
        <v>615</v>
      </c>
      <c r="B522" s="822" t="s">
        <v>616</v>
      </c>
      <c r="C522" s="825" t="s">
        <v>639</v>
      </c>
      <c r="D522" s="839" t="s">
        <v>640</v>
      </c>
      <c r="E522" s="825" t="s">
        <v>6508</v>
      </c>
      <c r="F522" s="839" t="s">
        <v>6509</v>
      </c>
      <c r="G522" s="825" t="s">
        <v>6806</v>
      </c>
      <c r="H522" s="825" t="s">
        <v>6807</v>
      </c>
      <c r="I522" s="831">
        <v>1.8049999475479126</v>
      </c>
      <c r="J522" s="831">
        <v>1700</v>
      </c>
      <c r="K522" s="832">
        <v>3065.989990234375</v>
      </c>
    </row>
    <row r="523" spans="1:11" ht="14.45" customHeight="1" x14ac:dyDescent="0.2">
      <c r="A523" s="821" t="s">
        <v>615</v>
      </c>
      <c r="B523" s="822" t="s">
        <v>616</v>
      </c>
      <c r="C523" s="825" t="s">
        <v>639</v>
      </c>
      <c r="D523" s="839" t="s">
        <v>640</v>
      </c>
      <c r="E523" s="825" t="s">
        <v>6520</v>
      </c>
      <c r="F523" s="839" t="s">
        <v>6521</v>
      </c>
      <c r="G523" s="825" t="s">
        <v>6808</v>
      </c>
      <c r="H523" s="825" t="s">
        <v>6809</v>
      </c>
      <c r="I523" s="831">
        <v>21.559999465942383</v>
      </c>
      <c r="J523" s="831">
        <v>1000</v>
      </c>
      <c r="K523" s="832">
        <v>21562.19921875</v>
      </c>
    </row>
    <row r="524" spans="1:11" ht="14.45" customHeight="1" x14ac:dyDescent="0.2">
      <c r="A524" s="821" t="s">
        <v>615</v>
      </c>
      <c r="B524" s="822" t="s">
        <v>616</v>
      </c>
      <c r="C524" s="825" t="s">
        <v>639</v>
      </c>
      <c r="D524" s="839" t="s">
        <v>640</v>
      </c>
      <c r="E524" s="825" t="s">
        <v>6520</v>
      </c>
      <c r="F524" s="839" t="s">
        <v>6521</v>
      </c>
      <c r="G524" s="825" t="s">
        <v>6810</v>
      </c>
      <c r="H524" s="825" t="s">
        <v>6811</v>
      </c>
      <c r="I524" s="831">
        <v>13.646666526794434</v>
      </c>
      <c r="J524" s="831">
        <v>25</v>
      </c>
      <c r="K524" s="832">
        <v>340.74999237060547</v>
      </c>
    </row>
    <row r="525" spans="1:11" ht="14.45" customHeight="1" x14ac:dyDescent="0.2">
      <c r="A525" s="821" t="s">
        <v>615</v>
      </c>
      <c r="B525" s="822" t="s">
        <v>616</v>
      </c>
      <c r="C525" s="825" t="s">
        <v>639</v>
      </c>
      <c r="D525" s="839" t="s">
        <v>640</v>
      </c>
      <c r="E525" s="825" t="s">
        <v>6520</v>
      </c>
      <c r="F525" s="839" t="s">
        <v>6521</v>
      </c>
      <c r="G525" s="825" t="s">
        <v>6812</v>
      </c>
      <c r="H525" s="825" t="s">
        <v>6813</v>
      </c>
      <c r="I525" s="831">
        <v>9.6399998664855957</v>
      </c>
      <c r="J525" s="831">
        <v>20</v>
      </c>
      <c r="K525" s="832">
        <v>205.44999694824219</v>
      </c>
    </row>
    <row r="526" spans="1:11" ht="14.45" customHeight="1" x14ac:dyDescent="0.2">
      <c r="A526" s="821" t="s">
        <v>615</v>
      </c>
      <c r="B526" s="822" t="s">
        <v>616</v>
      </c>
      <c r="C526" s="825" t="s">
        <v>639</v>
      </c>
      <c r="D526" s="839" t="s">
        <v>640</v>
      </c>
      <c r="E526" s="825" t="s">
        <v>6520</v>
      </c>
      <c r="F526" s="839" t="s">
        <v>6521</v>
      </c>
      <c r="G526" s="825" t="s">
        <v>6814</v>
      </c>
      <c r="H526" s="825" t="s">
        <v>6815</v>
      </c>
      <c r="I526" s="831">
        <v>11.222500324249268</v>
      </c>
      <c r="J526" s="831">
        <v>40</v>
      </c>
      <c r="K526" s="832">
        <v>448.90000152587891</v>
      </c>
    </row>
    <row r="527" spans="1:11" ht="14.45" customHeight="1" x14ac:dyDescent="0.2">
      <c r="A527" s="821" t="s">
        <v>615</v>
      </c>
      <c r="B527" s="822" t="s">
        <v>616</v>
      </c>
      <c r="C527" s="825" t="s">
        <v>639</v>
      </c>
      <c r="D527" s="839" t="s">
        <v>640</v>
      </c>
      <c r="E527" s="825" t="s">
        <v>6520</v>
      </c>
      <c r="F527" s="839" t="s">
        <v>6521</v>
      </c>
      <c r="G527" s="825" t="s">
        <v>6526</v>
      </c>
      <c r="H527" s="825" t="s">
        <v>6527</v>
      </c>
      <c r="I527" s="831">
        <v>2.875</v>
      </c>
      <c r="J527" s="831">
        <v>2400</v>
      </c>
      <c r="K527" s="832">
        <v>6899</v>
      </c>
    </row>
    <row r="528" spans="1:11" ht="14.45" customHeight="1" x14ac:dyDescent="0.2">
      <c r="A528" s="821" t="s">
        <v>615</v>
      </c>
      <c r="B528" s="822" t="s">
        <v>616</v>
      </c>
      <c r="C528" s="825" t="s">
        <v>639</v>
      </c>
      <c r="D528" s="839" t="s">
        <v>640</v>
      </c>
      <c r="E528" s="825" t="s">
        <v>6520</v>
      </c>
      <c r="F528" s="839" t="s">
        <v>6521</v>
      </c>
      <c r="G528" s="825" t="s">
        <v>6528</v>
      </c>
      <c r="H528" s="825" t="s">
        <v>6529</v>
      </c>
      <c r="I528" s="831">
        <v>2.8850001096725464</v>
      </c>
      <c r="J528" s="831">
        <v>3500</v>
      </c>
      <c r="K528" s="832">
        <v>10100</v>
      </c>
    </row>
    <row r="529" spans="1:11" ht="14.45" customHeight="1" x14ac:dyDescent="0.2">
      <c r="A529" s="821" t="s">
        <v>615</v>
      </c>
      <c r="B529" s="822" t="s">
        <v>616</v>
      </c>
      <c r="C529" s="825" t="s">
        <v>639</v>
      </c>
      <c r="D529" s="839" t="s">
        <v>640</v>
      </c>
      <c r="E529" s="825" t="s">
        <v>6520</v>
      </c>
      <c r="F529" s="839" t="s">
        <v>6521</v>
      </c>
      <c r="G529" s="825" t="s">
        <v>6530</v>
      </c>
      <c r="H529" s="825" t="s">
        <v>6531</v>
      </c>
      <c r="I529" s="831">
        <v>2.8900001049041748</v>
      </c>
      <c r="J529" s="831">
        <v>1400</v>
      </c>
      <c r="K529" s="832">
        <v>4046</v>
      </c>
    </row>
    <row r="530" spans="1:11" ht="14.45" customHeight="1" x14ac:dyDescent="0.2">
      <c r="A530" s="821" t="s">
        <v>615</v>
      </c>
      <c r="B530" s="822" t="s">
        <v>616</v>
      </c>
      <c r="C530" s="825" t="s">
        <v>639</v>
      </c>
      <c r="D530" s="839" t="s">
        <v>640</v>
      </c>
      <c r="E530" s="825" t="s">
        <v>6520</v>
      </c>
      <c r="F530" s="839" t="s">
        <v>6521</v>
      </c>
      <c r="G530" s="825" t="s">
        <v>6532</v>
      </c>
      <c r="H530" s="825" t="s">
        <v>6533</v>
      </c>
      <c r="I530" s="831">
        <v>2.2999999523162842</v>
      </c>
      <c r="J530" s="831">
        <v>1000</v>
      </c>
      <c r="K530" s="832">
        <v>2300</v>
      </c>
    </row>
    <row r="531" spans="1:11" ht="14.45" customHeight="1" x14ac:dyDescent="0.2">
      <c r="A531" s="821" t="s">
        <v>615</v>
      </c>
      <c r="B531" s="822" t="s">
        <v>616</v>
      </c>
      <c r="C531" s="825" t="s">
        <v>639</v>
      </c>
      <c r="D531" s="839" t="s">
        <v>640</v>
      </c>
      <c r="E531" s="825" t="s">
        <v>6520</v>
      </c>
      <c r="F531" s="839" t="s">
        <v>6521</v>
      </c>
      <c r="G531" s="825" t="s">
        <v>6532</v>
      </c>
      <c r="H531" s="825" t="s">
        <v>6534</v>
      </c>
      <c r="I531" s="831">
        <v>2.2999999523162842</v>
      </c>
      <c r="J531" s="831">
        <v>800</v>
      </c>
      <c r="K531" s="832">
        <v>1840</v>
      </c>
    </row>
    <row r="532" spans="1:11" ht="14.45" customHeight="1" x14ac:dyDescent="0.2">
      <c r="A532" s="821" t="s">
        <v>615</v>
      </c>
      <c r="B532" s="822" t="s">
        <v>616</v>
      </c>
      <c r="C532" s="825" t="s">
        <v>639</v>
      </c>
      <c r="D532" s="839" t="s">
        <v>640</v>
      </c>
      <c r="E532" s="825" t="s">
        <v>6520</v>
      </c>
      <c r="F532" s="839" t="s">
        <v>6521</v>
      </c>
      <c r="G532" s="825" t="s">
        <v>6535</v>
      </c>
      <c r="H532" s="825" t="s">
        <v>6536</v>
      </c>
      <c r="I532" s="831">
        <v>2.2999999523162842</v>
      </c>
      <c r="J532" s="831">
        <v>1400</v>
      </c>
      <c r="K532" s="832">
        <v>3220</v>
      </c>
    </row>
    <row r="533" spans="1:11" ht="14.45" customHeight="1" x14ac:dyDescent="0.2">
      <c r="A533" s="821" t="s">
        <v>615</v>
      </c>
      <c r="B533" s="822" t="s">
        <v>616</v>
      </c>
      <c r="C533" s="825" t="s">
        <v>639</v>
      </c>
      <c r="D533" s="839" t="s">
        <v>640</v>
      </c>
      <c r="E533" s="825" t="s">
        <v>6520</v>
      </c>
      <c r="F533" s="839" t="s">
        <v>6521</v>
      </c>
      <c r="G533" s="825" t="s">
        <v>6537</v>
      </c>
      <c r="H533" s="825" t="s">
        <v>6538</v>
      </c>
      <c r="I533" s="831">
        <v>3.380000114440918</v>
      </c>
      <c r="J533" s="831">
        <v>1000</v>
      </c>
      <c r="K533" s="832">
        <v>3380</v>
      </c>
    </row>
    <row r="534" spans="1:11" ht="14.45" customHeight="1" x14ac:dyDescent="0.2">
      <c r="A534" s="821" t="s">
        <v>615</v>
      </c>
      <c r="B534" s="822" t="s">
        <v>616</v>
      </c>
      <c r="C534" s="825" t="s">
        <v>639</v>
      </c>
      <c r="D534" s="839" t="s">
        <v>640</v>
      </c>
      <c r="E534" s="825" t="s">
        <v>6520</v>
      </c>
      <c r="F534" s="839" t="s">
        <v>6521</v>
      </c>
      <c r="G534" s="825" t="s">
        <v>6728</v>
      </c>
      <c r="H534" s="825" t="s">
        <v>6729</v>
      </c>
      <c r="I534" s="831">
        <v>3.3900001049041748</v>
      </c>
      <c r="J534" s="831">
        <v>4000</v>
      </c>
      <c r="K534" s="832">
        <v>13560</v>
      </c>
    </row>
    <row r="535" spans="1:11" ht="14.45" customHeight="1" x14ac:dyDescent="0.2">
      <c r="A535" s="821" t="s">
        <v>615</v>
      </c>
      <c r="B535" s="822" t="s">
        <v>616</v>
      </c>
      <c r="C535" s="825" t="s">
        <v>639</v>
      </c>
      <c r="D535" s="839" t="s">
        <v>640</v>
      </c>
      <c r="E535" s="825" t="s">
        <v>6520</v>
      </c>
      <c r="F535" s="839" t="s">
        <v>6521</v>
      </c>
      <c r="G535" s="825" t="s">
        <v>6816</v>
      </c>
      <c r="H535" s="825" t="s">
        <v>6817</v>
      </c>
      <c r="I535" s="831">
        <v>3.3900001049041748</v>
      </c>
      <c r="J535" s="831">
        <v>3000</v>
      </c>
      <c r="K535" s="832">
        <v>10182</v>
      </c>
    </row>
    <row r="536" spans="1:11" ht="14.45" customHeight="1" x14ac:dyDescent="0.2">
      <c r="A536" s="821" t="s">
        <v>615</v>
      </c>
      <c r="B536" s="822" t="s">
        <v>616</v>
      </c>
      <c r="C536" s="825" t="s">
        <v>639</v>
      </c>
      <c r="D536" s="839" t="s">
        <v>640</v>
      </c>
      <c r="E536" s="825" t="s">
        <v>6520</v>
      </c>
      <c r="F536" s="839" t="s">
        <v>6521</v>
      </c>
      <c r="G536" s="825" t="s">
        <v>6539</v>
      </c>
      <c r="H536" s="825" t="s">
        <v>6540</v>
      </c>
      <c r="I536" s="831">
        <v>3.7500000794728598</v>
      </c>
      <c r="J536" s="831">
        <v>5600</v>
      </c>
      <c r="K536" s="832">
        <v>22368</v>
      </c>
    </row>
    <row r="537" spans="1:11" ht="14.45" customHeight="1" x14ac:dyDescent="0.2">
      <c r="A537" s="821" t="s">
        <v>615</v>
      </c>
      <c r="B537" s="822" t="s">
        <v>616</v>
      </c>
      <c r="C537" s="825" t="s">
        <v>639</v>
      </c>
      <c r="D537" s="839" t="s">
        <v>640</v>
      </c>
      <c r="E537" s="825" t="s">
        <v>6520</v>
      </c>
      <c r="F537" s="839" t="s">
        <v>6521</v>
      </c>
      <c r="G537" s="825" t="s">
        <v>6541</v>
      </c>
      <c r="H537" s="825" t="s">
        <v>6542</v>
      </c>
      <c r="I537" s="831">
        <v>3.0199999809265137</v>
      </c>
      <c r="J537" s="831">
        <v>2000</v>
      </c>
      <c r="K537" s="832">
        <v>6049.7998046875</v>
      </c>
    </row>
    <row r="538" spans="1:11" ht="14.45" customHeight="1" x14ac:dyDescent="0.2">
      <c r="A538" s="821" t="s">
        <v>615</v>
      </c>
      <c r="B538" s="822" t="s">
        <v>616</v>
      </c>
      <c r="C538" s="825" t="s">
        <v>639</v>
      </c>
      <c r="D538" s="839" t="s">
        <v>640</v>
      </c>
      <c r="E538" s="825" t="s">
        <v>6520</v>
      </c>
      <c r="F538" s="839" t="s">
        <v>6521</v>
      </c>
      <c r="G538" s="825" t="s">
        <v>6543</v>
      </c>
      <c r="H538" s="825" t="s">
        <v>6544</v>
      </c>
      <c r="I538" s="831">
        <v>3.7300000190734863</v>
      </c>
      <c r="J538" s="831">
        <v>3000</v>
      </c>
      <c r="K538" s="832">
        <v>11190</v>
      </c>
    </row>
    <row r="539" spans="1:11" ht="14.45" customHeight="1" x14ac:dyDescent="0.2">
      <c r="A539" s="821" t="s">
        <v>615</v>
      </c>
      <c r="B539" s="822" t="s">
        <v>616</v>
      </c>
      <c r="C539" s="825" t="s">
        <v>639</v>
      </c>
      <c r="D539" s="839" t="s">
        <v>640</v>
      </c>
      <c r="E539" s="825" t="s">
        <v>6520</v>
      </c>
      <c r="F539" s="839" t="s">
        <v>6521</v>
      </c>
      <c r="G539" s="825" t="s">
        <v>6545</v>
      </c>
      <c r="H539" s="825" t="s">
        <v>6546</v>
      </c>
      <c r="I539" s="831">
        <v>3.869999885559082</v>
      </c>
      <c r="J539" s="831">
        <v>1000</v>
      </c>
      <c r="K539" s="832">
        <v>3870</v>
      </c>
    </row>
    <row r="540" spans="1:11" ht="14.45" customHeight="1" x14ac:dyDescent="0.2">
      <c r="A540" s="821" t="s">
        <v>615</v>
      </c>
      <c r="B540" s="822" t="s">
        <v>616</v>
      </c>
      <c r="C540" s="825" t="s">
        <v>639</v>
      </c>
      <c r="D540" s="839" t="s">
        <v>640</v>
      </c>
      <c r="E540" s="825" t="s">
        <v>6520</v>
      </c>
      <c r="F540" s="839" t="s">
        <v>6521</v>
      </c>
      <c r="G540" s="825" t="s">
        <v>6545</v>
      </c>
      <c r="H540" s="825" t="s">
        <v>6547</v>
      </c>
      <c r="I540" s="831">
        <v>3.880000114440918</v>
      </c>
      <c r="J540" s="831">
        <v>800</v>
      </c>
      <c r="K540" s="832">
        <v>3104</v>
      </c>
    </row>
    <row r="541" spans="1:11" ht="14.45" customHeight="1" x14ac:dyDescent="0.2">
      <c r="A541" s="821" t="s">
        <v>615</v>
      </c>
      <c r="B541" s="822" t="s">
        <v>616</v>
      </c>
      <c r="C541" s="825" t="s">
        <v>639</v>
      </c>
      <c r="D541" s="839" t="s">
        <v>640</v>
      </c>
      <c r="E541" s="825" t="s">
        <v>6520</v>
      </c>
      <c r="F541" s="839" t="s">
        <v>6521</v>
      </c>
      <c r="G541" s="825" t="s">
        <v>6548</v>
      </c>
      <c r="H541" s="825" t="s">
        <v>6549</v>
      </c>
      <c r="I541" s="831">
        <v>3.1500000953674316</v>
      </c>
      <c r="J541" s="831">
        <v>1000</v>
      </c>
      <c r="K541" s="832">
        <v>3150</v>
      </c>
    </row>
    <row r="542" spans="1:11" ht="14.45" customHeight="1" x14ac:dyDescent="0.2">
      <c r="A542" s="821" t="s">
        <v>615</v>
      </c>
      <c r="B542" s="822" t="s">
        <v>616</v>
      </c>
      <c r="C542" s="825" t="s">
        <v>639</v>
      </c>
      <c r="D542" s="839" t="s">
        <v>640</v>
      </c>
      <c r="E542" s="825" t="s">
        <v>6520</v>
      </c>
      <c r="F542" s="839" t="s">
        <v>6521</v>
      </c>
      <c r="G542" s="825" t="s">
        <v>6550</v>
      </c>
      <c r="H542" s="825" t="s">
        <v>6551</v>
      </c>
      <c r="I542" s="831">
        <v>3.0099999904632568</v>
      </c>
      <c r="J542" s="831">
        <v>800</v>
      </c>
      <c r="K542" s="832">
        <v>2408</v>
      </c>
    </row>
    <row r="543" spans="1:11" ht="14.45" customHeight="1" x14ac:dyDescent="0.2">
      <c r="A543" s="821" t="s">
        <v>615</v>
      </c>
      <c r="B543" s="822" t="s">
        <v>616</v>
      </c>
      <c r="C543" s="825" t="s">
        <v>639</v>
      </c>
      <c r="D543" s="839" t="s">
        <v>640</v>
      </c>
      <c r="E543" s="825" t="s">
        <v>6520</v>
      </c>
      <c r="F543" s="839" t="s">
        <v>6521</v>
      </c>
      <c r="G543" s="825" t="s">
        <v>6554</v>
      </c>
      <c r="H543" s="825" t="s">
        <v>6555</v>
      </c>
      <c r="I543" s="831">
        <v>2.8166666030883789</v>
      </c>
      <c r="J543" s="831">
        <v>2800</v>
      </c>
      <c r="K543" s="832">
        <v>7890</v>
      </c>
    </row>
    <row r="544" spans="1:11" ht="14.45" customHeight="1" x14ac:dyDescent="0.2">
      <c r="A544" s="821" t="s">
        <v>615</v>
      </c>
      <c r="B544" s="822" t="s">
        <v>616</v>
      </c>
      <c r="C544" s="825" t="s">
        <v>639</v>
      </c>
      <c r="D544" s="839" t="s">
        <v>640</v>
      </c>
      <c r="E544" s="825" t="s">
        <v>6520</v>
      </c>
      <c r="F544" s="839" t="s">
        <v>6521</v>
      </c>
      <c r="G544" s="825" t="s">
        <v>6556</v>
      </c>
      <c r="H544" s="825" t="s">
        <v>6557</v>
      </c>
      <c r="I544" s="831">
        <v>2.9100000858306885</v>
      </c>
      <c r="J544" s="831">
        <v>2000</v>
      </c>
      <c r="K544" s="832">
        <v>5828.7998046875</v>
      </c>
    </row>
    <row r="545" spans="1:11" ht="14.45" customHeight="1" x14ac:dyDescent="0.2">
      <c r="A545" s="821" t="s">
        <v>615</v>
      </c>
      <c r="B545" s="822" t="s">
        <v>616</v>
      </c>
      <c r="C545" s="825" t="s">
        <v>639</v>
      </c>
      <c r="D545" s="839" t="s">
        <v>640</v>
      </c>
      <c r="E545" s="825" t="s">
        <v>6520</v>
      </c>
      <c r="F545" s="839" t="s">
        <v>6521</v>
      </c>
      <c r="G545" s="825" t="s">
        <v>6558</v>
      </c>
      <c r="H545" s="825" t="s">
        <v>6559</v>
      </c>
      <c r="I545" s="831">
        <v>4.679999828338623</v>
      </c>
      <c r="J545" s="831">
        <v>1000</v>
      </c>
      <c r="K545" s="832">
        <v>4680</v>
      </c>
    </row>
    <row r="546" spans="1:11" ht="14.45" customHeight="1" x14ac:dyDescent="0.2">
      <c r="A546" s="821" t="s">
        <v>615</v>
      </c>
      <c r="B546" s="822" t="s">
        <v>616</v>
      </c>
      <c r="C546" s="825" t="s">
        <v>639</v>
      </c>
      <c r="D546" s="839" t="s">
        <v>640</v>
      </c>
      <c r="E546" s="825" t="s">
        <v>6560</v>
      </c>
      <c r="F546" s="839" t="s">
        <v>6561</v>
      </c>
      <c r="G546" s="825" t="s">
        <v>6562</v>
      </c>
      <c r="H546" s="825" t="s">
        <v>6563</v>
      </c>
      <c r="I546" s="831">
        <v>4509.953450520833</v>
      </c>
      <c r="J546" s="831">
        <v>46</v>
      </c>
      <c r="K546" s="832">
        <v>207457.9375</v>
      </c>
    </row>
    <row r="547" spans="1:11" ht="14.45" customHeight="1" x14ac:dyDescent="0.2">
      <c r="A547" s="821" t="s">
        <v>615</v>
      </c>
      <c r="B547" s="822" t="s">
        <v>616</v>
      </c>
      <c r="C547" s="825" t="s">
        <v>639</v>
      </c>
      <c r="D547" s="839" t="s">
        <v>640</v>
      </c>
      <c r="E547" s="825" t="s">
        <v>6560</v>
      </c>
      <c r="F547" s="839" t="s">
        <v>6561</v>
      </c>
      <c r="G547" s="825" t="s">
        <v>6564</v>
      </c>
      <c r="H547" s="825" t="s">
        <v>6565</v>
      </c>
      <c r="I547" s="831">
        <v>4715</v>
      </c>
      <c r="J547" s="831">
        <v>44</v>
      </c>
      <c r="K547" s="832">
        <v>207460</v>
      </c>
    </row>
    <row r="548" spans="1:11" ht="14.45" customHeight="1" x14ac:dyDescent="0.2">
      <c r="A548" s="821" t="s">
        <v>615</v>
      </c>
      <c r="B548" s="822" t="s">
        <v>616</v>
      </c>
      <c r="C548" s="825" t="s">
        <v>639</v>
      </c>
      <c r="D548" s="839" t="s">
        <v>640</v>
      </c>
      <c r="E548" s="825" t="s">
        <v>6566</v>
      </c>
      <c r="F548" s="839" t="s">
        <v>6567</v>
      </c>
      <c r="G548" s="825" t="s">
        <v>6568</v>
      </c>
      <c r="H548" s="825" t="s">
        <v>6569</v>
      </c>
      <c r="I548" s="831">
        <v>17.00999927520752</v>
      </c>
      <c r="J548" s="831">
        <v>15</v>
      </c>
      <c r="K548" s="832">
        <v>252.02999114990234</v>
      </c>
    </row>
    <row r="549" spans="1:11" ht="14.45" customHeight="1" x14ac:dyDescent="0.2">
      <c r="A549" s="821" t="s">
        <v>615</v>
      </c>
      <c r="B549" s="822" t="s">
        <v>616</v>
      </c>
      <c r="C549" s="825" t="s">
        <v>639</v>
      </c>
      <c r="D549" s="839" t="s">
        <v>640</v>
      </c>
      <c r="E549" s="825" t="s">
        <v>6818</v>
      </c>
      <c r="F549" s="839" t="s">
        <v>6819</v>
      </c>
      <c r="G549" s="825" t="s">
        <v>6820</v>
      </c>
      <c r="H549" s="825" t="s">
        <v>6821</v>
      </c>
      <c r="I549" s="831">
        <v>93.150001525878906</v>
      </c>
      <c r="J549" s="831">
        <v>900</v>
      </c>
      <c r="K549" s="832">
        <v>83835</v>
      </c>
    </row>
    <row r="550" spans="1:11" ht="14.45" customHeight="1" x14ac:dyDescent="0.2">
      <c r="A550" s="821" t="s">
        <v>615</v>
      </c>
      <c r="B550" s="822" t="s">
        <v>616</v>
      </c>
      <c r="C550" s="825" t="s">
        <v>639</v>
      </c>
      <c r="D550" s="839" t="s">
        <v>640</v>
      </c>
      <c r="E550" s="825" t="s">
        <v>6818</v>
      </c>
      <c r="F550" s="839" t="s">
        <v>6819</v>
      </c>
      <c r="G550" s="825" t="s">
        <v>6822</v>
      </c>
      <c r="H550" s="825" t="s">
        <v>6823</v>
      </c>
      <c r="I550" s="831">
        <v>2545.840087890625</v>
      </c>
      <c r="J550" s="831">
        <v>60</v>
      </c>
      <c r="K550" s="832">
        <v>152750.40234375</v>
      </c>
    </row>
    <row r="551" spans="1:11" ht="14.45" customHeight="1" x14ac:dyDescent="0.2">
      <c r="A551" s="821" t="s">
        <v>615</v>
      </c>
      <c r="B551" s="822" t="s">
        <v>616</v>
      </c>
      <c r="C551" s="825" t="s">
        <v>639</v>
      </c>
      <c r="D551" s="839" t="s">
        <v>640</v>
      </c>
      <c r="E551" s="825" t="s">
        <v>6818</v>
      </c>
      <c r="F551" s="839" t="s">
        <v>6819</v>
      </c>
      <c r="G551" s="825" t="s">
        <v>6824</v>
      </c>
      <c r="H551" s="825" t="s">
        <v>6825</v>
      </c>
      <c r="I551" s="831">
        <v>3782.889892578125</v>
      </c>
      <c r="J551" s="831">
        <v>10</v>
      </c>
      <c r="K551" s="832">
        <v>37828.91015625</v>
      </c>
    </row>
    <row r="552" spans="1:11" ht="14.45" customHeight="1" x14ac:dyDescent="0.2">
      <c r="A552" s="821" t="s">
        <v>615</v>
      </c>
      <c r="B552" s="822" t="s">
        <v>616</v>
      </c>
      <c r="C552" s="825" t="s">
        <v>639</v>
      </c>
      <c r="D552" s="839" t="s">
        <v>640</v>
      </c>
      <c r="E552" s="825" t="s">
        <v>6818</v>
      </c>
      <c r="F552" s="839" t="s">
        <v>6819</v>
      </c>
      <c r="G552" s="825" t="s">
        <v>6826</v>
      </c>
      <c r="H552" s="825" t="s">
        <v>6827</v>
      </c>
      <c r="I552" s="831">
        <v>4882.93994140625</v>
      </c>
      <c r="J552" s="831">
        <v>10</v>
      </c>
      <c r="K552" s="832">
        <v>48829.359375</v>
      </c>
    </row>
    <row r="553" spans="1:11" ht="14.45" customHeight="1" x14ac:dyDescent="0.2">
      <c r="A553" s="821" t="s">
        <v>615</v>
      </c>
      <c r="B553" s="822" t="s">
        <v>616</v>
      </c>
      <c r="C553" s="825" t="s">
        <v>639</v>
      </c>
      <c r="D553" s="839" t="s">
        <v>640</v>
      </c>
      <c r="E553" s="825" t="s">
        <v>6818</v>
      </c>
      <c r="F553" s="839" t="s">
        <v>6819</v>
      </c>
      <c r="G553" s="825" t="s">
        <v>6828</v>
      </c>
      <c r="H553" s="825" t="s">
        <v>6829</v>
      </c>
      <c r="I553" s="831">
        <v>479.70001220703125</v>
      </c>
      <c r="J553" s="831">
        <v>80</v>
      </c>
      <c r="K553" s="832">
        <v>38375.95068359375</v>
      </c>
    </row>
    <row r="554" spans="1:11" ht="14.45" customHeight="1" x14ac:dyDescent="0.2">
      <c r="A554" s="821" t="s">
        <v>615</v>
      </c>
      <c r="B554" s="822" t="s">
        <v>616</v>
      </c>
      <c r="C554" s="825" t="s">
        <v>639</v>
      </c>
      <c r="D554" s="839" t="s">
        <v>640</v>
      </c>
      <c r="E554" s="825" t="s">
        <v>6830</v>
      </c>
      <c r="F554" s="839" t="s">
        <v>6831</v>
      </c>
      <c r="G554" s="825" t="s">
        <v>6832</v>
      </c>
      <c r="H554" s="825" t="s">
        <v>6833</v>
      </c>
      <c r="I554" s="831">
        <v>0.40999999642372131</v>
      </c>
      <c r="J554" s="831">
        <v>100</v>
      </c>
      <c r="K554" s="832">
        <v>41</v>
      </c>
    </row>
    <row r="555" spans="1:11" ht="14.45" customHeight="1" x14ac:dyDescent="0.2">
      <c r="A555" s="821" t="s">
        <v>615</v>
      </c>
      <c r="B555" s="822" t="s">
        <v>616</v>
      </c>
      <c r="C555" s="825" t="s">
        <v>639</v>
      </c>
      <c r="D555" s="839" t="s">
        <v>640</v>
      </c>
      <c r="E555" s="825" t="s">
        <v>6572</v>
      </c>
      <c r="F555" s="839" t="s">
        <v>6573</v>
      </c>
      <c r="G555" s="825" t="s">
        <v>6574</v>
      </c>
      <c r="H555" s="825" t="s">
        <v>6575</v>
      </c>
      <c r="I555" s="831">
        <v>0.47999998927116394</v>
      </c>
      <c r="J555" s="831">
        <v>600</v>
      </c>
      <c r="K555" s="832">
        <v>288</v>
      </c>
    </row>
    <row r="556" spans="1:11" ht="14.45" customHeight="1" x14ac:dyDescent="0.2">
      <c r="A556" s="821" t="s">
        <v>615</v>
      </c>
      <c r="B556" s="822" t="s">
        <v>616</v>
      </c>
      <c r="C556" s="825" t="s">
        <v>639</v>
      </c>
      <c r="D556" s="839" t="s">
        <v>640</v>
      </c>
      <c r="E556" s="825" t="s">
        <v>6572</v>
      </c>
      <c r="F556" s="839" t="s">
        <v>6573</v>
      </c>
      <c r="G556" s="825" t="s">
        <v>6576</v>
      </c>
      <c r="H556" s="825" t="s">
        <v>6577</v>
      </c>
      <c r="I556" s="831">
        <v>0.47999998927116394</v>
      </c>
      <c r="J556" s="831">
        <v>1000</v>
      </c>
      <c r="K556" s="832">
        <v>480</v>
      </c>
    </row>
    <row r="557" spans="1:11" ht="14.45" customHeight="1" x14ac:dyDescent="0.2">
      <c r="A557" s="821" t="s">
        <v>615</v>
      </c>
      <c r="B557" s="822" t="s">
        <v>616</v>
      </c>
      <c r="C557" s="825" t="s">
        <v>642</v>
      </c>
      <c r="D557" s="839" t="s">
        <v>643</v>
      </c>
      <c r="E557" s="825" t="s">
        <v>6195</v>
      </c>
      <c r="F557" s="839" t="s">
        <v>6196</v>
      </c>
      <c r="G557" s="825" t="s">
        <v>6834</v>
      </c>
      <c r="H557" s="825" t="s">
        <v>6835</v>
      </c>
      <c r="I557" s="831">
        <v>1216.6327400771675</v>
      </c>
      <c r="J557" s="831">
        <v>1</v>
      </c>
      <c r="K557" s="832">
        <v>1216.6327400771675</v>
      </c>
    </row>
    <row r="558" spans="1:11" ht="14.45" customHeight="1" x14ac:dyDescent="0.2">
      <c r="A558" s="821" t="s">
        <v>615</v>
      </c>
      <c r="B558" s="822" t="s">
        <v>616</v>
      </c>
      <c r="C558" s="825" t="s">
        <v>642</v>
      </c>
      <c r="D558" s="839" t="s">
        <v>643</v>
      </c>
      <c r="E558" s="825" t="s">
        <v>6195</v>
      </c>
      <c r="F558" s="839" t="s">
        <v>6196</v>
      </c>
      <c r="G558" s="825" t="s">
        <v>6836</v>
      </c>
      <c r="H558" s="825" t="s">
        <v>6837</v>
      </c>
      <c r="I558" s="831">
        <v>663.08001708984375</v>
      </c>
      <c r="J558" s="831">
        <v>1</v>
      </c>
      <c r="K558" s="832">
        <v>663.08001708984375</v>
      </c>
    </row>
    <row r="559" spans="1:11" ht="14.45" customHeight="1" x14ac:dyDescent="0.2">
      <c r="A559" s="821" t="s">
        <v>615</v>
      </c>
      <c r="B559" s="822" t="s">
        <v>616</v>
      </c>
      <c r="C559" s="825" t="s">
        <v>642</v>
      </c>
      <c r="D559" s="839" t="s">
        <v>643</v>
      </c>
      <c r="E559" s="825" t="s">
        <v>6195</v>
      </c>
      <c r="F559" s="839" t="s">
        <v>6196</v>
      </c>
      <c r="G559" s="825" t="s">
        <v>6838</v>
      </c>
      <c r="H559" s="825" t="s">
        <v>6839</v>
      </c>
      <c r="I559" s="831">
        <v>54.110000610351563</v>
      </c>
      <c r="J559" s="831">
        <v>1</v>
      </c>
      <c r="K559" s="832">
        <v>54.110000610351563</v>
      </c>
    </row>
    <row r="560" spans="1:11" ht="14.45" customHeight="1" x14ac:dyDescent="0.2">
      <c r="A560" s="821" t="s">
        <v>615</v>
      </c>
      <c r="B560" s="822" t="s">
        <v>616</v>
      </c>
      <c r="C560" s="825" t="s">
        <v>642</v>
      </c>
      <c r="D560" s="839" t="s">
        <v>643</v>
      </c>
      <c r="E560" s="825" t="s">
        <v>6203</v>
      </c>
      <c r="F560" s="839" t="s">
        <v>6204</v>
      </c>
      <c r="G560" s="825" t="s">
        <v>6271</v>
      </c>
      <c r="H560" s="825" t="s">
        <v>6272</v>
      </c>
      <c r="I560" s="831">
        <v>8.3999996185302734</v>
      </c>
      <c r="J560" s="831">
        <v>30</v>
      </c>
      <c r="K560" s="832">
        <v>251.85000610351563</v>
      </c>
    </row>
    <row r="561" spans="1:11" ht="14.45" customHeight="1" x14ac:dyDescent="0.2">
      <c r="A561" s="821" t="s">
        <v>615</v>
      </c>
      <c r="B561" s="822" t="s">
        <v>616</v>
      </c>
      <c r="C561" s="825" t="s">
        <v>642</v>
      </c>
      <c r="D561" s="839" t="s">
        <v>643</v>
      </c>
      <c r="E561" s="825" t="s">
        <v>6203</v>
      </c>
      <c r="F561" s="839" t="s">
        <v>6204</v>
      </c>
      <c r="G561" s="825" t="s">
        <v>6273</v>
      </c>
      <c r="H561" s="825" t="s">
        <v>6274</v>
      </c>
      <c r="I561" s="831">
        <v>20.409999847412109</v>
      </c>
      <c r="J561" s="831">
        <v>12</v>
      </c>
      <c r="K561" s="832">
        <v>244.8699951171875</v>
      </c>
    </row>
    <row r="562" spans="1:11" ht="14.45" customHeight="1" x14ac:dyDescent="0.2">
      <c r="A562" s="821" t="s">
        <v>615</v>
      </c>
      <c r="B562" s="822" t="s">
        <v>616</v>
      </c>
      <c r="C562" s="825" t="s">
        <v>642</v>
      </c>
      <c r="D562" s="839" t="s">
        <v>643</v>
      </c>
      <c r="E562" s="825" t="s">
        <v>6203</v>
      </c>
      <c r="F562" s="839" t="s">
        <v>6204</v>
      </c>
      <c r="G562" s="825" t="s">
        <v>6303</v>
      </c>
      <c r="H562" s="825" t="s">
        <v>6304</v>
      </c>
      <c r="I562" s="831">
        <v>31.430000305175781</v>
      </c>
      <c r="J562" s="831">
        <v>2</v>
      </c>
      <c r="K562" s="832">
        <v>62.860000610351563</v>
      </c>
    </row>
    <row r="563" spans="1:11" ht="14.45" customHeight="1" x14ac:dyDescent="0.2">
      <c r="A563" s="821" t="s">
        <v>615</v>
      </c>
      <c r="B563" s="822" t="s">
        <v>616</v>
      </c>
      <c r="C563" s="825" t="s">
        <v>642</v>
      </c>
      <c r="D563" s="839" t="s">
        <v>643</v>
      </c>
      <c r="E563" s="825" t="s">
        <v>6203</v>
      </c>
      <c r="F563" s="839" t="s">
        <v>6204</v>
      </c>
      <c r="G563" s="825" t="s">
        <v>6305</v>
      </c>
      <c r="H563" s="825" t="s">
        <v>6306</v>
      </c>
      <c r="I563" s="831">
        <v>41.290000915527344</v>
      </c>
      <c r="J563" s="831">
        <v>1</v>
      </c>
      <c r="K563" s="832">
        <v>41.290000915527344</v>
      </c>
    </row>
    <row r="564" spans="1:11" ht="14.45" customHeight="1" x14ac:dyDescent="0.2">
      <c r="A564" s="821" t="s">
        <v>615</v>
      </c>
      <c r="B564" s="822" t="s">
        <v>616</v>
      </c>
      <c r="C564" s="825" t="s">
        <v>642</v>
      </c>
      <c r="D564" s="839" t="s">
        <v>643</v>
      </c>
      <c r="E564" s="825" t="s">
        <v>6203</v>
      </c>
      <c r="F564" s="839" t="s">
        <v>6204</v>
      </c>
      <c r="G564" s="825" t="s">
        <v>6840</v>
      </c>
      <c r="H564" s="825" t="s">
        <v>6841</v>
      </c>
      <c r="I564" s="831">
        <v>260.29998779296875</v>
      </c>
      <c r="J564" s="831">
        <v>5</v>
      </c>
      <c r="K564" s="832">
        <v>1301.5</v>
      </c>
    </row>
    <row r="565" spans="1:11" ht="14.45" customHeight="1" x14ac:dyDescent="0.2">
      <c r="A565" s="821" t="s">
        <v>615</v>
      </c>
      <c r="B565" s="822" t="s">
        <v>616</v>
      </c>
      <c r="C565" s="825" t="s">
        <v>642</v>
      </c>
      <c r="D565" s="839" t="s">
        <v>643</v>
      </c>
      <c r="E565" s="825" t="s">
        <v>6308</v>
      </c>
      <c r="F565" s="839" t="s">
        <v>6309</v>
      </c>
      <c r="G565" s="825" t="s">
        <v>6842</v>
      </c>
      <c r="H565" s="825" t="s">
        <v>6843</v>
      </c>
      <c r="I565" s="831">
        <v>8605.51953125</v>
      </c>
      <c r="J565" s="831">
        <v>12</v>
      </c>
      <c r="K565" s="832">
        <v>103266.234375</v>
      </c>
    </row>
    <row r="566" spans="1:11" ht="14.45" customHeight="1" x14ac:dyDescent="0.2">
      <c r="A566" s="821" t="s">
        <v>615</v>
      </c>
      <c r="B566" s="822" t="s">
        <v>616</v>
      </c>
      <c r="C566" s="825" t="s">
        <v>642</v>
      </c>
      <c r="D566" s="839" t="s">
        <v>643</v>
      </c>
      <c r="E566" s="825" t="s">
        <v>6308</v>
      </c>
      <c r="F566" s="839" t="s">
        <v>6309</v>
      </c>
      <c r="G566" s="825" t="s">
        <v>6844</v>
      </c>
      <c r="H566" s="825" t="s">
        <v>6845</v>
      </c>
      <c r="I566" s="831">
        <v>1203.949951171875</v>
      </c>
      <c r="J566" s="831">
        <v>20</v>
      </c>
      <c r="K566" s="832">
        <v>24079</v>
      </c>
    </row>
    <row r="567" spans="1:11" ht="14.45" customHeight="1" x14ac:dyDescent="0.2">
      <c r="A567" s="821" t="s">
        <v>615</v>
      </c>
      <c r="B567" s="822" t="s">
        <v>616</v>
      </c>
      <c r="C567" s="825" t="s">
        <v>642</v>
      </c>
      <c r="D567" s="839" t="s">
        <v>643</v>
      </c>
      <c r="E567" s="825" t="s">
        <v>6308</v>
      </c>
      <c r="F567" s="839" t="s">
        <v>6309</v>
      </c>
      <c r="G567" s="825" t="s">
        <v>6846</v>
      </c>
      <c r="H567" s="825" t="s">
        <v>6847</v>
      </c>
      <c r="I567" s="831">
        <v>11.25</v>
      </c>
      <c r="J567" s="831">
        <v>400</v>
      </c>
      <c r="K567" s="832">
        <v>4500</v>
      </c>
    </row>
    <row r="568" spans="1:11" ht="14.45" customHeight="1" x14ac:dyDescent="0.2">
      <c r="A568" s="821" t="s">
        <v>615</v>
      </c>
      <c r="B568" s="822" t="s">
        <v>616</v>
      </c>
      <c r="C568" s="825" t="s">
        <v>642</v>
      </c>
      <c r="D568" s="839" t="s">
        <v>643</v>
      </c>
      <c r="E568" s="825" t="s">
        <v>6308</v>
      </c>
      <c r="F568" s="839" t="s">
        <v>6309</v>
      </c>
      <c r="G568" s="825" t="s">
        <v>6330</v>
      </c>
      <c r="H568" s="825" t="s">
        <v>6331</v>
      </c>
      <c r="I568" s="831">
        <v>90.75</v>
      </c>
      <c r="J568" s="831">
        <v>6</v>
      </c>
      <c r="K568" s="832">
        <v>544.5</v>
      </c>
    </row>
    <row r="569" spans="1:11" ht="14.45" customHeight="1" x14ac:dyDescent="0.2">
      <c r="A569" s="821" t="s">
        <v>615</v>
      </c>
      <c r="B569" s="822" t="s">
        <v>616</v>
      </c>
      <c r="C569" s="825" t="s">
        <v>642</v>
      </c>
      <c r="D569" s="839" t="s">
        <v>643</v>
      </c>
      <c r="E569" s="825" t="s">
        <v>6308</v>
      </c>
      <c r="F569" s="839" t="s">
        <v>6309</v>
      </c>
      <c r="G569" s="825" t="s">
        <v>6332</v>
      </c>
      <c r="H569" s="825" t="s">
        <v>6333</v>
      </c>
      <c r="I569" s="831">
        <v>3.7999999523162842</v>
      </c>
      <c r="J569" s="831">
        <v>200</v>
      </c>
      <c r="K569" s="832">
        <v>760</v>
      </c>
    </row>
    <row r="570" spans="1:11" ht="14.45" customHeight="1" x14ac:dyDescent="0.2">
      <c r="A570" s="821" t="s">
        <v>615</v>
      </c>
      <c r="B570" s="822" t="s">
        <v>616</v>
      </c>
      <c r="C570" s="825" t="s">
        <v>642</v>
      </c>
      <c r="D570" s="839" t="s">
        <v>643</v>
      </c>
      <c r="E570" s="825" t="s">
        <v>6308</v>
      </c>
      <c r="F570" s="839" t="s">
        <v>6309</v>
      </c>
      <c r="G570" s="825" t="s">
        <v>6344</v>
      </c>
      <c r="H570" s="825" t="s">
        <v>6345</v>
      </c>
      <c r="I570" s="831">
        <v>17.979999542236328</v>
      </c>
      <c r="J570" s="831">
        <v>50</v>
      </c>
      <c r="K570" s="832">
        <v>899</v>
      </c>
    </row>
    <row r="571" spans="1:11" ht="14.45" customHeight="1" x14ac:dyDescent="0.2">
      <c r="A571" s="821" t="s">
        <v>615</v>
      </c>
      <c r="B571" s="822" t="s">
        <v>616</v>
      </c>
      <c r="C571" s="825" t="s">
        <v>642</v>
      </c>
      <c r="D571" s="839" t="s">
        <v>643</v>
      </c>
      <c r="E571" s="825" t="s">
        <v>6308</v>
      </c>
      <c r="F571" s="839" t="s">
        <v>6309</v>
      </c>
      <c r="G571" s="825" t="s">
        <v>6376</v>
      </c>
      <c r="H571" s="825" t="s">
        <v>6377</v>
      </c>
      <c r="I571" s="831">
        <v>0.28999999165534973</v>
      </c>
      <c r="J571" s="831">
        <v>100</v>
      </c>
      <c r="K571" s="832">
        <v>28.510000228881836</v>
      </c>
    </row>
    <row r="572" spans="1:11" ht="14.45" customHeight="1" x14ac:dyDescent="0.2">
      <c r="A572" s="821" t="s">
        <v>615</v>
      </c>
      <c r="B572" s="822" t="s">
        <v>616</v>
      </c>
      <c r="C572" s="825" t="s">
        <v>642</v>
      </c>
      <c r="D572" s="839" t="s">
        <v>643</v>
      </c>
      <c r="E572" s="825" t="s">
        <v>6308</v>
      </c>
      <c r="F572" s="839" t="s">
        <v>6309</v>
      </c>
      <c r="G572" s="825" t="s">
        <v>6848</v>
      </c>
      <c r="H572" s="825" t="s">
        <v>6849</v>
      </c>
      <c r="I572" s="831">
        <v>1450.43994140625</v>
      </c>
      <c r="J572" s="831">
        <v>12</v>
      </c>
      <c r="K572" s="832">
        <v>17405.279296875</v>
      </c>
    </row>
    <row r="573" spans="1:11" ht="14.45" customHeight="1" x14ac:dyDescent="0.2">
      <c r="A573" s="821" t="s">
        <v>615</v>
      </c>
      <c r="B573" s="822" t="s">
        <v>616</v>
      </c>
      <c r="C573" s="825" t="s">
        <v>642</v>
      </c>
      <c r="D573" s="839" t="s">
        <v>643</v>
      </c>
      <c r="E573" s="825" t="s">
        <v>6308</v>
      </c>
      <c r="F573" s="839" t="s">
        <v>6309</v>
      </c>
      <c r="G573" s="825" t="s">
        <v>6850</v>
      </c>
      <c r="H573" s="825" t="s">
        <v>6851</v>
      </c>
      <c r="I573" s="831">
        <v>2708.449951171875</v>
      </c>
      <c r="J573" s="831">
        <v>12</v>
      </c>
      <c r="K573" s="832">
        <v>32501.419921875</v>
      </c>
    </row>
    <row r="574" spans="1:11" ht="14.45" customHeight="1" x14ac:dyDescent="0.2">
      <c r="A574" s="821" t="s">
        <v>615</v>
      </c>
      <c r="B574" s="822" t="s">
        <v>616</v>
      </c>
      <c r="C574" s="825" t="s">
        <v>642</v>
      </c>
      <c r="D574" s="839" t="s">
        <v>643</v>
      </c>
      <c r="E574" s="825" t="s">
        <v>6308</v>
      </c>
      <c r="F574" s="839" t="s">
        <v>6309</v>
      </c>
      <c r="G574" s="825" t="s">
        <v>6850</v>
      </c>
      <c r="H574" s="825" t="s">
        <v>6852</v>
      </c>
      <c r="I574" s="831">
        <v>2708.449951171875</v>
      </c>
      <c r="J574" s="831">
        <v>12</v>
      </c>
      <c r="K574" s="832">
        <v>32501.419921875</v>
      </c>
    </row>
    <row r="575" spans="1:11" ht="14.45" customHeight="1" x14ac:dyDescent="0.2">
      <c r="A575" s="821" t="s">
        <v>615</v>
      </c>
      <c r="B575" s="822" t="s">
        <v>616</v>
      </c>
      <c r="C575" s="825" t="s">
        <v>642</v>
      </c>
      <c r="D575" s="839" t="s">
        <v>643</v>
      </c>
      <c r="E575" s="825" t="s">
        <v>6308</v>
      </c>
      <c r="F575" s="839" t="s">
        <v>6309</v>
      </c>
      <c r="G575" s="825" t="s">
        <v>6853</v>
      </c>
      <c r="H575" s="825" t="s">
        <v>6854</v>
      </c>
      <c r="I575" s="831">
        <v>1218.739990234375</v>
      </c>
      <c r="J575" s="831">
        <v>24</v>
      </c>
      <c r="K575" s="832">
        <v>29249.66015625</v>
      </c>
    </row>
    <row r="576" spans="1:11" ht="14.45" customHeight="1" x14ac:dyDescent="0.2">
      <c r="A576" s="821" t="s">
        <v>615</v>
      </c>
      <c r="B576" s="822" t="s">
        <v>616</v>
      </c>
      <c r="C576" s="825" t="s">
        <v>642</v>
      </c>
      <c r="D576" s="839" t="s">
        <v>643</v>
      </c>
      <c r="E576" s="825" t="s">
        <v>6308</v>
      </c>
      <c r="F576" s="839" t="s">
        <v>6309</v>
      </c>
      <c r="G576" s="825" t="s">
        <v>6855</v>
      </c>
      <c r="H576" s="825" t="s">
        <v>6856</v>
      </c>
      <c r="I576" s="831">
        <v>2520.800048828125</v>
      </c>
      <c r="J576" s="831">
        <v>10</v>
      </c>
      <c r="K576" s="832">
        <v>25208</v>
      </c>
    </row>
    <row r="577" spans="1:11" ht="14.45" customHeight="1" x14ac:dyDescent="0.2">
      <c r="A577" s="821" t="s">
        <v>615</v>
      </c>
      <c r="B577" s="822" t="s">
        <v>616</v>
      </c>
      <c r="C577" s="825" t="s">
        <v>642</v>
      </c>
      <c r="D577" s="839" t="s">
        <v>643</v>
      </c>
      <c r="E577" s="825" t="s">
        <v>6308</v>
      </c>
      <c r="F577" s="839" t="s">
        <v>6309</v>
      </c>
      <c r="G577" s="825" t="s">
        <v>6857</v>
      </c>
      <c r="H577" s="825" t="s">
        <v>6858</v>
      </c>
      <c r="I577" s="831">
        <v>1017.75</v>
      </c>
      <c r="J577" s="831">
        <v>10</v>
      </c>
      <c r="K577" s="832">
        <v>10177.5</v>
      </c>
    </row>
    <row r="578" spans="1:11" ht="14.45" customHeight="1" x14ac:dyDescent="0.2">
      <c r="A578" s="821" t="s">
        <v>615</v>
      </c>
      <c r="B578" s="822" t="s">
        <v>616</v>
      </c>
      <c r="C578" s="825" t="s">
        <v>642</v>
      </c>
      <c r="D578" s="839" t="s">
        <v>643</v>
      </c>
      <c r="E578" s="825" t="s">
        <v>6308</v>
      </c>
      <c r="F578" s="839" t="s">
        <v>6309</v>
      </c>
      <c r="G578" s="825" t="s">
        <v>6381</v>
      </c>
      <c r="H578" s="825" t="s">
        <v>6382</v>
      </c>
      <c r="I578" s="831">
        <v>13.310000419616699</v>
      </c>
      <c r="J578" s="831">
        <v>3</v>
      </c>
      <c r="K578" s="832">
        <v>39.930000305175781</v>
      </c>
    </row>
    <row r="579" spans="1:11" ht="14.45" customHeight="1" x14ac:dyDescent="0.2">
      <c r="A579" s="821" t="s">
        <v>615</v>
      </c>
      <c r="B579" s="822" t="s">
        <v>616</v>
      </c>
      <c r="C579" s="825" t="s">
        <v>642</v>
      </c>
      <c r="D579" s="839" t="s">
        <v>643</v>
      </c>
      <c r="E579" s="825" t="s">
        <v>6308</v>
      </c>
      <c r="F579" s="839" t="s">
        <v>6309</v>
      </c>
      <c r="G579" s="825" t="s">
        <v>6328</v>
      </c>
      <c r="H579" s="825" t="s">
        <v>6452</v>
      </c>
      <c r="I579" s="831">
        <v>15.920000076293945</v>
      </c>
      <c r="J579" s="831">
        <v>50</v>
      </c>
      <c r="K579" s="832">
        <v>796</v>
      </c>
    </row>
    <row r="580" spans="1:11" ht="14.45" customHeight="1" x14ac:dyDescent="0.2">
      <c r="A580" s="821" t="s">
        <v>615</v>
      </c>
      <c r="B580" s="822" t="s">
        <v>616</v>
      </c>
      <c r="C580" s="825" t="s">
        <v>642</v>
      </c>
      <c r="D580" s="839" t="s">
        <v>643</v>
      </c>
      <c r="E580" s="825" t="s">
        <v>6308</v>
      </c>
      <c r="F580" s="839" t="s">
        <v>6309</v>
      </c>
      <c r="G580" s="825" t="s">
        <v>6859</v>
      </c>
      <c r="H580" s="825" t="s">
        <v>6860</v>
      </c>
      <c r="I580" s="831">
        <v>847</v>
      </c>
      <c r="J580" s="831">
        <v>20</v>
      </c>
      <c r="K580" s="832">
        <v>16940</v>
      </c>
    </row>
    <row r="581" spans="1:11" ht="14.45" customHeight="1" x14ac:dyDescent="0.2">
      <c r="A581" s="821" t="s">
        <v>615</v>
      </c>
      <c r="B581" s="822" t="s">
        <v>616</v>
      </c>
      <c r="C581" s="825" t="s">
        <v>642</v>
      </c>
      <c r="D581" s="839" t="s">
        <v>643</v>
      </c>
      <c r="E581" s="825" t="s">
        <v>6308</v>
      </c>
      <c r="F581" s="839" t="s">
        <v>6309</v>
      </c>
      <c r="G581" s="825" t="s">
        <v>6461</v>
      </c>
      <c r="H581" s="825" t="s">
        <v>6462</v>
      </c>
      <c r="I581" s="831">
        <v>0.4699999988079071</v>
      </c>
      <c r="J581" s="831">
        <v>100</v>
      </c>
      <c r="K581" s="832">
        <v>47</v>
      </c>
    </row>
    <row r="582" spans="1:11" ht="14.45" customHeight="1" x14ac:dyDescent="0.2">
      <c r="A582" s="821" t="s">
        <v>615</v>
      </c>
      <c r="B582" s="822" t="s">
        <v>616</v>
      </c>
      <c r="C582" s="825" t="s">
        <v>642</v>
      </c>
      <c r="D582" s="839" t="s">
        <v>643</v>
      </c>
      <c r="E582" s="825" t="s">
        <v>6308</v>
      </c>
      <c r="F582" s="839" t="s">
        <v>6309</v>
      </c>
      <c r="G582" s="825" t="s">
        <v>6861</v>
      </c>
      <c r="H582" s="825" t="s">
        <v>6862</v>
      </c>
      <c r="I582" s="831">
        <v>24.959999084472656</v>
      </c>
      <c r="J582" s="831">
        <v>300</v>
      </c>
      <c r="K582" s="832">
        <v>7488.83984375</v>
      </c>
    </row>
    <row r="583" spans="1:11" ht="14.45" customHeight="1" x14ac:dyDescent="0.2">
      <c r="A583" s="821" t="s">
        <v>615</v>
      </c>
      <c r="B583" s="822" t="s">
        <v>616</v>
      </c>
      <c r="C583" s="825" t="s">
        <v>642</v>
      </c>
      <c r="D583" s="839" t="s">
        <v>643</v>
      </c>
      <c r="E583" s="825" t="s">
        <v>6308</v>
      </c>
      <c r="F583" s="839" t="s">
        <v>6309</v>
      </c>
      <c r="G583" s="825" t="s">
        <v>6863</v>
      </c>
      <c r="H583" s="825" t="s">
        <v>6864</v>
      </c>
      <c r="I583" s="831">
        <v>9.7199997901916504</v>
      </c>
      <c r="J583" s="831">
        <v>1600</v>
      </c>
      <c r="K583" s="832">
        <v>15403.360107421875</v>
      </c>
    </row>
    <row r="584" spans="1:11" ht="14.45" customHeight="1" x14ac:dyDescent="0.2">
      <c r="A584" s="821" t="s">
        <v>615</v>
      </c>
      <c r="B584" s="822" t="s">
        <v>616</v>
      </c>
      <c r="C584" s="825" t="s">
        <v>642</v>
      </c>
      <c r="D584" s="839" t="s">
        <v>643</v>
      </c>
      <c r="E584" s="825" t="s">
        <v>6520</v>
      </c>
      <c r="F584" s="839" t="s">
        <v>6521</v>
      </c>
      <c r="G584" s="825" t="s">
        <v>6526</v>
      </c>
      <c r="H584" s="825" t="s">
        <v>6527</v>
      </c>
      <c r="I584" s="831">
        <v>2.880000114440918</v>
      </c>
      <c r="J584" s="831">
        <v>300</v>
      </c>
      <c r="K584" s="832">
        <v>862.530029296875</v>
      </c>
    </row>
    <row r="585" spans="1:11" ht="14.45" customHeight="1" x14ac:dyDescent="0.2">
      <c r="A585" s="821" t="s">
        <v>615</v>
      </c>
      <c r="B585" s="822" t="s">
        <v>616</v>
      </c>
      <c r="C585" s="825" t="s">
        <v>642</v>
      </c>
      <c r="D585" s="839" t="s">
        <v>643</v>
      </c>
      <c r="E585" s="825" t="s">
        <v>6520</v>
      </c>
      <c r="F585" s="839" t="s">
        <v>6521</v>
      </c>
      <c r="G585" s="825" t="s">
        <v>6558</v>
      </c>
      <c r="H585" s="825" t="s">
        <v>6559</v>
      </c>
      <c r="I585" s="831">
        <v>4.679999828338623</v>
      </c>
      <c r="J585" s="831">
        <v>600</v>
      </c>
      <c r="K585" s="832">
        <v>2808</v>
      </c>
    </row>
    <row r="586" spans="1:11" ht="14.45" customHeight="1" x14ac:dyDescent="0.2">
      <c r="A586" s="821" t="s">
        <v>615</v>
      </c>
      <c r="B586" s="822" t="s">
        <v>616</v>
      </c>
      <c r="C586" s="825" t="s">
        <v>645</v>
      </c>
      <c r="D586" s="839" t="s">
        <v>646</v>
      </c>
      <c r="E586" s="825" t="s">
        <v>6203</v>
      </c>
      <c r="F586" s="839" t="s">
        <v>6204</v>
      </c>
      <c r="G586" s="825" t="s">
        <v>6865</v>
      </c>
      <c r="H586" s="825" t="s">
        <v>6866</v>
      </c>
      <c r="I586" s="831">
        <v>128.30999755859375</v>
      </c>
      <c r="J586" s="831">
        <v>2</v>
      </c>
      <c r="K586" s="832">
        <v>256.6199951171875</v>
      </c>
    </row>
    <row r="587" spans="1:11" ht="14.45" customHeight="1" x14ac:dyDescent="0.2">
      <c r="A587" s="821" t="s">
        <v>615</v>
      </c>
      <c r="B587" s="822" t="s">
        <v>616</v>
      </c>
      <c r="C587" s="825" t="s">
        <v>645</v>
      </c>
      <c r="D587" s="839" t="s">
        <v>646</v>
      </c>
      <c r="E587" s="825" t="s">
        <v>6203</v>
      </c>
      <c r="F587" s="839" t="s">
        <v>6204</v>
      </c>
      <c r="G587" s="825" t="s">
        <v>6207</v>
      </c>
      <c r="H587" s="825" t="s">
        <v>6208</v>
      </c>
      <c r="I587" s="831">
        <v>1.0099999904632568</v>
      </c>
      <c r="J587" s="831">
        <v>2700</v>
      </c>
      <c r="K587" s="832">
        <v>2727</v>
      </c>
    </row>
    <row r="588" spans="1:11" ht="14.45" customHeight="1" x14ac:dyDescent="0.2">
      <c r="A588" s="821" t="s">
        <v>615</v>
      </c>
      <c r="B588" s="822" t="s">
        <v>616</v>
      </c>
      <c r="C588" s="825" t="s">
        <v>645</v>
      </c>
      <c r="D588" s="839" t="s">
        <v>646</v>
      </c>
      <c r="E588" s="825" t="s">
        <v>6203</v>
      </c>
      <c r="F588" s="839" t="s">
        <v>6204</v>
      </c>
      <c r="G588" s="825" t="s">
        <v>6209</v>
      </c>
      <c r="H588" s="825" t="s">
        <v>6210</v>
      </c>
      <c r="I588" s="831">
        <v>3.4700000286102295</v>
      </c>
      <c r="J588" s="831">
        <v>2000</v>
      </c>
      <c r="K588" s="832">
        <v>6940</v>
      </c>
    </row>
    <row r="589" spans="1:11" ht="14.45" customHeight="1" x14ac:dyDescent="0.2">
      <c r="A589" s="821" t="s">
        <v>615</v>
      </c>
      <c r="B589" s="822" t="s">
        <v>616</v>
      </c>
      <c r="C589" s="825" t="s">
        <v>645</v>
      </c>
      <c r="D589" s="839" t="s">
        <v>646</v>
      </c>
      <c r="E589" s="825" t="s">
        <v>6203</v>
      </c>
      <c r="F589" s="839" t="s">
        <v>6204</v>
      </c>
      <c r="G589" s="825" t="s">
        <v>6867</v>
      </c>
      <c r="H589" s="825" t="s">
        <v>6868</v>
      </c>
      <c r="I589" s="831">
        <v>1.4800000190734863</v>
      </c>
      <c r="J589" s="831">
        <v>3700</v>
      </c>
      <c r="K589" s="832">
        <v>5476</v>
      </c>
    </row>
    <row r="590" spans="1:11" ht="14.45" customHeight="1" x14ac:dyDescent="0.2">
      <c r="A590" s="821" t="s">
        <v>615</v>
      </c>
      <c r="B590" s="822" t="s">
        <v>616</v>
      </c>
      <c r="C590" s="825" t="s">
        <v>645</v>
      </c>
      <c r="D590" s="839" t="s">
        <v>646</v>
      </c>
      <c r="E590" s="825" t="s">
        <v>6203</v>
      </c>
      <c r="F590" s="839" t="s">
        <v>6204</v>
      </c>
      <c r="G590" s="825" t="s">
        <v>6213</v>
      </c>
      <c r="H590" s="825" t="s">
        <v>6214</v>
      </c>
      <c r="I590" s="831">
        <v>2.0499999523162842</v>
      </c>
      <c r="J590" s="831">
        <v>50</v>
      </c>
      <c r="K590" s="832">
        <v>102.59999847412109</v>
      </c>
    </row>
    <row r="591" spans="1:11" ht="14.45" customHeight="1" x14ac:dyDescent="0.2">
      <c r="A591" s="821" t="s">
        <v>615</v>
      </c>
      <c r="B591" s="822" t="s">
        <v>616</v>
      </c>
      <c r="C591" s="825" t="s">
        <v>645</v>
      </c>
      <c r="D591" s="839" t="s">
        <v>646</v>
      </c>
      <c r="E591" s="825" t="s">
        <v>6203</v>
      </c>
      <c r="F591" s="839" t="s">
        <v>6204</v>
      </c>
      <c r="G591" s="825" t="s">
        <v>6221</v>
      </c>
      <c r="H591" s="825" t="s">
        <v>6222</v>
      </c>
      <c r="I591" s="831">
        <v>86.379997253417969</v>
      </c>
      <c r="J591" s="831">
        <v>200</v>
      </c>
      <c r="K591" s="832">
        <v>17275.6201171875</v>
      </c>
    </row>
    <row r="592" spans="1:11" ht="14.45" customHeight="1" x14ac:dyDescent="0.2">
      <c r="A592" s="821" t="s">
        <v>615</v>
      </c>
      <c r="B592" s="822" t="s">
        <v>616</v>
      </c>
      <c r="C592" s="825" t="s">
        <v>645</v>
      </c>
      <c r="D592" s="839" t="s">
        <v>646</v>
      </c>
      <c r="E592" s="825" t="s">
        <v>6203</v>
      </c>
      <c r="F592" s="839" t="s">
        <v>6204</v>
      </c>
      <c r="G592" s="825" t="s">
        <v>6223</v>
      </c>
      <c r="H592" s="825" t="s">
        <v>6224</v>
      </c>
      <c r="I592" s="831">
        <v>11.359999656677246</v>
      </c>
      <c r="J592" s="831">
        <v>1200</v>
      </c>
      <c r="K592" s="832">
        <v>13634.400146484375</v>
      </c>
    </row>
    <row r="593" spans="1:11" ht="14.45" customHeight="1" x14ac:dyDescent="0.2">
      <c r="A593" s="821" t="s">
        <v>615</v>
      </c>
      <c r="B593" s="822" t="s">
        <v>616</v>
      </c>
      <c r="C593" s="825" t="s">
        <v>645</v>
      </c>
      <c r="D593" s="839" t="s">
        <v>646</v>
      </c>
      <c r="E593" s="825" t="s">
        <v>6203</v>
      </c>
      <c r="F593" s="839" t="s">
        <v>6204</v>
      </c>
      <c r="G593" s="825" t="s">
        <v>6219</v>
      </c>
      <c r="H593" s="825" t="s">
        <v>6225</v>
      </c>
      <c r="I593" s="831">
        <v>325.67001342773438</v>
      </c>
      <c r="J593" s="831">
        <v>10</v>
      </c>
      <c r="K593" s="832">
        <v>3256.699951171875</v>
      </c>
    </row>
    <row r="594" spans="1:11" ht="14.45" customHeight="1" x14ac:dyDescent="0.2">
      <c r="A594" s="821" t="s">
        <v>615</v>
      </c>
      <c r="B594" s="822" t="s">
        <v>616</v>
      </c>
      <c r="C594" s="825" t="s">
        <v>645</v>
      </c>
      <c r="D594" s="839" t="s">
        <v>646</v>
      </c>
      <c r="E594" s="825" t="s">
        <v>6203</v>
      </c>
      <c r="F594" s="839" t="s">
        <v>6204</v>
      </c>
      <c r="G594" s="825" t="s">
        <v>6228</v>
      </c>
      <c r="H594" s="825" t="s">
        <v>6229</v>
      </c>
      <c r="I594" s="831">
        <v>355.35000610351563</v>
      </c>
      <c r="J594" s="831">
        <v>11</v>
      </c>
      <c r="K594" s="832">
        <v>3908.8501586914063</v>
      </c>
    </row>
    <row r="595" spans="1:11" ht="14.45" customHeight="1" x14ac:dyDescent="0.2">
      <c r="A595" s="821" t="s">
        <v>615</v>
      </c>
      <c r="B595" s="822" t="s">
        <v>616</v>
      </c>
      <c r="C595" s="825" t="s">
        <v>645</v>
      </c>
      <c r="D595" s="839" t="s">
        <v>646</v>
      </c>
      <c r="E595" s="825" t="s">
        <v>6203</v>
      </c>
      <c r="F595" s="839" t="s">
        <v>6204</v>
      </c>
      <c r="G595" s="825" t="s">
        <v>6230</v>
      </c>
      <c r="H595" s="825" t="s">
        <v>6231</v>
      </c>
      <c r="I595" s="831">
        <v>64.199996948242188</v>
      </c>
      <c r="J595" s="831">
        <v>20</v>
      </c>
      <c r="K595" s="832">
        <v>1283.9200439453125</v>
      </c>
    </row>
    <row r="596" spans="1:11" ht="14.45" customHeight="1" x14ac:dyDescent="0.2">
      <c r="A596" s="821" t="s">
        <v>615</v>
      </c>
      <c r="B596" s="822" t="s">
        <v>616</v>
      </c>
      <c r="C596" s="825" t="s">
        <v>645</v>
      </c>
      <c r="D596" s="839" t="s">
        <v>646</v>
      </c>
      <c r="E596" s="825" t="s">
        <v>6203</v>
      </c>
      <c r="F596" s="839" t="s">
        <v>6204</v>
      </c>
      <c r="G596" s="825" t="s">
        <v>6230</v>
      </c>
      <c r="H596" s="825" t="s">
        <v>6869</v>
      </c>
      <c r="I596" s="831">
        <v>62.939998626708984</v>
      </c>
      <c r="J596" s="831">
        <v>20</v>
      </c>
      <c r="K596" s="832">
        <v>1258.8399658203125</v>
      </c>
    </row>
    <row r="597" spans="1:11" ht="14.45" customHeight="1" x14ac:dyDescent="0.2">
      <c r="A597" s="821" t="s">
        <v>615</v>
      </c>
      <c r="B597" s="822" t="s">
        <v>616</v>
      </c>
      <c r="C597" s="825" t="s">
        <v>645</v>
      </c>
      <c r="D597" s="839" t="s">
        <v>646</v>
      </c>
      <c r="E597" s="825" t="s">
        <v>6203</v>
      </c>
      <c r="F597" s="839" t="s">
        <v>6204</v>
      </c>
      <c r="G597" s="825" t="s">
        <v>6870</v>
      </c>
      <c r="H597" s="825" t="s">
        <v>6871</v>
      </c>
      <c r="I597" s="831">
        <v>22.149999618530273</v>
      </c>
      <c r="J597" s="831">
        <v>200</v>
      </c>
      <c r="K597" s="832">
        <v>4430</v>
      </c>
    </row>
    <row r="598" spans="1:11" ht="14.45" customHeight="1" x14ac:dyDescent="0.2">
      <c r="A598" s="821" t="s">
        <v>615</v>
      </c>
      <c r="B598" s="822" t="s">
        <v>616</v>
      </c>
      <c r="C598" s="825" t="s">
        <v>645</v>
      </c>
      <c r="D598" s="839" t="s">
        <v>646</v>
      </c>
      <c r="E598" s="825" t="s">
        <v>6203</v>
      </c>
      <c r="F598" s="839" t="s">
        <v>6204</v>
      </c>
      <c r="G598" s="825" t="s">
        <v>6236</v>
      </c>
      <c r="H598" s="825" t="s">
        <v>6237</v>
      </c>
      <c r="I598" s="831">
        <v>5.2750000953674316</v>
      </c>
      <c r="J598" s="831">
        <v>300</v>
      </c>
      <c r="K598" s="832">
        <v>1582</v>
      </c>
    </row>
    <row r="599" spans="1:11" ht="14.45" customHeight="1" x14ac:dyDescent="0.2">
      <c r="A599" s="821" t="s">
        <v>615</v>
      </c>
      <c r="B599" s="822" t="s">
        <v>616</v>
      </c>
      <c r="C599" s="825" t="s">
        <v>645</v>
      </c>
      <c r="D599" s="839" t="s">
        <v>646</v>
      </c>
      <c r="E599" s="825" t="s">
        <v>6203</v>
      </c>
      <c r="F599" s="839" t="s">
        <v>6204</v>
      </c>
      <c r="G599" s="825" t="s">
        <v>6244</v>
      </c>
      <c r="H599" s="825" t="s">
        <v>6245</v>
      </c>
      <c r="I599" s="831">
        <v>120.69000244140625</v>
      </c>
      <c r="J599" s="831">
        <v>25</v>
      </c>
      <c r="K599" s="832">
        <v>3017.31005859375</v>
      </c>
    </row>
    <row r="600" spans="1:11" ht="14.45" customHeight="1" x14ac:dyDescent="0.2">
      <c r="A600" s="821" t="s">
        <v>615</v>
      </c>
      <c r="B600" s="822" t="s">
        <v>616</v>
      </c>
      <c r="C600" s="825" t="s">
        <v>645</v>
      </c>
      <c r="D600" s="839" t="s">
        <v>646</v>
      </c>
      <c r="E600" s="825" t="s">
        <v>6203</v>
      </c>
      <c r="F600" s="839" t="s">
        <v>6204</v>
      </c>
      <c r="G600" s="825" t="s">
        <v>6250</v>
      </c>
      <c r="H600" s="825" t="s">
        <v>6251</v>
      </c>
      <c r="I600" s="831">
        <v>214.5775032043457</v>
      </c>
      <c r="J600" s="831">
        <v>50</v>
      </c>
      <c r="K600" s="832">
        <v>10728.900146484375</v>
      </c>
    </row>
    <row r="601" spans="1:11" ht="14.45" customHeight="1" x14ac:dyDescent="0.2">
      <c r="A601" s="821" t="s">
        <v>615</v>
      </c>
      <c r="B601" s="822" t="s">
        <v>616</v>
      </c>
      <c r="C601" s="825" t="s">
        <v>645</v>
      </c>
      <c r="D601" s="839" t="s">
        <v>646</v>
      </c>
      <c r="E601" s="825" t="s">
        <v>6203</v>
      </c>
      <c r="F601" s="839" t="s">
        <v>6204</v>
      </c>
      <c r="G601" s="825" t="s">
        <v>6252</v>
      </c>
      <c r="H601" s="825" t="s">
        <v>6253</v>
      </c>
      <c r="I601" s="831">
        <v>309.35000610351563</v>
      </c>
      <c r="J601" s="831">
        <v>7</v>
      </c>
      <c r="K601" s="832">
        <v>2165.4499816894531</v>
      </c>
    </row>
    <row r="602" spans="1:11" ht="14.45" customHeight="1" x14ac:dyDescent="0.2">
      <c r="A602" s="821" t="s">
        <v>615</v>
      </c>
      <c r="B602" s="822" t="s">
        <v>616</v>
      </c>
      <c r="C602" s="825" t="s">
        <v>645</v>
      </c>
      <c r="D602" s="839" t="s">
        <v>646</v>
      </c>
      <c r="E602" s="825" t="s">
        <v>6203</v>
      </c>
      <c r="F602" s="839" t="s">
        <v>6204</v>
      </c>
      <c r="G602" s="825" t="s">
        <v>6611</v>
      </c>
      <c r="H602" s="825" t="s">
        <v>6612</v>
      </c>
      <c r="I602" s="831">
        <v>253</v>
      </c>
      <c r="J602" s="831">
        <v>1</v>
      </c>
      <c r="K602" s="832">
        <v>253</v>
      </c>
    </row>
    <row r="603" spans="1:11" ht="14.45" customHeight="1" x14ac:dyDescent="0.2">
      <c r="A603" s="821" t="s">
        <v>615</v>
      </c>
      <c r="B603" s="822" t="s">
        <v>616</v>
      </c>
      <c r="C603" s="825" t="s">
        <v>645</v>
      </c>
      <c r="D603" s="839" t="s">
        <v>646</v>
      </c>
      <c r="E603" s="825" t="s">
        <v>6203</v>
      </c>
      <c r="F603" s="839" t="s">
        <v>6204</v>
      </c>
      <c r="G603" s="825" t="s">
        <v>6755</v>
      </c>
      <c r="H603" s="825" t="s">
        <v>6756</v>
      </c>
      <c r="I603" s="831">
        <v>11.630000114440918</v>
      </c>
      <c r="J603" s="831">
        <v>1</v>
      </c>
      <c r="K603" s="832">
        <v>11.630000114440918</v>
      </c>
    </row>
    <row r="604" spans="1:11" ht="14.45" customHeight="1" x14ac:dyDescent="0.2">
      <c r="A604" s="821" t="s">
        <v>615</v>
      </c>
      <c r="B604" s="822" t="s">
        <v>616</v>
      </c>
      <c r="C604" s="825" t="s">
        <v>645</v>
      </c>
      <c r="D604" s="839" t="s">
        <v>646</v>
      </c>
      <c r="E604" s="825" t="s">
        <v>6203</v>
      </c>
      <c r="F604" s="839" t="s">
        <v>6204</v>
      </c>
      <c r="G604" s="825" t="s">
        <v>6872</v>
      </c>
      <c r="H604" s="825" t="s">
        <v>6873</v>
      </c>
      <c r="I604" s="831">
        <v>13.020000457763672</v>
      </c>
      <c r="J604" s="831">
        <v>1</v>
      </c>
      <c r="K604" s="832">
        <v>13.020000457763672</v>
      </c>
    </row>
    <row r="605" spans="1:11" ht="14.45" customHeight="1" x14ac:dyDescent="0.2">
      <c r="A605" s="821" t="s">
        <v>615</v>
      </c>
      <c r="B605" s="822" t="s">
        <v>616</v>
      </c>
      <c r="C605" s="825" t="s">
        <v>645</v>
      </c>
      <c r="D605" s="839" t="s">
        <v>646</v>
      </c>
      <c r="E605" s="825" t="s">
        <v>6203</v>
      </c>
      <c r="F605" s="839" t="s">
        <v>6204</v>
      </c>
      <c r="G605" s="825" t="s">
        <v>6615</v>
      </c>
      <c r="H605" s="825" t="s">
        <v>6616</v>
      </c>
      <c r="I605" s="831">
        <v>0.85000002384185791</v>
      </c>
      <c r="J605" s="831">
        <v>315</v>
      </c>
      <c r="K605" s="832">
        <v>267.75</v>
      </c>
    </row>
    <row r="606" spans="1:11" ht="14.45" customHeight="1" x14ac:dyDescent="0.2">
      <c r="A606" s="821" t="s">
        <v>615</v>
      </c>
      <c r="B606" s="822" t="s">
        <v>616</v>
      </c>
      <c r="C606" s="825" t="s">
        <v>645</v>
      </c>
      <c r="D606" s="839" t="s">
        <v>646</v>
      </c>
      <c r="E606" s="825" t="s">
        <v>6203</v>
      </c>
      <c r="F606" s="839" t="s">
        <v>6204</v>
      </c>
      <c r="G606" s="825" t="s">
        <v>6263</v>
      </c>
      <c r="H606" s="825" t="s">
        <v>6264</v>
      </c>
      <c r="I606" s="831">
        <v>1.5099999904632568</v>
      </c>
      <c r="J606" s="831">
        <v>200</v>
      </c>
      <c r="K606" s="832">
        <v>302</v>
      </c>
    </row>
    <row r="607" spans="1:11" ht="14.45" customHeight="1" x14ac:dyDescent="0.2">
      <c r="A607" s="821" t="s">
        <v>615</v>
      </c>
      <c r="B607" s="822" t="s">
        <v>616</v>
      </c>
      <c r="C607" s="825" t="s">
        <v>645</v>
      </c>
      <c r="D607" s="839" t="s">
        <v>646</v>
      </c>
      <c r="E607" s="825" t="s">
        <v>6203</v>
      </c>
      <c r="F607" s="839" t="s">
        <v>6204</v>
      </c>
      <c r="G607" s="825" t="s">
        <v>6619</v>
      </c>
      <c r="H607" s="825" t="s">
        <v>6620</v>
      </c>
      <c r="I607" s="831">
        <v>46</v>
      </c>
      <c r="J607" s="831">
        <v>3</v>
      </c>
      <c r="K607" s="832">
        <v>138</v>
      </c>
    </row>
    <row r="608" spans="1:11" ht="14.45" customHeight="1" x14ac:dyDescent="0.2">
      <c r="A608" s="821" t="s">
        <v>615</v>
      </c>
      <c r="B608" s="822" t="s">
        <v>616</v>
      </c>
      <c r="C608" s="825" t="s">
        <v>645</v>
      </c>
      <c r="D608" s="839" t="s">
        <v>646</v>
      </c>
      <c r="E608" s="825" t="s">
        <v>6203</v>
      </c>
      <c r="F608" s="839" t="s">
        <v>6204</v>
      </c>
      <c r="G608" s="825" t="s">
        <v>6621</v>
      </c>
      <c r="H608" s="825" t="s">
        <v>6622</v>
      </c>
      <c r="I608" s="831">
        <v>15.029999732971191</v>
      </c>
      <c r="J608" s="831">
        <v>24</v>
      </c>
      <c r="K608" s="832">
        <v>360.6199951171875</v>
      </c>
    </row>
    <row r="609" spans="1:11" ht="14.45" customHeight="1" x14ac:dyDescent="0.2">
      <c r="A609" s="821" t="s">
        <v>615</v>
      </c>
      <c r="B609" s="822" t="s">
        <v>616</v>
      </c>
      <c r="C609" s="825" t="s">
        <v>645</v>
      </c>
      <c r="D609" s="839" t="s">
        <v>646</v>
      </c>
      <c r="E609" s="825" t="s">
        <v>6203</v>
      </c>
      <c r="F609" s="839" t="s">
        <v>6204</v>
      </c>
      <c r="G609" s="825" t="s">
        <v>6273</v>
      </c>
      <c r="H609" s="825" t="s">
        <v>6274</v>
      </c>
      <c r="I609" s="831">
        <v>20.406666437784832</v>
      </c>
      <c r="J609" s="831">
        <v>96</v>
      </c>
      <c r="K609" s="832">
        <v>1959.1200256347656</v>
      </c>
    </row>
    <row r="610" spans="1:11" ht="14.45" customHeight="1" x14ac:dyDescent="0.2">
      <c r="A610" s="821" t="s">
        <v>615</v>
      </c>
      <c r="B610" s="822" t="s">
        <v>616</v>
      </c>
      <c r="C610" s="825" t="s">
        <v>645</v>
      </c>
      <c r="D610" s="839" t="s">
        <v>646</v>
      </c>
      <c r="E610" s="825" t="s">
        <v>6203</v>
      </c>
      <c r="F610" s="839" t="s">
        <v>6204</v>
      </c>
      <c r="G610" s="825" t="s">
        <v>6759</v>
      </c>
      <c r="H610" s="825" t="s">
        <v>6760</v>
      </c>
      <c r="I610" s="831">
        <v>7.820000171661377</v>
      </c>
      <c r="J610" s="831">
        <v>3</v>
      </c>
      <c r="K610" s="832">
        <v>23.460000514984131</v>
      </c>
    </row>
    <row r="611" spans="1:11" ht="14.45" customHeight="1" x14ac:dyDescent="0.2">
      <c r="A611" s="821" t="s">
        <v>615</v>
      </c>
      <c r="B611" s="822" t="s">
        <v>616</v>
      </c>
      <c r="C611" s="825" t="s">
        <v>645</v>
      </c>
      <c r="D611" s="839" t="s">
        <v>646</v>
      </c>
      <c r="E611" s="825" t="s">
        <v>6203</v>
      </c>
      <c r="F611" s="839" t="s">
        <v>6204</v>
      </c>
      <c r="G611" s="825" t="s">
        <v>6642</v>
      </c>
      <c r="H611" s="825" t="s">
        <v>6643</v>
      </c>
      <c r="I611" s="831">
        <v>3.369999885559082</v>
      </c>
      <c r="J611" s="831">
        <v>400</v>
      </c>
      <c r="K611" s="832">
        <v>1348</v>
      </c>
    </row>
    <row r="612" spans="1:11" ht="14.45" customHeight="1" x14ac:dyDescent="0.2">
      <c r="A612" s="821" t="s">
        <v>615</v>
      </c>
      <c r="B612" s="822" t="s">
        <v>616</v>
      </c>
      <c r="C612" s="825" t="s">
        <v>645</v>
      </c>
      <c r="D612" s="839" t="s">
        <v>646</v>
      </c>
      <c r="E612" s="825" t="s">
        <v>6203</v>
      </c>
      <c r="F612" s="839" t="s">
        <v>6204</v>
      </c>
      <c r="G612" s="825" t="s">
        <v>6279</v>
      </c>
      <c r="H612" s="825" t="s">
        <v>6280</v>
      </c>
      <c r="I612" s="831">
        <v>4.0799999237060547</v>
      </c>
      <c r="J612" s="831">
        <v>300</v>
      </c>
      <c r="K612" s="832">
        <v>1224</v>
      </c>
    </row>
    <row r="613" spans="1:11" ht="14.45" customHeight="1" x14ac:dyDescent="0.2">
      <c r="A613" s="821" t="s">
        <v>615</v>
      </c>
      <c r="B613" s="822" t="s">
        <v>616</v>
      </c>
      <c r="C613" s="825" t="s">
        <v>645</v>
      </c>
      <c r="D613" s="839" t="s">
        <v>646</v>
      </c>
      <c r="E613" s="825" t="s">
        <v>6203</v>
      </c>
      <c r="F613" s="839" t="s">
        <v>6204</v>
      </c>
      <c r="G613" s="825" t="s">
        <v>6874</v>
      </c>
      <c r="H613" s="825" t="s">
        <v>6875</v>
      </c>
      <c r="I613" s="831">
        <v>7.0900001525878906</v>
      </c>
      <c r="J613" s="831">
        <v>4</v>
      </c>
      <c r="K613" s="832">
        <v>28.340000152587891</v>
      </c>
    </row>
    <row r="614" spans="1:11" ht="14.45" customHeight="1" x14ac:dyDescent="0.2">
      <c r="A614" s="821" t="s">
        <v>615</v>
      </c>
      <c r="B614" s="822" t="s">
        <v>616</v>
      </c>
      <c r="C614" s="825" t="s">
        <v>645</v>
      </c>
      <c r="D614" s="839" t="s">
        <v>646</v>
      </c>
      <c r="E614" s="825" t="s">
        <v>6203</v>
      </c>
      <c r="F614" s="839" t="s">
        <v>6204</v>
      </c>
      <c r="G614" s="825" t="s">
        <v>6761</v>
      </c>
      <c r="H614" s="825" t="s">
        <v>6762</v>
      </c>
      <c r="I614" s="831">
        <v>8.3400001525878906</v>
      </c>
      <c r="J614" s="831">
        <v>4</v>
      </c>
      <c r="K614" s="832">
        <v>33.360000610351563</v>
      </c>
    </row>
    <row r="615" spans="1:11" ht="14.45" customHeight="1" x14ac:dyDescent="0.2">
      <c r="A615" s="821" t="s">
        <v>615</v>
      </c>
      <c r="B615" s="822" t="s">
        <v>616</v>
      </c>
      <c r="C615" s="825" t="s">
        <v>645</v>
      </c>
      <c r="D615" s="839" t="s">
        <v>646</v>
      </c>
      <c r="E615" s="825" t="s">
        <v>6203</v>
      </c>
      <c r="F615" s="839" t="s">
        <v>6204</v>
      </c>
      <c r="G615" s="825" t="s">
        <v>6763</v>
      </c>
      <c r="H615" s="825" t="s">
        <v>6764</v>
      </c>
      <c r="I615" s="831">
        <v>9.5900001525878906</v>
      </c>
      <c r="J615" s="831">
        <v>2</v>
      </c>
      <c r="K615" s="832">
        <v>19.180000305175781</v>
      </c>
    </row>
    <row r="616" spans="1:11" ht="14.45" customHeight="1" x14ac:dyDescent="0.2">
      <c r="A616" s="821" t="s">
        <v>615</v>
      </c>
      <c r="B616" s="822" t="s">
        <v>616</v>
      </c>
      <c r="C616" s="825" t="s">
        <v>645</v>
      </c>
      <c r="D616" s="839" t="s">
        <v>646</v>
      </c>
      <c r="E616" s="825" t="s">
        <v>6203</v>
      </c>
      <c r="F616" s="839" t="s">
        <v>6204</v>
      </c>
      <c r="G616" s="825" t="s">
        <v>6876</v>
      </c>
      <c r="H616" s="825" t="s">
        <v>6877</v>
      </c>
      <c r="I616" s="831">
        <v>17.139999389648438</v>
      </c>
      <c r="J616" s="831">
        <v>80</v>
      </c>
      <c r="K616" s="832">
        <v>1370.7999877929688</v>
      </c>
    </row>
    <row r="617" spans="1:11" ht="14.45" customHeight="1" x14ac:dyDescent="0.2">
      <c r="A617" s="821" t="s">
        <v>615</v>
      </c>
      <c r="B617" s="822" t="s">
        <v>616</v>
      </c>
      <c r="C617" s="825" t="s">
        <v>645</v>
      </c>
      <c r="D617" s="839" t="s">
        <v>646</v>
      </c>
      <c r="E617" s="825" t="s">
        <v>6203</v>
      </c>
      <c r="F617" s="839" t="s">
        <v>6204</v>
      </c>
      <c r="G617" s="825" t="s">
        <v>6767</v>
      </c>
      <c r="H617" s="825" t="s">
        <v>6768</v>
      </c>
      <c r="I617" s="831">
        <v>19.959999084472656</v>
      </c>
      <c r="J617" s="831">
        <v>2</v>
      </c>
      <c r="K617" s="832">
        <v>39.919998168945313</v>
      </c>
    </row>
    <row r="618" spans="1:11" ht="14.45" customHeight="1" x14ac:dyDescent="0.2">
      <c r="A618" s="821" t="s">
        <v>615</v>
      </c>
      <c r="B618" s="822" t="s">
        <v>616</v>
      </c>
      <c r="C618" s="825" t="s">
        <v>645</v>
      </c>
      <c r="D618" s="839" t="s">
        <v>646</v>
      </c>
      <c r="E618" s="825" t="s">
        <v>6203</v>
      </c>
      <c r="F618" s="839" t="s">
        <v>6204</v>
      </c>
      <c r="G618" s="825" t="s">
        <v>6769</v>
      </c>
      <c r="H618" s="825" t="s">
        <v>6770</v>
      </c>
      <c r="I618" s="831">
        <v>25.25</v>
      </c>
      <c r="J618" s="831">
        <v>2</v>
      </c>
      <c r="K618" s="832">
        <v>50.490001678466797</v>
      </c>
    </row>
    <row r="619" spans="1:11" ht="14.45" customHeight="1" x14ac:dyDescent="0.2">
      <c r="A619" s="821" t="s">
        <v>615</v>
      </c>
      <c r="B619" s="822" t="s">
        <v>616</v>
      </c>
      <c r="C619" s="825" t="s">
        <v>645</v>
      </c>
      <c r="D619" s="839" t="s">
        <v>646</v>
      </c>
      <c r="E619" s="825" t="s">
        <v>6203</v>
      </c>
      <c r="F619" s="839" t="s">
        <v>6204</v>
      </c>
      <c r="G619" s="825" t="s">
        <v>6301</v>
      </c>
      <c r="H619" s="825" t="s">
        <v>6302</v>
      </c>
      <c r="I619" s="831">
        <v>0.81000000238418579</v>
      </c>
      <c r="J619" s="831">
        <v>1000</v>
      </c>
      <c r="K619" s="832">
        <v>810</v>
      </c>
    </row>
    <row r="620" spans="1:11" ht="14.45" customHeight="1" x14ac:dyDescent="0.2">
      <c r="A620" s="821" t="s">
        <v>615</v>
      </c>
      <c r="B620" s="822" t="s">
        <v>616</v>
      </c>
      <c r="C620" s="825" t="s">
        <v>645</v>
      </c>
      <c r="D620" s="839" t="s">
        <v>646</v>
      </c>
      <c r="E620" s="825" t="s">
        <v>6203</v>
      </c>
      <c r="F620" s="839" t="s">
        <v>6204</v>
      </c>
      <c r="G620" s="825" t="s">
        <v>6878</v>
      </c>
      <c r="H620" s="825" t="s">
        <v>6879</v>
      </c>
      <c r="I620" s="831">
        <v>0.14000000059604645</v>
      </c>
      <c r="J620" s="831">
        <v>500</v>
      </c>
      <c r="K620" s="832">
        <v>70</v>
      </c>
    </row>
    <row r="621" spans="1:11" ht="14.45" customHeight="1" x14ac:dyDescent="0.2">
      <c r="A621" s="821" t="s">
        <v>615</v>
      </c>
      <c r="B621" s="822" t="s">
        <v>616</v>
      </c>
      <c r="C621" s="825" t="s">
        <v>645</v>
      </c>
      <c r="D621" s="839" t="s">
        <v>646</v>
      </c>
      <c r="E621" s="825" t="s">
        <v>6203</v>
      </c>
      <c r="F621" s="839" t="s">
        <v>6204</v>
      </c>
      <c r="G621" s="825" t="s">
        <v>6303</v>
      </c>
      <c r="H621" s="825" t="s">
        <v>6304</v>
      </c>
      <c r="I621" s="831">
        <v>33.360000610351563</v>
      </c>
      <c r="J621" s="831">
        <v>1</v>
      </c>
      <c r="K621" s="832">
        <v>33.360000610351563</v>
      </c>
    </row>
    <row r="622" spans="1:11" ht="14.45" customHeight="1" x14ac:dyDescent="0.2">
      <c r="A622" s="821" t="s">
        <v>615</v>
      </c>
      <c r="B622" s="822" t="s">
        <v>616</v>
      </c>
      <c r="C622" s="825" t="s">
        <v>645</v>
      </c>
      <c r="D622" s="839" t="s">
        <v>646</v>
      </c>
      <c r="E622" s="825" t="s">
        <v>6203</v>
      </c>
      <c r="F622" s="839" t="s">
        <v>6204</v>
      </c>
      <c r="G622" s="825" t="s">
        <v>6305</v>
      </c>
      <c r="H622" s="825" t="s">
        <v>6306</v>
      </c>
      <c r="I622" s="831">
        <v>44.240001678466797</v>
      </c>
      <c r="J622" s="831">
        <v>10</v>
      </c>
      <c r="K622" s="832">
        <v>442.39999389648438</v>
      </c>
    </row>
    <row r="623" spans="1:11" ht="14.45" customHeight="1" x14ac:dyDescent="0.2">
      <c r="A623" s="821" t="s">
        <v>615</v>
      </c>
      <c r="B623" s="822" t="s">
        <v>616</v>
      </c>
      <c r="C623" s="825" t="s">
        <v>645</v>
      </c>
      <c r="D623" s="839" t="s">
        <v>646</v>
      </c>
      <c r="E623" s="825" t="s">
        <v>6203</v>
      </c>
      <c r="F623" s="839" t="s">
        <v>6204</v>
      </c>
      <c r="G623" s="825" t="s">
        <v>6773</v>
      </c>
      <c r="H623" s="825" t="s">
        <v>6774</v>
      </c>
      <c r="I623" s="831">
        <v>10.350000381469727</v>
      </c>
      <c r="J623" s="831">
        <v>2</v>
      </c>
      <c r="K623" s="832">
        <v>20.700000762939453</v>
      </c>
    </row>
    <row r="624" spans="1:11" ht="14.45" customHeight="1" x14ac:dyDescent="0.2">
      <c r="A624" s="821" t="s">
        <v>615</v>
      </c>
      <c r="B624" s="822" t="s">
        <v>616</v>
      </c>
      <c r="C624" s="825" t="s">
        <v>645</v>
      </c>
      <c r="D624" s="839" t="s">
        <v>646</v>
      </c>
      <c r="E624" s="825" t="s">
        <v>6308</v>
      </c>
      <c r="F624" s="839" t="s">
        <v>6309</v>
      </c>
      <c r="G624" s="825" t="s">
        <v>6314</v>
      </c>
      <c r="H624" s="825" t="s">
        <v>6315</v>
      </c>
      <c r="I624" s="831">
        <v>6.2899999618530273</v>
      </c>
      <c r="J624" s="831">
        <v>10</v>
      </c>
      <c r="K624" s="832">
        <v>62.900001525878906</v>
      </c>
    </row>
    <row r="625" spans="1:11" ht="14.45" customHeight="1" x14ac:dyDescent="0.2">
      <c r="A625" s="821" t="s">
        <v>615</v>
      </c>
      <c r="B625" s="822" t="s">
        <v>616</v>
      </c>
      <c r="C625" s="825" t="s">
        <v>645</v>
      </c>
      <c r="D625" s="839" t="s">
        <v>646</v>
      </c>
      <c r="E625" s="825" t="s">
        <v>6308</v>
      </c>
      <c r="F625" s="839" t="s">
        <v>6309</v>
      </c>
      <c r="G625" s="825" t="s">
        <v>6661</v>
      </c>
      <c r="H625" s="825" t="s">
        <v>6662</v>
      </c>
      <c r="I625" s="831">
        <v>2.3599998950958252</v>
      </c>
      <c r="J625" s="831">
        <v>10</v>
      </c>
      <c r="K625" s="832">
        <v>23.600000381469727</v>
      </c>
    </row>
    <row r="626" spans="1:11" ht="14.45" customHeight="1" x14ac:dyDescent="0.2">
      <c r="A626" s="821" t="s">
        <v>615</v>
      </c>
      <c r="B626" s="822" t="s">
        <v>616</v>
      </c>
      <c r="C626" s="825" t="s">
        <v>645</v>
      </c>
      <c r="D626" s="839" t="s">
        <v>646</v>
      </c>
      <c r="E626" s="825" t="s">
        <v>6308</v>
      </c>
      <c r="F626" s="839" t="s">
        <v>6309</v>
      </c>
      <c r="G626" s="825" t="s">
        <v>6316</v>
      </c>
      <c r="H626" s="825" t="s">
        <v>6317</v>
      </c>
      <c r="I626" s="831">
        <v>2.3599998950958252</v>
      </c>
      <c r="J626" s="831">
        <v>10</v>
      </c>
      <c r="K626" s="832">
        <v>23.600000381469727</v>
      </c>
    </row>
    <row r="627" spans="1:11" ht="14.45" customHeight="1" x14ac:dyDescent="0.2">
      <c r="A627" s="821" t="s">
        <v>615</v>
      </c>
      <c r="B627" s="822" t="s">
        <v>616</v>
      </c>
      <c r="C627" s="825" t="s">
        <v>645</v>
      </c>
      <c r="D627" s="839" t="s">
        <v>646</v>
      </c>
      <c r="E627" s="825" t="s">
        <v>6308</v>
      </c>
      <c r="F627" s="839" t="s">
        <v>6309</v>
      </c>
      <c r="G627" s="825" t="s">
        <v>6318</v>
      </c>
      <c r="H627" s="825" t="s">
        <v>6319</v>
      </c>
      <c r="I627" s="831">
        <v>2.3599998950958252</v>
      </c>
      <c r="J627" s="831">
        <v>10</v>
      </c>
      <c r="K627" s="832">
        <v>23.600000381469727</v>
      </c>
    </row>
    <row r="628" spans="1:11" ht="14.45" customHeight="1" x14ac:dyDescent="0.2">
      <c r="A628" s="821" t="s">
        <v>615</v>
      </c>
      <c r="B628" s="822" t="s">
        <v>616</v>
      </c>
      <c r="C628" s="825" t="s">
        <v>645</v>
      </c>
      <c r="D628" s="839" t="s">
        <v>646</v>
      </c>
      <c r="E628" s="825" t="s">
        <v>6308</v>
      </c>
      <c r="F628" s="839" t="s">
        <v>6309</v>
      </c>
      <c r="G628" s="825" t="s">
        <v>6326</v>
      </c>
      <c r="H628" s="825" t="s">
        <v>6327</v>
      </c>
      <c r="I628" s="831">
        <v>610.760009765625</v>
      </c>
      <c r="J628" s="831">
        <v>1</v>
      </c>
      <c r="K628" s="832">
        <v>610.760009765625</v>
      </c>
    </row>
    <row r="629" spans="1:11" ht="14.45" customHeight="1" x14ac:dyDescent="0.2">
      <c r="A629" s="821" t="s">
        <v>615</v>
      </c>
      <c r="B629" s="822" t="s">
        <v>616</v>
      </c>
      <c r="C629" s="825" t="s">
        <v>645</v>
      </c>
      <c r="D629" s="839" t="s">
        <v>646</v>
      </c>
      <c r="E629" s="825" t="s">
        <v>6308</v>
      </c>
      <c r="F629" s="839" t="s">
        <v>6309</v>
      </c>
      <c r="G629" s="825" t="s">
        <v>6665</v>
      </c>
      <c r="H629" s="825" t="s">
        <v>6666</v>
      </c>
      <c r="I629" s="831">
        <v>1.7799999713897705</v>
      </c>
      <c r="J629" s="831">
        <v>50</v>
      </c>
      <c r="K629" s="832">
        <v>89</v>
      </c>
    </row>
    <row r="630" spans="1:11" ht="14.45" customHeight="1" x14ac:dyDescent="0.2">
      <c r="A630" s="821" t="s">
        <v>615</v>
      </c>
      <c r="B630" s="822" t="s">
        <v>616</v>
      </c>
      <c r="C630" s="825" t="s">
        <v>645</v>
      </c>
      <c r="D630" s="839" t="s">
        <v>646</v>
      </c>
      <c r="E630" s="825" t="s">
        <v>6308</v>
      </c>
      <c r="F630" s="839" t="s">
        <v>6309</v>
      </c>
      <c r="G630" s="825" t="s">
        <v>6328</v>
      </c>
      <c r="H630" s="825" t="s">
        <v>6329</v>
      </c>
      <c r="I630" s="831">
        <v>15.920000076293945</v>
      </c>
      <c r="J630" s="831">
        <v>200</v>
      </c>
      <c r="K630" s="832">
        <v>3184</v>
      </c>
    </row>
    <row r="631" spans="1:11" ht="14.45" customHeight="1" x14ac:dyDescent="0.2">
      <c r="A631" s="821" t="s">
        <v>615</v>
      </c>
      <c r="B631" s="822" t="s">
        <v>616</v>
      </c>
      <c r="C631" s="825" t="s">
        <v>645</v>
      </c>
      <c r="D631" s="839" t="s">
        <v>646</v>
      </c>
      <c r="E631" s="825" t="s">
        <v>6308</v>
      </c>
      <c r="F631" s="839" t="s">
        <v>6309</v>
      </c>
      <c r="G631" s="825" t="s">
        <v>6344</v>
      </c>
      <c r="H631" s="825" t="s">
        <v>6345</v>
      </c>
      <c r="I631" s="831">
        <v>17.979999542236328</v>
      </c>
      <c r="J631" s="831">
        <v>100</v>
      </c>
      <c r="K631" s="832">
        <v>1798</v>
      </c>
    </row>
    <row r="632" spans="1:11" ht="14.45" customHeight="1" x14ac:dyDescent="0.2">
      <c r="A632" s="821" t="s">
        <v>615</v>
      </c>
      <c r="B632" s="822" t="s">
        <v>616</v>
      </c>
      <c r="C632" s="825" t="s">
        <v>645</v>
      </c>
      <c r="D632" s="839" t="s">
        <v>646</v>
      </c>
      <c r="E632" s="825" t="s">
        <v>6308</v>
      </c>
      <c r="F632" s="839" t="s">
        <v>6309</v>
      </c>
      <c r="G632" s="825" t="s">
        <v>6342</v>
      </c>
      <c r="H632" s="825" t="s">
        <v>6346</v>
      </c>
      <c r="I632" s="831">
        <v>17.979999542236328</v>
      </c>
      <c r="J632" s="831">
        <v>150</v>
      </c>
      <c r="K632" s="832">
        <v>2697</v>
      </c>
    </row>
    <row r="633" spans="1:11" ht="14.45" customHeight="1" x14ac:dyDescent="0.2">
      <c r="A633" s="821" t="s">
        <v>615</v>
      </c>
      <c r="B633" s="822" t="s">
        <v>616</v>
      </c>
      <c r="C633" s="825" t="s">
        <v>645</v>
      </c>
      <c r="D633" s="839" t="s">
        <v>646</v>
      </c>
      <c r="E633" s="825" t="s">
        <v>6308</v>
      </c>
      <c r="F633" s="839" t="s">
        <v>6309</v>
      </c>
      <c r="G633" s="825" t="s">
        <v>6368</v>
      </c>
      <c r="H633" s="825" t="s">
        <v>6369</v>
      </c>
      <c r="I633" s="831">
        <v>198.69000244140625</v>
      </c>
      <c r="J633" s="831">
        <v>10</v>
      </c>
      <c r="K633" s="832">
        <v>1986.9000244140625</v>
      </c>
    </row>
    <row r="634" spans="1:11" ht="14.45" customHeight="1" x14ac:dyDescent="0.2">
      <c r="A634" s="821" t="s">
        <v>615</v>
      </c>
      <c r="B634" s="822" t="s">
        <v>616</v>
      </c>
      <c r="C634" s="825" t="s">
        <v>645</v>
      </c>
      <c r="D634" s="839" t="s">
        <v>646</v>
      </c>
      <c r="E634" s="825" t="s">
        <v>6308</v>
      </c>
      <c r="F634" s="839" t="s">
        <v>6309</v>
      </c>
      <c r="G634" s="825" t="s">
        <v>6378</v>
      </c>
      <c r="H634" s="825" t="s">
        <v>6379</v>
      </c>
      <c r="I634" s="831">
        <v>11.739999771118164</v>
      </c>
      <c r="J634" s="831">
        <v>30</v>
      </c>
      <c r="K634" s="832">
        <v>352.20000457763672</v>
      </c>
    </row>
    <row r="635" spans="1:11" ht="14.45" customHeight="1" x14ac:dyDescent="0.2">
      <c r="A635" s="821" t="s">
        <v>615</v>
      </c>
      <c r="B635" s="822" t="s">
        <v>616</v>
      </c>
      <c r="C635" s="825" t="s">
        <v>645</v>
      </c>
      <c r="D635" s="839" t="s">
        <v>646</v>
      </c>
      <c r="E635" s="825" t="s">
        <v>6308</v>
      </c>
      <c r="F635" s="839" t="s">
        <v>6309</v>
      </c>
      <c r="G635" s="825" t="s">
        <v>6378</v>
      </c>
      <c r="H635" s="825" t="s">
        <v>6380</v>
      </c>
      <c r="I635" s="831">
        <v>11.729999542236328</v>
      </c>
      <c r="J635" s="831">
        <v>10</v>
      </c>
      <c r="K635" s="832">
        <v>117.30000305175781</v>
      </c>
    </row>
    <row r="636" spans="1:11" ht="14.45" customHeight="1" x14ac:dyDescent="0.2">
      <c r="A636" s="821" t="s">
        <v>615</v>
      </c>
      <c r="B636" s="822" t="s">
        <v>616</v>
      </c>
      <c r="C636" s="825" t="s">
        <v>645</v>
      </c>
      <c r="D636" s="839" t="s">
        <v>646</v>
      </c>
      <c r="E636" s="825" t="s">
        <v>6308</v>
      </c>
      <c r="F636" s="839" t="s">
        <v>6309</v>
      </c>
      <c r="G636" s="825" t="s">
        <v>6880</v>
      </c>
      <c r="H636" s="825" t="s">
        <v>6881</v>
      </c>
      <c r="I636" s="831">
        <v>4.8000001907348633</v>
      </c>
      <c r="J636" s="831">
        <v>100</v>
      </c>
      <c r="K636" s="832">
        <v>480</v>
      </c>
    </row>
    <row r="637" spans="1:11" ht="14.45" customHeight="1" x14ac:dyDescent="0.2">
      <c r="A637" s="821" t="s">
        <v>615</v>
      </c>
      <c r="B637" s="822" t="s">
        <v>616</v>
      </c>
      <c r="C637" s="825" t="s">
        <v>645</v>
      </c>
      <c r="D637" s="839" t="s">
        <v>646</v>
      </c>
      <c r="E637" s="825" t="s">
        <v>6308</v>
      </c>
      <c r="F637" s="839" t="s">
        <v>6309</v>
      </c>
      <c r="G637" s="825" t="s">
        <v>6882</v>
      </c>
      <c r="H637" s="825" t="s">
        <v>6883</v>
      </c>
      <c r="I637" s="831">
        <v>4.0500001907348633</v>
      </c>
      <c r="J637" s="831">
        <v>150</v>
      </c>
      <c r="K637" s="832">
        <v>607.5</v>
      </c>
    </row>
    <row r="638" spans="1:11" ht="14.45" customHeight="1" x14ac:dyDescent="0.2">
      <c r="A638" s="821" t="s">
        <v>615</v>
      </c>
      <c r="B638" s="822" t="s">
        <v>616</v>
      </c>
      <c r="C638" s="825" t="s">
        <v>645</v>
      </c>
      <c r="D638" s="839" t="s">
        <v>646</v>
      </c>
      <c r="E638" s="825" t="s">
        <v>6308</v>
      </c>
      <c r="F638" s="839" t="s">
        <v>6309</v>
      </c>
      <c r="G638" s="825" t="s">
        <v>6884</v>
      </c>
      <c r="H638" s="825" t="s">
        <v>6885</v>
      </c>
      <c r="I638" s="831">
        <v>44.770000457763672</v>
      </c>
      <c r="J638" s="831">
        <v>1</v>
      </c>
      <c r="K638" s="832">
        <v>44.770000457763672</v>
      </c>
    </row>
    <row r="639" spans="1:11" ht="14.45" customHeight="1" x14ac:dyDescent="0.2">
      <c r="A639" s="821" t="s">
        <v>615</v>
      </c>
      <c r="B639" s="822" t="s">
        <v>616</v>
      </c>
      <c r="C639" s="825" t="s">
        <v>645</v>
      </c>
      <c r="D639" s="839" t="s">
        <v>646</v>
      </c>
      <c r="E639" s="825" t="s">
        <v>6308</v>
      </c>
      <c r="F639" s="839" t="s">
        <v>6309</v>
      </c>
      <c r="G639" s="825" t="s">
        <v>6368</v>
      </c>
      <c r="H639" s="825" t="s">
        <v>6421</v>
      </c>
      <c r="I639" s="831">
        <v>198.69000244140625</v>
      </c>
      <c r="J639" s="831">
        <v>12</v>
      </c>
      <c r="K639" s="832">
        <v>2384.280029296875</v>
      </c>
    </row>
    <row r="640" spans="1:11" ht="14.45" customHeight="1" x14ac:dyDescent="0.2">
      <c r="A640" s="821" t="s">
        <v>615</v>
      </c>
      <c r="B640" s="822" t="s">
        <v>616</v>
      </c>
      <c r="C640" s="825" t="s">
        <v>645</v>
      </c>
      <c r="D640" s="839" t="s">
        <v>646</v>
      </c>
      <c r="E640" s="825" t="s">
        <v>6308</v>
      </c>
      <c r="F640" s="839" t="s">
        <v>6309</v>
      </c>
      <c r="G640" s="825" t="s">
        <v>6446</v>
      </c>
      <c r="H640" s="825" t="s">
        <v>6447</v>
      </c>
      <c r="I640" s="831">
        <v>25.409999847412109</v>
      </c>
      <c r="J640" s="831">
        <v>25</v>
      </c>
      <c r="K640" s="832">
        <v>635.25001525878906</v>
      </c>
    </row>
    <row r="641" spans="1:11" ht="14.45" customHeight="1" x14ac:dyDescent="0.2">
      <c r="A641" s="821" t="s">
        <v>615</v>
      </c>
      <c r="B641" s="822" t="s">
        <v>616</v>
      </c>
      <c r="C641" s="825" t="s">
        <v>645</v>
      </c>
      <c r="D641" s="839" t="s">
        <v>646</v>
      </c>
      <c r="E641" s="825" t="s">
        <v>6308</v>
      </c>
      <c r="F641" s="839" t="s">
        <v>6309</v>
      </c>
      <c r="G641" s="825" t="s">
        <v>6328</v>
      </c>
      <c r="H641" s="825" t="s">
        <v>6452</v>
      </c>
      <c r="I641" s="831">
        <v>15.930000305175781</v>
      </c>
      <c r="J641" s="831">
        <v>50</v>
      </c>
      <c r="K641" s="832">
        <v>796.5</v>
      </c>
    </row>
    <row r="642" spans="1:11" ht="14.45" customHeight="1" x14ac:dyDescent="0.2">
      <c r="A642" s="821" t="s">
        <v>615</v>
      </c>
      <c r="B642" s="822" t="s">
        <v>616</v>
      </c>
      <c r="C642" s="825" t="s">
        <v>645</v>
      </c>
      <c r="D642" s="839" t="s">
        <v>646</v>
      </c>
      <c r="E642" s="825" t="s">
        <v>6308</v>
      </c>
      <c r="F642" s="839" t="s">
        <v>6309</v>
      </c>
      <c r="G642" s="825" t="s">
        <v>6457</v>
      </c>
      <c r="H642" s="825" t="s">
        <v>6458</v>
      </c>
      <c r="I642" s="831">
        <v>3.130000114440918</v>
      </c>
      <c r="J642" s="831">
        <v>100</v>
      </c>
      <c r="K642" s="832">
        <v>313</v>
      </c>
    </row>
    <row r="643" spans="1:11" ht="14.45" customHeight="1" x14ac:dyDescent="0.2">
      <c r="A643" s="821" t="s">
        <v>615</v>
      </c>
      <c r="B643" s="822" t="s">
        <v>616</v>
      </c>
      <c r="C643" s="825" t="s">
        <v>645</v>
      </c>
      <c r="D643" s="839" t="s">
        <v>646</v>
      </c>
      <c r="E643" s="825" t="s">
        <v>6308</v>
      </c>
      <c r="F643" s="839" t="s">
        <v>6309</v>
      </c>
      <c r="G643" s="825" t="s">
        <v>6707</v>
      </c>
      <c r="H643" s="825" t="s">
        <v>6708</v>
      </c>
      <c r="I643" s="831">
        <v>0.4699999988079071</v>
      </c>
      <c r="J643" s="831">
        <v>150</v>
      </c>
      <c r="K643" s="832">
        <v>70.5</v>
      </c>
    </row>
    <row r="644" spans="1:11" ht="14.45" customHeight="1" x14ac:dyDescent="0.2">
      <c r="A644" s="821" t="s">
        <v>615</v>
      </c>
      <c r="B644" s="822" t="s">
        <v>616</v>
      </c>
      <c r="C644" s="825" t="s">
        <v>645</v>
      </c>
      <c r="D644" s="839" t="s">
        <v>646</v>
      </c>
      <c r="E644" s="825" t="s">
        <v>6308</v>
      </c>
      <c r="F644" s="839" t="s">
        <v>6309</v>
      </c>
      <c r="G644" s="825" t="s">
        <v>6886</v>
      </c>
      <c r="H644" s="825" t="s">
        <v>6887</v>
      </c>
      <c r="I644" s="831">
        <v>5.809999942779541</v>
      </c>
      <c r="J644" s="831">
        <v>100</v>
      </c>
      <c r="K644" s="832">
        <v>580.79998779296875</v>
      </c>
    </row>
    <row r="645" spans="1:11" ht="14.45" customHeight="1" x14ac:dyDescent="0.2">
      <c r="A645" s="821" t="s">
        <v>615</v>
      </c>
      <c r="B645" s="822" t="s">
        <v>616</v>
      </c>
      <c r="C645" s="825" t="s">
        <v>645</v>
      </c>
      <c r="D645" s="839" t="s">
        <v>646</v>
      </c>
      <c r="E645" s="825" t="s">
        <v>6520</v>
      </c>
      <c r="F645" s="839" t="s">
        <v>6521</v>
      </c>
      <c r="G645" s="825" t="s">
        <v>6526</v>
      </c>
      <c r="H645" s="825" t="s">
        <v>6527</v>
      </c>
      <c r="I645" s="831">
        <v>2.869999885559082</v>
      </c>
      <c r="J645" s="831">
        <v>1000</v>
      </c>
      <c r="K645" s="832">
        <v>2870</v>
      </c>
    </row>
    <row r="646" spans="1:11" ht="14.45" customHeight="1" x14ac:dyDescent="0.2">
      <c r="A646" s="821" t="s">
        <v>615</v>
      </c>
      <c r="B646" s="822" t="s">
        <v>616</v>
      </c>
      <c r="C646" s="825" t="s">
        <v>645</v>
      </c>
      <c r="D646" s="839" t="s">
        <v>646</v>
      </c>
      <c r="E646" s="825" t="s">
        <v>6520</v>
      </c>
      <c r="F646" s="839" t="s">
        <v>6521</v>
      </c>
      <c r="G646" s="825" t="s">
        <v>6528</v>
      </c>
      <c r="H646" s="825" t="s">
        <v>6529</v>
      </c>
      <c r="I646" s="831">
        <v>2.8900001049041748</v>
      </c>
      <c r="J646" s="831">
        <v>1000</v>
      </c>
      <c r="K646" s="832">
        <v>2890</v>
      </c>
    </row>
    <row r="647" spans="1:11" ht="14.45" customHeight="1" x14ac:dyDescent="0.2">
      <c r="A647" s="821" t="s">
        <v>615</v>
      </c>
      <c r="B647" s="822" t="s">
        <v>616</v>
      </c>
      <c r="C647" s="825" t="s">
        <v>645</v>
      </c>
      <c r="D647" s="839" t="s">
        <v>646</v>
      </c>
      <c r="E647" s="825" t="s">
        <v>6520</v>
      </c>
      <c r="F647" s="839" t="s">
        <v>6521</v>
      </c>
      <c r="G647" s="825" t="s">
        <v>6532</v>
      </c>
      <c r="H647" s="825" t="s">
        <v>6534</v>
      </c>
      <c r="I647" s="831">
        <v>2.2999999523162842</v>
      </c>
      <c r="J647" s="831">
        <v>1000</v>
      </c>
      <c r="K647" s="832">
        <v>2300</v>
      </c>
    </row>
    <row r="648" spans="1:11" ht="14.45" customHeight="1" x14ac:dyDescent="0.2">
      <c r="A648" s="821" t="s">
        <v>615</v>
      </c>
      <c r="B648" s="822" t="s">
        <v>616</v>
      </c>
      <c r="C648" s="825" t="s">
        <v>645</v>
      </c>
      <c r="D648" s="839" t="s">
        <v>646</v>
      </c>
      <c r="E648" s="825" t="s">
        <v>6520</v>
      </c>
      <c r="F648" s="839" t="s">
        <v>6521</v>
      </c>
      <c r="G648" s="825" t="s">
        <v>6728</v>
      </c>
      <c r="H648" s="825" t="s">
        <v>6729</v>
      </c>
      <c r="I648" s="831">
        <v>3.3900001049041748</v>
      </c>
      <c r="J648" s="831">
        <v>600</v>
      </c>
      <c r="K648" s="832">
        <v>2034</v>
      </c>
    </row>
    <row r="649" spans="1:11" ht="14.45" customHeight="1" x14ac:dyDescent="0.2">
      <c r="A649" s="821" t="s">
        <v>615</v>
      </c>
      <c r="B649" s="822" t="s">
        <v>616</v>
      </c>
      <c r="C649" s="825" t="s">
        <v>645</v>
      </c>
      <c r="D649" s="839" t="s">
        <v>646</v>
      </c>
      <c r="E649" s="825" t="s">
        <v>6520</v>
      </c>
      <c r="F649" s="839" t="s">
        <v>6521</v>
      </c>
      <c r="G649" s="825" t="s">
        <v>6543</v>
      </c>
      <c r="H649" s="825" t="s">
        <v>6544</v>
      </c>
      <c r="I649" s="831">
        <v>3.7300000190734863</v>
      </c>
      <c r="J649" s="831">
        <v>1000</v>
      </c>
      <c r="K649" s="832">
        <v>3730</v>
      </c>
    </row>
    <row r="650" spans="1:11" ht="14.45" customHeight="1" x14ac:dyDescent="0.2">
      <c r="A650" s="821" t="s">
        <v>615</v>
      </c>
      <c r="B650" s="822" t="s">
        <v>616</v>
      </c>
      <c r="C650" s="825" t="s">
        <v>645</v>
      </c>
      <c r="D650" s="839" t="s">
        <v>646</v>
      </c>
      <c r="E650" s="825" t="s">
        <v>6520</v>
      </c>
      <c r="F650" s="839" t="s">
        <v>6521</v>
      </c>
      <c r="G650" s="825" t="s">
        <v>6550</v>
      </c>
      <c r="H650" s="825" t="s">
        <v>6551</v>
      </c>
      <c r="I650" s="831">
        <v>3.0199999809265137</v>
      </c>
      <c r="J650" s="831">
        <v>600</v>
      </c>
      <c r="K650" s="832">
        <v>1812</v>
      </c>
    </row>
    <row r="651" spans="1:11" ht="14.45" customHeight="1" x14ac:dyDescent="0.2">
      <c r="A651" s="821" t="s">
        <v>615</v>
      </c>
      <c r="B651" s="822" t="s">
        <v>616</v>
      </c>
      <c r="C651" s="825" t="s">
        <v>645</v>
      </c>
      <c r="D651" s="839" t="s">
        <v>646</v>
      </c>
      <c r="E651" s="825" t="s">
        <v>6520</v>
      </c>
      <c r="F651" s="839" t="s">
        <v>6521</v>
      </c>
      <c r="G651" s="825" t="s">
        <v>6558</v>
      </c>
      <c r="H651" s="825" t="s">
        <v>6559</v>
      </c>
      <c r="I651" s="831">
        <v>4.690000057220459</v>
      </c>
      <c r="J651" s="831">
        <v>1000</v>
      </c>
      <c r="K651" s="832">
        <v>4690</v>
      </c>
    </row>
    <row r="652" spans="1:11" ht="14.45" customHeight="1" thickBot="1" x14ac:dyDescent="0.25">
      <c r="A652" s="813" t="s">
        <v>615</v>
      </c>
      <c r="B652" s="814" t="s">
        <v>616</v>
      </c>
      <c r="C652" s="817" t="s">
        <v>645</v>
      </c>
      <c r="D652" s="840" t="s">
        <v>646</v>
      </c>
      <c r="E652" s="817" t="s">
        <v>6566</v>
      </c>
      <c r="F652" s="840" t="s">
        <v>6567</v>
      </c>
      <c r="G652" s="817" t="s">
        <v>6568</v>
      </c>
      <c r="H652" s="817" t="s">
        <v>6569</v>
      </c>
      <c r="I652" s="833">
        <v>16.399999618530273</v>
      </c>
      <c r="J652" s="833">
        <v>10</v>
      </c>
      <c r="K652" s="834">
        <v>164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56977F46-1A99-4252-8C22-944B0BB9D78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112.29500000000002</v>
      </c>
      <c r="D6" s="490"/>
      <c r="E6" s="490"/>
      <c r="F6" s="489"/>
      <c r="G6" s="491">
        <f ca="1">SUM(Tabulka[05 h_vram])/2</f>
        <v>174379.09999999998</v>
      </c>
      <c r="H6" s="490">
        <f ca="1">SUM(Tabulka[06 h_naduv])/2</f>
        <v>6511.1</v>
      </c>
      <c r="I6" s="490">
        <f ca="1">SUM(Tabulka[07 h_nadzk])/2</f>
        <v>1304.9000000000001</v>
      </c>
      <c r="J6" s="489">
        <f ca="1">SUM(Tabulka[08 h_oon])/2</f>
        <v>4828</v>
      </c>
      <c r="K6" s="491">
        <f ca="1">SUM(Tabulka[09 m_kl])/2</f>
        <v>46270</v>
      </c>
      <c r="L6" s="490">
        <f ca="1">SUM(Tabulka[10 m_gr])/2</f>
        <v>325875</v>
      </c>
      <c r="M6" s="490">
        <f ca="1">SUM(Tabulka[11 m_jo])/2</f>
        <v>4749903</v>
      </c>
      <c r="N6" s="490">
        <f ca="1">SUM(Tabulka[12 m_oc])/2</f>
        <v>5122048</v>
      </c>
      <c r="O6" s="489">
        <f ca="1">SUM(Tabulka[13 m_sk])/2</f>
        <v>72453164</v>
      </c>
      <c r="P6" s="488">
        <f ca="1">SUM(Tabulka[14_vzsk])/2</f>
        <v>90866.489999999991</v>
      </c>
      <c r="Q6" s="488">
        <f ca="1">SUM(Tabulka[15_vzpl])/2</f>
        <v>101463.70967741935</v>
      </c>
      <c r="R6" s="487">
        <f ca="1">IF(Q6=0,0,P6/Q6)</f>
        <v>0.8955565520804355</v>
      </c>
      <c r="S6" s="486">
        <f ca="1">Q6-P6</f>
        <v>10597.219677419358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23.595000000000002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39931.800000000003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4208.8999999999996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1304.9000000000001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325875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2389518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2715393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26359960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64797.043010752692</v>
      </c>
      <c r="R8" s="470">
        <f ca="1">IF(Tabulka[[#This Row],[15_vzpl]]=0,"",Tabulka[[#This Row],[14_vzsk]]/Tabulka[[#This Row],[15_vzpl]])</f>
        <v>0.73305814267045566</v>
      </c>
      <c r="S8" s="469">
        <f ca="1">IF(Tabulka[[#This Row],[15_vzpl]]-Tabulka[[#This Row],[14_vzsk]]=0,"",Tabulka[[#This Row],[15_vzpl]]-Tabulka[[#This Row],[14_vzsk]])</f>
        <v>17297.043010752692</v>
      </c>
    </row>
    <row r="9" spans="1:19" x14ac:dyDescent="0.25">
      <c r="A9" s="468">
        <v>99</v>
      </c>
      <c r="B9" s="467" t="s">
        <v>6905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6.5454545454545459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11336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2083.5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298349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298349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4495119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47500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64797.043010752692</v>
      </c>
      <c r="R9" s="470">
        <f ca="1">IF(Tabulka[[#This Row],[15_vzpl]]=0,"",Tabulka[[#This Row],[14_vzsk]]/Tabulka[[#This Row],[15_vzpl]])</f>
        <v>0.73305814267045566</v>
      </c>
      <c r="S9" s="469">
        <f ca="1">IF(Tabulka[[#This Row],[15_vzpl]]-Tabulka[[#This Row],[14_vzsk]]=0,"",Tabulka[[#This Row],[15_vzpl]]-Tabulka[[#This Row],[14_vzsk]])</f>
        <v>17297.043010752692</v>
      </c>
    </row>
    <row r="10" spans="1:19" x14ac:dyDescent="0.25">
      <c r="A10" s="468">
        <v>100</v>
      </c>
      <c r="B10" s="467" t="s">
        <v>6906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1.8000000000000005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2768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534.5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103.5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416473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416473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1807344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6907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15.249545454545457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25827.800000000003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1590.9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1201.4000000000001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325875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1674696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2000571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20057497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6889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1736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24828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24828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559215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526</v>
      </c>
      <c r="B13" s="467" t="s">
        <v>6908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1736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24828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24828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559215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 t="s">
        <v>6890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81.772727272727266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123473.5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2302.1999999999998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4762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46270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2173446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2219716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43314944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43366.49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4" s="470">
        <f ca="1">IF(Tabulka[[#This Row],[15_vzpl]]=0,"",Tabulka[[#This Row],[14_vzsk]]/Tabulka[[#This Row],[15_vzpl]])</f>
        <v>1.1827224545454547</v>
      </c>
      <c r="S14" s="469">
        <f ca="1">IF(Tabulka[[#This Row],[15_vzpl]]-Tabulka[[#This Row],[14_vzsk]]=0,"",Tabulka[[#This Row],[15_vzpl]]-Tabulka[[#This Row],[14_vzsk]])</f>
        <v>-6699.8233333333337</v>
      </c>
    </row>
    <row r="15" spans="1:19" x14ac:dyDescent="0.25">
      <c r="A15" s="468">
        <v>303</v>
      </c>
      <c r="B15" s="467" t="s">
        <v>6909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20.454545454545453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31308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20017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567567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587584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12004968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43366.49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36666.666666666664</v>
      </c>
      <c r="R15" s="470">
        <f ca="1">IF(Tabulka[[#This Row],[15_vzpl]]=0,"",Tabulka[[#This Row],[14_vzsk]]/Tabulka[[#This Row],[15_vzpl]])</f>
        <v>1.1827224545454547</v>
      </c>
      <c r="S15" s="469">
        <f ca="1">IF(Tabulka[[#This Row],[15_vzpl]]-Tabulka[[#This Row],[14_vzsk]]=0,"",Tabulka[[#This Row],[15_vzpl]]-Tabulka[[#This Row],[14_vzsk]])</f>
        <v>-6699.8233333333337</v>
      </c>
    </row>
    <row r="16" spans="1:19" x14ac:dyDescent="0.25">
      <c r="A16" s="468">
        <v>304</v>
      </c>
      <c r="B16" s="467" t="s">
        <v>6910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9.5909090909090917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15709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10393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362096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372489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6274265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6911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7468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199702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203702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2886683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408</v>
      </c>
      <c r="B18" s="467" t="s">
        <v>6912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16.181818181818183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25940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467.2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457368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457368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8994423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6913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17.90909090909091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24479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597.5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310674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317674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7884480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6914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7.5454545454545459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11216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181851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181851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2969799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6915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5.0909090909090908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7353.5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4539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94188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99048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2300326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6891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5.9272727272727277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9237.8000000000011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162111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162111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2219045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6916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5.9272727272727277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9237.8000000000011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162111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162111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2219045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 t="s">
        <v>6901</v>
      </c>
      <c r="B24" s="467"/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s="468">
        <v>0</v>
      </c>
      <c r="B25" s="467" t="s">
        <v>6917</v>
      </c>
      <c r="C2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</v>
      </c>
      <c r="K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P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0" t="str">
        <f ca="1">IF(Tabulka[[#This Row],[15_vzpl]]=0,"",Tabulka[[#This Row],[14_vzsk]]/Tabulka[[#This Row],[15_vzpl]])</f>
        <v/>
      </c>
      <c r="S25" s="469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295</v>
      </c>
    </row>
    <row r="27" spans="1:19" x14ac:dyDescent="0.25">
      <c r="A27" s="222" t="s">
        <v>201</v>
      </c>
    </row>
    <row r="28" spans="1:19" x14ac:dyDescent="0.25">
      <c r="A28" s="223" t="s">
        <v>265</v>
      </c>
    </row>
    <row r="29" spans="1:19" x14ac:dyDescent="0.25">
      <c r="A29" s="460" t="s">
        <v>264</v>
      </c>
    </row>
    <row r="30" spans="1:19" x14ac:dyDescent="0.25">
      <c r="A30" s="373" t="s">
        <v>233</v>
      </c>
    </row>
    <row r="31" spans="1:19" x14ac:dyDescent="0.25">
      <c r="A31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E166EB97-C9BC-4575-BA67-AD010C90DA29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494541.68363999977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359506.46634999977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0.92183221066412879</v>
      </c>
      <c r="E8" s="285">
        <f t="shared" si="0"/>
        <v>1.0242580118490319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0.25126382306477091</v>
      </c>
      <c r="E9" s="285">
        <f>IF(C9=0,0,D9/C9)</f>
        <v>0.83754607688256977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0.61243264793923147</v>
      </c>
      <c r="E11" s="285">
        <f t="shared" si="0"/>
        <v>1.0207210798987192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0.95443226094925915</v>
      </c>
      <c r="E12" s="285">
        <f t="shared" si="0"/>
        <v>1.1930403261865739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7183.5305900000003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94468.407449999999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104405.08578000004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59036.415780000039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0.42958426861955634</v>
      </c>
      <c r="E20" s="285">
        <f t="shared" si="1"/>
        <v>0.42958426861955634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0.70787505372903425</v>
      </c>
      <c r="E23" s="285">
        <f t="shared" si="1"/>
        <v>0.83279418085768742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45368.67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0.87259591527743474</v>
      </c>
      <c r="E25" s="285">
        <f t="shared" si="1"/>
        <v>0.87259591527743474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0.87259591527743474</v>
      </c>
      <c r="E26" s="285">
        <f t="shared" si="1"/>
        <v>0.87259591527743474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0.97507520412548343</v>
      </c>
      <c r="E29" s="285">
        <f t="shared" si="1"/>
        <v>1.0263949517110353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0.91379082374719023</v>
      </c>
      <c r="E30" s="285">
        <f t="shared" si="1"/>
        <v>0.91379082374719023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0.69519183055486944</v>
      </c>
      <c r="D31" s="289">
        <f>IF(ISERROR(VLOOKUP("Celkem:",'ZV Vyžád.'!$A:$M,7,0)),"",VLOOKUP("Celkem:",'ZV Vyžád.'!$A:$M,7,0))</f>
        <v>0.9258026257508295</v>
      </c>
      <c r="E31" s="285">
        <f t="shared" si="1"/>
        <v>1.3317225333501077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7E3537A-CB86-400F-9A2F-9BB4D9B45EF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9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6904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23.25</v>
      </c>
      <c r="F4" s="497"/>
      <c r="G4" s="497"/>
      <c r="H4" s="497"/>
      <c r="I4" s="497">
        <v>3683.6</v>
      </c>
      <c r="J4" s="497">
        <v>319.39999999999998</v>
      </c>
      <c r="K4" s="497">
        <v>117.9</v>
      </c>
      <c r="L4" s="497"/>
      <c r="M4" s="497"/>
      <c r="N4" s="497"/>
      <c r="O4" s="497">
        <v>122478</v>
      </c>
      <c r="P4" s="497">
        <v>122478</v>
      </c>
      <c r="Q4" s="497">
        <v>1889915</v>
      </c>
      <c r="R4" s="497"/>
      <c r="S4" s="497">
        <v>5890.6402737047902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</v>
      </c>
      <c r="I5">
        <v>1000</v>
      </c>
      <c r="J5">
        <v>150</v>
      </c>
      <c r="O5">
        <v>27307</v>
      </c>
      <c r="P5">
        <v>27307</v>
      </c>
      <c r="Q5">
        <v>328294</v>
      </c>
      <c r="S5">
        <v>5890.6402737047902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1.8</v>
      </c>
      <c r="I6">
        <v>168</v>
      </c>
      <c r="J6">
        <v>36</v>
      </c>
      <c r="O6">
        <v>47676</v>
      </c>
      <c r="P6">
        <v>47676</v>
      </c>
      <c r="Q6">
        <v>19626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15.45</v>
      </c>
      <c r="I7">
        <v>2515.6</v>
      </c>
      <c r="J7">
        <v>133.4</v>
      </c>
      <c r="K7">
        <v>117.9</v>
      </c>
      <c r="O7">
        <v>47495</v>
      </c>
      <c r="P7">
        <v>47495</v>
      </c>
      <c r="Q7">
        <v>1541995</v>
      </c>
    </row>
    <row r="8" spans="1:19" x14ac:dyDescent="0.25">
      <c r="A8" s="504" t="s">
        <v>215</v>
      </c>
      <c r="B8" s="503">
        <v>5</v>
      </c>
      <c r="C8">
        <v>1</v>
      </c>
      <c r="D8" t="s">
        <v>6889</v>
      </c>
      <c r="E8">
        <v>1</v>
      </c>
      <c r="I8">
        <v>112</v>
      </c>
      <c r="Q8">
        <v>42516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E9">
        <v>1</v>
      </c>
      <c r="I9">
        <v>112</v>
      </c>
      <c r="Q9">
        <v>42516</v>
      </c>
    </row>
    <row r="10" spans="1:19" x14ac:dyDescent="0.25">
      <c r="A10" s="504" t="s">
        <v>217</v>
      </c>
      <c r="B10" s="503">
        <v>7</v>
      </c>
      <c r="C10">
        <v>1</v>
      </c>
      <c r="D10" t="s">
        <v>6890</v>
      </c>
      <c r="E10">
        <v>80.5</v>
      </c>
      <c r="I10">
        <v>11297.5</v>
      </c>
      <c r="L10">
        <v>711.5</v>
      </c>
      <c r="O10">
        <v>5000</v>
      </c>
      <c r="P10">
        <v>5000</v>
      </c>
      <c r="Q10">
        <v>3124642</v>
      </c>
      <c r="S10">
        <v>3333.3333333333335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21</v>
      </c>
      <c r="I11">
        <v>3178</v>
      </c>
      <c r="O11">
        <v>5000</v>
      </c>
      <c r="P11">
        <v>5000</v>
      </c>
      <c r="Q11">
        <v>860148</v>
      </c>
      <c r="S11">
        <v>3333.3333333333335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9.5</v>
      </c>
      <c r="I12">
        <v>1414.5</v>
      </c>
      <c r="Q12">
        <v>458306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5</v>
      </c>
      <c r="I13">
        <v>752</v>
      </c>
      <c r="Q13">
        <v>220330</v>
      </c>
    </row>
    <row r="14" spans="1:19" x14ac:dyDescent="0.25">
      <c r="A14" s="504" t="s">
        <v>221</v>
      </c>
      <c r="B14" s="503">
        <v>11</v>
      </c>
      <c r="C14">
        <v>1</v>
      </c>
      <c r="D14">
        <v>408</v>
      </c>
      <c r="E14">
        <v>15</v>
      </c>
      <c r="I14">
        <v>2152</v>
      </c>
      <c r="Q14">
        <v>613051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17</v>
      </c>
      <c r="I15">
        <v>2061</v>
      </c>
      <c r="L15">
        <v>16</v>
      </c>
      <c r="Q15">
        <v>527263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8</v>
      </c>
      <c r="I16">
        <v>976</v>
      </c>
      <c r="Q16">
        <v>205862</v>
      </c>
    </row>
    <row r="17" spans="3:19" x14ac:dyDescent="0.25">
      <c r="C17">
        <v>1</v>
      </c>
      <c r="D17">
        <v>642</v>
      </c>
      <c r="E17">
        <v>5</v>
      </c>
      <c r="I17">
        <v>764</v>
      </c>
      <c r="L17">
        <v>695.5</v>
      </c>
      <c r="Q17">
        <v>239682</v>
      </c>
    </row>
    <row r="18" spans="3:19" x14ac:dyDescent="0.25">
      <c r="C18">
        <v>1</v>
      </c>
      <c r="D18" t="s">
        <v>6891</v>
      </c>
      <c r="E18">
        <v>5.2</v>
      </c>
      <c r="I18">
        <v>843.59999999999991</v>
      </c>
      <c r="Q18">
        <v>169018</v>
      </c>
    </row>
    <row r="19" spans="3:19" x14ac:dyDescent="0.25">
      <c r="C19">
        <v>1</v>
      </c>
      <c r="D19">
        <v>30</v>
      </c>
      <c r="E19">
        <v>5.2</v>
      </c>
      <c r="I19">
        <v>843.59999999999991</v>
      </c>
      <c r="Q19">
        <v>169018</v>
      </c>
    </row>
    <row r="20" spans="3:19" x14ac:dyDescent="0.25">
      <c r="C20" t="s">
        <v>6892</v>
      </c>
      <c r="E20">
        <v>109.95</v>
      </c>
      <c r="I20">
        <v>15936.7</v>
      </c>
      <c r="J20">
        <v>319.39999999999998</v>
      </c>
      <c r="K20">
        <v>117.9</v>
      </c>
      <c r="L20">
        <v>711.5</v>
      </c>
      <c r="O20">
        <v>127478</v>
      </c>
      <c r="P20">
        <v>127478</v>
      </c>
      <c r="Q20">
        <v>5226091</v>
      </c>
      <c r="S20">
        <v>9223.9736070381241</v>
      </c>
    </row>
    <row r="21" spans="3:19" x14ac:dyDescent="0.25">
      <c r="C21">
        <v>2</v>
      </c>
      <c r="D21" t="s">
        <v>266</v>
      </c>
      <c r="E21">
        <v>23.25</v>
      </c>
      <c r="I21">
        <v>3352</v>
      </c>
      <c r="J21">
        <v>394.5</v>
      </c>
      <c r="K21">
        <v>99</v>
      </c>
      <c r="O21">
        <v>79276</v>
      </c>
      <c r="P21">
        <v>79276</v>
      </c>
      <c r="Q21">
        <v>1927114</v>
      </c>
      <c r="R21">
        <v>3600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920</v>
      </c>
      <c r="J22">
        <v>163</v>
      </c>
      <c r="O22">
        <v>22082</v>
      </c>
      <c r="P22">
        <v>22082</v>
      </c>
      <c r="Q22">
        <v>319654</v>
      </c>
      <c r="R22">
        <v>3600</v>
      </c>
      <c r="S22">
        <v>5890.6402737047902</v>
      </c>
    </row>
    <row r="23" spans="3:19" x14ac:dyDescent="0.25">
      <c r="C23">
        <v>2</v>
      </c>
      <c r="D23">
        <v>100</v>
      </c>
      <c r="E23">
        <v>1.8</v>
      </c>
      <c r="I23">
        <v>288</v>
      </c>
      <c r="J23">
        <v>32</v>
      </c>
      <c r="O23">
        <v>57194</v>
      </c>
      <c r="P23">
        <v>57194</v>
      </c>
      <c r="Q23">
        <v>66273</v>
      </c>
    </row>
    <row r="24" spans="3:19" x14ac:dyDescent="0.25">
      <c r="C24">
        <v>2</v>
      </c>
      <c r="D24">
        <v>101</v>
      </c>
      <c r="E24">
        <v>15.45</v>
      </c>
      <c r="I24">
        <v>2144</v>
      </c>
      <c r="J24">
        <v>199.5</v>
      </c>
      <c r="K24">
        <v>99</v>
      </c>
      <c r="Q24">
        <v>1541187</v>
      </c>
    </row>
    <row r="25" spans="3:19" x14ac:dyDescent="0.25">
      <c r="C25">
        <v>2</v>
      </c>
      <c r="D25" t="s">
        <v>6889</v>
      </c>
      <c r="E25">
        <v>1</v>
      </c>
      <c r="I25">
        <v>152</v>
      </c>
      <c r="Q25">
        <v>42632</v>
      </c>
    </row>
    <row r="26" spans="3:19" x14ac:dyDescent="0.25">
      <c r="C26">
        <v>2</v>
      </c>
      <c r="D26">
        <v>526</v>
      </c>
      <c r="E26">
        <v>1</v>
      </c>
      <c r="I26">
        <v>152</v>
      </c>
      <c r="Q26">
        <v>42632</v>
      </c>
    </row>
    <row r="27" spans="3:19" x14ac:dyDescent="0.25">
      <c r="C27">
        <v>2</v>
      </c>
      <c r="D27" t="s">
        <v>6890</v>
      </c>
      <c r="E27">
        <v>81.5</v>
      </c>
      <c r="I27">
        <v>10897.5</v>
      </c>
      <c r="J27">
        <v>138</v>
      </c>
      <c r="L27">
        <v>507.5</v>
      </c>
      <c r="O27">
        <v>5000</v>
      </c>
      <c r="P27">
        <v>5000</v>
      </c>
      <c r="Q27">
        <v>3188904</v>
      </c>
      <c r="S27">
        <v>3333.3333333333335</v>
      </c>
    </row>
    <row r="28" spans="3:19" x14ac:dyDescent="0.25">
      <c r="C28">
        <v>2</v>
      </c>
      <c r="D28">
        <v>303</v>
      </c>
      <c r="E28">
        <v>20</v>
      </c>
      <c r="I28">
        <v>2879</v>
      </c>
      <c r="Q28">
        <v>842793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1411</v>
      </c>
      <c r="Q29">
        <v>477528</v>
      </c>
    </row>
    <row r="30" spans="3:19" x14ac:dyDescent="0.25">
      <c r="C30">
        <v>2</v>
      </c>
      <c r="D30">
        <v>305</v>
      </c>
      <c r="E30">
        <v>5</v>
      </c>
      <c r="I30">
        <v>772</v>
      </c>
      <c r="Q30">
        <v>219952</v>
      </c>
    </row>
    <row r="31" spans="3:19" x14ac:dyDescent="0.25">
      <c r="C31">
        <v>2</v>
      </c>
      <c r="D31">
        <v>408</v>
      </c>
      <c r="E31">
        <v>15</v>
      </c>
      <c r="I31">
        <v>2016</v>
      </c>
      <c r="J31">
        <v>138</v>
      </c>
      <c r="Q31">
        <v>658252</v>
      </c>
    </row>
    <row r="32" spans="3:19" x14ac:dyDescent="0.25">
      <c r="C32">
        <v>2</v>
      </c>
      <c r="D32">
        <v>424</v>
      </c>
      <c r="E32">
        <v>19</v>
      </c>
      <c r="I32">
        <v>2151.5</v>
      </c>
      <c r="L32">
        <v>60</v>
      </c>
      <c r="Q32">
        <v>632558</v>
      </c>
    </row>
    <row r="33" spans="3:19" x14ac:dyDescent="0.25">
      <c r="C33">
        <v>2</v>
      </c>
      <c r="D33">
        <v>636</v>
      </c>
      <c r="E33">
        <v>8</v>
      </c>
      <c r="I33">
        <v>956</v>
      </c>
      <c r="O33">
        <v>5000</v>
      </c>
      <c r="P33">
        <v>5000</v>
      </c>
      <c r="Q33">
        <v>200735</v>
      </c>
    </row>
    <row r="34" spans="3:19" x14ac:dyDescent="0.25">
      <c r="C34">
        <v>2</v>
      </c>
      <c r="D34">
        <v>642</v>
      </c>
      <c r="E34">
        <v>5</v>
      </c>
      <c r="I34">
        <v>712</v>
      </c>
      <c r="L34">
        <v>447.5</v>
      </c>
      <c r="Q34">
        <v>157086</v>
      </c>
    </row>
    <row r="35" spans="3:19" x14ac:dyDescent="0.25">
      <c r="C35">
        <v>2</v>
      </c>
      <c r="D35" t="s">
        <v>6891</v>
      </c>
      <c r="E35">
        <v>5.2</v>
      </c>
      <c r="I35">
        <v>708</v>
      </c>
      <c r="Q35">
        <v>157891</v>
      </c>
    </row>
    <row r="36" spans="3:19" x14ac:dyDescent="0.25">
      <c r="C36">
        <v>2</v>
      </c>
      <c r="D36">
        <v>30</v>
      </c>
      <c r="E36">
        <v>5.2</v>
      </c>
      <c r="I36">
        <v>708</v>
      </c>
      <c r="Q36">
        <v>157891</v>
      </c>
    </row>
    <row r="37" spans="3:19" x14ac:dyDescent="0.25">
      <c r="C37" t="s">
        <v>6893</v>
      </c>
      <c r="E37">
        <v>110.95</v>
      </c>
      <c r="I37">
        <v>15109.5</v>
      </c>
      <c r="J37">
        <v>532.5</v>
      </c>
      <c r="K37">
        <v>99</v>
      </c>
      <c r="L37">
        <v>507.5</v>
      </c>
      <c r="O37">
        <v>84276</v>
      </c>
      <c r="P37">
        <v>84276</v>
      </c>
      <c r="Q37">
        <v>5316541</v>
      </c>
      <c r="R37">
        <v>3600</v>
      </c>
      <c r="S37">
        <v>9223.9736070381241</v>
      </c>
    </row>
    <row r="38" spans="3:19" x14ac:dyDescent="0.25">
      <c r="C38">
        <v>3</v>
      </c>
      <c r="D38" t="s">
        <v>266</v>
      </c>
      <c r="E38">
        <v>23.45</v>
      </c>
      <c r="I38">
        <v>4114.8</v>
      </c>
      <c r="J38">
        <v>561</v>
      </c>
      <c r="K38">
        <v>111.5</v>
      </c>
      <c r="Q38">
        <v>1865187</v>
      </c>
      <c r="R38">
        <v>7200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992</v>
      </c>
      <c r="J39">
        <v>245.5</v>
      </c>
      <c r="Q39">
        <v>314692</v>
      </c>
      <c r="R39">
        <v>7200</v>
      </c>
      <c r="S39">
        <v>5890.6402737047902</v>
      </c>
    </row>
    <row r="40" spans="3:19" x14ac:dyDescent="0.25">
      <c r="C40">
        <v>3</v>
      </c>
      <c r="D40">
        <v>100</v>
      </c>
      <c r="E40">
        <v>1.8</v>
      </c>
      <c r="I40">
        <v>328</v>
      </c>
      <c r="J40">
        <v>121</v>
      </c>
      <c r="Q40">
        <v>51544</v>
      </c>
    </row>
    <row r="41" spans="3:19" x14ac:dyDescent="0.25">
      <c r="C41">
        <v>3</v>
      </c>
      <c r="D41">
        <v>101</v>
      </c>
      <c r="E41">
        <v>15.65</v>
      </c>
      <c r="I41">
        <v>2794.8</v>
      </c>
      <c r="J41">
        <v>194.5</v>
      </c>
      <c r="K41">
        <v>111.5</v>
      </c>
      <c r="Q41">
        <v>1498951</v>
      </c>
    </row>
    <row r="42" spans="3:19" x14ac:dyDescent="0.25">
      <c r="C42">
        <v>3</v>
      </c>
      <c r="D42" t="s">
        <v>6889</v>
      </c>
      <c r="E42">
        <v>1</v>
      </c>
      <c r="I42">
        <v>176</v>
      </c>
      <c r="Q42">
        <v>42911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42911</v>
      </c>
    </row>
    <row r="44" spans="3:19" x14ac:dyDescent="0.25">
      <c r="C44">
        <v>3</v>
      </c>
      <c r="D44" t="s">
        <v>6890</v>
      </c>
      <c r="E44">
        <v>79.5</v>
      </c>
      <c r="I44">
        <v>12283.5</v>
      </c>
      <c r="J44">
        <v>44</v>
      </c>
      <c r="L44">
        <v>614</v>
      </c>
      <c r="Q44">
        <v>3149236</v>
      </c>
      <c r="S44">
        <v>3333.3333333333335</v>
      </c>
    </row>
    <row r="45" spans="3:19" x14ac:dyDescent="0.25">
      <c r="C45">
        <v>3</v>
      </c>
      <c r="D45">
        <v>303</v>
      </c>
      <c r="E45">
        <v>20</v>
      </c>
      <c r="I45">
        <v>3040.5</v>
      </c>
      <c r="J45">
        <v>8</v>
      </c>
      <c r="Q45">
        <v>866958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1515</v>
      </c>
      <c r="Q46">
        <v>420927</v>
      </c>
    </row>
    <row r="47" spans="3:19" x14ac:dyDescent="0.25">
      <c r="C47">
        <v>3</v>
      </c>
      <c r="D47">
        <v>305</v>
      </c>
      <c r="E47">
        <v>5</v>
      </c>
      <c r="I47">
        <v>796</v>
      </c>
      <c r="J47">
        <v>20</v>
      </c>
      <c r="Q47">
        <v>224107</v>
      </c>
    </row>
    <row r="48" spans="3:19" x14ac:dyDescent="0.25">
      <c r="C48">
        <v>3</v>
      </c>
      <c r="D48">
        <v>408</v>
      </c>
      <c r="E48">
        <v>16</v>
      </c>
      <c r="I48">
        <v>2712</v>
      </c>
      <c r="J48">
        <v>16</v>
      </c>
      <c r="Q48">
        <v>686443</v>
      </c>
    </row>
    <row r="49" spans="3:19" x14ac:dyDescent="0.25">
      <c r="C49">
        <v>3</v>
      </c>
      <c r="D49">
        <v>424</v>
      </c>
      <c r="E49">
        <v>17</v>
      </c>
      <c r="I49">
        <v>2364</v>
      </c>
      <c r="L49">
        <v>40</v>
      </c>
      <c r="Q49">
        <v>559775</v>
      </c>
    </row>
    <row r="50" spans="3:19" x14ac:dyDescent="0.25">
      <c r="C50">
        <v>3</v>
      </c>
      <c r="D50">
        <v>636</v>
      </c>
      <c r="E50">
        <v>7</v>
      </c>
      <c r="I50">
        <v>992</v>
      </c>
      <c r="Q50">
        <v>186034</v>
      </c>
    </row>
    <row r="51" spans="3:19" x14ac:dyDescent="0.25">
      <c r="C51">
        <v>3</v>
      </c>
      <c r="D51">
        <v>642</v>
      </c>
      <c r="E51">
        <v>5</v>
      </c>
      <c r="I51">
        <v>864</v>
      </c>
      <c r="L51">
        <v>574</v>
      </c>
      <c r="Q51">
        <v>204992</v>
      </c>
    </row>
    <row r="52" spans="3:19" x14ac:dyDescent="0.25">
      <c r="C52">
        <v>3</v>
      </c>
      <c r="D52" t="s">
        <v>6891</v>
      </c>
      <c r="E52">
        <v>5.2</v>
      </c>
      <c r="I52">
        <v>799.6</v>
      </c>
      <c r="Q52">
        <v>140298</v>
      </c>
    </row>
    <row r="53" spans="3:19" x14ac:dyDescent="0.25">
      <c r="C53">
        <v>3</v>
      </c>
      <c r="D53">
        <v>30</v>
      </c>
      <c r="E53">
        <v>5.2</v>
      </c>
      <c r="I53">
        <v>799.6</v>
      </c>
      <c r="Q53">
        <v>140298</v>
      </c>
    </row>
    <row r="54" spans="3:19" x14ac:dyDescent="0.25">
      <c r="C54" t="s">
        <v>6894</v>
      </c>
      <c r="E54">
        <v>109.15</v>
      </c>
      <c r="I54">
        <v>17373.899999999998</v>
      </c>
      <c r="J54">
        <v>605</v>
      </c>
      <c r="K54">
        <v>111.5</v>
      </c>
      <c r="L54">
        <v>614</v>
      </c>
      <c r="Q54">
        <v>5197632</v>
      </c>
      <c r="R54">
        <v>7200</v>
      </c>
      <c r="S54">
        <v>9223.9736070381241</v>
      </c>
    </row>
    <row r="55" spans="3:19" x14ac:dyDescent="0.25">
      <c r="C55">
        <v>4</v>
      </c>
      <c r="D55" t="s">
        <v>266</v>
      </c>
      <c r="E55">
        <v>23.45</v>
      </c>
      <c r="I55">
        <v>3990</v>
      </c>
      <c r="J55">
        <v>531</v>
      </c>
      <c r="K55">
        <v>149.5</v>
      </c>
      <c r="O55">
        <v>10000</v>
      </c>
      <c r="P55">
        <v>10000</v>
      </c>
      <c r="Q55">
        <v>3680027</v>
      </c>
      <c r="R55">
        <v>10200</v>
      </c>
      <c r="S55">
        <v>5890.6402737047902</v>
      </c>
    </row>
    <row r="56" spans="3:19" x14ac:dyDescent="0.25">
      <c r="C56">
        <v>4</v>
      </c>
      <c r="D56">
        <v>99</v>
      </c>
      <c r="E56">
        <v>6</v>
      </c>
      <c r="I56">
        <v>1004</v>
      </c>
      <c r="J56">
        <v>260</v>
      </c>
      <c r="Q56">
        <v>710659</v>
      </c>
      <c r="R56">
        <v>10200</v>
      </c>
      <c r="S56">
        <v>5890.6402737047902</v>
      </c>
    </row>
    <row r="57" spans="3:19" x14ac:dyDescent="0.25">
      <c r="C57">
        <v>4</v>
      </c>
      <c r="D57">
        <v>100</v>
      </c>
      <c r="E57">
        <v>1.8</v>
      </c>
      <c r="I57">
        <v>320</v>
      </c>
      <c r="J57">
        <v>132</v>
      </c>
      <c r="K57">
        <v>32</v>
      </c>
      <c r="Q57">
        <v>284584</v>
      </c>
    </row>
    <row r="58" spans="3:19" x14ac:dyDescent="0.25">
      <c r="C58">
        <v>4</v>
      </c>
      <c r="D58">
        <v>101</v>
      </c>
      <c r="E58">
        <v>15.65</v>
      </c>
      <c r="I58">
        <v>2666</v>
      </c>
      <c r="J58">
        <v>139</v>
      </c>
      <c r="K58">
        <v>117.5</v>
      </c>
      <c r="O58">
        <v>10000</v>
      </c>
      <c r="P58">
        <v>10000</v>
      </c>
      <c r="Q58">
        <v>2684784</v>
      </c>
    </row>
    <row r="59" spans="3:19" x14ac:dyDescent="0.25">
      <c r="C59">
        <v>4</v>
      </c>
      <c r="D59" t="s">
        <v>6889</v>
      </c>
      <c r="E59">
        <v>1</v>
      </c>
      <c r="I59">
        <v>152</v>
      </c>
      <c r="Q59">
        <v>106378</v>
      </c>
    </row>
    <row r="60" spans="3:19" x14ac:dyDescent="0.25">
      <c r="C60">
        <v>4</v>
      </c>
      <c r="D60">
        <v>526</v>
      </c>
      <c r="E60">
        <v>1</v>
      </c>
      <c r="I60">
        <v>152</v>
      </c>
      <c r="Q60">
        <v>106378</v>
      </c>
    </row>
    <row r="61" spans="3:19" x14ac:dyDescent="0.25">
      <c r="C61">
        <v>4</v>
      </c>
      <c r="D61" t="s">
        <v>6890</v>
      </c>
      <c r="E61">
        <v>80.5</v>
      </c>
      <c r="I61">
        <v>12074</v>
      </c>
      <c r="J61">
        <v>168.5</v>
      </c>
      <c r="L61">
        <v>404</v>
      </c>
      <c r="O61">
        <v>750</v>
      </c>
      <c r="P61">
        <v>750</v>
      </c>
      <c r="Q61">
        <v>8315833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2818.5</v>
      </c>
      <c r="J62">
        <v>80</v>
      </c>
      <c r="Q62">
        <v>2254994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1573.5</v>
      </c>
      <c r="Q63">
        <v>1087874</v>
      </c>
    </row>
    <row r="64" spans="3:19" x14ac:dyDescent="0.25">
      <c r="C64">
        <v>4</v>
      </c>
      <c r="D64">
        <v>305</v>
      </c>
      <c r="E64">
        <v>5</v>
      </c>
      <c r="I64">
        <v>852</v>
      </c>
      <c r="Q64">
        <v>497016</v>
      </c>
    </row>
    <row r="65" spans="3:19" x14ac:dyDescent="0.25">
      <c r="C65">
        <v>4</v>
      </c>
      <c r="D65">
        <v>408</v>
      </c>
      <c r="E65">
        <v>16</v>
      </c>
      <c r="I65">
        <v>2540</v>
      </c>
      <c r="Q65">
        <v>1654242</v>
      </c>
    </row>
    <row r="66" spans="3:19" x14ac:dyDescent="0.25">
      <c r="C66">
        <v>4</v>
      </c>
      <c r="D66">
        <v>424</v>
      </c>
      <c r="E66">
        <v>18</v>
      </c>
      <c r="I66">
        <v>2438</v>
      </c>
      <c r="J66">
        <v>88.5</v>
      </c>
      <c r="L66">
        <v>43</v>
      </c>
      <c r="O66">
        <v>750</v>
      </c>
      <c r="P66">
        <v>750</v>
      </c>
      <c r="Q66">
        <v>1646212</v>
      </c>
    </row>
    <row r="67" spans="3:19" x14ac:dyDescent="0.25">
      <c r="C67">
        <v>4</v>
      </c>
      <c r="D67">
        <v>636</v>
      </c>
      <c r="E67">
        <v>7</v>
      </c>
      <c r="I67">
        <v>1044</v>
      </c>
      <c r="Q67">
        <v>563547</v>
      </c>
    </row>
    <row r="68" spans="3:19" x14ac:dyDescent="0.25">
      <c r="C68">
        <v>4</v>
      </c>
      <c r="D68">
        <v>642</v>
      </c>
      <c r="E68">
        <v>5</v>
      </c>
      <c r="I68">
        <v>808</v>
      </c>
      <c r="L68">
        <v>361</v>
      </c>
      <c r="Q68">
        <v>611948</v>
      </c>
    </row>
    <row r="69" spans="3:19" x14ac:dyDescent="0.25">
      <c r="C69">
        <v>4</v>
      </c>
      <c r="D69" t="s">
        <v>6891</v>
      </c>
      <c r="E69">
        <v>5.2</v>
      </c>
      <c r="I69">
        <v>729.2</v>
      </c>
      <c r="O69">
        <v>17171</v>
      </c>
      <c r="P69">
        <v>17171</v>
      </c>
      <c r="Q69">
        <v>298234</v>
      </c>
    </row>
    <row r="70" spans="3:19" x14ac:dyDescent="0.25">
      <c r="C70">
        <v>4</v>
      </c>
      <c r="D70">
        <v>30</v>
      </c>
      <c r="E70">
        <v>5.2</v>
      </c>
      <c r="I70">
        <v>729.2</v>
      </c>
      <c r="O70">
        <v>17171</v>
      </c>
      <c r="P70">
        <v>17171</v>
      </c>
      <c r="Q70">
        <v>298234</v>
      </c>
    </row>
    <row r="71" spans="3:19" x14ac:dyDescent="0.25">
      <c r="C71" t="s">
        <v>6895</v>
      </c>
      <c r="E71">
        <v>110.15</v>
      </c>
      <c r="I71">
        <v>16945.2</v>
      </c>
      <c r="J71">
        <v>699.5</v>
      </c>
      <c r="K71">
        <v>149.5</v>
      </c>
      <c r="L71">
        <v>404</v>
      </c>
      <c r="O71">
        <v>27921</v>
      </c>
      <c r="P71">
        <v>27921</v>
      </c>
      <c r="Q71">
        <v>12400472</v>
      </c>
      <c r="R71">
        <v>10200</v>
      </c>
      <c r="S71">
        <v>9223.9736070381241</v>
      </c>
    </row>
    <row r="72" spans="3:19" x14ac:dyDescent="0.25">
      <c r="C72">
        <v>5</v>
      </c>
      <c r="D72" t="s">
        <v>266</v>
      </c>
      <c r="E72">
        <v>23.45</v>
      </c>
      <c r="I72">
        <v>3774</v>
      </c>
      <c r="J72">
        <v>444</v>
      </c>
      <c r="K72">
        <v>135</v>
      </c>
      <c r="Q72">
        <v>2036942</v>
      </c>
      <c r="R72">
        <v>14000</v>
      </c>
      <c r="S72">
        <v>5890.6402737047902</v>
      </c>
    </row>
    <row r="73" spans="3:19" x14ac:dyDescent="0.25">
      <c r="C73">
        <v>5</v>
      </c>
      <c r="D73">
        <v>99</v>
      </c>
      <c r="E73">
        <v>6</v>
      </c>
      <c r="I73">
        <v>984</v>
      </c>
      <c r="J73">
        <v>234.5</v>
      </c>
      <c r="Q73">
        <v>337564</v>
      </c>
      <c r="R73">
        <v>14000</v>
      </c>
      <c r="S73">
        <v>5890.6402737047902</v>
      </c>
    </row>
    <row r="74" spans="3:19" x14ac:dyDescent="0.25">
      <c r="C74">
        <v>5</v>
      </c>
      <c r="D74">
        <v>100</v>
      </c>
      <c r="E74">
        <v>1.8</v>
      </c>
      <c r="I74">
        <v>296</v>
      </c>
      <c r="J74">
        <v>82.5</v>
      </c>
      <c r="K74">
        <v>20.5</v>
      </c>
      <c r="Q74">
        <v>191742</v>
      </c>
    </row>
    <row r="75" spans="3:19" x14ac:dyDescent="0.25">
      <c r="C75">
        <v>5</v>
      </c>
      <c r="D75">
        <v>101</v>
      </c>
      <c r="E75">
        <v>15.65</v>
      </c>
      <c r="I75">
        <v>2494</v>
      </c>
      <c r="J75">
        <v>127</v>
      </c>
      <c r="K75">
        <v>114.5</v>
      </c>
      <c r="Q75">
        <v>1507636</v>
      </c>
    </row>
    <row r="76" spans="3:19" x14ac:dyDescent="0.25">
      <c r="C76">
        <v>5</v>
      </c>
      <c r="D76" t="s">
        <v>6889</v>
      </c>
      <c r="E76">
        <v>1</v>
      </c>
      <c r="I76">
        <v>160</v>
      </c>
      <c r="Q76">
        <v>42853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42853</v>
      </c>
    </row>
    <row r="78" spans="3:19" x14ac:dyDescent="0.25">
      <c r="C78">
        <v>5</v>
      </c>
      <c r="D78" t="s">
        <v>6890</v>
      </c>
      <c r="E78">
        <v>80.5</v>
      </c>
      <c r="I78">
        <v>11651.5</v>
      </c>
      <c r="J78">
        <v>131</v>
      </c>
      <c r="L78">
        <v>388</v>
      </c>
      <c r="M78">
        <v>46270</v>
      </c>
      <c r="P78">
        <v>46270</v>
      </c>
      <c r="Q78">
        <v>3199086</v>
      </c>
      <c r="R78">
        <v>36895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2757.5</v>
      </c>
      <c r="J79">
        <v>85</v>
      </c>
      <c r="M79">
        <v>20017</v>
      </c>
      <c r="P79">
        <v>20017</v>
      </c>
      <c r="Q79">
        <v>898530</v>
      </c>
      <c r="R79">
        <v>36895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1479</v>
      </c>
      <c r="M80">
        <v>10393</v>
      </c>
      <c r="P80">
        <v>10393</v>
      </c>
      <c r="Q80">
        <v>440544</v>
      </c>
    </row>
    <row r="81" spans="3:19" x14ac:dyDescent="0.25">
      <c r="C81">
        <v>5</v>
      </c>
      <c r="D81">
        <v>305</v>
      </c>
      <c r="E81">
        <v>5</v>
      </c>
      <c r="I81">
        <v>816</v>
      </c>
      <c r="M81">
        <v>4000</v>
      </c>
      <c r="P81">
        <v>4000</v>
      </c>
      <c r="Q81">
        <v>163443</v>
      </c>
    </row>
    <row r="82" spans="3:19" x14ac:dyDescent="0.25">
      <c r="C82">
        <v>5</v>
      </c>
      <c r="D82">
        <v>408</v>
      </c>
      <c r="E82">
        <v>16</v>
      </c>
      <c r="I82">
        <v>2328</v>
      </c>
      <c r="Q82">
        <v>674786</v>
      </c>
    </row>
    <row r="83" spans="3:19" x14ac:dyDescent="0.25">
      <c r="C83">
        <v>5</v>
      </c>
      <c r="D83">
        <v>424</v>
      </c>
      <c r="E83">
        <v>18</v>
      </c>
      <c r="I83">
        <v>2555</v>
      </c>
      <c r="J83">
        <v>46</v>
      </c>
      <c r="L83">
        <v>52</v>
      </c>
      <c r="M83">
        <v>7000</v>
      </c>
      <c r="P83">
        <v>7000</v>
      </c>
      <c r="Q83">
        <v>656848</v>
      </c>
    </row>
    <row r="84" spans="3:19" x14ac:dyDescent="0.25">
      <c r="C84">
        <v>5</v>
      </c>
      <c r="D84">
        <v>636</v>
      </c>
      <c r="E84">
        <v>7</v>
      </c>
      <c r="I84">
        <v>984</v>
      </c>
      <c r="Q84">
        <v>205486</v>
      </c>
    </row>
    <row r="85" spans="3:19" x14ac:dyDescent="0.25">
      <c r="C85">
        <v>5</v>
      </c>
      <c r="D85">
        <v>642</v>
      </c>
      <c r="E85">
        <v>5</v>
      </c>
      <c r="I85">
        <v>732</v>
      </c>
      <c r="L85">
        <v>336</v>
      </c>
      <c r="M85">
        <v>4860</v>
      </c>
      <c r="P85">
        <v>4860</v>
      </c>
      <c r="Q85">
        <v>159449</v>
      </c>
    </row>
    <row r="86" spans="3:19" x14ac:dyDescent="0.25">
      <c r="C86">
        <v>5</v>
      </c>
      <c r="D86" t="s">
        <v>6891</v>
      </c>
      <c r="E86">
        <v>5.2</v>
      </c>
      <c r="I86">
        <v>737</v>
      </c>
      <c r="Q86">
        <v>140036</v>
      </c>
    </row>
    <row r="87" spans="3:19" x14ac:dyDescent="0.25">
      <c r="C87">
        <v>5</v>
      </c>
      <c r="D87">
        <v>30</v>
      </c>
      <c r="E87">
        <v>5.2</v>
      </c>
      <c r="I87">
        <v>737</v>
      </c>
      <c r="Q87">
        <v>140036</v>
      </c>
    </row>
    <row r="88" spans="3:19" x14ac:dyDescent="0.25">
      <c r="C88" t="s">
        <v>6896</v>
      </c>
      <c r="E88">
        <v>110.15</v>
      </c>
      <c r="I88">
        <v>16322.5</v>
      </c>
      <c r="J88">
        <v>575</v>
      </c>
      <c r="K88">
        <v>135</v>
      </c>
      <c r="L88">
        <v>388</v>
      </c>
      <c r="M88">
        <v>46270</v>
      </c>
      <c r="P88">
        <v>46270</v>
      </c>
      <c r="Q88">
        <v>5418917</v>
      </c>
      <c r="R88">
        <v>50895</v>
      </c>
      <c r="S88">
        <v>9223.9736070381241</v>
      </c>
    </row>
    <row r="89" spans="3:19" x14ac:dyDescent="0.25">
      <c r="C89">
        <v>6</v>
      </c>
      <c r="D89" t="s">
        <v>266</v>
      </c>
      <c r="E89">
        <v>23.45</v>
      </c>
      <c r="I89">
        <v>3552</v>
      </c>
      <c r="J89">
        <v>386.5</v>
      </c>
      <c r="K89">
        <v>122</v>
      </c>
      <c r="O89">
        <v>750</v>
      </c>
      <c r="P89">
        <v>750</v>
      </c>
      <c r="Q89">
        <v>2005245</v>
      </c>
      <c r="S89">
        <v>5890.6402737047902</v>
      </c>
    </row>
    <row r="90" spans="3:19" x14ac:dyDescent="0.25">
      <c r="C90">
        <v>6</v>
      </c>
      <c r="D90">
        <v>99</v>
      </c>
      <c r="E90">
        <v>6</v>
      </c>
      <c r="I90">
        <v>832</v>
      </c>
      <c r="J90">
        <v>150</v>
      </c>
      <c r="O90">
        <v>750</v>
      </c>
      <c r="P90">
        <v>750</v>
      </c>
      <c r="Q90">
        <v>342138</v>
      </c>
      <c r="S90">
        <v>5890.6402737047902</v>
      </c>
    </row>
    <row r="91" spans="3:19" x14ac:dyDescent="0.25">
      <c r="C91">
        <v>6</v>
      </c>
      <c r="D91">
        <v>100</v>
      </c>
      <c r="E91">
        <v>1.8</v>
      </c>
      <c r="I91">
        <v>296</v>
      </c>
      <c r="J91">
        <v>80</v>
      </c>
      <c r="K91">
        <v>8.5</v>
      </c>
      <c r="Q91">
        <v>184059</v>
      </c>
    </row>
    <row r="92" spans="3:19" x14ac:dyDescent="0.25">
      <c r="C92">
        <v>6</v>
      </c>
      <c r="D92">
        <v>101</v>
      </c>
      <c r="E92">
        <v>15.65</v>
      </c>
      <c r="I92">
        <v>2424</v>
      </c>
      <c r="J92">
        <v>156.5</v>
      </c>
      <c r="K92">
        <v>113.5</v>
      </c>
      <c r="Q92">
        <v>1479048</v>
      </c>
    </row>
    <row r="93" spans="3:19" x14ac:dyDescent="0.25">
      <c r="C93">
        <v>6</v>
      </c>
      <c r="D93" t="s">
        <v>6889</v>
      </c>
      <c r="E93">
        <v>1</v>
      </c>
      <c r="I93">
        <v>160</v>
      </c>
      <c r="Q93">
        <v>43120</v>
      </c>
    </row>
    <row r="94" spans="3:19" x14ac:dyDescent="0.25">
      <c r="C94">
        <v>6</v>
      </c>
      <c r="D94">
        <v>526</v>
      </c>
      <c r="E94">
        <v>1</v>
      </c>
      <c r="I94">
        <v>160</v>
      </c>
      <c r="Q94">
        <v>43120</v>
      </c>
    </row>
    <row r="95" spans="3:19" x14ac:dyDescent="0.25">
      <c r="C95">
        <v>6</v>
      </c>
      <c r="D95" t="s">
        <v>6890</v>
      </c>
      <c r="E95">
        <v>79.5</v>
      </c>
      <c r="I95">
        <v>11593</v>
      </c>
      <c r="J95">
        <v>120</v>
      </c>
      <c r="L95">
        <v>364</v>
      </c>
      <c r="O95">
        <v>17118</v>
      </c>
      <c r="P95">
        <v>17118</v>
      </c>
      <c r="Q95">
        <v>3276078</v>
      </c>
      <c r="S95">
        <v>3333.3333333333335</v>
      </c>
    </row>
    <row r="96" spans="3:19" x14ac:dyDescent="0.25">
      <c r="C96">
        <v>6</v>
      </c>
      <c r="D96">
        <v>303</v>
      </c>
      <c r="E96">
        <v>21</v>
      </c>
      <c r="I96">
        <v>2892.5</v>
      </c>
      <c r="J96">
        <v>70</v>
      </c>
      <c r="O96">
        <v>1000</v>
      </c>
      <c r="P96">
        <v>1000</v>
      </c>
      <c r="Q96">
        <v>891667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1559</v>
      </c>
      <c r="Q97">
        <v>484034</v>
      </c>
    </row>
    <row r="98" spans="3:19" x14ac:dyDescent="0.25">
      <c r="C98">
        <v>6</v>
      </c>
      <c r="D98">
        <v>305</v>
      </c>
      <c r="E98">
        <v>5</v>
      </c>
      <c r="I98">
        <v>792</v>
      </c>
      <c r="Q98">
        <v>253883</v>
      </c>
    </row>
    <row r="99" spans="3:19" x14ac:dyDescent="0.25">
      <c r="C99">
        <v>6</v>
      </c>
      <c r="D99">
        <v>408</v>
      </c>
      <c r="E99">
        <v>15</v>
      </c>
      <c r="I99">
        <v>2412</v>
      </c>
      <c r="O99">
        <v>750</v>
      </c>
      <c r="P99">
        <v>750</v>
      </c>
      <c r="Q99">
        <v>682157</v>
      </c>
    </row>
    <row r="100" spans="3:19" x14ac:dyDescent="0.25">
      <c r="C100">
        <v>6</v>
      </c>
      <c r="D100">
        <v>424</v>
      </c>
      <c r="E100">
        <v>17</v>
      </c>
      <c r="I100">
        <v>2268</v>
      </c>
      <c r="J100">
        <v>50</v>
      </c>
      <c r="L100">
        <v>12</v>
      </c>
      <c r="Q100">
        <v>576336</v>
      </c>
    </row>
    <row r="101" spans="3:19" x14ac:dyDescent="0.25">
      <c r="C101">
        <v>6</v>
      </c>
      <c r="D101">
        <v>636</v>
      </c>
      <c r="E101">
        <v>7</v>
      </c>
      <c r="I101">
        <v>892</v>
      </c>
      <c r="O101">
        <v>6184</v>
      </c>
      <c r="P101">
        <v>6184</v>
      </c>
      <c r="Q101">
        <v>204783</v>
      </c>
    </row>
    <row r="102" spans="3:19" x14ac:dyDescent="0.25">
      <c r="C102">
        <v>6</v>
      </c>
      <c r="D102">
        <v>642</v>
      </c>
      <c r="E102">
        <v>5</v>
      </c>
      <c r="I102">
        <v>777.5</v>
      </c>
      <c r="L102">
        <v>352</v>
      </c>
      <c r="O102">
        <v>9184</v>
      </c>
      <c r="P102">
        <v>9184</v>
      </c>
      <c r="Q102">
        <v>183218</v>
      </c>
    </row>
    <row r="103" spans="3:19" x14ac:dyDescent="0.25">
      <c r="C103">
        <v>6</v>
      </c>
      <c r="D103" t="s">
        <v>6891</v>
      </c>
      <c r="E103">
        <v>6</v>
      </c>
      <c r="I103">
        <v>861.8</v>
      </c>
      <c r="O103">
        <v>8586</v>
      </c>
      <c r="P103">
        <v>8586</v>
      </c>
      <c r="Q103">
        <v>172086</v>
      </c>
    </row>
    <row r="104" spans="3:19" x14ac:dyDescent="0.25">
      <c r="C104">
        <v>6</v>
      </c>
      <c r="D104">
        <v>30</v>
      </c>
      <c r="E104">
        <v>6</v>
      </c>
      <c r="I104">
        <v>861.8</v>
      </c>
      <c r="O104">
        <v>8586</v>
      </c>
      <c r="P104">
        <v>8586</v>
      </c>
      <c r="Q104">
        <v>172086</v>
      </c>
    </row>
    <row r="105" spans="3:19" x14ac:dyDescent="0.25">
      <c r="C105" t="s">
        <v>6897</v>
      </c>
      <c r="E105">
        <v>109.95</v>
      </c>
      <c r="I105">
        <v>16166.8</v>
      </c>
      <c r="J105">
        <v>506.5</v>
      </c>
      <c r="K105">
        <v>122</v>
      </c>
      <c r="L105">
        <v>364</v>
      </c>
      <c r="O105">
        <v>26454</v>
      </c>
      <c r="P105">
        <v>26454</v>
      </c>
      <c r="Q105">
        <v>5496529</v>
      </c>
      <c r="S105">
        <v>9223.9736070381241</v>
      </c>
    </row>
    <row r="106" spans="3:19" x14ac:dyDescent="0.25">
      <c r="C106">
        <v>7</v>
      </c>
      <c r="D106" t="s">
        <v>266</v>
      </c>
      <c r="E106">
        <v>23.849</v>
      </c>
      <c r="I106">
        <v>3411.84</v>
      </c>
      <c r="J106">
        <v>232</v>
      </c>
      <c r="K106">
        <v>123</v>
      </c>
      <c r="O106">
        <v>1468686</v>
      </c>
      <c r="P106">
        <v>1468686</v>
      </c>
      <c r="Q106">
        <v>3743847</v>
      </c>
      <c r="S106">
        <v>5890.6402737047902</v>
      </c>
    </row>
    <row r="107" spans="3:19" x14ac:dyDescent="0.25">
      <c r="C107">
        <v>7</v>
      </c>
      <c r="D107">
        <v>99</v>
      </c>
      <c r="E107">
        <v>7</v>
      </c>
      <c r="I107">
        <v>1056</v>
      </c>
      <c r="J107">
        <v>173</v>
      </c>
      <c r="O107">
        <v>101092</v>
      </c>
      <c r="P107">
        <v>101092</v>
      </c>
      <c r="Q107">
        <v>478291</v>
      </c>
      <c r="S107">
        <v>5890.6402737047902</v>
      </c>
    </row>
    <row r="108" spans="3:19" x14ac:dyDescent="0.25">
      <c r="C108">
        <v>7</v>
      </c>
      <c r="D108">
        <v>100</v>
      </c>
      <c r="E108">
        <v>1.8</v>
      </c>
      <c r="I108">
        <v>224</v>
      </c>
      <c r="J108">
        <v>2.5</v>
      </c>
      <c r="K108">
        <v>17.5</v>
      </c>
      <c r="O108">
        <v>92719</v>
      </c>
      <c r="P108">
        <v>92719</v>
      </c>
      <c r="Q108">
        <v>227381</v>
      </c>
    </row>
    <row r="109" spans="3:19" x14ac:dyDescent="0.25">
      <c r="C109">
        <v>7</v>
      </c>
      <c r="D109">
        <v>101</v>
      </c>
      <c r="E109">
        <v>15.048999999999999</v>
      </c>
      <c r="I109">
        <v>2131.84</v>
      </c>
      <c r="J109">
        <v>56.5</v>
      </c>
      <c r="K109">
        <v>105.5</v>
      </c>
      <c r="O109">
        <v>1274875</v>
      </c>
      <c r="P109">
        <v>1274875</v>
      </c>
      <c r="Q109">
        <v>3038175</v>
      </c>
    </row>
    <row r="110" spans="3:19" x14ac:dyDescent="0.25">
      <c r="C110">
        <v>7</v>
      </c>
      <c r="D110" t="s">
        <v>6889</v>
      </c>
      <c r="E110">
        <v>1</v>
      </c>
      <c r="I110">
        <v>160</v>
      </c>
      <c r="O110">
        <v>12414</v>
      </c>
      <c r="P110">
        <v>12414</v>
      </c>
      <c r="Q110">
        <v>55246</v>
      </c>
    </row>
    <row r="111" spans="3:19" x14ac:dyDescent="0.25">
      <c r="C111">
        <v>7</v>
      </c>
      <c r="D111">
        <v>526</v>
      </c>
      <c r="E111">
        <v>1</v>
      </c>
      <c r="I111">
        <v>160</v>
      </c>
      <c r="O111">
        <v>12414</v>
      </c>
      <c r="P111">
        <v>12414</v>
      </c>
      <c r="Q111">
        <v>55246</v>
      </c>
    </row>
    <row r="112" spans="3:19" x14ac:dyDescent="0.25">
      <c r="C112">
        <v>7</v>
      </c>
      <c r="D112" t="s">
        <v>6890</v>
      </c>
      <c r="E112">
        <v>78.5</v>
      </c>
      <c r="I112">
        <v>9996.5</v>
      </c>
      <c r="J112">
        <v>240</v>
      </c>
      <c r="L112">
        <v>352</v>
      </c>
      <c r="O112">
        <v>983295</v>
      </c>
      <c r="P112">
        <v>983295</v>
      </c>
      <c r="Q112">
        <v>4339439</v>
      </c>
      <c r="S112">
        <v>3333.3333333333335</v>
      </c>
    </row>
    <row r="113" spans="3:19" x14ac:dyDescent="0.25">
      <c r="C113">
        <v>7</v>
      </c>
      <c r="D113">
        <v>303</v>
      </c>
      <c r="E113">
        <v>21</v>
      </c>
      <c r="I113">
        <v>2681.5</v>
      </c>
      <c r="J113">
        <v>175</v>
      </c>
      <c r="O113">
        <v>259746</v>
      </c>
      <c r="P113">
        <v>259746</v>
      </c>
      <c r="Q113">
        <v>1246939</v>
      </c>
      <c r="S113">
        <v>3333.3333333333335</v>
      </c>
    </row>
    <row r="114" spans="3:19" x14ac:dyDescent="0.25">
      <c r="C114">
        <v>7</v>
      </c>
      <c r="D114">
        <v>304</v>
      </c>
      <c r="E114">
        <v>9.5</v>
      </c>
      <c r="I114">
        <v>1182.5</v>
      </c>
      <c r="O114">
        <v>158541</v>
      </c>
      <c r="P114">
        <v>158541</v>
      </c>
      <c r="Q114">
        <v>670329</v>
      </c>
    </row>
    <row r="115" spans="3:19" x14ac:dyDescent="0.25">
      <c r="C115">
        <v>7</v>
      </c>
      <c r="D115">
        <v>305</v>
      </c>
      <c r="E115">
        <v>5</v>
      </c>
      <c r="I115">
        <v>600</v>
      </c>
      <c r="O115">
        <v>95667</v>
      </c>
      <c r="P115">
        <v>95667</v>
      </c>
      <c r="Q115">
        <v>352520</v>
      </c>
    </row>
    <row r="116" spans="3:19" x14ac:dyDescent="0.25">
      <c r="C116">
        <v>7</v>
      </c>
      <c r="D116">
        <v>408</v>
      </c>
      <c r="E116">
        <v>15</v>
      </c>
      <c r="I116">
        <v>2216</v>
      </c>
      <c r="O116">
        <v>207703</v>
      </c>
      <c r="P116">
        <v>207703</v>
      </c>
      <c r="Q116">
        <v>873812</v>
      </c>
    </row>
    <row r="117" spans="3:19" x14ac:dyDescent="0.25">
      <c r="C117">
        <v>7</v>
      </c>
      <c r="D117">
        <v>424</v>
      </c>
      <c r="E117">
        <v>16</v>
      </c>
      <c r="I117">
        <v>1940.5</v>
      </c>
      <c r="J117">
        <v>65</v>
      </c>
      <c r="O117">
        <v>167345</v>
      </c>
      <c r="P117">
        <v>167345</v>
      </c>
      <c r="Q117">
        <v>757087</v>
      </c>
    </row>
    <row r="118" spans="3:19" x14ac:dyDescent="0.25">
      <c r="C118">
        <v>7</v>
      </c>
      <c r="D118">
        <v>636</v>
      </c>
      <c r="E118">
        <v>7</v>
      </c>
      <c r="I118">
        <v>796</v>
      </c>
      <c r="O118">
        <v>51209</v>
      </c>
      <c r="P118">
        <v>51209</v>
      </c>
      <c r="Q118">
        <v>252822</v>
      </c>
    </row>
    <row r="119" spans="3:19" x14ac:dyDescent="0.25">
      <c r="C119">
        <v>7</v>
      </c>
      <c r="D119">
        <v>642</v>
      </c>
      <c r="E119">
        <v>5</v>
      </c>
      <c r="I119">
        <v>580</v>
      </c>
      <c r="L119">
        <v>352</v>
      </c>
      <c r="O119">
        <v>43084</v>
      </c>
      <c r="P119">
        <v>43084</v>
      </c>
      <c r="Q119">
        <v>185930</v>
      </c>
    </row>
    <row r="120" spans="3:19" x14ac:dyDescent="0.25">
      <c r="C120">
        <v>7</v>
      </c>
      <c r="D120" t="s">
        <v>6891</v>
      </c>
      <c r="E120">
        <v>6</v>
      </c>
      <c r="I120">
        <v>673.2</v>
      </c>
      <c r="L120">
        <v>10</v>
      </c>
      <c r="O120">
        <v>56374</v>
      </c>
      <c r="P120">
        <v>56374</v>
      </c>
      <c r="Q120">
        <v>253370</v>
      </c>
    </row>
    <row r="121" spans="3:19" x14ac:dyDescent="0.25">
      <c r="C121">
        <v>7</v>
      </c>
      <c r="D121">
        <v>30</v>
      </c>
      <c r="E121">
        <v>6</v>
      </c>
      <c r="I121">
        <v>673.2</v>
      </c>
      <c r="L121">
        <v>10</v>
      </c>
      <c r="O121">
        <v>56374</v>
      </c>
      <c r="P121">
        <v>56374</v>
      </c>
      <c r="Q121">
        <v>253370</v>
      </c>
    </row>
    <row r="122" spans="3:19" x14ac:dyDescent="0.25">
      <c r="C122" t="s">
        <v>6898</v>
      </c>
      <c r="E122">
        <v>109.349</v>
      </c>
      <c r="I122">
        <v>14241.54</v>
      </c>
      <c r="J122">
        <v>472</v>
      </c>
      <c r="K122">
        <v>123</v>
      </c>
      <c r="L122">
        <v>362</v>
      </c>
      <c r="O122">
        <v>2520769</v>
      </c>
      <c r="P122">
        <v>2520769</v>
      </c>
      <c r="Q122">
        <v>8391902</v>
      </c>
      <c r="S122">
        <v>9223.9736070381241</v>
      </c>
    </row>
    <row r="123" spans="3:19" x14ac:dyDescent="0.25">
      <c r="C123">
        <v>8</v>
      </c>
      <c r="D123" t="s">
        <v>266</v>
      </c>
      <c r="E123">
        <v>23.849</v>
      </c>
      <c r="I123">
        <v>2930.88</v>
      </c>
      <c r="J123">
        <v>209</v>
      </c>
      <c r="K123">
        <v>108</v>
      </c>
      <c r="O123">
        <v>68028</v>
      </c>
      <c r="P123">
        <v>68028</v>
      </c>
      <c r="Q123">
        <v>2137974</v>
      </c>
      <c r="R123">
        <v>8000</v>
      </c>
      <c r="S123">
        <v>5890.6402737047902</v>
      </c>
    </row>
    <row r="124" spans="3:19" x14ac:dyDescent="0.25">
      <c r="C124">
        <v>8</v>
      </c>
      <c r="D124">
        <v>99</v>
      </c>
      <c r="E124">
        <v>7</v>
      </c>
      <c r="I124">
        <v>984</v>
      </c>
      <c r="J124">
        <v>130.5</v>
      </c>
      <c r="Q124">
        <v>373738</v>
      </c>
      <c r="R124">
        <v>8000</v>
      </c>
      <c r="S124">
        <v>5890.6402737047902</v>
      </c>
    </row>
    <row r="125" spans="3:19" x14ac:dyDescent="0.25">
      <c r="C125">
        <v>8</v>
      </c>
      <c r="D125">
        <v>100</v>
      </c>
      <c r="E125">
        <v>1.8</v>
      </c>
      <c r="I125">
        <v>248</v>
      </c>
      <c r="K125">
        <v>8.5</v>
      </c>
      <c r="O125">
        <v>68028</v>
      </c>
      <c r="P125">
        <v>68028</v>
      </c>
      <c r="Q125">
        <v>199552</v>
      </c>
    </row>
    <row r="126" spans="3:19" x14ac:dyDescent="0.25">
      <c r="C126">
        <v>8</v>
      </c>
      <c r="D126">
        <v>101</v>
      </c>
      <c r="E126">
        <v>15.048999999999999</v>
      </c>
      <c r="I126">
        <v>1698.88</v>
      </c>
      <c r="J126">
        <v>78.5</v>
      </c>
      <c r="K126">
        <v>99.5</v>
      </c>
      <c r="Q126">
        <v>1564684</v>
      </c>
    </row>
    <row r="127" spans="3:19" x14ac:dyDescent="0.25">
      <c r="C127">
        <v>8</v>
      </c>
      <c r="D127" t="s">
        <v>6889</v>
      </c>
      <c r="E127">
        <v>1</v>
      </c>
      <c r="I127">
        <v>168</v>
      </c>
      <c r="Q127">
        <v>42801</v>
      </c>
    </row>
    <row r="128" spans="3:19" x14ac:dyDescent="0.25">
      <c r="C128">
        <v>8</v>
      </c>
      <c r="D128">
        <v>526</v>
      </c>
      <c r="E128">
        <v>1</v>
      </c>
      <c r="I128">
        <v>168</v>
      </c>
      <c r="Q128">
        <v>42801</v>
      </c>
    </row>
    <row r="129" spans="3:19" x14ac:dyDescent="0.25">
      <c r="C129">
        <v>8</v>
      </c>
      <c r="D129" t="s">
        <v>6890</v>
      </c>
      <c r="E129">
        <v>81.5</v>
      </c>
      <c r="I129">
        <v>9452.5</v>
      </c>
      <c r="J129">
        <v>82.5</v>
      </c>
      <c r="L129">
        <v>389</v>
      </c>
      <c r="O129">
        <v>7500</v>
      </c>
      <c r="P129">
        <v>7500</v>
      </c>
      <c r="Q129">
        <v>3301404</v>
      </c>
      <c r="S129">
        <v>3333.3333333333335</v>
      </c>
    </row>
    <row r="130" spans="3:19" x14ac:dyDescent="0.25">
      <c r="C130">
        <v>8</v>
      </c>
      <c r="D130">
        <v>303</v>
      </c>
      <c r="E130">
        <v>20</v>
      </c>
      <c r="I130">
        <v>2508.5</v>
      </c>
      <c r="J130">
        <v>38.5</v>
      </c>
      <c r="Q130">
        <v>892862</v>
      </c>
      <c r="S130">
        <v>3333.3333333333335</v>
      </c>
    </row>
    <row r="131" spans="3:19" x14ac:dyDescent="0.25">
      <c r="C131">
        <v>8</v>
      </c>
      <c r="D131">
        <v>304</v>
      </c>
      <c r="E131">
        <v>9.5</v>
      </c>
      <c r="I131">
        <v>1174.5</v>
      </c>
      <c r="J131">
        <v>32</v>
      </c>
      <c r="O131">
        <v>7500</v>
      </c>
      <c r="P131">
        <v>7500</v>
      </c>
      <c r="Q131">
        <v>516516</v>
      </c>
    </row>
    <row r="132" spans="3:19" x14ac:dyDescent="0.25">
      <c r="C132">
        <v>8</v>
      </c>
      <c r="D132">
        <v>305</v>
      </c>
      <c r="E132">
        <v>5</v>
      </c>
      <c r="I132">
        <v>424</v>
      </c>
      <c r="Q132">
        <v>206716</v>
      </c>
    </row>
    <row r="133" spans="3:19" x14ac:dyDescent="0.25">
      <c r="C133">
        <v>8</v>
      </c>
      <c r="D133">
        <v>408</v>
      </c>
      <c r="E133">
        <v>16</v>
      </c>
      <c r="I133">
        <v>1696</v>
      </c>
      <c r="J133">
        <v>12</v>
      </c>
      <c r="Q133">
        <v>676531</v>
      </c>
    </row>
    <row r="134" spans="3:19" x14ac:dyDescent="0.25">
      <c r="C134">
        <v>8</v>
      </c>
      <c r="D134">
        <v>424</v>
      </c>
      <c r="E134">
        <v>18</v>
      </c>
      <c r="I134">
        <v>2021.5</v>
      </c>
      <c r="Q134">
        <v>583427</v>
      </c>
    </row>
    <row r="135" spans="3:19" x14ac:dyDescent="0.25">
      <c r="C135">
        <v>8</v>
      </c>
      <c r="D135">
        <v>636</v>
      </c>
      <c r="E135">
        <v>8</v>
      </c>
      <c r="I135">
        <v>1008</v>
      </c>
      <c r="Q135">
        <v>248060</v>
      </c>
    </row>
    <row r="136" spans="3:19" x14ac:dyDescent="0.25">
      <c r="C136">
        <v>8</v>
      </c>
      <c r="D136">
        <v>642</v>
      </c>
      <c r="E136">
        <v>5</v>
      </c>
      <c r="I136">
        <v>620</v>
      </c>
      <c r="L136">
        <v>389</v>
      </c>
      <c r="Q136">
        <v>177292</v>
      </c>
    </row>
    <row r="137" spans="3:19" x14ac:dyDescent="0.25">
      <c r="C137">
        <v>8</v>
      </c>
      <c r="D137" t="s">
        <v>6891</v>
      </c>
      <c r="E137">
        <v>6.5</v>
      </c>
      <c r="I137">
        <v>761.59999999999991</v>
      </c>
      <c r="Q137">
        <v>188863</v>
      </c>
    </row>
    <row r="138" spans="3:19" x14ac:dyDescent="0.25">
      <c r="C138">
        <v>8</v>
      </c>
      <c r="D138">
        <v>30</v>
      </c>
      <c r="E138">
        <v>6.5</v>
      </c>
      <c r="I138">
        <v>761.59999999999991</v>
      </c>
      <c r="Q138">
        <v>188863</v>
      </c>
    </row>
    <row r="139" spans="3:19" x14ac:dyDescent="0.25">
      <c r="C139" t="s">
        <v>6899</v>
      </c>
      <c r="E139">
        <v>112.849</v>
      </c>
      <c r="I139">
        <v>13312.980000000001</v>
      </c>
      <c r="J139">
        <v>291.5</v>
      </c>
      <c r="K139">
        <v>108</v>
      </c>
      <c r="L139">
        <v>389</v>
      </c>
      <c r="O139">
        <v>75528</v>
      </c>
      <c r="P139">
        <v>75528</v>
      </c>
      <c r="Q139">
        <v>5671042</v>
      </c>
      <c r="R139">
        <v>8000</v>
      </c>
      <c r="S139">
        <v>9223.9736070381241</v>
      </c>
    </row>
    <row r="140" spans="3:19" x14ac:dyDescent="0.25">
      <c r="C140">
        <v>9</v>
      </c>
      <c r="D140" t="s">
        <v>266</v>
      </c>
      <c r="E140">
        <v>24.048999999999999</v>
      </c>
      <c r="I140">
        <v>3856.84</v>
      </c>
      <c r="J140">
        <v>288</v>
      </c>
      <c r="K140">
        <v>117</v>
      </c>
      <c r="O140">
        <v>65353</v>
      </c>
      <c r="P140">
        <v>65353</v>
      </c>
      <c r="Q140">
        <v>2099352</v>
      </c>
      <c r="S140">
        <v>5890.6402737047902</v>
      </c>
    </row>
    <row r="141" spans="3:19" x14ac:dyDescent="0.25">
      <c r="C141">
        <v>9</v>
      </c>
      <c r="D141">
        <v>99</v>
      </c>
      <c r="E141">
        <v>7</v>
      </c>
      <c r="I141">
        <v>1120</v>
      </c>
      <c r="J141">
        <v>173.5</v>
      </c>
      <c r="Q141">
        <v>382627</v>
      </c>
      <c r="S141">
        <v>5890.6402737047902</v>
      </c>
    </row>
    <row r="142" spans="3:19" x14ac:dyDescent="0.25">
      <c r="C142">
        <v>9</v>
      </c>
      <c r="D142">
        <v>100</v>
      </c>
      <c r="E142">
        <v>1.8</v>
      </c>
      <c r="I142">
        <v>304</v>
      </c>
      <c r="K142">
        <v>16.5</v>
      </c>
      <c r="O142">
        <v>52205</v>
      </c>
      <c r="P142">
        <v>52205</v>
      </c>
      <c r="Q142">
        <v>165917</v>
      </c>
    </row>
    <row r="143" spans="3:19" x14ac:dyDescent="0.25">
      <c r="C143">
        <v>9</v>
      </c>
      <c r="D143">
        <v>101</v>
      </c>
      <c r="E143">
        <v>15.248999999999999</v>
      </c>
      <c r="I143">
        <v>2432.84</v>
      </c>
      <c r="J143">
        <v>114.5</v>
      </c>
      <c r="K143">
        <v>100.5</v>
      </c>
      <c r="O143">
        <v>13148</v>
      </c>
      <c r="P143">
        <v>13148</v>
      </c>
      <c r="Q143">
        <v>1550808</v>
      </c>
    </row>
    <row r="144" spans="3:19" x14ac:dyDescent="0.25">
      <c r="C144">
        <v>9</v>
      </c>
      <c r="D144" t="s">
        <v>6889</v>
      </c>
      <c r="E144">
        <v>1</v>
      </c>
      <c r="I144">
        <v>168</v>
      </c>
      <c r="Q144">
        <v>42801</v>
      </c>
    </row>
    <row r="145" spans="3:19" x14ac:dyDescent="0.25">
      <c r="C145">
        <v>9</v>
      </c>
      <c r="D145">
        <v>526</v>
      </c>
      <c r="E145">
        <v>1</v>
      </c>
      <c r="I145">
        <v>168</v>
      </c>
      <c r="Q145">
        <v>42801</v>
      </c>
    </row>
    <row r="146" spans="3:19" x14ac:dyDescent="0.25">
      <c r="C146">
        <v>9</v>
      </c>
      <c r="D146" t="s">
        <v>6890</v>
      </c>
      <c r="E146">
        <v>86.5</v>
      </c>
      <c r="I146">
        <v>11535.5</v>
      </c>
      <c r="J146">
        <v>392</v>
      </c>
      <c r="L146">
        <v>352</v>
      </c>
      <c r="O146">
        <v>95916</v>
      </c>
      <c r="P146">
        <v>95916</v>
      </c>
      <c r="Q146">
        <v>3506166</v>
      </c>
      <c r="R146">
        <v>1171.49</v>
      </c>
      <c r="S146">
        <v>3333.3333333333335</v>
      </c>
    </row>
    <row r="147" spans="3:19" x14ac:dyDescent="0.25">
      <c r="C147">
        <v>9</v>
      </c>
      <c r="D147">
        <v>303</v>
      </c>
      <c r="E147">
        <v>21</v>
      </c>
      <c r="I147">
        <v>2849</v>
      </c>
      <c r="J147">
        <v>182.5</v>
      </c>
      <c r="O147">
        <v>27200</v>
      </c>
      <c r="P147">
        <v>27200</v>
      </c>
      <c r="Q147">
        <v>994784</v>
      </c>
      <c r="R147">
        <v>1171.49</v>
      </c>
      <c r="S147">
        <v>3333.3333333333335</v>
      </c>
    </row>
    <row r="148" spans="3:19" x14ac:dyDescent="0.25">
      <c r="C148">
        <v>9</v>
      </c>
      <c r="D148">
        <v>304</v>
      </c>
      <c r="E148">
        <v>9.5</v>
      </c>
      <c r="I148">
        <v>1471</v>
      </c>
      <c r="J148">
        <v>30</v>
      </c>
      <c r="O148">
        <v>24904</v>
      </c>
      <c r="P148">
        <v>24904</v>
      </c>
      <c r="Q148">
        <v>520195</v>
      </c>
    </row>
    <row r="149" spans="3:19" x14ac:dyDescent="0.25">
      <c r="C149">
        <v>9</v>
      </c>
      <c r="D149">
        <v>305</v>
      </c>
      <c r="E149">
        <v>5</v>
      </c>
      <c r="I149">
        <v>488</v>
      </c>
      <c r="J149">
        <v>49.5</v>
      </c>
      <c r="O149">
        <v>18000</v>
      </c>
      <c r="P149">
        <v>18000</v>
      </c>
      <c r="Q149">
        <v>250492</v>
      </c>
    </row>
    <row r="150" spans="3:19" x14ac:dyDescent="0.25">
      <c r="C150">
        <v>9</v>
      </c>
      <c r="D150">
        <v>408</v>
      </c>
      <c r="E150">
        <v>18</v>
      </c>
      <c r="I150">
        <v>2724</v>
      </c>
      <c r="J150">
        <v>20</v>
      </c>
      <c r="O150">
        <v>12500</v>
      </c>
      <c r="P150">
        <v>12500</v>
      </c>
      <c r="Q150">
        <v>725759</v>
      </c>
    </row>
    <row r="151" spans="3:19" x14ac:dyDescent="0.25">
      <c r="C151">
        <v>9</v>
      </c>
      <c r="D151">
        <v>424</v>
      </c>
      <c r="E151">
        <v>20</v>
      </c>
      <c r="I151">
        <v>2319.5</v>
      </c>
      <c r="J151">
        <v>110</v>
      </c>
      <c r="O151">
        <v>3380</v>
      </c>
      <c r="P151">
        <v>3380</v>
      </c>
      <c r="Q151">
        <v>629299</v>
      </c>
    </row>
    <row r="152" spans="3:19" x14ac:dyDescent="0.25">
      <c r="C152">
        <v>9</v>
      </c>
      <c r="D152">
        <v>636</v>
      </c>
      <c r="E152">
        <v>8</v>
      </c>
      <c r="I152">
        <v>1264</v>
      </c>
      <c r="O152">
        <v>7432</v>
      </c>
      <c r="P152">
        <v>7432</v>
      </c>
      <c r="Q152">
        <v>267140</v>
      </c>
    </row>
    <row r="153" spans="3:19" x14ac:dyDescent="0.25">
      <c r="C153">
        <v>9</v>
      </c>
      <c r="D153">
        <v>642</v>
      </c>
      <c r="E153">
        <v>5</v>
      </c>
      <c r="I153">
        <v>420</v>
      </c>
      <c r="L153">
        <v>352</v>
      </c>
      <c r="O153">
        <v>2500</v>
      </c>
      <c r="P153">
        <v>2500</v>
      </c>
      <c r="Q153">
        <v>118497</v>
      </c>
    </row>
    <row r="154" spans="3:19" x14ac:dyDescent="0.25">
      <c r="C154">
        <v>9</v>
      </c>
      <c r="D154" t="s">
        <v>6891</v>
      </c>
      <c r="E154">
        <v>6.9</v>
      </c>
      <c r="I154">
        <v>1056.2</v>
      </c>
      <c r="Q154">
        <v>211392</v>
      </c>
    </row>
    <row r="155" spans="3:19" x14ac:dyDescent="0.25">
      <c r="C155">
        <v>9</v>
      </c>
      <c r="D155">
        <v>30</v>
      </c>
      <c r="E155">
        <v>6.9</v>
      </c>
      <c r="I155">
        <v>1056.2</v>
      </c>
      <c r="Q155">
        <v>211392</v>
      </c>
    </row>
    <row r="156" spans="3:19" x14ac:dyDescent="0.25">
      <c r="C156" t="s">
        <v>6900</v>
      </c>
      <c r="E156">
        <v>118.44900000000001</v>
      </c>
      <c r="I156">
        <v>16616.54</v>
      </c>
      <c r="J156">
        <v>680</v>
      </c>
      <c r="K156">
        <v>117</v>
      </c>
      <c r="L156">
        <v>352</v>
      </c>
      <c r="O156">
        <v>161269</v>
      </c>
      <c r="P156">
        <v>161269</v>
      </c>
      <c r="Q156">
        <v>5859711</v>
      </c>
      <c r="R156">
        <v>1171.49</v>
      </c>
      <c r="S156">
        <v>9223.9736070381241</v>
      </c>
    </row>
    <row r="157" spans="3:19" x14ac:dyDescent="0.25">
      <c r="C157">
        <v>10</v>
      </c>
      <c r="D157" t="s">
        <v>266</v>
      </c>
      <c r="E157">
        <v>23.249000000000002</v>
      </c>
      <c r="I157">
        <v>3471.84</v>
      </c>
      <c r="J157">
        <v>320.5</v>
      </c>
      <c r="K157">
        <v>95</v>
      </c>
      <c r="O157">
        <v>158511</v>
      </c>
      <c r="P157">
        <v>158511</v>
      </c>
      <c r="Q157">
        <v>2203262</v>
      </c>
      <c r="R157">
        <v>4500</v>
      </c>
      <c r="S157">
        <v>5890.6402737047902</v>
      </c>
    </row>
    <row r="158" spans="3:19" x14ac:dyDescent="0.25">
      <c r="C158">
        <v>10</v>
      </c>
      <c r="D158">
        <v>99</v>
      </c>
      <c r="E158">
        <v>7</v>
      </c>
      <c r="I158">
        <v>1136</v>
      </c>
      <c r="J158">
        <v>139</v>
      </c>
      <c r="O158">
        <v>35572</v>
      </c>
      <c r="P158">
        <v>35572</v>
      </c>
      <c r="Q158">
        <v>377866</v>
      </c>
      <c r="R158">
        <v>4500</v>
      </c>
      <c r="S158">
        <v>5890.6402737047902</v>
      </c>
    </row>
    <row r="159" spans="3:19" x14ac:dyDescent="0.25">
      <c r="C159">
        <v>10</v>
      </c>
      <c r="D159">
        <v>100</v>
      </c>
      <c r="E159">
        <v>1.8</v>
      </c>
      <c r="I159">
        <v>48</v>
      </c>
      <c r="O159">
        <v>74975</v>
      </c>
      <c r="P159">
        <v>74975</v>
      </c>
      <c r="Q159">
        <v>223949</v>
      </c>
    </row>
    <row r="160" spans="3:19" x14ac:dyDescent="0.25">
      <c r="C160">
        <v>10</v>
      </c>
      <c r="D160">
        <v>101</v>
      </c>
      <c r="E160">
        <v>14.449</v>
      </c>
      <c r="I160">
        <v>2287.84</v>
      </c>
      <c r="J160">
        <v>181.5</v>
      </c>
      <c r="K160">
        <v>95</v>
      </c>
      <c r="O160">
        <v>47964</v>
      </c>
      <c r="P160">
        <v>47964</v>
      </c>
      <c r="Q160">
        <v>1601447</v>
      </c>
    </row>
    <row r="161" spans="3:19" x14ac:dyDescent="0.25">
      <c r="C161">
        <v>10</v>
      </c>
      <c r="D161" t="s">
        <v>6889</v>
      </c>
      <c r="E161">
        <v>1</v>
      </c>
      <c r="I161">
        <v>152</v>
      </c>
      <c r="Q161">
        <v>42773</v>
      </c>
    </row>
    <row r="162" spans="3:19" x14ac:dyDescent="0.25">
      <c r="C162">
        <v>10</v>
      </c>
      <c r="D162">
        <v>526</v>
      </c>
      <c r="E162">
        <v>1</v>
      </c>
      <c r="I162">
        <v>152</v>
      </c>
      <c r="Q162">
        <v>42773</v>
      </c>
    </row>
    <row r="163" spans="3:19" x14ac:dyDescent="0.25">
      <c r="C163">
        <v>10</v>
      </c>
      <c r="D163" t="s">
        <v>6890</v>
      </c>
      <c r="E163">
        <v>85.5</v>
      </c>
      <c r="I163">
        <v>11431</v>
      </c>
      <c r="J163">
        <v>597.75</v>
      </c>
      <c r="L163">
        <v>336</v>
      </c>
      <c r="O163">
        <v>10000</v>
      </c>
      <c r="P163">
        <v>10000</v>
      </c>
      <c r="Q163">
        <v>3552402</v>
      </c>
      <c r="S163">
        <v>3333.3333333333335</v>
      </c>
    </row>
    <row r="164" spans="3:19" x14ac:dyDescent="0.25">
      <c r="C164">
        <v>10</v>
      </c>
      <c r="D164">
        <v>303</v>
      </c>
      <c r="E164">
        <v>21</v>
      </c>
      <c r="I164">
        <v>2994.5</v>
      </c>
      <c r="J164">
        <v>236</v>
      </c>
      <c r="O164">
        <v>10000</v>
      </c>
      <c r="P164">
        <v>10000</v>
      </c>
      <c r="Q164">
        <v>1082576</v>
      </c>
      <c r="S164">
        <v>3333.3333333333335</v>
      </c>
    </row>
    <row r="165" spans="3:19" x14ac:dyDescent="0.25">
      <c r="C165">
        <v>10</v>
      </c>
      <c r="D165">
        <v>304</v>
      </c>
      <c r="E165">
        <v>9.5</v>
      </c>
      <c r="I165">
        <v>1363</v>
      </c>
      <c r="J165">
        <v>60</v>
      </c>
      <c r="Q165">
        <v>502227</v>
      </c>
    </row>
    <row r="166" spans="3:19" x14ac:dyDescent="0.25">
      <c r="C166">
        <v>10</v>
      </c>
      <c r="D166">
        <v>305</v>
      </c>
      <c r="E166">
        <v>5</v>
      </c>
      <c r="I166">
        <v>568</v>
      </c>
      <c r="Q166">
        <v>204377</v>
      </c>
    </row>
    <row r="167" spans="3:19" x14ac:dyDescent="0.25">
      <c r="C167">
        <v>10</v>
      </c>
      <c r="D167">
        <v>408</v>
      </c>
      <c r="E167">
        <v>18</v>
      </c>
      <c r="I167">
        <v>2576</v>
      </c>
      <c r="J167">
        <v>182.75</v>
      </c>
      <c r="Q167">
        <v>783489</v>
      </c>
    </row>
    <row r="168" spans="3:19" x14ac:dyDescent="0.25">
      <c r="C168">
        <v>10</v>
      </c>
      <c r="D168">
        <v>424</v>
      </c>
      <c r="E168">
        <v>19</v>
      </c>
      <c r="I168">
        <v>2365.5</v>
      </c>
      <c r="J168">
        <v>119</v>
      </c>
      <c r="Q168">
        <v>634133</v>
      </c>
    </row>
    <row r="169" spans="3:19" x14ac:dyDescent="0.25">
      <c r="C169">
        <v>10</v>
      </c>
      <c r="D169">
        <v>636</v>
      </c>
      <c r="E169">
        <v>8</v>
      </c>
      <c r="I169">
        <v>1144</v>
      </c>
      <c r="Q169">
        <v>256252</v>
      </c>
    </row>
    <row r="170" spans="3:19" x14ac:dyDescent="0.25">
      <c r="C170">
        <v>10</v>
      </c>
      <c r="D170">
        <v>642</v>
      </c>
      <c r="E170">
        <v>5</v>
      </c>
      <c r="I170">
        <v>420</v>
      </c>
      <c r="L170">
        <v>336</v>
      </c>
      <c r="Q170">
        <v>89348</v>
      </c>
    </row>
    <row r="171" spans="3:19" x14ac:dyDescent="0.25">
      <c r="C171">
        <v>10</v>
      </c>
      <c r="D171" t="s">
        <v>6891</v>
      </c>
      <c r="E171">
        <v>6.9</v>
      </c>
      <c r="I171">
        <v>1070.4000000000001</v>
      </c>
      <c r="Q171">
        <v>213116</v>
      </c>
    </row>
    <row r="172" spans="3:19" x14ac:dyDescent="0.25">
      <c r="C172">
        <v>10</v>
      </c>
      <c r="D172">
        <v>30</v>
      </c>
      <c r="E172">
        <v>6.9</v>
      </c>
      <c r="I172">
        <v>1070.4000000000001</v>
      </c>
      <c r="Q172">
        <v>213116</v>
      </c>
    </row>
    <row r="173" spans="3:19" x14ac:dyDescent="0.25">
      <c r="C173">
        <v>10</v>
      </c>
      <c r="D173" t="s">
        <v>6901</v>
      </c>
      <c r="L173">
        <v>56</v>
      </c>
    </row>
    <row r="174" spans="3:19" x14ac:dyDescent="0.25">
      <c r="C174">
        <v>10</v>
      </c>
      <c r="D174">
        <v>0</v>
      </c>
      <c r="L174">
        <v>56</v>
      </c>
    </row>
    <row r="175" spans="3:19" x14ac:dyDescent="0.25">
      <c r="C175" t="s">
        <v>6902</v>
      </c>
      <c r="E175">
        <v>116.649</v>
      </c>
      <c r="I175">
        <v>16125.24</v>
      </c>
      <c r="J175">
        <v>918.25</v>
      </c>
      <c r="K175">
        <v>95</v>
      </c>
      <c r="L175">
        <v>392</v>
      </c>
      <c r="O175">
        <v>168511</v>
      </c>
      <c r="P175">
        <v>168511</v>
      </c>
      <c r="Q175">
        <v>6011553</v>
      </c>
      <c r="R175">
        <v>4500</v>
      </c>
      <c r="S175">
        <v>9223.9736070381241</v>
      </c>
    </row>
    <row r="176" spans="3:19" x14ac:dyDescent="0.25">
      <c r="C176">
        <v>11</v>
      </c>
      <c r="D176" t="s">
        <v>266</v>
      </c>
      <c r="E176">
        <v>24.249000000000002</v>
      </c>
      <c r="I176">
        <v>3794</v>
      </c>
      <c r="J176">
        <v>523</v>
      </c>
      <c r="K176">
        <v>127</v>
      </c>
      <c r="N176">
        <v>325875</v>
      </c>
      <c r="O176">
        <v>416436</v>
      </c>
      <c r="P176">
        <v>742311</v>
      </c>
      <c r="Q176">
        <v>2771095</v>
      </c>
      <c r="S176">
        <v>5890.6402737047902</v>
      </c>
    </row>
    <row r="177" spans="3:19" x14ac:dyDescent="0.25">
      <c r="C177">
        <v>11</v>
      </c>
      <c r="D177">
        <v>99</v>
      </c>
      <c r="E177">
        <v>8</v>
      </c>
      <c r="I177">
        <v>1308</v>
      </c>
      <c r="J177">
        <v>264.5</v>
      </c>
      <c r="O177">
        <v>111546</v>
      </c>
      <c r="P177">
        <v>111546</v>
      </c>
      <c r="Q177">
        <v>529596</v>
      </c>
      <c r="S177">
        <v>5890.6402737047902</v>
      </c>
    </row>
    <row r="178" spans="3:19" x14ac:dyDescent="0.25">
      <c r="C178">
        <v>11</v>
      </c>
      <c r="D178">
        <v>100</v>
      </c>
      <c r="E178">
        <v>1.8</v>
      </c>
      <c r="I178">
        <v>248</v>
      </c>
      <c r="J178">
        <v>48.5</v>
      </c>
      <c r="O178">
        <v>23676</v>
      </c>
      <c r="P178">
        <v>23676</v>
      </c>
      <c r="Q178">
        <v>192717</v>
      </c>
    </row>
    <row r="179" spans="3:19" x14ac:dyDescent="0.25">
      <c r="C179">
        <v>11</v>
      </c>
      <c r="D179">
        <v>101</v>
      </c>
      <c r="E179">
        <v>14.449</v>
      </c>
      <c r="I179">
        <v>2238</v>
      </c>
      <c r="J179">
        <v>210</v>
      </c>
      <c r="K179">
        <v>127</v>
      </c>
      <c r="N179">
        <v>325875</v>
      </c>
      <c r="O179">
        <v>281214</v>
      </c>
      <c r="P179">
        <v>607089</v>
      </c>
      <c r="Q179">
        <v>2048782</v>
      </c>
    </row>
    <row r="180" spans="3:19" x14ac:dyDescent="0.25">
      <c r="C180">
        <v>11</v>
      </c>
      <c r="D180" t="s">
        <v>6889</v>
      </c>
      <c r="E180">
        <v>1</v>
      </c>
      <c r="I180">
        <v>176</v>
      </c>
      <c r="O180">
        <v>12414</v>
      </c>
      <c r="P180">
        <v>12414</v>
      </c>
      <c r="Q180">
        <v>55184</v>
      </c>
    </row>
    <row r="181" spans="3:19" x14ac:dyDescent="0.25">
      <c r="C181">
        <v>11</v>
      </c>
      <c r="D181">
        <v>526</v>
      </c>
      <c r="E181">
        <v>1</v>
      </c>
      <c r="I181">
        <v>176</v>
      </c>
      <c r="O181">
        <v>12414</v>
      </c>
      <c r="P181">
        <v>12414</v>
      </c>
      <c r="Q181">
        <v>55184</v>
      </c>
    </row>
    <row r="182" spans="3:19" x14ac:dyDescent="0.25">
      <c r="C182">
        <v>11</v>
      </c>
      <c r="D182" t="s">
        <v>6890</v>
      </c>
      <c r="E182">
        <v>85.5</v>
      </c>
      <c r="I182">
        <v>11261</v>
      </c>
      <c r="J182">
        <v>388.45</v>
      </c>
      <c r="L182">
        <v>344</v>
      </c>
      <c r="O182">
        <v>1048867</v>
      </c>
      <c r="P182">
        <v>1048867</v>
      </c>
      <c r="Q182">
        <v>4361754</v>
      </c>
      <c r="R182">
        <v>5300</v>
      </c>
      <c r="S182">
        <v>3333.3333333333335</v>
      </c>
    </row>
    <row r="183" spans="3:19" x14ac:dyDescent="0.25">
      <c r="C183">
        <v>11</v>
      </c>
      <c r="D183">
        <v>303</v>
      </c>
      <c r="E183">
        <v>20</v>
      </c>
      <c r="I183">
        <v>2708.5</v>
      </c>
      <c r="J183">
        <v>141</v>
      </c>
      <c r="O183">
        <v>264621</v>
      </c>
      <c r="P183">
        <v>264621</v>
      </c>
      <c r="Q183">
        <v>1172717</v>
      </c>
      <c r="R183">
        <v>5300</v>
      </c>
      <c r="S183">
        <v>3333.3333333333335</v>
      </c>
    </row>
    <row r="184" spans="3:19" x14ac:dyDescent="0.25">
      <c r="C184">
        <v>11</v>
      </c>
      <c r="D184">
        <v>304</v>
      </c>
      <c r="E184">
        <v>10.5</v>
      </c>
      <c r="I184">
        <v>1566</v>
      </c>
      <c r="J184">
        <v>30</v>
      </c>
      <c r="O184">
        <v>171151</v>
      </c>
      <c r="P184">
        <v>171151</v>
      </c>
      <c r="Q184">
        <v>695785</v>
      </c>
    </row>
    <row r="185" spans="3:19" x14ac:dyDescent="0.25">
      <c r="C185">
        <v>11</v>
      </c>
      <c r="D185">
        <v>305</v>
      </c>
      <c r="E185">
        <v>5</v>
      </c>
      <c r="I185">
        <v>608</v>
      </c>
      <c r="O185">
        <v>86035</v>
      </c>
      <c r="P185">
        <v>86035</v>
      </c>
      <c r="Q185">
        <v>293847</v>
      </c>
    </row>
    <row r="186" spans="3:19" x14ac:dyDescent="0.25">
      <c r="C186">
        <v>11</v>
      </c>
      <c r="D186">
        <v>408</v>
      </c>
      <c r="E186">
        <v>18</v>
      </c>
      <c r="I186">
        <v>2568</v>
      </c>
      <c r="J186">
        <v>98.45</v>
      </c>
      <c r="O186">
        <v>236415</v>
      </c>
      <c r="P186">
        <v>236415</v>
      </c>
      <c r="Q186">
        <v>965901</v>
      </c>
    </row>
    <row r="187" spans="3:19" x14ac:dyDescent="0.25">
      <c r="C187">
        <v>11</v>
      </c>
      <c r="D187">
        <v>424</v>
      </c>
      <c r="E187">
        <v>18</v>
      </c>
      <c r="I187">
        <v>1994.5</v>
      </c>
      <c r="J187">
        <v>119</v>
      </c>
      <c r="O187">
        <v>139199</v>
      </c>
      <c r="P187">
        <v>139199</v>
      </c>
      <c r="Q187">
        <v>681542</v>
      </c>
    </row>
    <row r="188" spans="3:19" x14ac:dyDescent="0.25">
      <c r="C188">
        <v>11</v>
      </c>
      <c r="D188">
        <v>636</v>
      </c>
      <c r="E188">
        <v>8</v>
      </c>
      <c r="I188">
        <v>1160</v>
      </c>
      <c r="O188">
        <v>112026</v>
      </c>
      <c r="P188">
        <v>112026</v>
      </c>
      <c r="Q188">
        <v>379078</v>
      </c>
    </row>
    <row r="189" spans="3:19" x14ac:dyDescent="0.25">
      <c r="C189">
        <v>11</v>
      </c>
      <c r="D189">
        <v>642</v>
      </c>
      <c r="E189">
        <v>6</v>
      </c>
      <c r="I189">
        <v>656</v>
      </c>
      <c r="L189">
        <v>344</v>
      </c>
      <c r="O189">
        <v>39420</v>
      </c>
      <c r="P189">
        <v>39420</v>
      </c>
      <c r="Q189">
        <v>172884</v>
      </c>
    </row>
    <row r="190" spans="3:19" x14ac:dyDescent="0.25">
      <c r="C190">
        <v>11</v>
      </c>
      <c r="D190" t="s">
        <v>6891</v>
      </c>
      <c r="E190">
        <v>6.9</v>
      </c>
      <c r="I190">
        <v>997.2</v>
      </c>
      <c r="O190">
        <v>79980</v>
      </c>
      <c r="P190">
        <v>79980</v>
      </c>
      <c r="Q190">
        <v>274741</v>
      </c>
    </row>
    <row r="191" spans="3:19" x14ac:dyDescent="0.25">
      <c r="C191">
        <v>11</v>
      </c>
      <c r="D191">
        <v>30</v>
      </c>
      <c r="E191">
        <v>6.9</v>
      </c>
      <c r="I191">
        <v>997.2</v>
      </c>
      <c r="O191">
        <v>79980</v>
      </c>
      <c r="P191">
        <v>79980</v>
      </c>
      <c r="Q191">
        <v>274741</v>
      </c>
    </row>
    <row r="192" spans="3:19" x14ac:dyDescent="0.25">
      <c r="C192" t="s">
        <v>6903</v>
      </c>
      <c r="E192">
        <v>117.649</v>
      </c>
      <c r="I192">
        <v>16228.2</v>
      </c>
      <c r="J192">
        <v>911.45</v>
      </c>
      <c r="K192">
        <v>127</v>
      </c>
      <c r="L192">
        <v>344</v>
      </c>
      <c r="N192">
        <v>325875</v>
      </c>
      <c r="O192">
        <v>1557697</v>
      </c>
      <c r="P192">
        <v>1883572</v>
      </c>
      <c r="Q192">
        <v>7462774</v>
      </c>
      <c r="R192">
        <v>5300</v>
      </c>
      <c r="S192">
        <v>9223.9736070381241</v>
      </c>
    </row>
  </sheetData>
  <hyperlinks>
    <hyperlink ref="A2" location="Obsah!A1" display="Zpět na Obsah  KL 01  1.-4.měsíc" xr:uid="{B6008F16-76D8-47F8-AB9B-044C3D1DDBA9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6924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141528817.08999997</v>
      </c>
      <c r="C3" s="343">
        <f t="shared" ref="C3:Z3" si="0">SUBTOTAL(9,C6:C1048576)</f>
        <v>0</v>
      </c>
      <c r="D3" s="343"/>
      <c r="E3" s="343">
        <f>SUBTOTAL(9,E6:E1048576)/4</f>
        <v>137426856.83000001</v>
      </c>
      <c r="F3" s="343"/>
      <c r="G3" s="343">
        <f t="shared" si="0"/>
        <v>0</v>
      </c>
      <c r="H3" s="343">
        <f>SUBTOTAL(9,H6:H1048576)/4</f>
        <v>59036415.780000038</v>
      </c>
      <c r="I3" s="346">
        <f>IF(B3&lt;&gt;0,H3/B3,"")</f>
        <v>0.41713353502034878</v>
      </c>
      <c r="J3" s="344">
        <f>IF(E3&lt;&gt;0,H3/E3,"")</f>
        <v>0.42958426861955634</v>
      </c>
      <c r="K3" s="345">
        <f t="shared" si="0"/>
        <v>133052176.42000106</v>
      </c>
      <c r="L3" s="345"/>
      <c r="M3" s="343">
        <f t="shared" si="0"/>
        <v>0</v>
      </c>
      <c r="N3" s="343">
        <f t="shared" si="0"/>
        <v>131341823.41999981</v>
      </c>
      <c r="O3" s="343"/>
      <c r="P3" s="343">
        <f t="shared" si="0"/>
        <v>0</v>
      </c>
      <c r="Q3" s="343">
        <f t="shared" si="0"/>
        <v>132612768.39999872</v>
      </c>
      <c r="R3" s="346">
        <f>IF(K3&lt;&gt;0,Q3/K3,"")</f>
        <v>0.99669747589385327</v>
      </c>
      <c r="S3" s="346">
        <f>IF(N3&lt;&gt;0,Q3/N3,"")</f>
        <v>1.0096766204922765</v>
      </c>
      <c r="T3" s="342">
        <f t="shared" si="0"/>
        <v>487147403.67999983</v>
      </c>
      <c r="U3" s="345"/>
      <c r="V3" s="343">
        <f t="shared" si="0"/>
        <v>0</v>
      </c>
      <c r="W3" s="343">
        <f t="shared" si="0"/>
        <v>537564127.83999979</v>
      </c>
      <c r="X3" s="343"/>
      <c r="Y3" s="343">
        <f t="shared" si="0"/>
        <v>0</v>
      </c>
      <c r="Z3" s="343">
        <f t="shared" si="0"/>
        <v>572091122.08000016</v>
      </c>
      <c r="AA3" s="346">
        <f>IF(T3&lt;&gt;0,Z3/T3,"")</f>
        <v>1.1743696420391858</v>
      </c>
      <c r="AB3" s="344">
        <f>IF(W3&lt;&gt;0,Z3/W3,"")</f>
        <v>1.0642286053921308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6918</v>
      </c>
      <c r="B6" s="847">
        <v>141528817.08999988</v>
      </c>
      <c r="C6" s="848"/>
      <c r="D6" s="848"/>
      <c r="E6" s="847">
        <v>137426856.82999998</v>
      </c>
      <c r="F6" s="848"/>
      <c r="G6" s="848"/>
      <c r="H6" s="847">
        <v>58944884.780000053</v>
      </c>
      <c r="I6" s="848"/>
      <c r="J6" s="848"/>
      <c r="K6" s="847">
        <v>66526088.210000522</v>
      </c>
      <c r="L6" s="848"/>
      <c r="M6" s="848"/>
      <c r="N6" s="847">
        <v>65670911.709999904</v>
      </c>
      <c r="O6" s="848"/>
      <c r="P6" s="848"/>
      <c r="Q6" s="847">
        <v>66305759.789999366</v>
      </c>
      <c r="R6" s="848"/>
      <c r="S6" s="848"/>
      <c r="T6" s="847">
        <v>243573701.83999991</v>
      </c>
      <c r="U6" s="848"/>
      <c r="V6" s="848"/>
      <c r="W6" s="847">
        <v>268782063.9199999</v>
      </c>
      <c r="X6" s="848"/>
      <c r="Y6" s="848"/>
      <c r="Z6" s="847">
        <v>286045561.04000008</v>
      </c>
      <c r="AA6" s="848"/>
      <c r="AB6" s="849"/>
    </row>
    <row r="7" spans="1:28" ht="14.45" customHeight="1" x14ac:dyDescent="0.25">
      <c r="A7" s="860" t="s">
        <v>6919</v>
      </c>
      <c r="B7" s="850">
        <v>9712190.3800000064</v>
      </c>
      <c r="C7" s="851"/>
      <c r="D7" s="851"/>
      <c r="E7" s="850">
        <v>11657609.680000022</v>
      </c>
      <c r="F7" s="851"/>
      <c r="G7" s="851"/>
      <c r="H7" s="850">
        <v>14156327.960000016</v>
      </c>
      <c r="I7" s="851"/>
      <c r="J7" s="851"/>
      <c r="K7" s="850">
        <v>58349439.130000517</v>
      </c>
      <c r="L7" s="851"/>
      <c r="M7" s="851"/>
      <c r="N7" s="850">
        <v>58524155.389999904</v>
      </c>
      <c r="O7" s="851"/>
      <c r="P7" s="851"/>
      <c r="Q7" s="850">
        <v>59176744.559999369</v>
      </c>
      <c r="R7" s="851"/>
      <c r="S7" s="851"/>
      <c r="T7" s="850">
        <v>243573701.83999991</v>
      </c>
      <c r="U7" s="851"/>
      <c r="V7" s="851"/>
      <c r="W7" s="850">
        <v>268782063.9199999</v>
      </c>
      <c r="X7" s="851"/>
      <c r="Y7" s="851"/>
      <c r="Z7" s="850">
        <v>280358009.75000006</v>
      </c>
      <c r="AA7" s="851"/>
      <c r="AB7" s="852"/>
    </row>
    <row r="8" spans="1:28" ht="14.45" customHeight="1" x14ac:dyDescent="0.25">
      <c r="A8" s="860" t="s">
        <v>6920</v>
      </c>
      <c r="B8" s="850">
        <v>131816626.70999987</v>
      </c>
      <c r="C8" s="851"/>
      <c r="D8" s="851"/>
      <c r="E8" s="850">
        <v>125769247.14999996</v>
      </c>
      <c r="F8" s="851"/>
      <c r="G8" s="851"/>
      <c r="H8" s="850">
        <v>44788556.820000038</v>
      </c>
      <c r="I8" s="851"/>
      <c r="J8" s="851"/>
      <c r="K8" s="850">
        <v>8176649.0800000066</v>
      </c>
      <c r="L8" s="851"/>
      <c r="M8" s="851"/>
      <c r="N8" s="850">
        <v>7146756.3199999966</v>
      </c>
      <c r="O8" s="851"/>
      <c r="P8" s="851"/>
      <c r="Q8" s="850">
        <v>7129015.2299999958</v>
      </c>
      <c r="R8" s="851"/>
      <c r="S8" s="851"/>
      <c r="T8" s="850"/>
      <c r="U8" s="851"/>
      <c r="V8" s="851"/>
      <c r="W8" s="850"/>
      <c r="X8" s="851"/>
      <c r="Y8" s="851"/>
      <c r="Z8" s="850">
        <v>5687551.290000001</v>
      </c>
      <c r="AA8" s="851"/>
      <c r="AB8" s="852"/>
    </row>
    <row r="9" spans="1:28" ht="14.45" customHeight="1" x14ac:dyDescent="0.25">
      <c r="A9" s="860" t="s">
        <v>6921</v>
      </c>
      <c r="B9" s="850">
        <v>0</v>
      </c>
      <c r="C9" s="851"/>
      <c r="D9" s="851"/>
      <c r="E9" s="850"/>
      <c r="F9" s="851"/>
      <c r="G9" s="851"/>
      <c r="H9" s="850"/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6922</v>
      </c>
      <c r="B10" s="854"/>
      <c r="C10" s="855"/>
      <c r="D10" s="855"/>
      <c r="E10" s="854"/>
      <c r="F10" s="855"/>
      <c r="G10" s="855"/>
      <c r="H10" s="854">
        <v>91531</v>
      </c>
      <c r="I10" s="855"/>
      <c r="J10" s="855"/>
      <c r="K10" s="854"/>
      <c r="L10" s="855"/>
      <c r="M10" s="855"/>
      <c r="N10" s="854"/>
      <c r="O10" s="855"/>
      <c r="P10" s="855"/>
      <c r="Q10" s="854">
        <v>624.41000000000008</v>
      </c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6923</v>
      </c>
      <c r="B11" s="857"/>
      <c r="C11" s="858"/>
      <c r="D11" s="858"/>
      <c r="E11" s="857"/>
      <c r="F11" s="858"/>
      <c r="G11" s="858"/>
      <c r="H11" s="857">
        <v>91531</v>
      </c>
      <c r="I11" s="858"/>
      <c r="J11" s="858"/>
      <c r="K11" s="857"/>
      <c r="L11" s="858"/>
      <c r="M11" s="858"/>
      <c r="N11" s="857"/>
      <c r="O11" s="858"/>
      <c r="P11" s="858"/>
      <c r="Q11" s="857">
        <v>624.41000000000008</v>
      </c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639</v>
      </c>
      <c r="B13" s="847">
        <v>15512134.12000001</v>
      </c>
      <c r="C13" s="848"/>
      <c r="D13" s="848"/>
      <c r="E13" s="847">
        <v>16825023.700000044</v>
      </c>
      <c r="F13" s="848"/>
      <c r="G13" s="848"/>
      <c r="H13" s="847">
        <v>17369332.060000032</v>
      </c>
      <c r="I13" s="848"/>
      <c r="J13" s="849"/>
    </row>
    <row r="14" spans="1:28" ht="14.45" customHeight="1" x14ac:dyDescent="0.25">
      <c r="A14" s="860" t="s">
        <v>6925</v>
      </c>
      <c r="B14" s="850">
        <v>783133.35000000009</v>
      </c>
      <c r="C14" s="851"/>
      <c r="D14" s="851"/>
      <c r="E14" s="850">
        <v>1160116.5599999998</v>
      </c>
      <c r="F14" s="851"/>
      <c r="G14" s="851"/>
      <c r="H14" s="850">
        <v>151388.01</v>
      </c>
      <c r="I14" s="851"/>
      <c r="J14" s="852"/>
    </row>
    <row r="15" spans="1:28" ht="14.45" customHeight="1" x14ac:dyDescent="0.25">
      <c r="A15" s="860" t="s">
        <v>6926</v>
      </c>
      <c r="B15" s="850">
        <v>14729000.770000011</v>
      </c>
      <c r="C15" s="851"/>
      <c r="D15" s="851"/>
      <c r="E15" s="850">
        <v>15664907.140000043</v>
      </c>
      <c r="F15" s="851"/>
      <c r="G15" s="851"/>
      <c r="H15" s="850">
        <v>17217944.050000031</v>
      </c>
      <c r="I15" s="851"/>
      <c r="J15" s="852"/>
    </row>
    <row r="16" spans="1:28" ht="14.45" customHeight="1" x14ac:dyDescent="0.25">
      <c r="A16" s="853" t="s">
        <v>642</v>
      </c>
      <c r="B16" s="854">
        <v>125349728.98999999</v>
      </c>
      <c r="C16" s="855"/>
      <c r="D16" s="855"/>
      <c r="E16" s="854">
        <v>120085672.47</v>
      </c>
      <c r="F16" s="855"/>
      <c r="G16" s="855"/>
      <c r="H16" s="854">
        <v>41163095.380000003</v>
      </c>
      <c r="I16" s="855"/>
      <c r="J16" s="856"/>
    </row>
    <row r="17" spans="1:10" ht="14.45" customHeight="1" x14ac:dyDescent="0.25">
      <c r="A17" s="860" t="s">
        <v>6925</v>
      </c>
      <c r="B17" s="850">
        <v>98006535</v>
      </c>
      <c r="C17" s="851"/>
      <c r="D17" s="851"/>
      <c r="E17" s="850">
        <v>114543727.33</v>
      </c>
      <c r="F17" s="851"/>
      <c r="G17" s="851"/>
      <c r="H17" s="850">
        <v>38399051.560000002</v>
      </c>
      <c r="I17" s="851"/>
      <c r="J17" s="852"/>
    </row>
    <row r="18" spans="1:10" ht="14.45" customHeight="1" x14ac:dyDescent="0.25">
      <c r="A18" s="860" t="s">
        <v>6926</v>
      </c>
      <c r="B18" s="850">
        <v>27343193.989999995</v>
      </c>
      <c r="C18" s="851"/>
      <c r="D18" s="851"/>
      <c r="E18" s="850">
        <v>5541945.1400000006</v>
      </c>
      <c r="F18" s="851"/>
      <c r="G18" s="851"/>
      <c r="H18" s="850">
        <v>2764043.82</v>
      </c>
      <c r="I18" s="851"/>
      <c r="J18" s="852"/>
    </row>
    <row r="19" spans="1:10" ht="14.45" customHeight="1" x14ac:dyDescent="0.25">
      <c r="A19" s="853" t="s">
        <v>645</v>
      </c>
      <c r="B19" s="854">
        <v>666953.98</v>
      </c>
      <c r="C19" s="855"/>
      <c r="D19" s="855"/>
      <c r="E19" s="854">
        <v>516160.66</v>
      </c>
      <c r="F19" s="855"/>
      <c r="G19" s="855"/>
      <c r="H19" s="854">
        <v>503988.34</v>
      </c>
      <c r="I19" s="855"/>
      <c r="J19" s="856"/>
    </row>
    <row r="20" spans="1:10" ht="14.45" customHeight="1" x14ac:dyDescent="0.25">
      <c r="A20" s="860" t="s">
        <v>6925</v>
      </c>
      <c r="B20" s="850">
        <v>316464</v>
      </c>
      <c r="C20" s="851"/>
      <c r="D20" s="851"/>
      <c r="E20" s="850"/>
      <c r="F20" s="851"/>
      <c r="G20" s="851"/>
      <c r="H20" s="850"/>
      <c r="I20" s="851"/>
      <c r="J20" s="852"/>
    </row>
    <row r="21" spans="1:10" ht="14.45" customHeight="1" x14ac:dyDescent="0.25">
      <c r="A21" s="860" t="s">
        <v>6926</v>
      </c>
      <c r="B21" s="850">
        <v>350489.98000000004</v>
      </c>
      <c r="C21" s="851"/>
      <c r="D21" s="851"/>
      <c r="E21" s="850">
        <v>516160.66</v>
      </c>
      <c r="F21" s="851"/>
      <c r="G21" s="851"/>
      <c r="H21" s="850">
        <v>503988.34</v>
      </c>
      <c r="I21" s="851"/>
      <c r="J21" s="852"/>
    </row>
    <row r="22" spans="1:10" ht="14.45" customHeight="1" x14ac:dyDescent="0.25">
      <c r="A22" s="853" t="s">
        <v>6927</v>
      </c>
      <c r="B22" s="854">
        <v>0</v>
      </c>
      <c r="C22" s="855"/>
      <c r="D22" s="855"/>
      <c r="E22" s="854"/>
      <c r="F22" s="855"/>
      <c r="G22" s="855"/>
      <c r="H22" s="854"/>
      <c r="I22" s="855"/>
      <c r="J22" s="856"/>
    </row>
    <row r="23" spans="1:10" ht="14.45" customHeight="1" thickBot="1" x14ac:dyDescent="0.3">
      <c r="A23" s="861" t="s">
        <v>6926</v>
      </c>
      <c r="B23" s="857">
        <v>0</v>
      </c>
      <c r="C23" s="858"/>
      <c r="D23" s="858"/>
      <c r="E23" s="857"/>
      <c r="F23" s="858"/>
      <c r="G23" s="858"/>
      <c r="H23" s="857"/>
      <c r="I23" s="858"/>
      <c r="J23" s="859"/>
    </row>
    <row r="24" spans="1:10" ht="14.45" customHeight="1" x14ac:dyDescent="0.2">
      <c r="A24" s="786" t="s">
        <v>295</v>
      </c>
    </row>
    <row r="25" spans="1:10" ht="14.45" customHeight="1" x14ac:dyDescent="0.2">
      <c r="A25" s="787" t="s">
        <v>3480</v>
      </c>
    </row>
    <row r="26" spans="1:10" ht="14.45" customHeight="1" x14ac:dyDescent="0.2">
      <c r="A26" s="786" t="s">
        <v>6928</v>
      </c>
    </row>
    <row r="27" spans="1:10" ht="14.45" customHeight="1" x14ac:dyDescent="0.2">
      <c r="A27" s="786" t="s">
        <v>6929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C488A963-DFCD-4F9E-8D51-08D13B2E5BF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6944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284216</v>
      </c>
      <c r="C3" s="403">
        <f t="shared" si="0"/>
        <v>280867</v>
      </c>
      <c r="D3" s="437">
        <f t="shared" si="0"/>
        <v>198150</v>
      </c>
      <c r="E3" s="345">
        <f t="shared" si="0"/>
        <v>141528817.08999997</v>
      </c>
      <c r="F3" s="343">
        <f t="shared" si="0"/>
        <v>137426856.83000004</v>
      </c>
      <c r="G3" s="404">
        <f t="shared" si="0"/>
        <v>59036415.780000024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3482</v>
      </c>
      <c r="B6" s="225">
        <v>56</v>
      </c>
      <c r="C6" s="225">
        <v>242</v>
      </c>
      <c r="D6" s="225">
        <v>414</v>
      </c>
      <c r="E6" s="863">
        <v>4905</v>
      </c>
      <c r="F6" s="863">
        <v>17407.11</v>
      </c>
      <c r="G6" s="864">
        <v>28367.230000000003</v>
      </c>
    </row>
    <row r="7" spans="1:7" ht="14.45" customHeight="1" x14ac:dyDescent="0.2">
      <c r="A7" s="836" t="s">
        <v>6925</v>
      </c>
      <c r="B7" s="831">
        <v>119514</v>
      </c>
      <c r="C7" s="831">
        <v>132973</v>
      </c>
      <c r="D7" s="831">
        <v>48191</v>
      </c>
      <c r="E7" s="865">
        <v>99106132.350000009</v>
      </c>
      <c r="F7" s="865">
        <v>115703843.89</v>
      </c>
      <c r="G7" s="866">
        <v>38550439.570000008</v>
      </c>
    </row>
    <row r="8" spans="1:7" ht="14.45" customHeight="1" x14ac:dyDescent="0.2">
      <c r="A8" s="836" t="s">
        <v>6930</v>
      </c>
      <c r="B8" s="831"/>
      <c r="C8" s="831"/>
      <c r="D8" s="831">
        <v>7</v>
      </c>
      <c r="E8" s="865"/>
      <c r="F8" s="865"/>
      <c r="G8" s="866">
        <v>280</v>
      </c>
    </row>
    <row r="9" spans="1:7" ht="14.45" customHeight="1" x14ac:dyDescent="0.2">
      <c r="A9" s="836" t="s">
        <v>3485</v>
      </c>
      <c r="B9" s="831">
        <v>7173</v>
      </c>
      <c r="C9" s="831">
        <v>2713</v>
      </c>
      <c r="D9" s="831">
        <v>2479</v>
      </c>
      <c r="E9" s="865">
        <v>4748309.33</v>
      </c>
      <c r="F9" s="865">
        <v>1162250.1100000001</v>
      </c>
      <c r="G9" s="866">
        <v>708505.69000000018</v>
      </c>
    </row>
    <row r="10" spans="1:7" ht="14.45" customHeight="1" x14ac:dyDescent="0.2">
      <c r="A10" s="836" t="s">
        <v>3486</v>
      </c>
      <c r="B10" s="831">
        <v>7752</v>
      </c>
      <c r="C10" s="831">
        <v>8874</v>
      </c>
      <c r="D10" s="831">
        <v>11914</v>
      </c>
      <c r="E10" s="865">
        <v>1468466.96</v>
      </c>
      <c r="F10" s="865">
        <v>1305132.0200000005</v>
      </c>
      <c r="G10" s="866">
        <v>1513629.5200000005</v>
      </c>
    </row>
    <row r="11" spans="1:7" ht="14.45" customHeight="1" x14ac:dyDescent="0.2">
      <c r="A11" s="836" t="s">
        <v>6931</v>
      </c>
      <c r="B11" s="831">
        <v>2936</v>
      </c>
      <c r="C11" s="831">
        <v>835</v>
      </c>
      <c r="D11" s="831"/>
      <c r="E11" s="865">
        <v>653414.30999999994</v>
      </c>
      <c r="F11" s="865">
        <v>89969.56</v>
      </c>
      <c r="G11" s="866"/>
    </row>
    <row r="12" spans="1:7" ht="14.45" customHeight="1" x14ac:dyDescent="0.2">
      <c r="A12" s="836" t="s">
        <v>3488</v>
      </c>
      <c r="B12" s="831">
        <v>63</v>
      </c>
      <c r="C12" s="831">
        <v>769</v>
      </c>
      <c r="D12" s="831">
        <v>545</v>
      </c>
      <c r="E12" s="865">
        <v>103021.66</v>
      </c>
      <c r="F12" s="865">
        <v>540893.33000000007</v>
      </c>
      <c r="G12" s="866">
        <v>193061.33999999994</v>
      </c>
    </row>
    <row r="13" spans="1:7" ht="14.45" customHeight="1" x14ac:dyDescent="0.2">
      <c r="A13" s="836" t="s">
        <v>3489</v>
      </c>
      <c r="B13" s="831">
        <v>12041</v>
      </c>
      <c r="C13" s="831">
        <v>19702</v>
      </c>
      <c r="D13" s="831">
        <v>21002</v>
      </c>
      <c r="E13" s="865">
        <v>1254548.6299999997</v>
      </c>
      <c r="F13" s="865">
        <v>2057048.5200000007</v>
      </c>
      <c r="G13" s="866">
        <v>2185062.9600000009</v>
      </c>
    </row>
    <row r="14" spans="1:7" ht="14.45" customHeight="1" x14ac:dyDescent="0.2">
      <c r="A14" s="836" t="s">
        <v>6932</v>
      </c>
      <c r="B14" s="831">
        <v>411</v>
      </c>
      <c r="C14" s="831">
        <v>230</v>
      </c>
      <c r="D14" s="831"/>
      <c r="E14" s="865">
        <v>51292.66</v>
      </c>
      <c r="F14" s="865">
        <v>30453.009999999995</v>
      </c>
      <c r="G14" s="866"/>
    </row>
    <row r="15" spans="1:7" ht="14.45" customHeight="1" x14ac:dyDescent="0.2">
      <c r="A15" s="836" t="s">
        <v>3491</v>
      </c>
      <c r="B15" s="831">
        <v>210</v>
      </c>
      <c r="C15" s="831">
        <v>3101</v>
      </c>
      <c r="D15" s="831">
        <v>3312</v>
      </c>
      <c r="E15" s="865">
        <v>26362.990000000005</v>
      </c>
      <c r="F15" s="865">
        <v>571384.12999999989</v>
      </c>
      <c r="G15" s="866">
        <v>713852.03</v>
      </c>
    </row>
    <row r="16" spans="1:7" ht="14.45" customHeight="1" x14ac:dyDescent="0.2">
      <c r="A16" s="836" t="s">
        <v>3493</v>
      </c>
      <c r="B16" s="831">
        <v>1137</v>
      </c>
      <c r="C16" s="831">
        <v>301</v>
      </c>
      <c r="D16" s="831">
        <v>2</v>
      </c>
      <c r="E16" s="865">
        <v>107215.65000000001</v>
      </c>
      <c r="F16" s="865">
        <v>37915.340000000004</v>
      </c>
      <c r="G16" s="866">
        <v>106</v>
      </c>
    </row>
    <row r="17" spans="1:7" ht="14.45" customHeight="1" x14ac:dyDescent="0.2">
      <c r="A17" s="836" t="s">
        <v>6933</v>
      </c>
      <c r="B17" s="831"/>
      <c r="C17" s="831">
        <v>1</v>
      </c>
      <c r="D17" s="831"/>
      <c r="E17" s="865"/>
      <c r="F17" s="865">
        <v>117</v>
      </c>
      <c r="G17" s="866"/>
    </row>
    <row r="18" spans="1:7" ht="14.45" customHeight="1" x14ac:dyDescent="0.2">
      <c r="A18" s="836" t="s">
        <v>3494</v>
      </c>
      <c r="B18" s="831">
        <v>7707</v>
      </c>
      <c r="C18" s="831">
        <v>6791</v>
      </c>
      <c r="D18" s="831">
        <v>6545</v>
      </c>
      <c r="E18" s="865">
        <v>795946.97999999986</v>
      </c>
      <c r="F18" s="865">
        <v>692968.8000000004</v>
      </c>
      <c r="G18" s="866">
        <v>744111.49000000034</v>
      </c>
    </row>
    <row r="19" spans="1:7" ht="14.45" customHeight="1" x14ac:dyDescent="0.2">
      <c r="A19" s="836" t="s">
        <v>3495</v>
      </c>
      <c r="B19" s="831">
        <v>14460</v>
      </c>
      <c r="C19" s="831">
        <v>1867</v>
      </c>
      <c r="D19" s="831">
        <v>1649</v>
      </c>
      <c r="E19" s="865">
        <v>11127448.99</v>
      </c>
      <c r="F19" s="865">
        <v>894839.66</v>
      </c>
      <c r="G19" s="866">
        <v>550365.46</v>
      </c>
    </row>
    <row r="20" spans="1:7" ht="14.45" customHeight="1" x14ac:dyDescent="0.2">
      <c r="A20" s="836" t="s">
        <v>3496</v>
      </c>
      <c r="B20" s="831">
        <v>11616</v>
      </c>
      <c r="C20" s="831">
        <v>10373</v>
      </c>
      <c r="D20" s="831">
        <v>13439</v>
      </c>
      <c r="E20" s="865">
        <v>1146969.9500000002</v>
      </c>
      <c r="F20" s="865">
        <v>1030320.8500000002</v>
      </c>
      <c r="G20" s="866">
        <v>1515235.8400000005</v>
      </c>
    </row>
    <row r="21" spans="1:7" ht="14.45" customHeight="1" x14ac:dyDescent="0.2">
      <c r="A21" s="836" t="s">
        <v>3497</v>
      </c>
      <c r="B21" s="831">
        <v>2</v>
      </c>
      <c r="C21" s="831">
        <v>145</v>
      </c>
      <c r="D21" s="831">
        <v>442</v>
      </c>
      <c r="E21" s="865">
        <v>38</v>
      </c>
      <c r="F21" s="865">
        <v>100578.45</v>
      </c>
      <c r="G21" s="866">
        <v>100220.90999999999</v>
      </c>
    </row>
    <row r="22" spans="1:7" ht="14.45" customHeight="1" x14ac:dyDescent="0.2">
      <c r="A22" s="836" t="s">
        <v>3498</v>
      </c>
      <c r="B22" s="831">
        <v>1981</v>
      </c>
      <c r="C22" s="831">
        <v>2823</v>
      </c>
      <c r="D22" s="831">
        <v>6994</v>
      </c>
      <c r="E22" s="865">
        <v>195783.99</v>
      </c>
      <c r="F22" s="865">
        <v>309955.00999999989</v>
      </c>
      <c r="G22" s="866">
        <v>840033.33000000054</v>
      </c>
    </row>
    <row r="23" spans="1:7" ht="14.45" customHeight="1" x14ac:dyDescent="0.2">
      <c r="A23" s="836" t="s">
        <v>6934</v>
      </c>
      <c r="B23" s="831">
        <v>2</v>
      </c>
      <c r="C23" s="831">
        <v>2</v>
      </c>
      <c r="D23" s="831"/>
      <c r="E23" s="865">
        <v>76</v>
      </c>
      <c r="F23" s="865">
        <v>76</v>
      </c>
      <c r="G23" s="866"/>
    </row>
    <row r="24" spans="1:7" ht="14.45" customHeight="1" x14ac:dyDescent="0.2">
      <c r="A24" s="836" t="s">
        <v>3500</v>
      </c>
      <c r="B24" s="831">
        <v>10929</v>
      </c>
      <c r="C24" s="831">
        <v>2007</v>
      </c>
      <c r="D24" s="831">
        <v>1699</v>
      </c>
      <c r="E24" s="865">
        <v>8344245.3300000001</v>
      </c>
      <c r="F24" s="865">
        <v>844285.23</v>
      </c>
      <c r="G24" s="866">
        <v>510360.12</v>
      </c>
    </row>
    <row r="25" spans="1:7" ht="14.45" customHeight="1" x14ac:dyDescent="0.2">
      <c r="A25" s="836" t="s">
        <v>3501</v>
      </c>
      <c r="B25" s="831"/>
      <c r="C25" s="831"/>
      <c r="D25" s="831">
        <v>3</v>
      </c>
      <c r="E25" s="865"/>
      <c r="F25" s="865"/>
      <c r="G25" s="866">
        <v>278.56</v>
      </c>
    </row>
    <row r="26" spans="1:7" ht="14.45" customHeight="1" x14ac:dyDescent="0.2">
      <c r="A26" s="836" t="s">
        <v>6935</v>
      </c>
      <c r="B26" s="831">
        <v>6759</v>
      </c>
      <c r="C26" s="831">
        <v>4649</v>
      </c>
      <c r="D26" s="831"/>
      <c r="E26" s="865">
        <v>959125.98999999987</v>
      </c>
      <c r="F26" s="865">
        <v>637686.77999999991</v>
      </c>
      <c r="G26" s="866"/>
    </row>
    <row r="27" spans="1:7" ht="14.45" customHeight="1" x14ac:dyDescent="0.2">
      <c r="A27" s="836" t="s">
        <v>3503</v>
      </c>
      <c r="B27" s="831">
        <v>12</v>
      </c>
      <c r="C27" s="831">
        <v>1055</v>
      </c>
      <c r="D27" s="831">
        <v>1359</v>
      </c>
      <c r="E27" s="865">
        <v>456</v>
      </c>
      <c r="F27" s="865">
        <v>121700.23999999999</v>
      </c>
      <c r="G27" s="866">
        <v>166163.9</v>
      </c>
    </row>
    <row r="28" spans="1:7" ht="14.45" customHeight="1" x14ac:dyDescent="0.2">
      <c r="A28" s="836" t="s">
        <v>3504</v>
      </c>
      <c r="B28" s="831">
        <v>12436</v>
      </c>
      <c r="C28" s="831">
        <v>12044</v>
      </c>
      <c r="D28" s="831">
        <v>6127</v>
      </c>
      <c r="E28" s="865">
        <v>1757702.6000000006</v>
      </c>
      <c r="F28" s="865">
        <v>1447602.4800000004</v>
      </c>
      <c r="G28" s="866">
        <v>758636.17000000027</v>
      </c>
    </row>
    <row r="29" spans="1:7" ht="14.45" customHeight="1" x14ac:dyDescent="0.2">
      <c r="A29" s="836" t="s">
        <v>6936</v>
      </c>
      <c r="B29" s="831">
        <v>8</v>
      </c>
      <c r="C29" s="831"/>
      <c r="D29" s="831"/>
      <c r="E29" s="865">
        <v>1565.33</v>
      </c>
      <c r="F29" s="865"/>
      <c r="G29" s="866"/>
    </row>
    <row r="30" spans="1:7" ht="14.45" customHeight="1" x14ac:dyDescent="0.2">
      <c r="A30" s="836" t="s">
        <v>6937</v>
      </c>
      <c r="B30" s="831">
        <v>1594</v>
      </c>
      <c r="C30" s="831"/>
      <c r="D30" s="831"/>
      <c r="E30" s="865">
        <v>432741.98000000004</v>
      </c>
      <c r="F30" s="865"/>
      <c r="G30" s="866"/>
    </row>
    <row r="31" spans="1:7" ht="14.45" customHeight="1" x14ac:dyDescent="0.2">
      <c r="A31" s="836" t="s">
        <v>3507</v>
      </c>
      <c r="B31" s="831">
        <v>11683</v>
      </c>
      <c r="C31" s="831">
        <v>12220</v>
      </c>
      <c r="D31" s="831">
        <v>11059</v>
      </c>
      <c r="E31" s="865">
        <v>1260906.67</v>
      </c>
      <c r="F31" s="865">
        <v>1483322.8900000004</v>
      </c>
      <c r="G31" s="866">
        <v>1510930.2700000003</v>
      </c>
    </row>
    <row r="32" spans="1:7" ht="14.45" customHeight="1" x14ac:dyDescent="0.2">
      <c r="A32" s="836" t="s">
        <v>6938</v>
      </c>
      <c r="B32" s="831">
        <v>3</v>
      </c>
      <c r="C32" s="831"/>
      <c r="D32" s="831"/>
      <c r="E32" s="865">
        <v>0</v>
      </c>
      <c r="F32" s="865"/>
      <c r="G32" s="866"/>
    </row>
    <row r="33" spans="1:7" ht="14.45" customHeight="1" x14ac:dyDescent="0.2">
      <c r="A33" s="836" t="s">
        <v>3508</v>
      </c>
      <c r="B33" s="831">
        <v>394</v>
      </c>
      <c r="C33" s="831">
        <v>267</v>
      </c>
      <c r="D33" s="831">
        <v>47</v>
      </c>
      <c r="E33" s="865">
        <v>55150.67</v>
      </c>
      <c r="F33" s="865">
        <v>35707.679999999993</v>
      </c>
      <c r="G33" s="866">
        <v>4808</v>
      </c>
    </row>
    <row r="34" spans="1:7" ht="14.45" customHeight="1" x14ac:dyDescent="0.2">
      <c r="A34" s="836" t="s">
        <v>6939</v>
      </c>
      <c r="B34" s="831"/>
      <c r="C34" s="831">
        <v>1</v>
      </c>
      <c r="D34" s="831"/>
      <c r="E34" s="865"/>
      <c r="F34" s="865">
        <v>38</v>
      </c>
      <c r="G34" s="866"/>
    </row>
    <row r="35" spans="1:7" ht="14.45" customHeight="1" x14ac:dyDescent="0.2">
      <c r="A35" s="836" t="s">
        <v>6940</v>
      </c>
      <c r="B35" s="831">
        <v>4356</v>
      </c>
      <c r="C35" s="831">
        <v>6127</v>
      </c>
      <c r="D35" s="831">
        <v>7586</v>
      </c>
      <c r="E35" s="865">
        <v>546612.98</v>
      </c>
      <c r="F35" s="865">
        <v>809648.92000000016</v>
      </c>
      <c r="G35" s="866">
        <v>1023023.9700000004</v>
      </c>
    </row>
    <row r="36" spans="1:7" ht="14.45" customHeight="1" x14ac:dyDescent="0.2">
      <c r="A36" s="836" t="s">
        <v>6941</v>
      </c>
      <c r="B36" s="831">
        <v>7</v>
      </c>
      <c r="C36" s="831"/>
      <c r="D36" s="831"/>
      <c r="E36" s="865">
        <v>329</v>
      </c>
      <c r="F36" s="865"/>
      <c r="G36" s="866"/>
    </row>
    <row r="37" spans="1:7" ht="14.45" customHeight="1" x14ac:dyDescent="0.2">
      <c r="A37" s="836" t="s">
        <v>3510</v>
      </c>
      <c r="B37" s="831"/>
      <c r="C37" s="831"/>
      <c r="D37" s="831">
        <v>60</v>
      </c>
      <c r="E37" s="865"/>
      <c r="F37" s="865"/>
      <c r="G37" s="866">
        <v>127935</v>
      </c>
    </row>
    <row r="38" spans="1:7" ht="14.45" customHeight="1" x14ac:dyDescent="0.2">
      <c r="A38" s="836" t="s">
        <v>6942</v>
      </c>
      <c r="B38" s="831"/>
      <c r="C38" s="831"/>
      <c r="D38" s="831">
        <v>7</v>
      </c>
      <c r="E38" s="865"/>
      <c r="F38" s="865"/>
      <c r="G38" s="866">
        <v>332</v>
      </c>
    </row>
    <row r="39" spans="1:7" ht="14.45" customHeight="1" x14ac:dyDescent="0.2">
      <c r="A39" s="836" t="s">
        <v>3514</v>
      </c>
      <c r="B39" s="831">
        <v>3685</v>
      </c>
      <c r="C39" s="831">
        <v>5866</v>
      </c>
      <c r="D39" s="831">
        <v>6159</v>
      </c>
      <c r="E39" s="865">
        <v>1080255.6100000001</v>
      </c>
      <c r="F39" s="865">
        <v>1383750.2600000007</v>
      </c>
      <c r="G39" s="866">
        <v>940423.32000000053</v>
      </c>
    </row>
    <row r="40" spans="1:7" ht="14.45" customHeight="1" x14ac:dyDescent="0.2">
      <c r="A40" s="836" t="s">
        <v>3515</v>
      </c>
      <c r="B40" s="831"/>
      <c r="C40" s="831">
        <v>5</v>
      </c>
      <c r="D40" s="831">
        <v>36</v>
      </c>
      <c r="E40" s="865"/>
      <c r="F40" s="865">
        <v>339.56</v>
      </c>
      <c r="G40" s="866">
        <v>1858.12</v>
      </c>
    </row>
    <row r="41" spans="1:7" ht="14.45" customHeight="1" x14ac:dyDescent="0.2">
      <c r="A41" s="836" t="s">
        <v>3516</v>
      </c>
      <c r="B41" s="831">
        <v>515</v>
      </c>
      <c r="C41" s="831">
        <v>2535</v>
      </c>
      <c r="D41" s="831">
        <v>210</v>
      </c>
      <c r="E41" s="865">
        <v>63136.98000000001</v>
      </c>
      <c r="F41" s="865">
        <v>244581.68</v>
      </c>
      <c r="G41" s="866">
        <v>19957.34</v>
      </c>
    </row>
    <row r="42" spans="1:7" ht="14.45" customHeight="1" x14ac:dyDescent="0.2">
      <c r="A42" s="836" t="s">
        <v>3518</v>
      </c>
      <c r="B42" s="831"/>
      <c r="C42" s="831"/>
      <c r="D42" s="831">
        <v>1</v>
      </c>
      <c r="E42" s="865"/>
      <c r="F42" s="865"/>
      <c r="G42" s="866">
        <v>39</v>
      </c>
    </row>
    <row r="43" spans="1:7" ht="14.45" customHeight="1" x14ac:dyDescent="0.2">
      <c r="A43" s="836" t="s">
        <v>3519</v>
      </c>
      <c r="B43" s="831">
        <v>15069</v>
      </c>
      <c r="C43" s="831">
        <v>10432</v>
      </c>
      <c r="D43" s="831">
        <v>1036</v>
      </c>
      <c r="E43" s="865">
        <v>1555402.2900000003</v>
      </c>
      <c r="F43" s="865">
        <v>1074468.8999999999</v>
      </c>
      <c r="G43" s="866">
        <v>101020.01999999999</v>
      </c>
    </row>
    <row r="44" spans="1:7" ht="14.45" customHeight="1" x14ac:dyDescent="0.2">
      <c r="A44" s="836" t="s">
        <v>3520</v>
      </c>
      <c r="B44" s="831">
        <v>1101</v>
      </c>
      <c r="C44" s="831">
        <v>739</v>
      </c>
      <c r="D44" s="831">
        <v>134</v>
      </c>
      <c r="E44" s="865">
        <v>412586.67</v>
      </c>
      <c r="F44" s="865">
        <v>266182.90000000002</v>
      </c>
      <c r="G44" s="866">
        <v>29451.21</v>
      </c>
    </row>
    <row r="45" spans="1:7" ht="14.45" customHeight="1" x14ac:dyDescent="0.2">
      <c r="A45" s="836" t="s">
        <v>3521</v>
      </c>
      <c r="B45" s="831">
        <v>6465</v>
      </c>
      <c r="C45" s="831">
        <v>7608</v>
      </c>
      <c r="D45" s="831">
        <v>3673</v>
      </c>
      <c r="E45" s="865">
        <v>680897.64</v>
      </c>
      <c r="F45" s="865">
        <v>787582.68000000017</v>
      </c>
      <c r="G45" s="866">
        <v>411249.24999999994</v>
      </c>
    </row>
    <row r="46" spans="1:7" ht="14.45" customHeight="1" x14ac:dyDescent="0.2">
      <c r="A46" s="836" t="s">
        <v>3522</v>
      </c>
      <c r="B46" s="831">
        <v>10299</v>
      </c>
      <c r="C46" s="831">
        <v>8384</v>
      </c>
      <c r="D46" s="831">
        <v>7689</v>
      </c>
      <c r="E46" s="865">
        <v>1118539.6300000001</v>
      </c>
      <c r="F46" s="865">
        <v>937263.02000000025</v>
      </c>
      <c r="G46" s="866">
        <v>942272.55000000051</v>
      </c>
    </row>
    <row r="47" spans="1:7" ht="14.45" customHeight="1" x14ac:dyDescent="0.2">
      <c r="A47" s="836" t="s">
        <v>3523</v>
      </c>
      <c r="B47" s="831"/>
      <c r="C47" s="831"/>
      <c r="D47" s="831">
        <v>1</v>
      </c>
      <c r="E47" s="865"/>
      <c r="F47" s="865"/>
      <c r="G47" s="866">
        <v>40</v>
      </c>
    </row>
    <row r="48" spans="1:7" ht="14.45" customHeight="1" x14ac:dyDescent="0.2">
      <c r="A48" s="836" t="s">
        <v>3524</v>
      </c>
      <c r="B48" s="831">
        <v>4905</v>
      </c>
      <c r="C48" s="831"/>
      <c r="D48" s="831">
        <v>2397</v>
      </c>
      <c r="E48" s="865">
        <v>460423.67999999993</v>
      </c>
      <c r="F48" s="865"/>
      <c r="G48" s="866">
        <v>274701.46000000002</v>
      </c>
    </row>
    <row r="49" spans="1:7" ht="14.45" customHeight="1" x14ac:dyDescent="0.2">
      <c r="A49" s="836" t="s">
        <v>3525</v>
      </c>
      <c r="B49" s="831">
        <v>5397</v>
      </c>
      <c r="C49" s="831">
        <v>5956</v>
      </c>
      <c r="D49" s="831">
        <v>5301</v>
      </c>
      <c r="E49" s="865">
        <v>1755222.94</v>
      </c>
      <c r="F49" s="865">
        <v>1743003.350000001</v>
      </c>
      <c r="G49" s="866">
        <v>1366749.560000001</v>
      </c>
    </row>
    <row r="50" spans="1:7" ht="14.45" customHeight="1" x14ac:dyDescent="0.2">
      <c r="A50" s="836" t="s">
        <v>6943</v>
      </c>
      <c r="B50" s="831">
        <v>829</v>
      </c>
      <c r="C50" s="831"/>
      <c r="D50" s="831"/>
      <c r="E50" s="865">
        <v>165519.99</v>
      </c>
      <c r="F50" s="865"/>
      <c r="G50" s="866"/>
    </row>
    <row r="51" spans="1:7" ht="14.45" customHeight="1" x14ac:dyDescent="0.2">
      <c r="A51" s="836" t="s">
        <v>3526</v>
      </c>
      <c r="B51" s="831">
        <v>392</v>
      </c>
      <c r="C51" s="831">
        <v>6016</v>
      </c>
      <c r="D51" s="831">
        <v>15266</v>
      </c>
      <c r="E51" s="865">
        <v>45312.33</v>
      </c>
      <c r="F51" s="865">
        <v>675998.42999999993</v>
      </c>
      <c r="G51" s="866">
        <v>1722853.46</v>
      </c>
    </row>
    <row r="52" spans="1:7" ht="14.45" customHeight="1" thickBot="1" x14ac:dyDescent="0.25">
      <c r="A52" s="869" t="s">
        <v>3529</v>
      </c>
      <c r="B52" s="833">
        <v>317</v>
      </c>
      <c r="C52" s="833">
        <v>3214</v>
      </c>
      <c r="D52" s="833">
        <v>11365</v>
      </c>
      <c r="E52" s="867">
        <v>42749.33</v>
      </c>
      <c r="F52" s="867">
        <v>388541.04</v>
      </c>
      <c r="G52" s="868">
        <v>1480061.1300000004</v>
      </c>
    </row>
    <row r="53" spans="1:7" ht="14.45" customHeight="1" x14ac:dyDescent="0.2">
      <c r="A53" s="786" t="s">
        <v>295</v>
      </c>
    </row>
    <row r="54" spans="1:7" ht="14.45" customHeight="1" x14ac:dyDescent="0.2">
      <c r="A54" s="787" t="s">
        <v>3480</v>
      </c>
    </row>
    <row r="55" spans="1:7" ht="14.45" customHeight="1" x14ac:dyDescent="0.2">
      <c r="A55" s="786" t="s">
        <v>6928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383ADAA2-EFDB-466B-B88C-EC38C32A4B4F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77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7500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317180.09000000008</v>
      </c>
      <c r="H3" s="208">
        <f t="shared" si="0"/>
        <v>451628607.13999993</v>
      </c>
      <c r="I3" s="78"/>
      <c r="J3" s="78"/>
      <c r="K3" s="208">
        <f t="shared" si="0"/>
        <v>334300.26</v>
      </c>
      <c r="L3" s="208">
        <f t="shared" si="0"/>
        <v>471879832.45999986</v>
      </c>
      <c r="M3" s="78"/>
      <c r="N3" s="78"/>
      <c r="O3" s="208">
        <f t="shared" si="0"/>
        <v>254610.9200000001</v>
      </c>
      <c r="P3" s="208">
        <f t="shared" si="0"/>
        <v>411388361.02000016</v>
      </c>
      <c r="Q3" s="79">
        <f>IF(L3=0,0,P3/L3)</f>
        <v>0.87180746605624981</v>
      </c>
      <c r="R3" s="209">
        <f>IF(O3=0,0,P3/O3)</f>
        <v>1615.7530125573562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6945</v>
      </c>
      <c r="C6" s="807" t="s">
        <v>6927</v>
      </c>
      <c r="D6" s="807" t="s">
        <v>6946</v>
      </c>
      <c r="E6" s="807" t="s">
        <v>6947</v>
      </c>
      <c r="F6" s="807" t="s">
        <v>6948</v>
      </c>
      <c r="G6" s="225">
        <v>1</v>
      </c>
      <c r="H6" s="225">
        <v>0</v>
      </c>
      <c r="I6" s="807"/>
      <c r="J6" s="807">
        <v>0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6945</v>
      </c>
      <c r="C7" s="822" t="s">
        <v>6927</v>
      </c>
      <c r="D7" s="822" t="s">
        <v>6946</v>
      </c>
      <c r="E7" s="822" t="s">
        <v>6949</v>
      </c>
      <c r="F7" s="822" t="s">
        <v>6950</v>
      </c>
      <c r="G7" s="831">
        <v>1</v>
      </c>
      <c r="H7" s="831">
        <v>0</v>
      </c>
      <c r="I7" s="822"/>
      <c r="J7" s="822">
        <v>0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6951</v>
      </c>
      <c r="B8" s="822" t="s">
        <v>6952</v>
      </c>
      <c r="C8" s="822" t="s">
        <v>639</v>
      </c>
      <c r="D8" s="822" t="s">
        <v>6953</v>
      </c>
      <c r="E8" s="822" t="s">
        <v>6954</v>
      </c>
      <c r="F8" s="822" t="s">
        <v>6955</v>
      </c>
      <c r="G8" s="831">
        <v>76</v>
      </c>
      <c r="H8" s="831">
        <v>4131.2100000000009</v>
      </c>
      <c r="I8" s="822"/>
      <c r="J8" s="822">
        <v>54.358026315789488</v>
      </c>
      <c r="K8" s="831">
        <v>0.2</v>
      </c>
      <c r="L8" s="831">
        <v>10.88</v>
      </c>
      <c r="M8" s="822"/>
      <c r="N8" s="822">
        <v>54.4</v>
      </c>
      <c r="O8" s="831"/>
      <c r="P8" s="831"/>
      <c r="Q8" s="827"/>
      <c r="R8" s="832"/>
    </row>
    <row r="9" spans="1:18" ht="14.45" customHeight="1" x14ac:dyDescent="0.2">
      <c r="A9" s="821" t="s">
        <v>6951</v>
      </c>
      <c r="B9" s="822" t="s">
        <v>6952</v>
      </c>
      <c r="C9" s="822" t="s">
        <v>639</v>
      </c>
      <c r="D9" s="822" t="s">
        <v>6953</v>
      </c>
      <c r="E9" s="822" t="s">
        <v>6956</v>
      </c>
      <c r="F9" s="822" t="s">
        <v>6955</v>
      </c>
      <c r="G9" s="831">
        <v>87.019999999999982</v>
      </c>
      <c r="H9" s="831">
        <v>9464.5300000000007</v>
      </c>
      <c r="I9" s="822"/>
      <c r="J9" s="822">
        <v>108.76269823029192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6951</v>
      </c>
      <c r="B10" s="822" t="s">
        <v>6952</v>
      </c>
      <c r="C10" s="822" t="s">
        <v>639</v>
      </c>
      <c r="D10" s="822" t="s">
        <v>6953</v>
      </c>
      <c r="E10" s="822" t="s">
        <v>6957</v>
      </c>
      <c r="F10" s="822" t="s">
        <v>6958</v>
      </c>
      <c r="G10" s="831">
        <v>36.4</v>
      </c>
      <c r="H10" s="831">
        <v>468.08000000000004</v>
      </c>
      <c r="I10" s="822"/>
      <c r="J10" s="822">
        <v>12.859340659340662</v>
      </c>
      <c r="K10" s="831">
        <v>25.399999999999995</v>
      </c>
      <c r="L10" s="831">
        <v>326.71999999999997</v>
      </c>
      <c r="M10" s="822"/>
      <c r="N10" s="822">
        <v>12.862992125984253</v>
      </c>
      <c r="O10" s="831">
        <v>33.000000000000007</v>
      </c>
      <c r="P10" s="831">
        <v>424.53</v>
      </c>
      <c r="Q10" s="827"/>
      <c r="R10" s="832">
        <v>12.864545454545452</v>
      </c>
    </row>
    <row r="11" spans="1:18" ht="14.45" customHeight="1" x14ac:dyDescent="0.2">
      <c r="A11" s="821" t="s">
        <v>6951</v>
      </c>
      <c r="B11" s="822" t="s">
        <v>6952</v>
      </c>
      <c r="C11" s="822" t="s">
        <v>639</v>
      </c>
      <c r="D11" s="822" t="s">
        <v>6953</v>
      </c>
      <c r="E11" s="822" t="s">
        <v>6959</v>
      </c>
      <c r="F11" s="822" t="s">
        <v>900</v>
      </c>
      <c r="G11" s="831">
        <v>174.39999999999992</v>
      </c>
      <c r="H11" s="831">
        <v>33166.099999999991</v>
      </c>
      <c r="I11" s="822"/>
      <c r="J11" s="822">
        <v>190.17259174311931</v>
      </c>
      <c r="K11" s="831">
        <v>180.7</v>
      </c>
      <c r="L11" s="831">
        <v>37116.020000000011</v>
      </c>
      <c r="M11" s="822"/>
      <c r="N11" s="822">
        <v>205.40132816823473</v>
      </c>
      <c r="O11" s="831">
        <v>208.49999999999994</v>
      </c>
      <c r="P11" s="831">
        <v>42826.130000000019</v>
      </c>
      <c r="Q11" s="827"/>
      <c r="R11" s="832">
        <v>205.40110311750615</v>
      </c>
    </row>
    <row r="12" spans="1:18" ht="14.45" customHeight="1" x14ac:dyDescent="0.2">
      <c r="A12" s="821" t="s">
        <v>6951</v>
      </c>
      <c r="B12" s="822" t="s">
        <v>6952</v>
      </c>
      <c r="C12" s="822" t="s">
        <v>639</v>
      </c>
      <c r="D12" s="822" t="s">
        <v>6953</v>
      </c>
      <c r="E12" s="822" t="s">
        <v>6960</v>
      </c>
      <c r="F12" s="822"/>
      <c r="G12" s="831">
        <v>1</v>
      </c>
      <c r="H12" s="831">
        <v>4742.3999999999996</v>
      </c>
      <c r="I12" s="822"/>
      <c r="J12" s="822">
        <v>4742.3999999999996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6951</v>
      </c>
      <c r="B13" s="822" t="s">
        <v>6952</v>
      </c>
      <c r="C13" s="822" t="s">
        <v>639</v>
      </c>
      <c r="D13" s="822" t="s">
        <v>6953</v>
      </c>
      <c r="E13" s="822" t="s">
        <v>6961</v>
      </c>
      <c r="F13" s="822" t="s">
        <v>1338</v>
      </c>
      <c r="G13" s="831">
        <v>0.7</v>
      </c>
      <c r="H13" s="831">
        <v>35.43</v>
      </c>
      <c r="I13" s="822"/>
      <c r="J13" s="822">
        <v>50.614285714285714</v>
      </c>
      <c r="K13" s="831"/>
      <c r="L13" s="831"/>
      <c r="M13" s="822"/>
      <c r="N13" s="822"/>
      <c r="O13" s="831">
        <v>0.9</v>
      </c>
      <c r="P13" s="831">
        <v>36.89</v>
      </c>
      <c r="Q13" s="827"/>
      <c r="R13" s="832">
        <v>40.988888888888887</v>
      </c>
    </row>
    <row r="14" spans="1:18" ht="14.45" customHeight="1" x14ac:dyDescent="0.2">
      <c r="A14" s="821" t="s">
        <v>6951</v>
      </c>
      <c r="B14" s="822" t="s">
        <v>6952</v>
      </c>
      <c r="C14" s="822" t="s">
        <v>639</v>
      </c>
      <c r="D14" s="822" t="s">
        <v>6953</v>
      </c>
      <c r="E14" s="822" t="s">
        <v>6962</v>
      </c>
      <c r="F14" s="822" t="s">
        <v>1479</v>
      </c>
      <c r="G14" s="831">
        <v>370</v>
      </c>
      <c r="H14" s="831">
        <v>4946.8999999999978</v>
      </c>
      <c r="I14" s="822"/>
      <c r="J14" s="822">
        <v>13.369999999999994</v>
      </c>
      <c r="K14" s="831"/>
      <c r="L14" s="831"/>
      <c r="M14" s="822"/>
      <c r="N14" s="822"/>
      <c r="O14" s="831">
        <v>1</v>
      </c>
      <c r="P14" s="831">
        <v>13.37</v>
      </c>
      <c r="Q14" s="827"/>
      <c r="R14" s="832">
        <v>13.37</v>
      </c>
    </row>
    <row r="15" spans="1:18" ht="14.45" customHeight="1" x14ac:dyDescent="0.2">
      <c r="A15" s="821" t="s">
        <v>6951</v>
      </c>
      <c r="B15" s="822" t="s">
        <v>6952</v>
      </c>
      <c r="C15" s="822" t="s">
        <v>639</v>
      </c>
      <c r="D15" s="822" t="s">
        <v>6953</v>
      </c>
      <c r="E15" s="822" t="s">
        <v>6963</v>
      </c>
      <c r="F15" s="822" t="s">
        <v>6964</v>
      </c>
      <c r="G15" s="831"/>
      <c r="H15" s="831"/>
      <c r="I15" s="822"/>
      <c r="J15" s="822"/>
      <c r="K15" s="831">
        <v>2</v>
      </c>
      <c r="L15" s="831">
        <v>454.68</v>
      </c>
      <c r="M15" s="822"/>
      <c r="N15" s="822">
        <v>227.34</v>
      </c>
      <c r="O15" s="831"/>
      <c r="P15" s="831"/>
      <c r="Q15" s="827"/>
      <c r="R15" s="832"/>
    </row>
    <row r="16" spans="1:18" ht="14.45" customHeight="1" x14ac:dyDescent="0.2">
      <c r="A16" s="821" t="s">
        <v>6951</v>
      </c>
      <c r="B16" s="822" t="s">
        <v>6952</v>
      </c>
      <c r="C16" s="822" t="s">
        <v>639</v>
      </c>
      <c r="D16" s="822" t="s">
        <v>6953</v>
      </c>
      <c r="E16" s="822" t="s">
        <v>6965</v>
      </c>
      <c r="F16" s="822" t="s">
        <v>6966</v>
      </c>
      <c r="G16" s="831">
        <v>11</v>
      </c>
      <c r="H16" s="831">
        <v>44698.719999999994</v>
      </c>
      <c r="I16" s="822"/>
      <c r="J16" s="822">
        <v>4063.5199999999995</v>
      </c>
      <c r="K16" s="831">
        <v>9</v>
      </c>
      <c r="L16" s="831">
        <v>36988.199999999997</v>
      </c>
      <c r="M16" s="822"/>
      <c r="N16" s="822">
        <v>4109.7999999999993</v>
      </c>
      <c r="O16" s="831"/>
      <c r="P16" s="831"/>
      <c r="Q16" s="827"/>
      <c r="R16" s="832"/>
    </row>
    <row r="17" spans="1:18" ht="14.45" customHeight="1" x14ac:dyDescent="0.2">
      <c r="A17" s="821" t="s">
        <v>6951</v>
      </c>
      <c r="B17" s="822" t="s">
        <v>6952</v>
      </c>
      <c r="C17" s="822" t="s">
        <v>639</v>
      </c>
      <c r="D17" s="822" t="s">
        <v>6953</v>
      </c>
      <c r="E17" s="822" t="s">
        <v>6967</v>
      </c>
      <c r="F17" s="822" t="s">
        <v>974</v>
      </c>
      <c r="G17" s="831">
        <v>3.95</v>
      </c>
      <c r="H17" s="831">
        <v>412.78999999999996</v>
      </c>
      <c r="I17" s="822"/>
      <c r="J17" s="822">
        <v>104.50379746835442</v>
      </c>
      <c r="K17" s="831">
        <v>10.120000000000001</v>
      </c>
      <c r="L17" s="831">
        <v>1173.9299999999998</v>
      </c>
      <c r="M17" s="822"/>
      <c r="N17" s="822">
        <v>116.00098814229246</v>
      </c>
      <c r="O17" s="831">
        <v>1.74</v>
      </c>
      <c r="P17" s="831">
        <v>181.83</v>
      </c>
      <c r="Q17" s="827"/>
      <c r="R17" s="832">
        <v>104.50000000000001</v>
      </c>
    </row>
    <row r="18" spans="1:18" ht="14.45" customHeight="1" x14ac:dyDescent="0.2">
      <c r="A18" s="821" t="s">
        <v>6951</v>
      </c>
      <c r="B18" s="822" t="s">
        <v>6952</v>
      </c>
      <c r="C18" s="822" t="s">
        <v>639</v>
      </c>
      <c r="D18" s="822" t="s">
        <v>6953</v>
      </c>
      <c r="E18" s="822" t="s">
        <v>6968</v>
      </c>
      <c r="F18" s="822" t="s">
        <v>974</v>
      </c>
      <c r="G18" s="831">
        <v>8.16</v>
      </c>
      <c r="H18" s="831">
        <v>1292.54</v>
      </c>
      <c r="I18" s="822"/>
      <c r="J18" s="822">
        <v>158.39950980392157</v>
      </c>
      <c r="K18" s="831">
        <v>16.95</v>
      </c>
      <c r="L18" s="831">
        <v>3814.1399999999994</v>
      </c>
      <c r="M18" s="822"/>
      <c r="N18" s="822">
        <v>225.0230088495575</v>
      </c>
      <c r="O18" s="831">
        <v>3.3</v>
      </c>
      <c r="P18" s="831">
        <v>522.9</v>
      </c>
      <c r="Q18" s="827"/>
      <c r="R18" s="832">
        <v>158.45454545454547</v>
      </c>
    </row>
    <row r="19" spans="1:18" ht="14.45" customHeight="1" x14ac:dyDescent="0.2">
      <c r="A19" s="821" t="s">
        <v>6951</v>
      </c>
      <c r="B19" s="822" t="s">
        <v>6952</v>
      </c>
      <c r="C19" s="822" t="s">
        <v>639</v>
      </c>
      <c r="D19" s="822" t="s">
        <v>6953</v>
      </c>
      <c r="E19" s="822" t="s">
        <v>6969</v>
      </c>
      <c r="F19" s="822" t="s">
        <v>974</v>
      </c>
      <c r="G19" s="831">
        <v>0.89</v>
      </c>
      <c r="H19" s="831">
        <v>288.81</v>
      </c>
      <c r="I19" s="822"/>
      <c r="J19" s="822">
        <v>324.50561797752806</v>
      </c>
      <c r="K19" s="831">
        <v>2.08</v>
      </c>
      <c r="L19" s="831">
        <v>814.73</v>
      </c>
      <c r="M19" s="822"/>
      <c r="N19" s="822">
        <v>391.69711538461536</v>
      </c>
      <c r="O19" s="831">
        <v>0.85</v>
      </c>
      <c r="P19" s="831">
        <v>275.83</v>
      </c>
      <c r="Q19" s="827"/>
      <c r="R19" s="832">
        <v>324.50588235294117</v>
      </c>
    </row>
    <row r="20" spans="1:18" ht="14.45" customHeight="1" x14ac:dyDescent="0.2">
      <c r="A20" s="821" t="s">
        <v>6951</v>
      </c>
      <c r="B20" s="822" t="s">
        <v>6952</v>
      </c>
      <c r="C20" s="822" t="s">
        <v>639</v>
      </c>
      <c r="D20" s="822" t="s">
        <v>6953</v>
      </c>
      <c r="E20" s="822" t="s">
        <v>6970</v>
      </c>
      <c r="F20" s="822" t="s">
        <v>6971</v>
      </c>
      <c r="G20" s="831">
        <v>168</v>
      </c>
      <c r="H20" s="831">
        <v>3437135.96</v>
      </c>
      <c r="I20" s="822"/>
      <c r="J20" s="822">
        <v>20459.14261904762</v>
      </c>
      <c r="K20" s="831">
        <v>173</v>
      </c>
      <c r="L20" s="831">
        <v>3530078.5000000005</v>
      </c>
      <c r="M20" s="822"/>
      <c r="N20" s="822">
        <v>20405.078034682083</v>
      </c>
      <c r="O20" s="831">
        <v>196</v>
      </c>
      <c r="P20" s="831">
        <v>3974453.2</v>
      </c>
      <c r="Q20" s="827"/>
      <c r="R20" s="832">
        <v>20277.822448979594</v>
      </c>
    </row>
    <row r="21" spans="1:18" ht="14.45" customHeight="1" x14ac:dyDescent="0.2">
      <c r="A21" s="821" t="s">
        <v>6951</v>
      </c>
      <c r="B21" s="822" t="s">
        <v>6952</v>
      </c>
      <c r="C21" s="822" t="s">
        <v>639</v>
      </c>
      <c r="D21" s="822" t="s">
        <v>6953</v>
      </c>
      <c r="E21" s="822" t="s">
        <v>6972</v>
      </c>
      <c r="F21" s="822" t="s">
        <v>3443</v>
      </c>
      <c r="G21" s="831">
        <v>1449.79</v>
      </c>
      <c r="H21" s="831">
        <v>18925990.219999999</v>
      </c>
      <c r="I21" s="822"/>
      <c r="J21" s="822">
        <v>13054.297670697135</v>
      </c>
      <c r="K21" s="831">
        <v>1245.3599999999999</v>
      </c>
      <c r="L21" s="831">
        <v>9791694.4299999997</v>
      </c>
      <c r="M21" s="822"/>
      <c r="N21" s="822">
        <v>7862.5412972955619</v>
      </c>
      <c r="O21" s="831">
        <v>431.28000000000003</v>
      </c>
      <c r="P21" s="831">
        <v>3387937.26</v>
      </c>
      <c r="Q21" s="827"/>
      <c r="R21" s="832">
        <v>7855.5399276572052</v>
      </c>
    </row>
    <row r="22" spans="1:18" ht="14.45" customHeight="1" x14ac:dyDescent="0.2">
      <c r="A22" s="821" t="s">
        <v>6951</v>
      </c>
      <c r="B22" s="822" t="s">
        <v>6952</v>
      </c>
      <c r="C22" s="822" t="s">
        <v>639</v>
      </c>
      <c r="D22" s="822" t="s">
        <v>6953</v>
      </c>
      <c r="E22" s="822" t="s">
        <v>6973</v>
      </c>
      <c r="F22" s="822" t="s">
        <v>6974</v>
      </c>
      <c r="G22" s="831">
        <v>36</v>
      </c>
      <c r="H22" s="831">
        <v>1027620</v>
      </c>
      <c r="I22" s="822"/>
      <c r="J22" s="822">
        <v>28545</v>
      </c>
      <c r="K22" s="831">
        <v>56.03</v>
      </c>
      <c r="L22" s="831">
        <v>1494338.2</v>
      </c>
      <c r="M22" s="822"/>
      <c r="N22" s="822">
        <v>26670.323041227912</v>
      </c>
      <c r="O22" s="831">
        <v>56</v>
      </c>
      <c r="P22" s="831">
        <v>1182547</v>
      </c>
      <c r="Q22" s="827"/>
      <c r="R22" s="832">
        <v>21116.910714285714</v>
      </c>
    </row>
    <row r="23" spans="1:18" ht="14.45" customHeight="1" x14ac:dyDescent="0.2">
      <c r="A23" s="821" t="s">
        <v>6951</v>
      </c>
      <c r="B23" s="822" t="s">
        <v>6952</v>
      </c>
      <c r="C23" s="822" t="s">
        <v>639</v>
      </c>
      <c r="D23" s="822" t="s">
        <v>6953</v>
      </c>
      <c r="E23" s="822" t="s">
        <v>6975</v>
      </c>
      <c r="F23" s="822" t="s">
        <v>6974</v>
      </c>
      <c r="G23" s="831">
        <v>36</v>
      </c>
      <c r="H23" s="831">
        <v>2082513.6</v>
      </c>
      <c r="I23" s="822"/>
      <c r="J23" s="822">
        <v>57847.600000000006</v>
      </c>
      <c r="K23" s="831">
        <v>52</v>
      </c>
      <c r="L23" s="831">
        <v>2812285.9200000004</v>
      </c>
      <c r="M23" s="822"/>
      <c r="N23" s="822">
        <v>54082.421538461545</v>
      </c>
      <c r="O23" s="831">
        <v>71</v>
      </c>
      <c r="P23" s="831">
        <v>3027461.4999999995</v>
      </c>
      <c r="Q23" s="827"/>
      <c r="R23" s="832">
        <v>42640.3028169014</v>
      </c>
    </row>
    <row r="24" spans="1:18" ht="14.45" customHeight="1" x14ac:dyDescent="0.2">
      <c r="A24" s="821" t="s">
        <v>6951</v>
      </c>
      <c r="B24" s="822" t="s">
        <v>6952</v>
      </c>
      <c r="C24" s="822" t="s">
        <v>639</v>
      </c>
      <c r="D24" s="822" t="s">
        <v>6953</v>
      </c>
      <c r="E24" s="822" t="s">
        <v>6976</v>
      </c>
      <c r="F24" s="822" t="s">
        <v>6974</v>
      </c>
      <c r="G24" s="831">
        <v>190</v>
      </c>
      <c r="H24" s="831">
        <v>21174930</v>
      </c>
      <c r="I24" s="822"/>
      <c r="J24" s="822">
        <v>111447</v>
      </c>
      <c r="K24" s="831">
        <v>197.03</v>
      </c>
      <c r="L24" s="831">
        <v>20914969.140000004</v>
      </c>
      <c r="M24" s="822"/>
      <c r="N24" s="822">
        <v>106151.19088463688</v>
      </c>
      <c r="O24" s="831">
        <v>100</v>
      </c>
      <c r="P24" s="831">
        <v>9087471.6999999993</v>
      </c>
      <c r="Q24" s="827"/>
      <c r="R24" s="832">
        <v>90874.71699999999</v>
      </c>
    </row>
    <row r="25" spans="1:18" ht="14.45" customHeight="1" x14ac:dyDescent="0.2">
      <c r="A25" s="821" t="s">
        <v>6951</v>
      </c>
      <c r="B25" s="822" t="s">
        <v>6952</v>
      </c>
      <c r="C25" s="822" t="s">
        <v>639</v>
      </c>
      <c r="D25" s="822" t="s">
        <v>6953</v>
      </c>
      <c r="E25" s="822" t="s">
        <v>6977</v>
      </c>
      <c r="F25" s="822" t="s">
        <v>6978</v>
      </c>
      <c r="G25" s="831">
        <v>94</v>
      </c>
      <c r="H25" s="831">
        <v>7409738</v>
      </c>
      <c r="I25" s="822"/>
      <c r="J25" s="822">
        <v>78827</v>
      </c>
      <c r="K25" s="831">
        <v>58</v>
      </c>
      <c r="L25" s="831">
        <v>4568115.0999999996</v>
      </c>
      <c r="M25" s="822"/>
      <c r="N25" s="822">
        <v>78760.60517241378</v>
      </c>
      <c r="O25" s="831">
        <v>56</v>
      </c>
      <c r="P25" s="831">
        <v>4383097.5</v>
      </c>
      <c r="Q25" s="827"/>
      <c r="R25" s="832">
        <v>78269.59821428571</v>
      </c>
    </row>
    <row r="26" spans="1:18" ht="14.45" customHeight="1" x14ac:dyDescent="0.2">
      <c r="A26" s="821" t="s">
        <v>6951</v>
      </c>
      <c r="B26" s="822" t="s">
        <v>6952</v>
      </c>
      <c r="C26" s="822" t="s">
        <v>639</v>
      </c>
      <c r="D26" s="822" t="s">
        <v>6953</v>
      </c>
      <c r="E26" s="822" t="s">
        <v>6979</v>
      </c>
      <c r="F26" s="822" t="s">
        <v>6980</v>
      </c>
      <c r="G26" s="831">
        <v>427</v>
      </c>
      <c r="H26" s="831">
        <v>10257479.4</v>
      </c>
      <c r="I26" s="822"/>
      <c r="J26" s="822">
        <v>24022.2</v>
      </c>
      <c r="K26" s="831">
        <v>491</v>
      </c>
      <c r="L26" s="831">
        <v>2467114.6999999997</v>
      </c>
      <c r="M26" s="822"/>
      <c r="N26" s="822">
        <v>5024.6735234215885</v>
      </c>
      <c r="O26" s="831">
        <v>486</v>
      </c>
      <c r="P26" s="831">
        <v>6379530.540000001</v>
      </c>
      <c r="Q26" s="827"/>
      <c r="R26" s="832">
        <v>13126.606049382717</v>
      </c>
    </row>
    <row r="27" spans="1:18" ht="14.45" customHeight="1" x14ac:dyDescent="0.2">
      <c r="A27" s="821" t="s">
        <v>6951</v>
      </c>
      <c r="B27" s="822" t="s">
        <v>6952</v>
      </c>
      <c r="C27" s="822" t="s">
        <v>639</v>
      </c>
      <c r="D27" s="822" t="s">
        <v>6953</v>
      </c>
      <c r="E27" s="822" t="s">
        <v>6981</v>
      </c>
      <c r="F27" s="822" t="s">
        <v>3381</v>
      </c>
      <c r="G27" s="831">
        <v>176</v>
      </c>
      <c r="H27" s="831">
        <v>1453698.4000000001</v>
      </c>
      <c r="I27" s="822"/>
      <c r="J27" s="822">
        <v>8259.6500000000015</v>
      </c>
      <c r="K27" s="831">
        <v>293</v>
      </c>
      <c r="L27" s="831">
        <v>1993966.3699999999</v>
      </c>
      <c r="M27" s="822"/>
      <c r="N27" s="822">
        <v>6805.3459726962456</v>
      </c>
      <c r="O27" s="831">
        <v>286</v>
      </c>
      <c r="P27" s="831">
        <v>1652882.8499999996</v>
      </c>
      <c r="Q27" s="827"/>
      <c r="R27" s="832">
        <v>5779.3106643356632</v>
      </c>
    </row>
    <row r="28" spans="1:18" ht="14.45" customHeight="1" x14ac:dyDescent="0.2">
      <c r="A28" s="821" t="s">
        <v>6951</v>
      </c>
      <c r="B28" s="822" t="s">
        <v>6952</v>
      </c>
      <c r="C28" s="822" t="s">
        <v>639</v>
      </c>
      <c r="D28" s="822" t="s">
        <v>6953</v>
      </c>
      <c r="E28" s="822" t="s">
        <v>6982</v>
      </c>
      <c r="F28" s="822" t="s">
        <v>6980</v>
      </c>
      <c r="G28" s="831">
        <v>67.28</v>
      </c>
      <c r="H28" s="831">
        <v>4854368.55</v>
      </c>
      <c r="I28" s="822"/>
      <c r="J28" s="822">
        <v>72151.732312722947</v>
      </c>
      <c r="K28" s="831">
        <v>55</v>
      </c>
      <c r="L28" s="831">
        <v>825673.79999999993</v>
      </c>
      <c r="M28" s="822"/>
      <c r="N28" s="822">
        <v>15012.250909090908</v>
      </c>
      <c r="O28" s="831">
        <v>66</v>
      </c>
      <c r="P28" s="831">
        <v>2612151.4</v>
      </c>
      <c r="Q28" s="827"/>
      <c r="R28" s="832">
        <v>39578.051515151514</v>
      </c>
    </row>
    <row r="29" spans="1:18" ht="14.45" customHeight="1" x14ac:dyDescent="0.2">
      <c r="A29" s="821" t="s">
        <v>6951</v>
      </c>
      <c r="B29" s="822" t="s">
        <v>6952</v>
      </c>
      <c r="C29" s="822" t="s">
        <v>639</v>
      </c>
      <c r="D29" s="822" t="s">
        <v>6953</v>
      </c>
      <c r="E29" s="822" t="s">
        <v>6983</v>
      </c>
      <c r="F29" s="822" t="s">
        <v>2381</v>
      </c>
      <c r="G29" s="831">
        <v>361.74</v>
      </c>
      <c r="H29" s="831">
        <v>2337014.0600000005</v>
      </c>
      <c r="I29" s="822"/>
      <c r="J29" s="822">
        <v>6460.4800685575292</v>
      </c>
      <c r="K29" s="831">
        <v>350.12</v>
      </c>
      <c r="L29" s="831">
        <v>2259617.8200000003</v>
      </c>
      <c r="M29" s="822"/>
      <c r="N29" s="822">
        <v>6453.8381697703653</v>
      </c>
      <c r="O29" s="831">
        <v>548.94999999999993</v>
      </c>
      <c r="P29" s="831">
        <v>3152549.8499999996</v>
      </c>
      <c r="Q29" s="827"/>
      <c r="R29" s="832">
        <v>5742.8724838327716</v>
      </c>
    </row>
    <row r="30" spans="1:18" ht="14.45" customHeight="1" x14ac:dyDescent="0.2">
      <c r="A30" s="821" t="s">
        <v>6951</v>
      </c>
      <c r="B30" s="822" t="s">
        <v>6952</v>
      </c>
      <c r="C30" s="822" t="s">
        <v>639</v>
      </c>
      <c r="D30" s="822" t="s">
        <v>6953</v>
      </c>
      <c r="E30" s="822" t="s">
        <v>6984</v>
      </c>
      <c r="F30" s="822" t="s">
        <v>2381</v>
      </c>
      <c r="G30" s="831">
        <v>326.44999999999993</v>
      </c>
      <c r="H30" s="831">
        <v>8434501.2200000007</v>
      </c>
      <c r="I30" s="822"/>
      <c r="J30" s="822">
        <v>25837.03850513096</v>
      </c>
      <c r="K30" s="831">
        <v>315.08000000000004</v>
      </c>
      <c r="L30" s="831">
        <v>8128882.5300000003</v>
      </c>
      <c r="M30" s="822"/>
      <c r="N30" s="822">
        <v>25799.424051034654</v>
      </c>
      <c r="O30" s="831">
        <v>316.15999999999991</v>
      </c>
      <c r="P30" s="831">
        <v>7273158.4899999993</v>
      </c>
      <c r="Q30" s="827"/>
      <c r="R30" s="832">
        <v>23004.67639802632</v>
      </c>
    </row>
    <row r="31" spans="1:18" ht="14.45" customHeight="1" x14ac:dyDescent="0.2">
      <c r="A31" s="821" t="s">
        <v>6951</v>
      </c>
      <c r="B31" s="822" t="s">
        <v>6952</v>
      </c>
      <c r="C31" s="822" t="s">
        <v>639</v>
      </c>
      <c r="D31" s="822" t="s">
        <v>6953</v>
      </c>
      <c r="E31" s="822" t="s">
        <v>6985</v>
      </c>
      <c r="F31" s="822" t="s">
        <v>2391</v>
      </c>
      <c r="G31" s="831">
        <v>1630.8100000000004</v>
      </c>
      <c r="H31" s="831">
        <v>7975623.0999999996</v>
      </c>
      <c r="I31" s="822"/>
      <c r="J31" s="822">
        <v>4890.5900135515467</v>
      </c>
      <c r="K31" s="831">
        <v>1746.8500000000004</v>
      </c>
      <c r="L31" s="831">
        <v>8649373.8600000031</v>
      </c>
      <c r="M31" s="822"/>
      <c r="N31" s="822">
        <v>4951.4118899733812</v>
      </c>
      <c r="O31" s="831">
        <v>948.81999999999994</v>
      </c>
      <c r="P31" s="831">
        <v>4522037.6700000009</v>
      </c>
      <c r="Q31" s="827"/>
      <c r="R31" s="832">
        <v>4765.9594759806932</v>
      </c>
    </row>
    <row r="32" spans="1:18" ht="14.45" customHeight="1" x14ac:dyDescent="0.2">
      <c r="A32" s="821" t="s">
        <v>6951</v>
      </c>
      <c r="B32" s="822" t="s">
        <v>6952</v>
      </c>
      <c r="C32" s="822" t="s">
        <v>639</v>
      </c>
      <c r="D32" s="822" t="s">
        <v>6953</v>
      </c>
      <c r="E32" s="822" t="s">
        <v>6986</v>
      </c>
      <c r="F32" s="822" t="s">
        <v>6987</v>
      </c>
      <c r="G32" s="831"/>
      <c r="H32" s="831"/>
      <c r="I32" s="822"/>
      <c r="J32" s="822"/>
      <c r="K32" s="831">
        <v>1.04</v>
      </c>
      <c r="L32" s="831">
        <v>85060.87</v>
      </c>
      <c r="M32" s="822"/>
      <c r="N32" s="822">
        <v>81789.298076923063</v>
      </c>
      <c r="O32" s="831"/>
      <c r="P32" s="831"/>
      <c r="Q32" s="827"/>
      <c r="R32" s="832"/>
    </row>
    <row r="33" spans="1:18" ht="14.45" customHeight="1" x14ac:dyDescent="0.2">
      <c r="A33" s="821" t="s">
        <v>6951</v>
      </c>
      <c r="B33" s="822" t="s">
        <v>6952</v>
      </c>
      <c r="C33" s="822" t="s">
        <v>639</v>
      </c>
      <c r="D33" s="822" t="s">
        <v>6953</v>
      </c>
      <c r="E33" s="822" t="s">
        <v>6988</v>
      </c>
      <c r="F33" s="822" t="s">
        <v>6989</v>
      </c>
      <c r="G33" s="831">
        <v>8</v>
      </c>
      <c r="H33" s="831">
        <v>167657.60000000001</v>
      </c>
      <c r="I33" s="822"/>
      <c r="J33" s="822">
        <v>20957.2</v>
      </c>
      <c r="K33" s="831">
        <v>1</v>
      </c>
      <c r="L33" s="831">
        <v>20957.2</v>
      </c>
      <c r="M33" s="822"/>
      <c r="N33" s="822">
        <v>20957.2</v>
      </c>
      <c r="O33" s="831"/>
      <c r="P33" s="831"/>
      <c r="Q33" s="827"/>
      <c r="R33" s="832"/>
    </row>
    <row r="34" spans="1:18" ht="14.45" customHeight="1" x14ac:dyDescent="0.2">
      <c r="A34" s="821" t="s">
        <v>6951</v>
      </c>
      <c r="B34" s="822" t="s">
        <v>6952</v>
      </c>
      <c r="C34" s="822" t="s">
        <v>639</v>
      </c>
      <c r="D34" s="822" t="s">
        <v>6953</v>
      </c>
      <c r="E34" s="822" t="s">
        <v>6990</v>
      </c>
      <c r="F34" s="822" t="s">
        <v>3457</v>
      </c>
      <c r="G34" s="831">
        <v>611.28000000000009</v>
      </c>
      <c r="H34" s="831">
        <v>5593413.7100000009</v>
      </c>
      <c r="I34" s="822"/>
      <c r="J34" s="822">
        <v>9150.3299797146974</v>
      </c>
      <c r="K34" s="831">
        <v>511.37999999999994</v>
      </c>
      <c r="L34" s="831">
        <v>4743866.99</v>
      </c>
      <c r="M34" s="822"/>
      <c r="N34" s="822">
        <v>9276.5985959560421</v>
      </c>
      <c r="O34" s="831">
        <v>830.46999999999991</v>
      </c>
      <c r="P34" s="831">
        <v>7463464.5799999982</v>
      </c>
      <c r="Q34" s="827"/>
      <c r="R34" s="832">
        <v>8987.0369549773004</v>
      </c>
    </row>
    <row r="35" spans="1:18" ht="14.45" customHeight="1" x14ac:dyDescent="0.2">
      <c r="A35" s="821" t="s">
        <v>6951</v>
      </c>
      <c r="B35" s="822" t="s">
        <v>6952</v>
      </c>
      <c r="C35" s="822" t="s">
        <v>639</v>
      </c>
      <c r="D35" s="822" t="s">
        <v>6953</v>
      </c>
      <c r="E35" s="822" t="s">
        <v>6991</v>
      </c>
      <c r="F35" s="822" t="s">
        <v>4815</v>
      </c>
      <c r="G35" s="831"/>
      <c r="H35" s="831"/>
      <c r="I35" s="822"/>
      <c r="J35" s="822"/>
      <c r="K35" s="831"/>
      <c r="L35" s="831"/>
      <c r="M35" s="822"/>
      <c r="N35" s="822"/>
      <c r="O35" s="831">
        <v>1.2</v>
      </c>
      <c r="P35" s="831">
        <v>46.82</v>
      </c>
      <c r="Q35" s="827"/>
      <c r="R35" s="832">
        <v>39.016666666666666</v>
      </c>
    </row>
    <row r="36" spans="1:18" ht="14.45" customHeight="1" x14ac:dyDescent="0.2">
      <c r="A36" s="821" t="s">
        <v>6951</v>
      </c>
      <c r="B36" s="822" t="s">
        <v>6952</v>
      </c>
      <c r="C36" s="822" t="s">
        <v>639</v>
      </c>
      <c r="D36" s="822" t="s">
        <v>6953</v>
      </c>
      <c r="E36" s="822" t="s">
        <v>6992</v>
      </c>
      <c r="F36" s="822" t="s">
        <v>1338</v>
      </c>
      <c r="G36" s="831"/>
      <c r="H36" s="831"/>
      <c r="I36" s="822"/>
      <c r="J36" s="822"/>
      <c r="K36" s="831"/>
      <c r="L36" s="831"/>
      <c r="M36" s="822"/>
      <c r="N36" s="822"/>
      <c r="O36" s="831">
        <v>0.2</v>
      </c>
      <c r="P36" s="831">
        <v>8.2899999999999991</v>
      </c>
      <c r="Q36" s="827"/>
      <c r="R36" s="832">
        <v>41.449999999999996</v>
      </c>
    </row>
    <row r="37" spans="1:18" ht="14.45" customHeight="1" x14ac:dyDescent="0.2">
      <c r="A37" s="821" t="s">
        <v>6951</v>
      </c>
      <c r="B37" s="822" t="s">
        <v>6952</v>
      </c>
      <c r="C37" s="822" t="s">
        <v>639</v>
      </c>
      <c r="D37" s="822" t="s">
        <v>6953</v>
      </c>
      <c r="E37" s="822" t="s">
        <v>6993</v>
      </c>
      <c r="F37" s="822" t="s">
        <v>1960</v>
      </c>
      <c r="G37" s="831">
        <v>0.2</v>
      </c>
      <c r="H37" s="831">
        <v>35.4</v>
      </c>
      <c r="I37" s="822"/>
      <c r="J37" s="822">
        <v>176.99999999999997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6951</v>
      </c>
      <c r="B38" s="822" t="s">
        <v>6952</v>
      </c>
      <c r="C38" s="822" t="s">
        <v>639</v>
      </c>
      <c r="D38" s="822" t="s">
        <v>6953</v>
      </c>
      <c r="E38" s="822" t="s">
        <v>6994</v>
      </c>
      <c r="F38" s="822" t="s">
        <v>6966</v>
      </c>
      <c r="G38" s="831">
        <v>291</v>
      </c>
      <c r="H38" s="831">
        <v>375640.25999999978</v>
      </c>
      <c r="I38" s="822"/>
      <c r="J38" s="822">
        <v>1290.8599999999992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6951</v>
      </c>
      <c r="B39" s="822" t="s">
        <v>6952</v>
      </c>
      <c r="C39" s="822" t="s">
        <v>639</v>
      </c>
      <c r="D39" s="822" t="s">
        <v>6953</v>
      </c>
      <c r="E39" s="822" t="s">
        <v>6995</v>
      </c>
      <c r="F39" s="822" t="s">
        <v>699</v>
      </c>
      <c r="G39" s="831">
        <v>1.3</v>
      </c>
      <c r="H39" s="831">
        <v>64.430000000000007</v>
      </c>
      <c r="I39" s="822"/>
      <c r="J39" s="822">
        <v>49.561538461538468</v>
      </c>
      <c r="K39" s="831">
        <v>0.6</v>
      </c>
      <c r="L39" s="831">
        <v>30.71</v>
      </c>
      <c r="M39" s="822"/>
      <c r="N39" s="822">
        <v>51.183333333333337</v>
      </c>
      <c r="O39" s="831">
        <v>2.3000000000000003</v>
      </c>
      <c r="P39" s="831">
        <v>111.54999999999998</v>
      </c>
      <c r="Q39" s="827"/>
      <c r="R39" s="832">
        <v>48.499999999999986</v>
      </c>
    </row>
    <row r="40" spans="1:18" ht="14.45" customHeight="1" x14ac:dyDescent="0.2">
      <c r="A40" s="821" t="s">
        <v>6951</v>
      </c>
      <c r="B40" s="822" t="s">
        <v>6952</v>
      </c>
      <c r="C40" s="822" t="s">
        <v>639</v>
      </c>
      <c r="D40" s="822" t="s">
        <v>6953</v>
      </c>
      <c r="E40" s="822" t="s">
        <v>6996</v>
      </c>
      <c r="F40" s="822" t="s">
        <v>1434</v>
      </c>
      <c r="G40" s="831">
        <v>349.61999999999989</v>
      </c>
      <c r="H40" s="831">
        <v>61265.2</v>
      </c>
      <c r="I40" s="822"/>
      <c r="J40" s="822">
        <v>175.23368228362227</v>
      </c>
      <c r="K40" s="831">
        <v>369.7999999999999</v>
      </c>
      <c r="L40" s="831">
        <v>65040.950000000026</v>
      </c>
      <c r="M40" s="822"/>
      <c r="N40" s="822">
        <v>175.88142239048145</v>
      </c>
      <c r="O40" s="831">
        <v>499.41999999999996</v>
      </c>
      <c r="P40" s="831">
        <v>78195.609999999986</v>
      </c>
      <c r="Q40" s="827"/>
      <c r="R40" s="832">
        <v>156.57284449961955</v>
      </c>
    </row>
    <row r="41" spans="1:18" ht="14.45" customHeight="1" x14ac:dyDescent="0.2">
      <c r="A41" s="821" t="s">
        <v>6951</v>
      </c>
      <c r="B41" s="822" t="s">
        <v>6952</v>
      </c>
      <c r="C41" s="822" t="s">
        <v>639</v>
      </c>
      <c r="D41" s="822" t="s">
        <v>6953</v>
      </c>
      <c r="E41" s="822" t="s">
        <v>6997</v>
      </c>
      <c r="F41" s="822" t="s">
        <v>877</v>
      </c>
      <c r="G41" s="831">
        <v>164.60000000000002</v>
      </c>
      <c r="H41" s="831">
        <v>9888.0399999999972</v>
      </c>
      <c r="I41" s="822"/>
      <c r="J41" s="822">
        <v>60.073147023086243</v>
      </c>
      <c r="K41" s="831">
        <v>569.79999999999973</v>
      </c>
      <c r="L41" s="831">
        <v>35448.010000000009</v>
      </c>
      <c r="M41" s="822"/>
      <c r="N41" s="822">
        <v>62.211319761319807</v>
      </c>
      <c r="O41" s="831">
        <v>561.55000000000007</v>
      </c>
      <c r="P41" s="831">
        <v>33688.659999999982</v>
      </c>
      <c r="Q41" s="827"/>
      <c r="R41" s="832">
        <v>59.992271391683694</v>
      </c>
    </row>
    <row r="42" spans="1:18" ht="14.45" customHeight="1" x14ac:dyDescent="0.2">
      <c r="A42" s="821" t="s">
        <v>6951</v>
      </c>
      <c r="B42" s="822" t="s">
        <v>6952</v>
      </c>
      <c r="C42" s="822" t="s">
        <v>639</v>
      </c>
      <c r="D42" s="822" t="s">
        <v>6953</v>
      </c>
      <c r="E42" s="822" t="s">
        <v>6998</v>
      </c>
      <c r="F42" s="822" t="s">
        <v>3267</v>
      </c>
      <c r="G42" s="831">
        <v>61.7</v>
      </c>
      <c r="H42" s="831">
        <v>42335.99</v>
      </c>
      <c r="I42" s="822"/>
      <c r="J42" s="822">
        <v>686.15867098865476</v>
      </c>
      <c r="K42" s="831">
        <v>37.14</v>
      </c>
      <c r="L42" s="831">
        <v>25481.51</v>
      </c>
      <c r="M42" s="822"/>
      <c r="N42" s="822">
        <v>686.09343026386637</v>
      </c>
      <c r="O42" s="831">
        <v>41.449999999999989</v>
      </c>
      <c r="P42" s="831">
        <v>28440.89000000001</v>
      </c>
      <c r="Q42" s="827"/>
      <c r="R42" s="832">
        <v>686.14933655006075</v>
      </c>
    </row>
    <row r="43" spans="1:18" ht="14.45" customHeight="1" x14ac:dyDescent="0.2">
      <c r="A43" s="821" t="s">
        <v>6951</v>
      </c>
      <c r="B43" s="822" t="s">
        <v>6952</v>
      </c>
      <c r="C43" s="822" t="s">
        <v>639</v>
      </c>
      <c r="D43" s="822" t="s">
        <v>6953</v>
      </c>
      <c r="E43" s="822" t="s">
        <v>6999</v>
      </c>
      <c r="F43" s="822" t="s">
        <v>3267</v>
      </c>
      <c r="G43" s="831">
        <v>88.33</v>
      </c>
      <c r="H43" s="831">
        <v>15152.919999999995</v>
      </c>
      <c r="I43" s="822"/>
      <c r="J43" s="822">
        <v>171.54896411185322</v>
      </c>
      <c r="K43" s="831">
        <v>95.3</v>
      </c>
      <c r="L43" s="831">
        <v>16348.57</v>
      </c>
      <c r="M43" s="822"/>
      <c r="N43" s="822">
        <v>171.54847848898217</v>
      </c>
      <c r="O43" s="831">
        <v>90.14</v>
      </c>
      <c r="P43" s="831">
        <v>15463.449999999995</v>
      </c>
      <c r="Q43" s="827"/>
      <c r="R43" s="832">
        <v>171.54925671178162</v>
      </c>
    </row>
    <row r="44" spans="1:18" ht="14.45" customHeight="1" x14ac:dyDescent="0.2">
      <c r="A44" s="821" t="s">
        <v>6951</v>
      </c>
      <c r="B44" s="822" t="s">
        <v>6952</v>
      </c>
      <c r="C44" s="822" t="s">
        <v>639</v>
      </c>
      <c r="D44" s="822" t="s">
        <v>6953</v>
      </c>
      <c r="E44" s="822" t="s">
        <v>7000</v>
      </c>
      <c r="F44" s="822" t="s">
        <v>3267</v>
      </c>
      <c r="G44" s="831">
        <v>305.68000000000006</v>
      </c>
      <c r="H44" s="831">
        <v>104875.04</v>
      </c>
      <c r="I44" s="822"/>
      <c r="J44" s="822">
        <v>343.08767338393079</v>
      </c>
      <c r="K44" s="831">
        <v>315.41000000000008</v>
      </c>
      <c r="L44" s="831">
        <v>108213.22999999995</v>
      </c>
      <c r="M44" s="822"/>
      <c r="N44" s="822">
        <v>343.08750515202411</v>
      </c>
      <c r="O44" s="831">
        <v>310.56999999999994</v>
      </c>
      <c r="P44" s="831">
        <v>106552.02999999996</v>
      </c>
      <c r="Q44" s="827"/>
      <c r="R44" s="832">
        <v>343.08539137714519</v>
      </c>
    </row>
    <row r="45" spans="1:18" ht="14.45" customHeight="1" x14ac:dyDescent="0.2">
      <c r="A45" s="821" t="s">
        <v>6951</v>
      </c>
      <c r="B45" s="822" t="s">
        <v>6952</v>
      </c>
      <c r="C45" s="822" t="s">
        <v>639</v>
      </c>
      <c r="D45" s="822" t="s">
        <v>6953</v>
      </c>
      <c r="E45" s="822" t="s">
        <v>7001</v>
      </c>
      <c r="F45" s="822" t="s">
        <v>1535</v>
      </c>
      <c r="G45" s="831">
        <v>8</v>
      </c>
      <c r="H45" s="831">
        <v>356.47</v>
      </c>
      <c r="I45" s="822"/>
      <c r="J45" s="822">
        <v>44.558750000000003</v>
      </c>
      <c r="K45" s="831"/>
      <c r="L45" s="831"/>
      <c r="M45" s="822"/>
      <c r="N45" s="822"/>
      <c r="O45" s="831">
        <v>3.4000000000000004</v>
      </c>
      <c r="P45" s="831">
        <v>171.68</v>
      </c>
      <c r="Q45" s="827"/>
      <c r="R45" s="832">
        <v>50.494117647058822</v>
      </c>
    </row>
    <row r="46" spans="1:18" ht="14.45" customHeight="1" x14ac:dyDescent="0.2">
      <c r="A46" s="821" t="s">
        <v>6951</v>
      </c>
      <c r="B46" s="822" t="s">
        <v>6952</v>
      </c>
      <c r="C46" s="822" t="s">
        <v>639</v>
      </c>
      <c r="D46" s="822" t="s">
        <v>6953</v>
      </c>
      <c r="E46" s="822" t="s">
        <v>7002</v>
      </c>
      <c r="F46" s="822" t="s">
        <v>6000</v>
      </c>
      <c r="G46" s="831">
        <v>0.01</v>
      </c>
      <c r="H46" s="831">
        <v>19.66</v>
      </c>
      <c r="I46" s="822"/>
      <c r="J46" s="822">
        <v>1966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6951</v>
      </c>
      <c r="B47" s="822" t="s">
        <v>6952</v>
      </c>
      <c r="C47" s="822" t="s">
        <v>639</v>
      </c>
      <c r="D47" s="822" t="s">
        <v>6953</v>
      </c>
      <c r="E47" s="822" t="s">
        <v>7003</v>
      </c>
      <c r="F47" s="822" t="s">
        <v>862</v>
      </c>
      <c r="G47" s="831">
        <v>2.9200000000000004</v>
      </c>
      <c r="H47" s="831">
        <v>608.79999999999995</v>
      </c>
      <c r="I47" s="822"/>
      <c r="J47" s="822">
        <v>208.49315068493146</v>
      </c>
      <c r="K47" s="831">
        <v>0.34</v>
      </c>
      <c r="L47" s="831">
        <v>70.87</v>
      </c>
      <c r="M47" s="822"/>
      <c r="N47" s="822">
        <v>208.44117647058823</v>
      </c>
      <c r="O47" s="831">
        <v>1.2000000000000002</v>
      </c>
      <c r="P47" s="831">
        <v>246.65000000000003</v>
      </c>
      <c r="Q47" s="827"/>
      <c r="R47" s="832">
        <v>205.54166666666666</v>
      </c>
    </row>
    <row r="48" spans="1:18" ht="14.45" customHeight="1" x14ac:dyDescent="0.2">
      <c r="A48" s="821" t="s">
        <v>6951</v>
      </c>
      <c r="B48" s="822" t="s">
        <v>6952</v>
      </c>
      <c r="C48" s="822" t="s">
        <v>639</v>
      </c>
      <c r="D48" s="822" t="s">
        <v>6953</v>
      </c>
      <c r="E48" s="822" t="s">
        <v>7004</v>
      </c>
      <c r="F48" s="822" t="s">
        <v>7005</v>
      </c>
      <c r="G48" s="831">
        <v>101.39999999999996</v>
      </c>
      <c r="H48" s="831">
        <v>11894.429999999993</v>
      </c>
      <c r="I48" s="822"/>
      <c r="J48" s="822">
        <v>117.30207100591713</v>
      </c>
      <c r="K48" s="831">
        <v>122</v>
      </c>
      <c r="L48" s="831">
        <v>14310.93999999999</v>
      </c>
      <c r="M48" s="822"/>
      <c r="N48" s="822">
        <v>117.30278688524582</v>
      </c>
      <c r="O48" s="831">
        <v>144.39999999999995</v>
      </c>
      <c r="P48" s="831">
        <v>16938.279999999988</v>
      </c>
      <c r="Q48" s="827"/>
      <c r="R48" s="832">
        <v>117.30110803324095</v>
      </c>
    </row>
    <row r="49" spans="1:18" ht="14.45" customHeight="1" x14ac:dyDescent="0.2">
      <c r="A49" s="821" t="s">
        <v>6951</v>
      </c>
      <c r="B49" s="822" t="s">
        <v>6952</v>
      </c>
      <c r="C49" s="822" t="s">
        <v>639</v>
      </c>
      <c r="D49" s="822" t="s">
        <v>6953</v>
      </c>
      <c r="E49" s="822" t="s">
        <v>7006</v>
      </c>
      <c r="F49" s="822"/>
      <c r="G49" s="831">
        <v>24.019999999999996</v>
      </c>
      <c r="H49" s="831">
        <v>1596.6799999999998</v>
      </c>
      <c r="I49" s="822"/>
      <c r="J49" s="822">
        <v>66.47293921731891</v>
      </c>
      <c r="K49" s="831">
        <v>2.1999999999999997</v>
      </c>
      <c r="L49" s="831">
        <v>196.90000000000003</v>
      </c>
      <c r="M49" s="822"/>
      <c r="N49" s="822">
        <v>89.500000000000028</v>
      </c>
      <c r="O49" s="831"/>
      <c r="P49" s="831"/>
      <c r="Q49" s="827"/>
      <c r="R49" s="832"/>
    </row>
    <row r="50" spans="1:18" ht="14.45" customHeight="1" x14ac:dyDescent="0.2">
      <c r="A50" s="821" t="s">
        <v>6951</v>
      </c>
      <c r="B50" s="822" t="s">
        <v>6952</v>
      </c>
      <c r="C50" s="822" t="s">
        <v>639</v>
      </c>
      <c r="D50" s="822" t="s">
        <v>6953</v>
      </c>
      <c r="E50" s="822" t="s">
        <v>7006</v>
      </c>
      <c r="F50" s="822" t="s">
        <v>7007</v>
      </c>
      <c r="G50" s="831">
        <v>18.599999999999994</v>
      </c>
      <c r="H50" s="831">
        <v>1238.8700000000001</v>
      </c>
      <c r="I50" s="822"/>
      <c r="J50" s="822">
        <v>66.605913978494655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6951</v>
      </c>
      <c r="B51" s="822" t="s">
        <v>6952</v>
      </c>
      <c r="C51" s="822" t="s">
        <v>639</v>
      </c>
      <c r="D51" s="822" t="s">
        <v>6953</v>
      </c>
      <c r="E51" s="822" t="s">
        <v>7008</v>
      </c>
      <c r="F51" s="822" t="s">
        <v>2314</v>
      </c>
      <c r="G51" s="831">
        <v>1.06</v>
      </c>
      <c r="H51" s="831">
        <v>3758.99</v>
      </c>
      <c r="I51" s="822"/>
      <c r="J51" s="822">
        <v>3546.216981132075</v>
      </c>
      <c r="K51" s="831"/>
      <c r="L51" s="831"/>
      <c r="M51" s="822"/>
      <c r="N51" s="822"/>
      <c r="O51" s="831">
        <v>5.48</v>
      </c>
      <c r="P51" s="831">
        <v>13498.23</v>
      </c>
      <c r="Q51" s="827"/>
      <c r="R51" s="832">
        <v>2463.1806569343062</v>
      </c>
    </row>
    <row r="52" spans="1:18" ht="14.45" customHeight="1" x14ac:dyDescent="0.2">
      <c r="A52" s="821" t="s">
        <v>6951</v>
      </c>
      <c r="B52" s="822" t="s">
        <v>6952</v>
      </c>
      <c r="C52" s="822" t="s">
        <v>639</v>
      </c>
      <c r="D52" s="822" t="s">
        <v>6953</v>
      </c>
      <c r="E52" s="822" t="s">
        <v>7009</v>
      </c>
      <c r="F52" s="822" t="s">
        <v>2314</v>
      </c>
      <c r="G52" s="831">
        <v>0.77</v>
      </c>
      <c r="H52" s="831">
        <v>14630.970000000001</v>
      </c>
      <c r="I52" s="822"/>
      <c r="J52" s="822">
        <v>19001.259740259742</v>
      </c>
      <c r="K52" s="831"/>
      <c r="L52" s="831"/>
      <c r="M52" s="822"/>
      <c r="N52" s="822"/>
      <c r="O52" s="831">
        <v>0.89999999999999991</v>
      </c>
      <c r="P52" s="831">
        <v>12171.33</v>
      </c>
      <c r="Q52" s="827"/>
      <c r="R52" s="832">
        <v>13523.7</v>
      </c>
    </row>
    <row r="53" spans="1:18" ht="14.45" customHeight="1" x14ac:dyDescent="0.2">
      <c r="A53" s="821" t="s">
        <v>6951</v>
      </c>
      <c r="B53" s="822" t="s">
        <v>6952</v>
      </c>
      <c r="C53" s="822" t="s">
        <v>639</v>
      </c>
      <c r="D53" s="822" t="s">
        <v>6953</v>
      </c>
      <c r="E53" s="822" t="s">
        <v>7010</v>
      </c>
      <c r="F53" s="822" t="s">
        <v>1945</v>
      </c>
      <c r="G53" s="831">
        <v>16.330000000000002</v>
      </c>
      <c r="H53" s="831">
        <v>3074.559999999999</v>
      </c>
      <c r="I53" s="822"/>
      <c r="J53" s="822">
        <v>188.27679118187376</v>
      </c>
      <c r="K53" s="831">
        <v>4.9000000000000021</v>
      </c>
      <c r="L53" s="831">
        <v>895.05999999999972</v>
      </c>
      <c r="M53" s="822"/>
      <c r="N53" s="822">
        <v>182.66530612244884</v>
      </c>
      <c r="O53" s="831">
        <v>237.62</v>
      </c>
      <c r="P53" s="831">
        <v>43398.020000000019</v>
      </c>
      <c r="Q53" s="827"/>
      <c r="R53" s="832">
        <v>182.63622590691025</v>
      </c>
    </row>
    <row r="54" spans="1:18" ht="14.45" customHeight="1" x14ac:dyDescent="0.2">
      <c r="A54" s="821" t="s">
        <v>6951</v>
      </c>
      <c r="B54" s="822" t="s">
        <v>6952</v>
      </c>
      <c r="C54" s="822" t="s">
        <v>639</v>
      </c>
      <c r="D54" s="822" t="s">
        <v>6953</v>
      </c>
      <c r="E54" s="822" t="s">
        <v>7011</v>
      </c>
      <c r="F54" s="822" t="s">
        <v>1945</v>
      </c>
      <c r="G54" s="831"/>
      <c r="H54" s="831"/>
      <c r="I54" s="822"/>
      <c r="J54" s="822"/>
      <c r="K54" s="831"/>
      <c r="L54" s="831"/>
      <c r="M54" s="822"/>
      <c r="N54" s="822"/>
      <c r="O54" s="831">
        <v>1.1500000000000001</v>
      </c>
      <c r="P54" s="831">
        <v>280.01</v>
      </c>
      <c r="Q54" s="827"/>
      <c r="R54" s="832">
        <v>243.4869565217391</v>
      </c>
    </row>
    <row r="55" spans="1:18" ht="14.45" customHeight="1" x14ac:dyDescent="0.2">
      <c r="A55" s="821" t="s">
        <v>6951</v>
      </c>
      <c r="B55" s="822" t="s">
        <v>6952</v>
      </c>
      <c r="C55" s="822" t="s">
        <v>639</v>
      </c>
      <c r="D55" s="822" t="s">
        <v>6953</v>
      </c>
      <c r="E55" s="822" t="s">
        <v>7012</v>
      </c>
      <c r="F55" s="822" t="s">
        <v>1945</v>
      </c>
      <c r="G55" s="831"/>
      <c r="H55" s="831"/>
      <c r="I55" s="822"/>
      <c r="J55" s="822"/>
      <c r="K55" s="831"/>
      <c r="L55" s="831"/>
      <c r="M55" s="822"/>
      <c r="N55" s="822"/>
      <c r="O55" s="831">
        <v>3.8000000000000012</v>
      </c>
      <c r="P55" s="831">
        <v>764.93999999999994</v>
      </c>
      <c r="Q55" s="827"/>
      <c r="R55" s="832">
        <v>201.29999999999993</v>
      </c>
    </row>
    <row r="56" spans="1:18" ht="14.45" customHeight="1" x14ac:dyDescent="0.2">
      <c r="A56" s="821" t="s">
        <v>6951</v>
      </c>
      <c r="B56" s="822" t="s">
        <v>6952</v>
      </c>
      <c r="C56" s="822" t="s">
        <v>639</v>
      </c>
      <c r="D56" s="822" t="s">
        <v>6953</v>
      </c>
      <c r="E56" s="822" t="s">
        <v>7013</v>
      </c>
      <c r="F56" s="822" t="s">
        <v>7014</v>
      </c>
      <c r="G56" s="831"/>
      <c r="H56" s="831"/>
      <c r="I56" s="822"/>
      <c r="J56" s="822"/>
      <c r="K56" s="831"/>
      <c r="L56" s="831"/>
      <c r="M56" s="822"/>
      <c r="N56" s="822"/>
      <c r="O56" s="831">
        <v>0.02</v>
      </c>
      <c r="P56" s="831">
        <v>4.5600000000000005</v>
      </c>
      <c r="Q56" s="827"/>
      <c r="R56" s="832">
        <v>228.00000000000003</v>
      </c>
    </row>
    <row r="57" spans="1:18" ht="14.45" customHeight="1" x14ac:dyDescent="0.2">
      <c r="A57" s="821" t="s">
        <v>6951</v>
      </c>
      <c r="B57" s="822" t="s">
        <v>6952</v>
      </c>
      <c r="C57" s="822" t="s">
        <v>639</v>
      </c>
      <c r="D57" s="822" t="s">
        <v>6953</v>
      </c>
      <c r="E57" s="822" t="s">
        <v>7015</v>
      </c>
      <c r="F57" s="822" t="s">
        <v>2286</v>
      </c>
      <c r="G57" s="831"/>
      <c r="H57" s="831"/>
      <c r="I57" s="822"/>
      <c r="J57" s="822"/>
      <c r="K57" s="831">
        <v>1</v>
      </c>
      <c r="L57" s="831">
        <v>4742.3999999999996</v>
      </c>
      <c r="M57" s="822"/>
      <c r="N57" s="822">
        <v>4742.3999999999996</v>
      </c>
      <c r="O57" s="831">
        <v>1</v>
      </c>
      <c r="P57" s="831">
        <v>3745</v>
      </c>
      <c r="Q57" s="827"/>
      <c r="R57" s="832">
        <v>3745</v>
      </c>
    </row>
    <row r="58" spans="1:18" ht="14.45" customHeight="1" x14ac:dyDescent="0.2">
      <c r="A58" s="821" t="s">
        <v>6951</v>
      </c>
      <c r="B58" s="822" t="s">
        <v>6952</v>
      </c>
      <c r="C58" s="822" t="s">
        <v>639</v>
      </c>
      <c r="D58" s="822" t="s">
        <v>6953</v>
      </c>
      <c r="E58" s="822" t="s">
        <v>7016</v>
      </c>
      <c r="F58" s="822" t="s">
        <v>7017</v>
      </c>
      <c r="G58" s="831">
        <v>4</v>
      </c>
      <c r="H58" s="831">
        <v>941.84</v>
      </c>
      <c r="I58" s="822"/>
      <c r="J58" s="822">
        <v>235.46</v>
      </c>
      <c r="K58" s="831">
        <v>34.36</v>
      </c>
      <c r="L58" s="831">
        <v>8090.3600000000006</v>
      </c>
      <c r="M58" s="822"/>
      <c r="N58" s="822">
        <v>235.45867287543658</v>
      </c>
      <c r="O58" s="831">
        <v>6.44</v>
      </c>
      <c r="P58" s="831">
        <v>1516.36</v>
      </c>
      <c r="Q58" s="827"/>
      <c r="R58" s="832">
        <v>235.45962732919253</v>
      </c>
    </row>
    <row r="59" spans="1:18" ht="14.45" customHeight="1" x14ac:dyDescent="0.2">
      <c r="A59" s="821" t="s">
        <v>6951</v>
      </c>
      <c r="B59" s="822" t="s">
        <v>6952</v>
      </c>
      <c r="C59" s="822" t="s">
        <v>639</v>
      </c>
      <c r="D59" s="822" t="s">
        <v>6953</v>
      </c>
      <c r="E59" s="822" t="s">
        <v>7018</v>
      </c>
      <c r="F59" s="822" t="s">
        <v>5588</v>
      </c>
      <c r="G59" s="831"/>
      <c r="H59" s="831"/>
      <c r="I59" s="822"/>
      <c r="J59" s="822"/>
      <c r="K59" s="831"/>
      <c r="L59" s="831"/>
      <c r="M59" s="822"/>
      <c r="N59" s="822"/>
      <c r="O59" s="831">
        <v>9</v>
      </c>
      <c r="P59" s="831">
        <v>382635</v>
      </c>
      <c r="Q59" s="827"/>
      <c r="R59" s="832">
        <v>42515</v>
      </c>
    </row>
    <row r="60" spans="1:18" ht="14.45" customHeight="1" x14ac:dyDescent="0.2">
      <c r="A60" s="821" t="s">
        <v>6951</v>
      </c>
      <c r="B60" s="822" t="s">
        <v>6952</v>
      </c>
      <c r="C60" s="822" t="s">
        <v>639</v>
      </c>
      <c r="D60" s="822" t="s">
        <v>6953</v>
      </c>
      <c r="E60" s="822" t="s">
        <v>7019</v>
      </c>
      <c r="F60" s="822" t="s">
        <v>5588</v>
      </c>
      <c r="G60" s="831">
        <v>52</v>
      </c>
      <c r="H60" s="831">
        <v>4040078.8800000004</v>
      </c>
      <c r="I60" s="822"/>
      <c r="J60" s="822">
        <v>77693.824615384627</v>
      </c>
      <c r="K60" s="831">
        <v>36</v>
      </c>
      <c r="L60" s="831">
        <v>2501312.2400000002</v>
      </c>
      <c r="M60" s="822"/>
      <c r="N60" s="822">
        <v>69480.895555555559</v>
      </c>
      <c r="O60" s="831">
        <v>25</v>
      </c>
      <c r="P60" s="831">
        <v>1640914.4799999997</v>
      </c>
      <c r="Q60" s="827"/>
      <c r="R60" s="832">
        <v>65636.579199999993</v>
      </c>
    </row>
    <row r="61" spans="1:18" ht="14.45" customHeight="1" x14ac:dyDescent="0.2">
      <c r="A61" s="821" t="s">
        <v>6951</v>
      </c>
      <c r="B61" s="822" t="s">
        <v>6952</v>
      </c>
      <c r="C61" s="822" t="s">
        <v>639</v>
      </c>
      <c r="D61" s="822" t="s">
        <v>6953</v>
      </c>
      <c r="E61" s="822" t="s">
        <v>7020</v>
      </c>
      <c r="F61" s="822" t="s">
        <v>7021</v>
      </c>
      <c r="G61" s="831">
        <v>11</v>
      </c>
      <c r="H61" s="831">
        <v>42647</v>
      </c>
      <c r="I61" s="822"/>
      <c r="J61" s="822">
        <v>3877</v>
      </c>
      <c r="K61" s="831">
        <v>34</v>
      </c>
      <c r="L61" s="831">
        <v>131818</v>
      </c>
      <c r="M61" s="822"/>
      <c r="N61" s="822">
        <v>3877</v>
      </c>
      <c r="O61" s="831">
        <v>2</v>
      </c>
      <c r="P61" s="831">
        <v>7598.92</v>
      </c>
      <c r="Q61" s="827"/>
      <c r="R61" s="832">
        <v>3799.46</v>
      </c>
    </row>
    <row r="62" spans="1:18" ht="14.45" customHeight="1" x14ac:dyDescent="0.2">
      <c r="A62" s="821" t="s">
        <v>6951</v>
      </c>
      <c r="B62" s="822" t="s">
        <v>6952</v>
      </c>
      <c r="C62" s="822" t="s">
        <v>639</v>
      </c>
      <c r="D62" s="822" t="s">
        <v>6953</v>
      </c>
      <c r="E62" s="822" t="s">
        <v>7022</v>
      </c>
      <c r="F62" s="822" t="s">
        <v>7021</v>
      </c>
      <c r="G62" s="831"/>
      <c r="H62" s="831"/>
      <c r="I62" s="822"/>
      <c r="J62" s="822"/>
      <c r="K62" s="831">
        <v>51.13</v>
      </c>
      <c r="L62" s="831">
        <v>904336.41999999993</v>
      </c>
      <c r="M62" s="822"/>
      <c r="N62" s="822">
        <v>17687.002151378834</v>
      </c>
      <c r="O62" s="831">
        <v>2</v>
      </c>
      <c r="P62" s="831">
        <v>34510.199999999997</v>
      </c>
      <c r="Q62" s="827"/>
      <c r="R62" s="832">
        <v>17255.099999999999</v>
      </c>
    </row>
    <row r="63" spans="1:18" ht="14.45" customHeight="1" x14ac:dyDescent="0.2">
      <c r="A63" s="821" t="s">
        <v>6951</v>
      </c>
      <c r="B63" s="822" t="s">
        <v>6952</v>
      </c>
      <c r="C63" s="822" t="s">
        <v>639</v>
      </c>
      <c r="D63" s="822" t="s">
        <v>6953</v>
      </c>
      <c r="E63" s="822" t="s">
        <v>7023</v>
      </c>
      <c r="F63" s="822" t="s">
        <v>7024</v>
      </c>
      <c r="G63" s="831"/>
      <c r="H63" s="831"/>
      <c r="I63" s="822"/>
      <c r="J63" s="822"/>
      <c r="K63" s="831">
        <v>0.51</v>
      </c>
      <c r="L63" s="831">
        <v>266.52</v>
      </c>
      <c r="M63" s="822"/>
      <c r="N63" s="822">
        <v>522.58823529411757</v>
      </c>
      <c r="O63" s="831"/>
      <c r="P63" s="831"/>
      <c r="Q63" s="827"/>
      <c r="R63" s="832"/>
    </row>
    <row r="64" spans="1:18" ht="14.45" customHeight="1" x14ac:dyDescent="0.2">
      <c r="A64" s="821" t="s">
        <v>6951</v>
      </c>
      <c r="B64" s="822" t="s">
        <v>6952</v>
      </c>
      <c r="C64" s="822" t="s">
        <v>639</v>
      </c>
      <c r="D64" s="822" t="s">
        <v>6953</v>
      </c>
      <c r="E64" s="822" t="s">
        <v>7025</v>
      </c>
      <c r="F64" s="822" t="s">
        <v>3361</v>
      </c>
      <c r="G64" s="831">
        <v>853.68</v>
      </c>
      <c r="H64" s="831">
        <v>67235.87</v>
      </c>
      <c r="I64" s="822"/>
      <c r="J64" s="822">
        <v>78.760038890450758</v>
      </c>
      <c r="K64" s="831"/>
      <c r="L64" s="831"/>
      <c r="M64" s="822"/>
      <c r="N64" s="822"/>
      <c r="O64" s="831"/>
      <c r="P64" s="831"/>
      <c r="Q64" s="827"/>
      <c r="R64" s="832"/>
    </row>
    <row r="65" spans="1:18" ht="14.45" customHeight="1" x14ac:dyDescent="0.2">
      <c r="A65" s="821" t="s">
        <v>6951</v>
      </c>
      <c r="B65" s="822" t="s">
        <v>6952</v>
      </c>
      <c r="C65" s="822" t="s">
        <v>639</v>
      </c>
      <c r="D65" s="822" t="s">
        <v>6953</v>
      </c>
      <c r="E65" s="822" t="s">
        <v>7026</v>
      </c>
      <c r="F65" s="822" t="s">
        <v>6971</v>
      </c>
      <c r="G65" s="831">
        <v>10</v>
      </c>
      <c r="H65" s="831">
        <v>99239.01</v>
      </c>
      <c r="I65" s="822"/>
      <c r="J65" s="822">
        <v>9923.9009999999998</v>
      </c>
      <c r="K65" s="831">
        <v>12</v>
      </c>
      <c r="L65" s="831">
        <v>120794.39</v>
      </c>
      <c r="M65" s="822"/>
      <c r="N65" s="822">
        <v>10066.199166666667</v>
      </c>
      <c r="O65" s="831">
        <v>11</v>
      </c>
      <c r="P65" s="831">
        <v>109382.79</v>
      </c>
      <c r="Q65" s="827"/>
      <c r="R65" s="832">
        <v>9943.89</v>
      </c>
    </row>
    <row r="66" spans="1:18" ht="14.45" customHeight="1" x14ac:dyDescent="0.2">
      <c r="A66" s="821" t="s">
        <v>6951</v>
      </c>
      <c r="B66" s="822" t="s">
        <v>6952</v>
      </c>
      <c r="C66" s="822" t="s">
        <v>639</v>
      </c>
      <c r="D66" s="822" t="s">
        <v>6953</v>
      </c>
      <c r="E66" s="822" t="s">
        <v>7027</v>
      </c>
      <c r="F66" s="822" t="s">
        <v>3435</v>
      </c>
      <c r="G66" s="831">
        <v>17</v>
      </c>
      <c r="H66" s="831">
        <v>297498.3</v>
      </c>
      <c r="I66" s="822"/>
      <c r="J66" s="822">
        <v>17499.899999999998</v>
      </c>
      <c r="K66" s="831">
        <v>12</v>
      </c>
      <c r="L66" s="831">
        <v>201590.47999999998</v>
      </c>
      <c r="M66" s="822"/>
      <c r="N66" s="822">
        <v>16799.206666666665</v>
      </c>
      <c r="O66" s="831">
        <v>24</v>
      </c>
      <c r="P66" s="831">
        <v>393842.4</v>
      </c>
      <c r="Q66" s="827"/>
      <c r="R66" s="832">
        <v>16410.100000000002</v>
      </c>
    </row>
    <row r="67" spans="1:18" ht="14.45" customHeight="1" x14ac:dyDescent="0.2">
      <c r="A67" s="821" t="s">
        <v>6951</v>
      </c>
      <c r="B67" s="822" t="s">
        <v>6952</v>
      </c>
      <c r="C67" s="822" t="s">
        <v>639</v>
      </c>
      <c r="D67" s="822" t="s">
        <v>6953</v>
      </c>
      <c r="E67" s="822" t="s">
        <v>7028</v>
      </c>
      <c r="F67" s="822" t="s">
        <v>3435</v>
      </c>
      <c r="G67" s="831">
        <v>43</v>
      </c>
      <c r="H67" s="831">
        <v>2837380.6</v>
      </c>
      <c r="I67" s="822"/>
      <c r="J67" s="822">
        <v>65985.595348837218</v>
      </c>
      <c r="K67" s="831">
        <v>35</v>
      </c>
      <c r="L67" s="831">
        <v>2319976.2999999998</v>
      </c>
      <c r="M67" s="822"/>
      <c r="N67" s="822">
        <v>66285.037142857138</v>
      </c>
      <c r="O67" s="831">
        <v>43</v>
      </c>
      <c r="P67" s="831">
        <v>2824012.8000000003</v>
      </c>
      <c r="Q67" s="827"/>
      <c r="R67" s="832">
        <v>65674.716279069777</v>
      </c>
    </row>
    <row r="68" spans="1:18" ht="14.45" customHeight="1" x14ac:dyDescent="0.2">
      <c r="A68" s="821" t="s">
        <v>6951</v>
      </c>
      <c r="B68" s="822" t="s">
        <v>6952</v>
      </c>
      <c r="C68" s="822" t="s">
        <v>639</v>
      </c>
      <c r="D68" s="822" t="s">
        <v>6953</v>
      </c>
      <c r="E68" s="822" t="s">
        <v>7029</v>
      </c>
      <c r="F68" s="822" t="s">
        <v>3393</v>
      </c>
      <c r="G68" s="831">
        <v>358</v>
      </c>
      <c r="H68" s="831">
        <v>2400962.8000000012</v>
      </c>
      <c r="I68" s="822"/>
      <c r="J68" s="822">
        <v>6706.6000000000031</v>
      </c>
      <c r="K68" s="831">
        <v>350</v>
      </c>
      <c r="L68" s="831">
        <v>2347250.8199999984</v>
      </c>
      <c r="M68" s="822"/>
      <c r="N68" s="822">
        <v>6706.4309142857101</v>
      </c>
      <c r="O68" s="831">
        <v>566</v>
      </c>
      <c r="P68" s="831">
        <v>3795811.0799999987</v>
      </c>
      <c r="Q68" s="827"/>
      <c r="R68" s="832">
        <v>6706.3799999999974</v>
      </c>
    </row>
    <row r="69" spans="1:18" ht="14.45" customHeight="1" x14ac:dyDescent="0.2">
      <c r="A69" s="821" t="s">
        <v>6951</v>
      </c>
      <c r="B69" s="822" t="s">
        <v>6952</v>
      </c>
      <c r="C69" s="822" t="s">
        <v>639</v>
      </c>
      <c r="D69" s="822" t="s">
        <v>6953</v>
      </c>
      <c r="E69" s="822" t="s">
        <v>7030</v>
      </c>
      <c r="F69" s="822" t="s">
        <v>3361</v>
      </c>
      <c r="G69" s="831">
        <v>184.30999999999997</v>
      </c>
      <c r="H69" s="831">
        <v>87829.229999999981</v>
      </c>
      <c r="I69" s="822"/>
      <c r="J69" s="822">
        <v>476.52992241332532</v>
      </c>
      <c r="K69" s="831"/>
      <c r="L69" s="831"/>
      <c r="M69" s="822"/>
      <c r="N69" s="822"/>
      <c r="O69" s="831">
        <v>4</v>
      </c>
      <c r="P69" s="831">
        <v>5338.56</v>
      </c>
      <c r="Q69" s="827"/>
      <c r="R69" s="832">
        <v>1334.64</v>
      </c>
    </row>
    <row r="70" spans="1:18" ht="14.45" customHeight="1" x14ac:dyDescent="0.2">
      <c r="A70" s="821" t="s">
        <v>6951</v>
      </c>
      <c r="B70" s="822" t="s">
        <v>6952</v>
      </c>
      <c r="C70" s="822" t="s">
        <v>639</v>
      </c>
      <c r="D70" s="822" t="s">
        <v>6953</v>
      </c>
      <c r="E70" s="822" t="s">
        <v>7031</v>
      </c>
      <c r="F70" s="822" t="s">
        <v>3361</v>
      </c>
      <c r="G70" s="831">
        <v>345.97999999999996</v>
      </c>
      <c r="H70" s="831">
        <v>77724.42</v>
      </c>
      <c r="I70" s="822"/>
      <c r="J70" s="822">
        <v>224.65003757442628</v>
      </c>
      <c r="K70" s="831"/>
      <c r="L70" s="831"/>
      <c r="M70" s="822"/>
      <c r="N70" s="822"/>
      <c r="O70" s="831">
        <v>3</v>
      </c>
      <c r="P70" s="831">
        <v>1254</v>
      </c>
      <c r="Q70" s="827"/>
      <c r="R70" s="832">
        <v>418</v>
      </c>
    </row>
    <row r="71" spans="1:18" ht="14.45" customHeight="1" x14ac:dyDescent="0.2">
      <c r="A71" s="821" t="s">
        <v>6951</v>
      </c>
      <c r="B71" s="822" t="s">
        <v>6952</v>
      </c>
      <c r="C71" s="822" t="s">
        <v>639</v>
      </c>
      <c r="D71" s="822" t="s">
        <v>6953</v>
      </c>
      <c r="E71" s="822" t="s">
        <v>7032</v>
      </c>
      <c r="F71" s="822" t="s">
        <v>7033</v>
      </c>
      <c r="G71" s="831">
        <v>0.38</v>
      </c>
      <c r="H71" s="831">
        <v>236.11</v>
      </c>
      <c r="I71" s="822"/>
      <c r="J71" s="822">
        <v>621.34210526315792</v>
      </c>
      <c r="K71" s="831">
        <v>64.180000000000007</v>
      </c>
      <c r="L71" s="831">
        <v>41572.560000000005</v>
      </c>
      <c r="M71" s="822"/>
      <c r="N71" s="822">
        <v>647.74945465877227</v>
      </c>
      <c r="O71" s="831">
        <v>40</v>
      </c>
      <c r="P71" s="831">
        <v>24851.200000000001</v>
      </c>
      <c r="Q71" s="827"/>
      <c r="R71" s="832">
        <v>621.28</v>
      </c>
    </row>
    <row r="72" spans="1:18" ht="14.45" customHeight="1" x14ac:dyDescent="0.2">
      <c r="A72" s="821" t="s">
        <v>6951</v>
      </c>
      <c r="B72" s="822" t="s">
        <v>6952</v>
      </c>
      <c r="C72" s="822" t="s">
        <v>639</v>
      </c>
      <c r="D72" s="822" t="s">
        <v>6953</v>
      </c>
      <c r="E72" s="822" t="s">
        <v>7034</v>
      </c>
      <c r="F72" s="822" t="s">
        <v>3281</v>
      </c>
      <c r="G72" s="831">
        <v>26.2</v>
      </c>
      <c r="H72" s="831">
        <v>15109.850000000002</v>
      </c>
      <c r="I72" s="822"/>
      <c r="J72" s="822">
        <v>576.71183206106878</v>
      </c>
      <c r="K72" s="831">
        <v>52.800000000000011</v>
      </c>
      <c r="L72" s="831">
        <v>46035.71</v>
      </c>
      <c r="M72" s="822"/>
      <c r="N72" s="822">
        <v>871.88844696969682</v>
      </c>
      <c r="O72" s="831">
        <v>86.800000000000011</v>
      </c>
      <c r="P72" s="831">
        <v>50060.240000000005</v>
      </c>
      <c r="Q72" s="827"/>
      <c r="R72" s="832">
        <v>576.73087557603685</v>
      </c>
    </row>
    <row r="73" spans="1:18" ht="14.45" customHeight="1" x14ac:dyDescent="0.2">
      <c r="A73" s="821" t="s">
        <v>6951</v>
      </c>
      <c r="B73" s="822" t="s">
        <v>6952</v>
      </c>
      <c r="C73" s="822" t="s">
        <v>639</v>
      </c>
      <c r="D73" s="822" t="s">
        <v>6953</v>
      </c>
      <c r="E73" s="822" t="s">
        <v>7035</v>
      </c>
      <c r="F73" s="822" t="s">
        <v>3281</v>
      </c>
      <c r="G73" s="831">
        <v>233</v>
      </c>
      <c r="H73" s="831">
        <v>124325.20999999998</v>
      </c>
      <c r="I73" s="822"/>
      <c r="J73" s="822">
        <v>533.58459227467802</v>
      </c>
      <c r="K73" s="831">
        <v>258.39999999999992</v>
      </c>
      <c r="L73" s="831">
        <v>275955.02999999997</v>
      </c>
      <c r="M73" s="822"/>
      <c r="N73" s="822">
        <v>1067.9374226006194</v>
      </c>
      <c r="O73" s="831">
        <v>278.10000000000002</v>
      </c>
      <c r="P73" s="831">
        <v>148389.30999999994</v>
      </c>
      <c r="Q73" s="827"/>
      <c r="R73" s="832">
        <v>533.5825602301328</v>
      </c>
    </row>
    <row r="74" spans="1:18" ht="14.45" customHeight="1" x14ac:dyDescent="0.2">
      <c r="A74" s="821" t="s">
        <v>6951</v>
      </c>
      <c r="B74" s="822" t="s">
        <v>6952</v>
      </c>
      <c r="C74" s="822" t="s">
        <v>639</v>
      </c>
      <c r="D74" s="822" t="s">
        <v>6953</v>
      </c>
      <c r="E74" s="822" t="s">
        <v>7036</v>
      </c>
      <c r="F74" s="822" t="s">
        <v>7037</v>
      </c>
      <c r="G74" s="831">
        <v>9</v>
      </c>
      <c r="H74" s="831">
        <v>768733.15</v>
      </c>
      <c r="I74" s="822"/>
      <c r="J74" s="822">
        <v>85414.794444444444</v>
      </c>
      <c r="K74" s="831">
        <v>7</v>
      </c>
      <c r="L74" s="831">
        <v>184756.33</v>
      </c>
      <c r="M74" s="822"/>
      <c r="N74" s="822">
        <v>26393.761428571426</v>
      </c>
      <c r="O74" s="831">
        <v>0</v>
      </c>
      <c r="P74" s="831">
        <v>0</v>
      </c>
      <c r="Q74" s="827"/>
      <c r="R74" s="832"/>
    </row>
    <row r="75" spans="1:18" ht="14.45" customHeight="1" x14ac:dyDescent="0.2">
      <c r="A75" s="821" t="s">
        <v>6951</v>
      </c>
      <c r="B75" s="822" t="s">
        <v>6952</v>
      </c>
      <c r="C75" s="822" t="s">
        <v>639</v>
      </c>
      <c r="D75" s="822" t="s">
        <v>6953</v>
      </c>
      <c r="E75" s="822" t="s">
        <v>7038</v>
      </c>
      <c r="F75" s="822" t="s">
        <v>3423</v>
      </c>
      <c r="G75" s="831">
        <v>49</v>
      </c>
      <c r="H75" s="831">
        <v>1231972.7</v>
      </c>
      <c r="I75" s="822"/>
      <c r="J75" s="822">
        <v>25142.3</v>
      </c>
      <c r="K75" s="831">
        <v>25</v>
      </c>
      <c r="L75" s="831">
        <v>628557.5</v>
      </c>
      <c r="M75" s="822"/>
      <c r="N75" s="822">
        <v>25142.3</v>
      </c>
      <c r="O75" s="831">
        <v>16</v>
      </c>
      <c r="P75" s="831">
        <v>408063.24</v>
      </c>
      <c r="Q75" s="827"/>
      <c r="R75" s="832">
        <v>25503.952499999999</v>
      </c>
    </row>
    <row r="76" spans="1:18" ht="14.45" customHeight="1" x14ac:dyDescent="0.2">
      <c r="A76" s="821" t="s">
        <v>6951</v>
      </c>
      <c r="B76" s="822" t="s">
        <v>6952</v>
      </c>
      <c r="C76" s="822" t="s">
        <v>639</v>
      </c>
      <c r="D76" s="822" t="s">
        <v>6953</v>
      </c>
      <c r="E76" s="822" t="s">
        <v>7039</v>
      </c>
      <c r="F76" s="822" t="s">
        <v>7040</v>
      </c>
      <c r="G76" s="831">
        <v>197</v>
      </c>
      <c r="H76" s="831">
        <v>634451.54000000015</v>
      </c>
      <c r="I76" s="822"/>
      <c r="J76" s="822">
        <v>3220.5661928934019</v>
      </c>
      <c r="K76" s="831">
        <v>170</v>
      </c>
      <c r="L76" s="831">
        <v>554762.32000000007</v>
      </c>
      <c r="M76" s="822"/>
      <c r="N76" s="822">
        <v>3263.3077647058826</v>
      </c>
      <c r="O76" s="831">
        <v>149</v>
      </c>
      <c r="P76" s="831">
        <v>453896.68000000005</v>
      </c>
      <c r="Q76" s="827"/>
      <c r="R76" s="832">
        <v>3046.2864429530205</v>
      </c>
    </row>
    <row r="77" spans="1:18" ht="14.45" customHeight="1" x14ac:dyDescent="0.2">
      <c r="A77" s="821" t="s">
        <v>6951</v>
      </c>
      <c r="B77" s="822" t="s">
        <v>6952</v>
      </c>
      <c r="C77" s="822" t="s">
        <v>639</v>
      </c>
      <c r="D77" s="822" t="s">
        <v>6953</v>
      </c>
      <c r="E77" s="822" t="s">
        <v>7041</v>
      </c>
      <c r="F77" s="822" t="s">
        <v>7040</v>
      </c>
      <c r="G77" s="831">
        <v>6.5</v>
      </c>
      <c r="H77" s="831">
        <v>25602.639999999999</v>
      </c>
      <c r="I77" s="822"/>
      <c r="J77" s="822">
        <v>3938.8676923076923</v>
      </c>
      <c r="K77" s="831">
        <v>5.5</v>
      </c>
      <c r="L77" s="831">
        <v>24970.410000000003</v>
      </c>
      <c r="M77" s="822"/>
      <c r="N77" s="822">
        <v>4540.0745454545458</v>
      </c>
      <c r="O77" s="831">
        <v>14</v>
      </c>
      <c r="P77" s="831">
        <v>44011.420000000006</v>
      </c>
      <c r="Q77" s="827"/>
      <c r="R77" s="832">
        <v>3143.6728571428575</v>
      </c>
    </row>
    <row r="78" spans="1:18" ht="14.45" customHeight="1" x14ac:dyDescent="0.2">
      <c r="A78" s="821" t="s">
        <v>6951</v>
      </c>
      <c r="B78" s="822" t="s">
        <v>6952</v>
      </c>
      <c r="C78" s="822" t="s">
        <v>639</v>
      </c>
      <c r="D78" s="822" t="s">
        <v>6953</v>
      </c>
      <c r="E78" s="822" t="s">
        <v>7042</v>
      </c>
      <c r="F78" s="822" t="s">
        <v>1957</v>
      </c>
      <c r="G78" s="831"/>
      <c r="H78" s="831"/>
      <c r="I78" s="822"/>
      <c r="J78" s="822"/>
      <c r="K78" s="831"/>
      <c r="L78" s="831"/>
      <c r="M78" s="822"/>
      <c r="N78" s="822"/>
      <c r="O78" s="831">
        <v>6.55</v>
      </c>
      <c r="P78" s="831">
        <v>1875.2400000000002</v>
      </c>
      <c r="Q78" s="827"/>
      <c r="R78" s="832">
        <v>286.29618320610689</v>
      </c>
    </row>
    <row r="79" spans="1:18" ht="14.45" customHeight="1" x14ac:dyDescent="0.2">
      <c r="A79" s="821" t="s">
        <v>6951</v>
      </c>
      <c r="B79" s="822" t="s">
        <v>6952</v>
      </c>
      <c r="C79" s="822" t="s">
        <v>639</v>
      </c>
      <c r="D79" s="822" t="s">
        <v>6953</v>
      </c>
      <c r="E79" s="822" t="s">
        <v>7043</v>
      </c>
      <c r="F79" s="822" t="s">
        <v>7044</v>
      </c>
      <c r="G79" s="831">
        <v>1.34</v>
      </c>
      <c r="H79" s="831">
        <v>393027.36</v>
      </c>
      <c r="I79" s="822"/>
      <c r="J79" s="822">
        <v>293304</v>
      </c>
      <c r="K79" s="831">
        <v>7.86</v>
      </c>
      <c r="L79" s="831">
        <v>2064578.16</v>
      </c>
      <c r="M79" s="822"/>
      <c r="N79" s="822">
        <v>262668.97709923662</v>
      </c>
      <c r="O79" s="831">
        <v>6.81</v>
      </c>
      <c r="P79" s="831">
        <v>1788775.72</v>
      </c>
      <c r="Q79" s="827"/>
      <c r="R79" s="832">
        <v>262668.97503671073</v>
      </c>
    </row>
    <row r="80" spans="1:18" ht="14.45" customHeight="1" x14ac:dyDescent="0.2">
      <c r="A80" s="821" t="s">
        <v>6951</v>
      </c>
      <c r="B80" s="822" t="s">
        <v>6952</v>
      </c>
      <c r="C80" s="822" t="s">
        <v>639</v>
      </c>
      <c r="D80" s="822" t="s">
        <v>6953</v>
      </c>
      <c r="E80" s="822" t="s">
        <v>7045</v>
      </c>
      <c r="F80" s="822" t="s">
        <v>7044</v>
      </c>
      <c r="G80" s="831">
        <v>82.41</v>
      </c>
      <c r="H80" s="831">
        <v>6012631.3200000003</v>
      </c>
      <c r="I80" s="822"/>
      <c r="J80" s="822">
        <v>72959.972333454687</v>
      </c>
      <c r="K80" s="831">
        <v>207.63999999999996</v>
      </c>
      <c r="L80" s="831">
        <v>13635147.779999999</v>
      </c>
      <c r="M80" s="822"/>
      <c r="N80" s="822">
        <v>65667.249951839738</v>
      </c>
      <c r="O80" s="831">
        <v>115.38</v>
      </c>
      <c r="P80" s="831">
        <v>7576571.1200000001</v>
      </c>
      <c r="Q80" s="827"/>
      <c r="R80" s="832">
        <v>65666.243023054252</v>
      </c>
    </row>
    <row r="81" spans="1:18" ht="14.45" customHeight="1" x14ac:dyDescent="0.2">
      <c r="A81" s="821" t="s">
        <v>6951</v>
      </c>
      <c r="B81" s="822" t="s">
        <v>6952</v>
      </c>
      <c r="C81" s="822" t="s">
        <v>639</v>
      </c>
      <c r="D81" s="822" t="s">
        <v>6953</v>
      </c>
      <c r="E81" s="822" t="s">
        <v>7046</v>
      </c>
      <c r="F81" s="822" t="s">
        <v>3405</v>
      </c>
      <c r="G81" s="831">
        <v>13</v>
      </c>
      <c r="H81" s="831">
        <v>1163534.1000000001</v>
      </c>
      <c r="I81" s="822"/>
      <c r="J81" s="822">
        <v>89502.62307692309</v>
      </c>
      <c r="K81" s="831">
        <v>24.950000000000003</v>
      </c>
      <c r="L81" s="831">
        <v>2242023.59</v>
      </c>
      <c r="M81" s="822"/>
      <c r="N81" s="822">
        <v>89860.664929859704</v>
      </c>
      <c r="O81" s="831">
        <v>39.690000000000005</v>
      </c>
      <c r="P81" s="831">
        <v>3552358.18</v>
      </c>
      <c r="Q81" s="827"/>
      <c r="R81" s="832">
        <v>89502.59964726631</v>
      </c>
    </row>
    <row r="82" spans="1:18" ht="14.45" customHeight="1" x14ac:dyDescent="0.2">
      <c r="A82" s="821" t="s">
        <v>6951</v>
      </c>
      <c r="B82" s="822" t="s">
        <v>6952</v>
      </c>
      <c r="C82" s="822" t="s">
        <v>639</v>
      </c>
      <c r="D82" s="822" t="s">
        <v>6953</v>
      </c>
      <c r="E82" s="822" t="s">
        <v>7047</v>
      </c>
      <c r="F82" s="822" t="s">
        <v>805</v>
      </c>
      <c r="G82" s="831">
        <v>127.10999999999999</v>
      </c>
      <c r="H82" s="831">
        <v>66834.45</v>
      </c>
      <c r="I82" s="822"/>
      <c r="J82" s="822">
        <v>525.8000944064197</v>
      </c>
      <c r="K82" s="831">
        <v>120.04000000000006</v>
      </c>
      <c r="L82" s="831">
        <v>68270.599999999991</v>
      </c>
      <c r="M82" s="822"/>
      <c r="N82" s="822">
        <v>568.73208930356509</v>
      </c>
      <c r="O82" s="831">
        <v>87.70999999999998</v>
      </c>
      <c r="P82" s="831">
        <v>92861.19</v>
      </c>
      <c r="Q82" s="827"/>
      <c r="R82" s="832">
        <v>1058.7297913578841</v>
      </c>
    </row>
    <row r="83" spans="1:18" ht="14.45" customHeight="1" x14ac:dyDescent="0.2">
      <c r="A83" s="821" t="s">
        <v>6951</v>
      </c>
      <c r="B83" s="822" t="s">
        <v>6952</v>
      </c>
      <c r="C83" s="822" t="s">
        <v>639</v>
      </c>
      <c r="D83" s="822" t="s">
        <v>6953</v>
      </c>
      <c r="E83" s="822" t="s">
        <v>7048</v>
      </c>
      <c r="F83" s="822" t="s">
        <v>805</v>
      </c>
      <c r="G83" s="831">
        <v>561.8599999999999</v>
      </c>
      <c r="H83" s="831">
        <v>122991.28999999998</v>
      </c>
      <c r="I83" s="822"/>
      <c r="J83" s="822">
        <v>218.90024205318051</v>
      </c>
      <c r="K83" s="831">
        <v>82.01</v>
      </c>
      <c r="L83" s="831">
        <v>17952.009999999998</v>
      </c>
      <c r="M83" s="822"/>
      <c r="N83" s="822">
        <v>218.90025606633333</v>
      </c>
      <c r="O83" s="831"/>
      <c r="P83" s="831"/>
      <c r="Q83" s="827"/>
      <c r="R83" s="832"/>
    </row>
    <row r="84" spans="1:18" ht="14.45" customHeight="1" x14ac:dyDescent="0.2">
      <c r="A84" s="821" t="s">
        <v>6951</v>
      </c>
      <c r="B84" s="822" t="s">
        <v>6952</v>
      </c>
      <c r="C84" s="822" t="s">
        <v>639</v>
      </c>
      <c r="D84" s="822" t="s">
        <v>6953</v>
      </c>
      <c r="E84" s="822" t="s">
        <v>7049</v>
      </c>
      <c r="F84" s="822" t="s">
        <v>805</v>
      </c>
      <c r="G84" s="831">
        <v>438.98000000000008</v>
      </c>
      <c r="H84" s="831">
        <v>34767.33</v>
      </c>
      <c r="I84" s="822"/>
      <c r="J84" s="822">
        <v>79.20025969292449</v>
      </c>
      <c r="K84" s="831">
        <v>107.97</v>
      </c>
      <c r="L84" s="831">
        <v>8551.2200000000012</v>
      </c>
      <c r="M84" s="822"/>
      <c r="N84" s="822">
        <v>79.199962952672053</v>
      </c>
      <c r="O84" s="831">
        <v>0.03</v>
      </c>
      <c r="P84" s="831">
        <v>3.52</v>
      </c>
      <c r="Q84" s="827"/>
      <c r="R84" s="832">
        <v>117.33333333333334</v>
      </c>
    </row>
    <row r="85" spans="1:18" ht="14.45" customHeight="1" x14ac:dyDescent="0.2">
      <c r="A85" s="821" t="s">
        <v>6951</v>
      </c>
      <c r="B85" s="822" t="s">
        <v>6952</v>
      </c>
      <c r="C85" s="822" t="s">
        <v>639</v>
      </c>
      <c r="D85" s="822" t="s">
        <v>6953</v>
      </c>
      <c r="E85" s="822" t="s">
        <v>7050</v>
      </c>
      <c r="F85" s="822" t="s">
        <v>805</v>
      </c>
      <c r="G85" s="831">
        <v>87.259999999999991</v>
      </c>
      <c r="H85" s="831">
        <v>64118.66</v>
      </c>
      <c r="I85" s="822"/>
      <c r="J85" s="822">
        <v>734.80013752005516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6951</v>
      </c>
      <c r="B86" s="822" t="s">
        <v>6952</v>
      </c>
      <c r="C86" s="822" t="s">
        <v>639</v>
      </c>
      <c r="D86" s="822" t="s">
        <v>6953</v>
      </c>
      <c r="E86" s="822" t="s">
        <v>7051</v>
      </c>
      <c r="F86" s="822" t="s">
        <v>1479</v>
      </c>
      <c r="G86" s="831"/>
      <c r="H86" s="831"/>
      <c r="I86" s="822"/>
      <c r="J86" s="822"/>
      <c r="K86" s="831"/>
      <c r="L86" s="831"/>
      <c r="M86" s="822"/>
      <c r="N86" s="822"/>
      <c r="O86" s="831">
        <v>1</v>
      </c>
      <c r="P86" s="831">
        <v>166.99</v>
      </c>
      <c r="Q86" s="827"/>
      <c r="R86" s="832">
        <v>166.99</v>
      </c>
    </row>
    <row r="87" spans="1:18" ht="14.45" customHeight="1" x14ac:dyDescent="0.2">
      <c r="A87" s="821" t="s">
        <v>6951</v>
      </c>
      <c r="B87" s="822" t="s">
        <v>6952</v>
      </c>
      <c r="C87" s="822" t="s">
        <v>639</v>
      </c>
      <c r="D87" s="822" t="s">
        <v>6953</v>
      </c>
      <c r="E87" s="822" t="s">
        <v>7052</v>
      </c>
      <c r="F87" s="822" t="s">
        <v>1370</v>
      </c>
      <c r="G87" s="831">
        <v>286.12</v>
      </c>
      <c r="H87" s="831">
        <v>29854.920000000006</v>
      </c>
      <c r="I87" s="822"/>
      <c r="J87" s="822">
        <v>104.34405144694536</v>
      </c>
      <c r="K87" s="831">
        <v>52.07</v>
      </c>
      <c r="L87" s="831">
        <v>5433.0099999999993</v>
      </c>
      <c r="M87" s="822"/>
      <c r="N87" s="822">
        <v>104.3405031688112</v>
      </c>
      <c r="O87" s="831"/>
      <c r="P87" s="831"/>
      <c r="Q87" s="827"/>
      <c r="R87" s="832"/>
    </row>
    <row r="88" spans="1:18" ht="14.45" customHeight="1" x14ac:dyDescent="0.2">
      <c r="A88" s="821" t="s">
        <v>6951</v>
      </c>
      <c r="B88" s="822" t="s">
        <v>6952</v>
      </c>
      <c r="C88" s="822" t="s">
        <v>639</v>
      </c>
      <c r="D88" s="822" t="s">
        <v>6953</v>
      </c>
      <c r="E88" s="822" t="s">
        <v>7053</v>
      </c>
      <c r="F88" s="822" t="s">
        <v>1370</v>
      </c>
      <c r="G88" s="831">
        <v>767.62999999999988</v>
      </c>
      <c r="H88" s="831">
        <v>137797.51999999996</v>
      </c>
      <c r="I88" s="822"/>
      <c r="J88" s="822">
        <v>179.51033701132053</v>
      </c>
      <c r="K88" s="831">
        <v>14.73</v>
      </c>
      <c r="L88" s="831">
        <v>2667.5999999999995</v>
      </c>
      <c r="M88" s="822"/>
      <c r="N88" s="822">
        <v>181.09979633401218</v>
      </c>
      <c r="O88" s="831"/>
      <c r="P88" s="831"/>
      <c r="Q88" s="827"/>
      <c r="R88" s="832"/>
    </row>
    <row r="89" spans="1:18" ht="14.45" customHeight="1" x14ac:dyDescent="0.2">
      <c r="A89" s="821" t="s">
        <v>6951</v>
      </c>
      <c r="B89" s="822" t="s">
        <v>6952</v>
      </c>
      <c r="C89" s="822" t="s">
        <v>639</v>
      </c>
      <c r="D89" s="822" t="s">
        <v>6953</v>
      </c>
      <c r="E89" s="822" t="s">
        <v>7054</v>
      </c>
      <c r="F89" s="822" t="s">
        <v>7037</v>
      </c>
      <c r="G89" s="831"/>
      <c r="H89" s="831"/>
      <c r="I89" s="822"/>
      <c r="J89" s="822"/>
      <c r="K89" s="831">
        <v>1</v>
      </c>
      <c r="L89" s="831">
        <v>79235</v>
      </c>
      <c r="M89" s="822"/>
      <c r="N89" s="822">
        <v>79235</v>
      </c>
      <c r="O89" s="831"/>
      <c r="P89" s="831"/>
      <c r="Q89" s="827"/>
      <c r="R89" s="832"/>
    </row>
    <row r="90" spans="1:18" ht="14.45" customHeight="1" x14ac:dyDescent="0.2">
      <c r="A90" s="821" t="s">
        <v>6951</v>
      </c>
      <c r="B90" s="822" t="s">
        <v>6952</v>
      </c>
      <c r="C90" s="822" t="s">
        <v>639</v>
      </c>
      <c r="D90" s="822" t="s">
        <v>6953</v>
      </c>
      <c r="E90" s="822" t="s">
        <v>7055</v>
      </c>
      <c r="F90" s="822" t="s">
        <v>2404</v>
      </c>
      <c r="G90" s="831">
        <v>448.99000000000007</v>
      </c>
      <c r="H90" s="831">
        <v>3982772.51</v>
      </c>
      <c r="I90" s="822"/>
      <c r="J90" s="822">
        <v>8870.5149557896602</v>
      </c>
      <c r="K90" s="831">
        <v>175.24</v>
      </c>
      <c r="L90" s="831">
        <v>1583769.6000000001</v>
      </c>
      <c r="M90" s="822"/>
      <c r="N90" s="822">
        <v>9037.7174161150415</v>
      </c>
      <c r="O90" s="831">
        <v>90.38</v>
      </c>
      <c r="P90" s="831">
        <v>801633.5</v>
      </c>
      <c r="Q90" s="827"/>
      <c r="R90" s="832">
        <v>8869.5895109537505</v>
      </c>
    </row>
    <row r="91" spans="1:18" ht="14.45" customHeight="1" x14ac:dyDescent="0.2">
      <c r="A91" s="821" t="s">
        <v>6951</v>
      </c>
      <c r="B91" s="822" t="s">
        <v>6952</v>
      </c>
      <c r="C91" s="822" t="s">
        <v>639</v>
      </c>
      <c r="D91" s="822" t="s">
        <v>6953</v>
      </c>
      <c r="E91" s="822" t="s">
        <v>7056</v>
      </c>
      <c r="F91" s="822" t="s">
        <v>3416</v>
      </c>
      <c r="G91" s="831">
        <v>15</v>
      </c>
      <c r="H91" s="831">
        <v>1402500</v>
      </c>
      <c r="I91" s="822"/>
      <c r="J91" s="822">
        <v>93500</v>
      </c>
      <c r="K91" s="831">
        <v>18</v>
      </c>
      <c r="L91" s="831">
        <v>1690387.6400000001</v>
      </c>
      <c r="M91" s="822"/>
      <c r="N91" s="822">
        <v>93910.424444444448</v>
      </c>
      <c r="O91" s="831">
        <v>18</v>
      </c>
      <c r="P91" s="831">
        <v>1683000</v>
      </c>
      <c r="Q91" s="827"/>
      <c r="R91" s="832">
        <v>93500</v>
      </c>
    </row>
    <row r="92" spans="1:18" ht="14.45" customHeight="1" x14ac:dyDescent="0.2">
      <c r="A92" s="821" t="s">
        <v>6951</v>
      </c>
      <c r="B92" s="822" t="s">
        <v>6952</v>
      </c>
      <c r="C92" s="822" t="s">
        <v>639</v>
      </c>
      <c r="D92" s="822" t="s">
        <v>6953</v>
      </c>
      <c r="E92" s="822" t="s">
        <v>7057</v>
      </c>
      <c r="F92" s="822" t="s">
        <v>7058</v>
      </c>
      <c r="G92" s="831">
        <v>350.90999999999997</v>
      </c>
      <c r="H92" s="831">
        <v>26655620.260000002</v>
      </c>
      <c r="I92" s="822"/>
      <c r="J92" s="822">
        <v>75961.415348664916</v>
      </c>
      <c r="K92" s="831">
        <v>412.89</v>
      </c>
      <c r="L92" s="831">
        <v>27214443.579999998</v>
      </c>
      <c r="M92" s="822"/>
      <c r="N92" s="822">
        <v>65912.091792002713</v>
      </c>
      <c r="O92" s="831">
        <v>532.94000000000005</v>
      </c>
      <c r="P92" s="831">
        <v>34678527.329999998</v>
      </c>
      <c r="Q92" s="827"/>
      <c r="R92" s="832">
        <v>65070.228036927227</v>
      </c>
    </row>
    <row r="93" spans="1:18" ht="14.45" customHeight="1" x14ac:dyDescent="0.2">
      <c r="A93" s="821" t="s">
        <v>6951</v>
      </c>
      <c r="B93" s="822" t="s">
        <v>6952</v>
      </c>
      <c r="C93" s="822" t="s">
        <v>639</v>
      </c>
      <c r="D93" s="822" t="s">
        <v>6953</v>
      </c>
      <c r="E93" s="822" t="s">
        <v>7059</v>
      </c>
      <c r="F93" s="822" t="s">
        <v>1004</v>
      </c>
      <c r="G93" s="831">
        <v>819.00000000000023</v>
      </c>
      <c r="H93" s="831">
        <v>127147.98999999999</v>
      </c>
      <c r="I93" s="822"/>
      <c r="J93" s="822">
        <v>155.24785103785098</v>
      </c>
      <c r="K93" s="831">
        <v>432.27000000000015</v>
      </c>
      <c r="L93" s="831">
        <v>62871.399999999987</v>
      </c>
      <c r="M93" s="822"/>
      <c r="N93" s="822">
        <v>145.44474518240906</v>
      </c>
      <c r="O93" s="831"/>
      <c r="P93" s="831"/>
      <c r="Q93" s="827"/>
      <c r="R93" s="832"/>
    </row>
    <row r="94" spans="1:18" ht="14.45" customHeight="1" x14ac:dyDescent="0.2">
      <c r="A94" s="821" t="s">
        <v>6951</v>
      </c>
      <c r="B94" s="822" t="s">
        <v>6952</v>
      </c>
      <c r="C94" s="822" t="s">
        <v>639</v>
      </c>
      <c r="D94" s="822" t="s">
        <v>6953</v>
      </c>
      <c r="E94" s="822" t="s">
        <v>7060</v>
      </c>
      <c r="F94" s="822" t="s">
        <v>3443</v>
      </c>
      <c r="G94" s="831">
        <v>596.94000000000005</v>
      </c>
      <c r="H94" s="831">
        <v>23473666.090000004</v>
      </c>
      <c r="I94" s="822"/>
      <c r="J94" s="822">
        <v>39323.325778135157</v>
      </c>
      <c r="K94" s="831">
        <v>553</v>
      </c>
      <c r="L94" s="831">
        <v>13088258.199999999</v>
      </c>
      <c r="M94" s="822"/>
      <c r="N94" s="822">
        <v>23667.736347197104</v>
      </c>
      <c r="O94" s="831">
        <v>591</v>
      </c>
      <c r="P94" s="831">
        <v>13983532.800000003</v>
      </c>
      <c r="Q94" s="827"/>
      <c r="R94" s="832">
        <v>23660.800000000003</v>
      </c>
    </row>
    <row r="95" spans="1:18" ht="14.45" customHeight="1" x14ac:dyDescent="0.2">
      <c r="A95" s="821" t="s">
        <v>6951</v>
      </c>
      <c r="B95" s="822" t="s">
        <v>6952</v>
      </c>
      <c r="C95" s="822" t="s">
        <v>639</v>
      </c>
      <c r="D95" s="822" t="s">
        <v>6953</v>
      </c>
      <c r="E95" s="822" t="s">
        <v>7061</v>
      </c>
      <c r="F95" s="822" t="s">
        <v>2967</v>
      </c>
      <c r="G95" s="831">
        <v>400.27</v>
      </c>
      <c r="H95" s="831">
        <v>36284.499999999993</v>
      </c>
      <c r="I95" s="822"/>
      <c r="J95" s="822">
        <v>90.650061208684122</v>
      </c>
      <c r="K95" s="831">
        <v>358.44000000000005</v>
      </c>
      <c r="L95" s="831">
        <v>37959.949999999997</v>
      </c>
      <c r="M95" s="822"/>
      <c r="N95" s="822">
        <v>105.90321950675146</v>
      </c>
      <c r="O95" s="831">
        <v>258.72999999999996</v>
      </c>
      <c r="P95" s="831">
        <v>23453.989999999991</v>
      </c>
      <c r="Q95" s="827"/>
      <c r="R95" s="832">
        <v>90.650446411316793</v>
      </c>
    </row>
    <row r="96" spans="1:18" ht="14.45" customHeight="1" x14ac:dyDescent="0.2">
      <c r="A96" s="821" t="s">
        <v>6951</v>
      </c>
      <c r="B96" s="822" t="s">
        <v>6952</v>
      </c>
      <c r="C96" s="822" t="s">
        <v>639</v>
      </c>
      <c r="D96" s="822" t="s">
        <v>6953</v>
      </c>
      <c r="E96" s="822" t="s">
        <v>7062</v>
      </c>
      <c r="F96" s="822" t="s">
        <v>7063</v>
      </c>
      <c r="G96" s="831">
        <v>47.39</v>
      </c>
      <c r="H96" s="831">
        <v>391447.75</v>
      </c>
      <c r="I96" s="822"/>
      <c r="J96" s="822">
        <v>8260.1339945136097</v>
      </c>
      <c r="K96" s="831">
        <v>53.61</v>
      </c>
      <c r="L96" s="831">
        <v>434352.24999999994</v>
      </c>
      <c r="M96" s="822"/>
      <c r="N96" s="822">
        <v>8102.0751725424352</v>
      </c>
      <c r="O96" s="831">
        <v>40.21</v>
      </c>
      <c r="P96" s="831">
        <v>325784.29000000004</v>
      </c>
      <c r="Q96" s="827"/>
      <c r="R96" s="832">
        <v>8102.0713752797819</v>
      </c>
    </row>
    <row r="97" spans="1:18" ht="14.45" customHeight="1" x14ac:dyDescent="0.2">
      <c r="A97" s="821" t="s">
        <v>6951</v>
      </c>
      <c r="B97" s="822" t="s">
        <v>6952</v>
      </c>
      <c r="C97" s="822" t="s">
        <v>639</v>
      </c>
      <c r="D97" s="822" t="s">
        <v>6953</v>
      </c>
      <c r="E97" s="822" t="s">
        <v>7064</v>
      </c>
      <c r="F97" s="822" t="s">
        <v>1031</v>
      </c>
      <c r="G97" s="831">
        <v>116.5</v>
      </c>
      <c r="H97" s="831">
        <v>8913.42</v>
      </c>
      <c r="I97" s="822"/>
      <c r="J97" s="822">
        <v>76.510042918454943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6951</v>
      </c>
      <c r="B98" s="822" t="s">
        <v>6952</v>
      </c>
      <c r="C98" s="822" t="s">
        <v>639</v>
      </c>
      <c r="D98" s="822" t="s">
        <v>6953</v>
      </c>
      <c r="E98" s="822" t="s">
        <v>7065</v>
      </c>
      <c r="F98" s="822" t="s">
        <v>7066</v>
      </c>
      <c r="G98" s="831">
        <v>2.25</v>
      </c>
      <c r="H98" s="831">
        <v>92.080000000000013</v>
      </c>
      <c r="I98" s="822"/>
      <c r="J98" s="822">
        <v>40.924444444444447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6951</v>
      </c>
      <c r="B99" s="822" t="s">
        <v>6952</v>
      </c>
      <c r="C99" s="822" t="s">
        <v>639</v>
      </c>
      <c r="D99" s="822" t="s">
        <v>6953</v>
      </c>
      <c r="E99" s="822" t="s">
        <v>7067</v>
      </c>
      <c r="F99" s="822" t="s">
        <v>3429</v>
      </c>
      <c r="G99" s="831">
        <v>19</v>
      </c>
      <c r="H99" s="831">
        <v>373405.1</v>
      </c>
      <c r="I99" s="822"/>
      <c r="J99" s="822">
        <v>19652.899999999998</v>
      </c>
      <c r="K99" s="831"/>
      <c r="L99" s="831"/>
      <c r="M99" s="822"/>
      <c r="N99" s="822"/>
      <c r="O99" s="831">
        <v>6</v>
      </c>
      <c r="P99" s="831">
        <v>84967.2</v>
      </c>
      <c r="Q99" s="827"/>
      <c r="R99" s="832">
        <v>14161.199999999999</v>
      </c>
    </row>
    <row r="100" spans="1:18" ht="14.45" customHeight="1" x14ac:dyDescent="0.2">
      <c r="A100" s="821" t="s">
        <v>6951</v>
      </c>
      <c r="B100" s="822" t="s">
        <v>6952</v>
      </c>
      <c r="C100" s="822" t="s">
        <v>639</v>
      </c>
      <c r="D100" s="822" t="s">
        <v>6953</v>
      </c>
      <c r="E100" s="822" t="s">
        <v>7068</v>
      </c>
      <c r="F100" s="822" t="s">
        <v>2985</v>
      </c>
      <c r="G100" s="831">
        <v>138.75</v>
      </c>
      <c r="H100" s="831">
        <v>11674.939999999999</v>
      </c>
      <c r="I100" s="822"/>
      <c r="J100" s="822">
        <v>84.143711711711703</v>
      </c>
      <c r="K100" s="831">
        <v>140.24</v>
      </c>
      <c r="L100" s="831">
        <v>15979.999999999998</v>
      </c>
      <c r="M100" s="822"/>
      <c r="N100" s="822">
        <v>113.9475185396463</v>
      </c>
      <c r="O100" s="831">
        <v>63.78</v>
      </c>
      <c r="P100" s="831">
        <v>5376.670000000001</v>
      </c>
      <c r="Q100" s="827"/>
      <c r="R100" s="832">
        <v>84.300250862339311</v>
      </c>
    </row>
    <row r="101" spans="1:18" ht="14.45" customHeight="1" x14ac:dyDescent="0.2">
      <c r="A101" s="821" t="s">
        <v>6951</v>
      </c>
      <c r="B101" s="822" t="s">
        <v>6952</v>
      </c>
      <c r="C101" s="822" t="s">
        <v>639</v>
      </c>
      <c r="D101" s="822" t="s">
        <v>6953</v>
      </c>
      <c r="E101" s="822" t="s">
        <v>7069</v>
      </c>
      <c r="F101" s="822" t="s">
        <v>2981</v>
      </c>
      <c r="G101" s="831">
        <v>597.09</v>
      </c>
      <c r="H101" s="831">
        <v>4380000.4200000009</v>
      </c>
      <c r="I101" s="822"/>
      <c r="J101" s="822">
        <v>7335.5782545344937</v>
      </c>
      <c r="K101" s="831">
        <v>593.33000000000004</v>
      </c>
      <c r="L101" s="831">
        <v>3826632.8500000006</v>
      </c>
      <c r="M101" s="822"/>
      <c r="N101" s="822">
        <v>6449.4174405474196</v>
      </c>
      <c r="O101" s="831">
        <v>864.72</v>
      </c>
      <c r="P101" s="831">
        <v>4042416.4699999997</v>
      </c>
      <c r="Q101" s="827"/>
      <c r="R101" s="832">
        <v>4674.8270769728924</v>
      </c>
    </row>
    <row r="102" spans="1:18" ht="14.45" customHeight="1" x14ac:dyDescent="0.2">
      <c r="A102" s="821" t="s">
        <v>6951</v>
      </c>
      <c r="B102" s="822" t="s">
        <v>6952</v>
      </c>
      <c r="C102" s="822" t="s">
        <v>639</v>
      </c>
      <c r="D102" s="822" t="s">
        <v>6953</v>
      </c>
      <c r="E102" s="822" t="s">
        <v>7070</v>
      </c>
      <c r="F102" s="822" t="s">
        <v>2985</v>
      </c>
      <c r="G102" s="831">
        <v>156.80000000000001</v>
      </c>
      <c r="H102" s="831">
        <v>49257.679999999993</v>
      </c>
      <c r="I102" s="822"/>
      <c r="J102" s="822">
        <v>314.1433673469387</v>
      </c>
      <c r="K102" s="831">
        <v>133.02000000000001</v>
      </c>
      <c r="L102" s="831">
        <v>64267.48000000001</v>
      </c>
      <c r="M102" s="822"/>
      <c r="N102" s="822">
        <v>483.14148248383708</v>
      </c>
      <c r="O102" s="831">
        <v>72.800000000000011</v>
      </c>
      <c r="P102" s="831">
        <v>22988.350000000002</v>
      </c>
      <c r="Q102" s="827"/>
      <c r="R102" s="832">
        <v>315.77403846153845</v>
      </c>
    </row>
    <row r="103" spans="1:18" ht="14.45" customHeight="1" x14ac:dyDescent="0.2">
      <c r="A103" s="821" t="s">
        <v>6951</v>
      </c>
      <c r="B103" s="822" t="s">
        <v>6952</v>
      </c>
      <c r="C103" s="822" t="s">
        <v>639</v>
      </c>
      <c r="D103" s="822" t="s">
        <v>6953</v>
      </c>
      <c r="E103" s="822" t="s">
        <v>7071</v>
      </c>
      <c r="F103" s="822" t="s">
        <v>2477</v>
      </c>
      <c r="G103" s="831">
        <v>277.03000000000003</v>
      </c>
      <c r="H103" s="831">
        <v>11866931.720000001</v>
      </c>
      <c r="I103" s="822"/>
      <c r="J103" s="822">
        <v>42836.269429303684</v>
      </c>
      <c r="K103" s="831">
        <v>350.02</v>
      </c>
      <c r="L103" s="831">
        <v>14974771.09</v>
      </c>
      <c r="M103" s="822"/>
      <c r="N103" s="822">
        <v>42782.615536255071</v>
      </c>
      <c r="O103" s="831">
        <v>43</v>
      </c>
      <c r="P103" s="831">
        <v>1839662.98</v>
      </c>
      <c r="Q103" s="827"/>
      <c r="R103" s="832">
        <v>42782.86</v>
      </c>
    </row>
    <row r="104" spans="1:18" ht="14.45" customHeight="1" x14ac:dyDescent="0.2">
      <c r="A104" s="821" t="s">
        <v>6951</v>
      </c>
      <c r="B104" s="822" t="s">
        <v>6952</v>
      </c>
      <c r="C104" s="822" t="s">
        <v>639</v>
      </c>
      <c r="D104" s="822" t="s">
        <v>6953</v>
      </c>
      <c r="E104" s="822" t="s">
        <v>7072</v>
      </c>
      <c r="F104" s="822" t="s">
        <v>5527</v>
      </c>
      <c r="G104" s="831"/>
      <c r="H104" s="831"/>
      <c r="I104" s="822"/>
      <c r="J104" s="822"/>
      <c r="K104" s="831"/>
      <c r="L104" s="831"/>
      <c r="M104" s="822"/>
      <c r="N104" s="822"/>
      <c r="O104" s="831">
        <v>1.5999999999999999</v>
      </c>
      <c r="P104" s="831">
        <v>91.92</v>
      </c>
      <c r="Q104" s="827"/>
      <c r="R104" s="832">
        <v>57.45</v>
      </c>
    </row>
    <row r="105" spans="1:18" ht="14.45" customHeight="1" x14ac:dyDescent="0.2">
      <c r="A105" s="821" t="s">
        <v>6951</v>
      </c>
      <c r="B105" s="822" t="s">
        <v>6952</v>
      </c>
      <c r="C105" s="822" t="s">
        <v>639</v>
      </c>
      <c r="D105" s="822" t="s">
        <v>6953</v>
      </c>
      <c r="E105" s="822" t="s">
        <v>7073</v>
      </c>
      <c r="F105" s="822" t="s">
        <v>3460</v>
      </c>
      <c r="G105" s="831">
        <v>37.779999999999994</v>
      </c>
      <c r="H105" s="831">
        <v>2565957.15</v>
      </c>
      <c r="I105" s="822"/>
      <c r="J105" s="822">
        <v>67918.399947061946</v>
      </c>
      <c r="K105" s="831">
        <v>54.02</v>
      </c>
      <c r="L105" s="831">
        <v>3689462.06</v>
      </c>
      <c r="M105" s="822"/>
      <c r="N105" s="822">
        <v>68298.075897815623</v>
      </c>
      <c r="O105" s="831">
        <v>76.930000000000007</v>
      </c>
      <c r="P105" s="831">
        <v>5127219.9400000004</v>
      </c>
      <c r="Q105" s="827"/>
      <c r="R105" s="832">
        <v>66647.860912517877</v>
      </c>
    </row>
    <row r="106" spans="1:18" ht="14.45" customHeight="1" x14ac:dyDescent="0.2">
      <c r="A106" s="821" t="s">
        <v>6951</v>
      </c>
      <c r="B106" s="822" t="s">
        <v>6952</v>
      </c>
      <c r="C106" s="822" t="s">
        <v>639</v>
      </c>
      <c r="D106" s="822" t="s">
        <v>6953</v>
      </c>
      <c r="E106" s="822" t="s">
        <v>7074</v>
      </c>
      <c r="F106" s="822" t="s">
        <v>7075</v>
      </c>
      <c r="G106" s="831">
        <v>169.58999999999997</v>
      </c>
      <c r="H106" s="831">
        <v>70067</v>
      </c>
      <c r="I106" s="822"/>
      <c r="J106" s="822">
        <v>413.15525679580168</v>
      </c>
      <c r="K106" s="831">
        <v>163.84</v>
      </c>
      <c r="L106" s="831">
        <v>73364.97</v>
      </c>
      <c r="M106" s="822"/>
      <c r="N106" s="822">
        <v>447.78424072265625</v>
      </c>
      <c r="O106" s="831">
        <v>63.610000000000007</v>
      </c>
      <c r="P106" s="831">
        <v>34256.769999999997</v>
      </c>
      <c r="Q106" s="827"/>
      <c r="R106" s="832">
        <v>538.54378242414703</v>
      </c>
    </row>
    <row r="107" spans="1:18" ht="14.45" customHeight="1" x14ac:dyDescent="0.2">
      <c r="A107" s="821" t="s">
        <v>6951</v>
      </c>
      <c r="B107" s="822" t="s">
        <v>6952</v>
      </c>
      <c r="C107" s="822" t="s">
        <v>639</v>
      </c>
      <c r="D107" s="822" t="s">
        <v>6953</v>
      </c>
      <c r="E107" s="822" t="s">
        <v>7076</v>
      </c>
      <c r="F107" s="822" t="s">
        <v>3460</v>
      </c>
      <c r="G107" s="831">
        <v>88.2</v>
      </c>
      <c r="H107" s="831">
        <v>3744001.8000000003</v>
      </c>
      <c r="I107" s="822"/>
      <c r="J107" s="822">
        <v>42449</v>
      </c>
      <c r="K107" s="831">
        <v>144.6</v>
      </c>
      <c r="L107" s="831">
        <v>6152136.5200000005</v>
      </c>
      <c r="M107" s="822"/>
      <c r="N107" s="822">
        <v>42545.895712309823</v>
      </c>
      <c r="O107" s="831">
        <v>137.95999999999998</v>
      </c>
      <c r="P107" s="831">
        <v>5748794.2200000007</v>
      </c>
      <c r="Q107" s="827"/>
      <c r="R107" s="832">
        <v>41670.007393447384</v>
      </c>
    </row>
    <row r="108" spans="1:18" ht="14.45" customHeight="1" x14ac:dyDescent="0.2">
      <c r="A108" s="821" t="s">
        <v>6951</v>
      </c>
      <c r="B108" s="822" t="s">
        <v>6952</v>
      </c>
      <c r="C108" s="822" t="s">
        <v>639</v>
      </c>
      <c r="D108" s="822" t="s">
        <v>6953</v>
      </c>
      <c r="E108" s="822" t="s">
        <v>7077</v>
      </c>
      <c r="F108" s="822" t="s">
        <v>841</v>
      </c>
      <c r="G108" s="831">
        <v>1</v>
      </c>
      <c r="H108" s="831">
        <v>16.55</v>
      </c>
      <c r="I108" s="822"/>
      <c r="J108" s="822">
        <v>16.55</v>
      </c>
      <c r="K108" s="831"/>
      <c r="L108" s="831"/>
      <c r="M108" s="822"/>
      <c r="N108" s="822"/>
      <c r="O108" s="831">
        <v>2</v>
      </c>
      <c r="P108" s="831">
        <v>33.14</v>
      </c>
      <c r="Q108" s="827"/>
      <c r="R108" s="832">
        <v>16.57</v>
      </c>
    </row>
    <row r="109" spans="1:18" ht="14.45" customHeight="1" x14ac:dyDescent="0.2">
      <c r="A109" s="821" t="s">
        <v>6951</v>
      </c>
      <c r="B109" s="822" t="s">
        <v>6952</v>
      </c>
      <c r="C109" s="822" t="s">
        <v>639</v>
      </c>
      <c r="D109" s="822" t="s">
        <v>6953</v>
      </c>
      <c r="E109" s="822" t="s">
        <v>7078</v>
      </c>
      <c r="F109" s="822" t="s">
        <v>7063</v>
      </c>
      <c r="G109" s="831">
        <v>110.93</v>
      </c>
      <c r="H109" s="831">
        <v>1817420.6199999996</v>
      </c>
      <c r="I109" s="822"/>
      <c r="J109" s="822">
        <v>16383.490669791756</v>
      </c>
      <c r="K109" s="831">
        <v>146.12999999999997</v>
      </c>
      <c r="L109" s="831">
        <v>2367921.9000000004</v>
      </c>
      <c r="M109" s="822"/>
      <c r="N109" s="822">
        <v>16204.21474029974</v>
      </c>
      <c r="O109" s="831">
        <v>32.450000000000003</v>
      </c>
      <c r="P109" s="831">
        <v>525826.29</v>
      </c>
      <c r="Q109" s="827"/>
      <c r="R109" s="832">
        <v>16204.199999999999</v>
      </c>
    </row>
    <row r="110" spans="1:18" ht="14.45" customHeight="1" x14ac:dyDescent="0.2">
      <c r="A110" s="821" t="s">
        <v>6951</v>
      </c>
      <c r="B110" s="822" t="s">
        <v>6952</v>
      </c>
      <c r="C110" s="822" t="s">
        <v>639</v>
      </c>
      <c r="D110" s="822" t="s">
        <v>6953</v>
      </c>
      <c r="E110" s="822" t="s">
        <v>7079</v>
      </c>
      <c r="F110" s="822" t="s">
        <v>3989</v>
      </c>
      <c r="G110" s="831"/>
      <c r="H110" s="831"/>
      <c r="I110" s="822"/>
      <c r="J110" s="822"/>
      <c r="K110" s="831"/>
      <c r="L110" s="831"/>
      <c r="M110" s="822"/>
      <c r="N110" s="822"/>
      <c r="O110" s="831">
        <v>1</v>
      </c>
      <c r="P110" s="831">
        <v>148.46</v>
      </c>
      <c r="Q110" s="827"/>
      <c r="R110" s="832">
        <v>148.46</v>
      </c>
    </row>
    <row r="111" spans="1:18" ht="14.45" customHeight="1" x14ac:dyDescent="0.2">
      <c r="A111" s="821" t="s">
        <v>6951</v>
      </c>
      <c r="B111" s="822" t="s">
        <v>6952</v>
      </c>
      <c r="C111" s="822" t="s">
        <v>639</v>
      </c>
      <c r="D111" s="822" t="s">
        <v>6953</v>
      </c>
      <c r="E111" s="822" t="s">
        <v>7080</v>
      </c>
      <c r="F111" s="822" t="s">
        <v>7081</v>
      </c>
      <c r="G111" s="831">
        <v>54</v>
      </c>
      <c r="H111" s="831">
        <v>2872018.0000000005</v>
      </c>
      <c r="I111" s="822"/>
      <c r="J111" s="822">
        <v>53185.518518518526</v>
      </c>
      <c r="K111" s="831">
        <v>37</v>
      </c>
      <c r="L111" s="831">
        <v>1967865.8800000004</v>
      </c>
      <c r="M111" s="822"/>
      <c r="N111" s="822">
        <v>53185.564324324332</v>
      </c>
      <c r="O111" s="831">
        <v>98</v>
      </c>
      <c r="P111" s="831">
        <v>5212164.7</v>
      </c>
      <c r="Q111" s="827"/>
      <c r="R111" s="832">
        <v>53185.354081632657</v>
      </c>
    </row>
    <row r="112" spans="1:18" ht="14.45" customHeight="1" x14ac:dyDescent="0.2">
      <c r="A112" s="821" t="s">
        <v>6951</v>
      </c>
      <c r="B112" s="822" t="s">
        <v>6952</v>
      </c>
      <c r="C112" s="822" t="s">
        <v>639</v>
      </c>
      <c r="D112" s="822" t="s">
        <v>6953</v>
      </c>
      <c r="E112" s="822" t="s">
        <v>7082</v>
      </c>
      <c r="F112" s="822" t="s">
        <v>7083</v>
      </c>
      <c r="G112" s="831"/>
      <c r="H112" s="831"/>
      <c r="I112" s="822"/>
      <c r="J112" s="822"/>
      <c r="K112" s="831"/>
      <c r="L112" s="831"/>
      <c r="M112" s="822"/>
      <c r="N112" s="822"/>
      <c r="O112" s="831">
        <v>0.4</v>
      </c>
      <c r="P112" s="831">
        <v>167.86</v>
      </c>
      <c r="Q112" s="827"/>
      <c r="R112" s="832">
        <v>419.65000000000003</v>
      </c>
    </row>
    <row r="113" spans="1:18" ht="14.45" customHeight="1" x14ac:dyDescent="0.2">
      <c r="A113" s="821" t="s">
        <v>6951</v>
      </c>
      <c r="B113" s="822" t="s">
        <v>6952</v>
      </c>
      <c r="C113" s="822" t="s">
        <v>639</v>
      </c>
      <c r="D113" s="822" t="s">
        <v>6953</v>
      </c>
      <c r="E113" s="822" t="s">
        <v>7084</v>
      </c>
      <c r="F113" s="822" t="s">
        <v>7085</v>
      </c>
      <c r="G113" s="831">
        <v>124</v>
      </c>
      <c r="H113" s="831">
        <v>13068.469999999998</v>
      </c>
      <c r="I113" s="822"/>
      <c r="J113" s="822">
        <v>105.39088709677418</v>
      </c>
      <c r="K113" s="831">
        <v>107</v>
      </c>
      <c r="L113" s="831">
        <v>20425.969999999998</v>
      </c>
      <c r="M113" s="822"/>
      <c r="N113" s="822">
        <v>190.89691588785044</v>
      </c>
      <c r="O113" s="831">
        <v>13</v>
      </c>
      <c r="P113" s="831">
        <v>22738.039999999997</v>
      </c>
      <c r="Q113" s="827"/>
      <c r="R113" s="832">
        <v>1749.0799999999997</v>
      </c>
    </row>
    <row r="114" spans="1:18" ht="14.45" customHeight="1" x14ac:dyDescent="0.2">
      <c r="A114" s="821" t="s">
        <v>6951</v>
      </c>
      <c r="B114" s="822" t="s">
        <v>6952</v>
      </c>
      <c r="C114" s="822" t="s">
        <v>639</v>
      </c>
      <c r="D114" s="822" t="s">
        <v>6953</v>
      </c>
      <c r="E114" s="822" t="s">
        <v>7086</v>
      </c>
      <c r="F114" s="822" t="s">
        <v>2660</v>
      </c>
      <c r="G114" s="831">
        <v>176.30000000000007</v>
      </c>
      <c r="H114" s="831">
        <v>48628.46</v>
      </c>
      <c r="I114" s="822"/>
      <c r="J114" s="822">
        <v>275.82790697674409</v>
      </c>
      <c r="K114" s="831">
        <v>165.44999999999993</v>
      </c>
      <c r="L114" s="831">
        <v>45486.390000000007</v>
      </c>
      <c r="M114" s="822"/>
      <c r="N114" s="822">
        <v>274.92529465095208</v>
      </c>
      <c r="O114" s="831">
        <v>185.6100000000001</v>
      </c>
      <c r="P114" s="831">
        <v>50857.039999999979</v>
      </c>
      <c r="Q114" s="827"/>
      <c r="R114" s="832">
        <v>273.99946123592451</v>
      </c>
    </row>
    <row r="115" spans="1:18" ht="14.45" customHeight="1" x14ac:dyDescent="0.2">
      <c r="A115" s="821" t="s">
        <v>6951</v>
      </c>
      <c r="B115" s="822" t="s">
        <v>6952</v>
      </c>
      <c r="C115" s="822" t="s">
        <v>639</v>
      </c>
      <c r="D115" s="822" t="s">
        <v>6953</v>
      </c>
      <c r="E115" s="822" t="s">
        <v>7087</v>
      </c>
      <c r="F115" s="822" t="s">
        <v>3410</v>
      </c>
      <c r="G115" s="831">
        <v>28</v>
      </c>
      <c r="H115" s="831">
        <v>3360000</v>
      </c>
      <c r="I115" s="822"/>
      <c r="J115" s="822">
        <v>120000</v>
      </c>
      <c r="K115" s="831">
        <v>101.01</v>
      </c>
      <c r="L115" s="831">
        <v>11802912</v>
      </c>
      <c r="M115" s="822"/>
      <c r="N115" s="822">
        <v>116848.94564894565</v>
      </c>
      <c r="O115" s="831">
        <v>157</v>
      </c>
      <c r="P115" s="831">
        <v>17898000</v>
      </c>
      <c r="Q115" s="827"/>
      <c r="R115" s="832">
        <v>114000</v>
      </c>
    </row>
    <row r="116" spans="1:18" ht="14.45" customHeight="1" x14ac:dyDescent="0.2">
      <c r="A116" s="821" t="s">
        <v>6951</v>
      </c>
      <c r="B116" s="822" t="s">
        <v>6952</v>
      </c>
      <c r="C116" s="822" t="s">
        <v>639</v>
      </c>
      <c r="D116" s="822" t="s">
        <v>6953</v>
      </c>
      <c r="E116" s="822" t="s">
        <v>7088</v>
      </c>
      <c r="F116" s="822" t="s">
        <v>7089</v>
      </c>
      <c r="G116" s="831">
        <v>0</v>
      </c>
      <c r="H116" s="831">
        <v>0</v>
      </c>
      <c r="I116" s="822"/>
      <c r="J116" s="822"/>
      <c r="K116" s="831">
        <v>10</v>
      </c>
      <c r="L116" s="831">
        <v>818629.9</v>
      </c>
      <c r="M116" s="822"/>
      <c r="N116" s="822">
        <v>81862.990000000005</v>
      </c>
      <c r="O116" s="831">
        <v>23</v>
      </c>
      <c r="P116" s="831">
        <v>1883506.42</v>
      </c>
      <c r="Q116" s="827"/>
      <c r="R116" s="832">
        <v>81891.583478260873</v>
      </c>
    </row>
    <row r="117" spans="1:18" ht="14.45" customHeight="1" x14ac:dyDescent="0.2">
      <c r="A117" s="821" t="s">
        <v>6951</v>
      </c>
      <c r="B117" s="822" t="s">
        <v>6952</v>
      </c>
      <c r="C117" s="822" t="s">
        <v>639</v>
      </c>
      <c r="D117" s="822" t="s">
        <v>6953</v>
      </c>
      <c r="E117" s="822" t="s">
        <v>7090</v>
      </c>
      <c r="F117" s="822" t="s">
        <v>7091</v>
      </c>
      <c r="G117" s="831">
        <v>141.32999999999998</v>
      </c>
      <c r="H117" s="831">
        <v>2702257.75</v>
      </c>
      <c r="I117" s="822"/>
      <c r="J117" s="822">
        <v>19120.199179225929</v>
      </c>
      <c r="K117" s="831">
        <v>144.97</v>
      </c>
      <c r="L117" s="831">
        <v>2206617.56</v>
      </c>
      <c r="M117" s="822"/>
      <c r="N117" s="822">
        <v>15221.201352003864</v>
      </c>
      <c r="O117" s="831">
        <v>19.45</v>
      </c>
      <c r="P117" s="831">
        <v>318143.65000000002</v>
      </c>
      <c r="Q117" s="827"/>
      <c r="R117" s="832">
        <v>16357.000000000002</v>
      </c>
    </row>
    <row r="118" spans="1:18" ht="14.45" customHeight="1" x14ac:dyDescent="0.2">
      <c r="A118" s="821" t="s">
        <v>6951</v>
      </c>
      <c r="B118" s="822" t="s">
        <v>6952</v>
      </c>
      <c r="C118" s="822" t="s">
        <v>639</v>
      </c>
      <c r="D118" s="822" t="s">
        <v>6953</v>
      </c>
      <c r="E118" s="822" t="s">
        <v>7092</v>
      </c>
      <c r="F118" s="822" t="s">
        <v>7093</v>
      </c>
      <c r="G118" s="831">
        <v>29.6</v>
      </c>
      <c r="H118" s="831">
        <v>1894615.62</v>
      </c>
      <c r="I118" s="822"/>
      <c r="J118" s="822">
        <v>64007.284459459457</v>
      </c>
      <c r="K118" s="831">
        <v>44</v>
      </c>
      <c r="L118" s="831">
        <v>3639430.6900000004</v>
      </c>
      <c r="M118" s="822"/>
      <c r="N118" s="822">
        <v>82714.333863636377</v>
      </c>
      <c r="O118" s="831"/>
      <c r="P118" s="831"/>
      <c r="Q118" s="827"/>
      <c r="R118" s="832"/>
    </row>
    <row r="119" spans="1:18" ht="14.45" customHeight="1" x14ac:dyDescent="0.2">
      <c r="A119" s="821" t="s">
        <v>6951</v>
      </c>
      <c r="B119" s="822" t="s">
        <v>6952</v>
      </c>
      <c r="C119" s="822" t="s">
        <v>639</v>
      </c>
      <c r="D119" s="822" t="s">
        <v>6953</v>
      </c>
      <c r="E119" s="822" t="s">
        <v>7094</v>
      </c>
      <c r="F119" s="822" t="s">
        <v>7095</v>
      </c>
      <c r="G119" s="831">
        <v>12.8</v>
      </c>
      <c r="H119" s="831">
        <v>4644.71</v>
      </c>
      <c r="I119" s="822"/>
      <c r="J119" s="822">
        <v>362.86796874999999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6951</v>
      </c>
      <c r="B120" s="822" t="s">
        <v>6952</v>
      </c>
      <c r="C120" s="822" t="s">
        <v>639</v>
      </c>
      <c r="D120" s="822" t="s">
        <v>6953</v>
      </c>
      <c r="E120" s="822" t="s">
        <v>7096</v>
      </c>
      <c r="F120" s="822" t="s">
        <v>720</v>
      </c>
      <c r="G120" s="831"/>
      <c r="H120" s="831"/>
      <c r="I120" s="822"/>
      <c r="J120" s="822"/>
      <c r="K120" s="831">
        <v>0.1</v>
      </c>
      <c r="L120" s="831">
        <v>5.18</v>
      </c>
      <c r="M120" s="822"/>
      <c r="N120" s="822">
        <v>51.8</v>
      </c>
      <c r="O120" s="831"/>
      <c r="P120" s="831"/>
      <c r="Q120" s="827"/>
      <c r="R120" s="832"/>
    </row>
    <row r="121" spans="1:18" ht="14.45" customHeight="1" x14ac:dyDescent="0.2">
      <c r="A121" s="821" t="s">
        <v>6951</v>
      </c>
      <c r="B121" s="822" t="s">
        <v>6952</v>
      </c>
      <c r="C121" s="822" t="s">
        <v>639</v>
      </c>
      <c r="D121" s="822" t="s">
        <v>6953</v>
      </c>
      <c r="E121" s="822" t="s">
        <v>7097</v>
      </c>
      <c r="F121" s="822" t="s">
        <v>7098</v>
      </c>
      <c r="G121" s="831">
        <v>33</v>
      </c>
      <c r="H121" s="831">
        <v>56982.42</v>
      </c>
      <c r="I121" s="822"/>
      <c r="J121" s="822">
        <v>1726.74</v>
      </c>
      <c r="K121" s="831">
        <v>34</v>
      </c>
      <c r="L121" s="831">
        <v>73794.849999999991</v>
      </c>
      <c r="M121" s="822"/>
      <c r="N121" s="822">
        <v>2170.4367647058821</v>
      </c>
      <c r="O121" s="831">
        <v>37</v>
      </c>
      <c r="P121" s="831">
        <v>63931.359999999993</v>
      </c>
      <c r="Q121" s="827"/>
      <c r="R121" s="832">
        <v>1727.8745945945943</v>
      </c>
    </row>
    <row r="122" spans="1:18" ht="14.45" customHeight="1" x14ac:dyDescent="0.2">
      <c r="A122" s="821" t="s">
        <v>6951</v>
      </c>
      <c r="B122" s="822" t="s">
        <v>6952</v>
      </c>
      <c r="C122" s="822" t="s">
        <v>639</v>
      </c>
      <c r="D122" s="822" t="s">
        <v>6953</v>
      </c>
      <c r="E122" s="822" t="s">
        <v>7099</v>
      </c>
      <c r="F122" s="822" t="s">
        <v>7100</v>
      </c>
      <c r="G122" s="831">
        <v>48</v>
      </c>
      <c r="H122" s="831">
        <v>196133.03</v>
      </c>
      <c r="I122" s="822"/>
      <c r="J122" s="822">
        <v>4086.1047916666666</v>
      </c>
      <c r="K122" s="831">
        <v>73</v>
      </c>
      <c r="L122" s="831">
        <v>299350.11000000004</v>
      </c>
      <c r="M122" s="822"/>
      <c r="N122" s="822">
        <v>4100.6864383561651</v>
      </c>
      <c r="O122" s="831">
        <v>54</v>
      </c>
      <c r="P122" s="831">
        <v>193406.26999999996</v>
      </c>
      <c r="Q122" s="827"/>
      <c r="R122" s="832">
        <v>3581.5975925925918</v>
      </c>
    </row>
    <row r="123" spans="1:18" ht="14.45" customHeight="1" x14ac:dyDescent="0.2">
      <c r="A123" s="821" t="s">
        <v>6951</v>
      </c>
      <c r="B123" s="822" t="s">
        <v>6952</v>
      </c>
      <c r="C123" s="822" t="s">
        <v>639</v>
      </c>
      <c r="D123" s="822" t="s">
        <v>6953</v>
      </c>
      <c r="E123" s="822" t="s">
        <v>7101</v>
      </c>
      <c r="F123" s="822" t="s">
        <v>2446</v>
      </c>
      <c r="G123" s="831">
        <v>633.08000000000004</v>
      </c>
      <c r="H123" s="831">
        <v>5553105.4300000006</v>
      </c>
      <c r="I123" s="822"/>
      <c r="J123" s="822">
        <v>8771.5698331964377</v>
      </c>
      <c r="K123" s="831">
        <v>762.22</v>
      </c>
      <c r="L123" s="831">
        <v>6017604.339999998</v>
      </c>
      <c r="M123" s="822"/>
      <c r="N123" s="822">
        <v>7894.839206528296</v>
      </c>
      <c r="O123" s="831">
        <v>422.62</v>
      </c>
      <c r="P123" s="831">
        <v>3336512.2200000011</v>
      </c>
      <c r="Q123" s="827"/>
      <c r="R123" s="832">
        <v>7894.8280251762835</v>
      </c>
    </row>
    <row r="124" spans="1:18" ht="14.45" customHeight="1" x14ac:dyDescent="0.2">
      <c r="A124" s="821" t="s">
        <v>6951</v>
      </c>
      <c r="B124" s="822" t="s">
        <v>6952</v>
      </c>
      <c r="C124" s="822" t="s">
        <v>639</v>
      </c>
      <c r="D124" s="822" t="s">
        <v>6953</v>
      </c>
      <c r="E124" s="822" t="s">
        <v>7102</v>
      </c>
      <c r="F124" s="822" t="s">
        <v>7103</v>
      </c>
      <c r="G124" s="831">
        <v>16</v>
      </c>
      <c r="H124" s="831">
        <v>1428355.6199999999</v>
      </c>
      <c r="I124" s="822"/>
      <c r="J124" s="822">
        <v>89272.226249999992</v>
      </c>
      <c r="K124" s="831">
        <v>14</v>
      </c>
      <c r="L124" s="831">
        <v>1429165.6199999999</v>
      </c>
      <c r="M124" s="822"/>
      <c r="N124" s="822">
        <v>102083.25857142857</v>
      </c>
      <c r="O124" s="831">
        <v>24</v>
      </c>
      <c r="P124" s="831">
        <v>2618323.9500000002</v>
      </c>
      <c r="Q124" s="827"/>
      <c r="R124" s="832">
        <v>109096.83125</v>
      </c>
    </row>
    <row r="125" spans="1:18" ht="14.45" customHeight="1" x14ac:dyDescent="0.2">
      <c r="A125" s="821" t="s">
        <v>6951</v>
      </c>
      <c r="B125" s="822" t="s">
        <v>6952</v>
      </c>
      <c r="C125" s="822" t="s">
        <v>639</v>
      </c>
      <c r="D125" s="822" t="s">
        <v>6953</v>
      </c>
      <c r="E125" s="822" t="s">
        <v>7104</v>
      </c>
      <c r="F125" s="822" t="s">
        <v>7105</v>
      </c>
      <c r="G125" s="831">
        <v>22</v>
      </c>
      <c r="H125" s="831">
        <v>797.79</v>
      </c>
      <c r="I125" s="822"/>
      <c r="J125" s="822">
        <v>36.263181818181813</v>
      </c>
      <c r="K125" s="831">
        <v>35.299999999999997</v>
      </c>
      <c r="L125" s="831">
        <v>1345.32</v>
      </c>
      <c r="M125" s="822"/>
      <c r="N125" s="822">
        <v>38.11104815864023</v>
      </c>
      <c r="O125" s="831">
        <v>51</v>
      </c>
      <c r="P125" s="831">
        <v>2234.6799999999994</v>
      </c>
      <c r="Q125" s="827"/>
      <c r="R125" s="832">
        <v>43.817254901960773</v>
      </c>
    </row>
    <row r="126" spans="1:18" ht="14.45" customHeight="1" x14ac:dyDescent="0.2">
      <c r="A126" s="821" t="s">
        <v>6951</v>
      </c>
      <c r="B126" s="822" t="s">
        <v>6952</v>
      </c>
      <c r="C126" s="822" t="s">
        <v>639</v>
      </c>
      <c r="D126" s="822" t="s">
        <v>6953</v>
      </c>
      <c r="E126" s="822" t="s">
        <v>7106</v>
      </c>
      <c r="F126" s="822" t="s">
        <v>7107</v>
      </c>
      <c r="G126" s="831">
        <v>14</v>
      </c>
      <c r="H126" s="831">
        <v>2202213</v>
      </c>
      <c r="I126" s="822"/>
      <c r="J126" s="822">
        <v>157300.92857142858</v>
      </c>
      <c r="K126" s="831">
        <v>18</v>
      </c>
      <c r="L126" s="831">
        <v>2844428.4000000004</v>
      </c>
      <c r="M126" s="822"/>
      <c r="N126" s="822">
        <v>158023.80000000002</v>
      </c>
      <c r="O126" s="831">
        <v>12</v>
      </c>
      <c r="P126" s="831">
        <v>1896285.6</v>
      </c>
      <c r="Q126" s="827"/>
      <c r="R126" s="832">
        <v>158023.80000000002</v>
      </c>
    </row>
    <row r="127" spans="1:18" ht="14.45" customHeight="1" x14ac:dyDescent="0.2">
      <c r="A127" s="821" t="s">
        <v>6951</v>
      </c>
      <c r="B127" s="822" t="s">
        <v>6952</v>
      </c>
      <c r="C127" s="822" t="s">
        <v>639</v>
      </c>
      <c r="D127" s="822" t="s">
        <v>6953</v>
      </c>
      <c r="E127" s="822" t="s">
        <v>7108</v>
      </c>
      <c r="F127" s="822" t="s">
        <v>1943</v>
      </c>
      <c r="G127" s="831">
        <v>0.1</v>
      </c>
      <c r="H127" s="831">
        <v>4.04</v>
      </c>
      <c r="I127" s="822"/>
      <c r="J127" s="822">
        <v>40.4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6951</v>
      </c>
      <c r="B128" s="822" t="s">
        <v>6952</v>
      </c>
      <c r="C128" s="822" t="s">
        <v>639</v>
      </c>
      <c r="D128" s="822" t="s">
        <v>6953</v>
      </c>
      <c r="E128" s="822" t="s">
        <v>7109</v>
      </c>
      <c r="F128" s="822" t="s">
        <v>5527</v>
      </c>
      <c r="G128" s="831"/>
      <c r="H128" s="831"/>
      <c r="I128" s="822"/>
      <c r="J128" s="822"/>
      <c r="K128" s="831"/>
      <c r="L128" s="831"/>
      <c r="M128" s="822"/>
      <c r="N128" s="822"/>
      <c r="O128" s="831">
        <v>0.2</v>
      </c>
      <c r="P128" s="831">
        <v>3.44</v>
      </c>
      <c r="Q128" s="827"/>
      <c r="R128" s="832">
        <v>17.2</v>
      </c>
    </row>
    <row r="129" spans="1:18" ht="14.45" customHeight="1" x14ac:dyDescent="0.2">
      <c r="A129" s="821" t="s">
        <v>6951</v>
      </c>
      <c r="B129" s="822" t="s">
        <v>6952</v>
      </c>
      <c r="C129" s="822" t="s">
        <v>639</v>
      </c>
      <c r="D129" s="822" t="s">
        <v>6953</v>
      </c>
      <c r="E129" s="822" t="s">
        <v>7110</v>
      </c>
      <c r="F129" s="822" t="s">
        <v>2424</v>
      </c>
      <c r="G129" s="831">
        <v>72.239999999999995</v>
      </c>
      <c r="H129" s="831">
        <v>1557855.6</v>
      </c>
      <c r="I129" s="822"/>
      <c r="J129" s="822">
        <v>21565.000000000004</v>
      </c>
      <c r="K129" s="831">
        <v>131.03</v>
      </c>
      <c r="L129" s="831">
        <v>2825661.95</v>
      </c>
      <c r="M129" s="822"/>
      <c r="N129" s="822">
        <v>21565</v>
      </c>
      <c r="O129" s="831">
        <v>8</v>
      </c>
      <c r="P129" s="831">
        <v>172520</v>
      </c>
      <c r="Q129" s="827"/>
      <c r="R129" s="832">
        <v>21565</v>
      </c>
    </row>
    <row r="130" spans="1:18" ht="14.45" customHeight="1" x14ac:dyDescent="0.2">
      <c r="A130" s="821" t="s">
        <v>6951</v>
      </c>
      <c r="B130" s="822" t="s">
        <v>6952</v>
      </c>
      <c r="C130" s="822" t="s">
        <v>639</v>
      </c>
      <c r="D130" s="822" t="s">
        <v>6953</v>
      </c>
      <c r="E130" s="822" t="s">
        <v>7111</v>
      </c>
      <c r="F130" s="822" t="s">
        <v>2446</v>
      </c>
      <c r="G130" s="831">
        <v>1214.3100000000002</v>
      </c>
      <c r="H130" s="831">
        <v>26617918.07</v>
      </c>
      <c r="I130" s="822"/>
      <c r="J130" s="822">
        <v>21920.2000065881</v>
      </c>
      <c r="K130" s="831">
        <v>1556.26</v>
      </c>
      <c r="L130" s="831">
        <v>30703770.140000001</v>
      </c>
      <c r="M130" s="822"/>
      <c r="N130" s="822">
        <v>19729.203436443782</v>
      </c>
      <c r="O130" s="831">
        <v>884.81999999999982</v>
      </c>
      <c r="P130" s="831">
        <v>17456313.019999996</v>
      </c>
      <c r="Q130" s="827"/>
      <c r="R130" s="832">
        <v>19728.660089057659</v>
      </c>
    </row>
    <row r="131" spans="1:18" ht="14.45" customHeight="1" x14ac:dyDescent="0.2">
      <c r="A131" s="821" t="s">
        <v>6951</v>
      </c>
      <c r="B131" s="822" t="s">
        <v>6952</v>
      </c>
      <c r="C131" s="822" t="s">
        <v>639</v>
      </c>
      <c r="D131" s="822" t="s">
        <v>6953</v>
      </c>
      <c r="E131" s="822" t="s">
        <v>7112</v>
      </c>
      <c r="F131" s="822" t="s">
        <v>7033</v>
      </c>
      <c r="G131" s="831">
        <v>56.79</v>
      </c>
      <c r="H131" s="831">
        <v>70576.09</v>
      </c>
      <c r="I131" s="822"/>
      <c r="J131" s="822">
        <v>1242.7555907730234</v>
      </c>
      <c r="K131" s="831">
        <v>29.87</v>
      </c>
      <c r="L131" s="831">
        <v>37115.269999999997</v>
      </c>
      <c r="M131" s="822"/>
      <c r="N131" s="822">
        <v>1242.5600937395379</v>
      </c>
      <c r="O131" s="831"/>
      <c r="P131" s="831"/>
      <c r="Q131" s="827"/>
      <c r="R131" s="832"/>
    </row>
    <row r="132" spans="1:18" ht="14.45" customHeight="1" x14ac:dyDescent="0.2">
      <c r="A132" s="821" t="s">
        <v>6951</v>
      </c>
      <c r="B132" s="822" t="s">
        <v>6952</v>
      </c>
      <c r="C132" s="822" t="s">
        <v>639</v>
      </c>
      <c r="D132" s="822" t="s">
        <v>6953</v>
      </c>
      <c r="E132" s="822" t="s">
        <v>7113</v>
      </c>
      <c r="F132" s="822" t="s">
        <v>4071</v>
      </c>
      <c r="G132" s="831">
        <v>0</v>
      </c>
      <c r="H132" s="831">
        <v>0</v>
      </c>
      <c r="I132" s="822"/>
      <c r="J132" s="822"/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6951</v>
      </c>
      <c r="B133" s="822" t="s">
        <v>6952</v>
      </c>
      <c r="C133" s="822" t="s">
        <v>639</v>
      </c>
      <c r="D133" s="822" t="s">
        <v>6953</v>
      </c>
      <c r="E133" s="822" t="s">
        <v>7114</v>
      </c>
      <c r="F133" s="822" t="s">
        <v>2319</v>
      </c>
      <c r="G133" s="831">
        <v>181</v>
      </c>
      <c r="H133" s="831">
        <v>214769.17000000007</v>
      </c>
      <c r="I133" s="822"/>
      <c r="J133" s="822">
        <v>1186.5700000000004</v>
      </c>
      <c r="K133" s="831">
        <v>293</v>
      </c>
      <c r="L133" s="831">
        <v>362011.61000000004</v>
      </c>
      <c r="M133" s="822"/>
      <c r="N133" s="822">
        <v>1235.534505119454</v>
      </c>
      <c r="O133" s="831">
        <v>358.6</v>
      </c>
      <c r="P133" s="831">
        <v>405137.24999999994</v>
      </c>
      <c r="Q133" s="827"/>
      <c r="R133" s="832">
        <v>1129.7748187395425</v>
      </c>
    </row>
    <row r="134" spans="1:18" ht="14.45" customHeight="1" x14ac:dyDescent="0.2">
      <c r="A134" s="821" t="s">
        <v>6951</v>
      </c>
      <c r="B134" s="822" t="s">
        <v>6952</v>
      </c>
      <c r="C134" s="822" t="s">
        <v>639</v>
      </c>
      <c r="D134" s="822" t="s">
        <v>6953</v>
      </c>
      <c r="E134" s="822" t="s">
        <v>7115</v>
      </c>
      <c r="F134" s="822" t="s">
        <v>2319</v>
      </c>
      <c r="G134" s="831">
        <v>24</v>
      </c>
      <c r="H134" s="831">
        <v>95161.200000000012</v>
      </c>
      <c r="I134" s="822"/>
      <c r="J134" s="822">
        <v>3965.0500000000006</v>
      </c>
      <c r="K134" s="831">
        <v>12</v>
      </c>
      <c r="L134" s="831">
        <v>49234.55</v>
      </c>
      <c r="M134" s="822"/>
      <c r="N134" s="822">
        <v>4102.8791666666666</v>
      </c>
      <c r="O134" s="831">
        <v>23</v>
      </c>
      <c r="P134" s="831">
        <v>82642.299999999988</v>
      </c>
      <c r="Q134" s="827"/>
      <c r="R134" s="832">
        <v>3593.143478260869</v>
      </c>
    </row>
    <row r="135" spans="1:18" ht="14.45" customHeight="1" x14ac:dyDescent="0.2">
      <c r="A135" s="821" t="s">
        <v>6951</v>
      </c>
      <c r="B135" s="822" t="s">
        <v>6952</v>
      </c>
      <c r="C135" s="822" t="s">
        <v>639</v>
      </c>
      <c r="D135" s="822" t="s">
        <v>6953</v>
      </c>
      <c r="E135" s="822" t="s">
        <v>7116</v>
      </c>
      <c r="F135" s="822" t="s">
        <v>3358</v>
      </c>
      <c r="G135" s="831">
        <v>182</v>
      </c>
      <c r="H135" s="831">
        <v>3693312.9</v>
      </c>
      <c r="I135" s="822"/>
      <c r="J135" s="822">
        <v>20292.928021978023</v>
      </c>
      <c r="K135" s="831">
        <v>158</v>
      </c>
      <c r="L135" s="831">
        <v>3169681.06</v>
      </c>
      <c r="M135" s="822"/>
      <c r="N135" s="822">
        <v>20061.272531645569</v>
      </c>
      <c r="O135" s="831">
        <v>87</v>
      </c>
      <c r="P135" s="831">
        <v>1452049.56</v>
      </c>
      <c r="Q135" s="827"/>
      <c r="R135" s="832">
        <v>16690.224827586208</v>
      </c>
    </row>
    <row r="136" spans="1:18" ht="14.45" customHeight="1" x14ac:dyDescent="0.2">
      <c r="A136" s="821" t="s">
        <v>6951</v>
      </c>
      <c r="B136" s="822" t="s">
        <v>6952</v>
      </c>
      <c r="C136" s="822" t="s">
        <v>639</v>
      </c>
      <c r="D136" s="822" t="s">
        <v>6953</v>
      </c>
      <c r="E136" s="822" t="s">
        <v>7117</v>
      </c>
      <c r="F136" s="822" t="s">
        <v>7118</v>
      </c>
      <c r="G136" s="831">
        <v>336.03999999999996</v>
      </c>
      <c r="H136" s="831">
        <v>15443493.249999998</v>
      </c>
      <c r="I136" s="822"/>
      <c r="J136" s="822">
        <v>45957.306421854541</v>
      </c>
      <c r="K136" s="831">
        <v>438.07999999999993</v>
      </c>
      <c r="L136" s="831">
        <v>19662112.70999999</v>
      </c>
      <c r="M136" s="822"/>
      <c r="N136" s="822">
        <v>44882.470576150459</v>
      </c>
      <c r="O136" s="831">
        <v>449</v>
      </c>
      <c r="P136" s="831">
        <v>17424792</v>
      </c>
      <c r="Q136" s="827"/>
      <c r="R136" s="832">
        <v>38808</v>
      </c>
    </row>
    <row r="137" spans="1:18" ht="14.45" customHeight="1" x14ac:dyDescent="0.2">
      <c r="A137" s="821" t="s">
        <v>6951</v>
      </c>
      <c r="B137" s="822" t="s">
        <v>6952</v>
      </c>
      <c r="C137" s="822" t="s">
        <v>639</v>
      </c>
      <c r="D137" s="822" t="s">
        <v>6953</v>
      </c>
      <c r="E137" s="822" t="s">
        <v>7119</v>
      </c>
      <c r="F137" s="822" t="s">
        <v>916</v>
      </c>
      <c r="G137" s="831">
        <v>807.09000000000015</v>
      </c>
      <c r="H137" s="831">
        <v>172045.28999999995</v>
      </c>
      <c r="I137" s="822"/>
      <c r="J137" s="822">
        <v>213.16741627327798</v>
      </c>
      <c r="K137" s="831">
        <v>367.65999999999997</v>
      </c>
      <c r="L137" s="831">
        <v>83537.690000000017</v>
      </c>
      <c r="M137" s="822"/>
      <c r="N137" s="822">
        <v>227.21451884893659</v>
      </c>
      <c r="O137" s="831">
        <v>378.32999999999987</v>
      </c>
      <c r="P137" s="831">
        <v>80644.840000000011</v>
      </c>
      <c r="Q137" s="827"/>
      <c r="R137" s="832">
        <v>213.16004546295574</v>
      </c>
    </row>
    <row r="138" spans="1:18" ht="14.45" customHeight="1" x14ac:dyDescent="0.2">
      <c r="A138" s="821" t="s">
        <v>6951</v>
      </c>
      <c r="B138" s="822" t="s">
        <v>6952</v>
      </c>
      <c r="C138" s="822" t="s">
        <v>639</v>
      </c>
      <c r="D138" s="822" t="s">
        <v>6953</v>
      </c>
      <c r="E138" s="822" t="s">
        <v>7120</v>
      </c>
      <c r="F138" s="822" t="s">
        <v>916</v>
      </c>
      <c r="G138" s="831">
        <v>454.84999999999997</v>
      </c>
      <c r="H138" s="831">
        <v>33170.150000000009</v>
      </c>
      <c r="I138" s="822"/>
      <c r="J138" s="822">
        <v>72.925469935143482</v>
      </c>
      <c r="K138" s="831">
        <v>367.56000000000006</v>
      </c>
      <c r="L138" s="831">
        <v>29089.329999999998</v>
      </c>
      <c r="M138" s="822"/>
      <c r="N138" s="822">
        <v>79.141718358907369</v>
      </c>
      <c r="O138" s="831">
        <v>354.39</v>
      </c>
      <c r="P138" s="831">
        <v>25842.079999999991</v>
      </c>
      <c r="Q138" s="827"/>
      <c r="R138" s="832">
        <v>72.919890516098064</v>
      </c>
    </row>
    <row r="139" spans="1:18" ht="14.45" customHeight="1" x14ac:dyDescent="0.2">
      <c r="A139" s="821" t="s">
        <v>6951</v>
      </c>
      <c r="B139" s="822" t="s">
        <v>6952</v>
      </c>
      <c r="C139" s="822" t="s">
        <v>639</v>
      </c>
      <c r="D139" s="822" t="s">
        <v>6953</v>
      </c>
      <c r="E139" s="822" t="s">
        <v>7121</v>
      </c>
      <c r="F139" s="822" t="s">
        <v>1881</v>
      </c>
      <c r="G139" s="831">
        <v>23.39</v>
      </c>
      <c r="H139" s="831">
        <v>72952.84</v>
      </c>
      <c r="I139" s="822"/>
      <c r="J139" s="822">
        <v>3118.9756306113723</v>
      </c>
      <c r="K139" s="831">
        <v>18.96</v>
      </c>
      <c r="L139" s="831">
        <v>59133.399999999994</v>
      </c>
      <c r="M139" s="822"/>
      <c r="N139" s="822">
        <v>3118.8502109704636</v>
      </c>
      <c r="O139" s="831">
        <v>3.26</v>
      </c>
      <c r="P139" s="831">
        <v>10167.42</v>
      </c>
      <c r="Q139" s="827"/>
      <c r="R139" s="832">
        <v>3118.8404907975464</v>
      </c>
    </row>
    <row r="140" spans="1:18" ht="14.45" customHeight="1" x14ac:dyDescent="0.2">
      <c r="A140" s="821" t="s">
        <v>6951</v>
      </c>
      <c r="B140" s="822" t="s">
        <v>6952</v>
      </c>
      <c r="C140" s="822" t="s">
        <v>639</v>
      </c>
      <c r="D140" s="822" t="s">
        <v>6953</v>
      </c>
      <c r="E140" s="822" t="s">
        <v>7122</v>
      </c>
      <c r="F140" s="822" t="s">
        <v>1390</v>
      </c>
      <c r="G140" s="831">
        <v>65</v>
      </c>
      <c r="H140" s="831">
        <v>9649.8999999999978</v>
      </c>
      <c r="I140" s="822"/>
      <c r="J140" s="822">
        <v>148.45999999999998</v>
      </c>
      <c r="K140" s="831">
        <v>195</v>
      </c>
      <c r="L140" s="831">
        <v>28949.699999999986</v>
      </c>
      <c r="M140" s="822"/>
      <c r="N140" s="822">
        <v>148.45999999999992</v>
      </c>
      <c r="O140" s="831">
        <v>266.2</v>
      </c>
      <c r="P140" s="831">
        <v>39520.039999999979</v>
      </c>
      <c r="Q140" s="827"/>
      <c r="R140" s="832">
        <v>148.45995492111189</v>
      </c>
    </row>
    <row r="141" spans="1:18" ht="14.45" customHeight="1" x14ac:dyDescent="0.2">
      <c r="A141" s="821" t="s">
        <v>6951</v>
      </c>
      <c r="B141" s="822" t="s">
        <v>6952</v>
      </c>
      <c r="C141" s="822" t="s">
        <v>639</v>
      </c>
      <c r="D141" s="822" t="s">
        <v>6953</v>
      </c>
      <c r="E141" s="822" t="s">
        <v>7123</v>
      </c>
      <c r="F141" s="822" t="s">
        <v>7124</v>
      </c>
      <c r="G141" s="831">
        <v>65</v>
      </c>
      <c r="H141" s="831">
        <v>7448870</v>
      </c>
      <c r="I141" s="822"/>
      <c r="J141" s="822">
        <v>114598</v>
      </c>
      <c r="K141" s="831">
        <v>78</v>
      </c>
      <c r="L141" s="831">
        <v>8947928.2199999988</v>
      </c>
      <c r="M141" s="822"/>
      <c r="N141" s="822">
        <v>114717.02846153844</v>
      </c>
      <c r="O141" s="831">
        <v>85</v>
      </c>
      <c r="P141" s="831">
        <v>9740830</v>
      </c>
      <c r="Q141" s="827"/>
      <c r="R141" s="832">
        <v>114598</v>
      </c>
    </row>
    <row r="142" spans="1:18" ht="14.45" customHeight="1" x14ac:dyDescent="0.2">
      <c r="A142" s="821" t="s">
        <v>6951</v>
      </c>
      <c r="B142" s="822" t="s">
        <v>6952</v>
      </c>
      <c r="C142" s="822" t="s">
        <v>639</v>
      </c>
      <c r="D142" s="822" t="s">
        <v>6953</v>
      </c>
      <c r="E142" s="822" t="s">
        <v>7125</v>
      </c>
      <c r="F142" s="822" t="s">
        <v>1998</v>
      </c>
      <c r="G142" s="831"/>
      <c r="H142" s="831"/>
      <c r="I142" s="822"/>
      <c r="J142" s="822"/>
      <c r="K142" s="831"/>
      <c r="L142" s="831"/>
      <c r="M142" s="822"/>
      <c r="N142" s="822"/>
      <c r="O142" s="831">
        <v>0.1</v>
      </c>
      <c r="P142" s="831">
        <v>37.54</v>
      </c>
      <c r="Q142" s="827"/>
      <c r="R142" s="832">
        <v>375.4</v>
      </c>
    </row>
    <row r="143" spans="1:18" ht="14.45" customHeight="1" x14ac:dyDescent="0.2">
      <c r="A143" s="821" t="s">
        <v>6951</v>
      </c>
      <c r="B143" s="822" t="s">
        <v>6952</v>
      </c>
      <c r="C143" s="822" t="s">
        <v>639</v>
      </c>
      <c r="D143" s="822" t="s">
        <v>6953</v>
      </c>
      <c r="E143" s="822" t="s">
        <v>7126</v>
      </c>
      <c r="F143" s="822" t="s">
        <v>2450</v>
      </c>
      <c r="G143" s="831">
        <v>7.74</v>
      </c>
      <c r="H143" s="831">
        <v>4795.9399999999996</v>
      </c>
      <c r="I143" s="822"/>
      <c r="J143" s="822">
        <v>619.63049095607232</v>
      </c>
      <c r="K143" s="831"/>
      <c r="L143" s="831"/>
      <c r="M143" s="822"/>
      <c r="N143" s="822"/>
      <c r="O143" s="831">
        <v>7.6099999999999994</v>
      </c>
      <c r="P143" s="831">
        <v>4715.3899999999994</v>
      </c>
      <c r="Q143" s="827"/>
      <c r="R143" s="832">
        <v>619.63074901445464</v>
      </c>
    </row>
    <row r="144" spans="1:18" ht="14.45" customHeight="1" x14ac:dyDescent="0.2">
      <c r="A144" s="821" t="s">
        <v>6951</v>
      </c>
      <c r="B144" s="822" t="s">
        <v>6952</v>
      </c>
      <c r="C144" s="822" t="s">
        <v>639</v>
      </c>
      <c r="D144" s="822" t="s">
        <v>6953</v>
      </c>
      <c r="E144" s="822" t="s">
        <v>7127</v>
      </c>
      <c r="F144" s="822" t="s">
        <v>7128</v>
      </c>
      <c r="G144" s="831">
        <v>11</v>
      </c>
      <c r="H144" s="831">
        <v>166362.9</v>
      </c>
      <c r="I144" s="822"/>
      <c r="J144" s="822">
        <v>15123.9</v>
      </c>
      <c r="K144" s="831"/>
      <c r="L144" s="831"/>
      <c r="M144" s="822"/>
      <c r="N144" s="822"/>
      <c r="O144" s="831"/>
      <c r="P144" s="831"/>
      <c r="Q144" s="827"/>
      <c r="R144" s="832"/>
    </row>
    <row r="145" spans="1:18" ht="14.45" customHeight="1" x14ac:dyDescent="0.2">
      <c r="A145" s="821" t="s">
        <v>6951</v>
      </c>
      <c r="B145" s="822" t="s">
        <v>6952</v>
      </c>
      <c r="C145" s="822" t="s">
        <v>639</v>
      </c>
      <c r="D145" s="822" t="s">
        <v>6953</v>
      </c>
      <c r="E145" s="822" t="s">
        <v>7129</v>
      </c>
      <c r="F145" s="822" t="s">
        <v>791</v>
      </c>
      <c r="G145" s="831">
        <v>491.58000000000004</v>
      </c>
      <c r="H145" s="831">
        <v>54695.549999999988</v>
      </c>
      <c r="I145" s="822"/>
      <c r="J145" s="822">
        <v>111.26479921884533</v>
      </c>
      <c r="K145" s="831">
        <v>316.95999999999992</v>
      </c>
      <c r="L145" s="831">
        <v>37363.789999999994</v>
      </c>
      <c r="M145" s="822"/>
      <c r="N145" s="822">
        <v>117.88172009086321</v>
      </c>
      <c r="O145" s="831">
        <v>296.2</v>
      </c>
      <c r="P145" s="831">
        <v>33033.220000000008</v>
      </c>
      <c r="Q145" s="827"/>
      <c r="R145" s="832">
        <v>111.5233625928427</v>
      </c>
    </row>
    <row r="146" spans="1:18" ht="14.45" customHeight="1" x14ac:dyDescent="0.2">
      <c r="A146" s="821" t="s">
        <v>6951</v>
      </c>
      <c r="B146" s="822" t="s">
        <v>6952</v>
      </c>
      <c r="C146" s="822" t="s">
        <v>639</v>
      </c>
      <c r="D146" s="822" t="s">
        <v>6953</v>
      </c>
      <c r="E146" s="822" t="s">
        <v>7130</v>
      </c>
      <c r="F146" s="822" t="s">
        <v>791</v>
      </c>
      <c r="G146" s="831">
        <v>260.91000000000008</v>
      </c>
      <c r="H146" s="831">
        <v>75168.290000000008</v>
      </c>
      <c r="I146" s="822"/>
      <c r="J146" s="822">
        <v>288.10045609597171</v>
      </c>
      <c r="K146" s="831">
        <v>287.58999999999992</v>
      </c>
      <c r="L146" s="831">
        <v>87525.190000000046</v>
      </c>
      <c r="M146" s="822"/>
      <c r="N146" s="822">
        <v>304.34017177231499</v>
      </c>
      <c r="O146" s="831">
        <v>200.94000000000003</v>
      </c>
      <c r="P146" s="831">
        <v>57890.569999999992</v>
      </c>
      <c r="Q146" s="827"/>
      <c r="R146" s="832">
        <v>288.09878570717621</v>
      </c>
    </row>
    <row r="147" spans="1:18" ht="14.45" customHeight="1" x14ac:dyDescent="0.2">
      <c r="A147" s="821" t="s">
        <v>6951</v>
      </c>
      <c r="B147" s="822" t="s">
        <v>6952</v>
      </c>
      <c r="C147" s="822" t="s">
        <v>639</v>
      </c>
      <c r="D147" s="822" t="s">
        <v>6953</v>
      </c>
      <c r="E147" s="822" t="s">
        <v>7131</v>
      </c>
      <c r="F147" s="822" t="s">
        <v>1132</v>
      </c>
      <c r="G147" s="831">
        <v>380.49999999999989</v>
      </c>
      <c r="H147" s="831">
        <v>70330.45</v>
      </c>
      <c r="I147" s="822"/>
      <c r="J147" s="822">
        <v>184.83692509855459</v>
      </c>
      <c r="K147" s="831">
        <v>92.300000000000011</v>
      </c>
      <c r="L147" s="831">
        <v>16881.669999999998</v>
      </c>
      <c r="M147" s="822"/>
      <c r="N147" s="822">
        <v>182.89999999999995</v>
      </c>
      <c r="O147" s="831"/>
      <c r="P147" s="831"/>
      <c r="Q147" s="827"/>
      <c r="R147" s="832"/>
    </row>
    <row r="148" spans="1:18" ht="14.45" customHeight="1" x14ac:dyDescent="0.2">
      <c r="A148" s="821" t="s">
        <v>6951</v>
      </c>
      <c r="B148" s="822" t="s">
        <v>6952</v>
      </c>
      <c r="C148" s="822" t="s">
        <v>639</v>
      </c>
      <c r="D148" s="822" t="s">
        <v>6953</v>
      </c>
      <c r="E148" s="822" t="s">
        <v>7132</v>
      </c>
      <c r="F148" s="822" t="s">
        <v>1998</v>
      </c>
      <c r="G148" s="831"/>
      <c r="H148" s="831"/>
      <c r="I148" s="822"/>
      <c r="J148" s="822"/>
      <c r="K148" s="831"/>
      <c r="L148" s="831"/>
      <c r="M148" s="822"/>
      <c r="N148" s="822"/>
      <c r="O148" s="831">
        <v>0.1</v>
      </c>
      <c r="P148" s="831">
        <v>32.65</v>
      </c>
      <c r="Q148" s="827"/>
      <c r="R148" s="832">
        <v>326.49999999999994</v>
      </c>
    </row>
    <row r="149" spans="1:18" ht="14.45" customHeight="1" x14ac:dyDescent="0.2">
      <c r="A149" s="821" t="s">
        <v>6951</v>
      </c>
      <c r="B149" s="822" t="s">
        <v>6952</v>
      </c>
      <c r="C149" s="822" t="s">
        <v>639</v>
      </c>
      <c r="D149" s="822" t="s">
        <v>6953</v>
      </c>
      <c r="E149" s="822" t="s">
        <v>7133</v>
      </c>
      <c r="F149" s="822" t="s">
        <v>7134</v>
      </c>
      <c r="G149" s="831">
        <v>55</v>
      </c>
      <c r="H149" s="831">
        <v>682748</v>
      </c>
      <c r="I149" s="822"/>
      <c r="J149" s="822">
        <v>12413.6</v>
      </c>
      <c r="K149" s="831">
        <v>74</v>
      </c>
      <c r="L149" s="831">
        <v>931533.04</v>
      </c>
      <c r="M149" s="822"/>
      <c r="N149" s="822">
        <v>12588.284324324324</v>
      </c>
      <c r="O149" s="831">
        <v>57</v>
      </c>
      <c r="P149" s="831">
        <v>707575.2</v>
      </c>
      <c r="Q149" s="827"/>
      <c r="R149" s="832">
        <v>12413.599999999999</v>
      </c>
    </row>
    <row r="150" spans="1:18" ht="14.45" customHeight="1" x14ac:dyDescent="0.2">
      <c r="A150" s="821" t="s">
        <v>6951</v>
      </c>
      <c r="B150" s="822" t="s">
        <v>6952</v>
      </c>
      <c r="C150" s="822" t="s">
        <v>639</v>
      </c>
      <c r="D150" s="822" t="s">
        <v>6953</v>
      </c>
      <c r="E150" s="822" t="s">
        <v>7135</v>
      </c>
      <c r="F150" s="822" t="s">
        <v>1132</v>
      </c>
      <c r="G150" s="831">
        <v>203.36999999999998</v>
      </c>
      <c r="H150" s="831">
        <v>19838.780000000006</v>
      </c>
      <c r="I150" s="822"/>
      <c r="J150" s="822">
        <v>97.550179475832266</v>
      </c>
      <c r="K150" s="831">
        <v>96.26</v>
      </c>
      <c r="L150" s="831">
        <v>9461.6999999999989</v>
      </c>
      <c r="M150" s="822"/>
      <c r="N150" s="822">
        <v>98.293164346561383</v>
      </c>
      <c r="O150" s="831"/>
      <c r="P150" s="831"/>
      <c r="Q150" s="827"/>
      <c r="R150" s="832"/>
    </row>
    <row r="151" spans="1:18" ht="14.45" customHeight="1" x14ac:dyDescent="0.2">
      <c r="A151" s="821" t="s">
        <v>6951</v>
      </c>
      <c r="B151" s="822" t="s">
        <v>6952</v>
      </c>
      <c r="C151" s="822" t="s">
        <v>639</v>
      </c>
      <c r="D151" s="822" t="s">
        <v>6953</v>
      </c>
      <c r="E151" s="822" t="s">
        <v>7136</v>
      </c>
      <c r="F151" s="822" t="s">
        <v>1132</v>
      </c>
      <c r="G151" s="831">
        <v>183.85999999999999</v>
      </c>
      <c r="H151" s="831">
        <v>77445.490000000005</v>
      </c>
      <c r="I151" s="822"/>
      <c r="J151" s="822">
        <v>421.21989557271843</v>
      </c>
      <c r="K151" s="831"/>
      <c r="L151" s="831"/>
      <c r="M151" s="822"/>
      <c r="N151" s="822"/>
      <c r="O151" s="831"/>
      <c r="P151" s="831"/>
      <c r="Q151" s="827"/>
      <c r="R151" s="832"/>
    </row>
    <row r="152" spans="1:18" ht="14.45" customHeight="1" x14ac:dyDescent="0.2">
      <c r="A152" s="821" t="s">
        <v>6951</v>
      </c>
      <c r="B152" s="822" t="s">
        <v>6952</v>
      </c>
      <c r="C152" s="822" t="s">
        <v>639</v>
      </c>
      <c r="D152" s="822" t="s">
        <v>6953</v>
      </c>
      <c r="E152" s="822" t="s">
        <v>7137</v>
      </c>
      <c r="F152" s="822" t="s">
        <v>7134</v>
      </c>
      <c r="G152" s="831">
        <v>124</v>
      </c>
      <c r="H152" s="831">
        <v>2059181.2000000002</v>
      </c>
      <c r="I152" s="822"/>
      <c r="J152" s="822">
        <v>16606.300000000003</v>
      </c>
      <c r="K152" s="831">
        <v>190</v>
      </c>
      <c r="L152" s="831">
        <v>3179544.82</v>
      </c>
      <c r="M152" s="822"/>
      <c r="N152" s="822">
        <v>16734.446421052631</v>
      </c>
      <c r="O152" s="831">
        <v>136</v>
      </c>
      <c r="P152" s="831">
        <v>2258456.7999999998</v>
      </c>
      <c r="Q152" s="827"/>
      <c r="R152" s="832">
        <v>16606.3</v>
      </c>
    </row>
    <row r="153" spans="1:18" ht="14.45" customHeight="1" x14ac:dyDescent="0.2">
      <c r="A153" s="821" t="s">
        <v>6951</v>
      </c>
      <c r="B153" s="822" t="s">
        <v>6952</v>
      </c>
      <c r="C153" s="822" t="s">
        <v>639</v>
      </c>
      <c r="D153" s="822" t="s">
        <v>6953</v>
      </c>
      <c r="E153" s="822" t="s">
        <v>7138</v>
      </c>
      <c r="F153" s="822" t="s">
        <v>7139</v>
      </c>
      <c r="G153" s="831">
        <v>124</v>
      </c>
      <c r="H153" s="831">
        <v>18398.959999999995</v>
      </c>
      <c r="I153" s="822"/>
      <c r="J153" s="822">
        <v>148.37870967741932</v>
      </c>
      <c r="K153" s="831"/>
      <c r="L153" s="831"/>
      <c r="M153" s="822"/>
      <c r="N153" s="822"/>
      <c r="O153" s="831">
        <v>7</v>
      </c>
      <c r="P153" s="831">
        <v>1039.22</v>
      </c>
      <c r="Q153" s="827"/>
      <c r="R153" s="832">
        <v>148.46</v>
      </c>
    </row>
    <row r="154" spans="1:18" ht="14.45" customHeight="1" x14ac:dyDescent="0.2">
      <c r="A154" s="821" t="s">
        <v>6951</v>
      </c>
      <c r="B154" s="822" t="s">
        <v>6952</v>
      </c>
      <c r="C154" s="822" t="s">
        <v>639</v>
      </c>
      <c r="D154" s="822" t="s">
        <v>6953</v>
      </c>
      <c r="E154" s="822" t="s">
        <v>7140</v>
      </c>
      <c r="F154" s="822" t="s">
        <v>2391</v>
      </c>
      <c r="G154" s="831">
        <v>65.88</v>
      </c>
      <c r="H154" s="831">
        <v>1434807.1099999999</v>
      </c>
      <c r="I154" s="822"/>
      <c r="J154" s="822">
        <v>21779.100030358226</v>
      </c>
      <c r="K154" s="831">
        <v>78.05</v>
      </c>
      <c r="L154" s="831">
        <v>1701168.8200000003</v>
      </c>
      <c r="M154" s="822"/>
      <c r="N154" s="822">
        <v>21795.884945547732</v>
      </c>
      <c r="O154" s="831">
        <v>51</v>
      </c>
      <c r="P154" s="831">
        <v>1110734.0999999999</v>
      </c>
      <c r="Q154" s="827"/>
      <c r="R154" s="832">
        <v>21779.1</v>
      </c>
    </row>
    <row r="155" spans="1:18" ht="14.45" customHeight="1" x14ac:dyDescent="0.2">
      <c r="A155" s="821" t="s">
        <v>6951</v>
      </c>
      <c r="B155" s="822" t="s">
        <v>6952</v>
      </c>
      <c r="C155" s="822" t="s">
        <v>639</v>
      </c>
      <c r="D155" s="822" t="s">
        <v>6953</v>
      </c>
      <c r="E155" s="822" t="s">
        <v>7141</v>
      </c>
      <c r="F155" s="822" t="s">
        <v>2967</v>
      </c>
      <c r="G155" s="831">
        <v>658.49000000000012</v>
      </c>
      <c r="H155" s="831">
        <v>312303.77999999991</v>
      </c>
      <c r="I155" s="822"/>
      <c r="J155" s="822">
        <v>474.27262373004885</v>
      </c>
      <c r="K155" s="831">
        <v>643.36000000000024</v>
      </c>
      <c r="L155" s="831">
        <v>416791.86000000028</v>
      </c>
      <c r="M155" s="822"/>
      <c r="N155" s="822">
        <v>647.83614150708797</v>
      </c>
      <c r="O155" s="831">
        <v>539.88</v>
      </c>
      <c r="P155" s="831">
        <v>256049.44000000003</v>
      </c>
      <c r="Q155" s="827"/>
      <c r="R155" s="832">
        <v>474.27102319033867</v>
      </c>
    </row>
    <row r="156" spans="1:18" ht="14.45" customHeight="1" x14ac:dyDescent="0.2">
      <c r="A156" s="821" t="s">
        <v>6951</v>
      </c>
      <c r="B156" s="822" t="s">
        <v>6952</v>
      </c>
      <c r="C156" s="822" t="s">
        <v>639</v>
      </c>
      <c r="D156" s="822" t="s">
        <v>6953</v>
      </c>
      <c r="E156" s="822" t="s">
        <v>7142</v>
      </c>
      <c r="F156" s="822" t="s">
        <v>2967</v>
      </c>
      <c r="G156" s="831">
        <v>746.52999999999986</v>
      </c>
      <c r="H156" s="831">
        <v>152680.20999999993</v>
      </c>
      <c r="I156" s="822"/>
      <c r="J156" s="822">
        <v>204.51985854553729</v>
      </c>
      <c r="K156" s="831">
        <v>698.72</v>
      </c>
      <c r="L156" s="831">
        <v>183347.39</v>
      </c>
      <c r="M156" s="822"/>
      <c r="N156" s="822">
        <v>262.40466853675292</v>
      </c>
      <c r="O156" s="831">
        <v>1581.9599999999998</v>
      </c>
      <c r="P156" s="831">
        <v>323542.46000000008</v>
      </c>
      <c r="Q156" s="827"/>
      <c r="R156" s="832">
        <v>204.52000050570186</v>
      </c>
    </row>
    <row r="157" spans="1:18" ht="14.45" customHeight="1" x14ac:dyDescent="0.2">
      <c r="A157" s="821" t="s">
        <v>6951</v>
      </c>
      <c r="B157" s="822" t="s">
        <v>6952</v>
      </c>
      <c r="C157" s="822" t="s">
        <v>639</v>
      </c>
      <c r="D157" s="822" t="s">
        <v>6953</v>
      </c>
      <c r="E157" s="822" t="s">
        <v>7143</v>
      </c>
      <c r="F157" s="822" t="s">
        <v>3416</v>
      </c>
      <c r="G157" s="831">
        <v>1</v>
      </c>
      <c r="H157" s="831">
        <v>81007.61</v>
      </c>
      <c r="I157" s="822"/>
      <c r="J157" s="822">
        <v>81007.61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6951</v>
      </c>
      <c r="B158" s="822" t="s">
        <v>6952</v>
      </c>
      <c r="C158" s="822" t="s">
        <v>639</v>
      </c>
      <c r="D158" s="822" t="s">
        <v>6953</v>
      </c>
      <c r="E158" s="822" t="s">
        <v>7144</v>
      </c>
      <c r="F158" s="822" t="s">
        <v>3365</v>
      </c>
      <c r="G158" s="831">
        <v>32</v>
      </c>
      <c r="H158" s="831">
        <v>537405.5</v>
      </c>
      <c r="I158" s="822"/>
      <c r="J158" s="822">
        <v>16793.921875</v>
      </c>
      <c r="K158" s="831">
        <v>9</v>
      </c>
      <c r="L158" s="831">
        <v>151901.07</v>
      </c>
      <c r="M158" s="822"/>
      <c r="N158" s="822">
        <v>16877.896666666667</v>
      </c>
      <c r="O158" s="831"/>
      <c r="P158" s="831"/>
      <c r="Q158" s="827"/>
      <c r="R158" s="832"/>
    </row>
    <row r="159" spans="1:18" ht="14.45" customHeight="1" x14ac:dyDescent="0.2">
      <c r="A159" s="821" t="s">
        <v>6951</v>
      </c>
      <c r="B159" s="822" t="s">
        <v>6952</v>
      </c>
      <c r="C159" s="822" t="s">
        <v>639</v>
      </c>
      <c r="D159" s="822" t="s">
        <v>6953</v>
      </c>
      <c r="E159" s="822" t="s">
        <v>7145</v>
      </c>
      <c r="F159" s="822" t="s">
        <v>7146</v>
      </c>
      <c r="G159" s="831">
        <v>15</v>
      </c>
      <c r="H159" s="831">
        <v>49500.400000000009</v>
      </c>
      <c r="I159" s="822"/>
      <c r="J159" s="822">
        <v>3300.0266666666671</v>
      </c>
      <c r="K159" s="831">
        <v>92</v>
      </c>
      <c r="L159" s="831">
        <v>303603.29999999993</v>
      </c>
      <c r="M159" s="822"/>
      <c r="N159" s="822">
        <v>3300.0358695652167</v>
      </c>
      <c r="O159" s="831">
        <v>153</v>
      </c>
      <c r="P159" s="831">
        <v>504901.80000000005</v>
      </c>
      <c r="Q159" s="827"/>
      <c r="R159" s="832">
        <v>3300.0117647058828</v>
      </c>
    </row>
    <row r="160" spans="1:18" ht="14.45" customHeight="1" x14ac:dyDescent="0.2">
      <c r="A160" s="821" t="s">
        <v>6951</v>
      </c>
      <c r="B160" s="822" t="s">
        <v>6952</v>
      </c>
      <c r="C160" s="822" t="s">
        <v>639</v>
      </c>
      <c r="D160" s="822" t="s">
        <v>6953</v>
      </c>
      <c r="E160" s="822" t="s">
        <v>7147</v>
      </c>
      <c r="F160" s="822" t="s">
        <v>2388</v>
      </c>
      <c r="G160" s="831">
        <v>22</v>
      </c>
      <c r="H160" s="831">
        <v>2345362</v>
      </c>
      <c r="I160" s="822"/>
      <c r="J160" s="822">
        <v>106607.36363636363</v>
      </c>
      <c r="K160" s="831">
        <v>13</v>
      </c>
      <c r="L160" s="831">
        <v>1122432.3999999999</v>
      </c>
      <c r="M160" s="822"/>
      <c r="N160" s="822">
        <v>86340.953846153832</v>
      </c>
      <c r="O160" s="831">
        <v>53</v>
      </c>
      <c r="P160" s="831">
        <v>4568743.1000000006</v>
      </c>
      <c r="Q160" s="827"/>
      <c r="R160" s="832">
        <v>86202.700000000012</v>
      </c>
    </row>
    <row r="161" spans="1:18" ht="14.45" customHeight="1" x14ac:dyDescent="0.2">
      <c r="A161" s="821" t="s">
        <v>6951</v>
      </c>
      <c r="B161" s="822" t="s">
        <v>6952</v>
      </c>
      <c r="C161" s="822" t="s">
        <v>639</v>
      </c>
      <c r="D161" s="822" t="s">
        <v>6953</v>
      </c>
      <c r="E161" s="822" t="s">
        <v>7148</v>
      </c>
      <c r="F161" s="822" t="s">
        <v>7149</v>
      </c>
      <c r="G161" s="831">
        <v>0.05</v>
      </c>
      <c r="H161" s="831">
        <v>6.08</v>
      </c>
      <c r="I161" s="822"/>
      <c r="J161" s="822">
        <v>121.6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6951</v>
      </c>
      <c r="B162" s="822" t="s">
        <v>6952</v>
      </c>
      <c r="C162" s="822" t="s">
        <v>639</v>
      </c>
      <c r="D162" s="822" t="s">
        <v>6953</v>
      </c>
      <c r="E162" s="822" t="s">
        <v>7150</v>
      </c>
      <c r="F162" s="822" t="s">
        <v>7151</v>
      </c>
      <c r="G162" s="831"/>
      <c r="H162" s="831"/>
      <c r="I162" s="822"/>
      <c r="J162" s="822"/>
      <c r="K162" s="831"/>
      <c r="L162" s="831"/>
      <c r="M162" s="822"/>
      <c r="N162" s="822"/>
      <c r="O162" s="831">
        <v>0.1</v>
      </c>
      <c r="P162" s="831">
        <v>14.31</v>
      </c>
      <c r="Q162" s="827"/>
      <c r="R162" s="832">
        <v>143.1</v>
      </c>
    </row>
    <row r="163" spans="1:18" ht="14.45" customHeight="1" x14ac:dyDescent="0.2">
      <c r="A163" s="821" t="s">
        <v>6951</v>
      </c>
      <c r="B163" s="822" t="s">
        <v>6952</v>
      </c>
      <c r="C163" s="822" t="s">
        <v>639</v>
      </c>
      <c r="D163" s="822" t="s">
        <v>6953</v>
      </c>
      <c r="E163" s="822" t="s">
        <v>7152</v>
      </c>
      <c r="F163" s="822" t="s">
        <v>2346</v>
      </c>
      <c r="G163" s="831">
        <v>56</v>
      </c>
      <c r="H163" s="831">
        <v>1937741.9399999997</v>
      </c>
      <c r="I163" s="822"/>
      <c r="J163" s="822">
        <v>34602.534642857136</v>
      </c>
      <c r="K163" s="831">
        <v>76</v>
      </c>
      <c r="L163" s="831">
        <v>2725601.1799999997</v>
      </c>
      <c r="M163" s="822"/>
      <c r="N163" s="822">
        <v>35863.173421052627</v>
      </c>
      <c r="O163" s="831">
        <v>23</v>
      </c>
      <c r="P163" s="831">
        <v>766812.66</v>
      </c>
      <c r="Q163" s="827"/>
      <c r="R163" s="832">
        <v>33339.680869565222</v>
      </c>
    </row>
    <row r="164" spans="1:18" ht="14.45" customHeight="1" x14ac:dyDescent="0.2">
      <c r="A164" s="821" t="s">
        <v>6951</v>
      </c>
      <c r="B164" s="822" t="s">
        <v>6952</v>
      </c>
      <c r="C164" s="822" t="s">
        <v>639</v>
      </c>
      <c r="D164" s="822" t="s">
        <v>6953</v>
      </c>
      <c r="E164" s="822" t="s">
        <v>7153</v>
      </c>
      <c r="F164" s="822" t="s">
        <v>2388</v>
      </c>
      <c r="G164" s="831">
        <v>43</v>
      </c>
      <c r="H164" s="831">
        <v>4574747</v>
      </c>
      <c r="I164" s="822"/>
      <c r="J164" s="822">
        <v>106389.46511627907</v>
      </c>
      <c r="K164" s="831">
        <v>76</v>
      </c>
      <c r="L164" s="831">
        <v>6765913.2999999998</v>
      </c>
      <c r="M164" s="822"/>
      <c r="N164" s="822">
        <v>89025.175000000003</v>
      </c>
      <c r="O164" s="831">
        <v>98</v>
      </c>
      <c r="P164" s="831">
        <v>8447864.5999999996</v>
      </c>
      <c r="Q164" s="827"/>
      <c r="R164" s="832">
        <v>86202.7</v>
      </c>
    </row>
    <row r="165" spans="1:18" ht="14.45" customHeight="1" x14ac:dyDescent="0.2">
      <c r="A165" s="821" t="s">
        <v>6951</v>
      </c>
      <c r="B165" s="822" t="s">
        <v>6952</v>
      </c>
      <c r="C165" s="822" t="s">
        <v>639</v>
      </c>
      <c r="D165" s="822" t="s">
        <v>6953</v>
      </c>
      <c r="E165" s="822" t="s">
        <v>7154</v>
      </c>
      <c r="F165" s="822" t="s">
        <v>7155</v>
      </c>
      <c r="G165" s="831">
        <v>23</v>
      </c>
      <c r="H165" s="831">
        <v>689808.79999999993</v>
      </c>
      <c r="I165" s="822"/>
      <c r="J165" s="822">
        <v>29991.686956521735</v>
      </c>
      <c r="K165" s="831">
        <v>43</v>
      </c>
      <c r="L165" s="831">
        <v>1291510.5599999998</v>
      </c>
      <c r="M165" s="822"/>
      <c r="N165" s="822">
        <v>30035.129302325578</v>
      </c>
      <c r="O165" s="831">
        <v>38</v>
      </c>
      <c r="P165" s="831">
        <v>1139521.2</v>
      </c>
      <c r="Q165" s="827"/>
      <c r="R165" s="832">
        <v>29987.399999999998</v>
      </c>
    </row>
    <row r="166" spans="1:18" ht="14.45" customHeight="1" x14ac:dyDescent="0.2">
      <c r="A166" s="821" t="s">
        <v>6951</v>
      </c>
      <c r="B166" s="822" t="s">
        <v>6952</v>
      </c>
      <c r="C166" s="822" t="s">
        <v>639</v>
      </c>
      <c r="D166" s="822" t="s">
        <v>6953</v>
      </c>
      <c r="E166" s="822" t="s">
        <v>7156</v>
      </c>
      <c r="F166" s="822" t="s">
        <v>7155</v>
      </c>
      <c r="G166" s="831">
        <v>64</v>
      </c>
      <c r="H166" s="831">
        <v>1955923.2</v>
      </c>
      <c r="I166" s="822"/>
      <c r="J166" s="822">
        <v>30561.3</v>
      </c>
      <c r="K166" s="831">
        <v>148</v>
      </c>
      <c r="L166" s="831">
        <v>4531190.4000000004</v>
      </c>
      <c r="M166" s="822"/>
      <c r="N166" s="822">
        <v>30616.151351351353</v>
      </c>
      <c r="O166" s="831">
        <v>130</v>
      </c>
      <c r="P166" s="831">
        <v>3971974</v>
      </c>
      <c r="Q166" s="827"/>
      <c r="R166" s="832">
        <v>30553.646153846155</v>
      </c>
    </row>
    <row r="167" spans="1:18" ht="14.45" customHeight="1" x14ac:dyDescent="0.2">
      <c r="A167" s="821" t="s">
        <v>6951</v>
      </c>
      <c r="B167" s="822" t="s">
        <v>6952</v>
      </c>
      <c r="C167" s="822" t="s">
        <v>639</v>
      </c>
      <c r="D167" s="822" t="s">
        <v>6953</v>
      </c>
      <c r="E167" s="822" t="s">
        <v>7157</v>
      </c>
      <c r="F167" s="822" t="s">
        <v>7158</v>
      </c>
      <c r="G167" s="831"/>
      <c r="H167" s="831"/>
      <c r="I167" s="822"/>
      <c r="J167" s="822"/>
      <c r="K167" s="831">
        <v>96.6</v>
      </c>
      <c r="L167" s="831">
        <v>5255.0800000000036</v>
      </c>
      <c r="M167" s="822"/>
      <c r="N167" s="822">
        <v>54.400414078674991</v>
      </c>
      <c r="O167" s="831">
        <v>41.800000000000004</v>
      </c>
      <c r="P167" s="831">
        <v>2274.1900000000014</v>
      </c>
      <c r="Q167" s="827"/>
      <c r="R167" s="832">
        <v>54.406459330143569</v>
      </c>
    </row>
    <row r="168" spans="1:18" ht="14.45" customHeight="1" x14ac:dyDescent="0.2">
      <c r="A168" s="821" t="s">
        <v>6951</v>
      </c>
      <c r="B168" s="822" t="s">
        <v>6952</v>
      </c>
      <c r="C168" s="822" t="s">
        <v>639</v>
      </c>
      <c r="D168" s="822" t="s">
        <v>6953</v>
      </c>
      <c r="E168" s="822" t="s">
        <v>7159</v>
      </c>
      <c r="F168" s="822" t="s">
        <v>7158</v>
      </c>
      <c r="G168" s="831">
        <v>2.6</v>
      </c>
      <c r="H168" s="831">
        <v>283.03999999999996</v>
      </c>
      <c r="I168" s="822"/>
      <c r="J168" s="822">
        <v>108.86153846153844</v>
      </c>
      <c r="K168" s="831">
        <v>104.96000000000004</v>
      </c>
      <c r="L168" s="831">
        <v>11253.050000000005</v>
      </c>
      <c r="M168" s="822"/>
      <c r="N168" s="822">
        <v>107.21274771341464</v>
      </c>
      <c r="O168" s="831">
        <v>26.599999999999991</v>
      </c>
      <c r="P168" s="831">
        <v>2598.8299999999995</v>
      </c>
      <c r="Q168" s="827"/>
      <c r="R168" s="832">
        <v>97.700375939849636</v>
      </c>
    </row>
    <row r="169" spans="1:18" ht="14.45" customHeight="1" x14ac:dyDescent="0.2">
      <c r="A169" s="821" t="s">
        <v>6951</v>
      </c>
      <c r="B169" s="822" t="s">
        <v>6952</v>
      </c>
      <c r="C169" s="822" t="s">
        <v>639</v>
      </c>
      <c r="D169" s="822" t="s">
        <v>6953</v>
      </c>
      <c r="E169" s="822" t="s">
        <v>7160</v>
      </c>
      <c r="F169" s="822" t="s">
        <v>3389</v>
      </c>
      <c r="G169" s="831">
        <v>31</v>
      </c>
      <c r="H169" s="831">
        <v>343666</v>
      </c>
      <c r="I169" s="822"/>
      <c r="J169" s="822">
        <v>11086</v>
      </c>
      <c r="K169" s="831">
        <v>22</v>
      </c>
      <c r="L169" s="831">
        <v>244341.61000000002</v>
      </c>
      <c r="M169" s="822"/>
      <c r="N169" s="822">
        <v>11106.436818181819</v>
      </c>
      <c r="O169" s="831">
        <v>2</v>
      </c>
      <c r="P169" s="831">
        <v>22091.4</v>
      </c>
      <c r="Q169" s="827"/>
      <c r="R169" s="832">
        <v>11045.7</v>
      </c>
    </row>
    <row r="170" spans="1:18" ht="14.45" customHeight="1" x14ac:dyDescent="0.2">
      <c r="A170" s="821" t="s">
        <v>6951</v>
      </c>
      <c r="B170" s="822" t="s">
        <v>6952</v>
      </c>
      <c r="C170" s="822" t="s">
        <v>639</v>
      </c>
      <c r="D170" s="822" t="s">
        <v>6953</v>
      </c>
      <c r="E170" s="822" t="s">
        <v>7161</v>
      </c>
      <c r="F170" s="822" t="s">
        <v>7146</v>
      </c>
      <c r="G170" s="831">
        <v>3</v>
      </c>
      <c r="H170" s="831">
        <v>2591.64</v>
      </c>
      <c r="I170" s="822"/>
      <c r="J170" s="822">
        <v>863.88</v>
      </c>
      <c r="K170" s="831">
        <v>4</v>
      </c>
      <c r="L170" s="831">
        <v>3455.52</v>
      </c>
      <c r="M170" s="822"/>
      <c r="N170" s="822">
        <v>863.88</v>
      </c>
      <c r="O170" s="831"/>
      <c r="P170" s="831"/>
      <c r="Q170" s="827"/>
      <c r="R170" s="832"/>
    </row>
    <row r="171" spans="1:18" ht="14.45" customHeight="1" x14ac:dyDescent="0.2">
      <c r="A171" s="821" t="s">
        <v>6951</v>
      </c>
      <c r="B171" s="822" t="s">
        <v>6952</v>
      </c>
      <c r="C171" s="822" t="s">
        <v>639</v>
      </c>
      <c r="D171" s="822" t="s">
        <v>6953</v>
      </c>
      <c r="E171" s="822" t="s">
        <v>7162</v>
      </c>
      <c r="F171" s="822" t="s">
        <v>7163</v>
      </c>
      <c r="G171" s="831">
        <v>12</v>
      </c>
      <c r="H171" s="831">
        <v>469084</v>
      </c>
      <c r="I171" s="822"/>
      <c r="J171" s="822">
        <v>39090.333333333336</v>
      </c>
      <c r="K171" s="831">
        <v>5</v>
      </c>
      <c r="L171" s="831">
        <v>233429.7</v>
      </c>
      <c r="M171" s="822"/>
      <c r="N171" s="822">
        <v>46685.94</v>
      </c>
      <c r="O171" s="831"/>
      <c r="P171" s="831"/>
      <c r="Q171" s="827"/>
      <c r="R171" s="832"/>
    </row>
    <row r="172" spans="1:18" ht="14.45" customHeight="1" x14ac:dyDescent="0.2">
      <c r="A172" s="821" t="s">
        <v>6951</v>
      </c>
      <c r="B172" s="822" t="s">
        <v>6952</v>
      </c>
      <c r="C172" s="822" t="s">
        <v>639</v>
      </c>
      <c r="D172" s="822" t="s">
        <v>6953</v>
      </c>
      <c r="E172" s="822" t="s">
        <v>7164</v>
      </c>
      <c r="F172" s="822" t="s">
        <v>7165</v>
      </c>
      <c r="G172" s="831">
        <v>21.630000000000003</v>
      </c>
      <c r="H172" s="831">
        <v>9519.57</v>
      </c>
      <c r="I172" s="822"/>
      <c r="J172" s="822">
        <v>440.10957004160883</v>
      </c>
      <c r="K172" s="831"/>
      <c r="L172" s="831"/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6951</v>
      </c>
      <c r="B173" s="822" t="s">
        <v>6952</v>
      </c>
      <c r="C173" s="822" t="s">
        <v>639</v>
      </c>
      <c r="D173" s="822" t="s">
        <v>6953</v>
      </c>
      <c r="E173" s="822" t="s">
        <v>7166</v>
      </c>
      <c r="F173" s="822" t="s">
        <v>2446</v>
      </c>
      <c r="G173" s="831">
        <v>109.38</v>
      </c>
      <c r="H173" s="831">
        <v>5755528.3300000001</v>
      </c>
      <c r="I173" s="822"/>
      <c r="J173" s="822">
        <v>52619.567836898888</v>
      </c>
      <c r="K173" s="831">
        <v>181.64</v>
      </c>
      <c r="L173" s="831">
        <v>8600672.1699999999</v>
      </c>
      <c r="M173" s="822"/>
      <c r="N173" s="822">
        <v>47350.100033032373</v>
      </c>
      <c r="O173" s="831">
        <v>590.97</v>
      </c>
      <c r="P173" s="831">
        <v>27981625.890000008</v>
      </c>
      <c r="Q173" s="827"/>
      <c r="R173" s="832">
        <v>47348.640184780968</v>
      </c>
    </row>
    <row r="174" spans="1:18" ht="14.45" customHeight="1" x14ac:dyDescent="0.2">
      <c r="A174" s="821" t="s">
        <v>6951</v>
      </c>
      <c r="B174" s="822" t="s">
        <v>6952</v>
      </c>
      <c r="C174" s="822" t="s">
        <v>639</v>
      </c>
      <c r="D174" s="822" t="s">
        <v>6953</v>
      </c>
      <c r="E174" s="822" t="s">
        <v>7167</v>
      </c>
      <c r="F174" s="822" t="s">
        <v>2424</v>
      </c>
      <c r="G174" s="831">
        <v>33.33</v>
      </c>
      <c r="H174" s="831">
        <v>1437522.9</v>
      </c>
      <c r="I174" s="822"/>
      <c r="J174" s="822">
        <v>43130</v>
      </c>
      <c r="K174" s="831">
        <v>85.800000000000011</v>
      </c>
      <c r="L174" s="831">
        <v>3579789.9999999995</v>
      </c>
      <c r="M174" s="822"/>
      <c r="N174" s="822">
        <v>41722.49417249416</v>
      </c>
      <c r="O174" s="831">
        <v>183.84</v>
      </c>
      <c r="P174" s="831">
        <v>7294697.6600000001</v>
      </c>
      <c r="Q174" s="827"/>
      <c r="R174" s="832">
        <v>39679.599978241953</v>
      </c>
    </row>
    <row r="175" spans="1:18" ht="14.45" customHeight="1" x14ac:dyDescent="0.2">
      <c r="A175" s="821" t="s">
        <v>6951</v>
      </c>
      <c r="B175" s="822" t="s">
        <v>6952</v>
      </c>
      <c r="C175" s="822" t="s">
        <v>639</v>
      </c>
      <c r="D175" s="822" t="s">
        <v>6953</v>
      </c>
      <c r="E175" s="822" t="s">
        <v>7168</v>
      </c>
      <c r="F175" s="822" t="s">
        <v>2366</v>
      </c>
      <c r="G175" s="831">
        <v>6</v>
      </c>
      <c r="H175" s="831">
        <v>537391.80000000005</v>
      </c>
      <c r="I175" s="822"/>
      <c r="J175" s="822">
        <v>89565.3</v>
      </c>
      <c r="K175" s="831">
        <v>5</v>
      </c>
      <c r="L175" s="831">
        <v>311958.02</v>
      </c>
      <c r="M175" s="822"/>
      <c r="N175" s="822">
        <v>62391.604000000007</v>
      </c>
      <c r="O175" s="831">
        <v>12</v>
      </c>
      <c r="P175" s="831">
        <v>748699.2</v>
      </c>
      <c r="Q175" s="827"/>
      <c r="R175" s="832">
        <v>62391.6</v>
      </c>
    </row>
    <row r="176" spans="1:18" ht="14.45" customHeight="1" x14ac:dyDescent="0.2">
      <c r="A176" s="821" t="s">
        <v>6951</v>
      </c>
      <c r="B176" s="822" t="s">
        <v>6952</v>
      </c>
      <c r="C176" s="822" t="s">
        <v>639</v>
      </c>
      <c r="D176" s="822" t="s">
        <v>6953</v>
      </c>
      <c r="E176" s="822" t="s">
        <v>7169</v>
      </c>
      <c r="F176" s="822" t="s">
        <v>1272</v>
      </c>
      <c r="G176" s="831">
        <v>5.07</v>
      </c>
      <c r="H176" s="831">
        <v>120.76</v>
      </c>
      <c r="I176" s="822"/>
      <c r="J176" s="822">
        <v>23.818540433925047</v>
      </c>
      <c r="K176" s="831">
        <v>11.42</v>
      </c>
      <c r="L176" s="831">
        <v>272.01</v>
      </c>
      <c r="M176" s="822"/>
      <c r="N176" s="822">
        <v>23.818739054290717</v>
      </c>
      <c r="O176" s="831"/>
      <c r="P176" s="831"/>
      <c r="Q176" s="827"/>
      <c r="R176" s="832"/>
    </row>
    <row r="177" spans="1:18" ht="14.45" customHeight="1" x14ac:dyDescent="0.2">
      <c r="A177" s="821" t="s">
        <v>6951</v>
      </c>
      <c r="B177" s="822" t="s">
        <v>6952</v>
      </c>
      <c r="C177" s="822" t="s">
        <v>639</v>
      </c>
      <c r="D177" s="822" t="s">
        <v>6953</v>
      </c>
      <c r="E177" s="822" t="s">
        <v>7170</v>
      </c>
      <c r="F177" s="822" t="s">
        <v>1031</v>
      </c>
      <c r="G177" s="831">
        <v>77.469999999999985</v>
      </c>
      <c r="H177" s="831">
        <v>18898.02</v>
      </c>
      <c r="I177" s="822"/>
      <c r="J177" s="822">
        <v>243.93984768297412</v>
      </c>
      <c r="K177" s="831"/>
      <c r="L177" s="831"/>
      <c r="M177" s="822"/>
      <c r="N177" s="822"/>
      <c r="O177" s="831"/>
      <c r="P177" s="831"/>
      <c r="Q177" s="827"/>
      <c r="R177" s="832"/>
    </row>
    <row r="178" spans="1:18" ht="14.45" customHeight="1" x14ac:dyDescent="0.2">
      <c r="A178" s="821" t="s">
        <v>6951</v>
      </c>
      <c r="B178" s="822" t="s">
        <v>6952</v>
      </c>
      <c r="C178" s="822" t="s">
        <v>639</v>
      </c>
      <c r="D178" s="822" t="s">
        <v>6953</v>
      </c>
      <c r="E178" s="822" t="s">
        <v>7171</v>
      </c>
      <c r="F178" s="822" t="s">
        <v>1031</v>
      </c>
      <c r="G178" s="831">
        <v>120.88000000000004</v>
      </c>
      <c r="H178" s="831">
        <v>52272.150000000016</v>
      </c>
      <c r="I178" s="822"/>
      <c r="J178" s="822">
        <v>432.43009596293842</v>
      </c>
      <c r="K178" s="831">
        <v>74.570000000000007</v>
      </c>
      <c r="L178" s="831">
        <v>32246.320000000003</v>
      </c>
      <c r="M178" s="822"/>
      <c r="N178" s="822">
        <v>432.43019981225694</v>
      </c>
      <c r="O178" s="831"/>
      <c r="P178" s="831"/>
      <c r="Q178" s="827"/>
      <c r="R178" s="832"/>
    </row>
    <row r="179" spans="1:18" ht="14.45" customHeight="1" x14ac:dyDescent="0.2">
      <c r="A179" s="821" t="s">
        <v>6951</v>
      </c>
      <c r="B179" s="822" t="s">
        <v>6952</v>
      </c>
      <c r="C179" s="822" t="s">
        <v>639</v>
      </c>
      <c r="D179" s="822" t="s">
        <v>6953</v>
      </c>
      <c r="E179" s="822" t="s">
        <v>7172</v>
      </c>
      <c r="F179" s="822" t="s">
        <v>2290</v>
      </c>
      <c r="G179" s="831"/>
      <c r="H179" s="831"/>
      <c r="I179" s="822"/>
      <c r="J179" s="822"/>
      <c r="K179" s="831"/>
      <c r="L179" s="831"/>
      <c r="M179" s="822"/>
      <c r="N179" s="822"/>
      <c r="O179" s="831">
        <v>3</v>
      </c>
      <c r="P179" s="831">
        <v>387.48</v>
      </c>
      <c r="Q179" s="827"/>
      <c r="R179" s="832">
        <v>129.16</v>
      </c>
    </row>
    <row r="180" spans="1:18" ht="14.45" customHeight="1" x14ac:dyDescent="0.2">
      <c r="A180" s="821" t="s">
        <v>6951</v>
      </c>
      <c r="B180" s="822" t="s">
        <v>6952</v>
      </c>
      <c r="C180" s="822" t="s">
        <v>639</v>
      </c>
      <c r="D180" s="822" t="s">
        <v>6953</v>
      </c>
      <c r="E180" s="822" t="s">
        <v>7173</v>
      </c>
      <c r="F180" s="822" t="s">
        <v>2346</v>
      </c>
      <c r="G180" s="831">
        <v>4</v>
      </c>
      <c r="H180" s="831">
        <v>143369.66</v>
      </c>
      <c r="I180" s="822"/>
      <c r="J180" s="822">
        <v>35842.415000000001</v>
      </c>
      <c r="K180" s="831">
        <v>20</v>
      </c>
      <c r="L180" s="831">
        <v>726525.19</v>
      </c>
      <c r="M180" s="822"/>
      <c r="N180" s="822">
        <v>36326.2595</v>
      </c>
      <c r="O180" s="831">
        <v>13</v>
      </c>
      <c r="P180" s="831">
        <v>382529.7</v>
      </c>
      <c r="Q180" s="827"/>
      <c r="R180" s="832">
        <v>29425.36153846154</v>
      </c>
    </row>
    <row r="181" spans="1:18" ht="14.45" customHeight="1" x14ac:dyDescent="0.2">
      <c r="A181" s="821" t="s">
        <v>6951</v>
      </c>
      <c r="B181" s="822" t="s">
        <v>6952</v>
      </c>
      <c r="C181" s="822" t="s">
        <v>639</v>
      </c>
      <c r="D181" s="822" t="s">
        <v>6953</v>
      </c>
      <c r="E181" s="822" t="s">
        <v>7174</v>
      </c>
      <c r="F181" s="822" t="s">
        <v>2349</v>
      </c>
      <c r="G181" s="831">
        <v>9</v>
      </c>
      <c r="H181" s="831">
        <v>342124.2</v>
      </c>
      <c r="I181" s="822"/>
      <c r="J181" s="822">
        <v>38013.800000000003</v>
      </c>
      <c r="K181" s="831">
        <v>90</v>
      </c>
      <c r="L181" s="831">
        <v>3379222.44</v>
      </c>
      <c r="M181" s="822"/>
      <c r="N181" s="822">
        <v>37546.915999999997</v>
      </c>
      <c r="O181" s="831">
        <v>246</v>
      </c>
      <c r="P181" s="831">
        <v>7699447.5</v>
      </c>
      <c r="Q181" s="827"/>
      <c r="R181" s="832">
        <v>31298.567073170732</v>
      </c>
    </row>
    <row r="182" spans="1:18" ht="14.45" customHeight="1" x14ac:dyDescent="0.2">
      <c r="A182" s="821" t="s">
        <v>6951</v>
      </c>
      <c r="B182" s="822" t="s">
        <v>6952</v>
      </c>
      <c r="C182" s="822" t="s">
        <v>639</v>
      </c>
      <c r="D182" s="822" t="s">
        <v>6953</v>
      </c>
      <c r="E182" s="822" t="s">
        <v>7175</v>
      </c>
      <c r="F182" s="822" t="s">
        <v>2442</v>
      </c>
      <c r="G182" s="831">
        <v>41.94</v>
      </c>
      <c r="H182" s="831">
        <v>195701.27</v>
      </c>
      <c r="I182" s="822"/>
      <c r="J182" s="822">
        <v>4666.2200762994753</v>
      </c>
      <c r="K182" s="831">
        <v>398.48</v>
      </c>
      <c r="L182" s="831">
        <v>1992833.25</v>
      </c>
      <c r="M182" s="822"/>
      <c r="N182" s="822">
        <v>5001.0872565749851</v>
      </c>
      <c r="O182" s="831">
        <v>1404.1899999999998</v>
      </c>
      <c r="P182" s="831">
        <v>5621141.4200000018</v>
      </c>
      <c r="Q182" s="827"/>
      <c r="R182" s="832">
        <v>4003.120247259988</v>
      </c>
    </row>
    <row r="183" spans="1:18" ht="14.45" customHeight="1" x14ac:dyDescent="0.2">
      <c r="A183" s="821" t="s">
        <v>6951</v>
      </c>
      <c r="B183" s="822" t="s">
        <v>6952</v>
      </c>
      <c r="C183" s="822" t="s">
        <v>639</v>
      </c>
      <c r="D183" s="822" t="s">
        <v>6953</v>
      </c>
      <c r="E183" s="822" t="s">
        <v>7176</v>
      </c>
      <c r="F183" s="822" t="s">
        <v>2388</v>
      </c>
      <c r="G183" s="831">
        <v>6</v>
      </c>
      <c r="H183" s="831">
        <v>636074</v>
      </c>
      <c r="I183" s="822"/>
      <c r="J183" s="822">
        <v>106012.33333333333</v>
      </c>
      <c r="K183" s="831">
        <v>10</v>
      </c>
      <c r="L183" s="831">
        <v>897304.8</v>
      </c>
      <c r="M183" s="822"/>
      <c r="N183" s="822">
        <v>89730.48000000001</v>
      </c>
      <c r="O183" s="831">
        <v>21</v>
      </c>
      <c r="P183" s="831">
        <v>1820197.7</v>
      </c>
      <c r="Q183" s="827"/>
      <c r="R183" s="832">
        <v>86676.080952380944</v>
      </c>
    </row>
    <row r="184" spans="1:18" ht="14.45" customHeight="1" x14ac:dyDescent="0.2">
      <c r="A184" s="821" t="s">
        <v>6951</v>
      </c>
      <c r="B184" s="822" t="s">
        <v>6952</v>
      </c>
      <c r="C184" s="822" t="s">
        <v>639</v>
      </c>
      <c r="D184" s="822" t="s">
        <v>6953</v>
      </c>
      <c r="E184" s="822" t="s">
        <v>7177</v>
      </c>
      <c r="F184" s="822" t="s">
        <v>1031</v>
      </c>
      <c r="G184" s="831">
        <v>107.81</v>
      </c>
      <c r="H184" s="831">
        <v>26299.170000000002</v>
      </c>
      <c r="I184" s="822"/>
      <c r="J184" s="822">
        <v>243.93998701419164</v>
      </c>
      <c r="K184" s="831">
        <v>553.72</v>
      </c>
      <c r="L184" s="831">
        <v>161750.95000000007</v>
      </c>
      <c r="M184" s="822"/>
      <c r="N184" s="822">
        <v>292.11686411904947</v>
      </c>
      <c r="O184" s="831">
        <v>530.15999999999985</v>
      </c>
      <c r="P184" s="831">
        <v>132615.03</v>
      </c>
      <c r="Q184" s="827"/>
      <c r="R184" s="832">
        <v>250.14152331371668</v>
      </c>
    </row>
    <row r="185" spans="1:18" ht="14.45" customHeight="1" x14ac:dyDescent="0.2">
      <c r="A185" s="821" t="s">
        <v>6951</v>
      </c>
      <c r="B185" s="822" t="s">
        <v>6952</v>
      </c>
      <c r="C185" s="822" t="s">
        <v>639</v>
      </c>
      <c r="D185" s="822" t="s">
        <v>6953</v>
      </c>
      <c r="E185" s="822" t="s">
        <v>7178</v>
      </c>
      <c r="F185" s="822" t="s">
        <v>1031</v>
      </c>
      <c r="G185" s="831">
        <v>222.20999999999998</v>
      </c>
      <c r="H185" s="831">
        <v>17001.29</v>
      </c>
      <c r="I185" s="822"/>
      <c r="J185" s="822">
        <v>76.510013050717802</v>
      </c>
      <c r="K185" s="831">
        <v>1158.19</v>
      </c>
      <c r="L185" s="831">
        <v>94871.150000000009</v>
      </c>
      <c r="M185" s="822"/>
      <c r="N185" s="822">
        <v>81.913287111786502</v>
      </c>
      <c r="O185" s="831">
        <v>902.08999999999992</v>
      </c>
      <c r="P185" s="831">
        <v>71022.99000000002</v>
      </c>
      <c r="Q185" s="827"/>
      <c r="R185" s="832">
        <v>78.731601059761246</v>
      </c>
    </row>
    <row r="186" spans="1:18" ht="14.45" customHeight="1" x14ac:dyDescent="0.2">
      <c r="A186" s="821" t="s">
        <v>6951</v>
      </c>
      <c r="B186" s="822" t="s">
        <v>6952</v>
      </c>
      <c r="C186" s="822" t="s">
        <v>639</v>
      </c>
      <c r="D186" s="822" t="s">
        <v>6953</v>
      </c>
      <c r="E186" s="822" t="s">
        <v>7179</v>
      </c>
      <c r="F186" s="822" t="s">
        <v>1132</v>
      </c>
      <c r="G186" s="831">
        <v>58.709999999999994</v>
      </c>
      <c r="H186" s="831">
        <v>24729.82</v>
      </c>
      <c r="I186" s="822"/>
      <c r="J186" s="822">
        <v>421.21989439618466</v>
      </c>
      <c r="K186" s="831">
        <v>159.16</v>
      </c>
      <c r="L186" s="831">
        <v>67497.600000000006</v>
      </c>
      <c r="M186" s="822"/>
      <c r="N186" s="822">
        <v>424.08645388288517</v>
      </c>
      <c r="O186" s="831"/>
      <c r="P186" s="831"/>
      <c r="Q186" s="827"/>
      <c r="R186" s="832"/>
    </row>
    <row r="187" spans="1:18" ht="14.45" customHeight="1" x14ac:dyDescent="0.2">
      <c r="A187" s="821" t="s">
        <v>6951</v>
      </c>
      <c r="B187" s="822" t="s">
        <v>6952</v>
      </c>
      <c r="C187" s="822" t="s">
        <v>639</v>
      </c>
      <c r="D187" s="822" t="s">
        <v>6953</v>
      </c>
      <c r="E187" s="822" t="s">
        <v>7180</v>
      </c>
      <c r="F187" s="822" t="s">
        <v>6966</v>
      </c>
      <c r="G187" s="831">
        <v>1</v>
      </c>
      <c r="H187" s="831">
        <v>4063.52</v>
      </c>
      <c r="I187" s="822"/>
      <c r="J187" s="822">
        <v>4063.52</v>
      </c>
      <c r="K187" s="831">
        <v>17</v>
      </c>
      <c r="L187" s="831">
        <v>72474.239999999991</v>
      </c>
      <c r="M187" s="822"/>
      <c r="N187" s="822">
        <v>4263.1905882352939</v>
      </c>
      <c r="O187" s="831">
        <v>1</v>
      </c>
      <c r="P187" s="831">
        <v>3745</v>
      </c>
      <c r="Q187" s="827"/>
      <c r="R187" s="832">
        <v>3745</v>
      </c>
    </row>
    <row r="188" spans="1:18" ht="14.45" customHeight="1" x14ac:dyDescent="0.2">
      <c r="A188" s="821" t="s">
        <v>6951</v>
      </c>
      <c r="B188" s="822" t="s">
        <v>6952</v>
      </c>
      <c r="C188" s="822" t="s">
        <v>639</v>
      </c>
      <c r="D188" s="822" t="s">
        <v>6953</v>
      </c>
      <c r="E188" s="822" t="s">
        <v>7181</v>
      </c>
      <c r="F188" s="822" t="s">
        <v>6966</v>
      </c>
      <c r="G188" s="831">
        <v>29</v>
      </c>
      <c r="H188" s="831">
        <v>37434.94</v>
      </c>
      <c r="I188" s="822"/>
      <c r="J188" s="822">
        <v>1290.8600000000001</v>
      </c>
      <c r="K188" s="831">
        <v>376</v>
      </c>
      <c r="L188" s="831">
        <v>487720.43999999977</v>
      </c>
      <c r="M188" s="822"/>
      <c r="N188" s="822">
        <v>1297.1288297872334</v>
      </c>
      <c r="O188" s="831">
        <v>201</v>
      </c>
      <c r="P188" s="831">
        <v>201534.95999999996</v>
      </c>
      <c r="Q188" s="827"/>
      <c r="R188" s="832">
        <v>1002.6614925373133</v>
      </c>
    </row>
    <row r="189" spans="1:18" ht="14.45" customHeight="1" x14ac:dyDescent="0.2">
      <c r="A189" s="821" t="s">
        <v>6951</v>
      </c>
      <c r="B189" s="822" t="s">
        <v>6952</v>
      </c>
      <c r="C189" s="822" t="s">
        <v>639</v>
      </c>
      <c r="D189" s="822" t="s">
        <v>6953</v>
      </c>
      <c r="E189" s="822" t="s">
        <v>7182</v>
      </c>
      <c r="F189" s="822" t="s">
        <v>805</v>
      </c>
      <c r="G189" s="831">
        <v>2.79</v>
      </c>
      <c r="H189" s="831">
        <v>2050.09</v>
      </c>
      <c r="I189" s="822"/>
      <c r="J189" s="822">
        <v>734.79928315412189</v>
      </c>
      <c r="K189" s="831">
        <v>82.59</v>
      </c>
      <c r="L189" s="831">
        <v>66975.099999999991</v>
      </c>
      <c r="M189" s="822"/>
      <c r="N189" s="822">
        <v>810.93473786172649</v>
      </c>
      <c r="O189" s="831">
        <v>70.63000000000001</v>
      </c>
      <c r="P189" s="831">
        <v>51898.880000000005</v>
      </c>
      <c r="Q189" s="827"/>
      <c r="R189" s="832">
        <v>734.79937703525411</v>
      </c>
    </row>
    <row r="190" spans="1:18" ht="14.45" customHeight="1" x14ac:dyDescent="0.2">
      <c r="A190" s="821" t="s">
        <v>6951</v>
      </c>
      <c r="B190" s="822" t="s">
        <v>6952</v>
      </c>
      <c r="C190" s="822" t="s">
        <v>639</v>
      </c>
      <c r="D190" s="822" t="s">
        <v>6953</v>
      </c>
      <c r="E190" s="822" t="s">
        <v>7183</v>
      </c>
      <c r="F190" s="822" t="s">
        <v>1370</v>
      </c>
      <c r="G190" s="831">
        <v>10.26</v>
      </c>
      <c r="H190" s="831">
        <v>1841.67</v>
      </c>
      <c r="I190" s="822"/>
      <c r="J190" s="822">
        <v>179.5</v>
      </c>
      <c r="K190" s="831">
        <v>855.93000000000006</v>
      </c>
      <c r="L190" s="831">
        <v>240181.40000000002</v>
      </c>
      <c r="M190" s="822"/>
      <c r="N190" s="822">
        <v>280.60869463624363</v>
      </c>
      <c r="O190" s="831">
        <v>681.75000000000011</v>
      </c>
      <c r="P190" s="831">
        <v>122374.95000000003</v>
      </c>
      <c r="Q190" s="827"/>
      <c r="R190" s="832">
        <v>179.50121012101212</v>
      </c>
    </row>
    <row r="191" spans="1:18" ht="14.45" customHeight="1" x14ac:dyDescent="0.2">
      <c r="A191" s="821" t="s">
        <v>6951</v>
      </c>
      <c r="B191" s="822" t="s">
        <v>6952</v>
      </c>
      <c r="C191" s="822" t="s">
        <v>639</v>
      </c>
      <c r="D191" s="822" t="s">
        <v>6953</v>
      </c>
      <c r="E191" s="822" t="s">
        <v>7184</v>
      </c>
      <c r="F191" s="822" t="s">
        <v>7185</v>
      </c>
      <c r="G191" s="831"/>
      <c r="H191" s="831"/>
      <c r="I191" s="822"/>
      <c r="J191" s="822"/>
      <c r="K191" s="831">
        <v>9</v>
      </c>
      <c r="L191" s="831">
        <v>643935.6</v>
      </c>
      <c r="M191" s="822"/>
      <c r="N191" s="822">
        <v>71548.399999999994</v>
      </c>
      <c r="O191" s="831">
        <v>12</v>
      </c>
      <c r="P191" s="831">
        <v>858580.8</v>
      </c>
      <c r="Q191" s="827"/>
      <c r="R191" s="832">
        <v>71548.400000000009</v>
      </c>
    </row>
    <row r="192" spans="1:18" ht="14.45" customHeight="1" x14ac:dyDescent="0.2">
      <c r="A192" s="821" t="s">
        <v>6951</v>
      </c>
      <c r="B192" s="822" t="s">
        <v>6952</v>
      </c>
      <c r="C192" s="822" t="s">
        <v>639</v>
      </c>
      <c r="D192" s="822" t="s">
        <v>6953</v>
      </c>
      <c r="E192" s="822" t="s">
        <v>7186</v>
      </c>
      <c r="F192" s="822" t="s">
        <v>1031</v>
      </c>
      <c r="G192" s="831">
        <v>8.2200000000000006</v>
      </c>
      <c r="H192" s="831">
        <v>3554.59</v>
      </c>
      <c r="I192" s="822"/>
      <c r="J192" s="822">
        <v>432.43187347931871</v>
      </c>
      <c r="K192" s="831">
        <v>254.03999999999996</v>
      </c>
      <c r="L192" s="831">
        <v>139681.34</v>
      </c>
      <c r="M192" s="822"/>
      <c r="N192" s="822">
        <v>549.83994646512372</v>
      </c>
      <c r="O192" s="831">
        <v>489.72</v>
      </c>
      <c r="P192" s="831">
        <v>269346.99</v>
      </c>
      <c r="Q192" s="827"/>
      <c r="R192" s="832">
        <v>550.00202156334228</v>
      </c>
    </row>
    <row r="193" spans="1:18" ht="14.45" customHeight="1" x14ac:dyDescent="0.2">
      <c r="A193" s="821" t="s">
        <v>6951</v>
      </c>
      <c r="B193" s="822" t="s">
        <v>6952</v>
      </c>
      <c r="C193" s="822" t="s">
        <v>639</v>
      </c>
      <c r="D193" s="822" t="s">
        <v>6953</v>
      </c>
      <c r="E193" s="822" t="s">
        <v>7187</v>
      </c>
      <c r="F193" s="822" t="s">
        <v>3410</v>
      </c>
      <c r="G193" s="831">
        <v>1</v>
      </c>
      <c r="H193" s="831">
        <v>80000</v>
      </c>
      <c r="I193" s="822"/>
      <c r="J193" s="822">
        <v>80000</v>
      </c>
      <c r="K193" s="831"/>
      <c r="L193" s="831"/>
      <c r="M193" s="822"/>
      <c r="N193" s="822"/>
      <c r="O193" s="831"/>
      <c r="P193" s="831"/>
      <c r="Q193" s="827"/>
      <c r="R193" s="832"/>
    </row>
    <row r="194" spans="1:18" ht="14.45" customHeight="1" x14ac:dyDescent="0.2">
      <c r="A194" s="821" t="s">
        <v>6951</v>
      </c>
      <c r="B194" s="822" t="s">
        <v>6952</v>
      </c>
      <c r="C194" s="822" t="s">
        <v>639</v>
      </c>
      <c r="D194" s="822" t="s">
        <v>6953</v>
      </c>
      <c r="E194" s="822" t="s">
        <v>7188</v>
      </c>
      <c r="F194" s="822" t="s">
        <v>2286</v>
      </c>
      <c r="G194" s="831"/>
      <c r="H194" s="831"/>
      <c r="I194" s="822"/>
      <c r="J194" s="822"/>
      <c r="K194" s="831"/>
      <c r="L194" s="831"/>
      <c r="M194" s="822"/>
      <c r="N194" s="822"/>
      <c r="O194" s="831">
        <v>6</v>
      </c>
      <c r="P194" s="831">
        <v>40276.65</v>
      </c>
      <c r="Q194" s="827"/>
      <c r="R194" s="832">
        <v>6712.7750000000005</v>
      </c>
    </row>
    <row r="195" spans="1:18" ht="14.45" customHeight="1" x14ac:dyDescent="0.2">
      <c r="A195" s="821" t="s">
        <v>6951</v>
      </c>
      <c r="B195" s="822" t="s">
        <v>6952</v>
      </c>
      <c r="C195" s="822" t="s">
        <v>639</v>
      </c>
      <c r="D195" s="822" t="s">
        <v>6953</v>
      </c>
      <c r="E195" s="822" t="s">
        <v>7189</v>
      </c>
      <c r="F195" s="822" t="s">
        <v>1370</v>
      </c>
      <c r="G195" s="831"/>
      <c r="H195" s="831"/>
      <c r="I195" s="822"/>
      <c r="J195" s="822"/>
      <c r="K195" s="831">
        <v>273.48999999999995</v>
      </c>
      <c r="L195" s="831">
        <v>46528.060000000012</v>
      </c>
      <c r="M195" s="822"/>
      <c r="N195" s="822">
        <v>170.12709788292085</v>
      </c>
      <c r="O195" s="831">
        <v>297.10999999999996</v>
      </c>
      <c r="P195" s="831">
        <v>31000.579999999998</v>
      </c>
      <c r="Q195" s="827"/>
      <c r="R195" s="832">
        <v>104.34041264178251</v>
      </c>
    </row>
    <row r="196" spans="1:18" ht="14.45" customHeight="1" x14ac:dyDescent="0.2">
      <c r="A196" s="821" t="s">
        <v>6951</v>
      </c>
      <c r="B196" s="822" t="s">
        <v>6952</v>
      </c>
      <c r="C196" s="822" t="s">
        <v>639</v>
      </c>
      <c r="D196" s="822" t="s">
        <v>6953</v>
      </c>
      <c r="E196" s="822" t="s">
        <v>7190</v>
      </c>
      <c r="F196" s="822" t="s">
        <v>1004</v>
      </c>
      <c r="G196" s="831"/>
      <c r="H196" s="831"/>
      <c r="I196" s="822"/>
      <c r="J196" s="822"/>
      <c r="K196" s="831">
        <v>521.87999999999988</v>
      </c>
      <c r="L196" s="831">
        <v>92400.210000000036</v>
      </c>
      <c r="M196" s="822"/>
      <c r="N196" s="822">
        <v>177.05259829845951</v>
      </c>
      <c r="O196" s="831">
        <v>1971.53</v>
      </c>
      <c r="P196" s="831">
        <v>299224.36000000016</v>
      </c>
      <c r="Q196" s="827"/>
      <c r="R196" s="832">
        <v>151.77266387019228</v>
      </c>
    </row>
    <row r="197" spans="1:18" ht="14.45" customHeight="1" x14ac:dyDescent="0.2">
      <c r="A197" s="821" t="s">
        <v>6951</v>
      </c>
      <c r="B197" s="822" t="s">
        <v>6952</v>
      </c>
      <c r="C197" s="822" t="s">
        <v>639</v>
      </c>
      <c r="D197" s="822" t="s">
        <v>6953</v>
      </c>
      <c r="E197" s="822" t="s">
        <v>7191</v>
      </c>
      <c r="F197" s="822" t="s">
        <v>1134</v>
      </c>
      <c r="G197" s="831"/>
      <c r="H197" s="831"/>
      <c r="I197" s="822"/>
      <c r="J197" s="822"/>
      <c r="K197" s="831">
        <v>179.29</v>
      </c>
      <c r="L197" s="831">
        <v>21589.66</v>
      </c>
      <c r="M197" s="822"/>
      <c r="N197" s="822">
        <v>120.41753583579676</v>
      </c>
      <c r="O197" s="831">
        <v>333.25000000000006</v>
      </c>
      <c r="P197" s="831">
        <v>20141.04</v>
      </c>
      <c r="Q197" s="827"/>
      <c r="R197" s="832">
        <v>60.438229557389342</v>
      </c>
    </row>
    <row r="198" spans="1:18" ht="14.45" customHeight="1" x14ac:dyDescent="0.2">
      <c r="A198" s="821" t="s">
        <v>6951</v>
      </c>
      <c r="B198" s="822" t="s">
        <v>6952</v>
      </c>
      <c r="C198" s="822" t="s">
        <v>639</v>
      </c>
      <c r="D198" s="822" t="s">
        <v>6953</v>
      </c>
      <c r="E198" s="822" t="s">
        <v>7192</v>
      </c>
      <c r="F198" s="822" t="s">
        <v>805</v>
      </c>
      <c r="G198" s="831"/>
      <c r="H198" s="831"/>
      <c r="I198" s="822"/>
      <c r="J198" s="822"/>
      <c r="K198" s="831">
        <v>375.36</v>
      </c>
      <c r="L198" s="831">
        <v>31057.26</v>
      </c>
      <c r="M198" s="822"/>
      <c r="N198" s="822">
        <v>82.739929667519178</v>
      </c>
      <c r="O198" s="831">
        <v>377.36000000000007</v>
      </c>
      <c r="P198" s="831">
        <v>29886.900000000005</v>
      </c>
      <c r="Q198" s="827"/>
      <c r="R198" s="832">
        <v>79.199968200127202</v>
      </c>
    </row>
    <row r="199" spans="1:18" ht="14.45" customHeight="1" x14ac:dyDescent="0.2">
      <c r="A199" s="821" t="s">
        <v>6951</v>
      </c>
      <c r="B199" s="822" t="s">
        <v>6952</v>
      </c>
      <c r="C199" s="822" t="s">
        <v>639</v>
      </c>
      <c r="D199" s="822" t="s">
        <v>6953</v>
      </c>
      <c r="E199" s="822" t="s">
        <v>7193</v>
      </c>
      <c r="F199" s="822" t="s">
        <v>916</v>
      </c>
      <c r="G199" s="831"/>
      <c r="H199" s="831"/>
      <c r="I199" s="822"/>
      <c r="J199" s="822"/>
      <c r="K199" s="831">
        <v>224.35999999999999</v>
      </c>
      <c r="L199" s="831">
        <v>120432.34999999999</v>
      </c>
      <c r="M199" s="822"/>
      <c r="N199" s="822">
        <v>536.78173471206992</v>
      </c>
      <c r="O199" s="831">
        <v>228.65000000000003</v>
      </c>
      <c r="P199" s="831">
        <v>94912.680000000037</v>
      </c>
      <c r="Q199" s="827"/>
      <c r="R199" s="832">
        <v>415.1002842772798</v>
      </c>
    </row>
    <row r="200" spans="1:18" ht="14.45" customHeight="1" x14ac:dyDescent="0.2">
      <c r="A200" s="821" t="s">
        <v>6951</v>
      </c>
      <c r="B200" s="822" t="s">
        <v>6952</v>
      </c>
      <c r="C200" s="822" t="s">
        <v>639</v>
      </c>
      <c r="D200" s="822" t="s">
        <v>6953</v>
      </c>
      <c r="E200" s="822" t="s">
        <v>7194</v>
      </c>
      <c r="F200" s="822" t="s">
        <v>7195</v>
      </c>
      <c r="G200" s="831"/>
      <c r="H200" s="831"/>
      <c r="I200" s="822"/>
      <c r="J200" s="822"/>
      <c r="K200" s="831">
        <v>26</v>
      </c>
      <c r="L200" s="831">
        <v>439288.67999999993</v>
      </c>
      <c r="M200" s="822"/>
      <c r="N200" s="822">
        <v>16895.718461538458</v>
      </c>
      <c r="O200" s="831">
        <v>32</v>
      </c>
      <c r="P200" s="831">
        <v>505156.38</v>
      </c>
      <c r="Q200" s="827"/>
      <c r="R200" s="832">
        <v>15786.136875</v>
      </c>
    </row>
    <row r="201" spans="1:18" ht="14.45" customHeight="1" x14ac:dyDescent="0.2">
      <c r="A201" s="821" t="s">
        <v>6951</v>
      </c>
      <c r="B201" s="822" t="s">
        <v>6952</v>
      </c>
      <c r="C201" s="822" t="s">
        <v>639</v>
      </c>
      <c r="D201" s="822" t="s">
        <v>6953</v>
      </c>
      <c r="E201" s="822" t="s">
        <v>7196</v>
      </c>
      <c r="F201" s="822" t="s">
        <v>1134</v>
      </c>
      <c r="G201" s="831"/>
      <c r="H201" s="831"/>
      <c r="I201" s="822"/>
      <c r="J201" s="822"/>
      <c r="K201" s="831">
        <v>113.70000000000002</v>
      </c>
      <c r="L201" s="831">
        <v>20128.34</v>
      </c>
      <c r="M201" s="822"/>
      <c r="N201" s="822">
        <v>177.03025505716795</v>
      </c>
      <c r="O201" s="831">
        <v>271.33000000000004</v>
      </c>
      <c r="P201" s="831">
        <v>65488.210000000014</v>
      </c>
      <c r="Q201" s="827"/>
      <c r="R201" s="832">
        <v>241.36000442265876</v>
      </c>
    </row>
    <row r="202" spans="1:18" ht="14.45" customHeight="1" x14ac:dyDescent="0.2">
      <c r="A202" s="821" t="s">
        <v>6951</v>
      </c>
      <c r="B202" s="822" t="s">
        <v>6952</v>
      </c>
      <c r="C202" s="822" t="s">
        <v>639</v>
      </c>
      <c r="D202" s="822" t="s">
        <v>6953</v>
      </c>
      <c r="E202" s="822" t="s">
        <v>7197</v>
      </c>
      <c r="F202" s="822" t="s">
        <v>841</v>
      </c>
      <c r="G202" s="831"/>
      <c r="H202" s="831"/>
      <c r="I202" s="822"/>
      <c r="J202" s="822"/>
      <c r="K202" s="831"/>
      <c r="L202" s="831"/>
      <c r="M202" s="822"/>
      <c r="N202" s="822"/>
      <c r="O202" s="831">
        <v>0.1</v>
      </c>
      <c r="P202" s="831">
        <v>81.93</v>
      </c>
      <c r="Q202" s="827"/>
      <c r="R202" s="832">
        <v>819.30000000000007</v>
      </c>
    </row>
    <row r="203" spans="1:18" ht="14.45" customHeight="1" x14ac:dyDescent="0.2">
      <c r="A203" s="821" t="s">
        <v>6951</v>
      </c>
      <c r="B203" s="822" t="s">
        <v>6952</v>
      </c>
      <c r="C203" s="822" t="s">
        <v>639</v>
      </c>
      <c r="D203" s="822" t="s">
        <v>6953</v>
      </c>
      <c r="E203" s="822" t="s">
        <v>7198</v>
      </c>
      <c r="F203" s="822" t="s">
        <v>1134</v>
      </c>
      <c r="G203" s="831"/>
      <c r="H203" s="831"/>
      <c r="I203" s="822"/>
      <c r="J203" s="822"/>
      <c r="K203" s="831">
        <v>144.15999999999997</v>
      </c>
      <c r="L203" s="831">
        <v>51324.830000000009</v>
      </c>
      <c r="M203" s="822"/>
      <c r="N203" s="822">
        <v>356.02684517203124</v>
      </c>
      <c r="O203" s="831">
        <v>277.44</v>
      </c>
      <c r="P203" s="831">
        <v>43874.349999999991</v>
      </c>
      <c r="Q203" s="827"/>
      <c r="R203" s="832">
        <v>158.13995818915799</v>
      </c>
    </row>
    <row r="204" spans="1:18" ht="14.45" customHeight="1" x14ac:dyDescent="0.2">
      <c r="A204" s="821" t="s">
        <v>6951</v>
      </c>
      <c r="B204" s="822" t="s">
        <v>6952</v>
      </c>
      <c r="C204" s="822" t="s">
        <v>639</v>
      </c>
      <c r="D204" s="822" t="s">
        <v>6953</v>
      </c>
      <c r="E204" s="822" t="s">
        <v>7199</v>
      </c>
      <c r="F204" s="822" t="s">
        <v>2290</v>
      </c>
      <c r="G204" s="831"/>
      <c r="H204" s="831"/>
      <c r="I204" s="822"/>
      <c r="J204" s="822"/>
      <c r="K204" s="831"/>
      <c r="L204" s="831"/>
      <c r="M204" s="822"/>
      <c r="N204" s="822"/>
      <c r="O204" s="831">
        <v>10.81</v>
      </c>
      <c r="P204" s="831">
        <v>5203.8599999999997</v>
      </c>
      <c r="Q204" s="827"/>
      <c r="R204" s="832">
        <v>481.39315448658647</v>
      </c>
    </row>
    <row r="205" spans="1:18" ht="14.45" customHeight="1" x14ac:dyDescent="0.2">
      <c r="A205" s="821" t="s">
        <v>6951</v>
      </c>
      <c r="B205" s="822" t="s">
        <v>6952</v>
      </c>
      <c r="C205" s="822" t="s">
        <v>639</v>
      </c>
      <c r="D205" s="822" t="s">
        <v>6953</v>
      </c>
      <c r="E205" s="822" t="s">
        <v>7200</v>
      </c>
      <c r="F205" s="822" t="s">
        <v>1241</v>
      </c>
      <c r="G205" s="831"/>
      <c r="H205" s="831"/>
      <c r="I205" s="822"/>
      <c r="J205" s="822"/>
      <c r="K205" s="831"/>
      <c r="L205" s="831"/>
      <c r="M205" s="822"/>
      <c r="N205" s="822"/>
      <c r="O205" s="831">
        <v>70.399999999999991</v>
      </c>
      <c r="P205" s="831">
        <v>5681.3000000000011</v>
      </c>
      <c r="Q205" s="827"/>
      <c r="R205" s="832">
        <v>80.700284090909122</v>
      </c>
    </row>
    <row r="206" spans="1:18" ht="14.45" customHeight="1" x14ac:dyDescent="0.2">
      <c r="A206" s="821" t="s">
        <v>6951</v>
      </c>
      <c r="B206" s="822" t="s">
        <v>6952</v>
      </c>
      <c r="C206" s="822" t="s">
        <v>639</v>
      </c>
      <c r="D206" s="822" t="s">
        <v>6953</v>
      </c>
      <c r="E206" s="822" t="s">
        <v>7201</v>
      </c>
      <c r="F206" s="822" t="s">
        <v>805</v>
      </c>
      <c r="G206" s="831"/>
      <c r="H206" s="831"/>
      <c r="I206" s="822"/>
      <c r="J206" s="822"/>
      <c r="K206" s="831">
        <v>506.47</v>
      </c>
      <c r="L206" s="831">
        <v>117214.22</v>
      </c>
      <c r="M206" s="822"/>
      <c r="N206" s="822">
        <v>231.43368807629275</v>
      </c>
      <c r="O206" s="831">
        <v>613.68999999999994</v>
      </c>
      <c r="P206" s="831">
        <v>134336.93999999992</v>
      </c>
      <c r="Q206" s="827"/>
      <c r="R206" s="832">
        <v>218.90032426795275</v>
      </c>
    </row>
    <row r="207" spans="1:18" ht="14.45" customHeight="1" x14ac:dyDescent="0.2">
      <c r="A207" s="821" t="s">
        <v>6951</v>
      </c>
      <c r="B207" s="822" t="s">
        <v>6952</v>
      </c>
      <c r="C207" s="822" t="s">
        <v>639</v>
      </c>
      <c r="D207" s="822" t="s">
        <v>6953</v>
      </c>
      <c r="E207" s="822" t="s">
        <v>7202</v>
      </c>
      <c r="F207" s="822" t="s">
        <v>3385</v>
      </c>
      <c r="G207" s="831"/>
      <c r="H207" s="831"/>
      <c r="I207" s="822"/>
      <c r="J207" s="822"/>
      <c r="K207" s="831">
        <v>4</v>
      </c>
      <c r="L207" s="831">
        <v>128849.06999999999</v>
      </c>
      <c r="M207" s="822"/>
      <c r="N207" s="822">
        <v>32212.267499999998</v>
      </c>
      <c r="O207" s="831">
        <v>54</v>
      </c>
      <c r="P207" s="831">
        <v>2008222.2</v>
      </c>
      <c r="Q207" s="827"/>
      <c r="R207" s="832">
        <v>37189.299999999996</v>
      </c>
    </row>
    <row r="208" spans="1:18" ht="14.45" customHeight="1" x14ac:dyDescent="0.2">
      <c r="A208" s="821" t="s">
        <v>6951</v>
      </c>
      <c r="B208" s="822" t="s">
        <v>6952</v>
      </c>
      <c r="C208" s="822" t="s">
        <v>639</v>
      </c>
      <c r="D208" s="822" t="s">
        <v>6953</v>
      </c>
      <c r="E208" s="822" t="s">
        <v>7203</v>
      </c>
      <c r="F208" s="822" t="s">
        <v>3004</v>
      </c>
      <c r="G208" s="831"/>
      <c r="H208" s="831"/>
      <c r="I208" s="822"/>
      <c r="J208" s="822"/>
      <c r="K208" s="831">
        <v>23</v>
      </c>
      <c r="L208" s="831">
        <v>23746.840000000004</v>
      </c>
      <c r="M208" s="822"/>
      <c r="N208" s="822">
        <v>1032.4713043478262</v>
      </c>
      <c r="O208" s="831">
        <v>148</v>
      </c>
      <c r="P208" s="831">
        <v>14930.24</v>
      </c>
      <c r="Q208" s="827"/>
      <c r="R208" s="832">
        <v>100.88</v>
      </c>
    </row>
    <row r="209" spans="1:18" ht="14.45" customHeight="1" x14ac:dyDescent="0.2">
      <c r="A209" s="821" t="s">
        <v>6951</v>
      </c>
      <c r="B209" s="822" t="s">
        <v>6952</v>
      </c>
      <c r="C209" s="822" t="s">
        <v>639</v>
      </c>
      <c r="D209" s="822" t="s">
        <v>6953</v>
      </c>
      <c r="E209" s="822" t="s">
        <v>7204</v>
      </c>
      <c r="F209" s="822" t="s">
        <v>805</v>
      </c>
      <c r="G209" s="831"/>
      <c r="H209" s="831"/>
      <c r="I209" s="822"/>
      <c r="J209" s="822"/>
      <c r="K209" s="831"/>
      <c r="L209" s="831"/>
      <c r="M209" s="822"/>
      <c r="N209" s="822"/>
      <c r="O209" s="831">
        <v>63.93</v>
      </c>
      <c r="P209" s="831">
        <v>33614.459999999985</v>
      </c>
      <c r="Q209" s="827"/>
      <c r="R209" s="832">
        <v>525.80103237916444</v>
      </c>
    </row>
    <row r="210" spans="1:18" ht="14.45" customHeight="1" x14ac:dyDescent="0.2">
      <c r="A210" s="821" t="s">
        <v>6951</v>
      </c>
      <c r="B210" s="822" t="s">
        <v>6952</v>
      </c>
      <c r="C210" s="822" t="s">
        <v>639</v>
      </c>
      <c r="D210" s="822" t="s">
        <v>6953</v>
      </c>
      <c r="E210" s="822" t="s">
        <v>7205</v>
      </c>
      <c r="F210" s="822" t="s">
        <v>1272</v>
      </c>
      <c r="G210" s="831"/>
      <c r="H210" s="831"/>
      <c r="I210" s="822"/>
      <c r="J210" s="822"/>
      <c r="K210" s="831">
        <v>1</v>
      </c>
      <c r="L210" s="831">
        <v>23.82</v>
      </c>
      <c r="M210" s="822"/>
      <c r="N210" s="822">
        <v>23.82</v>
      </c>
      <c r="O210" s="831"/>
      <c r="P210" s="831"/>
      <c r="Q210" s="827"/>
      <c r="R210" s="832"/>
    </row>
    <row r="211" spans="1:18" ht="14.45" customHeight="1" x14ac:dyDescent="0.2">
      <c r="A211" s="821" t="s">
        <v>6951</v>
      </c>
      <c r="B211" s="822" t="s">
        <v>6952</v>
      </c>
      <c r="C211" s="822" t="s">
        <v>639</v>
      </c>
      <c r="D211" s="822" t="s">
        <v>6953</v>
      </c>
      <c r="E211" s="822" t="s">
        <v>7206</v>
      </c>
      <c r="F211" s="822" t="s">
        <v>1241</v>
      </c>
      <c r="G211" s="831"/>
      <c r="H211" s="831"/>
      <c r="I211" s="822"/>
      <c r="J211" s="822"/>
      <c r="K211" s="831"/>
      <c r="L211" s="831"/>
      <c r="M211" s="822"/>
      <c r="N211" s="822"/>
      <c r="O211" s="831">
        <v>92.90000000000002</v>
      </c>
      <c r="P211" s="831">
        <v>5054.3100000000013</v>
      </c>
      <c r="Q211" s="827"/>
      <c r="R211" s="832">
        <v>54.405920344456405</v>
      </c>
    </row>
    <row r="212" spans="1:18" ht="14.45" customHeight="1" x14ac:dyDescent="0.2">
      <c r="A212" s="821" t="s">
        <v>6951</v>
      </c>
      <c r="B212" s="822" t="s">
        <v>6952</v>
      </c>
      <c r="C212" s="822" t="s">
        <v>639</v>
      </c>
      <c r="D212" s="822" t="s">
        <v>6953</v>
      </c>
      <c r="E212" s="822" t="s">
        <v>7207</v>
      </c>
      <c r="F212" s="822" t="s">
        <v>1132</v>
      </c>
      <c r="G212" s="831"/>
      <c r="H212" s="831"/>
      <c r="I212" s="822"/>
      <c r="J212" s="822"/>
      <c r="K212" s="831">
        <v>174.81</v>
      </c>
      <c r="L212" s="831">
        <v>32395.759999999995</v>
      </c>
      <c r="M212" s="822"/>
      <c r="N212" s="822">
        <v>185.31983296150102</v>
      </c>
      <c r="O212" s="831">
        <v>28.3</v>
      </c>
      <c r="P212" s="831">
        <v>7222.7900000000009</v>
      </c>
      <c r="Q212" s="827"/>
      <c r="R212" s="832">
        <v>255.22226148409896</v>
      </c>
    </row>
    <row r="213" spans="1:18" ht="14.45" customHeight="1" x14ac:dyDescent="0.2">
      <c r="A213" s="821" t="s">
        <v>6951</v>
      </c>
      <c r="B213" s="822" t="s">
        <v>6952</v>
      </c>
      <c r="C213" s="822" t="s">
        <v>639</v>
      </c>
      <c r="D213" s="822" t="s">
        <v>6953</v>
      </c>
      <c r="E213" s="822" t="s">
        <v>7208</v>
      </c>
      <c r="F213" s="822" t="s">
        <v>2477</v>
      </c>
      <c r="G213" s="831"/>
      <c r="H213" s="831"/>
      <c r="I213" s="822"/>
      <c r="J213" s="822"/>
      <c r="K213" s="831"/>
      <c r="L213" s="831"/>
      <c r="M213" s="822"/>
      <c r="N213" s="822"/>
      <c r="O213" s="831">
        <v>216</v>
      </c>
      <c r="P213" s="831">
        <v>9241097.8400000017</v>
      </c>
      <c r="Q213" s="827"/>
      <c r="R213" s="832">
        <v>42782.860370370377</v>
      </c>
    </row>
    <row r="214" spans="1:18" ht="14.45" customHeight="1" x14ac:dyDescent="0.2">
      <c r="A214" s="821" t="s">
        <v>6951</v>
      </c>
      <c r="B214" s="822" t="s">
        <v>6952</v>
      </c>
      <c r="C214" s="822" t="s">
        <v>639</v>
      </c>
      <c r="D214" s="822" t="s">
        <v>6953</v>
      </c>
      <c r="E214" s="822" t="s">
        <v>7209</v>
      </c>
      <c r="F214" s="822" t="s">
        <v>7210</v>
      </c>
      <c r="G214" s="831"/>
      <c r="H214" s="831"/>
      <c r="I214" s="822"/>
      <c r="J214" s="822"/>
      <c r="K214" s="831">
        <v>4</v>
      </c>
      <c r="L214" s="831">
        <v>25098.02</v>
      </c>
      <c r="M214" s="822"/>
      <c r="N214" s="822">
        <v>6274.5050000000001</v>
      </c>
      <c r="O214" s="831"/>
      <c r="P214" s="831"/>
      <c r="Q214" s="827"/>
      <c r="R214" s="832"/>
    </row>
    <row r="215" spans="1:18" ht="14.45" customHeight="1" x14ac:dyDescent="0.2">
      <c r="A215" s="821" t="s">
        <v>6951</v>
      </c>
      <c r="B215" s="822" t="s">
        <v>6952</v>
      </c>
      <c r="C215" s="822" t="s">
        <v>639</v>
      </c>
      <c r="D215" s="822" t="s">
        <v>6953</v>
      </c>
      <c r="E215" s="822" t="s">
        <v>7211</v>
      </c>
      <c r="F215" s="822" t="s">
        <v>7212</v>
      </c>
      <c r="G215" s="831"/>
      <c r="H215" s="831"/>
      <c r="I215" s="822"/>
      <c r="J215" s="822"/>
      <c r="K215" s="831">
        <v>3</v>
      </c>
      <c r="L215" s="831">
        <v>122468.46</v>
      </c>
      <c r="M215" s="822"/>
      <c r="N215" s="822">
        <v>40822.82</v>
      </c>
      <c r="O215" s="831">
        <v>3</v>
      </c>
      <c r="P215" s="831">
        <v>122468.46</v>
      </c>
      <c r="Q215" s="827"/>
      <c r="R215" s="832">
        <v>40822.82</v>
      </c>
    </row>
    <row r="216" spans="1:18" ht="14.45" customHeight="1" x14ac:dyDescent="0.2">
      <c r="A216" s="821" t="s">
        <v>6951</v>
      </c>
      <c r="B216" s="822" t="s">
        <v>6952</v>
      </c>
      <c r="C216" s="822" t="s">
        <v>639</v>
      </c>
      <c r="D216" s="822" t="s">
        <v>6953</v>
      </c>
      <c r="E216" s="822" t="s">
        <v>7213</v>
      </c>
      <c r="F216" s="822" t="s">
        <v>7100</v>
      </c>
      <c r="G216" s="831"/>
      <c r="H216" s="831"/>
      <c r="I216" s="822"/>
      <c r="J216" s="822"/>
      <c r="K216" s="831"/>
      <c r="L216" s="831"/>
      <c r="M216" s="822"/>
      <c r="N216" s="822"/>
      <c r="O216" s="831">
        <v>2</v>
      </c>
      <c r="P216" s="831">
        <v>17165.010000000002</v>
      </c>
      <c r="Q216" s="827"/>
      <c r="R216" s="832">
        <v>8582.505000000001</v>
      </c>
    </row>
    <row r="217" spans="1:18" ht="14.45" customHeight="1" x14ac:dyDescent="0.2">
      <c r="A217" s="821" t="s">
        <v>6951</v>
      </c>
      <c r="B217" s="822" t="s">
        <v>6952</v>
      </c>
      <c r="C217" s="822" t="s">
        <v>639</v>
      </c>
      <c r="D217" s="822" t="s">
        <v>6953</v>
      </c>
      <c r="E217" s="822" t="s">
        <v>7214</v>
      </c>
      <c r="F217" s="822" t="s">
        <v>7124</v>
      </c>
      <c r="G217" s="831"/>
      <c r="H217" s="831"/>
      <c r="I217" s="822"/>
      <c r="J217" s="822"/>
      <c r="K217" s="831">
        <v>22</v>
      </c>
      <c r="L217" s="831">
        <v>1201552.25</v>
      </c>
      <c r="M217" s="822"/>
      <c r="N217" s="822">
        <v>54616.01136363636</v>
      </c>
      <c r="O217" s="831">
        <v>102</v>
      </c>
      <c r="P217" s="831">
        <v>5818513.5800000001</v>
      </c>
      <c r="Q217" s="827"/>
      <c r="R217" s="832">
        <v>57044.250784313728</v>
      </c>
    </row>
    <row r="218" spans="1:18" ht="14.45" customHeight="1" x14ac:dyDescent="0.2">
      <c r="A218" s="821" t="s">
        <v>6951</v>
      </c>
      <c r="B218" s="822" t="s">
        <v>6952</v>
      </c>
      <c r="C218" s="822" t="s">
        <v>639</v>
      </c>
      <c r="D218" s="822" t="s">
        <v>6953</v>
      </c>
      <c r="E218" s="822" t="s">
        <v>7215</v>
      </c>
      <c r="F218" s="822" t="s">
        <v>736</v>
      </c>
      <c r="G218" s="831"/>
      <c r="H218" s="831"/>
      <c r="I218" s="822"/>
      <c r="J218" s="822"/>
      <c r="K218" s="831">
        <v>0.1</v>
      </c>
      <c r="L218" s="831">
        <v>4.09</v>
      </c>
      <c r="M218" s="822"/>
      <c r="N218" s="822">
        <v>40.9</v>
      </c>
      <c r="O218" s="831">
        <v>36.599999999999994</v>
      </c>
      <c r="P218" s="831">
        <v>1497.5999999999995</v>
      </c>
      <c r="Q218" s="827"/>
      <c r="R218" s="832">
        <v>40.918032786885234</v>
      </c>
    </row>
    <row r="219" spans="1:18" ht="14.45" customHeight="1" x14ac:dyDescent="0.2">
      <c r="A219" s="821" t="s">
        <v>6951</v>
      </c>
      <c r="B219" s="822" t="s">
        <v>6952</v>
      </c>
      <c r="C219" s="822" t="s">
        <v>639</v>
      </c>
      <c r="D219" s="822" t="s">
        <v>6953</v>
      </c>
      <c r="E219" s="822" t="s">
        <v>7216</v>
      </c>
      <c r="F219" s="822" t="s">
        <v>3410</v>
      </c>
      <c r="G219" s="831"/>
      <c r="H219" s="831"/>
      <c r="I219" s="822"/>
      <c r="J219" s="822"/>
      <c r="K219" s="831"/>
      <c r="L219" s="831"/>
      <c r="M219" s="822"/>
      <c r="N219" s="822"/>
      <c r="O219" s="831">
        <v>1</v>
      </c>
      <c r="P219" s="831">
        <v>26600</v>
      </c>
      <c r="Q219" s="827"/>
      <c r="R219" s="832">
        <v>26600</v>
      </c>
    </row>
    <row r="220" spans="1:18" ht="14.45" customHeight="1" x14ac:dyDescent="0.2">
      <c r="A220" s="821" t="s">
        <v>6951</v>
      </c>
      <c r="B220" s="822" t="s">
        <v>6952</v>
      </c>
      <c r="C220" s="822" t="s">
        <v>639</v>
      </c>
      <c r="D220" s="822" t="s">
        <v>6953</v>
      </c>
      <c r="E220" s="822" t="s">
        <v>7217</v>
      </c>
      <c r="F220" s="822" t="s">
        <v>2399</v>
      </c>
      <c r="G220" s="831"/>
      <c r="H220" s="831"/>
      <c r="I220" s="822"/>
      <c r="J220" s="822"/>
      <c r="K220" s="831">
        <v>8</v>
      </c>
      <c r="L220" s="831">
        <v>393954.02</v>
      </c>
      <c r="M220" s="822"/>
      <c r="N220" s="822">
        <v>49244.252500000002</v>
      </c>
      <c r="O220" s="831">
        <v>6</v>
      </c>
      <c r="P220" s="831">
        <v>255498</v>
      </c>
      <c r="Q220" s="827"/>
      <c r="R220" s="832">
        <v>42583</v>
      </c>
    </row>
    <row r="221" spans="1:18" ht="14.45" customHeight="1" x14ac:dyDescent="0.2">
      <c r="A221" s="821" t="s">
        <v>6951</v>
      </c>
      <c r="B221" s="822" t="s">
        <v>6952</v>
      </c>
      <c r="C221" s="822" t="s">
        <v>639</v>
      </c>
      <c r="D221" s="822" t="s">
        <v>6953</v>
      </c>
      <c r="E221" s="822" t="s">
        <v>7218</v>
      </c>
      <c r="F221" s="822" t="s">
        <v>2346</v>
      </c>
      <c r="G221" s="831"/>
      <c r="H221" s="831"/>
      <c r="I221" s="822"/>
      <c r="J221" s="822"/>
      <c r="K221" s="831">
        <v>12</v>
      </c>
      <c r="L221" s="831">
        <v>436108.83</v>
      </c>
      <c r="M221" s="822"/>
      <c r="N221" s="822">
        <v>36342.402500000004</v>
      </c>
      <c r="O221" s="831">
        <v>3</v>
      </c>
      <c r="P221" s="831">
        <v>93124.6</v>
      </c>
      <c r="Q221" s="827"/>
      <c r="R221" s="832">
        <v>31041.533333333336</v>
      </c>
    </row>
    <row r="222" spans="1:18" ht="14.45" customHeight="1" x14ac:dyDescent="0.2">
      <c r="A222" s="821" t="s">
        <v>6951</v>
      </c>
      <c r="B222" s="822" t="s">
        <v>6952</v>
      </c>
      <c r="C222" s="822" t="s">
        <v>639</v>
      </c>
      <c r="D222" s="822" t="s">
        <v>6953</v>
      </c>
      <c r="E222" s="822" t="s">
        <v>7219</v>
      </c>
      <c r="F222" s="822" t="s">
        <v>2366</v>
      </c>
      <c r="G222" s="831"/>
      <c r="H222" s="831"/>
      <c r="I222" s="822"/>
      <c r="J222" s="822"/>
      <c r="K222" s="831">
        <v>5</v>
      </c>
      <c r="L222" s="831">
        <v>228171.38</v>
      </c>
      <c r="M222" s="822"/>
      <c r="N222" s="822">
        <v>45634.275999999998</v>
      </c>
      <c r="O222" s="831">
        <v>9</v>
      </c>
      <c r="P222" s="831">
        <v>410708.7</v>
      </c>
      <c r="Q222" s="827"/>
      <c r="R222" s="832">
        <v>45634.3</v>
      </c>
    </row>
    <row r="223" spans="1:18" ht="14.45" customHeight="1" x14ac:dyDescent="0.2">
      <c r="A223" s="821" t="s">
        <v>6951</v>
      </c>
      <c r="B223" s="822" t="s">
        <v>6952</v>
      </c>
      <c r="C223" s="822" t="s">
        <v>639</v>
      </c>
      <c r="D223" s="822" t="s">
        <v>6953</v>
      </c>
      <c r="E223" s="822" t="s">
        <v>7220</v>
      </c>
      <c r="F223" s="822" t="s">
        <v>2384</v>
      </c>
      <c r="G223" s="831"/>
      <c r="H223" s="831"/>
      <c r="I223" s="822"/>
      <c r="J223" s="822"/>
      <c r="K223" s="831">
        <v>33</v>
      </c>
      <c r="L223" s="831">
        <v>755987.10000000009</v>
      </c>
      <c r="M223" s="822"/>
      <c r="N223" s="822">
        <v>22908.700000000004</v>
      </c>
      <c r="O223" s="831">
        <v>111.88</v>
      </c>
      <c r="P223" s="831">
        <v>1553389.56</v>
      </c>
      <c r="Q223" s="827"/>
      <c r="R223" s="832">
        <v>13884.42581337147</v>
      </c>
    </row>
    <row r="224" spans="1:18" ht="14.45" customHeight="1" x14ac:dyDescent="0.2">
      <c r="A224" s="821" t="s">
        <v>6951</v>
      </c>
      <c r="B224" s="822" t="s">
        <v>6952</v>
      </c>
      <c r="C224" s="822" t="s">
        <v>639</v>
      </c>
      <c r="D224" s="822" t="s">
        <v>6953</v>
      </c>
      <c r="E224" s="822" t="s">
        <v>7221</v>
      </c>
      <c r="F224" s="822" t="s">
        <v>2319</v>
      </c>
      <c r="G224" s="831"/>
      <c r="H224" s="831"/>
      <c r="I224" s="822"/>
      <c r="J224" s="822"/>
      <c r="K224" s="831"/>
      <c r="L224" s="831"/>
      <c r="M224" s="822"/>
      <c r="N224" s="822"/>
      <c r="O224" s="831">
        <v>5</v>
      </c>
      <c r="P224" s="831">
        <v>17124.36</v>
      </c>
      <c r="Q224" s="827"/>
      <c r="R224" s="832">
        <v>3424.8720000000003</v>
      </c>
    </row>
    <row r="225" spans="1:18" ht="14.45" customHeight="1" x14ac:dyDescent="0.2">
      <c r="A225" s="821" t="s">
        <v>6951</v>
      </c>
      <c r="B225" s="822" t="s">
        <v>6952</v>
      </c>
      <c r="C225" s="822" t="s">
        <v>639</v>
      </c>
      <c r="D225" s="822" t="s">
        <v>6953</v>
      </c>
      <c r="E225" s="822" t="s">
        <v>7222</v>
      </c>
      <c r="F225" s="822" t="s">
        <v>2346</v>
      </c>
      <c r="G225" s="831"/>
      <c r="H225" s="831"/>
      <c r="I225" s="822"/>
      <c r="J225" s="822"/>
      <c r="K225" s="831"/>
      <c r="L225" s="831"/>
      <c r="M225" s="822"/>
      <c r="N225" s="822"/>
      <c r="O225" s="831">
        <v>44</v>
      </c>
      <c r="P225" s="831">
        <v>1296163.3999999999</v>
      </c>
      <c r="Q225" s="827"/>
      <c r="R225" s="832">
        <v>29458.25909090909</v>
      </c>
    </row>
    <row r="226" spans="1:18" ht="14.45" customHeight="1" x14ac:dyDescent="0.2">
      <c r="A226" s="821" t="s">
        <v>6951</v>
      </c>
      <c r="B226" s="822" t="s">
        <v>6952</v>
      </c>
      <c r="C226" s="822" t="s">
        <v>639</v>
      </c>
      <c r="D226" s="822" t="s">
        <v>6953</v>
      </c>
      <c r="E226" s="822" t="s">
        <v>7223</v>
      </c>
      <c r="F226" s="822" t="s">
        <v>1004</v>
      </c>
      <c r="G226" s="831"/>
      <c r="H226" s="831"/>
      <c r="I226" s="822"/>
      <c r="J226" s="822"/>
      <c r="K226" s="831"/>
      <c r="L226" s="831"/>
      <c r="M226" s="822"/>
      <c r="N226" s="822"/>
      <c r="O226" s="831">
        <v>1.1100000000000001</v>
      </c>
      <c r="P226" s="831">
        <v>81.19</v>
      </c>
      <c r="Q226" s="827"/>
      <c r="R226" s="832">
        <v>73.144144144144136</v>
      </c>
    </row>
    <row r="227" spans="1:18" ht="14.45" customHeight="1" x14ac:dyDescent="0.2">
      <c r="A227" s="821" t="s">
        <v>6951</v>
      </c>
      <c r="B227" s="822" t="s">
        <v>6952</v>
      </c>
      <c r="C227" s="822" t="s">
        <v>639</v>
      </c>
      <c r="D227" s="822" t="s">
        <v>6953</v>
      </c>
      <c r="E227" s="822" t="s">
        <v>7224</v>
      </c>
      <c r="F227" s="822" t="s">
        <v>7124</v>
      </c>
      <c r="G227" s="831"/>
      <c r="H227" s="831"/>
      <c r="I227" s="822"/>
      <c r="J227" s="822"/>
      <c r="K227" s="831"/>
      <c r="L227" s="831"/>
      <c r="M227" s="822"/>
      <c r="N227" s="822"/>
      <c r="O227" s="831">
        <v>6</v>
      </c>
      <c r="P227" s="831">
        <v>339277.8</v>
      </c>
      <c r="Q227" s="827"/>
      <c r="R227" s="832">
        <v>56546.299999999996</v>
      </c>
    </row>
    <row r="228" spans="1:18" ht="14.45" customHeight="1" x14ac:dyDescent="0.2">
      <c r="A228" s="821" t="s">
        <v>6951</v>
      </c>
      <c r="B228" s="822" t="s">
        <v>6952</v>
      </c>
      <c r="C228" s="822" t="s">
        <v>639</v>
      </c>
      <c r="D228" s="822" t="s">
        <v>6953</v>
      </c>
      <c r="E228" s="822" t="s">
        <v>7225</v>
      </c>
      <c r="F228" s="822" t="s">
        <v>2075</v>
      </c>
      <c r="G228" s="831"/>
      <c r="H228" s="831"/>
      <c r="I228" s="822"/>
      <c r="J228" s="822"/>
      <c r="K228" s="831"/>
      <c r="L228" s="831"/>
      <c r="M228" s="822"/>
      <c r="N228" s="822"/>
      <c r="O228" s="831">
        <v>0</v>
      </c>
      <c r="P228" s="831">
        <v>0</v>
      </c>
      <c r="Q228" s="827"/>
      <c r="R228" s="832"/>
    </row>
    <row r="229" spans="1:18" ht="14.45" customHeight="1" x14ac:dyDescent="0.2">
      <c r="A229" s="821" t="s">
        <v>6951</v>
      </c>
      <c r="B229" s="822" t="s">
        <v>6952</v>
      </c>
      <c r="C229" s="822" t="s">
        <v>639</v>
      </c>
      <c r="D229" s="822" t="s">
        <v>6953</v>
      </c>
      <c r="E229" s="822" t="s">
        <v>7226</v>
      </c>
      <c r="F229" s="822" t="s">
        <v>7227</v>
      </c>
      <c r="G229" s="831"/>
      <c r="H229" s="831"/>
      <c r="I229" s="822"/>
      <c r="J229" s="822"/>
      <c r="K229" s="831">
        <v>0</v>
      </c>
      <c r="L229" s="831">
        <v>0</v>
      </c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6951</v>
      </c>
      <c r="B230" s="822" t="s">
        <v>6952</v>
      </c>
      <c r="C230" s="822" t="s">
        <v>639</v>
      </c>
      <c r="D230" s="822" t="s">
        <v>6953</v>
      </c>
      <c r="E230" s="822" t="s">
        <v>7228</v>
      </c>
      <c r="F230" s="822" t="s">
        <v>2436</v>
      </c>
      <c r="G230" s="831"/>
      <c r="H230" s="831"/>
      <c r="I230" s="822"/>
      <c r="J230" s="822"/>
      <c r="K230" s="831"/>
      <c r="L230" s="831"/>
      <c r="M230" s="822"/>
      <c r="N230" s="822"/>
      <c r="O230" s="831">
        <v>7</v>
      </c>
      <c r="P230" s="831">
        <v>10077.9</v>
      </c>
      <c r="Q230" s="827"/>
      <c r="R230" s="832">
        <v>1439.7</v>
      </c>
    </row>
    <row r="231" spans="1:18" ht="14.45" customHeight="1" x14ac:dyDescent="0.2">
      <c r="A231" s="821" t="s">
        <v>6951</v>
      </c>
      <c r="B231" s="822" t="s">
        <v>6952</v>
      </c>
      <c r="C231" s="822" t="s">
        <v>639</v>
      </c>
      <c r="D231" s="822" t="s">
        <v>6953</v>
      </c>
      <c r="E231" s="822" t="s">
        <v>7229</v>
      </c>
      <c r="F231" s="822" t="s">
        <v>2386</v>
      </c>
      <c r="G231" s="831"/>
      <c r="H231" s="831"/>
      <c r="I231" s="822"/>
      <c r="J231" s="822"/>
      <c r="K231" s="831"/>
      <c r="L231" s="831"/>
      <c r="M231" s="822"/>
      <c r="N231" s="822"/>
      <c r="O231" s="831">
        <v>20</v>
      </c>
      <c r="P231" s="831">
        <v>536531.52</v>
      </c>
      <c r="Q231" s="827"/>
      <c r="R231" s="832">
        <v>26826.576000000001</v>
      </c>
    </row>
    <row r="232" spans="1:18" ht="14.45" customHeight="1" x14ac:dyDescent="0.2">
      <c r="A232" s="821" t="s">
        <v>6951</v>
      </c>
      <c r="B232" s="822" t="s">
        <v>6952</v>
      </c>
      <c r="C232" s="822" t="s">
        <v>639</v>
      </c>
      <c r="D232" s="822" t="s">
        <v>6953</v>
      </c>
      <c r="E232" s="822" t="s">
        <v>7230</v>
      </c>
      <c r="F232" s="822" t="s">
        <v>2319</v>
      </c>
      <c r="G232" s="831"/>
      <c r="H232" s="831"/>
      <c r="I232" s="822"/>
      <c r="J232" s="822"/>
      <c r="K232" s="831"/>
      <c r="L232" s="831"/>
      <c r="M232" s="822"/>
      <c r="N232" s="822"/>
      <c r="O232" s="831">
        <v>461</v>
      </c>
      <c r="P232" s="831">
        <v>505385.28999999986</v>
      </c>
      <c r="Q232" s="827"/>
      <c r="R232" s="832">
        <v>1096.2804555314531</v>
      </c>
    </row>
    <row r="233" spans="1:18" ht="14.45" customHeight="1" x14ac:dyDescent="0.2">
      <c r="A233" s="821" t="s">
        <v>6951</v>
      </c>
      <c r="B233" s="822" t="s">
        <v>6952</v>
      </c>
      <c r="C233" s="822" t="s">
        <v>639</v>
      </c>
      <c r="D233" s="822" t="s">
        <v>6953</v>
      </c>
      <c r="E233" s="822" t="s">
        <v>7231</v>
      </c>
      <c r="F233" s="822" t="s">
        <v>3241</v>
      </c>
      <c r="G233" s="831"/>
      <c r="H233" s="831"/>
      <c r="I233" s="822"/>
      <c r="J233" s="822"/>
      <c r="K233" s="831"/>
      <c r="L233" s="831"/>
      <c r="M233" s="822"/>
      <c r="N233" s="822"/>
      <c r="O233" s="831">
        <v>10</v>
      </c>
      <c r="P233" s="831">
        <v>13750</v>
      </c>
      <c r="Q233" s="827"/>
      <c r="R233" s="832">
        <v>1375</v>
      </c>
    </row>
    <row r="234" spans="1:18" ht="14.45" customHeight="1" x14ac:dyDescent="0.2">
      <c r="A234" s="821" t="s">
        <v>6951</v>
      </c>
      <c r="B234" s="822" t="s">
        <v>6952</v>
      </c>
      <c r="C234" s="822" t="s">
        <v>639</v>
      </c>
      <c r="D234" s="822" t="s">
        <v>6953</v>
      </c>
      <c r="E234" s="822" t="s">
        <v>7232</v>
      </c>
      <c r="F234" s="822" t="s">
        <v>2300</v>
      </c>
      <c r="G234" s="831"/>
      <c r="H234" s="831"/>
      <c r="I234" s="822"/>
      <c r="J234" s="822"/>
      <c r="K234" s="831"/>
      <c r="L234" s="831"/>
      <c r="M234" s="822"/>
      <c r="N234" s="822"/>
      <c r="O234" s="831">
        <v>109</v>
      </c>
      <c r="P234" s="831">
        <v>114776.60999999999</v>
      </c>
      <c r="Q234" s="827"/>
      <c r="R234" s="832">
        <v>1052.9964220183485</v>
      </c>
    </row>
    <row r="235" spans="1:18" ht="14.45" customHeight="1" x14ac:dyDescent="0.2">
      <c r="A235" s="821" t="s">
        <v>6951</v>
      </c>
      <c r="B235" s="822" t="s">
        <v>6952</v>
      </c>
      <c r="C235" s="822" t="s">
        <v>639</v>
      </c>
      <c r="D235" s="822" t="s">
        <v>6953</v>
      </c>
      <c r="E235" s="822" t="s">
        <v>7233</v>
      </c>
      <c r="F235" s="822" t="s">
        <v>3429</v>
      </c>
      <c r="G235" s="831"/>
      <c r="H235" s="831"/>
      <c r="I235" s="822"/>
      <c r="J235" s="822"/>
      <c r="K235" s="831"/>
      <c r="L235" s="831"/>
      <c r="M235" s="822"/>
      <c r="N235" s="822"/>
      <c r="O235" s="831">
        <v>12</v>
      </c>
      <c r="P235" s="831">
        <v>665990.39999999991</v>
      </c>
      <c r="Q235" s="827"/>
      <c r="R235" s="832">
        <v>55499.19999999999</v>
      </c>
    </row>
    <row r="236" spans="1:18" ht="14.45" customHeight="1" x14ac:dyDescent="0.2">
      <c r="A236" s="821" t="s">
        <v>6951</v>
      </c>
      <c r="B236" s="822" t="s">
        <v>6952</v>
      </c>
      <c r="C236" s="822" t="s">
        <v>639</v>
      </c>
      <c r="D236" s="822" t="s">
        <v>6953</v>
      </c>
      <c r="E236" s="822" t="s">
        <v>7234</v>
      </c>
      <c r="F236" s="822" t="s">
        <v>2346</v>
      </c>
      <c r="G236" s="831"/>
      <c r="H236" s="831"/>
      <c r="I236" s="822"/>
      <c r="J236" s="822"/>
      <c r="K236" s="831"/>
      <c r="L236" s="831"/>
      <c r="M236" s="822"/>
      <c r="N236" s="822"/>
      <c r="O236" s="831">
        <v>23</v>
      </c>
      <c r="P236" s="831">
        <v>675484.70000000019</v>
      </c>
      <c r="Q236" s="827"/>
      <c r="R236" s="832">
        <v>29368.900000000009</v>
      </c>
    </row>
    <row r="237" spans="1:18" ht="14.45" customHeight="1" x14ac:dyDescent="0.2">
      <c r="A237" s="821" t="s">
        <v>6951</v>
      </c>
      <c r="B237" s="822" t="s">
        <v>6952</v>
      </c>
      <c r="C237" s="822" t="s">
        <v>639</v>
      </c>
      <c r="D237" s="822" t="s">
        <v>6953</v>
      </c>
      <c r="E237" s="822" t="s">
        <v>7235</v>
      </c>
      <c r="F237" s="822" t="s">
        <v>2444</v>
      </c>
      <c r="G237" s="831"/>
      <c r="H237" s="831"/>
      <c r="I237" s="822"/>
      <c r="J237" s="822"/>
      <c r="K237" s="831"/>
      <c r="L237" s="831"/>
      <c r="M237" s="822"/>
      <c r="N237" s="822"/>
      <c r="O237" s="831">
        <v>21.9</v>
      </c>
      <c r="P237" s="831">
        <v>469455.24</v>
      </c>
      <c r="Q237" s="827"/>
      <c r="R237" s="832">
        <v>21436.312328767126</v>
      </c>
    </row>
    <row r="238" spans="1:18" ht="14.45" customHeight="1" x14ac:dyDescent="0.2">
      <c r="A238" s="821" t="s">
        <v>6951</v>
      </c>
      <c r="B238" s="822" t="s">
        <v>6952</v>
      </c>
      <c r="C238" s="822" t="s">
        <v>639</v>
      </c>
      <c r="D238" s="822" t="s">
        <v>6953</v>
      </c>
      <c r="E238" s="822" t="s">
        <v>7236</v>
      </c>
      <c r="F238" s="822" t="s">
        <v>2346</v>
      </c>
      <c r="G238" s="831"/>
      <c r="H238" s="831"/>
      <c r="I238" s="822"/>
      <c r="J238" s="822"/>
      <c r="K238" s="831"/>
      <c r="L238" s="831"/>
      <c r="M238" s="822"/>
      <c r="N238" s="822"/>
      <c r="O238" s="831">
        <v>3</v>
      </c>
      <c r="P238" s="831">
        <v>88106.700000000012</v>
      </c>
      <c r="Q238" s="827"/>
      <c r="R238" s="832">
        <v>29368.900000000005</v>
      </c>
    </row>
    <row r="239" spans="1:18" ht="14.45" customHeight="1" x14ac:dyDescent="0.2">
      <c r="A239" s="821" t="s">
        <v>6951</v>
      </c>
      <c r="B239" s="822" t="s">
        <v>6952</v>
      </c>
      <c r="C239" s="822" t="s">
        <v>639</v>
      </c>
      <c r="D239" s="822" t="s">
        <v>6953</v>
      </c>
      <c r="E239" s="822" t="s">
        <v>7237</v>
      </c>
      <c r="F239" s="822" t="s">
        <v>7238</v>
      </c>
      <c r="G239" s="831"/>
      <c r="H239" s="831"/>
      <c r="I239" s="822"/>
      <c r="J239" s="822"/>
      <c r="K239" s="831"/>
      <c r="L239" s="831"/>
      <c r="M239" s="822"/>
      <c r="N239" s="822"/>
      <c r="O239" s="831">
        <v>6</v>
      </c>
      <c r="P239" s="831">
        <v>62943.72</v>
      </c>
      <c r="Q239" s="827"/>
      <c r="R239" s="832">
        <v>10490.62</v>
      </c>
    </row>
    <row r="240" spans="1:18" ht="14.45" customHeight="1" x14ac:dyDescent="0.2">
      <c r="A240" s="821" t="s">
        <v>6951</v>
      </c>
      <c r="B240" s="822" t="s">
        <v>6952</v>
      </c>
      <c r="C240" s="822" t="s">
        <v>639</v>
      </c>
      <c r="D240" s="822" t="s">
        <v>6953</v>
      </c>
      <c r="E240" s="822" t="s">
        <v>7239</v>
      </c>
      <c r="F240" s="822" t="s">
        <v>7240</v>
      </c>
      <c r="G240" s="831"/>
      <c r="H240" s="831"/>
      <c r="I240" s="822"/>
      <c r="J240" s="822"/>
      <c r="K240" s="831"/>
      <c r="L240" s="831"/>
      <c r="M240" s="822"/>
      <c r="N240" s="822"/>
      <c r="O240" s="831">
        <v>1</v>
      </c>
      <c r="P240" s="831">
        <v>25300</v>
      </c>
      <c r="Q240" s="827"/>
      <c r="R240" s="832">
        <v>25300</v>
      </c>
    </row>
    <row r="241" spans="1:18" ht="14.45" customHeight="1" x14ac:dyDescent="0.2">
      <c r="A241" s="821" t="s">
        <v>6951</v>
      </c>
      <c r="B241" s="822" t="s">
        <v>6952</v>
      </c>
      <c r="C241" s="822" t="s">
        <v>639</v>
      </c>
      <c r="D241" s="822" t="s">
        <v>6953</v>
      </c>
      <c r="E241" s="822" t="s">
        <v>7241</v>
      </c>
      <c r="F241" s="822" t="s">
        <v>2438</v>
      </c>
      <c r="G241" s="831"/>
      <c r="H241" s="831"/>
      <c r="I241" s="822"/>
      <c r="J241" s="822"/>
      <c r="K241" s="831"/>
      <c r="L241" s="831"/>
      <c r="M241" s="822"/>
      <c r="N241" s="822"/>
      <c r="O241" s="831">
        <v>5</v>
      </c>
      <c r="P241" s="831">
        <v>590000</v>
      </c>
      <c r="Q241" s="827"/>
      <c r="R241" s="832">
        <v>118000</v>
      </c>
    </row>
    <row r="242" spans="1:18" ht="14.45" customHeight="1" x14ac:dyDescent="0.2">
      <c r="A242" s="821" t="s">
        <v>6951</v>
      </c>
      <c r="B242" s="822" t="s">
        <v>6952</v>
      </c>
      <c r="C242" s="822" t="s">
        <v>639</v>
      </c>
      <c r="D242" s="822" t="s">
        <v>6953</v>
      </c>
      <c r="E242" s="822" t="s">
        <v>7242</v>
      </c>
      <c r="F242" s="822" t="s">
        <v>2970</v>
      </c>
      <c r="G242" s="831"/>
      <c r="H242" s="831"/>
      <c r="I242" s="822"/>
      <c r="J242" s="822"/>
      <c r="K242" s="831"/>
      <c r="L242" s="831"/>
      <c r="M242" s="822"/>
      <c r="N242" s="822"/>
      <c r="O242" s="831">
        <v>135.90999999999997</v>
      </c>
      <c r="P242" s="831">
        <v>47140.479999999996</v>
      </c>
      <c r="Q242" s="827"/>
      <c r="R242" s="832">
        <v>346.85071002869552</v>
      </c>
    </row>
    <row r="243" spans="1:18" ht="14.45" customHeight="1" x14ac:dyDescent="0.2">
      <c r="A243" s="821" t="s">
        <v>6951</v>
      </c>
      <c r="B243" s="822" t="s">
        <v>6952</v>
      </c>
      <c r="C243" s="822" t="s">
        <v>639</v>
      </c>
      <c r="D243" s="822" t="s">
        <v>6953</v>
      </c>
      <c r="E243" s="822" t="s">
        <v>7243</v>
      </c>
      <c r="F243" s="822" t="s">
        <v>2970</v>
      </c>
      <c r="G243" s="831"/>
      <c r="H243" s="831"/>
      <c r="I243" s="822"/>
      <c r="J243" s="822"/>
      <c r="K243" s="831"/>
      <c r="L243" s="831"/>
      <c r="M243" s="822"/>
      <c r="N243" s="822"/>
      <c r="O243" s="831">
        <v>183.79999999999998</v>
      </c>
      <c r="P243" s="831">
        <v>25862.550000000007</v>
      </c>
      <c r="Q243" s="827"/>
      <c r="R243" s="832">
        <v>140.71028291621332</v>
      </c>
    </row>
    <row r="244" spans="1:18" ht="14.45" customHeight="1" x14ac:dyDescent="0.2">
      <c r="A244" s="821" t="s">
        <v>6951</v>
      </c>
      <c r="B244" s="822" t="s">
        <v>6952</v>
      </c>
      <c r="C244" s="822" t="s">
        <v>639</v>
      </c>
      <c r="D244" s="822" t="s">
        <v>6953</v>
      </c>
      <c r="E244" s="822" t="s">
        <v>7244</v>
      </c>
      <c r="F244" s="822" t="s">
        <v>7240</v>
      </c>
      <c r="G244" s="831"/>
      <c r="H244" s="831"/>
      <c r="I244" s="822"/>
      <c r="J244" s="822"/>
      <c r="K244" s="831"/>
      <c r="L244" s="831"/>
      <c r="M244" s="822"/>
      <c r="N244" s="822"/>
      <c r="O244" s="831">
        <v>1.7999999999999998</v>
      </c>
      <c r="P244" s="831">
        <v>45540</v>
      </c>
      <c r="Q244" s="827"/>
      <c r="R244" s="832">
        <v>25300.000000000004</v>
      </c>
    </row>
    <row r="245" spans="1:18" ht="14.45" customHeight="1" x14ac:dyDescent="0.2">
      <c r="A245" s="821" t="s">
        <v>6951</v>
      </c>
      <c r="B245" s="822" t="s">
        <v>6952</v>
      </c>
      <c r="C245" s="822" t="s">
        <v>639</v>
      </c>
      <c r="D245" s="822" t="s">
        <v>6953</v>
      </c>
      <c r="E245" s="822" t="s">
        <v>7245</v>
      </c>
      <c r="F245" s="822" t="s">
        <v>2970</v>
      </c>
      <c r="G245" s="831"/>
      <c r="H245" s="831"/>
      <c r="I245" s="822"/>
      <c r="J245" s="822"/>
      <c r="K245" s="831"/>
      <c r="L245" s="831"/>
      <c r="M245" s="822"/>
      <c r="N245" s="822"/>
      <c r="O245" s="831">
        <v>70.55</v>
      </c>
      <c r="P245" s="831">
        <v>5871.87</v>
      </c>
      <c r="Q245" s="827"/>
      <c r="R245" s="832">
        <v>83.229907866761167</v>
      </c>
    </row>
    <row r="246" spans="1:18" ht="14.45" customHeight="1" x14ac:dyDescent="0.2">
      <c r="A246" s="821" t="s">
        <v>6951</v>
      </c>
      <c r="B246" s="822" t="s">
        <v>6952</v>
      </c>
      <c r="C246" s="822" t="s">
        <v>639</v>
      </c>
      <c r="D246" s="822" t="s">
        <v>6953</v>
      </c>
      <c r="E246" s="822" t="s">
        <v>7246</v>
      </c>
      <c r="F246" s="822" t="s">
        <v>1890</v>
      </c>
      <c r="G246" s="831"/>
      <c r="H246" s="831"/>
      <c r="I246" s="822"/>
      <c r="J246" s="822"/>
      <c r="K246" s="831"/>
      <c r="L246" s="831"/>
      <c r="M246" s="822"/>
      <c r="N246" s="822"/>
      <c r="O246" s="831">
        <v>26.37</v>
      </c>
      <c r="P246" s="831">
        <v>3098.7400000000002</v>
      </c>
      <c r="Q246" s="827"/>
      <c r="R246" s="832">
        <v>117.51004929844521</v>
      </c>
    </row>
    <row r="247" spans="1:18" ht="14.45" customHeight="1" x14ac:dyDescent="0.2">
      <c r="A247" s="821" t="s">
        <v>6951</v>
      </c>
      <c r="B247" s="822" t="s">
        <v>6952</v>
      </c>
      <c r="C247" s="822" t="s">
        <v>639</v>
      </c>
      <c r="D247" s="822" t="s">
        <v>6953</v>
      </c>
      <c r="E247" s="822" t="s">
        <v>7247</v>
      </c>
      <c r="F247" s="822" t="s">
        <v>1890</v>
      </c>
      <c r="G247" s="831"/>
      <c r="H247" s="831"/>
      <c r="I247" s="822"/>
      <c r="J247" s="822"/>
      <c r="K247" s="831"/>
      <c r="L247" s="831"/>
      <c r="M247" s="822"/>
      <c r="N247" s="822"/>
      <c r="O247" s="831">
        <v>42.25</v>
      </c>
      <c r="P247" s="831">
        <v>11661.430000000002</v>
      </c>
      <c r="Q247" s="827"/>
      <c r="R247" s="832">
        <v>276.01017751479293</v>
      </c>
    </row>
    <row r="248" spans="1:18" ht="14.45" customHeight="1" x14ac:dyDescent="0.2">
      <c r="A248" s="821" t="s">
        <v>6951</v>
      </c>
      <c r="B248" s="822" t="s">
        <v>6952</v>
      </c>
      <c r="C248" s="822" t="s">
        <v>639</v>
      </c>
      <c r="D248" s="822" t="s">
        <v>6953</v>
      </c>
      <c r="E248" s="822" t="s">
        <v>7248</v>
      </c>
      <c r="F248" s="822" t="s">
        <v>2351</v>
      </c>
      <c r="G248" s="831"/>
      <c r="H248" s="831"/>
      <c r="I248" s="822"/>
      <c r="J248" s="822"/>
      <c r="K248" s="831"/>
      <c r="L248" s="831"/>
      <c r="M248" s="822"/>
      <c r="N248" s="822"/>
      <c r="O248" s="831">
        <v>2</v>
      </c>
      <c r="P248" s="831">
        <v>293740</v>
      </c>
      <c r="Q248" s="827"/>
      <c r="R248" s="832">
        <v>146870</v>
      </c>
    </row>
    <row r="249" spans="1:18" ht="14.45" customHeight="1" x14ac:dyDescent="0.2">
      <c r="A249" s="821" t="s">
        <v>6951</v>
      </c>
      <c r="B249" s="822" t="s">
        <v>6952</v>
      </c>
      <c r="C249" s="822" t="s">
        <v>639</v>
      </c>
      <c r="D249" s="822" t="s">
        <v>6953</v>
      </c>
      <c r="E249" s="822" t="s">
        <v>7249</v>
      </c>
      <c r="F249" s="822" t="s">
        <v>693</v>
      </c>
      <c r="G249" s="831"/>
      <c r="H249" s="831"/>
      <c r="I249" s="822"/>
      <c r="J249" s="822"/>
      <c r="K249" s="831"/>
      <c r="L249" s="831"/>
      <c r="M249" s="822"/>
      <c r="N249" s="822"/>
      <c r="O249" s="831">
        <v>1</v>
      </c>
      <c r="P249" s="831">
        <v>1479.87</v>
      </c>
      <c r="Q249" s="827"/>
      <c r="R249" s="832">
        <v>1479.87</v>
      </c>
    </row>
    <row r="250" spans="1:18" ht="14.45" customHeight="1" x14ac:dyDescent="0.2">
      <c r="A250" s="821" t="s">
        <v>6951</v>
      </c>
      <c r="B250" s="822" t="s">
        <v>6952</v>
      </c>
      <c r="C250" s="822" t="s">
        <v>639</v>
      </c>
      <c r="D250" s="822" t="s">
        <v>6953</v>
      </c>
      <c r="E250" s="822" t="s">
        <v>7250</v>
      </c>
      <c r="F250" s="822" t="s">
        <v>7251</v>
      </c>
      <c r="G250" s="831">
        <v>1</v>
      </c>
      <c r="H250" s="831">
        <v>227.46</v>
      </c>
      <c r="I250" s="822"/>
      <c r="J250" s="822">
        <v>227.46</v>
      </c>
      <c r="K250" s="831"/>
      <c r="L250" s="831"/>
      <c r="M250" s="822"/>
      <c r="N250" s="822"/>
      <c r="O250" s="831"/>
      <c r="P250" s="831"/>
      <c r="Q250" s="827"/>
      <c r="R250" s="832"/>
    </row>
    <row r="251" spans="1:18" ht="14.45" customHeight="1" x14ac:dyDescent="0.2">
      <c r="A251" s="821" t="s">
        <v>6951</v>
      </c>
      <c r="B251" s="822" t="s">
        <v>6952</v>
      </c>
      <c r="C251" s="822" t="s">
        <v>639</v>
      </c>
      <c r="D251" s="822" t="s">
        <v>7252</v>
      </c>
      <c r="E251" s="822" t="s">
        <v>7253</v>
      </c>
      <c r="F251" s="822" t="s">
        <v>7254</v>
      </c>
      <c r="G251" s="831">
        <v>97</v>
      </c>
      <c r="H251" s="831">
        <v>211660.76000000007</v>
      </c>
      <c r="I251" s="822"/>
      <c r="J251" s="822">
        <v>2182.0696907216502</v>
      </c>
      <c r="K251" s="831">
        <v>48</v>
      </c>
      <c r="L251" s="831">
        <v>106085.29000000002</v>
      </c>
      <c r="M251" s="822"/>
      <c r="N251" s="822">
        <v>2210.110208333334</v>
      </c>
      <c r="O251" s="831">
        <v>73</v>
      </c>
      <c r="P251" s="831">
        <v>163049.26000000004</v>
      </c>
      <c r="Q251" s="827"/>
      <c r="R251" s="832">
        <v>2233.5515068493155</v>
      </c>
    </row>
    <row r="252" spans="1:18" ht="14.45" customHeight="1" x14ac:dyDescent="0.2">
      <c r="A252" s="821" t="s">
        <v>6951</v>
      </c>
      <c r="B252" s="822" t="s">
        <v>6952</v>
      </c>
      <c r="C252" s="822" t="s">
        <v>639</v>
      </c>
      <c r="D252" s="822" t="s">
        <v>7252</v>
      </c>
      <c r="E252" s="822" t="s">
        <v>7255</v>
      </c>
      <c r="F252" s="822" t="s">
        <v>7256</v>
      </c>
      <c r="G252" s="831">
        <v>116</v>
      </c>
      <c r="H252" s="831">
        <v>308364.44000000006</v>
      </c>
      <c r="I252" s="822"/>
      <c r="J252" s="822">
        <v>2658.314137931035</v>
      </c>
      <c r="K252" s="831">
        <v>50</v>
      </c>
      <c r="L252" s="831">
        <v>132046.33000000002</v>
      </c>
      <c r="M252" s="822"/>
      <c r="N252" s="822">
        <v>2640.9266000000002</v>
      </c>
      <c r="O252" s="831">
        <v>98</v>
      </c>
      <c r="P252" s="831">
        <v>267163.40999999992</v>
      </c>
      <c r="Q252" s="827"/>
      <c r="R252" s="832">
        <v>2726.1572448979582</v>
      </c>
    </row>
    <row r="253" spans="1:18" ht="14.45" customHeight="1" x14ac:dyDescent="0.2">
      <c r="A253" s="821" t="s">
        <v>6951</v>
      </c>
      <c r="B253" s="822" t="s">
        <v>6952</v>
      </c>
      <c r="C253" s="822" t="s">
        <v>639</v>
      </c>
      <c r="D253" s="822" t="s">
        <v>7252</v>
      </c>
      <c r="E253" s="822" t="s">
        <v>7257</v>
      </c>
      <c r="F253" s="822" t="s">
        <v>7258</v>
      </c>
      <c r="G253" s="831"/>
      <c r="H253" s="831"/>
      <c r="I253" s="822"/>
      <c r="J253" s="822"/>
      <c r="K253" s="831">
        <v>2</v>
      </c>
      <c r="L253" s="831">
        <v>4368.96</v>
      </c>
      <c r="M253" s="822"/>
      <c r="N253" s="822">
        <v>2184.48</v>
      </c>
      <c r="O253" s="831">
        <v>2</v>
      </c>
      <c r="P253" s="831">
        <v>4491.8</v>
      </c>
      <c r="Q253" s="827"/>
      <c r="R253" s="832">
        <v>2245.9</v>
      </c>
    </row>
    <row r="254" spans="1:18" ht="14.45" customHeight="1" x14ac:dyDescent="0.2">
      <c r="A254" s="821" t="s">
        <v>6951</v>
      </c>
      <c r="B254" s="822" t="s">
        <v>6952</v>
      </c>
      <c r="C254" s="822" t="s">
        <v>639</v>
      </c>
      <c r="D254" s="822" t="s">
        <v>7252</v>
      </c>
      <c r="E254" s="822" t="s">
        <v>7259</v>
      </c>
      <c r="F254" s="822" t="s">
        <v>7260</v>
      </c>
      <c r="G254" s="831">
        <v>1</v>
      </c>
      <c r="H254" s="831">
        <v>10346.879999999999</v>
      </c>
      <c r="I254" s="822"/>
      <c r="J254" s="822">
        <v>10346.879999999999</v>
      </c>
      <c r="K254" s="831"/>
      <c r="L254" s="831"/>
      <c r="M254" s="822"/>
      <c r="N254" s="822"/>
      <c r="O254" s="831"/>
      <c r="P254" s="831"/>
      <c r="Q254" s="827"/>
      <c r="R254" s="832"/>
    </row>
    <row r="255" spans="1:18" ht="14.45" customHeight="1" x14ac:dyDescent="0.2">
      <c r="A255" s="821" t="s">
        <v>6951</v>
      </c>
      <c r="B255" s="822" t="s">
        <v>6952</v>
      </c>
      <c r="C255" s="822" t="s">
        <v>639</v>
      </c>
      <c r="D255" s="822" t="s">
        <v>7261</v>
      </c>
      <c r="E255" s="822" t="s">
        <v>7262</v>
      </c>
      <c r="F255" s="822" t="s">
        <v>7263</v>
      </c>
      <c r="G255" s="831">
        <v>11</v>
      </c>
      <c r="H255" s="831">
        <v>9537</v>
      </c>
      <c r="I255" s="822"/>
      <c r="J255" s="822">
        <v>867</v>
      </c>
      <c r="K255" s="831">
        <v>3</v>
      </c>
      <c r="L255" s="831">
        <v>2296.65</v>
      </c>
      <c r="M255" s="822"/>
      <c r="N255" s="822">
        <v>765.55000000000007</v>
      </c>
      <c r="O255" s="831">
        <v>2</v>
      </c>
      <c r="P255" s="831">
        <v>1734</v>
      </c>
      <c r="Q255" s="827"/>
      <c r="R255" s="832">
        <v>867</v>
      </c>
    </row>
    <row r="256" spans="1:18" ht="14.45" customHeight="1" x14ac:dyDescent="0.2">
      <c r="A256" s="821" t="s">
        <v>6951</v>
      </c>
      <c r="B256" s="822" t="s">
        <v>6952</v>
      </c>
      <c r="C256" s="822" t="s">
        <v>639</v>
      </c>
      <c r="D256" s="822" t="s">
        <v>7261</v>
      </c>
      <c r="E256" s="822" t="s">
        <v>7264</v>
      </c>
      <c r="F256" s="822" t="s">
        <v>7265</v>
      </c>
      <c r="G256" s="831">
        <v>826.63</v>
      </c>
      <c r="H256" s="831">
        <v>488258.64000000031</v>
      </c>
      <c r="I256" s="822"/>
      <c r="J256" s="822">
        <v>590.66165031513526</v>
      </c>
      <c r="K256" s="831">
        <v>946</v>
      </c>
      <c r="L256" s="831">
        <v>554484.44999999995</v>
      </c>
      <c r="M256" s="822"/>
      <c r="N256" s="822">
        <v>586.13578224101479</v>
      </c>
      <c r="O256" s="831">
        <v>1027</v>
      </c>
      <c r="P256" s="831">
        <v>577354.87000000046</v>
      </c>
      <c r="Q256" s="827"/>
      <c r="R256" s="832">
        <v>562.17611489776095</v>
      </c>
    </row>
    <row r="257" spans="1:18" ht="14.45" customHeight="1" x14ac:dyDescent="0.2">
      <c r="A257" s="821" t="s">
        <v>6951</v>
      </c>
      <c r="B257" s="822" t="s">
        <v>6952</v>
      </c>
      <c r="C257" s="822" t="s">
        <v>639</v>
      </c>
      <c r="D257" s="822" t="s">
        <v>7261</v>
      </c>
      <c r="E257" s="822" t="s">
        <v>7266</v>
      </c>
      <c r="F257" s="822" t="s">
        <v>7267</v>
      </c>
      <c r="G257" s="831"/>
      <c r="H257" s="831"/>
      <c r="I257" s="822"/>
      <c r="J257" s="822"/>
      <c r="K257" s="831">
        <v>1</v>
      </c>
      <c r="L257" s="831">
        <v>4279</v>
      </c>
      <c r="M257" s="822"/>
      <c r="N257" s="822">
        <v>4279</v>
      </c>
      <c r="O257" s="831"/>
      <c r="P257" s="831"/>
      <c r="Q257" s="827"/>
      <c r="R257" s="832"/>
    </row>
    <row r="258" spans="1:18" ht="14.45" customHeight="1" x14ac:dyDescent="0.2">
      <c r="A258" s="821" t="s">
        <v>6951</v>
      </c>
      <c r="B258" s="822" t="s">
        <v>6952</v>
      </c>
      <c r="C258" s="822" t="s">
        <v>639</v>
      </c>
      <c r="D258" s="822" t="s">
        <v>7261</v>
      </c>
      <c r="E258" s="822" t="s">
        <v>7266</v>
      </c>
      <c r="F258" s="822" t="s">
        <v>7268</v>
      </c>
      <c r="G258" s="831"/>
      <c r="H258" s="831"/>
      <c r="I258" s="822"/>
      <c r="J258" s="822"/>
      <c r="K258" s="831">
        <v>1</v>
      </c>
      <c r="L258" s="831">
        <v>4279</v>
      </c>
      <c r="M258" s="822"/>
      <c r="N258" s="822">
        <v>4279</v>
      </c>
      <c r="O258" s="831"/>
      <c r="P258" s="831"/>
      <c r="Q258" s="827"/>
      <c r="R258" s="832"/>
    </row>
    <row r="259" spans="1:18" ht="14.45" customHeight="1" x14ac:dyDescent="0.2">
      <c r="A259" s="821" t="s">
        <v>6951</v>
      </c>
      <c r="B259" s="822" t="s">
        <v>6952</v>
      </c>
      <c r="C259" s="822" t="s">
        <v>639</v>
      </c>
      <c r="D259" s="822" t="s">
        <v>7261</v>
      </c>
      <c r="E259" s="822" t="s">
        <v>7269</v>
      </c>
      <c r="F259" s="822" t="s">
        <v>7270</v>
      </c>
      <c r="G259" s="831">
        <v>18</v>
      </c>
      <c r="H259" s="831">
        <v>17352</v>
      </c>
      <c r="I259" s="822"/>
      <c r="J259" s="822">
        <v>964</v>
      </c>
      <c r="K259" s="831"/>
      <c r="L259" s="831"/>
      <c r="M259" s="822"/>
      <c r="N259" s="822"/>
      <c r="O259" s="831"/>
      <c r="P259" s="831"/>
      <c r="Q259" s="827"/>
      <c r="R259" s="832"/>
    </row>
    <row r="260" spans="1:18" ht="14.45" customHeight="1" x14ac:dyDescent="0.2">
      <c r="A260" s="821" t="s">
        <v>6951</v>
      </c>
      <c r="B260" s="822" t="s">
        <v>6952</v>
      </c>
      <c r="C260" s="822" t="s">
        <v>639</v>
      </c>
      <c r="D260" s="822" t="s">
        <v>7261</v>
      </c>
      <c r="E260" s="822" t="s">
        <v>7010</v>
      </c>
      <c r="F260" s="822" t="s">
        <v>7271</v>
      </c>
      <c r="G260" s="831"/>
      <c r="H260" s="831"/>
      <c r="I260" s="822"/>
      <c r="J260" s="822"/>
      <c r="K260" s="831"/>
      <c r="L260" s="831"/>
      <c r="M260" s="822"/>
      <c r="N260" s="822"/>
      <c r="O260" s="831">
        <v>0.1</v>
      </c>
      <c r="P260" s="831">
        <v>140.22</v>
      </c>
      <c r="Q260" s="827"/>
      <c r="R260" s="832">
        <v>1402.1999999999998</v>
      </c>
    </row>
    <row r="261" spans="1:18" ht="14.45" customHeight="1" x14ac:dyDescent="0.2">
      <c r="A261" s="821" t="s">
        <v>6951</v>
      </c>
      <c r="B261" s="822" t="s">
        <v>6952</v>
      </c>
      <c r="C261" s="822" t="s">
        <v>639</v>
      </c>
      <c r="D261" s="822" t="s">
        <v>7261</v>
      </c>
      <c r="E261" s="822" t="s">
        <v>7272</v>
      </c>
      <c r="F261" s="822" t="s">
        <v>7273</v>
      </c>
      <c r="G261" s="831"/>
      <c r="H261" s="831"/>
      <c r="I261" s="822"/>
      <c r="J261" s="822"/>
      <c r="K261" s="831">
        <v>3</v>
      </c>
      <c r="L261" s="831">
        <v>828000</v>
      </c>
      <c r="M261" s="822"/>
      <c r="N261" s="822">
        <v>276000</v>
      </c>
      <c r="O261" s="831"/>
      <c r="P261" s="831"/>
      <c r="Q261" s="827"/>
      <c r="R261" s="832"/>
    </row>
    <row r="262" spans="1:18" ht="14.45" customHeight="1" x14ac:dyDescent="0.2">
      <c r="A262" s="821" t="s">
        <v>6951</v>
      </c>
      <c r="B262" s="822" t="s">
        <v>6952</v>
      </c>
      <c r="C262" s="822" t="s">
        <v>639</v>
      </c>
      <c r="D262" s="822" t="s">
        <v>7261</v>
      </c>
      <c r="E262" s="822" t="s">
        <v>7274</v>
      </c>
      <c r="F262" s="822" t="s">
        <v>7275</v>
      </c>
      <c r="G262" s="831">
        <v>1</v>
      </c>
      <c r="H262" s="831">
        <v>1557.65</v>
      </c>
      <c r="I262" s="822"/>
      <c r="J262" s="822">
        <v>1557.65</v>
      </c>
      <c r="K262" s="831">
        <v>2</v>
      </c>
      <c r="L262" s="831">
        <v>3115.3</v>
      </c>
      <c r="M262" s="822"/>
      <c r="N262" s="822">
        <v>1557.65</v>
      </c>
      <c r="O262" s="831"/>
      <c r="P262" s="831"/>
      <c r="Q262" s="827"/>
      <c r="R262" s="832"/>
    </row>
    <row r="263" spans="1:18" ht="14.45" customHeight="1" x14ac:dyDescent="0.2">
      <c r="A263" s="821" t="s">
        <v>6951</v>
      </c>
      <c r="B263" s="822" t="s">
        <v>6952</v>
      </c>
      <c r="C263" s="822" t="s">
        <v>639</v>
      </c>
      <c r="D263" s="822" t="s">
        <v>7261</v>
      </c>
      <c r="E263" s="822" t="s">
        <v>7276</v>
      </c>
      <c r="F263" s="822" t="s">
        <v>7277</v>
      </c>
      <c r="G263" s="831">
        <v>4</v>
      </c>
      <c r="H263" s="831">
        <v>21680</v>
      </c>
      <c r="I263" s="822"/>
      <c r="J263" s="822">
        <v>5420</v>
      </c>
      <c r="K263" s="831">
        <v>1</v>
      </c>
      <c r="L263" s="831">
        <v>5420</v>
      </c>
      <c r="M263" s="822"/>
      <c r="N263" s="822">
        <v>5420</v>
      </c>
      <c r="O263" s="831"/>
      <c r="P263" s="831"/>
      <c r="Q263" s="827"/>
      <c r="R263" s="832"/>
    </row>
    <row r="264" spans="1:18" ht="14.45" customHeight="1" x14ac:dyDescent="0.2">
      <c r="A264" s="821" t="s">
        <v>6951</v>
      </c>
      <c r="B264" s="822" t="s">
        <v>6952</v>
      </c>
      <c r="C264" s="822" t="s">
        <v>639</v>
      </c>
      <c r="D264" s="822" t="s">
        <v>7261</v>
      </c>
      <c r="E264" s="822" t="s">
        <v>7278</v>
      </c>
      <c r="F264" s="822" t="s">
        <v>7279</v>
      </c>
      <c r="G264" s="831"/>
      <c r="H264" s="831"/>
      <c r="I264" s="822"/>
      <c r="J264" s="822"/>
      <c r="K264" s="831">
        <v>1</v>
      </c>
      <c r="L264" s="831">
        <v>19472.75</v>
      </c>
      <c r="M264" s="822"/>
      <c r="N264" s="822">
        <v>19472.75</v>
      </c>
      <c r="O264" s="831"/>
      <c r="P264" s="831"/>
      <c r="Q264" s="827"/>
      <c r="R264" s="832"/>
    </row>
    <row r="265" spans="1:18" ht="14.45" customHeight="1" x14ac:dyDescent="0.2">
      <c r="A265" s="821" t="s">
        <v>6951</v>
      </c>
      <c r="B265" s="822" t="s">
        <v>6952</v>
      </c>
      <c r="C265" s="822" t="s">
        <v>639</v>
      </c>
      <c r="D265" s="822" t="s">
        <v>7261</v>
      </c>
      <c r="E265" s="822" t="s">
        <v>7280</v>
      </c>
      <c r="F265" s="822" t="s">
        <v>7281</v>
      </c>
      <c r="G265" s="831">
        <v>80</v>
      </c>
      <c r="H265" s="831">
        <v>14343.999999999993</v>
      </c>
      <c r="I265" s="822"/>
      <c r="J265" s="822">
        <v>179.2999999999999</v>
      </c>
      <c r="K265" s="831">
        <v>5699.66</v>
      </c>
      <c r="L265" s="831">
        <v>1021949.0300000003</v>
      </c>
      <c r="M265" s="822"/>
      <c r="N265" s="822">
        <v>179.29999859640756</v>
      </c>
      <c r="O265" s="831">
        <v>6652</v>
      </c>
      <c r="P265" s="831">
        <v>1192703.5999999999</v>
      </c>
      <c r="Q265" s="827"/>
      <c r="R265" s="832">
        <v>179.29999999999998</v>
      </c>
    </row>
    <row r="266" spans="1:18" ht="14.45" customHeight="1" x14ac:dyDescent="0.2">
      <c r="A266" s="821" t="s">
        <v>6951</v>
      </c>
      <c r="B266" s="822" t="s">
        <v>6952</v>
      </c>
      <c r="C266" s="822" t="s">
        <v>639</v>
      </c>
      <c r="D266" s="822" t="s">
        <v>7261</v>
      </c>
      <c r="E266" s="822" t="s">
        <v>7282</v>
      </c>
      <c r="F266" s="822" t="s">
        <v>7281</v>
      </c>
      <c r="G266" s="831"/>
      <c r="H266" s="831"/>
      <c r="I266" s="822"/>
      <c r="J266" s="822"/>
      <c r="K266" s="831">
        <v>1</v>
      </c>
      <c r="L266" s="831">
        <v>179.3</v>
      </c>
      <c r="M266" s="822"/>
      <c r="N266" s="822">
        <v>179.3</v>
      </c>
      <c r="O266" s="831">
        <v>1</v>
      </c>
      <c r="P266" s="831">
        <v>179.3</v>
      </c>
      <c r="Q266" s="827"/>
      <c r="R266" s="832">
        <v>179.3</v>
      </c>
    </row>
    <row r="267" spans="1:18" ht="14.45" customHeight="1" x14ac:dyDescent="0.2">
      <c r="A267" s="821" t="s">
        <v>6951</v>
      </c>
      <c r="B267" s="822" t="s">
        <v>6952</v>
      </c>
      <c r="C267" s="822" t="s">
        <v>639</v>
      </c>
      <c r="D267" s="822" t="s">
        <v>7261</v>
      </c>
      <c r="E267" s="822" t="s">
        <v>7283</v>
      </c>
      <c r="F267" s="822" t="s">
        <v>7284</v>
      </c>
      <c r="G267" s="831"/>
      <c r="H267" s="831"/>
      <c r="I267" s="822"/>
      <c r="J267" s="822"/>
      <c r="K267" s="831">
        <v>1677.7500000000002</v>
      </c>
      <c r="L267" s="831">
        <v>127458.64000000007</v>
      </c>
      <c r="M267" s="822"/>
      <c r="N267" s="822">
        <v>75.969983609000181</v>
      </c>
      <c r="O267" s="831">
        <v>2021</v>
      </c>
      <c r="P267" s="831">
        <v>156905.21000000002</v>
      </c>
      <c r="Q267" s="827"/>
      <c r="R267" s="832">
        <v>77.637412172192001</v>
      </c>
    </row>
    <row r="268" spans="1:18" ht="14.45" customHeight="1" x14ac:dyDescent="0.2">
      <c r="A268" s="821" t="s">
        <v>6951</v>
      </c>
      <c r="B268" s="822" t="s">
        <v>6952</v>
      </c>
      <c r="C268" s="822" t="s">
        <v>639</v>
      </c>
      <c r="D268" s="822" t="s">
        <v>7261</v>
      </c>
      <c r="E268" s="822" t="s">
        <v>7285</v>
      </c>
      <c r="F268" s="822" t="s">
        <v>7286</v>
      </c>
      <c r="G268" s="831"/>
      <c r="H268" s="831"/>
      <c r="I268" s="822"/>
      <c r="J268" s="822"/>
      <c r="K268" s="831">
        <v>1154.8800000000001</v>
      </c>
      <c r="L268" s="831">
        <v>109355.58000000009</v>
      </c>
      <c r="M268" s="822"/>
      <c r="N268" s="822">
        <v>94.689993765586109</v>
      </c>
      <c r="O268" s="831">
        <v>1076</v>
      </c>
      <c r="P268" s="831">
        <v>101886.44000000006</v>
      </c>
      <c r="Q268" s="827"/>
      <c r="R268" s="832">
        <v>94.690000000000055</v>
      </c>
    </row>
    <row r="269" spans="1:18" ht="14.45" customHeight="1" x14ac:dyDescent="0.2">
      <c r="A269" s="821" t="s">
        <v>6951</v>
      </c>
      <c r="B269" s="822" t="s">
        <v>6952</v>
      </c>
      <c r="C269" s="822" t="s">
        <v>639</v>
      </c>
      <c r="D269" s="822" t="s">
        <v>7261</v>
      </c>
      <c r="E269" s="822" t="s">
        <v>7287</v>
      </c>
      <c r="F269" s="822" t="s">
        <v>7286</v>
      </c>
      <c r="G269" s="831"/>
      <c r="H269" s="831"/>
      <c r="I269" s="822"/>
      <c r="J269" s="822"/>
      <c r="K269" s="831">
        <v>7230.3</v>
      </c>
      <c r="L269" s="831">
        <v>549285.88999999943</v>
      </c>
      <c r="M269" s="822"/>
      <c r="N269" s="822">
        <v>75.969999861693069</v>
      </c>
      <c r="O269" s="831">
        <v>7885</v>
      </c>
      <c r="P269" s="831">
        <v>599023.4499999996</v>
      </c>
      <c r="Q269" s="827"/>
      <c r="R269" s="832">
        <v>75.969999999999956</v>
      </c>
    </row>
    <row r="270" spans="1:18" ht="14.45" customHeight="1" x14ac:dyDescent="0.2">
      <c r="A270" s="821" t="s">
        <v>6951</v>
      </c>
      <c r="B270" s="822" t="s">
        <v>6952</v>
      </c>
      <c r="C270" s="822" t="s">
        <v>639</v>
      </c>
      <c r="D270" s="822" t="s">
        <v>7261</v>
      </c>
      <c r="E270" s="822" t="s">
        <v>7288</v>
      </c>
      <c r="F270" s="822" t="s">
        <v>7289</v>
      </c>
      <c r="G270" s="831"/>
      <c r="H270" s="831"/>
      <c r="I270" s="822"/>
      <c r="J270" s="822"/>
      <c r="K270" s="831">
        <v>1</v>
      </c>
      <c r="L270" s="831">
        <v>279450</v>
      </c>
      <c r="M270" s="822"/>
      <c r="N270" s="822">
        <v>279450</v>
      </c>
      <c r="O270" s="831">
        <v>3</v>
      </c>
      <c r="P270" s="831">
        <v>838350</v>
      </c>
      <c r="Q270" s="827"/>
      <c r="R270" s="832">
        <v>279450</v>
      </c>
    </row>
    <row r="271" spans="1:18" ht="14.45" customHeight="1" x14ac:dyDescent="0.2">
      <c r="A271" s="821" t="s">
        <v>6951</v>
      </c>
      <c r="B271" s="822" t="s">
        <v>6952</v>
      </c>
      <c r="C271" s="822" t="s">
        <v>639</v>
      </c>
      <c r="D271" s="822" t="s">
        <v>7261</v>
      </c>
      <c r="E271" s="822" t="s">
        <v>7290</v>
      </c>
      <c r="F271" s="822" t="s">
        <v>7291</v>
      </c>
      <c r="G271" s="831"/>
      <c r="H271" s="831"/>
      <c r="I271" s="822"/>
      <c r="J271" s="822"/>
      <c r="K271" s="831">
        <v>5</v>
      </c>
      <c r="L271" s="831">
        <v>1338.95</v>
      </c>
      <c r="M271" s="822"/>
      <c r="N271" s="822">
        <v>267.79000000000002</v>
      </c>
      <c r="O271" s="831"/>
      <c r="P271" s="831"/>
      <c r="Q271" s="827"/>
      <c r="R271" s="832"/>
    </row>
    <row r="272" spans="1:18" ht="14.45" customHeight="1" x14ac:dyDescent="0.2">
      <c r="A272" s="821" t="s">
        <v>6951</v>
      </c>
      <c r="B272" s="822" t="s">
        <v>6952</v>
      </c>
      <c r="C272" s="822" t="s">
        <v>639</v>
      </c>
      <c r="D272" s="822" t="s">
        <v>7261</v>
      </c>
      <c r="E272" s="822" t="s">
        <v>7292</v>
      </c>
      <c r="F272" s="822" t="s">
        <v>7293</v>
      </c>
      <c r="G272" s="831"/>
      <c r="H272" s="831"/>
      <c r="I272" s="822"/>
      <c r="J272" s="822"/>
      <c r="K272" s="831">
        <v>3</v>
      </c>
      <c r="L272" s="831">
        <v>10345.74</v>
      </c>
      <c r="M272" s="822"/>
      <c r="N272" s="822">
        <v>3448.58</v>
      </c>
      <c r="O272" s="831"/>
      <c r="P272" s="831"/>
      <c r="Q272" s="827"/>
      <c r="R272" s="832"/>
    </row>
    <row r="273" spans="1:18" ht="14.45" customHeight="1" x14ac:dyDescent="0.2">
      <c r="A273" s="821" t="s">
        <v>6951</v>
      </c>
      <c r="B273" s="822" t="s">
        <v>6952</v>
      </c>
      <c r="C273" s="822" t="s">
        <v>639</v>
      </c>
      <c r="D273" s="822" t="s">
        <v>7261</v>
      </c>
      <c r="E273" s="822" t="s">
        <v>7294</v>
      </c>
      <c r="F273" s="822" t="s">
        <v>7295</v>
      </c>
      <c r="G273" s="831"/>
      <c r="H273" s="831"/>
      <c r="I273" s="822"/>
      <c r="J273" s="822"/>
      <c r="K273" s="831">
        <v>1</v>
      </c>
      <c r="L273" s="831">
        <v>59800</v>
      </c>
      <c r="M273" s="822"/>
      <c r="N273" s="822">
        <v>59800</v>
      </c>
      <c r="O273" s="831"/>
      <c r="P273" s="831"/>
      <c r="Q273" s="827"/>
      <c r="R273" s="832"/>
    </row>
    <row r="274" spans="1:18" ht="14.45" customHeight="1" x14ac:dyDescent="0.2">
      <c r="A274" s="821" t="s">
        <v>6951</v>
      </c>
      <c r="B274" s="822" t="s">
        <v>6952</v>
      </c>
      <c r="C274" s="822" t="s">
        <v>639</v>
      </c>
      <c r="D274" s="822" t="s">
        <v>7261</v>
      </c>
      <c r="E274" s="822" t="s">
        <v>7296</v>
      </c>
      <c r="F274" s="822" t="s">
        <v>7297</v>
      </c>
      <c r="G274" s="831"/>
      <c r="H274" s="831"/>
      <c r="I274" s="822"/>
      <c r="J274" s="822"/>
      <c r="K274" s="831">
        <v>1</v>
      </c>
      <c r="L274" s="831">
        <v>748</v>
      </c>
      <c r="M274" s="822"/>
      <c r="N274" s="822">
        <v>748</v>
      </c>
      <c r="O274" s="831"/>
      <c r="P274" s="831"/>
      <c r="Q274" s="827"/>
      <c r="R274" s="832"/>
    </row>
    <row r="275" spans="1:18" ht="14.45" customHeight="1" x14ac:dyDescent="0.2">
      <c r="A275" s="821" t="s">
        <v>6951</v>
      </c>
      <c r="B275" s="822" t="s">
        <v>6952</v>
      </c>
      <c r="C275" s="822" t="s">
        <v>639</v>
      </c>
      <c r="D275" s="822" t="s">
        <v>7261</v>
      </c>
      <c r="E275" s="822" t="s">
        <v>7298</v>
      </c>
      <c r="F275" s="822" t="s">
        <v>7299</v>
      </c>
      <c r="G275" s="831"/>
      <c r="H275" s="831"/>
      <c r="I275" s="822"/>
      <c r="J275" s="822"/>
      <c r="K275" s="831">
        <v>2</v>
      </c>
      <c r="L275" s="831">
        <v>16211.16</v>
      </c>
      <c r="M275" s="822"/>
      <c r="N275" s="822">
        <v>8105.58</v>
      </c>
      <c r="O275" s="831"/>
      <c r="P275" s="831"/>
      <c r="Q275" s="827"/>
      <c r="R275" s="832"/>
    </row>
    <row r="276" spans="1:18" ht="14.45" customHeight="1" x14ac:dyDescent="0.2">
      <c r="A276" s="821" t="s">
        <v>6951</v>
      </c>
      <c r="B276" s="822" t="s">
        <v>6952</v>
      </c>
      <c r="C276" s="822" t="s">
        <v>639</v>
      </c>
      <c r="D276" s="822" t="s">
        <v>7261</v>
      </c>
      <c r="E276" s="822" t="s">
        <v>7300</v>
      </c>
      <c r="F276" s="822" t="s">
        <v>7301</v>
      </c>
      <c r="G276" s="831"/>
      <c r="H276" s="831"/>
      <c r="I276" s="822"/>
      <c r="J276" s="822"/>
      <c r="K276" s="831">
        <v>1</v>
      </c>
      <c r="L276" s="831">
        <v>270000</v>
      </c>
      <c r="M276" s="822"/>
      <c r="N276" s="822">
        <v>270000</v>
      </c>
      <c r="O276" s="831"/>
      <c r="P276" s="831"/>
      <c r="Q276" s="827"/>
      <c r="R276" s="832"/>
    </row>
    <row r="277" spans="1:18" ht="14.45" customHeight="1" x14ac:dyDescent="0.2">
      <c r="A277" s="821" t="s">
        <v>6951</v>
      </c>
      <c r="B277" s="822" t="s">
        <v>6952</v>
      </c>
      <c r="C277" s="822" t="s">
        <v>639</v>
      </c>
      <c r="D277" s="822" t="s">
        <v>7261</v>
      </c>
      <c r="E277" s="822" t="s">
        <v>7302</v>
      </c>
      <c r="F277" s="822" t="s">
        <v>7303</v>
      </c>
      <c r="G277" s="831"/>
      <c r="H277" s="831"/>
      <c r="I277" s="822"/>
      <c r="J277" s="822"/>
      <c r="K277" s="831">
        <v>1</v>
      </c>
      <c r="L277" s="831">
        <v>3263</v>
      </c>
      <c r="M277" s="822"/>
      <c r="N277" s="822">
        <v>3263</v>
      </c>
      <c r="O277" s="831"/>
      <c r="P277" s="831"/>
      <c r="Q277" s="827"/>
      <c r="R277" s="832"/>
    </row>
    <row r="278" spans="1:18" ht="14.45" customHeight="1" x14ac:dyDescent="0.2">
      <c r="A278" s="821" t="s">
        <v>6951</v>
      </c>
      <c r="B278" s="822" t="s">
        <v>6952</v>
      </c>
      <c r="C278" s="822" t="s">
        <v>639</v>
      </c>
      <c r="D278" s="822" t="s">
        <v>7261</v>
      </c>
      <c r="E278" s="822" t="s">
        <v>7304</v>
      </c>
      <c r="F278" s="822" t="s">
        <v>7305</v>
      </c>
      <c r="G278" s="831"/>
      <c r="H278" s="831"/>
      <c r="I278" s="822"/>
      <c r="J278" s="822"/>
      <c r="K278" s="831"/>
      <c r="L278" s="831"/>
      <c r="M278" s="822"/>
      <c r="N278" s="822"/>
      <c r="O278" s="831">
        <v>1</v>
      </c>
      <c r="P278" s="831">
        <v>310500</v>
      </c>
      <c r="Q278" s="827"/>
      <c r="R278" s="832">
        <v>310500</v>
      </c>
    </row>
    <row r="279" spans="1:18" ht="14.45" customHeight="1" x14ac:dyDescent="0.2">
      <c r="A279" s="821" t="s">
        <v>6951</v>
      </c>
      <c r="B279" s="822" t="s">
        <v>6952</v>
      </c>
      <c r="C279" s="822" t="s">
        <v>639</v>
      </c>
      <c r="D279" s="822" t="s">
        <v>7261</v>
      </c>
      <c r="E279" s="822" t="s">
        <v>7306</v>
      </c>
      <c r="F279" s="822" t="s">
        <v>7307</v>
      </c>
      <c r="G279" s="831"/>
      <c r="H279" s="831"/>
      <c r="I279" s="822"/>
      <c r="J279" s="822"/>
      <c r="K279" s="831"/>
      <c r="L279" s="831"/>
      <c r="M279" s="822"/>
      <c r="N279" s="822"/>
      <c r="O279" s="831">
        <v>1</v>
      </c>
      <c r="P279" s="831">
        <v>2407.9</v>
      </c>
      <c r="Q279" s="827"/>
      <c r="R279" s="832">
        <v>2407.9</v>
      </c>
    </row>
    <row r="280" spans="1:18" ht="14.45" customHeight="1" x14ac:dyDescent="0.2">
      <c r="A280" s="821" t="s">
        <v>6951</v>
      </c>
      <c r="B280" s="822" t="s">
        <v>6952</v>
      </c>
      <c r="C280" s="822" t="s">
        <v>639</v>
      </c>
      <c r="D280" s="822" t="s">
        <v>7261</v>
      </c>
      <c r="E280" s="822" t="s">
        <v>7308</v>
      </c>
      <c r="F280" s="822" t="s">
        <v>7309</v>
      </c>
      <c r="G280" s="831">
        <v>1</v>
      </c>
      <c r="H280" s="831">
        <v>19360</v>
      </c>
      <c r="I280" s="822"/>
      <c r="J280" s="822">
        <v>19360</v>
      </c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6951</v>
      </c>
      <c r="B281" s="822" t="s">
        <v>6952</v>
      </c>
      <c r="C281" s="822" t="s">
        <v>639</v>
      </c>
      <c r="D281" s="822" t="s">
        <v>6946</v>
      </c>
      <c r="E281" s="822" t="s">
        <v>7310</v>
      </c>
      <c r="F281" s="822" t="s">
        <v>7311</v>
      </c>
      <c r="G281" s="831">
        <v>81</v>
      </c>
      <c r="H281" s="831">
        <v>24462</v>
      </c>
      <c r="I281" s="822"/>
      <c r="J281" s="822">
        <v>302</v>
      </c>
      <c r="K281" s="831">
        <v>42</v>
      </c>
      <c r="L281" s="831">
        <v>12768</v>
      </c>
      <c r="M281" s="822"/>
      <c r="N281" s="822">
        <v>304</v>
      </c>
      <c r="O281" s="831">
        <v>28</v>
      </c>
      <c r="P281" s="831">
        <v>9156</v>
      </c>
      <c r="Q281" s="827"/>
      <c r="R281" s="832">
        <v>327</v>
      </c>
    </row>
    <row r="282" spans="1:18" ht="14.45" customHeight="1" x14ac:dyDescent="0.2">
      <c r="A282" s="821" t="s">
        <v>6951</v>
      </c>
      <c r="B282" s="822" t="s">
        <v>6952</v>
      </c>
      <c r="C282" s="822" t="s">
        <v>639</v>
      </c>
      <c r="D282" s="822" t="s">
        <v>6946</v>
      </c>
      <c r="E282" s="822" t="s">
        <v>7312</v>
      </c>
      <c r="F282" s="822" t="s">
        <v>7313</v>
      </c>
      <c r="G282" s="831">
        <v>450</v>
      </c>
      <c r="H282" s="831">
        <v>54900</v>
      </c>
      <c r="I282" s="822"/>
      <c r="J282" s="822">
        <v>122</v>
      </c>
      <c r="K282" s="831">
        <v>541</v>
      </c>
      <c r="L282" s="831">
        <v>66543</v>
      </c>
      <c r="M282" s="822"/>
      <c r="N282" s="822">
        <v>123</v>
      </c>
      <c r="O282" s="831">
        <v>802</v>
      </c>
      <c r="P282" s="831">
        <v>106666</v>
      </c>
      <c r="Q282" s="827"/>
      <c r="R282" s="832">
        <v>133</v>
      </c>
    </row>
    <row r="283" spans="1:18" ht="14.45" customHeight="1" x14ac:dyDescent="0.2">
      <c r="A283" s="821" t="s">
        <v>6951</v>
      </c>
      <c r="B283" s="822" t="s">
        <v>6952</v>
      </c>
      <c r="C283" s="822" t="s">
        <v>639</v>
      </c>
      <c r="D283" s="822" t="s">
        <v>6946</v>
      </c>
      <c r="E283" s="822" t="s">
        <v>7314</v>
      </c>
      <c r="F283" s="822" t="s">
        <v>7315</v>
      </c>
      <c r="G283" s="831">
        <v>3248</v>
      </c>
      <c r="H283" s="831">
        <v>490448</v>
      </c>
      <c r="I283" s="822"/>
      <c r="J283" s="822">
        <v>151</v>
      </c>
      <c r="K283" s="831">
        <v>3236</v>
      </c>
      <c r="L283" s="831">
        <v>495108</v>
      </c>
      <c r="M283" s="822"/>
      <c r="N283" s="822">
        <v>153</v>
      </c>
      <c r="O283" s="831">
        <v>2604</v>
      </c>
      <c r="P283" s="831">
        <v>411432</v>
      </c>
      <c r="Q283" s="827"/>
      <c r="R283" s="832">
        <v>158</v>
      </c>
    </row>
    <row r="284" spans="1:18" ht="14.45" customHeight="1" x14ac:dyDescent="0.2">
      <c r="A284" s="821" t="s">
        <v>6951</v>
      </c>
      <c r="B284" s="822" t="s">
        <v>6952</v>
      </c>
      <c r="C284" s="822" t="s">
        <v>639</v>
      </c>
      <c r="D284" s="822" t="s">
        <v>6946</v>
      </c>
      <c r="E284" s="822" t="s">
        <v>7316</v>
      </c>
      <c r="F284" s="822" t="s">
        <v>7317</v>
      </c>
      <c r="G284" s="831">
        <v>201</v>
      </c>
      <c r="H284" s="831">
        <v>39999</v>
      </c>
      <c r="I284" s="822"/>
      <c r="J284" s="822">
        <v>199</v>
      </c>
      <c r="K284" s="831">
        <v>95</v>
      </c>
      <c r="L284" s="831">
        <v>19095</v>
      </c>
      <c r="M284" s="822"/>
      <c r="N284" s="822">
        <v>201</v>
      </c>
      <c r="O284" s="831">
        <v>155</v>
      </c>
      <c r="P284" s="831">
        <v>32550</v>
      </c>
      <c r="Q284" s="827"/>
      <c r="R284" s="832">
        <v>210</v>
      </c>
    </row>
    <row r="285" spans="1:18" ht="14.45" customHeight="1" x14ac:dyDescent="0.2">
      <c r="A285" s="821" t="s">
        <v>6951</v>
      </c>
      <c r="B285" s="822" t="s">
        <v>6952</v>
      </c>
      <c r="C285" s="822" t="s">
        <v>639</v>
      </c>
      <c r="D285" s="822" t="s">
        <v>6946</v>
      </c>
      <c r="E285" s="822" t="s">
        <v>7318</v>
      </c>
      <c r="F285" s="822" t="s">
        <v>7319</v>
      </c>
      <c r="G285" s="831">
        <v>6039</v>
      </c>
      <c r="H285" s="831">
        <v>229482</v>
      </c>
      <c r="I285" s="822"/>
      <c r="J285" s="822">
        <v>38</v>
      </c>
      <c r="K285" s="831">
        <v>5352</v>
      </c>
      <c r="L285" s="831">
        <v>203376</v>
      </c>
      <c r="M285" s="822"/>
      <c r="N285" s="822">
        <v>38</v>
      </c>
      <c r="O285" s="831">
        <v>8028</v>
      </c>
      <c r="P285" s="831">
        <v>321120</v>
      </c>
      <c r="Q285" s="827"/>
      <c r="R285" s="832">
        <v>40</v>
      </c>
    </row>
    <row r="286" spans="1:18" ht="14.45" customHeight="1" x14ac:dyDescent="0.2">
      <c r="A286" s="821" t="s">
        <v>6951</v>
      </c>
      <c r="B286" s="822" t="s">
        <v>6952</v>
      </c>
      <c r="C286" s="822" t="s">
        <v>639</v>
      </c>
      <c r="D286" s="822" t="s">
        <v>6946</v>
      </c>
      <c r="E286" s="822" t="s">
        <v>7320</v>
      </c>
      <c r="F286" s="822" t="s">
        <v>7321</v>
      </c>
      <c r="G286" s="831"/>
      <c r="H286" s="831"/>
      <c r="I286" s="822"/>
      <c r="J286" s="822"/>
      <c r="K286" s="831">
        <v>1</v>
      </c>
      <c r="L286" s="831">
        <v>10</v>
      </c>
      <c r="M286" s="822"/>
      <c r="N286" s="822">
        <v>10</v>
      </c>
      <c r="O286" s="831"/>
      <c r="P286" s="831"/>
      <c r="Q286" s="827"/>
      <c r="R286" s="832"/>
    </row>
    <row r="287" spans="1:18" ht="14.45" customHeight="1" x14ac:dyDescent="0.2">
      <c r="A287" s="821" t="s">
        <v>6951</v>
      </c>
      <c r="B287" s="822" t="s">
        <v>6952</v>
      </c>
      <c r="C287" s="822" t="s">
        <v>639</v>
      </c>
      <c r="D287" s="822" t="s">
        <v>6946</v>
      </c>
      <c r="E287" s="822" t="s">
        <v>7322</v>
      </c>
      <c r="F287" s="822" t="s">
        <v>7323</v>
      </c>
      <c r="G287" s="831">
        <v>1</v>
      </c>
      <c r="H287" s="831">
        <v>5</v>
      </c>
      <c r="I287" s="822"/>
      <c r="J287" s="822">
        <v>5</v>
      </c>
      <c r="K287" s="831"/>
      <c r="L287" s="831"/>
      <c r="M287" s="822"/>
      <c r="N287" s="822"/>
      <c r="O287" s="831"/>
      <c r="P287" s="831"/>
      <c r="Q287" s="827"/>
      <c r="R287" s="832"/>
    </row>
    <row r="288" spans="1:18" ht="14.45" customHeight="1" x14ac:dyDescent="0.2">
      <c r="A288" s="821" t="s">
        <v>6951</v>
      </c>
      <c r="B288" s="822" t="s">
        <v>6952</v>
      </c>
      <c r="C288" s="822" t="s">
        <v>639</v>
      </c>
      <c r="D288" s="822" t="s">
        <v>6946</v>
      </c>
      <c r="E288" s="822" t="s">
        <v>7324</v>
      </c>
      <c r="F288" s="822" t="s">
        <v>7325</v>
      </c>
      <c r="G288" s="831">
        <v>1</v>
      </c>
      <c r="H288" s="831">
        <v>5</v>
      </c>
      <c r="I288" s="822"/>
      <c r="J288" s="822">
        <v>5</v>
      </c>
      <c r="K288" s="831"/>
      <c r="L288" s="831"/>
      <c r="M288" s="822"/>
      <c r="N288" s="822"/>
      <c r="O288" s="831"/>
      <c r="P288" s="831"/>
      <c r="Q288" s="827"/>
      <c r="R288" s="832"/>
    </row>
    <row r="289" spans="1:18" ht="14.45" customHeight="1" x14ac:dyDescent="0.2">
      <c r="A289" s="821" t="s">
        <v>6951</v>
      </c>
      <c r="B289" s="822" t="s">
        <v>6952</v>
      </c>
      <c r="C289" s="822" t="s">
        <v>639</v>
      </c>
      <c r="D289" s="822" t="s">
        <v>6946</v>
      </c>
      <c r="E289" s="822" t="s">
        <v>7326</v>
      </c>
      <c r="F289" s="822" t="s">
        <v>7327</v>
      </c>
      <c r="G289" s="831">
        <v>15756</v>
      </c>
      <c r="H289" s="831">
        <v>2820324</v>
      </c>
      <c r="I289" s="822"/>
      <c r="J289" s="822">
        <v>179</v>
      </c>
      <c r="K289" s="831">
        <v>20338</v>
      </c>
      <c r="L289" s="831">
        <v>3660840</v>
      </c>
      <c r="M289" s="822"/>
      <c r="N289" s="822">
        <v>180</v>
      </c>
      <c r="O289" s="831">
        <v>19030</v>
      </c>
      <c r="P289" s="831">
        <v>3691820</v>
      </c>
      <c r="Q289" s="827"/>
      <c r="R289" s="832">
        <v>194</v>
      </c>
    </row>
    <row r="290" spans="1:18" ht="14.45" customHeight="1" x14ac:dyDescent="0.2">
      <c r="A290" s="821" t="s">
        <v>6951</v>
      </c>
      <c r="B290" s="822" t="s">
        <v>6952</v>
      </c>
      <c r="C290" s="822" t="s">
        <v>639</v>
      </c>
      <c r="D290" s="822" t="s">
        <v>6946</v>
      </c>
      <c r="E290" s="822" t="s">
        <v>7328</v>
      </c>
      <c r="F290" s="822" t="s">
        <v>7329</v>
      </c>
      <c r="G290" s="831"/>
      <c r="H290" s="831"/>
      <c r="I290" s="822"/>
      <c r="J290" s="822"/>
      <c r="K290" s="831">
        <v>0</v>
      </c>
      <c r="L290" s="831">
        <v>0</v>
      </c>
      <c r="M290" s="822"/>
      <c r="N290" s="822"/>
      <c r="O290" s="831">
        <v>2</v>
      </c>
      <c r="P290" s="831">
        <v>388</v>
      </c>
      <c r="Q290" s="827"/>
      <c r="R290" s="832">
        <v>194</v>
      </c>
    </row>
    <row r="291" spans="1:18" ht="14.45" customHeight="1" x14ac:dyDescent="0.2">
      <c r="A291" s="821" t="s">
        <v>6951</v>
      </c>
      <c r="B291" s="822" t="s">
        <v>6952</v>
      </c>
      <c r="C291" s="822" t="s">
        <v>639</v>
      </c>
      <c r="D291" s="822" t="s">
        <v>6946</v>
      </c>
      <c r="E291" s="822" t="s">
        <v>7330</v>
      </c>
      <c r="F291" s="822" t="s">
        <v>7331</v>
      </c>
      <c r="G291" s="831"/>
      <c r="H291" s="831"/>
      <c r="I291" s="822"/>
      <c r="J291" s="822"/>
      <c r="K291" s="831"/>
      <c r="L291" s="831"/>
      <c r="M291" s="822"/>
      <c r="N291" s="822"/>
      <c r="O291" s="831">
        <v>1</v>
      </c>
      <c r="P291" s="831">
        <v>6824</v>
      </c>
      <c r="Q291" s="827"/>
      <c r="R291" s="832">
        <v>6824</v>
      </c>
    </row>
    <row r="292" spans="1:18" ht="14.45" customHeight="1" x14ac:dyDescent="0.2">
      <c r="A292" s="821" t="s">
        <v>6951</v>
      </c>
      <c r="B292" s="822" t="s">
        <v>6952</v>
      </c>
      <c r="C292" s="822" t="s">
        <v>639</v>
      </c>
      <c r="D292" s="822" t="s">
        <v>6946</v>
      </c>
      <c r="E292" s="822" t="s">
        <v>7332</v>
      </c>
      <c r="F292" s="822" t="s">
        <v>7333</v>
      </c>
      <c r="G292" s="831">
        <v>5239</v>
      </c>
      <c r="H292" s="831">
        <v>0</v>
      </c>
      <c r="I292" s="822"/>
      <c r="J292" s="822">
        <v>0</v>
      </c>
      <c r="K292" s="831">
        <v>5899</v>
      </c>
      <c r="L292" s="831">
        <v>0</v>
      </c>
      <c r="M292" s="822"/>
      <c r="N292" s="822">
        <v>0</v>
      </c>
      <c r="O292" s="831">
        <v>6144</v>
      </c>
      <c r="P292" s="831">
        <v>0</v>
      </c>
      <c r="Q292" s="827"/>
      <c r="R292" s="832">
        <v>0</v>
      </c>
    </row>
    <row r="293" spans="1:18" ht="14.45" customHeight="1" x14ac:dyDescent="0.2">
      <c r="A293" s="821" t="s">
        <v>6951</v>
      </c>
      <c r="B293" s="822" t="s">
        <v>6952</v>
      </c>
      <c r="C293" s="822" t="s">
        <v>639</v>
      </c>
      <c r="D293" s="822" t="s">
        <v>6946</v>
      </c>
      <c r="E293" s="822" t="s">
        <v>7334</v>
      </c>
      <c r="F293" s="822" t="s">
        <v>7335</v>
      </c>
      <c r="G293" s="831">
        <v>366</v>
      </c>
      <c r="H293" s="831">
        <v>0</v>
      </c>
      <c r="I293" s="822"/>
      <c r="J293" s="822">
        <v>0</v>
      </c>
      <c r="K293" s="831">
        <v>407</v>
      </c>
      <c r="L293" s="831">
        <v>0</v>
      </c>
      <c r="M293" s="822"/>
      <c r="N293" s="822">
        <v>0</v>
      </c>
      <c r="O293" s="831">
        <v>686</v>
      </c>
      <c r="P293" s="831">
        <v>0</v>
      </c>
      <c r="Q293" s="827"/>
      <c r="R293" s="832">
        <v>0</v>
      </c>
    </row>
    <row r="294" spans="1:18" ht="14.45" customHeight="1" x14ac:dyDescent="0.2">
      <c r="A294" s="821" t="s">
        <v>6951</v>
      </c>
      <c r="B294" s="822" t="s">
        <v>6952</v>
      </c>
      <c r="C294" s="822" t="s">
        <v>639</v>
      </c>
      <c r="D294" s="822" t="s">
        <v>6946</v>
      </c>
      <c r="E294" s="822" t="s">
        <v>7336</v>
      </c>
      <c r="F294" s="822" t="s">
        <v>7337</v>
      </c>
      <c r="G294" s="831">
        <v>10259</v>
      </c>
      <c r="H294" s="831">
        <v>2513455</v>
      </c>
      <c r="I294" s="822"/>
      <c r="J294" s="822">
        <v>245</v>
      </c>
      <c r="K294" s="831">
        <v>11437</v>
      </c>
      <c r="L294" s="831">
        <v>2813502</v>
      </c>
      <c r="M294" s="822"/>
      <c r="N294" s="822">
        <v>246</v>
      </c>
      <c r="O294" s="831">
        <v>11799</v>
      </c>
      <c r="P294" s="831">
        <v>3067740</v>
      </c>
      <c r="Q294" s="827"/>
      <c r="R294" s="832">
        <v>260</v>
      </c>
    </row>
    <row r="295" spans="1:18" ht="14.45" customHeight="1" x14ac:dyDescent="0.2">
      <c r="A295" s="821" t="s">
        <v>6951</v>
      </c>
      <c r="B295" s="822" t="s">
        <v>6952</v>
      </c>
      <c r="C295" s="822" t="s">
        <v>639</v>
      </c>
      <c r="D295" s="822" t="s">
        <v>6946</v>
      </c>
      <c r="E295" s="822" t="s">
        <v>7338</v>
      </c>
      <c r="F295" s="822" t="s">
        <v>7339</v>
      </c>
      <c r="G295" s="831">
        <v>19262</v>
      </c>
      <c r="H295" s="831">
        <v>642066.37999999966</v>
      </c>
      <c r="I295" s="822"/>
      <c r="J295" s="822">
        <v>33.333318450835826</v>
      </c>
      <c r="K295" s="831">
        <v>24636</v>
      </c>
      <c r="L295" s="831">
        <v>956353.68000000296</v>
      </c>
      <c r="M295" s="822"/>
      <c r="N295" s="822">
        <v>38.819357038480391</v>
      </c>
      <c r="O295" s="831">
        <v>25658</v>
      </c>
      <c r="P295" s="831">
        <v>1061627.4000000055</v>
      </c>
      <c r="Q295" s="827"/>
      <c r="R295" s="832">
        <v>41.376077636604784</v>
      </c>
    </row>
    <row r="296" spans="1:18" ht="14.45" customHeight="1" x14ac:dyDescent="0.2">
      <c r="A296" s="821" t="s">
        <v>6951</v>
      </c>
      <c r="B296" s="822" t="s">
        <v>6952</v>
      </c>
      <c r="C296" s="822" t="s">
        <v>639</v>
      </c>
      <c r="D296" s="822" t="s">
        <v>6946</v>
      </c>
      <c r="E296" s="822" t="s">
        <v>7340</v>
      </c>
      <c r="F296" s="822" t="s">
        <v>7341</v>
      </c>
      <c r="G296" s="831"/>
      <c r="H296" s="831"/>
      <c r="I296" s="822"/>
      <c r="J296" s="822"/>
      <c r="K296" s="831"/>
      <c r="L296" s="831"/>
      <c r="M296" s="822"/>
      <c r="N296" s="822"/>
      <c r="O296" s="831">
        <v>1</v>
      </c>
      <c r="P296" s="831">
        <v>972</v>
      </c>
      <c r="Q296" s="827"/>
      <c r="R296" s="832">
        <v>972</v>
      </c>
    </row>
    <row r="297" spans="1:18" ht="14.45" customHeight="1" x14ac:dyDescent="0.2">
      <c r="A297" s="821" t="s">
        <v>6951</v>
      </c>
      <c r="B297" s="822" t="s">
        <v>6952</v>
      </c>
      <c r="C297" s="822" t="s">
        <v>639</v>
      </c>
      <c r="D297" s="822" t="s">
        <v>6946</v>
      </c>
      <c r="E297" s="822" t="s">
        <v>7342</v>
      </c>
      <c r="F297" s="822" t="s">
        <v>7343</v>
      </c>
      <c r="G297" s="831">
        <v>13945</v>
      </c>
      <c r="H297" s="831">
        <v>529910</v>
      </c>
      <c r="I297" s="822"/>
      <c r="J297" s="822">
        <v>38</v>
      </c>
      <c r="K297" s="831">
        <v>16679</v>
      </c>
      <c r="L297" s="831">
        <v>633802</v>
      </c>
      <c r="M297" s="822"/>
      <c r="N297" s="822">
        <v>38</v>
      </c>
      <c r="O297" s="831">
        <v>20202</v>
      </c>
      <c r="P297" s="831">
        <v>787878</v>
      </c>
      <c r="Q297" s="827"/>
      <c r="R297" s="832">
        <v>39</v>
      </c>
    </row>
    <row r="298" spans="1:18" ht="14.45" customHeight="1" x14ac:dyDescent="0.2">
      <c r="A298" s="821" t="s">
        <v>6951</v>
      </c>
      <c r="B298" s="822" t="s">
        <v>6952</v>
      </c>
      <c r="C298" s="822" t="s">
        <v>639</v>
      </c>
      <c r="D298" s="822" t="s">
        <v>6946</v>
      </c>
      <c r="E298" s="822" t="s">
        <v>7344</v>
      </c>
      <c r="F298" s="822" t="s">
        <v>7345</v>
      </c>
      <c r="G298" s="831"/>
      <c r="H298" s="831"/>
      <c r="I298" s="822"/>
      <c r="J298" s="822"/>
      <c r="K298" s="831"/>
      <c r="L298" s="831"/>
      <c r="M298" s="822"/>
      <c r="N298" s="822"/>
      <c r="O298" s="831">
        <v>0</v>
      </c>
      <c r="P298" s="831">
        <v>0</v>
      </c>
      <c r="Q298" s="827"/>
      <c r="R298" s="832"/>
    </row>
    <row r="299" spans="1:18" ht="14.45" customHeight="1" x14ac:dyDescent="0.2">
      <c r="A299" s="821" t="s">
        <v>6951</v>
      </c>
      <c r="B299" s="822" t="s">
        <v>6952</v>
      </c>
      <c r="C299" s="822" t="s">
        <v>639</v>
      </c>
      <c r="D299" s="822" t="s">
        <v>6946</v>
      </c>
      <c r="E299" s="822" t="s">
        <v>7346</v>
      </c>
      <c r="F299" s="822" t="s">
        <v>7347</v>
      </c>
      <c r="G299" s="831">
        <v>66</v>
      </c>
      <c r="H299" s="831">
        <v>5742</v>
      </c>
      <c r="I299" s="822"/>
      <c r="J299" s="822">
        <v>87</v>
      </c>
      <c r="K299" s="831">
        <v>23</v>
      </c>
      <c r="L299" s="831">
        <v>2024</v>
      </c>
      <c r="M299" s="822"/>
      <c r="N299" s="822">
        <v>88</v>
      </c>
      <c r="O299" s="831">
        <v>14</v>
      </c>
      <c r="P299" s="831">
        <v>1302</v>
      </c>
      <c r="Q299" s="827"/>
      <c r="R299" s="832">
        <v>93</v>
      </c>
    </row>
    <row r="300" spans="1:18" ht="14.45" customHeight="1" x14ac:dyDescent="0.2">
      <c r="A300" s="821" t="s">
        <v>6951</v>
      </c>
      <c r="B300" s="822" t="s">
        <v>6952</v>
      </c>
      <c r="C300" s="822" t="s">
        <v>639</v>
      </c>
      <c r="D300" s="822" t="s">
        <v>6946</v>
      </c>
      <c r="E300" s="822" t="s">
        <v>7348</v>
      </c>
      <c r="F300" s="822" t="s">
        <v>7349</v>
      </c>
      <c r="G300" s="831">
        <v>2702</v>
      </c>
      <c r="H300" s="831">
        <v>89166</v>
      </c>
      <c r="I300" s="822"/>
      <c r="J300" s="822">
        <v>33</v>
      </c>
      <c r="K300" s="831">
        <v>3052</v>
      </c>
      <c r="L300" s="831">
        <v>100716</v>
      </c>
      <c r="M300" s="822"/>
      <c r="N300" s="822">
        <v>33</v>
      </c>
      <c r="O300" s="831">
        <v>3591</v>
      </c>
      <c r="P300" s="831">
        <v>122094</v>
      </c>
      <c r="Q300" s="827"/>
      <c r="R300" s="832">
        <v>34</v>
      </c>
    </row>
    <row r="301" spans="1:18" ht="14.45" customHeight="1" x14ac:dyDescent="0.2">
      <c r="A301" s="821" t="s">
        <v>6951</v>
      </c>
      <c r="B301" s="822" t="s">
        <v>6952</v>
      </c>
      <c r="C301" s="822" t="s">
        <v>639</v>
      </c>
      <c r="D301" s="822" t="s">
        <v>6946</v>
      </c>
      <c r="E301" s="822" t="s">
        <v>7350</v>
      </c>
      <c r="F301" s="822" t="s">
        <v>7351</v>
      </c>
      <c r="G301" s="831"/>
      <c r="H301" s="831"/>
      <c r="I301" s="822"/>
      <c r="J301" s="822"/>
      <c r="K301" s="831"/>
      <c r="L301" s="831"/>
      <c r="M301" s="822"/>
      <c r="N301" s="822"/>
      <c r="O301" s="831">
        <v>4</v>
      </c>
      <c r="P301" s="831">
        <v>1552</v>
      </c>
      <c r="Q301" s="827"/>
      <c r="R301" s="832">
        <v>388</v>
      </c>
    </row>
    <row r="302" spans="1:18" ht="14.45" customHeight="1" x14ac:dyDescent="0.2">
      <c r="A302" s="821" t="s">
        <v>6951</v>
      </c>
      <c r="B302" s="822" t="s">
        <v>6952</v>
      </c>
      <c r="C302" s="822" t="s">
        <v>639</v>
      </c>
      <c r="D302" s="822" t="s">
        <v>6946</v>
      </c>
      <c r="E302" s="822" t="s">
        <v>7352</v>
      </c>
      <c r="F302" s="822" t="s">
        <v>7353</v>
      </c>
      <c r="G302" s="831">
        <v>3149</v>
      </c>
      <c r="H302" s="831">
        <v>425115</v>
      </c>
      <c r="I302" s="822"/>
      <c r="J302" s="822">
        <v>135</v>
      </c>
      <c r="K302" s="831">
        <v>3409</v>
      </c>
      <c r="L302" s="831">
        <v>467033</v>
      </c>
      <c r="M302" s="822"/>
      <c r="N302" s="822">
        <v>137</v>
      </c>
      <c r="O302" s="831">
        <v>5074</v>
      </c>
      <c r="P302" s="831">
        <v>720508</v>
      </c>
      <c r="Q302" s="827"/>
      <c r="R302" s="832">
        <v>142</v>
      </c>
    </row>
    <row r="303" spans="1:18" ht="14.45" customHeight="1" x14ac:dyDescent="0.2">
      <c r="A303" s="821" t="s">
        <v>6951</v>
      </c>
      <c r="B303" s="822" t="s">
        <v>6952</v>
      </c>
      <c r="C303" s="822" t="s">
        <v>639</v>
      </c>
      <c r="D303" s="822" t="s">
        <v>6946</v>
      </c>
      <c r="E303" s="822" t="s">
        <v>7354</v>
      </c>
      <c r="F303" s="822" t="s">
        <v>7355</v>
      </c>
      <c r="G303" s="831"/>
      <c r="H303" s="831"/>
      <c r="I303" s="822"/>
      <c r="J303" s="822"/>
      <c r="K303" s="831"/>
      <c r="L303" s="831"/>
      <c r="M303" s="822"/>
      <c r="N303" s="822"/>
      <c r="O303" s="831">
        <v>185</v>
      </c>
      <c r="P303" s="831">
        <v>14985</v>
      </c>
      <c r="Q303" s="827"/>
      <c r="R303" s="832">
        <v>81</v>
      </c>
    </row>
    <row r="304" spans="1:18" ht="14.45" customHeight="1" x14ac:dyDescent="0.2">
      <c r="A304" s="821" t="s">
        <v>6951</v>
      </c>
      <c r="B304" s="822" t="s">
        <v>6952</v>
      </c>
      <c r="C304" s="822" t="s">
        <v>639</v>
      </c>
      <c r="D304" s="822" t="s">
        <v>6946</v>
      </c>
      <c r="E304" s="822" t="s">
        <v>7356</v>
      </c>
      <c r="F304" s="822" t="s">
        <v>7357</v>
      </c>
      <c r="G304" s="831"/>
      <c r="H304" s="831"/>
      <c r="I304" s="822"/>
      <c r="J304" s="822"/>
      <c r="K304" s="831">
        <v>393</v>
      </c>
      <c r="L304" s="831">
        <v>89604</v>
      </c>
      <c r="M304" s="822"/>
      <c r="N304" s="822">
        <v>228</v>
      </c>
      <c r="O304" s="831">
        <v>640</v>
      </c>
      <c r="P304" s="831">
        <v>155520</v>
      </c>
      <c r="Q304" s="827"/>
      <c r="R304" s="832">
        <v>243</v>
      </c>
    </row>
    <row r="305" spans="1:18" ht="14.45" customHeight="1" x14ac:dyDescent="0.2">
      <c r="A305" s="821" t="s">
        <v>6951</v>
      </c>
      <c r="B305" s="822" t="s">
        <v>6952</v>
      </c>
      <c r="C305" s="822" t="s">
        <v>639</v>
      </c>
      <c r="D305" s="822" t="s">
        <v>6946</v>
      </c>
      <c r="E305" s="822" t="s">
        <v>7358</v>
      </c>
      <c r="F305" s="822" t="s">
        <v>7359</v>
      </c>
      <c r="G305" s="831">
        <v>4</v>
      </c>
      <c r="H305" s="831">
        <v>0</v>
      </c>
      <c r="I305" s="822"/>
      <c r="J305" s="822">
        <v>0</v>
      </c>
      <c r="K305" s="831">
        <v>2</v>
      </c>
      <c r="L305" s="831">
        <v>0</v>
      </c>
      <c r="M305" s="822"/>
      <c r="N305" s="822">
        <v>0</v>
      </c>
      <c r="O305" s="831">
        <v>1</v>
      </c>
      <c r="P305" s="831">
        <v>0</v>
      </c>
      <c r="Q305" s="827"/>
      <c r="R305" s="832">
        <v>0</v>
      </c>
    </row>
    <row r="306" spans="1:18" ht="14.45" customHeight="1" x14ac:dyDescent="0.2">
      <c r="A306" s="821" t="s">
        <v>6951</v>
      </c>
      <c r="B306" s="822" t="s">
        <v>6952</v>
      </c>
      <c r="C306" s="822" t="s">
        <v>639</v>
      </c>
      <c r="D306" s="822" t="s">
        <v>6946</v>
      </c>
      <c r="E306" s="822" t="s">
        <v>7360</v>
      </c>
      <c r="F306" s="822" t="s">
        <v>7361</v>
      </c>
      <c r="G306" s="831">
        <v>3557</v>
      </c>
      <c r="H306" s="831">
        <v>1273406</v>
      </c>
      <c r="I306" s="822"/>
      <c r="J306" s="822">
        <v>358</v>
      </c>
      <c r="K306" s="831">
        <v>4320</v>
      </c>
      <c r="L306" s="831">
        <v>1555200</v>
      </c>
      <c r="M306" s="822"/>
      <c r="N306" s="822">
        <v>360</v>
      </c>
      <c r="O306" s="831">
        <v>6725</v>
      </c>
      <c r="P306" s="831">
        <v>2609300</v>
      </c>
      <c r="Q306" s="827"/>
      <c r="R306" s="832">
        <v>388</v>
      </c>
    </row>
    <row r="307" spans="1:18" ht="14.45" customHeight="1" x14ac:dyDescent="0.2">
      <c r="A307" s="821" t="s">
        <v>6951</v>
      </c>
      <c r="B307" s="822" t="s">
        <v>6952</v>
      </c>
      <c r="C307" s="822" t="s">
        <v>639</v>
      </c>
      <c r="D307" s="822" t="s">
        <v>6946</v>
      </c>
      <c r="E307" s="822" t="s">
        <v>7362</v>
      </c>
      <c r="F307" s="822" t="s">
        <v>7363</v>
      </c>
      <c r="G307" s="831">
        <v>3434</v>
      </c>
      <c r="H307" s="831">
        <v>209474</v>
      </c>
      <c r="I307" s="822"/>
      <c r="J307" s="822">
        <v>61</v>
      </c>
      <c r="K307" s="831">
        <v>4193</v>
      </c>
      <c r="L307" s="831">
        <v>259966</v>
      </c>
      <c r="M307" s="822"/>
      <c r="N307" s="822">
        <v>62</v>
      </c>
      <c r="O307" s="831">
        <v>6197</v>
      </c>
      <c r="P307" s="831">
        <v>409002</v>
      </c>
      <c r="Q307" s="827"/>
      <c r="R307" s="832">
        <v>66</v>
      </c>
    </row>
    <row r="308" spans="1:18" ht="14.45" customHeight="1" x14ac:dyDescent="0.2">
      <c r="A308" s="821" t="s">
        <v>6951</v>
      </c>
      <c r="B308" s="822" t="s">
        <v>6952</v>
      </c>
      <c r="C308" s="822" t="s">
        <v>639</v>
      </c>
      <c r="D308" s="822" t="s">
        <v>6946</v>
      </c>
      <c r="E308" s="822" t="s">
        <v>7364</v>
      </c>
      <c r="F308" s="822" t="s">
        <v>7365</v>
      </c>
      <c r="G308" s="831">
        <v>375</v>
      </c>
      <c r="H308" s="831">
        <v>265125</v>
      </c>
      <c r="I308" s="822"/>
      <c r="J308" s="822">
        <v>707</v>
      </c>
      <c r="K308" s="831">
        <v>282</v>
      </c>
      <c r="L308" s="831">
        <v>200502</v>
      </c>
      <c r="M308" s="822"/>
      <c r="N308" s="822">
        <v>711</v>
      </c>
      <c r="O308" s="831">
        <v>446</v>
      </c>
      <c r="P308" s="831">
        <v>342528</v>
      </c>
      <c r="Q308" s="827"/>
      <c r="R308" s="832">
        <v>768</v>
      </c>
    </row>
    <row r="309" spans="1:18" ht="14.45" customHeight="1" x14ac:dyDescent="0.2">
      <c r="A309" s="821" t="s">
        <v>6951</v>
      </c>
      <c r="B309" s="822" t="s">
        <v>6952</v>
      </c>
      <c r="C309" s="822" t="s">
        <v>639</v>
      </c>
      <c r="D309" s="822" t="s">
        <v>6946</v>
      </c>
      <c r="E309" s="822" t="s">
        <v>7366</v>
      </c>
      <c r="F309" s="822" t="s">
        <v>7367</v>
      </c>
      <c r="G309" s="831">
        <v>14</v>
      </c>
      <c r="H309" s="831">
        <v>854</v>
      </c>
      <c r="I309" s="822"/>
      <c r="J309" s="822">
        <v>61</v>
      </c>
      <c r="K309" s="831">
        <v>54</v>
      </c>
      <c r="L309" s="831">
        <v>3348</v>
      </c>
      <c r="M309" s="822"/>
      <c r="N309" s="822">
        <v>62</v>
      </c>
      <c r="O309" s="831">
        <v>291</v>
      </c>
      <c r="P309" s="831">
        <v>19206</v>
      </c>
      <c r="Q309" s="827"/>
      <c r="R309" s="832">
        <v>66</v>
      </c>
    </row>
    <row r="310" spans="1:18" ht="14.45" customHeight="1" x14ac:dyDescent="0.2">
      <c r="A310" s="821" t="s">
        <v>6951</v>
      </c>
      <c r="B310" s="822" t="s">
        <v>6952</v>
      </c>
      <c r="C310" s="822" t="s">
        <v>639</v>
      </c>
      <c r="D310" s="822" t="s">
        <v>6946</v>
      </c>
      <c r="E310" s="822" t="s">
        <v>7368</v>
      </c>
      <c r="F310" s="822" t="s">
        <v>7369</v>
      </c>
      <c r="G310" s="831">
        <v>847</v>
      </c>
      <c r="H310" s="831">
        <v>98252</v>
      </c>
      <c r="I310" s="822"/>
      <c r="J310" s="822">
        <v>116</v>
      </c>
      <c r="K310" s="831">
        <v>1007</v>
      </c>
      <c r="L310" s="831">
        <v>117819</v>
      </c>
      <c r="M310" s="822"/>
      <c r="N310" s="822">
        <v>117</v>
      </c>
      <c r="O310" s="831">
        <v>1548</v>
      </c>
      <c r="P310" s="831">
        <v>196596</v>
      </c>
      <c r="Q310" s="827"/>
      <c r="R310" s="832">
        <v>127</v>
      </c>
    </row>
    <row r="311" spans="1:18" ht="14.45" customHeight="1" x14ac:dyDescent="0.2">
      <c r="A311" s="821" t="s">
        <v>6951</v>
      </c>
      <c r="B311" s="822" t="s">
        <v>6952</v>
      </c>
      <c r="C311" s="822" t="s">
        <v>639</v>
      </c>
      <c r="D311" s="822" t="s">
        <v>6946</v>
      </c>
      <c r="E311" s="822" t="s">
        <v>7370</v>
      </c>
      <c r="F311" s="822" t="s">
        <v>7371</v>
      </c>
      <c r="G311" s="831">
        <v>246</v>
      </c>
      <c r="H311" s="831">
        <v>0</v>
      </c>
      <c r="I311" s="822"/>
      <c r="J311" s="822">
        <v>0</v>
      </c>
      <c r="K311" s="831">
        <v>276</v>
      </c>
      <c r="L311" s="831">
        <v>0</v>
      </c>
      <c r="M311" s="822"/>
      <c r="N311" s="822">
        <v>0</v>
      </c>
      <c r="O311" s="831">
        <v>233</v>
      </c>
      <c r="P311" s="831">
        <v>0</v>
      </c>
      <c r="Q311" s="827"/>
      <c r="R311" s="832">
        <v>0</v>
      </c>
    </row>
    <row r="312" spans="1:18" ht="14.45" customHeight="1" x14ac:dyDescent="0.2">
      <c r="A312" s="821" t="s">
        <v>6951</v>
      </c>
      <c r="B312" s="822" t="s">
        <v>6952</v>
      </c>
      <c r="C312" s="822" t="s">
        <v>639</v>
      </c>
      <c r="D312" s="822" t="s">
        <v>6946</v>
      </c>
      <c r="E312" s="822" t="s">
        <v>7372</v>
      </c>
      <c r="F312" s="822"/>
      <c r="G312" s="831">
        <v>5</v>
      </c>
      <c r="H312" s="831">
        <v>0</v>
      </c>
      <c r="I312" s="822"/>
      <c r="J312" s="822">
        <v>0</v>
      </c>
      <c r="K312" s="831">
        <v>2</v>
      </c>
      <c r="L312" s="831">
        <v>0</v>
      </c>
      <c r="M312" s="822"/>
      <c r="N312" s="822">
        <v>0</v>
      </c>
      <c r="O312" s="831"/>
      <c r="P312" s="831"/>
      <c r="Q312" s="827"/>
      <c r="R312" s="832"/>
    </row>
    <row r="313" spans="1:18" ht="14.45" customHeight="1" x14ac:dyDescent="0.2">
      <c r="A313" s="821" t="s">
        <v>6951</v>
      </c>
      <c r="B313" s="822" t="s">
        <v>6952</v>
      </c>
      <c r="C313" s="822" t="s">
        <v>639</v>
      </c>
      <c r="D313" s="822" t="s">
        <v>6946</v>
      </c>
      <c r="E313" s="822" t="s">
        <v>7372</v>
      </c>
      <c r="F313" s="822" t="s">
        <v>7373</v>
      </c>
      <c r="G313" s="831"/>
      <c r="H313" s="831"/>
      <c r="I313" s="822"/>
      <c r="J313" s="822"/>
      <c r="K313" s="831">
        <v>4</v>
      </c>
      <c r="L313" s="831">
        <v>0</v>
      </c>
      <c r="M313" s="822"/>
      <c r="N313" s="822">
        <v>0</v>
      </c>
      <c r="O313" s="831"/>
      <c r="P313" s="831"/>
      <c r="Q313" s="827"/>
      <c r="R313" s="832"/>
    </row>
    <row r="314" spans="1:18" ht="14.45" customHeight="1" x14ac:dyDescent="0.2">
      <c r="A314" s="821" t="s">
        <v>6951</v>
      </c>
      <c r="B314" s="822" t="s">
        <v>6952</v>
      </c>
      <c r="C314" s="822" t="s">
        <v>639</v>
      </c>
      <c r="D314" s="822" t="s">
        <v>6946</v>
      </c>
      <c r="E314" s="822" t="s">
        <v>7374</v>
      </c>
      <c r="F314" s="822"/>
      <c r="G314" s="831"/>
      <c r="H314" s="831"/>
      <c r="I314" s="822"/>
      <c r="J314" s="822"/>
      <c r="K314" s="831">
        <v>2</v>
      </c>
      <c r="L314" s="831">
        <v>0</v>
      </c>
      <c r="M314" s="822"/>
      <c r="N314" s="822">
        <v>0</v>
      </c>
      <c r="O314" s="831"/>
      <c r="P314" s="831"/>
      <c r="Q314" s="827"/>
      <c r="R314" s="832"/>
    </row>
    <row r="315" spans="1:18" ht="14.45" customHeight="1" x14ac:dyDescent="0.2">
      <c r="A315" s="821" t="s">
        <v>6951</v>
      </c>
      <c r="B315" s="822" t="s">
        <v>6952</v>
      </c>
      <c r="C315" s="822" t="s">
        <v>639</v>
      </c>
      <c r="D315" s="822" t="s">
        <v>6946</v>
      </c>
      <c r="E315" s="822" t="s">
        <v>7374</v>
      </c>
      <c r="F315" s="822" t="s">
        <v>7373</v>
      </c>
      <c r="G315" s="831"/>
      <c r="H315" s="831"/>
      <c r="I315" s="822"/>
      <c r="J315" s="822"/>
      <c r="K315" s="831">
        <v>-1</v>
      </c>
      <c r="L315" s="831">
        <v>0</v>
      </c>
      <c r="M315" s="822"/>
      <c r="N315" s="822">
        <v>0</v>
      </c>
      <c r="O315" s="831"/>
      <c r="P315" s="831"/>
      <c r="Q315" s="827"/>
      <c r="R315" s="832"/>
    </row>
    <row r="316" spans="1:18" ht="14.45" customHeight="1" x14ac:dyDescent="0.2">
      <c r="A316" s="821" t="s">
        <v>6951</v>
      </c>
      <c r="B316" s="822" t="s">
        <v>6952</v>
      </c>
      <c r="C316" s="822" t="s">
        <v>639</v>
      </c>
      <c r="D316" s="822" t="s">
        <v>6946</v>
      </c>
      <c r="E316" s="822" t="s">
        <v>7375</v>
      </c>
      <c r="F316" s="822"/>
      <c r="G316" s="831"/>
      <c r="H316" s="831"/>
      <c r="I316" s="822"/>
      <c r="J316" s="822"/>
      <c r="K316" s="831">
        <v>158</v>
      </c>
      <c r="L316" s="831">
        <v>0</v>
      </c>
      <c r="M316" s="822"/>
      <c r="N316" s="822">
        <v>0</v>
      </c>
      <c r="O316" s="831">
        <v>6</v>
      </c>
      <c r="P316" s="831">
        <v>0</v>
      </c>
      <c r="Q316" s="827"/>
      <c r="R316" s="832">
        <v>0</v>
      </c>
    </row>
    <row r="317" spans="1:18" ht="14.45" customHeight="1" x14ac:dyDescent="0.2">
      <c r="A317" s="821" t="s">
        <v>6951</v>
      </c>
      <c r="B317" s="822" t="s">
        <v>6952</v>
      </c>
      <c r="C317" s="822" t="s">
        <v>639</v>
      </c>
      <c r="D317" s="822" t="s">
        <v>6946</v>
      </c>
      <c r="E317" s="822" t="s">
        <v>7375</v>
      </c>
      <c r="F317" s="822" t="s">
        <v>7373</v>
      </c>
      <c r="G317" s="831">
        <v>65</v>
      </c>
      <c r="H317" s="831">
        <v>0</v>
      </c>
      <c r="I317" s="822"/>
      <c r="J317" s="822">
        <v>0</v>
      </c>
      <c r="K317" s="831">
        <v>172</v>
      </c>
      <c r="L317" s="831">
        <v>0</v>
      </c>
      <c r="M317" s="822"/>
      <c r="N317" s="822">
        <v>0</v>
      </c>
      <c r="O317" s="831">
        <v>-4</v>
      </c>
      <c r="P317" s="831">
        <v>0</v>
      </c>
      <c r="Q317" s="827"/>
      <c r="R317" s="832">
        <v>0</v>
      </c>
    </row>
    <row r="318" spans="1:18" ht="14.45" customHeight="1" x14ac:dyDescent="0.2">
      <c r="A318" s="821" t="s">
        <v>6951</v>
      </c>
      <c r="B318" s="822" t="s">
        <v>6952</v>
      </c>
      <c r="C318" s="822" t="s">
        <v>639</v>
      </c>
      <c r="D318" s="822" t="s">
        <v>6946</v>
      </c>
      <c r="E318" s="822" t="s">
        <v>7376</v>
      </c>
      <c r="F318" s="822"/>
      <c r="G318" s="831"/>
      <c r="H318" s="831"/>
      <c r="I318" s="822"/>
      <c r="J318" s="822"/>
      <c r="K318" s="831">
        <v>49</v>
      </c>
      <c r="L318" s="831">
        <v>0</v>
      </c>
      <c r="M318" s="822"/>
      <c r="N318" s="822">
        <v>0</v>
      </c>
      <c r="O318" s="831">
        <v>3</v>
      </c>
      <c r="P318" s="831">
        <v>0</v>
      </c>
      <c r="Q318" s="827"/>
      <c r="R318" s="832">
        <v>0</v>
      </c>
    </row>
    <row r="319" spans="1:18" ht="14.45" customHeight="1" x14ac:dyDescent="0.2">
      <c r="A319" s="821" t="s">
        <v>6951</v>
      </c>
      <c r="B319" s="822" t="s">
        <v>6952</v>
      </c>
      <c r="C319" s="822" t="s">
        <v>639</v>
      </c>
      <c r="D319" s="822" t="s">
        <v>6946</v>
      </c>
      <c r="E319" s="822" t="s">
        <v>7376</v>
      </c>
      <c r="F319" s="822" t="s">
        <v>7373</v>
      </c>
      <c r="G319" s="831">
        <v>7</v>
      </c>
      <c r="H319" s="831">
        <v>0</v>
      </c>
      <c r="I319" s="822"/>
      <c r="J319" s="822">
        <v>0</v>
      </c>
      <c r="K319" s="831">
        <v>62</v>
      </c>
      <c r="L319" s="831">
        <v>0</v>
      </c>
      <c r="M319" s="822"/>
      <c r="N319" s="822">
        <v>0</v>
      </c>
      <c r="O319" s="831">
        <v>-2</v>
      </c>
      <c r="P319" s="831">
        <v>0</v>
      </c>
      <c r="Q319" s="827"/>
      <c r="R319" s="832">
        <v>0</v>
      </c>
    </row>
    <row r="320" spans="1:18" ht="14.45" customHeight="1" x14ac:dyDescent="0.2">
      <c r="A320" s="821" t="s">
        <v>6951</v>
      </c>
      <c r="B320" s="822" t="s">
        <v>6952</v>
      </c>
      <c r="C320" s="822" t="s">
        <v>639</v>
      </c>
      <c r="D320" s="822" t="s">
        <v>6946</v>
      </c>
      <c r="E320" s="822" t="s">
        <v>7377</v>
      </c>
      <c r="F320" s="822" t="s">
        <v>7378</v>
      </c>
      <c r="G320" s="831"/>
      <c r="H320" s="831"/>
      <c r="I320" s="822"/>
      <c r="J320" s="822"/>
      <c r="K320" s="831">
        <v>374</v>
      </c>
      <c r="L320" s="831">
        <v>0</v>
      </c>
      <c r="M320" s="822"/>
      <c r="N320" s="822">
        <v>0</v>
      </c>
      <c r="O320" s="831">
        <v>412</v>
      </c>
      <c r="P320" s="831">
        <v>0</v>
      </c>
      <c r="Q320" s="827"/>
      <c r="R320" s="832">
        <v>0</v>
      </c>
    </row>
    <row r="321" spans="1:18" ht="14.45" customHeight="1" x14ac:dyDescent="0.2">
      <c r="A321" s="821" t="s">
        <v>6951</v>
      </c>
      <c r="B321" s="822" t="s">
        <v>6952</v>
      </c>
      <c r="C321" s="822" t="s">
        <v>639</v>
      </c>
      <c r="D321" s="822" t="s">
        <v>6946</v>
      </c>
      <c r="E321" s="822" t="s">
        <v>7379</v>
      </c>
      <c r="F321" s="822" t="s">
        <v>7380</v>
      </c>
      <c r="G321" s="831"/>
      <c r="H321" s="831"/>
      <c r="I321" s="822"/>
      <c r="J321" s="822"/>
      <c r="K321" s="831"/>
      <c r="L321" s="831"/>
      <c r="M321" s="822"/>
      <c r="N321" s="822"/>
      <c r="O321" s="831">
        <v>155</v>
      </c>
      <c r="P321" s="831">
        <v>36270</v>
      </c>
      <c r="Q321" s="827"/>
      <c r="R321" s="832">
        <v>234</v>
      </c>
    </row>
    <row r="322" spans="1:18" ht="14.45" customHeight="1" x14ac:dyDescent="0.2">
      <c r="A322" s="821" t="s">
        <v>6951</v>
      </c>
      <c r="B322" s="822" t="s">
        <v>6952</v>
      </c>
      <c r="C322" s="822" t="s">
        <v>639</v>
      </c>
      <c r="D322" s="822" t="s">
        <v>6946</v>
      </c>
      <c r="E322" s="822" t="s">
        <v>7381</v>
      </c>
      <c r="F322" s="822" t="s">
        <v>7378</v>
      </c>
      <c r="G322" s="831"/>
      <c r="H322" s="831"/>
      <c r="I322" s="822"/>
      <c r="J322" s="822"/>
      <c r="K322" s="831">
        <v>17</v>
      </c>
      <c r="L322" s="831">
        <v>0</v>
      </c>
      <c r="M322" s="822"/>
      <c r="N322" s="822">
        <v>0</v>
      </c>
      <c r="O322" s="831">
        <v>98</v>
      </c>
      <c r="P322" s="831">
        <v>0</v>
      </c>
      <c r="Q322" s="827"/>
      <c r="R322" s="832">
        <v>0</v>
      </c>
    </row>
    <row r="323" spans="1:18" ht="14.45" customHeight="1" x14ac:dyDescent="0.2">
      <c r="A323" s="821" t="s">
        <v>6951</v>
      </c>
      <c r="B323" s="822" t="s">
        <v>6952</v>
      </c>
      <c r="C323" s="822" t="s">
        <v>639</v>
      </c>
      <c r="D323" s="822" t="s">
        <v>6946</v>
      </c>
      <c r="E323" s="822" t="s">
        <v>7382</v>
      </c>
      <c r="F323" s="822" t="s">
        <v>7380</v>
      </c>
      <c r="G323" s="831"/>
      <c r="H323" s="831"/>
      <c r="I323" s="822"/>
      <c r="J323" s="822"/>
      <c r="K323" s="831"/>
      <c r="L323" s="831"/>
      <c r="M323" s="822"/>
      <c r="N323" s="822"/>
      <c r="O323" s="831">
        <v>244</v>
      </c>
      <c r="P323" s="831">
        <v>28548</v>
      </c>
      <c r="Q323" s="827"/>
      <c r="R323" s="832">
        <v>117</v>
      </c>
    </row>
    <row r="324" spans="1:18" ht="14.45" customHeight="1" x14ac:dyDescent="0.2">
      <c r="A324" s="821" t="s">
        <v>6951</v>
      </c>
      <c r="B324" s="822" t="s">
        <v>6952</v>
      </c>
      <c r="C324" s="822" t="s">
        <v>639</v>
      </c>
      <c r="D324" s="822" t="s">
        <v>6946</v>
      </c>
      <c r="E324" s="822" t="s">
        <v>7383</v>
      </c>
      <c r="F324" s="822" t="s">
        <v>7384</v>
      </c>
      <c r="G324" s="831"/>
      <c r="H324" s="831"/>
      <c r="I324" s="822"/>
      <c r="J324" s="822"/>
      <c r="K324" s="831"/>
      <c r="L324" s="831"/>
      <c r="M324" s="822"/>
      <c r="N324" s="822"/>
      <c r="O324" s="831">
        <v>1</v>
      </c>
      <c r="P324" s="831">
        <v>195.56</v>
      </c>
      <c r="Q324" s="827"/>
      <c r="R324" s="832">
        <v>195.56</v>
      </c>
    </row>
    <row r="325" spans="1:18" ht="14.45" customHeight="1" x14ac:dyDescent="0.2">
      <c r="A325" s="821" t="s">
        <v>6951</v>
      </c>
      <c r="B325" s="822" t="s">
        <v>6952</v>
      </c>
      <c r="C325" s="822" t="s">
        <v>639</v>
      </c>
      <c r="D325" s="822" t="s">
        <v>6946</v>
      </c>
      <c r="E325" s="822" t="s">
        <v>7385</v>
      </c>
      <c r="F325" s="822" t="s">
        <v>7386</v>
      </c>
      <c r="G325" s="831"/>
      <c r="H325" s="831"/>
      <c r="I325" s="822"/>
      <c r="J325" s="822"/>
      <c r="K325" s="831"/>
      <c r="L325" s="831"/>
      <c r="M325" s="822"/>
      <c r="N325" s="822"/>
      <c r="O325" s="831">
        <v>2</v>
      </c>
      <c r="P325" s="831">
        <v>548</v>
      </c>
      <c r="Q325" s="827"/>
      <c r="R325" s="832">
        <v>274</v>
      </c>
    </row>
    <row r="326" spans="1:18" ht="14.45" customHeight="1" x14ac:dyDescent="0.2">
      <c r="A326" s="821" t="s">
        <v>6951</v>
      </c>
      <c r="B326" s="822" t="s">
        <v>6952</v>
      </c>
      <c r="C326" s="822" t="s">
        <v>7387</v>
      </c>
      <c r="D326" s="822" t="s">
        <v>6953</v>
      </c>
      <c r="E326" s="822" t="s">
        <v>6972</v>
      </c>
      <c r="F326" s="822" t="s">
        <v>7388</v>
      </c>
      <c r="G326" s="831">
        <v>-1.1368683772161603E-13</v>
      </c>
      <c r="H326" s="831">
        <v>-2.7939677238464355E-9</v>
      </c>
      <c r="I326" s="822"/>
      <c r="J326" s="822">
        <v>24576</v>
      </c>
      <c r="K326" s="831">
        <v>-1.7053025658242404E-13</v>
      </c>
      <c r="L326" s="831">
        <v>4.6566128730773926E-10</v>
      </c>
      <c r="M326" s="822"/>
      <c r="N326" s="822">
        <v>-2730.6666666666665</v>
      </c>
      <c r="O326" s="831">
        <v>8.5265128291212022E-14</v>
      </c>
      <c r="P326" s="831">
        <v>0</v>
      </c>
      <c r="Q326" s="827"/>
      <c r="R326" s="832">
        <v>0</v>
      </c>
    </row>
    <row r="327" spans="1:18" ht="14.45" customHeight="1" x14ac:dyDescent="0.2">
      <c r="A327" s="821" t="s">
        <v>6951</v>
      </c>
      <c r="B327" s="822" t="s">
        <v>6952</v>
      </c>
      <c r="C327" s="822" t="s">
        <v>7387</v>
      </c>
      <c r="D327" s="822" t="s">
        <v>6953</v>
      </c>
      <c r="E327" s="822" t="s">
        <v>6973</v>
      </c>
      <c r="F327" s="822" t="s">
        <v>6974</v>
      </c>
      <c r="G327" s="831">
        <v>0</v>
      </c>
      <c r="H327" s="831">
        <v>0</v>
      </c>
      <c r="I327" s="822"/>
      <c r="J327" s="822"/>
      <c r="K327" s="831">
        <v>1.7763568394002505E-15</v>
      </c>
      <c r="L327" s="831">
        <v>0</v>
      </c>
      <c r="M327" s="822"/>
      <c r="N327" s="822">
        <v>0</v>
      </c>
      <c r="O327" s="831">
        <v>0</v>
      </c>
      <c r="P327" s="831">
        <v>0</v>
      </c>
      <c r="Q327" s="827"/>
      <c r="R327" s="832"/>
    </row>
    <row r="328" spans="1:18" ht="14.45" customHeight="1" x14ac:dyDescent="0.2">
      <c r="A328" s="821" t="s">
        <v>6951</v>
      </c>
      <c r="B328" s="822" t="s">
        <v>6952</v>
      </c>
      <c r="C328" s="822" t="s">
        <v>7387</v>
      </c>
      <c r="D328" s="822" t="s">
        <v>6953</v>
      </c>
      <c r="E328" s="822" t="s">
        <v>6975</v>
      </c>
      <c r="F328" s="822" t="s">
        <v>6974</v>
      </c>
      <c r="G328" s="831">
        <v>0</v>
      </c>
      <c r="H328" s="831">
        <v>2.3283064365386963E-10</v>
      </c>
      <c r="I328" s="822"/>
      <c r="J328" s="822"/>
      <c r="K328" s="831">
        <v>0</v>
      </c>
      <c r="L328" s="831">
        <v>0</v>
      </c>
      <c r="M328" s="822"/>
      <c r="N328" s="822"/>
      <c r="O328" s="831">
        <v>0</v>
      </c>
      <c r="P328" s="831">
        <v>0</v>
      </c>
      <c r="Q328" s="827"/>
      <c r="R328" s="832"/>
    </row>
    <row r="329" spans="1:18" ht="14.45" customHeight="1" x14ac:dyDescent="0.2">
      <c r="A329" s="821" t="s">
        <v>6951</v>
      </c>
      <c r="B329" s="822" t="s">
        <v>6952</v>
      </c>
      <c r="C329" s="822" t="s">
        <v>7387</v>
      </c>
      <c r="D329" s="822" t="s">
        <v>6953</v>
      </c>
      <c r="E329" s="822" t="s">
        <v>6976</v>
      </c>
      <c r="F329" s="822" t="s">
        <v>6974</v>
      </c>
      <c r="G329" s="831">
        <v>0</v>
      </c>
      <c r="H329" s="831">
        <v>0</v>
      </c>
      <c r="I329" s="822"/>
      <c r="J329" s="822"/>
      <c r="K329" s="831">
        <v>1.4210854715202004E-14</v>
      </c>
      <c r="L329" s="831">
        <v>-1.862645149230957E-9</v>
      </c>
      <c r="M329" s="822"/>
      <c r="N329" s="822">
        <v>-131072</v>
      </c>
      <c r="O329" s="831">
        <v>0</v>
      </c>
      <c r="P329" s="831">
        <v>-1.1641532182693481E-9</v>
      </c>
      <c r="Q329" s="827"/>
      <c r="R329" s="832"/>
    </row>
    <row r="330" spans="1:18" ht="14.45" customHeight="1" x14ac:dyDescent="0.2">
      <c r="A330" s="821" t="s">
        <v>6951</v>
      </c>
      <c r="B330" s="822" t="s">
        <v>6952</v>
      </c>
      <c r="C330" s="822" t="s">
        <v>7387</v>
      </c>
      <c r="D330" s="822" t="s">
        <v>6953</v>
      </c>
      <c r="E330" s="822" t="s">
        <v>6977</v>
      </c>
      <c r="F330" s="822" t="s">
        <v>7389</v>
      </c>
      <c r="G330" s="831">
        <v>0</v>
      </c>
      <c r="H330" s="831">
        <v>0</v>
      </c>
      <c r="I330" s="822"/>
      <c r="J330" s="822"/>
      <c r="K330" s="831">
        <v>0</v>
      </c>
      <c r="L330" s="831">
        <v>2.3283064365386963E-10</v>
      </c>
      <c r="M330" s="822"/>
      <c r="N330" s="822"/>
      <c r="O330" s="831">
        <v>0</v>
      </c>
      <c r="P330" s="831">
        <v>0</v>
      </c>
      <c r="Q330" s="827"/>
      <c r="R330" s="832"/>
    </row>
    <row r="331" spans="1:18" ht="14.45" customHeight="1" x14ac:dyDescent="0.2">
      <c r="A331" s="821" t="s">
        <v>6951</v>
      </c>
      <c r="B331" s="822" t="s">
        <v>6952</v>
      </c>
      <c r="C331" s="822" t="s">
        <v>7387</v>
      </c>
      <c r="D331" s="822" t="s">
        <v>6953</v>
      </c>
      <c r="E331" s="822" t="s">
        <v>6983</v>
      </c>
      <c r="F331" s="822" t="s">
        <v>7390</v>
      </c>
      <c r="G331" s="831">
        <v>5.6843418860808015E-14</v>
      </c>
      <c r="H331" s="831">
        <v>-1.7462298274040222E-10</v>
      </c>
      <c r="I331" s="822"/>
      <c r="J331" s="822">
        <v>-3072</v>
      </c>
      <c r="K331" s="831">
        <v>2.1316282072803006E-14</v>
      </c>
      <c r="L331" s="831">
        <v>5.5297277867794037E-10</v>
      </c>
      <c r="M331" s="822"/>
      <c r="N331" s="822">
        <v>25941.333333333332</v>
      </c>
      <c r="O331" s="831">
        <v>2.8421709430404007E-14</v>
      </c>
      <c r="P331" s="831">
        <v>2.3283064365386963E-10</v>
      </c>
      <c r="Q331" s="827"/>
      <c r="R331" s="832">
        <v>8192</v>
      </c>
    </row>
    <row r="332" spans="1:18" ht="14.45" customHeight="1" x14ac:dyDescent="0.2">
      <c r="A332" s="821" t="s">
        <v>6951</v>
      </c>
      <c r="B332" s="822" t="s">
        <v>6952</v>
      </c>
      <c r="C332" s="822" t="s">
        <v>7387</v>
      </c>
      <c r="D332" s="822" t="s">
        <v>6953</v>
      </c>
      <c r="E332" s="822" t="s">
        <v>6984</v>
      </c>
      <c r="F332" s="822" t="s">
        <v>7390</v>
      </c>
      <c r="G332" s="831">
        <v>-7.1054273576010019E-15</v>
      </c>
      <c r="H332" s="831">
        <v>1.3969838619232178E-9</v>
      </c>
      <c r="I332" s="822"/>
      <c r="J332" s="822">
        <v>-196608</v>
      </c>
      <c r="K332" s="831">
        <v>-1.4210854715202004E-14</v>
      </c>
      <c r="L332" s="831">
        <v>4.6566128730773926E-10</v>
      </c>
      <c r="M332" s="822"/>
      <c r="N332" s="822">
        <v>-32768</v>
      </c>
      <c r="O332" s="831">
        <v>1.4210854715202004E-14</v>
      </c>
      <c r="P332" s="831">
        <v>4.6566128730773926E-10</v>
      </c>
      <c r="Q332" s="827"/>
      <c r="R332" s="832">
        <v>32768</v>
      </c>
    </row>
    <row r="333" spans="1:18" ht="14.45" customHeight="1" x14ac:dyDescent="0.2">
      <c r="A333" s="821" t="s">
        <v>6951</v>
      </c>
      <c r="B333" s="822" t="s">
        <v>6952</v>
      </c>
      <c r="C333" s="822" t="s">
        <v>7387</v>
      </c>
      <c r="D333" s="822" t="s">
        <v>6953</v>
      </c>
      <c r="E333" s="822" t="s">
        <v>6985</v>
      </c>
      <c r="F333" s="822" t="s">
        <v>7391</v>
      </c>
      <c r="G333" s="831">
        <v>0</v>
      </c>
      <c r="H333" s="831">
        <v>0</v>
      </c>
      <c r="I333" s="822"/>
      <c r="J333" s="822"/>
      <c r="K333" s="831">
        <v>-2.2737367544323206E-13</v>
      </c>
      <c r="L333" s="831">
        <v>-4.6566128730773926E-10</v>
      </c>
      <c r="M333" s="822"/>
      <c r="N333" s="822">
        <v>2048</v>
      </c>
      <c r="O333" s="831">
        <v>-7.1054273576010019E-15</v>
      </c>
      <c r="P333" s="831">
        <v>2.3283064365386963E-10</v>
      </c>
      <c r="Q333" s="827"/>
      <c r="R333" s="832">
        <v>-32768</v>
      </c>
    </row>
    <row r="334" spans="1:18" ht="14.45" customHeight="1" x14ac:dyDescent="0.2">
      <c r="A334" s="821" t="s">
        <v>6951</v>
      </c>
      <c r="B334" s="822" t="s">
        <v>6952</v>
      </c>
      <c r="C334" s="822" t="s">
        <v>7387</v>
      </c>
      <c r="D334" s="822" t="s">
        <v>6953</v>
      </c>
      <c r="E334" s="822" t="s">
        <v>6988</v>
      </c>
      <c r="F334" s="822" t="s">
        <v>7392</v>
      </c>
      <c r="G334" s="831">
        <v>0</v>
      </c>
      <c r="H334" s="831">
        <v>0</v>
      </c>
      <c r="I334" s="822"/>
      <c r="J334" s="822"/>
      <c r="K334" s="831">
        <v>0</v>
      </c>
      <c r="L334" s="831">
        <v>0</v>
      </c>
      <c r="M334" s="822"/>
      <c r="N334" s="822"/>
      <c r="O334" s="831"/>
      <c r="P334" s="831"/>
      <c r="Q334" s="827"/>
      <c r="R334" s="832"/>
    </row>
    <row r="335" spans="1:18" ht="14.45" customHeight="1" x14ac:dyDescent="0.2">
      <c r="A335" s="821" t="s">
        <v>6951</v>
      </c>
      <c r="B335" s="822" t="s">
        <v>6952</v>
      </c>
      <c r="C335" s="822" t="s">
        <v>7387</v>
      </c>
      <c r="D335" s="822" t="s">
        <v>6953</v>
      </c>
      <c r="E335" s="822" t="s">
        <v>6990</v>
      </c>
      <c r="F335" s="822" t="s">
        <v>7393</v>
      </c>
      <c r="G335" s="831">
        <v>-5.6843418860808015E-14</v>
      </c>
      <c r="H335" s="831">
        <v>1.7462298274040222E-10</v>
      </c>
      <c r="I335" s="822"/>
      <c r="J335" s="822">
        <v>-3072</v>
      </c>
      <c r="K335" s="831">
        <v>-7.1054273576010019E-14</v>
      </c>
      <c r="L335" s="831">
        <v>3.4924596548080444E-10</v>
      </c>
      <c r="M335" s="822"/>
      <c r="N335" s="822">
        <v>-4915.2</v>
      </c>
      <c r="O335" s="831">
        <v>0</v>
      </c>
      <c r="P335" s="831">
        <v>3.4924596548080444E-10</v>
      </c>
      <c r="Q335" s="827"/>
      <c r="R335" s="832"/>
    </row>
    <row r="336" spans="1:18" ht="14.45" customHeight="1" x14ac:dyDescent="0.2">
      <c r="A336" s="821" t="s">
        <v>6951</v>
      </c>
      <c r="B336" s="822" t="s">
        <v>6952</v>
      </c>
      <c r="C336" s="822" t="s">
        <v>7387</v>
      </c>
      <c r="D336" s="822" t="s">
        <v>6953</v>
      </c>
      <c r="E336" s="822" t="s">
        <v>7018</v>
      </c>
      <c r="F336" s="822" t="s">
        <v>7394</v>
      </c>
      <c r="G336" s="831"/>
      <c r="H336" s="831"/>
      <c r="I336" s="822"/>
      <c r="J336" s="822"/>
      <c r="K336" s="831"/>
      <c r="L336" s="831"/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6951</v>
      </c>
      <c r="B337" s="822" t="s">
        <v>6952</v>
      </c>
      <c r="C337" s="822" t="s">
        <v>7387</v>
      </c>
      <c r="D337" s="822" t="s">
        <v>6953</v>
      </c>
      <c r="E337" s="822" t="s">
        <v>7019</v>
      </c>
      <c r="F337" s="822" t="s">
        <v>7394</v>
      </c>
      <c r="G337" s="831">
        <v>0</v>
      </c>
      <c r="H337" s="831">
        <v>5.8207660913467407E-11</v>
      </c>
      <c r="I337" s="822"/>
      <c r="J337" s="822"/>
      <c r="K337" s="831">
        <v>0</v>
      </c>
      <c r="L337" s="831">
        <v>2.3283064365386963E-10</v>
      </c>
      <c r="M337" s="822"/>
      <c r="N337" s="822"/>
      <c r="O337" s="831">
        <v>0</v>
      </c>
      <c r="P337" s="831">
        <v>0</v>
      </c>
      <c r="Q337" s="827"/>
      <c r="R337" s="832"/>
    </row>
    <row r="338" spans="1:18" ht="14.45" customHeight="1" x14ac:dyDescent="0.2">
      <c r="A338" s="821" t="s">
        <v>6951</v>
      </c>
      <c r="B338" s="822" t="s">
        <v>6952</v>
      </c>
      <c r="C338" s="822" t="s">
        <v>7387</v>
      </c>
      <c r="D338" s="822" t="s">
        <v>6953</v>
      </c>
      <c r="E338" s="822" t="s">
        <v>7020</v>
      </c>
      <c r="F338" s="822" t="s">
        <v>7021</v>
      </c>
      <c r="G338" s="831">
        <v>0</v>
      </c>
      <c r="H338" s="831">
        <v>0</v>
      </c>
      <c r="I338" s="822"/>
      <c r="J338" s="822"/>
      <c r="K338" s="831">
        <v>0</v>
      </c>
      <c r="L338" s="831">
        <v>0</v>
      </c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6951</v>
      </c>
      <c r="B339" s="822" t="s">
        <v>6952</v>
      </c>
      <c r="C339" s="822" t="s">
        <v>7387</v>
      </c>
      <c r="D339" s="822" t="s">
        <v>6953</v>
      </c>
      <c r="E339" s="822" t="s">
        <v>7022</v>
      </c>
      <c r="F339" s="822" t="s">
        <v>7021</v>
      </c>
      <c r="G339" s="831"/>
      <c r="H339" s="831"/>
      <c r="I339" s="822"/>
      <c r="J339" s="822"/>
      <c r="K339" s="831">
        <v>3.5527136788005009E-15</v>
      </c>
      <c r="L339" s="831">
        <v>-5.8207660913467407E-11</v>
      </c>
      <c r="M339" s="822"/>
      <c r="N339" s="822">
        <v>-16384</v>
      </c>
      <c r="O339" s="831">
        <v>0</v>
      </c>
      <c r="P339" s="831">
        <v>0</v>
      </c>
      <c r="Q339" s="827"/>
      <c r="R339" s="832"/>
    </row>
    <row r="340" spans="1:18" ht="14.45" customHeight="1" x14ac:dyDescent="0.2">
      <c r="A340" s="821" t="s">
        <v>6951</v>
      </c>
      <c r="B340" s="822" t="s">
        <v>6952</v>
      </c>
      <c r="C340" s="822" t="s">
        <v>7387</v>
      </c>
      <c r="D340" s="822" t="s">
        <v>6953</v>
      </c>
      <c r="E340" s="822" t="s">
        <v>7027</v>
      </c>
      <c r="F340" s="822" t="s">
        <v>7395</v>
      </c>
      <c r="G340" s="831">
        <v>0</v>
      </c>
      <c r="H340" s="831">
        <v>0</v>
      </c>
      <c r="I340" s="822"/>
      <c r="J340" s="822"/>
      <c r="K340" s="831">
        <v>0</v>
      </c>
      <c r="L340" s="831">
        <v>-7.2759576141834259E-12</v>
      </c>
      <c r="M340" s="822"/>
      <c r="N340" s="822"/>
      <c r="O340" s="831">
        <v>0</v>
      </c>
      <c r="P340" s="831">
        <v>2.9103830456733704E-11</v>
      </c>
      <c r="Q340" s="827"/>
      <c r="R340" s="832"/>
    </row>
    <row r="341" spans="1:18" ht="14.45" customHeight="1" x14ac:dyDescent="0.2">
      <c r="A341" s="821" t="s">
        <v>6951</v>
      </c>
      <c r="B341" s="822" t="s">
        <v>6952</v>
      </c>
      <c r="C341" s="822" t="s">
        <v>7387</v>
      </c>
      <c r="D341" s="822" t="s">
        <v>6953</v>
      </c>
      <c r="E341" s="822" t="s">
        <v>7028</v>
      </c>
      <c r="F341" s="822" t="s">
        <v>7395</v>
      </c>
      <c r="G341" s="831">
        <v>0</v>
      </c>
      <c r="H341" s="831">
        <v>0</v>
      </c>
      <c r="I341" s="822"/>
      <c r="J341" s="822"/>
      <c r="K341" s="831">
        <v>0</v>
      </c>
      <c r="L341" s="831">
        <v>2.9103830456733704E-10</v>
      </c>
      <c r="M341" s="822"/>
      <c r="N341" s="822"/>
      <c r="O341" s="831">
        <v>0</v>
      </c>
      <c r="P341" s="831">
        <v>1.1641532182693481E-10</v>
      </c>
      <c r="Q341" s="827"/>
      <c r="R341" s="832"/>
    </row>
    <row r="342" spans="1:18" ht="14.45" customHeight="1" x14ac:dyDescent="0.2">
      <c r="A342" s="821" t="s">
        <v>6951</v>
      </c>
      <c r="B342" s="822" t="s">
        <v>6952</v>
      </c>
      <c r="C342" s="822" t="s">
        <v>7387</v>
      </c>
      <c r="D342" s="822" t="s">
        <v>6953</v>
      </c>
      <c r="E342" s="822" t="s">
        <v>7038</v>
      </c>
      <c r="F342" s="822" t="s">
        <v>3423</v>
      </c>
      <c r="G342" s="831">
        <v>0</v>
      </c>
      <c r="H342" s="831">
        <v>0</v>
      </c>
      <c r="I342" s="822"/>
      <c r="J342" s="822"/>
      <c r="K342" s="831">
        <v>0</v>
      </c>
      <c r="L342" s="831">
        <v>3.637978807091713E-11</v>
      </c>
      <c r="M342" s="822"/>
      <c r="N342" s="822"/>
      <c r="O342" s="831">
        <v>0</v>
      </c>
      <c r="P342" s="831">
        <v>0</v>
      </c>
      <c r="Q342" s="827"/>
      <c r="R342" s="832"/>
    </row>
    <row r="343" spans="1:18" ht="14.45" customHeight="1" x14ac:dyDescent="0.2">
      <c r="A343" s="821" t="s">
        <v>6951</v>
      </c>
      <c r="B343" s="822" t="s">
        <v>6952</v>
      </c>
      <c r="C343" s="822" t="s">
        <v>7387</v>
      </c>
      <c r="D343" s="822" t="s">
        <v>6953</v>
      </c>
      <c r="E343" s="822" t="s">
        <v>7043</v>
      </c>
      <c r="F343" s="822" t="s">
        <v>7044</v>
      </c>
      <c r="G343" s="831">
        <v>0</v>
      </c>
      <c r="H343" s="831">
        <v>0</v>
      </c>
      <c r="I343" s="822"/>
      <c r="J343" s="822"/>
      <c r="K343" s="831">
        <v>2.2204460492503131E-16</v>
      </c>
      <c r="L343" s="831">
        <v>0</v>
      </c>
      <c r="M343" s="822"/>
      <c r="N343" s="822">
        <v>0</v>
      </c>
      <c r="O343" s="831">
        <v>0</v>
      </c>
      <c r="P343" s="831">
        <v>0</v>
      </c>
      <c r="Q343" s="827"/>
      <c r="R343" s="832"/>
    </row>
    <row r="344" spans="1:18" ht="14.45" customHeight="1" x14ac:dyDescent="0.2">
      <c r="A344" s="821" t="s">
        <v>6951</v>
      </c>
      <c r="B344" s="822" t="s">
        <v>6952</v>
      </c>
      <c r="C344" s="822" t="s">
        <v>7387</v>
      </c>
      <c r="D344" s="822" t="s">
        <v>6953</v>
      </c>
      <c r="E344" s="822" t="s">
        <v>7045</v>
      </c>
      <c r="F344" s="822" t="s">
        <v>7044</v>
      </c>
      <c r="G344" s="831">
        <v>0</v>
      </c>
      <c r="H344" s="831">
        <v>2.3283064365386963E-10</v>
      </c>
      <c r="I344" s="822"/>
      <c r="J344" s="822"/>
      <c r="K344" s="831">
        <v>1.5099033134902129E-14</v>
      </c>
      <c r="L344" s="831">
        <v>0</v>
      </c>
      <c r="M344" s="822"/>
      <c r="N344" s="822">
        <v>0</v>
      </c>
      <c r="O344" s="831">
        <v>0</v>
      </c>
      <c r="P344" s="831">
        <v>-3.4924596548080444E-10</v>
      </c>
      <c r="Q344" s="827"/>
      <c r="R344" s="832"/>
    </row>
    <row r="345" spans="1:18" ht="14.45" customHeight="1" x14ac:dyDescent="0.2">
      <c r="A345" s="821" t="s">
        <v>6951</v>
      </c>
      <c r="B345" s="822" t="s">
        <v>6952</v>
      </c>
      <c r="C345" s="822" t="s">
        <v>7387</v>
      </c>
      <c r="D345" s="822" t="s">
        <v>6953</v>
      </c>
      <c r="E345" s="822" t="s">
        <v>7046</v>
      </c>
      <c r="F345" s="822" t="s">
        <v>7396</v>
      </c>
      <c r="G345" s="831">
        <v>0</v>
      </c>
      <c r="H345" s="831">
        <v>5.8207660913467407E-11</v>
      </c>
      <c r="I345" s="822"/>
      <c r="J345" s="822"/>
      <c r="K345" s="831">
        <v>-8.8817841970012523E-16</v>
      </c>
      <c r="L345" s="831">
        <v>4.0745362639427185E-10</v>
      </c>
      <c r="M345" s="822"/>
      <c r="N345" s="822">
        <v>-458752</v>
      </c>
      <c r="O345" s="831">
        <v>0</v>
      </c>
      <c r="P345" s="831">
        <v>-6.9849193096160889E-10</v>
      </c>
      <c r="Q345" s="827"/>
      <c r="R345" s="832"/>
    </row>
    <row r="346" spans="1:18" ht="14.45" customHeight="1" x14ac:dyDescent="0.2">
      <c r="A346" s="821" t="s">
        <v>6951</v>
      </c>
      <c r="B346" s="822" t="s">
        <v>6952</v>
      </c>
      <c r="C346" s="822" t="s">
        <v>7387</v>
      </c>
      <c r="D346" s="822" t="s">
        <v>6953</v>
      </c>
      <c r="E346" s="822" t="s">
        <v>7055</v>
      </c>
      <c r="F346" s="822" t="s">
        <v>7397</v>
      </c>
      <c r="G346" s="831">
        <v>5.6843418860808015E-14</v>
      </c>
      <c r="H346" s="831">
        <v>-4.6566128730773926E-10</v>
      </c>
      <c r="I346" s="822"/>
      <c r="J346" s="822">
        <v>-8192</v>
      </c>
      <c r="K346" s="831">
        <v>3.0198066269804258E-14</v>
      </c>
      <c r="L346" s="831">
        <v>1.1641532182693481E-10</v>
      </c>
      <c r="M346" s="822"/>
      <c r="N346" s="822">
        <v>3855.0588235294117</v>
      </c>
      <c r="O346" s="831">
        <v>7.1054273576010019E-15</v>
      </c>
      <c r="P346" s="831">
        <v>8.7311491370201111E-11</v>
      </c>
      <c r="Q346" s="827"/>
      <c r="R346" s="832">
        <v>12288</v>
      </c>
    </row>
    <row r="347" spans="1:18" ht="14.45" customHeight="1" x14ac:dyDescent="0.2">
      <c r="A347" s="821" t="s">
        <v>6951</v>
      </c>
      <c r="B347" s="822" t="s">
        <v>6952</v>
      </c>
      <c r="C347" s="822" t="s">
        <v>7387</v>
      </c>
      <c r="D347" s="822" t="s">
        <v>6953</v>
      </c>
      <c r="E347" s="822" t="s">
        <v>7056</v>
      </c>
      <c r="F347" s="822" t="s">
        <v>7398</v>
      </c>
      <c r="G347" s="831">
        <v>0</v>
      </c>
      <c r="H347" s="831">
        <v>0</v>
      </c>
      <c r="I347" s="822"/>
      <c r="J347" s="822"/>
      <c r="K347" s="831">
        <v>0</v>
      </c>
      <c r="L347" s="831">
        <v>1.1641532182693481E-10</v>
      </c>
      <c r="M347" s="822"/>
      <c r="N347" s="822"/>
      <c r="O347" s="831">
        <v>0</v>
      </c>
      <c r="P347" s="831">
        <v>0</v>
      </c>
      <c r="Q347" s="827"/>
      <c r="R347" s="832"/>
    </row>
    <row r="348" spans="1:18" ht="14.45" customHeight="1" x14ac:dyDescent="0.2">
      <c r="A348" s="821" t="s">
        <v>6951</v>
      </c>
      <c r="B348" s="822" t="s">
        <v>6952</v>
      </c>
      <c r="C348" s="822" t="s">
        <v>7387</v>
      </c>
      <c r="D348" s="822" t="s">
        <v>6953</v>
      </c>
      <c r="E348" s="822" t="s">
        <v>7057</v>
      </c>
      <c r="F348" s="822" t="s">
        <v>7399</v>
      </c>
      <c r="G348" s="831">
        <v>-2.8421709430404007E-14</v>
      </c>
      <c r="H348" s="831">
        <v>0</v>
      </c>
      <c r="I348" s="822"/>
      <c r="J348" s="822">
        <v>0</v>
      </c>
      <c r="K348" s="831">
        <v>0</v>
      </c>
      <c r="L348" s="831">
        <v>-1.7462298274040222E-9</v>
      </c>
      <c r="M348" s="822"/>
      <c r="N348" s="822"/>
      <c r="O348" s="831">
        <v>5.6843418860808015E-14</v>
      </c>
      <c r="P348" s="831">
        <v>-3.7252902984619141E-9</v>
      </c>
      <c r="Q348" s="827"/>
      <c r="R348" s="832">
        <v>-65536</v>
      </c>
    </row>
    <row r="349" spans="1:18" ht="14.45" customHeight="1" x14ac:dyDescent="0.2">
      <c r="A349" s="821" t="s">
        <v>6951</v>
      </c>
      <c r="B349" s="822" t="s">
        <v>6952</v>
      </c>
      <c r="C349" s="822" t="s">
        <v>7387</v>
      </c>
      <c r="D349" s="822" t="s">
        <v>6953</v>
      </c>
      <c r="E349" s="822" t="s">
        <v>7060</v>
      </c>
      <c r="F349" s="822" t="s">
        <v>7388</v>
      </c>
      <c r="G349" s="831">
        <v>5.6843418860808015E-14</v>
      </c>
      <c r="H349" s="831">
        <v>-1.5133991837501526E-9</v>
      </c>
      <c r="I349" s="822"/>
      <c r="J349" s="822">
        <v>-26624</v>
      </c>
      <c r="K349" s="831">
        <v>0</v>
      </c>
      <c r="L349" s="831">
        <v>-1.862645149230957E-9</v>
      </c>
      <c r="M349" s="822"/>
      <c r="N349" s="822"/>
      <c r="O349" s="831">
        <v>0</v>
      </c>
      <c r="P349" s="831">
        <v>-3.4924596548080444E-10</v>
      </c>
      <c r="Q349" s="827"/>
      <c r="R349" s="832"/>
    </row>
    <row r="350" spans="1:18" ht="14.45" customHeight="1" x14ac:dyDescent="0.2">
      <c r="A350" s="821" t="s">
        <v>6951</v>
      </c>
      <c r="B350" s="822" t="s">
        <v>6952</v>
      </c>
      <c r="C350" s="822" t="s">
        <v>7387</v>
      </c>
      <c r="D350" s="822" t="s">
        <v>6953</v>
      </c>
      <c r="E350" s="822" t="s">
        <v>7062</v>
      </c>
      <c r="F350" s="822" t="s">
        <v>7400</v>
      </c>
      <c r="G350" s="831">
        <v>1.7763568394002505E-15</v>
      </c>
      <c r="H350" s="831">
        <v>-2.9103830456733704E-11</v>
      </c>
      <c r="I350" s="822"/>
      <c r="J350" s="822">
        <v>-16384</v>
      </c>
      <c r="K350" s="831">
        <v>3.7747582837255322E-15</v>
      </c>
      <c r="L350" s="831">
        <v>-2.3646862246096134E-11</v>
      </c>
      <c r="M350" s="822"/>
      <c r="N350" s="822">
        <v>-6264.4705882352937</v>
      </c>
      <c r="O350" s="831">
        <v>1.7763568394002505E-15</v>
      </c>
      <c r="P350" s="831">
        <v>-2.9103830456733704E-11</v>
      </c>
      <c r="Q350" s="827"/>
      <c r="R350" s="832">
        <v>-16384</v>
      </c>
    </row>
    <row r="351" spans="1:18" ht="14.45" customHeight="1" x14ac:dyDescent="0.2">
      <c r="A351" s="821" t="s">
        <v>6951</v>
      </c>
      <c r="B351" s="822" t="s">
        <v>6952</v>
      </c>
      <c r="C351" s="822" t="s">
        <v>7387</v>
      </c>
      <c r="D351" s="822" t="s">
        <v>6953</v>
      </c>
      <c r="E351" s="822" t="s">
        <v>7067</v>
      </c>
      <c r="F351" s="822" t="s">
        <v>3429</v>
      </c>
      <c r="G351" s="831">
        <v>0</v>
      </c>
      <c r="H351" s="831">
        <v>0</v>
      </c>
      <c r="I351" s="822"/>
      <c r="J351" s="822"/>
      <c r="K351" s="831"/>
      <c r="L351" s="831"/>
      <c r="M351" s="822"/>
      <c r="N351" s="822"/>
      <c r="O351" s="831">
        <v>0</v>
      </c>
      <c r="P351" s="831">
        <v>0</v>
      </c>
      <c r="Q351" s="827"/>
      <c r="R351" s="832"/>
    </row>
    <row r="352" spans="1:18" ht="14.45" customHeight="1" x14ac:dyDescent="0.2">
      <c r="A352" s="821" t="s">
        <v>6951</v>
      </c>
      <c r="B352" s="822" t="s">
        <v>6952</v>
      </c>
      <c r="C352" s="822" t="s">
        <v>7387</v>
      </c>
      <c r="D352" s="822" t="s">
        <v>6953</v>
      </c>
      <c r="E352" s="822" t="s">
        <v>7071</v>
      </c>
      <c r="F352" s="822" t="s">
        <v>2477</v>
      </c>
      <c r="G352" s="831">
        <v>1.4210854715202004E-14</v>
      </c>
      <c r="H352" s="831">
        <v>5.3842086344957352E-10</v>
      </c>
      <c r="I352" s="822"/>
      <c r="J352" s="822">
        <v>37888</v>
      </c>
      <c r="K352" s="831">
        <v>2.8421709430404007E-14</v>
      </c>
      <c r="L352" s="831">
        <v>0</v>
      </c>
      <c r="M352" s="822"/>
      <c r="N352" s="822">
        <v>0</v>
      </c>
      <c r="O352" s="831">
        <v>0</v>
      </c>
      <c r="P352" s="831">
        <v>-4.3655745685100555E-11</v>
      </c>
      <c r="Q352" s="827"/>
      <c r="R352" s="832"/>
    </row>
    <row r="353" spans="1:18" ht="14.45" customHeight="1" x14ac:dyDescent="0.2">
      <c r="A353" s="821" t="s">
        <v>6951</v>
      </c>
      <c r="B353" s="822" t="s">
        <v>6952</v>
      </c>
      <c r="C353" s="822" t="s">
        <v>7387</v>
      </c>
      <c r="D353" s="822" t="s">
        <v>6953</v>
      </c>
      <c r="E353" s="822" t="s">
        <v>7073</v>
      </c>
      <c r="F353" s="822" t="s">
        <v>7401</v>
      </c>
      <c r="G353" s="831">
        <v>0</v>
      </c>
      <c r="H353" s="831">
        <v>-2.3283064365386963E-10</v>
      </c>
      <c r="I353" s="822"/>
      <c r="J353" s="822"/>
      <c r="K353" s="831">
        <v>0</v>
      </c>
      <c r="L353" s="831">
        <v>-3.4924596548080444E-10</v>
      </c>
      <c r="M353" s="822"/>
      <c r="N353" s="822"/>
      <c r="O353" s="831">
        <v>0</v>
      </c>
      <c r="P353" s="831">
        <v>0</v>
      </c>
      <c r="Q353" s="827"/>
      <c r="R353" s="832"/>
    </row>
    <row r="354" spans="1:18" ht="14.45" customHeight="1" x14ac:dyDescent="0.2">
      <c r="A354" s="821" t="s">
        <v>6951</v>
      </c>
      <c r="B354" s="822" t="s">
        <v>6952</v>
      </c>
      <c r="C354" s="822" t="s">
        <v>7387</v>
      </c>
      <c r="D354" s="822" t="s">
        <v>6953</v>
      </c>
      <c r="E354" s="822" t="s">
        <v>7076</v>
      </c>
      <c r="F354" s="822" t="s">
        <v>7401</v>
      </c>
      <c r="G354" s="831">
        <v>3.5527136788005009E-15</v>
      </c>
      <c r="H354" s="831">
        <v>2.3283064365386963E-10</v>
      </c>
      <c r="I354" s="822"/>
      <c r="J354" s="822">
        <v>65536</v>
      </c>
      <c r="K354" s="831">
        <v>0</v>
      </c>
      <c r="L354" s="831">
        <v>0</v>
      </c>
      <c r="M354" s="822"/>
      <c r="N354" s="822"/>
      <c r="O354" s="831">
        <v>-3.5527136788005009E-15</v>
      </c>
      <c r="P354" s="831">
        <v>-2.3283064365386963E-10</v>
      </c>
      <c r="Q354" s="827"/>
      <c r="R354" s="832">
        <v>65536</v>
      </c>
    </row>
    <row r="355" spans="1:18" ht="14.45" customHeight="1" x14ac:dyDescent="0.2">
      <c r="A355" s="821" t="s">
        <v>6951</v>
      </c>
      <c r="B355" s="822" t="s">
        <v>6952</v>
      </c>
      <c r="C355" s="822" t="s">
        <v>7387</v>
      </c>
      <c r="D355" s="822" t="s">
        <v>6953</v>
      </c>
      <c r="E355" s="822" t="s">
        <v>7078</v>
      </c>
      <c r="F355" s="822" t="s">
        <v>7400</v>
      </c>
      <c r="G355" s="831">
        <v>0</v>
      </c>
      <c r="H355" s="831">
        <v>0</v>
      </c>
      <c r="I355" s="822"/>
      <c r="J355" s="822"/>
      <c r="K355" s="831">
        <v>-1.4210854715202004E-14</v>
      </c>
      <c r="L355" s="831">
        <v>0</v>
      </c>
      <c r="M355" s="822"/>
      <c r="N355" s="822">
        <v>0</v>
      </c>
      <c r="O355" s="831">
        <v>1.7763568394002505E-15</v>
      </c>
      <c r="P355" s="831">
        <v>2.9103830456733704E-11</v>
      </c>
      <c r="Q355" s="827"/>
      <c r="R355" s="832">
        <v>16384</v>
      </c>
    </row>
    <row r="356" spans="1:18" ht="14.45" customHeight="1" x14ac:dyDescent="0.2">
      <c r="A356" s="821" t="s">
        <v>6951</v>
      </c>
      <c r="B356" s="822" t="s">
        <v>6952</v>
      </c>
      <c r="C356" s="822" t="s">
        <v>7387</v>
      </c>
      <c r="D356" s="822" t="s">
        <v>6953</v>
      </c>
      <c r="E356" s="822" t="s">
        <v>7080</v>
      </c>
      <c r="F356" s="822" t="s">
        <v>7402</v>
      </c>
      <c r="G356" s="831">
        <v>0</v>
      </c>
      <c r="H356" s="831">
        <v>0</v>
      </c>
      <c r="I356" s="822"/>
      <c r="J356" s="822"/>
      <c r="K356" s="831">
        <v>0</v>
      </c>
      <c r="L356" s="831">
        <v>1.1641532182693481E-10</v>
      </c>
      <c r="M356" s="822"/>
      <c r="N356" s="822"/>
      <c r="O356" s="831">
        <v>0</v>
      </c>
      <c r="P356" s="831">
        <v>0</v>
      </c>
      <c r="Q356" s="827"/>
      <c r="R356" s="832"/>
    </row>
    <row r="357" spans="1:18" ht="14.45" customHeight="1" x14ac:dyDescent="0.2">
      <c r="A357" s="821" t="s">
        <v>6951</v>
      </c>
      <c r="B357" s="822" t="s">
        <v>6952</v>
      </c>
      <c r="C357" s="822" t="s">
        <v>7387</v>
      </c>
      <c r="D357" s="822" t="s">
        <v>6953</v>
      </c>
      <c r="E357" s="822" t="s">
        <v>7087</v>
      </c>
      <c r="F357" s="822" t="s">
        <v>7403</v>
      </c>
      <c r="G357" s="831">
        <v>0</v>
      </c>
      <c r="H357" s="831">
        <v>0</v>
      </c>
      <c r="I357" s="822"/>
      <c r="J357" s="822"/>
      <c r="K357" s="831">
        <v>7.1054273576010019E-15</v>
      </c>
      <c r="L357" s="831">
        <v>0</v>
      </c>
      <c r="M357" s="822"/>
      <c r="N357" s="822">
        <v>0</v>
      </c>
      <c r="O357" s="831">
        <v>0</v>
      </c>
      <c r="P357" s="831">
        <v>0</v>
      </c>
      <c r="Q357" s="827"/>
      <c r="R357" s="832"/>
    </row>
    <row r="358" spans="1:18" ht="14.45" customHeight="1" x14ac:dyDescent="0.2">
      <c r="A358" s="821" t="s">
        <v>6951</v>
      </c>
      <c r="B358" s="822" t="s">
        <v>6952</v>
      </c>
      <c r="C358" s="822" t="s">
        <v>7387</v>
      </c>
      <c r="D358" s="822" t="s">
        <v>6953</v>
      </c>
      <c r="E358" s="822" t="s">
        <v>7090</v>
      </c>
      <c r="F358" s="822" t="s">
        <v>7404</v>
      </c>
      <c r="G358" s="831">
        <v>2.1316282072803006E-14</v>
      </c>
      <c r="H358" s="831">
        <v>1.1641532182693481E-10</v>
      </c>
      <c r="I358" s="822"/>
      <c r="J358" s="822">
        <v>5461.333333333333</v>
      </c>
      <c r="K358" s="831">
        <v>5.3290705182007514E-15</v>
      </c>
      <c r="L358" s="831">
        <v>1.1641532182693481E-10</v>
      </c>
      <c r="M358" s="822"/>
      <c r="N358" s="822">
        <v>21845.333333333332</v>
      </c>
      <c r="O358" s="831">
        <v>0</v>
      </c>
      <c r="P358" s="831">
        <v>0</v>
      </c>
      <c r="Q358" s="827"/>
      <c r="R358" s="832"/>
    </row>
    <row r="359" spans="1:18" ht="14.45" customHeight="1" x14ac:dyDescent="0.2">
      <c r="A359" s="821" t="s">
        <v>6951</v>
      </c>
      <c r="B359" s="822" t="s">
        <v>6952</v>
      </c>
      <c r="C359" s="822" t="s">
        <v>7387</v>
      </c>
      <c r="D359" s="822" t="s">
        <v>6953</v>
      </c>
      <c r="E359" s="822" t="s">
        <v>7101</v>
      </c>
      <c r="F359" s="822" t="s">
        <v>2446</v>
      </c>
      <c r="G359" s="831">
        <v>-5.6843418860808015E-14</v>
      </c>
      <c r="H359" s="831">
        <v>-2.3283064365386963E-10</v>
      </c>
      <c r="I359" s="822"/>
      <c r="J359" s="822">
        <v>4096</v>
      </c>
      <c r="K359" s="831">
        <v>2.8421709430404007E-14</v>
      </c>
      <c r="L359" s="831">
        <v>0</v>
      </c>
      <c r="M359" s="822"/>
      <c r="N359" s="822">
        <v>0</v>
      </c>
      <c r="O359" s="831">
        <v>0</v>
      </c>
      <c r="P359" s="831">
        <v>-1.1641532182693481E-10</v>
      </c>
      <c r="Q359" s="827"/>
      <c r="R359" s="832"/>
    </row>
    <row r="360" spans="1:18" ht="14.45" customHeight="1" x14ac:dyDescent="0.2">
      <c r="A360" s="821" t="s">
        <v>6951</v>
      </c>
      <c r="B360" s="822" t="s">
        <v>6952</v>
      </c>
      <c r="C360" s="822" t="s">
        <v>7387</v>
      </c>
      <c r="D360" s="822" t="s">
        <v>6953</v>
      </c>
      <c r="E360" s="822" t="s">
        <v>7110</v>
      </c>
      <c r="F360" s="822" t="s">
        <v>7405</v>
      </c>
      <c r="G360" s="831">
        <v>-1.7763568394002505E-15</v>
      </c>
      <c r="H360" s="831">
        <v>0</v>
      </c>
      <c r="I360" s="822"/>
      <c r="J360" s="822">
        <v>0</v>
      </c>
      <c r="K360" s="831">
        <v>0</v>
      </c>
      <c r="L360" s="831">
        <v>0</v>
      </c>
      <c r="M360" s="822"/>
      <c r="N360" s="822"/>
      <c r="O360" s="831"/>
      <c r="P360" s="831"/>
      <c r="Q360" s="827"/>
      <c r="R360" s="832"/>
    </row>
    <row r="361" spans="1:18" ht="14.45" customHeight="1" x14ac:dyDescent="0.2">
      <c r="A361" s="821" t="s">
        <v>6951</v>
      </c>
      <c r="B361" s="822" t="s">
        <v>6952</v>
      </c>
      <c r="C361" s="822" t="s">
        <v>7387</v>
      </c>
      <c r="D361" s="822" t="s">
        <v>6953</v>
      </c>
      <c r="E361" s="822" t="s">
        <v>7111</v>
      </c>
      <c r="F361" s="822" t="s">
        <v>2446</v>
      </c>
      <c r="G361" s="831">
        <v>1.2789769243681803E-13</v>
      </c>
      <c r="H361" s="831">
        <v>2.7939677238464355E-9</v>
      </c>
      <c r="I361" s="822"/>
      <c r="J361" s="822">
        <v>21845.333333333332</v>
      </c>
      <c r="K361" s="831">
        <v>1.1368683772161603E-13</v>
      </c>
      <c r="L361" s="831">
        <v>-1.3969838619232178E-9</v>
      </c>
      <c r="M361" s="822"/>
      <c r="N361" s="822">
        <v>-12288</v>
      </c>
      <c r="O361" s="831">
        <v>-5.6843418860808015E-14</v>
      </c>
      <c r="P361" s="831">
        <v>0</v>
      </c>
      <c r="Q361" s="827"/>
      <c r="R361" s="832">
        <v>0</v>
      </c>
    </row>
    <row r="362" spans="1:18" ht="14.45" customHeight="1" x14ac:dyDescent="0.2">
      <c r="A362" s="821" t="s">
        <v>6951</v>
      </c>
      <c r="B362" s="822" t="s">
        <v>6952</v>
      </c>
      <c r="C362" s="822" t="s">
        <v>7387</v>
      </c>
      <c r="D362" s="822" t="s">
        <v>6953</v>
      </c>
      <c r="E362" s="822" t="s">
        <v>7117</v>
      </c>
      <c r="F362" s="822" t="s">
        <v>7118</v>
      </c>
      <c r="G362" s="831">
        <v>-7.1054273576010019E-15</v>
      </c>
      <c r="H362" s="831">
        <v>9.3132257461547852E-10</v>
      </c>
      <c r="I362" s="822"/>
      <c r="J362" s="822">
        <v>-131072</v>
      </c>
      <c r="K362" s="831">
        <v>0</v>
      </c>
      <c r="L362" s="831">
        <v>0</v>
      </c>
      <c r="M362" s="822"/>
      <c r="N362" s="822"/>
      <c r="O362" s="831">
        <v>0</v>
      </c>
      <c r="P362" s="831">
        <v>0</v>
      </c>
      <c r="Q362" s="827"/>
      <c r="R362" s="832"/>
    </row>
    <row r="363" spans="1:18" ht="14.45" customHeight="1" x14ac:dyDescent="0.2">
      <c r="A363" s="821" t="s">
        <v>6951</v>
      </c>
      <c r="B363" s="822" t="s">
        <v>6952</v>
      </c>
      <c r="C363" s="822" t="s">
        <v>7387</v>
      </c>
      <c r="D363" s="822" t="s">
        <v>6953</v>
      </c>
      <c r="E363" s="822" t="s">
        <v>7123</v>
      </c>
      <c r="F363" s="822" t="s">
        <v>7406</v>
      </c>
      <c r="G363" s="831">
        <v>0</v>
      </c>
      <c r="H363" s="831">
        <v>0</v>
      </c>
      <c r="I363" s="822"/>
      <c r="J363" s="822"/>
      <c r="K363" s="831">
        <v>7.1054273576010019E-15</v>
      </c>
      <c r="L363" s="831">
        <v>-9.3132257461547852E-10</v>
      </c>
      <c r="M363" s="822"/>
      <c r="N363" s="822">
        <v>-131072</v>
      </c>
      <c r="O363" s="831">
        <v>0</v>
      </c>
      <c r="P363" s="831">
        <v>0</v>
      </c>
      <c r="Q363" s="827"/>
      <c r="R363" s="832"/>
    </row>
    <row r="364" spans="1:18" ht="14.45" customHeight="1" x14ac:dyDescent="0.2">
      <c r="A364" s="821" t="s">
        <v>6951</v>
      </c>
      <c r="B364" s="822" t="s">
        <v>6952</v>
      </c>
      <c r="C364" s="822" t="s">
        <v>7387</v>
      </c>
      <c r="D364" s="822" t="s">
        <v>6953</v>
      </c>
      <c r="E364" s="822" t="s">
        <v>7126</v>
      </c>
      <c r="F364" s="822" t="s">
        <v>7407</v>
      </c>
      <c r="G364" s="831">
        <v>0</v>
      </c>
      <c r="H364" s="831">
        <v>0</v>
      </c>
      <c r="I364" s="822"/>
      <c r="J364" s="822"/>
      <c r="K364" s="831"/>
      <c r="L364" s="831"/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6951</v>
      </c>
      <c r="B365" s="822" t="s">
        <v>6952</v>
      </c>
      <c r="C365" s="822" t="s">
        <v>7387</v>
      </c>
      <c r="D365" s="822" t="s">
        <v>6953</v>
      </c>
      <c r="E365" s="822" t="s">
        <v>7133</v>
      </c>
      <c r="F365" s="822" t="s">
        <v>7408</v>
      </c>
      <c r="G365" s="831">
        <v>0</v>
      </c>
      <c r="H365" s="831">
        <v>0</v>
      </c>
      <c r="I365" s="822"/>
      <c r="J365" s="822"/>
      <c r="K365" s="831">
        <v>0</v>
      </c>
      <c r="L365" s="831">
        <v>5.8207660913467407E-11</v>
      </c>
      <c r="M365" s="822"/>
      <c r="N365" s="822"/>
      <c r="O365" s="831">
        <v>0</v>
      </c>
      <c r="P365" s="831">
        <v>9.276845958083868E-11</v>
      </c>
      <c r="Q365" s="827"/>
      <c r="R365" s="832"/>
    </row>
    <row r="366" spans="1:18" ht="14.45" customHeight="1" x14ac:dyDescent="0.2">
      <c r="A366" s="821" t="s">
        <v>6951</v>
      </c>
      <c r="B366" s="822" t="s">
        <v>6952</v>
      </c>
      <c r="C366" s="822" t="s">
        <v>7387</v>
      </c>
      <c r="D366" s="822" t="s">
        <v>6953</v>
      </c>
      <c r="E366" s="822" t="s">
        <v>7137</v>
      </c>
      <c r="F366" s="822" t="s">
        <v>7408</v>
      </c>
      <c r="G366" s="831">
        <v>0</v>
      </c>
      <c r="H366" s="831">
        <v>-1.1641532182693481E-10</v>
      </c>
      <c r="I366" s="822"/>
      <c r="J366" s="822"/>
      <c r="K366" s="831">
        <v>0</v>
      </c>
      <c r="L366" s="831">
        <v>2.3283064365386963E-10</v>
      </c>
      <c r="M366" s="822"/>
      <c r="N366" s="822"/>
      <c r="O366" s="831">
        <v>0</v>
      </c>
      <c r="P366" s="831">
        <v>4.0745362639427185E-10</v>
      </c>
      <c r="Q366" s="827"/>
      <c r="R366" s="832"/>
    </row>
    <row r="367" spans="1:18" ht="14.45" customHeight="1" x14ac:dyDescent="0.2">
      <c r="A367" s="821" t="s">
        <v>6951</v>
      </c>
      <c r="B367" s="822" t="s">
        <v>6952</v>
      </c>
      <c r="C367" s="822" t="s">
        <v>7387</v>
      </c>
      <c r="D367" s="822" t="s">
        <v>6953</v>
      </c>
      <c r="E367" s="822" t="s">
        <v>7140</v>
      </c>
      <c r="F367" s="822" t="s">
        <v>7391</v>
      </c>
      <c r="G367" s="831">
        <v>-7.1054273576010019E-15</v>
      </c>
      <c r="H367" s="831">
        <v>5.8207660913467407E-11</v>
      </c>
      <c r="I367" s="822"/>
      <c r="J367" s="822">
        <v>-8192</v>
      </c>
      <c r="K367" s="831">
        <v>0</v>
      </c>
      <c r="L367" s="831">
        <v>-1.1641532182693481E-10</v>
      </c>
      <c r="M367" s="822"/>
      <c r="N367" s="822"/>
      <c r="O367" s="831">
        <v>0</v>
      </c>
      <c r="P367" s="831">
        <v>-8.7311491370201111E-11</v>
      </c>
      <c r="Q367" s="827"/>
      <c r="R367" s="832"/>
    </row>
    <row r="368" spans="1:18" ht="14.45" customHeight="1" x14ac:dyDescent="0.2">
      <c r="A368" s="821" t="s">
        <v>6951</v>
      </c>
      <c r="B368" s="822" t="s">
        <v>6952</v>
      </c>
      <c r="C368" s="822" t="s">
        <v>7387</v>
      </c>
      <c r="D368" s="822" t="s">
        <v>6953</v>
      </c>
      <c r="E368" s="822" t="s">
        <v>7143</v>
      </c>
      <c r="F368" s="822" t="s">
        <v>7398</v>
      </c>
      <c r="G368" s="831">
        <v>0</v>
      </c>
      <c r="H368" s="831">
        <v>0</v>
      </c>
      <c r="I368" s="822"/>
      <c r="J368" s="822"/>
      <c r="K368" s="831"/>
      <c r="L368" s="831"/>
      <c r="M368" s="822"/>
      <c r="N368" s="822"/>
      <c r="O368" s="831"/>
      <c r="P368" s="831"/>
      <c r="Q368" s="827"/>
      <c r="R368" s="832"/>
    </row>
    <row r="369" spans="1:18" ht="14.45" customHeight="1" x14ac:dyDescent="0.2">
      <c r="A369" s="821" t="s">
        <v>6951</v>
      </c>
      <c r="B369" s="822" t="s">
        <v>6952</v>
      </c>
      <c r="C369" s="822" t="s">
        <v>7387</v>
      </c>
      <c r="D369" s="822" t="s">
        <v>6953</v>
      </c>
      <c r="E369" s="822" t="s">
        <v>7144</v>
      </c>
      <c r="F369" s="822" t="s">
        <v>7409</v>
      </c>
      <c r="G369" s="831">
        <v>0</v>
      </c>
      <c r="H369" s="831">
        <v>0</v>
      </c>
      <c r="I369" s="822"/>
      <c r="J369" s="822"/>
      <c r="K369" s="831">
        <v>0</v>
      </c>
      <c r="L369" s="831">
        <v>0</v>
      </c>
      <c r="M369" s="822"/>
      <c r="N369" s="822"/>
      <c r="O369" s="831"/>
      <c r="P369" s="831"/>
      <c r="Q369" s="827"/>
      <c r="R369" s="832"/>
    </row>
    <row r="370" spans="1:18" ht="14.45" customHeight="1" x14ac:dyDescent="0.2">
      <c r="A370" s="821" t="s">
        <v>6951</v>
      </c>
      <c r="B370" s="822" t="s">
        <v>6952</v>
      </c>
      <c r="C370" s="822" t="s">
        <v>7387</v>
      </c>
      <c r="D370" s="822" t="s">
        <v>6953</v>
      </c>
      <c r="E370" s="822" t="s">
        <v>7145</v>
      </c>
      <c r="F370" s="822" t="s">
        <v>7410</v>
      </c>
      <c r="G370" s="831">
        <v>0</v>
      </c>
      <c r="H370" s="831">
        <v>1.8189894035458565E-12</v>
      </c>
      <c r="I370" s="822"/>
      <c r="J370" s="822"/>
      <c r="K370" s="831">
        <v>0</v>
      </c>
      <c r="L370" s="831">
        <v>1.2732925824820995E-11</v>
      </c>
      <c r="M370" s="822"/>
      <c r="N370" s="822"/>
      <c r="O370" s="831">
        <v>0</v>
      </c>
      <c r="P370" s="831">
        <v>2.9103830456733704E-11</v>
      </c>
      <c r="Q370" s="827"/>
      <c r="R370" s="832"/>
    </row>
    <row r="371" spans="1:18" ht="14.45" customHeight="1" x14ac:dyDescent="0.2">
      <c r="A371" s="821" t="s">
        <v>6951</v>
      </c>
      <c r="B371" s="822" t="s">
        <v>6952</v>
      </c>
      <c r="C371" s="822" t="s">
        <v>7387</v>
      </c>
      <c r="D371" s="822" t="s">
        <v>6953</v>
      </c>
      <c r="E371" s="822" t="s">
        <v>7147</v>
      </c>
      <c r="F371" s="822" t="s">
        <v>7411</v>
      </c>
      <c r="G371" s="831">
        <v>0</v>
      </c>
      <c r="H371" s="831">
        <v>0</v>
      </c>
      <c r="I371" s="822"/>
      <c r="J371" s="822"/>
      <c r="K371" s="831">
        <v>0</v>
      </c>
      <c r="L371" s="831">
        <v>-1.1641532182693481E-10</v>
      </c>
      <c r="M371" s="822"/>
      <c r="N371" s="822"/>
      <c r="O371" s="831">
        <v>0</v>
      </c>
      <c r="P371" s="831">
        <v>-6.9849193096160889E-10</v>
      </c>
      <c r="Q371" s="827"/>
      <c r="R371" s="832"/>
    </row>
    <row r="372" spans="1:18" ht="14.45" customHeight="1" x14ac:dyDescent="0.2">
      <c r="A372" s="821" t="s">
        <v>6951</v>
      </c>
      <c r="B372" s="822" t="s">
        <v>6952</v>
      </c>
      <c r="C372" s="822" t="s">
        <v>7387</v>
      </c>
      <c r="D372" s="822" t="s">
        <v>6953</v>
      </c>
      <c r="E372" s="822" t="s">
        <v>7153</v>
      </c>
      <c r="F372" s="822" t="s">
        <v>7411</v>
      </c>
      <c r="G372" s="831">
        <v>0</v>
      </c>
      <c r="H372" s="831">
        <v>0</v>
      </c>
      <c r="I372" s="822"/>
      <c r="J372" s="822"/>
      <c r="K372" s="831">
        <v>0</v>
      </c>
      <c r="L372" s="831">
        <v>4.6566128730773926E-10</v>
      </c>
      <c r="M372" s="822"/>
      <c r="N372" s="822"/>
      <c r="O372" s="831">
        <v>0</v>
      </c>
      <c r="P372" s="831">
        <v>1.3969838619232178E-9</v>
      </c>
      <c r="Q372" s="827"/>
      <c r="R372" s="832"/>
    </row>
    <row r="373" spans="1:18" ht="14.45" customHeight="1" x14ac:dyDescent="0.2">
      <c r="A373" s="821" t="s">
        <v>6951</v>
      </c>
      <c r="B373" s="822" t="s">
        <v>6952</v>
      </c>
      <c r="C373" s="822" t="s">
        <v>7387</v>
      </c>
      <c r="D373" s="822" t="s">
        <v>6953</v>
      </c>
      <c r="E373" s="822" t="s">
        <v>7154</v>
      </c>
      <c r="F373" s="822" t="s">
        <v>7412</v>
      </c>
      <c r="G373" s="831">
        <v>0</v>
      </c>
      <c r="H373" s="831">
        <v>-7.2759576141834259E-11</v>
      </c>
      <c r="I373" s="822"/>
      <c r="J373" s="822"/>
      <c r="K373" s="831">
        <v>0</v>
      </c>
      <c r="L373" s="831">
        <v>1.1641532182693481E-10</v>
      </c>
      <c r="M373" s="822"/>
      <c r="N373" s="822"/>
      <c r="O373" s="831">
        <v>0</v>
      </c>
      <c r="P373" s="831">
        <v>-1.1641532182693481E-10</v>
      </c>
      <c r="Q373" s="827"/>
      <c r="R373" s="832"/>
    </row>
    <row r="374" spans="1:18" ht="14.45" customHeight="1" x14ac:dyDescent="0.2">
      <c r="A374" s="821" t="s">
        <v>6951</v>
      </c>
      <c r="B374" s="822" t="s">
        <v>6952</v>
      </c>
      <c r="C374" s="822" t="s">
        <v>7387</v>
      </c>
      <c r="D374" s="822" t="s">
        <v>6953</v>
      </c>
      <c r="E374" s="822" t="s">
        <v>7156</v>
      </c>
      <c r="F374" s="822" t="s">
        <v>7412</v>
      </c>
      <c r="G374" s="831">
        <v>0</v>
      </c>
      <c r="H374" s="831">
        <v>-2.3283064365386963E-10</v>
      </c>
      <c r="I374" s="822"/>
      <c r="J374" s="822"/>
      <c r="K374" s="831">
        <v>0</v>
      </c>
      <c r="L374" s="831">
        <v>4.6566128730773926E-10</v>
      </c>
      <c r="M374" s="822"/>
      <c r="N374" s="822"/>
      <c r="O374" s="831">
        <v>0</v>
      </c>
      <c r="P374" s="831">
        <v>1.6007106751203537E-10</v>
      </c>
      <c r="Q374" s="827"/>
      <c r="R374" s="832"/>
    </row>
    <row r="375" spans="1:18" ht="14.45" customHeight="1" x14ac:dyDescent="0.2">
      <c r="A375" s="821" t="s">
        <v>6951</v>
      </c>
      <c r="B375" s="822" t="s">
        <v>6952</v>
      </c>
      <c r="C375" s="822" t="s">
        <v>7387</v>
      </c>
      <c r="D375" s="822" t="s">
        <v>6953</v>
      </c>
      <c r="E375" s="822" t="s">
        <v>7161</v>
      </c>
      <c r="F375" s="822" t="s">
        <v>7410</v>
      </c>
      <c r="G375" s="831">
        <v>0</v>
      </c>
      <c r="H375" s="831">
        <v>-1.1368683772161603E-13</v>
      </c>
      <c r="I375" s="822"/>
      <c r="J375" s="822"/>
      <c r="K375" s="831">
        <v>0</v>
      </c>
      <c r="L375" s="831">
        <v>0</v>
      </c>
      <c r="M375" s="822"/>
      <c r="N375" s="822"/>
      <c r="O375" s="831"/>
      <c r="P375" s="831"/>
      <c r="Q375" s="827"/>
      <c r="R375" s="832"/>
    </row>
    <row r="376" spans="1:18" ht="14.45" customHeight="1" x14ac:dyDescent="0.2">
      <c r="A376" s="821" t="s">
        <v>6951</v>
      </c>
      <c r="B376" s="822" t="s">
        <v>6952</v>
      </c>
      <c r="C376" s="822" t="s">
        <v>7387</v>
      </c>
      <c r="D376" s="822" t="s">
        <v>6953</v>
      </c>
      <c r="E376" s="822" t="s">
        <v>7162</v>
      </c>
      <c r="F376" s="822" t="s">
        <v>7413</v>
      </c>
      <c r="G376" s="831">
        <v>0</v>
      </c>
      <c r="H376" s="831">
        <v>0</v>
      </c>
      <c r="I376" s="822"/>
      <c r="J376" s="822"/>
      <c r="K376" s="831">
        <v>0</v>
      </c>
      <c r="L376" s="831">
        <v>0</v>
      </c>
      <c r="M376" s="822"/>
      <c r="N376" s="822"/>
      <c r="O376" s="831"/>
      <c r="P376" s="831"/>
      <c r="Q376" s="827"/>
      <c r="R376" s="832"/>
    </row>
    <row r="377" spans="1:18" ht="14.45" customHeight="1" x14ac:dyDescent="0.2">
      <c r="A377" s="821" t="s">
        <v>6951</v>
      </c>
      <c r="B377" s="822" t="s">
        <v>6952</v>
      </c>
      <c r="C377" s="822" t="s">
        <v>7387</v>
      </c>
      <c r="D377" s="822" t="s">
        <v>6953</v>
      </c>
      <c r="E377" s="822" t="s">
        <v>7166</v>
      </c>
      <c r="F377" s="822" t="s">
        <v>2446</v>
      </c>
      <c r="G377" s="831">
        <v>1.7763568394002505E-15</v>
      </c>
      <c r="H377" s="831">
        <v>5.2386894822120667E-10</v>
      </c>
      <c r="I377" s="822"/>
      <c r="J377" s="822">
        <v>294912</v>
      </c>
      <c r="K377" s="831">
        <v>-2.8421709430404007E-14</v>
      </c>
      <c r="L377" s="831">
        <v>-3.4924596548080444E-10</v>
      </c>
      <c r="M377" s="822"/>
      <c r="N377" s="822">
        <v>12288</v>
      </c>
      <c r="O377" s="831">
        <v>2.8421709430404007E-14</v>
      </c>
      <c r="P377" s="831">
        <v>-9.3132257461547852E-10</v>
      </c>
      <c r="Q377" s="827"/>
      <c r="R377" s="832">
        <v>-32768</v>
      </c>
    </row>
    <row r="378" spans="1:18" ht="14.45" customHeight="1" x14ac:dyDescent="0.2">
      <c r="A378" s="821" t="s">
        <v>6951</v>
      </c>
      <c r="B378" s="822" t="s">
        <v>6952</v>
      </c>
      <c r="C378" s="822" t="s">
        <v>7387</v>
      </c>
      <c r="D378" s="822" t="s">
        <v>6953</v>
      </c>
      <c r="E378" s="822" t="s">
        <v>7167</v>
      </c>
      <c r="F378" s="822" t="s">
        <v>7405</v>
      </c>
      <c r="G378" s="831"/>
      <c r="H378" s="831"/>
      <c r="I378" s="822"/>
      <c r="J378" s="822"/>
      <c r="K378" s="831">
        <v>0</v>
      </c>
      <c r="L378" s="831">
        <v>0</v>
      </c>
      <c r="M378" s="822"/>
      <c r="N378" s="822"/>
      <c r="O378" s="831">
        <v>7.1054273576010019E-15</v>
      </c>
      <c r="P378" s="831">
        <v>-8.7311491370201111E-11</v>
      </c>
      <c r="Q378" s="827"/>
      <c r="R378" s="832">
        <v>-12288</v>
      </c>
    </row>
    <row r="379" spans="1:18" ht="14.45" customHeight="1" x14ac:dyDescent="0.2">
      <c r="A379" s="821" t="s">
        <v>6951</v>
      </c>
      <c r="B379" s="822" t="s">
        <v>6952</v>
      </c>
      <c r="C379" s="822" t="s">
        <v>7387</v>
      </c>
      <c r="D379" s="822" t="s">
        <v>6953</v>
      </c>
      <c r="E379" s="822" t="s">
        <v>7168</v>
      </c>
      <c r="F379" s="822" t="s">
        <v>7414</v>
      </c>
      <c r="G379" s="831"/>
      <c r="H379" s="831"/>
      <c r="I379" s="822"/>
      <c r="J379" s="822"/>
      <c r="K379" s="831">
        <v>0</v>
      </c>
      <c r="L379" s="831">
        <v>7.2759576141834259E-12</v>
      </c>
      <c r="M379" s="822"/>
      <c r="N379" s="822"/>
      <c r="O379" s="831">
        <v>0</v>
      </c>
      <c r="P379" s="831">
        <v>-2.9103830456733704E-11</v>
      </c>
      <c r="Q379" s="827"/>
      <c r="R379" s="832"/>
    </row>
    <row r="380" spans="1:18" ht="14.45" customHeight="1" x14ac:dyDescent="0.2">
      <c r="A380" s="821" t="s">
        <v>6951</v>
      </c>
      <c r="B380" s="822" t="s">
        <v>6952</v>
      </c>
      <c r="C380" s="822" t="s">
        <v>7387</v>
      </c>
      <c r="D380" s="822" t="s">
        <v>6953</v>
      </c>
      <c r="E380" s="822" t="s">
        <v>7173</v>
      </c>
      <c r="F380" s="822" t="s">
        <v>7415</v>
      </c>
      <c r="G380" s="831"/>
      <c r="H380" s="831"/>
      <c r="I380" s="822"/>
      <c r="J380" s="822"/>
      <c r="K380" s="831"/>
      <c r="L380" s="831"/>
      <c r="M380" s="822"/>
      <c r="N380" s="822"/>
      <c r="O380" s="831">
        <v>0</v>
      </c>
      <c r="P380" s="831">
        <v>0</v>
      </c>
      <c r="Q380" s="827"/>
      <c r="R380" s="832"/>
    </row>
    <row r="381" spans="1:18" ht="14.45" customHeight="1" x14ac:dyDescent="0.2">
      <c r="A381" s="821" t="s">
        <v>6951</v>
      </c>
      <c r="B381" s="822" t="s">
        <v>6952</v>
      </c>
      <c r="C381" s="822" t="s">
        <v>7387</v>
      </c>
      <c r="D381" s="822" t="s">
        <v>6953</v>
      </c>
      <c r="E381" s="822" t="s">
        <v>7174</v>
      </c>
      <c r="F381" s="822" t="s">
        <v>7416</v>
      </c>
      <c r="G381" s="831"/>
      <c r="H381" s="831"/>
      <c r="I381" s="822"/>
      <c r="J381" s="822"/>
      <c r="K381" s="831"/>
      <c r="L381" s="831"/>
      <c r="M381" s="822"/>
      <c r="N381" s="822"/>
      <c r="O381" s="831">
        <v>0</v>
      </c>
      <c r="P381" s="831">
        <v>0</v>
      </c>
      <c r="Q381" s="827"/>
      <c r="R381" s="832"/>
    </row>
    <row r="382" spans="1:18" ht="14.45" customHeight="1" x14ac:dyDescent="0.2">
      <c r="A382" s="821" t="s">
        <v>6951</v>
      </c>
      <c r="B382" s="822" t="s">
        <v>6952</v>
      </c>
      <c r="C382" s="822" t="s">
        <v>7387</v>
      </c>
      <c r="D382" s="822" t="s">
        <v>6953</v>
      </c>
      <c r="E382" s="822" t="s">
        <v>7175</v>
      </c>
      <c r="F382" s="822" t="s">
        <v>2442</v>
      </c>
      <c r="G382" s="831">
        <v>0</v>
      </c>
      <c r="H382" s="831">
        <v>0</v>
      </c>
      <c r="I382" s="822"/>
      <c r="J382" s="822"/>
      <c r="K382" s="831">
        <v>2.8421709430404007E-14</v>
      </c>
      <c r="L382" s="831">
        <v>0</v>
      </c>
      <c r="M382" s="822"/>
      <c r="N382" s="822">
        <v>0</v>
      </c>
      <c r="O382" s="831">
        <v>4.2632564145606011E-14</v>
      </c>
      <c r="P382" s="831">
        <v>-5.8207660913467407E-11</v>
      </c>
      <c r="Q382" s="827"/>
      <c r="R382" s="832">
        <v>-1365.3333333333333</v>
      </c>
    </row>
    <row r="383" spans="1:18" ht="14.45" customHeight="1" x14ac:dyDescent="0.2">
      <c r="A383" s="821" t="s">
        <v>6951</v>
      </c>
      <c r="B383" s="822" t="s">
        <v>6952</v>
      </c>
      <c r="C383" s="822" t="s">
        <v>7387</v>
      </c>
      <c r="D383" s="822" t="s">
        <v>6953</v>
      </c>
      <c r="E383" s="822" t="s">
        <v>7176</v>
      </c>
      <c r="F383" s="822" t="s">
        <v>7411</v>
      </c>
      <c r="G383" s="831">
        <v>0</v>
      </c>
      <c r="H383" s="831">
        <v>0</v>
      </c>
      <c r="I383" s="822"/>
      <c r="J383" s="822"/>
      <c r="K383" s="831">
        <v>0</v>
      </c>
      <c r="L383" s="831">
        <v>0</v>
      </c>
      <c r="M383" s="822"/>
      <c r="N383" s="822"/>
      <c r="O383" s="831">
        <v>0</v>
      </c>
      <c r="P383" s="831">
        <v>0</v>
      </c>
      <c r="Q383" s="827"/>
      <c r="R383" s="832"/>
    </row>
    <row r="384" spans="1:18" ht="14.45" customHeight="1" x14ac:dyDescent="0.2">
      <c r="A384" s="821" t="s">
        <v>6951</v>
      </c>
      <c r="B384" s="822" t="s">
        <v>6952</v>
      </c>
      <c r="C384" s="822" t="s">
        <v>7387</v>
      </c>
      <c r="D384" s="822" t="s">
        <v>6953</v>
      </c>
      <c r="E384" s="822" t="s">
        <v>7184</v>
      </c>
      <c r="F384" s="822" t="s">
        <v>7417</v>
      </c>
      <c r="G384" s="831"/>
      <c r="H384" s="831"/>
      <c r="I384" s="822"/>
      <c r="J384" s="822"/>
      <c r="K384" s="831">
        <v>0</v>
      </c>
      <c r="L384" s="831">
        <v>0</v>
      </c>
      <c r="M384" s="822"/>
      <c r="N384" s="822"/>
      <c r="O384" s="831">
        <v>0</v>
      </c>
      <c r="P384" s="831">
        <v>0</v>
      </c>
      <c r="Q384" s="827"/>
      <c r="R384" s="832"/>
    </row>
    <row r="385" spans="1:18" ht="14.45" customHeight="1" x14ac:dyDescent="0.2">
      <c r="A385" s="821" t="s">
        <v>6951</v>
      </c>
      <c r="B385" s="822" t="s">
        <v>6952</v>
      </c>
      <c r="C385" s="822" t="s">
        <v>7387</v>
      </c>
      <c r="D385" s="822" t="s">
        <v>6953</v>
      </c>
      <c r="E385" s="822" t="s">
        <v>7194</v>
      </c>
      <c r="F385" s="822" t="s">
        <v>7418</v>
      </c>
      <c r="G385" s="831"/>
      <c r="H385" s="831"/>
      <c r="I385" s="822"/>
      <c r="J385" s="822"/>
      <c r="K385" s="831"/>
      <c r="L385" s="831"/>
      <c r="M385" s="822"/>
      <c r="N385" s="822"/>
      <c r="O385" s="831">
        <v>0</v>
      </c>
      <c r="P385" s="831">
        <v>0</v>
      </c>
      <c r="Q385" s="827"/>
      <c r="R385" s="832"/>
    </row>
    <row r="386" spans="1:18" ht="14.45" customHeight="1" x14ac:dyDescent="0.2">
      <c r="A386" s="821" t="s">
        <v>6951</v>
      </c>
      <c r="B386" s="822" t="s">
        <v>6952</v>
      </c>
      <c r="C386" s="822" t="s">
        <v>7387</v>
      </c>
      <c r="D386" s="822" t="s">
        <v>6953</v>
      </c>
      <c r="E386" s="822" t="s">
        <v>7202</v>
      </c>
      <c r="F386" s="822" t="s">
        <v>7419</v>
      </c>
      <c r="G386" s="831"/>
      <c r="H386" s="831"/>
      <c r="I386" s="822"/>
      <c r="J386" s="822"/>
      <c r="K386" s="831">
        <v>0</v>
      </c>
      <c r="L386" s="831">
        <v>0</v>
      </c>
      <c r="M386" s="822"/>
      <c r="N386" s="822"/>
      <c r="O386" s="831">
        <v>0</v>
      </c>
      <c r="P386" s="831">
        <v>-2.0372681319713593E-10</v>
      </c>
      <c r="Q386" s="827"/>
      <c r="R386" s="832"/>
    </row>
    <row r="387" spans="1:18" ht="14.45" customHeight="1" x14ac:dyDescent="0.2">
      <c r="A387" s="821" t="s">
        <v>6951</v>
      </c>
      <c r="B387" s="822" t="s">
        <v>6952</v>
      </c>
      <c r="C387" s="822" t="s">
        <v>7387</v>
      </c>
      <c r="D387" s="822" t="s">
        <v>6953</v>
      </c>
      <c r="E387" s="822" t="s">
        <v>7208</v>
      </c>
      <c r="F387" s="822" t="s">
        <v>2477</v>
      </c>
      <c r="G387" s="831"/>
      <c r="H387" s="831"/>
      <c r="I387" s="822"/>
      <c r="J387" s="822"/>
      <c r="K387" s="831"/>
      <c r="L387" s="831"/>
      <c r="M387" s="822"/>
      <c r="N387" s="822"/>
      <c r="O387" s="831">
        <v>0</v>
      </c>
      <c r="P387" s="831">
        <v>-6.9849193096160889E-10</v>
      </c>
      <c r="Q387" s="827"/>
      <c r="R387" s="832"/>
    </row>
    <row r="388" spans="1:18" ht="14.45" customHeight="1" x14ac:dyDescent="0.2">
      <c r="A388" s="821" t="s">
        <v>6951</v>
      </c>
      <c r="B388" s="822" t="s">
        <v>6952</v>
      </c>
      <c r="C388" s="822" t="s">
        <v>7387</v>
      </c>
      <c r="D388" s="822" t="s">
        <v>6953</v>
      </c>
      <c r="E388" s="822" t="s">
        <v>7214</v>
      </c>
      <c r="F388" s="822" t="s">
        <v>7406</v>
      </c>
      <c r="G388" s="831"/>
      <c r="H388" s="831"/>
      <c r="I388" s="822"/>
      <c r="J388" s="822"/>
      <c r="K388" s="831">
        <v>0</v>
      </c>
      <c r="L388" s="831">
        <v>-1.1641532182693481E-10</v>
      </c>
      <c r="M388" s="822"/>
      <c r="N388" s="822"/>
      <c r="O388" s="831">
        <v>0</v>
      </c>
      <c r="P388" s="831">
        <v>0</v>
      </c>
      <c r="Q388" s="827"/>
      <c r="R388" s="832"/>
    </row>
    <row r="389" spans="1:18" ht="14.45" customHeight="1" x14ac:dyDescent="0.2">
      <c r="A389" s="821" t="s">
        <v>6951</v>
      </c>
      <c r="B389" s="822" t="s">
        <v>6952</v>
      </c>
      <c r="C389" s="822" t="s">
        <v>7387</v>
      </c>
      <c r="D389" s="822" t="s">
        <v>6953</v>
      </c>
      <c r="E389" s="822" t="s">
        <v>7216</v>
      </c>
      <c r="F389" s="822" t="s">
        <v>7403</v>
      </c>
      <c r="G389" s="831"/>
      <c r="H389" s="831"/>
      <c r="I389" s="822"/>
      <c r="J389" s="822"/>
      <c r="K389" s="831"/>
      <c r="L389" s="831"/>
      <c r="M389" s="822"/>
      <c r="N389" s="822"/>
      <c r="O389" s="831">
        <v>0</v>
      </c>
      <c r="P389" s="831">
        <v>0</v>
      </c>
      <c r="Q389" s="827"/>
      <c r="R389" s="832"/>
    </row>
    <row r="390" spans="1:18" ht="14.45" customHeight="1" x14ac:dyDescent="0.2">
      <c r="A390" s="821" t="s">
        <v>6951</v>
      </c>
      <c r="B390" s="822" t="s">
        <v>6952</v>
      </c>
      <c r="C390" s="822" t="s">
        <v>7387</v>
      </c>
      <c r="D390" s="822" t="s">
        <v>6953</v>
      </c>
      <c r="E390" s="822" t="s">
        <v>7217</v>
      </c>
      <c r="F390" s="822" t="s">
        <v>7420</v>
      </c>
      <c r="G390" s="831"/>
      <c r="H390" s="831"/>
      <c r="I390" s="822"/>
      <c r="J390" s="822"/>
      <c r="K390" s="831">
        <v>0</v>
      </c>
      <c r="L390" s="831">
        <v>0</v>
      </c>
      <c r="M390" s="822"/>
      <c r="N390" s="822"/>
      <c r="O390" s="831">
        <v>0</v>
      </c>
      <c r="P390" s="831">
        <v>0</v>
      </c>
      <c r="Q390" s="827"/>
      <c r="R390" s="832"/>
    </row>
    <row r="391" spans="1:18" ht="14.45" customHeight="1" x14ac:dyDescent="0.2">
      <c r="A391" s="821" t="s">
        <v>6951</v>
      </c>
      <c r="B391" s="822" t="s">
        <v>6952</v>
      </c>
      <c r="C391" s="822" t="s">
        <v>7387</v>
      </c>
      <c r="D391" s="822" t="s">
        <v>6953</v>
      </c>
      <c r="E391" s="822" t="s">
        <v>7219</v>
      </c>
      <c r="F391" s="822" t="s">
        <v>7414</v>
      </c>
      <c r="G391" s="831"/>
      <c r="H391" s="831"/>
      <c r="I391" s="822"/>
      <c r="J391" s="822"/>
      <c r="K391" s="831">
        <v>0</v>
      </c>
      <c r="L391" s="831">
        <v>0</v>
      </c>
      <c r="M391" s="822"/>
      <c r="N391" s="822"/>
      <c r="O391" s="831">
        <v>0</v>
      </c>
      <c r="P391" s="831">
        <v>0</v>
      </c>
      <c r="Q391" s="827"/>
      <c r="R391" s="832"/>
    </row>
    <row r="392" spans="1:18" ht="14.45" customHeight="1" x14ac:dyDescent="0.2">
      <c r="A392" s="821" t="s">
        <v>6951</v>
      </c>
      <c r="B392" s="822" t="s">
        <v>6952</v>
      </c>
      <c r="C392" s="822" t="s">
        <v>7387</v>
      </c>
      <c r="D392" s="822" t="s">
        <v>6953</v>
      </c>
      <c r="E392" s="822" t="s">
        <v>7220</v>
      </c>
      <c r="F392" s="822" t="s">
        <v>7421</v>
      </c>
      <c r="G392" s="831"/>
      <c r="H392" s="831"/>
      <c r="I392" s="822"/>
      <c r="J392" s="822"/>
      <c r="K392" s="831">
        <v>0</v>
      </c>
      <c r="L392" s="831">
        <v>0</v>
      </c>
      <c r="M392" s="822"/>
      <c r="N392" s="822"/>
      <c r="O392" s="831">
        <v>-7.1054273576010019E-15</v>
      </c>
      <c r="P392" s="831">
        <v>1.1641532182693481E-10</v>
      </c>
      <c r="Q392" s="827"/>
      <c r="R392" s="832">
        <v>-16384</v>
      </c>
    </row>
    <row r="393" spans="1:18" ht="14.45" customHeight="1" x14ac:dyDescent="0.2">
      <c r="A393" s="821" t="s">
        <v>6951</v>
      </c>
      <c r="B393" s="822" t="s">
        <v>6952</v>
      </c>
      <c r="C393" s="822" t="s">
        <v>7387</v>
      </c>
      <c r="D393" s="822" t="s">
        <v>6953</v>
      </c>
      <c r="E393" s="822" t="s">
        <v>7222</v>
      </c>
      <c r="F393" s="822" t="s">
        <v>7415</v>
      </c>
      <c r="G393" s="831"/>
      <c r="H393" s="831"/>
      <c r="I393" s="822"/>
      <c r="J393" s="822"/>
      <c r="K393" s="831"/>
      <c r="L393" s="831"/>
      <c r="M393" s="822"/>
      <c r="N393" s="822"/>
      <c r="O393" s="831">
        <v>0</v>
      </c>
      <c r="P393" s="831">
        <v>0</v>
      </c>
      <c r="Q393" s="827"/>
      <c r="R393" s="832"/>
    </row>
    <row r="394" spans="1:18" ht="14.45" customHeight="1" x14ac:dyDescent="0.2">
      <c r="A394" s="821" t="s">
        <v>6951</v>
      </c>
      <c r="B394" s="822" t="s">
        <v>6952</v>
      </c>
      <c r="C394" s="822" t="s">
        <v>7387</v>
      </c>
      <c r="D394" s="822" t="s">
        <v>6953</v>
      </c>
      <c r="E394" s="822" t="s">
        <v>7224</v>
      </c>
      <c r="F394" s="822" t="s">
        <v>7406</v>
      </c>
      <c r="G394" s="831"/>
      <c r="H394" s="831"/>
      <c r="I394" s="822"/>
      <c r="J394" s="822"/>
      <c r="K394" s="831"/>
      <c r="L394" s="831"/>
      <c r="M394" s="822"/>
      <c r="N394" s="822"/>
      <c r="O394" s="831">
        <v>0</v>
      </c>
      <c r="P394" s="831">
        <v>0</v>
      </c>
      <c r="Q394" s="827"/>
      <c r="R394" s="832"/>
    </row>
    <row r="395" spans="1:18" ht="14.45" customHeight="1" x14ac:dyDescent="0.2">
      <c r="A395" s="821" t="s">
        <v>6951</v>
      </c>
      <c r="B395" s="822" t="s">
        <v>6952</v>
      </c>
      <c r="C395" s="822" t="s">
        <v>7387</v>
      </c>
      <c r="D395" s="822" t="s">
        <v>6953</v>
      </c>
      <c r="E395" s="822" t="s">
        <v>7228</v>
      </c>
      <c r="F395" s="822" t="s">
        <v>7422</v>
      </c>
      <c r="G395" s="831"/>
      <c r="H395" s="831"/>
      <c r="I395" s="822"/>
      <c r="J395" s="822"/>
      <c r="K395" s="831"/>
      <c r="L395" s="831"/>
      <c r="M395" s="822"/>
      <c r="N395" s="822"/>
      <c r="O395" s="831">
        <v>0</v>
      </c>
      <c r="P395" s="831">
        <v>0</v>
      </c>
      <c r="Q395" s="827"/>
      <c r="R395" s="832"/>
    </row>
    <row r="396" spans="1:18" ht="14.45" customHeight="1" x14ac:dyDescent="0.2">
      <c r="A396" s="821" t="s">
        <v>6951</v>
      </c>
      <c r="B396" s="822" t="s">
        <v>6952</v>
      </c>
      <c r="C396" s="822" t="s">
        <v>7387</v>
      </c>
      <c r="D396" s="822" t="s">
        <v>6953</v>
      </c>
      <c r="E396" s="822" t="s">
        <v>7229</v>
      </c>
      <c r="F396" s="822" t="s">
        <v>7423</v>
      </c>
      <c r="G396" s="831"/>
      <c r="H396" s="831"/>
      <c r="I396" s="822"/>
      <c r="J396" s="822"/>
      <c r="K396" s="831"/>
      <c r="L396" s="831"/>
      <c r="M396" s="822"/>
      <c r="N396" s="822"/>
      <c r="O396" s="831">
        <v>0</v>
      </c>
      <c r="P396" s="831">
        <v>0</v>
      </c>
      <c r="Q396" s="827"/>
      <c r="R396" s="832"/>
    </row>
    <row r="397" spans="1:18" ht="14.45" customHeight="1" x14ac:dyDescent="0.2">
      <c r="A397" s="821" t="s">
        <v>6951</v>
      </c>
      <c r="B397" s="822" t="s">
        <v>6952</v>
      </c>
      <c r="C397" s="822" t="s">
        <v>7387</v>
      </c>
      <c r="D397" s="822" t="s">
        <v>6953</v>
      </c>
      <c r="E397" s="822" t="s">
        <v>7233</v>
      </c>
      <c r="F397" s="822" t="s">
        <v>3429</v>
      </c>
      <c r="G397" s="831"/>
      <c r="H397" s="831"/>
      <c r="I397" s="822"/>
      <c r="J397" s="822"/>
      <c r="K397" s="831"/>
      <c r="L397" s="831"/>
      <c r="M397" s="822"/>
      <c r="N397" s="822"/>
      <c r="O397" s="831">
        <v>0</v>
      </c>
      <c r="P397" s="831">
        <v>0</v>
      </c>
      <c r="Q397" s="827"/>
      <c r="R397" s="832"/>
    </row>
    <row r="398" spans="1:18" ht="14.45" customHeight="1" x14ac:dyDescent="0.2">
      <c r="A398" s="821" t="s">
        <v>6951</v>
      </c>
      <c r="B398" s="822" t="s">
        <v>6952</v>
      </c>
      <c r="C398" s="822" t="s">
        <v>7387</v>
      </c>
      <c r="D398" s="822" t="s">
        <v>6953</v>
      </c>
      <c r="E398" s="822" t="s">
        <v>7234</v>
      </c>
      <c r="F398" s="822" t="s">
        <v>7415</v>
      </c>
      <c r="G398" s="831"/>
      <c r="H398" s="831"/>
      <c r="I398" s="822"/>
      <c r="J398" s="822"/>
      <c r="K398" s="831"/>
      <c r="L398" s="831"/>
      <c r="M398" s="822"/>
      <c r="N398" s="822"/>
      <c r="O398" s="831">
        <v>0</v>
      </c>
      <c r="P398" s="831">
        <v>-2.9103830456733704E-11</v>
      </c>
      <c r="Q398" s="827"/>
      <c r="R398" s="832"/>
    </row>
    <row r="399" spans="1:18" ht="14.45" customHeight="1" x14ac:dyDescent="0.2">
      <c r="A399" s="821" t="s">
        <v>6951</v>
      </c>
      <c r="B399" s="822" t="s">
        <v>6952</v>
      </c>
      <c r="C399" s="822" t="s">
        <v>7387</v>
      </c>
      <c r="D399" s="822" t="s">
        <v>6953</v>
      </c>
      <c r="E399" s="822" t="s">
        <v>7235</v>
      </c>
      <c r="F399" s="822" t="s">
        <v>7424</v>
      </c>
      <c r="G399" s="831"/>
      <c r="H399" s="831"/>
      <c r="I399" s="822"/>
      <c r="J399" s="822"/>
      <c r="K399" s="831"/>
      <c r="L399" s="831"/>
      <c r="M399" s="822"/>
      <c r="N399" s="822"/>
      <c r="O399" s="831">
        <v>-1.7763568394002505E-15</v>
      </c>
      <c r="P399" s="831">
        <v>-2.9103830456733704E-11</v>
      </c>
      <c r="Q399" s="827"/>
      <c r="R399" s="832">
        <v>16384</v>
      </c>
    </row>
    <row r="400" spans="1:18" ht="14.45" customHeight="1" x14ac:dyDescent="0.2">
      <c r="A400" s="821" t="s">
        <v>6951</v>
      </c>
      <c r="B400" s="822" t="s">
        <v>6952</v>
      </c>
      <c r="C400" s="822" t="s">
        <v>7387</v>
      </c>
      <c r="D400" s="822" t="s">
        <v>6953</v>
      </c>
      <c r="E400" s="822" t="s">
        <v>7236</v>
      </c>
      <c r="F400" s="822" t="s">
        <v>7415</v>
      </c>
      <c r="G400" s="831"/>
      <c r="H400" s="831"/>
      <c r="I400" s="822"/>
      <c r="J400" s="822"/>
      <c r="K400" s="831"/>
      <c r="L400" s="831"/>
      <c r="M400" s="822"/>
      <c r="N400" s="822"/>
      <c r="O400" s="831">
        <v>0</v>
      </c>
      <c r="P400" s="831">
        <v>0</v>
      </c>
      <c r="Q400" s="827"/>
      <c r="R400" s="832"/>
    </row>
    <row r="401" spans="1:18" ht="14.45" customHeight="1" x14ac:dyDescent="0.2">
      <c r="A401" s="821" t="s">
        <v>6951</v>
      </c>
      <c r="B401" s="822" t="s">
        <v>6952</v>
      </c>
      <c r="C401" s="822" t="s">
        <v>7387</v>
      </c>
      <c r="D401" s="822" t="s">
        <v>6953</v>
      </c>
      <c r="E401" s="822" t="s">
        <v>7241</v>
      </c>
      <c r="F401" s="822" t="s">
        <v>7425</v>
      </c>
      <c r="G401" s="831"/>
      <c r="H401" s="831"/>
      <c r="I401" s="822"/>
      <c r="J401" s="822"/>
      <c r="K401" s="831"/>
      <c r="L401" s="831"/>
      <c r="M401" s="822"/>
      <c r="N401" s="822"/>
      <c r="O401" s="831">
        <v>0</v>
      </c>
      <c r="P401" s="831">
        <v>0</v>
      </c>
      <c r="Q401" s="827"/>
      <c r="R401" s="832"/>
    </row>
    <row r="402" spans="1:18" ht="14.45" customHeight="1" x14ac:dyDescent="0.2">
      <c r="A402" s="821" t="s">
        <v>6951</v>
      </c>
      <c r="B402" s="822" t="s">
        <v>7426</v>
      </c>
      <c r="C402" s="822" t="s">
        <v>639</v>
      </c>
      <c r="D402" s="822" t="s">
        <v>6953</v>
      </c>
      <c r="E402" s="822" t="s">
        <v>6954</v>
      </c>
      <c r="F402" s="822" t="s">
        <v>6955</v>
      </c>
      <c r="G402" s="831">
        <v>50.5</v>
      </c>
      <c r="H402" s="831">
        <v>2743.1</v>
      </c>
      <c r="I402" s="822"/>
      <c r="J402" s="822">
        <v>54.318811881188118</v>
      </c>
      <c r="K402" s="831"/>
      <c r="L402" s="831"/>
      <c r="M402" s="822"/>
      <c r="N402" s="822"/>
      <c r="O402" s="831"/>
      <c r="P402" s="831"/>
      <c r="Q402" s="827"/>
      <c r="R402" s="832"/>
    </row>
    <row r="403" spans="1:18" ht="14.45" customHeight="1" x14ac:dyDescent="0.2">
      <c r="A403" s="821" t="s">
        <v>6951</v>
      </c>
      <c r="B403" s="822" t="s">
        <v>7426</v>
      </c>
      <c r="C403" s="822" t="s">
        <v>639</v>
      </c>
      <c r="D403" s="822" t="s">
        <v>6953</v>
      </c>
      <c r="E403" s="822" t="s">
        <v>6956</v>
      </c>
      <c r="F403" s="822" t="s">
        <v>6955</v>
      </c>
      <c r="G403" s="831">
        <v>24.599999999999998</v>
      </c>
      <c r="H403" s="831">
        <v>2675.03</v>
      </c>
      <c r="I403" s="822"/>
      <c r="J403" s="822">
        <v>108.74105691056913</v>
      </c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6951</v>
      </c>
      <c r="B404" s="822" t="s">
        <v>7426</v>
      </c>
      <c r="C404" s="822" t="s">
        <v>639</v>
      </c>
      <c r="D404" s="822" t="s">
        <v>6953</v>
      </c>
      <c r="E404" s="822" t="s">
        <v>6957</v>
      </c>
      <c r="F404" s="822" t="s">
        <v>6958</v>
      </c>
      <c r="G404" s="831">
        <v>16.8</v>
      </c>
      <c r="H404" s="831">
        <v>216.06000000000003</v>
      </c>
      <c r="I404" s="822"/>
      <c r="J404" s="822">
        <v>12.860714285714288</v>
      </c>
      <c r="K404" s="831">
        <v>12.399999999999999</v>
      </c>
      <c r="L404" s="831">
        <v>159.48999999999998</v>
      </c>
      <c r="M404" s="822"/>
      <c r="N404" s="822">
        <v>12.862096774193548</v>
      </c>
      <c r="O404" s="831">
        <v>13.799999999999999</v>
      </c>
      <c r="P404" s="831">
        <v>177.53</v>
      </c>
      <c r="Q404" s="827"/>
      <c r="R404" s="832">
        <v>12.864492753623189</v>
      </c>
    </row>
    <row r="405" spans="1:18" ht="14.45" customHeight="1" x14ac:dyDescent="0.2">
      <c r="A405" s="821" t="s">
        <v>6951</v>
      </c>
      <c r="B405" s="822" t="s">
        <v>7426</v>
      </c>
      <c r="C405" s="822" t="s">
        <v>639</v>
      </c>
      <c r="D405" s="822" t="s">
        <v>6953</v>
      </c>
      <c r="E405" s="822" t="s">
        <v>6959</v>
      </c>
      <c r="F405" s="822" t="s">
        <v>900</v>
      </c>
      <c r="G405" s="831">
        <v>44.2</v>
      </c>
      <c r="H405" s="831">
        <v>8252.5</v>
      </c>
      <c r="I405" s="822"/>
      <c r="J405" s="822">
        <v>186.70814479638008</v>
      </c>
      <c r="K405" s="831">
        <v>50.900000000000013</v>
      </c>
      <c r="L405" s="831">
        <v>10454.860000000002</v>
      </c>
      <c r="M405" s="822"/>
      <c r="N405" s="822">
        <v>205.4</v>
      </c>
      <c r="O405" s="831">
        <v>39.400000000000006</v>
      </c>
      <c r="P405" s="831">
        <v>8092.78</v>
      </c>
      <c r="Q405" s="827"/>
      <c r="R405" s="832">
        <v>205.40050761421315</v>
      </c>
    </row>
    <row r="406" spans="1:18" ht="14.45" customHeight="1" x14ac:dyDescent="0.2">
      <c r="A406" s="821" t="s">
        <v>6951</v>
      </c>
      <c r="B406" s="822" t="s">
        <v>7426</v>
      </c>
      <c r="C406" s="822" t="s">
        <v>639</v>
      </c>
      <c r="D406" s="822" t="s">
        <v>6953</v>
      </c>
      <c r="E406" s="822" t="s">
        <v>6961</v>
      </c>
      <c r="F406" s="822" t="s">
        <v>1338</v>
      </c>
      <c r="G406" s="831">
        <v>0.1</v>
      </c>
      <c r="H406" s="831">
        <v>5.07</v>
      </c>
      <c r="I406" s="822"/>
      <c r="J406" s="822">
        <v>50.7</v>
      </c>
      <c r="K406" s="831"/>
      <c r="L406" s="831"/>
      <c r="M406" s="822"/>
      <c r="N406" s="822"/>
      <c r="O406" s="831">
        <v>0.6</v>
      </c>
      <c r="P406" s="831">
        <v>24.509999999999998</v>
      </c>
      <c r="Q406" s="827"/>
      <c r="R406" s="832">
        <v>40.85</v>
      </c>
    </row>
    <row r="407" spans="1:18" ht="14.45" customHeight="1" x14ac:dyDescent="0.2">
      <c r="A407" s="821" t="s">
        <v>6951</v>
      </c>
      <c r="B407" s="822" t="s">
        <v>7426</v>
      </c>
      <c r="C407" s="822" t="s">
        <v>639</v>
      </c>
      <c r="D407" s="822" t="s">
        <v>6953</v>
      </c>
      <c r="E407" s="822" t="s">
        <v>6962</v>
      </c>
      <c r="F407" s="822" t="s">
        <v>1479</v>
      </c>
      <c r="G407" s="831">
        <v>96</v>
      </c>
      <c r="H407" s="831">
        <v>1283.5199999999998</v>
      </c>
      <c r="I407" s="822"/>
      <c r="J407" s="822">
        <v>13.369999999999997</v>
      </c>
      <c r="K407" s="831"/>
      <c r="L407" s="831"/>
      <c r="M407" s="822"/>
      <c r="N407" s="822"/>
      <c r="O407" s="831"/>
      <c r="P407" s="831"/>
      <c r="Q407" s="827"/>
      <c r="R407" s="832"/>
    </row>
    <row r="408" spans="1:18" ht="14.45" customHeight="1" x14ac:dyDescent="0.2">
      <c r="A408" s="821" t="s">
        <v>6951</v>
      </c>
      <c r="B408" s="822" t="s">
        <v>7426</v>
      </c>
      <c r="C408" s="822" t="s">
        <v>639</v>
      </c>
      <c r="D408" s="822" t="s">
        <v>6953</v>
      </c>
      <c r="E408" s="822" t="s">
        <v>6963</v>
      </c>
      <c r="F408" s="822" t="s">
        <v>6964</v>
      </c>
      <c r="G408" s="831">
        <v>1</v>
      </c>
      <c r="H408" s="831">
        <v>227.34</v>
      </c>
      <c r="I408" s="822"/>
      <c r="J408" s="822">
        <v>227.34</v>
      </c>
      <c r="K408" s="831">
        <v>3</v>
      </c>
      <c r="L408" s="831">
        <v>682.02</v>
      </c>
      <c r="M408" s="822"/>
      <c r="N408" s="822">
        <v>227.34</v>
      </c>
      <c r="O408" s="831"/>
      <c r="P408" s="831"/>
      <c r="Q408" s="827"/>
      <c r="R408" s="832"/>
    </row>
    <row r="409" spans="1:18" ht="14.45" customHeight="1" x14ac:dyDescent="0.2">
      <c r="A409" s="821" t="s">
        <v>6951</v>
      </c>
      <c r="B409" s="822" t="s">
        <v>7426</v>
      </c>
      <c r="C409" s="822" t="s">
        <v>639</v>
      </c>
      <c r="D409" s="822" t="s">
        <v>6953</v>
      </c>
      <c r="E409" s="822" t="s">
        <v>7427</v>
      </c>
      <c r="F409" s="822" t="s">
        <v>2318</v>
      </c>
      <c r="G409" s="831"/>
      <c r="H409" s="831"/>
      <c r="I409" s="822"/>
      <c r="J409" s="822"/>
      <c r="K409" s="831"/>
      <c r="L409" s="831"/>
      <c r="M409" s="822"/>
      <c r="N409" s="822"/>
      <c r="O409" s="831">
        <v>0.1</v>
      </c>
      <c r="P409" s="831">
        <v>20.9</v>
      </c>
      <c r="Q409" s="827"/>
      <c r="R409" s="832">
        <v>208.99999999999997</v>
      </c>
    </row>
    <row r="410" spans="1:18" ht="14.45" customHeight="1" x14ac:dyDescent="0.2">
      <c r="A410" s="821" t="s">
        <v>6951</v>
      </c>
      <c r="B410" s="822" t="s">
        <v>7426</v>
      </c>
      <c r="C410" s="822" t="s">
        <v>639</v>
      </c>
      <c r="D410" s="822" t="s">
        <v>6953</v>
      </c>
      <c r="E410" s="822" t="s">
        <v>6965</v>
      </c>
      <c r="F410" s="822" t="s">
        <v>6966</v>
      </c>
      <c r="G410" s="831">
        <v>4</v>
      </c>
      <c r="H410" s="831">
        <v>16254.08</v>
      </c>
      <c r="I410" s="822"/>
      <c r="J410" s="822">
        <v>4063.52</v>
      </c>
      <c r="K410" s="831">
        <v>1</v>
      </c>
      <c r="L410" s="831">
        <v>4742.3999999999996</v>
      </c>
      <c r="M410" s="822"/>
      <c r="N410" s="822">
        <v>4742.3999999999996</v>
      </c>
      <c r="O410" s="831"/>
      <c r="P410" s="831"/>
      <c r="Q410" s="827"/>
      <c r="R410" s="832"/>
    </row>
    <row r="411" spans="1:18" ht="14.45" customHeight="1" x14ac:dyDescent="0.2">
      <c r="A411" s="821" t="s">
        <v>6951</v>
      </c>
      <c r="B411" s="822" t="s">
        <v>7426</v>
      </c>
      <c r="C411" s="822" t="s">
        <v>639</v>
      </c>
      <c r="D411" s="822" t="s">
        <v>6953</v>
      </c>
      <c r="E411" s="822" t="s">
        <v>6967</v>
      </c>
      <c r="F411" s="822" t="s">
        <v>974</v>
      </c>
      <c r="G411" s="831">
        <v>0.19</v>
      </c>
      <c r="H411" s="831">
        <v>19.86</v>
      </c>
      <c r="I411" s="822"/>
      <c r="J411" s="822">
        <v>104.52631578947368</v>
      </c>
      <c r="K411" s="831"/>
      <c r="L411" s="831"/>
      <c r="M411" s="822"/>
      <c r="N411" s="822"/>
      <c r="O411" s="831">
        <v>3.68</v>
      </c>
      <c r="P411" s="831">
        <v>384.57</v>
      </c>
      <c r="Q411" s="827"/>
      <c r="R411" s="832">
        <v>104.50271739130434</v>
      </c>
    </row>
    <row r="412" spans="1:18" ht="14.45" customHeight="1" x14ac:dyDescent="0.2">
      <c r="A412" s="821" t="s">
        <v>6951</v>
      </c>
      <c r="B412" s="822" t="s">
        <v>7426</v>
      </c>
      <c r="C412" s="822" t="s">
        <v>639</v>
      </c>
      <c r="D412" s="822" t="s">
        <v>6953</v>
      </c>
      <c r="E412" s="822" t="s">
        <v>6968</v>
      </c>
      <c r="F412" s="822" t="s">
        <v>974</v>
      </c>
      <c r="G412" s="831">
        <v>0.88</v>
      </c>
      <c r="H412" s="831">
        <v>139.38999999999999</v>
      </c>
      <c r="I412" s="822"/>
      <c r="J412" s="822">
        <v>158.39772727272725</v>
      </c>
      <c r="K412" s="831"/>
      <c r="L412" s="831"/>
      <c r="M412" s="822"/>
      <c r="N412" s="822"/>
      <c r="O412" s="831">
        <v>5.87</v>
      </c>
      <c r="P412" s="831">
        <v>930.12</v>
      </c>
      <c r="Q412" s="827"/>
      <c r="R412" s="832">
        <v>158.45315161839864</v>
      </c>
    </row>
    <row r="413" spans="1:18" ht="14.45" customHeight="1" x14ac:dyDescent="0.2">
      <c r="A413" s="821" t="s">
        <v>6951</v>
      </c>
      <c r="B413" s="822" t="s">
        <v>7426</v>
      </c>
      <c r="C413" s="822" t="s">
        <v>639</v>
      </c>
      <c r="D413" s="822" t="s">
        <v>6953</v>
      </c>
      <c r="E413" s="822" t="s">
        <v>6969</v>
      </c>
      <c r="F413" s="822" t="s">
        <v>974</v>
      </c>
      <c r="G413" s="831">
        <v>0.67999999999999994</v>
      </c>
      <c r="H413" s="831">
        <v>220.67000000000002</v>
      </c>
      <c r="I413" s="822"/>
      <c r="J413" s="822">
        <v>324.51470588235298</v>
      </c>
      <c r="K413" s="831"/>
      <c r="L413" s="831"/>
      <c r="M413" s="822"/>
      <c r="N413" s="822"/>
      <c r="O413" s="831">
        <v>0.42</v>
      </c>
      <c r="P413" s="831">
        <v>136.29</v>
      </c>
      <c r="Q413" s="827"/>
      <c r="R413" s="832">
        <v>324.5</v>
      </c>
    </row>
    <row r="414" spans="1:18" ht="14.45" customHeight="1" x14ac:dyDescent="0.2">
      <c r="A414" s="821" t="s">
        <v>6951</v>
      </c>
      <c r="B414" s="822" t="s">
        <v>7426</v>
      </c>
      <c r="C414" s="822" t="s">
        <v>639</v>
      </c>
      <c r="D414" s="822" t="s">
        <v>6953</v>
      </c>
      <c r="E414" s="822" t="s">
        <v>6970</v>
      </c>
      <c r="F414" s="822" t="s">
        <v>6971</v>
      </c>
      <c r="G414" s="831">
        <v>5</v>
      </c>
      <c r="H414" s="831">
        <v>102188.24</v>
      </c>
      <c r="I414" s="822"/>
      <c r="J414" s="822">
        <v>20437.648000000001</v>
      </c>
      <c r="K414" s="831">
        <v>6</v>
      </c>
      <c r="L414" s="831">
        <v>122455.7</v>
      </c>
      <c r="M414" s="822"/>
      <c r="N414" s="822">
        <v>20409.283333333333</v>
      </c>
      <c r="O414" s="831">
        <v>8</v>
      </c>
      <c r="P414" s="831">
        <v>162223.20000000001</v>
      </c>
      <c r="Q414" s="827"/>
      <c r="R414" s="832">
        <v>20277.900000000001</v>
      </c>
    </row>
    <row r="415" spans="1:18" ht="14.45" customHeight="1" x14ac:dyDescent="0.2">
      <c r="A415" s="821" t="s">
        <v>6951</v>
      </c>
      <c r="B415" s="822" t="s">
        <v>7426</v>
      </c>
      <c r="C415" s="822" t="s">
        <v>639</v>
      </c>
      <c r="D415" s="822" t="s">
        <v>6953</v>
      </c>
      <c r="E415" s="822" t="s">
        <v>6979</v>
      </c>
      <c r="F415" s="822" t="s">
        <v>6980</v>
      </c>
      <c r="G415" s="831"/>
      <c r="H415" s="831"/>
      <c r="I415" s="822"/>
      <c r="J415" s="822"/>
      <c r="K415" s="831"/>
      <c r="L415" s="831"/>
      <c r="M415" s="822"/>
      <c r="N415" s="822"/>
      <c r="O415" s="831">
        <v>2</v>
      </c>
      <c r="P415" s="831">
        <v>28369</v>
      </c>
      <c r="Q415" s="827"/>
      <c r="R415" s="832">
        <v>14184.5</v>
      </c>
    </row>
    <row r="416" spans="1:18" ht="14.45" customHeight="1" x14ac:dyDescent="0.2">
      <c r="A416" s="821" t="s">
        <v>6951</v>
      </c>
      <c r="B416" s="822" t="s">
        <v>7426</v>
      </c>
      <c r="C416" s="822" t="s">
        <v>639</v>
      </c>
      <c r="D416" s="822" t="s">
        <v>6953</v>
      </c>
      <c r="E416" s="822" t="s">
        <v>6981</v>
      </c>
      <c r="F416" s="822" t="s">
        <v>3381</v>
      </c>
      <c r="G416" s="831">
        <v>202</v>
      </c>
      <c r="H416" s="831">
        <v>1668449.3000000003</v>
      </c>
      <c r="I416" s="822"/>
      <c r="J416" s="822">
        <v>8259.6500000000015</v>
      </c>
      <c r="K416" s="831">
        <v>160</v>
      </c>
      <c r="L416" s="831">
        <v>1139416.3999999999</v>
      </c>
      <c r="M416" s="822"/>
      <c r="N416" s="822">
        <v>7121.3524999999991</v>
      </c>
      <c r="O416" s="831">
        <v>32</v>
      </c>
      <c r="P416" s="831">
        <v>185123.84000000003</v>
      </c>
      <c r="Q416" s="827"/>
      <c r="R416" s="832">
        <v>5785.1200000000008</v>
      </c>
    </row>
    <row r="417" spans="1:18" ht="14.45" customHeight="1" x14ac:dyDescent="0.2">
      <c r="A417" s="821" t="s">
        <v>6951</v>
      </c>
      <c r="B417" s="822" t="s">
        <v>7426</v>
      </c>
      <c r="C417" s="822" t="s">
        <v>639</v>
      </c>
      <c r="D417" s="822" t="s">
        <v>6953</v>
      </c>
      <c r="E417" s="822" t="s">
        <v>6982</v>
      </c>
      <c r="F417" s="822" t="s">
        <v>6980</v>
      </c>
      <c r="G417" s="831"/>
      <c r="H417" s="831"/>
      <c r="I417" s="822"/>
      <c r="J417" s="822"/>
      <c r="K417" s="831"/>
      <c r="L417" s="831"/>
      <c r="M417" s="822"/>
      <c r="N417" s="822"/>
      <c r="O417" s="831">
        <v>1</v>
      </c>
      <c r="P417" s="831">
        <v>42553.599999999999</v>
      </c>
      <c r="Q417" s="827"/>
      <c r="R417" s="832">
        <v>42553.599999999999</v>
      </c>
    </row>
    <row r="418" spans="1:18" ht="14.45" customHeight="1" x14ac:dyDescent="0.2">
      <c r="A418" s="821" t="s">
        <v>6951</v>
      </c>
      <c r="B418" s="822" t="s">
        <v>7426</v>
      </c>
      <c r="C418" s="822" t="s">
        <v>639</v>
      </c>
      <c r="D418" s="822" t="s">
        <v>6953</v>
      </c>
      <c r="E418" s="822" t="s">
        <v>6983</v>
      </c>
      <c r="F418" s="822" t="s">
        <v>2381</v>
      </c>
      <c r="G418" s="831"/>
      <c r="H418" s="831"/>
      <c r="I418" s="822"/>
      <c r="J418" s="822"/>
      <c r="K418" s="831"/>
      <c r="L418" s="831"/>
      <c r="M418" s="822"/>
      <c r="N418" s="822"/>
      <c r="O418" s="831">
        <v>8.77</v>
      </c>
      <c r="P418" s="831">
        <v>35799.32</v>
      </c>
      <c r="Q418" s="827"/>
      <c r="R418" s="832">
        <v>4082.0205245153934</v>
      </c>
    </row>
    <row r="419" spans="1:18" ht="14.45" customHeight="1" x14ac:dyDescent="0.2">
      <c r="A419" s="821" t="s">
        <v>6951</v>
      </c>
      <c r="B419" s="822" t="s">
        <v>7426</v>
      </c>
      <c r="C419" s="822" t="s">
        <v>639</v>
      </c>
      <c r="D419" s="822" t="s">
        <v>6953</v>
      </c>
      <c r="E419" s="822" t="s">
        <v>6984</v>
      </c>
      <c r="F419" s="822" t="s">
        <v>2381</v>
      </c>
      <c r="G419" s="831"/>
      <c r="H419" s="831"/>
      <c r="I419" s="822"/>
      <c r="J419" s="822"/>
      <c r="K419" s="831"/>
      <c r="L419" s="831"/>
      <c r="M419" s="822"/>
      <c r="N419" s="822"/>
      <c r="O419" s="831">
        <v>19.369999999999997</v>
      </c>
      <c r="P419" s="831">
        <v>316248.22000000003</v>
      </c>
      <c r="Q419" s="827"/>
      <c r="R419" s="832">
        <v>16326.702116675275</v>
      </c>
    </row>
    <row r="420" spans="1:18" ht="14.45" customHeight="1" x14ac:dyDescent="0.2">
      <c r="A420" s="821" t="s">
        <v>6951</v>
      </c>
      <c r="B420" s="822" t="s">
        <v>7426</v>
      </c>
      <c r="C420" s="822" t="s">
        <v>639</v>
      </c>
      <c r="D420" s="822" t="s">
        <v>6953</v>
      </c>
      <c r="E420" s="822" t="s">
        <v>6990</v>
      </c>
      <c r="F420" s="822" t="s">
        <v>3457</v>
      </c>
      <c r="G420" s="831"/>
      <c r="H420" s="831"/>
      <c r="I420" s="822"/>
      <c r="J420" s="822"/>
      <c r="K420" s="831"/>
      <c r="L420" s="831"/>
      <c r="M420" s="822"/>
      <c r="N420" s="822"/>
      <c r="O420" s="831">
        <v>9.4499999999999993</v>
      </c>
      <c r="P420" s="831">
        <v>80546.600000000006</v>
      </c>
      <c r="Q420" s="827"/>
      <c r="R420" s="832">
        <v>8523.4497354497362</v>
      </c>
    </row>
    <row r="421" spans="1:18" ht="14.45" customHeight="1" x14ac:dyDescent="0.2">
      <c r="A421" s="821" t="s">
        <v>6951</v>
      </c>
      <c r="B421" s="822" t="s">
        <v>7426</v>
      </c>
      <c r="C421" s="822" t="s">
        <v>639</v>
      </c>
      <c r="D421" s="822" t="s">
        <v>6953</v>
      </c>
      <c r="E421" s="822" t="s">
        <v>7428</v>
      </c>
      <c r="F421" s="822" t="s">
        <v>4093</v>
      </c>
      <c r="G421" s="831"/>
      <c r="H421" s="831"/>
      <c r="I421" s="822"/>
      <c r="J421" s="822"/>
      <c r="K421" s="831"/>
      <c r="L421" s="831"/>
      <c r="M421" s="822"/>
      <c r="N421" s="822"/>
      <c r="O421" s="831">
        <v>0.2</v>
      </c>
      <c r="P421" s="831">
        <v>10.89</v>
      </c>
      <c r="Q421" s="827"/>
      <c r="R421" s="832">
        <v>54.45</v>
      </c>
    </row>
    <row r="422" spans="1:18" ht="14.45" customHeight="1" x14ac:dyDescent="0.2">
      <c r="A422" s="821" t="s">
        <v>6951</v>
      </c>
      <c r="B422" s="822" t="s">
        <v>7426</v>
      </c>
      <c r="C422" s="822" t="s">
        <v>639</v>
      </c>
      <c r="D422" s="822" t="s">
        <v>6953</v>
      </c>
      <c r="E422" s="822" t="s">
        <v>6991</v>
      </c>
      <c r="F422" s="822" t="s">
        <v>4815</v>
      </c>
      <c r="G422" s="831"/>
      <c r="H422" s="831"/>
      <c r="I422" s="822"/>
      <c r="J422" s="822"/>
      <c r="K422" s="831"/>
      <c r="L422" s="831"/>
      <c r="M422" s="822"/>
      <c r="N422" s="822"/>
      <c r="O422" s="831">
        <v>0.4</v>
      </c>
      <c r="P422" s="831">
        <v>15.6</v>
      </c>
      <c r="Q422" s="827"/>
      <c r="R422" s="832">
        <v>39</v>
      </c>
    </row>
    <row r="423" spans="1:18" ht="14.45" customHeight="1" x14ac:dyDescent="0.2">
      <c r="A423" s="821" t="s">
        <v>6951</v>
      </c>
      <c r="B423" s="822" t="s">
        <v>7426</v>
      </c>
      <c r="C423" s="822" t="s">
        <v>639</v>
      </c>
      <c r="D423" s="822" t="s">
        <v>6953</v>
      </c>
      <c r="E423" s="822" t="s">
        <v>6992</v>
      </c>
      <c r="F423" s="822" t="s">
        <v>1338</v>
      </c>
      <c r="G423" s="831"/>
      <c r="H423" s="831"/>
      <c r="I423" s="822"/>
      <c r="J423" s="822"/>
      <c r="K423" s="831"/>
      <c r="L423" s="831"/>
      <c r="M423" s="822"/>
      <c r="N423" s="822"/>
      <c r="O423" s="831">
        <v>0.4</v>
      </c>
      <c r="P423" s="831">
        <v>16.59</v>
      </c>
      <c r="Q423" s="827"/>
      <c r="R423" s="832">
        <v>41.474999999999994</v>
      </c>
    </row>
    <row r="424" spans="1:18" ht="14.45" customHeight="1" x14ac:dyDescent="0.2">
      <c r="A424" s="821" t="s">
        <v>6951</v>
      </c>
      <c r="B424" s="822" t="s">
        <v>7426</v>
      </c>
      <c r="C424" s="822" t="s">
        <v>639</v>
      </c>
      <c r="D424" s="822" t="s">
        <v>6953</v>
      </c>
      <c r="E424" s="822" t="s">
        <v>6994</v>
      </c>
      <c r="F424" s="822" t="s">
        <v>6966</v>
      </c>
      <c r="G424" s="831">
        <v>195</v>
      </c>
      <c r="H424" s="831">
        <v>251717.69999999992</v>
      </c>
      <c r="I424" s="822"/>
      <c r="J424" s="822">
        <v>1290.8599999999997</v>
      </c>
      <c r="K424" s="831">
        <v>4</v>
      </c>
      <c r="L424" s="831">
        <v>6323.2</v>
      </c>
      <c r="M424" s="822"/>
      <c r="N424" s="822">
        <v>1580.8</v>
      </c>
      <c r="O424" s="831"/>
      <c r="P424" s="831"/>
      <c r="Q424" s="827"/>
      <c r="R424" s="832"/>
    </row>
    <row r="425" spans="1:18" ht="14.45" customHeight="1" x14ac:dyDescent="0.2">
      <c r="A425" s="821" t="s">
        <v>6951</v>
      </c>
      <c r="B425" s="822" t="s">
        <v>7426</v>
      </c>
      <c r="C425" s="822" t="s">
        <v>639</v>
      </c>
      <c r="D425" s="822" t="s">
        <v>6953</v>
      </c>
      <c r="E425" s="822" t="s">
        <v>6995</v>
      </c>
      <c r="F425" s="822" t="s">
        <v>699</v>
      </c>
      <c r="G425" s="831">
        <v>0.30000000000000004</v>
      </c>
      <c r="H425" s="831">
        <v>14.15</v>
      </c>
      <c r="I425" s="822"/>
      <c r="J425" s="822">
        <v>47.166666666666664</v>
      </c>
      <c r="K425" s="831">
        <v>0.2</v>
      </c>
      <c r="L425" s="831">
        <v>9.34</v>
      </c>
      <c r="M425" s="822"/>
      <c r="N425" s="822">
        <v>46.699999999999996</v>
      </c>
      <c r="O425" s="831">
        <v>0.2</v>
      </c>
      <c r="P425" s="831">
        <v>9.86</v>
      </c>
      <c r="Q425" s="827"/>
      <c r="R425" s="832">
        <v>49.3</v>
      </c>
    </row>
    <row r="426" spans="1:18" ht="14.45" customHeight="1" x14ac:dyDescent="0.2">
      <c r="A426" s="821" t="s">
        <v>6951</v>
      </c>
      <c r="B426" s="822" t="s">
        <v>7426</v>
      </c>
      <c r="C426" s="822" t="s">
        <v>639</v>
      </c>
      <c r="D426" s="822" t="s">
        <v>6953</v>
      </c>
      <c r="E426" s="822" t="s">
        <v>6996</v>
      </c>
      <c r="F426" s="822" t="s">
        <v>1434</v>
      </c>
      <c r="G426" s="831">
        <v>126.20000000000002</v>
      </c>
      <c r="H426" s="831">
        <v>22117.719999999998</v>
      </c>
      <c r="I426" s="822"/>
      <c r="J426" s="822">
        <v>175.25927099841516</v>
      </c>
      <c r="K426" s="831">
        <v>103.80000000000003</v>
      </c>
      <c r="L426" s="831">
        <v>18238.12</v>
      </c>
      <c r="M426" s="822"/>
      <c r="N426" s="822">
        <v>175.70443159922922</v>
      </c>
      <c r="O426" s="831">
        <v>103.70000000000002</v>
      </c>
      <c r="P426" s="831">
        <v>16147.430000000004</v>
      </c>
      <c r="Q426" s="827"/>
      <c r="R426" s="832">
        <v>155.71292189006752</v>
      </c>
    </row>
    <row r="427" spans="1:18" ht="14.45" customHeight="1" x14ac:dyDescent="0.2">
      <c r="A427" s="821" t="s">
        <v>6951</v>
      </c>
      <c r="B427" s="822" t="s">
        <v>7426</v>
      </c>
      <c r="C427" s="822" t="s">
        <v>639</v>
      </c>
      <c r="D427" s="822" t="s">
        <v>6953</v>
      </c>
      <c r="E427" s="822" t="s">
        <v>6997</v>
      </c>
      <c r="F427" s="822" t="s">
        <v>877</v>
      </c>
      <c r="G427" s="831">
        <v>51.2</v>
      </c>
      <c r="H427" s="831">
        <v>3076.4799999999996</v>
      </c>
      <c r="I427" s="822"/>
      <c r="J427" s="822">
        <v>60.087499999999991</v>
      </c>
      <c r="K427" s="831">
        <v>137.80000000000001</v>
      </c>
      <c r="L427" s="831">
        <v>8560.7000000000007</v>
      </c>
      <c r="M427" s="822"/>
      <c r="N427" s="822">
        <v>62.12409288824383</v>
      </c>
      <c r="O427" s="831">
        <v>133.1</v>
      </c>
      <c r="P427" s="831">
        <v>7985.3</v>
      </c>
      <c r="Q427" s="827"/>
      <c r="R427" s="832">
        <v>59.994740796393693</v>
      </c>
    </row>
    <row r="428" spans="1:18" ht="14.45" customHeight="1" x14ac:dyDescent="0.2">
      <c r="A428" s="821" t="s">
        <v>6951</v>
      </c>
      <c r="B428" s="822" t="s">
        <v>7426</v>
      </c>
      <c r="C428" s="822" t="s">
        <v>639</v>
      </c>
      <c r="D428" s="822" t="s">
        <v>6953</v>
      </c>
      <c r="E428" s="822" t="s">
        <v>6998</v>
      </c>
      <c r="F428" s="822" t="s">
        <v>3267</v>
      </c>
      <c r="G428" s="831">
        <v>2.62</v>
      </c>
      <c r="H428" s="831">
        <v>1797.6999999999998</v>
      </c>
      <c r="I428" s="822"/>
      <c r="J428" s="822">
        <v>686.14503816793888</v>
      </c>
      <c r="K428" s="831">
        <v>1.6500000000000001</v>
      </c>
      <c r="L428" s="831">
        <v>1132.1099999999999</v>
      </c>
      <c r="M428" s="822"/>
      <c r="N428" s="822">
        <v>686.12727272727261</v>
      </c>
      <c r="O428" s="831">
        <v>2.9800000000000004</v>
      </c>
      <c r="P428" s="831">
        <v>2044.77</v>
      </c>
      <c r="Q428" s="827"/>
      <c r="R428" s="832">
        <v>686.16442953020123</v>
      </c>
    </row>
    <row r="429" spans="1:18" ht="14.45" customHeight="1" x14ac:dyDescent="0.2">
      <c r="A429" s="821" t="s">
        <v>6951</v>
      </c>
      <c r="B429" s="822" t="s">
        <v>7426</v>
      </c>
      <c r="C429" s="822" t="s">
        <v>639</v>
      </c>
      <c r="D429" s="822" t="s">
        <v>6953</v>
      </c>
      <c r="E429" s="822" t="s">
        <v>6999</v>
      </c>
      <c r="F429" s="822" t="s">
        <v>3267</v>
      </c>
      <c r="G429" s="831">
        <v>5</v>
      </c>
      <c r="H429" s="831">
        <v>857.75</v>
      </c>
      <c r="I429" s="822"/>
      <c r="J429" s="822">
        <v>171.55</v>
      </c>
      <c r="K429" s="831">
        <v>3.61</v>
      </c>
      <c r="L429" s="831">
        <v>619.28</v>
      </c>
      <c r="M429" s="822"/>
      <c r="N429" s="822">
        <v>171.54570637119113</v>
      </c>
      <c r="O429" s="831">
        <v>4</v>
      </c>
      <c r="P429" s="831">
        <v>686.2</v>
      </c>
      <c r="Q429" s="827"/>
      <c r="R429" s="832">
        <v>171.55</v>
      </c>
    </row>
    <row r="430" spans="1:18" ht="14.45" customHeight="1" x14ac:dyDescent="0.2">
      <c r="A430" s="821" t="s">
        <v>6951</v>
      </c>
      <c r="B430" s="822" t="s">
        <v>7426</v>
      </c>
      <c r="C430" s="822" t="s">
        <v>639</v>
      </c>
      <c r="D430" s="822" t="s">
        <v>6953</v>
      </c>
      <c r="E430" s="822" t="s">
        <v>7000</v>
      </c>
      <c r="F430" s="822" t="s">
        <v>3267</v>
      </c>
      <c r="G430" s="831">
        <v>18.990000000000002</v>
      </c>
      <c r="H430" s="831">
        <v>6515.24</v>
      </c>
      <c r="I430" s="822"/>
      <c r="J430" s="822">
        <v>343.08794102159027</v>
      </c>
      <c r="K430" s="831">
        <v>22.389999999999997</v>
      </c>
      <c r="L430" s="831">
        <v>7681.74</v>
      </c>
      <c r="M430" s="822"/>
      <c r="N430" s="822">
        <v>343.08798570790537</v>
      </c>
      <c r="O430" s="831">
        <v>6.06</v>
      </c>
      <c r="P430" s="831">
        <v>2079.11</v>
      </c>
      <c r="Q430" s="827"/>
      <c r="R430" s="832">
        <v>343.08745874587464</v>
      </c>
    </row>
    <row r="431" spans="1:18" ht="14.45" customHeight="1" x14ac:dyDescent="0.2">
      <c r="A431" s="821" t="s">
        <v>6951</v>
      </c>
      <c r="B431" s="822" t="s">
        <v>7426</v>
      </c>
      <c r="C431" s="822" t="s">
        <v>639</v>
      </c>
      <c r="D431" s="822" t="s">
        <v>6953</v>
      </c>
      <c r="E431" s="822" t="s">
        <v>7001</v>
      </c>
      <c r="F431" s="822" t="s">
        <v>1535</v>
      </c>
      <c r="G431" s="831">
        <v>1</v>
      </c>
      <c r="H431" s="831">
        <v>44.55</v>
      </c>
      <c r="I431" s="822"/>
      <c r="J431" s="822">
        <v>44.55</v>
      </c>
      <c r="K431" s="831"/>
      <c r="L431" s="831"/>
      <c r="M431" s="822"/>
      <c r="N431" s="822"/>
      <c r="O431" s="831">
        <v>1</v>
      </c>
      <c r="P431" s="831">
        <v>47.82</v>
      </c>
      <c r="Q431" s="827"/>
      <c r="R431" s="832">
        <v>47.82</v>
      </c>
    </row>
    <row r="432" spans="1:18" ht="14.45" customHeight="1" x14ac:dyDescent="0.2">
      <c r="A432" s="821" t="s">
        <v>6951</v>
      </c>
      <c r="B432" s="822" t="s">
        <v>7426</v>
      </c>
      <c r="C432" s="822" t="s">
        <v>639</v>
      </c>
      <c r="D432" s="822" t="s">
        <v>6953</v>
      </c>
      <c r="E432" s="822" t="s">
        <v>7003</v>
      </c>
      <c r="F432" s="822" t="s">
        <v>862</v>
      </c>
      <c r="G432" s="831">
        <v>0.12</v>
      </c>
      <c r="H432" s="831">
        <v>25.04</v>
      </c>
      <c r="I432" s="822"/>
      <c r="J432" s="822">
        <v>208.66666666666666</v>
      </c>
      <c r="K432" s="831">
        <v>0.06</v>
      </c>
      <c r="L432" s="831">
        <v>12.51</v>
      </c>
      <c r="M432" s="822"/>
      <c r="N432" s="822">
        <v>208.5</v>
      </c>
      <c r="O432" s="831">
        <v>0.12000000000000001</v>
      </c>
      <c r="P432" s="831">
        <v>24.65</v>
      </c>
      <c r="Q432" s="827"/>
      <c r="R432" s="832">
        <v>205.41666666666663</v>
      </c>
    </row>
    <row r="433" spans="1:18" ht="14.45" customHeight="1" x14ac:dyDescent="0.2">
      <c r="A433" s="821" t="s">
        <v>6951</v>
      </c>
      <c r="B433" s="822" t="s">
        <v>7426</v>
      </c>
      <c r="C433" s="822" t="s">
        <v>639</v>
      </c>
      <c r="D433" s="822" t="s">
        <v>6953</v>
      </c>
      <c r="E433" s="822" t="s">
        <v>7004</v>
      </c>
      <c r="F433" s="822" t="s">
        <v>7005</v>
      </c>
      <c r="G433" s="831">
        <v>55.000000000000007</v>
      </c>
      <c r="H433" s="831">
        <v>6451.4999999999973</v>
      </c>
      <c r="I433" s="822"/>
      <c r="J433" s="822">
        <v>117.29999999999994</v>
      </c>
      <c r="K433" s="831">
        <v>22.800000000000004</v>
      </c>
      <c r="L433" s="831">
        <v>2674.4600000000005</v>
      </c>
      <c r="M433" s="822"/>
      <c r="N433" s="822">
        <v>117.30087719298245</v>
      </c>
      <c r="O433" s="831">
        <v>29.3</v>
      </c>
      <c r="P433" s="831">
        <v>3436.91</v>
      </c>
      <c r="Q433" s="827"/>
      <c r="R433" s="832">
        <v>117.30068259385665</v>
      </c>
    </row>
    <row r="434" spans="1:18" ht="14.45" customHeight="1" x14ac:dyDescent="0.2">
      <c r="A434" s="821" t="s">
        <v>6951</v>
      </c>
      <c r="B434" s="822" t="s">
        <v>7426</v>
      </c>
      <c r="C434" s="822" t="s">
        <v>639</v>
      </c>
      <c r="D434" s="822" t="s">
        <v>6953</v>
      </c>
      <c r="E434" s="822" t="s">
        <v>7006</v>
      </c>
      <c r="F434" s="822"/>
      <c r="G434" s="831">
        <v>1.2</v>
      </c>
      <c r="H434" s="831">
        <v>79.759999999999991</v>
      </c>
      <c r="I434" s="822"/>
      <c r="J434" s="822">
        <v>66.466666666666669</v>
      </c>
      <c r="K434" s="831">
        <v>0.2</v>
      </c>
      <c r="L434" s="831">
        <v>17.899999999999999</v>
      </c>
      <c r="M434" s="822"/>
      <c r="N434" s="822">
        <v>89.499999999999986</v>
      </c>
      <c r="O434" s="831"/>
      <c r="P434" s="831"/>
      <c r="Q434" s="827"/>
      <c r="R434" s="832"/>
    </row>
    <row r="435" spans="1:18" ht="14.45" customHeight="1" x14ac:dyDescent="0.2">
      <c r="A435" s="821" t="s">
        <v>6951</v>
      </c>
      <c r="B435" s="822" t="s">
        <v>7426</v>
      </c>
      <c r="C435" s="822" t="s">
        <v>639</v>
      </c>
      <c r="D435" s="822" t="s">
        <v>6953</v>
      </c>
      <c r="E435" s="822" t="s">
        <v>7006</v>
      </c>
      <c r="F435" s="822" t="s">
        <v>7007</v>
      </c>
      <c r="G435" s="831">
        <v>1.8</v>
      </c>
      <c r="H435" s="831">
        <v>119.90999999999998</v>
      </c>
      <c r="I435" s="822"/>
      <c r="J435" s="822">
        <v>66.61666666666666</v>
      </c>
      <c r="K435" s="831"/>
      <c r="L435" s="831"/>
      <c r="M435" s="822"/>
      <c r="N435" s="822"/>
      <c r="O435" s="831"/>
      <c r="P435" s="831"/>
      <c r="Q435" s="827"/>
      <c r="R435" s="832"/>
    </row>
    <row r="436" spans="1:18" ht="14.45" customHeight="1" x14ac:dyDescent="0.2">
      <c r="A436" s="821" t="s">
        <v>6951</v>
      </c>
      <c r="B436" s="822" t="s">
        <v>7426</v>
      </c>
      <c r="C436" s="822" t="s">
        <v>639</v>
      </c>
      <c r="D436" s="822" t="s">
        <v>6953</v>
      </c>
      <c r="E436" s="822" t="s">
        <v>7008</v>
      </c>
      <c r="F436" s="822" t="s">
        <v>2314</v>
      </c>
      <c r="G436" s="831">
        <v>9.26</v>
      </c>
      <c r="H436" s="831">
        <v>32839.42</v>
      </c>
      <c r="I436" s="822"/>
      <c r="J436" s="822">
        <v>3546.3736501079911</v>
      </c>
      <c r="K436" s="831"/>
      <c r="L436" s="831"/>
      <c r="M436" s="822"/>
      <c r="N436" s="822"/>
      <c r="O436" s="831">
        <v>0.03</v>
      </c>
      <c r="P436" s="831">
        <v>73.900000000000006</v>
      </c>
      <c r="Q436" s="827"/>
      <c r="R436" s="832">
        <v>2463.3333333333335</v>
      </c>
    </row>
    <row r="437" spans="1:18" ht="14.45" customHeight="1" x14ac:dyDescent="0.2">
      <c r="A437" s="821" t="s">
        <v>6951</v>
      </c>
      <c r="B437" s="822" t="s">
        <v>7426</v>
      </c>
      <c r="C437" s="822" t="s">
        <v>639</v>
      </c>
      <c r="D437" s="822" t="s">
        <v>6953</v>
      </c>
      <c r="E437" s="822" t="s">
        <v>7009</v>
      </c>
      <c r="F437" s="822" t="s">
        <v>2314</v>
      </c>
      <c r="G437" s="831">
        <v>4.08</v>
      </c>
      <c r="H437" s="831">
        <v>79169.780000000013</v>
      </c>
      <c r="I437" s="822"/>
      <c r="J437" s="822">
        <v>19404.357843137259</v>
      </c>
      <c r="K437" s="831"/>
      <c r="L437" s="831"/>
      <c r="M437" s="822"/>
      <c r="N437" s="822"/>
      <c r="O437" s="831">
        <v>0.1</v>
      </c>
      <c r="P437" s="831">
        <v>1352.37</v>
      </c>
      <c r="Q437" s="827"/>
      <c r="R437" s="832">
        <v>13523.699999999999</v>
      </c>
    </row>
    <row r="438" spans="1:18" ht="14.45" customHeight="1" x14ac:dyDescent="0.2">
      <c r="A438" s="821" t="s">
        <v>6951</v>
      </c>
      <c r="B438" s="822" t="s">
        <v>7426</v>
      </c>
      <c r="C438" s="822" t="s">
        <v>639</v>
      </c>
      <c r="D438" s="822" t="s">
        <v>6953</v>
      </c>
      <c r="E438" s="822" t="s">
        <v>7010</v>
      </c>
      <c r="F438" s="822" t="s">
        <v>1945</v>
      </c>
      <c r="G438" s="831">
        <v>2.0500000000000003</v>
      </c>
      <c r="H438" s="831">
        <v>381.31</v>
      </c>
      <c r="I438" s="822"/>
      <c r="J438" s="822">
        <v>186.00487804878045</v>
      </c>
      <c r="K438" s="831">
        <v>0.29000000000000004</v>
      </c>
      <c r="L438" s="831">
        <v>54.179999999999993</v>
      </c>
      <c r="M438" s="822"/>
      <c r="N438" s="822">
        <v>186.82758620689651</v>
      </c>
      <c r="O438" s="831">
        <v>46.459999999999994</v>
      </c>
      <c r="P438" s="831">
        <v>8486.4100000000017</v>
      </c>
      <c r="Q438" s="827"/>
      <c r="R438" s="832">
        <v>182.66056823073617</v>
      </c>
    </row>
    <row r="439" spans="1:18" ht="14.45" customHeight="1" x14ac:dyDescent="0.2">
      <c r="A439" s="821" t="s">
        <v>6951</v>
      </c>
      <c r="B439" s="822" t="s">
        <v>7426</v>
      </c>
      <c r="C439" s="822" t="s">
        <v>639</v>
      </c>
      <c r="D439" s="822" t="s">
        <v>6953</v>
      </c>
      <c r="E439" s="822" t="s">
        <v>7011</v>
      </c>
      <c r="F439" s="822" t="s">
        <v>1945</v>
      </c>
      <c r="G439" s="831"/>
      <c r="H439" s="831"/>
      <c r="I439" s="822"/>
      <c r="J439" s="822"/>
      <c r="K439" s="831"/>
      <c r="L439" s="831"/>
      <c r="M439" s="822"/>
      <c r="N439" s="822"/>
      <c r="O439" s="831">
        <v>0.4</v>
      </c>
      <c r="P439" s="831">
        <v>97.390000000000015</v>
      </c>
      <c r="Q439" s="827"/>
      <c r="R439" s="832">
        <v>243.47500000000002</v>
      </c>
    </row>
    <row r="440" spans="1:18" ht="14.45" customHeight="1" x14ac:dyDescent="0.2">
      <c r="A440" s="821" t="s">
        <v>6951</v>
      </c>
      <c r="B440" s="822" t="s">
        <v>7426</v>
      </c>
      <c r="C440" s="822" t="s">
        <v>639</v>
      </c>
      <c r="D440" s="822" t="s">
        <v>6953</v>
      </c>
      <c r="E440" s="822" t="s">
        <v>7012</v>
      </c>
      <c r="F440" s="822" t="s">
        <v>1945</v>
      </c>
      <c r="G440" s="831"/>
      <c r="H440" s="831"/>
      <c r="I440" s="822"/>
      <c r="J440" s="822"/>
      <c r="K440" s="831"/>
      <c r="L440" s="831"/>
      <c r="M440" s="822"/>
      <c r="N440" s="822"/>
      <c r="O440" s="831">
        <v>2.6</v>
      </c>
      <c r="P440" s="831">
        <v>523.38</v>
      </c>
      <c r="Q440" s="827"/>
      <c r="R440" s="832">
        <v>201.29999999999998</v>
      </c>
    </row>
    <row r="441" spans="1:18" ht="14.45" customHeight="1" x14ac:dyDescent="0.2">
      <c r="A441" s="821" t="s">
        <v>6951</v>
      </c>
      <c r="B441" s="822" t="s">
        <v>7426</v>
      </c>
      <c r="C441" s="822" t="s">
        <v>639</v>
      </c>
      <c r="D441" s="822" t="s">
        <v>6953</v>
      </c>
      <c r="E441" s="822" t="s">
        <v>7016</v>
      </c>
      <c r="F441" s="822" t="s">
        <v>7017</v>
      </c>
      <c r="G441" s="831"/>
      <c r="H441" s="831"/>
      <c r="I441" s="822"/>
      <c r="J441" s="822"/>
      <c r="K441" s="831"/>
      <c r="L441" s="831"/>
      <c r="M441" s="822"/>
      <c r="N441" s="822"/>
      <c r="O441" s="831">
        <v>21.75</v>
      </c>
      <c r="P441" s="831">
        <v>5121.25</v>
      </c>
      <c r="Q441" s="827"/>
      <c r="R441" s="832">
        <v>235.45977011494253</v>
      </c>
    </row>
    <row r="442" spans="1:18" ht="14.45" customHeight="1" x14ac:dyDescent="0.2">
      <c r="A442" s="821" t="s">
        <v>6951</v>
      </c>
      <c r="B442" s="822" t="s">
        <v>7426</v>
      </c>
      <c r="C442" s="822" t="s">
        <v>639</v>
      </c>
      <c r="D442" s="822" t="s">
        <v>6953</v>
      </c>
      <c r="E442" s="822" t="s">
        <v>7025</v>
      </c>
      <c r="F442" s="822" t="s">
        <v>3361</v>
      </c>
      <c r="G442" s="831">
        <v>100.5</v>
      </c>
      <c r="H442" s="831">
        <v>7915.41</v>
      </c>
      <c r="I442" s="822"/>
      <c r="J442" s="822">
        <v>78.760298507462679</v>
      </c>
      <c r="K442" s="831"/>
      <c r="L442" s="831"/>
      <c r="M442" s="822"/>
      <c r="N442" s="822"/>
      <c r="O442" s="831"/>
      <c r="P442" s="831"/>
      <c r="Q442" s="827"/>
      <c r="R442" s="832"/>
    </row>
    <row r="443" spans="1:18" ht="14.45" customHeight="1" x14ac:dyDescent="0.2">
      <c r="A443" s="821" t="s">
        <v>6951</v>
      </c>
      <c r="B443" s="822" t="s">
        <v>7426</v>
      </c>
      <c r="C443" s="822" t="s">
        <v>639</v>
      </c>
      <c r="D443" s="822" t="s">
        <v>6953</v>
      </c>
      <c r="E443" s="822" t="s">
        <v>7026</v>
      </c>
      <c r="F443" s="822" t="s">
        <v>6971</v>
      </c>
      <c r="G443" s="831"/>
      <c r="H443" s="831"/>
      <c r="I443" s="822"/>
      <c r="J443" s="822"/>
      <c r="K443" s="831">
        <v>1</v>
      </c>
      <c r="L443" s="831">
        <v>10050.4</v>
      </c>
      <c r="M443" s="822"/>
      <c r="N443" s="822">
        <v>10050.4</v>
      </c>
      <c r="O443" s="831"/>
      <c r="P443" s="831"/>
      <c r="Q443" s="827"/>
      <c r="R443" s="832"/>
    </row>
    <row r="444" spans="1:18" ht="14.45" customHeight="1" x14ac:dyDescent="0.2">
      <c r="A444" s="821" t="s">
        <v>6951</v>
      </c>
      <c r="B444" s="822" t="s">
        <v>7426</v>
      </c>
      <c r="C444" s="822" t="s">
        <v>639</v>
      </c>
      <c r="D444" s="822" t="s">
        <v>6953</v>
      </c>
      <c r="E444" s="822" t="s">
        <v>7029</v>
      </c>
      <c r="F444" s="822" t="s">
        <v>3393</v>
      </c>
      <c r="G444" s="831">
        <v>291</v>
      </c>
      <c r="H444" s="831">
        <v>1951620.6</v>
      </c>
      <c r="I444" s="822"/>
      <c r="J444" s="822">
        <v>6706.6</v>
      </c>
      <c r="K444" s="831">
        <v>200</v>
      </c>
      <c r="L444" s="831">
        <v>1341290.0799999996</v>
      </c>
      <c r="M444" s="822"/>
      <c r="N444" s="822">
        <v>6706.4503999999979</v>
      </c>
      <c r="O444" s="831">
        <v>149</v>
      </c>
      <c r="P444" s="831">
        <v>999250.62000000011</v>
      </c>
      <c r="Q444" s="827"/>
      <c r="R444" s="832">
        <v>6706.380000000001</v>
      </c>
    </row>
    <row r="445" spans="1:18" ht="14.45" customHeight="1" x14ac:dyDescent="0.2">
      <c r="A445" s="821" t="s">
        <v>6951</v>
      </c>
      <c r="B445" s="822" t="s">
        <v>7426</v>
      </c>
      <c r="C445" s="822" t="s">
        <v>639</v>
      </c>
      <c r="D445" s="822" t="s">
        <v>6953</v>
      </c>
      <c r="E445" s="822" t="s">
        <v>7030</v>
      </c>
      <c r="F445" s="822" t="s">
        <v>3361</v>
      </c>
      <c r="G445" s="831">
        <v>13.810000000000002</v>
      </c>
      <c r="H445" s="831">
        <v>6580.9</v>
      </c>
      <c r="I445" s="822"/>
      <c r="J445" s="822">
        <v>476.53149891383043</v>
      </c>
      <c r="K445" s="831"/>
      <c r="L445" s="831"/>
      <c r="M445" s="822"/>
      <c r="N445" s="822"/>
      <c r="O445" s="831"/>
      <c r="P445" s="831"/>
      <c r="Q445" s="827"/>
      <c r="R445" s="832"/>
    </row>
    <row r="446" spans="1:18" ht="14.45" customHeight="1" x14ac:dyDescent="0.2">
      <c r="A446" s="821" t="s">
        <v>6951</v>
      </c>
      <c r="B446" s="822" t="s">
        <v>7426</v>
      </c>
      <c r="C446" s="822" t="s">
        <v>639</v>
      </c>
      <c r="D446" s="822" t="s">
        <v>6953</v>
      </c>
      <c r="E446" s="822" t="s">
        <v>7031</v>
      </c>
      <c r="F446" s="822" t="s">
        <v>3361</v>
      </c>
      <c r="G446" s="831">
        <v>33.61</v>
      </c>
      <c r="H446" s="831">
        <v>7550.4900000000007</v>
      </c>
      <c r="I446" s="822"/>
      <c r="J446" s="822">
        <v>224.65010413567393</v>
      </c>
      <c r="K446" s="831"/>
      <c r="L446" s="831"/>
      <c r="M446" s="822"/>
      <c r="N446" s="822"/>
      <c r="O446" s="831"/>
      <c r="P446" s="831"/>
      <c r="Q446" s="827"/>
      <c r="R446" s="832"/>
    </row>
    <row r="447" spans="1:18" ht="14.45" customHeight="1" x14ac:dyDescent="0.2">
      <c r="A447" s="821" t="s">
        <v>6951</v>
      </c>
      <c r="B447" s="822" t="s">
        <v>7426</v>
      </c>
      <c r="C447" s="822" t="s">
        <v>639</v>
      </c>
      <c r="D447" s="822" t="s">
        <v>6953</v>
      </c>
      <c r="E447" s="822" t="s">
        <v>7034</v>
      </c>
      <c r="F447" s="822" t="s">
        <v>3281</v>
      </c>
      <c r="G447" s="831">
        <v>1.2</v>
      </c>
      <c r="H447" s="831">
        <v>692.04</v>
      </c>
      <c r="I447" s="822"/>
      <c r="J447" s="822">
        <v>576.70000000000005</v>
      </c>
      <c r="K447" s="831">
        <v>1.7999999999999998</v>
      </c>
      <c r="L447" s="831">
        <v>1108.94</v>
      </c>
      <c r="M447" s="822"/>
      <c r="N447" s="822">
        <v>616.0777777777779</v>
      </c>
      <c r="O447" s="831">
        <v>11.6</v>
      </c>
      <c r="P447" s="831">
        <v>6690.1</v>
      </c>
      <c r="Q447" s="827"/>
      <c r="R447" s="832">
        <v>576.73275862068965</v>
      </c>
    </row>
    <row r="448" spans="1:18" ht="14.45" customHeight="1" x14ac:dyDescent="0.2">
      <c r="A448" s="821" t="s">
        <v>6951</v>
      </c>
      <c r="B448" s="822" t="s">
        <v>7426</v>
      </c>
      <c r="C448" s="822" t="s">
        <v>639</v>
      </c>
      <c r="D448" s="822" t="s">
        <v>6953</v>
      </c>
      <c r="E448" s="822" t="s">
        <v>7035</v>
      </c>
      <c r="F448" s="822" t="s">
        <v>3281</v>
      </c>
      <c r="G448" s="831">
        <v>3.4000000000000004</v>
      </c>
      <c r="H448" s="831">
        <v>1814.2400000000002</v>
      </c>
      <c r="I448" s="822"/>
      <c r="J448" s="822">
        <v>533.6</v>
      </c>
      <c r="K448" s="831">
        <v>7.1999999999999984</v>
      </c>
      <c r="L448" s="831">
        <v>4656.380000000001</v>
      </c>
      <c r="M448" s="822"/>
      <c r="N448" s="822">
        <v>646.71944444444478</v>
      </c>
      <c r="O448" s="831">
        <v>24.599999999999998</v>
      </c>
      <c r="P448" s="831">
        <v>13126.17</v>
      </c>
      <c r="Q448" s="827"/>
      <c r="R448" s="832">
        <v>533.58414634146345</v>
      </c>
    </row>
    <row r="449" spans="1:18" ht="14.45" customHeight="1" x14ac:dyDescent="0.2">
      <c r="A449" s="821" t="s">
        <v>6951</v>
      </c>
      <c r="B449" s="822" t="s">
        <v>7426</v>
      </c>
      <c r="C449" s="822" t="s">
        <v>639</v>
      </c>
      <c r="D449" s="822" t="s">
        <v>6953</v>
      </c>
      <c r="E449" s="822" t="s">
        <v>7036</v>
      </c>
      <c r="F449" s="822" t="s">
        <v>7037</v>
      </c>
      <c r="G449" s="831"/>
      <c r="H449" s="831"/>
      <c r="I449" s="822"/>
      <c r="J449" s="822"/>
      <c r="K449" s="831">
        <v>3</v>
      </c>
      <c r="L449" s="831">
        <v>122468.46</v>
      </c>
      <c r="M449" s="822"/>
      <c r="N449" s="822">
        <v>40822.82</v>
      </c>
      <c r="O449" s="831"/>
      <c r="P449" s="831"/>
      <c r="Q449" s="827"/>
      <c r="R449" s="832"/>
    </row>
    <row r="450" spans="1:18" ht="14.45" customHeight="1" x14ac:dyDescent="0.2">
      <c r="A450" s="821" t="s">
        <v>6951</v>
      </c>
      <c r="B450" s="822" t="s">
        <v>7426</v>
      </c>
      <c r="C450" s="822" t="s">
        <v>639</v>
      </c>
      <c r="D450" s="822" t="s">
        <v>6953</v>
      </c>
      <c r="E450" s="822" t="s">
        <v>7039</v>
      </c>
      <c r="F450" s="822" t="s">
        <v>7040</v>
      </c>
      <c r="G450" s="831">
        <v>55</v>
      </c>
      <c r="H450" s="831">
        <v>176722.1</v>
      </c>
      <c r="I450" s="822"/>
      <c r="J450" s="822">
        <v>3213.1290909090908</v>
      </c>
      <c r="K450" s="831">
        <v>78</v>
      </c>
      <c r="L450" s="831">
        <v>253743.59999999998</v>
      </c>
      <c r="M450" s="822"/>
      <c r="N450" s="822">
        <v>3253.1230769230765</v>
      </c>
      <c r="O450" s="831">
        <v>143</v>
      </c>
      <c r="P450" s="831">
        <v>437157.17</v>
      </c>
      <c r="Q450" s="827"/>
      <c r="R450" s="832">
        <v>3057.0431468531469</v>
      </c>
    </row>
    <row r="451" spans="1:18" ht="14.45" customHeight="1" x14ac:dyDescent="0.2">
      <c r="A451" s="821" t="s">
        <v>6951</v>
      </c>
      <c r="B451" s="822" t="s">
        <v>7426</v>
      </c>
      <c r="C451" s="822" t="s">
        <v>639</v>
      </c>
      <c r="D451" s="822" t="s">
        <v>6953</v>
      </c>
      <c r="E451" s="822" t="s">
        <v>7041</v>
      </c>
      <c r="F451" s="822" t="s">
        <v>7040</v>
      </c>
      <c r="G451" s="831">
        <v>3</v>
      </c>
      <c r="H451" s="831">
        <v>11803.650000000001</v>
      </c>
      <c r="I451" s="822"/>
      <c r="J451" s="822">
        <v>3934.5500000000006</v>
      </c>
      <c r="K451" s="831">
        <v>6</v>
      </c>
      <c r="L451" s="831">
        <v>26937.679999999997</v>
      </c>
      <c r="M451" s="822"/>
      <c r="N451" s="822">
        <v>4489.6133333333328</v>
      </c>
      <c r="O451" s="831">
        <v>5</v>
      </c>
      <c r="P451" s="831">
        <v>17955.22</v>
      </c>
      <c r="Q451" s="827"/>
      <c r="R451" s="832">
        <v>3591.0440000000003</v>
      </c>
    </row>
    <row r="452" spans="1:18" ht="14.45" customHeight="1" x14ac:dyDescent="0.2">
      <c r="A452" s="821" t="s">
        <v>6951</v>
      </c>
      <c r="B452" s="822" t="s">
        <v>7426</v>
      </c>
      <c r="C452" s="822" t="s">
        <v>639</v>
      </c>
      <c r="D452" s="822" t="s">
        <v>6953</v>
      </c>
      <c r="E452" s="822" t="s">
        <v>7042</v>
      </c>
      <c r="F452" s="822" t="s">
        <v>1957</v>
      </c>
      <c r="G452" s="831"/>
      <c r="H452" s="831"/>
      <c r="I452" s="822"/>
      <c r="J452" s="822"/>
      <c r="K452" s="831"/>
      <c r="L452" s="831"/>
      <c r="M452" s="822"/>
      <c r="N452" s="822"/>
      <c r="O452" s="831">
        <v>2.1</v>
      </c>
      <c r="P452" s="831">
        <v>601.21999999999991</v>
      </c>
      <c r="Q452" s="827"/>
      <c r="R452" s="832">
        <v>286.29523809523806</v>
      </c>
    </row>
    <row r="453" spans="1:18" ht="14.45" customHeight="1" x14ac:dyDescent="0.2">
      <c r="A453" s="821" t="s">
        <v>6951</v>
      </c>
      <c r="B453" s="822" t="s">
        <v>7426</v>
      </c>
      <c r="C453" s="822" t="s">
        <v>639</v>
      </c>
      <c r="D453" s="822" t="s">
        <v>6953</v>
      </c>
      <c r="E453" s="822" t="s">
        <v>7045</v>
      </c>
      <c r="F453" s="822" t="s">
        <v>7044</v>
      </c>
      <c r="G453" s="831"/>
      <c r="H453" s="831"/>
      <c r="I453" s="822"/>
      <c r="J453" s="822"/>
      <c r="K453" s="831">
        <v>0</v>
      </c>
      <c r="L453" s="831">
        <v>0</v>
      </c>
      <c r="M453" s="822"/>
      <c r="N453" s="822"/>
      <c r="O453" s="831"/>
      <c r="P453" s="831"/>
      <c r="Q453" s="827"/>
      <c r="R453" s="832"/>
    </row>
    <row r="454" spans="1:18" ht="14.45" customHeight="1" x14ac:dyDescent="0.2">
      <c r="A454" s="821" t="s">
        <v>6951</v>
      </c>
      <c r="B454" s="822" t="s">
        <v>7426</v>
      </c>
      <c r="C454" s="822" t="s">
        <v>639</v>
      </c>
      <c r="D454" s="822" t="s">
        <v>6953</v>
      </c>
      <c r="E454" s="822" t="s">
        <v>7047</v>
      </c>
      <c r="F454" s="822" t="s">
        <v>805</v>
      </c>
      <c r="G454" s="831">
        <v>44.71</v>
      </c>
      <c r="H454" s="831">
        <v>23508.549999999996</v>
      </c>
      <c r="I454" s="822"/>
      <c r="J454" s="822">
        <v>525.80071572355166</v>
      </c>
      <c r="K454" s="831">
        <v>62.03</v>
      </c>
      <c r="L454" s="831">
        <v>34876.719999999987</v>
      </c>
      <c r="M454" s="822"/>
      <c r="N454" s="822">
        <v>562.2556827341607</v>
      </c>
      <c r="O454" s="831">
        <v>36.68</v>
      </c>
      <c r="P454" s="831">
        <v>38834.21</v>
      </c>
      <c r="Q454" s="827"/>
      <c r="R454" s="832">
        <v>1058.7298255179935</v>
      </c>
    </row>
    <row r="455" spans="1:18" ht="14.45" customHeight="1" x14ac:dyDescent="0.2">
      <c r="A455" s="821" t="s">
        <v>6951</v>
      </c>
      <c r="B455" s="822" t="s">
        <v>7426</v>
      </c>
      <c r="C455" s="822" t="s">
        <v>639</v>
      </c>
      <c r="D455" s="822" t="s">
        <v>6953</v>
      </c>
      <c r="E455" s="822" t="s">
        <v>7048</v>
      </c>
      <c r="F455" s="822" t="s">
        <v>805</v>
      </c>
      <c r="G455" s="831">
        <v>179.09</v>
      </c>
      <c r="H455" s="831">
        <v>39202.869999999995</v>
      </c>
      <c r="I455" s="822"/>
      <c r="J455" s="822">
        <v>218.90038528114354</v>
      </c>
      <c r="K455" s="831">
        <v>25.43</v>
      </c>
      <c r="L455" s="831">
        <v>5566.63</v>
      </c>
      <c r="M455" s="822"/>
      <c r="N455" s="822">
        <v>218.90011797090051</v>
      </c>
      <c r="O455" s="831"/>
      <c r="P455" s="831"/>
      <c r="Q455" s="827"/>
      <c r="R455" s="832"/>
    </row>
    <row r="456" spans="1:18" ht="14.45" customHeight="1" x14ac:dyDescent="0.2">
      <c r="A456" s="821" t="s">
        <v>6951</v>
      </c>
      <c r="B456" s="822" t="s">
        <v>7426</v>
      </c>
      <c r="C456" s="822" t="s">
        <v>639</v>
      </c>
      <c r="D456" s="822" t="s">
        <v>6953</v>
      </c>
      <c r="E456" s="822" t="s">
        <v>7049</v>
      </c>
      <c r="F456" s="822" t="s">
        <v>805</v>
      </c>
      <c r="G456" s="831">
        <v>153.68</v>
      </c>
      <c r="H456" s="831">
        <v>12171.449999999999</v>
      </c>
      <c r="I456" s="822"/>
      <c r="J456" s="822">
        <v>79.199960957834449</v>
      </c>
      <c r="K456" s="831">
        <v>45.87</v>
      </c>
      <c r="L456" s="831">
        <v>3632.8999999999996</v>
      </c>
      <c r="M456" s="822"/>
      <c r="N456" s="822">
        <v>79.199912797035097</v>
      </c>
      <c r="O456" s="831"/>
      <c r="P456" s="831"/>
      <c r="Q456" s="827"/>
      <c r="R456" s="832"/>
    </row>
    <row r="457" spans="1:18" ht="14.45" customHeight="1" x14ac:dyDescent="0.2">
      <c r="A457" s="821" t="s">
        <v>6951</v>
      </c>
      <c r="B457" s="822" t="s">
        <v>7426</v>
      </c>
      <c r="C457" s="822" t="s">
        <v>639</v>
      </c>
      <c r="D457" s="822" t="s">
        <v>6953</v>
      </c>
      <c r="E457" s="822" t="s">
        <v>7050</v>
      </c>
      <c r="F457" s="822" t="s">
        <v>805</v>
      </c>
      <c r="G457" s="831">
        <v>17.209999999999997</v>
      </c>
      <c r="H457" s="831">
        <v>12645.92</v>
      </c>
      <c r="I457" s="822"/>
      <c r="J457" s="822">
        <v>734.8006972690298</v>
      </c>
      <c r="K457" s="831"/>
      <c r="L457" s="831"/>
      <c r="M457" s="822"/>
      <c r="N457" s="822"/>
      <c r="O457" s="831"/>
      <c r="P457" s="831"/>
      <c r="Q457" s="827"/>
      <c r="R457" s="832"/>
    </row>
    <row r="458" spans="1:18" ht="14.45" customHeight="1" x14ac:dyDescent="0.2">
      <c r="A458" s="821" t="s">
        <v>6951</v>
      </c>
      <c r="B458" s="822" t="s">
        <v>7426</v>
      </c>
      <c r="C458" s="822" t="s">
        <v>639</v>
      </c>
      <c r="D458" s="822" t="s">
        <v>6953</v>
      </c>
      <c r="E458" s="822" t="s">
        <v>7052</v>
      </c>
      <c r="F458" s="822" t="s">
        <v>1370</v>
      </c>
      <c r="G458" s="831">
        <v>120.88999999999999</v>
      </c>
      <c r="H458" s="831">
        <v>12614.370000000003</v>
      </c>
      <c r="I458" s="822"/>
      <c r="J458" s="822">
        <v>104.34585160062871</v>
      </c>
      <c r="K458" s="831">
        <v>15.62</v>
      </c>
      <c r="L458" s="831">
        <v>1629.82</v>
      </c>
      <c r="M458" s="822"/>
      <c r="N458" s="822">
        <v>104.34186939820742</v>
      </c>
      <c r="O458" s="831"/>
      <c r="P458" s="831"/>
      <c r="Q458" s="827"/>
      <c r="R458" s="832"/>
    </row>
    <row r="459" spans="1:18" ht="14.45" customHeight="1" x14ac:dyDescent="0.2">
      <c r="A459" s="821" t="s">
        <v>6951</v>
      </c>
      <c r="B459" s="822" t="s">
        <v>7426</v>
      </c>
      <c r="C459" s="822" t="s">
        <v>639</v>
      </c>
      <c r="D459" s="822" t="s">
        <v>6953</v>
      </c>
      <c r="E459" s="822" t="s">
        <v>7053</v>
      </c>
      <c r="F459" s="822" t="s">
        <v>1370</v>
      </c>
      <c r="G459" s="831">
        <v>392.05</v>
      </c>
      <c r="H459" s="831">
        <v>70377.919999999998</v>
      </c>
      <c r="I459" s="822"/>
      <c r="J459" s="822">
        <v>179.51261318709348</v>
      </c>
      <c r="K459" s="831">
        <v>3.04</v>
      </c>
      <c r="L459" s="831">
        <v>550.54999999999995</v>
      </c>
      <c r="M459" s="822"/>
      <c r="N459" s="822">
        <v>181.10197368421052</v>
      </c>
      <c r="O459" s="831"/>
      <c r="P459" s="831"/>
      <c r="Q459" s="827"/>
      <c r="R459" s="832"/>
    </row>
    <row r="460" spans="1:18" ht="14.45" customHeight="1" x14ac:dyDescent="0.2">
      <c r="A460" s="821" t="s">
        <v>6951</v>
      </c>
      <c r="B460" s="822" t="s">
        <v>7426</v>
      </c>
      <c r="C460" s="822" t="s">
        <v>639</v>
      </c>
      <c r="D460" s="822" t="s">
        <v>6953</v>
      </c>
      <c r="E460" s="822" t="s">
        <v>7055</v>
      </c>
      <c r="F460" s="822" t="s">
        <v>2404</v>
      </c>
      <c r="G460" s="831"/>
      <c r="H460" s="831"/>
      <c r="I460" s="822"/>
      <c r="J460" s="822"/>
      <c r="K460" s="831"/>
      <c r="L460" s="831"/>
      <c r="M460" s="822"/>
      <c r="N460" s="822"/>
      <c r="O460" s="831">
        <v>8.57</v>
      </c>
      <c r="P460" s="831">
        <v>76012.639999999999</v>
      </c>
      <c r="Q460" s="827"/>
      <c r="R460" s="832">
        <v>8869.6196032672106</v>
      </c>
    </row>
    <row r="461" spans="1:18" ht="14.45" customHeight="1" x14ac:dyDescent="0.2">
      <c r="A461" s="821" t="s">
        <v>6951</v>
      </c>
      <c r="B461" s="822" t="s">
        <v>7426</v>
      </c>
      <c r="C461" s="822" t="s">
        <v>639</v>
      </c>
      <c r="D461" s="822" t="s">
        <v>6953</v>
      </c>
      <c r="E461" s="822" t="s">
        <v>7429</v>
      </c>
      <c r="F461" s="822" t="s">
        <v>7430</v>
      </c>
      <c r="G461" s="831"/>
      <c r="H461" s="831"/>
      <c r="I461" s="822"/>
      <c r="J461" s="822"/>
      <c r="K461" s="831"/>
      <c r="L461" s="831"/>
      <c r="M461" s="822"/>
      <c r="N461" s="822"/>
      <c r="O461" s="831">
        <v>0.1</v>
      </c>
      <c r="P461" s="831">
        <v>32.479999999999997</v>
      </c>
      <c r="Q461" s="827"/>
      <c r="R461" s="832">
        <v>324.79999999999995</v>
      </c>
    </row>
    <row r="462" spans="1:18" ht="14.45" customHeight="1" x14ac:dyDescent="0.2">
      <c r="A462" s="821" t="s">
        <v>6951</v>
      </c>
      <c r="B462" s="822" t="s">
        <v>7426</v>
      </c>
      <c r="C462" s="822" t="s">
        <v>639</v>
      </c>
      <c r="D462" s="822" t="s">
        <v>6953</v>
      </c>
      <c r="E462" s="822" t="s">
        <v>7059</v>
      </c>
      <c r="F462" s="822" t="s">
        <v>1004</v>
      </c>
      <c r="G462" s="831">
        <v>491.71</v>
      </c>
      <c r="H462" s="831">
        <v>76630.069999999992</v>
      </c>
      <c r="I462" s="822"/>
      <c r="J462" s="822">
        <v>155.84403408513148</v>
      </c>
      <c r="K462" s="831">
        <v>128.24</v>
      </c>
      <c r="L462" s="831">
        <v>18652.64</v>
      </c>
      <c r="M462" s="822"/>
      <c r="N462" s="822">
        <v>145.45102932002493</v>
      </c>
      <c r="O462" s="831"/>
      <c r="P462" s="831"/>
      <c r="Q462" s="827"/>
      <c r="R462" s="832"/>
    </row>
    <row r="463" spans="1:18" ht="14.45" customHeight="1" x14ac:dyDescent="0.2">
      <c r="A463" s="821" t="s">
        <v>6951</v>
      </c>
      <c r="B463" s="822" t="s">
        <v>7426</v>
      </c>
      <c r="C463" s="822" t="s">
        <v>639</v>
      </c>
      <c r="D463" s="822" t="s">
        <v>6953</v>
      </c>
      <c r="E463" s="822" t="s">
        <v>7060</v>
      </c>
      <c r="F463" s="822" t="s">
        <v>3443</v>
      </c>
      <c r="G463" s="831">
        <v>1</v>
      </c>
      <c r="H463" s="831">
        <v>39277.800000000003</v>
      </c>
      <c r="I463" s="822"/>
      <c r="J463" s="822">
        <v>39277.800000000003</v>
      </c>
      <c r="K463" s="831">
        <v>1</v>
      </c>
      <c r="L463" s="831">
        <v>23660.799999999999</v>
      </c>
      <c r="M463" s="822"/>
      <c r="N463" s="822">
        <v>23660.799999999999</v>
      </c>
      <c r="O463" s="831">
        <v>6</v>
      </c>
      <c r="P463" s="831">
        <v>141964.79999999999</v>
      </c>
      <c r="Q463" s="827"/>
      <c r="R463" s="832">
        <v>23660.799999999999</v>
      </c>
    </row>
    <row r="464" spans="1:18" ht="14.45" customHeight="1" x14ac:dyDescent="0.2">
      <c r="A464" s="821" t="s">
        <v>6951</v>
      </c>
      <c r="B464" s="822" t="s">
        <v>7426</v>
      </c>
      <c r="C464" s="822" t="s">
        <v>639</v>
      </c>
      <c r="D464" s="822" t="s">
        <v>6953</v>
      </c>
      <c r="E464" s="822" t="s">
        <v>7061</v>
      </c>
      <c r="F464" s="822" t="s">
        <v>2967</v>
      </c>
      <c r="G464" s="831">
        <v>71.510000000000005</v>
      </c>
      <c r="H464" s="831">
        <v>6482.3900000000012</v>
      </c>
      <c r="I464" s="822"/>
      <c r="J464" s="822">
        <v>90.650118864494488</v>
      </c>
      <c r="K464" s="831">
        <v>87.890000000000015</v>
      </c>
      <c r="L464" s="831">
        <v>8441.66</v>
      </c>
      <c r="M464" s="822"/>
      <c r="N464" s="822">
        <v>96.048014563659095</v>
      </c>
      <c r="O464" s="831">
        <v>43.209999999999994</v>
      </c>
      <c r="P464" s="831">
        <v>3916.9900000000007</v>
      </c>
      <c r="Q464" s="827"/>
      <c r="R464" s="832">
        <v>90.650080999768605</v>
      </c>
    </row>
    <row r="465" spans="1:18" ht="14.45" customHeight="1" x14ac:dyDescent="0.2">
      <c r="A465" s="821" t="s">
        <v>6951</v>
      </c>
      <c r="B465" s="822" t="s">
        <v>7426</v>
      </c>
      <c r="C465" s="822" t="s">
        <v>639</v>
      </c>
      <c r="D465" s="822" t="s">
        <v>6953</v>
      </c>
      <c r="E465" s="822" t="s">
        <v>7064</v>
      </c>
      <c r="F465" s="822" t="s">
        <v>1031</v>
      </c>
      <c r="G465" s="831">
        <v>18.430000000000003</v>
      </c>
      <c r="H465" s="831">
        <v>1410.08</v>
      </c>
      <c r="I465" s="822"/>
      <c r="J465" s="822">
        <v>76.510037981551804</v>
      </c>
      <c r="K465" s="831"/>
      <c r="L465" s="831"/>
      <c r="M465" s="822"/>
      <c r="N465" s="822"/>
      <c r="O465" s="831"/>
      <c r="P465" s="831"/>
      <c r="Q465" s="827"/>
      <c r="R465" s="832"/>
    </row>
    <row r="466" spans="1:18" ht="14.45" customHeight="1" x14ac:dyDescent="0.2">
      <c r="A466" s="821" t="s">
        <v>6951</v>
      </c>
      <c r="B466" s="822" t="s">
        <v>7426</v>
      </c>
      <c r="C466" s="822" t="s">
        <v>639</v>
      </c>
      <c r="D466" s="822" t="s">
        <v>6953</v>
      </c>
      <c r="E466" s="822" t="s">
        <v>7068</v>
      </c>
      <c r="F466" s="822" t="s">
        <v>2985</v>
      </c>
      <c r="G466" s="831">
        <v>35.72</v>
      </c>
      <c r="H466" s="831">
        <v>3005.54</v>
      </c>
      <c r="I466" s="822"/>
      <c r="J466" s="822">
        <v>84.141657334826434</v>
      </c>
      <c r="K466" s="831">
        <v>40.28</v>
      </c>
      <c r="L466" s="831">
        <v>5309.68</v>
      </c>
      <c r="M466" s="822"/>
      <c r="N466" s="822">
        <v>131.81926514399206</v>
      </c>
      <c r="O466" s="831">
        <v>128.93</v>
      </c>
      <c r="P466" s="831">
        <v>10875.49</v>
      </c>
      <c r="Q466" s="827"/>
      <c r="R466" s="832">
        <v>84.35189637787947</v>
      </c>
    </row>
    <row r="467" spans="1:18" ht="14.45" customHeight="1" x14ac:dyDescent="0.2">
      <c r="A467" s="821" t="s">
        <v>6951</v>
      </c>
      <c r="B467" s="822" t="s">
        <v>7426</v>
      </c>
      <c r="C467" s="822" t="s">
        <v>639</v>
      </c>
      <c r="D467" s="822" t="s">
        <v>6953</v>
      </c>
      <c r="E467" s="822" t="s">
        <v>7069</v>
      </c>
      <c r="F467" s="822" t="s">
        <v>2981</v>
      </c>
      <c r="G467" s="831">
        <v>45.96</v>
      </c>
      <c r="H467" s="831">
        <v>337143.2</v>
      </c>
      <c r="I467" s="822"/>
      <c r="J467" s="822">
        <v>7335.5787641427332</v>
      </c>
      <c r="K467" s="831">
        <v>35.79</v>
      </c>
      <c r="L467" s="831">
        <v>229553.63000000003</v>
      </c>
      <c r="M467" s="822"/>
      <c r="N467" s="822">
        <v>6413.904163174072</v>
      </c>
      <c r="O467" s="831">
        <v>18.290000000000003</v>
      </c>
      <c r="P467" s="831">
        <v>91319.300000000017</v>
      </c>
      <c r="Q467" s="827"/>
      <c r="R467" s="832">
        <v>4992.8540185893935</v>
      </c>
    </row>
    <row r="468" spans="1:18" ht="14.45" customHeight="1" x14ac:dyDescent="0.2">
      <c r="A468" s="821" t="s">
        <v>6951</v>
      </c>
      <c r="B468" s="822" t="s">
        <v>7426</v>
      </c>
      <c r="C468" s="822" t="s">
        <v>639</v>
      </c>
      <c r="D468" s="822" t="s">
        <v>6953</v>
      </c>
      <c r="E468" s="822" t="s">
        <v>7070</v>
      </c>
      <c r="F468" s="822" t="s">
        <v>2985</v>
      </c>
      <c r="G468" s="831">
        <v>31.19</v>
      </c>
      <c r="H468" s="831">
        <v>9797.8999999999978</v>
      </c>
      <c r="I468" s="822"/>
      <c r="J468" s="822">
        <v>314.13594100673282</v>
      </c>
      <c r="K468" s="831">
        <v>64.7</v>
      </c>
      <c r="L468" s="831">
        <v>33004.81</v>
      </c>
      <c r="M468" s="822"/>
      <c r="N468" s="822">
        <v>510.12071097372484</v>
      </c>
      <c r="O468" s="831">
        <v>166.45000000000002</v>
      </c>
      <c r="P468" s="831">
        <v>52533.7</v>
      </c>
      <c r="Q468" s="827"/>
      <c r="R468" s="832">
        <v>315.61249624511862</v>
      </c>
    </row>
    <row r="469" spans="1:18" ht="14.45" customHeight="1" x14ac:dyDescent="0.2">
      <c r="A469" s="821" t="s">
        <v>6951</v>
      </c>
      <c r="B469" s="822" t="s">
        <v>7426</v>
      </c>
      <c r="C469" s="822" t="s">
        <v>639</v>
      </c>
      <c r="D469" s="822" t="s">
        <v>6953</v>
      </c>
      <c r="E469" s="822" t="s">
        <v>7071</v>
      </c>
      <c r="F469" s="822" t="s">
        <v>2477</v>
      </c>
      <c r="G469" s="831"/>
      <c r="H469" s="831"/>
      <c r="I469" s="822"/>
      <c r="J469" s="822"/>
      <c r="K469" s="831">
        <v>0</v>
      </c>
      <c r="L469" s="831">
        <v>0</v>
      </c>
      <c r="M469" s="822"/>
      <c r="N469" s="822"/>
      <c r="O469" s="831"/>
      <c r="P469" s="831"/>
      <c r="Q469" s="827"/>
      <c r="R469" s="832"/>
    </row>
    <row r="470" spans="1:18" ht="14.45" customHeight="1" x14ac:dyDescent="0.2">
      <c r="A470" s="821" t="s">
        <v>6951</v>
      </c>
      <c r="B470" s="822" t="s">
        <v>7426</v>
      </c>
      <c r="C470" s="822" t="s">
        <v>639</v>
      </c>
      <c r="D470" s="822" t="s">
        <v>6953</v>
      </c>
      <c r="E470" s="822" t="s">
        <v>7072</v>
      </c>
      <c r="F470" s="822" t="s">
        <v>5527</v>
      </c>
      <c r="G470" s="831"/>
      <c r="H470" s="831"/>
      <c r="I470" s="822"/>
      <c r="J470" s="822"/>
      <c r="K470" s="831"/>
      <c r="L470" s="831"/>
      <c r="M470" s="822"/>
      <c r="N470" s="822"/>
      <c r="O470" s="831">
        <v>0.4</v>
      </c>
      <c r="P470" s="831">
        <v>22.98</v>
      </c>
      <c r="Q470" s="827"/>
      <c r="R470" s="832">
        <v>57.449999999999996</v>
      </c>
    </row>
    <row r="471" spans="1:18" ht="14.45" customHeight="1" x14ac:dyDescent="0.2">
      <c r="A471" s="821" t="s">
        <v>6951</v>
      </c>
      <c r="B471" s="822" t="s">
        <v>7426</v>
      </c>
      <c r="C471" s="822" t="s">
        <v>639</v>
      </c>
      <c r="D471" s="822" t="s">
        <v>6953</v>
      </c>
      <c r="E471" s="822" t="s">
        <v>7074</v>
      </c>
      <c r="F471" s="822" t="s">
        <v>7075</v>
      </c>
      <c r="G471" s="831">
        <v>81.320000000000007</v>
      </c>
      <c r="H471" s="831">
        <v>33604.259999999995</v>
      </c>
      <c r="I471" s="822"/>
      <c r="J471" s="822">
        <v>413.23487456960146</v>
      </c>
      <c r="K471" s="831">
        <v>104.37</v>
      </c>
      <c r="L471" s="831">
        <v>48881.259999999987</v>
      </c>
      <c r="M471" s="822"/>
      <c r="N471" s="822">
        <v>468.34588483280623</v>
      </c>
      <c r="O471" s="831">
        <v>31.720000000000002</v>
      </c>
      <c r="P471" s="831">
        <v>17082.629999999997</v>
      </c>
      <c r="Q471" s="827"/>
      <c r="R471" s="832">
        <v>538.54445145018906</v>
      </c>
    </row>
    <row r="472" spans="1:18" ht="14.45" customHeight="1" x14ac:dyDescent="0.2">
      <c r="A472" s="821" t="s">
        <v>6951</v>
      </c>
      <c r="B472" s="822" t="s">
        <v>7426</v>
      </c>
      <c r="C472" s="822" t="s">
        <v>639</v>
      </c>
      <c r="D472" s="822" t="s">
        <v>6953</v>
      </c>
      <c r="E472" s="822" t="s">
        <v>7076</v>
      </c>
      <c r="F472" s="822" t="s">
        <v>3460</v>
      </c>
      <c r="G472" s="831">
        <v>3</v>
      </c>
      <c r="H472" s="831">
        <v>127347</v>
      </c>
      <c r="I472" s="822"/>
      <c r="J472" s="822">
        <v>42449</v>
      </c>
      <c r="K472" s="831"/>
      <c r="L472" s="831"/>
      <c r="M472" s="822"/>
      <c r="N472" s="822"/>
      <c r="O472" s="831"/>
      <c r="P472" s="831"/>
      <c r="Q472" s="827"/>
      <c r="R472" s="832"/>
    </row>
    <row r="473" spans="1:18" ht="14.45" customHeight="1" x14ac:dyDescent="0.2">
      <c r="A473" s="821" t="s">
        <v>6951</v>
      </c>
      <c r="B473" s="822" t="s">
        <v>7426</v>
      </c>
      <c r="C473" s="822" t="s">
        <v>639</v>
      </c>
      <c r="D473" s="822" t="s">
        <v>6953</v>
      </c>
      <c r="E473" s="822" t="s">
        <v>7079</v>
      </c>
      <c r="F473" s="822" t="s">
        <v>3989</v>
      </c>
      <c r="G473" s="831"/>
      <c r="H473" s="831"/>
      <c r="I473" s="822"/>
      <c r="J473" s="822"/>
      <c r="K473" s="831"/>
      <c r="L473" s="831"/>
      <c r="M473" s="822"/>
      <c r="N473" s="822"/>
      <c r="O473" s="831">
        <v>1</v>
      </c>
      <c r="P473" s="831">
        <v>148.46</v>
      </c>
      <c r="Q473" s="827"/>
      <c r="R473" s="832">
        <v>148.46</v>
      </c>
    </row>
    <row r="474" spans="1:18" ht="14.45" customHeight="1" x14ac:dyDescent="0.2">
      <c r="A474" s="821" t="s">
        <v>6951</v>
      </c>
      <c r="B474" s="822" t="s">
        <v>7426</v>
      </c>
      <c r="C474" s="822" t="s">
        <v>639</v>
      </c>
      <c r="D474" s="822" t="s">
        <v>6953</v>
      </c>
      <c r="E474" s="822" t="s">
        <v>7080</v>
      </c>
      <c r="F474" s="822" t="s">
        <v>7081</v>
      </c>
      <c r="G474" s="831"/>
      <c r="H474" s="831"/>
      <c r="I474" s="822"/>
      <c r="J474" s="822"/>
      <c r="K474" s="831"/>
      <c r="L474" s="831"/>
      <c r="M474" s="822"/>
      <c r="N474" s="822"/>
      <c r="O474" s="831">
        <v>1</v>
      </c>
      <c r="P474" s="831">
        <v>53185.2</v>
      </c>
      <c r="Q474" s="827"/>
      <c r="R474" s="832">
        <v>53185.2</v>
      </c>
    </row>
    <row r="475" spans="1:18" ht="14.45" customHeight="1" x14ac:dyDescent="0.2">
      <c r="A475" s="821" t="s">
        <v>6951</v>
      </c>
      <c r="B475" s="822" t="s">
        <v>7426</v>
      </c>
      <c r="C475" s="822" t="s">
        <v>639</v>
      </c>
      <c r="D475" s="822" t="s">
        <v>6953</v>
      </c>
      <c r="E475" s="822" t="s">
        <v>7084</v>
      </c>
      <c r="F475" s="822" t="s">
        <v>7085</v>
      </c>
      <c r="G475" s="831">
        <v>29</v>
      </c>
      <c r="H475" s="831">
        <v>3414.85</v>
      </c>
      <c r="I475" s="822"/>
      <c r="J475" s="822">
        <v>117.75344827586207</v>
      </c>
      <c r="K475" s="831">
        <v>16</v>
      </c>
      <c r="L475" s="831">
        <v>4643.6200000000008</v>
      </c>
      <c r="M475" s="822"/>
      <c r="N475" s="822">
        <v>290.22625000000005</v>
      </c>
      <c r="O475" s="831"/>
      <c r="P475" s="831"/>
      <c r="Q475" s="827"/>
      <c r="R475" s="832"/>
    </row>
    <row r="476" spans="1:18" ht="14.45" customHeight="1" x14ac:dyDescent="0.2">
      <c r="A476" s="821" t="s">
        <v>6951</v>
      </c>
      <c r="B476" s="822" t="s">
        <v>7426</v>
      </c>
      <c r="C476" s="822" t="s">
        <v>639</v>
      </c>
      <c r="D476" s="822" t="s">
        <v>6953</v>
      </c>
      <c r="E476" s="822" t="s">
        <v>7086</v>
      </c>
      <c r="F476" s="822" t="s">
        <v>2660</v>
      </c>
      <c r="G476" s="831">
        <v>51.3</v>
      </c>
      <c r="H476" s="831">
        <v>14178.060000000001</v>
      </c>
      <c r="I476" s="822"/>
      <c r="J476" s="822">
        <v>276.37543859649128</v>
      </c>
      <c r="K476" s="831">
        <v>41.949999999999996</v>
      </c>
      <c r="L476" s="831">
        <v>11524.660000000003</v>
      </c>
      <c r="M476" s="822"/>
      <c r="N476" s="822">
        <v>274.7237187127534</v>
      </c>
      <c r="O476" s="831">
        <v>42.650000000000006</v>
      </c>
      <c r="P476" s="831">
        <v>11686.09</v>
      </c>
      <c r="Q476" s="827"/>
      <c r="R476" s="832">
        <v>273.99976553341145</v>
      </c>
    </row>
    <row r="477" spans="1:18" ht="14.45" customHeight="1" x14ac:dyDescent="0.2">
      <c r="A477" s="821" t="s">
        <v>6951</v>
      </c>
      <c r="B477" s="822" t="s">
        <v>7426</v>
      </c>
      <c r="C477" s="822" t="s">
        <v>639</v>
      </c>
      <c r="D477" s="822" t="s">
        <v>6953</v>
      </c>
      <c r="E477" s="822" t="s">
        <v>7088</v>
      </c>
      <c r="F477" s="822" t="s">
        <v>7089</v>
      </c>
      <c r="G477" s="831"/>
      <c r="H477" s="831"/>
      <c r="I477" s="822"/>
      <c r="J477" s="822"/>
      <c r="K477" s="831"/>
      <c r="L477" s="831"/>
      <c r="M477" s="822"/>
      <c r="N477" s="822"/>
      <c r="O477" s="831">
        <v>9</v>
      </c>
      <c r="P477" s="831">
        <v>654903.92000000004</v>
      </c>
      <c r="Q477" s="827"/>
      <c r="R477" s="832">
        <v>72767.102222222224</v>
      </c>
    </row>
    <row r="478" spans="1:18" ht="14.45" customHeight="1" x14ac:dyDescent="0.2">
      <c r="A478" s="821" t="s">
        <v>6951</v>
      </c>
      <c r="B478" s="822" t="s">
        <v>7426</v>
      </c>
      <c r="C478" s="822" t="s">
        <v>639</v>
      </c>
      <c r="D478" s="822" t="s">
        <v>6953</v>
      </c>
      <c r="E478" s="822" t="s">
        <v>7094</v>
      </c>
      <c r="F478" s="822" t="s">
        <v>7095</v>
      </c>
      <c r="G478" s="831">
        <v>7.6</v>
      </c>
      <c r="H478" s="831">
        <v>2390.29</v>
      </c>
      <c r="I478" s="822"/>
      <c r="J478" s="822">
        <v>314.51184210526316</v>
      </c>
      <c r="K478" s="831"/>
      <c r="L478" s="831"/>
      <c r="M478" s="822"/>
      <c r="N478" s="822"/>
      <c r="O478" s="831"/>
      <c r="P478" s="831"/>
      <c r="Q478" s="827"/>
      <c r="R478" s="832"/>
    </row>
    <row r="479" spans="1:18" ht="14.45" customHeight="1" x14ac:dyDescent="0.2">
      <c r="A479" s="821" t="s">
        <v>6951</v>
      </c>
      <c r="B479" s="822" t="s">
        <v>7426</v>
      </c>
      <c r="C479" s="822" t="s">
        <v>639</v>
      </c>
      <c r="D479" s="822" t="s">
        <v>6953</v>
      </c>
      <c r="E479" s="822" t="s">
        <v>7096</v>
      </c>
      <c r="F479" s="822" t="s">
        <v>720</v>
      </c>
      <c r="G479" s="831">
        <v>0.1</v>
      </c>
      <c r="H479" s="831">
        <v>4.63</v>
      </c>
      <c r="I479" s="822"/>
      <c r="J479" s="822">
        <v>46.3</v>
      </c>
      <c r="K479" s="831"/>
      <c r="L479" s="831"/>
      <c r="M479" s="822"/>
      <c r="N479" s="822"/>
      <c r="O479" s="831"/>
      <c r="P479" s="831"/>
      <c r="Q479" s="827"/>
      <c r="R479" s="832"/>
    </row>
    <row r="480" spans="1:18" ht="14.45" customHeight="1" x14ac:dyDescent="0.2">
      <c r="A480" s="821" t="s">
        <v>6951</v>
      </c>
      <c r="B480" s="822" t="s">
        <v>7426</v>
      </c>
      <c r="C480" s="822" t="s">
        <v>639</v>
      </c>
      <c r="D480" s="822" t="s">
        <v>6953</v>
      </c>
      <c r="E480" s="822" t="s">
        <v>7097</v>
      </c>
      <c r="F480" s="822" t="s">
        <v>7098</v>
      </c>
      <c r="G480" s="831">
        <v>14</v>
      </c>
      <c r="H480" s="831">
        <v>24165.440000000002</v>
      </c>
      <c r="I480" s="822"/>
      <c r="J480" s="822">
        <v>1726.1028571428574</v>
      </c>
      <c r="K480" s="831">
        <v>22</v>
      </c>
      <c r="L480" s="831">
        <v>53074.55</v>
      </c>
      <c r="M480" s="822"/>
      <c r="N480" s="822">
        <v>2412.4795454545456</v>
      </c>
      <c r="O480" s="831">
        <v>81</v>
      </c>
      <c r="P480" s="831">
        <v>139955.47</v>
      </c>
      <c r="Q480" s="827"/>
      <c r="R480" s="832">
        <v>1727.8453086419754</v>
      </c>
    </row>
    <row r="481" spans="1:18" ht="14.45" customHeight="1" x14ac:dyDescent="0.2">
      <c r="A481" s="821" t="s">
        <v>6951</v>
      </c>
      <c r="B481" s="822" t="s">
        <v>7426</v>
      </c>
      <c r="C481" s="822" t="s">
        <v>639</v>
      </c>
      <c r="D481" s="822" t="s">
        <v>6953</v>
      </c>
      <c r="E481" s="822" t="s">
        <v>7099</v>
      </c>
      <c r="F481" s="822" t="s">
        <v>7100</v>
      </c>
      <c r="G481" s="831">
        <v>104</v>
      </c>
      <c r="H481" s="831">
        <v>424920.41000000009</v>
      </c>
      <c r="I481" s="822"/>
      <c r="J481" s="822">
        <v>4085.7731730769237</v>
      </c>
      <c r="K481" s="831">
        <v>153</v>
      </c>
      <c r="L481" s="831">
        <v>636520.66</v>
      </c>
      <c r="M481" s="822"/>
      <c r="N481" s="822">
        <v>4160.2657516339868</v>
      </c>
      <c r="O481" s="831">
        <v>164</v>
      </c>
      <c r="P481" s="831">
        <v>590077.82999999996</v>
      </c>
      <c r="Q481" s="827"/>
      <c r="R481" s="832">
        <v>3598.0355487804877</v>
      </c>
    </row>
    <row r="482" spans="1:18" ht="14.45" customHeight="1" x14ac:dyDescent="0.2">
      <c r="A482" s="821" t="s">
        <v>6951</v>
      </c>
      <c r="B482" s="822" t="s">
        <v>7426</v>
      </c>
      <c r="C482" s="822" t="s">
        <v>639</v>
      </c>
      <c r="D482" s="822" t="s">
        <v>6953</v>
      </c>
      <c r="E482" s="822" t="s">
        <v>7101</v>
      </c>
      <c r="F482" s="822" t="s">
        <v>2446</v>
      </c>
      <c r="G482" s="831"/>
      <c r="H482" s="831"/>
      <c r="I482" s="822"/>
      <c r="J482" s="822"/>
      <c r="K482" s="831">
        <v>0</v>
      </c>
      <c r="L482" s="831">
        <v>0</v>
      </c>
      <c r="M482" s="822"/>
      <c r="N482" s="822"/>
      <c r="O482" s="831">
        <v>1.3</v>
      </c>
      <c r="P482" s="831">
        <v>10263.24</v>
      </c>
      <c r="Q482" s="827"/>
      <c r="R482" s="832">
        <v>7894.7999999999993</v>
      </c>
    </row>
    <row r="483" spans="1:18" ht="14.45" customHeight="1" x14ac:dyDescent="0.2">
      <c r="A483" s="821" t="s">
        <v>6951</v>
      </c>
      <c r="B483" s="822" t="s">
        <v>7426</v>
      </c>
      <c r="C483" s="822" t="s">
        <v>639</v>
      </c>
      <c r="D483" s="822" t="s">
        <v>6953</v>
      </c>
      <c r="E483" s="822" t="s">
        <v>7104</v>
      </c>
      <c r="F483" s="822" t="s">
        <v>7105</v>
      </c>
      <c r="G483" s="831"/>
      <c r="H483" s="831"/>
      <c r="I483" s="822"/>
      <c r="J483" s="822"/>
      <c r="K483" s="831">
        <v>2</v>
      </c>
      <c r="L483" s="831">
        <v>72.599999999999994</v>
      </c>
      <c r="M483" s="822"/>
      <c r="N483" s="822">
        <v>36.299999999999997</v>
      </c>
      <c r="O483" s="831">
        <v>3</v>
      </c>
      <c r="P483" s="831">
        <v>131.44</v>
      </c>
      <c r="Q483" s="827"/>
      <c r="R483" s="832">
        <v>43.813333333333333</v>
      </c>
    </row>
    <row r="484" spans="1:18" ht="14.45" customHeight="1" x14ac:dyDescent="0.2">
      <c r="A484" s="821" t="s">
        <v>6951</v>
      </c>
      <c r="B484" s="822" t="s">
        <v>7426</v>
      </c>
      <c r="C484" s="822" t="s">
        <v>639</v>
      </c>
      <c r="D484" s="822" t="s">
        <v>6953</v>
      </c>
      <c r="E484" s="822" t="s">
        <v>7111</v>
      </c>
      <c r="F484" s="822" t="s">
        <v>2446</v>
      </c>
      <c r="G484" s="831"/>
      <c r="H484" s="831"/>
      <c r="I484" s="822"/>
      <c r="J484" s="822"/>
      <c r="K484" s="831">
        <v>0</v>
      </c>
      <c r="L484" s="831">
        <v>0</v>
      </c>
      <c r="M484" s="822"/>
      <c r="N484" s="822"/>
      <c r="O484" s="831">
        <v>4.3899999999999997</v>
      </c>
      <c r="P484" s="831">
        <v>86605.04</v>
      </c>
      <c r="Q484" s="827"/>
      <c r="R484" s="832">
        <v>19727.799544419133</v>
      </c>
    </row>
    <row r="485" spans="1:18" ht="14.45" customHeight="1" x14ac:dyDescent="0.2">
      <c r="A485" s="821" t="s">
        <v>6951</v>
      </c>
      <c r="B485" s="822" t="s">
        <v>7426</v>
      </c>
      <c r="C485" s="822" t="s">
        <v>639</v>
      </c>
      <c r="D485" s="822" t="s">
        <v>6953</v>
      </c>
      <c r="E485" s="822" t="s">
        <v>7112</v>
      </c>
      <c r="F485" s="822" t="s">
        <v>7033</v>
      </c>
      <c r="G485" s="831">
        <v>4</v>
      </c>
      <c r="H485" s="831">
        <v>4970.6900000000005</v>
      </c>
      <c r="I485" s="822"/>
      <c r="J485" s="822">
        <v>1242.6725000000001</v>
      </c>
      <c r="K485" s="831">
        <v>1</v>
      </c>
      <c r="L485" s="831">
        <v>1242.56</v>
      </c>
      <c r="M485" s="822"/>
      <c r="N485" s="822">
        <v>1242.56</v>
      </c>
      <c r="O485" s="831"/>
      <c r="P485" s="831"/>
      <c r="Q485" s="827"/>
      <c r="R485" s="832"/>
    </row>
    <row r="486" spans="1:18" ht="14.45" customHeight="1" x14ac:dyDescent="0.2">
      <c r="A486" s="821" t="s">
        <v>6951</v>
      </c>
      <c r="B486" s="822" t="s">
        <v>7426</v>
      </c>
      <c r="C486" s="822" t="s">
        <v>639</v>
      </c>
      <c r="D486" s="822" t="s">
        <v>6953</v>
      </c>
      <c r="E486" s="822" t="s">
        <v>7114</v>
      </c>
      <c r="F486" s="822" t="s">
        <v>2319</v>
      </c>
      <c r="G486" s="831">
        <v>69</v>
      </c>
      <c r="H486" s="831">
        <v>81873.330000000016</v>
      </c>
      <c r="I486" s="822"/>
      <c r="J486" s="822">
        <v>1186.5700000000002</v>
      </c>
      <c r="K486" s="831">
        <v>92</v>
      </c>
      <c r="L486" s="831">
        <v>110856.42000000003</v>
      </c>
      <c r="M486" s="822"/>
      <c r="N486" s="822">
        <v>1204.961086956522</v>
      </c>
      <c r="O486" s="831">
        <v>41</v>
      </c>
      <c r="P486" s="831">
        <v>46909.750000000015</v>
      </c>
      <c r="Q486" s="827"/>
      <c r="R486" s="832">
        <v>1144.1402439024394</v>
      </c>
    </row>
    <row r="487" spans="1:18" ht="14.45" customHeight="1" x14ac:dyDescent="0.2">
      <c r="A487" s="821" t="s">
        <v>6951</v>
      </c>
      <c r="B487" s="822" t="s">
        <v>7426</v>
      </c>
      <c r="C487" s="822" t="s">
        <v>639</v>
      </c>
      <c r="D487" s="822" t="s">
        <v>6953</v>
      </c>
      <c r="E487" s="822" t="s">
        <v>7115</v>
      </c>
      <c r="F487" s="822" t="s">
        <v>2319</v>
      </c>
      <c r="G487" s="831">
        <v>4</v>
      </c>
      <c r="H487" s="831">
        <v>15860.2</v>
      </c>
      <c r="I487" s="822"/>
      <c r="J487" s="822">
        <v>3965.05</v>
      </c>
      <c r="K487" s="831">
        <v>18</v>
      </c>
      <c r="L487" s="831">
        <v>75920.950000000012</v>
      </c>
      <c r="M487" s="822"/>
      <c r="N487" s="822">
        <v>4217.8305555555562</v>
      </c>
      <c r="O487" s="831">
        <v>48</v>
      </c>
      <c r="P487" s="831">
        <v>174309.44000000003</v>
      </c>
      <c r="Q487" s="827"/>
      <c r="R487" s="832">
        <v>3631.4466666666672</v>
      </c>
    </row>
    <row r="488" spans="1:18" ht="14.45" customHeight="1" x14ac:dyDescent="0.2">
      <c r="A488" s="821" t="s">
        <v>6951</v>
      </c>
      <c r="B488" s="822" t="s">
        <v>7426</v>
      </c>
      <c r="C488" s="822" t="s">
        <v>639</v>
      </c>
      <c r="D488" s="822" t="s">
        <v>6953</v>
      </c>
      <c r="E488" s="822" t="s">
        <v>7116</v>
      </c>
      <c r="F488" s="822" t="s">
        <v>3358</v>
      </c>
      <c r="G488" s="831">
        <v>18</v>
      </c>
      <c r="H488" s="831">
        <v>366463</v>
      </c>
      <c r="I488" s="822"/>
      <c r="J488" s="822">
        <v>20359.055555555555</v>
      </c>
      <c r="K488" s="831">
        <v>3</v>
      </c>
      <c r="L488" s="831">
        <v>60060</v>
      </c>
      <c r="M488" s="822"/>
      <c r="N488" s="822">
        <v>20020</v>
      </c>
      <c r="O488" s="831"/>
      <c r="P488" s="831"/>
      <c r="Q488" s="827"/>
      <c r="R488" s="832"/>
    </row>
    <row r="489" spans="1:18" ht="14.45" customHeight="1" x14ac:dyDescent="0.2">
      <c r="A489" s="821" t="s">
        <v>6951</v>
      </c>
      <c r="B489" s="822" t="s">
        <v>7426</v>
      </c>
      <c r="C489" s="822" t="s">
        <v>639</v>
      </c>
      <c r="D489" s="822" t="s">
        <v>6953</v>
      </c>
      <c r="E489" s="822" t="s">
        <v>7117</v>
      </c>
      <c r="F489" s="822" t="s">
        <v>7118</v>
      </c>
      <c r="G489" s="831"/>
      <c r="H489" s="831"/>
      <c r="I489" s="822"/>
      <c r="J489" s="822"/>
      <c r="K489" s="831"/>
      <c r="L489" s="831"/>
      <c r="M489" s="822"/>
      <c r="N489" s="822"/>
      <c r="O489" s="831">
        <v>68</v>
      </c>
      <c r="P489" s="831">
        <v>2638944</v>
      </c>
      <c r="Q489" s="827"/>
      <c r="R489" s="832">
        <v>38808</v>
      </c>
    </row>
    <row r="490" spans="1:18" ht="14.45" customHeight="1" x14ac:dyDescent="0.2">
      <c r="A490" s="821" t="s">
        <v>6951</v>
      </c>
      <c r="B490" s="822" t="s">
        <v>7426</v>
      </c>
      <c r="C490" s="822" t="s">
        <v>639</v>
      </c>
      <c r="D490" s="822" t="s">
        <v>6953</v>
      </c>
      <c r="E490" s="822" t="s">
        <v>7119</v>
      </c>
      <c r="F490" s="822" t="s">
        <v>916</v>
      </c>
      <c r="G490" s="831">
        <v>45.660000000000004</v>
      </c>
      <c r="H490" s="831">
        <v>9733.2099999999991</v>
      </c>
      <c r="I490" s="822"/>
      <c r="J490" s="822">
        <v>213.16710468681555</v>
      </c>
      <c r="K490" s="831">
        <v>24.800000000000004</v>
      </c>
      <c r="L490" s="831">
        <v>6074.04</v>
      </c>
      <c r="M490" s="822"/>
      <c r="N490" s="822">
        <v>244.92096774193544</v>
      </c>
      <c r="O490" s="831">
        <v>10.68</v>
      </c>
      <c r="P490" s="831">
        <v>2276.5499999999997</v>
      </c>
      <c r="Q490" s="827"/>
      <c r="R490" s="832">
        <v>213.16011235955054</v>
      </c>
    </row>
    <row r="491" spans="1:18" ht="14.45" customHeight="1" x14ac:dyDescent="0.2">
      <c r="A491" s="821" t="s">
        <v>6951</v>
      </c>
      <c r="B491" s="822" t="s">
        <v>7426</v>
      </c>
      <c r="C491" s="822" t="s">
        <v>639</v>
      </c>
      <c r="D491" s="822" t="s">
        <v>6953</v>
      </c>
      <c r="E491" s="822" t="s">
        <v>7120</v>
      </c>
      <c r="F491" s="822" t="s">
        <v>916</v>
      </c>
      <c r="G491" s="831">
        <v>44.940000000000005</v>
      </c>
      <c r="H491" s="831">
        <v>3277.2000000000003</v>
      </c>
      <c r="I491" s="822"/>
      <c r="J491" s="822">
        <v>72.923898531375158</v>
      </c>
      <c r="K491" s="831">
        <v>101.74999999999999</v>
      </c>
      <c r="L491" s="831">
        <v>7692.2800000000016</v>
      </c>
      <c r="M491" s="822"/>
      <c r="N491" s="822">
        <v>75.599803439803466</v>
      </c>
      <c r="O491" s="831">
        <v>17.48</v>
      </c>
      <c r="P491" s="831">
        <v>1274.6500000000001</v>
      </c>
      <c r="Q491" s="827"/>
      <c r="R491" s="832">
        <v>72.920480549199084</v>
      </c>
    </row>
    <row r="492" spans="1:18" ht="14.45" customHeight="1" x14ac:dyDescent="0.2">
      <c r="A492" s="821" t="s">
        <v>6951</v>
      </c>
      <c r="B492" s="822" t="s">
        <v>7426</v>
      </c>
      <c r="C492" s="822" t="s">
        <v>639</v>
      </c>
      <c r="D492" s="822" t="s">
        <v>6953</v>
      </c>
      <c r="E492" s="822" t="s">
        <v>7122</v>
      </c>
      <c r="F492" s="822" t="s">
        <v>1390</v>
      </c>
      <c r="G492" s="831">
        <v>1</v>
      </c>
      <c r="H492" s="831">
        <v>148.46</v>
      </c>
      <c r="I492" s="822"/>
      <c r="J492" s="822">
        <v>148.46</v>
      </c>
      <c r="K492" s="831">
        <v>16</v>
      </c>
      <c r="L492" s="831">
        <v>2375.36</v>
      </c>
      <c r="M492" s="822"/>
      <c r="N492" s="822">
        <v>148.46</v>
      </c>
      <c r="O492" s="831">
        <v>12</v>
      </c>
      <c r="P492" s="831">
        <v>1781.52</v>
      </c>
      <c r="Q492" s="827"/>
      <c r="R492" s="832">
        <v>148.46</v>
      </c>
    </row>
    <row r="493" spans="1:18" ht="14.45" customHeight="1" x14ac:dyDescent="0.2">
      <c r="A493" s="821" t="s">
        <v>6951</v>
      </c>
      <c r="B493" s="822" t="s">
        <v>7426</v>
      </c>
      <c r="C493" s="822" t="s">
        <v>639</v>
      </c>
      <c r="D493" s="822" t="s">
        <v>6953</v>
      </c>
      <c r="E493" s="822" t="s">
        <v>7125</v>
      </c>
      <c r="F493" s="822" t="s">
        <v>1998</v>
      </c>
      <c r="G493" s="831"/>
      <c r="H493" s="831"/>
      <c r="I493" s="822"/>
      <c r="J493" s="822"/>
      <c r="K493" s="831"/>
      <c r="L493" s="831"/>
      <c r="M493" s="822"/>
      <c r="N493" s="822"/>
      <c r="O493" s="831">
        <v>0.2</v>
      </c>
      <c r="P493" s="831">
        <v>75.08</v>
      </c>
      <c r="Q493" s="827"/>
      <c r="R493" s="832">
        <v>375.4</v>
      </c>
    </row>
    <row r="494" spans="1:18" ht="14.45" customHeight="1" x14ac:dyDescent="0.2">
      <c r="A494" s="821" t="s">
        <v>6951</v>
      </c>
      <c r="B494" s="822" t="s">
        <v>7426</v>
      </c>
      <c r="C494" s="822" t="s">
        <v>639</v>
      </c>
      <c r="D494" s="822" t="s">
        <v>6953</v>
      </c>
      <c r="E494" s="822" t="s">
        <v>7129</v>
      </c>
      <c r="F494" s="822" t="s">
        <v>791</v>
      </c>
      <c r="G494" s="831">
        <v>239.67999999999995</v>
      </c>
      <c r="H494" s="831">
        <v>26699.48</v>
      </c>
      <c r="I494" s="822"/>
      <c r="J494" s="822">
        <v>111.39636181575436</v>
      </c>
      <c r="K494" s="831">
        <v>56.010000000000005</v>
      </c>
      <c r="L494" s="831">
        <v>6502.28</v>
      </c>
      <c r="M494" s="822"/>
      <c r="N494" s="822">
        <v>116.09141224781287</v>
      </c>
      <c r="O494" s="831">
        <v>72.779999999999987</v>
      </c>
      <c r="P494" s="831">
        <v>8104.04</v>
      </c>
      <c r="Q494" s="827"/>
      <c r="R494" s="832">
        <v>111.34982137949989</v>
      </c>
    </row>
    <row r="495" spans="1:18" ht="14.45" customHeight="1" x14ac:dyDescent="0.2">
      <c r="A495" s="821" t="s">
        <v>6951</v>
      </c>
      <c r="B495" s="822" t="s">
        <v>7426</v>
      </c>
      <c r="C495" s="822" t="s">
        <v>639</v>
      </c>
      <c r="D495" s="822" t="s">
        <v>6953</v>
      </c>
      <c r="E495" s="822" t="s">
        <v>7130</v>
      </c>
      <c r="F495" s="822" t="s">
        <v>791</v>
      </c>
      <c r="G495" s="831">
        <v>24.38</v>
      </c>
      <c r="H495" s="831">
        <v>7023.9400000000005</v>
      </c>
      <c r="I495" s="822"/>
      <c r="J495" s="822">
        <v>288.10254306808861</v>
      </c>
      <c r="K495" s="831">
        <v>34.92</v>
      </c>
      <c r="L495" s="831">
        <v>11636.04</v>
      </c>
      <c r="M495" s="822"/>
      <c r="N495" s="822">
        <v>333.21993127147766</v>
      </c>
      <c r="O495" s="831">
        <v>32.96</v>
      </c>
      <c r="P495" s="831">
        <v>9495.6799999999985</v>
      </c>
      <c r="Q495" s="827"/>
      <c r="R495" s="832">
        <v>288.09708737864071</v>
      </c>
    </row>
    <row r="496" spans="1:18" ht="14.45" customHeight="1" x14ac:dyDescent="0.2">
      <c r="A496" s="821" t="s">
        <v>6951</v>
      </c>
      <c r="B496" s="822" t="s">
        <v>7426</v>
      </c>
      <c r="C496" s="822" t="s">
        <v>639</v>
      </c>
      <c r="D496" s="822" t="s">
        <v>6953</v>
      </c>
      <c r="E496" s="822" t="s">
        <v>7131</v>
      </c>
      <c r="F496" s="822" t="s">
        <v>1132</v>
      </c>
      <c r="G496" s="831">
        <v>121.35000000000001</v>
      </c>
      <c r="H496" s="831">
        <v>22423.05</v>
      </c>
      <c r="I496" s="822"/>
      <c r="J496" s="822">
        <v>184.77997527812113</v>
      </c>
      <c r="K496" s="831">
        <v>25.959999999999997</v>
      </c>
      <c r="L496" s="831">
        <v>4748.09</v>
      </c>
      <c r="M496" s="822"/>
      <c r="N496" s="822">
        <v>182.90023112480742</v>
      </c>
      <c r="O496" s="831"/>
      <c r="P496" s="831"/>
      <c r="Q496" s="827"/>
      <c r="R496" s="832"/>
    </row>
    <row r="497" spans="1:18" ht="14.45" customHeight="1" x14ac:dyDescent="0.2">
      <c r="A497" s="821" t="s">
        <v>6951</v>
      </c>
      <c r="B497" s="822" t="s">
        <v>7426</v>
      </c>
      <c r="C497" s="822" t="s">
        <v>639</v>
      </c>
      <c r="D497" s="822" t="s">
        <v>6953</v>
      </c>
      <c r="E497" s="822" t="s">
        <v>7132</v>
      </c>
      <c r="F497" s="822" t="s">
        <v>1998</v>
      </c>
      <c r="G497" s="831">
        <v>0.1</v>
      </c>
      <c r="H497" s="831">
        <v>20</v>
      </c>
      <c r="I497" s="822"/>
      <c r="J497" s="822">
        <v>200</v>
      </c>
      <c r="K497" s="831"/>
      <c r="L497" s="831"/>
      <c r="M497" s="822"/>
      <c r="N497" s="822"/>
      <c r="O497" s="831">
        <v>0.4</v>
      </c>
      <c r="P497" s="831">
        <v>130.6</v>
      </c>
      <c r="Q497" s="827"/>
      <c r="R497" s="832">
        <v>326.49999999999994</v>
      </c>
    </row>
    <row r="498" spans="1:18" ht="14.45" customHeight="1" x14ac:dyDescent="0.2">
      <c r="A498" s="821" t="s">
        <v>6951</v>
      </c>
      <c r="B498" s="822" t="s">
        <v>7426</v>
      </c>
      <c r="C498" s="822" t="s">
        <v>639</v>
      </c>
      <c r="D498" s="822" t="s">
        <v>6953</v>
      </c>
      <c r="E498" s="822" t="s">
        <v>7135</v>
      </c>
      <c r="F498" s="822" t="s">
        <v>1132</v>
      </c>
      <c r="G498" s="831">
        <v>106.19999999999999</v>
      </c>
      <c r="H498" s="831">
        <v>10359.83</v>
      </c>
      <c r="I498" s="822"/>
      <c r="J498" s="822">
        <v>97.550188323917141</v>
      </c>
      <c r="K498" s="831">
        <v>41.98</v>
      </c>
      <c r="L498" s="831">
        <v>4124.1400000000003</v>
      </c>
      <c r="M498" s="822"/>
      <c r="N498" s="822">
        <v>98.240590757503583</v>
      </c>
      <c r="O498" s="831"/>
      <c r="P498" s="831"/>
      <c r="Q498" s="827"/>
      <c r="R498" s="832"/>
    </row>
    <row r="499" spans="1:18" ht="14.45" customHeight="1" x14ac:dyDescent="0.2">
      <c r="A499" s="821" t="s">
        <v>6951</v>
      </c>
      <c r="B499" s="822" t="s">
        <v>7426</v>
      </c>
      <c r="C499" s="822" t="s">
        <v>639</v>
      </c>
      <c r="D499" s="822" t="s">
        <v>6953</v>
      </c>
      <c r="E499" s="822" t="s">
        <v>7136</v>
      </c>
      <c r="F499" s="822" t="s">
        <v>1132</v>
      </c>
      <c r="G499" s="831">
        <v>144.13999999999999</v>
      </c>
      <c r="H499" s="831">
        <v>60714.659999999996</v>
      </c>
      <c r="I499" s="822"/>
      <c r="J499" s="822">
        <v>421.22006382683503</v>
      </c>
      <c r="K499" s="831"/>
      <c r="L499" s="831"/>
      <c r="M499" s="822"/>
      <c r="N499" s="822"/>
      <c r="O499" s="831"/>
      <c r="P499" s="831"/>
      <c r="Q499" s="827"/>
      <c r="R499" s="832"/>
    </row>
    <row r="500" spans="1:18" ht="14.45" customHeight="1" x14ac:dyDescent="0.2">
      <c r="A500" s="821" t="s">
        <v>6951</v>
      </c>
      <c r="B500" s="822" t="s">
        <v>7426</v>
      </c>
      <c r="C500" s="822" t="s">
        <v>639</v>
      </c>
      <c r="D500" s="822" t="s">
        <v>6953</v>
      </c>
      <c r="E500" s="822" t="s">
        <v>7138</v>
      </c>
      <c r="F500" s="822" t="s">
        <v>7139</v>
      </c>
      <c r="G500" s="831">
        <v>7</v>
      </c>
      <c r="H500" s="831">
        <v>1038.8599999999999</v>
      </c>
      <c r="I500" s="822"/>
      <c r="J500" s="822">
        <v>148.40857142857141</v>
      </c>
      <c r="K500" s="831"/>
      <c r="L500" s="831"/>
      <c r="M500" s="822"/>
      <c r="N500" s="822"/>
      <c r="O500" s="831"/>
      <c r="P500" s="831"/>
      <c r="Q500" s="827"/>
      <c r="R500" s="832"/>
    </row>
    <row r="501" spans="1:18" ht="14.45" customHeight="1" x14ac:dyDescent="0.2">
      <c r="A501" s="821" t="s">
        <v>6951</v>
      </c>
      <c r="B501" s="822" t="s">
        <v>7426</v>
      </c>
      <c r="C501" s="822" t="s">
        <v>639</v>
      </c>
      <c r="D501" s="822" t="s">
        <v>6953</v>
      </c>
      <c r="E501" s="822" t="s">
        <v>7140</v>
      </c>
      <c r="F501" s="822" t="s">
        <v>2391</v>
      </c>
      <c r="G501" s="831"/>
      <c r="H501" s="831"/>
      <c r="I501" s="822"/>
      <c r="J501" s="822"/>
      <c r="K501" s="831"/>
      <c r="L501" s="831"/>
      <c r="M501" s="822"/>
      <c r="N501" s="822"/>
      <c r="O501" s="831">
        <v>4</v>
      </c>
      <c r="P501" s="831">
        <v>87116.4</v>
      </c>
      <c r="Q501" s="827"/>
      <c r="R501" s="832">
        <v>21779.1</v>
      </c>
    </row>
    <row r="502" spans="1:18" ht="14.45" customHeight="1" x14ac:dyDescent="0.2">
      <c r="A502" s="821" t="s">
        <v>6951</v>
      </c>
      <c r="B502" s="822" t="s">
        <v>7426</v>
      </c>
      <c r="C502" s="822" t="s">
        <v>639</v>
      </c>
      <c r="D502" s="822" t="s">
        <v>6953</v>
      </c>
      <c r="E502" s="822" t="s">
        <v>7141</v>
      </c>
      <c r="F502" s="822" t="s">
        <v>2967</v>
      </c>
      <c r="G502" s="831">
        <v>128.83000000000001</v>
      </c>
      <c r="H502" s="831">
        <v>61100.270000000004</v>
      </c>
      <c r="I502" s="822"/>
      <c r="J502" s="822">
        <v>474.27051152681827</v>
      </c>
      <c r="K502" s="831">
        <v>168.63</v>
      </c>
      <c r="L502" s="831">
        <v>100002.32999999997</v>
      </c>
      <c r="M502" s="822"/>
      <c r="N502" s="822">
        <v>593.02810887742385</v>
      </c>
      <c r="O502" s="831">
        <v>118.41999999999999</v>
      </c>
      <c r="P502" s="831">
        <v>56163.010000000009</v>
      </c>
      <c r="Q502" s="827"/>
      <c r="R502" s="832">
        <v>474.26963350785354</v>
      </c>
    </row>
    <row r="503" spans="1:18" ht="14.45" customHeight="1" x14ac:dyDescent="0.2">
      <c r="A503" s="821" t="s">
        <v>6951</v>
      </c>
      <c r="B503" s="822" t="s">
        <v>7426</v>
      </c>
      <c r="C503" s="822" t="s">
        <v>639</v>
      </c>
      <c r="D503" s="822" t="s">
        <v>6953</v>
      </c>
      <c r="E503" s="822" t="s">
        <v>7142</v>
      </c>
      <c r="F503" s="822" t="s">
        <v>2967</v>
      </c>
      <c r="G503" s="831">
        <v>152.29000000000005</v>
      </c>
      <c r="H503" s="831">
        <v>31146.360000000004</v>
      </c>
      <c r="I503" s="822"/>
      <c r="J503" s="822">
        <v>204.52006041105781</v>
      </c>
      <c r="K503" s="831">
        <v>150.53999999999996</v>
      </c>
      <c r="L503" s="831">
        <v>39699.660000000003</v>
      </c>
      <c r="M503" s="822"/>
      <c r="N503" s="822">
        <v>263.71502590673583</v>
      </c>
      <c r="O503" s="831">
        <v>69.81</v>
      </c>
      <c r="P503" s="831">
        <v>14277.539999999999</v>
      </c>
      <c r="Q503" s="827"/>
      <c r="R503" s="832">
        <v>204.51998281048557</v>
      </c>
    </row>
    <row r="504" spans="1:18" ht="14.45" customHeight="1" x14ac:dyDescent="0.2">
      <c r="A504" s="821" t="s">
        <v>6951</v>
      </c>
      <c r="B504" s="822" t="s">
        <v>7426</v>
      </c>
      <c r="C504" s="822" t="s">
        <v>639</v>
      </c>
      <c r="D504" s="822" t="s">
        <v>6953</v>
      </c>
      <c r="E504" s="822" t="s">
        <v>7152</v>
      </c>
      <c r="F504" s="822" t="s">
        <v>2346</v>
      </c>
      <c r="G504" s="831">
        <v>1</v>
      </c>
      <c r="H504" s="831">
        <v>36342.400000000001</v>
      </c>
      <c r="I504" s="822"/>
      <c r="J504" s="822">
        <v>36342.400000000001</v>
      </c>
      <c r="K504" s="831"/>
      <c r="L504" s="831"/>
      <c r="M504" s="822"/>
      <c r="N504" s="822"/>
      <c r="O504" s="831"/>
      <c r="P504" s="831"/>
      <c r="Q504" s="827"/>
      <c r="R504" s="832"/>
    </row>
    <row r="505" spans="1:18" ht="14.45" customHeight="1" x14ac:dyDescent="0.2">
      <c r="A505" s="821" t="s">
        <v>6951</v>
      </c>
      <c r="B505" s="822" t="s">
        <v>7426</v>
      </c>
      <c r="C505" s="822" t="s">
        <v>639</v>
      </c>
      <c r="D505" s="822" t="s">
        <v>6953</v>
      </c>
      <c r="E505" s="822" t="s">
        <v>7153</v>
      </c>
      <c r="F505" s="822" t="s">
        <v>2388</v>
      </c>
      <c r="G505" s="831"/>
      <c r="H505" s="831"/>
      <c r="I505" s="822"/>
      <c r="J505" s="822"/>
      <c r="K505" s="831"/>
      <c r="L505" s="831"/>
      <c r="M505" s="822"/>
      <c r="N505" s="822"/>
      <c r="O505" s="831">
        <v>2</v>
      </c>
      <c r="P505" s="831">
        <v>172405.4</v>
      </c>
      <c r="Q505" s="827"/>
      <c r="R505" s="832">
        <v>86202.7</v>
      </c>
    </row>
    <row r="506" spans="1:18" ht="14.45" customHeight="1" x14ac:dyDescent="0.2">
      <c r="A506" s="821" t="s">
        <v>6951</v>
      </c>
      <c r="B506" s="822" t="s">
        <v>7426</v>
      </c>
      <c r="C506" s="822" t="s">
        <v>639</v>
      </c>
      <c r="D506" s="822" t="s">
        <v>6953</v>
      </c>
      <c r="E506" s="822" t="s">
        <v>7157</v>
      </c>
      <c r="F506" s="822" t="s">
        <v>7158</v>
      </c>
      <c r="G506" s="831"/>
      <c r="H506" s="831"/>
      <c r="I506" s="822"/>
      <c r="J506" s="822"/>
      <c r="K506" s="831">
        <v>27.399999999999995</v>
      </c>
      <c r="L506" s="831">
        <v>1490.5700000000002</v>
      </c>
      <c r="M506" s="822"/>
      <c r="N506" s="822">
        <v>54.400364963503662</v>
      </c>
      <c r="O506" s="831">
        <v>5.2</v>
      </c>
      <c r="P506" s="831">
        <v>282.89</v>
      </c>
      <c r="Q506" s="827"/>
      <c r="R506" s="832">
        <v>54.401923076923076</v>
      </c>
    </row>
    <row r="507" spans="1:18" ht="14.45" customHeight="1" x14ac:dyDescent="0.2">
      <c r="A507" s="821" t="s">
        <v>6951</v>
      </c>
      <c r="B507" s="822" t="s">
        <v>7426</v>
      </c>
      <c r="C507" s="822" t="s">
        <v>639</v>
      </c>
      <c r="D507" s="822" t="s">
        <v>6953</v>
      </c>
      <c r="E507" s="822" t="s">
        <v>7159</v>
      </c>
      <c r="F507" s="822" t="s">
        <v>7158</v>
      </c>
      <c r="G507" s="831">
        <v>0.60000000000000009</v>
      </c>
      <c r="H507" s="831">
        <v>65.31</v>
      </c>
      <c r="I507" s="822"/>
      <c r="J507" s="822">
        <v>108.85</v>
      </c>
      <c r="K507" s="831">
        <v>26.599999999999998</v>
      </c>
      <c r="L507" s="831">
        <v>2853.31</v>
      </c>
      <c r="M507" s="822"/>
      <c r="N507" s="822">
        <v>107.26729323308271</v>
      </c>
      <c r="O507" s="831">
        <v>8.2000000000000011</v>
      </c>
      <c r="P507" s="831">
        <v>801.14</v>
      </c>
      <c r="Q507" s="827"/>
      <c r="R507" s="832">
        <v>97.699999999999989</v>
      </c>
    </row>
    <row r="508" spans="1:18" ht="14.45" customHeight="1" x14ac:dyDescent="0.2">
      <c r="A508" s="821" t="s">
        <v>6951</v>
      </c>
      <c r="B508" s="822" t="s">
        <v>7426</v>
      </c>
      <c r="C508" s="822" t="s">
        <v>639</v>
      </c>
      <c r="D508" s="822" t="s">
        <v>6953</v>
      </c>
      <c r="E508" s="822" t="s">
        <v>7160</v>
      </c>
      <c r="F508" s="822" t="s">
        <v>3389</v>
      </c>
      <c r="G508" s="831">
        <v>2</v>
      </c>
      <c r="H508" s="831">
        <v>22172</v>
      </c>
      <c r="I508" s="822"/>
      <c r="J508" s="822">
        <v>11086</v>
      </c>
      <c r="K508" s="831">
        <v>4</v>
      </c>
      <c r="L508" s="831">
        <v>44193</v>
      </c>
      <c r="M508" s="822"/>
      <c r="N508" s="822">
        <v>11048.25</v>
      </c>
      <c r="O508" s="831"/>
      <c r="P508" s="831"/>
      <c r="Q508" s="827"/>
      <c r="R508" s="832"/>
    </row>
    <row r="509" spans="1:18" ht="14.45" customHeight="1" x14ac:dyDescent="0.2">
      <c r="A509" s="821" t="s">
        <v>6951</v>
      </c>
      <c r="B509" s="822" t="s">
        <v>7426</v>
      </c>
      <c r="C509" s="822" t="s">
        <v>639</v>
      </c>
      <c r="D509" s="822" t="s">
        <v>6953</v>
      </c>
      <c r="E509" s="822" t="s">
        <v>7164</v>
      </c>
      <c r="F509" s="822" t="s">
        <v>7165</v>
      </c>
      <c r="G509" s="831">
        <v>66.22</v>
      </c>
      <c r="H509" s="831">
        <v>29144.05</v>
      </c>
      <c r="I509" s="822"/>
      <c r="J509" s="822">
        <v>440.10948353971611</v>
      </c>
      <c r="K509" s="831"/>
      <c r="L509" s="831"/>
      <c r="M509" s="822"/>
      <c r="N509" s="822"/>
      <c r="O509" s="831"/>
      <c r="P509" s="831"/>
      <c r="Q509" s="827"/>
      <c r="R509" s="832"/>
    </row>
    <row r="510" spans="1:18" ht="14.45" customHeight="1" x14ac:dyDescent="0.2">
      <c r="A510" s="821" t="s">
        <v>6951</v>
      </c>
      <c r="B510" s="822" t="s">
        <v>7426</v>
      </c>
      <c r="C510" s="822" t="s">
        <v>639</v>
      </c>
      <c r="D510" s="822" t="s">
        <v>6953</v>
      </c>
      <c r="E510" s="822" t="s">
        <v>7166</v>
      </c>
      <c r="F510" s="822" t="s">
        <v>2446</v>
      </c>
      <c r="G510" s="831"/>
      <c r="H510" s="831"/>
      <c r="I510" s="822"/>
      <c r="J510" s="822"/>
      <c r="K510" s="831"/>
      <c r="L510" s="831"/>
      <c r="M510" s="822"/>
      <c r="N510" s="822"/>
      <c r="O510" s="831">
        <v>2</v>
      </c>
      <c r="P510" s="831">
        <v>94693.4</v>
      </c>
      <c r="Q510" s="827"/>
      <c r="R510" s="832">
        <v>47346.7</v>
      </c>
    </row>
    <row r="511" spans="1:18" ht="14.45" customHeight="1" x14ac:dyDescent="0.2">
      <c r="A511" s="821" t="s">
        <v>6951</v>
      </c>
      <c r="B511" s="822" t="s">
        <v>7426</v>
      </c>
      <c r="C511" s="822" t="s">
        <v>639</v>
      </c>
      <c r="D511" s="822" t="s">
        <v>6953</v>
      </c>
      <c r="E511" s="822" t="s">
        <v>7167</v>
      </c>
      <c r="F511" s="822" t="s">
        <v>2424</v>
      </c>
      <c r="G511" s="831"/>
      <c r="H511" s="831"/>
      <c r="I511" s="822"/>
      <c r="J511" s="822"/>
      <c r="K511" s="831"/>
      <c r="L511" s="831"/>
      <c r="M511" s="822"/>
      <c r="N511" s="822"/>
      <c r="O511" s="831">
        <v>0</v>
      </c>
      <c r="P511" s="831">
        <v>0</v>
      </c>
      <c r="Q511" s="827"/>
      <c r="R511" s="832"/>
    </row>
    <row r="512" spans="1:18" ht="14.45" customHeight="1" x14ac:dyDescent="0.2">
      <c r="A512" s="821" t="s">
        <v>6951</v>
      </c>
      <c r="B512" s="822" t="s">
        <v>7426</v>
      </c>
      <c r="C512" s="822" t="s">
        <v>639</v>
      </c>
      <c r="D512" s="822" t="s">
        <v>6953</v>
      </c>
      <c r="E512" s="822" t="s">
        <v>7170</v>
      </c>
      <c r="F512" s="822" t="s">
        <v>1031</v>
      </c>
      <c r="G512" s="831">
        <v>11.43</v>
      </c>
      <c r="H512" s="831">
        <v>2788.2400000000002</v>
      </c>
      <c r="I512" s="822"/>
      <c r="J512" s="822">
        <v>243.94050743657044</v>
      </c>
      <c r="K512" s="831"/>
      <c r="L512" s="831"/>
      <c r="M512" s="822"/>
      <c r="N512" s="822"/>
      <c r="O512" s="831"/>
      <c r="P512" s="831"/>
      <c r="Q512" s="827"/>
      <c r="R512" s="832"/>
    </row>
    <row r="513" spans="1:18" ht="14.45" customHeight="1" x14ac:dyDescent="0.2">
      <c r="A513" s="821" t="s">
        <v>6951</v>
      </c>
      <c r="B513" s="822" t="s">
        <v>7426</v>
      </c>
      <c r="C513" s="822" t="s">
        <v>639</v>
      </c>
      <c r="D513" s="822" t="s">
        <v>6953</v>
      </c>
      <c r="E513" s="822" t="s">
        <v>7171</v>
      </c>
      <c r="F513" s="822" t="s">
        <v>1031</v>
      </c>
      <c r="G513" s="831">
        <v>11.7</v>
      </c>
      <c r="H513" s="831">
        <v>5059.4400000000005</v>
      </c>
      <c r="I513" s="822"/>
      <c r="J513" s="822">
        <v>432.43076923076933</v>
      </c>
      <c r="K513" s="831">
        <v>23.840000000000003</v>
      </c>
      <c r="L513" s="831">
        <v>10309.15</v>
      </c>
      <c r="M513" s="822"/>
      <c r="N513" s="822">
        <v>432.43078859060392</v>
      </c>
      <c r="O513" s="831"/>
      <c r="P513" s="831"/>
      <c r="Q513" s="827"/>
      <c r="R513" s="832"/>
    </row>
    <row r="514" spans="1:18" ht="14.45" customHeight="1" x14ac:dyDescent="0.2">
      <c r="A514" s="821" t="s">
        <v>6951</v>
      </c>
      <c r="B514" s="822" t="s">
        <v>7426</v>
      </c>
      <c r="C514" s="822" t="s">
        <v>639</v>
      </c>
      <c r="D514" s="822" t="s">
        <v>6953</v>
      </c>
      <c r="E514" s="822" t="s">
        <v>7175</v>
      </c>
      <c r="F514" s="822" t="s">
        <v>2442</v>
      </c>
      <c r="G514" s="831"/>
      <c r="H514" s="831"/>
      <c r="I514" s="822"/>
      <c r="J514" s="822"/>
      <c r="K514" s="831"/>
      <c r="L514" s="831"/>
      <c r="M514" s="822"/>
      <c r="N514" s="822"/>
      <c r="O514" s="831">
        <v>0.9</v>
      </c>
      <c r="P514" s="831">
        <v>3026.43</v>
      </c>
      <c r="Q514" s="827"/>
      <c r="R514" s="832">
        <v>3362.7</v>
      </c>
    </row>
    <row r="515" spans="1:18" ht="14.45" customHeight="1" x14ac:dyDescent="0.2">
      <c r="A515" s="821" t="s">
        <v>6951</v>
      </c>
      <c r="B515" s="822" t="s">
        <v>7426</v>
      </c>
      <c r="C515" s="822" t="s">
        <v>639</v>
      </c>
      <c r="D515" s="822" t="s">
        <v>6953</v>
      </c>
      <c r="E515" s="822" t="s">
        <v>7177</v>
      </c>
      <c r="F515" s="822" t="s">
        <v>1031</v>
      </c>
      <c r="G515" s="831">
        <v>16.520000000000003</v>
      </c>
      <c r="H515" s="831">
        <v>4029.8900000000003</v>
      </c>
      <c r="I515" s="822"/>
      <c r="J515" s="822">
        <v>243.94007263922515</v>
      </c>
      <c r="K515" s="831">
        <v>77.289999999999992</v>
      </c>
      <c r="L515" s="831">
        <v>20450.21</v>
      </c>
      <c r="M515" s="822"/>
      <c r="N515" s="822">
        <v>264.59063268210639</v>
      </c>
      <c r="O515" s="831">
        <v>20.89</v>
      </c>
      <c r="P515" s="831">
        <v>5197.6100000000006</v>
      </c>
      <c r="Q515" s="827"/>
      <c r="R515" s="832">
        <v>248.80852082336048</v>
      </c>
    </row>
    <row r="516" spans="1:18" ht="14.45" customHeight="1" x14ac:dyDescent="0.2">
      <c r="A516" s="821" t="s">
        <v>6951</v>
      </c>
      <c r="B516" s="822" t="s">
        <v>7426</v>
      </c>
      <c r="C516" s="822" t="s">
        <v>639</v>
      </c>
      <c r="D516" s="822" t="s">
        <v>6953</v>
      </c>
      <c r="E516" s="822" t="s">
        <v>7178</v>
      </c>
      <c r="F516" s="822" t="s">
        <v>1031</v>
      </c>
      <c r="G516" s="831">
        <v>29.190000000000005</v>
      </c>
      <c r="H516" s="831">
        <v>2233.33</v>
      </c>
      <c r="I516" s="822"/>
      <c r="J516" s="822">
        <v>76.510106200753668</v>
      </c>
      <c r="K516" s="831">
        <v>140.06</v>
      </c>
      <c r="L516" s="831">
        <v>11301.970000000001</v>
      </c>
      <c r="M516" s="822"/>
      <c r="N516" s="822">
        <v>80.693774096815659</v>
      </c>
      <c r="O516" s="831">
        <v>31.790000000000003</v>
      </c>
      <c r="P516" s="831">
        <v>2544.25</v>
      </c>
      <c r="Q516" s="827"/>
      <c r="R516" s="832">
        <v>80.033029254482528</v>
      </c>
    </row>
    <row r="517" spans="1:18" ht="14.45" customHeight="1" x14ac:dyDescent="0.2">
      <c r="A517" s="821" t="s">
        <v>6951</v>
      </c>
      <c r="B517" s="822" t="s">
        <v>7426</v>
      </c>
      <c r="C517" s="822" t="s">
        <v>639</v>
      </c>
      <c r="D517" s="822" t="s">
        <v>6953</v>
      </c>
      <c r="E517" s="822" t="s">
        <v>7179</v>
      </c>
      <c r="F517" s="822" t="s">
        <v>1132</v>
      </c>
      <c r="G517" s="831">
        <v>33.58</v>
      </c>
      <c r="H517" s="831">
        <v>14144.560000000001</v>
      </c>
      <c r="I517" s="822"/>
      <c r="J517" s="822">
        <v>421.2197736748065</v>
      </c>
      <c r="K517" s="831">
        <v>80.95</v>
      </c>
      <c r="L517" s="831">
        <v>36862.620000000003</v>
      </c>
      <c r="M517" s="822"/>
      <c r="N517" s="822">
        <v>455.37516985793701</v>
      </c>
      <c r="O517" s="831"/>
      <c r="P517" s="831"/>
      <c r="Q517" s="827"/>
      <c r="R517" s="832"/>
    </row>
    <row r="518" spans="1:18" ht="14.45" customHeight="1" x14ac:dyDescent="0.2">
      <c r="A518" s="821" t="s">
        <v>6951</v>
      </c>
      <c r="B518" s="822" t="s">
        <v>7426</v>
      </c>
      <c r="C518" s="822" t="s">
        <v>639</v>
      </c>
      <c r="D518" s="822" t="s">
        <v>6953</v>
      </c>
      <c r="E518" s="822" t="s">
        <v>7180</v>
      </c>
      <c r="F518" s="822" t="s">
        <v>6966</v>
      </c>
      <c r="G518" s="831">
        <v>1</v>
      </c>
      <c r="H518" s="831">
        <v>4063.52</v>
      </c>
      <c r="I518" s="822"/>
      <c r="J518" s="822">
        <v>4063.52</v>
      </c>
      <c r="K518" s="831">
        <v>15</v>
      </c>
      <c r="L518" s="831">
        <v>62989.440000000002</v>
      </c>
      <c r="M518" s="822"/>
      <c r="N518" s="822">
        <v>4199.2960000000003</v>
      </c>
      <c r="O518" s="831"/>
      <c r="P518" s="831"/>
      <c r="Q518" s="827"/>
      <c r="R518" s="832"/>
    </row>
    <row r="519" spans="1:18" ht="14.45" customHeight="1" x14ac:dyDescent="0.2">
      <c r="A519" s="821" t="s">
        <v>6951</v>
      </c>
      <c r="B519" s="822" t="s">
        <v>7426</v>
      </c>
      <c r="C519" s="822" t="s">
        <v>639</v>
      </c>
      <c r="D519" s="822" t="s">
        <v>6953</v>
      </c>
      <c r="E519" s="822" t="s">
        <v>7181</v>
      </c>
      <c r="F519" s="822" t="s">
        <v>6966</v>
      </c>
      <c r="G519" s="831">
        <v>18</v>
      </c>
      <c r="H519" s="831">
        <v>23235.480000000003</v>
      </c>
      <c r="I519" s="822"/>
      <c r="J519" s="822">
        <v>1290.8600000000001</v>
      </c>
      <c r="K519" s="831">
        <v>158</v>
      </c>
      <c r="L519" s="831">
        <v>204216.62000000002</v>
      </c>
      <c r="M519" s="822"/>
      <c r="N519" s="822">
        <v>1292.5102531645571</v>
      </c>
      <c r="O519" s="831">
        <v>30</v>
      </c>
      <c r="P519" s="831">
        <v>30107.860000000004</v>
      </c>
      <c r="Q519" s="827"/>
      <c r="R519" s="832">
        <v>1003.5953333333334</v>
      </c>
    </row>
    <row r="520" spans="1:18" ht="14.45" customHeight="1" x14ac:dyDescent="0.2">
      <c r="A520" s="821" t="s">
        <v>6951</v>
      </c>
      <c r="B520" s="822" t="s">
        <v>7426</v>
      </c>
      <c r="C520" s="822" t="s">
        <v>639</v>
      </c>
      <c r="D520" s="822" t="s">
        <v>6953</v>
      </c>
      <c r="E520" s="822" t="s">
        <v>7182</v>
      </c>
      <c r="F520" s="822" t="s">
        <v>805</v>
      </c>
      <c r="G520" s="831">
        <v>3.11</v>
      </c>
      <c r="H520" s="831">
        <v>2285.2299999999996</v>
      </c>
      <c r="I520" s="822"/>
      <c r="J520" s="822">
        <v>734.80064308681665</v>
      </c>
      <c r="K520" s="831">
        <v>23.71</v>
      </c>
      <c r="L520" s="831">
        <v>18383.25</v>
      </c>
      <c r="M520" s="822"/>
      <c r="N520" s="822">
        <v>775.33741037536902</v>
      </c>
      <c r="O520" s="831">
        <v>40.149999999999991</v>
      </c>
      <c r="P520" s="831">
        <v>29502.199999999993</v>
      </c>
      <c r="Q520" s="827"/>
      <c r="R520" s="832">
        <v>734.79950186799499</v>
      </c>
    </row>
    <row r="521" spans="1:18" ht="14.45" customHeight="1" x14ac:dyDescent="0.2">
      <c r="A521" s="821" t="s">
        <v>6951</v>
      </c>
      <c r="B521" s="822" t="s">
        <v>7426</v>
      </c>
      <c r="C521" s="822" t="s">
        <v>639</v>
      </c>
      <c r="D521" s="822" t="s">
        <v>6953</v>
      </c>
      <c r="E521" s="822" t="s">
        <v>7183</v>
      </c>
      <c r="F521" s="822" t="s">
        <v>1370</v>
      </c>
      <c r="G521" s="831">
        <v>7.9300000000000006</v>
      </c>
      <c r="H521" s="831">
        <v>1423.45</v>
      </c>
      <c r="I521" s="822"/>
      <c r="J521" s="822">
        <v>179.50189155107188</v>
      </c>
      <c r="K521" s="831">
        <v>210.16</v>
      </c>
      <c r="L521" s="831">
        <v>55112.240000000005</v>
      </c>
      <c r="M521" s="822"/>
      <c r="N521" s="822">
        <v>262.23943661971833</v>
      </c>
      <c r="O521" s="831">
        <v>366.64</v>
      </c>
      <c r="P521" s="831">
        <v>65812.31</v>
      </c>
      <c r="Q521" s="827"/>
      <c r="R521" s="832">
        <v>179.5011728125682</v>
      </c>
    </row>
    <row r="522" spans="1:18" ht="14.45" customHeight="1" x14ac:dyDescent="0.2">
      <c r="A522" s="821" t="s">
        <v>6951</v>
      </c>
      <c r="B522" s="822" t="s">
        <v>7426</v>
      </c>
      <c r="C522" s="822" t="s">
        <v>639</v>
      </c>
      <c r="D522" s="822" t="s">
        <v>6953</v>
      </c>
      <c r="E522" s="822" t="s">
        <v>7186</v>
      </c>
      <c r="F522" s="822" t="s">
        <v>1031</v>
      </c>
      <c r="G522" s="831">
        <v>1.92</v>
      </c>
      <c r="H522" s="831">
        <v>830.27</v>
      </c>
      <c r="I522" s="822"/>
      <c r="J522" s="822">
        <v>432.43229166666669</v>
      </c>
      <c r="K522" s="831">
        <v>28.16</v>
      </c>
      <c r="L522" s="831">
        <v>14180.119999999999</v>
      </c>
      <c r="M522" s="822"/>
      <c r="N522" s="822">
        <v>503.55539772727269</v>
      </c>
      <c r="O522" s="831">
        <v>35.08</v>
      </c>
      <c r="P522" s="831">
        <v>21945.43</v>
      </c>
      <c r="Q522" s="827"/>
      <c r="R522" s="832">
        <v>625.58238312428739</v>
      </c>
    </row>
    <row r="523" spans="1:18" ht="14.45" customHeight="1" x14ac:dyDescent="0.2">
      <c r="A523" s="821" t="s">
        <v>6951</v>
      </c>
      <c r="B523" s="822" t="s">
        <v>7426</v>
      </c>
      <c r="C523" s="822" t="s">
        <v>639</v>
      </c>
      <c r="D523" s="822" t="s">
        <v>6953</v>
      </c>
      <c r="E523" s="822" t="s">
        <v>7188</v>
      </c>
      <c r="F523" s="822" t="s">
        <v>2286</v>
      </c>
      <c r="G523" s="831"/>
      <c r="H523" s="831"/>
      <c r="I523" s="822"/>
      <c r="J523" s="822"/>
      <c r="K523" s="831"/>
      <c r="L523" s="831"/>
      <c r="M523" s="822"/>
      <c r="N523" s="822"/>
      <c r="O523" s="831">
        <v>3</v>
      </c>
      <c r="P523" s="831">
        <v>19998.169999999998</v>
      </c>
      <c r="Q523" s="827"/>
      <c r="R523" s="832">
        <v>6666.0566666666664</v>
      </c>
    </row>
    <row r="524" spans="1:18" ht="14.45" customHeight="1" x14ac:dyDescent="0.2">
      <c r="A524" s="821" t="s">
        <v>6951</v>
      </c>
      <c r="B524" s="822" t="s">
        <v>7426</v>
      </c>
      <c r="C524" s="822" t="s">
        <v>639</v>
      </c>
      <c r="D524" s="822" t="s">
        <v>6953</v>
      </c>
      <c r="E524" s="822" t="s">
        <v>7189</v>
      </c>
      <c r="F524" s="822" t="s">
        <v>1370</v>
      </c>
      <c r="G524" s="831"/>
      <c r="H524" s="831"/>
      <c r="I524" s="822"/>
      <c r="J524" s="822"/>
      <c r="K524" s="831">
        <v>63.48</v>
      </c>
      <c r="L524" s="831">
        <v>9240.18</v>
      </c>
      <c r="M524" s="822"/>
      <c r="N524" s="822">
        <v>145.56049149338375</v>
      </c>
      <c r="O524" s="831">
        <v>133.18000000000004</v>
      </c>
      <c r="P524" s="831">
        <v>13896.04</v>
      </c>
      <c r="Q524" s="827"/>
      <c r="R524" s="832">
        <v>104.34029133503527</v>
      </c>
    </row>
    <row r="525" spans="1:18" ht="14.45" customHeight="1" x14ac:dyDescent="0.2">
      <c r="A525" s="821" t="s">
        <v>6951</v>
      </c>
      <c r="B525" s="822" t="s">
        <v>7426</v>
      </c>
      <c r="C525" s="822" t="s">
        <v>639</v>
      </c>
      <c r="D525" s="822" t="s">
        <v>6953</v>
      </c>
      <c r="E525" s="822" t="s">
        <v>7190</v>
      </c>
      <c r="F525" s="822" t="s">
        <v>1004</v>
      </c>
      <c r="G525" s="831"/>
      <c r="H525" s="831"/>
      <c r="I525" s="822"/>
      <c r="J525" s="822"/>
      <c r="K525" s="831">
        <v>163.99</v>
      </c>
      <c r="L525" s="831">
        <v>27247.19</v>
      </c>
      <c r="M525" s="822"/>
      <c r="N525" s="822">
        <v>166.15153363009938</v>
      </c>
      <c r="O525" s="831">
        <v>230.55</v>
      </c>
      <c r="P525" s="831">
        <v>36450.300000000003</v>
      </c>
      <c r="Q525" s="827"/>
      <c r="R525" s="832">
        <v>158.10149642160053</v>
      </c>
    </row>
    <row r="526" spans="1:18" ht="14.45" customHeight="1" x14ac:dyDescent="0.2">
      <c r="A526" s="821" t="s">
        <v>6951</v>
      </c>
      <c r="B526" s="822" t="s">
        <v>7426</v>
      </c>
      <c r="C526" s="822" t="s">
        <v>639</v>
      </c>
      <c r="D526" s="822" t="s">
        <v>6953</v>
      </c>
      <c r="E526" s="822" t="s">
        <v>7191</v>
      </c>
      <c r="F526" s="822" t="s">
        <v>1134</v>
      </c>
      <c r="G526" s="831"/>
      <c r="H526" s="831"/>
      <c r="I526" s="822"/>
      <c r="J526" s="822"/>
      <c r="K526" s="831">
        <v>31.27</v>
      </c>
      <c r="L526" s="831">
        <v>2881.4</v>
      </c>
      <c r="M526" s="822"/>
      <c r="N526" s="822">
        <v>92.145826670930603</v>
      </c>
      <c r="O526" s="831">
        <v>41.010000000000005</v>
      </c>
      <c r="P526" s="831">
        <v>2787.97</v>
      </c>
      <c r="Q526" s="827"/>
      <c r="R526" s="832">
        <v>67.982687149475723</v>
      </c>
    </row>
    <row r="527" spans="1:18" ht="14.45" customHeight="1" x14ac:dyDescent="0.2">
      <c r="A527" s="821" t="s">
        <v>6951</v>
      </c>
      <c r="B527" s="822" t="s">
        <v>7426</v>
      </c>
      <c r="C527" s="822" t="s">
        <v>639</v>
      </c>
      <c r="D527" s="822" t="s">
        <v>6953</v>
      </c>
      <c r="E527" s="822" t="s">
        <v>7192</v>
      </c>
      <c r="F527" s="822" t="s">
        <v>805</v>
      </c>
      <c r="G527" s="831"/>
      <c r="H527" s="831"/>
      <c r="I527" s="822"/>
      <c r="J527" s="822"/>
      <c r="K527" s="831">
        <v>112.72000000000001</v>
      </c>
      <c r="L527" s="831">
        <v>9272.08</v>
      </c>
      <c r="M527" s="822"/>
      <c r="N527" s="822">
        <v>82.257629524485438</v>
      </c>
      <c r="O527" s="831">
        <v>129.06</v>
      </c>
      <c r="P527" s="831">
        <v>10221.599999999999</v>
      </c>
      <c r="Q527" s="827"/>
      <c r="R527" s="832">
        <v>79.200371920037185</v>
      </c>
    </row>
    <row r="528" spans="1:18" ht="14.45" customHeight="1" x14ac:dyDescent="0.2">
      <c r="A528" s="821" t="s">
        <v>6951</v>
      </c>
      <c r="B528" s="822" t="s">
        <v>7426</v>
      </c>
      <c r="C528" s="822" t="s">
        <v>639</v>
      </c>
      <c r="D528" s="822" t="s">
        <v>6953</v>
      </c>
      <c r="E528" s="822" t="s">
        <v>7193</v>
      </c>
      <c r="F528" s="822" t="s">
        <v>916</v>
      </c>
      <c r="G528" s="831"/>
      <c r="H528" s="831"/>
      <c r="I528" s="822"/>
      <c r="J528" s="822"/>
      <c r="K528" s="831">
        <v>20.180000000000003</v>
      </c>
      <c r="L528" s="831">
        <v>11169.269999999999</v>
      </c>
      <c r="M528" s="822"/>
      <c r="N528" s="822">
        <v>553.48216055500484</v>
      </c>
      <c r="O528" s="831">
        <v>7.22</v>
      </c>
      <c r="P528" s="831">
        <v>2997.0099999999998</v>
      </c>
      <c r="Q528" s="827"/>
      <c r="R528" s="832">
        <v>415.0983379501385</v>
      </c>
    </row>
    <row r="529" spans="1:18" ht="14.45" customHeight="1" x14ac:dyDescent="0.2">
      <c r="A529" s="821" t="s">
        <v>6951</v>
      </c>
      <c r="B529" s="822" t="s">
        <v>7426</v>
      </c>
      <c r="C529" s="822" t="s">
        <v>639</v>
      </c>
      <c r="D529" s="822" t="s">
        <v>6953</v>
      </c>
      <c r="E529" s="822" t="s">
        <v>7194</v>
      </c>
      <c r="F529" s="822" t="s">
        <v>7195</v>
      </c>
      <c r="G529" s="831"/>
      <c r="H529" s="831"/>
      <c r="I529" s="822"/>
      <c r="J529" s="822"/>
      <c r="K529" s="831"/>
      <c r="L529" s="831"/>
      <c r="M529" s="822"/>
      <c r="N529" s="822"/>
      <c r="O529" s="831">
        <v>4</v>
      </c>
      <c r="P529" s="831">
        <v>58509.18</v>
      </c>
      <c r="Q529" s="827"/>
      <c r="R529" s="832">
        <v>14627.295</v>
      </c>
    </row>
    <row r="530" spans="1:18" ht="14.45" customHeight="1" x14ac:dyDescent="0.2">
      <c r="A530" s="821" t="s">
        <v>6951</v>
      </c>
      <c r="B530" s="822" t="s">
        <v>7426</v>
      </c>
      <c r="C530" s="822" t="s">
        <v>639</v>
      </c>
      <c r="D530" s="822" t="s">
        <v>6953</v>
      </c>
      <c r="E530" s="822" t="s">
        <v>7196</v>
      </c>
      <c r="F530" s="822" t="s">
        <v>1134</v>
      </c>
      <c r="G530" s="831"/>
      <c r="H530" s="831"/>
      <c r="I530" s="822"/>
      <c r="J530" s="822"/>
      <c r="K530" s="831">
        <v>17.57</v>
      </c>
      <c r="L530" s="831">
        <v>2512.5100000000002</v>
      </c>
      <c r="M530" s="822"/>
      <c r="N530" s="822">
        <v>143</v>
      </c>
      <c r="O530" s="831">
        <v>42.74</v>
      </c>
      <c r="P530" s="831">
        <v>10315.730000000001</v>
      </c>
      <c r="Q530" s="827"/>
      <c r="R530" s="832">
        <v>241.36008423022932</v>
      </c>
    </row>
    <row r="531" spans="1:18" ht="14.45" customHeight="1" x14ac:dyDescent="0.2">
      <c r="A531" s="821" t="s">
        <v>6951</v>
      </c>
      <c r="B531" s="822" t="s">
        <v>7426</v>
      </c>
      <c r="C531" s="822" t="s">
        <v>639</v>
      </c>
      <c r="D531" s="822" t="s">
        <v>6953</v>
      </c>
      <c r="E531" s="822" t="s">
        <v>7198</v>
      </c>
      <c r="F531" s="822" t="s">
        <v>1134</v>
      </c>
      <c r="G531" s="831"/>
      <c r="H531" s="831"/>
      <c r="I531" s="822"/>
      <c r="J531" s="822"/>
      <c r="K531" s="831">
        <v>20.260000000000002</v>
      </c>
      <c r="L531" s="831">
        <v>9457.9299999999985</v>
      </c>
      <c r="M531" s="822"/>
      <c r="N531" s="822">
        <v>466.82773938795646</v>
      </c>
      <c r="O531" s="831">
        <v>57.28</v>
      </c>
      <c r="P531" s="831">
        <v>9058.27</v>
      </c>
      <c r="Q531" s="827"/>
      <c r="R531" s="832">
        <v>158.14018854748605</v>
      </c>
    </row>
    <row r="532" spans="1:18" ht="14.45" customHeight="1" x14ac:dyDescent="0.2">
      <c r="A532" s="821" t="s">
        <v>6951</v>
      </c>
      <c r="B532" s="822" t="s">
        <v>7426</v>
      </c>
      <c r="C532" s="822" t="s">
        <v>639</v>
      </c>
      <c r="D532" s="822" t="s">
        <v>6953</v>
      </c>
      <c r="E532" s="822" t="s">
        <v>7200</v>
      </c>
      <c r="F532" s="822" t="s">
        <v>1241</v>
      </c>
      <c r="G532" s="831"/>
      <c r="H532" s="831"/>
      <c r="I532" s="822"/>
      <c r="J532" s="822"/>
      <c r="K532" s="831"/>
      <c r="L532" s="831"/>
      <c r="M532" s="822"/>
      <c r="N532" s="822"/>
      <c r="O532" s="831">
        <v>28.599999999999998</v>
      </c>
      <c r="P532" s="831">
        <v>2308.0300000000002</v>
      </c>
      <c r="Q532" s="827"/>
      <c r="R532" s="832">
        <v>80.700349650349665</v>
      </c>
    </row>
    <row r="533" spans="1:18" ht="14.45" customHeight="1" x14ac:dyDescent="0.2">
      <c r="A533" s="821" t="s">
        <v>6951</v>
      </c>
      <c r="B533" s="822" t="s">
        <v>7426</v>
      </c>
      <c r="C533" s="822" t="s">
        <v>639</v>
      </c>
      <c r="D533" s="822" t="s">
        <v>6953</v>
      </c>
      <c r="E533" s="822" t="s">
        <v>7201</v>
      </c>
      <c r="F533" s="822" t="s">
        <v>805</v>
      </c>
      <c r="G533" s="831"/>
      <c r="H533" s="831"/>
      <c r="I533" s="822"/>
      <c r="J533" s="822"/>
      <c r="K533" s="831">
        <v>151.16999999999999</v>
      </c>
      <c r="L533" s="831">
        <v>34991.420000000006</v>
      </c>
      <c r="M533" s="822"/>
      <c r="N533" s="822">
        <v>231.47066216841972</v>
      </c>
      <c r="O533" s="831">
        <v>143.64000000000001</v>
      </c>
      <c r="P533" s="831">
        <v>31442.83</v>
      </c>
      <c r="Q533" s="827"/>
      <c r="R533" s="832">
        <v>218.90023670286828</v>
      </c>
    </row>
    <row r="534" spans="1:18" ht="14.45" customHeight="1" x14ac:dyDescent="0.2">
      <c r="A534" s="821" t="s">
        <v>6951</v>
      </c>
      <c r="B534" s="822" t="s">
        <v>7426</v>
      </c>
      <c r="C534" s="822" t="s">
        <v>639</v>
      </c>
      <c r="D534" s="822" t="s">
        <v>6953</v>
      </c>
      <c r="E534" s="822" t="s">
        <v>7202</v>
      </c>
      <c r="F534" s="822" t="s">
        <v>3385</v>
      </c>
      <c r="G534" s="831"/>
      <c r="H534" s="831"/>
      <c r="I534" s="822"/>
      <c r="J534" s="822"/>
      <c r="K534" s="831"/>
      <c r="L534" s="831"/>
      <c r="M534" s="822"/>
      <c r="N534" s="822"/>
      <c r="O534" s="831">
        <v>4</v>
      </c>
      <c r="P534" s="831">
        <v>148757.20000000001</v>
      </c>
      <c r="Q534" s="827"/>
      <c r="R534" s="832">
        <v>37189.300000000003</v>
      </c>
    </row>
    <row r="535" spans="1:18" ht="14.45" customHeight="1" x14ac:dyDescent="0.2">
      <c r="A535" s="821" t="s">
        <v>6951</v>
      </c>
      <c r="B535" s="822" t="s">
        <v>7426</v>
      </c>
      <c r="C535" s="822" t="s">
        <v>639</v>
      </c>
      <c r="D535" s="822" t="s">
        <v>6953</v>
      </c>
      <c r="E535" s="822" t="s">
        <v>7203</v>
      </c>
      <c r="F535" s="822" t="s">
        <v>3004</v>
      </c>
      <c r="G535" s="831"/>
      <c r="H535" s="831"/>
      <c r="I535" s="822"/>
      <c r="J535" s="822"/>
      <c r="K535" s="831">
        <v>4</v>
      </c>
      <c r="L535" s="831">
        <v>2051.7199999999998</v>
      </c>
      <c r="M535" s="822"/>
      <c r="N535" s="822">
        <v>512.92999999999995</v>
      </c>
      <c r="O535" s="831">
        <v>9</v>
      </c>
      <c r="P535" s="831">
        <v>907.92</v>
      </c>
      <c r="Q535" s="827"/>
      <c r="R535" s="832">
        <v>100.88</v>
      </c>
    </row>
    <row r="536" spans="1:18" ht="14.45" customHeight="1" x14ac:dyDescent="0.2">
      <c r="A536" s="821" t="s">
        <v>6951</v>
      </c>
      <c r="B536" s="822" t="s">
        <v>7426</v>
      </c>
      <c r="C536" s="822" t="s">
        <v>639</v>
      </c>
      <c r="D536" s="822" t="s">
        <v>6953</v>
      </c>
      <c r="E536" s="822" t="s">
        <v>7204</v>
      </c>
      <c r="F536" s="822" t="s">
        <v>805</v>
      </c>
      <c r="G536" s="831"/>
      <c r="H536" s="831"/>
      <c r="I536" s="822"/>
      <c r="J536" s="822"/>
      <c r="K536" s="831"/>
      <c r="L536" s="831"/>
      <c r="M536" s="822"/>
      <c r="N536" s="822"/>
      <c r="O536" s="831">
        <v>33.770000000000003</v>
      </c>
      <c r="P536" s="831">
        <v>17756.32</v>
      </c>
      <c r="Q536" s="827"/>
      <c r="R536" s="832">
        <v>525.80159905241328</v>
      </c>
    </row>
    <row r="537" spans="1:18" ht="14.45" customHeight="1" x14ac:dyDescent="0.2">
      <c r="A537" s="821" t="s">
        <v>6951</v>
      </c>
      <c r="B537" s="822" t="s">
        <v>7426</v>
      </c>
      <c r="C537" s="822" t="s">
        <v>639</v>
      </c>
      <c r="D537" s="822" t="s">
        <v>6953</v>
      </c>
      <c r="E537" s="822" t="s">
        <v>7206</v>
      </c>
      <c r="F537" s="822" t="s">
        <v>1241</v>
      </c>
      <c r="G537" s="831"/>
      <c r="H537" s="831"/>
      <c r="I537" s="822"/>
      <c r="J537" s="822"/>
      <c r="K537" s="831"/>
      <c r="L537" s="831"/>
      <c r="M537" s="822"/>
      <c r="N537" s="822"/>
      <c r="O537" s="831">
        <v>22</v>
      </c>
      <c r="P537" s="831">
        <v>1196.81</v>
      </c>
      <c r="Q537" s="827"/>
      <c r="R537" s="832">
        <v>54.400454545454544</v>
      </c>
    </row>
    <row r="538" spans="1:18" ht="14.45" customHeight="1" x14ac:dyDescent="0.2">
      <c r="A538" s="821" t="s">
        <v>6951</v>
      </c>
      <c r="B538" s="822" t="s">
        <v>7426</v>
      </c>
      <c r="C538" s="822" t="s">
        <v>639</v>
      </c>
      <c r="D538" s="822" t="s">
        <v>6953</v>
      </c>
      <c r="E538" s="822" t="s">
        <v>7207</v>
      </c>
      <c r="F538" s="822" t="s">
        <v>1132</v>
      </c>
      <c r="G538" s="831"/>
      <c r="H538" s="831"/>
      <c r="I538" s="822"/>
      <c r="J538" s="822"/>
      <c r="K538" s="831">
        <v>42.199999999999996</v>
      </c>
      <c r="L538" s="831">
        <v>8575.2199999999993</v>
      </c>
      <c r="M538" s="822"/>
      <c r="N538" s="822">
        <v>203.20426540284362</v>
      </c>
      <c r="O538" s="831"/>
      <c r="P538" s="831"/>
      <c r="Q538" s="827"/>
      <c r="R538" s="832"/>
    </row>
    <row r="539" spans="1:18" ht="14.45" customHeight="1" x14ac:dyDescent="0.2">
      <c r="A539" s="821" t="s">
        <v>6951</v>
      </c>
      <c r="B539" s="822" t="s">
        <v>7426</v>
      </c>
      <c r="C539" s="822" t="s">
        <v>639</v>
      </c>
      <c r="D539" s="822" t="s">
        <v>6953</v>
      </c>
      <c r="E539" s="822" t="s">
        <v>7208</v>
      </c>
      <c r="F539" s="822" t="s">
        <v>2477</v>
      </c>
      <c r="G539" s="831"/>
      <c r="H539" s="831"/>
      <c r="I539" s="822"/>
      <c r="J539" s="822"/>
      <c r="K539" s="831"/>
      <c r="L539" s="831"/>
      <c r="M539" s="822"/>
      <c r="N539" s="822"/>
      <c r="O539" s="831">
        <v>43</v>
      </c>
      <c r="P539" s="831">
        <v>1839662.98</v>
      </c>
      <c r="Q539" s="827"/>
      <c r="R539" s="832">
        <v>42782.86</v>
      </c>
    </row>
    <row r="540" spans="1:18" ht="14.45" customHeight="1" x14ac:dyDescent="0.2">
      <c r="A540" s="821" t="s">
        <v>6951</v>
      </c>
      <c r="B540" s="822" t="s">
        <v>7426</v>
      </c>
      <c r="C540" s="822" t="s">
        <v>639</v>
      </c>
      <c r="D540" s="822" t="s">
        <v>6953</v>
      </c>
      <c r="E540" s="822" t="s">
        <v>7209</v>
      </c>
      <c r="F540" s="822" t="s">
        <v>7210</v>
      </c>
      <c r="G540" s="831"/>
      <c r="H540" s="831"/>
      <c r="I540" s="822"/>
      <c r="J540" s="822"/>
      <c r="K540" s="831">
        <v>1</v>
      </c>
      <c r="L540" s="831">
        <v>6248.56</v>
      </c>
      <c r="M540" s="822"/>
      <c r="N540" s="822">
        <v>6248.56</v>
      </c>
      <c r="O540" s="831"/>
      <c r="P540" s="831"/>
      <c r="Q540" s="827"/>
      <c r="R540" s="832"/>
    </row>
    <row r="541" spans="1:18" ht="14.45" customHeight="1" x14ac:dyDescent="0.2">
      <c r="A541" s="821" t="s">
        <v>6951</v>
      </c>
      <c r="B541" s="822" t="s">
        <v>7426</v>
      </c>
      <c r="C541" s="822" t="s">
        <v>639</v>
      </c>
      <c r="D541" s="822" t="s">
        <v>6953</v>
      </c>
      <c r="E541" s="822" t="s">
        <v>7213</v>
      </c>
      <c r="F541" s="822" t="s">
        <v>7100</v>
      </c>
      <c r="G541" s="831"/>
      <c r="H541" s="831"/>
      <c r="I541" s="822"/>
      <c r="J541" s="822"/>
      <c r="K541" s="831">
        <v>1</v>
      </c>
      <c r="L541" s="831">
        <v>8581.58</v>
      </c>
      <c r="M541" s="822"/>
      <c r="N541" s="822">
        <v>8581.58</v>
      </c>
      <c r="O541" s="831">
        <v>18</v>
      </c>
      <c r="P541" s="831">
        <v>154530.06</v>
      </c>
      <c r="Q541" s="827"/>
      <c r="R541" s="832">
        <v>8585.003333333334</v>
      </c>
    </row>
    <row r="542" spans="1:18" ht="14.45" customHeight="1" x14ac:dyDescent="0.2">
      <c r="A542" s="821" t="s">
        <v>6951</v>
      </c>
      <c r="B542" s="822" t="s">
        <v>7426</v>
      </c>
      <c r="C542" s="822" t="s">
        <v>639</v>
      </c>
      <c r="D542" s="822" t="s">
        <v>6953</v>
      </c>
      <c r="E542" s="822" t="s">
        <v>7214</v>
      </c>
      <c r="F542" s="822" t="s">
        <v>7124</v>
      </c>
      <c r="G542" s="831"/>
      <c r="H542" s="831"/>
      <c r="I542" s="822"/>
      <c r="J542" s="822"/>
      <c r="K542" s="831"/>
      <c r="L542" s="831"/>
      <c r="M542" s="822"/>
      <c r="N542" s="822"/>
      <c r="O542" s="831">
        <v>4</v>
      </c>
      <c r="P542" s="831">
        <v>229196</v>
      </c>
      <c r="Q542" s="827"/>
      <c r="R542" s="832">
        <v>57299</v>
      </c>
    </row>
    <row r="543" spans="1:18" ht="14.45" customHeight="1" x14ac:dyDescent="0.2">
      <c r="A543" s="821" t="s">
        <v>6951</v>
      </c>
      <c r="B543" s="822" t="s">
        <v>7426</v>
      </c>
      <c r="C543" s="822" t="s">
        <v>639</v>
      </c>
      <c r="D543" s="822" t="s">
        <v>6953</v>
      </c>
      <c r="E543" s="822" t="s">
        <v>7215</v>
      </c>
      <c r="F543" s="822" t="s">
        <v>736</v>
      </c>
      <c r="G543" s="831"/>
      <c r="H543" s="831"/>
      <c r="I543" s="822"/>
      <c r="J543" s="822"/>
      <c r="K543" s="831"/>
      <c r="L543" s="831"/>
      <c r="M543" s="822"/>
      <c r="N543" s="822"/>
      <c r="O543" s="831">
        <v>4.2500000000000009</v>
      </c>
      <c r="P543" s="831">
        <v>173.91000000000003</v>
      </c>
      <c r="Q543" s="827"/>
      <c r="R543" s="832">
        <v>40.919999999999995</v>
      </c>
    </row>
    <row r="544" spans="1:18" ht="14.45" customHeight="1" x14ac:dyDescent="0.2">
      <c r="A544" s="821" t="s">
        <v>6951</v>
      </c>
      <c r="B544" s="822" t="s">
        <v>7426</v>
      </c>
      <c r="C544" s="822" t="s">
        <v>639</v>
      </c>
      <c r="D544" s="822" t="s">
        <v>6953</v>
      </c>
      <c r="E544" s="822" t="s">
        <v>7220</v>
      </c>
      <c r="F544" s="822" t="s">
        <v>2384</v>
      </c>
      <c r="G544" s="831"/>
      <c r="H544" s="831"/>
      <c r="I544" s="822"/>
      <c r="J544" s="822"/>
      <c r="K544" s="831"/>
      <c r="L544" s="831"/>
      <c r="M544" s="822"/>
      <c r="N544" s="822"/>
      <c r="O544" s="831">
        <v>8</v>
      </c>
      <c r="P544" s="831">
        <v>105157.2</v>
      </c>
      <c r="Q544" s="827"/>
      <c r="R544" s="832">
        <v>13144.65</v>
      </c>
    </row>
    <row r="545" spans="1:18" ht="14.45" customHeight="1" x14ac:dyDescent="0.2">
      <c r="A545" s="821" t="s">
        <v>6951</v>
      </c>
      <c r="B545" s="822" t="s">
        <v>7426</v>
      </c>
      <c r="C545" s="822" t="s">
        <v>639</v>
      </c>
      <c r="D545" s="822" t="s">
        <v>6953</v>
      </c>
      <c r="E545" s="822" t="s">
        <v>7221</v>
      </c>
      <c r="F545" s="822" t="s">
        <v>2319</v>
      </c>
      <c r="G545" s="831"/>
      <c r="H545" s="831"/>
      <c r="I545" s="822"/>
      <c r="J545" s="822"/>
      <c r="K545" s="831"/>
      <c r="L545" s="831"/>
      <c r="M545" s="822"/>
      <c r="N545" s="822"/>
      <c r="O545" s="831">
        <v>9</v>
      </c>
      <c r="P545" s="831">
        <v>30799.760000000002</v>
      </c>
      <c r="Q545" s="827"/>
      <c r="R545" s="832">
        <v>3422.195555555556</v>
      </c>
    </row>
    <row r="546" spans="1:18" ht="14.45" customHeight="1" x14ac:dyDescent="0.2">
      <c r="A546" s="821" t="s">
        <v>6951</v>
      </c>
      <c r="B546" s="822" t="s">
        <v>7426</v>
      </c>
      <c r="C546" s="822" t="s">
        <v>639</v>
      </c>
      <c r="D546" s="822" t="s">
        <v>6953</v>
      </c>
      <c r="E546" s="822" t="s">
        <v>7222</v>
      </c>
      <c r="F546" s="822" t="s">
        <v>2346</v>
      </c>
      <c r="G546" s="831"/>
      <c r="H546" s="831"/>
      <c r="I546" s="822"/>
      <c r="J546" s="822"/>
      <c r="K546" s="831"/>
      <c r="L546" s="831"/>
      <c r="M546" s="822"/>
      <c r="N546" s="822"/>
      <c r="O546" s="831">
        <v>1</v>
      </c>
      <c r="P546" s="831">
        <v>29368.9</v>
      </c>
      <c r="Q546" s="827"/>
      <c r="R546" s="832">
        <v>29368.9</v>
      </c>
    </row>
    <row r="547" spans="1:18" ht="14.45" customHeight="1" x14ac:dyDescent="0.2">
      <c r="A547" s="821" t="s">
        <v>6951</v>
      </c>
      <c r="B547" s="822" t="s">
        <v>7426</v>
      </c>
      <c r="C547" s="822" t="s">
        <v>639</v>
      </c>
      <c r="D547" s="822" t="s">
        <v>6953</v>
      </c>
      <c r="E547" s="822" t="s">
        <v>7230</v>
      </c>
      <c r="F547" s="822" t="s">
        <v>2319</v>
      </c>
      <c r="G547" s="831"/>
      <c r="H547" s="831"/>
      <c r="I547" s="822"/>
      <c r="J547" s="822"/>
      <c r="K547" s="831"/>
      <c r="L547" s="831"/>
      <c r="M547" s="822"/>
      <c r="N547" s="822"/>
      <c r="O547" s="831">
        <v>46</v>
      </c>
      <c r="P547" s="831">
        <v>50424.17</v>
      </c>
      <c r="Q547" s="827"/>
      <c r="R547" s="832">
        <v>1096.1776086956522</v>
      </c>
    </row>
    <row r="548" spans="1:18" ht="14.45" customHeight="1" x14ac:dyDescent="0.2">
      <c r="A548" s="821" t="s">
        <v>6951</v>
      </c>
      <c r="B548" s="822" t="s">
        <v>7426</v>
      </c>
      <c r="C548" s="822" t="s">
        <v>639</v>
      </c>
      <c r="D548" s="822" t="s">
        <v>6953</v>
      </c>
      <c r="E548" s="822" t="s">
        <v>7232</v>
      </c>
      <c r="F548" s="822" t="s">
        <v>2300</v>
      </c>
      <c r="G548" s="831"/>
      <c r="H548" s="831"/>
      <c r="I548" s="822"/>
      <c r="J548" s="822"/>
      <c r="K548" s="831"/>
      <c r="L548" s="831"/>
      <c r="M548" s="822"/>
      <c r="N548" s="822"/>
      <c r="O548" s="831">
        <v>9</v>
      </c>
      <c r="P548" s="831">
        <v>10028.43</v>
      </c>
      <c r="Q548" s="827"/>
      <c r="R548" s="832">
        <v>1114.27</v>
      </c>
    </row>
    <row r="549" spans="1:18" ht="14.45" customHeight="1" x14ac:dyDescent="0.2">
      <c r="A549" s="821" t="s">
        <v>6951</v>
      </c>
      <c r="B549" s="822" t="s">
        <v>7426</v>
      </c>
      <c r="C549" s="822" t="s">
        <v>639</v>
      </c>
      <c r="D549" s="822" t="s">
        <v>6953</v>
      </c>
      <c r="E549" s="822" t="s">
        <v>7431</v>
      </c>
      <c r="F549" s="822" t="s">
        <v>2450</v>
      </c>
      <c r="G549" s="831"/>
      <c r="H549" s="831"/>
      <c r="I549" s="822"/>
      <c r="J549" s="822"/>
      <c r="K549" s="831"/>
      <c r="L549" s="831"/>
      <c r="M549" s="822"/>
      <c r="N549" s="822"/>
      <c r="O549" s="831">
        <v>2.4900000000000002</v>
      </c>
      <c r="P549" s="831">
        <v>1542.88</v>
      </c>
      <c r="Q549" s="827"/>
      <c r="R549" s="832">
        <v>619.63052208835336</v>
      </c>
    </row>
    <row r="550" spans="1:18" ht="14.45" customHeight="1" x14ac:dyDescent="0.2">
      <c r="A550" s="821" t="s">
        <v>6951</v>
      </c>
      <c r="B550" s="822" t="s">
        <v>7426</v>
      </c>
      <c r="C550" s="822" t="s">
        <v>639</v>
      </c>
      <c r="D550" s="822" t="s">
        <v>6953</v>
      </c>
      <c r="E550" s="822" t="s">
        <v>7242</v>
      </c>
      <c r="F550" s="822" t="s">
        <v>2970</v>
      </c>
      <c r="G550" s="831"/>
      <c r="H550" s="831"/>
      <c r="I550" s="822"/>
      <c r="J550" s="822"/>
      <c r="K550" s="831"/>
      <c r="L550" s="831"/>
      <c r="M550" s="822"/>
      <c r="N550" s="822"/>
      <c r="O550" s="831">
        <v>40.479999999999997</v>
      </c>
      <c r="P550" s="831">
        <v>14040.5</v>
      </c>
      <c r="Q550" s="827"/>
      <c r="R550" s="832">
        <v>346.85029644268775</v>
      </c>
    </row>
    <row r="551" spans="1:18" ht="14.45" customHeight="1" x14ac:dyDescent="0.2">
      <c r="A551" s="821" t="s">
        <v>6951</v>
      </c>
      <c r="B551" s="822" t="s">
        <v>7426</v>
      </c>
      <c r="C551" s="822" t="s">
        <v>639</v>
      </c>
      <c r="D551" s="822" t="s">
        <v>6953</v>
      </c>
      <c r="E551" s="822" t="s">
        <v>7243</v>
      </c>
      <c r="F551" s="822" t="s">
        <v>2970</v>
      </c>
      <c r="G551" s="831"/>
      <c r="H551" s="831"/>
      <c r="I551" s="822"/>
      <c r="J551" s="822"/>
      <c r="K551" s="831"/>
      <c r="L551" s="831"/>
      <c r="M551" s="822"/>
      <c r="N551" s="822"/>
      <c r="O551" s="831">
        <v>28.9</v>
      </c>
      <c r="P551" s="831">
        <v>4066.52</v>
      </c>
      <c r="Q551" s="827"/>
      <c r="R551" s="832">
        <v>140.71003460207612</v>
      </c>
    </row>
    <row r="552" spans="1:18" ht="14.45" customHeight="1" x14ac:dyDescent="0.2">
      <c r="A552" s="821" t="s">
        <v>6951</v>
      </c>
      <c r="B552" s="822" t="s">
        <v>7426</v>
      </c>
      <c r="C552" s="822" t="s">
        <v>639</v>
      </c>
      <c r="D552" s="822" t="s">
        <v>6953</v>
      </c>
      <c r="E552" s="822" t="s">
        <v>7245</v>
      </c>
      <c r="F552" s="822" t="s">
        <v>2970</v>
      </c>
      <c r="G552" s="831"/>
      <c r="H552" s="831"/>
      <c r="I552" s="822"/>
      <c r="J552" s="822"/>
      <c r="K552" s="831"/>
      <c r="L552" s="831"/>
      <c r="M552" s="822"/>
      <c r="N552" s="822"/>
      <c r="O552" s="831">
        <v>17.71</v>
      </c>
      <c r="P552" s="831">
        <v>1474.01</v>
      </c>
      <c r="Q552" s="827"/>
      <c r="R552" s="832">
        <v>83.230378317334839</v>
      </c>
    </row>
    <row r="553" spans="1:18" ht="14.45" customHeight="1" x14ac:dyDescent="0.2">
      <c r="A553" s="821" t="s">
        <v>6951</v>
      </c>
      <c r="B553" s="822" t="s">
        <v>7426</v>
      </c>
      <c r="C553" s="822" t="s">
        <v>639</v>
      </c>
      <c r="D553" s="822" t="s">
        <v>6953</v>
      </c>
      <c r="E553" s="822" t="s">
        <v>7246</v>
      </c>
      <c r="F553" s="822" t="s">
        <v>1890</v>
      </c>
      <c r="G553" s="831"/>
      <c r="H553" s="831"/>
      <c r="I553" s="822"/>
      <c r="J553" s="822"/>
      <c r="K553" s="831"/>
      <c r="L553" s="831"/>
      <c r="M553" s="822"/>
      <c r="N553" s="822"/>
      <c r="O553" s="831">
        <v>19.630000000000003</v>
      </c>
      <c r="P553" s="831">
        <v>2306.7199999999998</v>
      </c>
      <c r="Q553" s="827"/>
      <c r="R553" s="832">
        <v>117.50993377483441</v>
      </c>
    </row>
    <row r="554" spans="1:18" ht="14.45" customHeight="1" x14ac:dyDescent="0.2">
      <c r="A554" s="821" t="s">
        <v>6951</v>
      </c>
      <c r="B554" s="822" t="s">
        <v>7426</v>
      </c>
      <c r="C554" s="822" t="s">
        <v>639</v>
      </c>
      <c r="D554" s="822" t="s">
        <v>6953</v>
      </c>
      <c r="E554" s="822" t="s">
        <v>7247</v>
      </c>
      <c r="F554" s="822" t="s">
        <v>1890</v>
      </c>
      <c r="G554" s="831"/>
      <c r="H554" s="831"/>
      <c r="I554" s="822"/>
      <c r="J554" s="822"/>
      <c r="K554" s="831"/>
      <c r="L554" s="831"/>
      <c r="M554" s="822"/>
      <c r="N554" s="822"/>
      <c r="O554" s="831">
        <v>24.94</v>
      </c>
      <c r="P554" s="831">
        <v>6883.69</v>
      </c>
      <c r="Q554" s="827"/>
      <c r="R554" s="832">
        <v>276.01002405773852</v>
      </c>
    </row>
    <row r="555" spans="1:18" ht="14.45" customHeight="1" x14ac:dyDescent="0.2">
      <c r="A555" s="821" t="s">
        <v>6951</v>
      </c>
      <c r="B555" s="822" t="s">
        <v>7426</v>
      </c>
      <c r="C555" s="822" t="s">
        <v>639</v>
      </c>
      <c r="D555" s="822" t="s">
        <v>6953</v>
      </c>
      <c r="E555" s="822" t="s">
        <v>7248</v>
      </c>
      <c r="F555" s="822" t="s">
        <v>2351</v>
      </c>
      <c r="G555" s="831"/>
      <c r="H555" s="831"/>
      <c r="I555" s="822"/>
      <c r="J555" s="822"/>
      <c r="K555" s="831"/>
      <c r="L555" s="831"/>
      <c r="M555" s="822"/>
      <c r="N555" s="822"/>
      <c r="O555" s="831">
        <v>3</v>
      </c>
      <c r="P555" s="831">
        <v>440610</v>
      </c>
      <c r="Q555" s="827"/>
      <c r="R555" s="832">
        <v>146870</v>
      </c>
    </row>
    <row r="556" spans="1:18" ht="14.45" customHeight="1" x14ac:dyDescent="0.2">
      <c r="A556" s="821" t="s">
        <v>6951</v>
      </c>
      <c r="B556" s="822" t="s">
        <v>7426</v>
      </c>
      <c r="C556" s="822" t="s">
        <v>639</v>
      </c>
      <c r="D556" s="822" t="s">
        <v>7252</v>
      </c>
      <c r="E556" s="822" t="s">
        <v>7253</v>
      </c>
      <c r="F556" s="822" t="s">
        <v>7254</v>
      </c>
      <c r="G556" s="831"/>
      <c r="H556" s="831"/>
      <c r="I556" s="822"/>
      <c r="J556" s="822"/>
      <c r="K556" s="831">
        <v>4</v>
      </c>
      <c r="L556" s="831">
        <v>8737.92</v>
      </c>
      <c r="M556" s="822"/>
      <c r="N556" s="822">
        <v>2184.48</v>
      </c>
      <c r="O556" s="831"/>
      <c r="P556" s="831"/>
      <c r="Q556" s="827"/>
      <c r="R556" s="832"/>
    </row>
    <row r="557" spans="1:18" ht="14.45" customHeight="1" x14ac:dyDescent="0.2">
      <c r="A557" s="821" t="s">
        <v>6951</v>
      </c>
      <c r="B557" s="822" t="s">
        <v>7426</v>
      </c>
      <c r="C557" s="822" t="s">
        <v>639</v>
      </c>
      <c r="D557" s="822" t="s">
        <v>7252</v>
      </c>
      <c r="E557" s="822" t="s">
        <v>7255</v>
      </c>
      <c r="F557" s="822" t="s">
        <v>7256</v>
      </c>
      <c r="G557" s="831">
        <v>4</v>
      </c>
      <c r="H557" s="831">
        <v>10681.36</v>
      </c>
      <c r="I557" s="822"/>
      <c r="J557" s="822">
        <v>2670.34</v>
      </c>
      <c r="K557" s="831"/>
      <c r="L557" s="831"/>
      <c r="M557" s="822"/>
      <c r="N557" s="822"/>
      <c r="O557" s="831">
        <v>16</v>
      </c>
      <c r="P557" s="831">
        <v>43451.320000000007</v>
      </c>
      <c r="Q557" s="827"/>
      <c r="R557" s="832">
        <v>2715.7075000000004</v>
      </c>
    </row>
    <row r="558" spans="1:18" ht="14.45" customHeight="1" x14ac:dyDescent="0.2">
      <c r="A558" s="821" t="s">
        <v>6951</v>
      </c>
      <c r="B558" s="822" t="s">
        <v>7426</v>
      </c>
      <c r="C558" s="822" t="s">
        <v>639</v>
      </c>
      <c r="D558" s="822" t="s">
        <v>7261</v>
      </c>
      <c r="E558" s="822" t="s">
        <v>7262</v>
      </c>
      <c r="F558" s="822" t="s">
        <v>7263</v>
      </c>
      <c r="G558" s="831">
        <v>3</v>
      </c>
      <c r="H558" s="831">
        <v>2601</v>
      </c>
      <c r="I558" s="822"/>
      <c r="J558" s="822">
        <v>867</v>
      </c>
      <c r="K558" s="831">
        <v>13</v>
      </c>
      <c r="L558" s="831">
        <v>8531.85</v>
      </c>
      <c r="M558" s="822"/>
      <c r="N558" s="822">
        <v>656.29615384615386</v>
      </c>
      <c r="O558" s="831">
        <v>1</v>
      </c>
      <c r="P558" s="831">
        <v>562.65</v>
      </c>
      <c r="Q558" s="827"/>
      <c r="R558" s="832">
        <v>562.65</v>
      </c>
    </row>
    <row r="559" spans="1:18" ht="14.45" customHeight="1" x14ac:dyDescent="0.2">
      <c r="A559" s="821" t="s">
        <v>6951</v>
      </c>
      <c r="B559" s="822" t="s">
        <v>7426</v>
      </c>
      <c r="C559" s="822" t="s">
        <v>639</v>
      </c>
      <c r="D559" s="822" t="s">
        <v>7261</v>
      </c>
      <c r="E559" s="822" t="s">
        <v>7264</v>
      </c>
      <c r="F559" s="822" t="s">
        <v>7265</v>
      </c>
      <c r="G559" s="831">
        <v>462</v>
      </c>
      <c r="H559" s="831">
        <v>273640.05</v>
      </c>
      <c r="I559" s="822"/>
      <c r="J559" s="822">
        <v>592.29448051948054</v>
      </c>
      <c r="K559" s="831">
        <v>270</v>
      </c>
      <c r="L559" s="831">
        <v>156176.39999999997</v>
      </c>
      <c r="M559" s="822"/>
      <c r="N559" s="822">
        <v>578.43111111111102</v>
      </c>
      <c r="O559" s="831">
        <v>252</v>
      </c>
      <c r="P559" s="831">
        <v>141787.79999999996</v>
      </c>
      <c r="Q559" s="827"/>
      <c r="R559" s="832">
        <v>562.64999999999986</v>
      </c>
    </row>
    <row r="560" spans="1:18" ht="14.45" customHeight="1" x14ac:dyDescent="0.2">
      <c r="A560" s="821" t="s">
        <v>6951</v>
      </c>
      <c r="B560" s="822" t="s">
        <v>7426</v>
      </c>
      <c r="C560" s="822" t="s">
        <v>639</v>
      </c>
      <c r="D560" s="822" t="s">
        <v>7261</v>
      </c>
      <c r="E560" s="822" t="s">
        <v>7269</v>
      </c>
      <c r="F560" s="822" t="s">
        <v>7270</v>
      </c>
      <c r="G560" s="831">
        <v>20.63</v>
      </c>
      <c r="H560" s="831">
        <v>19887.32</v>
      </c>
      <c r="I560" s="822"/>
      <c r="J560" s="822">
        <v>964</v>
      </c>
      <c r="K560" s="831"/>
      <c r="L560" s="831"/>
      <c r="M560" s="822"/>
      <c r="N560" s="822"/>
      <c r="O560" s="831"/>
      <c r="P560" s="831"/>
      <c r="Q560" s="827"/>
      <c r="R560" s="832"/>
    </row>
    <row r="561" spans="1:18" ht="14.45" customHeight="1" x14ac:dyDescent="0.2">
      <c r="A561" s="821" t="s">
        <v>6951</v>
      </c>
      <c r="B561" s="822" t="s">
        <v>7426</v>
      </c>
      <c r="C561" s="822" t="s">
        <v>639</v>
      </c>
      <c r="D561" s="822" t="s">
        <v>7261</v>
      </c>
      <c r="E561" s="822" t="s">
        <v>7274</v>
      </c>
      <c r="F561" s="822" t="s">
        <v>7275</v>
      </c>
      <c r="G561" s="831">
        <v>1</v>
      </c>
      <c r="H561" s="831">
        <v>1557.65</v>
      </c>
      <c r="I561" s="822"/>
      <c r="J561" s="822">
        <v>1557.65</v>
      </c>
      <c r="K561" s="831"/>
      <c r="L561" s="831"/>
      <c r="M561" s="822"/>
      <c r="N561" s="822"/>
      <c r="O561" s="831"/>
      <c r="P561" s="831"/>
      <c r="Q561" s="827"/>
      <c r="R561" s="832"/>
    </row>
    <row r="562" spans="1:18" ht="14.45" customHeight="1" x14ac:dyDescent="0.2">
      <c r="A562" s="821" t="s">
        <v>6951</v>
      </c>
      <c r="B562" s="822" t="s">
        <v>7426</v>
      </c>
      <c r="C562" s="822" t="s">
        <v>639</v>
      </c>
      <c r="D562" s="822" t="s">
        <v>7261</v>
      </c>
      <c r="E562" s="822" t="s">
        <v>7432</v>
      </c>
      <c r="F562" s="822" t="s">
        <v>7433</v>
      </c>
      <c r="G562" s="831">
        <v>3</v>
      </c>
      <c r="H562" s="831">
        <v>7992.06</v>
      </c>
      <c r="I562" s="822"/>
      <c r="J562" s="822">
        <v>2664.02</v>
      </c>
      <c r="K562" s="831">
        <v>2</v>
      </c>
      <c r="L562" s="831">
        <v>5041.6000000000004</v>
      </c>
      <c r="M562" s="822"/>
      <c r="N562" s="822">
        <v>2520.8000000000002</v>
      </c>
      <c r="O562" s="831"/>
      <c r="P562" s="831"/>
      <c r="Q562" s="827"/>
      <c r="R562" s="832"/>
    </row>
    <row r="563" spans="1:18" ht="14.45" customHeight="1" x14ac:dyDescent="0.2">
      <c r="A563" s="821" t="s">
        <v>6951</v>
      </c>
      <c r="B563" s="822" t="s">
        <v>7426</v>
      </c>
      <c r="C563" s="822" t="s">
        <v>639</v>
      </c>
      <c r="D563" s="822" t="s">
        <v>7261</v>
      </c>
      <c r="E563" s="822" t="s">
        <v>7434</v>
      </c>
      <c r="F563" s="822" t="s">
        <v>7435</v>
      </c>
      <c r="G563" s="831">
        <v>2</v>
      </c>
      <c r="H563" s="831">
        <v>3133.16</v>
      </c>
      <c r="I563" s="822"/>
      <c r="J563" s="822">
        <v>1566.58</v>
      </c>
      <c r="K563" s="831"/>
      <c r="L563" s="831"/>
      <c r="M563" s="822"/>
      <c r="N563" s="822"/>
      <c r="O563" s="831"/>
      <c r="P563" s="831"/>
      <c r="Q563" s="827"/>
      <c r="R563" s="832"/>
    </row>
    <row r="564" spans="1:18" ht="14.45" customHeight="1" x14ac:dyDescent="0.2">
      <c r="A564" s="821" t="s">
        <v>6951</v>
      </c>
      <c r="B564" s="822" t="s">
        <v>7426</v>
      </c>
      <c r="C564" s="822" t="s">
        <v>639</v>
      </c>
      <c r="D564" s="822" t="s">
        <v>7261</v>
      </c>
      <c r="E564" s="822" t="s">
        <v>7276</v>
      </c>
      <c r="F564" s="822" t="s">
        <v>7277</v>
      </c>
      <c r="G564" s="831">
        <v>1</v>
      </c>
      <c r="H564" s="831">
        <v>5420</v>
      </c>
      <c r="I564" s="822"/>
      <c r="J564" s="822">
        <v>5420</v>
      </c>
      <c r="K564" s="831"/>
      <c r="L564" s="831"/>
      <c r="M564" s="822"/>
      <c r="N564" s="822"/>
      <c r="O564" s="831"/>
      <c r="P564" s="831"/>
      <c r="Q564" s="827"/>
      <c r="R564" s="832"/>
    </row>
    <row r="565" spans="1:18" ht="14.45" customHeight="1" x14ac:dyDescent="0.2">
      <c r="A565" s="821" t="s">
        <v>6951</v>
      </c>
      <c r="B565" s="822" t="s">
        <v>7426</v>
      </c>
      <c r="C565" s="822" t="s">
        <v>639</v>
      </c>
      <c r="D565" s="822" t="s">
        <v>7261</v>
      </c>
      <c r="E565" s="822" t="s">
        <v>7280</v>
      </c>
      <c r="F565" s="822" t="s">
        <v>7281</v>
      </c>
      <c r="G565" s="831">
        <v>32</v>
      </c>
      <c r="H565" s="831">
        <v>5737.6</v>
      </c>
      <c r="I565" s="822"/>
      <c r="J565" s="822">
        <v>179.3</v>
      </c>
      <c r="K565" s="831">
        <v>1420</v>
      </c>
      <c r="L565" s="831">
        <v>254605.99999999997</v>
      </c>
      <c r="M565" s="822"/>
      <c r="N565" s="822">
        <v>179.29999999999998</v>
      </c>
      <c r="O565" s="831">
        <v>1097</v>
      </c>
      <c r="P565" s="831">
        <v>196692.1</v>
      </c>
      <c r="Q565" s="827"/>
      <c r="R565" s="832">
        <v>179.3</v>
      </c>
    </row>
    <row r="566" spans="1:18" ht="14.45" customHeight="1" x14ac:dyDescent="0.2">
      <c r="A566" s="821" t="s">
        <v>6951</v>
      </c>
      <c r="B566" s="822" t="s">
        <v>7426</v>
      </c>
      <c r="C566" s="822" t="s">
        <v>639</v>
      </c>
      <c r="D566" s="822" t="s">
        <v>7261</v>
      </c>
      <c r="E566" s="822" t="s">
        <v>7282</v>
      </c>
      <c r="F566" s="822" t="s">
        <v>7281</v>
      </c>
      <c r="G566" s="831"/>
      <c r="H566" s="831"/>
      <c r="I566" s="822"/>
      <c r="J566" s="822"/>
      <c r="K566" s="831"/>
      <c r="L566" s="831"/>
      <c r="M566" s="822"/>
      <c r="N566" s="822"/>
      <c r="O566" s="831">
        <v>1</v>
      </c>
      <c r="P566" s="831">
        <v>179.3</v>
      </c>
      <c r="Q566" s="827"/>
      <c r="R566" s="832">
        <v>179.3</v>
      </c>
    </row>
    <row r="567" spans="1:18" ht="14.45" customHeight="1" x14ac:dyDescent="0.2">
      <c r="A567" s="821" t="s">
        <v>6951</v>
      </c>
      <c r="B567" s="822" t="s">
        <v>7426</v>
      </c>
      <c r="C567" s="822" t="s">
        <v>639</v>
      </c>
      <c r="D567" s="822" t="s">
        <v>7261</v>
      </c>
      <c r="E567" s="822" t="s">
        <v>7283</v>
      </c>
      <c r="F567" s="822" t="s">
        <v>7284</v>
      </c>
      <c r="G567" s="831"/>
      <c r="H567" s="831"/>
      <c r="I567" s="822"/>
      <c r="J567" s="822"/>
      <c r="K567" s="831">
        <v>405</v>
      </c>
      <c r="L567" s="831">
        <v>30767.85</v>
      </c>
      <c r="M567" s="822"/>
      <c r="N567" s="822">
        <v>75.97</v>
      </c>
      <c r="O567" s="831">
        <v>338</v>
      </c>
      <c r="P567" s="831">
        <v>26250.140000000003</v>
      </c>
      <c r="Q567" s="827"/>
      <c r="R567" s="832">
        <v>77.66313609467457</v>
      </c>
    </row>
    <row r="568" spans="1:18" ht="14.45" customHeight="1" x14ac:dyDescent="0.2">
      <c r="A568" s="821" t="s">
        <v>6951</v>
      </c>
      <c r="B568" s="822" t="s">
        <v>7426</v>
      </c>
      <c r="C568" s="822" t="s">
        <v>639</v>
      </c>
      <c r="D568" s="822" t="s">
        <v>7261</v>
      </c>
      <c r="E568" s="822" t="s">
        <v>7285</v>
      </c>
      <c r="F568" s="822" t="s">
        <v>7286</v>
      </c>
      <c r="G568" s="831"/>
      <c r="H568" s="831"/>
      <c r="I568" s="822"/>
      <c r="J568" s="822"/>
      <c r="K568" s="831">
        <v>499</v>
      </c>
      <c r="L568" s="831">
        <v>47250.310000000005</v>
      </c>
      <c r="M568" s="822"/>
      <c r="N568" s="822">
        <v>94.690000000000012</v>
      </c>
      <c r="O568" s="831">
        <v>346</v>
      </c>
      <c r="P568" s="831">
        <v>32762.739999999994</v>
      </c>
      <c r="Q568" s="827"/>
      <c r="R568" s="832">
        <v>94.689999999999984</v>
      </c>
    </row>
    <row r="569" spans="1:18" ht="14.45" customHeight="1" x14ac:dyDescent="0.2">
      <c r="A569" s="821" t="s">
        <v>6951</v>
      </c>
      <c r="B569" s="822" t="s">
        <v>7426</v>
      </c>
      <c r="C569" s="822" t="s">
        <v>639</v>
      </c>
      <c r="D569" s="822" t="s">
        <v>7261</v>
      </c>
      <c r="E569" s="822" t="s">
        <v>7287</v>
      </c>
      <c r="F569" s="822" t="s">
        <v>7286</v>
      </c>
      <c r="G569" s="831"/>
      <c r="H569" s="831"/>
      <c r="I569" s="822"/>
      <c r="J569" s="822"/>
      <c r="K569" s="831">
        <v>1632</v>
      </c>
      <c r="L569" s="831">
        <v>123983.03999999999</v>
      </c>
      <c r="M569" s="822"/>
      <c r="N569" s="822">
        <v>75.97</v>
      </c>
      <c r="O569" s="831">
        <v>1198.71</v>
      </c>
      <c r="P569" s="831">
        <v>91065.990000000034</v>
      </c>
      <c r="Q569" s="827"/>
      <c r="R569" s="832">
        <v>75.969992742197888</v>
      </c>
    </row>
    <row r="570" spans="1:18" ht="14.45" customHeight="1" x14ac:dyDescent="0.2">
      <c r="A570" s="821" t="s">
        <v>6951</v>
      </c>
      <c r="B570" s="822" t="s">
        <v>7426</v>
      </c>
      <c r="C570" s="822" t="s">
        <v>639</v>
      </c>
      <c r="D570" s="822" t="s">
        <v>7261</v>
      </c>
      <c r="E570" s="822" t="s">
        <v>7288</v>
      </c>
      <c r="F570" s="822" t="s">
        <v>7289</v>
      </c>
      <c r="G570" s="831"/>
      <c r="H570" s="831"/>
      <c r="I570" s="822"/>
      <c r="J570" s="822"/>
      <c r="K570" s="831"/>
      <c r="L570" s="831"/>
      <c r="M570" s="822"/>
      <c r="N570" s="822"/>
      <c r="O570" s="831">
        <v>0</v>
      </c>
      <c r="P570" s="831">
        <v>0</v>
      </c>
      <c r="Q570" s="827"/>
      <c r="R570" s="832"/>
    </row>
    <row r="571" spans="1:18" ht="14.45" customHeight="1" x14ac:dyDescent="0.2">
      <c r="A571" s="821" t="s">
        <v>6951</v>
      </c>
      <c r="B571" s="822" t="s">
        <v>7426</v>
      </c>
      <c r="C571" s="822" t="s">
        <v>639</v>
      </c>
      <c r="D571" s="822" t="s">
        <v>7261</v>
      </c>
      <c r="E571" s="822" t="s">
        <v>7290</v>
      </c>
      <c r="F571" s="822" t="s">
        <v>7291</v>
      </c>
      <c r="G571" s="831"/>
      <c r="H571" s="831"/>
      <c r="I571" s="822"/>
      <c r="J571" s="822"/>
      <c r="K571" s="831">
        <v>4</v>
      </c>
      <c r="L571" s="831">
        <v>1071.1600000000001</v>
      </c>
      <c r="M571" s="822"/>
      <c r="N571" s="822">
        <v>267.79000000000002</v>
      </c>
      <c r="O571" s="831"/>
      <c r="P571" s="831"/>
      <c r="Q571" s="827"/>
      <c r="R571" s="832"/>
    </row>
    <row r="572" spans="1:18" ht="14.45" customHeight="1" x14ac:dyDescent="0.2">
      <c r="A572" s="821" t="s">
        <v>6951</v>
      </c>
      <c r="B572" s="822" t="s">
        <v>7426</v>
      </c>
      <c r="C572" s="822" t="s">
        <v>639</v>
      </c>
      <c r="D572" s="822" t="s">
        <v>7261</v>
      </c>
      <c r="E572" s="822" t="s">
        <v>7436</v>
      </c>
      <c r="F572" s="822" t="s">
        <v>7293</v>
      </c>
      <c r="G572" s="831"/>
      <c r="H572" s="831"/>
      <c r="I572" s="822"/>
      <c r="J572" s="822"/>
      <c r="K572" s="831">
        <v>2</v>
      </c>
      <c r="L572" s="831">
        <v>31832.639999999999</v>
      </c>
      <c r="M572" s="822"/>
      <c r="N572" s="822">
        <v>15916.32</v>
      </c>
      <c r="O572" s="831"/>
      <c r="P572" s="831"/>
      <c r="Q572" s="827"/>
      <c r="R572" s="832"/>
    </row>
    <row r="573" spans="1:18" ht="14.45" customHeight="1" x14ac:dyDescent="0.2">
      <c r="A573" s="821" t="s">
        <v>6951</v>
      </c>
      <c r="B573" s="822" t="s">
        <v>7426</v>
      </c>
      <c r="C573" s="822" t="s">
        <v>639</v>
      </c>
      <c r="D573" s="822" t="s">
        <v>7261</v>
      </c>
      <c r="E573" s="822" t="s">
        <v>7296</v>
      </c>
      <c r="F573" s="822" t="s">
        <v>7297</v>
      </c>
      <c r="G573" s="831"/>
      <c r="H573" s="831"/>
      <c r="I573" s="822"/>
      <c r="J573" s="822"/>
      <c r="K573" s="831">
        <v>1</v>
      </c>
      <c r="L573" s="831">
        <v>748</v>
      </c>
      <c r="M573" s="822"/>
      <c r="N573" s="822">
        <v>748</v>
      </c>
      <c r="O573" s="831"/>
      <c r="P573" s="831"/>
      <c r="Q573" s="827"/>
      <c r="R573" s="832"/>
    </row>
    <row r="574" spans="1:18" ht="14.45" customHeight="1" x14ac:dyDescent="0.2">
      <c r="A574" s="821" t="s">
        <v>6951</v>
      </c>
      <c r="B574" s="822" t="s">
        <v>7426</v>
      </c>
      <c r="C574" s="822" t="s">
        <v>639</v>
      </c>
      <c r="D574" s="822" t="s">
        <v>7261</v>
      </c>
      <c r="E574" s="822" t="s">
        <v>7437</v>
      </c>
      <c r="F574" s="822" t="s">
        <v>7438</v>
      </c>
      <c r="G574" s="831"/>
      <c r="H574" s="831"/>
      <c r="I574" s="822"/>
      <c r="J574" s="822"/>
      <c r="K574" s="831"/>
      <c r="L574" s="831"/>
      <c r="M574" s="822"/>
      <c r="N574" s="822"/>
      <c r="O574" s="831">
        <v>1</v>
      </c>
      <c r="P574" s="831">
        <v>2012.57</v>
      </c>
      <c r="Q574" s="827"/>
      <c r="R574" s="832">
        <v>2012.57</v>
      </c>
    </row>
    <row r="575" spans="1:18" ht="14.45" customHeight="1" x14ac:dyDescent="0.2">
      <c r="A575" s="821" t="s">
        <v>6951</v>
      </c>
      <c r="B575" s="822" t="s">
        <v>7426</v>
      </c>
      <c r="C575" s="822" t="s">
        <v>639</v>
      </c>
      <c r="D575" s="822" t="s">
        <v>7261</v>
      </c>
      <c r="E575" s="822" t="s">
        <v>7439</v>
      </c>
      <c r="F575" s="822" t="s">
        <v>7440</v>
      </c>
      <c r="G575" s="831"/>
      <c r="H575" s="831"/>
      <c r="I575" s="822"/>
      <c r="J575" s="822"/>
      <c r="K575" s="831"/>
      <c r="L575" s="831"/>
      <c r="M575" s="822"/>
      <c r="N575" s="822"/>
      <c r="O575" s="831">
        <v>1</v>
      </c>
      <c r="P575" s="831">
        <v>1021.77</v>
      </c>
      <c r="Q575" s="827"/>
      <c r="R575" s="832">
        <v>1021.77</v>
      </c>
    </row>
    <row r="576" spans="1:18" ht="14.45" customHeight="1" x14ac:dyDescent="0.2">
      <c r="A576" s="821" t="s">
        <v>6951</v>
      </c>
      <c r="B576" s="822" t="s">
        <v>7426</v>
      </c>
      <c r="C576" s="822" t="s">
        <v>639</v>
      </c>
      <c r="D576" s="822" t="s">
        <v>6946</v>
      </c>
      <c r="E576" s="822" t="s">
        <v>7310</v>
      </c>
      <c r="F576" s="822" t="s">
        <v>7311</v>
      </c>
      <c r="G576" s="831">
        <v>35</v>
      </c>
      <c r="H576" s="831">
        <v>10570</v>
      </c>
      <c r="I576" s="822"/>
      <c r="J576" s="822">
        <v>302</v>
      </c>
      <c r="K576" s="831">
        <v>28</v>
      </c>
      <c r="L576" s="831">
        <v>8512</v>
      </c>
      <c r="M576" s="822"/>
      <c r="N576" s="822">
        <v>304</v>
      </c>
      <c r="O576" s="831">
        <v>40</v>
      </c>
      <c r="P576" s="831">
        <v>13080</v>
      </c>
      <c r="Q576" s="827"/>
      <c r="R576" s="832">
        <v>327</v>
      </c>
    </row>
    <row r="577" spans="1:18" ht="14.45" customHeight="1" x14ac:dyDescent="0.2">
      <c r="A577" s="821" t="s">
        <v>6951</v>
      </c>
      <c r="B577" s="822" t="s">
        <v>7426</v>
      </c>
      <c r="C577" s="822" t="s">
        <v>639</v>
      </c>
      <c r="D577" s="822" t="s">
        <v>6946</v>
      </c>
      <c r="E577" s="822" t="s">
        <v>7312</v>
      </c>
      <c r="F577" s="822" t="s">
        <v>7313</v>
      </c>
      <c r="G577" s="831">
        <v>8</v>
      </c>
      <c r="H577" s="831">
        <v>976</v>
      </c>
      <c r="I577" s="822"/>
      <c r="J577" s="822">
        <v>122</v>
      </c>
      <c r="K577" s="831">
        <v>1</v>
      </c>
      <c r="L577" s="831">
        <v>123</v>
      </c>
      <c r="M577" s="822"/>
      <c r="N577" s="822">
        <v>123</v>
      </c>
      <c r="O577" s="831">
        <v>99</v>
      </c>
      <c r="P577" s="831">
        <v>13167</v>
      </c>
      <c r="Q577" s="827"/>
      <c r="R577" s="832">
        <v>133</v>
      </c>
    </row>
    <row r="578" spans="1:18" ht="14.45" customHeight="1" x14ac:dyDescent="0.2">
      <c r="A578" s="821" t="s">
        <v>6951</v>
      </c>
      <c r="B578" s="822" t="s">
        <v>7426</v>
      </c>
      <c r="C578" s="822" t="s">
        <v>639</v>
      </c>
      <c r="D578" s="822" t="s">
        <v>6946</v>
      </c>
      <c r="E578" s="822" t="s">
        <v>7314</v>
      </c>
      <c r="F578" s="822" t="s">
        <v>7315</v>
      </c>
      <c r="G578" s="831">
        <v>535</v>
      </c>
      <c r="H578" s="831">
        <v>80785</v>
      </c>
      <c r="I578" s="822"/>
      <c r="J578" s="822">
        <v>151</v>
      </c>
      <c r="K578" s="831">
        <v>731</v>
      </c>
      <c r="L578" s="831">
        <v>111843</v>
      </c>
      <c r="M578" s="822"/>
      <c r="N578" s="822">
        <v>153</v>
      </c>
      <c r="O578" s="831">
        <v>798</v>
      </c>
      <c r="P578" s="831">
        <v>126084</v>
      </c>
      <c r="Q578" s="827"/>
      <c r="R578" s="832">
        <v>158</v>
      </c>
    </row>
    <row r="579" spans="1:18" ht="14.45" customHeight="1" x14ac:dyDescent="0.2">
      <c r="A579" s="821" t="s">
        <v>6951</v>
      </c>
      <c r="B579" s="822" t="s">
        <v>7426</v>
      </c>
      <c r="C579" s="822" t="s">
        <v>639</v>
      </c>
      <c r="D579" s="822" t="s">
        <v>6946</v>
      </c>
      <c r="E579" s="822" t="s">
        <v>7316</v>
      </c>
      <c r="F579" s="822" t="s">
        <v>7317</v>
      </c>
      <c r="G579" s="831">
        <v>4</v>
      </c>
      <c r="H579" s="831">
        <v>796</v>
      </c>
      <c r="I579" s="822"/>
      <c r="J579" s="822">
        <v>199</v>
      </c>
      <c r="K579" s="831">
        <v>7</v>
      </c>
      <c r="L579" s="831">
        <v>1407</v>
      </c>
      <c r="M579" s="822"/>
      <c r="N579" s="822">
        <v>201</v>
      </c>
      <c r="O579" s="831">
        <v>13</v>
      </c>
      <c r="P579" s="831">
        <v>2730</v>
      </c>
      <c r="Q579" s="827"/>
      <c r="R579" s="832">
        <v>210</v>
      </c>
    </row>
    <row r="580" spans="1:18" ht="14.45" customHeight="1" x14ac:dyDescent="0.2">
      <c r="A580" s="821" t="s">
        <v>6951</v>
      </c>
      <c r="B580" s="822" t="s">
        <v>7426</v>
      </c>
      <c r="C580" s="822" t="s">
        <v>639</v>
      </c>
      <c r="D580" s="822" t="s">
        <v>6946</v>
      </c>
      <c r="E580" s="822" t="s">
        <v>7318</v>
      </c>
      <c r="F580" s="822" t="s">
        <v>7319</v>
      </c>
      <c r="G580" s="831">
        <v>2529</v>
      </c>
      <c r="H580" s="831">
        <v>96102</v>
      </c>
      <c r="I580" s="822"/>
      <c r="J580" s="822">
        <v>38</v>
      </c>
      <c r="K580" s="831">
        <v>1915</v>
      </c>
      <c r="L580" s="831">
        <v>72770</v>
      </c>
      <c r="M580" s="822"/>
      <c r="N580" s="822">
        <v>38</v>
      </c>
      <c r="O580" s="831">
        <v>1957</v>
      </c>
      <c r="P580" s="831">
        <v>78280</v>
      </c>
      <c r="Q580" s="827"/>
      <c r="R580" s="832">
        <v>40</v>
      </c>
    </row>
    <row r="581" spans="1:18" ht="14.45" customHeight="1" x14ac:dyDescent="0.2">
      <c r="A581" s="821" t="s">
        <v>6951</v>
      </c>
      <c r="B581" s="822" t="s">
        <v>7426</v>
      </c>
      <c r="C581" s="822" t="s">
        <v>639</v>
      </c>
      <c r="D581" s="822" t="s">
        <v>6946</v>
      </c>
      <c r="E581" s="822" t="s">
        <v>7326</v>
      </c>
      <c r="F581" s="822" t="s">
        <v>7327</v>
      </c>
      <c r="G581" s="831"/>
      <c r="H581" s="831"/>
      <c r="I581" s="822"/>
      <c r="J581" s="822"/>
      <c r="K581" s="831"/>
      <c r="L581" s="831"/>
      <c r="M581" s="822"/>
      <c r="N581" s="822"/>
      <c r="O581" s="831">
        <v>3</v>
      </c>
      <c r="P581" s="831">
        <v>582</v>
      </c>
      <c r="Q581" s="827"/>
      <c r="R581" s="832">
        <v>194</v>
      </c>
    </row>
    <row r="582" spans="1:18" ht="14.45" customHeight="1" x14ac:dyDescent="0.2">
      <c r="A582" s="821" t="s">
        <v>6951</v>
      </c>
      <c r="B582" s="822" t="s">
        <v>7426</v>
      </c>
      <c r="C582" s="822" t="s">
        <v>639</v>
      </c>
      <c r="D582" s="822" t="s">
        <v>6946</v>
      </c>
      <c r="E582" s="822" t="s">
        <v>7328</v>
      </c>
      <c r="F582" s="822" t="s">
        <v>7329</v>
      </c>
      <c r="G582" s="831">
        <v>7089</v>
      </c>
      <c r="H582" s="831">
        <v>1268931</v>
      </c>
      <c r="I582" s="822"/>
      <c r="J582" s="822">
        <v>179</v>
      </c>
      <c r="K582" s="831">
        <v>6431</v>
      </c>
      <c r="L582" s="831">
        <v>1157580</v>
      </c>
      <c r="M582" s="822"/>
      <c r="N582" s="822">
        <v>180</v>
      </c>
      <c r="O582" s="831">
        <v>4321</v>
      </c>
      <c r="P582" s="831">
        <v>838274</v>
      </c>
      <c r="Q582" s="827"/>
      <c r="R582" s="832">
        <v>194</v>
      </c>
    </row>
    <row r="583" spans="1:18" ht="14.45" customHeight="1" x14ac:dyDescent="0.2">
      <c r="A583" s="821" t="s">
        <v>6951</v>
      </c>
      <c r="B583" s="822" t="s">
        <v>7426</v>
      </c>
      <c r="C583" s="822" t="s">
        <v>639</v>
      </c>
      <c r="D583" s="822" t="s">
        <v>6946</v>
      </c>
      <c r="E583" s="822" t="s">
        <v>7441</v>
      </c>
      <c r="F583" s="822" t="s">
        <v>7442</v>
      </c>
      <c r="G583" s="831"/>
      <c r="H583" s="831"/>
      <c r="I583" s="822"/>
      <c r="J583" s="822"/>
      <c r="K583" s="831">
        <v>4</v>
      </c>
      <c r="L583" s="831">
        <v>5004</v>
      </c>
      <c r="M583" s="822"/>
      <c r="N583" s="822">
        <v>1251</v>
      </c>
      <c r="O583" s="831">
        <v>6</v>
      </c>
      <c r="P583" s="831">
        <v>7848</v>
      </c>
      <c r="Q583" s="827"/>
      <c r="R583" s="832">
        <v>1308</v>
      </c>
    </row>
    <row r="584" spans="1:18" ht="14.45" customHeight="1" x14ac:dyDescent="0.2">
      <c r="A584" s="821" t="s">
        <v>6951</v>
      </c>
      <c r="B584" s="822" t="s">
        <v>7426</v>
      </c>
      <c r="C584" s="822" t="s">
        <v>639</v>
      </c>
      <c r="D584" s="822" t="s">
        <v>6946</v>
      </c>
      <c r="E584" s="822" t="s">
        <v>7443</v>
      </c>
      <c r="F584" s="822" t="s">
        <v>7444</v>
      </c>
      <c r="G584" s="831">
        <v>264</v>
      </c>
      <c r="H584" s="831">
        <v>188760</v>
      </c>
      <c r="I584" s="822"/>
      <c r="J584" s="822">
        <v>715</v>
      </c>
      <c r="K584" s="831">
        <v>341</v>
      </c>
      <c r="L584" s="831">
        <v>244156</v>
      </c>
      <c r="M584" s="822"/>
      <c r="N584" s="822">
        <v>716</v>
      </c>
      <c r="O584" s="831"/>
      <c r="P584" s="831"/>
      <c r="Q584" s="827"/>
      <c r="R584" s="832"/>
    </row>
    <row r="585" spans="1:18" ht="14.45" customHeight="1" x14ac:dyDescent="0.2">
      <c r="A585" s="821" t="s">
        <v>6951</v>
      </c>
      <c r="B585" s="822" t="s">
        <v>7426</v>
      </c>
      <c r="C585" s="822" t="s">
        <v>639</v>
      </c>
      <c r="D585" s="822" t="s">
        <v>6946</v>
      </c>
      <c r="E585" s="822" t="s">
        <v>7445</v>
      </c>
      <c r="F585" s="822" t="s">
        <v>7446</v>
      </c>
      <c r="G585" s="831">
        <v>49</v>
      </c>
      <c r="H585" s="831">
        <v>31017</v>
      </c>
      <c r="I585" s="822"/>
      <c r="J585" s="822">
        <v>633</v>
      </c>
      <c r="K585" s="831"/>
      <c r="L585" s="831"/>
      <c r="M585" s="822"/>
      <c r="N585" s="822"/>
      <c r="O585" s="831">
        <v>27</v>
      </c>
      <c r="P585" s="831">
        <v>17496</v>
      </c>
      <c r="Q585" s="827"/>
      <c r="R585" s="832">
        <v>648</v>
      </c>
    </row>
    <row r="586" spans="1:18" ht="14.45" customHeight="1" x14ac:dyDescent="0.2">
      <c r="A586" s="821" t="s">
        <v>6951</v>
      </c>
      <c r="B586" s="822" t="s">
        <v>7426</v>
      </c>
      <c r="C586" s="822" t="s">
        <v>639</v>
      </c>
      <c r="D586" s="822" t="s">
        <v>6946</v>
      </c>
      <c r="E586" s="822" t="s">
        <v>7330</v>
      </c>
      <c r="F586" s="822" t="s">
        <v>7331</v>
      </c>
      <c r="G586" s="831">
        <v>66</v>
      </c>
      <c r="H586" s="831">
        <v>441870</v>
      </c>
      <c r="I586" s="822"/>
      <c r="J586" s="822">
        <v>6695</v>
      </c>
      <c r="K586" s="831">
        <v>54</v>
      </c>
      <c r="L586" s="831">
        <v>362178</v>
      </c>
      <c r="M586" s="822"/>
      <c r="N586" s="822">
        <v>6707</v>
      </c>
      <c r="O586" s="831">
        <v>49</v>
      </c>
      <c r="P586" s="831">
        <v>334376</v>
      </c>
      <c r="Q586" s="827"/>
      <c r="R586" s="832">
        <v>6824</v>
      </c>
    </row>
    <row r="587" spans="1:18" ht="14.45" customHeight="1" x14ac:dyDescent="0.2">
      <c r="A587" s="821" t="s">
        <v>6951</v>
      </c>
      <c r="B587" s="822" t="s">
        <v>7426</v>
      </c>
      <c r="C587" s="822" t="s">
        <v>639</v>
      </c>
      <c r="D587" s="822" t="s">
        <v>6946</v>
      </c>
      <c r="E587" s="822" t="s">
        <v>7447</v>
      </c>
      <c r="F587" s="822" t="s">
        <v>7448</v>
      </c>
      <c r="G587" s="831">
        <v>4</v>
      </c>
      <c r="H587" s="831">
        <v>520</v>
      </c>
      <c r="I587" s="822"/>
      <c r="J587" s="822">
        <v>130</v>
      </c>
      <c r="K587" s="831">
        <v>23</v>
      </c>
      <c r="L587" s="831">
        <v>3013</v>
      </c>
      <c r="M587" s="822"/>
      <c r="N587" s="822">
        <v>131</v>
      </c>
      <c r="O587" s="831"/>
      <c r="P587" s="831"/>
      <c r="Q587" s="827"/>
      <c r="R587" s="832"/>
    </row>
    <row r="588" spans="1:18" ht="14.45" customHeight="1" x14ac:dyDescent="0.2">
      <c r="A588" s="821" t="s">
        <v>6951</v>
      </c>
      <c r="B588" s="822" t="s">
        <v>7426</v>
      </c>
      <c r="C588" s="822" t="s">
        <v>639</v>
      </c>
      <c r="D588" s="822" t="s">
        <v>6946</v>
      </c>
      <c r="E588" s="822" t="s">
        <v>7449</v>
      </c>
      <c r="F588" s="822" t="s">
        <v>7450</v>
      </c>
      <c r="G588" s="831">
        <v>7</v>
      </c>
      <c r="H588" s="831">
        <v>5124</v>
      </c>
      <c r="I588" s="822"/>
      <c r="J588" s="822">
        <v>732</v>
      </c>
      <c r="K588" s="831">
        <v>2</v>
      </c>
      <c r="L588" s="831">
        <v>1482</v>
      </c>
      <c r="M588" s="822"/>
      <c r="N588" s="822">
        <v>741</v>
      </c>
      <c r="O588" s="831">
        <v>3</v>
      </c>
      <c r="P588" s="831">
        <v>2349</v>
      </c>
      <c r="Q588" s="827"/>
      <c r="R588" s="832">
        <v>783</v>
      </c>
    </row>
    <row r="589" spans="1:18" ht="14.45" customHeight="1" x14ac:dyDescent="0.2">
      <c r="A589" s="821" t="s">
        <v>6951</v>
      </c>
      <c r="B589" s="822" t="s">
        <v>7426</v>
      </c>
      <c r="C589" s="822" t="s">
        <v>639</v>
      </c>
      <c r="D589" s="822" t="s">
        <v>6946</v>
      </c>
      <c r="E589" s="822" t="s">
        <v>7451</v>
      </c>
      <c r="F589" s="822" t="s">
        <v>7452</v>
      </c>
      <c r="G589" s="831">
        <v>570</v>
      </c>
      <c r="H589" s="831">
        <v>502170</v>
      </c>
      <c r="I589" s="822"/>
      <c r="J589" s="822">
        <v>881</v>
      </c>
      <c r="K589" s="831">
        <v>561</v>
      </c>
      <c r="L589" s="831">
        <v>494802</v>
      </c>
      <c r="M589" s="822"/>
      <c r="N589" s="822">
        <v>882</v>
      </c>
      <c r="O589" s="831"/>
      <c r="P589" s="831"/>
      <c r="Q589" s="827"/>
      <c r="R589" s="832"/>
    </row>
    <row r="590" spans="1:18" ht="14.45" customHeight="1" x14ac:dyDescent="0.2">
      <c r="A590" s="821" t="s">
        <v>6951</v>
      </c>
      <c r="B590" s="822" t="s">
        <v>7426</v>
      </c>
      <c r="C590" s="822" t="s">
        <v>639</v>
      </c>
      <c r="D590" s="822" t="s">
        <v>6946</v>
      </c>
      <c r="E590" s="822" t="s">
        <v>7332</v>
      </c>
      <c r="F590" s="822" t="s">
        <v>7333</v>
      </c>
      <c r="G590" s="831"/>
      <c r="H590" s="831"/>
      <c r="I590" s="822"/>
      <c r="J590" s="822"/>
      <c r="K590" s="831">
        <v>0</v>
      </c>
      <c r="L590" s="831">
        <v>0</v>
      </c>
      <c r="M590" s="822"/>
      <c r="N590" s="822"/>
      <c r="O590" s="831">
        <v>162</v>
      </c>
      <c r="P590" s="831">
        <v>0</v>
      </c>
      <c r="Q590" s="827"/>
      <c r="R590" s="832">
        <v>0</v>
      </c>
    </row>
    <row r="591" spans="1:18" ht="14.45" customHeight="1" x14ac:dyDescent="0.2">
      <c r="A591" s="821" t="s">
        <v>6951</v>
      </c>
      <c r="B591" s="822" t="s">
        <v>7426</v>
      </c>
      <c r="C591" s="822" t="s">
        <v>639</v>
      </c>
      <c r="D591" s="822" t="s">
        <v>6946</v>
      </c>
      <c r="E591" s="822" t="s">
        <v>7334</v>
      </c>
      <c r="F591" s="822" t="s">
        <v>7335</v>
      </c>
      <c r="G591" s="831"/>
      <c r="H591" s="831"/>
      <c r="I591" s="822"/>
      <c r="J591" s="822"/>
      <c r="K591" s="831"/>
      <c r="L591" s="831"/>
      <c r="M591" s="822"/>
      <c r="N591" s="822"/>
      <c r="O591" s="831">
        <v>12</v>
      </c>
      <c r="P591" s="831">
        <v>0</v>
      </c>
      <c r="Q591" s="827"/>
      <c r="R591" s="832">
        <v>0</v>
      </c>
    </row>
    <row r="592" spans="1:18" ht="14.45" customHeight="1" x14ac:dyDescent="0.2">
      <c r="A592" s="821" t="s">
        <v>6951</v>
      </c>
      <c r="B592" s="822" t="s">
        <v>7426</v>
      </c>
      <c r="C592" s="822" t="s">
        <v>639</v>
      </c>
      <c r="D592" s="822" t="s">
        <v>6946</v>
      </c>
      <c r="E592" s="822" t="s">
        <v>7336</v>
      </c>
      <c r="F592" s="822" t="s">
        <v>7337</v>
      </c>
      <c r="G592" s="831">
        <v>3652</v>
      </c>
      <c r="H592" s="831">
        <v>894740</v>
      </c>
      <c r="I592" s="822"/>
      <c r="J592" s="822">
        <v>245</v>
      </c>
      <c r="K592" s="831">
        <v>3074</v>
      </c>
      <c r="L592" s="831">
        <v>756204</v>
      </c>
      <c r="M592" s="822"/>
      <c r="N592" s="822">
        <v>246</v>
      </c>
      <c r="O592" s="831">
        <v>2059</v>
      </c>
      <c r="P592" s="831">
        <v>535340</v>
      </c>
      <c r="Q592" s="827"/>
      <c r="R592" s="832">
        <v>260</v>
      </c>
    </row>
    <row r="593" spans="1:18" ht="14.45" customHeight="1" x14ac:dyDescent="0.2">
      <c r="A593" s="821" t="s">
        <v>6951</v>
      </c>
      <c r="B593" s="822" t="s">
        <v>7426</v>
      </c>
      <c r="C593" s="822" t="s">
        <v>639</v>
      </c>
      <c r="D593" s="822" t="s">
        <v>6946</v>
      </c>
      <c r="E593" s="822" t="s">
        <v>7338</v>
      </c>
      <c r="F593" s="822" t="s">
        <v>7339</v>
      </c>
      <c r="G593" s="831">
        <v>10062</v>
      </c>
      <c r="H593" s="831">
        <v>335399.74000000005</v>
      </c>
      <c r="I593" s="822"/>
      <c r="J593" s="822">
        <v>33.333307493540055</v>
      </c>
      <c r="K593" s="831">
        <v>8875</v>
      </c>
      <c r="L593" s="831">
        <v>339749.0199999999</v>
      </c>
      <c r="M593" s="822"/>
      <c r="N593" s="822">
        <v>38.28157971830985</v>
      </c>
      <c r="O593" s="831">
        <v>5613</v>
      </c>
      <c r="P593" s="831">
        <v>231878.09999999986</v>
      </c>
      <c r="Q593" s="827"/>
      <c r="R593" s="832">
        <v>41.31090326028859</v>
      </c>
    </row>
    <row r="594" spans="1:18" ht="14.45" customHeight="1" x14ac:dyDescent="0.2">
      <c r="A594" s="821" t="s">
        <v>6951</v>
      </c>
      <c r="B594" s="822" t="s">
        <v>7426</v>
      </c>
      <c r="C594" s="822" t="s">
        <v>639</v>
      </c>
      <c r="D594" s="822" t="s">
        <v>6946</v>
      </c>
      <c r="E594" s="822" t="s">
        <v>7340</v>
      </c>
      <c r="F594" s="822" t="s">
        <v>7341</v>
      </c>
      <c r="G594" s="831">
        <v>99</v>
      </c>
      <c r="H594" s="831">
        <v>93258</v>
      </c>
      <c r="I594" s="822"/>
      <c r="J594" s="822">
        <v>942</v>
      </c>
      <c r="K594" s="831">
        <v>52</v>
      </c>
      <c r="L594" s="831">
        <v>49088</v>
      </c>
      <c r="M594" s="822"/>
      <c r="N594" s="822">
        <v>944</v>
      </c>
      <c r="O594" s="831">
        <v>50</v>
      </c>
      <c r="P594" s="831">
        <v>48600</v>
      </c>
      <c r="Q594" s="827"/>
      <c r="R594" s="832">
        <v>972</v>
      </c>
    </row>
    <row r="595" spans="1:18" ht="14.45" customHeight="1" x14ac:dyDescent="0.2">
      <c r="A595" s="821" t="s">
        <v>6951</v>
      </c>
      <c r="B595" s="822" t="s">
        <v>7426</v>
      </c>
      <c r="C595" s="822" t="s">
        <v>639</v>
      </c>
      <c r="D595" s="822" t="s">
        <v>6946</v>
      </c>
      <c r="E595" s="822" t="s">
        <v>7342</v>
      </c>
      <c r="F595" s="822" t="s">
        <v>7343</v>
      </c>
      <c r="G595" s="831">
        <v>4379</v>
      </c>
      <c r="H595" s="831">
        <v>166402</v>
      </c>
      <c r="I595" s="822"/>
      <c r="J595" s="822">
        <v>38</v>
      </c>
      <c r="K595" s="831">
        <v>4914</v>
      </c>
      <c r="L595" s="831">
        <v>186732</v>
      </c>
      <c r="M595" s="822"/>
      <c r="N595" s="822">
        <v>38</v>
      </c>
      <c r="O595" s="831">
        <v>4256</v>
      </c>
      <c r="P595" s="831">
        <v>165984</v>
      </c>
      <c r="Q595" s="827"/>
      <c r="R595" s="832">
        <v>39</v>
      </c>
    </row>
    <row r="596" spans="1:18" ht="14.45" customHeight="1" x14ac:dyDescent="0.2">
      <c r="A596" s="821" t="s">
        <v>6951</v>
      </c>
      <c r="B596" s="822" t="s">
        <v>7426</v>
      </c>
      <c r="C596" s="822" t="s">
        <v>639</v>
      </c>
      <c r="D596" s="822" t="s">
        <v>6946</v>
      </c>
      <c r="E596" s="822" t="s">
        <v>7346</v>
      </c>
      <c r="F596" s="822" t="s">
        <v>7347</v>
      </c>
      <c r="G596" s="831">
        <v>26</v>
      </c>
      <c r="H596" s="831">
        <v>2262</v>
      </c>
      <c r="I596" s="822"/>
      <c r="J596" s="822">
        <v>87</v>
      </c>
      <c r="K596" s="831">
        <v>18</v>
      </c>
      <c r="L596" s="831">
        <v>1584</v>
      </c>
      <c r="M596" s="822"/>
      <c r="N596" s="822">
        <v>88</v>
      </c>
      <c r="O596" s="831">
        <v>32</v>
      </c>
      <c r="P596" s="831">
        <v>2976</v>
      </c>
      <c r="Q596" s="827"/>
      <c r="R596" s="832">
        <v>93</v>
      </c>
    </row>
    <row r="597" spans="1:18" ht="14.45" customHeight="1" x14ac:dyDescent="0.2">
      <c r="A597" s="821" t="s">
        <v>6951</v>
      </c>
      <c r="B597" s="822" t="s">
        <v>7426</v>
      </c>
      <c r="C597" s="822" t="s">
        <v>639</v>
      </c>
      <c r="D597" s="822" t="s">
        <v>6946</v>
      </c>
      <c r="E597" s="822" t="s">
        <v>7348</v>
      </c>
      <c r="F597" s="822" t="s">
        <v>7349</v>
      </c>
      <c r="G597" s="831">
        <v>1274</v>
      </c>
      <c r="H597" s="831">
        <v>42042</v>
      </c>
      <c r="I597" s="822"/>
      <c r="J597" s="822">
        <v>33</v>
      </c>
      <c r="K597" s="831">
        <v>1081</v>
      </c>
      <c r="L597" s="831">
        <v>35673</v>
      </c>
      <c r="M597" s="822"/>
      <c r="N597" s="822">
        <v>33</v>
      </c>
      <c r="O597" s="831">
        <v>911</v>
      </c>
      <c r="P597" s="831">
        <v>30974</v>
      </c>
      <c r="Q597" s="827"/>
      <c r="R597" s="832">
        <v>34</v>
      </c>
    </row>
    <row r="598" spans="1:18" ht="14.45" customHeight="1" x14ac:dyDescent="0.2">
      <c r="A598" s="821" t="s">
        <v>6951</v>
      </c>
      <c r="B598" s="822" t="s">
        <v>7426</v>
      </c>
      <c r="C598" s="822" t="s">
        <v>639</v>
      </c>
      <c r="D598" s="822" t="s">
        <v>6946</v>
      </c>
      <c r="E598" s="822" t="s">
        <v>7350</v>
      </c>
      <c r="F598" s="822" t="s">
        <v>7351</v>
      </c>
      <c r="G598" s="831">
        <v>3148</v>
      </c>
      <c r="H598" s="831">
        <v>1126984</v>
      </c>
      <c r="I598" s="822"/>
      <c r="J598" s="822">
        <v>358</v>
      </c>
      <c r="K598" s="831">
        <v>2459</v>
      </c>
      <c r="L598" s="831">
        <v>885240</v>
      </c>
      <c r="M598" s="822"/>
      <c r="N598" s="822">
        <v>360</v>
      </c>
      <c r="O598" s="831">
        <v>1282</v>
      </c>
      <c r="P598" s="831">
        <v>497416</v>
      </c>
      <c r="Q598" s="827"/>
      <c r="R598" s="832">
        <v>388</v>
      </c>
    </row>
    <row r="599" spans="1:18" ht="14.45" customHeight="1" x14ac:dyDescent="0.2">
      <c r="A599" s="821" t="s">
        <v>6951</v>
      </c>
      <c r="B599" s="822" t="s">
        <v>7426</v>
      </c>
      <c r="C599" s="822" t="s">
        <v>639</v>
      </c>
      <c r="D599" s="822" t="s">
        <v>6946</v>
      </c>
      <c r="E599" s="822" t="s">
        <v>7352</v>
      </c>
      <c r="F599" s="822" t="s">
        <v>7353</v>
      </c>
      <c r="G599" s="831">
        <v>1335</v>
      </c>
      <c r="H599" s="831">
        <v>180225</v>
      </c>
      <c r="I599" s="822"/>
      <c r="J599" s="822">
        <v>135</v>
      </c>
      <c r="K599" s="831">
        <v>1174</v>
      </c>
      <c r="L599" s="831">
        <v>160838</v>
      </c>
      <c r="M599" s="822"/>
      <c r="N599" s="822">
        <v>137</v>
      </c>
      <c r="O599" s="831">
        <v>488</v>
      </c>
      <c r="P599" s="831">
        <v>69296</v>
      </c>
      <c r="Q599" s="827"/>
      <c r="R599" s="832">
        <v>142</v>
      </c>
    </row>
    <row r="600" spans="1:18" ht="14.45" customHeight="1" x14ac:dyDescent="0.2">
      <c r="A600" s="821" t="s">
        <v>6951</v>
      </c>
      <c r="B600" s="822" t="s">
        <v>7426</v>
      </c>
      <c r="C600" s="822" t="s">
        <v>639</v>
      </c>
      <c r="D600" s="822" t="s">
        <v>6946</v>
      </c>
      <c r="E600" s="822" t="s">
        <v>7453</v>
      </c>
      <c r="F600" s="822" t="s">
        <v>7454</v>
      </c>
      <c r="G600" s="831">
        <v>33</v>
      </c>
      <c r="H600" s="831">
        <v>23331</v>
      </c>
      <c r="I600" s="822"/>
      <c r="J600" s="822">
        <v>707</v>
      </c>
      <c r="K600" s="831">
        <v>81</v>
      </c>
      <c r="L600" s="831">
        <v>57591</v>
      </c>
      <c r="M600" s="822"/>
      <c r="N600" s="822">
        <v>711</v>
      </c>
      <c r="O600" s="831">
        <v>104</v>
      </c>
      <c r="P600" s="831">
        <v>79872</v>
      </c>
      <c r="Q600" s="827"/>
      <c r="R600" s="832">
        <v>768</v>
      </c>
    </row>
    <row r="601" spans="1:18" ht="14.45" customHeight="1" x14ac:dyDescent="0.2">
      <c r="A601" s="821" t="s">
        <v>6951</v>
      </c>
      <c r="B601" s="822" t="s">
        <v>7426</v>
      </c>
      <c r="C601" s="822" t="s">
        <v>639</v>
      </c>
      <c r="D601" s="822" t="s">
        <v>6946</v>
      </c>
      <c r="E601" s="822" t="s">
        <v>7354</v>
      </c>
      <c r="F601" s="822" t="s">
        <v>7355</v>
      </c>
      <c r="G601" s="831"/>
      <c r="H601" s="831"/>
      <c r="I601" s="822"/>
      <c r="J601" s="822"/>
      <c r="K601" s="831"/>
      <c r="L601" s="831"/>
      <c r="M601" s="822"/>
      <c r="N601" s="822"/>
      <c r="O601" s="831">
        <v>15</v>
      </c>
      <c r="P601" s="831">
        <v>1215</v>
      </c>
      <c r="Q601" s="827"/>
      <c r="R601" s="832">
        <v>81</v>
      </c>
    </row>
    <row r="602" spans="1:18" ht="14.45" customHeight="1" x14ac:dyDescent="0.2">
      <c r="A602" s="821" t="s">
        <v>6951</v>
      </c>
      <c r="B602" s="822" t="s">
        <v>7426</v>
      </c>
      <c r="C602" s="822" t="s">
        <v>639</v>
      </c>
      <c r="D602" s="822" t="s">
        <v>6946</v>
      </c>
      <c r="E602" s="822" t="s">
        <v>7356</v>
      </c>
      <c r="F602" s="822" t="s">
        <v>7357</v>
      </c>
      <c r="G602" s="831"/>
      <c r="H602" s="831"/>
      <c r="I602" s="822"/>
      <c r="J602" s="822"/>
      <c r="K602" s="831">
        <v>43</v>
      </c>
      <c r="L602" s="831">
        <v>9804</v>
      </c>
      <c r="M602" s="822"/>
      <c r="N602" s="822">
        <v>228</v>
      </c>
      <c r="O602" s="831">
        <v>45</v>
      </c>
      <c r="P602" s="831">
        <v>10935</v>
      </c>
      <c r="Q602" s="827"/>
      <c r="R602" s="832">
        <v>243</v>
      </c>
    </row>
    <row r="603" spans="1:18" ht="14.45" customHeight="1" x14ac:dyDescent="0.2">
      <c r="A603" s="821" t="s">
        <v>6951</v>
      </c>
      <c r="B603" s="822" t="s">
        <v>7426</v>
      </c>
      <c r="C603" s="822" t="s">
        <v>639</v>
      </c>
      <c r="D603" s="822" t="s">
        <v>6946</v>
      </c>
      <c r="E603" s="822" t="s">
        <v>7455</v>
      </c>
      <c r="F603" s="822" t="s">
        <v>7456</v>
      </c>
      <c r="G603" s="831">
        <v>6</v>
      </c>
      <c r="H603" s="831">
        <v>3258</v>
      </c>
      <c r="I603" s="822"/>
      <c r="J603" s="822">
        <v>543</v>
      </c>
      <c r="K603" s="831">
        <v>2</v>
      </c>
      <c r="L603" s="831">
        <v>1094</v>
      </c>
      <c r="M603" s="822"/>
      <c r="N603" s="822">
        <v>547</v>
      </c>
      <c r="O603" s="831"/>
      <c r="P603" s="831"/>
      <c r="Q603" s="827"/>
      <c r="R603" s="832"/>
    </row>
    <row r="604" spans="1:18" ht="14.45" customHeight="1" x14ac:dyDescent="0.2">
      <c r="A604" s="821" t="s">
        <v>6951</v>
      </c>
      <c r="B604" s="822" t="s">
        <v>7426</v>
      </c>
      <c r="C604" s="822" t="s">
        <v>639</v>
      </c>
      <c r="D604" s="822" t="s">
        <v>6946</v>
      </c>
      <c r="E604" s="822" t="s">
        <v>7358</v>
      </c>
      <c r="F604" s="822" t="s">
        <v>7359</v>
      </c>
      <c r="G604" s="831"/>
      <c r="H604" s="831"/>
      <c r="I604" s="822"/>
      <c r="J604" s="822"/>
      <c r="K604" s="831">
        <v>0</v>
      </c>
      <c r="L604" s="831">
        <v>0</v>
      </c>
      <c r="M604" s="822"/>
      <c r="N604" s="822"/>
      <c r="O604" s="831"/>
      <c r="P604" s="831"/>
      <c r="Q604" s="827"/>
      <c r="R604" s="832"/>
    </row>
    <row r="605" spans="1:18" ht="14.45" customHeight="1" x14ac:dyDescent="0.2">
      <c r="A605" s="821" t="s">
        <v>6951</v>
      </c>
      <c r="B605" s="822" t="s">
        <v>7426</v>
      </c>
      <c r="C605" s="822" t="s">
        <v>639</v>
      </c>
      <c r="D605" s="822" t="s">
        <v>6946</v>
      </c>
      <c r="E605" s="822" t="s">
        <v>7360</v>
      </c>
      <c r="F605" s="822" t="s">
        <v>7361</v>
      </c>
      <c r="G605" s="831"/>
      <c r="H605" s="831"/>
      <c r="I605" s="822"/>
      <c r="J605" s="822"/>
      <c r="K605" s="831"/>
      <c r="L605" s="831"/>
      <c r="M605" s="822"/>
      <c r="N605" s="822"/>
      <c r="O605" s="831">
        <v>2</v>
      </c>
      <c r="P605" s="831">
        <v>776</v>
      </c>
      <c r="Q605" s="827"/>
      <c r="R605" s="832">
        <v>388</v>
      </c>
    </row>
    <row r="606" spans="1:18" ht="14.45" customHeight="1" x14ac:dyDescent="0.2">
      <c r="A606" s="821" t="s">
        <v>6951</v>
      </c>
      <c r="B606" s="822" t="s">
        <v>7426</v>
      </c>
      <c r="C606" s="822" t="s">
        <v>639</v>
      </c>
      <c r="D606" s="822" t="s">
        <v>6946</v>
      </c>
      <c r="E606" s="822" t="s">
        <v>7362</v>
      </c>
      <c r="F606" s="822" t="s">
        <v>7363</v>
      </c>
      <c r="G606" s="831">
        <v>2019</v>
      </c>
      <c r="H606" s="831">
        <v>123159</v>
      </c>
      <c r="I606" s="822"/>
      <c r="J606" s="822">
        <v>61</v>
      </c>
      <c r="K606" s="831">
        <v>1373</v>
      </c>
      <c r="L606" s="831">
        <v>85126</v>
      </c>
      <c r="M606" s="822"/>
      <c r="N606" s="822">
        <v>62</v>
      </c>
      <c r="O606" s="831">
        <v>584</v>
      </c>
      <c r="P606" s="831">
        <v>38544</v>
      </c>
      <c r="Q606" s="827"/>
      <c r="R606" s="832">
        <v>66</v>
      </c>
    </row>
    <row r="607" spans="1:18" ht="14.45" customHeight="1" x14ac:dyDescent="0.2">
      <c r="A607" s="821" t="s">
        <v>6951</v>
      </c>
      <c r="B607" s="822" t="s">
        <v>7426</v>
      </c>
      <c r="C607" s="822" t="s">
        <v>639</v>
      </c>
      <c r="D607" s="822" t="s">
        <v>6946</v>
      </c>
      <c r="E607" s="822" t="s">
        <v>7366</v>
      </c>
      <c r="F607" s="822" t="s">
        <v>7367</v>
      </c>
      <c r="G607" s="831">
        <v>5</v>
      </c>
      <c r="H607" s="831">
        <v>305</v>
      </c>
      <c r="I607" s="822"/>
      <c r="J607" s="822">
        <v>61</v>
      </c>
      <c r="K607" s="831">
        <v>51</v>
      </c>
      <c r="L607" s="831">
        <v>3162</v>
      </c>
      <c r="M607" s="822"/>
      <c r="N607" s="822">
        <v>62</v>
      </c>
      <c r="O607" s="831">
        <v>240</v>
      </c>
      <c r="P607" s="831">
        <v>15840</v>
      </c>
      <c r="Q607" s="827"/>
      <c r="R607" s="832">
        <v>66</v>
      </c>
    </row>
    <row r="608" spans="1:18" ht="14.45" customHeight="1" x14ac:dyDescent="0.2">
      <c r="A608" s="821" t="s">
        <v>6951</v>
      </c>
      <c r="B608" s="822" t="s">
        <v>7426</v>
      </c>
      <c r="C608" s="822" t="s">
        <v>639</v>
      </c>
      <c r="D608" s="822" t="s">
        <v>6946</v>
      </c>
      <c r="E608" s="822" t="s">
        <v>7368</v>
      </c>
      <c r="F608" s="822" t="s">
        <v>7369</v>
      </c>
      <c r="G608" s="831">
        <v>77</v>
      </c>
      <c r="H608" s="831">
        <v>8932</v>
      </c>
      <c r="I608" s="822"/>
      <c r="J608" s="822">
        <v>116</v>
      </c>
      <c r="K608" s="831">
        <v>92</v>
      </c>
      <c r="L608" s="831">
        <v>10764</v>
      </c>
      <c r="M608" s="822"/>
      <c r="N608" s="822">
        <v>117</v>
      </c>
      <c r="O608" s="831">
        <v>88</v>
      </c>
      <c r="P608" s="831">
        <v>11176</v>
      </c>
      <c r="Q608" s="827"/>
      <c r="R608" s="832">
        <v>127</v>
      </c>
    </row>
    <row r="609" spans="1:18" ht="14.45" customHeight="1" x14ac:dyDescent="0.2">
      <c r="A609" s="821" t="s">
        <v>6951</v>
      </c>
      <c r="B609" s="822" t="s">
        <v>7426</v>
      </c>
      <c r="C609" s="822" t="s">
        <v>639</v>
      </c>
      <c r="D609" s="822" t="s">
        <v>6946</v>
      </c>
      <c r="E609" s="822" t="s">
        <v>7457</v>
      </c>
      <c r="F609" s="822" t="s">
        <v>7458</v>
      </c>
      <c r="G609" s="831">
        <v>3</v>
      </c>
      <c r="H609" s="831">
        <v>11517</v>
      </c>
      <c r="I609" s="822"/>
      <c r="J609" s="822">
        <v>3839</v>
      </c>
      <c r="K609" s="831">
        <v>1</v>
      </c>
      <c r="L609" s="831">
        <v>3845</v>
      </c>
      <c r="M609" s="822"/>
      <c r="N609" s="822">
        <v>3845</v>
      </c>
      <c r="O609" s="831">
        <v>1</v>
      </c>
      <c r="P609" s="831">
        <v>3985</v>
      </c>
      <c r="Q609" s="827"/>
      <c r="R609" s="832">
        <v>3985</v>
      </c>
    </row>
    <row r="610" spans="1:18" ht="14.45" customHeight="1" x14ac:dyDescent="0.2">
      <c r="A610" s="821" t="s">
        <v>6951</v>
      </c>
      <c r="B610" s="822" t="s">
        <v>7426</v>
      </c>
      <c r="C610" s="822" t="s">
        <v>639</v>
      </c>
      <c r="D610" s="822" t="s">
        <v>6946</v>
      </c>
      <c r="E610" s="822" t="s">
        <v>7459</v>
      </c>
      <c r="F610" s="822" t="s">
        <v>7460</v>
      </c>
      <c r="G610" s="831">
        <v>82</v>
      </c>
      <c r="H610" s="831">
        <v>159900</v>
      </c>
      <c r="I610" s="822"/>
      <c r="J610" s="822">
        <v>1950</v>
      </c>
      <c r="K610" s="831">
        <v>60</v>
      </c>
      <c r="L610" s="831">
        <v>117240</v>
      </c>
      <c r="M610" s="822"/>
      <c r="N610" s="822">
        <v>1954</v>
      </c>
      <c r="O610" s="831">
        <v>16</v>
      </c>
      <c r="P610" s="831">
        <v>32176</v>
      </c>
      <c r="Q610" s="827"/>
      <c r="R610" s="832">
        <v>2011</v>
      </c>
    </row>
    <row r="611" spans="1:18" ht="14.45" customHeight="1" x14ac:dyDescent="0.2">
      <c r="A611" s="821" t="s">
        <v>6951</v>
      </c>
      <c r="B611" s="822" t="s">
        <v>7426</v>
      </c>
      <c r="C611" s="822" t="s">
        <v>639</v>
      </c>
      <c r="D611" s="822" t="s">
        <v>6946</v>
      </c>
      <c r="E611" s="822" t="s">
        <v>7461</v>
      </c>
      <c r="F611" s="822" t="s">
        <v>7462</v>
      </c>
      <c r="G611" s="831">
        <v>2</v>
      </c>
      <c r="H611" s="831">
        <v>608</v>
      </c>
      <c r="I611" s="822"/>
      <c r="J611" s="822">
        <v>304</v>
      </c>
      <c r="K611" s="831"/>
      <c r="L611" s="831"/>
      <c r="M611" s="822"/>
      <c r="N611" s="822"/>
      <c r="O611" s="831"/>
      <c r="P611" s="831"/>
      <c r="Q611" s="827"/>
      <c r="R611" s="832"/>
    </row>
    <row r="612" spans="1:18" ht="14.45" customHeight="1" x14ac:dyDescent="0.2">
      <c r="A612" s="821" t="s">
        <v>6951</v>
      </c>
      <c r="B612" s="822" t="s">
        <v>7426</v>
      </c>
      <c r="C612" s="822" t="s">
        <v>639</v>
      </c>
      <c r="D612" s="822" t="s">
        <v>6946</v>
      </c>
      <c r="E612" s="822" t="s">
        <v>7463</v>
      </c>
      <c r="F612" s="822" t="s">
        <v>7464</v>
      </c>
      <c r="G612" s="831"/>
      <c r="H612" s="831"/>
      <c r="I612" s="822"/>
      <c r="J612" s="822"/>
      <c r="K612" s="831">
        <v>5</v>
      </c>
      <c r="L612" s="831">
        <v>810</v>
      </c>
      <c r="M612" s="822"/>
      <c r="N612" s="822">
        <v>162</v>
      </c>
      <c r="O612" s="831"/>
      <c r="P612" s="831"/>
      <c r="Q612" s="827"/>
      <c r="R612" s="832"/>
    </row>
    <row r="613" spans="1:18" ht="14.45" customHeight="1" x14ac:dyDescent="0.2">
      <c r="A613" s="821" t="s">
        <v>6951</v>
      </c>
      <c r="B613" s="822" t="s">
        <v>7426</v>
      </c>
      <c r="C613" s="822" t="s">
        <v>639</v>
      </c>
      <c r="D613" s="822" t="s">
        <v>6946</v>
      </c>
      <c r="E613" s="822" t="s">
        <v>7370</v>
      </c>
      <c r="F613" s="822" t="s">
        <v>7371</v>
      </c>
      <c r="G613" s="831"/>
      <c r="H613" s="831"/>
      <c r="I613" s="822"/>
      <c r="J613" s="822"/>
      <c r="K613" s="831"/>
      <c r="L613" s="831"/>
      <c r="M613" s="822"/>
      <c r="N613" s="822"/>
      <c r="O613" s="831">
        <v>1</v>
      </c>
      <c r="P613" s="831">
        <v>0</v>
      </c>
      <c r="Q613" s="827"/>
      <c r="R613" s="832">
        <v>0</v>
      </c>
    </row>
    <row r="614" spans="1:18" ht="14.45" customHeight="1" x14ac:dyDescent="0.2">
      <c r="A614" s="821" t="s">
        <v>6951</v>
      </c>
      <c r="B614" s="822" t="s">
        <v>7426</v>
      </c>
      <c r="C614" s="822" t="s">
        <v>639</v>
      </c>
      <c r="D614" s="822" t="s">
        <v>6946</v>
      </c>
      <c r="E614" s="822" t="s">
        <v>7379</v>
      </c>
      <c r="F614" s="822" t="s">
        <v>7380</v>
      </c>
      <c r="G614" s="831"/>
      <c r="H614" s="831"/>
      <c r="I614" s="822"/>
      <c r="J614" s="822"/>
      <c r="K614" s="831"/>
      <c r="L614" s="831"/>
      <c r="M614" s="822"/>
      <c r="N614" s="822"/>
      <c r="O614" s="831">
        <v>2</v>
      </c>
      <c r="P614" s="831">
        <v>468</v>
      </c>
      <c r="Q614" s="827"/>
      <c r="R614" s="832">
        <v>234</v>
      </c>
    </row>
    <row r="615" spans="1:18" ht="14.45" customHeight="1" x14ac:dyDescent="0.2">
      <c r="A615" s="821" t="s">
        <v>6951</v>
      </c>
      <c r="B615" s="822" t="s">
        <v>7426</v>
      </c>
      <c r="C615" s="822" t="s">
        <v>639</v>
      </c>
      <c r="D615" s="822" t="s">
        <v>6946</v>
      </c>
      <c r="E615" s="822" t="s">
        <v>7382</v>
      </c>
      <c r="F615" s="822" t="s">
        <v>7380</v>
      </c>
      <c r="G615" s="831"/>
      <c r="H615" s="831"/>
      <c r="I615" s="822"/>
      <c r="J615" s="822"/>
      <c r="K615" s="831"/>
      <c r="L615" s="831"/>
      <c r="M615" s="822"/>
      <c r="N615" s="822"/>
      <c r="O615" s="831">
        <v>11</v>
      </c>
      <c r="P615" s="831">
        <v>1287</v>
      </c>
      <c r="Q615" s="827"/>
      <c r="R615" s="832">
        <v>117</v>
      </c>
    </row>
    <row r="616" spans="1:18" ht="14.45" customHeight="1" x14ac:dyDescent="0.2">
      <c r="A616" s="821" t="s">
        <v>6951</v>
      </c>
      <c r="B616" s="822" t="s">
        <v>7426</v>
      </c>
      <c r="C616" s="822" t="s">
        <v>642</v>
      </c>
      <c r="D616" s="822" t="s">
        <v>6953</v>
      </c>
      <c r="E616" s="822" t="s">
        <v>6957</v>
      </c>
      <c r="F616" s="822" t="s">
        <v>6958</v>
      </c>
      <c r="G616" s="831"/>
      <c r="H616" s="831"/>
      <c r="I616" s="822"/>
      <c r="J616" s="822"/>
      <c r="K616" s="831">
        <v>0.6</v>
      </c>
      <c r="L616" s="831">
        <v>7.72</v>
      </c>
      <c r="M616" s="822"/>
      <c r="N616" s="822">
        <v>12.866666666666667</v>
      </c>
      <c r="O616" s="831"/>
      <c r="P616" s="831"/>
      <c r="Q616" s="827"/>
      <c r="R616" s="832"/>
    </row>
    <row r="617" spans="1:18" ht="14.45" customHeight="1" x14ac:dyDescent="0.2">
      <c r="A617" s="821" t="s">
        <v>6951</v>
      </c>
      <c r="B617" s="822" t="s">
        <v>7426</v>
      </c>
      <c r="C617" s="822" t="s">
        <v>642</v>
      </c>
      <c r="D617" s="822" t="s">
        <v>6953</v>
      </c>
      <c r="E617" s="822" t="s">
        <v>6960</v>
      </c>
      <c r="F617" s="822"/>
      <c r="G617" s="831">
        <v>4</v>
      </c>
      <c r="H617" s="831">
        <v>18969.599999999999</v>
      </c>
      <c r="I617" s="822"/>
      <c r="J617" s="822">
        <v>4742.3999999999996</v>
      </c>
      <c r="K617" s="831"/>
      <c r="L617" s="831"/>
      <c r="M617" s="822"/>
      <c r="N617" s="822"/>
      <c r="O617" s="831"/>
      <c r="P617" s="831"/>
      <c r="Q617" s="827"/>
      <c r="R617" s="832"/>
    </row>
    <row r="618" spans="1:18" ht="14.45" customHeight="1" x14ac:dyDescent="0.2">
      <c r="A618" s="821" t="s">
        <v>6951</v>
      </c>
      <c r="B618" s="822" t="s">
        <v>7426</v>
      </c>
      <c r="C618" s="822" t="s">
        <v>642</v>
      </c>
      <c r="D618" s="822" t="s">
        <v>6953</v>
      </c>
      <c r="E618" s="822" t="s">
        <v>6961</v>
      </c>
      <c r="F618" s="822" t="s">
        <v>1338</v>
      </c>
      <c r="G618" s="831"/>
      <c r="H618" s="831"/>
      <c r="I618" s="822"/>
      <c r="J618" s="822"/>
      <c r="K618" s="831"/>
      <c r="L618" s="831"/>
      <c r="M618" s="822"/>
      <c r="N618" s="822"/>
      <c r="O618" s="831">
        <v>0.1</v>
      </c>
      <c r="P618" s="831">
        <v>4.0599999999999996</v>
      </c>
      <c r="Q618" s="827"/>
      <c r="R618" s="832">
        <v>40.599999999999994</v>
      </c>
    </row>
    <row r="619" spans="1:18" ht="14.45" customHeight="1" x14ac:dyDescent="0.2">
      <c r="A619" s="821" t="s">
        <v>6951</v>
      </c>
      <c r="B619" s="822" t="s">
        <v>7426</v>
      </c>
      <c r="C619" s="822" t="s">
        <v>642</v>
      </c>
      <c r="D619" s="822" t="s">
        <v>6953</v>
      </c>
      <c r="E619" s="822" t="s">
        <v>6965</v>
      </c>
      <c r="F619" s="822" t="s">
        <v>6966</v>
      </c>
      <c r="G619" s="831">
        <v>8</v>
      </c>
      <c r="H619" s="831">
        <v>32508.159999999996</v>
      </c>
      <c r="I619" s="822"/>
      <c r="J619" s="822">
        <v>4063.5199999999995</v>
      </c>
      <c r="K619" s="831">
        <v>5</v>
      </c>
      <c r="L619" s="831">
        <v>23712</v>
      </c>
      <c r="M619" s="822"/>
      <c r="N619" s="822">
        <v>4742.3999999999996</v>
      </c>
      <c r="O619" s="831">
        <v>1</v>
      </c>
      <c r="P619" s="831">
        <v>3745</v>
      </c>
      <c r="Q619" s="827"/>
      <c r="R619" s="832">
        <v>3745</v>
      </c>
    </row>
    <row r="620" spans="1:18" ht="14.45" customHeight="1" x14ac:dyDescent="0.2">
      <c r="A620" s="821" t="s">
        <v>6951</v>
      </c>
      <c r="B620" s="822" t="s">
        <v>7426</v>
      </c>
      <c r="C620" s="822" t="s">
        <v>642</v>
      </c>
      <c r="D620" s="822" t="s">
        <v>6953</v>
      </c>
      <c r="E620" s="822" t="s">
        <v>6991</v>
      </c>
      <c r="F620" s="822" t="s">
        <v>4815</v>
      </c>
      <c r="G620" s="831"/>
      <c r="H620" s="831"/>
      <c r="I620" s="822"/>
      <c r="J620" s="822"/>
      <c r="K620" s="831"/>
      <c r="L620" s="831"/>
      <c r="M620" s="822"/>
      <c r="N620" s="822"/>
      <c r="O620" s="831">
        <v>0.6</v>
      </c>
      <c r="P620" s="831">
        <v>23.4</v>
      </c>
      <c r="Q620" s="827"/>
      <c r="R620" s="832">
        <v>39</v>
      </c>
    </row>
    <row r="621" spans="1:18" ht="14.45" customHeight="1" x14ac:dyDescent="0.2">
      <c r="A621" s="821" t="s">
        <v>6951</v>
      </c>
      <c r="B621" s="822" t="s">
        <v>7426</v>
      </c>
      <c r="C621" s="822" t="s">
        <v>642</v>
      </c>
      <c r="D621" s="822" t="s">
        <v>6953</v>
      </c>
      <c r="E621" s="822" t="s">
        <v>6996</v>
      </c>
      <c r="F621" s="822" t="s">
        <v>1434</v>
      </c>
      <c r="G621" s="831"/>
      <c r="H621" s="831"/>
      <c r="I621" s="822"/>
      <c r="J621" s="822"/>
      <c r="K621" s="831"/>
      <c r="L621" s="831"/>
      <c r="M621" s="822"/>
      <c r="N621" s="822"/>
      <c r="O621" s="831">
        <v>0.2</v>
      </c>
      <c r="P621" s="831">
        <v>30.63</v>
      </c>
      <c r="Q621" s="827"/>
      <c r="R621" s="832">
        <v>153.14999999999998</v>
      </c>
    </row>
    <row r="622" spans="1:18" ht="14.45" customHeight="1" x14ac:dyDescent="0.2">
      <c r="A622" s="821" t="s">
        <v>6951</v>
      </c>
      <c r="B622" s="822" t="s">
        <v>7426</v>
      </c>
      <c r="C622" s="822" t="s">
        <v>642</v>
      </c>
      <c r="D622" s="822" t="s">
        <v>6953</v>
      </c>
      <c r="E622" s="822" t="s">
        <v>6997</v>
      </c>
      <c r="F622" s="822" t="s">
        <v>877</v>
      </c>
      <c r="G622" s="831"/>
      <c r="H622" s="831"/>
      <c r="I622" s="822"/>
      <c r="J622" s="822"/>
      <c r="K622" s="831">
        <v>0.4</v>
      </c>
      <c r="L622" s="831">
        <v>23.939999999999998</v>
      </c>
      <c r="M622" s="822"/>
      <c r="N622" s="822">
        <v>59.849999999999994</v>
      </c>
      <c r="O622" s="831">
        <v>1</v>
      </c>
      <c r="P622" s="831">
        <v>59.97</v>
      </c>
      <c r="Q622" s="827"/>
      <c r="R622" s="832">
        <v>59.97</v>
      </c>
    </row>
    <row r="623" spans="1:18" ht="14.45" customHeight="1" x14ac:dyDescent="0.2">
      <c r="A623" s="821" t="s">
        <v>6951</v>
      </c>
      <c r="B623" s="822" t="s">
        <v>7426</v>
      </c>
      <c r="C623" s="822" t="s">
        <v>642</v>
      </c>
      <c r="D623" s="822" t="s">
        <v>6953</v>
      </c>
      <c r="E623" s="822" t="s">
        <v>7004</v>
      </c>
      <c r="F623" s="822" t="s">
        <v>7005</v>
      </c>
      <c r="G623" s="831">
        <v>2.2000000000000002</v>
      </c>
      <c r="H623" s="831">
        <v>246.33</v>
      </c>
      <c r="I623" s="822"/>
      <c r="J623" s="822">
        <v>111.96818181818182</v>
      </c>
      <c r="K623" s="831">
        <v>0.30000000000000004</v>
      </c>
      <c r="L623" s="831">
        <v>35.19</v>
      </c>
      <c r="M623" s="822"/>
      <c r="N623" s="822">
        <v>117.29999999999997</v>
      </c>
      <c r="O623" s="831">
        <v>0.8</v>
      </c>
      <c r="P623" s="831">
        <v>93.84</v>
      </c>
      <c r="Q623" s="827"/>
      <c r="R623" s="832">
        <v>117.3</v>
      </c>
    </row>
    <row r="624" spans="1:18" ht="14.45" customHeight="1" x14ac:dyDescent="0.2">
      <c r="A624" s="821" t="s">
        <v>6951</v>
      </c>
      <c r="B624" s="822" t="s">
        <v>7426</v>
      </c>
      <c r="C624" s="822" t="s">
        <v>642</v>
      </c>
      <c r="D624" s="822" t="s">
        <v>6953</v>
      </c>
      <c r="E624" s="822" t="s">
        <v>7010</v>
      </c>
      <c r="F624" s="822" t="s">
        <v>1945</v>
      </c>
      <c r="G624" s="831"/>
      <c r="H624" s="831"/>
      <c r="I624" s="822"/>
      <c r="J624" s="822"/>
      <c r="K624" s="831"/>
      <c r="L624" s="831"/>
      <c r="M624" s="822"/>
      <c r="N624" s="822"/>
      <c r="O624" s="831">
        <v>0.7</v>
      </c>
      <c r="P624" s="831">
        <v>127.85</v>
      </c>
      <c r="Q624" s="827"/>
      <c r="R624" s="832">
        <v>182.64285714285714</v>
      </c>
    </row>
    <row r="625" spans="1:18" ht="14.45" customHeight="1" x14ac:dyDescent="0.2">
      <c r="A625" s="821" t="s">
        <v>6951</v>
      </c>
      <c r="B625" s="822" t="s">
        <v>7426</v>
      </c>
      <c r="C625" s="822" t="s">
        <v>642</v>
      </c>
      <c r="D625" s="822" t="s">
        <v>6953</v>
      </c>
      <c r="E625" s="822" t="s">
        <v>7015</v>
      </c>
      <c r="F625" s="822" t="s">
        <v>2286</v>
      </c>
      <c r="G625" s="831"/>
      <c r="H625" s="831"/>
      <c r="I625" s="822"/>
      <c r="J625" s="822"/>
      <c r="K625" s="831"/>
      <c r="L625" s="831"/>
      <c r="M625" s="822"/>
      <c r="N625" s="822"/>
      <c r="O625" s="831">
        <v>1</v>
      </c>
      <c r="P625" s="831">
        <v>3745</v>
      </c>
      <c r="Q625" s="827"/>
      <c r="R625" s="832">
        <v>3745</v>
      </c>
    </row>
    <row r="626" spans="1:18" ht="14.45" customHeight="1" x14ac:dyDescent="0.2">
      <c r="A626" s="821" t="s">
        <v>6951</v>
      </c>
      <c r="B626" s="822" t="s">
        <v>7426</v>
      </c>
      <c r="C626" s="822" t="s">
        <v>642</v>
      </c>
      <c r="D626" s="822" t="s">
        <v>6953</v>
      </c>
      <c r="E626" s="822" t="s">
        <v>7029</v>
      </c>
      <c r="F626" s="822" t="s">
        <v>3393</v>
      </c>
      <c r="G626" s="831"/>
      <c r="H626" s="831"/>
      <c r="I626" s="822"/>
      <c r="J626" s="822"/>
      <c r="K626" s="831">
        <v>1</v>
      </c>
      <c r="L626" s="831">
        <v>6706.6</v>
      </c>
      <c r="M626" s="822"/>
      <c r="N626" s="822">
        <v>6706.6</v>
      </c>
      <c r="O626" s="831">
        <v>1</v>
      </c>
      <c r="P626" s="831">
        <v>6706.38</v>
      </c>
      <c r="Q626" s="827"/>
      <c r="R626" s="832">
        <v>6706.38</v>
      </c>
    </row>
    <row r="627" spans="1:18" ht="14.45" customHeight="1" x14ac:dyDescent="0.2">
      <c r="A627" s="821" t="s">
        <v>6951</v>
      </c>
      <c r="B627" s="822" t="s">
        <v>7426</v>
      </c>
      <c r="C627" s="822" t="s">
        <v>642</v>
      </c>
      <c r="D627" s="822" t="s">
        <v>6953</v>
      </c>
      <c r="E627" s="822" t="s">
        <v>7035</v>
      </c>
      <c r="F627" s="822" t="s">
        <v>3281</v>
      </c>
      <c r="G627" s="831"/>
      <c r="H627" s="831"/>
      <c r="I627" s="822"/>
      <c r="J627" s="822"/>
      <c r="K627" s="831">
        <v>0.6</v>
      </c>
      <c r="L627" s="831">
        <v>423.93</v>
      </c>
      <c r="M627" s="822"/>
      <c r="N627" s="822">
        <v>706.55000000000007</v>
      </c>
      <c r="O627" s="831"/>
      <c r="P627" s="831"/>
      <c r="Q627" s="827"/>
      <c r="R627" s="832"/>
    </row>
    <row r="628" spans="1:18" ht="14.45" customHeight="1" x14ac:dyDescent="0.2">
      <c r="A628" s="821" t="s">
        <v>6951</v>
      </c>
      <c r="B628" s="822" t="s">
        <v>7426</v>
      </c>
      <c r="C628" s="822" t="s">
        <v>642</v>
      </c>
      <c r="D628" s="822" t="s">
        <v>6953</v>
      </c>
      <c r="E628" s="822" t="s">
        <v>7039</v>
      </c>
      <c r="F628" s="822" t="s">
        <v>7040</v>
      </c>
      <c r="G628" s="831"/>
      <c r="H628" s="831"/>
      <c r="I628" s="822"/>
      <c r="J628" s="822"/>
      <c r="K628" s="831"/>
      <c r="L628" s="831"/>
      <c r="M628" s="822"/>
      <c r="N628" s="822"/>
      <c r="O628" s="831">
        <v>2</v>
      </c>
      <c r="P628" s="831">
        <v>5887.61</v>
      </c>
      <c r="Q628" s="827"/>
      <c r="R628" s="832">
        <v>2943.8049999999998</v>
      </c>
    </row>
    <row r="629" spans="1:18" ht="14.45" customHeight="1" x14ac:dyDescent="0.2">
      <c r="A629" s="821" t="s">
        <v>6951</v>
      </c>
      <c r="B629" s="822" t="s">
        <v>7426</v>
      </c>
      <c r="C629" s="822" t="s">
        <v>642</v>
      </c>
      <c r="D629" s="822" t="s">
        <v>6953</v>
      </c>
      <c r="E629" s="822" t="s">
        <v>7041</v>
      </c>
      <c r="F629" s="822" t="s">
        <v>7040</v>
      </c>
      <c r="G629" s="831"/>
      <c r="H629" s="831"/>
      <c r="I629" s="822"/>
      <c r="J629" s="822"/>
      <c r="K629" s="831">
        <v>0.5</v>
      </c>
      <c r="L629" s="831">
        <v>1967.28</v>
      </c>
      <c r="M629" s="822"/>
      <c r="N629" s="822">
        <v>3934.56</v>
      </c>
      <c r="O629" s="831">
        <v>1</v>
      </c>
      <c r="P629" s="831">
        <v>2954.32</v>
      </c>
      <c r="Q629" s="827"/>
      <c r="R629" s="832">
        <v>2954.32</v>
      </c>
    </row>
    <row r="630" spans="1:18" ht="14.45" customHeight="1" x14ac:dyDescent="0.2">
      <c r="A630" s="821" t="s">
        <v>6951</v>
      </c>
      <c r="B630" s="822" t="s">
        <v>7426</v>
      </c>
      <c r="C630" s="822" t="s">
        <v>642</v>
      </c>
      <c r="D630" s="822" t="s">
        <v>6953</v>
      </c>
      <c r="E630" s="822" t="s">
        <v>7049</v>
      </c>
      <c r="F630" s="822" t="s">
        <v>805</v>
      </c>
      <c r="G630" s="831"/>
      <c r="H630" s="831"/>
      <c r="I630" s="822"/>
      <c r="J630" s="822"/>
      <c r="K630" s="831">
        <v>2</v>
      </c>
      <c r="L630" s="831">
        <v>158.4</v>
      </c>
      <c r="M630" s="822"/>
      <c r="N630" s="822">
        <v>79.2</v>
      </c>
      <c r="O630" s="831"/>
      <c r="P630" s="831"/>
      <c r="Q630" s="827"/>
      <c r="R630" s="832"/>
    </row>
    <row r="631" spans="1:18" ht="14.45" customHeight="1" x14ac:dyDescent="0.2">
      <c r="A631" s="821" t="s">
        <v>6951</v>
      </c>
      <c r="B631" s="822" t="s">
        <v>7426</v>
      </c>
      <c r="C631" s="822" t="s">
        <v>642</v>
      </c>
      <c r="D631" s="822" t="s">
        <v>6953</v>
      </c>
      <c r="E631" s="822" t="s">
        <v>7059</v>
      </c>
      <c r="F631" s="822" t="s">
        <v>1004</v>
      </c>
      <c r="G631" s="831">
        <v>1.87</v>
      </c>
      <c r="H631" s="831">
        <v>297.92</v>
      </c>
      <c r="I631" s="822"/>
      <c r="J631" s="822">
        <v>159.31550802139037</v>
      </c>
      <c r="K631" s="831"/>
      <c r="L631" s="831"/>
      <c r="M631" s="822"/>
      <c r="N631" s="822"/>
      <c r="O631" s="831"/>
      <c r="P631" s="831"/>
      <c r="Q631" s="827"/>
      <c r="R631" s="832"/>
    </row>
    <row r="632" spans="1:18" ht="14.45" customHeight="1" x14ac:dyDescent="0.2">
      <c r="A632" s="821" t="s">
        <v>6951</v>
      </c>
      <c r="B632" s="822" t="s">
        <v>7426</v>
      </c>
      <c r="C632" s="822" t="s">
        <v>642</v>
      </c>
      <c r="D632" s="822" t="s">
        <v>6953</v>
      </c>
      <c r="E632" s="822" t="s">
        <v>7060</v>
      </c>
      <c r="F632" s="822" t="s">
        <v>3443</v>
      </c>
      <c r="G632" s="831"/>
      <c r="H632" s="831"/>
      <c r="I632" s="822"/>
      <c r="J632" s="822"/>
      <c r="K632" s="831"/>
      <c r="L632" s="831"/>
      <c r="M632" s="822"/>
      <c r="N632" s="822"/>
      <c r="O632" s="831">
        <v>3</v>
      </c>
      <c r="P632" s="831">
        <v>70982.399999999994</v>
      </c>
      <c r="Q632" s="827"/>
      <c r="R632" s="832">
        <v>23660.799999999999</v>
      </c>
    </row>
    <row r="633" spans="1:18" ht="14.45" customHeight="1" x14ac:dyDescent="0.2">
      <c r="A633" s="821" t="s">
        <v>6951</v>
      </c>
      <c r="B633" s="822" t="s">
        <v>7426</v>
      </c>
      <c r="C633" s="822" t="s">
        <v>642</v>
      </c>
      <c r="D633" s="822" t="s">
        <v>6953</v>
      </c>
      <c r="E633" s="822" t="s">
        <v>7074</v>
      </c>
      <c r="F633" s="822" t="s">
        <v>7075</v>
      </c>
      <c r="G633" s="831"/>
      <c r="H633" s="831"/>
      <c r="I633" s="822"/>
      <c r="J633" s="822"/>
      <c r="K633" s="831">
        <v>1.49</v>
      </c>
      <c r="L633" s="831">
        <v>615.12</v>
      </c>
      <c r="M633" s="822"/>
      <c r="N633" s="822">
        <v>412.83221476510067</v>
      </c>
      <c r="O633" s="831">
        <v>1.5699999999999998</v>
      </c>
      <c r="P633" s="831">
        <v>845.51</v>
      </c>
      <c r="Q633" s="827"/>
      <c r="R633" s="832">
        <v>538.54140127388541</v>
      </c>
    </row>
    <row r="634" spans="1:18" ht="14.45" customHeight="1" x14ac:dyDescent="0.2">
      <c r="A634" s="821" t="s">
        <v>6951</v>
      </c>
      <c r="B634" s="822" t="s">
        <v>7426</v>
      </c>
      <c r="C634" s="822" t="s">
        <v>642</v>
      </c>
      <c r="D634" s="822" t="s">
        <v>6953</v>
      </c>
      <c r="E634" s="822" t="s">
        <v>7086</v>
      </c>
      <c r="F634" s="822" t="s">
        <v>2660</v>
      </c>
      <c r="G634" s="831"/>
      <c r="H634" s="831"/>
      <c r="I634" s="822"/>
      <c r="J634" s="822"/>
      <c r="K634" s="831">
        <v>0.05</v>
      </c>
      <c r="L634" s="831">
        <v>13.7</v>
      </c>
      <c r="M634" s="822"/>
      <c r="N634" s="822">
        <v>273.99999999999994</v>
      </c>
      <c r="O634" s="831">
        <v>0.35</v>
      </c>
      <c r="P634" s="831">
        <v>95.9</v>
      </c>
      <c r="Q634" s="827"/>
      <c r="R634" s="832">
        <v>274.00000000000006</v>
      </c>
    </row>
    <row r="635" spans="1:18" ht="14.45" customHeight="1" x14ac:dyDescent="0.2">
      <c r="A635" s="821" t="s">
        <v>6951</v>
      </c>
      <c r="B635" s="822" t="s">
        <v>7426</v>
      </c>
      <c r="C635" s="822" t="s">
        <v>642</v>
      </c>
      <c r="D635" s="822" t="s">
        <v>6953</v>
      </c>
      <c r="E635" s="822" t="s">
        <v>7097</v>
      </c>
      <c r="F635" s="822" t="s">
        <v>7098</v>
      </c>
      <c r="G635" s="831"/>
      <c r="H635" s="831"/>
      <c r="I635" s="822"/>
      <c r="J635" s="822"/>
      <c r="K635" s="831"/>
      <c r="L635" s="831"/>
      <c r="M635" s="822"/>
      <c r="N635" s="822"/>
      <c r="O635" s="831">
        <v>2</v>
      </c>
      <c r="P635" s="831">
        <v>3459.85</v>
      </c>
      <c r="Q635" s="827"/>
      <c r="R635" s="832">
        <v>1729.925</v>
      </c>
    </row>
    <row r="636" spans="1:18" ht="14.45" customHeight="1" x14ac:dyDescent="0.2">
      <c r="A636" s="821" t="s">
        <v>6951</v>
      </c>
      <c r="B636" s="822" t="s">
        <v>7426</v>
      </c>
      <c r="C636" s="822" t="s">
        <v>642</v>
      </c>
      <c r="D636" s="822" t="s">
        <v>6953</v>
      </c>
      <c r="E636" s="822" t="s">
        <v>7099</v>
      </c>
      <c r="F636" s="822" t="s">
        <v>7100</v>
      </c>
      <c r="G636" s="831">
        <v>109</v>
      </c>
      <c r="H636" s="831">
        <v>445376.87</v>
      </c>
      <c r="I636" s="822"/>
      <c r="J636" s="822">
        <v>4086.0263302752292</v>
      </c>
      <c r="K636" s="831">
        <v>99</v>
      </c>
      <c r="L636" s="831">
        <v>403534.14000000007</v>
      </c>
      <c r="M636" s="822"/>
      <c r="N636" s="822">
        <v>4076.1024242424251</v>
      </c>
      <c r="O636" s="831">
        <v>65</v>
      </c>
      <c r="P636" s="831">
        <v>231371.61000000002</v>
      </c>
      <c r="Q636" s="827"/>
      <c r="R636" s="832">
        <v>3559.5632307692308</v>
      </c>
    </row>
    <row r="637" spans="1:18" ht="14.45" customHeight="1" x14ac:dyDescent="0.2">
      <c r="A637" s="821" t="s">
        <v>6951</v>
      </c>
      <c r="B637" s="822" t="s">
        <v>7426</v>
      </c>
      <c r="C637" s="822" t="s">
        <v>642</v>
      </c>
      <c r="D637" s="822" t="s">
        <v>6953</v>
      </c>
      <c r="E637" s="822" t="s">
        <v>7114</v>
      </c>
      <c r="F637" s="822" t="s">
        <v>2319</v>
      </c>
      <c r="G637" s="831">
        <v>2</v>
      </c>
      <c r="H637" s="831">
        <v>2373.14</v>
      </c>
      <c r="I637" s="822"/>
      <c r="J637" s="822">
        <v>1186.57</v>
      </c>
      <c r="K637" s="831">
        <v>3</v>
      </c>
      <c r="L637" s="831">
        <v>3787.66</v>
      </c>
      <c r="M637" s="822"/>
      <c r="N637" s="822">
        <v>1262.5533333333333</v>
      </c>
      <c r="O637" s="831"/>
      <c r="P637" s="831"/>
      <c r="Q637" s="827"/>
      <c r="R637" s="832"/>
    </row>
    <row r="638" spans="1:18" ht="14.45" customHeight="1" x14ac:dyDescent="0.2">
      <c r="A638" s="821" t="s">
        <v>6951</v>
      </c>
      <c r="B638" s="822" t="s">
        <v>7426</v>
      </c>
      <c r="C638" s="822" t="s">
        <v>642</v>
      </c>
      <c r="D638" s="822" t="s">
        <v>6953</v>
      </c>
      <c r="E638" s="822" t="s">
        <v>7115</v>
      </c>
      <c r="F638" s="822" t="s">
        <v>2319</v>
      </c>
      <c r="G638" s="831">
        <v>30</v>
      </c>
      <c r="H638" s="831">
        <v>114986.45000000001</v>
      </c>
      <c r="I638" s="822"/>
      <c r="J638" s="822">
        <v>3832.8816666666671</v>
      </c>
      <c r="K638" s="831">
        <v>11</v>
      </c>
      <c r="L638" s="831">
        <v>43996.2</v>
      </c>
      <c r="M638" s="822"/>
      <c r="N638" s="822">
        <v>3999.6545454545453</v>
      </c>
      <c r="O638" s="831">
        <v>33</v>
      </c>
      <c r="P638" s="831">
        <v>120499.59999999998</v>
      </c>
      <c r="Q638" s="827"/>
      <c r="R638" s="832">
        <v>3651.5030303030294</v>
      </c>
    </row>
    <row r="639" spans="1:18" ht="14.45" customHeight="1" x14ac:dyDescent="0.2">
      <c r="A639" s="821" t="s">
        <v>6951</v>
      </c>
      <c r="B639" s="822" t="s">
        <v>7426</v>
      </c>
      <c r="C639" s="822" t="s">
        <v>642</v>
      </c>
      <c r="D639" s="822" t="s">
        <v>6953</v>
      </c>
      <c r="E639" s="822" t="s">
        <v>7117</v>
      </c>
      <c r="F639" s="822" t="s">
        <v>7118</v>
      </c>
      <c r="G639" s="831"/>
      <c r="H639" s="831"/>
      <c r="I639" s="822"/>
      <c r="J639" s="822"/>
      <c r="K639" s="831"/>
      <c r="L639" s="831"/>
      <c r="M639" s="822"/>
      <c r="N639" s="822"/>
      <c r="O639" s="831">
        <v>15</v>
      </c>
      <c r="P639" s="831">
        <v>582120</v>
      </c>
      <c r="Q639" s="827"/>
      <c r="R639" s="832">
        <v>38808</v>
      </c>
    </row>
    <row r="640" spans="1:18" ht="14.45" customHeight="1" x14ac:dyDescent="0.2">
      <c r="A640" s="821" t="s">
        <v>6951</v>
      </c>
      <c r="B640" s="822" t="s">
        <v>7426</v>
      </c>
      <c r="C640" s="822" t="s">
        <v>642</v>
      </c>
      <c r="D640" s="822" t="s">
        <v>6953</v>
      </c>
      <c r="E640" s="822" t="s">
        <v>7141</v>
      </c>
      <c r="F640" s="822" t="s">
        <v>2967</v>
      </c>
      <c r="G640" s="831"/>
      <c r="H640" s="831"/>
      <c r="I640" s="822"/>
      <c r="J640" s="822"/>
      <c r="K640" s="831">
        <v>0.56999999999999995</v>
      </c>
      <c r="L640" s="831">
        <v>270.33</v>
      </c>
      <c r="M640" s="822"/>
      <c r="N640" s="822">
        <v>474.26315789473688</v>
      </c>
      <c r="O640" s="831"/>
      <c r="P640" s="831"/>
      <c r="Q640" s="827"/>
      <c r="R640" s="832"/>
    </row>
    <row r="641" spans="1:18" ht="14.45" customHeight="1" x14ac:dyDescent="0.2">
      <c r="A641" s="821" t="s">
        <v>6951</v>
      </c>
      <c r="B641" s="822" t="s">
        <v>7426</v>
      </c>
      <c r="C641" s="822" t="s">
        <v>642</v>
      </c>
      <c r="D641" s="822" t="s">
        <v>6953</v>
      </c>
      <c r="E641" s="822" t="s">
        <v>7465</v>
      </c>
      <c r="F641" s="822" t="s">
        <v>3397</v>
      </c>
      <c r="G641" s="831"/>
      <c r="H641" s="831"/>
      <c r="I641" s="822"/>
      <c r="J641" s="822"/>
      <c r="K641" s="831"/>
      <c r="L641" s="831"/>
      <c r="M641" s="822"/>
      <c r="N641" s="822"/>
      <c r="O641" s="831">
        <v>0</v>
      </c>
      <c r="P641" s="831">
        <v>0</v>
      </c>
      <c r="Q641" s="827"/>
      <c r="R641" s="832"/>
    </row>
    <row r="642" spans="1:18" ht="14.45" customHeight="1" x14ac:dyDescent="0.2">
      <c r="A642" s="821" t="s">
        <v>6951</v>
      </c>
      <c r="B642" s="822" t="s">
        <v>7426</v>
      </c>
      <c r="C642" s="822" t="s">
        <v>642</v>
      </c>
      <c r="D642" s="822" t="s">
        <v>6953</v>
      </c>
      <c r="E642" s="822" t="s">
        <v>7159</v>
      </c>
      <c r="F642" s="822" t="s">
        <v>7158</v>
      </c>
      <c r="G642" s="831"/>
      <c r="H642" s="831"/>
      <c r="I642" s="822"/>
      <c r="J642" s="822"/>
      <c r="K642" s="831">
        <v>0.4</v>
      </c>
      <c r="L642" s="831">
        <v>43.55</v>
      </c>
      <c r="M642" s="822"/>
      <c r="N642" s="822">
        <v>108.87499999999999</v>
      </c>
      <c r="O642" s="831">
        <v>0.4</v>
      </c>
      <c r="P642" s="831">
        <v>39.08</v>
      </c>
      <c r="Q642" s="827"/>
      <c r="R642" s="832">
        <v>97.699999999999989</v>
      </c>
    </row>
    <row r="643" spans="1:18" ht="14.45" customHeight="1" x14ac:dyDescent="0.2">
      <c r="A643" s="821" t="s">
        <v>6951</v>
      </c>
      <c r="B643" s="822" t="s">
        <v>7426</v>
      </c>
      <c r="C643" s="822" t="s">
        <v>642</v>
      </c>
      <c r="D643" s="822" t="s">
        <v>6953</v>
      </c>
      <c r="E643" s="822" t="s">
        <v>7466</v>
      </c>
      <c r="F643" s="822" t="s">
        <v>3397</v>
      </c>
      <c r="G643" s="831"/>
      <c r="H643" s="831"/>
      <c r="I643" s="822"/>
      <c r="J643" s="822"/>
      <c r="K643" s="831"/>
      <c r="L643" s="831"/>
      <c r="M643" s="822"/>
      <c r="N643" s="822"/>
      <c r="O643" s="831">
        <v>0.92999999999999994</v>
      </c>
      <c r="P643" s="831">
        <v>3415.8900000000003</v>
      </c>
      <c r="Q643" s="827"/>
      <c r="R643" s="832">
        <v>3673.0000000000005</v>
      </c>
    </row>
    <row r="644" spans="1:18" ht="14.45" customHeight="1" x14ac:dyDescent="0.2">
      <c r="A644" s="821" t="s">
        <v>6951</v>
      </c>
      <c r="B644" s="822" t="s">
        <v>7426</v>
      </c>
      <c r="C644" s="822" t="s">
        <v>642</v>
      </c>
      <c r="D644" s="822" t="s">
        <v>6953</v>
      </c>
      <c r="E644" s="822" t="s">
        <v>7180</v>
      </c>
      <c r="F644" s="822" t="s">
        <v>6966</v>
      </c>
      <c r="G644" s="831">
        <v>2</v>
      </c>
      <c r="H644" s="831">
        <v>8127.04</v>
      </c>
      <c r="I644" s="822"/>
      <c r="J644" s="822">
        <v>4063.52</v>
      </c>
      <c r="K644" s="831">
        <v>15</v>
      </c>
      <c r="L644" s="831">
        <v>65026.080000000002</v>
      </c>
      <c r="M644" s="822"/>
      <c r="N644" s="822">
        <v>4335.0720000000001</v>
      </c>
      <c r="O644" s="831">
        <v>1</v>
      </c>
      <c r="P644" s="831">
        <v>3745</v>
      </c>
      <c r="Q644" s="827"/>
      <c r="R644" s="832">
        <v>3745</v>
      </c>
    </row>
    <row r="645" spans="1:18" ht="14.45" customHeight="1" x14ac:dyDescent="0.2">
      <c r="A645" s="821" t="s">
        <v>6951</v>
      </c>
      <c r="B645" s="822" t="s">
        <v>7426</v>
      </c>
      <c r="C645" s="822" t="s">
        <v>642</v>
      </c>
      <c r="D645" s="822" t="s">
        <v>6953</v>
      </c>
      <c r="E645" s="822" t="s">
        <v>7181</v>
      </c>
      <c r="F645" s="822" t="s">
        <v>6966</v>
      </c>
      <c r="G645" s="831"/>
      <c r="H645" s="831"/>
      <c r="I645" s="822"/>
      <c r="J645" s="822"/>
      <c r="K645" s="831">
        <v>4</v>
      </c>
      <c r="L645" s="831">
        <v>5163.4399999999996</v>
      </c>
      <c r="M645" s="822"/>
      <c r="N645" s="822">
        <v>1290.8599999999999</v>
      </c>
      <c r="O645" s="831"/>
      <c r="P645" s="831"/>
      <c r="Q645" s="827"/>
      <c r="R645" s="832"/>
    </row>
    <row r="646" spans="1:18" ht="14.45" customHeight="1" x14ac:dyDescent="0.2">
      <c r="A646" s="821" t="s">
        <v>6951</v>
      </c>
      <c r="B646" s="822" t="s">
        <v>7426</v>
      </c>
      <c r="C646" s="822" t="s">
        <v>642</v>
      </c>
      <c r="D646" s="822" t="s">
        <v>6953</v>
      </c>
      <c r="E646" s="822" t="s">
        <v>7183</v>
      </c>
      <c r="F646" s="822" t="s">
        <v>1370</v>
      </c>
      <c r="G646" s="831"/>
      <c r="H646" s="831"/>
      <c r="I646" s="822"/>
      <c r="J646" s="822"/>
      <c r="K646" s="831"/>
      <c r="L646" s="831"/>
      <c r="M646" s="822"/>
      <c r="N646" s="822"/>
      <c r="O646" s="831">
        <v>9.52</v>
      </c>
      <c r="P646" s="831">
        <v>1708.85</v>
      </c>
      <c r="Q646" s="827"/>
      <c r="R646" s="832">
        <v>179.50105042016807</v>
      </c>
    </row>
    <row r="647" spans="1:18" ht="14.45" customHeight="1" x14ac:dyDescent="0.2">
      <c r="A647" s="821" t="s">
        <v>6951</v>
      </c>
      <c r="B647" s="822" t="s">
        <v>7426</v>
      </c>
      <c r="C647" s="822" t="s">
        <v>642</v>
      </c>
      <c r="D647" s="822" t="s">
        <v>6953</v>
      </c>
      <c r="E647" s="822" t="s">
        <v>7189</v>
      </c>
      <c r="F647" s="822" t="s">
        <v>1370</v>
      </c>
      <c r="G647" s="831"/>
      <c r="H647" s="831"/>
      <c r="I647" s="822"/>
      <c r="J647" s="822"/>
      <c r="K647" s="831"/>
      <c r="L647" s="831"/>
      <c r="M647" s="822"/>
      <c r="N647" s="822"/>
      <c r="O647" s="831">
        <v>2.0099999999999998</v>
      </c>
      <c r="P647" s="831">
        <v>209.72</v>
      </c>
      <c r="Q647" s="827"/>
      <c r="R647" s="832">
        <v>104.33830845771145</v>
      </c>
    </row>
    <row r="648" spans="1:18" ht="14.45" customHeight="1" x14ac:dyDescent="0.2">
      <c r="A648" s="821" t="s">
        <v>6951</v>
      </c>
      <c r="B648" s="822" t="s">
        <v>7426</v>
      </c>
      <c r="C648" s="822" t="s">
        <v>642</v>
      </c>
      <c r="D648" s="822" t="s">
        <v>6953</v>
      </c>
      <c r="E648" s="822" t="s">
        <v>7200</v>
      </c>
      <c r="F648" s="822" t="s">
        <v>1241</v>
      </c>
      <c r="G648" s="831"/>
      <c r="H648" s="831"/>
      <c r="I648" s="822"/>
      <c r="J648" s="822"/>
      <c r="K648" s="831"/>
      <c r="L648" s="831"/>
      <c r="M648" s="822"/>
      <c r="N648" s="822"/>
      <c r="O648" s="831">
        <v>1.4</v>
      </c>
      <c r="P648" s="831">
        <v>112.98</v>
      </c>
      <c r="Q648" s="827"/>
      <c r="R648" s="832">
        <v>80.7</v>
      </c>
    </row>
    <row r="649" spans="1:18" ht="14.45" customHeight="1" x14ac:dyDescent="0.2">
      <c r="A649" s="821" t="s">
        <v>6951</v>
      </c>
      <c r="B649" s="822" t="s">
        <v>7426</v>
      </c>
      <c r="C649" s="822" t="s">
        <v>642</v>
      </c>
      <c r="D649" s="822" t="s">
        <v>6953</v>
      </c>
      <c r="E649" s="822" t="s">
        <v>7201</v>
      </c>
      <c r="F649" s="822" t="s">
        <v>805</v>
      </c>
      <c r="G649" s="831"/>
      <c r="H649" s="831"/>
      <c r="I649" s="822"/>
      <c r="J649" s="822"/>
      <c r="K649" s="831">
        <v>0.79</v>
      </c>
      <c r="L649" s="831">
        <v>172.93</v>
      </c>
      <c r="M649" s="822"/>
      <c r="N649" s="822">
        <v>218.89873417721518</v>
      </c>
      <c r="O649" s="831"/>
      <c r="P649" s="831"/>
      <c r="Q649" s="827"/>
      <c r="R649" s="832"/>
    </row>
    <row r="650" spans="1:18" ht="14.45" customHeight="1" x14ac:dyDescent="0.2">
      <c r="A650" s="821" t="s">
        <v>6951</v>
      </c>
      <c r="B650" s="822" t="s">
        <v>7426</v>
      </c>
      <c r="C650" s="822" t="s">
        <v>642</v>
      </c>
      <c r="D650" s="822" t="s">
        <v>6953</v>
      </c>
      <c r="E650" s="822" t="s">
        <v>7213</v>
      </c>
      <c r="F650" s="822" t="s">
        <v>7100</v>
      </c>
      <c r="G650" s="831"/>
      <c r="H650" s="831"/>
      <c r="I650" s="822"/>
      <c r="J650" s="822"/>
      <c r="K650" s="831">
        <v>3</v>
      </c>
      <c r="L650" s="831">
        <v>26647.980000000003</v>
      </c>
      <c r="M650" s="822"/>
      <c r="N650" s="822">
        <v>8882.6600000000017</v>
      </c>
      <c r="O650" s="831">
        <v>1</v>
      </c>
      <c r="P650" s="831">
        <v>8592.14</v>
      </c>
      <c r="Q650" s="827"/>
      <c r="R650" s="832">
        <v>8592.14</v>
      </c>
    </row>
    <row r="651" spans="1:18" ht="14.45" customHeight="1" x14ac:dyDescent="0.2">
      <c r="A651" s="821" t="s">
        <v>6951</v>
      </c>
      <c r="B651" s="822" t="s">
        <v>7426</v>
      </c>
      <c r="C651" s="822" t="s">
        <v>642</v>
      </c>
      <c r="D651" s="822" t="s">
        <v>6953</v>
      </c>
      <c r="E651" s="822" t="s">
        <v>7221</v>
      </c>
      <c r="F651" s="822" t="s">
        <v>2319</v>
      </c>
      <c r="G651" s="831"/>
      <c r="H651" s="831"/>
      <c r="I651" s="822"/>
      <c r="J651" s="822"/>
      <c r="K651" s="831"/>
      <c r="L651" s="831"/>
      <c r="M651" s="822"/>
      <c r="N651" s="822"/>
      <c r="O651" s="831">
        <v>4</v>
      </c>
      <c r="P651" s="831">
        <v>13707.55</v>
      </c>
      <c r="Q651" s="827"/>
      <c r="R651" s="832">
        <v>3426.8874999999998</v>
      </c>
    </row>
    <row r="652" spans="1:18" ht="14.45" customHeight="1" x14ac:dyDescent="0.2">
      <c r="A652" s="821" t="s">
        <v>6951</v>
      </c>
      <c r="B652" s="822" t="s">
        <v>7426</v>
      </c>
      <c r="C652" s="822" t="s">
        <v>642</v>
      </c>
      <c r="D652" s="822" t="s">
        <v>7261</v>
      </c>
      <c r="E652" s="822" t="s">
        <v>7269</v>
      </c>
      <c r="F652" s="822" t="s">
        <v>7270</v>
      </c>
      <c r="G652" s="831">
        <v>3</v>
      </c>
      <c r="H652" s="831">
        <v>2892</v>
      </c>
      <c r="I652" s="822"/>
      <c r="J652" s="822">
        <v>964</v>
      </c>
      <c r="K652" s="831"/>
      <c r="L652" s="831"/>
      <c r="M652" s="822"/>
      <c r="N652" s="822"/>
      <c r="O652" s="831"/>
      <c r="P652" s="831"/>
      <c r="Q652" s="827"/>
      <c r="R652" s="832"/>
    </row>
    <row r="653" spans="1:18" ht="14.45" customHeight="1" x14ac:dyDescent="0.2">
      <c r="A653" s="821" t="s">
        <v>6951</v>
      </c>
      <c r="B653" s="822" t="s">
        <v>7426</v>
      </c>
      <c r="C653" s="822" t="s">
        <v>642</v>
      </c>
      <c r="D653" s="822" t="s">
        <v>7261</v>
      </c>
      <c r="E653" s="822" t="s">
        <v>7432</v>
      </c>
      <c r="F653" s="822" t="s">
        <v>7433</v>
      </c>
      <c r="G653" s="831">
        <v>89</v>
      </c>
      <c r="H653" s="831">
        <v>247123.18</v>
      </c>
      <c r="I653" s="822"/>
      <c r="J653" s="822">
        <v>2776.6649438202248</v>
      </c>
      <c r="K653" s="831">
        <v>95</v>
      </c>
      <c r="L653" s="831">
        <v>241623.40999999997</v>
      </c>
      <c r="M653" s="822"/>
      <c r="N653" s="822">
        <v>2543.4043157894735</v>
      </c>
      <c r="O653" s="831">
        <v>12</v>
      </c>
      <c r="P653" s="831">
        <v>30249.599999999999</v>
      </c>
      <c r="Q653" s="827"/>
      <c r="R653" s="832">
        <v>2520.7999999999997</v>
      </c>
    </row>
    <row r="654" spans="1:18" ht="14.45" customHeight="1" x14ac:dyDescent="0.2">
      <c r="A654" s="821" t="s">
        <v>6951</v>
      </c>
      <c r="B654" s="822" t="s">
        <v>7426</v>
      </c>
      <c r="C654" s="822" t="s">
        <v>642</v>
      </c>
      <c r="D654" s="822" t="s">
        <v>7261</v>
      </c>
      <c r="E654" s="822" t="s">
        <v>7434</v>
      </c>
      <c r="F654" s="822" t="s">
        <v>7435</v>
      </c>
      <c r="G654" s="831">
        <v>103</v>
      </c>
      <c r="H654" s="831">
        <v>149832.30999999997</v>
      </c>
      <c r="I654" s="822"/>
      <c r="J654" s="822">
        <v>1454.682621359223</v>
      </c>
      <c r="K654" s="831">
        <v>79</v>
      </c>
      <c r="L654" s="831">
        <v>114978.54000000002</v>
      </c>
      <c r="M654" s="822"/>
      <c r="N654" s="822">
        <v>1455.4245569620257</v>
      </c>
      <c r="O654" s="831">
        <v>7</v>
      </c>
      <c r="P654" s="831">
        <v>10966.06</v>
      </c>
      <c r="Q654" s="827"/>
      <c r="R654" s="832">
        <v>1566.58</v>
      </c>
    </row>
    <row r="655" spans="1:18" ht="14.45" customHeight="1" x14ac:dyDescent="0.2">
      <c r="A655" s="821" t="s">
        <v>6951</v>
      </c>
      <c r="B655" s="822" t="s">
        <v>7426</v>
      </c>
      <c r="C655" s="822" t="s">
        <v>642</v>
      </c>
      <c r="D655" s="822" t="s">
        <v>7261</v>
      </c>
      <c r="E655" s="822" t="s">
        <v>7467</v>
      </c>
      <c r="F655" s="822" t="s">
        <v>7468</v>
      </c>
      <c r="G655" s="831">
        <v>5</v>
      </c>
      <c r="H655" s="831">
        <v>5154.5</v>
      </c>
      <c r="I655" s="822"/>
      <c r="J655" s="822">
        <v>1030.9000000000001</v>
      </c>
      <c r="K655" s="831"/>
      <c r="L655" s="831"/>
      <c r="M655" s="822"/>
      <c r="N655" s="822"/>
      <c r="O655" s="831"/>
      <c r="P655" s="831"/>
      <c r="Q655" s="827"/>
      <c r="R655" s="832"/>
    </row>
    <row r="656" spans="1:18" ht="14.45" customHeight="1" x14ac:dyDescent="0.2">
      <c r="A656" s="821" t="s">
        <v>6951</v>
      </c>
      <c r="B656" s="822" t="s">
        <v>7426</v>
      </c>
      <c r="C656" s="822" t="s">
        <v>642</v>
      </c>
      <c r="D656" s="822" t="s">
        <v>7261</v>
      </c>
      <c r="E656" s="822" t="s">
        <v>7469</v>
      </c>
      <c r="F656" s="822" t="s">
        <v>7470</v>
      </c>
      <c r="G656" s="831">
        <v>1</v>
      </c>
      <c r="H656" s="831">
        <v>289800</v>
      </c>
      <c r="I656" s="822"/>
      <c r="J656" s="822">
        <v>289800</v>
      </c>
      <c r="K656" s="831">
        <v>1</v>
      </c>
      <c r="L656" s="831">
        <v>289800</v>
      </c>
      <c r="M656" s="822"/>
      <c r="N656" s="822">
        <v>289800</v>
      </c>
      <c r="O656" s="831"/>
      <c r="P656" s="831"/>
      <c r="Q656" s="827"/>
      <c r="R656" s="832"/>
    </row>
    <row r="657" spans="1:18" ht="14.45" customHeight="1" x14ac:dyDescent="0.2">
      <c r="A657" s="821" t="s">
        <v>6951</v>
      </c>
      <c r="B657" s="822" t="s">
        <v>7426</v>
      </c>
      <c r="C657" s="822" t="s">
        <v>642</v>
      </c>
      <c r="D657" s="822" t="s">
        <v>7261</v>
      </c>
      <c r="E657" s="822" t="s">
        <v>7280</v>
      </c>
      <c r="F657" s="822" t="s">
        <v>7281</v>
      </c>
      <c r="G657" s="831"/>
      <c r="H657" s="831"/>
      <c r="I657" s="822"/>
      <c r="J657" s="822"/>
      <c r="K657" s="831">
        <v>3</v>
      </c>
      <c r="L657" s="831">
        <v>537.90000000000009</v>
      </c>
      <c r="M657" s="822"/>
      <c r="N657" s="822">
        <v>179.30000000000004</v>
      </c>
      <c r="O657" s="831">
        <v>13</v>
      </c>
      <c r="P657" s="831">
        <v>2330.8999999999996</v>
      </c>
      <c r="Q657" s="827"/>
      <c r="R657" s="832">
        <v>179.29999999999998</v>
      </c>
    </row>
    <row r="658" spans="1:18" ht="14.45" customHeight="1" x14ac:dyDescent="0.2">
      <c r="A658" s="821" t="s">
        <v>6951</v>
      </c>
      <c r="B658" s="822" t="s">
        <v>7426</v>
      </c>
      <c r="C658" s="822" t="s">
        <v>642</v>
      </c>
      <c r="D658" s="822" t="s">
        <v>7261</v>
      </c>
      <c r="E658" s="822" t="s">
        <v>7283</v>
      </c>
      <c r="F658" s="822" t="s">
        <v>7284</v>
      </c>
      <c r="G658" s="831"/>
      <c r="H658" s="831"/>
      <c r="I658" s="822"/>
      <c r="J658" s="822"/>
      <c r="K658" s="831">
        <v>1</v>
      </c>
      <c r="L658" s="831">
        <v>75.97</v>
      </c>
      <c r="M658" s="822"/>
      <c r="N658" s="822">
        <v>75.97</v>
      </c>
      <c r="O658" s="831">
        <v>2</v>
      </c>
      <c r="P658" s="831">
        <v>156.5</v>
      </c>
      <c r="Q658" s="827"/>
      <c r="R658" s="832">
        <v>78.25</v>
      </c>
    </row>
    <row r="659" spans="1:18" ht="14.45" customHeight="1" x14ac:dyDescent="0.2">
      <c r="A659" s="821" t="s">
        <v>6951</v>
      </c>
      <c r="B659" s="822" t="s">
        <v>7426</v>
      </c>
      <c r="C659" s="822" t="s">
        <v>642</v>
      </c>
      <c r="D659" s="822" t="s">
        <v>7261</v>
      </c>
      <c r="E659" s="822" t="s">
        <v>7285</v>
      </c>
      <c r="F659" s="822" t="s">
        <v>7286</v>
      </c>
      <c r="G659" s="831"/>
      <c r="H659" s="831"/>
      <c r="I659" s="822"/>
      <c r="J659" s="822"/>
      <c r="K659" s="831">
        <v>1</v>
      </c>
      <c r="L659" s="831">
        <v>94.69</v>
      </c>
      <c r="M659" s="822"/>
      <c r="N659" s="822">
        <v>94.69</v>
      </c>
      <c r="O659" s="831">
        <v>2</v>
      </c>
      <c r="P659" s="831">
        <v>189.38</v>
      </c>
      <c r="Q659" s="827"/>
      <c r="R659" s="832">
        <v>94.69</v>
      </c>
    </row>
    <row r="660" spans="1:18" ht="14.45" customHeight="1" x14ac:dyDescent="0.2">
      <c r="A660" s="821" t="s">
        <v>6951</v>
      </c>
      <c r="B660" s="822" t="s">
        <v>7426</v>
      </c>
      <c r="C660" s="822" t="s">
        <v>642</v>
      </c>
      <c r="D660" s="822" t="s">
        <v>7261</v>
      </c>
      <c r="E660" s="822" t="s">
        <v>7287</v>
      </c>
      <c r="F660" s="822" t="s">
        <v>7286</v>
      </c>
      <c r="G660" s="831"/>
      <c r="H660" s="831"/>
      <c r="I660" s="822"/>
      <c r="J660" s="822"/>
      <c r="K660" s="831"/>
      <c r="L660" s="831"/>
      <c r="M660" s="822"/>
      <c r="N660" s="822"/>
      <c r="O660" s="831">
        <v>11</v>
      </c>
      <c r="P660" s="831">
        <v>835.67000000000007</v>
      </c>
      <c r="Q660" s="827"/>
      <c r="R660" s="832">
        <v>75.970000000000013</v>
      </c>
    </row>
    <row r="661" spans="1:18" ht="14.45" customHeight="1" x14ac:dyDescent="0.2">
      <c r="A661" s="821" t="s">
        <v>6951</v>
      </c>
      <c r="B661" s="822" t="s">
        <v>7426</v>
      </c>
      <c r="C661" s="822" t="s">
        <v>642</v>
      </c>
      <c r="D661" s="822" t="s">
        <v>7261</v>
      </c>
      <c r="E661" s="822" t="s">
        <v>7437</v>
      </c>
      <c r="F661" s="822" t="s">
        <v>7438</v>
      </c>
      <c r="G661" s="831"/>
      <c r="H661" s="831"/>
      <c r="I661" s="822"/>
      <c r="J661" s="822"/>
      <c r="K661" s="831"/>
      <c r="L661" s="831"/>
      <c r="M661" s="822"/>
      <c r="N661" s="822"/>
      <c r="O661" s="831">
        <v>19</v>
      </c>
      <c r="P661" s="831">
        <v>38238.83</v>
      </c>
      <c r="Q661" s="827"/>
      <c r="R661" s="832">
        <v>2012.5700000000002</v>
      </c>
    </row>
    <row r="662" spans="1:18" ht="14.45" customHeight="1" x14ac:dyDescent="0.2">
      <c r="A662" s="821" t="s">
        <v>6951</v>
      </c>
      <c r="B662" s="822" t="s">
        <v>7426</v>
      </c>
      <c r="C662" s="822" t="s">
        <v>642</v>
      </c>
      <c r="D662" s="822" t="s">
        <v>7261</v>
      </c>
      <c r="E662" s="822" t="s">
        <v>7439</v>
      </c>
      <c r="F662" s="822" t="s">
        <v>7440</v>
      </c>
      <c r="G662" s="831"/>
      <c r="H662" s="831"/>
      <c r="I662" s="822"/>
      <c r="J662" s="822"/>
      <c r="K662" s="831"/>
      <c r="L662" s="831"/>
      <c r="M662" s="822"/>
      <c r="N662" s="822"/>
      <c r="O662" s="831">
        <v>16</v>
      </c>
      <c r="P662" s="831">
        <v>16348.320000000003</v>
      </c>
      <c r="Q662" s="827"/>
      <c r="R662" s="832">
        <v>1021.7700000000002</v>
      </c>
    </row>
    <row r="663" spans="1:18" ht="14.45" customHeight="1" x14ac:dyDescent="0.2">
      <c r="A663" s="821" t="s">
        <v>6951</v>
      </c>
      <c r="B663" s="822" t="s">
        <v>7426</v>
      </c>
      <c r="C663" s="822" t="s">
        <v>642</v>
      </c>
      <c r="D663" s="822" t="s">
        <v>6946</v>
      </c>
      <c r="E663" s="822" t="s">
        <v>7312</v>
      </c>
      <c r="F663" s="822" t="s">
        <v>7313</v>
      </c>
      <c r="G663" s="831">
        <v>28</v>
      </c>
      <c r="H663" s="831">
        <v>3416</v>
      </c>
      <c r="I663" s="822"/>
      <c r="J663" s="822">
        <v>122</v>
      </c>
      <c r="K663" s="831"/>
      <c r="L663" s="831"/>
      <c r="M663" s="822"/>
      <c r="N663" s="822"/>
      <c r="O663" s="831">
        <v>2</v>
      </c>
      <c r="P663" s="831">
        <v>266</v>
      </c>
      <c r="Q663" s="827"/>
      <c r="R663" s="832">
        <v>133</v>
      </c>
    </row>
    <row r="664" spans="1:18" ht="14.45" customHeight="1" x14ac:dyDescent="0.2">
      <c r="A664" s="821" t="s">
        <v>6951</v>
      </c>
      <c r="B664" s="822" t="s">
        <v>7426</v>
      </c>
      <c r="C664" s="822" t="s">
        <v>642</v>
      </c>
      <c r="D664" s="822" t="s">
        <v>6946</v>
      </c>
      <c r="E664" s="822" t="s">
        <v>7314</v>
      </c>
      <c r="F664" s="822" t="s">
        <v>7315</v>
      </c>
      <c r="G664" s="831">
        <v>5</v>
      </c>
      <c r="H664" s="831">
        <v>755</v>
      </c>
      <c r="I664" s="822"/>
      <c r="J664" s="822">
        <v>151</v>
      </c>
      <c r="K664" s="831">
        <v>7</v>
      </c>
      <c r="L664" s="831">
        <v>1071</v>
      </c>
      <c r="M664" s="822"/>
      <c r="N664" s="822">
        <v>153</v>
      </c>
      <c r="O664" s="831">
        <v>10</v>
      </c>
      <c r="P664" s="831">
        <v>1580</v>
      </c>
      <c r="Q664" s="827"/>
      <c r="R664" s="832">
        <v>158</v>
      </c>
    </row>
    <row r="665" spans="1:18" ht="14.45" customHeight="1" x14ac:dyDescent="0.2">
      <c r="A665" s="821" t="s">
        <v>6951</v>
      </c>
      <c r="B665" s="822" t="s">
        <v>7426</v>
      </c>
      <c r="C665" s="822" t="s">
        <v>642</v>
      </c>
      <c r="D665" s="822" t="s">
        <v>6946</v>
      </c>
      <c r="E665" s="822" t="s">
        <v>7318</v>
      </c>
      <c r="F665" s="822" t="s">
        <v>7319</v>
      </c>
      <c r="G665" s="831">
        <v>356</v>
      </c>
      <c r="H665" s="831">
        <v>13528</v>
      </c>
      <c r="I665" s="822"/>
      <c r="J665" s="822">
        <v>38</v>
      </c>
      <c r="K665" s="831">
        <v>335</v>
      </c>
      <c r="L665" s="831">
        <v>12730</v>
      </c>
      <c r="M665" s="822"/>
      <c r="N665" s="822">
        <v>38</v>
      </c>
      <c r="O665" s="831">
        <v>330</v>
      </c>
      <c r="P665" s="831">
        <v>13200</v>
      </c>
      <c r="Q665" s="827"/>
      <c r="R665" s="832">
        <v>40</v>
      </c>
    </row>
    <row r="666" spans="1:18" ht="14.45" customHeight="1" x14ac:dyDescent="0.2">
      <c r="A666" s="821" t="s">
        <v>6951</v>
      </c>
      <c r="B666" s="822" t="s">
        <v>7426</v>
      </c>
      <c r="C666" s="822" t="s">
        <v>642</v>
      </c>
      <c r="D666" s="822" t="s">
        <v>6946</v>
      </c>
      <c r="E666" s="822" t="s">
        <v>7320</v>
      </c>
      <c r="F666" s="822" t="s">
        <v>7321</v>
      </c>
      <c r="G666" s="831"/>
      <c r="H666" s="831"/>
      <c r="I666" s="822"/>
      <c r="J666" s="822"/>
      <c r="K666" s="831">
        <v>1</v>
      </c>
      <c r="L666" s="831">
        <v>10</v>
      </c>
      <c r="M666" s="822"/>
      <c r="N666" s="822">
        <v>10</v>
      </c>
      <c r="O666" s="831"/>
      <c r="P666" s="831"/>
      <c r="Q666" s="827"/>
      <c r="R666" s="832"/>
    </row>
    <row r="667" spans="1:18" ht="14.45" customHeight="1" x14ac:dyDescent="0.2">
      <c r="A667" s="821" t="s">
        <v>6951</v>
      </c>
      <c r="B667" s="822" t="s">
        <v>7426</v>
      </c>
      <c r="C667" s="822" t="s">
        <v>642</v>
      </c>
      <c r="D667" s="822" t="s">
        <v>6946</v>
      </c>
      <c r="E667" s="822" t="s">
        <v>7328</v>
      </c>
      <c r="F667" s="822" t="s">
        <v>7329</v>
      </c>
      <c r="G667" s="831">
        <v>4518</v>
      </c>
      <c r="H667" s="831">
        <v>808722</v>
      </c>
      <c r="I667" s="822"/>
      <c r="J667" s="822">
        <v>179</v>
      </c>
      <c r="K667" s="831">
        <v>3748</v>
      </c>
      <c r="L667" s="831">
        <v>674640</v>
      </c>
      <c r="M667" s="822"/>
      <c r="N667" s="822">
        <v>180</v>
      </c>
      <c r="O667" s="831">
        <v>2390</v>
      </c>
      <c r="P667" s="831">
        <v>463660</v>
      </c>
      <c r="Q667" s="827"/>
      <c r="R667" s="832">
        <v>194</v>
      </c>
    </row>
    <row r="668" spans="1:18" ht="14.45" customHeight="1" x14ac:dyDescent="0.2">
      <c r="A668" s="821" t="s">
        <v>6951</v>
      </c>
      <c r="B668" s="822" t="s">
        <v>7426</v>
      </c>
      <c r="C668" s="822" t="s">
        <v>642</v>
      </c>
      <c r="D668" s="822" t="s">
        <v>6946</v>
      </c>
      <c r="E668" s="822" t="s">
        <v>7441</v>
      </c>
      <c r="F668" s="822" t="s">
        <v>7442</v>
      </c>
      <c r="G668" s="831">
        <v>580</v>
      </c>
      <c r="H668" s="831">
        <v>723260</v>
      </c>
      <c r="I668" s="822"/>
      <c r="J668" s="822">
        <v>1247</v>
      </c>
      <c r="K668" s="831">
        <v>526</v>
      </c>
      <c r="L668" s="831">
        <v>658026</v>
      </c>
      <c r="M668" s="822"/>
      <c r="N668" s="822">
        <v>1251</v>
      </c>
      <c r="O668" s="831">
        <v>193</v>
      </c>
      <c r="P668" s="831">
        <v>252444</v>
      </c>
      <c r="Q668" s="827"/>
      <c r="R668" s="832">
        <v>1308</v>
      </c>
    </row>
    <row r="669" spans="1:18" ht="14.45" customHeight="1" x14ac:dyDescent="0.2">
      <c r="A669" s="821" t="s">
        <v>6951</v>
      </c>
      <c r="B669" s="822" t="s">
        <v>7426</v>
      </c>
      <c r="C669" s="822" t="s">
        <v>642</v>
      </c>
      <c r="D669" s="822" t="s">
        <v>6946</v>
      </c>
      <c r="E669" s="822" t="s">
        <v>7443</v>
      </c>
      <c r="F669" s="822" t="s">
        <v>7444</v>
      </c>
      <c r="G669" s="831">
        <v>46993</v>
      </c>
      <c r="H669" s="831">
        <v>33599995</v>
      </c>
      <c r="I669" s="822"/>
      <c r="J669" s="822">
        <v>715</v>
      </c>
      <c r="K669" s="831">
        <v>30390</v>
      </c>
      <c r="L669" s="831">
        <v>21759240</v>
      </c>
      <c r="M669" s="822"/>
      <c r="N669" s="822">
        <v>716</v>
      </c>
      <c r="O669" s="831">
        <v>8764</v>
      </c>
      <c r="P669" s="831">
        <v>6362664</v>
      </c>
      <c r="Q669" s="827"/>
      <c r="R669" s="832">
        <v>726</v>
      </c>
    </row>
    <row r="670" spans="1:18" ht="14.45" customHeight="1" x14ac:dyDescent="0.2">
      <c r="A670" s="821" t="s">
        <v>6951</v>
      </c>
      <c r="B670" s="822" t="s">
        <v>7426</v>
      </c>
      <c r="C670" s="822" t="s">
        <v>642</v>
      </c>
      <c r="D670" s="822" t="s">
        <v>6946</v>
      </c>
      <c r="E670" s="822" t="s">
        <v>7445</v>
      </c>
      <c r="F670" s="822" t="s">
        <v>7446</v>
      </c>
      <c r="G670" s="831">
        <v>479</v>
      </c>
      <c r="H670" s="831">
        <v>303207</v>
      </c>
      <c r="I670" s="822"/>
      <c r="J670" s="822">
        <v>633</v>
      </c>
      <c r="K670" s="831">
        <v>73</v>
      </c>
      <c r="L670" s="831">
        <v>46282</v>
      </c>
      <c r="M670" s="822"/>
      <c r="N670" s="822">
        <v>634</v>
      </c>
      <c r="O670" s="831">
        <v>84</v>
      </c>
      <c r="P670" s="831">
        <v>54432</v>
      </c>
      <c r="Q670" s="827"/>
      <c r="R670" s="832">
        <v>648</v>
      </c>
    </row>
    <row r="671" spans="1:18" ht="14.45" customHeight="1" x14ac:dyDescent="0.2">
      <c r="A671" s="821" t="s">
        <v>6951</v>
      </c>
      <c r="B671" s="822" t="s">
        <v>7426</v>
      </c>
      <c r="C671" s="822" t="s">
        <v>642</v>
      </c>
      <c r="D671" s="822" t="s">
        <v>6946</v>
      </c>
      <c r="E671" s="822" t="s">
        <v>7471</v>
      </c>
      <c r="F671" s="822" t="s">
        <v>7472</v>
      </c>
      <c r="G671" s="831">
        <v>2</v>
      </c>
      <c r="H671" s="831">
        <v>12324</v>
      </c>
      <c r="I671" s="822"/>
      <c r="J671" s="822">
        <v>6162</v>
      </c>
      <c r="K671" s="831"/>
      <c r="L671" s="831"/>
      <c r="M671" s="822"/>
      <c r="N671" s="822"/>
      <c r="O671" s="831"/>
      <c r="P671" s="831"/>
      <c r="Q671" s="827"/>
      <c r="R671" s="832"/>
    </row>
    <row r="672" spans="1:18" ht="14.45" customHeight="1" x14ac:dyDescent="0.2">
      <c r="A672" s="821" t="s">
        <v>6951</v>
      </c>
      <c r="B672" s="822" t="s">
        <v>7426</v>
      </c>
      <c r="C672" s="822" t="s">
        <v>642</v>
      </c>
      <c r="D672" s="822" t="s">
        <v>6946</v>
      </c>
      <c r="E672" s="822" t="s">
        <v>7330</v>
      </c>
      <c r="F672" s="822" t="s">
        <v>7331</v>
      </c>
      <c r="G672" s="831">
        <v>15</v>
      </c>
      <c r="H672" s="831">
        <v>100425</v>
      </c>
      <c r="I672" s="822"/>
      <c r="J672" s="822">
        <v>6695</v>
      </c>
      <c r="K672" s="831">
        <v>6</v>
      </c>
      <c r="L672" s="831">
        <v>40242</v>
      </c>
      <c r="M672" s="822"/>
      <c r="N672" s="822">
        <v>6707</v>
      </c>
      <c r="O672" s="831">
        <v>6</v>
      </c>
      <c r="P672" s="831">
        <v>40944</v>
      </c>
      <c r="Q672" s="827"/>
      <c r="R672" s="832">
        <v>6824</v>
      </c>
    </row>
    <row r="673" spans="1:18" ht="14.45" customHeight="1" x14ac:dyDescent="0.2">
      <c r="A673" s="821" t="s">
        <v>6951</v>
      </c>
      <c r="B673" s="822" t="s">
        <v>7426</v>
      </c>
      <c r="C673" s="822" t="s">
        <v>642</v>
      </c>
      <c r="D673" s="822" t="s">
        <v>6946</v>
      </c>
      <c r="E673" s="822" t="s">
        <v>7447</v>
      </c>
      <c r="F673" s="822" t="s">
        <v>7448</v>
      </c>
      <c r="G673" s="831">
        <v>2150</v>
      </c>
      <c r="H673" s="831">
        <v>279500</v>
      </c>
      <c r="I673" s="822"/>
      <c r="J673" s="822">
        <v>130</v>
      </c>
      <c r="K673" s="831">
        <v>1217</v>
      </c>
      <c r="L673" s="831">
        <v>159427</v>
      </c>
      <c r="M673" s="822"/>
      <c r="N673" s="822">
        <v>131</v>
      </c>
      <c r="O673" s="831">
        <v>573</v>
      </c>
      <c r="P673" s="831">
        <v>77928</v>
      </c>
      <c r="Q673" s="827"/>
      <c r="R673" s="832">
        <v>136</v>
      </c>
    </row>
    <row r="674" spans="1:18" ht="14.45" customHeight="1" x14ac:dyDescent="0.2">
      <c r="A674" s="821" t="s">
        <v>6951</v>
      </c>
      <c r="B674" s="822" t="s">
        <v>7426</v>
      </c>
      <c r="C674" s="822" t="s">
        <v>642</v>
      </c>
      <c r="D674" s="822" t="s">
        <v>6946</v>
      </c>
      <c r="E674" s="822" t="s">
        <v>7473</v>
      </c>
      <c r="F674" s="822" t="s">
        <v>7474</v>
      </c>
      <c r="G674" s="831">
        <v>2</v>
      </c>
      <c r="H674" s="831">
        <v>5802</v>
      </c>
      <c r="I674" s="822"/>
      <c r="J674" s="822">
        <v>2901</v>
      </c>
      <c r="K674" s="831">
        <v>1</v>
      </c>
      <c r="L674" s="831">
        <v>2913</v>
      </c>
      <c r="M674" s="822"/>
      <c r="N674" s="822">
        <v>2913</v>
      </c>
      <c r="O674" s="831"/>
      <c r="P674" s="831"/>
      <c r="Q674" s="827"/>
      <c r="R674" s="832"/>
    </row>
    <row r="675" spans="1:18" ht="14.45" customHeight="1" x14ac:dyDescent="0.2">
      <c r="A675" s="821" t="s">
        <v>6951</v>
      </c>
      <c r="B675" s="822" t="s">
        <v>7426</v>
      </c>
      <c r="C675" s="822" t="s">
        <v>642</v>
      </c>
      <c r="D675" s="822" t="s">
        <v>6946</v>
      </c>
      <c r="E675" s="822" t="s">
        <v>7449</v>
      </c>
      <c r="F675" s="822" t="s">
        <v>7450</v>
      </c>
      <c r="G675" s="831">
        <v>218</v>
      </c>
      <c r="H675" s="831">
        <v>159576</v>
      </c>
      <c r="I675" s="822"/>
      <c r="J675" s="822">
        <v>732</v>
      </c>
      <c r="K675" s="831">
        <v>191</v>
      </c>
      <c r="L675" s="831">
        <v>141531</v>
      </c>
      <c r="M675" s="822"/>
      <c r="N675" s="822">
        <v>741</v>
      </c>
      <c r="O675" s="831">
        <v>68</v>
      </c>
      <c r="P675" s="831">
        <v>53244</v>
      </c>
      <c r="Q675" s="827"/>
      <c r="R675" s="832">
        <v>783</v>
      </c>
    </row>
    <row r="676" spans="1:18" ht="14.45" customHeight="1" x14ac:dyDescent="0.2">
      <c r="A676" s="821" t="s">
        <v>6951</v>
      </c>
      <c r="B676" s="822" t="s">
        <v>7426</v>
      </c>
      <c r="C676" s="822" t="s">
        <v>642</v>
      </c>
      <c r="D676" s="822" t="s">
        <v>6946</v>
      </c>
      <c r="E676" s="822" t="s">
        <v>7451</v>
      </c>
      <c r="F676" s="822" t="s">
        <v>7452</v>
      </c>
      <c r="G676" s="831">
        <v>85452</v>
      </c>
      <c r="H676" s="831">
        <v>75283212</v>
      </c>
      <c r="I676" s="822"/>
      <c r="J676" s="822">
        <v>881</v>
      </c>
      <c r="K676" s="831">
        <v>88022</v>
      </c>
      <c r="L676" s="831">
        <v>77635404</v>
      </c>
      <c r="M676" s="822"/>
      <c r="N676" s="822">
        <v>882</v>
      </c>
      <c r="O676" s="831">
        <v>30885</v>
      </c>
      <c r="P676" s="831">
        <v>27580305</v>
      </c>
      <c r="Q676" s="827"/>
      <c r="R676" s="832">
        <v>893</v>
      </c>
    </row>
    <row r="677" spans="1:18" ht="14.45" customHeight="1" x14ac:dyDescent="0.2">
      <c r="A677" s="821" t="s">
        <v>6951</v>
      </c>
      <c r="B677" s="822" t="s">
        <v>7426</v>
      </c>
      <c r="C677" s="822" t="s">
        <v>642</v>
      </c>
      <c r="D677" s="822" t="s">
        <v>6946</v>
      </c>
      <c r="E677" s="822" t="s">
        <v>7332</v>
      </c>
      <c r="F677" s="822" t="s">
        <v>7333</v>
      </c>
      <c r="G677" s="831"/>
      <c r="H677" s="831"/>
      <c r="I677" s="822"/>
      <c r="J677" s="822"/>
      <c r="K677" s="831"/>
      <c r="L677" s="831"/>
      <c r="M677" s="822"/>
      <c r="N677" s="822"/>
      <c r="O677" s="831">
        <v>18</v>
      </c>
      <c r="P677" s="831">
        <v>0</v>
      </c>
      <c r="Q677" s="827"/>
      <c r="R677" s="832">
        <v>0</v>
      </c>
    </row>
    <row r="678" spans="1:18" ht="14.45" customHeight="1" x14ac:dyDescent="0.2">
      <c r="A678" s="821" t="s">
        <v>6951</v>
      </c>
      <c r="B678" s="822" t="s">
        <v>7426</v>
      </c>
      <c r="C678" s="822" t="s">
        <v>642</v>
      </c>
      <c r="D678" s="822" t="s">
        <v>6946</v>
      </c>
      <c r="E678" s="822" t="s">
        <v>7336</v>
      </c>
      <c r="F678" s="822" t="s">
        <v>7337</v>
      </c>
      <c r="G678" s="831">
        <v>4</v>
      </c>
      <c r="H678" s="831">
        <v>980</v>
      </c>
      <c r="I678" s="822"/>
      <c r="J678" s="822">
        <v>245</v>
      </c>
      <c r="K678" s="831">
        <v>4</v>
      </c>
      <c r="L678" s="831">
        <v>984</v>
      </c>
      <c r="M678" s="822"/>
      <c r="N678" s="822">
        <v>246</v>
      </c>
      <c r="O678" s="831">
        <v>15</v>
      </c>
      <c r="P678" s="831">
        <v>3900</v>
      </c>
      <c r="Q678" s="827"/>
      <c r="R678" s="832">
        <v>260</v>
      </c>
    </row>
    <row r="679" spans="1:18" ht="14.45" customHeight="1" x14ac:dyDescent="0.2">
      <c r="A679" s="821" t="s">
        <v>6951</v>
      </c>
      <c r="B679" s="822" t="s">
        <v>7426</v>
      </c>
      <c r="C679" s="822" t="s">
        <v>642</v>
      </c>
      <c r="D679" s="822" t="s">
        <v>6946</v>
      </c>
      <c r="E679" s="822" t="s">
        <v>7338</v>
      </c>
      <c r="F679" s="822" t="s">
        <v>7339</v>
      </c>
      <c r="G679" s="831">
        <v>4953</v>
      </c>
      <c r="H679" s="831">
        <v>165099.99</v>
      </c>
      <c r="I679" s="822"/>
      <c r="J679" s="822">
        <v>33.333331314354936</v>
      </c>
      <c r="K679" s="831">
        <v>4230</v>
      </c>
      <c r="L679" s="831">
        <v>165884.46999999997</v>
      </c>
      <c r="M679" s="822"/>
      <c r="N679" s="822">
        <v>39.216186761229309</v>
      </c>
      <c r="O679" s="831">
        <v>2489</v>
      </c>
      <c r="P679" s="831">
        <v>101953.38</v>
      </c>
      <c r="Q679" s="827"/>
      <c r="R679" s="832">
        <v>40.961582965046205</v>
      </c>
    </row>
    <row r="680" spans="1:18" ht="14.45" customHeight="1" x14ac:dyDescent="0.2">
      <c r="A680" s="821" t="s">
        <v>6951</v>
      </c>
      <c r="B680" s="822" t="s">
        <v>7426</v>
      </c>
      <c r="C680" s="822" t="s">
        <v>642</v>
      </c>
      <c r="D680" s="822" t="s">
        <v>6946</v>
      </c>
      <c r="E680" s="822" t="s">
        <v>7475</v>
      </c>
      <c r="F680" s="822" t="s">
        <v>7476</v>
      </c>
      <c r="G680" s="831"/>
      <c r="H680" s="831"/>
      <c r="I680" s="822"/>
      <c r="J680" s="822"/>
      <c r="K680" s="831"/>
      <c r="L680" s="831"/>
      <c r="M680" s="822"/>
      <c r="N680" s="822"/>
      <c r="O680" s="831">
        <v>11</v>
      </c>
      <c r="P680" s="831">
        <v>23210</v>
      </c>
      <c r="Q680" s="827"/>
      <c r="R680" s="832">
        <v>2110</v>
      </c>
    </row>
    <row r="681" spans="1:18" ht="14.45" customHeight="1" x14ac:dyDescent="0.2">
      <c r="A681" s="821" t="s">
        <v>6951</v>
      </c>
      <c r="B681" s="822" t="s">
        <v>7426</v>
      </c>
      <c r="C681" s="822" t="s">
        <v>642</v>
      </c>
      <c r="D681" s="822" t="s">
        <v>6946</v>
      </c>
      <c r="E681" s="822" t="s">
        <v>7340</v>
      </c>
      <c r="F681" s="822" t="s">
        <v>7341</v>
      </c>
      <c r="G681" s="831">
        <v>32</v>
      </c>
      <c r="H681" s="831">
        <v>30144</v>
      </c>
      <c r="I681" s="822"/>
      <c r="J681" s="822">
        <v>942</v>
      </c>
      <c r="K681" s="831">
        <v>6</v>
      </c>
      <c r="L681" s="831">
        <v>5664</v>
      </c>
      <c r="M681" s="822"/>
      <c r="N681" s="822">
        <v>944</v>
      </c>
      <c r="O681" s="831">
        <v>7</v>
      </c>
      <c r="P681" s="831">
        <v>6804</v>
      </c>
      <c r="Q681" s="827"/>
      <c r="R681" s="832">
        <v>972</v>
      </c>
    </row>
    <row r="682" spans="1:18" ht="14.45" customHeight="1" x14ac:dyDescent="0.2">
      <c r="A682" s="821" t="s">
        <v>6951</v>
      </c>
      <c r="B682" s="822" t="s">
        <v>7426</v>
      </c>
      <c r="C682" s="822" t="s">
        <v>642</v>
      </c>
      <c r="D682" s="822" t="s">
        <v>6946</v>
      </c>
      <c r="E682" s="822" t="s">
        <v>7342</v>
      </c>
      <c r="F682" s="822" t="s">
        <v>7343</v>
      </c>
      <c r="G682" s="831">
        <v>1722</v>
      </c>
      <c r="H682" s="831">
        <v>65436</v>
      </c>
      <c r="I682" s="822"/>
      <c r="J682" s="822">
        <v>38</v>
      </c>
      <c r="K682" s="831">
        <v>1318</v>
      </c>
      <c r="L682" s="831">
        <v>50084</v>
      </c>
      <c r="M682" s="822"/>
      <c r="N682" s="822">
        <v>38</v>
      </c>
      <c r="O682" s="831">
        <v>555</v>
      </c>
      <c r="P682" s="831">
        <v>21645</v>
      </c>
      <c r="Q682" s="827"/>
      <c r="R682" s="832">
        <v>39</v>
      </c>
    </row>
    <row r="683" spans="1:18" ht="14.45" customHeight="1" x14ac:dyDescent="0.2">
      <c r="A683" s="821" t="s">
        <v>6951</v>
      </c>
      <c r="B683" s="822" t="s">
        <v>7426</v>
      </c>
      <c r="C683" s="822" t="s">
        <v>642</v>
      </c>
      <c r="D683" s="822" t="s">
        <v>6946</v>
      </c>
      <c r="E683" s="822" t="s">
        <v>7348</v>
      </c>
      <c r="F683" s="822" t="s">
        <v>7349</v>
      </c>
      <c r="G683" s="831">
        <v>159</v>
      </c>
      <c r="H683" s="831">
        <v>5247</v>
      </c>
      <c r="I683" s="822"/>
      <c r="J683" s="822">
        <v>33</v>
      </c>
      <c r="K683" s="831">
        <v>156</v>
      </c>
      <c r="L683" s="831">
        <v>5148</v>
      </c>
      <c r="M683" s="822"/>
      <c r="N683" s="822">
        <v>33</v>
      </c>
      <c r="O683" s="831">
        <v>123</v>
      </c>
      <c r="P683" s="831">
        <v>4182</v>
      </c>
      <c r="Q683" s="827"/>
      <c r="R683" s="832">
        <v>34</v>
      </c>
    </row>
    <row r="684" spans="1:18" ht="14.45" customHeight="1" x14ac:dyDescent="0.2">
      <c r="A684" s="821" t="s">
        <v>6951</v>
      </c>
      <c r="B684" s="822" t="s">
        <v>7426</v>
      </c>
      <c r="C684" s="822" t="s">
        <v>642</v>
      </c>
      <c r="D684" s="822" t="s">
        <v>6946</v>
      </c>
      <c r="E684" s="822" t="s">
        <v>7350</v>
      </c>
      <c r="F684" s="822" t="s">
        <v>7351</v>
      </c>
      <c r="G684" s="831">
        <v>547</v>
      </c>
      <c r="H684" s="831">
        <v>195826</v>
      </c>
      <c r="I684" s="822"/>
      <c r="J684" s="822">
        <v>358</v>
      </c>
      <c r="K684" s="831">
        <v>445</v>
      </c>
      <c r="L684" s="831">
        <v>160200</v>
      </c>
      <c r="M684" s="822"/>
      <c r="N684" s="822">
        <v>360</v>
      </c>
      <c r="O684" s="831">
        <v>115</v>
      </c>
      <c r="P684" s="831">
        <v>44620</v>
      </c>
      <c r="Q684" s="827"/>
      <c r="R684" s="832">
        <v>388</v>
      </c>
    </row>
    <row r="685" spans="1:18" ht="14.45" customHeight="1" x14ac:dyDescent="0.2">
      <c r="A685" s="821" t="s">
        <v>6951</v>
      </c>
      <c r="B685" s="822" t="s">
        <v>7426</v>
      </c>
      <c r="C685" s="822" t="s">
        <v>642</v>
      </c>
      <c r="D685" s="822" t="s">
        <v>6946</v>
      </c>
      <c r="E685" s="822" t="s">
        <v>7352</v>
      </c>
      <c r="F685" s="822" t="s">
        <v>7353</v>
      </c>
      <c r="G685" s="831">
        <v>3</v>
      </c>
      <c r="H685" s="831">
        <v>405</v>
      </c>
      <c r="I685" s="822"/>
      <c r="J685" s="822">
        <v>135</v>
      </c>
      <c r="K685" s="831">
        <v>4</v>
      </c>
      <c r="L685" s="831">
        <v>548</v>
      </c>
      <c r="M685" s="822"/>
      <c r="N685" s="822">
        <v>137</v>
      </c>
      <c r="O685" s="831">
        <v>3</v>
      </c>
      <c r="P685" s="831">
        <v>426</v>
      </c>
      <c r="Q685" s="827"/>
      <c r="R685" s="832">
        <v>142</v>
      </c>
    </row>
    <row r="686" spans="1:18" ht="14.45" customHeight="1" x14ac:dyDescent="0.2">
      <c r="A686" s="821" t="s">
        <v>6951</v>
      </c>
      <c r="B686" s="822" t="s">
        <v>7426</v>
      </c>
      <c r="C686" s="822" t="s">
        <v>642</v>
      </c>
      <c r="D686" s="822" t="s">
        <v>6946</v>
      </c>
      <c r="E686" s="822" t="s">
        <v>7453</v>
      </c>
      <c r="F686" s="822" t="s">
        <v>7454</v>
      </c>
      <c r="G686" s="831">
        <v>53</v>
      </c>
      <c r="H686" s="831">
        <v>37471</v>
      </c>
      <c r="I686" s="822"/>
      <c r="J686" s="822">
        <v>707</v>
      </c>
      <c r="K686" s="831">
        <v>83</v>
      </c>
      <c r="L686" s="831">
        <v>59013</v>
      </c>
      <c r="M686" s="822"/>
      <c r="N686" s="822">
        <v>711</v>
      </c>
      <c r="O686" s="831">
        <v>32</v>
      </c>
      <c r="P686" s="831">
        <v>24576</v>
      </c>
      <c r="Q686" s="827"/>
      <c r="R686" s="832">
        <v>768</v>
      </c>
    </row>
    <row r="687" spans="1:18" ht="14.45" customHeight="1" x14ac:dyDescent="0.2">
      <c r="A687" s="821" t="s">
        <v>6951</v>
      </c>
      <c r="B687" s="822" t="s">
        <v>7426</v>
      </c>
      <c r="C687" s="822" t="s">
        <v>642</v>
      </c>
      <c r="D687" s="822" t="s">
        <v>6946</v>
      </c>
      <c r="E687" s="822" t="s">
        <v>7354</v>
      </c>
      <c r="F687" s="822" t="s">
        <v>7355</v>
      </c>
      <c r="G687" s="831"/>
      <c r="H687" s="831"/>
      <c r="I687" s="822"/>
      <c r="J687" s="822"/>
      <c r="K687" s="831"/>
      <c r="L687" s="831"/>
      <c r="M687" s="822"/>
      <c r="N687" s="822"/>
      <c r="O687" s="831">
        <v>8</v>
      </c>
      <c r="P687" s="831">
        <v>648</v>
      </c>
      <c r="Q687" s="827"/>
      <c r="R687" s="832">
        <v>81</v>
      </c>
    </row>
    <row r="688" spans="1:18" ht="14.45" customHeight="1" x14ac:dyDescent="0.2">
      <c r="A688" s="821" t="s">
        <v>6951</v>
      </c>
      <c r="B688" s="822" t="s">
        <v>7426</v>
      </c>
      <c r="C688" s="822" t="s">
        <v>642</v>
      </c>
      <c r="D688" s="822" t="s">
        <v>6946</v>
      </c>
      <c r="E688" s="822" t="s">
        <v>7356</v>
      </c>
      <c r="F688" s="822" t="s">
        <v>7357</v>
      </c>
      <c r="G688" s="831"/>
      <c r="H688" s="831"/>
      <c r="I688" s="822"/>
      <c r="J688" s="822"/>
      <c r="K688" s="831">
        <v>2</v>
      </c>
      <c r="L688" s="831">
        <v>456</v>
      </c>
      <c r="M688" s="822"/>
      <c r="N688" s="822">
        <v>228</v>
      </c>
      <c r="O688" s="831">
        <v>2</v>
      </c>
      <c r="P688" s="831">
        <v>486</v>
      </c>
      <c r="Q688" s="827"/>
      <c r="R688" s="832">
        <v>243</v>
      </c>
    </row>
    <row r="689" spans="1:18" ht="14.45" customHeight="1" x14ac:dyDescent="0.2">
      <c r="A689" s="821" t="s">
        <v>6951</v>
      </c>
      <c r="B689" s="822" t="s">
        <v>7426</v>
      </c>
      <c r="C689" s="822" t="s">
        <v>642</v>
      </c>
      <c r="D689" s="822" t="s">
        <v>6946</v>
      </c>
      <c r="E689" s="822" t="s">
        <v>7455</v>
      </c>
      <c r="F689" s="822" t="s">
        <v>7456</v>
      </c>
      <c r="G689" s="831">
        <v>306</v>
      </c>
      <c r="H689" s="831">
        <v>166158</v>
      </c>
      <c r="I689" s="822"/>
      <c r="J689" s="822">
        <v>543</v>
      </c>
      <c r="K689" s="831">
        <v>96</v>
      </c>
      <c r="L689" s="831">
        <v>52512</v>
      </c>
      <c r="M689" s="822"/>
      <c r="N689" s="822">
        <v>547</v>
      </c>
      <c r="O689" s="831">
        <v>5</v>
      </c>
      <c r="P689" s="831">
        <v>2945</v>
      </c>
      <c r="Q689" s="827"/>
      <c r="R689" s="832">
        <v>589</v>
      </c>
    </row>
    <row r="690" spans="1:18" ht="14.45" customHeight="1" x14ac:dyDescent="0.2">
      <c r="A690" s="821" t="s">
        <v>6951</v>
      </c>
      <c r="B690" s="822" t="s">
        <v>7426</v>
      </c>
      <c r="C690" s="822" t="s">
        <v>642</v>
      </c>
      <c r="D690" s="822" t="s">
        <v>6946</v>
      </c>
      <c r="E690" s="822" t="s">
        <v>7362</v>
      </c>
      <c r="F690" s="822" t="s">
        <v>7363</v>
      </c>
      <c r="G690" s="831">
        <v>23</v>
      </c>
      <c r="H690" s="831">
        <v>1403</v>
      </c>
      <c r="I690" s="822"/>
      <c r="J690" s="822">
        <v>61</v>
      </c>
      <c r="K690" s="831">
        <v>9</v>
      </c>
      <c r="L690" s="831">
        <v>558</v>
      </c>
      <c r="M690" s="822"/>
      <c r="N690" s="822">
        <v>62</v>
      </c>
      <c r="O690" s="831">
        <v>10</v>
      </c>
      <c r="P690" s="831">
        <v>660</v>
      </c>
      <c r="Q690" s="827"/>
      <c r="R690" s="832">
        <v>66</v>
      </c>
    </row>
    <row r="691" spans="1:18" ht="14.45" customHeight="1" x14ac:dyDescent="0.2">
      <c r="A691" s="821" t="s">
        <v>6951</v>
      </c>
      <c r="B691" s="822" t="s">
        <v>7426</v>
      </c>
      <c r="C691" s="822" t="s">
        <v>642</v>
      </c>
      <c r="D691" s="822" t="s">
        <v>6946</v>
      </c>
      <c r="E691" s="822" t="s">
        <v>7477</v>
      </c>
      <c r="F691" s="822" t="s">
        <v>7478</v>
      </c>
      <c r="G691" s="831"/>
      <c r="H691" s="831"/>
      <c r="I691" s="822"/>
      <c r="J691" s="822"/>
      <c r="K691" s="831"/>
      <c r="L691" s="831"/>
      <c r="M691" s="822"/>
      <c r="N691" s="822"/>
      <c r="O691" s="831">
        <v>6</v>
      </c>
      <c r="P691" s="831">
        <v>13194</v>
      </c>
      <c r="Q691" s="827"/>
      <c r="R691" s="832">
        <v>2199</v>
      </c>
    </row>
    <row r="692" spans="1:18" ht="14.45" customHeight="1" x14ac:dyDescent="0.2">
      <c r="A692" s="821" t="s">
        <v>6951</v>
      </c>
      <c r="B692" s="822" t="s">
        <v>7426</v>
      </c>
      <c r="C692" s="822" t="s">
        <v>642</v>
      </c>
      <c r="D692" s="822" t="s">
        <v>6946</v>
      </c>
      <c r="E692" s="822" t="s">
        <v>7366</v>
      </c>
      <c r="F692" s="822" t="s">
        <v>7367</v>
      </c>
      <c r="G692" s="831">
        <v>2</v>
      </c>
      <c r="H692" s="831">
        <v>122</v>
      </c>
      <c r="I692" s="822"/>
      <c r="J692" s="822">
        <v>61</v>
      </c>
      <c r="K692" s="831">
        <v>8</v>
      </c>
      <c r="L692" s="831">
        <v>496</v>
      </c>
      <c r="M692" s="822"/>
      <c r="N692" s="822">
        <v>62</v>
      </c>
      <c r="O692" s="831">
        <v>6</v>
      </c>
      <c r="P692" s="831">
        <v>396</v>
      </c>
      <c r="Q692" s="827"/>
      <c r="R692" s="832">
        <v>66</v>
      </c>
    </row>
    <row r="693" spans="1:18" ht="14.45" customHeight="1" x14ac:dyDescent="0.2">
      <c r="A693" s="821" t="s">
        <v>6951</v>
      </c>
      <c r="B693" s="822" t="s">
        <v>7426</v>
      </c>
      <c r="C693" s="822" t="s">
        <v>642</v>
      </c>
      <c r="D693" s="822" t="s">
        <v>6946</v>
      </c>
      <c r="E693" s="822" t="s">
        <v>7368</v>
      </c>
      <c r="F693" s="822" t="s">
        <v>7369</v>
      </c>
      <c r="G693" s="831">
        <v>243</v>
      </c>
      <c r="H693" s="831">
        <v>28188</v>
      </c>
      <c r="I693" s="822"/>
      <c r="J693" s="822">
        <v>116</v>
      </c>
      <c r="K693" s="831">
        <v>239</v>
      </c>
      <c r="L693" s="831">
        <v>27963</v>
      </c>
      <c r="M693" s="822"/>
      <c r="N693" s="822">
        <v>117</v>
      </c>
      <c r="O693" s="831">
        <v>176</v>
      </c>
      <c r="P693" s="831">
        <v>22352</v>
      </c>
      <c r="Q693" s="827"/>
      <c r="R693" s="832">
        <v>127</v>
      </c>
    </row>
    <row r="694" spans="1:18" ht="14.45" customHeight="1" x14ac:dyDescent="0.2">
      <c r="A694" s="821" t="s">
        <v>6951</v>
      </c>
      <c r="B694" s="822" t="s">
        <v>7426</v>
      </c>
      <c r="C694" s="822" t="s">
        <v>642</v>
      </c>
      <c r="D694" s="822" t="s">
        <v>6946</v>
      </c>
      <c r="E694" s="822" t="s">
        <v>7457</v>
      </c>
      <c r="F694" s="822" t="s">
        <v>7458</v>
      </c>
      <c r="G694" s="831">
        <v>454</v>
      </c>
      <c r="H694" s="831">
        <v>1742906</v>
      </c>
      <c r="I694" s="822"/>
      <c r="J694" s="822">
        <v>3839</v>
      </c>
      <c r="K694" s="831">
        <v>411</v>
      </c>
      <c r="L694" s="831">
        <v>1580295</v>
      </c>
      <c r="M694" s="822"/>
      <c r="N694" s="822">
        <v>3845</v>
      </c>
      <c r="O694" s="831">
        <v>188</v>
      </c>
      <c r="P694" s="831">
        <v>749180</v>
      </c>
      <c r="Q694" s="827"/>
      <c r="R694" s="832">
        <v>3985</v>
      </c>
    </row>
    <row r="695" spans="1:18" ht="14.45" customHeight="1" x14ac:dyDescent="0.2">
      <c r="A695" s="821" t="s">
        <v>6951</v>
      </c>
      <c r="B695" s="822" t="s">
        <v>7426</v>
      </c>
      <c r="C695" s="822" t="s">
        <v>642</v>
      </c>
      <c r="D695" s="822" t="s">
        <v>6946</v>
      </c>
      <c r="E695" s="822" t="s">
        <v>7459</v>
      </c>
      <c r="F695" s="822" t="s">
        <v>7460</v>
      </c>
      <c r="G695" s="831">
        <v>5011</v>
      </c>
      <c r="H695" s="831">
        <v>9771450</v>
      </c>
      <c r="I695" s="822"/>
      <c r="J695" s="822">
        <v>1950</v>
      </c>
      <c r="K695" s="831">
        <v>7984</v>
      </c>
      <c r="L695" s="831">
        <v>15600736</v>
      </c>
      <c r="M695" s="822"/>
      <c r="N695" s="822">
        <v>1954</v>
      </c>
      <c r="O695" s="831">
        <v>1744</v>
      </c>
      <c r="P695" s="831">
        <v>3507184</v>
      </c>
      <c r="Q695" s="827"/>
      <c r="R695" s="832">
        <v>2011</v>
      </c>
    </row>
    <row r="696" spans="1:18" ht="14.45" customHeight="1" x14ac:dyDescent="0.2">
      <c r="A696" s="821" t="s">
        <v>6951</v>
      </c>
      <c r="B696" s="822" t="s">
        <v>7426</v>
      </c>
      <c r="C696" s="822" t="s">
        <v>642</v>
      </c>
      <c r="D696" s="822" t="s">
        <v>6946</v>
      </c>
      <c r="E696" s="822" t="s">
        <v>7479</v>
      </c>
      <c r="F696" s="822" t="s">
        <v>7480</v>
      </c>
      <c r="G696" s="831">
        <v>66</v>
      </c>
      <c r="H696" s="831">
        <v>23628</v>
      </c>
      <c r="I696" s="822"/>
      <c r="J696" s="822">
        <v>358</v>
      </c>
      <c r="K696" s="831">
        <v>13</v>
      </c>
      <c r="L696" s="831">
        <v>4654</v>
      </c>
      <c r="M696" s="822"/>
      <c r="N696" s="822">
        <v>358</v>
      </c>
      <c r="O696" s="831">
        <v>52</v>
      </c>
      <c r="P696" s="831">
        <v>18824</v>
      </c>
      <c r="Q696" s="827"/>
      <c r="R696" s="832">
        <v>362</v>
      </c>
    </row>
    <row r="697" spans="1:18" ht="14.45" customHeight="1" x14ac:dyDescent="0.2">
      <c r="A697" s="821" t="s">
        <v>6951</v>
      </c>
      <c r="B697" s="822" t="s">
        <v>7426</v>
      </c>
      <c r="C697" s="822" t="s">
        <v>642</v>
      </c>
      <c r="D697" s="822" t="s">
        <v>6946</v>
      </c>
      <c r="E697" s="822" t="s">
        <v>7481</v>
      </c>
      <c r="F697" s="822" t="s">
        <v>7482</v>
      </c>
      <c r="G697" s="831">
        <v>18</v>
      </c>
      <c r="H697" s="831">
        <v>150228</v>
      </c>
      <c r="I697" s="822"/>
      <c r="J697" s="822">
        <v>8346</v>
      </c>
      <c r="K697" s="831">
        <v>17</v>
      </c>
      <c r="L697" s="831">
        <v>142120</v>
      </c>
      <c r="M697" s="822"/>
      <c r="N697" s="822">
        <v>8360</v>
      </c>
      <c r="O697" s="831">
        <v>4</v>
      </c>
      <c r="P697" s="831">
        <v>34820</v>
      </c>
      <c r="Q697" s="827"/>
      <c r="R697" s="832">
        <v>8705</v>
      </c>
    </row>
    <row r="698" spans="1:18" ht="14.45" customHeight="1" x14ac:dyDescent="0.2">
      <c r="A698" s="821" t="s">
        <v>6951</v>
      </c>
      <c r="B698" s="822" t="s">
        <v>7426</v>
      </c>
      <c r="C698" s="822" t="s">
        <v>642</v>
      </c>
      <c r="D698" s="822" t="s">
        <v>6946</v>
      </c>
      <c r="E698" s="822" t="s">
        <v>7483</v>
      </c>
      <c r="F698" s="822" t="s">
        <v>7484</v>
      </c>
      <c r="G698" s="831">
        <v>89</v>
      </c>
      <c r="H698" s="831">
        <v>1318802</v>
      </c>
      <c r="I698" s="822"/>
      <c r="J698" s="822">
        <v>14818</v>
      </c>
      <c r="K698" s="831">
        <v>62</v>
      </c>
      <c r="L698" s="831">
        <v>919460</v>
      </c>
      <c r="M698" s="822"/>
      <c r="N698" s="822">
        <v>14830</v>
      </c>
      <c r="O698" s="831">
        <v>1</v>
      </c>
      <c r="P698" s="831">
        <v>14947</v>
      </c>
      <c r="Q698" s="827"/>
      <c r="R698" s="832">
        <v>14947</v>
      </c>
    </row>
    <row r="699" spans="1:18" ht="14.45" customHeight="1" x14ac:dyDescent="0.2">
      <c r="A699" s="821" t="s">
        <v>6951</v>
      </c>
      <c r="B699" s="822" t="s">
        <v>7426</v>
      </c>
      <c r="C699" s="822" t="s">
        <v>642</v>
      </c>
      <c r="D699" s="822" t="s">
        <v>6946</v>
      </c>
      <c r="E699" s="822" t="s">
        <v>7461</v>
      </c>
      <c r="F699" s="822" t="s">
        <v>7462</v>
      </c>
      <c r="G699" s="831">
        <v>324</v>
      </c>
      <c r="H699" s="831">
        <v>98496</v>
      </c>
      <c r="I699" s="822"/>
      <c r="J699" s="822">
        <v>304</v>
      </c>
      <c r="K699" s="831">
        <v>169</v>
      </c>
      <c r="L699" s="831">
        <v>51714</v>
      </c>
      <c r="M699" s="822"/>
      <c r="N699" s="822">
        <v>306</v>
      </c>
      <c r="O699" s="831">
        <v>74</v>
      </c>
      <c r="P699" s="831">
        <v>23754</v>
      </c>
      <c r="Q699" s="827"/>
      <c r="R699" s="832">
        <v>321</v>
      </c>
    </row>
    <row r="700" spans="1:18" ht="14.45" customHeight="1" x14ac:dyDescent="0.2">
      <c r="A700" s="821" t="s">
        <v>6951</v>
      </c>
      <c r="B700" s="822" t="s">
        <v>7426</v>
      </c>
      <c r="C700" s="822" t="s">
        <v>642</v>
      </c>
      <c r="D700" s="822" t="s">
        <v>6946</v>
      </c>
      <c r="E700" s="822" t="s">
        <v>7463</v>
      </c>
      <c r="F700" s="822" t="s">
        <v>7464</v>
      </c>
      <c r="G700" s="831">
        <v>1552</v>
      </c>
      <c r="H700" s="831">
        <v>249872</v>
      </c>
      <c r="I700" s="822"/>
      <c r="J700" s="822">
        <v>161</v>
      </c>
      <c r="K700" s="831">
        <v>775</v>
      </c>
      <c r="L700" s="831">
        <v>125550</v>
      </c>
      <c r="M700" s="822"/>
      <c r="N700" s="822">
        <v>162</v>
      </c>
      <c r="O700" s="831">
        <v>279</v>
      </c>
      <c r="P700" s="831">
        <v>46035</v>
      </c>
      <c r="Q700" s="827"/>
      <c r="R700" s="832">
        <v>165</v>
      </c>
    </row>
    <row r="701" spans="1:18" ht="14.45" customHeight="1" x14ac:dyDescent="0.2">
      <c r="A701" s="821" t="s">
        <v>6951</v>
      </c>
      <c r="B701" s="822" t="s">
        <v>7426</v>
      </c>
      <c r="C701" s="822" t="s">
        <v>642</v>
      </c>
      <c r="D701" s="822" t="s">
        <v>6946</v>
      </c>
      <c r="E701" s="822" t="s">
        <v>7379</v>
      </c>
      <c r="F701" s="822" t="s">
        <v>7380</v>
      </c>
      <c r="G701" s="831"/>
      <c r="H701" s="831"/>
      <c r="I701" s="822"/>
      <c r="J701" s="822"/>
      <c r="K701" s="831"/>
      <c r="L701" s="831"/>
      <c r="M701" s="822"/>
      <c r="N701" s="822"/>
      <c r="O701" s="831">
        <v>1</v>
      </c>
      <c r="P701" s="831">
        <v>234</v>
      </c>
      <c r="Q701" s="827"/>
      <c r="R701" s="832">
        <v>234</v>
      </c>
    </row>
    <row r="702" spans="1:18" ht="14.45" customHeight="1" x14ac:dyDescent="0.2">
      <c r="A702" s="821" t="s">
        <v>6951</v>
      </c>
      <c r="B702" s="822" t="s">
        <v>7426</v>
      </c>
      <c r="C702" s="822" t="s">
        <v>642</v>
      </c>
      <c r="D702" s="822" t="s">
        <v>6946</v>
      </c>
      <c r="E702" s="822" t="s">
        <v>7382</v>
      </c>
      <c r="F702" s="822" t="s">
        <v>7380</v>
      </c>
      <c r="G702" s="831"/>
      <c r="H702" s="831"/>
      <c r="I702" s="822"/>
      <c r="J702" s="822"/>
      <c r="K702" s="831">
        <v>1</v>
      </c>
      <c r="L702" s="831">
        <v>117</v>
      </c>
      <c r="M702" s="822"/>
      <c r="N702" s="822">
        <v>117</v>
      </c>
      <c r="O702" s="831">
        <v>15</v>
      </c>
      <c r="P702" s="831">
        <v>1755</v>
      </c>
      <c r="Q702" s="827"/>
      <c r="R702" s="832">
        <v>117</v>
      </c>
    </row>
    <row r="703" spans="1:18" ht="14.45" customHeight="1" x14ac:dyDescent="0.2">
      <c r="A703" s="821" t="s">
        <v>6951</v>
      </c>
      <c r="B703" s="822" t="s">
        <v>7426</v>
      </c>
      <c r="C703" s="822" t="s">
        <v>642</v>
      </c>
      <c r="D703" s="822" t="s">
        <v>6946</v>
      </c>
      <c r="E703" s="822" t="s">
        <v>7485</v>
      </c>
      <c r="F703" s="822" t="s">
        <v>7486</v>
      </c>
      <c r="G703" s="831"/>
      <c r="H703" s="831"/>
      <c r="I703" s="822"/>
      <c r="J703" s="822"/>
      <c r="K703" s="831"/>
      <c r="L703" s="831"/>
      <c r="M703" s="822"/>
      <c r="N703" s="822"/>
      <c r="O703" s="831">
        <v>2279</v>
      </c>
      <c r="P703" s="831">
        <v>1239776</v>
      </c>
      <c r="Q703" s="827"/>
      <c r="R703" s="832">
        <v>544</v>
      </c>
    </row>
    <row r="704" spans="1:18" ht="14.45" customHeight="1" x14ac:dyDescent="0.2">
      <c r="A704" s="821" t="s">
        <v>6951</v>
      </c>
      <c r="B704" s="822" t="s">
        <v>7426</v>
      </c>
      <c r="C704" s="822" t="s">
        <v>642</v>
      </c>
      <c r="D704" s="822" t="s">
        <v>6946</v>
      </c>
      <c r="E704" s="822" t="s">
        <v>7487</v>
      </c>
      <c r="F704" s="822" t="s">
        <v>7488</v>
      </c>
      <c r="G704" s="831"/>
      <c r="H704" s="831"/>
      <c r="I704" s="822"/>
      <c r="J704" s="822"/>
      <c r="K704" s="831"/>
      <c r="L704" s="831"/>
      <c r="M704" s="822"/>
      <c r="N704" s="822"/>
      <c r="O704" s="831">
        <v>57</v>
      </c>
      <c r="P704" s="831">
        <v>61275</v>
      </c>
      <c r="Q704" s="827"/>
      <c r="R704" s="832">
        <v>1075</v>
      </c>
    </row>
    <row r="705" spans="1:18" ht="14.45" customHeight="1" x14ac:dyDescent="0.2">
      <c r="A705" s="821" t="s">
        <v>6951</v>
      </c>
      <c r="B705" s="822" t="s">
        <v>7426</v>
      </c>
      <c r="C705" s="822" t="s">
        <v>642</v>
      </c>
      <c r="D705" s="822" t="s">
        <v>6946</v>
      </c>
      <c r="E705" s="822" t="s">
        <v>7489</v>
      </c>
      <c r="F705" s="822" t="s">
        <v>7490</v>
      </c>
      <c r="G705" s="831"/>
      <c r="H705" s="831"/>
      <c r="I705" s="822"/>
      <c r="J705" s="822"/>
      <c r="K705" s="831"/>
      <c r="L705" s="831"/>
      <c r="M705" s="822"/>
      <c r="N705" s="822"/>
      <c r="O705" s="831">
        <v>1852</v>
      </c>
      <c r="P705" s="831">
        <v>150012</v>
      </c>
      <c r="Q705" s="827"/>
      <c r="R705" s="832">
        <v>81</v>
      </c>
    </row>
    <row r="706" spans="1:18" ht="14.45" customHeight="1" x14ac:dyDescent="0.2">
      <c r="A706" s="821" t="s">
        <v>6951</v>
      </c>
      <c r="B706" s="822" t="s">
        <v>7426</v>
      </c>
      <c r="C706" s="822" t="s">
        <v>642</v>
      </c>
      <c r="D706" s="822" t="s">
        <v>6946</v>
      </c>
      <c r="E706" s="822" t="s">
        <v>7491</v>
      </c>
      <c r="F706" s="822" t="s">
        <v>7492</v>
      </c>
      <c r="G706" s="831"/>
      <c r="H706" s="831"/>
      <c r="I706" s="822"/>
      <c r="J706" s="822"/>
      <c r="K706" s="831"/>
      <c r="L706" s="831"/>
      <c r="M706" s="822"/>
      <c r="N706" s="822"/>
      <c r="O706" s="831">
        <v>2</v>
      </c>
      <c r="P706" s="831">
        <v>42052</v>
      </c>
      <c r="Q706" s="827"/>
      <c r="R706" s="832">
        <v>21026</v>
      </c>
    </row>
    <row r="707" spans="1:18" ht="14.45" customHeight="1" x14ac:dyDescent="0.2">
      <c r="A707" s="821" t="s">
        <v>6951</v>
      </c>
      <c r="B707" s="822" t="s">
        <v>7426</v>
      </c>
      <c r="C707" s="822" t="s">
        <v>642</v>
      </c>
      <c r="D707" s="822" t="s">
        <v>6946</v>
      </c>
      <c r="E707" s="822" t="s">
        <v>7493</v>
      </c>
      <c r="F707" s="822" t="s">
        <v>7494</v>
      </c>
      <c r="G707" s="831">
        <v>1</v>
      </c>
      <c r="H707" s="831">
        <v>4145</v>
      </c>
      <c r="I707" s="822"/>
      <c r="J707" s="822">
        <v>4145</v>
      </c>
      <c r="K707" s="831"/>
      <c r="L707" s="831"/>
      <c r="M707" s="822"/>
      <c r="N707" s="822"/>
      <c r="O707" s="831"/>
      <c r="P707" s="831"/>
      <c r="Q707" s="827"/>
      <c r="R707" s="832"/>
    </row>
    <row r="708" spans="1:18" ht="14.45" customHeight="1" x14ac:dyDescent="0.2">
      <c r="A708" s="821" t="s">
        <v>6951</v>
      </c>
      <c r="B708" s="822" t="s">
        <v>7426</v>
      </c>
      <c r="C708" s="822" t="s">
        <v>642</v>
      </c>
      <c r="D708" s="822" t="s">
        <v>6946</v>
      </c>
      <c r="E708" s="822" t="s">
        <v>7495</v>
      </c>
      <c r="F708" s="822" t="s">
        <v>7496</v>
      </c>
      <c r="G708" s="831"/>
      <c r="H708" s="831"/>
      <c r="I708" s="822"/>
      <c r="J708" s="822"/>
      <c r="K708" s="831"/>
      <c r="L708" s="831"/>
      <c r="M708" s="822"/>
      <c r="N708" s="822"/>
      <c r="O708" s="831">
        <v>1</v>
      </c>
      <c r="P708" s="831">
        <v>9052</v>
      </c>
      <c r="Q708" s="827"/>
      <c r="R708" s="832">
        <v>9052</v>
      </c>
    </row>
    <row r="709" spans="1:18" ht="14.45" customHeight="1" x14ac:dyDescent="0.2">
      <c r="A709" s="821" t="s">
        <v>6951</v>
      </c>
      <c r="B709" s="822" t="s">
        <v>7426</v>
      </c>
      <c r="C709" s="822" t="s">
        <v>645</v>
      </c>
      <c r="D709" s="822" t="s">
        <v>6953</v>
      </c>
      <c r="E709" s="822" t="s">
        <v>6954</v>
      </c>
      <c r="F709" s="822" t="s">
        <v>6955</v>
      </c>
      <c r="G709" s="831">
        <v>0.2</v>
      </c>
      <c r="H709" s="831">
        <v>10.82</v>
      </c>
      <c r="I709" s="822"/>
      <c r="J709" s="822">
        <v>54.1</v>
      </c>
      <c r="K709" s="831"/>
      <c r="L709" s="831"/>
      <c r="M709" s="822"/>
      <c r="N709" s="822"/>
      <c r="O709" s="831"/>
      <c r="P709" s="831"/>
      <c r="Q709" s="827"/>
      <c r="R709" s="832"/>
    </row>
    <row r="710" spans="1:18" ht="14.45" customHeight="1" x14ac:dyDescent="0.2">
      <c r="A710" s="821" t="s">
        <v>6951</v>
      </c>
      <c r="B710" s="822" t="s">
        <v>7426</v>
      </c>
      <c r="C710" s="822" t="s">
        <v>645</v>
      </c>
      <c r="D710" s="822" t="s">
        <v>6953</v>
      </c>
      <c r="E710" s="822" t="s">
        <v>6959</v>
      </c>
      <c r="F710" s="822" t="s">
        <v>900</v>
      </c>
      <c r="G710" s="831">
        <v>0.1</v>
      </c>
      <c r="H710" s="831">
        <v>15.3</v>
      </c>
      <c r="I710" s="822"/>
      <c r="J710" s="822">
        <v>153</v>
      </c>
      <c r="K710" s="831"/>
      <c r="L710" s="831"/>
      <c r="M710" s="822"/>
      <c r="N710" s="822"/>
      <c r="O710" s="831"/>
      <c r="P710" s="831"/>
      <c r="Q710" s="827"/>
      <c r="R710" s="832"/>
    </row>
    <row r="711" spans="1:18" ht="14.45" customHeight="1" x14ac:dyDescent="0.2">
      <c r="A711" s="821" t="s">
        <v>6951</v>
      </c>
      <c r="B711" s="822" t="s">
        <v>7426</v>
      </c>
      <c r="C711" s="822" t="s">
        <v>645</v>
      </c>
      <c r="D711" s="822" t="s">
        <v>6953</v>
      </c>
      <c r="E711" s="822" t="s">
        <v>6962</v>
      </c>
      <c r="F711" s="822" t="s">
        <v>1479</v>
      </c>
      <c r="G711" s="831">
        <v>1</v>
      </c>
      <c r="H711" s="831">
        <v>13.37</v>
      </c>
      <c r="I711" s="822"/>
      <c r="J711" s="822">
        <v>13.37</v>
      </c>
      <c r="K711" s="831"/>
      <c r="L711" s="831"/>
      <c r="M711" s="822"/>
      <c r="N711" s="822"/>
      <c r="O711" s="831"/>
      <c r="P711" s="831"/>
      <c r="Q711" s="827"/>
      <c r="R711" s="832"/>
    </row>
    <row r="712" spans="1:18" ht="14.45" customHeight="1" x14ac:dyDescent="0.2">
      <c r="A712" s="821" t="s">
        <v>6951</v>
      </c>
      <c r="B712" s="822" t="s">
        <v>7426</v>
      </c>
      <c r="C712" s="822" t="s">
        <v>645</v>
      </c>
      <c r="D712" s="822" t="s">
        <v>6953</v>
      </c>
      <c r="E712" s="822" t="s">
        <v>6994</v>
      </c>
      <c r="F712" s="822" t="s">
        <v>6966</v>
      </c>
      <c r="G712" s="831">
        <v>1</v>
      </c>
      <c r="H712" s="831">
        <v>1290.8599999999999</v>
      </c>
      <c r="I712" s="822"/>
      <c r="J712" s="822">
        <v>1290.8599999999999</v>
      </c>
      <c r="K712" s="831"/>
      <c r="L712" s="831"/>
      <c r="M712" s="822"/>
      <c r="N712" s="822"/>
      <c r="O712" s="831"/>
      <c r="P712" s="831"/>
      <c r="Q712" s="827"/>
      <c r="R712" s="832"/>
    </row>
    <row r="713" spans="1:18" ht="14.45" customHeight="1" x14ac:dyDescent="0.2">
      <c r="A713" s="821" t="s">
        <v>6951</v>
      </c>
      <c r="B713" s="822" t="s">
        <v>7426</v>
      </c>
      <c r="C713" s="822" t="s">
        <v>645</v>
      </c>
      <c r="D713" s="822" t="s">
        <v>6953</v>
      </c>
      <c r="E713" s="822" t="s">
        <v>6996</v>
      </c>
      <c r="F713" s="822" t="s">
        <v>1434</v>
      </c>
      <c r="G713" s="831">
        <v>0.6</v>
      </c>
      <c r="H713" s="831">
        <v>105.24</v>
      </c>
      <c r="I713" s="822"/>
      <c r="J713" s="822">
        <v>175.4</v>
      </c>
      <c r="K713" s="831"/>
      <c r="L713" s="831"/>
      <c r="M713" s="822"/>
      <c r="N713" s="822"/>
      <c r="O713" s="831"/>
      <c r="P713" s="831"/>
      <c r="Q713" s="827"/>
      <c r="R713" s="832"/>
    </row>
    <row r="714" spans="1:18" ht="14.45" customHeight="1" x14ac:dyDescent="0.2">
      <c r="A714" s="821" t="s">
        <v>6951</v>
      </c>
      <c r="B714" s="822" t="s">
        <v>7426</v>
      </c>
      <c r="C714" s="822" t="s">
        <v>645</v>
      </c>
      <c r="D714" s="822" t="s">
        <v>6953</v>
      </c>
      <c r="E714" s="822" t="s">
        <v>6997</v>
      </c>
      <c r="F714" s="822" t="s">
        <v>877</v>
      </c>
      <c r="G714" s="831">
        <v>0.2</v>
      </c>
      <c r="H714" s="831">
        <v>12.08</v>
      </c>
      <c r="I714" s="822"/>
      <c r="J714" s="822">
        <v>60.4</v>
      </c>
      <c r="K714" s="831"/>
      <c r="L714" s="831"/>
      <c r="M714" s="822"/>
      <c r="N714" s="822"/>
      <c r="O714" s="831"/>
      <c r="P714" s="831"/>
      <c r="Q714" s="827"/>
      <c r="R714" s="832"/>
    </row>
    <row r="715" spans="1:18" ht="14.45" customHeight="1" x14ac:dyDescent="0.2">
      <c r="A715" s="821" t="s">
        <v>6951</v>
      </c>
      <c r="B715" s="822" t="s">
        <v>7426</v>
      </c>
      <c r="C715" s="822" t="s">
        <v>645</v>
      </c>
      <c r="D715" s="822" t="s">
        <v>6953</v>
      </c>
      <c r="E715" s="822" t="s">
        <v>7004</v>
      </c>
      <c r="F715" s="822" t="s">
        <v>7005</v>
      </c>
      <c r="G715" s="831">
        <v>2.2000000000000002</v>
      </c>
      <c r="H715" s="831">
        <v>258.06</v>
      </c>
      <c r="I715" s="822"/>
      <c r="J715" s="822">
        <v>117.3</v>
      </c>
      <c r="K715" s="831"/>
      <c r="L715" s="831"/>
      <c r="M715" s="822"/>
      <c r="N715" s="822"/>
      <c r="O715" s="831">
        <v>0.1</v>
      </c>
      <c r="P715" s="831">
        <v>11.73</v>
      </c>
      <c r="Q715" s="827"/>
      <c r="R715" s="832">
        <v>117.3</v>
      </c>
    </row>
    <row r="716" spans="1:18" ht="14.45" customHeight="1" x14ac:dyDescent="0.2">
      <c r="A716" s="821" t="s">
        <v>6951</v>
      </c>
      <c r="B716" s="822" t="s">
        <v>7426</v>
      </c>
      <c r="C716" s="822" t="s">
        <v>645</v>
      </c>
      <c r="D716" s="822" t="s">
        <v>6953</v>
      </c>
      <c r="E716" s="822" t="s">
        <v>7029</v>
      </c>
      <c r="F716" s="822" t="s">
        <v>3393</v>
      </c>
      <c r="G716" s="831">
        <v>2</v>
      </c>
      <c r="H716" s="831">
        <v>13413.2</v>
      </c>
      <c r="I716" s="822"/>
      <c r="J716" s="822">
        <v>6706.6</v>
      </c>
      <c r="K716" s="831"/>
      <c r="L716" s="831"/>
      <c r="M716" s="822"/>
      <c r="N716" s="822"/>
      <c r="O716" s="831"/>
      <c r="P716" s="831"/>
      <c r="Q716" s="827"/>
      <c r="R716" s="832"/>
    </row>
    <row r="717" spans="1:18" ht="14.45" customHeight="1" x14ac:dyDescent="0.2">
      <c r="A717" s="821" t="s">
        <v>6951</v>
      </c>
      <c r="B717" s="822" t="s">
        <v>7426</v>
      </c>
      <c r="C717" s="822" t="s">
        <v>645</v>
      </c>
      <c r="D717" s="822" t="s">
        <v>6953</v>
      </c>
      <c r="E717" s="822" t="s">
        <v>7047</v>
      </c>
      <c r="F717" s="822" t="s">
        <v>805</v>
      </c>
      <c r="G717" s="831">
        <v>0.89</v>
      </c>
      <c r="H717" s="831">
        <v>467.96</v>
      </c>
      <c r="I717" s="822"/>
      <c r="J717" s="822">
        <v>525.79775280898878</v>
      </c>
      <c r="K717" s="831"/>
      <c r="L717" s="831"/>
      <c r="M717" s="822"/>
      <c r="N717" s="822"/>
      <c r="O717" s="831"/>
      <c r="P717" s="831"/>
      <c r="Q717" s="827"/>
      <c r="R717" s="832"/>
    </row>
    <row r="718" spans="1:18" ht="14.45" customHeight="1" x14ac:dyDescent="0.2">
      <c r="A718" s="821" t="s">
        <v>6951</v>
      </c>
      <c r="B718" s="822" t="s">
        <v>7426</v>
      </c>
      <c r="C718" s="822" t="s">
        <v>645</v>
      </c>
      <c r="D718" s="822" t="s">
        <v>6953</v>
      </c>
      <c r="E718" s="822" t="s">
        <v>7053</v>
      </c>
      <c r="F718" s="822" t="s">
        <v>1370</v>
      </c>
      <c r="G718" s="831">
        <v>4</v>
      </c>
      <c r="H718" s="831">
        <v>718.08</v>
      </c>
      <c r="I718" s="822"/>
      <c r="J718" s="822">
        <v>179.52</v>
      </c>
      <c r="K718" s="831"/>
      <c r="L718" s="831"/>
      <c r="M718" s="822"/>
      <c r="N718" s="822"/>
      <c r="O718" s="831"/>
      <c r="P718" s="831"/>
      <c r="Q718" s="827"/>
      <c r="R718" s="832"/>
    </row>
    <row r="719" spans="1:18" ht="14.45" customHeight="1" x14ac:dyDescent="0.2">
      <c r="A719" s="821" t="s">
        <v>6951</v>
      </c>
      <c r="B719" s="822" t="s">
        <v>7426</v>
      </c>
      <c r="C719" s="822" t="s">
        <v>645</v>
      </c>
      <c r="D719" s="822" t="s">
        <v>6953</v>
      </c>
      <c r="E719" s="822" t="s">
        <v>7059</v>
      </c>
      <c r="F719" s="822" t="s">
        <v>1004</v>
      </c>
      <c r="G719" s="831">
        <v>4.87</v>
      </c>
      <c r="H719" s="831">
        <v>775.89</v>
      </c>
      <c r="I719" s="822"/>
      <c r="J719" s="822">
        <v>159.32032854209444</v>
      </c>
      <c r="K719" s="831"/>
      <c r="L719" s="831"/>
      <c r="M719" s="822"/>
      <c r="N719" s="822"/>
      <c r="O719" s="831"/>
      <c r="P719" s="831"/>
      <c r="Q719" s="827"/>
      <c r="R719" s="832"/>
    </row>
    <row r="720" spans="1:18" ht="14.45" customHeight="1" x14ac:dyDescent="0.2">
      <c r="A720" s="821" t="s">
        <v>6951</v>
      </c>
      <c r="B720" s="822" t="s">
        <v>7426</v>
      </c>
      <c r="C720" s="822" t="s">
        <v>645</v>
      </c>
      <c r="D720" s="822" t="s">
        <v>6953</v>
      </c>
      <c r="E720" s="822" t="s">
        <v>7084</v>
      </c>
      <c r="F720" s="822" t="s">
        <v>7085</v>
      </c>
      <c r="G720" s="831">
        <v>2</v>
      </c>
      <c r="H720" s="831">
        <v>163.80000000000001</v>
      </c>
      <c r="I720" s="822"/>
      <c r="J720" s="822">
        <v>81.900000000000006</v>
      </c>
      <c r="K720" s="831"/>
      <c r="L720" s="831"/>
      <c r="M720" s="822"/>
      <c r="N720" s="822"/>
      <c r="O720" s="831"/>
      <c r="P720" s="831"/>
      <c r="Q720" s="827"/>
      <c r="R720" s="832"/>
    </row>
    <row r="721" spans="1:18" ht="14.45" customHeight="1" x14ac:dyDescent="0.2">
      <c r="A721" s="821" t="s">
        <v>6951</v>
      </c>
      <c r="B721" s="822" t="s">
        <v>7426</v>
      </c>
      <c r="C721" s="822" t="s">
        <v>645</v>
      </c>
      <c r="D721" s="822" t="s">
        <v>6953</v>
      </c>
      <c r="E721" s="822" t="s">
        <v>7086</v>
      </c>
      <c r="F721" s="822" t="s">
        <v>2660</v>
      </c>
      <c r="G721" s="831">
        <v>0.35</v>
      </c>
      <c r="H721" s="831">
        <v>98.98</v>
      </c>
      <c r="I721" s="822"/>
      <c r="J721" s="822">
        <v>282.8</v>
      </c>
      <c r="K721" s="831"/>
      <c r="L721" s="831"/>
      <c r="M721" s="822"/>
      <c r="N721" s="822"/>
      <c r="O721" s="831"/>
      <c r="P721" s="831"/>
      <c r="Q721" s="827"/>
      <c r="R721" s="832"/>
    </row>
    <row r="722" spans="1:18" ht="14.45" customHeight="1" x14ac:dyDescent="0.2">
      <c r="A722" s="821" t="s">
        <v>6951</v>
      </c>
      <c r="B722" s="822" t="s">
        <v>7426</v>
      </c>
      <c r="C722" s="822" t="s">
        <v>645</v>
      </c>
      <c r="D722" s="822" t="s">
        <v>6953</v>
      </c>
      <c r="E722" s="822" t="s">
        <v>7114</v>
      </c>
      <c r="F722" s="822" t="s">
        <v>2319</v>
      </c>
      <c r="G722" s="831">
        <v>1</v>
      </c>
      <c r="H722" s="831">
        <v>1186.57</v>
      </c>
      <c r="I722" s="822"/>
      <c r="J722" s="822">
        <v>1186.57</v>
      </c>
      <c r="K722" s="831"/>
      <c r="L722" s="831"/>
      <c r="M722" s="822"/>
      <c r="N722" s="822"/>
      <c r="O722" s="831"/>
      <c r="P722" s="831"/>
      <c r="Q722" s="827"/>
      <c r="R722" s="832"/>
    </row>
    <row r="723" spans="1:18" ht="14.45" customHeight="1" x14ac:dyDescent="0.2">
      <c r="A723" s="821" t="s">
        <v>6951</v>
      </c>
      <c r="B723" s="822" t="s">
        <v>7426</v>
      </c>
      <c r="C723" s="822" t="s">
        <v>645</v>
      </c>
      <c r="D723" s="822" t="s">
        <v>6953</v>
      </c>
      <c r="E723" s="822" t="s">
        <v>7115</v>
      </c>
      <c r="F723" s="822" t="s">
        <v>2319</v>
      </c>
      <c r="G723" s="831">
        <v>2</v>
      </c>
      <c r="H723" s="831">
        <v>7930.1</v>
      </c>
      <c r="I723" s="822"/>
      <c r="J723" s="822">
        <v>3965.05</v>
      </c>
      <c r="K723" s="831"/>
      <c r="L723" s="831"/>
      <c r="M723" s="822"/>
      <c r="N723" s="822"/>
      <c r="O723" s="831"/>
      <c r="P723" s="831"/>
      <c r="Q723" s="827"/>
      <c r="R723" s="832"/>
    </row>
    <row r="724" spans="1:18" ht="14.45" customHeight="1" x14ac:dyDescent="0.2">
      <c r="A724" s="821" t="s">
        <v>6951</v>
      </c>
      <c r="B724" s="822" t="s">
        <v>7426</v>
      </c>
      <c r="C724" s="822" t="s">
        <v>645</v>
      </c>
      <c r="D724" s="822" t="s">
        <v>6953</v>
      </c>
      <c r="E724" s="822" t="s">
        <v>7119</v>
      </c>
      <c r="F724" s="822" t="s">
        <v>916</v>
      </c>
      <c r="G724" s="831">
        <v>2</v>
      </c>
      <c r="H724" s="831">
        <v>426.36</v>
      </c>
      <c r="I724" s="822"/>
      <c r="J724" s="822">
        <v>213.18</v>
      </c>
      <c r="K724" s="831"/>
      <c r="L724" s="831"/>
      <c r="M724" s="822"/>
      <c r="N724" s="822"/>
      <c r="O724" s="831"/>
      <c r="P724" s="831"/>
      <c r="Q724" s="827"/>
      <c r="R724" s="832"/>
    </row>
    <row r="725" spans="1:18" ht="14.45" customHeight="1" x14ac:dyDescent="0.2">
      <c r="A725" s="821" t="s">
        <v>6951</v>
      </c>
      <c r="B725" s="822" t="s">
        <v>7426</v>
      </c>
      <c r="C725" s="822" t="s">
        <v>645</v>
      </c>
      <c r="D725" s="822" t="s">
        <v>6953</v>
      </c>
      <c r="E725" s="822" t="s">
        <v>7120</v>
      </c>
      <c r="F725" s="822" t="s">
        <v>916</v>
      </c>
      <c r="G725" s="831">
        <v>3</v>
      </c>
      <c r="H725" s="831">
        <v>218.79</v>
      </c>
      <c r="I725" s="822"/>
      <c r="J725" s="822">
        <v>72.929999999999993</v>
      </c>
      <c r="K725" s="831"/>
      <c r="L725" s="831"/>
      <c r="M725" s="822"/>
      <c r="N725" s="822"/>
      <c r="O725" s="831"/>
      <c r="P725" s="831"/>
      <c r="Q725" s="827"/>
      <c r="R725" s="832"/>
    </row>
    <row r="726" spans="1:18" ht="14.45" customHeight="1" x14ac:dyDescent="0.2">
      <c r="A726" s="821" t="s">
        <v>6951</v>
      </c>
      <c r="B726" s="822" t="s">
        <v>7426</v>
      </c>
      <c r="C726" s="822" t="s">
        <v>645</v>
      </c>
      <c r="D726" s="822" t="s">
        <v>6953</v>
      </c>
      <c r="E726" s="822" t="s">
        <v>7129</v>
      </c>
      <c r="F726" s="822" t="s">
        <v>791</v>
      </c>
      <c r="G726" s="831">
        <v>2.04</v>
      </c>
      <c r="H726" s="831">
        <v>230.34</v>
      </c>
      <c r="I726" s="822"/>
      <c r="J726" s="822">
        <v>112.91176470588235</v>
      </c>
      <c r="K726" s="831"/>
      <c r="L726" s="831"/>
      <c r="M726" s="822"/>
      <c r="N726" s="822"/>
      <c r="O726" s="831"/>
      <c r="P726" s="831"/>
      <c r="Q726" s="827"/>
      <c r="R726" s="832"/>
    </row>
    <row r="727" spans="1:18" ht="14.45" customHeight="1" x14ac:dyDescent="0.2">
      <c r="A727" s="821" t="s">
        <v>6951</v>
      </c>
      <c r="B727" s="822" t="s">
        <v>7426</v>
      </c>
      <c r="C727" s="822" t="s">
        <v>645</v>
      </c>
      <c r="D727" s="822" t="s">
        <v>6953</v>
      </c>
      <c r="E727" s="822" t="s">
        <v>7136</v>
      </c>
      <c r="F727" s="822" t="s">
        <v>1132</v>
      </c>
      <c r="G727" s="831">
        <v>0.83</v>
      </c>
      <c r="H727" s="831">
        <v>349.61</v>
      </c>
      <c r="I727" s="822"/>
      <c r="J727" s="822">
        <v>421.21686746987956</v>
      </c>
      <c r="K727" s="831"/>
      <c r="L727" s="831"/>
      <c r="M727" s="822"/>
      <c r="N727" s="822"/>
      <c r="O727" s="831"/>
      <c r="P727" s="831"/>
      <c r="Q727" s="827"/>
      <c r="R727" s="832"/>
    </row>
    <row r="728" spans="1:18" ht="14.45" customHeight="1" x14ac:dyDescent="0.2">
      <c r="A728" s="821" t="s">
        <v>6951</v>
      </c>
      <c r="B728" s="822" t="s">
        <v>7426</v>
      </c>
      <c r="C728" s="822" t="s">
        <v>645</v>
      </c>
      <c r="D728" s="822" t="s">
        <v>6953</v>
      </c>
      <c r="E728" s="822" t="s">
        <v>7141</v>
      </c>
      <c r="F728" s="822" t="s">
        <v>2967</v>
      </c>
      <c r="G728" s="831">
        <v>1.02</v>
      </c>
      <c r="H728" s="831">
        <v>483.76</v>
      </c>
      <c r="I728" s="822"/>
      <c r="J728" s="822">
        <v>474.27450980392155</v>
      </c>
      <c r="K728" s="831"/>
      <c r="L728" s="831"/>
      <c r="M728" s="822"/>
      <c r="N728" s="822"/>
      <c r="O728" s="831"/>
      <c r="P728" s="831"/>
      <c r="Q728" s="827"/>
      <c r="R728" s="832"/>
    </row>
    <row r="729" spans="1:18" ht="14.45" customHeight="1" x14ac:dyDescent="0.2">
      <c r="A729" s="821" t="s">
        <v>6951</v>
      </c>
      <c r="B729" s="822" t="s">
        <v>7426</v>
      </c>
      <c r="C729" s="822" t="s">
        <v>645</v>
      </c>
      <c r="D729" s="822" t="s">
        <v>6953</v>
      </c>
      <c r="E729" s="822" t="s">
        <v>7142</v>
      </c>
      <c r="F729" s="822" t="s">
        <v>2967</v>
      </c>
      <c r="G729" s="831">
        <v>0.21</v>
      </c>
      <c r="H729" s="831">
        <v>42.95</v>
      </c>
      <c r="I729" s="822"/>
      <c r="J729" s="822">
        <v>204.52380952380955</v>
      </c>
      <c r="K729" s="831"/>
      <c r="L729" s="831"/>
      <c r="M729" s="822"/>
      <c r="N729" s="822"/>
      <c r="O729" s="831"/>
      <c r="P729" s="831"/>
      <c r="Q729" s="827"/>
      <c r="R729" s="832"/>
    </row>
    <row r="730" spans="1:18" ht="14.45" customHeight="1" x14ac:dyDescent="0.2">
      <c r="A730" s="821" t="s">
        <v>6951</v>
      </c>
      <c r="B730" s="822" t="s">
        <v>7426</v>
      </c>
      <c r="C730" s="822" t="s">
        <v>645</v>
      </c>
      <c r="D730" s="822" t="s">
        <v>7261</v>
      </c>
      <c r="E730" s="822" t="s">
        <v>7262</v>
      </c>
      <c r="F730" s="822" t="s">
        <v>7263</v>
      </c>
      <c r="G730" s="831">
        <v>1</v>
      </c>
      <c r="H730" s="831">
        <v>867</v>
      </c>
      <c r="I730" s="822"/>
      <c r="J730" s="822">
        <v>867</v>
      </c>
      <c r="K730" s="831"/>
      <c r="L730" s="831"/>
      <c r="M730" s="822"/>
      <c r="N730" s="822"/>
      <c r="O730" s="831"/>
      <c r="P730" s="831"/>
      <c r="Q730" s="827"/>
      <c r="R730" s="832"/>
    </row>
    <row r="731" spans="1:18" ht="14.45" customHeight="1" x14ac:dyDescent="0.2">
      <c r="A731" s="821" t="s">
        <v>6951</v>
      </c>
      <c r="B731" s="822" t="s">
        <v>7426</v>
      </c>
      <c r="C731" s="822" t="s">
        <v>645</v>
      </c>
      <c r="D731" s="822" t="s">
        <v>7261</v>
      </c>
      <c r="E731" s="822" t="s">
        <v>7264</v>
      </c>
      <c r="F731" s="822" t="s">
        <v>7265</v>
      </c>
      <c r="G731" s="831">
        <v>3</v>
      </c>
      <c r="H731" s="831">
        <v>1687.9499999999998</v>
      </c>
      <c r="I731" s="822"/>
      <c r="J731" s="822">
        <v>562.65</v>
      </c>
      <c r="K731" s="831"/>
      <c r="L731" s="831"/>
      <c r="M731" s="822"/>
      <c r="N731" s="822"/>
      <c r="O731" s="831"/>
      <c r="P731" s="831"/>
      <c r="Q731" s="827"/>
      <c r="R731" s="832"/>
    </row>
    <row r="732" spans="1:18" ht="14.45" customHeight="1" x14ac:dyDescent="0.2">
      <c r="A732" s="821" t="s">
        <v>6951</v>
      </c>
      <c r="B732" s="822" t="s">
        <v>7426</v>
      </c>
      <c r="C732" s="822" t="s">
        <v>645</v>
      </c>
      <c r="D732" s="822" t="s">
        <v>6946</v>
      </c>
      <c r="E732" s="822" t="s">
        <v>7312</v>
      </c>
      <c r="F732" s="822" t="s">
        <v>7313</v>
      </c>
      <c r="G732" s="831">
        <v>1</v>
      </c>
      <c r="H732" s="831">
        <v>122</v>
      </c>
      <c r="I732" s="822"/>
      <c r="J732" s="822">
        <v>122</v>
      </c>
      <c r="K732" s="831"/>
      <c r="L732" s="831"/>
      <c r="M732" s="822"/>
      <c r="N732" s="822"/>
      <c r="O732" s="831"/>
      <c r="P732" s="831"/>
      <c r="Q732" s="827"/>
      <c r="R732" s="832"/>
    </row>
    <row r="733" spans="1:18" ht="14.45" customHeight="1" x14ac:dyDescent="0.2">
      <c r="A733" s="821" t="s">
        <v>6951</v>
      </c>
      <c r="B733" s="822" t="s">
        <v>7426</v>
      </c>
      <c r="C733" s="822" t="s">
        <v>645</v>
      </c>
      <c r="D733" s="822" t="s">
        <v>6946</v>
      </c>
      <c r="E733" s="822" t="s">
        <v>7314</v>
      </c>
      <c r="F733" s="822" t="s">
        <v>7315</v>
      </c>
      <c r="G733" s="831">
        <v>14</v>
      </c>
      <c r="H733" s="831">
        <v>2114</v>
      </c>
      <c r="I733" s="822"/>
      <c r="J733" s="822">
        <v>151</v>
      </c>
      <c r="K733" s="831"/>
      <c r="L733" s="831"/>
      <c r="M733" s="822"/>
      <c r="N733" s="822"/>
      <c r="O733" s="831"/>
      <c r="P733" s="831"/>
      <c r="Q733" s="827"/>
      <c r="R733" s="832"/>
    </row>
    <row r="734" spans="1:18" ht="14.45" customHeight="1" x14ac:dyDescent="0.2">
      <c r="A734" s="821" t="s">
        <v>6951</v>
      </c>
      <c r="B734" s="822" t="s">
        <v>7426</v>
      </c>
      <c r="C734" s="822" t="s">
        <v>645</v>
      </c>
      <c r="D734" s="822" t="s">
        <v>6946</v>
      </c>
      <c r="E734" s="822" t="s">
        <v>7318</v>
      </c>
      <c r="F734" s="822" t="s">
        <v>7319</v>
      </c>
      <c r="G734" s="831">
        <v>75</v>
      </c>
      <c r="H734" s="831">
        <v>2850</v>
      </c>
      <c r="I734" s="822"/>
      <c r="J734" s="822">
        <v>38</v>
      </c>
      <c r="K734" s="831"/>
      <c r="L734" s="831"/>
      <c r="M734" s="822"/>
      <c r="N734" s="822"/>
      <c r="O734" s="831"/>
      <c r="P734" s="831"/>
      <c r="Q734" s="827"/>
      <c r="R734" s="832"/>
    </row>
    <row r="735" spans="1:18" ht="14.45" customHeight="1" x14ac:dyDescent="0.2">
      <c r="A735" s="821" t="s">
        <v>6951</v>
      </c>
      <c r="B735" s="822" t="s">
        <v>7426</v>
      </c>
      <c r="C735" s="822" t="s">
        <v>645</v>
      </c>
      <c r="D735" s="822" t="s">
        <v>6946</v>
      </c>
      <c r="E735" s="822" t="s">
        <v>7328</v>
      </c>
      <c r="F735" s="822" t="s">
        <v>7329</v>
      </c>
      <c r="G735" s="831">
        <v>219</v>
      </c>
      <c r="H735" s="831">
        <v>39201</v>
      </c>
      <c r="I735" s="822"/>
      <c r="J735" s="822">
        <v>179</v>
      </c>
      <c r="K735" s="831">
        <v>85</v>
      </c>
      <c r="L735" s="831">
        <v>15300</v>
      </c>
      <c r="M735" s="822"/>
      <c r="N735" s="822">
        <v>180</v>
      </c>
      <c r="O735" s="831">
        <v>73</v>
      </c>
      <c r="P735" s="831">
        <v>14162</v>
      </c>
      <c r="Q735" s="827"/>
      <c r="R735" s="832">
        <v>194</v>
      </c>
    </row>
    <row r="736" spans="1:18" ht="14.45" customHeight="1" x14ac:dyDescent="0.2">
      <c r="A736" s="821" t="s">
        <v>6951</v>
      </c>
      <c r="B736" s="822" t="s">
        <v>7426</v>
      </c>
      <c r="C736" s="822" t="s">
        <v>645</v>
      </c>
      <c r="D736" s="822" t="s">
        <v>6946</v>
      </c>
      <c r="E736" s="822" t="s">
        <v>7443</v>
      </c>
      <c r="F736" s="822" t="s">
        <v>7444</v>
      </c>
      <c r="G736" s="831">
        <v>132</v>
      </c>
      <c r="H736" s="831">
        <v>94380</v>
      </c>
      <c r="I736" s="822"/>
      <c r="J736" s="822">
        <v>715</v>
      </c>
      <c r="K736" s="831"/>
      <c r="L736" s="831"/>
      <c r="M736" s="822"/>
      <c r="N736" s="822"/>
      <c r="O736" s="831"/>
      <c r="P736" s="831"/>
      <c r="Q736" s="827"/>
      <c r="R736" s="832"/>
    </row>
    <row r="737" spans="1:18" ht="14.45" customHeight="1" x14ac:dyDescent="0.2">
      <c r="A737" s="821" t="s">
        <v>6951</v>
      </c>
      <c r="B737" s="822" t="s">
        <v>7426</v>
      </c>
      <c r="C737" s="822" t="s">
        <v>645</v>
      </c>
      <c r="D737" s="822" t="s">
        <v>6946</v>
      </c>
      <c r="E737" s="822" t="s">
        <v>7445</v>
      </c>
      <c r="F737" s="822" t="s">
        <v>7446</v>
      </c>
      <c r="G737" s="831">
        <v>13</v>
      </c>
      <c r="H737" s="831">
        <v>8229</v>
      </c>
      <c r="I737" s="822"/>
      <c r="J737" s="822">
        <v>633</v>
      </c>
      <c r="K737" s="831">
        <v>30</v>
      </c>
      <c r="L737" s="831">
        <v>19020</v>
      </c>
      <c r="M737" s="822"/>
      <c r="N737" s="822">
        <v>634</v>
      </c>
      <c r="O737" s="831">
        <v>60</v>
      </c>
      <c r="P737" s="831">
        <v>38880</v>
      </c>
      <c r="Q737" s="827"/>
      <c r="R737" s="832">
        <v>648</v>
      </c>
    </row>
    <row r="738" spans="1:18" ht="14.45" customHeight="1" x14ac:dyDescent="0.2">
      <c r="A738" s="821" t="s">
        <v>6951</v>
      </c>
      <c r="B738" s="822" t="s">
        <v>7426</v>
      </c>
      <c r="C738" s="822" t="s">
        <v>645</v>
      </c>
      <c r="D738" s="822" t="s">
        <v>6946</v>
      </c>
      <c r="E738" s="822" t="s">
        <v>7471</v>
      </c>
      <c r="F738" s="822" t="s">
        <v>7472</v>
      </c>
      <c r="G738" s="831">
        <v>8</v>
      </c>
      <c r="H738" s="831">
        <v>49296</v>
      </c>
      <c r="I738" s="822"/>
      <c r="J738" s="822">
        <v>6162</v>
      </c>
      <c r="K738" s="831"/>
      <c r="L738" s="831"/>
      <c r="M738" s="822"/>
      <c r="N738" s="822"/>
      <c r="O738" s="831"/>
      <c r="P738" s="831"/>
      <c r="Q738" s="827"/>
      <c r="R738" s="832"/>
    </row>
    <row r="739" spans="1:18" ht="14.45" customHeight="1" x14ac:dyDescent="0.2">
      <c r="A739" s="821" t="s">
        <v>6951</v>
      </c>
      <c r="B739" s="822" t="s">
        <v>7426</v>
      </c>
      <c r="C739" s="822" t="s">
        <v>645</v>
      </c>
      <c r="D739" s="822" t="s">
        <v>6946</v>
      </c>
      <c r="E739" s="822" t="s">
        <v>7330</v>
      </c>
      <c r="F739" s="822" t="s">
        <v>7331</v>
      </c>
      <c r="G739" s="831">
        <v>23</v>
      </c>
      <c r="H739" s="831">
        <v>153985</v>
      </c>
      <c r="I739" s="822"/>
      <c r="J739" s="822">
        <v>6695</v>
      </c>
      <c r="K739" s="831">
        <v>55</v>
      </c>
      <c r="L739" s="831">
        <v>368885</v>
      </c>
      <c r="M739" s="822"/>
      <c r="N739" s="822">
        <v>6707</v>
      </c>
      <c r="O739" s="831">
        <v>45</v>
      </c>
      <c r="P739" s="831">
        <v>307080</v>
      </c>
      <c r="Q739" s="827"/>
      <c r="R739" s="832">
        <v>6824</v>
      </c>
    </row>
    <row r="740" spans="1:18" ht="14.45" customHeight="1" x14ac:dyDescent="0.2">
      <c r="A740" s="821" t="s">
        <v>6951</v>
      </c>
      <c r="B740" s="822" t="s">
        <v>7426</v>
      </c>
      <c r="C740" s="822" t="s">
        <v>645</v>
      </c>
      <c r="D740" s="822" t="s">
        <v>6946</v>
      </c>
      <c r="E740" s="822" t="s">
        <v>7447</v>
      </c>
      <c r="F740" s="822" t="s">
        <v>7448</v>
      </c>
      <c r="G740" s="831">
        <v>6</v>
      </c>
      <c r="H740" s="831">
        <v>780</v>
      </c>
      <c r="I740" s="822"/>
      <c r="J740" s="822">
        <v>130</v>
      </c>
      <c r="K740" s="831"/>
      <c r="L740" s="831"/>
      <c r="M740" s="822"/>
      <c r="N740" s="822"/>
      <c r="O740" s="831"/>
      <c r="P740" s="831"/>
      <c r="Q740" s="827"/>
      <c r="R740" s="832"/>
    </row>
    <row r="741" spans="1:18" ht="14.45" customHeight="1" x14ac:dyDescent="0.2">
      <c r="A741" s="821" t="s">
        <v>6951</v>
      </c>
      <c r="B741" s="822" t="s">
        <v>7426</v>
      </c>
      <c r="C741" s="822" t="s">
        <v>645</v>
      </c>
      <c r="D741" s="822" t="s">
        <v>6946</v>
      </c>
      <c r="E741" s="822" t="s">
        <v>7451</v>
      </c>
      <c r="F741" s="822" t="s">
        <v>7452</v>
      </c>
      <c r="G741" s="831">
        <v>240</v>
      </c>
      <c r="H741" s="831">
        <v>211440</v>
      </c>
      <c r="I741" s="822"/>
      <c r="J741" s="822">
        <v>881</v>
      </c>
      <c r="K741" s="831"/>
      <c r="L741" s="831"/>
      <c r="M741" s="822"/>
      <c r="N741" s="822"/>
      <c r="O741" s="831"/>
      <c r="P741" s="831"/>
      <c r="Q741" s="827"/>
      <c r="R741" s="832"/>
    </row>
    <row r="742" spans="1:18" ht="14.45" customHeight="1" x14ac:dyDescent="0.2">
      <c r="A742" s="821" t="s">
        <v>6951</v>
      </c>
      <c r="B742" s="822" t="s">
        <v>7426</v>
      </c>
      <c r="C742" s="822" t="s">
        <v>645</v>
      </c>
      <c r="D742" s="822" t="s">
        <v>6946</v>
      </c>
      <c r="E742" s="822" t="s">
        <v>7336</v>
      </c>
      <c r="F742" s="822" t="s">
        <v>7337</v>
      </c>
      <c r="G742" s="831">
        <v>18</v>
      </c>
      <c r="H742" s="831">
        <v>4410</v>
      </c>
      <c r="I742" s="822"/>
      <c r="J742" s="822">
        <v>245</v>
      </c>
      <c r="K742" s="831"/>
      <c r="L742" s="831"/>
      <c r="M742" s="822"/>
      <c r="N742" s="822"/>
      <c r="O742" s="831"/>
      <c r="P742" s="831"/>
      <c r="Q742" s="827"/>
      <c r="R742" s="832"/>
    </row>
    <row r="743" spans="1:18" ht="14.45" customHeight="1" x14ac:dyDescent="0.2">
      <c r="A743" s="821" t="s">
        <v>6951</v>
      </c>
      <c r="B743" s="822" t="s">
        <v>7426</v>
      </c>
      <c r="C743" s="822" t="s">
        <v>645</v>
      </c>
      <c r="D743" s="822" t="s">
        <v>6946</v>
      </c>
      <c r="E743" s="822" t="s">
        <v>7338</v>
      </c>
      <c r="F743" s="822" t="s">
        <v>7339</v>
      </c>
      <c r="G743" s="831">
        <v>219</v>
      </c>
      <c r="H743" s="831">
        <v>7299.98</v>
      </c>
      <c r="I743" s="822"/>
      <c r="J743" s="822">
        <v>33.33324200913242</v>
      </c>
      <c r="K743" s="831">
        <v>86</v>
      </c>
      <c r="L743" s="831">
        <v>3196.66</v>
      </c>
      <c r="M743" s="822"/>
      <c r="N743" s="822">
        <v>37.170465116279068</v>
      </c>
      <c r="O743" s="831">
        <v>74</v>
      </c>
      <c r="P743" s="831">
        <v>3143.34</v>
      </c>
      <c r="Q743" s="827"/>
      <c r="R743" s="832">
        <v>42.477567567567569</v>
      </c>
    </row>
    <row r="744" spans="1:18" ht="14.45" customHeight="1" x14ac:dyDescent="0.2">
      <c r="A744" s="821" t="s">
        <v>6951</v>
      </c>
      <c r="B744" s="822" t="s">
        <v>7426</v>
      </c>
      <c r="C744" s="822" t="s">
        <v>645</v>
      </c>
      <c r="D744" s="822" t="s">
        <v>6946</v>
      </c>
      <c r="E744" s="822" t="s">
        <v>7340</v>
      </c>
      <c r="F744" s="822" t="s">
        <v>7341</v>
      </c>
      <c r="G744" s="831">
        <v>36</v>
      </c>
      <c r="H744" s="831">
        <v>33912</v>
      </c>
      <c r="I744" s="822"/>
      <c r="J744" s="822">
        <v>942</v>
      </c>
      <c r="K744" s="831">
        <v>72</v>
      </c>
      <c r="L744" s="831">
        <v>67968</v>
      </c>
      <c r="M744" s="822"/>
      <c r="N744" s="822">
        <v>944</v>
      </c>
      <c r="O744" s="831">
        <v>105</v>
      </c>
      <c r="P744" s="831">
        <v>102060</v>
      </c>
      <c r="Q744" s="827"/>
      <c r="R744" s="832">
        <v>972</v>
      </c>
    </row>
    <row r="745" spans="1:18" ht="14.45" customHeight="1" x14ac:dyDescent="0.2">
      <c r="A745" s="821" t="s">
        <v>6951</v>
      </c>
      <c r="B745" s="822" t="s">
        <v>7426</v>
      </c>
      <c r="C745" s="822" t="s">
        <v>645</v>
      </c>
      <c r="D745" s="822" t="s">
        <v>6946</v>
      </c>
      <c r="E745" s="822" t="s">
        <v>7342</v>
      </c>
      <c r="F745" s="822" t="s">
        <v>7343</v>
      </c>
      <c r="G745" s="831">
        <v>106</v>
      </c>
      <c r="H745" s="831">
        <v>4028</v>
      </c>
      <c r="I745" s="822"/>
      <c r="J745" s="822">
        <v>38</v>
      </c>
      <c r="K745" s="831">
        <v>1</v>
      </c>
      <c r="L745" s="831">
        <v>38</v>
      </c>
      <c r="M745" s="822"/>
      <c r="N745" s="822">
        <v>38</v>
      </c>
      <c r="O745" s="831"/>
      <c r="P745" s="831"/>
      <c r="Q745" s="827"/>
      <c r="R745" s="832"/>
    </row>
    <row r="746" spans="1:18" ht="14.45" customHeight="1" x14ac:dyDescent="0.2">
      <c r="A746" s="821" t="s">
        <v>6951</v>
      </c>
      <c r="B746" s="822" t="s">
        <v>7426</v>
      </c>
      <c r="C746" s="822" t="s">
        <v>645</v>
      </c>
      <c r="D746" s="822" t="s">
        <v>6946</v>
      </c>
      <c r="E746" s="822" t="s">
        <v>7348</v>
      </c>
      <c r="F746" s="822" t="s">
        <v>7349</v>
      </c>
      <c r="G746" s="831">
        <v>9</v>
      </c>
      <c r="H746" s="831">
        <v>297</v>
      </c>
      <c r="I746" s="822"/>
      <c r="J746" s="822">
        <v>33</v>
      </c>
      <c r="K746" s="831"/>
      <c r="L746" s="831"/>
      <c r="M746" s="822"/>
      <c r="N746" s="822"/>
      <c r="O746" s="831"/>
      <c r="P746" s="831"/>
      <c r="Q746" s="827"/>
      <c r="R746" s="832"/>
    </row>
    <row r="747" spans="1:18" ht="14.45" customHeight="1" x14ac:dyDescent="0.2">
      <c r="A747" s="821" t="s">
        <v>6951</v>
      </c>
      <c r="B747" s="822" t="s">
        <v>7426</v>
      </c>
      <c r="C747" s="822" t="s">
        <v>645</v>
      </c>
      <c r="D747" s="822" t="s">
        <v>6946</v>
      </c>
      <c r="E747" s="822" t="s">
        <v>7350</v>
      </c>
      <c r="F747" s="822" t="s">
        <v>7351</v>
      </c>
      <c r="G747" s="831"/>
      <c r="H747" s="831"/>
      <c r="I747" s="822"/>
      <c r="J747" s="822"/>
      <c r="K747" s="831">
        <v>2</v>
      </c>
      <c r="L747" s="831">
        <v>720</v>
      </c>
      <c r="M747" s="822"/>
      <c r="N747" s="822">
        <v>360</v>
      </c>
      <c r="O747" s="831">
        <v>1</v>
      </c>
      <c r="P747" s="831">
        <v>388</v>
      </c>
      <c r="Q747" s="827"/>
      <c r="R747" s="832">
        <v>388</v>
      </c>
    </row>
    <row r="748" spans="1:18" ht="14.45" customHeight="1" x14ac:dyDescent="0.2">
      <c r="A748" s="821" t="s">
        <v>6951</v>
      </c>
      <c r="B748" s="822" t="s">
        <v>7426</v>
      </c>
      <c r="C748" s="822" t="s">
        <v>645</v>
      </c>
      <c r="D748" s="822" t="s">
        <v>6946</v>
      </c>
      <c r="E748" s="822" t="s">
        <v>7352</v>
      </c>
      <c r="F748" s="822" t="s">
        <v>7353</v>
      </c>
      <c r="G748" s="831">
        <v>2</v>
      </c>
      <c r="H748" s="831">
        <v>270</v>
      </c>
      <c r="I748" s="822"/>
      <c r="J748" s="822">
        <v>135</v>
      </c>
      <c r="K748" s="831"/>
      <c r="L748" s="831"/>
      <c r="M748" s="822"/>
      <c r="N748" s="822"/>
      <c r="O748" s="831"/>
      <c r="P748" s="831"/>
      <c r="Q748" s="827"/>
      <c r="R748" s="832"/>
    </row>
    <row r="749" spans="1:18" ht="14.45" customHeight="1" x14ac:dyDescent="0.2">
      <c r="A749" s="821" t="s">
        <v>6951</v>
      </c>
      <c r="B749" s="822" t="s">
        <v>7426</v>
      </c>
      <c r="C749" s="822" t="s">
        <v>645</v>
      </c>
      <c r="D749" s="822" t="s">
        <v>6946</v>
      </c>
      <c r="E749" s="822" t="s">
        <v>7362</v>
      </c>
      <c r="F749" s="822" t="s">
        <v>7363</v>
      </c>
      <c r="G749" s="831">
        <v>22</v>
      </c>
      <c r="H749" s="831">
        <v>1342</v>
      </c>
      <c r="I749" s="822"/>
      <c r="J749" s="822">
        <v>61</v>
      </c>
      <c r="K749" s="831">
        <v>1</v>
      </c>
      <c r="L749" s="831">
        <v>62</v>
      </c>
      <c r="M749" s="822"/>
      <c r="N749" s="822">
        <v>62</v>
      </c>
      <c r="O749" s="831">
        <v>1</v>
      </c>
      <c r="P749" s="831">
        <v>66</v>
      </c>
      <c r="Q749" s="827"/>
      <c r="R749" s="832">
        <v>66</v>
      </c>
    </row>
    <row r="750" spans="1:18" ht="14.45" customHeight="1" x14ac:dyDescent="0.2">
      <c r="A750" s="821" t="s">
        <v>6951</v>
      </c>
      <c r="B750" s="822" t="s">
        <v>7426</v>
      </c>
      <c r="C750" s="822" t="s">
        <v>645</v>
      </c>
      <c r="D750" s="822" t="s">
        <v>6946</v>
      </c>
      <c r="E750" s="822" t="s">
        <v>7368</v>
      </c>
      <c r="F750" s="822" t="s">
        <v>7369</v>
      </c>
      <c r="G750" s="831">
        <v>3</v>
      </c>
      <c r="H750" s="831">
        <v>348</v>
      </c>
      <c r="I750" s="822"/>
      <c r="J750" s="822">
        <v>116</v>
      </c>
      <c r="K750" s="831"/>
      <c r="L750" s="831"/>
      <c r="M750" s="822"/>
      <c r="N750" s="822"/>
      <c r="O750" s="831"/>
      <c r="P750" s="831"/>
      <c r="Q750" s="827"/>
      <c r="R750" s="832"/>
    </row>
    <row r="751" spans="1:18" ht="14.45" customHeight="1" x14ac:dyDescent="0.2">
      <c r="A751" s="821" t="s">
        <v>6951</v>
      </c>
      <c r="B751" s="822" t="s">
        <v>7426</v>
      </c>
      <c r="C751" s="822" t="s">
        <v>645</v>
      </c>
      <c r="D751" s="822" t="s">
        <v>6946</v>
      </c>
      <c r="E751" s="822" t="s">
        <v>7457</v>
      </c>
      <c r="F751" s="822" t="s">
        <v>7458</v>
      </c>
      <c r="G751" s="831"/>
      <c r="H751" s="831"/>
      <c r="I751" s="822"/>
      <c r="J751" s="822"/>
      <c r="K751" s="831">
        <v>1</v>
      </c>
      <c r="L751" s="831">
        <v>3845</v>
      </c>
      <c r="M751" s="822"/>
      <c r="N751" s="822">
        <v>3845</v>
      </c>
      <c r="O751" s="831"/>
      <c r="P751" s="831"/>
      <c r="Q751" s="827"/>
      <c r="R751" s="832"/>
    </row>
    <row r="752" spans="1:18" ht="14.45" customHeight="1" x14ac:dyDescent="0.2">
      <c r="A752" s="821" t="s">
        <v>6951</v>
      </c>
      <c r="B752" s="822" t="s">
        <v>7426</v>
      </c>
      <c r="C752" s="822" t="s">
        <v>645</v>
      </c>
      <c r="D752" s="822" t="s">
        <v>6946</v>
      </c>
      <c r="E752" s="822" t="s">
        <v>7459</v>
      </c>
      <c r="F752" s="822" t="s">
        <v>7460</v>
      </c>
      <c r="G752" s="831">
        <v>27</v>
      </c>
      <c r="H752" s="831">
        <v>52650</v>
      </c>
      <c r="I752" s="822"/>
      <c r="J752" s="822">
        <v>1950</v>
      </c>
      <c r="K752" s="831">
        <v>19</v>
      </c>
      <c r="L752" s="831">
        <v>37126</v>
      </c>
      <c r="M752" s="822"/>
      <c r="N752" s="822">
        <v>1954</v>
      </c>
      <c r="O752" s="831">
        <v>19</v>
      </c>
      <c r="P752" s="831">
        <v>38209</v>
      </c>
      <c r="Q752" s="827"/>
      <c r="R752" s="832">
        <v>2011</v>
      </c>
    </row>
    <row r="753" spans="1:18" ht="14.45" customHeight="1" x14ac:dyDescent="0.2">
      <c r="A753" s="821" t="s">
        <v>6951</v>
      </c>
      <c r="B753" s="822" t="s">
        <v>7426</v>
      </c>
      <c r="C753" s="822" t="s">
        <v>7387</v>
      </c>
      <c r="D753" s="822" t="s">
        <v>6953</v>
      </c>
      <c r="E753" s="822" t="s">
        <v>6979</v>
      </c>
      <c r="F753" s="822" t="s">
        <v>6980</v>
      </c>
      <c r="G753" s="831"/>
      <c r="H753" s="831"/>
      <c r="I753" s="822"/>
      <c r="J753" s="822"/>
      <c r="K753" s="831"/>
      <c r="L753" s="831"/>
      <c r="M753" s="822"/>
      <c r="N753" s="822"/>
      <c r="O753" s="831">
        <v>0</v>
      </c>
      <c r="P753" s="831">
        <v>0</v>
      </c>
      <c r="Q753" s="827"/>
      <c r="R753" s="832"/>
    </row>
    <row r="754" spans="1:18" ht="14.45" customHeight="1" x14ac:dyDescent="0.2">
      <c r="A754" s="821" t="s">
        <v>6951</v>
      </c>
      <c r="B754" s="822" t="s">
        <v>7426</v>
      </c>
      <c r="C754" s="822" t="s">
        <v>7387</v>
      </c>
      <c r="D754" s="822" t="s">
        <v>6953</v>
      </c>
      <c r="E754" s="822" t="s">
        <v>6982</v>
      </c>
      <c r="F754" s="822" t="s">
        <v>6980</v>
      </c>
      <c r="G754" s="831"/>
      <c r="H754" s="831"/>
      <c r="I754" s="822"/>
      <c r="J754" s="822"/>
      <c r="K754" s="831"/>
      <c r="L754" s="831"/>
      <c r="M754" s="822"/>
      <c r="N754" s="822"/>
      <c r="O754" s="831">
        <v>0</v>
      </c>
      <c r="P754" s="831">
        <v>0</v>
      </c>
      <c r="Q754" s="827"/>
      <c r="R754" s="832"/>
    </row>
    <row r="755" spans="1:18" ht="14.45" customHeight="1" x14ac:dyDescent="0.2">
      <c r="A755" s="821" t="s">
        <v>6951</v>
      </c>
      <c r="B755" s="822" t="s">
        <v>7426</v>
      </c>
      <c r="C755" s="822" t="s">
        <v>7387</v>
      </c>
      <c r="D755" s="822" t="s">
        <v>6953</v>
      </c>
      <c r="E755" s="822" t="s">
        <v>6983</v>
      </c>
      <c r="F755" s="822" t="s">
        <v>7390</v>
      </c>
      <c r="G755" s="831"/>
      <c r="H755" s="831"/>
      <c r="I755" s="822"/>
      <c r="J755" s="822"/>
      <c r="K755" s="831"/>
      <c r="L755" s="831"/>
      <c r="M755" s="822"/>
      <c r="N755" s="822"/>
      <c r="O755" s="831">
        <v>0</v>
      </c>
      <c r="P755" s="831">
        <v>-5.4569682106375694E-12</v>
      </c>
      <c r="Q755" s="827"/>
      <c r="R755" s="832"/>
    </row>
    <row r="756" spans="1:18" ht="14.45" customHeight="1" x14ac:dyDescent="0.2">
      <c r="A756" s="821" t="s">
        <v>6951</v>
      </c>
      <c r="B756" s="822" t="s">
        <v>7426</v>
      </c>
      <c r="C756" s="822" t="s">
        <v>7387</v>
      </c>
      <c r="D756" s="822" t="s">
        <v>6953</v>
      </c>
      <c r="E756" s="822" t="s">
        <v>6984</v>
      </c>
      <c r="F756" s="822" t="s">
        <v>7390</v>
      </c>
      <c r="G756" s="831"/>
      <c r="H756" s="831"/>
      <c r="I756" s="822"/>
      <c r="J756" s="822"/>
      <c r="K756" s="831"/>
      <c r="L756" s="831"/>
      <c r="M756" s="822"/>
      <c r="N756" s="822"/>
      <c r="O756" s="831">
        <v>-1.7763568394002505E-15</v>
      </c>
      <c r="P756" s="831">
        <v>-4.3655745685100555E-11</v>
      </c>
      <c r="Q756" s="827"/>
      <c r="R756" s="832">
        <v>24576</v>
      </c>
    </row>
    <row r="757" spans="1:18" ht="14.45" customHeight="1" x14ac:dyDescent="0.2">
      <c r="A757" s="821" t="s">
        <v>6951</v>
      </c>
      <c r="B757" s="822" t="s">
        <v>7426</v>
      </c>
      <c r="C757" s="822" t="s">
        <v>7387</v>
      </c>
      <c r="D757" s="822" t="s">
        <v>6953</v>
      </c>
      <c r="E757" s="822" t="s">
        <v>6990</v>
      </c>
      <c r="F757" s="822" t="s">
        <v>7393</v>
      </c>
      <c r="G757" s="831"/>
      <c r="H757" s="831"/>
      <c r="I757" s="822"/>
      <c r="J757" s="822"/>
      <c r="K757" s="831"/>
      <c r="L757" s="831"/>
      <c r="M757" s="822"/>
      <c r="N757" s="822"/>
      <c r="O757" s="831">
        <v>-8.8817841970012523E-16</v>
      </c>
      <c r="P757" s="831">
        <v>7.2759576141834259E-12</v>
      </c>
      <c r="Q757" s="827"/>
      <c r="R757" s="832">
        <v>-8192</v>
      </c>
    </row>
    <row r="758" spans="1:18" ht="14.45" customHeight="1" x14ac:dyDescent="0.2">
      <c r="A758" s="821" t="s">
        <v>6951</v>
      </c>
      <c r="B758" s="822" t="s">
        <v>7426</v>
      </c>
      <c r="C758" s="822" t="s">
        <v>7387</v>
      </c>
      <c r="D758" s="822" t="s">
        <v>6953</v>
      </c>
      <c r="E758" s="822" t="s">
        <v>7055</v>
      </c>
      <c r="F758" s="822" t="s">
        <v>7397</v>
      </c>
      <c r="G758" s="831"/>
      <c r="H758" s="831"/>
      <c r="I758" s="822"/>
      <c r="J758" s="822"/>
      <c r="K758" s="831"/>
      <c r="L758" s="831"/>
      <c r="M758" s="822"/>
      <c r="N758" s="822"/>
      <c r="O758" s="831">
        <v>0</v>
      </c>
      <c r="P758" s="831">
        <v>0</v>
      </c>
      <c r="Q758" s="827"/>
      <c r="R758" s="832"/>
    </row>
    <row r="759" spans="1:18" ht="14.45" customHeight="1" x14ac:dyDescent="0.2">
      <c r="A759" s="821" t="s">
        <v>6951</v>
      </c>
      <c r="B759" s="822" t="s">
        <v>7426</v>
      </c>
      <c r="C759" s="822" t="s">
        <v>7387</v>
      </c>
      <c r="D759" s="822" t="s">
        <v>6953</v>
      </c>
      <c r="E759" s="822" t="s">
        <v>7060</v>
      </c>
      <c r="F759" s="822" t="s">
        <v>7388</v>
      </c>
      <c r="G759" s="831"/>
      <c r="H759" s="831"/>
      <c r="I759" s="822"/>
      <c r="J759" s="822"/>
      <c r="K759" s="831"/>
      <c r="L759" s="831"/>
      <c r="M759" s="822"/>
      <c r="N759" s="822"/>
      <c r="O759" s="831">
        <v>0</v>
      </c>
      <c r="P759" s="831">
        <v>7.2759576141834259E-12</v>
      </c>
      <c r="Q759" s="827"/>
      <c r="R759" s="832"/>
    </row>
    <row r="760" spans="1:18" ht="14.45" customHeight="1" x14ac:dyDescent="0.2">
      <c r="A760" s="821" t="s">
        <v>6951</v>
      </c>
      <c r="B760" s="822" t="s">
        <v>7426</v>
      </c>
      <c r="C760" s="822" t="s">
        <v>7387</v>
      </c>
      <c r="D760" s="822" t="s">
        <v>6953</v>
      </c>
      <c r="E760" s="822" t="s">
        <v>7080</v>
      </c>
      <c r="F760" s="822" t="s">
        <v>7402</v>
      </c>
      <c r="G760" s="831"/>
      <c r="H760" s="831"/>
      <c r="I760" s="822"/>
      <c r="J760" s="822"/>
      <c r="K760" s="831"/>
      <c r="L760" s="831"/>
      <c r="M760" s="822"/>
      <c r="N760" s="822"/>
      <c r="O760" s="831">
        <v>0</v>
      </c>
      <c r="P760" s="831">
        <v>0</v>
      </c>
      <c r="Q760" s="827"/>
      <c r="R760" s="832"/>
    </row>
    <row r="761" spans="1:18" ht="14.45" customHeight="1" x14ac:dyDescent="0.2">
      <c r="A761" s="821" t="s">
        <v>6951</v>
      </c>
      <c r="B761" s="822" t="s">
        <v>7426</v>
      </c>
      <c r="C761" s="822" t="s">
        <v>7387</v>
      </c>
      <c r="D761" s="822" t="s">
        <v>6953</v>
      </c>
      <c r="E761" s="822" t="s">
        <v>7101</v>
      </c>
      <c r="F761" s="822" t="s">
        <v>2446</v>
      </c>
      <c r="G761" s="831"/>
      <c r="H761" s="831"/>
      <c r="I761" s="822"/>
      <c r="J761" s="822"/>
      <c r="K761" s="831"/>
      <c r="L761" s="831"/>
      <c r="M761" s="822"/>
      <c r="N761" s="822"/>
      <c r="O761" s="831">
        <v>0</v>
      </c>
      <c r="P761" s="831">
        <v>0</v>
      </c>
      <c r="Q761" s="827"/>
      <c r="R761" s="832"/>
    </row>
    <row r="762" spans="1:18" ht="14.45" customHeight="1" x14ac:dyDescent="0.2">
      <c r="A762" s="821" t="s">
        <v>6951</v>
      </c>
      <c r="B762" s="822" t="s">
        <v>7426</v>
      </c>
      <c r="C762" s="822" t="s">
        <v>7387</v>
      </c>
      <c r="D762" s="822" t="s">
        <v>6953</v>
      </c>
      <c r="E762" s="822" t="s">
        <v>7111</v>
      </c>
      <c r="F762" s="822" t="s">
        <v>2446</v>
      </c>
      <c r="G762" s="831"/>
      <c r="H762" s="831"/>
      <c r="I762" s="822"/>
      <c r="J762" s="822"/>
      <c r="K762" s="831"/>
      <c r="L762" s="831"/>
      <c r="M762" s="822"/>
      <c r="N762" s="822"/>
      <c r="O762" s="831">
        <v>0</v>
      </c>
      <c r="P762" s="831">
        <v>0</v>
      </c>
      <c r="Q762" s="827"/>
      <c r="R762" s="832"/>
    </row>
    <row r="763" spans="1:18" ht="14.45" customHeight="1" x14ac:dyDescent="0.2">
      <c r="A763" s="821" t="s">
        <v>6951</v>
      </c>
      <c r="B763" s="822" t="s">
        <v>7426</v>
      </c>
      <c r="C763" s="822" t="s">
        <v>7387</v>
      </c>
      <c r="D763" s="822" t="s">
        <v>6953</v>
      </c>
      <c r="E763" s="822" t="s">
        <v>7117</v>
      </c>
      <c r="F763" s="822" t="s">
        <v>7118</v>
      </c>
      <c r="G763" s="831"/>
      <c r="H763" s="831"/>
      <c r="I763" s="822"/>
      <c r="J763" s="822"/>
      <c r="K763" s="831"/>
      <c r="L763" s="831"/>
      <c r="M763" s="822"/>
      <c r="N763" s="822"/>
      <c r="O763" s="831">
        <v>0</v>
      </c>
      <c r="P763" s="831">
        <v>0</v>
      </c>
      <c r="Q763" s="827"/>
      <c r="R763" s="832"/>
    </row>
    <row r="764" spans="1:18" ht="14.45" customHeight="1" x14ac:dyDescent="0.2">
      <c r="A764" s="821" t="s">
        <v>6951</v>
      </c>
      <c r="B764" s="822" t="s">
        <v>7426</v>
      </c>
      <c r="C764" s="822" t="s">
        <v>7387</v>
      </c>
      <c r="D764" s="822" t="s">
        <v>6953</v>
      </c>
      <c r="E764" s="822" t="s">
        <v>7153</v>
      </c>
      <c r="F764" s="822" t="s">
        <v>7411</v>
      </c>
      <c r="G764" s="831"/>
      <c r="H764" s="831"/>
      <c r="I764" s="822"/>
      <c r="J764" s="822"/>
      <c r="K764" s="831"/>
      <c r="L764" s="831"/>
      <c r="M764" s="822"/>
      <c r="N764" s="822"/>
      <c r="O764" s="831">
        <v>0</v>
      </c>
      <c r="P764" s="831">
        <v>0</v>
      </c>
      <c r="Q764" s="827"/>
      <c r="R764" s="832"/>
    </row>
    <row r="765" spans="1:18" ht="14.45" customHeight="1" x14ac:dyDescent="0.2">
      <c r="A765" s="821" t="s">
        <v>6951</v>
      </c>
      <c r="B765" s="822" t="s">
        <v>7426</v>
      </c>
      <c r="C765" s="822" t="s">
        <v>7387</v>
      </c>
      <c r="D765" s="822" t="s">
        <v>6953</v>
      </c>
      <c r="E765" s="822" t="s">
        <v>7166</v>
      </c>
      <c r="F765" s="822" t="s">
        <v>2446</v>
      </c>
      <c r="G765" s="831"/>
      <c r="H765" s="831"/>
      <c r="I765" s="822"/>
      <c r="J765" s="822"/>
      <c r="K765" s="831"/>
      <c r="L765" s="831"/>
      <c r="M765" s="822"/>
      <c r="N765" s="822"/>
      <c r="O765" s="831">
        <v>0</v>
      </c>
      <c r="P765" s="831">
        <v>0</v>
      </c>
      <c r="Q765" s="827"/>
      <c r="R765" s="832"/>
    </row>
    <row r="766" spans="1:18" ht="14.45" customHeight="1" x14ac:dyDescent="0.2">
      <c r="A766" s="821" t="s">
        <v>6951</v>
      </c>
      <c r="B766" s="822" t="s">
        <v>7426</v>
      </c>
      <c r="C766" s="822" t="s">
        <v>7387</v>
      </c>
      <c r="D766" s="822" t="s">
        <v>6953</v>
      </c>
      <c r="E766" s="822" t="s">
        <v>7175</v>
      </c>
      <c r="F766" s="822" t="s">
        <v>2442</v>
      </c>
      <c r="G766" s="831"/>
      <c r="H766" s="831"/>
      <c r="I766" s="822"/>
      <c r="J766" s="822"/>
      <c r="K766" s="831"/>
      <c r="L766" s="831"/>
      <c r="M766" s="822"/>
      <c r="N766" s="822"/>
      <c r="O766" s="831">
        <v>0</v>
      </c>
      <c r="P766" s="831">
        <v>0</v>
      </c>
      <c r="Q766" s="827"/>
      <c r="R766" s="832"/>
    </row>
    <row r="767" spans="1:18" ht="14.45" customHeight="1" x14ac:dyDescent="0.2">
      <c r="A767" s="821" t="s">
        <v>6951</v>
      </c>
      <c r="B767" s="822" t="s">
        <v>7426</v>
      </c>
      <c r="C767" s="822" t="s">
        <v>7387</v>
      </c>
      <c r="D767" s="822" t="s">
        <v>6953</v>
      </c>
      <c r="E767" s="822" t="s">
        <v>7202</v>
      </c>
      <c r="F767" s="822" t="s">
        <v>7419</v>
      </c>
      <c r="G767" s="831"/>
      <c r="H767" s="831"/>
      <c r="I767" s="822"/>
      <c r="J767" s="822"/>
      <c r="K767" s="831"/>
      <c r="L767" s="831"/>
      <c r="M767" s="822"/>
      <c r="N767" s="822"/>
      <c r="O767" s="831">
        <v>0</v>
      </c>
      <c r="P767" s="831">
        <v>0</v>
      </c>
      <c r="Q767" s="827"/>
      <c r="R767" s="832"/>
    </row>
    <row r="768" spans="1:18" ht="14.45" customHeight="1" x14ac:dyDescent="0.2">
      <c r="A768" s="821" t="s">
        <v>6951</v>
      </c>
      <c r="B768" s="822" t="s">
        <v>7426</v>
      </c>
      <c r="C768" s="822" t="s">
        <v>7387</v>
      </c>
      <c r="D768" s="822" t="s">
        <v>6953</v>
      </c>
      <c r="E768" s="822" t="s">
        <v>7208</v>
      </c>
      <c r="F768" s="822" t="s">
        <v>2477</v>
      </c>
      <c r="G768" s="831"/>
      <c r="H768" s="831"/>
      <c r="I768" s="822"/>
      <c r="J768" s="822"/>
      <c r="K768" s="831"/>
      <c r="L768" s="831"/>
      <c r="M768" s="822"/>
      <c r="N768" s="822"/>
      <c r="O768" s="831">
        <v>0</v>
      </c>
      <c r="P768" s="831">
        <v>5.8207660913467407E-11</v>
      </c>
      <c r="Q768" s="827"/>
      <c r="R768" s="832"/>
    </row>
    <row r="769" spans="1:18" ht="14.45" customHeight="1" x14ac:dyDescent="0.2">
      <c r="A769" s="821" t="s">
        <v>6951</v>
      </c>
      <c r="B769" s="822" t="s">
        <v>7426</v>
      </c>
      <c r="C769" s="822" t="s">
        <v>7387</v>
      </c>
      <c r="D769" s="822" t="s">
        <v>6953</v>
      </c>
      <c r="E769" s="822" t="s">
        <v>7214</v>
      </c>
      <c r="F769" s="822" t="s">
        <v>7406</v>
      </c>
      <c r="G769" s="831"/>
      <c r="H769" s="831"/>
      <c r="I769" s="822"/>
      <c r="J769" s="822"/>
      <c r="K769" s="831"/>
      <c r="L769" s="831"/>
      <c r="M769" s="822"/>
      <c r="N769" s="822"/>
      <c r="O769" s="831">
        <v>0</v>
      </c>
      <c r="P769" s="831">
        <v>0</v>
      </c>
      <c r="Q769" s="827"/>
      <c r="R769" s="832"/>
    </row>
    <row r="770" spans="1:18" ht="14.45" customHeight="1" x14ac:dyDescent="0.2">
      <c r="A770" s="821" t="s">
        <v>6951</v>
      </c>
      <c r="B770" s="822" t="s">
        <v>7426</v>
      </c>
      <c r="C770" s="822" t="s">
        <v>7387</v>
      </c>
      <c r="D770" s="822" t="s">
        <v>6953</v>
      </c>
      <c r="E770" s="822" t="s">
        <v>7220</v>
      </c>
      <c r="F770" s="822" t="s">
        <v>7421</v>
      </c>
      <c r="G770" s="831"/>
      <c r="H770" s="831"/>
      <c r="I770" s="822"/>
      <c r="J770" s="822"/>
      <c r="K770" s="831"/>
      <c r="L770" s="831"/>
      <c r="M770" s="822"/>
      <c r="N770" s="822"/>
      <c r="O770" s="831">
        <v>0</v>
      </c>
      <c r="P770" s="831">
        <v>0</v>
      </c>
      <c r="Q770" s="827"/>
      <c r="R770" s="832"/>
    </row>
    <row r="771" spans="1:18" ht="14.45" customHeight="1" x14ac:dyDescent="0.2">
      <c r="A771" s="821" t="s">
        <v>6951</v>
      </c>
      <c r="B771" s="822" t="s">
        <v>7426</v>
      </c>
      <c r="C771" s="822" t="s">
        <v>7387</v>
      </c>
      <c r="D771" s="822" t="s">
        <v>6953</v>
      </c>
      <c r="E771" s="822" t="s">
        <v>7248</v>
      </c>
      <c r="F771" s="822" t="s">
        <v>7497</v>
      </c>
      <c r="G771" s="831"/>
      <c r="H771" s="831"/>
      <c r="I771" s="822"/>
      <c r="J771" s="822"/>
      <c r="K771" s="831"/>
      <c r="L771" s="831"/>
      <c r="M771" s="822"/>
      <c r="N771" s="822"/>
      <c r="O771" s="831">
        <v>0</v>
      </c>
      <c r="P771" s="831">
        <v>0</v>
      </c>
      <c r="Q771" s="827"/>
      <c r="R771" s="832"/>
    </row>
    <row r="772" spans="1:18" ht="14.45" customHeight="1" x14ac:dyDescent="0.2">
      <c r="A772" s="821" t="s">
        <v>7498</v>
      </c>
      <c r="B772" s="822" t="s">
        <v>7499</v>
      </c>
      <c r="C772" s="822" t="s">
        <v>642</v>
      </c>
      <c r="D772" s="822" t="s">
        <v>6953</v>
      </c>
      <c r="E772" s="822" t="s">
        <v>7465</v>
      </c>
      <c r="F772" s="822" t="s">
        <v>3397</v>
      </c>
      <c r="G772" s="831"/>
      <c r="H772" s="831"/>
      <c r="I772" s="822"/>
      <c r="J772" s="822"/>
      <c r="K772" s="831"/>
      <c r="L772" s="831"/>
      <c r="M772" s="822"/>
      <c r="N772" s="822"/>
      <c r="O772" s="831">
        <v>0.2</v>
      </c>
      <c r="P772" s="831">
        <v>367.3</v>
      </c>
      <c r="Q772" s="827"/>
      <c r="R772" s="832">
        <v>1836.5</v>
      </c>
    </row>
    <row r="773" spans="1:18" ht="14.45" customHeight="1" x14ac:dyDescent="0.2">
      <c r="A773" s="821" t="s">
        <v>7498</v>
      </c>
      <c r="B773" s="822" t="s">
        <v>7499</v>
      </c>
      <c r="C773" s="822" t="s">
        <v>642</v>
      </c>
      <c r="D773" s="822" t="s">
        <v>6953</v>
      </c>
      <c r="E773" s="822" t="s">
        <v>7466</v>
      </c>
      <c r="F773" s="822" t="s">
        <v>3397</v>
      </c>
      <c r="G773" s="831"/>
      <c r="H773" s="831"/>
      <c r="I773" s="822"/>
      <c r="J773" s="822"/>
      <c r="K773" s="831"/>
      <c r="L773" s="831"/>
      <c r="M773" s="822"/>
      <c r="N773" s="822"/>
      <c r="O773" s="831">
        <v>7.0000000000000007E-2</v>
      </c>
      <c r="P773" s="831">
        <v>257.11</v>
      </c>
      <c r="Q773" s="827"/>
      <c r="R773" s="832">
        <v>3673</v>
      </c>
    </row>
    <row r="774" spans="1:18" ht="14.45" customHeight="1" x14ac:dyDescent="0.2">
      <c r="A774" s="821" t="s">
        <v>7498</v>
      </c>
      <c r="B774" s="822" t="s">
        <v>7499</v>
      </c>
      <c r="C774" s="822" t="s">
        <v>642</v>
      </c>
      <c r="D774" s="822" t="s">
        <v>6946</v>
      </c>
      <c r="E774" s="822" t="s">
        <v>7475</v>
      </c>
      <c r="F774" s="822" t="s">
        <v>7476</v>
      </c>
      <c r="G774" s="831"/>
      <c r="H774" s="831"/>
      <c r="I774" s="822"/>
      <c r="J774" s="822"/>
      <c r="K774" s="831"/>
      <c r="L774" s="831"/>
      <c r="M774" s="822"/>
      <c r="N774" s="822"/>
      <c r="O774" s="831">
        <v>34</v>
      </c>
      <c r="P774" s="831">
        <v>71740</v>
      </c>
      <c r="Q774" s="827"/>
      <c r="R774" s="832">
        <v>2110</v>
      </c>
    </row>
    <row r="775" spans="1:18" ht="14.45" customHeight="1" thickBot="1" x14ac:dyDescent="0.25">
      <c r="A775" s="813" t="s">
        <v>7498</v>
      </c>
      <c r="B775" s="814" t="s">
        <v>7499</v>
      </c>
      <c r="C775" s="814" t="s">
        <v>642</v>
      </c>
      <c r="D775" s="814" t="s">
        <v>6946</v>
      </c>
      <c r="E775" s="814" t="s">
        <v>7477</v>
      </c>
      <c r="F775" s="814" t="s">
        <v>7478</v>
      </c>
      <c r="G775" s="833"/>
      <c r="H775" s="833"/>
      <c r="I775" s="814"/>
      <c r="J775" s="814"/>
      <c r="K775" s="833"/>
      <c r="L775" s="833"/>
      <c r="M775" s="814"/>
      <c r="N775" s="814"/>
      <c r="O775" s="833">
        <v>9</v>
      </c>
      <c r="P775" s="833">
        <v>19791</v>
      </c>
      <c r="Q775" s="819"/>
      <c r="R775" s="834">
        <v>2199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F456C8B-D43C-44C5-BB6B-80A5C6E5FE4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488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7502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317180.08999999991</v>
      </c>
      <c r="I3" s="208">
        <f t="shared" si="0"/>
        <v>451628607.14000034</v>
      </c>
      <c r="J3" s="78"/>
      <c r="K3" s="78"/>
      <c r="L3" s="208">
        <f t="shared" si="0"/>
        <v>334300.26000000013</v>
      </c>
      <c r="M3" s="208">
        <f t="shared" si="0"/>
        <v>471879832.46000057</v>
      </c>
      <c r="N3" s="78"/>
      <c r="O3" s="78"/>
      <c r="P3" s="208">
        <f t="shared" si="0"/>
        <v>254610.92000000025</v>
      </c>
      <c r="Q3" s="208">
        <f t="shared" si="0"/>
        <v>411388361.01999968</v>
      </c>
      <c r="R3" s="79">
        <f>IF(M3=0,0,Q3/M3)</f>
        <v>0.87180746605624748</v>
      </c>
      <c r="S3" s="209">
        <f>IF(P3=0,0,Q3/P3)</f>
        <v>1615.7530125573533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6945</v>
      </c>
      <c r="C6" s="807" t="s">
        <v>6927</v>
      </c>
      <c r="D6" s="807" t="s">
        <v>3496</v>
      </c>
      <c r="E6" s="807" t="s">
        <v>6946</v>
      </c>
      <c r="F6" s="807" t="s">
        <v>6947</v>
      </c>
      <c r="G6" s="807" t="s">
        <v>6948</v>
      </c>
      <c r="H6" s="225">
        <v>1</v>
      </c>
      <c r="I6" s="225">
        <v>0</v>
      </c>
      <c r="J6" s="807"/>
      <c r="K6" s="807">
        <v>0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6945</v>
      </c>
      <c r="C7" s="822" t="s">
        <v>6927</v>
      </c>
      <c r="D7" s="822" t="s">
        <v>3496</v>
      </c>
      <c r="E7" s="822" t="s">
        <v>6946</v>
      </c>
      <c r="F7" s="822" t="s">
        <v>6949</v>
      </c>
      <c r="G7" s="822" t="s">
        <v>6950</v>
      </c>
      <c r="H7" s="831">
        <v>1</v>
      </c>
      <c r="I7" s="831">
        <v>0</v>
      </c>
      <c r="J7" s="822"/>
      <c r="K7" s="822">
        <v>0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6951</v>
      </c>
      <c r="B8" s="822" t="s">
        <v>6952</v>
      </c>
      <c r="C8" s="822" t="s">
        <v>639</v>
      </c>
      <c r="D8" s="822" t="s">
        <v>3482</v>
      </c>
      <c r="E8" s="822" t="s">
        <v>6953</v>
      </c>
      <c r="F8" s="822" t="s">
        <v>7029</v>
      </c>
      <c r="G8" s="822" t="s">
        <v>3393</v>
      </c>
      <c r="H8" s="831"/>
      <c r="I8" s="831"/>
      <c r="J8" s="822"/>
      <c r="K8" s="822"/>
      <c r="L8" s="831">
        <v>1</v>
      </c>
      <c r="M8" s="831">
        <v>6706.38</v>
      </c>
      <c r="N8" s="822"/>
      <c r="O8" s="822">
        <v>6706.38</v>
      </c>
      <c r="P8" s="831">
        <v>1</v>
      </c>
      <c r="Q8" s="831">
        <v>6706.38</v>
      </c>
      <c r="R8" s="827"/>
      <c r="S8" s="832">
        <v>6706.38</v>
      </c>
    </row>
    <row r="9" spans="1:19" ht="14.45" customHeight="1" x14ac:dyDescent="0.2">
      <c r="A9" s="821" t="s">
        <v>6951</v>
      </c>
      <c r="B9" s="822" t="s">
        <v>6952</v>
      </c>
      <c r="C9" s="822" t="s">
        <v>639</v>
      </c>
      <c r="D9" s="822" t="s">
        <v>3482</v>
      </c>
      <c r="E9" s="822" t="s">
        <v>6953</v>
      </c>
      <c r="F9" s="822" t="s">
        <v>7034</v>
      </c>
      <c r="G9" s="822" t="s">
        <v>3281</v>
      </c>
      <c r="H9" s="831"/>
      <c r="I9" s="831"/>
      <c r="J9" s="822"/>
      <c r="K9" s="822"/>
      <c r="L9" s="831"/>
      <c r="M9" s="831"/>
      <c r="N9" s="822"/>
      <c r="O9" s="822"/>
      <c r="P9" s="831">
        <v>0.6</v>
      </c>
      <c r="Q9" s="831">
        <v>346.04</v>
      </c>
      <c r="R9" s="827"/>
      <c r="S9" s="832">
        <v>576.73333333333335</v>
      </c>
    </row>
    <row r="10" spans="1:19" ht="14.45" customHeight="1" x14ac:dyDescent="0.2">
      <c r="A10" s="821" t="s">
        <v>6951</v>
      </c>
      <c r="B10" s="822" t="s">
        <v>6952</v>
      </c>
      <c r="C10" s="822" t="s">
        <v>639</v>
      </c>
      <c r="D10" s="822" t="s">
        <v>3482</v>
      </c>
      <c r="E10" s="822" t="s">
        <v>6953</v>
      </c>
      <c r="F10" s="822" t="s">
        <v>7035</v>
      </c>
      <c r="G10" s="822" t="s">
        <v>3281</v>
      </c>
      <c r="H10" s="831">
        <v>1</v>
      </c>
      <c r="I10" s="831">
        <v>533.58000000000004</v>
      </c>
      <c r="J10" s="822"/>
      <c r="K10" s="822">
        <v>533.58000000000004</v>
      </c>
      <c r="L10" s="831">
        <v>0.4</v>
      </c>
      <c r="M10" s="831">
        <v>282.62</v>
      </c>
      <c r="N10" s="822"/>
      <c r="O10" s="822">
        <v>706.55</v>
      </c>
      <c r="P10" s="831">
        <v>1.6</v>
      </c>
      <c r="Q10" s="831">
        <v>853.73</v>
      </c>
      <c r="R10" s="827"/>
      <c r="S10" s="832">
        <v>533.58124999999995</v>
      </c>
    </row>
    <row r="11" spans="1:19" ht="14.45" customHeight="1" x14ac:dyDescent="0.2">
      <c r="A11" s="821" t="s">
        <v>6951</v>
      </c>
      <c r="B11" s="822" t="s">
        <v>6952</v>
      </c>
      <c r="C11" s="822" t="s">
        <v>639</v>
      </c>
      <c r="D11" s="822" t="s">
        <v>3482</v>
      </c>
      <c r="E11" s="822" t="s">
        <v>6953</v>
      </c>
      <c r="F11" s="822" t="s">
        <v>7036</v>
      </c>
      <c r="G11" s="822" t="s">
        <v>7037</v>
      </c>
      <c r="H11" s="831"/>
      <c r="I11" s="831"/>
      <c r="J11" s="822"/>
      <c r="K11" s="822"/>
      <c r="L11" s="831"/>
      <c r="M11" s="831"/>
      <c r="N11" s="822"/>
      <c r="O11" s="822"/>
      <c r="P11" s="831">
        <v>0</v>
      </c>
      <c r="Q11" s="831">
        <v>0</v>
      </c>
      <c r="R11" s="827"/>
      <c r="S11" s="832"/>
    </row>
    <row r="12" spans="1:19" ht="14.45" customHeight="1" x14ac:dyDescent="0.2">
      <c r="A12" s="821" t="s">
        <v>6951</v>
      </c>
      <c r="B12" s="822" t="s">
        <v>6952</v>
      </c>
      <c r="C12" s="822" t="s">
        <v>639</v>
      </c>
      <c r="D12" s="822" t="s">
        <v>3482</v>
      </c>
      <c r="E12" s="822" t="s">
        <v>6953</v>
      </c>
      <c r="F12" s="822" t="s">
        <v>7039</v>
      </c>
      <c r="G12" s="822" t="s">
        <v>7040</v>
      </c>
      <c r="H12" s="831"/>
      <c r="I12" s="831"/>
      <c r="J12" s="822"/>
      <c r="K12" s="822"/>
      <c r="L12" s="831"/>
      <c r="M12" s="831"/>
      <c r="N12" s="822"/>
      <c r="O12" s="822"/>
      <c r="P12" s="831">
        <v>2</v>
      </c>
      <c r="Q12" s="831">
        <v>6145.4</v>
      </c>
      <c r="R12" s="827"/>
      <c r="S12" s="832">
        <v>3072.7</v>
      </c>
    </row>
    <row r="13" spans="1:19" ht="14.45" customHeight="1" x14ac:dyDescent="0.2">
      <c r="A13" s="821" t="s">
        <v>6951</v>
      </c>
      <c r="B13" s="822" t="s">
        <v>6952</v>
      </c>
      <c r="C13" s="822" t="s">
        <v>639</v>
      </c>
      <c r="D13" s="822" t="s">
        <v>3482</v>
      </c>
      <c r="E13" s="822" t="s">
        <v>6953</v>
      </c>
      <c r="F13" s="822" t="s">
        <v>7097</v>
      </c>
      <c r="G13" s="822" t="s">
        <v>7098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1727.95</v>
      </c>
      <c r="R13" s="827"/>
      <c r="S13" s="832">
        <v>1727.95</v>
      </c>
    </row>
    <row r="14" spans="1:19" ht="14.45" customHeight="1" x14ac:dyDescent="0.2">
      <c r="A14" s="821" t="s">
        <v>6951</v>
      </c>
      <c r="B14" s="822" t="s">
        <v>6952</v>
      </c>
      <c r="C14" s="822" t="s">
        <v>639</v>
      </c>
      <c r="D14" s="822" t="s">
        <v>3482</v>
      </c>
      <c r="E14" s="822" t="s">
        <v>6953</v>
      </c>
      <c r="F14" s="822" t="s">
        <v>7099</v>
      </c>
      <c r="G14" s="822" t="s">
        <v>7100</v>
      </c>
      <c r="H14" s="831"/>
      <c r="I14" s="831"/>
      <c r="J14" s="822"/>
      <c r="K14" s="822"/>
      <c r="L14" s="831">
        <v>1</v>
      </c>
      <c r="M14" s="831">
        <v>4082.51</v>
      </c>
      <c r="N14" s="822"/>
      <c r="O14" s="822">
        <v>4082.51</v>
      </c>
      <c r="P14" s="831">
        <v>2</v>
      </c>
      <c r="Q14" s="831">
        <v>7276.48</v>
      </c>
      <c r="R14" s="827"/>
      <c r="S14" s="832">
        <v>3638.24</v>
      </c>
    </row>
    <row r="15" spans="1:19" ht="14.45" customHeight="1" x14ac:dyDescent="0.2">
      <c r="A15" s="821" t="s">
        <v>6951</v>
      </c>
      <c r="B15" s="822" t="s">
        <v>6952</v>
      </c>
      <c r="C15" s="822" t="s">
        <v>639</v>
      </c>
      <c r="D15" s="822" t="s">
        <v>3482</v>
      </c>
      <c r="E15" s="822" t="s">
        <v>6953</v>
      </c>
      <c r="F15" s="822" t="s">
        <v>7114</v>
      </c>
      <c r="G15" s="822" t="s">
        <v>2319</v>
      </c>
      <c r="H15" s="831"/>
      <c r="I15" s="831"/>
      <c r="J15" s="822"/>
      <c r="K15" s="822"/>
      <c r="L15" s="831">
        <v>5</v>
      </c>
      <c r="M15" s="831">
        <v>5868</v>
      </c>
      <c r="N15" s="822"/>
      <c r="O15" s="822">
        <v>1173.5999999999999</v>
      </c>
      <c r="P15" s="831">
        <v>3</v>
      </c>
      <c r="Q15" s="831">
        <v>3574.09</v>
      </c>
      <c r="R15" s="827"/>
      <c r="S15" s="832">
        <v>1191.3633333333335</v>
      </c>
    </row>
    <row r="16" spans="1:19" ht="14.45" customHeight="1" x14ac:dyDescent="0.2">
      <c r="A16" s="821" t="s">
        <v>6951</v>
      </c>
      <c r="B16" s="822" t="s">
        <v>6952</v>
      </c>
      <c r="C16" s="822" t="s">
        <v>639</v>
      </c>
      <c r="D16" s="822" t="s">
        <v>3482</v>
      </c>
      <c r="E16" s="822" t="s">
        <v>6953</v>
      </c>
      <c r="F16" s="822" t="s">
        <v>7116</v>
      </c>
      <c r="G16" s="822" t="s">
        <v>3358</v>
      </c>
      <c r="H16" s="831"/>
      <c r="I16" s="831"/>
      <c r="J16" s="822"/>
      <c r="K16" s="822"/>
      <c r="L16" s="831">
        <v>1</v>
      </c>
      <c r="M16" s="831">
        <v>20020</v>
      </c>
      <c r="N16" s="822"/>
      <c r="O16" s="822">
        <v>20020</v>
      </c>
      <c r="P16" s="831"/>
      <c r="Q16" s="831"/>
      <c r="R16" s="827"/>
      <c r="S16" s="832"/>
    </row>
    <row r="17" spans="1:19" ht="14.45" customHeight="1" x14ac:dyDescent="0.2">
      <c r="A17" s="821" t="s">
        <v>6951</v>
      </c>
      <c r="B17" s="822" t="s">
        <v>6952</v>
      </c>
      <c r="C17" s="822" t="s">
        <v>639</v>
      </c>
      <c r="D17" s="822" t="s">
        <v>3482</v>
      </c>
      <c r="E17" s="822" t="s">
        <v>6953</v>
      </c>
      <c r="F17" s="822" t="s">
        <v>7127</v>
      </c>
      <c r="G17" s="822" t="s">
        <v>7128</v>
      </c>
      <c r="H17" s="831">
        <v>5</v>
      </c>
      <c r="I17" s="831">
        <v>75619.5</v>
      </c>
      <c r="J17" s="822"/>
      <c r="K17" s="822">
        <v>15123.9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6951</v>
      </c>
      <c r="B18" s="822" t="s">
        <v>6952</v>
      </c>
      <c r="C18" s="822" t="s">
        <v>639</v>
      </c>
      <c r="D18" s="822" t="s">
        <v>3482</v>
      </c>
      <c r="E18" s="822" t="s">
        <v>6953</v>
      </c>
      <c r="F18" s="822" t="s">
        <v>7160</v>
      </c>
      <c r="G18" s="822" t="s">
        <v>3389</v>
      </c>
      <c r="H18" s="831"/>
      <c r="I18" s="831"/>
      <c r="J18" s="822"/>
      <c r="K18" s="822"/>
      <c r="L18" s="831">
        <v>3</v>
      </c>
      <c r="M18" s="831">
        <v>33207.600000000006</v>
      </c>
      <c r="N18" s="822"/>
      <c r="O18" s="822">
        <v>11069.200000000003</v>
      </c>
      <c r="P18" s="831"/>
      <c r="Q18" s="831"/>
      <c r="R18" s="827"/>
      <c r="S18" s="832"/>
    </row>
    <row r="19" spans="1:19" ht="14.45" customHeight="1" x14ac:dyDescent="0.2">
      <c r="A19" s="821" t="s">
        <v>6951</v>
      </c>
      <c r="B19" s="822" t="s">
        <v>6952</v>
      </c>
      <c r="C19" s="822" t="s">
        <v>639</v>
      </c>
      <c r="D19" s="822" t="s">
        <v>3482</v>
      </c>
      <c r="E19" s="822" t="s">
        <v>6953</v>
      </c>
      <c r="F19" s="822" t="s">
        <v>7181</v>
      </c>
      <c r="G19" s="822" t="s">
        <v>6966</v>
      </c>
      <c r="H19" s="831"/>
      <c r="I19" s="831"/>
      <c r="J19" s="822"/>
      <c r="K19" s="822"/>
      <c r="L19" s="831">
        <v>4</v>
      </c>
      <c r="M19" s="831">
        <v>5163.4399999999996</v>
      </c>
      <c r="N19" s="822"/>
      <c r="O19" s="822">
        <v>1290.8599999999999</v>
      </c>
      <c r="P19" s="831">
        <v>1</v>
      </c>
      <c r="Q19" s="831">
        <v>1005.58</v>
      </c>
      <c r="R19" s="827"/>
      <c r="S19" s="832">
        <v>1005.58</v>
      </c>
    </row>
    <row r="20" spans="1:19" ht="14.45" customHeight="1" x14ac:dyDescent="0.2">
      <c r="A20" s="821" t="s">
        <v>6951</v>
      </c>
      <c r="B20" s="822" t="s">
        <v>6952</v>
      </c>
      <c r="C20" s="822" t="s">
        <v>639</v>
      </c>
      <c r="D20" s="822" t="s">
        <v>3482</v>
      </c>
      <c r="E20" s="822" t="s">
        <v>6953</v>
      </c>
      <c r="F20" s="822" t="s">
        <v>7230</v>
      </c>
      <c r="G20" s="822" t="s">
        <v>2319</v>
      </c>
      <c r="H20" s="831"/>
      <c r="I20" s="831"/>
      <c r="J20" s="822"/>
      <c r="K20" s="822"/>
      <c r="L20" s="831"/>
      <c r="M20" s="831"/>
      <c r="N20" s="822"/>
      <c r="O20" s="822"/>
      <c r="P20" s="831">
        <v>8</v>
      </c>
      <c r="Q20" s="831">
        <v>8769.0299999999988</v>
      </c>
      <c r="R20" s="827"/>
      <c r="S20" s="832">
        <v>1096.1287499999999</v>
      </c>
    </row>
    <row r="21" spans="1:19" ht="14.45" customHeight="1" x14ac:dyDescent="0.2">
      <c r="A21" s="821" t="s">
        <v>6951</v>
      </c>
      <c r="B21" s="822" t="s">
        <v>6952</v>
      </c>
      <c r="C21" s="822" t="s">
        <v>639</v>
      </c>
      <c r="D21" s="822" t="s">
        <v>3482</v>
      </c>
      <c r="E21" s="822" t="s">
        <v>6953</v>
      </c>
      <c r="F21" s="822" t="s">
        <v>7231</v>
      </c>
      <c r="G21" s="822" t="s">
        <v>3241</v>
      </c>
      <c r="H21" s="831"/>
      <c r="I21" s="831"/>
      <c r="J21" s="822"/>
      <c r="K21" s="822"/>
      <c r="L21" s="831"/>
      <c r="M21" s="831"/>
      <c r="N21" s="822"/>
      <c r="O21" s="822"/>
      <c r="P21" s="831">
        <v>2</v>
      </c>
      <c r="Q21" s="831">
        <v>2750</v>
      </c>
      <c r="R21" s="827"/>
      <c r="S21" s="832">
        <v>1375</v>
      </c>
    </row>
    <row r="22" spans="1:19" ht="14.45" customHeight="1" x14ac:dyDescent="0.2">
      <c r="A22" s="821" t="s">
        <v>6951</v>
      </c>
      <c r="B22" s="822" t="s">
        <v>6952</v>
      </c>
      <c r="C22" s="822" t="s">
        <v>639</v>
      </c>
      <c r="D22" s="822" t="s">
        <v>3482</v>
      </c>
      <c r="E22" s="822" t="s">
        <v>6953</v>
      </c>
      <c r="F22" s="822" t="s">
        <v>7239</v>
      </c>
      <c r="G22" s="822" t="s">
        <v>7240</v>
      </c>
      <c r="H22" s="831"/>
      <c r="I22" s="831"/>
      <c r="J22" s="822"/>
      <c r="K22" s="822"/>
      <c r="L22" s="831"/>
      <c r="M22" s="831"/>
      <c r="N22" s="822"/>
      <c r="O22" s="822"/>
      <c r="P22" s="831">
        <v>0.2</v>
      </c>
      <c r="Q22" s="831">
        <v>5060</v>
      </c>
      <c r="R22" s="827"/>
      <c r="S22" s="832">
        <v>25300</v>
      </c>
    </row>
    <row r="23" spans="1:19" ht="14.45" customHeight="1" x14ac:dyDescent="0.2">
      <c r="A23" s="821" t="s">
        <v>6951</v>
      </c>
      <c r="B23" s="822" t="s">
        <v>6952</v>
      </c>
      <c r="C23" s="822" t="s">
        <v>639</v>
      </c>
      <c r="D23" s="822" t="s">
        <v>3482</v>
      </c>
      <c r="E23" s="822" t="s">
        <v>6953</v>
      </c>
      <c r="F23" s="822" t="s">
        <v>7244</v>
      </c>
      <c r="G23" s="822" t="s">
        <v>7240</v>
      </c>
      <c r="H23" s="831"/>
      <c r="I23" s="831"/>
      <c r="J23" s="822"/>
      <c r="K23" s="822"/>
      <c r="L23" s="831"/>
      <c r="M23" s="831"/>
      <c r="N23" s="822"/>
      <c r="O23" s="822"/>
      <c r="P23" s="831">
        <v>0.2</v>
      </c>
      <c r="Q23" s="831">
        <v>5060</v>
      </c>
      <c r="R23" s="827"/>
      <c r="S23" s="832">
        <v>25300</v>
      </c>
    </row>
    <row r="24" spans="1:19" ht="14.45" customHeight="1" x14ac:dyDescent="0.2">
      <c r="A24" s="821" t="s">
        <v>6951</v>
      </c>
      <c r="B24" s="822" t="s">
        <v>6952</v>
      </c>
      <c r="C24" s="822" t="s">
        <v>639</v>
      </c>
      <c r="D24" s="822" t="s">
        <v>3482</v>
      </c>
      <c r="E24" s="822" t="s">
        <v>6946</v>
      </c>
      <c r="F24" s="822" t="s">
        <v>7310</v>
      </c>
      <c r="G24" s="822" t="s">
        <v>7311</v>
      </c>
      <c r="H24" s="831"/>
      <c r="I24" s="831"/>
      <c r="J24" s="822"/>
      <c r="K24" s="822"/>
      <c r="L24" s="831">
        <v>1</v>
      </c>
      <c r="M24" s="831">
        <v>304</v>
      </c>
      <c r="N24" s="822"/>
      <c r="O24" s="822">
        <v>304</v>
      </c>
      <c r="P24" s="831"/>
      <c r="Q24" s="831"/>
      <c r="R24" s="827"/>
      <c r="S24" s="832"/>
    </row>
    <row r="25" spans="1:19" ht="14.45" customHeight="1" x14ac:dyDescent="0.2">
      <c r="A25" s="821" t="s">
        <v>6951</v>
      </c>
      <c r="B25" s="822" t="s">
        <v>6952</v>
      </c>
      <c r="C25" s="822" t="s">
        <v>639</v>
      </c>
      <c r="D25" s="822" t="s">
        <v>3482</v>
      </c>
      <c r="E25" s="822" t="s">
        <v>6946</v>
      </c>
      <c r="F25" s="822" t="s">
        <v>7318</v>
      </c>
      <c r="G25" s="822" t="s">
        <v>7319</v>
      </c>
      <c r="H25" s="831">
        <v>14</v>
      </c>
      <c r="I25" s="831">
        <v>532</v>
      </c>
      <c r="J25" s="822"/>
      <c r="K25" s="822">
        <v>38</v>
      </c>
      <c r="L25" s="831">
        <v>85</v>
      </c>
      <c r="M25" s="831">
        <v>3230</v>
      </c>
      <c r="N25" s="822"/>
      <c r="O25" s="822">
        <v>38</v>
      </c>
      <c r="P25" s="831">
        <v>186</v>
      </c>
      <c r="Q25" s="831">
        <v>7440</v>
      </c>
      <c r="R25" s="827"/>
      <c r="S25" s="832">
        <v>40</v>
      </c>
    </row>
    <row r="26" spans="1:19" ht="14.45" customHeight="1" x14ac:dyDescent="0.2">
      <c r="A26" s="821" t="s">
        <v>6951</v>
      </c>
      <c r="B26" s="822" t="s">
        <v>6952</v>
      </c>
      <c r="C26" s="822" t="s">
        <v>639</v>
      </c>
      <c r="D26" s="822" t="s">
        <v>3482</v>
      </c>
      <c r="E26" s="822" t="s">
        <v>6946</v>
      </c>
      <c r="F26" s="822" t="s">
        <v>7326</v>
      </c>
      <c r="G26" s="822" t="s">
        <v>7327</v>
      </c>
      <c r="H26" s="831">
        <v>9</v>
      </c>
      <c r="I26" s="831">
        <v>1611</v>
      </c>
      <c r="J26" s="822"/>
      <c r="K26" s="822">
        <v>179</v>
      </c>
      <c r="L26" s="831">
        <v>22</v>
      </c>
      <c r="M26" s="831">
        <v>3960</v>
      </c>
      <c r="N26" s="822"/>
      <c r="O26" s="822">
        <v>180</v>
      </c>
      <c r="P26" s="831">
        <v>18</v>
      </c>
      <c r="Q26" s="831">
        <v>3492</v>
      </c>
      <c r="R26" s="827"/>
      <c r="S26" s="832">
        <v>194</v>
      </c>
    </row>
    <row r="27" spans="1:19" ht="14.45" customHeight="1" x14ac:dyDescent="0.2">
      <c r="A27" s="821" t="s">
        <v>6951</v>
      </c>
      <c r="B27" s="822" t="s">
        <v>6952</v>
      </c>
      <c r="C27" s="822" t="s">
        <v>639</v>
      </c>
      <c r="D27" s="822" t="s">
        <v>3482</v>
      </c>
      <c r="E27" s="822" t="s">
        <v>6946</v>
      </c>
      <c r="F27" s="822" t="s">
        <v>7334</v>
      </c>
      <c r="G27" s="822" t="s">
        <v>7335</v>
      </c>
      <c r="H27" s="831">
        <v>2</v>
      </c>
      <c r="I27" s="831">
        <v>0</v>
      </c>
      <c r="J27" s="822"/>
      <c r="K27" s="822">
        <v>0</v>
      </c>
      <c r="L27" s="831"/>
      <c r="M27" s="831"/>
      <c r="N27" s="822"/>
      <c r="O27" s="822"/>
      <c r="P27" s="831">
        <v>4</v>
      </c>
      <c r="Q27" s="831">
        <v>0</v>
      </c>
      <c r="R27" s="827"/>
      <c r="S27" s="832">
        <v>0</v>
      </c>
    </row>
    <row r="28" spans="1:19" ht="14.45" customHeight="1" x14ac:dyDescent="0.2">
      <c r="A28" s="821" t="s">
        <v>6951</v>
      </c>
      <c r="B28" s="822" t="s">
        <v>6952</v>
      </c>
      <c r="C28" s="822" t="s">
        <v>639</v>
      </c>
      <c r="D28" s="822" t="s">
        <v>3482</v>
      </c>
      <c r="E28" s="822" t="s">
        <v>6946</v>
      </c>
      <c r="F28" s="822" t="s">
        <v>7336</v>
      </c>
      <c r="G28" s="822" t="s">
        <v>7337</v>
      </c>
      <c r="H28" s="831"/>
      <c r="I28" s="831"/>
      <c r="J28" s="822"/>
      <c r="K28" s="822"/>
      <c r="L28" s="831"/>
      <c r="M28" s="831"/>
      <c r="N28" s="822"/>
      <c r="O28" s="822"/>
      <c r="P28" s="831">
        <v>2</v>
      </c>
      <c r="Q28" s="831">
        <v>520</v>
      </c>
      <c r="R28" s="827"/>
      <c r="S28" s="832">
        <v>260</v>
      </c>
    </row>
    <row r="29" spans="1:19" ht="14.45" customHeight="1" x14ac:dyDescent="0.2">
      <c r="A29" s="821" t="s">
        <v>6951</v>
      </c>
      <c r="B29" s="822" t="s">
        <v>6952</v>
      </c>
      <c r="C29" s="822" t="s">
        <v>639</v>
      </c>
      <c r="D29" s="822" t="s">
        <v>3482</v>
      </c>
      <c r="E29" s="822" t="s">
        <v>6946</v>
      </c>
      <c r="F29" s="822" t="s">
        <v>7338</v>
      </c>
      <c r="G29" s="822" t="s">
        <v>7339</v>
      </c>
      <c r="H29" s="831">
        <v>12</v>
      </c>
      <c r="I29" s="831">
        <v>400</v>
      </c>
      <c r="J29" s="822"/>
      <c r="K29" s="822">
        <v>33.333333333333336</v>
      </c>
      <c r="L29" s="831">
        <v>29</v>
      </c>
      <c r="M29" s="831">
        <v>1101.1100000000001</v>
      </c>
      <c r="N29" s="822"/>
      <c r="O29" s="822">
        <v>37.969310344827591</v>
      </c>
      <c r="P29" s="831">
        <v>32</v>
      </c>
      <c r="Q29" s="831">
        <v>1412.23</v>
      </c>
      <c r="R29" s="827"/>
      <c r="S29" s="832">
        <v>44.132187500000001</v>
      </c>
    </row>
    <row r="30" spans="1:19" ht="14.45" customHeight="1" x14ac:dyDescent="0.2">
      <c r="A30" s="821" t="s">
        <v>6951</v>
      </c>
      <c r="B30" s="822" t="s">
        <v>6952</v>
      </c>
      <c r="C30" s="822" t="s">
        <v>639</v>
      </c>
      <c r="D30" s="822" t="s">
        <v>3482</v>
      </c>
      <c r="E30" s="822" t="s">
        <v>6946</v>
      </c>
      <c r="F30" s="822" t="s">
        <v>7342</v>
      </c>
      <c r="G30" s="822" t="s">
        <v>7343</v>
      </c>
      <c r="H30" s="831">
        <v>6</v>
      </c>
      <c r="I30" s="831">
        <v>228</v>
      </c>
      <c r="J30" s="822"/>
      <c r="K30" s="822">
        <v>38</v>
      </c>
      <c r="L30" s="831">
        <v>58</v>
      </c>
      <c r="M30" s="831">
        <v>2204</v>
      </c>
      <c r="N30" s="822"/>
      <c r="O30" s="822">
        <v>38</v>
      </c>
      <c r="P30" s="831">
        <v>93</v>
      </c>
      <c r="Q30" s="831">
        <v>3627</v>
      </c>
      <c r="R30" s="827"/>
      <c r="S30" s="832">
        <v>39</v>
      </c>
    </row>
    <row r="31" spans="1:19" ht="14.45" customHeight="1" x14ac:dyDescent="0.2">
      <c r="A31" s="821" t="s">
        <v>6951</v>
      </c>
      <c r="B31" s="822" t="s">
        <v>6952</v>
      </c>
      <c r="C31" s="822" t="s">
        <v>639</v>
      </c>
      <c r="D31" s="822" t="s">
        <v>3482</v>
      </c>
      <c r="E31" s="822" t="s">
        <v>6946</v>
      </c>
      <c r="F31" s="822" t="s">
        <v>7346</v>
      </c>
      <c r="G31" s="822" t="s">
        <v>7347</v>
      </c>
      <c r="H31" s="831"/>
      <c r="I31" s="831"/>
      <c r="J31" s="822"/>
      <c r="K31" s="822"/>
      <c r="L31" s="831">
        <v>1</v>
      </c>
      <c r="M31" s="831">
        <v>88</v>
      </c>
      <c r="N31" s="822"/>
      <c r="O31" s="822">
        <v>88</v>
      </c>
      <c r="P31" s="831"/>
      <c r="Q31" s="831"/>
      <c r="R31" s="827"/>
      <c r="S31" s="832"/>
    </row>
    <row r="32" spans="1:19" ht="14.45" customHeight="1" x14ac:dyDescent="0.2">
      <c r="A32" s="821" t="s">
        <v>6951</v>
      </c>
      <c r="B32" s="822" t="s">
        <v>6952</v>
      </c>
      <c r="C32" s="822" t="s">
        <v>639</v>
      </c>
      <c r="D32" s="822" t="s">
        <v>3482</v>
      </c>
      <c r="E32" s="822" t="s">
        <v>6946</v>
      </c>
      <c r="F32" s="822" t="s">
        <v>7348</v>
      </c>
      <c r="G32" s="822" t="s">
        <v>7349</v>
      </c>
      <c r="H32" s="831">
        <v>7</v>
      </c>
      <c r="I32" s="831">
        <v>231</v>
      </c>
      <c r="J32" s="822"/>
      <c r="K32" s="822">
        <v>33</v>
      </c>
      <c r="L32" s="831">
        <v>17</v>
      </c>
      <c r="M32" s="831">
        <v>561</v>
      </c>
      <c r="N32" s="822"/>
      <c r="O32" s="822">
        <v>33</v>
      </c>
      <c r="P32" s="831">
        <v>25</v>
      </c>
      <c r="Q32" s="831">
        <v>850</v>
      </c>
      <c r="R32" s="827"/>
      <c r="S32" s="832">
        <v>34</v>
      </c>
    </row>
    <row r="33" spans="1:19" ht="14.45" customHeight="1" x14ac:dyDescent="0.2">
      <c r="A33" s="821" t="s">
        <v>6951</v>
      </c>
      <c r="B33" s="822" t="s">
        <v>6952</v>
      </c>
      <c r="C33" s="822" t="s">
        <v>639</v>
      </c>
      <c r="D33" s="822" t="s">
        <v>3482</v>
      </c>
      <c r="E33" s="822" t="s">
        <v>6946</v>
      </c>
      <c r="F33" s="822" t="s">
        <v>7352</v>
      </c>
      <c r="G33" s="822" t="s">
        <v>7353</v>
      </c>
      <c r="H33" s="831"/>
      <c r="I33" s="831"/>
      <c r="J33" s="822"/>
      <c r="K33" s="822"/>
      <c r="L33" s="831">
        <v>1</v>
      </c>
      <c r="M33" s="831">
        <v>137</v>
      </c>
      <c r="N33" s="822"/>
      <c r="O33" s="822">
        <v>137</v>
      </c>
      <c r="P33" s="831">
        <v>2</v>
      </c>
      <c r="Q33" s="831">
        <v>284</v>
      </c>
      <c r="R33" s="827"/>
      <c r="S33" s="832">
        <v>142</v>
      </c>
    </row>
    <row r="34" spans="1:19" ht="14.45" customHeight="1" x14ac:dyDescent="0.2">
      <c r="A34" s="821" t="s">
        <v>6951</v>
      </c>
      <c r="B34" s="822" t="s">
        <v>6952</v>
      </c>
      <c r="C34" s="822" t="s">
        <v>639</v>
      </c>
      <c r="D34" s="822" t="s">
        <v>3482</v>
      </c>
      <c r="E34" s="822" t="s">
        <v>6946</v>
      </c>
      <c r="F34" s="822" t="s">
        <v>7354</v>
      </c>
      <c r="G34" s="822" t="s">
        <v>7355</v>
      </c>
      <c r="H34" s="831"/>
      <c r="I34" s="831"/>
      <c r="J34" s="822"/>
      <c r="K34" s="822"/>
      <c r="L34" s="831"/>
      <c r="M34" s="831"/>
      <c r="N34" s="822"/>
      <c r="O34" s="822"/>
      <c r="P34" s="831">
        <v>0</v>
      </c>
      <c r="Q34" s="831">
        <v>0</v>
      </c>
      <c r="R34" s="827"/>
      <c r="S34" s="832"/>
    </row>
    <row r="35" spans="1:19" ht="14.45" customHeight="1" x14ac:dyDescent="0.2">
      <c r="A35" s="821" t="s">
        <v>6951</v>
      </c>
      <c r="B35" s="822" t="s">
        <v>6952</v>
      </c>
      <c r="C35" s="822" t="s">
        <v>639</v>
      </c>
      <c r="D35" s="822" t="s">
        <v>3482</v>
      </c>
      <c r="E35" s="822" t="s">
        <v>6946</v>
      </c>
      <c r="F35" s="822" t="s">
        <v>7356</v>
      </c>
      <c r="G35" s="822" t="s">
        <v>7357</v>
      </c>
      <c r="H35" s="831"/>
      <c r="I35" s="831"/>
      <c r="J35" s="822"/>
      <c r="K35" s="822"/>
      <c r="L35" s="831"/>
      <c r="M35" s="831"/>
      <c r="N35" s="822"/>
      <c r="O35" s="822"/>
      <c r="P35" s="831">
        <v>1</v>
      </c>
      <c r="Q35" s="831">
        <v>243</v>
      </c>
      <c r="R35" s="827"/>
      <c r="S35" s="832">
        <v>243</v>
      </c>
    </row>
    <row r="36" spans="1:19" ht="14.45" customHeight="1" x14ac:dyDescent="0.2">
      <c r="A36" s="821" t="s">
        <v>6951</v>
      </c>
      <c r="B36" s="822" t="s">
        <v>6952</v>
      </c>
      <c r="C36" s="822" t="s">
        <v>639</v>
      </c>
      <c r="D36" s="822" t="s">
        <v>3482</v>
      </c>
      <c r="E36" s="822" t="s">
        <v>6946</v>
      </c>
      <c r="F36" s="822" t="s">
        <v>7360</v>
      </c>
      <c r="G36" s="822" t="s">
        <v>7361</v>
      </c>
      <c r="H36" s="831">
        <v>3</v>
      </c>
      <c r="I36" s="831">
        <v>1074</v>
      </c>
      <c r="J36" s="822"/>
      <c r="K36" s="822">
        <v>358</v>
      </c>
      <c r="L36" s="831">
        <v>5</v>
      </c>
      <c r="M36" s="831">
        <v>1800</v>
      </c>
      <c r="N36" s="822"/>
      <c r="O36" s="822">
        <v>360</v>
      </c>
      <c r="P36" s="831">
        <v>10</v>
      </c>
      <c r="Q36" s="831">
        <v>3880</v>
      </c>
      <c r="R36" s="827"/>
      <c r="S36" s="832">
        <v>388</v>
      </c>
    </row>
    <row r="37" spans="1:19" ht="14.45" customHeight="1" x14ac:dyDescent="0.2">
      <c r="A37" s="821" t="s">
        <v>6951</v>
      </c>
      <c r="B37" s="822" t="s">
        <v>6952</v>
      </c>
      <c r="C37" s="822" t="s">
        <v>639</v>
      </c>
      <c r="D37" s="822" t="s">
        <v>3482</v>
      </c>
      <c r="E37" s="822" t="s">
        <v>6946</v>
      </c>
      <c r="F37" s="822" t="s">
        <v>7362</v>
      </c>
      <c r="G37" s="822" t="s">
        <v>7363</v>
      </c>
      <c r="H37" s="831">
        <v>1</v>
      </c>
      <c r="I37" s="831">
        <v>61</v>
      </c>
      <c r="J37" s="822"/>
      <c r="K37" s="822">
        <v>61</v>
      </c>
      <c r="L37" s="831">
        <v>2</v>
      </c>
      <c r="M37" s="831">
        <v>124</v>
      </c>
      <c r="N37" s="822"/>
      <c r="O37" s="822">
        <v>62</v>
      </c>
      <c r="P37" s="831">
        <v>4</v>
      </c>
      <c r="Q37" s="831">
        <v>264</v>
      </c>
      <c r="R37" s="827"/>
      <c r="S37" s="832">
        <v>66</v>
      </c>
    </row>
    <row r="38" spans="1:19" ht="14.45" customHeight="1" x14ac:dyDescent="0.2">
      <c r="A38" s="821" t="s">
        <v>6951</v>
      </c>
      <c r="B38" s="822" t="s">
        <v>6952</v>
      </c>
      <c r="C38" s="822" t="s">
        <v>639</v>
      </c>
      <c r="D38" s="822" t="s">
        <v>3482</v>
      </c>
      <c r="E38" s="822" t="s">
        <v>6946</v>
      </c>
      <c r="F38" s="822" t="s">
        <v>7364</v>
      </c>
      <c r="G38" s="822" t="s">
        <v>7365</v>
      </c>
      <c r="H38" s="831">
        <v>1</v>
      </c>
      <c r="I38" s="831">
        <v>707</v>
      </c>
      <c r="J38" s="822"/>
      <c r="K38" s="822">
        <v>707</v>
      </c>
      <c r="L38" s="831">
        <v>4</v>
      </c>
      <c r="M38" s="831">
        <v>2844</v>
      </c>
      <c r="N38" s="822"/>
      <c r="O38" s="822">
        <v>711</v>
      </c>
      <c r="P38" s="831">
        <v>5</v>
      </c>
      <c r="Q38" s="831">
        <v>3840</v>
      </c>
      <c r="R38" s="827"/>
      <c r="S38" s="832">
        <v>768</v>
      </c>
    </row>
    <row r="39" spans="1:19" ht="14.45" customHeight="1" x14ac:dyDescent="0.2">
      <c r="A39" s="821" t="s">
        <v>6951</v>
      </c>
      <c r="B39" s="822" t="s">
        <v>6952</v>
      </c>
      <c r="C39" s="822" t="s">
        <v>639</v>
      </c>
      <c r="D39" s="822" t="s">
        <v>3482</v>
      </c>
      <c r="E39" s="822" t="s">
        <v>6946</v>
      </c>
      <c r="F39" s="822" t="s">
        <v>7366</v>
      </c>
      <c r="G39" s="822" t="s">
        <v>7367</v>
      </c>
      <c r="H39" s="831">
        <v>1</v>
      </c>
      <c r="I39" s="831">
        <v>61</v>
      </c>
      <c r="J39" s="822"/>
      <c r="K39" s="822">
        <v>61</v>
      </c>
      <c r="L39" s="831">
        <v>17</v>
      </c>
      <c r="M39" s="831">
        <v>1054</v>
      </c>
      <c r="N39" s="822"/>
      <c r="O39" s="822">
        <v>62</v>
      </c>
      <c r="P39" s="831">
        <v>29</v>
      </c>
      <c r="Q39" s="831">
        <v>1914</v>
      </c>
      <c r="R39" s="827"/>
      <c r="S39" s="832">
        <v>66</v>
      </c>
    </row>
    <row r="40" spans="1:19" ht="14.45" customHeight="1" x14ac:dyDescent="0.2">
      <c r="A40" s="821" t="s">
        <v>6951</v>
      </c>
      <c r="B40" s="822" t="s">
        <v>6952</v>
      </c>
      <c r="C40" s="822" t="s">
        <v>639</v>
      </c>
      <c r="D40" s="822" t="s">
        <v>3482</v>
      </c>
      <c r="E40" s="822" t="s">
        <v>6946</v>
      </c>
      <c r="F40" s="822" t="s">
        <v>7379</v>
      </c>
      <c r="G40" s="822" t="s">
        <v>7380</v>
      </c>
      <c r="H40" s="831"/>
      <c r="I40" s="831"/>
      <c r="J40" s="822"/>
      <c r="K40" s="822"/>
      <c r="L40" s="831"/>
      <c r="M40" s="831"/>
      <c r="N40" s="822"/>
      <c r="O40" s="822"/>
      <c r="P40" s="831">
        <v>2</v>
      </c>
      <c r="Q40" s="831">
        <v>468</v>
      </c>
      <c r="R40" s="827"/>
      <c r="S40" s="832">
        <v>234</v>
      </c>
    </row>
    <row r="41" spans="1:19" ht="14.45" customHeight="1" x14ac:dyDescent="0.2">
      <c r="A41" s="821" t="s">
        <v>6951</v>
      </c>
      <c r="B41" s="822" t="s">
        <v>6952</v>
      </c>
      <c r="C41" s="822" t="s">
        <v>639</v>
      </c>
      <c r="D41" s="822" t="s">
        <v>6925</v>
      </c>
      <c r="E41" s="822" t="s">
        <v>6953</v>
      </c>
      <c r="F41" s="822" t="s">
        <v>6954</v>
      </c>
      <c r="G41" s="822" t="s">
        <v>6955</v>
      </c>
      <c r="H41" s="831">
        <v>0.60000000000000009</v>
      </c>
      <c r="I41" s="831">
        <v>32.64</v>
      </c>
      <c r="J41" s="822"/>
      <c r="K41" s="822">
        <v>54.399999999999991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6951</v>
      </c>
      <c r="B42" s="822" t="s">
        <v>6952</v>
      </c>
      <c r="C42" s="822" t="s">
        <v>639</v>
      </c>
      <c r="D42" s="822" t="s">
        <v>6925</v>
      </c>
      <c r="E42" s="822" t="s">
        <v>6953</v>
      </c>
      <c r="F42" s="822" t="s">
        <v>6956</v>
      </c>
      <c r="G42" s="822" t="s">
        <v>6955</v>
      </c>
      <c r="H42" s="831">
        <v>0.62</v>
      </c>
      <c r="I42" s="831">
        <v>67.489999999999995</v>
      </c>
      <c r="J42" s="822"/>
      <c r="K42" s="822">
        <v>108.85483870967741</v>
      </c>
      <c r="L42" s="831"/>
      <c r="M42" s="831"/>
      <c r="N42" s="822"/>
      <c r="O42" s="822"/>
      <c r="P42" s="831"/>
      <c r="Q42" s="831"/>
      <c r="R42" s="827"/>
      <c r="S42" s="832"/>
    </row>
    <row r="43" spans="1:19" ht="14.45" customHeight="1" x14ac:dyDescent="0.2">
      <c r="A43" s="821" t="s">
        <v>6951</v>
      </c>
      <c r="B43" s="822" t="s">
        <v>6952</v>
      </c>
      <c r="C43" s="822" t="s">
        <v>639</v>
      </c>
      <c r="D43" s="822" t="s">
        <v>6925</v>
      </c>
      <c r="E43" s="822" t="s">
        <v>6953</v>
      </c>
      <c r="F43" s="822" t="s">
        <v>6959</v>
      </c>
      <c r="G43" s="822" t="s">
        <v>900</v>
      </c>
      <c r="H43" s="831">
        <v>2</v>
      </c>
      <c r="I43" s="831">
        <v>375.8</v>
      </c>
      <c r="J43" s="822"/>
      <c r="K43" s="822">
        <v>187.9</v>
      </c>
      <c r="L43" s="831">
        <v>0.2</v>
      </c>
      <c r="M43" s="831">
        <v>41.08</v>
      </c>
      <c r="N43" s="822"/>
      <c r="O43" s="822">
        <v>205.39999999999998</v>
      </c>
      <c r="P43" s="831">
        <v>0.30000000000000004</v>
      </c>
      <c r="Q43" s="831">
        <v>61.62</v>
      </c>
      <c r="R43" s="827"/>
      <c r="S43" s="832">
        <v>205.39999999999995</v>
      </c>
    </row>
    <row r="44" spans="1:19" ht="14.45" customHeight="1" x14ac:dyDescent="0.2">
      <c r="A44" s="821" t="s">
        <v>6951</v>
      </c>
      <c r="B44" s="822" t="s">
        <v>6952</v>
      </c>
      <c r="C44" s="822" t="s">
        <v>639</v>
      </c>
      <c r="D44" s="822" t="s">
        <v>6925</v>
      </c>
      <c r="E44" s="822" t="s">
        <v>6953</v>
      </c>
      <c r="F44" s="822" t="s">
        <v>6962</v>
      </c>
      <c r="G44" s="822" t="s">
        <v>1479</v>
      </c>
      <c r="H44" s="831">
        <v>2</v>
      </c>
      <c r="I44" s="831">
        <v>26.74</v>
      </c>
      <c r="J44" s="822"/>
      <c r="K44" s="822">
        <v>13.37</v>
      </c>
      <c r="L44" s="831"/>
      <c r="M44" s="831"/>
      <c r="N44" s="822"/>
      <c r="O44" s="822"/>
      <c r="P44" s="831"/>
      <c r="Q44" s="831"/>
      <c r="R44" s="827"/>
      <c r="S44" s="832"/>
    </row>
    <row r="45" spans="1:19" ht="14.45" customHeight="1" x14ac:dyDescent="0.2">
      <c r="A45" s="821" t="s">
        <v>6951</v>
      </c>
      <c r="B45" s="822" t="s">
        <v>6952</v>
      </c>
      <c r="C45" s="822" t="s">
        <v>639</v>
      </c>
      <c r="D45" s="822" t="s">
        <v>6925</v>
      </c>
      <c r="E45" s="822" t="s">
        <v>6953</v>
      </c>
      <c r="F45" s="822" t="s">
        <v>6967</v>
      </c>
      <c r="G45" s="822" t="s">
        <v>974</v>
      </c>
      <c r="H45" s="831">
        <v>0.06</v>
      </c>
      <c r="I45" s="831">
        <v>6.27</v>
      </c>
      <c r="J45" s="822"/>
      <c r="K45" s="822">
        <v>104.5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6951</v>
      </c>
      <c r="B46" s="822" t="s">
        <v>6952</v>
      </c>
      <c r="C46" s="822" t="s">
        <v>639</v>
      </c>
      <c r="D46" s="822" t="s">
        <v>6925</v>
      </c>
      <c r="E46" s="822" t="s">
        <v>6953</v>
      </c>
      <c r="F46" s="822" t="s">
        <v>6969</v>
      </c>
      <c r="G46" s="822" t="s">
        <v>974</v>
      </c>
      <c r="H46" s="831">
        <v>0.2</v>
      </c>
      <c r="I46" s="831">
        <v>64.900000000000006</v>
      </c>
      <c r="J46" s="822"/>
      <c r="K46" s="822">
        <v>324.5</v>
      </c>
      <c r="L46" s="831"/>
      <c r="M46" s="831"/>
      <c r="N46" s="822"/>
      <c r="O46" s="822"/>
      <c r="P46" s="831"/>
      <c r="Q46" s="831"/>
      <c r="R46" s="827"/>
      <c r="S46" s="832"/>
    </row>
    <row r="47" spans="1:19" ht="14.45" customHeight="1" x14ac:dyDescent="0.2">
      <c r="A47" s="821" t="s">
        <v>6951</v>
      </c>
      <c r="B47" s="822" t="s">
        <v>6952</v>
      </c>
      <c r="C47" s="822" t="s">
        <v>639</v>
      </c>
      <c r="D47" s="822" t="s">
        <v>6925</v>
      </c>
      <c r="E47" s="822" t="s">
        <v>6953</v>
      </c>
      <c r="F47" s="822" t="s">
        <v>6972</v>
      </c>
      <c r="G47" s="822" t="s">
        <v>3443</v>
      </c>
      <c r="H47" s="831">
        <v>15.520000000000001</v>
      </c>
      <c r="I47" s="831">
        <v>201596.7</v>
      </c>
      <c r="J47" s="822"/>
      <c r="K47" s="822">
        <v>12989.478092783505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6951</v>
      </c>
      <c r="B48" s="822" t="s">
        <v>6952</v>
      </c>
      <c r="C48" s="822" t="s">
        <v>639</v>
      </c>
      <c r="D48" s="822" t="s">
        <v>6925</v>
      </c>
      <c r="E48" s="822" t="s">
        <v>6953</v>
      </c>
      <c r="F48" s="822" t="s">
        <v>6973</v>
      </c>
      <c r="G48" s="822" t="s">
        <v>6974</v>
      </c>
      <c r="H48" s="831"/>
      <c r="I48" s="831"/>
      <c r="J48" s="822"/>
      <c r="K48" s="822"/>
      <c r="L48" s="831">
        <v>1</v>
      </c>
      <c r="M48" s="831">
        <v>28545</v>
      </c>
      <c r="N48" s="822"/>
      <c r="O48" s="822">
        <v>28545</v>
      </c>
      <c r="P48" s="831">
        <v>1</v>
      </c>
      <c r="Q48" s="831">
        <v>20798.900000000001</v>
      </c>
      <c r="R48" s="827"/>
      <c r="S48" s="832">
        <v>20798.900000000001</v>
      </c>
    </row>
    <row r="49" spans="1:19" ht="14.45" customHeight="1" x14ac:dyDescent="0.2">
      <c r="A49" s="821" t="s">
        <v>6951</v>
      </c>
      <c r="B49" s="822" t="s">
        <v>6952</v>
      </c>
      <c r="C49" s="822" t="s">
        <v>639</v>
      </c>
      <c r="D49" s="822" t="s">
        <v>6925</v>
      </c>
      <c r="E49" s="822" t="s">
        <v>6953</v>
      </c>
      <c r="F49" s="822" t="s">
        <v>6975</v>
      </c>
      <c r="G49" s="822" t="s">
        <v>6974</v>
      </c>
      <c r="H49" s="831"/>
      <c r="I49" s="831"/>
      <c r="J49" s="822"/>
      <c r="K49" s="822"/>
      <c r="L49" s="831"/>
      <c r="M49" s="831"/>
      <c r="N49" s="822"/>
      <c r="O49" s="822"/>
      <c r="P49" s="831">
        <v>1</v>
      </c>
      <c r="Q49" s="831">
        <v>42329.7</v>
      </c>
      <c r="R49" s="827"/>
      <c r="S49" s="832">
        <v>42329.7</v>
      </c>
    </row>
    <row r="50" spans="1:19" ht="14.45" customHeight="1" x14ac:dyDescent="0.2">
      <c r="A50" s="821" t="s">
        <v>6951</v>
      </c>
      <c r="B50" s="822" t="s">
        <v>6952</v>
      </c>
      <c r="C50" s="822" t="s">
        <v>639</v>
      </c>
      <c r="D50" s="822" t="s">
        <v>6925</v>
      </c>
      <c r="E50" s="822" t="s">
        <v>6953</v>
      </c>
      <c r="F50" s="822" t="s">
        <v>6976</v>
      </c>
      <c r="G50" s="822" t="s">
        <v>6974</v>
      </c>
      <c r="H50" s="831"/>
      <c r="I50" s="831"/>
      <c r="J50" s="822"/>
      <c r="K50" s="822"/>
      <c r="L50" s="831">
        <v>1</v>
      </c>
      <c r="M50" s="831">
        <v>111447</v>
      </c>
      <c r="N50" s="822"/>
      <c r="O50" s="822">
        <v>111447</v>
      </c>
      <c r="P50" s="831"/>
      <c r="Q50" s="831"/>
      <c r="R50" s="827"/>
      <c r="S50" s="832"/>
    </row>
    <row r="51" spans="1:19" ht="14.45" customHeight="1" x14ac:dyDescent="0.2">
      <c r="A51" s="821" t="s">
        <v>6951</v>
      </c>
      <c r="B51" s="822" t="s">
        <v>6952</v>
      </c>
      <c r="C51" s="822" t="s">
        <v>639</v>
      </c>
      <c r="D51" s="822" t="s">
        <v>6925</v>
      </c>
      <c r="E51" s="822" t="s">
        <v>6953</v>
      </c>
      <c r="F51" s="822" t="s">
        <v>6977</v>
      </c>
      <c r="G51" s="822" t="s">
        <v>6978</v>
      </c>
      <c r="H51" s="831">
        <v>1</v>
      </c>
      <c r="I51" s="831">
        <v>78827</v>
      </c>
      <c r="J51" s="822"/>
      <c r="K51" s="822">
        <v>78827</v>
      </c>
      <c r="L51" s="831"/>
      <c r="M51" s="831"/>
      <c r="N51" s="822"/>
      <c r="O51" s="822"/>
      <c r="P51" s="831"/>
      <c r="Q51" s="831"/>
      <c r="R51" s="827"/>
      <c r="S51" s="832"/>
    </row>
    <row r="52" spans="1:19" ht="14.45" customHeight="1" x14ac:dyDescent="0.2">
      <c r="A52" s="821" t="s">
        <v>6951</v>
      </c>
      <c r="B52" s="822" t="s">
        <v>6952</v>
      </c>
      <c r="C52" s="822" t="s">
        <v>639</v>
      </c>
      <c r="D52" s="822" t="s">
        <v>6925</v>
      </c>
      <c r="E52" s="822" t="s">
        <v>6953</v>
      </c>
      <c r="F52" s="822" t="s">
        <v>6979</v>
      </c>
      <c r="G52" s="822" t="s">
        <v>6980</v>
      </c>
      <c r="H52" s="831">
        <v>2</v>
      </c>
      <c r="I52" s="831">
        <v>48044.4</v>
      </c>
      <c r="J52" s="822"/>
      <c r="K52" s="822">
        <v>24022.2</v>
      </c>
      <c r="L52" s="831"/>
      <c r="M52" s="831"/>
      <c r="N52" s="822"/>
      <c r="O52" s="822"/>
      <c r="P52" s="831">
        <v>7</v>
      </c>
      <c r="Q52" s="831">
        <v>99291.5</v>
      </c>
      <c r="R52" s="827"/>
      <c r="S52" s="832">
        <v>14184.5</v>
      </c>
    </row>
    <row r="53" spans="1:19" ht="14.45" customHeight="1" x14ac:dyDescent="0.2">
      <c r="A53" s="821" t="s">
        <v>6951</v>
      </c>
      <c r="B53" s="822" t="s">
        <v>6952</v>
      </c>
      <c r="C53" s="822" t="s">
        <v>639</v>
      </c>
      <c r="D53" s="822" t="s">
        <v>6925</v>
      </c>
      <c r="E53" s="822" t="s">
        <v>6953</v>
      </c>
      <c r="F53" s="822" t="s">
        <v>6981</v>
      </c>
      <c r="G53" s="822" t="s">
        <v>3381</v>
      </c>
      <c r="H53" s="831">
        <v>2</v>
      </c>
      <c r="I53" s="831">
        <v>16519.3</v>
      </c>
      <c r="J53" s="822"/>
      <c r="K53" s="822">
        <v>8259.65</v>
      </c>
      <c r="L53" s="831"/>
      <c r="M53" s="831"/>
      <c r="N53" s="822"/>
      <c r="O53" s="822"/>
      <c r="P53" s="831">
        <v>2</v>
      </c>
      <c r="Q53" s="831">
        <v>11570.24</v>
      </c>
      <c r="R53" s="827"/>
      <c r="S53" s="832">
        <v>5785.12</v>
      </c>
    </row>
    <row r="54" spans="1:19" ht="14.45" customHeight="1" x14ac:dyDescent="0.2">
      <c r="A54" s="821" t="s">
        <v>6951</v>
      </c>
      <c r="B54" s="822" t="s">
        <v>6952</v>
      </c>
      <c r="C54" s="822" t="s">
        <v>639</v>
      </c>
      <c r="D54" s="822" t="s">
        <v>6925</v>
      </c>
      <c r="E54" s="822" t="s">
        <v>6953</v>
      </c>
      <c r="F54" s="822" t="s">
        <v>6982</v>
      </c>
      <c r="G54" s="822" t="s">
        <v>6980</v>
      </c>
      <c r="H54" s="831">
        <v>3</v>
      </c>
      <c r="I54" s="831">
        <v>216199.80000000002</v>
      </c>
      <c r="J54" s="822"/>
      <c r="K54" s="822">
        <v>72066.600000000006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6951</v>
      </c>
      <c r="B55" s="822" t="s">
        <v>6952</v>
      </c>
      <c r="C55" s="822" t="s">
        <v>639</v>
      </c>
      <c r="D55" s="822" t="s">
        <v>6925</v>
      </c>
      <c r="E55" s="822" t="s">
        <v>6953</v>
      </c>
      <c r="F55" s="822" t="s">
        <v>6983</v>
      </c>
      <c r="G55" s="822" t="s">
        <v>2381</v>
      </c>
      <c r="H55" s="831">
        <v>2.56</v>
      </c>
      <c r="I55" s="831">
        <v>16524.52</v>
      </c>
      <c r="J55" s="822"/>
      <c r="K55" s="822">
        <v>6454.890625</v>
      </c>
      <c r="L55" s="831">
        <v>2.89</v>
      </c>
      <c r="M55" s="831">
        <v>18638.79</v>
      </c>
      <c r="N55" s="822"/>
      <c r="O55" s="822">
        <v>6449.4083044982699</v>
      </c>
      <c r="P55" s="831">
        <v>0.38</v>
      </c>
      <c r="Q55" s="831">
        <v>2450.7800000000002</v>
      </c>
      <c r="R55" s="827"/>
      <c r="S55" s="832">
        <v>6449.4210526315792</v>
      </c>
    </row>
    <row r="56" spans="1:19" ht="14.45" customHeight="1" x14ac:dyDescent="0.2">
      <c r="A56" s="821" t="s">
        <v>6951</v>
      </c>
      <c r="B56" s="822" t="s">
        <v>6952</v>
      </c>
      <c r="C56" s="822" t="s">
        <v>639</v>
      </c>
      <c r="D56" s="822" t="s">
        <v>6925</v>
      </c>
      <c r="E56" s="822" t="s">
        <v>6953</v>
      </c>
      <c r="F56" s="822" t="s">
        <v>6984</v>
      </c>
      <c r="G56" s="822" t="s">
        <v>2381</v>
      </c>
      <c r="H56" s="831">
        <v>4.2</v>
      </c>
      <c r="I56" s="831">
        <v>108351.6</v>
      </c>
      <c r="J56" s="822"/>
      <c r="K56" s="822">
        <v>25798</v>
      </c>
      <c r="L56" s="831">
        <v>0.17</v>
      </c>
      <c r="M56" s="831">
        <v>4385.66</v>
      </c>
      <c r="N56" s="822"/>
      <c r="O56" s="822">
        <v>25797.999999999996</v>
      </c>
      <c r="P56" s="831">
        <v>1.79</v>
      </c>
      <c r="Q56" s="831">
        <v>46055.09</v>
      </c>
      <c r="R56" s="827"/>
      <c r="S56" s="832">
        <v>25729.100558659215</v>
      </c>
    </row>
    <row r="57" spans="1:19" ht="14.45" customHeight="1" x14ac:dyDescent="0.2">
      <c r="A57" s="821" t="s">
        <v>6951</v>
      </c>
      <c r="B57" s="822" t="s">
        <v>6952</v>
      </c>
      <c r="C57" s="822" t="s">
        <v>639</v>
      </c>
      <c r="D57" s="822" t="s">
        <v>6925</v>
      </c>
      <c r="E57" s="822" t="s">
        <v>6953</v>
      </c>
      <c r="F57" s="822" t="s">
        <v>6985</v>
      </c>
      <c r="G57" s="822" t="s">
        <v>2391</v>
      </c>
      <c r="H57" s="831">
        <v>16.45</v>
      </c>
      <c r="I57" s="831">
        <v>80450.209999999992</v>
      </c>
      <c r="J57" s="822"/>
      <c r="K57" s="822">
        <v>4890.5902735562304</v>
      </c>
      <c r="L57" s="831"/>
      <c r="M57" s="831"/>
      <c r="N57" s="822"/>
      <c r="O57" s="822"/>
      <c r="P57" s="831">
        <v>8.51</v>
      </c>
      <c r="Q57" s="831">
        <v>41618.92</v>
      </c>
      <c r="R57" s="827"/>
      <c r="S57" s="832">
        <v>4890.5898942420681</v>
      </c>
    </row>
    <row r="58" spans="1:19" ht="14.45" customHeight="1" x14ac:dyDescent="0.2">
      <c r="A58" s="821" t="s">
        <v>6951</v>
      </c>
      <c r="B58" s="822" t="s">
        <v>6952</v>
      </c>
      <c r="C58" s="822" t="s">
        <v>639</v>
      </c>
      <c r="D58" s="822" t="s">
        <v>6925</v>
      </c>
      <c r="E58" s="822" t="s">
        <v>6953</v>
      </c>
      <c r="F58" s="822" t="s">
        <v>6990</v>
      </c>
      <c r="G58" s="822" t="s">
        <v>3457</v>
      </c>
      <c r="H58" s="831">
        <v>26.700000000000003</v>
      </c>
      <c r="I58" s="831">
        <v>244313.81</v>
      </c>
      <c r="J58" s="822"/>
      <c r="K58" s="822">
        <v>9150.3299625468153</v>
      </c>
      <c r="L58" s="831"/>
      <c r="M58" s="831"/>
      <c r="N58" s="822"/>
      <c r="O58" s="822"/>
      <c r="P58" s="831">
        <v>4.3099999999999996</v>
      </c>
      <c r="Q58" s="831">
        <v>39437.919999999998</v>
      </c>
      <c r="R58" s="827"/>
      <c r="S58" s="832">
        <v>9150.3294663573088</v>
      </c>
    </row>
    <row r="59" spans="1:19" ht="14.45" customHeight="1" x14ac:dyDescent="0.2">
      <c r="A59" s="821" t="s">
        <v>6951</v>
      </c>
      <c r="B59" s="822" t="s">
        <v>6952</v>
      </c>
      <c r="C59" s="822" t="s">
        <v>639</v>
      </c>
      <c r="D59" s="822" t="s">
        <v>6925</v>
      </c>
      <c r="E59" s="822" t="s">
        <v>6953</v>
      </c>
      <c r="F59" s="822" t="s">
        <v>6994</v>
      </c>
      <c r="G59" s="822" t="s">
        <v>6966</v>
      </c>
      <c r="H59" s="831">
        <v>3</v>
      </c>
      <c r="I59" s="831">
        <v>3872.58</v>
      </c>
      <c r="J59" s="822"/>
      <c r="K59" s="822">
        <v>1290.8599999999999</v>
      </c>
      <c r="L59" s="831"/>
      <c r="M59" s="831"/>
      <c r="N59" s="822"/>
      <c r="O59" s="822"/>
      <c r="P59" s="831"/>
      <c r="Q59" s="831"/>
      <c r="R59" s="827"/>
      <c r="S59" s="832"/>
    </row>
    <row r="60" spans="1:19" ht="14.45" customHeight="1" x14ac:dyDescent="0.2">
      <c r="A60" s="821" t="s">
        <v>6951</v>
      </c>
      <c r="B60" s="822" t="s">
        <v>6952</v>
      </c>
      <c r="C60" s="822" t="s">
        <v>639</v>
      </c>
      <c r="D60" s="822" t="s">
        <v>6925</v>
      </c>
      <c r="E60" s="822" t="s">
        <v>6953</v>
      </c>
      <c r="F60" s="822" t="s">
        <v>6996</v>
      </c>
      <c r="G60" s="822" t="s">
        <v>1434</v>
      </c>
      <c r="H60" s="831">
        <v>4</v>
      </c>
      <c r="I60" s="831">
        <v>700.63</v>
      </c>
      <c r="J60" s="822"/>
      <c r="K60" s="822">
        <v>175.1575</v>
      </c>
      <c r="L60" s="831">
        <v>0.4</v>
      </c>
      <c r="M60" s="831">
        <v>70.08</v>
      </c>
      <c r="N60" s="822"/>
      <c r="O60" s="822">
        <v>175.2</v>
      </c>
      <c r="P60" s="831">
        <v>0.8</v>
      </c>
      <c r="Q60" s="831">
        <v>122.48</v>
      </c>
      <c r="R60" s="827"/>
      <c r="S60" s="832">
        <v>153.1</v>
      </c>
    </row>
    <row r="61" spans="1:19" ht="14.45" customHeight="1" x14ac:dyDescent="0.2">
      <c r="A61" s="821" t="s">
        <v>6951</v>
      </c>
      <c r="B61" s="822" t="s">
        <v>6952</v>
      </c>
      <c r="C61" s="822" t="s">
        <v>639</v>
      </c>
      <c r="D61" s="822" t="s">
        <v>6925</v>
      </c>
      <c r="E61" s="822" t="s">
        <v>6953</v>
      </c>
      <c r="F61" s="822" t="s">
        <v>6997</v>
      </c>
      <c r="G61" s="822" t="s">
        <v>877</v>
      </c>
      <c r="H61" s="831">
        <v>1.2000000000000002</v>
      </c>
      <c r="I61" s="831">
        <v>72</v>
      </c>
      <c r="J61" s="822"/>
      <c r="K61" s="822">
        <v>59.999999999999993</v>
      </c>
      <c r="L61" s="831">
        <v>0.60000000000000009</v>
      </c>
      <c r="M61" s="831">
        <v>35.849999999999994</v>
      </c>
      <c r="N61" s="822"/>
      <c r="O61" s="822">
        <v>59.749999999999979</v>
      </c>
      <c r="P61" s="831">
        <v>1.9999999999999998</v>
      </c>
      <c r="Q61" s="831">
        <v>120.18</v>
      </c>
      <c r="R61" s="827"/>
      <c r="S61" s="832">
        <v>60.090000000000011</v>
      </c>
    </row>
    <row r="62" spans="1:19" ht="14.45" customHeight="1" x14ac:dyDescent="0.2">
      <c r="A62" s="821" t="s">
        <v>6951</v>
      </c>
      <c r="B62" s="822" t="s">
        <v>6952</v>
      </c>
      <c r="C62" s="822" t="s">
        <v>639</v>
      </c>
      <c r="D62" s="822" t="s">
        <v>6925</v>
      </c>
      <c r="E62" s="822" t="s">
        <v>6953</v>
      </c>
      <c r="F62" s="822" t="s">
        <v>6998</v>
      </c>
      <c r="G62" s="822" t="s">
        <v>3267</v>
      </c>
      <c r="H62" s="831">
        <v>0.08</v>
      </c>
      <c r="I62" s="831">
        <v>54.89</v>
      </c>
      <c r="J62" s="822"/>
      <c r="K62" s="822">
        <v>686.125</v>
      </c>
      <c r="L62" s="831"/>
      <c r="M62" s="831"/>
      <c r="N62" s="822"/>
      <c r="O62" s="822"/>
      <c r="P62" s="831">
        <v>0.08</v>
      </c>
      <c r="Q62" s="831">
        <v>54.89</v>
      </c>
      <c r="R62" s="827"/>
      <c r="S62" s="832">
        <v>686.125</v>
      </c>
    </row>
    <row r="63" spans="1:19" ht="14.45" customHeight="1" x14ac:dyDescent="0.2">
      <c r="A63" s="821" t="s">
        <v>6951</v>
      </c>
      <c r="B63" s="822" t="s">
        <v>6952</v>
      </c>
      <c r="C63" s="822" t="s">
        <v>639</v>
      </c>
      <c r="D63" s="822" t="s">
        <v>6925</v>
      </c>
      <c r="E63" s="822" t="s">
        <v>6953</v>
      </c>
      <c r="F63" s="822" t="s">
        <v>7000</v>
      </c>
      <c r="G63" s="822" t="s">
        <v>3267</v>
      </c>
      <c r="H63" s="831">
        <v>1.1200000000000001</v>
      </c>
      <c r="I63" s="831">
        <v>384.26</v>
      </c>
      <c r="J63" s="822"/>
      <c r="K63" s="822">
        <v>343.08928571428567</v>
      </c>
      <c r="L63" s="831"/>
      <c r="M63" s="831"/>
      <c r="N63" s="822"/>
      <c r="O63" s="822"/>
      <c r="P63" s="831">
        <v>1</v>
      </c>
      <c r="Q63" s="831">
        <v>343.09</v>
      </c>
      <c r="R63" s="827"/>
      <c r="S63" s="832">
        <v>343.09</v>
      </c>
    </row>
    <row r="64" spans="1:19" ht="14.45" customHeight="1" x14ac:dyDescent="0.2">
      <c r="A64" s="821" t="s">
        <v>6951</v>
      </c>
      <c r="B64" s="822" t="s">
        <v>6952</v>
      </c>
      <c r="C64" s="822" t="s">
        <v>639</v>
      </c>
      <c r="D64" s="822" t="s">
        <v>6925</v>
      </c>
      <c r="E64" s="822" t="s">
        <v>6953</v>
      </c>
      <c r="F64" s="822" t="s">
        <v>7001</v>
      </c>
      <c r="G64" s="822" t="s">
        <v>1535</v>
      </c>
      <c r="H64" s="831">
        <v>0.2</v>
      </c>
      <c r="I64" s="831">
        <v>8.91</v>
      </c>
      <c r="J64" s="822"/>
      <c r="K64" s="822">
        <v>44.55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6951</v>
      </c>
      <c r="B65" s="822" t="s">
        <v>6952</v>
      </c>
      <c r="C65" s="822" t="s">
        <v>639</v>
      </c>
      <c r="D65" s="822" t="s">
        <v>6925</v>
      </c>
      <c r="E65" s="822" t="s">
        <v>6953</v>
      </c>
      <c r="F65" s="822" t="s">
        <v>7003</v>
      </c>
      <c r="G65" s="822" t="s">
        <v>862</v>
      </c>
      <c r="H65" s="831">
        <v>0.02</v>
      </c>
      <c r="I65" s="831">
        <v>4.17</v>
      </c>
      <c r="J65" s="822"/>
      <c r="K65" s="822">
        <v>208.5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6951</v>
      </c>
      <c r="B66" s="822" t="s">
        <v>6952</v>
      </c>
      <c r="C66" s="822" t="s">
        <v>639</v>
      </c>
      <c r="D66" s="822" t="s">
        <v>6925</v>
      </c>
      <c r="E66" s="822" t="s">
        <v>6953</v>
      </c>
      <c r="F66" s="822" t="s">
        <v>7004</v>
      </c>
      <c r="G66" s="822" t="s">
        <v>7005</v>
      </c>
      <c r="H66" s="831">
        <v>2.4</v>
      </c>
      <c r="I66" s="831">
        <v>281.52</v>
      </c>
      <c r="J66" s="822"/>
      <c r="K66" s="822">
        <v>117.3</v>
      </c>
      <c r="L66" s="831">
        <v>2.5999999999999996</v>
      </c>
      <c r="M66" s="831">
        <v>304.97999999999996</v>
      </c>
      <c r="N66" s="822"/>
      <c r="O66" s="822">
        <v>117.3</v>
      </c>
      <c r="P66" s="831">
        <v>0.2</v>
      </c>
      <c r="Q66" s="831">
        <v>23.46</v>
      </c>
      <c r="R66" s="827"/>
      <c r="S66" s="832">
        <v>117.3</v>
      </c>
    </row>
    <row r="67" spans="1:19" ht="14.45" customHeight="1" x14ac:dyDescent="0.2">
      <c r="A67" s="821" t="s">
        <v>6951</v>
      </c>
      <c r="B67" s="822" t="s">
        <v>6952</v>
      </c>
      <c r="C67" s="822" t="s">
        <v>639</v>
      </c>
      <c r="D67" s="822" t="s">
        <v>6925</v>
      </c>
      <c r="E67" s="822" t="s">
        <v>6953</v>
      </c>
      <c r="F67" s="822" t="s">
        <v>7006</v>
      </c>
      <c r="G67" s="822" t="s">
        <v>7007</v>
      </c>
      <c r="H67" s="831">
        <v>0.2</v>
      </c>
      <c r="I67" s="831">
        <v>13.33</v>
      </c>
      <c r="J67" s="822"/>
      <c r="K67" s="822">
        <v>66.649999999999991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6951</v>
      </c>
      <c r="B68" s="822" t="s">
        <v>6952</v>
      </c>
      <c r="C68" s="822" t="s">
        <v>639</v>
      </c>
      <c r="D68" s="822" t="s">
        <v>6925</v>
      </c>
      <c r="E68" s="822" t="s">
        <v>6953</v>
      </c>
      <c r="F68" s="822" t="s">
        <v>7010</v>
      </c>
      <c r="G68" s="822" t="s">
        <v>1945</v>
      </c>
      <c r="H68" s="831">
        <v>1</v>
      </c>
      <c r="I68" s="831">
        <v>182.65</v>
      </c>
      <c r="J68" s="822"/>
      <c r="K68" s="822">
        <v>182.65</v>
      </c>
      <c r="L68" s="831">
        <v>0.03</v>
      </c>
      <c r="M68" s="831">
        <v>6.02</v>
      </c>
      <c r="N68" s="822"/>
      <c r="O68" s="822">
        <v>200.66666666666666</v>
      </c>
      <c r="P68" s="831">
        <v>0.4</v>
      </c>
      <c r="Q68" s="831">
        <v>73.06</v>
      </c>
      <c r="R68" s="827"/>
      <c r="S68" s="832">
        <v>182.65</v>
      </c>
    </row>
    <row r="69" spans="1:19" ht="14.45" customHeight="1" x14ac:dyDescent="0.2">
      <c r="A69" s="821" t="s">
        <v>6951</v>
      </c>
      <c r="B69" s="822" t="s">
        <v>6952</v>
      </c>
      <c r="C69" s="822" t="s">
        <v>639</v>
      </c>
      <c r="D69" s="822" t="s">
        <v>6925</v>
      </c>
      <c r="E69" s="822" t="s">
        <v>6953</v>
      </c>
      <c r="F69" s="822" t="s">
        <v>7025</v>
      </c>
      <c r="G69" s="822" t="s">
        <v>3361</v>
      </c>
      <c r="H69" s="831">
        <v>10.08</v>
      </c>
      <c r="I69" s="831">
        <v>793.90000000000009</v>
      </c>
      <c r="J69" s="822"/>
      <c r="K69" s="822">
        <v>78.759920634920647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6951</v>
      </c>
      <c r="B70" s="822" t="s">
        <v>6952</v>
      </c>
      <c r="C70" s="822" t="s">
        <v>639</v>
      </c>
      <c r="D70" s="822" t="s">
        <v>6925</v>
      </c>
      <c r="E70" s="822" t="s">
        <v>6953</v>
      </c>
      <c r="F70" s="822" t="s">
        <v>7029</v>
      </c>
      <c r="G70" s="822" t="s">
        <v>3393</v>
      </c>
      <c r="H70" s="831">
        <v>3</v>
      </c>
      <c r="I70" s="831">
        <v>20119.800000000003</v>
      </c>
      <c r="J70" s="822"/>
      <c r="K70" s="822">
        <v>6706.6000000000013</v>
      </c>
      <c r="L70" s="831"/>
      <c r="M70" s="831"/>
      <c r="N70" s="822"/>
      <c r="O70" s="822"/>
      <c r="P70" s="831">
        <v>4</v>
      </c>
      <c r="Q70" s="831">
        <v>26825.52</v>
      </c>
      <c r="R70" s="827"/>
      <c r="S70" s="832">
        <v>6706.38</v>
      </c>
    </row>
    <row r="71" spans="1:19" ht="14.45" customHeight="1" x14ac:dyDescent="0.2">
      <c r="A71" s="821" t="s">
        <v>6951</v>
      </c>
      <c r="B71" s="822" t="s">
        <v>6952</v>
      </c>
      <c r="C71" s="822" t="s">
        <v>639</v>
      </c>
      <c r="D71" s="822" t="s">
        <v>6925</v>
      </c>
      <c r="E71" s="822" t="s">
        <v>6953</v>
      </c>
      <c r="F71" s="822" t="s">
        <v>7030</v>
      </c>
      <c r="G71" s="822" t="s">
        <v>3361</v>
      </c>
      <c r="H71" s="831">
        <v>1.04</v>
      </c>
      <c r="I71" s="831">
        <v>495.6</v>
      </c>
      <c r="J71" s="822"/>
      <c r="K71" s="822">
        <v>476.53846153846155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6951</v>
      </c>
      <c r="B72" s="822" t="s">
        <v>6952</v>
      </c>
      <c r="C72" s="822" t="s">
        <v>639</v>
      </c>
      <c r="D72" s="822" t="s">
        <v>6925</v>
      </c>
      <c r="E72" s="822" t="s">
        <v>6953</v>
      </c>
      <c r="F72" s="822" t="s">
        <v>7031</v>
      </c>
      <c r="G72" s="822" t="s">
        <v>3361</v>
      </c>
      <c r="H72" s="831">
        <v>4</v>
      </c>
      <c r="I72" s="831">
        <v>898.6</v>
      </c>
      <c r="J72" s="822"/>
      <c r="K72" s="822">
        <v>224.65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6951</v>
      </c>
      <c r="B73" s="822" t="s">
        <v>6952</v>
      </c>
      <c r="C73" s="822" t="s">
        <v>639</v>
      </c>
      <c r="D73" s="822" t="s">
        <v>6925</v>
      </c>
      <c r="E73" s="822" t="s">
        <v>6953</v>
      </c>
      <c r="F73" s="822" t="s">
        <v>7034</v>
      </c>
      <c r="G73" s="822" t="s">
        <v>3281</v>
      </c>
      <c r="H73" s="831">
        <v>1.2</v>
      </c>
      <c r="I73" s="831">
        <v>692.05</v>
      </c>
      <c r="J73" s="822"/>
      <c r="K73" s="822">
        <v>576.70833333333337</v>
      </c>
      <c r="L73" s="831">
        <v>5.2</v>
      </c>
      <c r="M73" s="831">
        <v>3015.71</v>
      </c>
      <c r="N73" s="822"/>
      <c r="O73" s="822">
        <v>579.94423076923078</v>
      </c>
      <c r="P73" s="831">
        <v>1.7999999999999998</v>
      </c>
      <c r="Q73" s="831">
        <v>1038.1200000000001</v>
      </c>
      <c r="R73" s="827"/>
      <c r="S73" s="832">
        <v>576.73333333333346</v>
      </c>
    </row>
    <row r="74" spans="1:19" ht="14.45" customHeight="1" x14ac:dyDescent="0.2">
      <c r="A74" s="821" t="s">
        <v>6951</v>
      </c>
      <c r="B74" s="822" t="s">
        <v>6952</v>
      </c>
      <c r="C74" s="822" t="s">
        <v>639</v>
      </c>
      <c r="D74" s="822" t="s">
        <v>6925</v>
      </c>
      <c r="E74" s="822" t="s">
        <v>6953</v>
      </c>
      <c r="F74" s="822" t="s">
        <v>7035</v>
      </c>
      <c r="G74" s="822" t="s">
        <v>3281</v>
      </c>
      <c r="H74" s="831">
        <v>3.8</v>
      </c>
      <c r="I74" s="831">
        <v>2027.6600000000003</v>
      </c>
      <c r="J74" s="822"/>
      <c r="K74" s="822">
        <v>533.59473684210536</v>
      </c>
      <c r="L74" s="831">
        <v>20.2</v>
      </c>
      <c r="M74" s="831">
        <v>10778.739999999998</v>
      </c>
      <c r="N74" s="822"/>
      <c r="O74" s="822">
        <v>533.60099009900978</v>
      </c>
      <c r="P74" s="831">
        <v>3</v>
      </c>
      <c r="Q74" s="831">
        <v>1600.7399999999998</v>
      </c>
      <c r="R74" s="827"/>
      <c r="S74" s="832">
        <v>533.57999999999993</v>
      </c>
    </row>
    <row r="75" spans="1:19" ht="14.45" customHeight="1" x14ac:dyDescent="0.2">
      <c r="A75" s="821" t="s">
        <v>6951</v>
      </c>
      <c r="B75" s="822" t="s">
        <v>6952</v>
      </c>
      <c r="C75" s="822" t="s">
        <v>639</v>
      </c>
      <c r="D75" s="822" t="s">
        <v>6925</v>
      </c>
      <c r="E75" s="822" t="s">
        <v>6953</v>
      </c>
      <c r="F75" s="822" t="s">
        <v>7039</v>
      </c>
      <c r="G75" s="822" t="s">
        <v>7040</v>
      </c>
      <c r="H75" s="831">
        <v>1</v>
      </c>
      <c r="I75" s="831">
        <v>3207.56</v>
      </c>
      <c r="J75" s="822"/>
      <c r="K75" s="822">
        <v>3207.56</v>
      </c>
      <c r="L75" s="831">
        <v>1</v>
      </c>
      <c r="M75" s="831">
        <v>3207.56</v>
      </c>
      <c r="N75" s="822"/>
      <c r="O75" s="822">
        <v>3207.56</v>
      </c>
      <c r="P75" s="831">
        <v>1</v>
      </c>
      <c r="Q75" s="831">
        <v>2975.6</v>
      </c>
      <c r="R75" s="827"/>
      <c r="S75" s="832">
        <v>2975.6</v>
      </c>
    </row>
    <row r="76" spans="1:19" ht="14.45" customHeight="1" x14ac:dyDescent="0.2">
      <c r="A76" s="821" t="s">
        <v>6951</v>
      </c>
      <c r="B76" s="822" t="s">
        <v>6952</v>
      </c>
      <c r="C76" s="822" t="s">
        <v>639</v>
      </c>
      <c r="D76" s="822" t="s">
        <v>6925</v>
      </c>
      <c r="E76" s="822" t="s">
        <v>6953</v>
      </c>
      <c r="F76" s="822" t="s">
        <v>7046</v>
      </c>
      <c r="G76" s="822" t="s">
        <v>3405</v>
      </c>
      <c r="H76" s="831"/>
      <c r="I76" s="831"/>
      <c r="J76" s="822"/>
      <c r="K76" s="822"/>
      <c r="L76" s="831"/>
      <c r="M76" s="831"/>
      <c r="N76" s="822"/>
      <c r="O76" s="822"/>
      <c r="P76" s="831">
        <v>1</v>
      </c>
      <c r="Q76" s="831">
        <v>89502.6</v>
      </c>
      <c r="R76" s="827"/>
      <c r="S76" s="832">
        <v>89502.6</v>
      </c>
    </row>
    <row r="77" spans="1:19" ht="14.45" customHeight="1" x14ac:dyDescent="0.2">
      <c r="A77" s="821" t="s">
        <v>6951</v>
      </c>
      <c r="B77" s="822" t="s">
        <v>6952</v>
      </c>
      <c r="C77" s="822" t="s">
        <v>639</v>
      </c>
      <c r="D77" s="822" t="s">
        <v>6925</v>
      </c>
      <c r="E77" s="822" t="s">
        <v>6953</v>
      </c>
      <c r="F77" s="822" t="s">
        <v>7047</v>
      </c>
      <c r="G77" s="822" t="s">
        <v>805</v>
      </c>
      <c r="H77" s="831"/>
      <c r="I77" s="831"/>
      <c r="J77" s="822"/>
      <c r="K77" s="822"/>
      <c r="L77" s="831">
        <v>0.27</v>
      </c>
      <c r="M77" s="831">
        <v>141.97</v>
      </c>
      <c r="N77" s="822"/>
      <c r="O77" s="822">
        <v>525.81481481481478</v>
      </c>
      <c r="P77" s="831">
        <v>0.6399999999999999</v>
      </c>
      <c r="Q77" s="831">
        <v>677.57999999999993</v>
      </c>
      <c r="R77" s="827"/>
      <c r="S77" s="832">
        <v>1058.71875</v>
      </c>
    </row>
    <row r="78" spans="1:19" ht="14.45" customHeight="1" x14ac:dyDescent="0.2">
      <c r="A78" s="821" t="s">
        <v>6951</v>
      </c>
      <c r="B78" s="822" t="s">
        <v>6952</v>
      </c>
      <c r="C78" s="822" t="s">
        <v>639</v>
      </c>
      <c r="D78" s="822" t="s">
        <v>6925</v>
      </c>
      <c r="E78" s="822" t="s">
        <v>6953</v>
      </c>
      <c r="F78" s="822" t="s">
        <v>7048</v>
      </c>
      <c r="G78" s="822" t="s">
        <v>805</v>
      </c>
      <c r="H78" s="831">
        <v>4.7</v>
      </c>
      <c r="I78" s="831">
        <v>1028.83</v>
      </c>
      <c r="J78" s="822"/>
      <c r="K78" s="822">
        <v>218.89999999999998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6951</v>
      </c>
      <c r="B79" s="822" t="s">
        <v>6952</v>
      </c>
      <c r="C79" s="822" t="s">
        <v>639</v>
      </c>
      <c r="D79" s="822" t="s">
        <v>6925</v>
      </c>
      <c r="E79" s="822" t="s">
        <v>6953</v>
      </c>
      <c r="F79" s="822" t="s">
        <v>7049</v>
      </c>
      <c r="G79" s="822" t="s">
        <v>805</v>
      </c>
      <c r="H79" s="831">
        <v>8.02</v>
      </c>
      <c r="I79" s="831">
        <v>635.17999999999995</v>
      </c>
      <c r="J79" s="822"/>
      <c r="K79" s="822">
        <v>79.199501246882789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6951</v>
      </c>
      <c r="B80" s="822" t="s">
        <v>6952</v>
      </c>
      <c r="C80" s="822" t="s">
        <v>639</v>
      </c>
      <c r="D80" s="822" t="s">
        <v>6925</v>
      </c>
      <c r="E80" s="822" t="s">
        <v>6953</v>
      </c>
      <c r="F80" s="822" t="s">
        <v>7050</v>
      </c>
      <c r="G80" s="822" t="s">
        <v>805</v>
      </c>
      <c r="H80" s="831">
        <v>1</v>
      </c>
      <c r="I80" s="831">
        <v>734.8</v>
      </c>
      <c r="J80" s="822"/>
      <c r="K80" s="822">
        <v>734.8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6951</v>
      </c>
      <c r="B81" s="822" t="s">
        <v>6952</v>
      </c>
      <c r="C81" s="822" t="s">
        <v>639</v>
      </c>
      <c r="D81" s="822" t="s">
        <v>6925</v>
      </c>
      <c r="E81" s="822" t="s">
        <v>6953</v>
      </c>
      <c r="F81" s="822" t="s">
        <v>7052</v>
      </c>
      <c r="G81" s="822" t="s">
        <v>1370</v>
      </c>
      <c r="H81" s="831">
        <v>3.0600000000000005</v>
      </c>
      <c r="I81" s="831">
        <v>319.3</v>
      </c>
      <c r="J81" s="822"/>
      <c r="K81" s="822">
        <v>104.34640522875816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6951</v>
      </c>
      <c r="B82" s="822" t="s">
        <v>6952</v>
      </c>
      <c r="C82" s="822" t="s">
        <v>639</v>
      </c>
      <c r="D82" s="822" t="s">
        <v>6925</v>
      </c>
      <c r="E82" s="822" t="s">
        <v>6953</v>
      </c>
      <c r="F82" s="822" t="s">
        <v>7053</v>
      </c>
      <c r="G82" s="822" t="s">
        <v>1370</v>
      </c>
      <c r="H82" s="831">
        <v>11.35</v>
      </c>
      <c r="I82" s="831">
        <v>2037.4299999999998</v>
      </c>
      <c r="J82" s="822"/>
      <c r="K82" s="822">
        <v>179.50925110132158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6951</v>
      </c>
      <c r="B83" s="822" t="s">
        <v>6952</v>
      </c>
      <c r="C83" s="822" t="s">
        <v>639</v>
      </c>
      <c r="D83" s="822" t="s">
        <v>6925</v>
      </c>
      <c r="E83" s="822" t="s">
        <v>6953</v>
      </c>
      <c r="F83" s="822" t="s">
        <v>7055</v>
      </c>
      <c r="G83" s="822" t="s">
        <v>2404</v>
      </c>
      <c r="H83" s="831">
        <v>2.23</v>
      </c>
      <c r="I83" s="831">
        <v>19781.240000000002</v>
      </c>
      <c r="J83" s="822"/>
      <c r="K83" s="822">
        <v>8870.5112107623318</v>
      </c>
      <c r="L83" s="831"/>
      <c r="M83" s="831"/>
      <c r="N83" s="822"/>
      <c r="O83" s="822"/>
      <c r="P83" s="831">
        <v>0</v>
      </c>
      <c r="Q83" s="831">
        <v>0</v>
      </c>
      <c r="R83" s="827"/>
      <c r="S83" s="832"/>
    </row>
    <row r="84" spans="1:19" ht="14.45" customHeight="1" x14ac:dyDescent="0.2">
      <c r="A84" s="821" t="s">
        <v>6951</v>
      </c>
      <c r="B84" s="822" t="s">
        <v>6952</v>
      </c>
      <c r="C84" s="822" t="s">
        <v>639</v>
      </c>
      <c r="D84" s="822" t="s">
        <v>6925</v>
      </c>
      <c r="E84" s="822" t="s">
        <v>6953</v>
      </c>
      <c r="F84" s="822" t="s">
        <v>7056</v>
      </c>
      <c r="G84" s="822" t="s">
        <v>3416</v>
      </c>
      <c r="H84" s="831">
        <v>1</v>
      </c>
      <c r="I84" s="831">
        <v>93500</v>
      </c>
      <c r="J84" s="822"/>
      <c r="K84" s="822">
        <v>93500</v>
      </c>
      <c r="L84" s="831"/>
      <c r="M84" s="831"/>
      <c r="N84" s="822"/>
      <c r="O84" s="822"/>
      <c r="P84" s="831">
        <v>2</v>
      </c>
      <c r="Q84" s="831">
        <v>187000</v>
      </c>
      <c r="R84" s="827"/>
      <c r="S84" s="832">
        <v>93500</v>
      </c>
    </row>
    <row r="85" spans="1:19" ht="14.45" customHeight="1" x14ac:dyDescent="0.2">
      <c r="A85" s="821" t="s">
        <v>6951</v>
      </c>
      <c r="B85" s="822" t="s">
        <v>6952</v>
      </c>
      <c r="C85" s="822" t="s">
        <v>639</v>
      </c>
      <c r="D85" s="822" t="s">
        <v>6925</v>
      </c>
      <c r="E85" s="822" t="s">
        <v>6953</v>
      </c>
      <c r="F85" s="822" t="s">
        <v>7057</v>
      </c>
      <c r="G85" s="822" t="s">
        <v>7058</v>
      </c>
      <c r="H85" s="831">
        <v>5.9399999999999995</v>
      </c>
      <c r="I85" s="831">
        <v>451210.89</v>
      </c>
      <c r="J85" s="822"/>
      <c r="K85" s="822">
        <v>75961.429292929301</v>
      </c>
      <c r="L85" s="831"/>
      <c r="M85" s="831"/>
      <c r="N85" s="822"/>
      <c r="O85" s="822"/>
      <c r="P85" s="831">
        <v>2</v>
      </c>
      <c r="Q85" s="831">
        <v>129058.18</v>
      </c>
      <c r="R85" s="827"/>
      <c r="S85" s="832">
        <v>64529.09</v>
      </c>
    </row>
    <row r="86" spans="1:19" ht="14.45" customHeight="1" x14ac:dyDescent="0.2">
      <c r="A86" s="821" t="s">
        <v>6951</v>
      </c>
      <c r="B86" s="822" t="s">
        <v>6952</v>
      </c>
      <c r="C86" s="822" t="s">
        <v>639</v>
      </c>
      <c r="D86" s="822" t="s">
        <v>6925</v>
      </c>
      <c r="E86" s="822" t="s">
        <v>6953</v>
      </c>
      <c r="F86" s="822" t="s">
        <v>7059</v>
      </c>
      <c r="G86" s="822" t="s">
        <v>1004</v>
      </c>
      <c r="H86" s="831">
        <v>9.74</v>
      </c>
      <c r="I86" s="831">
        <v>1551.1</v>
      </c>
      <c r="J86" s="822"/>
      <c r="K86" s="822">
        <v>159.25051334702258</v>
      </c>
      <c r="L86" s="831">
        <v>0.7</v>
      </c>
      <c r="M86" s="831">
        <v>101.8</v>
      </c>
      <c r="N86" s="822"/>
      <c r="O86" s="822">
        <v>145.42857142857144</v>
      </c>
      <c r="P86" s="831"/>
      <c r="Q86" s="831"/>
      <c r="R86" s="827"/>
      <c r="S86" s="832"/>
    </row>
    <row r="87" spans="1:19" ht="14.45" customHeight="1" x14ac:dyDescent="0.2">
      <c r="A87" s="821" t="s">
        <v>6951</v>
      </c>
      <c r="B87" s="822" t="s">
        <v>6952</v>
      </c>
      <c r="C87" s="822" t="s">
        <v>639</v>
      </c>
      <c r="D87" s="822" t="s">
        <v>6925</v>
      </c>
      <c r="E87" s="822" t="s">
        <v>6953</v>
      </c>
      <c r="F87" s="822" t="s">
        <v>7060</v>
      </c>
      <c r="G87" s="822" t="s">
        <v>3443</v>
      </c>
      <c r="H87" s="831">
        <v>2</v>
      </c>
      <c r="I87" s="831">
        <v>78555.600000000006</v>
      </c>
      <c r="J87" s="822"/>
      <c r="K87" s="822">
        <v>39277.800000000003</v>
      </c>
      <c r="L87" s="831">
        <v>9</v>
      </c>
      <c r="M87" s="831">
        <v>212976</v>
      </c>
      <c r="N87" s="822"/>
      <c r="O87" s="822">
        <v>23664</v>
      </c>
      <c r="P87" s="831">
        <v>5</v>
      </c>
      <c r="Q87" s="831">
        <v>118304</v>
      </c>
      <c r="R87" s="827"/>
      <c r="S87" s="832">
        <v>23660.799999999999</v>
      </c>
    </row>
    <row r="88" spans="1:19" ht="14.45" customHeight="1" x14ac:dyDescent="0.2">
      <c r="A88" s="821" t="s">
        <v>6951</v>
      </c>
      <c r="B88" s="822" t="s">
        <v>6952</v>
      </c>
      <c r="C88" s="822" t="s">
        <v>639</v>
      </c>
      <c r="D88" s="822" t="s">
        <v>6925</v>
      </c>
      <c r="E88" s="822" t="s">
        <v>6953</v>
      </c>
      <c r="F88" s="822" t="s">
        <v>7061</v>
      </c>
      <c r="G88" s="822" t="s">
        <v>2967</v>
      </c>
      <c r="H88" s="831">
        <v>1.62</v>
      </c>
      <c r="I88" s="831">
        <v>146.85</v>
      </c>
      <c r="J88" s="822"/>
      <c r="K88" s="822">
        <v>90.648148148148138</v>
      </c>
      <c r="L88" s="831"/>
      <c r="M88" s="831"/>
      <c r="N88" s="822"/>
      <c r="O88" s="822"/>
      <c r="P88" s="831">
        <v>1</v>
      </c>
      <c r="Q88" s="831">
        <v>90.649999999999991</v>
      </c>
      <c r="R88" s="827"/>
      <c r="S88" s="832">
        <v>90.649999999999991</v>
      </c>
    </row>
    <row r="89" spans="1:19" ht="14.45" customHeight="1" x14ac:dyDescent="0.2">
      <c r="A89" s="821" t="s">
        <v>6951</v>
      </c>
      <c r="B89" s="822" t="s">
        <v>6952</v>
      </c>
      <c r="C89" s="822" t="s">
        <v>639</v>
      </c>
      <c r="D89" s="822" t="s">
        <v>6925</v>
      </c>
      <c r="E89" s="822" t="s">
        <v>6953</v>
      </c>
      <c r="F89" s="822" t="s">
        <v>7062</v>
      </c>
      <c r="G89" s="822" t="s">
        <v>7063</v>
      </c>
      <c r="H89" s="831">
        <v>1.41</v>
      </c>
      <c r="I89" s="831">
        <v>11423.92</v>
      </c>
      <c r="J89" s="822"/>
      <c r="K89" s="822">
        <v>8102.0709219858163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6951</v>
      </c>
      <c r="B90" s="822" t="s">
        <v>6952</v>
      </c>
      <c r="C90" s="822" t="s">
        <v>639</v>
      </c>
      <c r="D90" s="822" t="s">
        <v>6925</v>
      </c>
      <c r="E90" s="822" t="s">
        <v>6953</v>
      </c>
      <c r="F90" s="822" t="s">
        <v>7064</v>
      </c>
      <c r="G90" s="822" t="s">
        <v>1031</v>
      </c>
      <c r="H90" s="831">
        <v>0.96</v>
      </c>
      <c r="I90" s="831">
        <v>73.45</v>
      </c>
      <c r="J90" s="822"/>
      <c r="K90" s="822">
        <v>76.510416666666671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6951</v>
      </c>
      <c r="B91" s="822" t="s">
        <v>6952</v>
      </c>
      <c r="C91" s="822" t="s">
        <v>639</v>
      </c>
      <c r="D91" s="822" t="s">
        <v>6925</v>
      </c>
      <c r="E91" s="822" t="s">
        <v>6953</v>
      </c>
      <c r="F91" s="822" t="s">
        <v>7069</v>
      </c>
      <c r="G91" s="822" t="s">
        <v>2981</v>
      </c>
      <c r="H91" s="831">
        <v>12.23</v>
      </c>
      <c r="I91" s="831">
        <v>89714.14</v>
      </c>
      <c r="J91" s="822"/>
      <c r="K91" s="822">
        <v>7335.5797219950937</v>
      </c>
      <c r="L91" s="831">
        <v>1.94</v>
      </c>
      <c r="M91" s="831">
        <v>12102.52</v>
      </c>
      <c r="N91" s="822"/>
      <c r="O91" s="822">
        <v>6238.4123711340208</v>
      </c>
      <c r="P91" s="831">
        <v>4.9000000000000004</v>
      </c>
      <c r="Q91" s="831">
        <v>27639.09</v>
      </c>
      <c r="R91" s="827"/>
      <c r="S91" s="832">
        <v>5640.6306122448977</v>
      </c>
    </row>
    <row r="92" spans="1:19" ht="14.45" customHeight="1" x14ac:dyDescent="0.2">
      <c r="A92" s="821" t="s">
        <v>6951</v>
      </c>
      <c r="B92" s="822" t="s">
        <v>6952</v>
      </c>
      <c r="C92" s="822" t="s">
        <v>639</v>
      </c>
      <c r="D92" s="822" t="s">
        <v>6925</v>
      </c>
      <c r="E92" s="822" t="s">
        <v>6953</v>
      </c>
      <c r="F92" s="822" t="s">
        <v>7071</v>
      </c>
      <c r="G92" s="822" t="s">
        <v>2477</v>
      </c>
      <c r="H92" s="831">
        <v>3</v>
      </c>
      <c r="I92" s="831">
        <v>128348.58</v>
      </c>
      <c r="J92" s="822"/>
      <c r="K92" s="822">
        <v>42782.86</v>
      </c>
      <c r="L92" s="831">
        <v>1</v>
      </c>
      <c r="M92" s="831">
        <v>42782.86</v>
      </c>
      <c r="N92" s="822"/>
      <c r="O92" s="822">
        <v>42782.86</v>
      </c>
      <c r="P92" s="831"/>
      <c r="Q92" s="831"/>
      <c r="R92" s="827"/>
      <c r="S92" s="832"/>
    </row>
    <row r="93" spans="1:19" ht="14.45" customHeight="1" x14ac:dyDescent="0.2">
      <c r="A93" s="821" t="s">
        <v>6951</v>
      </c>
      <c r="B93" s="822" t="s">
        <v>6952</v>
      </c>
      <c r="C93" s="822" t="s">
        <v>639</v>
      </c>
      <c r="D93" s="822" t="s">
        <v>6925</v>
      </c>
      <c r="E93" s="822" t="s">
        <v>6953</v>
      </c>
      <c r="F93" s="822" t="s">
        <v>7074</v>
      </c>
      <c r="G93" s="822" t="s">
        <v>7075</v>
      </c>
      <c r="H93" s="831">
        <v>2.02</v>
      </c>
      <c r="I93" s="831">
        <v>834.52</v>
      </c>
      <c r="J93" s="822"/>
      <c r="K93" s="822">
        <v>413.12871287128712</v>
      </c>
      <c r="L93" s="831"/>
      <c r="M93" s="831"/>
      <c r="N93" s="822"/>
      <c r="O93" s="822"/>
      <c r="P93" s="831">
        <v>0.42</v>
      </c>
      <c r="Q93" s="831">
        <v>226.19</v>
      </c>
      <c r="R93" s="827"/>
      <c r="S93" s="832">
        <v>538.54761904761904</v>
      </c>
    </row>
    <row r="94" spans="1:19" ht="14.45" customHeight="1" x14ac:dyDescent="0.2">
      <c r="A94" s="821" t="s">
        <v>6951</v>
      </c>
      <c r="B94" s="822" t="s">
        <v>6952</v>
      </c>
      <c r="C94" s="822" t="s">
        <v>639</v>
      </c>
      <c r="D94" s="822" t="s">
        <v>6925</v>
      </c>
      <c r="E94" s="822" t="s">
        <v>6953</v>
      </c>
      <c r="F94" s="822" t="s">
        <v>7078</v>
      </c>
      <c r="G94" s="822" t="s">
        <v>7063</v>
      </c>
      <c r="H94" s="831">
        <v>1</v>
      </c>
      <c r="I94" s="831">
        <v>16204.2</v>
      </c>
      <c r="J94" s="822"/>
      <c r="K94" s="822">
        <v>16204.2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6951</v>
      </c>
      <c r="B95" s="822" t="s">
        <v>6952</v>
      </c>
      <c r="C95" s="822" t="s">
        <v>639</v>
      </c>
      <c r="D95" s="822" t="s">
        <v>6925</v>
      </c>
      <c r="E95" s="822" t="s">
        <v>6953</v>
      </c>
      <c r="F95" s="822" t="s">
        <v>7080</v>
      </c>
      <c r="G95" s="822" t="s">
        <v>7081</v>
      </c>
      <c r="H95" s="831">
        <v>3</v>
      </c>
      <c r="I95" s="831">
        <v>159556.5</v>
      </c>
      <c r="J95" s="822"/>
      <c r="K95" s="822">
        <v>53185.5</v>
      </c>
      <c r="L95" s="831"/>
      <c r="M95" s="831"/>
      <c r="N95" s="822"/>
      <c r="O95" s="822"/>
      <c r="P95" s="831">
        <v>1</v>
      </c>
      <c r="Q95" s="831">
        <v>53185.5</v>
      </c>
      <c r="R95" s="827"/>
      <c r="S95" s="832">
        <v>53185.5</v>
      </c>
    </row>
    <row r="96" spans="1:19" ht="14.45" customHeight="1" x14ac:dyDescent="0.2">
      <c r="A96" s="821" t="s">
        <v>6951</v>
      </c>
      <c r="B96" s="822" t="s">
        <v>6952</v>
      </c>
      <c r="C96" s="822" t="s">
        <v>639</v>
      </c>
      <c r="D96" s="822" t="s">
        <v>6925</v>
      </c>
      <c r="E96" s="822" t="s">
        <v>6953</v>
      </c>
      <c r="F96" s="822" t="s">
        <v>7084</v>
      </c>
      <c r="G96" s="822" t="s">
        <v>7085</v>
      </c>
      <c r="H96" s="831">
        <v>1</v>
      </c>
      <c r="I96" s="831">
        <v>81.89</v>
      </c>
      <c r="J96" s="822"/>
      <c r="K96" s="822">
        <v>81.89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6951</v>
      </c>
      <c r="B97" s="822" t="s">
        <v>6952</v>
      </c>
      <c r="C97" s="822" t="s">
        <v>639</v>
      </c>
      <c r="D97" s="822" t="s">
        <v>6925</v>
      </c>
      <c r="E97" s="822" t="s">
        <v>6953</v>
      </c>
      <c r="F97" s="822" t="s">
        <v>7086</v>
      </c>
      <c r="G97" s="822" t="s">
        <v>2660</v>
      </c>
      <c r="H97" s="831">
        <v>0.85000000000000009</v>
      </c>
      <c r="I97" s="831">
        <v>233.35</v>
      </c>
      <c r="J97" s="822"/>
      <c r="K97" s="822">
        <v>274.52941176470586</v>
      </c>
      <c r="L97" s="831">
        <v>0.1</v>
      </c>
      <c r="M97" s="831">
        <v>27.4</v>
      </c>
      <c r="N97" s="822"/>
      <c r="O97" s="822">
        <v>273.99999999999994</v>
      </c>
      <c r="P97" s="831">
        <v>0.4</v>
      </c>
      <c r="Q97" s="831">
        <v>109.6</v>
      </c>
      <c r="R97" s="827"/>
      <c r="S97" s="832">
        <v>273.99999999999994</v>
      </c>
    </row>
    <row r="98" spans="1:19" ht="14.45" customHeight="1" x14ac:dyDescent="0.2">
      <c r="A98" s="821" t="s">
        <v>6951</v>
      </c>
      <c r="B98" s="822" t="s">
        <v>6952</v>
      </c>
      <c r="C98" s="822" t="s">
        <v>639</v>
      </c>
      <c r="D98" s="822" t="s">
        <v>6925</v>
      </c>
      <c r="E98" s="822" t="s">
        <v>6953</v>
      </c>
      <c r="F98" s="822" t="s">
        <v>7088</v>
      </c>
      <c r="G98" s="822" t="s">
        <v>7089</v>
      </c>
      <c r="H98" s="831"/>
      <c r="I98" s="831"/>
      <c r="J98" s="822"/>
      <c r="K98" s="822"/>
      <c r="L98" s="831"/>
      <c r="M98" s="831"/>
      <c r="N98" s="822"/>
      <c r="O98" s="822"/>
      <c r="P98" s="831">
        <v>1</v>
      </c>
      <c r="Q98" s="831">
        <v>81589.990000000005</v>
      </c>
      <c r="R98" s="827"/>
      <c r="S98" s="832">
        <v>81589.990000000005</v>
      </c>
    </row>
    <row r="99" spans="1:19" ht="14.45" customHeight="1" x14ac:dyDescent="0.2">
      <c r="A99" s="821" t="s">
        <v>6951</v>
      </c>
      <c r="B99" s="822" t="s">
        <v>6952</v>
      </c>
      <c r="C99" s="822" t="s">
        <v>639</v>
      </c>
      <c r="D99" s="822" t="s">
        <v>6925</v>
      </c>
      <c r="E99" s="822" t="s">
        <v>6953</v>
      </c>
      <c r="F99" s="822" t="s">
        <v>7092</v>
      </c>
      <c r="G99" s="822" t="s">
        <v>7093</v>
      </c>
      <c r="H99" s="831"/>
      <c r="I99" s="831"/>
      <c r="J99" s="822"/>
      <c r="K99" s="822"/>
      <c r="L99" s="831">
        <v>1</v>
      </c>
      <c r="M99" s="831">
        <v>81862.990000000005</v>
      </c>
      <c r="N99" s="822"/>
      <c r="O99" s="822">
        <v>81862.990000000005</v>
      </c>
      <c r="P99" s="831"/>
      <c r="Q99" s="831"/>
      <c r="R99" s="827"/>
      <c r="S99" s="832"/>
    </row>
    <row r="100" spans="1:19" ht="14.45" customHeight="1" x14ac:dyDescent="0.2">
      <c r="A100" s="821" t="s">
        <v>6951</v>
      </c>
      <c r="B100" s="822" t="s">
        <v>6952</v>
      </c>
      <c r="C100" s="822" t="s">
        <v>639</v>
      </c>
      <c r="D100" s="822" t="s">
        <v>6925</v>
      </c>
      <c r="E100" s="822" t="s">
        <v>6953</v>
      </c>
      <c r="F100" s="822" t="s">
        <v>7097</v>
      </c>
      <c r="G100" s="822" t="s">
        <v>7098</v>
      </c>
      <c r="H100" s="831"/>
      <c r="I100" s="831"/>
      <c r="J100" s="822"/>
      <c r="K100" s="822"/>
      <c r="L100" s="831">
        <v>1</v>
      </c>
      <c r="M100" s="831">
        <v>1726.45</v>
      </c>
      <c r="N100" s="822"/>
      <c r="O100" s="822">
        <v>1726.45</v>
      </c>
      <c r="P100" s="831"/>
      <c r="Q100" s="831"/>
      <c r="R100" s="827"/>
      <c r="S100" s="832"/>
    </row>
    <row r="101" spans="1:19" ht="14.45" customHeight="1" x14ac:dyDescent="0.2">
      <c r="A101" s="821" t="s">
        <v>6951</v>
      </c>
      <c r="B101" s="822" t="s">
        <v>6952</v>
      </c>
      <c r="C101" s="822" t="s">
        <v>639</v>
      </c>
      <c r="D101" s="822" t="s">
        <v>6925</v>
      </c>
      <c r="E101" s="822" t="s">
        <v>6953</v>
      </c>
      <c r="F101" s="822" t="s">
        <v>7099</v>
      </c>
      <c r="G101" s="822" t="s">
        <v>7100</v>
      </c>
      <c r="H101" s="831"/>
      <c r="I101" s="831"/>
      <c r="J101" s="822"/>
      <c r="K101" s="822"/>
      <c r="L101" s="831">
        <v>1</v>
      </c>
      <c r="M101" s="831">
        <v>4082.49</v>
      </c>
      <c r="N101" s="822"/>
      <c r="O101" s="822">
        <v>4082.49</v>
      </c>
      <c r="P101" s="831">
        <v>1</v>
      </c>
      <c r="Q101" s="831">
        <v>3745</v>
      </c>
      <c r="R101" s="827"/>
      <c r="S101" s="832">
        <v>3745</v>
      </c>
    </row>
    <row r="102" spans="1:19" ht="14.45" customHeight="1" x14ac:dyDescent="0.2">
      <c r="A102" s="821" t="s">
        <v>6951</v>
      </c>
      <c r="B102" s="822" t="s">
        <v>6952</v>
      </c>
      <c r="C102" s="822" t="s">
        <v>639</v>
      </c>
      <c r="D102" s="822" t="s">
        <v>6925</v>
      </c>
      <c r="E102" s="822" t="s">
        <v>6953</v>
      </c>
      <c r="F102" s="822" t="s">
        <v>7101</v>
      </c>
      <c r="G102" s="822" t="s">
        <v>2446</v>
      </c>
      <c r="H102" s="831">
        <v>6.01</v>
      </c>
      <c r="I102" s="831">
        <v>52717.14</v>
      </c>
      <c r="J102" s="822"/>
      <c r="K102" s="822">
        <v>8771.5707154742104</v>
      </c>
      <c r="L102" s="831"/>
      <c r="M102" s="831"/>
      <c r="N102" s="822"/>
      <c r="O102" s="822"/>
      <c r="P102" s="831">
        <v>2</v>
      </c>
      <c r="Q102" s="831">
        <v>15789.68</v>
      </c>
      <c r="R102" s="827"/>
      <c r="S102" s="832">
        <v>7894.84</v>
      </c>
    </row>
    <row r="103" spans="1:19" ht="14.45" customHeight="1" x14ac:dyDescent="0.2">
      <c r="A103" s="821" t="s">
        <v>6951</v>
      </c>
      <c r="B103" s="822" t="s">
        <v>6952</v>
      </c>
      <c r="C103" s="822" t="s">
        <v>639</v>
      </c>
      <c r="D103" s="822" t="s">
        <v>6925</v>
      </c>
      <c r="E103" s="822" t="s">
        <v>6953</v>
      </c>
      <c r="F103" s="822" t="s">
        <v>7102</v>
      </c>
      <c r="G103" s="822" t="s">
        <v>7103</v>
      </c>
      <c r="H103" s="831">
        <v>1</v>
      </c>
      <c r="I103" s="831">
        <v>109096.83</v>
      </c>
      <c r="J103" s="822"/>
      <c r="K103" s="822">
        <v>109096.83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6951</v>
      </c>
      <c r="B104" s="822" t="s">
        <v>6952</v>
      </c>
      <c r="C104" s="822" t="s">
        <v>639</v>
      </c>
      <c r="D104" s="822" t="s">
        <v>6925</v>
      </c>
      <c r="E104" s="822" t="s">
        <v>6953</v>
      </c>
      <c r="F104" s="822" t="s">
        <v>7106</v>
      </c>
      <c r="G104" s="822" t="s">
        <v>7107</v>
      </c>
      <c r="H104" s="831">
        <v>1</v>
      </c>
      <c r="I104" s="831">
        <v>158023.79999999999</v>
      </c>
      <c r="J104" s="822"/>
      <c r="K104" s="822">
        <v>158023.79999999999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6951</v>
      </c>
      <c r="B105" s="822" t="s">
        <v>6952</v>
      </c>
      <c r="C105" s="822" t="s">
        <v>639</v>
      </c>
      <c r="D105" s="822" t="s">
        <v>6925</v>
      </c>
      <c r="E105" s="822" t="s">
        <v>6953</v>
      </c>
      <c r="F105" s="822" t="s">
        <v>7111</v>
      </c>
      <c r="G105" s="822" t="s">
        <v>2446</v>
      </c>
      <c r="H105" s="831">
        <v>16.16</v>
      </c>
      <c r="I105" s="831">
        <v>354230.43</v>
      </c>
      <c r="J105" s="822"/>
      <c r="K105" s="822">
        <v>21920.199876237624</v>
      </c>
      <c r="L105" s="831"/>
      <c r="M105" s="831"/>
      <c r="N105" s="822"/>
      <c r="O105" s="822"/>
      <c r="P105" s="831">
        <v>4</v>
      </c>
      <c r="Q105" s="831">
        <v>78916.800000000003</v>
      </c>
      <c r="R105" s="827"/>
      <c r="S105" s="832">
        <v>19729.2</v>
      </c>
    </row>
    <row r="106" spans="1:19" ht="14.45" customHeight="1" x14ac:dyDescent="0.2">
      <c r="A106" s="821" t="s">
        <v>6951</v>
      </c>
      <c r="B106" s="822" t="s">
        <v>6952</v>
      </c>
      <c r="C106" s="822" t="s">
        <v>639</v>
      </c>
      <c r="D106" s="822" t="s">
        <v>6925</v>
      </c>
      <c r="E106" s="822" t="s">
        <v>6953</v>
      </c>
      <c r="F106" s="822" t="s">
        <v>7114</v>
      </c>
      <c r="G106" s="822" t="s">
        <v>2319</v>
      </c>
      <c r="H106" s="831">
        <v>1</v>
      </c>
      <c r="I106" s="831">
        <v>1186.57</v>
      </c>
      <c r="J106" s="822"/>
      <c r="K106" s="822">
        <v>1186.57</v>
      </c>
      <c r="L106" s="831">
        <v>1</v>
      </c>
      <c r="M106" s="831">
        <v>1186.57</v>
      </c>
      <c r="N106" s="822"/>
      <c r="O106" s="822">
        <v>1186.57</v>
      </c>
      <c r="P106" s="831">
        <v>1</v>
      </c>
      <c r="Q106" s="831">
        <v>1350.84</v>
      </c>
      <c r="R106" s="827"/>
      <c r="S106" s="832">
        <v>1350.84</v>
      </c>
    </row>
    <row r="107" spans="1:19" ht="14.45" customHeight="1" x14ac:dyDescent="0.2">
      <c r="A107" s="821" t="s">
        <v>6951</v>
      </c>
      <c r="B107" s="822" t="s">
        <v>6952</v>
      </c>
      <c r="C107" s="822" t="s">
        <v>639</v>
      </c>
      <c r="D107" s="822" t="s">
        <v>6925</v>
      </c>
      <c r="E107" s="822" t="s">
        <v>6953</v>
      </c>
      <c r="F107" s="822" t="s">
        <v>7115</v>
      </c>
      <c r="G107" s="822" t="s">
        <v>2319</v>
      </c>
      <c r="H107" s="831">
        <v>1</v>
      </c>
      <c r="I107" s="831">
        <v>3965.05</v>
      </c>
      <c r="J107" s="822"/>
      <c r="K107" s="822">
        <v>3965.05</v>
      </c>
      <c r="L107" s="831"/>
      <c r="M107" s="831"/>
      <c r="N107" s="822"/>
      <c r="O107" s="822"/>
      <c r="P107" s="831">
        <v>1</v>
      </c>
      <c r="Q107" s="831">
        <v>3409.44</v>
      </c>
      <c r="R107" s="827"/>
      <c r="S107" s="832">
        <v>3409.44</v>
      </c>
    </row>
    <row r="108" spans="1:19" ht="14.45" customHeight="1" x14ac:dyDescent="0.2">
      <c r="A108" s="821" t="s">
        <v>6951</v>
      </c>
      <c r="B108" s="822" t="s">
        <v>6952</v>
      </c>
      <c r="C108" s="822" t="s">
        <v>639</v>
      </c>
      <c r="D108" s="822" t="s">
        <v>6925</v>
      </c>
      <c r="E108" s="822" t="s">
        <v>6953</v>
      </c>
      <c r="F108" s="822" t="s">
        <v>7116</v>
      </c>
      <c r="G108" s="822" t="s">
        <v>3358</v>
      </c>
      <c r="H108" s="831">
        <v>1</v>
      </c>
      <c r="I108" s="831">
        <v>20327.5</v>
      </c>
      <c r="J108" s="822"/>
      <c r="K108" s="822">
        <v>20327.5</v>
      </c>
      <c r="L108" s="831"/>
      <c r="M108" s="831"/>
      <c r="N108" s="822"/>
      <c r="O108" s="822"/>
      <c r="P108" s="831"/>
      <c r="Q108" s="831"/>
      <c r="R108" s="827"/>
      <c r="S108" s="832"/>
    </row>
    <row r="109" spans="1:19" ht="14.45" customHeight="1" x14ac:dyDescent="0.2">
      <c r="A109" s="821" t="s">
        <v>6951</v>
      </c>
      <c r="B109" s="822" t="s">
        <v>6952</v>
      </c>
      <c r="C109" s="822" t="s">
        <v>639</v>
      </c>
      <c r="D109" s="822" t="s">
        <v>6925</v>
      </c>
      <c r="E109" s="822" t="s">
        <v>6953</v>
      </c>
      <c r="F109" s="822" t="s">
        <v>7117</v>
      </c>
      <c r="G109" s="822" t="s">
        <v>7118</v>
      </c>
      <c r="H109" s="831">
        <v>3</v>
      </c>
      <c r="I109" s="831">
        <v>137489.63999999998</v>
      </c>
      <c r="J109" s="822"/>
      <c r="K109" s="822">
        <v>45829.88</v>
      </c>
      <c r="L109" s="831"/>
      <c r="M109" s="831"/>
      <c r="N109" s="822"/>
      <c r="O109" s="822"/>
      <c r="P109" s="831">
        <v>31</v>
      </c>
      <c r="Q109" s="831">
        <v>1203048</v>
      </c>
      <c r="R109" s="827"/>
      <c r="S109" s="832">
        <v>38808</v>
      </c>
    </row>
    <row r="110" spans="1:19" ht="14.45" customHeight="1" x14ac:dyDescent="0.2">
      <c r="A110" s="821" t="s">
        <v>6951</v>
      </c>
      <c r="B110" s="822" t="s">
        <v>6952</v>
      </c>
      <c r="C110" s="822" t="s">
        <v>639</v>
      </c>
      <c r="D110" s="822" t="s">
        <v>6925</v>
      </c>
      <c r="E110" s="822" t="s">
        <v>6953</v>
      </c>
      <c r="F110" s="822" t="s">
        <v>7119</v>
      </c>
      <c r="G110" s="822" t="s">
        <v>916</v>
      </c>
      <c r="H110" s="831">
        <v>2.5300000000000002</v>
      </c>
      <c r="I110" s="831">
        <v>539.29</v>
      </c>
      <c r="J110" s="822"/>
      <c r="K110" s="822">
        <v>213.15810276679838</v>
      </c>
      <c r="L110" s="831"/>
      <c r="M110" s="831"/>
      <c r="N110" s="822"/>
      <c r="O110" s="822"/>
      <c r="P110" s="831"/>
      <c r="Q110" s="831"/>
      <c r="R110" s="827"/>
      <c r="S110" s="832"/>
    </row>
    <row r="111" spans="1:19" ht="14.45" customHeight="1" x14ac:dyDescent="0.2">
      <c r="A111" s="821" t="s">
        <v>6951</v>
      </c>
      <c r="B111" s="822" t="s">
        <v>6952</v>
      </c>
      <c r="C111" s="822" t="s">
        <v>639</v>
      </c>
      <c r="D111" s="822" t="s">
        <v>6925</v>
      </c>
      <c r="E111" s="822" t="s">
        <v>6953</v>
      </c>
      <c r="F111" s="822" t="s">
        <v>7122</v>
      </c>
      <c r="G111" s="822" t="s">
        <v>1390</v>
      </c>
      <c r="H111" s="831">
        <v>2</v>
      </c>
      <c r="I111" s="831">
        <v>296.92</v>
      </c>
      <c r="J111" s="822"/>
      <c r="K111" s="822">
        <v>148.46</v>
      </c>
      <c r="L111" s="831"/>
      <c r="M111" s="831"/>
      <c r="N111" s="822"/>
      <c r="O111" s="822"/>
      <c r="P111" s="831"/>
      <c r="Q111" s="831"/>
      <c r="R111" s="827"/>
      <c r="S111" s="832"/>
    </row>
    <row r="112" spans="1:19" ht="14.45" customHeight="1" x14ac:dyDescent="0.2">
      <c r="A112" s="821" t="s">
        <v>6951</v>
      </c>
      <c r="B112" s="822" t="s">
        <v>6952</v>
      </c>
      <c r="C112" s="822" t="s">
        <v>639</v>
      </c>
      <c r="D112" s="822" t="s">
        <v>6925</v>
      </c>
      <c r="E112" s="822" t="s">
        <v>6953</v>
      </c>
      <c r="F112" s="822" t="s">
        <v>7123</v>
      </c>
      <c r="G112" s="822" t="s">
        <v>7124</v>
      </c>
      <c r="H112" s="831"/>
      <c r="I112" s="831"/>
      <c r="J112" s="822"/>
      <c r="K112" s="822"/>
      <c r="L112" s="831">
        <v>1</v>
      </c>
      <c r="M112" s="831">
        <v>114598</v>
      </c>
      <c r="N112" s="822"/>
      <c r="O112" s="822">
        <v>114598</v>
      </c>
      <c r="P112" s="831">
        <v>1</v>
      </c>
      <c r="Q112" s="831">
        <v>114598</v>
      </c>
      <c r="R112" s="827"/>
      <c r="S112" s="832">
        <v>114598</v>
      </c>
    </row>
    <row r="113" spans="1:19" ht="14.45" customHeight="1" x14ac:dyDescent="0.2">
      <c r="A113" s="821" t="s">
        <v>6951</v>
      </c>
      <c r="B113" s="822" t="s">
        <v>6952</v>
      </c>
      <c r="C113" s="822" t="s">
        <v>639</v>
      </c>
      <c r="D113" s="822" t="s">
        <v>6925</v>
      </c>
      <c r="E113" s="822" t="s">
        <v>6953</v>
      </c>
      <c r="F113" s="822" t="s">
        <v>7129</v>
      </c>
      <c r="G113" s="822" t="s">
        <v>791</v>
      </c>
      <c r="H113" s="831">
        <v>5.08</v>
      </c>
      <c r="I113" s="831">
        <v>563.88</v>
      </c>
      <c r="J113" s="822"/>
      <c r="K113" s="822">
        <v>111</v>
      </c>
      <c r="L113" s="831">
        <v>1</v>
      </c>
      <c r="M113" s="831">
        <v>111</v>
      </c>
      <c r="N113" s="822"/>
      <c r="O113" s="822">
        <v>111</v>
      </c>
      <c r="P113" s="831"/>
      <c r="Q113" s="831"/>
      <c r="R113" s="827"/>
      <c r="S113" s="832"/>
    </row>
    <row r="114" spans="1:19" ht="14.45" customHeight="1" x14ac:dyDescent="0.2">
      <c r="A114" s="821" t="s">
        <v>6951</v>
      </c>
      <c r="B114" s="822" t="s">
        <v>6952</v>
      </c>
      <c r="C114" s="822" t="s">
        <v>639</v>
      </c>
      <c r="D114" s="822" t="s">
        <v>6925</v>
      </c>
      <c r="E114" s="822" t="s">
        <v>6953</v>
      </c>
      <c r="F114" s="822" t="s">
        <v>7130</v>
      </c>
      <c r="G114" s="822" t="s">
        <v>791</v>
      </c>
      <c r="H114" s="831">
        <v>4.05</v>
      </c>
      <c r="I114" s="831">
        <v>1166.8200000000002</v>
      </c>
      <c r="J114" s="822"/>
      <c r="K114" s="822">
        <v>288.10370370370373</v>
      </c>
      <c r="L114" s="831">
        <v>1.8599999999999999</v>
      </c>
      <c r="M114" s="831">
        <v>535.87</v>
      </c>
      <c r="N114" s="822"/>
      <c r="O114" s="822">
        <v>288.10215053763443</v>
      </c>
      <c r="P114" s="831">
        <v>0.15</v>
      </c>
      <c r="Q114" s="831">
        <v>43.22</v>
      </c>
      <c r="R114" s="827"/>
      <c r="S114" s="832">
        <v>288.13333333333333</v>
      </c>
    </row>
    <row r="115" spans="1:19" ht="14.45" customHeight="1" x14ac:dyDescent="0.2">
      <c r="A115" s="821" t="s">
        <v>6951</v>
      </c>
      <c r="B115" s="822" t="s">
        <v>6952</v>
      </c>
      <c r="C115" s="822" t="s">
        <v>639</v>
      </c>
      <c r="D115" s="822" t="s">
        <v>6925</v>
      </c>
      <c r="E115" s="822" t="s">
        <v>6953</v>
      </c>
      <c r="F115" s="822" t="s">
        <v>7131</v>
      </c>
      <c r="G115" s="822" t="s">
        <v>1132</v>
      </c>
      <c r="H115" s="831">
        <v>3.21</v>
      </c>
      <c r="I115" s="831">
        <v>599.80999999999995</v>
      </c>
      <c r="J115" s="822"/>
      <c r="K115" s="822">
        <v>186.85669781931463</v>
      </c>
      <c r="L115" s="831"/>
      <c r="M115" s="831"/>
      <c r="N115" s="822"/>
      <c r="O115" s="822"/>
      <c r="P115" s="831"/>
      <c r="Q115" s="831"/>
      <c r="R115" s="827"/>
      <c r="S115" s="832"/>
    </row>
    <row r="116" spans="1:19" ht="14.45" customHeight="1" x14ac:dyDescent="0.2">
      <c r="A116" s="821" t="s">
        <v>6951</v>
      </c>
      <c r="B116" s="822" t="s">
        <v>6952</v>
      </c>
      <c r="C116" s="822" t="s">
        <v>639</v>
      </c>
      <c r="D116" s="822" t="s">
        <v>6925</v>
      </c>
      <c r="E116" s="822" t="s">
        <v>6953</v>
      </c>
      <c r="F116" s="822" t="s">
        <v>7135</v>
      </c>
      <c r="G116" s="822" t="s">
        <v>1132</v>
      </c>
      <c r="H116" s="831">
        <v>1.49</v>
      </c>
      <c r="I116" s="831">
        <v>145.35</v>
      </c>
      <c r="J116" s="822"/>
      <c r="K116" s="822">
        <v>97.550335570469798</v>
      </c>
      <c r="L116" s="831">
        <v>0.53</v>
      </c>
      <c r="M116" s="831">
        <v>51.7</v>
      </c>
      <c r="N116" s="822"/>
      <c r="O116" s="822">
        <v>97.547169811320757</v>
      </c>
      <c r="P116" s="831"/>
      <c r="Q116" s="831"/>
      <c r="R116" s="827"/>
      <c r="S116" s="832"/>
    </row>
    <row r="117" spans="1:19" ht="14.45" customHeight="1" x14ac:dyDescent="0.2">
      <c r="A117" s="821" t="s">
        <v>6951</v>
      </c>
      <c r="B117" s="822" t="s">
        <v>6952</v>
      </c>
      <c r="C117" s="822" t="s">
        <v>639</v>
      </c>
      <c r="D117" s="822" t="s">
        <v>6925</v>
      </c>
      <c r="E117" s="822" t="s">
        <v>6953</v>
      </c>
      <c r="F117" s="822" t="s">
        <v>7136</v>
      </c>
      <c r="G117" s="822" t="s">
        <v>1132</v>
      </c>
      <c r="H117" s="831">
        <v>3.96</v>
      </c>
      <c r="I117" s="831">
        <v>1668.03</v>
      </c>
      <c r="J117" s="822"/>
      <c r="K117" s="822">
        <v>421.21969696969694</v>
      </c>
      <c r="L117" s="831"/>
      <c r="M117" s="831"/>
      <c r="N117" s="822"/>
      <c r="O117" s="822"/>
      <c r="P117" s="831"/>
      <c r="Q117" s="831"/>
      <c r="R117" s="827"/>
      <c r="S117" s="832"/>
    </row>
    <row r="118" spans="1:19" ht="14.45" customHeight="1" x14ac:dyDescent="0.2">
      <c r="A118" s="821" t="s">
        <v>6951</v>
      </c>
      <c r="B118" s="822" t="s">
        <v>6952</v>
      </c>
      <c r="C118" s="822" t="s">
        <v>639</v>
      </c>
      <c r="D118" s="822" t="s">
        <v>6925</v>
      </c>
      <c r="E118" s="822" t="s">
        <v>6953</v>
      </c>
      <c r="F118" s="822" t="s">
        <v>7140</v>
      </c>
      <c r="G118" s="822" t="s">
        <v>2391</v>
      </c>
      <c r="H118" s="831">
        <v>2</v>
      </c>
      <c r="I118" s="831">
        <v>43558.2</v>
      </c>
      <c r="J118" s="822"/>
      <c r="K118" s="822">
        <v>21779.1</v>
      </c>
      <c r="L118" s="831"/>
      <c r="M118" s="831"/>
      <c r="N118" s="822"/>
      <c r="O118" s="822"/>
      <c r="P118" s="831">
        <v>1</v>
      </c>
      <c r="Q118" s="831">
        <v>21779.1</v>
      </c>
      <c r="R118" s="827"/>
      <c r="S118" s="832">
        <v>21779.1</v>
      </c>
    </row>
    <row r="119" spans="1:19" ht="14.45" customHeight="1" x14ac:dyDescent="0.2">
      <c r="A119" s="821" t="s">
        <v>6951</v>
      </c>
      <c r="B119" s="822" t="s">
        <v>6952</v>
      </c>
      <c r="C119" s="822" t="s">
        <v>639</v>
      </c>
      <c r="D119" s="822" t="s">
        <v>6925</v>
      </c>
      <c r="E119" s="822" t="s">
        <v>6953</v>
      </c>
      <c r="F119" s="822" t="s">
        <v>7141</v>
      </c>
      <c r="G119" s="822" t="s">
        <v>2967</v>
      </c>
      <c r="H119" s="831">
        <v>4.99</v>
      </c>
      <c r="I119" s="831">
        <v>2366.6</v>
      </c>
      <c r="J119" s="822"/>
      <c r="K119" s="822">
        <v>474.26853707414824</v>
      </c>
      <c r="L119" s="831">
        <v>1.52</v>
      </c>
      <c r="M119" s="831">
        <v>720.89</v>
      </c>
      <c r="N119" s="822"/>
      <c r="O119" s="822">
        <v>474.26973684210526</v>
      </c>
      <c r="P119" s="831">
        <v>1.24</v>
      </c>
      <c r="Q119" s="831">
        <v>588.1</v>
      </c>
      <c r="R119" s="827"/>
      <c r="S119" s="832">
        <v>474.27419354838713</v>
      </c>
    </row>
    <row r="120" spans="1:19" ht="14.45" customHeight="1" x14ac:dyDescent="0.2">
      <c r="A120" s="821" t="s">
        <v>6951</v>
      </c>
      <c r="B120" s="822" t="s">
        <v>6952</v>
      </c>
      <c r="C120" s="822" t="s">
        <v>639</v>
      </c>
      <c r="D120" s="822" t="s">
        <v>6925</v>
      </c>
      <c r="E120" s="822" t="s">
        <v>6953</v>
      </c>
      <c r="F120" s="822" t="s">
        <v>7142</v>
      </c>
      <c r="G120" s="822" t="s">
        <v>2967</v>
      </c>
      <c r="H120" s="831">
        <v>6.16</v>
      </c>
      <c r="I120" s="831">
        <v>1259.8400000000001</v>
      </c>
      <c r="J120" s="822"/>
      <c r="K120" s="822">
        <v>204.51948051948054</v>
      </c>
      <c r="L120" s="831">
        <v>0.8</v>
      </c>
      <c r="M120" s="831">
        <v>163.62</v>
      </c>
      <c r="N120" s="822"/>
      <c r="O120" s="822">
        <v>204.52500000000001</v>
      </c>
      <c r="P120" s="831"/>
      <c r="Q120" s="831"/>
      <c r="R120" s="827"/>
      <c r="S120" s="832"/>
    </row>
    <row r="121" spans="1:19" ht="14.45" customHeight="1" x14ac:dyDescent="0.2">
      <c r="A121" s="821" t="s">
        <v>6951</v>
      </c>
      <c r="B121" s="822" t="s">
        <v>6952</v>
      </c>
      <c r="C121" s="822" t="s">
        <v>639</v>
      </c>
      <c r="D121" s="822" t="s">
        <v>6925</v>
      </c>
      <c r="E121" s="822" t="s">
        <v>6953</v>
      </c>
      <c r="F121" s="822" t="s">
        <v>7147</v>
      </c>
      <c r="G121" s="822" t="s">
        <v>2388</v>
      </c>
      <c r="H121" s="831"/>
      <c r="I121" s="831"/>
      <c r="J121" s="822"/>
      <c r="K121" s="822"/>
      <c r="L121" s="831"/>
      <c r="M121" s="831"/>
      <c r="N121" s="822"/>
      <c r="O121" s="822"/>
      <c r="P121" s="831">
        <v>1</v>
      </c>
      <c r="Q121" s="831">
        <v>86202.7</v>
      </c>
      <c r="R121" s="827"/>
      <c r="S121" s="832">
        <v>86202.7</v>
      </c>
    </row>
    <row r="122" spans="1:19" ht="14.45" customHeight="1" x14ac:dyDescent="0.2">
      <c r="A122" s="821" t="s">
        <v>6951</v>
      </c>
      <c r="B122" s="822" t="s">
        <v>6952</v>
      </c>
      <c r="C122" s="822" t="s">
        <v>639</v>
      </c>
      <c r="D122" s="822" t="s">
        <v>6925</v>
      </c>
      <c r="E122" s="822" t="s">
        <v>6953</v>
      </c>
      <c r="F122" s="822" t="s">
        <v>7152</v>
      </c>
      <c r="G122" s="822" t="s">
        <v>2346</v>
      </c>
      <c r="H122" s="831">
        <v>3</v>
      </c>
      <c r="I122" s="831">
        <v>109027.20000000001</v>
      </c>
      <c r="J122" s="822"/>
      <c r="K122" s="822">
        <v>36342.400000000001</v>
      </c>
      <c r="L122" s="831"/>
      <c r="M122" s="831"/>
      <c r="N122" s="822"/>
      <c r="O122" s="822"/>
      <c r="P122" s="831">
        <v>1</v>
      </c>
      <c r="Q122" s="831">
        <v>29368.9</v>
      </c>
      <c r="R122" s="827"/>
      <c r="S122" s="832">
        <v>29368.9</v>
      </c>
    </row>
    <row r="123" spans="1:19" ht="14.45" customHeight="1" x14ac:dyDescent="0.2">
      <c r="A123" s="821" t="s">
        <v>6951</v>
      </c>
      <c r="B123" s="822" t="s">
        <v>6952</v>
      </c>
      <c r="C123" s="822" t="s">
        <v>639</v>
      </c>
      <c r="D123" s="822" t="s">
        <v>6925</v>
      </c>
      <c r="E123" s="822" t="s">
        <v>6953</v>
      </c>
      <c r="F123" s="822" t="s">
        <v>7153</v>
      </c>
      <c r="G123" s="822" t="s">
        <v>2388</v>
      </c>
      <c r="H123" s="831"/>
      <c r="I123" s="831"/>
      <c r="J123" s="822"/>
      <c r="K123" s="822"/>
      <c r="L123" s="831"/>
      <c r="M123" s="831"/>
      <c r="N123" s="822"/>
      <c r="O123" s="822"/>
      <c r="P123" s="831">
        <v>5</v>
      </c>
      <c r="Q123" s="831">
        <v>431013.5</v>
      </c>
      <c r="R123" s="827"/>
      <c r="S123" s="832">
        <v>86202.7</v>
      </c>
    </row>
    <row r="124" spans="1:19" ht="14.45" customHeight="1" x14ac:dyDescent="0.2">
      <c r="A124" s="821" t="s">
        <v>6951</v>
      </c>
      <c r="B124" s="822" t="s">
        <v>6952</v>
      </c>
      <c r="C124" s="822" t="s">
        <v>639</v>
      </c>
      <c r="D124" s="822" t="s">
        <v>6925</v>
      </c>
      <c r="E124" s="822" t="s">
        <v>6953</v>
      </c>
      <c r="F124" s="822" t="s">
        <v>7154</v>
      </c>
      <c r="G124" s="822" t="s">
        <v>7155</v>
      </c>
      <c r="H124" s="831"/>
      <c r="I124" s="831"/>
      <c r="J124" s="822"/>
      <c r="K124" s="822"/>
      <c r="L124" s="831"/>
      <c r="M124" s="831"/>
      <c r="N124" s="822"/>
      <c r="O124" s="822"/>
      <c r="P124" s="831">
        <v>4</v>
      </c>
      <c r="Q124" s="831">
        <v>119949.6</v>
      </c>
      <c r="R124" s="827"/>
      <c r="S124" s="832">
        <v>29987.4</v>
      </c>
    </row>
    <row r="125" spans="1:19" ht="14.45" customHeight="1" x14ac:dyDescent="0.2">
      <c r="A125" s="821" t="s">
        <v>6951</v>
      </c>
      <c r="B125" s="822" t="s">
        <v>6952</v>
      </c>
      <c r="C125" s="822" t="s">
        <v>639</v>
      </c>
      <c r="D125" s="822" t="s">
        <v>6925</v>
      </c>
      <c r="E125" s="822" t="s">
        <v>6953</v>
      </c>
      <c r="F125" s="822" t="s">
        <v>7156</v>
      </c>
      <c r="G125" s="822" t="s">
        <v>7155</v>
      </c>
      <c r="H125" s="831"/>
      <c r="I125" s="831"/>
      <c r="J125" s="822"/>
      <c r="K125" s="822"/>
      <c r="L125" s="831"/>
      <c r="M125" s="831"/>
      <c r="N125" s="822"/>
      <c r="O125" s="822"/>
      <c r="P125" s="831">
        <v>6</v>
      </c>
      <c r="Q125" s="831">
        <v>183260.40000000002</v>
      </c>
      <c r="R125" s="827"/>
      <c r="S125" s="832">
        <v>30543.400000000005</v>
      </c>
    </row>
    <row r="126" spans="1:19" ht="14.45" customHeight="1" x14ac:dyDescent="0.2">
      <c r="A126" s="821" t="s">
        <v>6951</v>
      </c>
      <c r="B126" s="822" t="s">
        <v>6952</v>
      </c>
      <c r="C126" s="822" t="s">
        <v>639</v>
      </c>
      <c r="D126" s="822" t="s">
        <v>6925</v>
      </c>
      <c r="E126" s="822" t="s">
        <v>6953</v>
      </c>
      <c r="F126" s="822" t="s">
        <v>7159</v>
      </c>
      <c r="G126" s="822" t="s">
        <v>7158</v>
      </c>
      <c r="H126" s="831"/>
      <c r="I126" s="831"/>
      <c r="J126" s="822"/>
      <c r="K126" s="822"/>
      <c r="L126" s="831">
        <v>0.4</v>
      </c>
      <c r="M126" s="831">
        <v>43.55</v>
      </c>
      <c r="N126" s="822"/>
      <c r="O126" s="822">
        <v>108.87499999999999</v>
      </c>
      <c r="P126" s="831"/>
      <c r="Q126" s="831"/>
      <c r="R126" s="827"/>
      <c r="S126" s="832"/>
    </row>
    <row r="127" spans="1:19" ht="14.45" customHeight="1" x14ac:dyDescent="0.2">
      <c r="A127" s="821" t="s">
        <v>6951</v>
      </c>
      <c r="B127" s="822" t="s">
        <v>6952</v>
      </c>
      <c r="C127" s="822" t="s">
        <v>639</v>
      </c>
      <c r="D127" s="822" t="s">
        <v>6925</v>
      </c>
      <c r="E127" s="822" t="s">
        <v>6953</v>
      </c>
      <c r="F127" s="822" t="s">
        <v>7166</v>
      </c>
      <c r="G127" s="822" t="s">
        <v>2446</v>
      </c>
      <c r="H127" s="831"/>
      <c r="I127" s="831"/>
      <c r="J127" s="822"/>
      <c r="K127" s="822"/>
      <c r="L127" s="831">
        <v>1</v>
      </c>
      <c r="M127" s="831">
        <v>47350.1</v>
      </c>
      <c r="N127" s="822"/>
      <c r="O127" s="822">
        <v>47350.1</v>
      </c>
      <c r="P127" s="831">
        <v>2</v>
      </c>
      <c r="Q127" s="831">
        <v>94698</v>
      </c>
      <c r="R127" s="827"/>
      <c r="S127" s="832">
        <v>47349</v>
      </c>
    </row>
    <row r="128" spans="1:19" ht="14.45" customHeight="1" x14ac:dyDescent="0.2">
      <c r="A128" s="821" t="s">
        <v>6951</v>
      </c>
      <c r="B128" s="822" t="s">
        <v>6952</v>
      </c>
      <c r="C128" s="822" t="s">
        <v>639</v>
      </c>
      <c r="D128" s="822" t="s">
        <v>6925</v>
      </c>
      <c r="E128" s="822" t="s">
        <v>6953</v>
      </c>
      <c r="F128" s="822" t="s">
        <v>7167</v>
      </c>
      <c r="G128" s="822" t="s">
        <v>2424</v>
      </c>
      <c r="H128" s="831"/>
      <c r="I128" s="831"/>
      <c r="J128" s="822"/>
      <c r="K128" s="822"/>
      <c r="L128" s="831"/>
      <c r="M128" s="831"/>
      <c r="N128" s="822"/>
      <c r="O128" s="822"/>
      <c r="P128" s="831">
        <v>4</v>
      </c>
      <c r="Q128" s="831">
        <v>158718.39999999999</v>
      </c>
      <c r="R128" s="827"/>
      <c r="S128" s="832">
        <v>39679.599999999999</v>
      </c>
    </row>
    <row r="129" spans="1:19" ht="14.45" customHeight="1" x14ac:dyDescent="0.2">
      <c r="A129" s="821" t="s">
        <v>6951</v>
      </c>
      <c r="B129" s="822" t="s">
        <v>6952</v>
      </c>
      <c r="C129" s="822" t="s">
        <v>639</v>
      </c>
      <c r="D129" s="822" t="s">
        <v>6925</v>
      </c>
      <c r="E129" s="822" t="s">
        <v>6953</v>
      </c>
      <c r="F129" s="822" t="s">
        <v>7170</v>
      </c>
      <c r="G129" s="822" t="s">
        <v>1031</v>
      </c>
      <c r="H129" s="831">
        <v>1.88</v>
      </c>
      <c r="I129" s="831">
        <v>458.61</v>
      </c>
      <c r="J129" s="822"/>
      <c r="K129" s="822">
        <v>243.94148936170214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6951</v>
      </c>
      <c r="B130" s="822" t="s">
        <v>6952</v>
      </c>
      <c r="C130" s="822" t="s">
        <v>639</v>
      </c>
      <c r="D130" s="822" t="s">
        <v>6925</v>
      </c>
      <c r="E130" s="822" t="s">
        <v>6953</v>
      </c>
      <c r="F130" s="822" t="s">
        <v>7171</v>
      </c>
      <c r="G130" s="822" t="s">
        <v>1031</v>
      </c>
      <c r="H130" s="831">
        <v>1.0899999999999999</v>
      </c>
      <c r="I130" s="831">
        <v>471.34000000000003</v>
      </c>
      <c r="J130" s="822"/>
      <c r="K130" s="822">
        <v>432.42201834862396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6951</v>
      </c>
      <c r="B131" s="822" t="s">
        <v>6952</v>
      </c>
      <c r="C131" s="822" t="s">
        <v>639</v>
      </c>
      <c r="D131" s="822" t="s">
        <v>6925</v>
      </c>
      <c r="E131" s="822" t="s">
        <v>6953</v>
      </c>
      <c r="F131" s="822" t="s">
        <v>7174</v>
      </c>
      <c r="G131" s="822" t="s">
        <v>2349</v>
      </c>
      <c r="H131" s="831"/>
      <c r="I131" s="831"/>
      <c r="J131" s="822"/>
      <c r="K131" s="822"/>
      <c r="L131" s="831">
        <v>2</v>
      </c>
      <c r="M131" s="831">
        <v>76026.880000000005</v>
      </c>
      <c r="N131" s="822"/>
      <c r="O131" s="822">
        <v>38013.440000000002</v>
      </c>
      <c r="P131" s="831">
        <v>1</v>
      </c>
      <c r="Q131" s="831">
        <v>31100</v>
      </c>
      <c r="R131" s="827"/>
      <c r="S131" s="832">
        <v>31100</v>
      </c>
    </row>
    <row r="132" spans="1:19" ht="14.45" customHeight="1" x14ac:dyDescent="0.2">
      <c r="A132" s="821" t="s">
        <v>6951</v>
      </c>
      <c r="B132" s="822" t="s">
        <v>6952</v>
      </c>
      <c r="C132" s="822" t="s">
        <v>639</v>
      </c>
      <c r="D132" s="822" t="s">
        <v>6925</v>
      </c>
      <c r="E132" s="822" t="s">
        <v>6953</v>
      </c>
      <c r="F132" s="822" t="s">
        <v>7175</v>
      </c>
      <c r="G132" s="822" t="s">
        <v>2442</v>
      </c>
      <c r="H132" s="831"/>
      <c r="I132" s="831"/>
      <c r="J132" s="822"/>
      <c r="K132" s="822"/>
      <c r="L132" s="831"/>
      <c r="M132" s="831"/>
      <c r="N132" s="822"/>
      <c r="O132" s="822"/>
      <c r="P132" s="831">
        <v>10.579999999999998</v>
      </c>
      <c r="Q132" s="831">
        <v>47017.31</v>
      </c>
      <c r="R132" s="827"/>
      <c r="S132" s="832">
        <v>4443.980151228734</v>
      </c>
    </row>
    <row r="133" spans="1:19" ht="14.45" customHeight="1" x14ac:dyDescent="0.2">
      <c r="A133" s="821" t="s">
        <v>6951</v>
      </c>
      <c r="B133" s="822" t="s">
        <v>6952</v>
      </c>
      <c r="C133" s="822" t="s">
        <v>639</v>
      </c>
      <c r="D133" s="822" t="s">
        <v>6925</v>
      </c>
      <c r="E133" s="822" t="s">
        <v>6953</v>
      </c>
      <c r="F133" s="822" t="s">
        <v>7176</v>
      </c>
      <c r="G133" s="822" t="s">
        <v>2388</v>
      </c>
      <c r="H133" s="831"/>
      <c r="I133" s="831"/>
      <c r="J133" s="822"/>
      <c r="K133" s="822"/>
      <c r="L133" s="831"/>
      <c r="M133" s="831"/>
      <c r="N133" s="822"/>
      <c r="O133" s="822"/>
      <c r="P133" s="831">
        <v>1</v>
      </c>
      <c r="Q133" s="831">
        <v>86817.2</v>
      </c>
      <c r="R133" s="827"/>
      <c r="S133" s="832">
        <v>86817.2</v>
      </c>
    </row>
    <row r="134" spans="1:19" ht="14.45" customHeight="1" x14ac:dyDescent="0.2">
      <c r="A134" s="821" t="s">
        <v>6951</v>
      </c>
      <c r="B134" s="822" t="s">
        <v>6952</v>
      </c>
      <c r="C134" s="822" t="s">
        <v>639</v>
      </c>
      <c r="D134" s="822" t="s">
        <v>6925</v>
      </c>
      <c r="E134" s="822" t="s">
        <v>6953</v>
      </c>
      <c r="F134" s="822" t="s">
        <v>7177</v>
      </c>
      <c r="G134" s="822" t="s">
        <v>1031</v>
      </c>
      <c r="H134" s="831"/>
      <c r="I134" s="831"/>
      <c r="J134" s="822"/>
      <c r="K134" s="822"/>
      <c r="L134" s="831">
        <v>1</v>
      </c>
      <c r="M134" s="831">
        <v>243.94</v>
      </c>
      <c r="N134" s="822"/>
      <c r="O134" s="822">
        <v>243.94</v>
      </c>
      <c r="P134" s="831">
        <v>1.27</v>
      </c>
      <c r="Q134" s="831">
        <v>309.8</v>
      </c>
      <c r="R134" s="827"/>
      <c r="S134" s="832">
        <v>243.93700787401576</v>
      </c>
    </row>
    <row r="135" spans="1:19" ht="14.45" customHeight="1" x14ac:dyDescent="0.2">
      <c r="A135" s="821" t="s">
        <v>6951</v>
      </c>
      <c r="B135" s="822" t="s">
        <v>6952</v>
      </c>
      <c r="C135" s="822" t="s">
        <v>639</v>
      </c>
      <c r="D135" s="822" t="s">
        <v>6925</v>
      </c>
      <c r="E135" s="822" t="s">
        <v>6953</v>
      </c>
      <c r="F135" s="822" t="s">
        <v>7178</v>
      </c>
      <c r="G135" s="822" t="s">
        <v>1031</v>
      </c>
      <c r="H135" s="831"/>
      <c r="I135" s="831"/>
      <c r="J135" s="822"/>
      <c r="K135" s="822"/>
      <c r="L135" s="831">
        <v>2</v>
      </c>
      <c r="M135" s="831">
        <v>153.02000000000001</v>
      </c>
      <c r="N135" s="822"/>
      <c r="O135" s="822">
        <v>76.510000000000005</v>
      </c>
      <c r="P135" s="831">
        <v>3.1100000000000003</v>
      </c>
      <c r="Q135" s="831">
        <v>251.3</v>
      </c>
      <c r="R135" s="827"/>
      <c r="S135" s="832">
        <v>80.80385852090032</v>
      </c>
    </row>
    <row r="136" spans="1:19" ht="14.45" customHeight="1" x14ac:dyDescent="0.2">
      <c r="A136" s="821" t="s">
        <v>6951</v>
      </c>
      <c r="B136" s="822" t="s">
        <v>6952</v>
      </c>
      <c r="C136" s="822" t="s">
        <v>639</v>
      </c>
      <c r="D136" s="822" t="s">
        <v>6925</v>
      </c>
      <c r="E136" s="822" t="s">
        <v>6953</v>
      </c>
      <c r="F136" s="822" t="s">
        <v>7179</v>
      </c>
      <c r="G136" s="822" t="s">
        <v>1132</v>
      </c>
      <c r="H136" s="831"/>
      <c r="I136" s="831"/>
      <c r="J136" s="822"/>
      <c r="K136" s="822"/>
      <c r="L136" s="831">
        <v>0.81</v>
      </c>
      <c r="M136" s="831">
        <v>341.19</v>
      </c>
      <c r="N136" s="822"/>
      <c r="O136" s="822">
        <v>421.22222222222217</v>
      </c>
      <c r="P136" s="831"/>
      <c r="Q136" s="831"/>
      <c r="R136" s="827"/>
      <c r="S136" s="832"/>
    </row>
    <row r="137" spans="1:19" ht="14.45" customHeight="1" x14ac:dyDescent="0.2">
      <c r="A137" s="821" t="s">
        <v>6951</v>
      </c>
      <c r="B137" s="822" t="s">
        <v>6952</v>
      </c>
      <c r="C137" s="822" t="s">
        <v>639</v>
      </c>
      <c r="D137" s="822" t="s">
        <v>6925</v>
      </c>
      <c r="E137" s="822" t="s">
        <v>6953</v>
      </c>
      <c r="F137" s="822" t="s">
        <v>7180</v>
      </c>
      <c r="G137" s="822" t="s">
        <v>6966</v>
      </c>
      <c r="H137" s="831"/>
      <c r="I137" s="831"/>
      <c r="J137" s="822"/>
      <c r="K137" s="822"/>
      <c r="L137" s="831">
        <v>1</v>
      </c>
      <c r="M137" s="831">
        <v>4742.3999999999996</v>
      </c>
      <c r="N137" s="822"/>
      <c r="O137" s="822">
        <v>4742.3999999999996</v>
      </c>
      <c r="P137" s="831"/>
      <c r="Q137" s="831"/>
      <c r="R137" s="827"/>
      <c r="S137" s="832"/>
    </row>
    <row r="138" spans="1:19" ht="14.45" customHeight="1" x14ac:dyDescent="0.2">
      <c r="A138" s="821" t="s">
        <v>6951</v>
      </c>
      <c r="B138" s="822" t="s">
        <v>6952</v>
      </c>
      <c r="C138" s="822" t="s">
        <v>639</v>
      </c>
      <c r="D138" s="822" t="s">
        <v>6925</v>
      </c>
      <c r="E138" s="822" t="s">
        <v>6953</v>
      </c>
      <c r="F138" s="822" t="s">
        <v>7181</v>
      </c>
      <c r="G138" s="822" t="s">
        <v>6966</v>
      </c>
      <c r="H138" s="831"/>
      <c r="I138" s="831"/>
      <c r="J138" s="822"/>
      <c r="K138" s="822"/>
      <c r="L138" s="831">
        <v>2</v>
      </c>
      <c r="M138" s="831">
        <v>2581.7199999999998</v>
      </c>
      <c r="N138" s="822"/>
      <c r="O138" s="822">
        <v>1290.8599999999999</v>
      </c>
      <c r="P138" s="831"/>
      <c r="Q138" s="831"/>
      <c r="R138" s="827"/>
      <c r="S138" s="832"/>
    </row>
    <row r="139" spans="1:19" ht="14.45" customHeight="1" x14ac:dyDescent="0.2">
      <c r="A139" s="821" t="s">
        <v>6951</v>
      </c>
      <c r="B139" s="822" t="s">
        <v>6952</v>
      </c>
      <c r="C139" s="822" t="s">
        <v>639</v>
      </c>
      <c r="D139" s="822" t="s">
        <v>6925</v>
      </c>
      <c r="E139" s="822" t="s">
        <v>6953</v>
      </c>
      <c r="F139" s="822" t="s">
        <v>7182</v>
      </c>
      <c r="G139" s="822" t="s">
        <v>805</v>
      </c>
      <c r="H139" s="831"/>
      <c r="I139" s="831"/>
      <c r="J139" s="822"/>
      <c r="K139" s="822"/>
      <c r="L139" s="831">
        <v>1</v>
      </c>
      <c r="M139" s="831">
        <v>734.8</v>
      </c>
      <c r="N139" s="822"/>
      <c r="O139" s="822">
        <v>734.8</v>
      </c>
      <c r="P139" s="831"/>
      <c r="Q139" s="831"/>
      <c r="R139" s="827"/>
      <c r="S139" s="832"/>
    </row>
    <row r="140" spans="1:19" ht="14.45" customHeight="1" x14ac:dyDescent="0.2">
      <c r="A140" s="821" t="s">
        <v>6951</v>
      </c>
      <c r="B140" s="822" t="s">
        <v>6952</v>
      </c>
      <c r="C140" s="822" t="s">
        <v>639</v>
      </c>
      <c r="D140" s="822" t="s">
        <v>6925</v>
      </c>
      <c r="E140" s="822" t="s">
        <v>6953</v>
      </c>
      <c r="F140" s="822" t="s">
        <v>7183</v>
      </c>
      <c r="G140" s="822" t="s">
        <v>1370</v>
      </c>
      <c r="H140" s="831"/>
      <c r="I140" s="831"/>
      <c r="J140" s="822"/>
      <c r="K140" s="822"/>
      <c r="L140" s="831">
        <v>0.76</v>
      </c>
      <c r="M140" s="831">
        <v>136.41999999999999</v>
      </c>
      <c r="N140" s="822"/>
      <c r="O140" s="822">
        <v>179.49999999999997</v>
      </c>
      <c r="P140" s="831">
        <v>3.73</v>
      </c>
      <c r="Q140" s="831">
        <v>669.54</v>
      </c>
      <c r="R140" s="827"/>
      <c r="S140" s="832">
        <v>179.50134048257371</v>
      </c>
    </row>
    <row r="141" spans="1:19" ht="14.45" customHeight="1" x14ac:dyDescent="0.2">
      <c r="A141" s="821" t="s">
        <v>6951</v>
      </c>
      <c r="B141" s="822" t="s">
        <v>6952</v>
      </c>
      <c r="C141" s="822" t="s">
        <v>639</v>
      </c>
      <c r="D141" s="822" t="s">
        <v>6925</v>
      </c>
      <c r="E141" s="822" t="s">
        <v>6953</v>
      </c>
      <c r="F141" s="822" t="s">
        <v>7186</v>
      </c>
      <c r="G141" s="822" t="s">
        <v>1031</v>
      </c>
      <c r="H141" s="831"/>
      <c r="I141" s="831"/>
      <c r="J141" s="822"/>
      <c r="K141" s="822"/>
      <c r="L141" s="831">
        <v>0.03</v>
      </c>
      <c r="M141" s="831">
        <v>12.97</v>
      </c>
      <c r="N141" s="822"/>
      <c r="O141" s="822">
        <v>432.33333333333337</v>
      </c>
      <c r="P141" s="831">
        <v>0.97</v>
      </c>
      <c r="Q141" s="831">
        <v>419.46</v>
      </c>
      <c r="R141" s="827"/>
      <c r="S141" s="832">
        <v>432.43298969072163</v>
      </c>
    </row>
    <row r="142" spans="1:19" ht="14.45" customHeight="1" x14ac:dyDescent="0.2">
      <c r="A142" s="821" t="s">
        <v>6951</v>
      </c>
      <c r="B142" s="822" t="s">
        <v>6952</v>
      </c>
      <c r="C142" s="822" t="s">
        <v>639</v>
      </c>
      <c r="D142" s="822" t="s">
        <v>6925</v>
      </c>
      <c r="E142" s="822" t="s">
        <v>6953</v>
      </c>
      <c r="F142" s="822" t="s">
        <v>7189</v>
      </c>
      <c r="G142" s="822" t="s">
        <v>1370</v>
      </c>
      <c r="H142" s="831"/>
      <c r="I142" s="831"/>
      <c r="J142" s="822"/>
      <c r="K142" s="822"/>
      <c r="L142" s="831">
        <v>0.82</v>
      </c>
      <c r="M142" s="831">
        <v>85.56</v>
      </c>
      <c r="N142" s="822"/>
      <c r="O142" s="822">
        <v>104.34146341463415</v>
      </c>
      <c r="P142" s="831"/>
      <c r="Q142" s="831"/>
      <c r="R142" s="827"/>
      <c r="S142" s="832"/>
    </row>
    <row r="143" spans="1:19" ht="14.45" customHeight="1" x14ac:dyDescent="0.2">
      <c r="A143" s="821" t="s">
        <v>6951</v>
      </c>
      <c r="B143" s="822" t="s">
        <v>6952</v>
      </c>
      <c r="C143" s="822" t="s">
        <v>639</v>
      </c>
      <c r="D143" s="822" t="s">
        <v>6925</v>
      </c>
      <c r="E143" s="822" t="s">
        <v>6953</v>
      </c>
      <c r="F143" s="822" t="s">
        <v>7192</v>
      </c>
      <c r="G143" s="822" t="s">
        <v>805</v>
      </c>
      <c r="H143" s="831"/>
      <c r="I143" s="831"/>
      <c r="J143" s="822"/>
      <c r="K143" s="822"/>
      <c r="L143" s="831">
        <v>1.94</v>
      </c>
      <c r="M143" s="831">
        <v>153.65</v>
      </c>
      <c r="N143" s="822"/>
      <c r="O143" s="822">
        <v>79.201030927835063</v>
      </c>
      <c r="P143" s="831">
        <v>0.71</v>
      </c>
      <c r="Q143" s="831">
        <v>56.23</v>
      </c>
      <c r="R143" s="827"/>
      <c r="S143" s="832">
        <v>79.197183098591552</v>
      </c>
    </row>
    <row r="144" spans="1:19" ht="14.45" customHeight="1" x14ac:dyDescent="0.2">
      <c r="A144" s="821" t="s">
        <v>6951</v>
      </c>
      <c r="B144" s="822" t="s">
        <v>6952</v>
      </c>
      <c r="C144" s="822" t="s">
        <v>639</v>
      </c>
      <c r="D144" s="822" t="s">
        <v>6925</v>
      </c>
      <c r="E144" s="822" t="s">
        <v>6953</v>
      </c>
      <c r="F144" s="822" t="s">
        <v>7193</v>
      </c>
      <c r="G144" s="822" t="s">
        <v>916</v>
      </c>
      <c r="H144" s="831"/>
      <c r="I144" s="831"/>
      <c r="J144" s="822"/>
      <c r="K144" s="822"/>
      <c r="L144" s="831"/>
      <c r="M144" s="831"/>
      <c r="N144" s="822"/>
      <c r="O144" s="822"/>
      <c r="P144" s="831">
        <v>1.1100000000000001</v>
      </c>
      <c r="Q144" s="831">
        <v>460.76</v>
      </c>
      <c r="R144" s="827"/>
      <c r="S144" s="832">
        <v>415.09909909909908</v>
      </c>
    </row>
    <row r="145" spans="1:19" ht="14.45" customHeight="1" x14ac:dyDescent="0.2">
      <c r="A145" s="821" t="s">
        <v>6951</v>
      </c>
      <c r="B145" s="822" t="s">
        <v>6952</v>
      </c>
      <c r="C145" s="822" t="s">
        <v>639</v>
      </c>
      <c r="D145" s="822" t="s">
        <v>6925</v>
      </c>
      <c r="E145" s="822" t="s">
        <v>6953</v>
      </c>
      <c r="F145" s="822" t="s">
        <v>7200</v>
      </c>
      <c r="G145" s="822" t="s">
        <v>1241</v>
      </c>
      <c r="H145" s="831"/>
      <c r="I145" s="831"/>
      <c r="J145" s="822"/>
      <c r="K145" s="822"/>
      <c r="L145" s="831"/>
      <c r="M145" s="831"/>
      <c r="N145" s="822"/>
      <c r="O145" s="822"/>
      <c r="P145" s="831">
        <v>0.6</v>
      </c>
      <c r="Q145" s="831">
        <v>48.42</v>
      </c>
      <c r="R145" s="827"/>
      <c r="S145" s="832">
        <v>80.7</v>
      </c>
    </row>
    <row r="146" spans="1:19" ht="14.45" customHeight="1" x14ac:dyDescent="0.2">
      <c r="A146" s="821" t="s">
        <v>6951</v>
      </c>
      <c r="B146" s="822" t="s">
        <v>6952</v>
      </c>
      <c r="C146" s="822" t="s">
        <v>639</v>
      </c>
      <c r="D146" s="822" t="s">
        <v>6925</v>
      </c>
      <c r="E146" s="822" t="s">
        <v>6953</v>
      </c>
      <c r="F146" s="822" t="s">
        <v>7201</v>
      </c>
      <c r="G146" s="822" t="s">
        <v>805</v>
      </c>
      <c r="H146" s="831"/>
      <c r="I146" s="831"/>
      <c r="J146" s="822"/>
      <c r="K146" s="822"/>
      <c r="L146" s="831"/>
      <c r="M146" s="831"/>
      <c r="N146" s="822"/>
      <c r="O146" s="822"/>
      <c r="P146" s="831">
        <v>1</v>
      </c>
      <c r="Q146" s="831">
        <v>218.9</v>
      </c>
      <c r="R146" s="827"/>
      <c r="S146" s="832">
        <v>218.9</v>
      </c>
    </row>
    <row r="147" spans="1:19" ht="14.45" customHeight="1" x14ac:dyDescent="0.2">
      <c r="A147" s="821" t="s">
        <v>6951</v>
      </c>
      <c r="B147" s="822" t="s">
        <v>6952</v>
      </c>
      <c r="C147" s="822" t="s">
        <v>639</v>
      </c>
      <c r="D147" s="822" t="s">
        <v>6925</v>
      </c>
      <c r="E147" s="822" t="s">
        <v>6953</v>
      </c>
      <c r="F147" s="822" t="s">
        <v>7202</v>
      </c>
      <c r="G147" s="822" t="s">
        <v>3385</v>
      </c>
      <c r="H147" s="831"/>
      <c r="I147" s="831"/>
      <c r="J147" s="822"/>
      <c r="K147" s="822"/>
      <c r="L147" s="831"/>
      <c r="M147" s="831"/>
      <c r="N147" s="822"/>
      <c r="O147" s="822"/>
      <c r="P147" s="831">
        <v>3</v>
      </c>
      <c r="Q147" s="831">
        <v>111567.9</v>
      </c>
      <c r="R147" s="827"/>
      <c r="S147" s="832">
        <v>37189.299999999996</v>
      </c>
    </row>
    <row r="148" spans="1:19" ht="14.45" customHeight="1" x14ac:dyDescent="0.2">
      <c r="A148" s="821" t="s">
        <v>6951</v>
      </c>
      <c r="B148" s="822" t="s">
        <v>6952</v>
      </c>
      <c r="C148" s="822" t="s">
        <v>639</v>
      </c>
      <c r="D148" s="822" t="s">
        <v>6925</v>
      </c>
      <c r="E148" s="822" t="s">
        <v>6953</v>
      </c>
      <c r="F148" s="822" t="s">
        <v>7206</v>
      </c>
      <c r="G148" s="822" t="s">
        <v>1241</v>
      </c>
      <c r="H148" s="831"/>
      <c r="I148" s="831"/>
      <c r="J148" s="822"/>
      <c r="K148" s="822"/>
      <c r="L148" s="831"/>
      <c r="M148" s="831"/>
      <c r="N148" s="822"/>
      <c r="O148" s="822"/>
      <c r="P148" s="831">
        <v>0.8</v>
      </c>
      <c r="Q148" s="831">
        <v>43.54</v>
      </c>
      <c r="R148" s="827"/>
      <c r="S148" s="832">
        <v>54.424999999999997</v>
      </c>
    </row>
    <row r="149" spans="1:19" ht="14.45" customHeight="1" x14ac:dyDescent="0.2">
      <c r="A149" s="821" t="s">
        <v>6951</v>
      </c>
      <c r="B149" s="822" t="s">
        <v>6952</v>
      </c>
      <c r="C149" s="822" t="s">
        <v>639</v>
      </c>
      <c r="D149" s="822" t="s">
        <v>6925</v>
      </c>
      <c r="E149" s="822" t="s">
        <v>6953</v>
      </c>
      <c r="F149" s="822" t="s">
        <v>7208</v>
      </c>
      <c r="G149" s="822" t="s">
        <v>2477</v>
      </c>
      <c r="H149" s="831"/>
      <c r="I149" s="831"/>
      <c r="J149" s="822"/>
      <c r="K149" s="822"/>
      <c r="L149" s="831"/>
      <c r="M149" s="831"/>
      <c r="N149" s="822"/>
      <c r="O149" s="822"/>
      <c r="P149" s="831">
        <v>14</v>
      </c>
      <c r="Q149" s="831">
        <v>598960.04</v>
      </c>
      <c r="R149" s="827"/>
      <c r="S149" s="832">
        <v>42782.86</v>
      </c>
    </row>
    <row r="150" spans="1:19" ht="14.45" customHeight="1" x14ac:dyDescent="0.2">
      <c r="A150" s="821" t="s">
        <v>6951</v>
      </c>
      <c r="B150" s="822" t="s">
        <v>6952</v>
      </c>
      <c r="C150" s="822" t="s">
        <v>639</v>
      </c>
      <c r="D150" s="822" t="s">
        <v>6925</v>
      </c>
      <c r="E150" s="822" t="s">
        <v>7261</v>
      </c>
      <c r="F150" s="822" t="s">
        <v>7264</v>
      </c>
      <c r="G150" s="822" t="s">
        <v>7265</v>
      </c>
      <c r="H150" s="831">
        <v>6</v>
      </c>
      <c r="I150" s="831">
        <v>4897.6499999999996</v>
      </c>
      <c r="J150" s="822"/>
      <c r="K150" s="822">
        <v>816.27499999999998</v>
      </c>
      <c r="L150" s="831">
        <v>1</v>
      </c>
      <c r="M150" s="831">
        <v>562.65</v>
      </c>
      <c r="N150" s="822"/>
      <c r="O150" s="822">
        <v>562.65</v>
      </c>
      <c r="P150" s="831">
        <v>1</v>
      </c>
      <c r="Q150" s="831">
        <v>562.65</v>
      </c>
      <c r="R150" s="827"/>
      <c r="S150" s="832">
        <v>562.65</v>
      </c>
    </row>
    <row r="151" spans="1:19" ht="14.45" customHeight="1" x14ac:dyDescent="0.2">
      <c r="A151" s="821" t="s">
        <v>6951</v>
      </c>
      <c r="B151" s="822" t="s">
        <v>6952</v>
      </c>
      <c r="C151" s="822" t="s">
        <v>639</v>
      </c>
      <c r="D151" s="822" t="s">
        <v>6925</v>
      </c>
      <c r="E151" s="822" t="s">
        <v>7261</v>
      </c>
      <c r="F151" s="822" t="s">
        <v>7280</v>
      </c>
      <c r="G151" s="822" t="s">
        <v>7281</v>
      </c>
      <c r="H151" s="831"/>
      <c r="I151" s="831"/>
      <c r="J151" s="822"/>
      <c r="K151" s="822"/>
      <c r="L151" s="831">
        <v>4</v>
      </c>
      <c r="M151" s="831">
        <v>717.2</v>
      </c>
      <c r="N151" s="822"/>
      <c r="O151" s="822">
        <v>179.3</v>
      </c>
      <c r="P151" s="831">
        <v>10</v>
      </c>
      <c r="Q151" s="831">
        <v>1793.0000000000002</v>
      </c>
      <c r="R151" s="827"/>
      <c r="S151" s="832">
        <v>179.3</v>
      </c>
    </row>
    <row r="152" spans="1:19" ht="14.45" customHeight="1" x14ac:dyDescent="0.2">
      <c r="A152" s="821" t="s">
        <v>6951</v>
      </c>
      <c r="B152" s="822" t="s">
        <v>6952</v>
      </c>
      <c r="C152" s="822" t="s">
        <v>639</v>
      </c>
      <c r="D152" s="822" t="s">
        <v>6925</v>
      </c>
      <c r="E152" s="822" t="s">
        <v>7261</v>
      </c>
      <c r="F152" s="822" t="s">
        <v>7283</v>
      </c>
      <c r="G152" s="822" t="s">
        <v>7284</v>
      </c>
      <c r="H152" s="831"/>
      <c r="I152" s="831"/>
      <c r="J152" s="822"/>
      <c r="K152" s="822"/>
      <c r="L152" s="831">
        <v>3</v>
      </c>
      <c r="M152" s="831">
        <v>227.91</v>
      </c>
      <c r="N152" s="822"/>
      <c r="O152" s="822">
        <v>75.97</v>
      </c>
      <c r="P152" s="831">
        <v>3</v>
      </c>
      <c r="Q152" s="831">
        <v>227.91</v>
      </c>
      <c r="R152" s="827"/>
      <c r="S152" s="832">
        <v>75.97</v>
      </c>
    </row>
    <row r="153" spans="1:19" ht="14.45" customHeight="1" x14ac:dyDescent="0.2">
      <c r="A153" s="821" t="s">
        <v>6951</v>
      </c>
      <c r="B153" s="822" t="s">
        <v>6952</v>
      </c>
      <c r="C153" s="822" t="s">
        <v>639</v>
      </c>
      <c r="D153" s="822" t="s">
        <v>6925</v>
      </c>
      <c r="E153" s="822" t="s">
        <v>7261</v>
      </c>
      <c r="F153" s="822" t="s">
        <v>7285</v>
      </c>
      <c r="G153" s="822" t="s">
        <v>7286</v>
      </c>
      <c r="H153" s="831"/>
      <c r="I153" s="831"/>
      <c r="J153" s="822"/>
      <c r="K153" s="822"/>
      <c r="L153" s="831">
        <v>2</v>
      </c>
      <c r="M153" s="831">
        <v>189.38</v>
      </c>
      <c r="N153" s="822"/>
      <c r="O153" s="822">
        <v>94.69</v>
      </c>
      <c r="P153" s="831">
        <v>4</v>
      </c>
      <c r="Q153" s="831">
        <v>378.76</v>
      </c>
      <c r="R153" s="827"/>
      <c r="S153" s="832">
        <v>94.69</v>
      </c>
    </row>
    <row r="154" spans="1:19" ht="14.45" customHeight="1" x14ac:dyDescent="0.2">
      <c r="A154" s="821" t="s">
        <v>6951</v>
      </c>
      <c r="B154" s="822" t="s">
        <v>6952</v>
      </c>
      <c r="C154" s="822" t="s">
        <v>639</v>
      </c>
      <c r="D154" s="822" t="s">
        <v>6925</v>
      </c>
      <c r="E154" s="822" t="s">
        <v>7261</v>
      </c>
      <c r="F154" s="822" t="s">
        <v>7287</v>
      </c>
      <c r="G154" s="822" t="s">
        <v>7286</v>
      </c>
      <c r="H154" s="831"/>
      <c r="I154" s="831"/>
      <c r="J154" s="822"/>
      <c r="K154" s="822"/>
      <c r="L154" s="831">
        <v>5</v>
      </c>
      <c r="M154" s="831">
        <v>379.85</v>
      </c>
      <c r="N154" s="822"/>
      <c r="O154" s="822">
        <v>75.97</v>
      </c>
      <c r="P154" s="831">
        <v>9</v>
      </c>
      <c r="Q154" s="831">
        <v>683.73</v>
      </c>
      <c r="R154" s="827"/>
      <c r="S154" s="832">
        <v>75.97</v>
      </c>
    </row>
    <row r="155" spans="1:19" ht="14.45" customHeight="1" x14ac:dyDescent="0.2">
      <c r="A155" s="821" t="s">
        <v>6951</v>
      </c>
      <c r="B155" s="822" t="s">
        <v>6952</v>
      </c>
      <c r="C155" s="822" t="s">
        <v>639</v>
      </c>
      <c r="D155" s="822" t="s">
        <v>6925</v>
      </c>
      <c r="E155" s="822" t="s">
        <v>6946</v>
      </c>
      <c r="F155" s="822" t="s">
        <v>7310</v>
      </c>
      <c r="G155" s="822" t="s">
        <v>7311</v>
      </c>
      <c r="H155" s="831">
        <v>2</v>
      </c>
      <c r="I155" s="831">
        <v>604</v>
      </c>
      <c r="J155" s="822"/>
      <c r="K155" s="822">
        <v>302</v>
      </c>
      <c r="L155" s="831"/>
      <c r="M155" s="831"/>
      <c r="N155" s="822"/>
      <c r="O155" s="822"/>
      <c r="P155" s="831">
        <v>1</v>
      </c>
      <c r="Q155" s="831">
        <v>327</v>
      </c>
      <c r="R155" s="827"/>
      <c r="S155" s="832">
        <v>327</v>
      </c>
    </row>
    <row r="156" spans="1:19" ht="14.45" customHeight="1" x14ac:dyDescent="0.2">
      <c r="A156" s="821" t="s">
        <v>6951</v>
      </c>
      <c r="B156" s="822" t="s">
        <v>6952</v>
      </c>
      <c r="C156" s="822" t="s">
        <v>639</v>
      </c>
      <c r="D156" s="822" t="s">
        <v>6925</v>
      </c>
      <c r="E156" s="822" t="s">
        <v>6946</v>
      </c>
      <c r="F156" s="822" t="s">
        <v>7312</v>
      </c>
      <c r="G156" s="822" t="s">
        <v>7313</v>
      </c>
      <c r="H156" s="831">
        <v>372</v>
      </c>
      <c r="I156" s="831">
        <v>45384</v>
      </c>
      <c r="J156" s="822"/>
      <c r="K156" s="822">
        <v>122</v>
      </c>
      <c r="L156" s="831">
        <v>495</v>
      </c>
      <c r="M156" s="831">
        <v>60885</v>
      </c>
      <c r="N156" s="822"/>
      <c r="O156" s="822">
        <v>123</v>
      </c>
      <c r="P156" s="831">
        <v>14</v>
      </c>
      <c r="Q156" s="831">
        <v>1862</v>
      </c>
      <c r="R156" s="827"/>
      <c r="S156" s="832">
        <v>133</v>
      </c>
    </row>
    <row r="157" spans="1:19" ht="14.45" customHeight="1" x14ac:dyDescent="0.2">
      <c r="A157" s="821" t="s">
        <v>6951</v>
      </c>
      <c r="B157" s="822" t="s">
        <v>6952</v>
      </c>
      <c r="C157" s="822" t="s">
        <v>639</v>
      </c>
      <c r="D157" s="822" t="s">
        <v>6925</v>
      </c>
      <c r="E157" s="822" t="s">
        <v>6946</v>
      </c>
      <c r="F157" s="822" t="s">
        <v>7314</v>
      </c>
      <c r="G157" s="822" t="s">
        <v>7315</v>
      </c>
      <c r="H157" s="831">
        <v>6</v>
      </c>
      <c r="I157" s="831">
        <v>906</v>
      </c>
      <c r="J157" s="822"/>
      <c r="K157" s="822">
        <v>151</v>
      </c>
      <c r="L157" s="831">
        <v>4</v>
      </c>
      <c r="M157" s="831">
        <v>612</v>
      </c>
      <c r="N157" s="822"/>
      <c r="O157" s="822">
        <v>153</v>
      </c>
      <c r="P157" s="831">
        <v>3</v>
      </c>
      <c r="Q157" s="831">
        <v>474</v>
      </c>
      <c r="R157" s="827"/>
      <c r="S157" s="832">
        <v>158</v>
      </c>
    </row>
    <row r="158" spans="1:19" ht="14.45" customHeight="1" x14ac:dyDescent="0.2">
      <c r="A158" s="821" t="s">
        <v>6951</v>
      </c>
      <c r="B158" s="822" t="s">
        <v>6952</v>
      </c>
      <c r="C158" s="822" t="s">
        <v>639</v>
      </c>
      <c r="D158" s="822" t="s">
        <v>6925</v>
      </c>
      <c r="E158" s="822" t="s">
        <v>6946</v>
      </c>
      <c r="F158" s="822" t="s">
        <v>7316</v>
      </c>
      <c r="G158" s="822" t="s">
        <v>7317</v>
      </c>
      <c r="H158" s="831"/>
      <c r="I158" s="831"/>
      <c r="J158" s="822"/>
      <c r="K158" s="822"/>
      <c r="L158" s="831">
        <v>2</v>
      </c>
      <c r="M158" s="831">
        <v>402</v>
      </c>
      <c r="N158" s="822"/>
      <c r="O158" s="822">
        <v>201</v>
      </c>
      <c r="P158" s="831"/>
      <c r="Q158" s="831"/>
      <c r="R158" s="827"/>
      <c r="S158" s="832"/>
    </row>
    <row r="159" spans="1:19" ht="14.45" customHeight="1" x14ac:dyDescent="0.2">
      <c r="A159" s="821" t="s">
        <v>6951</v>
      </c>
      <c r="B159" s="822" t="s">
        <v>6952</v>
      </c>
      <c r="C159" s="822" t="s">
        <v>639</v>
      </c>
      <c r="D159" s="822" t="s">
        <v>6925</v>
      </c>
      <c r="E159" s="822" t="s">
        <v>6946</v>
      </c>
      <c r="F159" s="822" t="s">
        <v>7318</v>
      </c>
      <c r="G159" s="822" t="s">
        <v>7319</v>
      </c>
      <c r="H159" s="831">
        <v>51</v>
      </c>
      <c r="I159" s="831">
        <v>1938</v>
      </c>
      <c r="J159" s="822"/>
      <c r="K159" s="822">
        <v>38</v>
      </c>
      <c r="L159" s="831">
        <v>134</v>
      </c>
      <c r="M159" s="831">
        <v>5092</v>
      </c>
      <c r="N159" s="822"/>
      <c r="O159" s="822">
        <v>38</v>
      </c>
      <c r="P159" s="831">
        <v>235</v>
      </c>
      <c r="Q159" s="831">
        <v>9400</v>
      </c>
      <c r="R159" s="827"/>
      <c r="S159" s="832">
        <v>40</v>
      </c>
    </row>
    <row r="160" spans="1:19" ht="14.45" customHeight="1" x14ac:dyDescent="0.2">
      <c r="A160" s="821" t="s">
        <v>6951</v>
      </c>
      <c r="B160" s="822" t="s">
        <v>6952</v>
      </c>
      <c r="C160" s="822" t="s">
        <v>639</v>
      </c>
      <c r="D160" s="822" t="s">
        <v>6925</v>
      </c>
      <c r="E160" s="822" t="s">
        <v>6946</v>
      </c>
      <c r="F160" s="822" t="s">
        <v>7326</v>
      </c>
      <c r="G160" s="822" t="s">
        <v>7327</v>
      </c>
      <c r="H160" s="831">
        <v>35</v>
      </c>
      <c r="I160" s="831">
        <v>6265</v>
      </c>
      <c r="J160" s="822"/>
      <c r="K160" s="822">
        <v>179</v>
      </c>
      <c r="L160" s="831">
        <v>914</v>
      </c>
      <c r="M160" s="831">
        <v>164520</v>
      </c>
      <c r="N160" s="822"/>
      <c r="O160" s="822">
        <v>180</v>
      </c>
      <c r="P160" s="831">
        <v>460</v>
      </c>
      <c r="Q160" s="831">
        <v>89240</v>
      </c>
      <c r="R160" s="827"/>
      <c r="S160" s="832">
        <v>194</v>
      </c>
    </row>
    <row r="161" spans="1:19" ht="14.45" customHeight="1" x14ac:dyDescent="0.2">
      <c r="A161" s="821" t="s">
        <v>6951</v>
      </c>
      <c r="B161" s="822" t="s">
        <v>6952</v>
      </c>
      <c r="C161" s="822" t="s">
        <v>639</v>
      </c>
      <c r="D161" s="822" t="s">
        <v>6925</v>
      </c>
      <c r="E161" s="822" t="s">
        <v>6946</v>
      </c>
      <c r="F161" s="822" t="s">
        <v>7332</v>
      </c>
      <c r="G161" s="822" t="s">
        <v>7333</v>
      </c>
      <c r="H161" s="831">
        <v>95</v>
      </c>
      <c r="I161" s="831">
        <v>0</v>
      </c>
      <c r="J161" s="822"/>
      <c r="K161" s="822">
        <v>0</v>
      </c>
      <c r="L161" s="831">
        <v>77</v>
      </c>
      <c r="M161" s="831">
        <v>0</v>
      </c>
      <c r="N161" s="822"/>
      <c r="O161" s="822">
        <v>0</v>
      </c>
      <c r="P161" s="831">
        <v>157</v>
      </c>
      <c r="Q161" s="831">
        <v>0</v>
      </c>
      <c r="R161" s="827"/>
      <c r="S161" s="832">
        <v>0</v>
      </c>
    </row>
    <row r="162" spans="1:19" ht="14.45" customHeight="1" x14ac:dyDescent="0.2">
      <c r="A162" s="821" t="s">
        <v>6951</v>
      </c>
      <c r="B162" s="822" t="s">
        <v>6952</v>
      </c>
      <c r="C162" s="822" t="s">
        <v>639</v>
      </c>
      <c r="D162" s="822" t="s">
        <v>6925</v>
      </c>
      <c r="E162" s="822" t="s">
        <v>6946</v>
      </c>
      <c r="F162" s="822" t="s">
        <v>7334</v>
      </c>
      <c r="G162" s="822" t="s">
        <v>7335</v>
      </c>
      <c r="H162" s="831">
        <v>9</v>
      </c>
      <c r="I162" s="831">
        <v>0</v>
      </c>
      <c r="J162" s="822"/>
      <c r="K162" s="822">
        <v>0</v>
      </c>
      <c r="L162" s="831">
        <v>1</v>
      </c>
      <c r="M162" s="831">
        <v>0</v>
      </c>
      <c r="N162" s="822"/>
      <c r="O162" s="822">
        <v>0</v>
      </c>
      <c r="P162" s="831">
        <v>19</v>
      </c>
      <c r="Q162" s="831">
        <v>0</v>
      </c>
      <c r="R162" s="827"/>
      <c r="S162" s="832">
        <v>0</v>
      </c>
    </row>
    <row r="163" spans="1:19" ht="14.45" customHeight="1" x14ac:dyDescent="0.2">
      <c r="A163" s="821" t="s">
        <v>6951</v>
      </c>
      <c r="B163" s="822" t="s">
        <v>6952</v>
      </c>
      <c r="C163" s="822" t="s">
        <v>639</v>
      </c>
      <c r="D163" s="822" t="s">
        <v>6925</v>
      </c>
      <c r="E163" s="822" t="s">
        <v>6946</v>
      </c>
      <c r="F163" s="822" t="s">
        <v>7336</v>
      </c>
      <c r="G163" s="822" t="s">
        <v>7337</v>
      </c>
      <c r="H163" s="831">
        <v>46</v>
      </c>
      <c r="I163" s="831">
        <v>11270</v>
      </c>
      <c r="J163" s="822"/>
      <c r="K163" s="822">
        <v>245</v>
      </c>
      <c r="L163" s="831">
        <v>19</v>
      </c>
      <c r="M163" s="831">
        <v>4674</v>
      </c>
      <c r="N163" s="822"/>
      <c r="O163" s="822">
        <v>246</v>
      </c>
      <c r="P163" s="831">
        <v>17</v>
      </c>
      <c r="Q163" s="831">
        <v>4420</v>
      </c>
      <c r="R163" s="827"/>
      <c r="S163" s="832">
        <v>260</v>
      </c>
    </row>
    <row r="164" spans="1:19" ht="14.45" customHeight="1" x14ac:dyDescent="0.2">
      <c r="A164" s="821" t="s">
        <v>6951</v>
      </c>
      <c r="B164" s="822" t="s">
        <v>6952</v>
      </c>
      <c r="C164" s="822" t="s">
        <v>639</v>
      </c>
      <c r="D164" s="822" t="s">
        <v>6925</v>
      </c>
      <c r="E164" s="822" t="s">
        <v>6946</v>
      </c>
      <c r="F164" s="822" t="s">
        <v>7338</v>
      </c>
      <c r="G164" s="822" t="s">
        <v>7339</v>
      </c>
      <c r="H164" s="831">
        <v>37</v>
      </c>
      <c r="I164" s="831">
        <v>1233.3499999999999</v>
      </c>
      <c r="J164" s="822"/>
      <c r="K164" s="822">
        <v>33.33378378378378</v>
      </c>
      <c r="L164" s="831">
        <v>1040</v>
      </c>
      <c r="M164" s="831">
        <v>34736.67</v>
      </c>
      <c r="N164" s="822"/>
      <c r="O164" s="822">
        <v>33.400644230769231</v>
      </c>
      <c r="P164" s="831">
        <v>484</v>
      </c>
      <c r="Q164" s="831">
        <v>21274.45</v>
      </c>
      <c r="R164" s="827"/>
      <c r="S164" s="832">
        <v>43.955475206611574</v>
      </c>
    </row>
    <row r="165" spans="1:19" ht="14.45" customHeight="1" x14ac:dyDescent="0.2">
      <c r="A165" s="821" t="s">
        <v>6951</v>
      </c>
      <c r="B165" s="822" t="s">
        <v>6952</v>
      </c>
      <c r="C165" s="822" t="s">
        <v>639</v>
      </c>
      <c r="D165" s="822" t="s">
        <v>6925</v>
      </c>
      <c r="E165" s="822" t="s">
        <v>6946</v>
      </c>
      <c r="F165" s="822" t="s">
        <v>7342</v>
      </c>
      <c r="G165" s="822" t="s">
        <v>7343</v>
      </c>
      <c r="H165" s="831">
        <v>31</v>
      </c>
      <c r="I165" s="831">
        <v>1178</v>
      </c>
      <c r="J165" s="822"/>
      <c r="K165" s="822">
        <v>38</v>
      </c>
      <c r="L165" s="831">
        <v>2</v>
      </c>
      <c r="M165" s="831">
        <v>76</v>
      </c>
      <c r="N165" s="822"/>
      <c r="O165" s="822">
        <v>38</v>
      </c>
      <c r="P165" s="831">
        <v>11</v>
      </c>
      <c r="Q165" s="831">
        <v>429</v>
      </c>
      <c r="R165" s="827"/>
      <c r="S165" s="832">
        <v>39</v>
      </c>
    </row>
    <row r="166" spans="1:19" ht="14.45" customHeight="1" x14ac:dyDescent="0.2">
      <c r="A166" s="821" t="s">
        <v>6951</v>
      </c>
      <c r="B166" s="822" t="s">
        <v>6952</v>
      </c>
      <c r="C166" s="822" t="s">
        <v>639</v>
      </c>
      <c r="D166" s="822" t="s">
        <v>6925</v>
      </c>
      <c r="E166" s="822" t="s">
        <v>6946</v>
      </c>
      <c r="F166" s="822" t="s">
        <v>7346</v>
      </c>
      <c r="G166" s="822" t="s">
        <v>7347</v>
      </c>
      <c r="H166" s="831">
        <v>1</v>
      </c>
      <c r="I166" s="831">
        <v>87</v>
      </c>
      <c r="J166" s="822"/>
      <c r="K166" s="822">
        <v>87</v>
      </c>
      <c r="L166" s="831"/>
      <c r="M166" s="831"/>
      <c r="N166" s="822"/>
      <c r="O166" s="822"/>
      <c r="P166" s="831">
        <v>1</v>
      </c>
      <c r="Q166" s="831">
        <v>93</v>
      </c>
      <c r="R166" s="827"/>
      <c r="S166" s="832">
        <v>93</v>
      </c>
    </row>
    <row r="167" spans="1:19" ht="14.45" customHeight="1" x14ac:dyDescent="0.2">
      <c r="A167" s="821" t="s">
        <v>6951</v>
      </c>
      <c r="B167" s="822" t="s">
        <v>6952</v>
      </c>
      <c r="C167" s="822" t="s">
        <v>639</v>
      </c>
      <c r="D167" s="822" t="s">
        <v>6925</v>
      </c>
      <c r="E167" s="822" t="s">
        <v>6946</v>
      </c>
      <c r="F167" s="822" t="s">
        <v>7348</v>
      </c>
      <c r="G167" s="822" t="s">
        <v>7349</v>
      </c>
      <c r="H167" s="831">
        <v>32</v>
      </c>
      <c r="I167" s="831">
        <v>1056</v>
      </c>
      <c r="J167" s="822"/>
      <c r="K167" s="822">
        <v>33</v>
      </c>
      <c r="L167" s="831">
        <v>142</v>
      </c>
      <c r="M167" s="831">
        <v>4686</v>
      </c>
      <c r="N167" s="822"/>
      <c r="O167" s="822">
        <v>33</v>
      </c>
      <c r="P167" s="831">
        <v>12</v>
      </c>
      <c r="Q167" s="831">
        <v>408</v>
      </c>
      <c r="R167" s="827"/>
      <c r="S167" s="832">
        <v>34</v>
      </c>
    </row>
    <row r="168" spans="1:19" ht="14.45" customHeight="1" x14ac:dyDescent="0.2">
      <c r="A168" s="821" t="s">
        <v>6951</v>
      </c>
      <c r="B168" s="822" t="s">
        <v>6952</v>
      </c>
      <c r="C168" s="822" t="s">
        <v>639</v>
      </c>
      <c r="D168" s="822" t="s">
        <v>6925</v>
      </c>
      <c r="E168" s="822" t="s">
        <v>6946</v>
      </c>
      <c r="F168" s="822" t="s">
        <v>7352</v>
      </c>
      <c r="G168" s="822" t="s">
        <v>7353</v>
      </c>
      <c r="H168" s="831">
        <v>19</v>
      </c>
      <c r="I168" s="831">
        <v>2565</v>
      </c>
      <c r="J168" s="822"/>
      <c r="K168" s="822">
        <v>135</v>
      </c>
      <c r="L168" s="831">
        <v>5</v>
      </c>
      <c r="M168" s="831">
        <v>685</v>
      </c>
      <c r="N168" s="822"/>
      <c r="O168" s="822">
        <v>137</v>
      </c>
      <c r="P168" s="831">
        <v>5</v>
      </c>
      <c r="Q168" s="831">
        <v>710</v>
      </c>
      <c r="R168" s="827"/>
      <c r="S168" s="832">
        <v>142</v>
      </c>
    </row>
    <row r="169" spans="1:19" ht="14.45" customHeight="1" x14ac:dyDescent="0.2">
      <c r="A169" s="821" t="s">
        <v>6951</v>
      </c>
      <c r="B169" s="822" t="s">
        <v>6952</v>
      </c>
      <c r="C169" s="822" t="s">
        <v>639</v>
      </c>
      <c r="D169" s="822" t="s">
        <v>6925</v>
      </c>
      <c r="E169" s="822" t="s">
        <v>6946</v>
      </c>
      <c r="F169" s="822" t="s">
        <v>7358</v>
      </c>
      <c r="G169" s="822" t="s">
        <v>7359</v>
      </c>
      <c r="H169" s="831">
        <v>3</v>
      </c>
      <c r="I169" s="831">
        <v>0</v>
      </c>
      <c r="J169" s="822"/>
      <c r="K169" s="822">
        <v>0</v>
      </c>
      <c r="L169" s="831">
        <v>2</v>
      </c>
      <c r="M169" s="831">
        <v>0</v>
      </c>
      <c r="N169" s="822"/>
      <c r="O169" s="822">
        <v>0</v>
      </c>
      <c r="P169" s="831">
        <v>0</v>
      </c>
      <c r="Q169" s="831">
        <v>0</v>
      </c>
      <c r="R169" s="827"/>
      <c r="S169" s="832"/>
    </row>
    <row r="170" spans="1:19" ht="14.45" customHeight="1" x14ac:dyDescent="0.2">
      <c r="A170" s="821" t="s">
        <v>6951</v>
      </c>
      <c r="B170" s="822" t="s">
        <v>6952</v>
      </c>
      <c r="C170" s="822" t="s">
        <v>639</v>
      </c>
      <c r="D170" s="822" t="s">
        <v>6925</v>
      </c>
      <c r="E170" s="822" t="s">
        <v>6946</v>
      </c>
      <c r="F170" s="822" t="s">
        <v>7360</v>
      </c>
      <c r="G170" s="822" t="s">
        <v>7361</v>
      </c>
      <c r="H170" s="831">
        <v>6</v>
      </c>
      <c r="I170" s="831">
        <v>2148</v>
      </c>
      <c r="J170" s="822"/>
      <c r="K170" s="822">
        <v>358</v>
      </c>
      <c r="L170" s="831">
        <v>136</v>
      </c>
      <c r="M170" s="831">
        <v>48960</v>
      </c>
      <c r="N170" s="822"/>
      <c r="O170" s="822">
        <v>360</v>
      </c>
      <c r="P170" s="831">
        <v>20</v>
      </c>
      <c r="Q170" s="831">
        <v>7760</v>
      </c>
      <c r="R170" s="827"/>
      <c r="S170" s="832">
        <v>388</v>
      </c>
    </row>
    <row r="171" spans="1:19" ht="14.45" customHeight="1" x14ac:dyDescent="0.2">
      <c r="A171" s="821" t="s">
        <v>6951</v>
      </c>
      <c r="B171" s="822" t="s">
        <v>6952</v>
      </c>
      <c r="C171" s="822" t="s">
        <v>639</v>
      </c>
      <c r="D171" s="822" t="s">
        <v>6925</v>
      </c>
      <c r="E171" s="822" t="s">
        <v>6946</v>
      </c>
      <c r="F171" s="822" t="s">
        <v>7362</v>
      </c>
      <c r="G171" s="822" t="s">
        <v>7363</v>
      </c>
      <c r="H171" s="831">
        <v>44</v>
      </c>
      <c r="I171" s="831">
        <v>2684</v>
      </c>
      <c r="J171" s="822"/>
      <c r="K171" s="822">
        <v>61</v>
      </c>
      <c r="L171" s="831">
        <v>28</v>
      </c>
      <c r="M171" s="831">
        <v>1736</v>
      </c>
      <c r="N171" s="822"/>
      <c r="O171" s="822">
        <v>62</v>
      </c>
      <c r="P171" s="831">
        <v>4</v>
      </c>
      <c r="Q171" s="831">
        <v>264</v>
      </c>
      <c r="R171" s="827"/>
      <c r="S171" s="832">
        <v>66</v>
      </c>
    </row>
    <row r="172" spans="1:19" ht="14.45" customHeight="1" x14ac:dyDescent="0.2">
      <c r="A172" s="821" t="s">
        <v>6951</v>
      </c>
      <c r="B172" s="822" t="s">
        <v>6952</v>
      </c>
      <c r="C172" s="822" t="s">
        <v>639</v>
      </c>
      <c r="D172" s="822" t="s">
        <v>6925</v>
      </c>
      <c r="E172" s="822" t="s">
        <v>6946</v>
      </c>
      <c r="F172" s="822" t="s">
        <v>7364</v>
      </c>
      <c r="G172" s="822" t="s">
        <v>7365</v>
      </c>
      <c r="H172" s="831"/>
      <c r="I172" s="831"/>
      <c r="J172" s="822"/>
      <c r="K172" s="822"/>
      <c r="L172" s="831"/>
      <c r="M172" s="831"/>
      <c r="N172" s="822"/>
      <c r="O172" s="822"/>
      <c r="P172" s="831">
        <v>6</v>
      </c>
      <c r="Q172" s="831">
        <v>4608</v>
      </c>
      <c r="R172" s="827"/>
      <c r="S172" s="832">
        <v>768</v>
      </c>
    </row>
    <row r="173" spans="1:19" ht="14.45" customHeight="1" x14ac:dyDescent="0.2">
      <c r="A173" s="821" t="s">
        <v>6951</v>
      </c>
      <c r="B173" s="822" t="s">
        <v>6952</v>
      </c>
      <c r="C173" s="822" t="s">
        <v>639</v>
      </c>
      <c r="D173" s="822" t="s">
        <v>6925</v>
      </c>
      <c r="E173" s="822" t="s">
        <v>6946</v>
      </c>
      <c r="F173" s="822" t="s">
        <v>7368</v>
      </c>
      <c r="G173" s="822" t="s">
        <v>7369</v>
      </c>
      <c r="H173" s="831"/>
      <c r="I173" s="831"/>
      <c r="J173" s="822"/>
      <c r="K173" s="822"/>
      <c r="L173" s="831">
        <v>11</v>
      </c>
      <c r="M173" s="831">
        <v>1287</v>
      </c>
      <c r="N173" s="822"/>
      <c r="O173" s="822">
        <v>117</v>
      </c>
      <c r="P173" s="831">
        <v>66</v>
      </c>
      <c r="Q173" s="831">
        <v>8382</v>
      </c>
      <c r="R173" s="827"/>
      <c r="S173" s="832">
        <v>127</v>
      </c>
    </row>
    <row r="174" spans="1:19" ht="14.45" customHeight="1" x14ac:dyDescent="0.2">
      <c r="A174" s="821" t="s">
        <v>6951</v>
      </c>
      <c r="B174" s="822" t="s">
        <v>6952</v>
      </c>
      <c r="C174" s="822" t="s">
        <v>639</v>
      </c>
      <c r="D174" s="822" t="s">
        <v>6925</v>
      </c>
      <c r="E174" s="822" t="s">
        <v>6946</v>
      </c>
      <c r="F174" s="822" t="s">
        <v>7370</v>
      </c>
      <c r="G174" s="822" t="s">
        <v>7371</v>
      </c>
      <c r="H174" s="831">
        <v>2</v>
      </c>
      <c r="I174" s="831">
        <v>0</v>
      </c>
      <c r="J174" s="822"/>
      <c r="K174" s="822">
        <v>0</v>
      </c>
      <c r="L174" s="831"/>
      <c r="M174" s="831"/>
      <c r="N174" s="822"/>
      <c r="O174" s="822"/>
      <c r="P174" s="831">
        <v>6</v>
      </c>
      <c r="Q174" s="831">
        <v>0</v>
      </c>
      <c r="R174" s="827"/>
      <c r="S174" s="832">
        <v>0</v>
      </c>
    </row>
    <row r="175" spans="1:19" ht="14.45" customHeight="1" x14ac:dyDescent="0.2">
      <c r="A175" s="821" t="s">
        <v>6951</v>
      </c>
      <c r="B175" s="822" t="s">
        <v>6952</v>
      </c>
      <c r="C175" s="822" t="s">
        <v>639</v>
      </c>
      <c r="D175" s="822" t="s">
        <v>6925</v>
      </c>
      <c r="E175" s="822" t="s">
        <v>6946</v>
      </c>
      <c r="F175" s="822" t="s">
        <v>7372</v>
      </c>
      <c r="G175" s="822"/>
      <c r="H175" s="831"/>
      <c r="I175" s="831"/>
      <c r="J175" s="822"/>
      <c r="K175" s="822"/>
      <c r="L175" s="831">
        <v>2</v>
      </c>
      <c r="M175" s="831">
        <v>0</v>
      </c>
      <c r="N175" s="822"/>
      <c r="O175" s="822">
        <v>0</v>
      </c>
      <c r="P175" s="831"/>
      <c r="Q175" s="831"/>
      <c r="R175" s="827"/>
      <c r="S175" s="832"/>
    </row>
    <row r="176" spans="1:19" ht="14.45" customHeight="1" x14ac:dyDescent="0.2">
      <c r="A176" s="821" t="s">
        <v>6951</v>
      </c>
      <c r="B176" s="822" t="s">
        <v>6952</v>
      </c>
      <c r="C176" s="822" t="s">
        <v>639</v>
      </c>
      <c r="D176" s="822" t="s">
        <v>6925</v>
      </c>
      <c r="E176" s="822" t="s">
        <v>6946</v>
      </c>
      <c r="F176" s="822" t="s">
        <v>7372</v>
      </c>
      <c r="G176" s="822" t="s">
        <v>7373</v>
      </c>
      <c r="H176" s="831"/>
      <c r="I176" s="831"/>
      <c r="J176" s="822"/>
      <c r="K176" s="822"/>
      <c r="L176" s="831">
        <v>1</v>
      </c>
      <c r="M176" s="831">
        <v>0</v>
      </c>
      <c r="N176" s="822"/>
      <c r="O176" s="822">
        <v>0</v>
      </c>
      <c r="P176" s="831"/>
      <c r="Q176" s="831"/>
      <c r="R176" s="827"/>
      <c r="S176" s="832"/>
    </row>
    <row r="177" spans="1:19" ht="14.45" customHeight="1" x14ac:dyDescent="0.2">
      <c r="A177" s="821" t="s">
        <v>6951</v>
      </c>
      <c r="B177" s="822" t="s">
        <v>6952</v>
      </c>
      <c r="C177" s="822" t="s">
        <v>639</v>
      </c>
      <c r="D177" s="822" t="s">
        <v>6925</v>
      </c>
      <c r="E177" s="822" t="s">
        <v>6946</v>
      </c>
      <c r="F177" s="822" t="s">
        <v>7375</v>
      </c>
      <c r="G177" s="822"/>
      <c r="H177" s="831"/>
      <c r="I177" s="831"/>
      <c r="J177" s="822"/>
      <c r="K177" s="822"/>
      <c r="L177" s="831">
        <v>1</v>
      </c>
      <c r="M177" s="831">
        <v>0</v>
      </c>
      <c r="N177" s="822"/>
      <c r="O177" s="822">
        <v>0</v>
      </c>
      <c r="P177" s="831"/>
      <c r="Q177" s="831"/>
      <c r="R177" s="827"/>
      <c r="S177" s="832"/>
    </row>
    <row r="178" spans="1:19" ht="14.45" customHeight="1" x14ac:dyDescent="0.2">
      <c r="A178" s="821" t="s">
        <v>6951</v>
      </c>
      <c r="B178" s="822" t="s">
        <v>6952</v>
      </c>
      <c r="C178" s="822" t="s">
        <v>639</v>
      </c>
      <c r="D178" s="822" t="s">
        <v>6925</v>
      </c>
      <c r="E178" s="822" t="s">
        <v>6946</v>
      </c>
      <c r="F178" s="822" t="s">
        <v>7375</v>
      </c>
      <c r="G178" s="822" t="s">
        <v>7373</v>
      </c>
      <c r="H178" s="831"/>
      <c r="I178" s="831"/>
      <c r="J178" s="822"/>
      <c r="K178" s="822"/>
      <c r="L178" s="831">
        <v>5</v>
      </c>
      <c r="M178" s="831">
        <v>0</v>
      </c>
      <c r="N178" s="822"/>
      <c r="O178" s="822">
        <v>0</v>
      </c>
      <c r="P178" s="831"/>
      <c r="Q178" s="831"/>
      <c r="R178" s="827"/>
      <c r="S178" s="832"/>
    </row>
    <row r="179" spans="1:19" ht="14.45" customHeight="1" x14ac:dyDescent="0.2">
      <c r="A179" s="821" t="s">
        <v>6951</v>
      </c>
      <c r="B179" s="822" t="s">
        <v>6952</v>
      </c>
      <c r="C179" s="822" t="s">
        <v>639</v>
      </c>
      <c r="D179" s="822" t="s">
        <v>6925</v>
      </c>
      <c r="E179" s="822" t="s">
        <v>6946</v>
      </c>
      <c r="F179" s="822" t="s">
        <v>7376</v>
      </c>
      <c r="G179" s="822"/>
      <c r="H179" s="831"/>
      <c r="I179" s="831"/>
      <c r="J179" s="822"/>
      <c r="K179" s="822"/>
      <c r="L179" s="831"/>
      <c r="M179" s="831"/>
      <c r="N179" s="822"/>
      <c r="O179" s="822"/>
      <c r="P179" s="831">
        <v>0</v>
      </c>
      <c r="Q179" s="831">
        <v>0</v>
      </c>
      <c r="R179" s="827"/>
      <c r="S179" s="832"/>
    </row>
    <row r="180" spans="1:19" ht="14.45" customHeight="1" x14ac:dyDescent="0.2">
      <c r="A180" s="821" t="s">
        <v>6951</v>
      </c>
      <c r="B180" s="822" t="s">
        <v>6952</v>
      </c>
      <c r="C180" s="822" t="s">
        <v>639</v>
      </c>
      <c r="D180" s="822" t="s">
        <v>6925</v>
      </c>
      <c r="E180" s="822" t="s">
        <v>6946</v>
      </c>
      <c r="F180" s="822" t="s">
        <v>7377</v>
      </c>
      <c r="G180" s="822" t="s">
        <v>7378</v>
      </c>
      <c r="H180" s="831"/>
      <c r="I180" s="831"/>
      <c r="J180" s="822"/>
      <c r="K180" s="822"/>
      <c r="L180" s="831">
        <v>5</v>
      </c>
      <c r="M180" s="831">
        <v>0</v>
      </c>
      <c r="N180" s="822"/>
      <c r="O180" s="822">
        <v>0</v>
      </c>
      <c r="P180" s="831">
        <v>5</v>
      </c>
      <c r="Q180" s="831">
        <v>0</v>
      </c>
      <c r="R180" s="827"/>
      <c r="S180" s="832">
        <v>0</v>
      </c>
    </row>
    <row r="181" spans="1:19" ht="14.45" customHeight="1" x14ac:dyDescent="0.2">
      <c r="A181" s="821" t="s">
        <v>6951</v>
      </c>
      <c r="B181" s="822" t="s">
        <v>6952</v>
      </c>
      <c r="C181" s="822" t="s">
        <v>639</v>
      </c>
      <c r="D181" s="822" t="s">
        <v>6925</v>
      </c>
      <c r="E181" s="822" t="s">
        <v>6946</v>
      </c>
      <c r="F181" s="822" t="s">
        <v>7381</v>
      </c>
      <c r="G181" s="822" t="s">
        <v>7378</v>
      </c>
      <c r="H181" s="831"/>
      <c r="I181" s="831"/>
      <c r="J181" s="822"/>
      <c r="K181" s="822"/>
      <c r="L181" s="831"/>
      <c r="M181" s="831"/>
      <c r="N181" s="822"/>
      <c r="O181" s="822"/>
      <c r="P181" s="831">
        <v>3</v>
      </c>
      <c r="Q181" s="831">
        <v>0</v>
      </c>
      <c r="R181" s="827"/>
      <c r="S181" s="832">
        <v>0</v>
      </c>
    </row>
    <row r="182" spans="1:19" ht="14.45" customHeight="1" x14ac:dyDescent="0.2">
      <c r="A182" s="821" t="s">
        <v>6951</v>
      </c>
      <c r="B182" s="822" t="s">
        <v>6952</v>
      </c>
      <c r="C182" s="822" t="s">
        <v>639</v>
      </c>
      <c r="D182" s="822" t="s">
        <v>6930</v>
      </c>
      <c r="E182" s="822" t="s">
        <v>6946</v>
      </c>
      <c r="F182" s="822" t="s">
        <v>7318</v>
      </c>
      <c r="G182" s="822" t="s">
        <v>7319</v>
      </c>
      <c r="H182" s="831"/>
      <c r="I182" s="831"/>
      <c r="J182" s="822"/>
      <c r="K182" s="822"/>
      <c r="L182" s="831"/>
      <c r="M182" s="831"/>
      <c r="N182" s="822"/>
      <c r="O182" s="822"/>
      <c r="P182" s="831">
        <v>7</v>
      </c>
      <c r="Q182" s="831">
        <v>280</v>
      </c>
      <c r="R182" s="827"/>
      <c r="S182" s="832">
        <v>40</v>
      </c>
    </row>
    <row r="183" spans="1:19" ht="14.45" customHeight="1" x14ac:dyDescent="0.2">
      <c r="A183" s="821" t="s">
        <v>6951</v>
      </c>
      <c r="B183" s="822" t="s">
        <v>6952</v>
      </c>
      <c r="C183" s="822" t="s">
        <v>639</v>
      </c>
      <c r="D183" s="822" t="s">
        <v>3485</v>
      </c>
      <c r="E183" s="822" t="s">
        <v>6953</v>
      </c>
      <c r="F183" s="822" t="s">
        <v>7101</v>
      </c>
      <c r="G183" s="822" t="s">
        <v>2446</v>
      </c>
      <c r="H183" s="831"/>
      <c r="I183" s="831"/>
      <c r="J183" s="822"/>
      <c r="K183" s="822"/>
      <c r="L183" s="831"/>
      <c r="M183" s="831"/>
      <c r="N183" s="822"/>
      <c r="O183" s="822"/>
      <c r="P183" s="831">
        <v>5</v>
      </c>
      <c r="Q183" s="831">
        <v>39474.199999999997</v>
      </c>
      <c r="R183" s="827"/>
      <c r="S183" s="832">
        <v>7894.8399999999992</v>
      </c>
    </row>
    <row r="184" spans="1:19" ht="14.45" customHeight="1" x14ac:dyDescent="0.2">
      <c r="A184" s="821" t="s">
        <v>6951</v>
      </c>
      <c r="B184" s="822" t="s">
        <v>6952</v>
      </c>
      <c r="C184" s="822" t="s">
        <v>639</v>
      </c>
      <c r="D184" s="822" t="s">
        <v>3485</v>
      </c>
      <c r="E184" s="822" t="s">
        <v>6953</v>
      </c>
      <c r="F184" s="822" t="s">
        <v>7111</v>
      </c>
      <c r="G184" s="822" t="s">
        <v>2446</v>
      </c>
      <c r="H184" s="831"/>
      <c r="I184" s="831"/>
      <c r="J184" s="822"/>
      <c r="K184" s="822"/>
      <c r="L184" s="831"/>
      <c r="M184" s="831"/>
      <c r="N184" s="822"/>
      <c r="O184" s="822"/>
      <c r="P184" s="831">
        <v>10</v>
      </c>
      <c r="Q184" s="831">
        <v>197292</v>
      </c>
      <c r="R184" s="827"/>
      <c r="S184" s="832">
        <v>19729.2</v>
      </c>
    </row>
    <row r="185" spans="1:19" ht="14.45" customHeight="1" x14ac:dyDescent="0.2">
      <c r="A185" s="821" t="s">
        <v>6951</v>
      </c>
      <c r="B185" s="822" t="s">
        <v>6952</v>
      </c>
      <c r="C185" s="822" t="s">
        <v>639</v>
      </c>
      <c r="D185" s="822" t="s">
        <v>3485</v>
      </c>
      <c r="E185" s="822" t="s">
        <v>6953</v>
      </c>
      <c r="F185" s="822" t="s">
        <v>7166</v>
      </c>
      <c r="G185" s="822" t="s">
        <v>2446</v>
      </c>
      <c r="H185" s="831"/>
      <c r="I185" s="831"/>
      <c r="J185" s="822"/>
      <c r="K185" s="822"/>
      <c r="L185" s="831"/>
      <c r="M185" s="831"/>
      <c r="N185" s="822"/>
      <c r="O185" s="822"/>
      <c r="P185" s="831">
        <v>2</v>
      </c>
      <c r="Q185" s="831">
        <v>94700.2</v>
      </c>
      <c r="R185" s="827"/>
      <c r="S185" s="832">
        <v>47350.1</v>
      </c>
    </row>
    <row r="186" spans="1:19" ht="14.45" customHeight="1" x14ac:dyDescent="0.2">
      <c r="A186" s="821" t="s">
        <v>6951</v>
      </c>
      <c r="B186" s="822" t="s">
        <v>6952</v>
      </c>
      <c r="C186" s="822" t="s">
        <v>639</v>
      </c>
      <c r="D186" s="822" t="s">
        <v>3485</v>
      </c>
      <c r="E186" s="822" t="s">
        <v>7261</v>
      </c>
      <c r="F186" s="822" t="s">
        <v>7280</v>
      </c>
      <c r="G186" s="822" t="s">
        <v>7281</v>
      </c>
      <c r="H186" s="831"/>
      <c r="I186" s="831"/>
      <c r="J186" s="822"/>
      <c r="K186" s="822"/>
      <c r="L186" s="831"/>
      <c r="M186" s="831"/>
      <c r="N186" s="822"/>
      <c r="O186" s="822"/>
      <c r="P186" s="831">
        <v>1</v>
      </c>
      <c r="Q186" s="831">
        <v>179.3</v>
      </c>
      <c r="R186" s="827"/>
      <c r="S186" s="832">
        <v>179.3</v>
      </c>
    </row>
    <row r="187" spans="1:19" ht="14.45" customHeight="1" x14ac:dyDescent="0.2">
      <c r="A187" s="821" t="s">
        <v>6951</v>
      </c>
      <c r="B187" s="822" t="s">
        <v>6952</v>
      </c>
      <c r="C187" s="822" t="s">
        <v>639</v>
      </c>
      <c r="D187" s="822" t="s">
        <v>3485</v>
      </c>
      <c r="E187" s="822" t="s">
        <v>7261</v>
      </c>
      <c r="F187" s="822" t="s">
        <v>7287</v>
      </c>
      <c r="G187" s="822" t="s">
        <v>7286</v>
      </c>
      <c r="H187" s="831"/>
      <c r="I187" s="831"/>
      <c r="J187" s="822"/>
      <c r="K187" s="822"/>
      <c r="L187" s="831"/>
      <c r="M187" s="831"/>
      <c r="N187" s="822"/>
      <c r="O187" s="822"/>
      <c r="P187" s="831">
        <v>1</v>
      </c>
      <c r="Q187" s="831">
        <v>75.97</v>
      </c>
      <c r="R187" s="827"/>
      <c r="S187" s="832">
        <v>75.97</v>
      </c>
    </row>
    <row r="188" spans="1:19" ht="14.45" customHeight="1" x14ac:dyDescent="0.2">
      <c r="A188" s="821" t="s">
        <v>6951</v>
      </c>
      <c r="B188" s="822" t="s">
        <v>6952</v>
      </c>
      <c r="C188" s="822" t="s">
        <v>639</v>
      </c>
      <c r="D188" s="822" t="s">
        <v>3485</v>
      </c>
      <c r="E188" s="822" t="s">
        <v>6946</v>
      </c>
      <c r="F188" s="822" t="s">
        <v>7314</v>
      </c>
      <c r="G188" s="822" t="s">
        <v>7315</v>
      </c>
      <c r="H188" s="831"/>
      <c r="I188" s="831"/>
      <c r="J188" s="822"/>
      <c r="K188" s="822"/>
      <c r="L188" s="831"/>
      <c r="M188" s="831"/>
      <c r="N188" s="822"/>
      <c r="O188" s="822"/>
      <c r="P188" s="831">
        <v>1</v>
      </c>
      <c r="Q188" s="831">
        <v>158</v>
      </c>
      <c r="R188" s="827"/>
      <c r="S188" s="832">
        <v>158</v>
      </c>
    </row>
    <row r="189" spans="1:19" ht="14.45" customHeight="1" x14ac:dyDescent="0.2">
      <c r="A189" s="821" t="s">
        <v>6951</v>
      </c>
      <c r="B189" s="822" t="s">
        <v>6952</v>
      </c>
      <c r="C189" s="822" t="s">
        <v>639</v>
      </c>
      <c r="D189" s="822" t="s">
        <v>3485</v>
      </c>
      <c r="E189" s="822" t="s">
        <v>6946</v>
      </c>
      <c r="F189" s="822" t="s">
        <v>7318</v>
      </c>
      <c r="G189" s="822" t="s">
        <v>7319</v>
      </c>
      <c r="H189" s="831"/>
      <c r="I189" s="831"/>
      <c r="J189" s="822"/>
      <c r="K189" s="822"/>
      <c r="L189" s="831"/>
      <c r="M189" s="831"/>
      <c r="N189" s="822"/>
      <c r="O189" s="822"/>
      <c r="P189" s="831">
        <v>2</v>
      </c>
      <c r="Q189" s="831">
        <v>80</v>
      </c>
      <c r="R189" s="827"/>
      <c r="S189" s="832">
        <v>40</v>
      </c>
    </row>
    <row r="190" spans="1:19" ht="14.45" customHeight="1" x14ac:dyDescent="0.2">
      <c r="A190" s="821" t="s">
        <v>6951</v>
      </c>
      <c r="B190" s="822" t="s">
        <v>6952</v>
      </c>
      <c r="C190" s="822" t="s">
        <v>639</v>
      </c>
      <c r="D190" s="822" t="s">
        <v>3485</v>
      </c>
      <c r="E190" s="822" t="s">
        <v>6946</v>
      </c>
      <c r="F190" s="822" t="s">
        <v>7332</v>
      </c>
      <c r="G190" s="822" t="s">
        <v>7333</v>
      </c>
      <c r="H190" s="831"/>
      <c r="I190" s="831"/>
      <c r="J190" s="822"/>
      <c r="K190" s="822"/>
      <c r="L190" s="831"/>
      <c r="M190" s="831"/>
      <c r="N190" s="822"/>
      <c r="O190" s="822"/>
      <c r="P190" s="831">
        <v>6</v>
      </c>
      <c r="Q190" s="831">
        <v>0</v>
      </c>
      <c r="R190" s="827"/>
      <c r="S190" s="832">
        <v>0</v>
      </c>
    </row>
    <row r="191" spans="1:19" ht="14.45" customHeight="1" x14ac:dyDescent="0.2">
      <c r="A191" s="821" t="s">
        <v>6951</v>
      </c>
      <c r="B191" s="822" t="s">
        <v>6952</v>
      </c>
      <c r="C191" s="822" t="s">
        <v>639</v>
      </c>
      <c r="D191" s="822" t="s">
        <v>3485</v>
      </c>
      <c r="E191" s="822" t="s">
        <v>6946</v>
      </c>
      <c r="F191" s="822" t="s">
        <v>7336</v>
      </c>
      <c r="G191" s="822" t="s">
        <v>7337</v>
      </c>
      <c r="H191" s="831"/>
      <c r="I191" s="831"/>
      <c r="J191" s="822"/>
      <c r="K191" s="822"/>
      <c r="L191" s="831"/>
      <c r="M191" s="831"/>
      <c r="N191" s="822"/>
      <c r="O191" s="822"/>
      <c r="P191" s="831">
        <v>1</v>
      </c>
      <c r="Q191" s="831">
        <v>260</v>
      </c>
      <c r="R191" s="827"/>
      <c r="S191" s="832">
        <v>260</v>
      </c>
    </row>
    <row r="192" spans="1:19" ht="14.45" customHeight="1" x14ac:dyDescent="0.2">
      <c r="A192" s="821" t="s">
        <v>6951</v>
      </c>
      <c r="B192" s="822" t="s">
        <v>6952</v>
      </c>
      <c r="C192" s="822" t="s">
        <v>639</v>
      </c>
      <c r="D192" s="822" t="s">
        <v>3485</v>
      </c>
      <c r="E192" s="822" t="s">
        <v>6946</v>
      </c>
      <c r="F192" s="822" t="s">
        <v>7342</v>
      </c>
      <c r="G192" s="822" t="s">
        <v>7343</v>
      </c>
      <c r="H192" s="831"/>
      <c r="I192" s="831"/>
      <c r="J192" s="822"/>
      <c r="K192" s="822"/>
      <c r="L192" s="831">
        <v>1</v>
      </c>
      <c r="M192" s="831">
        <v>38</v>
      </c>
      <c r="N192" s="822"/>
      <c r="O192" s="822">
        <v>38</v>
      </c>
      <c r="P192" s="831"/>
      <c r="Q192" s="831"/>
      <c r="R192" s="827"/>
      <c r="S192" s="832"/>
    </row>
    <row r="193" spans="1:19" ht="14.45" customHeight="1" x14ac:dyDescent="0.2">
      <c r="A193" s="821" t="s">
        <v>6951</v>
      </c>
      <c r="B193" s="822" t="s">
        <v>6952</v>
      </c>
      <c r="C193" s="822" t="s">
        <v>639</v>
      </c>
      <c r="D193" s="822" t="s">
        <v>3485</v>
      </c>
      <c r="E193" s="822" t="s">
        <v>6946</v>
      </c>
      <c r="F193" s="822" t="s">
        <v>7368</v>
      </c>
      <c r="G193" s="822" t="s">
        <v>7369</v>
      </c>
      <c r="H193" s="831">
        <v>1</v>
      </c>
      <c r="I193" s="831">
        <v>116</v>
      </c>
      <c r="J193" s="822"/>
      <c r="K193" s="822">
        <v>116</v>
      </c>
      <c r="L193" s="831"/>
      <c r="M193" s="831"/>
      <c r="N193" s="822"/>
      <c r="O193" s="822"/>
      <c r="P193" s="831"/>
      <c r="Q193" s="831"/>
      <c r="R193" s="827"/>
      <c r="S193" s="832"/>
    </row>
    <row r="194" spans="1:19" ht="14.45" customHeight="1" x14ac:dyDescent="0.2">
      <c r="A194" s="821" t="s">
        <v>6951</v>
      </c>
      <c r="B194" s="822" t="s">
        <v>6952</v>
      </c>
      <c r="C194" s="822" t="s">
        <v>639</v>
      </c>
      <c r="D194" s="822" t="s">
        <v>3486</v>
      </c>
      <c r="E194" s="822" t="s">
        <v>6953</v>
      </c>
      <c r="F194" s="822" t="s">
        <v>6959</v>
      </c>
      <c r="G194" s="822" t="s">
        <v>900</v>
      </c>
      <c r="H194" s="831"/>
      <c r="I194" s="831"/>
      <c r="J194" s="822"/>
      <c r="K194" s="822"/>
      <c r="L194" s="831"/>
      <c r="M194" s="831"/>
      <c r="N194" s="822"/>
      <c r="O194" s="822"/>
      <c r="P194" s="831">
        <v>0.6</v>
      </c>
      <c r="Q194" s="831">
        <v>123.24</v>
      </c>
      <c r="R194" s="827"/>
      <c r="S194" s="832">
        <v>205.4</v>
      </c>
    </row>
    <row r="195" spans="1:19" ht="14.45" customHeight="1" x14ac:dyDescent="0.2">
      <c r="A195" s="821" t="s">
        <v>6951</v>
      </c>
      <c r="B195" s="822" t="s">
        <v>6952</v>
      </c>
      <c r="C195" s="822" t="s">
        <v>639</v>
      </c>
      <c r="D195" s="822" t="s">
        <v>3486</v>
      </c>
      <c r="E195" s="822" t="s">
        <v>6953</v>
      </c>
      <c r="F195" s="822" t="s">
        <v>6972</v>
      </c>
      <c r="G195" s="822" t="s">
        <v>3443</v>
      </c>
      <c r="H195" s="831">
        <v>8.64</v>
      </c>
      <c r="I195" s="831">
        <v>113490.66</v>
      </c>
      <c r="J195" s="822"/>
      <c r="K195" s="822">
        <v>13135.493055555555</v>
      </c>
      <c r="L195" s="831">
        <v>10.52</v>
      </c>
      <c r="M195" s="831">
        <v>82640.28</v>
      </c>
      <c r="N195" s="822"/>
      <c r="O195" s="822">
        <v>7855.5399239543731</v>
      </c>
      <c r="P195" s="831"/>
      <c r="Q195" s="831"/>
      <c r="R195" s="827"/>
      <c r="S195" s="832"/>
    </row>
    <row r="196" spans="1:19" ht="14.45" customHeight="1" x14ac:dyDescent="0.2">
      <c r="A196" s="821" t="s">
        <v>6951</v>
      </c>
      <c r="B196" s="822" t="s">
        <v>6952</v>
      </c>
      <c r="C196" s="822" t="s">
        <v>639</v>
      </c>
      <c r="D196" s="822" t="s">
        <v>3486</v>
      </c>
      <c r="E196" s="822" t="s">
        <v>6953</v>
      </c>
      <c r="F196" s="822" t="s">
        <v>6976</v>
      </c>
      <c r="G196" s="822" t="s">
        <v>6974</v>
      </c>
      <c r="H196" s="831"/>
      <c r="I196" s="831"/>
      <c r="J196" s="822"/>
      <c r="K196" s="822"/>
      <c r="L196" s="831">
        <v>1</v>
      </c>
      <c r="M196" s="831">
        <v>100922.44</v>
      </c>
      <c r="N196" s="822"/>
      <c r="O196" s="822">
        <v>100922.44</v>
      </c>
      <c r="P196" s="831"/>
      <c r="Q196" s="831"/>
      <c r="R196" s="827"/>
      <c r="S196" s="832"/>
    </row>
    <row r="197" spans="1:19" ht="14.45" customHeight="1" x14ac:dyDescent="0.2">
      <c r="A197" s="821" t="s">
        <v>6951</v>
      </c>
      <c r="B197" s="822" t="s">
        <v>6952</v>
      </c>
      <c r="C197" s="822" t="s">
        <v>639</v>
      </c>
      <c r="D197" s="822" t="s">
        <v>3486</v>
      </c>
      <c r="E197" s="822" t="s">
        <v>6953</v>
      </c>
      <c r="F197" s="822" t="s">
        <v>6979</v>
      </c>
      <c r="G197" s="822" t="s">
        <v>6980</v>
      </c>
      <c r="H197" s="831"/>
      <c r="I197" s="831"/>
      <c r="J197" s="822"/>
      <c r="K197" s="822"/>
      <c r="L197" s="831">
        <v>4</v>
      </c>
      <c r="M197" s="831">
        <v>23251</v>
      </c>
      <c r="N197" s="822"/>
      <c r="O197" s="822">
        <v>5812.75</v>
      </c>
      <c r="P197" s="831">
        <v>2</v>
      </c>
      <c r="Q197" s="831">
        <v>28369.08</v>
      </c>
      <c r="R197" s="827"/>
      <c r="S197" s="832">
        <v>14184.54</v>
      </c>
    </row>
    <row r="198" spans="1:19" ht="14.45" customHeight="1" x14ac:dyDescent="0.2">
      <c r="A198" s="821" t="s">
        <v>6951</v>
      </c>
      <c r="B198" s="822" t="s">
        <v>6952</v>
      </c>
      <c r="C198" s="822" t="s">
        <v>639</v>
      </c>
      <c r="D198" s="822" t="s">
        <v>3486</v>
      </c>
      <c r="E198" s="822" t="s">
        <v>6953</v>
      </c>
      <c r="F198" s="822" t="s">
        <v>6982</v>
      </c>
      <c r="G198" s="822" t="s">
        <v>6980</v>
      </c>
      <c r="H198" s="831">
        <v>4</v>
      </c>
      <c r="I198" s="831">
        <v>288266.40000000002</v>
      </c>
      <c r="J198" s="822"/>
      <c r="K198" s="822">
        <v>72066.600000000006</v>
      </c>
      <c r="L198" s="831">
        <v>1</v>
      </c>
      <c r="M198" s="831">
        <v>17438.240000000002</v>
      </c>
      <c r="N198" s="822"/>
      <c r="O198" s="822">
        <v>17438.240000000002</v>
      </c>
      <c r="P198" s="831"/>
      <c r="Q198" s="831"/>
      <c r="R198" s="827"/>
      <c r="S198" s="832"/>
    </row>
    <row r="199" spans="1:19" ht="14.45" customHeight="1" x14ac:dyDescent="0.2">
      <c r="A199" s="821" t="s">
        <v>6951</v>
      </c>
      <c r="B199" s="822" t="s">
        <v>6952</v>
      </c>
      <c r="C199" s="822" t="s">
        <v>639</v>
      </c>
      <c r="D199" s="822" t="s">
        <v>3486</v>
      </c>
      <c r="E199" s="822" t="s">
        <v>6953</v>
      </c>
      <c r="F199" s="822" t="s">
        <v>6983</v>
      </c>
      <c r="G199" s="822" t="s">
        <v>2381</v>
      </c>
      <c r="H199" s="831">
        <v>20.87</v>
      </c>
      <c r="I199" s="831">
        <v>134875.6</v>
      </c>
      <c r="J199" s="822"/>
      <c r="K199" s="822">
        <v>6462.6545280306664</v>
      </c>
      <c r="L199" s="831">
        <v>14.1</v>
      </c>
      <c r="M199" s="831">
        <v>91083.44</v>
      </c>
      <c r="N199" s="822"/>
      <c r="O199" s="822">
        <v>6459.8184397163122</v>
      </c>
      <c r="P199" s="831">
        <v>70.53</v>
      </c>
      <c r="Q199" s="831">
        <v>413486.43000000005</v>
      </c>
      <c r="R199" s="827"/>
      <c r="S199" s="832">
        <v>5862.5610378562324</v>
      </c>
    </row>
    <row r="200" spans="1:19" ht="14.45" customHeight="1" x14ac:dyDescent="0.2">
      <c r="A200" s="821" t="s">
        <v>6951</v>
      </c>
      <c r="B200" s="822" t="s">
        <v>6952</v>
      </c>
      <c r="C200" s="822" t="s">
        <v>639</v>
      </c>
      <c r="D200" s="822" t="s">
        <v>3486</v>
      </c>
      <c r="E200" s="822" t="s">
        <v>6953</v>
      </c>
      <c r="F200" s="822" t="s">
        <v>6984</v>
      </c>
      <c r="G200" s="822" t="s">
        <v>2381</v>
      </c>
      <c r="H200" s="831">
        <v>17.62</v>
      </c>
      <c r="I200" s="831">
        <v>454890.81999999995</v>
      </c>
      <c r="J200" s="822"/>
      <c r="K200" s="822">
        <v>25816.732122587964</v>
      </c>
      <c r="L200" s="831">
        <v>30.29</v>
      </c>
      <c r="M200" s="831">
        <v>781428.9</v>
      </c>
      <c r="N200" s="822"/>
      <c r="O200" s="822">
        <v>25798.24694618686</v>
      </c>
      <c r="P200" s="831">
        <v>37.97</v>
      </c>
      <c r="Q200" s="831">
        <v>937247.64</v>
      </c>
      <c r="R200" s="827"/>
      <c r="S200" s="832">
        <v>24683.898867526997</v>
      </c>
    </row>
    <row r="201" spans="1:19" ht="14.45" customHeight="1" x14ac:dyDescent="0.2">
      <c r="A201" s="821" t="s">
        <v>6951</v>
      </c>
      <c r="B201" s="822" t="s">
        <v>6952</v>
      </c>
      <c r="C201" s="822" t="s">
        <v>639</v>
      </c>
      <c r="D201" s="822" t="s">
        <v>3486</v>
      </c>
      <c r="E201" s="822" t="s">
        <v>6953</v>
      </c>
      <c r="F201" s="822" t="s">
        <v>6985</v>
      </c>
      <c r="G201" s="822" t="s">
        <v>2391</v>
      </c>
      <c r="H201" s="831">
        <v>29.549999999999997</v>
      </c>
      <c r="I201" s="831">
        <v>144516.94</v>
      </c>
      <c r="J201" s="822"/>
      <c r="K201" s="822">
        <v>4890.5901861252123</v>
      </c>
      <c r="L201" s="831">
        <v>28</v>
      </c>
      <c r="M201" s="831">
        <v>136936.52000000002</v>
      </c>
      <c r="N201" s="822"/>
      <c r="O201" s="822">
        <v>4890.5900000000011</v>
      </c>
      <c r="P201" s="831">
        <v>36.58</v>
      </c>
      <c r="Q201" s="831">
        <v>177319.49</v>
      </c>
      <c r="R201" s="827"/>
      <c r="S201" s="832">
        <v>4847.4436850738111</v>
      </c>
    </row>
    <row r="202" spans="1:19" ht="14.45" customHeight="1" x14ac:dyDescent="0.2">
      <c r="A202" s="821" t="s">
        <v>6951</v>
      </c>
      <c r="B202" s="822" t="s">
        <v>6952</v>
      </c>
      <c r="C202" s="822" t="s">
        <v>639</v>
      </c>
      <c r="D202" s="822" t="s">
        <v>3486</v>
      </c>
      <c r="E202" s="822" t="s">
        <v>6953</v>
      </c>
      <c r="F202" s="822" t="s">
        <v>6990</v>
      </c>
      <c r="G202" s="822" t="s">
        <v>3457</v>
      </c>
      <c r="H202" s="831">
        <v>30.79</v>
      </c>
      <c r="I202" s="831">
        <v>281738.67000000004</v>
      </c>
      <c r="J202" s="822"/>
      <c r="K202" s="822">
        <v>9150.3303020461208</v>
      </c>
      <c r="L202" s="831"/>
      <c r="M202" s="831"/>
      <c r="N202" s="822"/>
      <c r="O202" s="822"/>
      <c r="P202" s="831">
        <v>22.3</v>
      </c>
      <c r="Q202" s="831">
        <v>203277.91</v>
      </c>
      <c r="R202" s="827"/>
      <c r="S202" s="832">
        <v>9115.6013452914794</v>
      </c>
    </row>
    <row r="203" spans="1:19" ht="14.45" customHeight="1" x14ac:dyDescent="0.2">
      <c r="A203" s="821" t="s">
        <v>6951</v>
      </c>
      <c r="B203" s="822" t="s">
        <v>6952</v>
      </c>
      <c r="C203" s="822" t="s">
        <v>639</v>
      </c>
      <c r="D203" s="822" t="s">
        <v>3486</v>
      </c>
      <c r="E203" s="822" t="s">
        <v>6953</v>
      </c>
      <c r="F203" s="822" t="s">
        <v>6996</v>
      </c>
      <c r="G203" s="822" t="s">
        <v>1434</v>
      </c>
      <c r="H203" s="831"/>
      <c r="I203" s="831"/>
      <c r="J203" s="822"/>
      <c r="K203" s="822"/>
      <c r="L203" s="831"/>
      <c r="M203" s="831"/>
      <c r="N203" s="822"/>
      <c r="O203" s="822"/>
      <c r="P203" s="831">
        <v>0.8</v>
      </c>
      <c r="Q203" s="831">
        <v>137.88</v>
      </c>
      <c r="R203" s="827"/>
      <c r="S203" s="832">
        <v>172.35</v>
      </c>
    </row>
    <row r="204" spans="1:19" ht="14.45" customHeight="1" x14ac:dyDescent="0.2">
      <c r="A204" s="821" t="s">
        <v>6951</v>
      </c>
      <c r="B204" s="822" t="s">
        <v>6952</v>
      </c>
      <c r="C204" s="822" t="s">
        <v>639</v>
      </c>
      <c r="D204" s="822" t="s">
        <v>3486</v>
      </c>
      <c r="E204" s="822" t="s">
        <v>6953</v>
      </c>
      <c r="F204" s="822" t="s">
        <v>6997</v>
      </c>
      <c r="G204" s="822" t="s">
        <v>877</v>
      </c>
      <c r="H204" s="831"/>
      <c r="I204" s="831"/>
      <c r="J204" s="822"/>
      <c r="K204" s="822"/>
      <c r="L204" s="831"/>
      <c r="M204" s="831"/>
      <c r="N204" s="822"/>
      <c r="O204" s="822"/>
      <c r="P204" s="831">
        <v>0.7</v>
      </c>
      <c r="Q204" s="831">
        <v>41.94</v>
      </c>
      <c r="R204" s="827"/>
      <c r="S204" s="832">
        <v>59.914285714285718</v>
      </c>
    </row>
    <row r="205" spans="1:19" ht="14.45" customHeight="1" x14ac:dyDescent="0.2">
      <c r="A205" s="821" t="s">
        <v>6951</v>
      </c>
      <c r="B205" s="822" t="s">
        <v>6952</v>
      </c>
      <c r="C205" s="822" t="s">
        <v>639</v>
      </c>
      <c r="D205" s="822" t="s">
        <v>3486</v>
      </c>
      <c r="E205" s="822" t="s">
        <v>6953</v>
      </c>
      <c r="F205" s="822" t="s">
        <v>7004</v>
      </c>
      <c r="G205" s="822" t="s">
        <v>7005</v>
      </c>
      <c r="H205" s="831">
        <v>0.30000000000000004</v>
      </c>
      <c r="I205" s="831">
        <v>35.19</v>
      </c>
      <c r="J205" s="822"/>
      <c r="K205" s="822">
        <v>117.29999999999997</v>
      </c>
      <c r="L205" s="831">
        <v>1.3</v>
      </c>
      <c r="M205" s="831">
        <v>152.49</v>
      </c>
      <c r="N205" s="822"/>
      <c r="O205" s="822">
        <v>117.3</v>
      </c>
      <c r="P205" s="831">
        <v>1.3</v>
      </c>
      <c r="Q205" s="831">
        <v>152.49</v>
      </c>
      <c r="R205" s="827"/>
      <c r="S205" s="832">
        <v>117.3</v>
      </c>
    </row>
    <row r="206" spans="1:19" ht="14.45" customHeight="1" x14ac:dyDescent="0.2">
      <c r="A206" s="821" t="s">
        <v>6951</v>
      </c>
      <c r="B206" s="822" t="s">
        <v>6952</v>
      </c>
      <c r="C206" s="822" t="s">
        <v>639</v>
      </c>
      <c r="D206" s="822" t="s">
        <v>3486</v>
      </c>
      <c r="E206" s="822" t="s">
        <v>6953</v>
      </c>
      <c r="F206" s="822" t="s">
        <v>7018</v>
      </c>
      <c r="G206" s="822" t="s">
        <v>5588</v>
      </c>
      <c r="H206" s="831"/>
      <c r="I206" s="831"/>
      <c r="J206" s="822"/>
      <c r="K206" s="822"/>
      <c r="L206" s="831"/>
      <c r="M206" s="831"/>
      <c r="N206" s="822"/>
      <c r="O206" s="822"/>
      <c r="P206" s="831">
        <v>4</v>
      </c>
      <c r="Q206" s="831">
        <v>170060</v>
      </c>
      <c r="R206" s="827"/>
      <c r="S206" s="832">
        <v>42515</v>
      </c>
    </row>
    <row r="207" spans="1:19" ht="14.45" customHeight="1" x14ac:dyDescent="0.2">
      <c r="A207" s="821" t="s">
        <v>6951</v>
      </c>
      <c r="B207" s="822" t="s">
        <v>6952</v>
      </c>
      <c r="C207" s="822" t="s">
        <v>639</v>
      </c>
      <c r="D207" s="822" t="s">
        <v>3486</v>
      </c>
      <c r="E207" s="822" t="s">
        <v>6953</v>
      </c>
      <c r="F207" s="822" t="s">
        <v>7019</v>
      </c>
      <c r="G207" s="822" t="s">
        <v>5588</v>
      </c>
      <c r="H207" s="831"/>
      <c r="I207" s="831"/>
      <c r="J207" s="822"/>
      <c r="K207" s="822"/>
      <c r="L207" s="831"/>
      <c r="M207" s="831"/>
      <c r="N207" s="822"/>
      <c r="O207" s="822"/>
      <c r="P207" s="831">
        <v>2</v>
      </c>
      <c r="Q207" s="831">
        <v>138444.4</v>
      </c>
      <c r="R207" s="827"/>
      <c r="S207" s="832">
        <v>69222.2</v>
      </c>
    </row>
    <row r="208" spans="1:19" ht="14.45" customHeight="1" x14ac:dyDescent="0.2">
      <c r="A208" s="821" t="s">
        <v>6951</v>
      </c>
      <c r="B208" s="822" t="s">
        <v>6952</v>
      </c>
      <c r="C208" s="822" t="s">
        <v>639</v>
      </c>
      <c r="D208" s="822" t="s">
        <v>3486</v>
      </c>
      <c r="E208" s="822" t="s">
        <v>6953</v>
      </c>
      <c r="F208" s="822" t="s">
        <v>7029</v>
      </c>
      <c r="G208" s="822" t="s">
        <v>3393</v>
      </c>
      <c r="H208" s="831"/>
      <c r="I208" s="831"/>
      <c r="J208" s="822"/>
      <c r="K208" s="822"/>
      <c r="L208" s="831"/>
      <c r="M208" s="831"/>
      <c r="N208" s="822"/>
      <c r="O208" s="822"/>
      <c r="P208" s="831">
        <v>2</v>
      </c>
      <c r="Q208" s="831">
        <v>13412.76</v>
      </c>
      <c r="R208" s="827"/>
      <c r="S208" s="832">
        <v>6706.38</v>
      </c>
    </row>
    <row r="209" spans="1:19" ht="14.45" customHeight="1" x14ac:dyDescent="0.2">
      <c r="A209" s="821" t="s">
        <v>6951</v>
      </c>
      <c r="B209" s="822" t="s">
        <v>6952</v>
      </c>
      <c r="C209" s="822" t="s">
        <v>639</v>
      </c>
      <c r="D209" s="822" t="s">
        <v>3486</v>
      </c>
      <c r="E209" s="822" t="s">
        <v>6953</v>
      </c>
      <c r="F209" s="822" t="s">
        <v>7034</v>
      </c>
      <c r="G209" s="822" t="s">
        <v>3281</v>
      </c>
      <c r="H209" s="831">
        <v>1.2</v>
      </c>
      <c r="I209" s="831">
        <v>692.06</v>
      </c>
      <c r="J209" s="822"/>
      <c r="K209" s="822">
        <v>576.7166666666667</v>
      </c>
      <c r="L209" s="831">
        <v>1.2</v>
      </c>
      <c r="M209" s="831">
        <v>692.06</v>
      </c>
      <c r="N209" s="822"/>
      <c r="O209" s="822">
        <v>576.7166666666667</v>
      </c>
      <c r="P209" s="831">
        <v>1.7999999999999998</v>
      </c>
      <c r="Q209" s="831">
        <v>1038.1200000000001</v>
      </c>
      <c r="R209" s="827"/>
      <c r="S209" s="832">
        <v>576.73333333333346</v>
      </c>
    </row>
    <row r="210" spans="1:19" ht="14.45" customHeight="1" x14ac:dyDescent="0.2">
      <c r="A210" s="821" t="s">
        <v>6951</v>
      </c>
      <c r="B210" s="822" t="s">
        <v>6952</v>
      </c>
      <c r="C210" s="822" t="s">
        <v>639</v>
      </c>
      <c r="D210" s="822" t="s">
        <v>3486</v>
      </c>
      <c r="E210" s="822" t="s">
        <v>6953</v>
      </c>
      <c r="F210" s="822" t="s">
        <v>7035</v>
      </c>
      <c r="G210" s="822" t="s">
        <v>3281</v>
      </c>
      <c r="H210" s="831">
        <v>1.7999999999999998</v>
      </c>
      <c r="I210" s="831">
        <v>960.44</v>
      </c>
      <c r="J210" s="822"/>
      <c r="K210" s="822">
        <v>533.5777777777779</v>
      </c>
      <c r="L210" s="831">
        <v>8.6</v>
      </c>
      <c r="M210" s="831">
        <v>12407.85</v>
      </c>
      <c r="N210" s="822"/>
      <c r="O210" s="822">
        <v>1442.7732558139535</v>
      </c>
      <c r="P210" s="831">
        <v>15.399999999999999</v>
      </c>
      <c r="Q210" s="831">
        <v>8217.1999999999989</v>
      </c>
      <c r="R210" s="827"/>
      <c r="S210" s="832">
        <v>533.58441558441552</v>
      </c>
    </row>
    <row r="211" spans="1:19" ht="14.45" customHeight="1" x14ac:dyDescent="0.2">
      <c r="A211" s="821" t="s">
        <v>6951</v>
      </c>
      <c r="B211" s="822" t="s">
        <v>6952</v>
      </c>
      <c r="C211" s="822" t="s">
        <v>639</v>
      </c>
      <c r="D211" s="822" t="s">
        <v>3486</v>
      </c>
      <c r="E211" s="822" t="s">
        <v>6953</v>
      </c>
      <c r="F211" s="822" t="s">
        <v>7036</v>
      </c>
      <c r="G211" s="822" t="s">
        <v>7037</v>
      </c>
      <c r="H211" s="831"/>
      <c r="I211" s="831"/>
      <c r="J211" s="822"/>
      <c r="K211" s="822"/>
      <c r="L211" s="831">
        <v>3</v>
      </c>
      <c r="M211" s="831">
        <v>25945.439999999999</v>
      </c>
      <c r="N211" s="822"/>
      <c r="O211" s="822">
        <v>8648.48</v>
      </c>
      <c r="P211" s="831"/>
      <c r="Q211" s="831"/>
      <c r="R211" s="827"/>
      <c r="S211" s="832"/>
    </row>
    <row r="212" spans="1:19" ht="14.45" customHeight="1" x14ac:dyDescent="0.2">
      <c r="A212" s="821" t="s">
        <v>6951</v>
      </c>
      <c r="B212" s="822" t="s">
        <v>6952</v>
      </c>
      <c r="C212" s="822" t="s">
        <v>639</v>
      </c>
      <c r="D212" s="822" t="s">
        <v>3486</v>
      </c>
      <c r="E212" s="822" t="s">
        <v>6953</v>
      </c>
      <c r="F212" s="822" t="s">
        <v>7039</v>
      </c>
      <c r="G212" s="822" t="s">
        <v>7040</v>
      </c>
      <c r="H212" s="831"/>
      <c r="I212" s="831"/>
      <c r="J212" s="822"/>
      <c r="K212" s="822"/>
      <c r="L212" s="831">
        <v>1</v>
      </c>
      <c r="M212" s="831">
        <v>3207.56</v>
      </c>
      <c r="N212" s="822"/>
      <c r="O212" s="822">
        <v>3207.56</v>
      </c>
      <c r="P212" s="831"/>
      <c r="Q212" s="831"/>
      <c r="R212" s="827"/>
      <c r="S212" s="832"/>
    </row>
    <row r="213" spans="1:19" ht="14.45" customHeight="1" x14ac:dyDescent="0.2">
      <c r="A213" s="821" t="s">
        <v>6951</v>
      </c>
      <c r="B213" s="822" t="s">
        <v>6952</v>
      </c>
      <c r="C213" s="822" t="s">
        <v>639</v>
      </c>
      <c r="D213" s="822" t="s">
        <v>3486</v>
      </c>
      <c r="E213" s="822" t="s">
        <v>6953</v>
      </c>
      <c r="F213" s="822" t="s">
        <v>7045</v>
      </c>
      <c r="G213" s="822" t="s">
        <v>7044</v>
      </c>
      <c r="H213" s="831"/>
      <c r="I213" s="831"/>
      <c r="J213" s="822"/>
      <c r="K213" s="822"/>
      <c r="L213" s="831">
        <v>3.89</v>
      </c>
      <c r="M213" s="831">
        <v>255445.6</v>
      </c>
      <c r="N213" s="822"/>
      <c r="O213" s="822">
        <v>65667.24935732648</v>
      </c>
      <c r="P213" s="831"/>
      <c r="Q213" s="831"/>
      <c r="R213" s="827"/>
      <c r="S213" s="832"/>
    </row>
    <row r="214" spans="1:19" ht="14.45" customHeight="1" x14ac:dyDescent="0.2">
      <c r="A214" s="821" t="s">
        <v>6951</v>
      </c>
      <c r="B214" s="822" t="s">
        <v>6952</v>
      </c>
      <c r="C214" s="822" t="s">
        <v>639</v>
      </c>
      <c r="D214" s="822" t="s">
        <v>3486</v>
      </c>
      <c r="E214" s="822" t="s">
        <v>6953</v>
      </c>
      <c r="F214" s="822" t="s">
        <v>7046</v>
      </c>
      <c r="G214" s="822" t="s">
        <v>3405</v>
      </c>
      <c r="H214" s="831"/>
      <c r="I214" s="831"/>
      <c r="J214" s="822"/>
      <c r="K214" s="822"/>
      <c r="L214" s="831"/>
      <c r="M214" s="831"/>
      <c r="N214" s="822"/>
      <c r="O214" s="822"/>
      <c r="P214" s="831">
        <v>5.5</v>
      </c>
      <c r="Q214" s="831">
        <v>492264.30000000005</v>
      </c>
      <c r="R214" s="827"/>
      <c r="S214" s="832">
        <v>89502.6</v>
      </c>
    </row>
    <row r="215" spans="1:19" ht="14.45" customHeight="1" x14ac:dyDescent="0.2">
      <c r="A215" s="821" t="s">
        <v>6951</v>
      </c>
      <c r="B215" s="822" t="s">
        <v>6952</v>
      </c>
      <c r="C215" s="822" t="s">
        <v>639</v>
      </c>
      <c r="D215" s="822" t="s">
        <v>3486</v>
      </c>
      <c r="E215" s="822" t="s">
        <v>6953</v>
      </c>
      <c r="F215" s="822" t="s">
        <v>7056</v>
      </c>
      <c r="G215" s="822" t="s">
        <v>3416</v>
      </c>
      <c r="H215" s="831">
        <v>9</v>
      </c>
      <c r="I215" s="831">
        <v>841500</v>
      </c>
      <c r="J215" s="822"/>
      <c r="K215" s="822">
        <v>93500</v>
      </c>
      <c r="L215" s="831">
        <v>9</v>
      </c>
      <c r="M215" s="831">
        <v>844313.8</v>
      </c>
      <c r="N215" s="822"/>
      <c r="O215" s="822">
        <v>93812.64444444445</v>
      </c>
      <c r="P215" s="831">
        <v>11</v>
      </c>
      <c r="Q215" s="831">
        <v>1028500</v>
      </c>
      <c r="R215" s="827"/>
      <c r="S215" s="832">
        <v>93500</v>
      </c>
    </row>
    <row r="216" spans="1:19" ht="14.45" customHeight="1" x14ac:dyDescent="0.2">
      <c r="A216" s="821" t="s">
        <v>6951</v>
      </c>
      <c r="B216" s="822" t="s">
        <v>6952</v>
      </c>
      <c r="C216" s="822" t="s">
        <v>639</v>
      </c>
      <c r="D216" s="822" t="s">
        <v>3486</v>
      </c>
      <c r="E216" s="822" t="s">
        <v>6953</v>
      </c>
      <c r="F216" s="822" t="s">
        <v>7057</v>
      </c>
      <c r="G216" s="822" t="s">
        <v>7058</v>
      </c>
      <c r="H216" s="831"/>
      <c r="I216" s="831"/>
      <c r="J216" s="822"/>
      <c r="K216" s="822"/>
      <c r="L216" s="831">
        <v>4</v>
      </c>
      <c r="M216" s="831">
        <v>264000</v>
      </c>
      <c r="N216" s="822"/>
      <c r="O216" s="822">
        <v>66000</v>
      </c>
      <c r="P216" s="831">
        <v>2</v>
      </c>
      <c r="Q216" s="831">
        <v>130529.09</v>
      </c>
      <c r="R216" s="827"/>
      <c r="S216" s="832">
        <v>65264.544999999998</v>
      </c>
    </row>
    <row r="217" spans="1:19" ht="14.45" customHeight="1" x14ac:dyDescent="0.2">
      <c r="A217" s="821" t="s">
        <v>6951</v>
      </c>
      <c r="B217" s="822" t="s">
        <v>6952</v>
      </c>
      <c r="C217" s="822" t="s">
        <v>639</v>
      </c>
      <c r="D217" s="822" t="s">
        <v>3486</v>
      </c>
      <c r="E217" s="822" t="s">
        <v>6953</v>
      </c>
      <c r="F217" s="822" t="s">
        <v>7060</v>
      </c>
      <c r="G217" s="822" t="s">
        <v>3443</v>
      </c>
      <c r="H217" s="831">
        <v>14</v>
      </c>
      <c r="I217" s="831">
        <v>550307.51</v>
      </c>
      <c r="J217" s="822"/>
      <c r="K217" s="822">
        <v>39307.679285714286</v>
      </c>
      <c r="L217" s="831">
        <v>6</v>
      </c>
      <c r="M217" s="831">
        <v>142083.29999999999</v>
      </c>
      <c r="N217" s="822"/>
      <c r="O217" s="822">
        <v>23680.55</v>
      </c>
      <c r="P217" s="831">
        <v>29</v>
      </c>
      <c r="Q217" s="831">
        <v>686163.2</v>
      </c>
      <c r="R217" s="827"/>
      <c r="S217" s="832">
        <v>23660.799999999999</v>
      </c>
    </row>
    <row r="218" spans="1:19" ht="14.45" customHeight="1" x14ac:dyDescent="0.2">
      <c r="A218" s="821" t="s">
        <v>6951</v>
      </c>
      <c r="B218" s="822" t="s">
        <v>6952</v>
      </c>
      <c r="C218" s="822" t="s">
        <v>639</v>
      </c>
      <c r="D218" s="822" t="s">
        <v>3486</v>
      </c>
      <c r="E218" s="822" t="s">
        <v>6953</v>
      </c>
      <c r="F218" s="822" t="s">
        <v>7061</v>
      </c>
      <c r="G218" s="822" t="s">
        <v>2967</v>
      </c>
      <c r="H218" s="831"/>
      <c r="I218" s="831"/>
      <c r="J218" s="822"/>
      <c r="K218" s="822"/>
      <c r="L218" s="831"/>
      <c r="M218" s="831"/>
      <c r="N218" s="822"/>
      <c r="O218" s="822"/>
      <c r="P218" s="831">
        <v>0.27</v>
      </c>
      <c r="Q218" s="831">
        <v>24.48</v>
      </c>
      <c r="R218" s="827"/>
      <c r="S218" s="832">
        <v>90.666666666666657</v>
      </c>
    </row>
    <row r="219" spans="1:19" ht="14.45" customHeight="1" x14ac:dyDescent="0.2">
      <c r="A219" s="821" t="s">
        <v>6951</v>
      </c>
      <c r="B219" s="822" t="s">
        <v>6952</v>
      </c>
      <c r="C219" s="822" t="s">
        <v>639</v>
      </c>
      <c r="D219" s="822" t="s">
        <v>3486</v>
      </c>
      <c r="E219" s="822" t="s">
        <v>6953</v>
      </c>
      <c r="F219" s="822" t="s">
        <v>7062</v>
      </c>
      <c r="G219" s="822" t="s">
        <v>7063</v>
      </c>
      <c r="H219" s="831">
        <v>3.46</v>
      </c>
      <c r="I219" s="831">
        <v>28033.16</v>
      </c>
      <c r="J219" s="822"/>
      <c r="K219" s="822">
        <v>8102.06936416185</v>
      </c>
      <c r="L219" s="831">
        <v>0.8899999999999999</v>
      </c>
      <c r="M219" s="831">
        <v>7210.84</v>
      </c>
      <c r="N219" s="822"/>
      <c r="O219" s="822">
        <v>8102.0674157303383</v>
      </c>
      <c r="P219" s="831">
        <v>0.74</v>
      </c>
      <c r="Q219" s="831">
        <v>5995.53</v>
      </c>
      <c r="R219" s="827"/>
      <c r="S219" s="832">
        <v>8102.0675675675675</v>
      </c>
    </row>
    <row r="220" spans="1:19" ht="14.45" customHeight="1" x14ac:dyDescent="0.2">
      <c r="A220" s="821" t="s">
        <v>6951</v>
      </c>
      <c r="B220" s="822" t="s">
        <v>6952</v>
      </c>
      <c r="C220" s="822" t="s">
        <v>639</v>
      </c>
      <c r="D220" s="822" t="s">
        <v>3486</v>
      </c>
      <c r="E220" s="822" t="s">
        <v>6953</v>
      </c>
      <c r="F220" s="822" t="s">
        <v>7071</v>
      </c>
      <c r="G220" s="822" t="s">
        <v>2477</v>
      </c>
      <c r="H220" s="831">
        <v>12</v>
      </c>
      <c r="I220" s="831">
        <v>513394.32</v>
      </c>
      <c r="J220" s="822"/>
      <c r="K220" s="822">
        <v>42782.86</v>
      </c>
      <c r="L220" s="831">
        <v>27</v>
      </c>
      <c r="M220" s="831">
        <v>1155137.22</v>
      </c>
      <c r="N220" s="822"/>
      <c r="O220" s="822">
        <v>42782.86</v>
      </c>
      <c r="P220" s="831">
        <v>5</v>
      </c>
      <c r="Q220" s="831">
        <v>213914.3</v>
      </c>
      <c r="R220" s="827"/>
      <c r="S220" s="832">
        <v>42782.86</v>
      </c>
    </row>
    <row r="221" spans="1:19" ht="14.45" customHeight="1" x14ac:dyDescent="0.2">
      <c r="A221" s="821" t="s">
        <v>6951</v>
      </c>
      <c r="B221" s="822" t="s">
        <v>6952</v>
      </c>
      <c r="C221" s="822" t="s">
        <v>639</v>
      </c>
      <c r="D221" s="822" t="s">
        <v>3486</v>
      </c>
      <c r="E221" s="822" t="s">
        <v>6953</v>
      </c>
      <c r="F221" s="822" t="s">
        <v>7078</v>
      </c>
      <c r="G221" s="822" t="s">
        <v>7063</v>
      </c>
      <c r="H221" s="831">
        <v>13.49</v>
      </c>
      <c r="I221" s="831">
        <v>218588.9</v>
      </c>
      <c r="J221" s="822"/>
      <c r="K221" s="822">
        <v>16203.773165307635</v>
      </c>
      <c r="L221" s="831">
        <v>7.74</v>
      </c>
      <c r="M221" s="831">
        <v>125420.71</v>
      </c>
      <c r="N221" s="822"/>
      <c r="O221" s="822">
        <v>16204.226098191215</v>
      </c>
      <c r="P221" s="831">
        <v>2.92</v>
      </c>
      <c r="Q221" s="831">
        <v>47316.26</v>
      </c>
      <c r="R221" s="827"/>
      <c r="S221" s="832">
        <v>16204.198630136987</v>
      </c>
    </row>
    <row r="222" spans="1:19" ht="14.45" customHeight="1" x14ac:dyDescent="0.2">
      <c r="A222" s="821" t="s">
        <v>6951</v>
      </c>
      <c r="B222" s="822" t="s">
        <v>6952</v>
      </c>
      <c r="C222" s="822" t="s">
        <v>639</v>
      </c>
      <c r="D222" s="822" t="s">
        <v>3486</v>
      </c>
      <c r="E222" s="822" t="s">
        <v>6953</v>
      </c>
      <c r="F222" s="822" t="s">
        <v>7080</v>
      </c>
      <c r="G222" s="822" t="s">
        <v>7081</v>
      </c>
      <c r="H222" s="831">
        <v>9</v>
      </c>
      <c r="I222" s="831">
        <v>478669.7</v>
      </c>
      <c r="J222" s="822"/>
      <c r="K222" s="822">
        <v>53185.522222222222</v>
      </c>
      <c r="L222" s="831">
        <v>1</v>
      </c>
      <c r="M222" s="831">
        <v>53185.599999999999</v>
      </c>
      <c r="N222" s="822"/>
      <c r="O222" s="822">
        <v>53185.599999999999</v>
      </c>
      <c r="P222" s="831">
        <v>16</v>
      </c>
      <c r="Q222" s="831">
        <v>850965.8</v>
      </c>
      <c r="R222" s="827"/>
      <c r="S222" s="832">
        <v>53185.362500000003</v>
      </c>
    </row>
    <row r="223" spans="1:19" ht="14.45" customHeight="1" x14ac:dyDescent="0.2">
      <c r="A223" s="821" t="s">
        <v>6951</v>
      </c>
      <c r="B223" s="822" t="s">
        <v>6952</v>
      </c>
      <c r="C223" s="822" t="s">
        <v>639</v>
      </c>
      <c r="D223" s="822" t="s">
        <v>3486</v>
      </c>
      <c r="E223" s="822" t="s">
        <v>6953</v>
      </c>
      <c r="F223" s="822" t="s">
        <v>7086</v>
      </c>
      <c r="G223" s="822" t="s">
        <v>2660</v>
      </c>
      <c r="H223" s="831"/>
      <c r="I223" s="831"/>
      <c r="J223" s="822"/>
      <c r="K223" s="822"/>
      <c r="L223" s="831"/>
      <c r="M223" s="831"/>
      <c r="N223" s="822"/>
      <c r="O223" s="822"/>
      <c r="P223" s="831">
        <v>0.30000000000000004</v>
      </c>
      <c r="Q223" s="831">
        <v>82.199999999999989</v>
      </c>
      <c r="R223" s="827"/>
      <c r="S223" s="832">
        <v>273.99999999999994</v>
      </c>
    </row>
    <row r="224" spans="1:19" ht="14.45" customHeight="1" x14ac:dyDescent="0.2">
      <c r="A224" s="821" t="s">
        <v>6951</v>
      </c>
      <c r="B224" s="822" t="s">
        <v>6952</v>
      </c>
      <c r="C224" s="822" t="s">
        <v>639</v>
      </c>
      <c r="D224" s="822" t="s">
        <v>3486</v>
      </c>
      <c r="E224" s="822" t="s">
        <v>6953</v>
      </c>
      <c r="F224" s="822" t="s">
        <v>7087</v>
      </c>
      <c r="G224" s="822" t="s">
        <v>3410</v>
      </c>
      <c r="H224" s="831"/>
      <c r="I224" s="831"/>
      <c r="J224" s="822"/>
      <c r="K224" s="822"/>
      <c r="L224" s="831"/>
      <c r="M224" s="831"/>
      <c r="N224" s="822"/>
      <c r="O224" s="822"/>
      <c r="P224" s="831">
        <v>2</v>
      </c>
      <c r="Q224" s="831">
        <v>228000</v>
      </c>
      <c r="R224" s="827"/>
      <c r="S224" s="832">
        <v>114000</v>
      </c>
    </row>
    <row r="225" spans="1:19" ht="14.45" customHeight="1" x14ac:dyDescent="0.2">
      <c r="A225" s="821" t="s">
        <v>6951</v>
      </c>
      <c r="B225" s="822" t="s">
        <v>6952</v>
      </c>
      <c r="C225" s="822" t="s">
        <v>639</v>
      </c>
      <c r="D225" s="822" t="s">
        <v>3486</v>
      </c>
      <c r="E225" s="822" t="s">
        <v>6953</v>
      </c>
      <c r="F225" s="822" t="s">
        <v>7088</v>
      </c>
      <c r="G225" s="822" t="s">
        <v>7089</v>
      </c>
      <c r="H225" s="831"/>
      <c r="I225" s="831"/>
      <c r="J225" s="822"/>
      <c r="K225" s="822"/>
      <c r="L225" s="831">
        <v>1</v>
      </c>
      <c r="M225" s="831">
        <v>81862.990000000005</v>
      </c>
      <c r="N225" s="822"/>
      <c r="O225" s="822">
        <v>81862.990000000005</v>
      </c>
      <c r="P225" s="831"/>
      <c r="Q225" s="831"/>
      <c r="R225" s="827"/>
      <c r="S225" s="832"/>
    </row>
    <row r="226" spans="1:19" ht="14.45" customHeight="1" x14ac:dyDescent="0.2">
      <c r="A226" s="821" t="s">
        <v>6951</v>
      </c>
      <c r="B226" s="822" t="s">
        <v>6952</v>
      </c>
      <c r="C226" s="822" t="s">
        <v>639</v>
      </c>
      <c r="D226" s="822" t="s">
        <v>3486</v>
      </c>
      <c r="E226" s="822" t="s">
        <v>6953</v>
      </c>
      <c r="F226" s="822" t="s">
        <v>7099</v>
      </c>
      <c r="G226" s="822" t="s">
        <v>7100</v>
      </c>
      <c r="H226" s="831"/>
      <c r="I226" s="831"/>
      <c r="J226" s="822"/>
      <c r="K226" s="822"/>
      <c r="L226" s="831">
        <v>2</v>
      </c>
      <c r="M226" s="831">
        <v>8165.2199999999993</v>
      </c>
      <c r="N226" s="822"/>
      <c r="O226" s="822">
        <v>4082.6099999999997</v>
      </c>
      <c r="P226" s="831"/>
      <c r="Q226" s="831"/>
      <c r="R226" s="827"/>
      <c r="S226" s="832"/>
    </row>
    <row r="227" spans="1:19" ht="14.45" customHeight="1" x14ac:dyDescent="0.2">
      <c r="A227" s="821" t="s">
        <v>6951</v>
      </c>
      <c r="B227" s="822" t="s">
        <v>6952</v>
      </c>
      <c r="C227" s="822" t="s">
        <v>639</v>
      </c>
      <c r="D227" s="822" t="s">
        <v>3486</v>
      </c>
      <c r="E227" s="822" t="s">
        <v>6953</v>
      </c>
      <c r="F227" s="822" t="s">
        <v>7101</v>
      </c>
      <c r="G227" s="822" t="s">
        <v>2446</v>
      </c>
      <c r="H227" s="831">
        <v>7.32</v>
      </c>
      <c r="I227" s="831">
        <v>64207.88</v>
      </c>
      <c r="J227" s="822"/>
      <c r="K227" s="822">
        <v>8771.5683060109277</v>
      </c>
      <c r="L227" s="831">
        <v>2.5</v>
      </c>
      <c r="M227" s="831">
        <v>19737.099999999999</v>
      </c>
      <c r="N227" s="822"/>
      <c r="O227" s="822">
        <v>7894.8399999999992</v>
      </c>
      <c r="P227" s="831">
        <v>24</v>
      </c>
      <c r="Q227" s="831">
        <v>189475.81999999998</v>
      </c>
      <c r="R227" s="827"/>
      <c r="S227" s="832">
        <v>7894.8258333333324</v>
      </c>
    </row>
    <row r="228" spans="1:19" ht="14.45" customHeight="1" x14ac:dyDescent="0.2">
      <c r="A228" s="821" t="s">
        <v>6951</v>
      </c>
      <c r="B228" s="822" t="s">
        <v>6952</v>
      </c>
      <c r="C228" s="822" t="s">
        <v>639</v>
      </c>
      <c r="D228" s="822" t="s">
        <v>3486</v>
      </c>
      <c r="E228" s="822" t="s">
        <v>6953</v>
      </c>
      <c r="F228" s="822" t="s">
        <v>7111</v>
      </c>
      <c r="G228" s="822" t="s">
        <v>2446</v>
      </c>
      <c r="H228" s="831">
        <v>6.2</v>
      </c>
      <c r="I228" s="831">
        <v>135905.24</v>
      </c>
      <c r="J228" s="822"/>
      <c r="K228" s="822">
        <v>21920.199999999997</v>
      </c>
      <c r="L228" s="831">
        <v>4.4000000000000004</v>
      </c>
      <c r="M228" s="831">
        <v>86808.48000000001</v>
      </c>
      <c r="N228" s="822"/>
      <c r="O228" s="822">
        <v>19729.2</v>
      </c>
      <c r="P228" s="831">
        <v>45</v>
      </c>
      <c r="Q228" s="831">
        <v>887790.2</v>
      </c>
      <c r="R228" s="827"/>
      <c r="S228" s="832">
        <v>19728.671111111111</v>
      </c>
    </row>
    <row r="229" spans="1:19" ht="14.45" customHeight="1" x14ac:dyDescent="0.2">
      <c r="A229" s="821" t="s">
        <v>6951</v>
      </c>
      <c r="B229" s="822" t="s">
        <v>6952</v>
      </c>
      <c r="C229" s="822" t="s">
        <v>639</v>
      </c>
      <c r="D229" s="822" t="s">
        <v>3486</v>
      </c>
      <c r="E229" s="822" t="s">
        <v>6953</v>
      </c>
      <c r="F229" s="822" t="s">
        <v>7114</v>
      </c>
      <c r="G229" s="822" t="s">
        <v>2319</v>
      </c>
      <c r="H229" s="831"/>
      <c r="I229" s="831"/>
      <c r="J229" s="822"/>
      <c r="K229" s="822"/>
      <c r="L229" s="831">
        <v>1</v>
      </c>
      <c r="M229" s="831">
        <v>1186.57</v>
      </c>
      <c r="N229" s="822"/>
      <c r="O229" s="822">
        <v>1186.57</v>
      </c>
      <c r="P229" s="831"/>
      <c r="Q229" s="831"/>
      <c r="R229" s="827"/>
      <c r="S229" s="832"/>
    </row>
    <row r="230" spans="1:19" ht="14.45" customHeight="1" x14ac:dyDescent="0.2">
      <c r="A230" s="821" t="s">
        <v>6951</v>
      </c>
      <c r="B230" s="822" t="s">
        <v>6952</v>
      </c>
      <c r="C230" s="822" t="s">
        <v>639</v>
      </c>
      <c r="D230" s="822" t="s">
        <v>3486</v>
      </c>
      <c r="E230" s="822" t="s">
        <v>6953</v>
      </c>
      <c r="F230" s="822" t="s">
        <v>7115</v>
      </c>
      <c r="G230" s="822" t="s">
        <v>2319</v>
      </c>
      <c r="H230" s="831"/>
      <c r="I230" s="831"/>
      <c r="J230" s="822"/>
      <c r="K230" s="822"/>
      <c r="L230" s="831"/>
      <c r="M230" s="831"/>
      <c r="N230" s="822"/>
      <c r="O230" s="822"/>
      <c r="P230" s="831">
        <v>1</v>
      </c>
      <c r="Q230" s="831">
        <v>3417.18</v>
      </c>
      <c r="R230" s="827"/>
      <c r="S230" s="832">
        <v>3417.18</v>
      </c>
    </row>
    <row r="231" spans="1:19" ht="14.45" customHeight="1" x14ac:dyDescent="0.2">
      <c r="A231" s="821" t="s">
        <v>6951</v>
      </c>
      <c r="B231" s="822" t="s">
        <v>6952</v>
      </c>
      <c r="C231" s="822" t="s">
        <v>639</v>
      </c>
      <c r="D231" s="822" t="s">
        <v>3486</v>
      </c>
      <c r="E231" s="822" t="s">
        <v>6953</v>
      </c>
      <c r="F231" s="822" t="s">
        <v>7117</v>
      </c>
      <c r="G231" s="822" t="s">
        <v>7118</v>
      </c>
      <c r="H231" s="831">
        <v>10</v>
      </c>
      <c r="I231" s="831">
        <v>458298.8</v>
      </c>
      <c r="J231" s="822"/>
      <c r="K231" s="822">
        <v>45829.88</v>
      </c>
      <c r="L231" s="831">
        <v>19</v>
      </c>
      <c r="M231" s="831">
        <v>836818.56</v>
      </c>
      <c r="N231" s="822"/>
      <c r="O231" s="822">
        <v>44043.082105263158</v>
      </c>
      <c r="P231" s="831">
        <v>9</v>
      </c>
      <c r="Q231" s="831">
        <v>349272</v>
      </c>
      <c r="R231" s="827"/>
      <c r="S231" s="832">
        <v>38808</v>
      </c>
    </row>
    <row r="232" spans="1:19" ht="14.45" customHeight="1" x14ac:dyDescent="0.2">
      <c r="A232" s="821" t="s">
        <v>6951</v>
      </c>
      <c r="B232" s="822" t="s">
        <v>6952</v>
      </c>
      <c r="C232" s="822" t="s">
        <v>639</v>
      </c>
      <c r="D232" s="822" t="s">
        <v>3486</v>
      </c>
      <c r="E232" s="822" t="s">
        <v>6953</v>
      </c>
      <c r="F232" s="822" t="s">
        <v>7129</v>
      </c>
      <c r="G232" s="822" t="s">
        <v>791</v>
      </c>
      <c r="H232" s="831"/>
      <c r="I232" s="831"/>
      <c r="J232" s="822"/>
      <c r="K232" s="822"/>
      <c r="L232" s="831"/>
      <c r="M232" s="831"/>
      <c r="N232" s="822"/>
      <c r="O232" s="822"/>
      <c r="P232" s="831">
        <v>0.26</v>
      </c>
      <c r="Q232" s="831">
        <v>28.86</v>
      </c>
      <c r="R232" s="827"/>
      <c r="S232" s="832">
        <v>111</v>
      </c>
    </row>
    <row r="233" spans="1:19" ht="14.45" customHeight="1" x14ac:dyDescent="0.2">
      <c r="A233" s="821" t="s">
        <v>6951</v>
      </c>
      <c r="B233" s="822" t="s">
        <v>6952</v>
      </c>
      <c r="C233" s="822" t="s">
        <v>639</v>
      </c>
      <c r="D233" s="822" t="s">
        <v>3486</v>
      </c>
      <c r="E233" s="822" t="s">
        <v>6953</v>
      </c>
      <c r="F233" s="822" t="s">
        <v>7130</v>
      </c>
      <c r="G233" s="822" t="s">
        <v>791</v>
      </c>
      <c r="H233" s="831"/>
      <c r="I233" s="831"/>
      <c r="J233" s="822"/>
      <c r="K233" s="822"/>
      <c r="L233" s="831"/>
      <c r="M233" s="831"/>
      <c r="N233" s="822"/>
      <c r="O233" s="822"/>
      <c r="P233" s="831">
        <v>7.0000000000000007E-2</v>
      </c>
      <c r="Q233" s="831">
        <v>20.170000000000002</v>
      </c>
      <c r="R233" s="827"/>
      <c r="S233" s="832">
        <v>288.14285714285717</v>
      </c>
    </row>
    <row r="234" spans="1:19" ht="14.45" customHeight="1" x14ac:dyDescent="0.2">
      <c r="A234" s="821" t="s">
        <v>6951</v>
      </c>
      <c r="B234" s="822" t="s">
        <v>6952</v>
      </c>
      <c r="C234" s="822" t="s">
        <v>639</v>
      </c>
      <c r="D234" s="822" t="s">
        <v>3486</v>
      </c>
      <c r="E234" s="822" t="s">
        <v>6953</v>
      </c>
      <c r="F234" s="822" t="s">
        <v>7133</v>
      </c>
      <c r="G234" s="822" t="s">
        <v>7134</v>
      </c>
      <c r="H234" s="831"/>
      <c r="I234" s="831"/>
      <c r="J234" s="822"/>
      <c r="K234" s="822"/>
      <c r="L234" s="831">
        <v>1</v>
      </c>
      <c r="M234" s="831">
        <v>12413.6</v>
      </c>
      <c r="N234" s="822"/>
      <c r="O234" s="822">
        <v>12413.6</v>
      </c>
      <c r="P234" s="831">
        <v>2</v>
      </c>
      <c r="Q234" s="831">
        <v>24827.200000000001</v>
      </c>
      <c r="R234" s="827"/>
      <c r="S234" s="832">
        <v>12413.6</v>
      </c>
    </row>
    <row r="235" spans="1:19" ht="14.45" customHeight="1" x14ac:dyDescent="0.2">
      <c r="A235" s="821" t="s">
        <v>6951</v>
      </c>
      <c r="B235" s="822" t="s">
        <v>6952</v>
      </c>
      <c r="C235" s="822" t="s">
        <v>639</v>
      </c>
      <c r="D235" s="822" t="s">
        <v>3486</v>
      </c>
      <c r="E235" s="822" t="s">
        <v>6953</v>
      </c>
      <c r="F235" s="822" t="s">
        <v>7137</v>
      </c>
      <c r="G235" s="822" t="s">
        <v>7134</v>
      </c>
      <c r="H235" s="831"/>
      <c r="I235" s="831"/>
      <c r="J235" s="822"/>
      <c r="K235" s="822"/>
      <c r="L235" s="831">
        <v>6</v>
      </c>
      <c r="M235" s="831">
        <v>99637.8</v>
      </c>
      <c r="N235" s="822"/>
      <c r="O235" s="822">
        <v>16606.3</v>
      </c>
      <c r="P235" s="831">
        <v>2</v>
      </c>
      <c r="Q235" s="831">
        <v>33212.6</v>
      </c>
      <c r="R235" s="827"/>
      <c r="S235" s="832">
        <v>16606.3</v>
      </c>
    </row>
    <row r="236" spans="1:19" ht="14.45" customHeight="1" x14ac:dyDescent="0.2">
      <c r="A236" s="821" t="s">
        <v>6951</v>
      </c>
      <c r="B236" s="822" t="s">
        <v>6952</v>
      </c>
      <c r="C236" s="822" t="s">
        <v>639</v>
      </c>
      <c r="D236" s="822" t="s">
        <v>3486</v>
      </c>
      <c r="E236" s="822" t="s">
        <v>6953</v>
      </c>
      <c r="F236" s="822" t="s">
        <v>7140</v>
      </c>
      <c r="G236" s="822" t="s">
        <v>2391</v>
      </c>
      <c r="H236" s="831">
        <v>53.88</v>
      </c>
      <c r="I236" s="831">
        <v>1173457.9100000001</v>
      </c>
      <c r="J236" s="822"/>
      <c r="K236" s="822">
        <v>21779.100037119526</v>
      </c>
      <c r="L236" s="831">
        <v>38</v>
      </c>
      <c r="M236" s="831">
        <v>828902.03999999992</v>
      </c>
      <c r="N236" s="822"/>
      <c r="O236" s="822">
        <v>21813.211578947365</v>
      </c>
      <c r="P236" s="831">
        <v>36</v>
      </c>
      <c r="Q236" s="831">
        <v>784047.6</v>
      </c>
      <c r="R236" s="827"/>
      <c r="S236" s="832">
        <v>21779.1</v>
      </c>
    </row>
    <row r="237" spans="1:19" ht="14.45" customHeight="1" x14ac:dyDescent="0.2">
      <c r="A237" s="821" t="s">
        <v>6951</v>
      </c>
      <c r="B237" s="822" t="s">
        <v>6952</v>
      </c>
      <c r="C237" s="822" t="s">
        <v>639</v>
      </c>
      <c r="D237" s="822" t="s">
        <v>3486</v>
      </c>
      <c r="E237" s="822" t="s">
        <v>6953</v>
      </c>
      <c r="F237" s="822" t="s">
        <v>7141</v>
      </c>
      <c r="G237" s="822" t="s">
        <v>2967</v>
      </c>
      <c r="H237" s="831"/>
      <c r="I237" s="831"/>
      <c r="J237" s="822"/>
      <c r="K237" s="822"/>
      <c r="L237" s="831"/>
      <c r="M237" s="831"/>
      <c r="N237" s="822"/>
      <c r="O237" s="822"/>
      <c r="P237" s="831">
        <v>0.76</v>
      </c>
      <c r="Q237" s="831">
        <v>360.44</v>
      </c>
      <c r="R237" s="827"/>
      <c r="S237" s="832">
        <v>474.26315789473682</v>
      </c>
    </row>
    <row r="238" spans="1:19" ht="14.45" customHeight="1" x14ac:dyDescent="0.2">
      <c r="A238" s="821" t="s">
        <v>6951</v>
      </c>
      <c r="B238" s="822" t="s">
        <v>6952</v>
      </c>
      <c r="C238" s="822" t="s">
        <v>639</v>
      </c>
      <c r="D238" s="822" t="s">
        <v>3486</v>
      </c>
      <c r="E238" s="822" t="s">
        <v>6953</v>
      </c>
      <c r="F238" s="822" t="s">
        <v>7142</v>
      </c>
      <c r="G238" s="822" t="s">
        <v>2967</v>
      </c>
      <c r="H238" s="831"/>
      <c r="I238" s="831"/>
      <c r="J238" s="822"/>
      <c r="K238" s="822"/>
      <c r="L238" s="831"/>
      <c r="M238" s="831"/>
      <c r="N238" s="822"/>
      <c r="O238" s="822"/>
      <c r="P238" s="831">
        <v>2</v>
      </c>
      <c r="Q238" s="831">
        <v>409.04</v>
      </c>
      <c r="R238" s="827"/>
      <c r="S238" s="832">
        <v>204.52</v>
      </c>
    </row>
    <row r="239" spans="1:19" ht="14.45" customHeight="1" x14ac:dyDescent="0.2">
      <c r="A239" s="821" t="s">
        <v>6951</v>
      </c>
      <c r="B239" s="822" t="s">
        <v>6952</v>
      </c>
      <c r="C239" s="822" t="s">
        <v>639</v>
      </c>
      <c r="D239" s="822" t="s">
        <v>3486</v>
      </c>
      <c r="E239" s="822" t="s">
        <v>6953</v>
      </c>
      <c r="F239" s="822" t="s">
        <v>7145</v>
      </c>
      <c r="G239" s="822" t="s">
        <v>7146</v>
      </c>
      <c r="H239" s="831"/>
      <c r="I239" s="831"/>
      <c r="J239" s="822"/>
      <c r="K239" s="822"/>
      <c r="L239" s="831"/>
      <c r="M239" s="831"/>
      <c r="N239" s="822"/>
      <c r="O239" s="822"/>
      <c r="P239" s="831">
        <v>3</v>
      </c>
      <c r="Q239" s="831">
        <v>9900</v>
      </c>
      <c r="R239" s="827"/>
      <c r="S239" s="832">
        <v>3300</v>
      </c>
    </row>
    <row r="240" spans="1:19" ht="14.45" customHeight="1" x14ac:dyDescent="0.2">
      <c r="A240" s="821" t="s">
        <v>6951</v>
      </c>
      <c r="B240" s="822" t="s">
        <v>6952</v>
      </c>
      <c r="C240" s="822" t="s">
        <v>639</v>
      </c>
      <c r="D240" s="822" t="s">
        <v>3486</v>
      </c>
      <c r="E240" s="822" t="s">
        <v>6953</v>
      </c>
      <c r="F240" s="822" t="s">
        <v>7152</v>
      </c>
      <c r="G240" s="822" t="s">
        <v>2346</v>
      </c>
      <c r="H240" s="831">
        <v>5</v>
      </c>
      <c r="I240" s="831">
        <v>181712</v>
      </c>
      <c r="J240" s="822"/>
      <c r="K240" s="822">
        <v>36342.400000000001</v>
      </c>
      <c r="L240" s="831">
        <v>2</v>
      </c>
      <c r="M240" s="831">
        <v>72682.600000000006</v>
      </c>
      <c r="N240" s="822"/>
      <c r="O240" s="822">
        <v>36341.300000000003</v>
      </c>
      <c r="P240" s="831">
        <v>3</v>
      </c>
      <c r="Q240" s="831">
        <v>92700</v>
      </c>
      <c r="R240" s="827"/>
      <c r="S240" s="832">
        <v>30900</v>
      </c>
    </row>
    <row r="241" spans="1:19" ht="14.45" customHeight="1" x14ac:dyDescent="0.2">
      <c r="A241" s="821" t="s">
        <v>6951</v>
      </c>
      <c r="B241" s="822" t="s">
        <v>6952</v>
      </c>
      <c r="C241" s="822" t="s">
        <v>639</v>
      </c>
      <c r="D241" s="822" t="s">
        <v>3486</v>
      </c>
      <c r="E241" s="822" t="s">
        <v>6953</v>
      </c>
      <c r="F241" s="822" t="s">
        <v>7153</v>
      </c>
      <c r="G241" s="822" t="s">
        <v>2388</v>
      </c>
      <c r="H241" s="831"/>
      <c r="I241" s="831"/>
      <c r="J241" s="822"/>
      <c r="K241" s="822"/>
      <c r="L241" s="831">
        <v>1</v>
      </c>
      <c r="M241" s="831">
        <v>86202.7</v>
      </c>
      <c r="N241" s="822"/>
      <c r="O241" s="822">
        <v>86202.7</v>
      </c>
      <c r="P241" s="831"/>
      <c r="Q241" s="831"/>
      <c r="R241" s="827"/>
      <c r="S241" s="832"/>
    </row>
    <row r="242" spans="1:19" ht="14.45" customHeight="1" x14ac:dyDescent="0.2">
      <c r="A242" s="821" t="s">
        <v>6951</v>
      </c>
      <c r="B242" s="822" t="s">
        <v>6952</v>
      </c>
      <c r="C242" s="822" t="s">
        <v>639</v>
      </c>
      <c r="D242" s="822" t="s">
        <v>3486</v>
      </c>
      <c r="E242" s="822" t="s">
        <v>6953</v>
      </c>
      <c r="F242" s="822" t="s">
        <v>7154</v>
      </c>
      <c r="G242" s="822" t="s">
        <v>7155</v>
      </c>
      <c r="H242" s="831"/>
      <c r="I242" s="831"/>
      <c r="J242" s="822"/>
      <c r="K242" s="822"/>
      <c r="L242" s="831">
        <v>3</v>
      </c>
      <c r="M242" s="831">
        <v>89962.2</v>
      </c>
      <c r="N242" s="822"/>
      <c r="O242" s="822">
        <v>29987.399999999998</v>
      </c>
      <c r="P242" s="831">
        <v>4</v>
      </c>
      <c r="Q242" s="831">
        <v>119949.6</v>
      </c>
      <c r="R242" s="827"/>
      <c r="S242" s="832">
        <v>29987.4</v>
      </c>
    </row>
    <row r="243" spans="1:19" ht="14.45" customHeight="1" x14ac:dyDescent="0.2">
      <c r="A243" s="821" t="s">
        <v>6951</v>
      </c>
      <c r="B243" s="822" t="s">
        <v>6952</v>
      </c>
      <c r="C243" s="822" t="s">
        <v>639</v>
      </c>
      <c r="D243" s="822" t="s">
        <v>3486</v>
      </c>
      <c r="E243" s="822" t="s">
        <v>6953</v>
      </c>
      <c r="F243" s="822" t="s">
        <v>7166</v>
      </c>
      <c r="G243" s="822" t="s">
        <v>2446</v>
      </c>
      <c r="H243" s="831"/>
      <c r="I243" s="831"/>
      <c r="J243" s="822"/>
      <c r="K243" s="822"/>
      <c r="L243" s="831">
        <v>2.06</v>
      </c>
      <c r="M243" s="831">
        <v>97541.2</v>
      </c>
      <c r="N243" s="822"/>
      <c r="O243" s="822">
        <v>47350.097087378635</v>
      </c>
      <c r="P243" s="831">
        <v>12.13</v>
      </c>
      <c r="Q243" s="831">
        <v>574338.51</v>
      </c>
      <c r="R243" s="827"/>
      <c r="S243" s="832">
        <v>47348.599340478147</v>
      </c>
    </row>
    <row r="244" spans="1:19" ht="14.45" customHeight="1" x14ac:dyDescent="0.2">
      <c r="A244" s="821" t="s">
        <v>6951</v>
      </c>
      <c r="B244" s="822" t="s">
        <v>6952</v>
      </c>
      <c r="C244" s="822" t="s">
        <v>639</v>
      </c>
      <c r="D244" s="822" t="s">
        <v>3486</v>
      </c>
      <c r="E244" s="822" t="s">
        <v>6953</v>
      </c>
      <c r="F244" s="822" t="s">
        <v>7173</v>
      </c>
      <c r="G244" s="822" t="s">
        <v>2346</v>
      </c>
      <c r="H244" s="831"/>
      <c r="I244" s="831"/>
      <c r="J244" s="822"/>
      <c r="K244" s="822"/>
      <c r="L244" s="831"/>
      <c r="M244" s="831"/>
      <c r="N244" s="822"/>
      <c r="O244" s="822"/>
      <c r="P244" s="831">
        <v>2</v>
      </c>
      <c r="Q244" s="831">
        <v>61800</v>
      </c>
      <c r="R244" s="827"/>
      <c r="S244" s="832">
        <v>30900</v>
      </c>
    </row>
    <row r="245" spans="1:19" ht="14.45" customHeight="1" x14ac:dyDescent="0.2">
      <c r="A245" s="821" t="s">
        <v>6951</v>
      </c>
      <c r="B245" s="822" t="s">
        <v>6952</v>
      </c>
      <c r="C245" s="822" t="s">
        <v>639</v>
      </c>
      <c r="D245" s="822" t="s">
        <v>3486</v>
      </c>
      <c r="E245" s="822" t="s">
        <v>6953</v>
      </c>
      <c r="F245" s="822" t="s">
        <v>7174</v>
      </c>
      <c r="G245" s="822" t="s">
        <v>2349</v>
      </c>
      <c r="H245" s="831"/>
      <c r="I245" s="831"/>
      <c r="J245" s="822"/>
      <c r="K245" s="822"/>
      <c r="L245" s="831">
        <v>2</v>
      </c>
      <c r="M245" s="831">
        <v>76027.600000000006</v>
      </c>
      <c r="N245" s="822"/>
      <c r="O245" s="822">
        <v>38013.800000000003</v>
      </c>
      <c r="P245" s="831">
        <v>2</v>
      </c>
      <c r="Q245" s="831">
        <v>62200</v>
      </c>
      <c r="R245" s="827"/>
      <c r="S245" s="832">
        <v>31100</v>
      </c>
    </row>
    <row r="246" spans="1:19" ht="14.45" customHeight="1" x14ac:dyDescent="0.2">
      <c r="A246" s="821" t="s">
        <v>6951</v>
      </c>
      <c r="B246" s="822" t="s">
        <v>6952</v>
      </c>
      <c r="C246" s="822" t="s">
        <v>639</v>
      </c>
      <c r="D246" s="822" t="s">
        <v>3486</v>
      </c>
      <c r="E246" s="822" t="s">
        <v>6953</v>
      </c>
      <c r="F246" s="822" t="s">
        <v>7175</v>
      </c>
      <c r="G246" s="822" t="s">
        <v>2442</v>
      </c>
      <c r="H246" s="831"/>
      <c r="I246" s="831"/>
      <c r="J246" s="822"/>
      <c r="K246" s="822"/>
      <c r="L246" s="831"/>
      <c r="M246" s="831"/>
      <c r="N246" s="822"/>
      <c r="O246" s="822"/>
      <c r="P246" s="831">
        <v>7.4</v>
      </c>
      <c r="Q246" s="831">
        <v>32016.9</v>
      </c>
      <c r="R246" s="827"/>
      <c r="S246" s="832">
        <v>4326.6081081081084</v>
      </c>
    </row>
    <row r="247" spans="1:19" ht="14.45" customHeight="1" x14ac:dyDescent="0.2">
      <c r="A247" s="821" t="s">
        <v>6951</v>
      </c>
      <c r="B247" s="822" t="s">
        <v>6952</v>
      </c>
      <c r="C247" s="822" t="s">
        <v>639</v>
      </c>
      <c r="D247" s="822" t="s">
        <v>3486</v>
      </c>
      <c r="E247" s="822" t="s">
        <v>6953</v>
      </c>
      <c r="F247" s="822" t="s">
        <v>7181</v>
      </c>
      <c r="G247" s="822" t="s">
        <v>6966</v>
      </c>
      <c r="H247" s="831"/>
      <c r="I247" s="831"/>
      <c r="J247" s="822"/>
      <c r="K247" s="822"/>
      <c r="L247" s="831">
        <v>1</v>
      </c>
      <c r="M247" s="831">
        <v>1290.8599999999999</v>
      </c>
      <c r="N247" s="822"/>
      <c r="O247" s="822">
        <v>1290.8599999999999</v>
      </c>
      <c r="P247" s="831">
        <v>2</v>
      </c>
      <c r="Q247" s="831">
        <v>2011.16</v>
      </c>
      <c r="R247" s="827"/>
      <c r="S247" s="832">
        <v>1005.58</v>
      </c>
    </row>
    <row r="248" spans="1:19" ht="14.45" customHeight="1" x14ac:dyDescent="0.2">
      <c r="A248" s="821" t="s">
        <v>6951</v>
      </c>
      <c r="B248" s="822" t="s">
        <v>6952</v>
      </c>
      <c r="C248" s="822" t="s">
        <v>639</v>
      </c>
      <c r="D248" s="822" t="s">
        <v>3486</v>
      </c>
      <c r="E248" s="822" t="s">
        <v>6953</v>
      </c>
      <c r="F248" s="822" t="s">
        <v>7186</v>
      </c>
      <c r="G248" s="822" t="s">
        <v>1031</v>
      </c>
      <c r="H248" s="831"/>
      <c r="I248" s="831"/>
      <c r="J248" s="822"/>
      <c r="K248" s="822"/>
      <c r="L248" s="831"/>
      <c r="M248" s="831"/>
      <c r="N248" s="822"/>
      <c r="O248" s="822"/>
      <c r="P248" s="831">
        <v>0.91</v>
      </c>
      <c r="Q248" s="831">
        <v>393.51</v>
      </c>
      <c r="R248" s="827"/>
      <c r="S248" s="832">
        <v>432.42857142857139</v>
      </c>
    </row>
    <row r="249" spans="1:19" ht="14.45" customHeight="1" x14ac:dyDescent="0.2">
      <c r="A249" s="821" t="s">
        <v>6951</v>
      </c>
      <c r="B249" s="822" t="s">
        <v>6952</v>
      </c>
      <c r="C249" s="822" t="s">
        <v>639</v>
      </c>
      <c r="D249" s="822" t="s">
        <v>3486</v>
      </c>
      <c r="E249" s="822" t="s">
        <v>6953</v>
      </c>
      <c r="F249" s="822" t="s">
        <v>7190</v>
      </c>
      <c r="G249" s="822" t="s">
        <v>1004</v>
      </c>
      <c r="H249" s="831"/>
      <c r="I249" s="831"/>
      <c r="J249" s="822"/>
      <c r="K249" s="822"/>
      <c r="L249" s="831"/>
      <c r="M249" s="831"/>
      <c r="N249" s="822"/>
      <c r="O249" s="822"/>
      <c r="P249" s="831">
        <v>0.71</v>
      </c>
      <c r="Q249" s="831">
        <v>113.12</v>
      </c>
      <c r="R249" s="827"/>
      <c r="S249" s="832">
        <v>159.32394366197184</v>
      </c>
    </row>
    <row r="250" spans="1:19" ht="14.45" customHeight="1" x14ac:dyDescent="0.2">
      <c r="A250" s="821" t="s">
        <v>6951</v>
      </c>
      <c r="B250" s="822" t="s">
        <v>6952</v>
      </c>
      <c r="C250" s="822" t="s">
        <v>639</v>
      </c>
      <c r="D250" s="822" t="s">
        <v>3486</v>
      </c>
      <c r="E250" s="822" t="s">
        <v>6953</v>
      </c>
      <c r="F250" s="822" t="s">
        <v>7191</v>
      </c>
      <c r="G250" s="822" t="s">
        <v>1134</v>
      </c>
      <c r="H250" s="831"/>
      <c r="I250" s="831"/>
      <c r="J250" s="822"/>
      <c r="K250" s="822"/>
      <c r="L250" s="831"/>
      <c r="M250" s="831"/>
      <c r="N250" s="822"/>
      <c r="O250" s="822"/>
      <c r="P250" s="831">
        <v>0.31</v>
      </c>
      <c r="Q250" s="831">
        <v>13.64</v>
      </c>
      <c r="R250" s="827"/>
      <c r="S250" s="832">
        <v>44</v>
      </c>
    </row>
    <row r="251" spans="1:19" ht="14.45" customHeight="1" x14ac:dyDescent="0.2">
      <c r="A251" s="821" t="s">
        <v>6951</v>
      </c>
      <c r="B251" s="822" t="s">
        <v>6952</v>
      </c>
      <c r="C251" s="822" t="s">
        <v>639</v>
      </c>
      <c r="D251" s="822" t="s">
        <v>3486</v>
      </c>
      <c r="E251" s="822" t="s">
        <v>6953</v>
      </c>
      <c r="F251" s="822" t="s">
        <v>7192</v>
      </c>
      <c r="G251" s="822" t="s">
        <v>805</v>
      </c>
      <c r="H251" s="831"/>
      <c r="I251" s="831"/>
      <c r="J251" s="822"/>
      <c r="K251" s="822"/>
      <c r="L251" s="831"/>
      <c r="M251" s="831"/>
      <c r="N251" s="822"/>
      <c r="O251" s="822"/>
      <c r="P251" s="831">
        <v>2.34</v>
      </c>
      <c r="Q251" s="831">
        <v>185.33</v>
      </c>
      <c r="R251" s="827"/>
      <c r="S251" s="832">
        <v>79.200854700854705</v>
      </c>
    </row>
    <row r="252" spans="1:19" ht="14.45" customHeight="1" x14ac:dyDescent="0.2">
      <c r="A252" s="821" t="s">
        <v>6951</v>
      </c>
      <c r="B252" s="822" t="s">
        <v>6952</v>
      </c>
      <c r="C252" s="822" t="s">
        <v>639</v>
      </c>
      <c r="D252" s="822" t="s">
        <v>3486</v>
      </c>
      <c r="E252" s="822" t="s">
        <v>6953</v>
      </c>
      <c r="F252" s="822" t="s">
        <v>7194</v>
      </c>
      <c r="G252" s="822" t="s">
        <v>7195</v>
      </c>
      <c r="H252" s="831"/>
      <c r="I252" s="831"/>
      <c r="J252" s="822"/>
      <c r="K252" s="822"/>
      <c r="L252" s="831">
        <v>2</v>
      </c>
      <c r="M252" s="831">
        <v>36479.599999999999</v>
      </c>
      <c r="N252" s="822"/>
      <c r="O252" s="822">
        <v>18239.8</v>
      </c>
      <c r="P252" s="831">
        <v>20</v>
      </c>
      <c r="Q252" s="831">
        <v>326046.02</v>
      </c>
      <c r="R252" s="827"/>
      <c r="S252" s="832">
        <v>16302.301000000001</v>
      </c>
    </row>
    <row r="253" spans="1:19" ht="14.45" customHeight="1" x14ac:dyDescent="0.2">
      <c r="A253" s="821" t="s">
        <v>6951</v>
      </c>
      <c r="B253" s="822" t="s">
        <v>6952</v>
      </c>
      <c r="C253" s="822" t="s">
        <v>639</v>
      </c>
      <c r="D253" s="822" t="s">
        <v>3486</v>
      </c>
      <c r="E253" s="822" t="s">
        <v>6953</v>
      </c>
      <c r="F253" s="822" t="s">
        <v>7196</v>
      </c>
      <c r="G253" s="822" t="s">
        <v>1134</v>
      </c>
      <c r="H253" s="831"/>
      <c r="I253" s="831"/>
      <c r="J253" s="822"/>
      <c r="K253" s="822"/>
      <c r="L253" s="831"/>
      <c r="M253" s="831"/>
      <c r="N253" s="822"/>
      <c r="O253" s="822"/>
      <c r="P253" s="831">
        <v>0.7</v>
      </c>
      <c r="Q253" s="831">
        <v>168.95</v>
      </c>
      <c r="R253" s="827"/>
      <c r="S253" s="832">
        <v>241.35714285714286</v>
      </c>
    </row>
    <row r="254" spans="1:19" ht="14.45" customHeight="1" x14ac:dyDescent="0.2">
      <c r="A254" s="821" t="s">
        <v>6951</v>
      </c>
      <c r="B254" s="822" t="s">
        <v>6952</v>
      </c>
      <c r="C254" s="822" t="s">
        <v>639</v>
      </c>
      <c r="D254" s="822" t="s">
        <v>3486</v>
      </c>
      <c r="E254" s="822" t="s">
        <v>6953</v>
      </c>
      <c r="F254" s="822" t="s">
        <v>7201</v>
      </c>
      <c r="G254" s="822" t="s">
        <v>805</v>
      </c>
      <c r="H254" s="831"/>
      <c r="I254" s="831"/>
      <c r="J254" s="822"/>
      <c r="K254" s="822"/>
      <c r="L254" s="831"/>
      <c r="M254" s="831"/>
      <c r="N254" s="822"/>
      <c r="O254" s="822"/>
      <c r="P254" s="831">
        <v>1.81</v>
      </c>
      <c r="Q254" s="831">
        <v>396.21</v>
      </c>
      <c r="R254" s="827"/>
      <c r="S254" s="832">
        <v>218.90055248618782</v>
      </c>
    </row>
    <row r="255" spans="1:19" ht="14.45" customHeight="1" x14ac:dyDescent="0.2">
      <c r="A255" s="821" t="s">
        <v>6951</v>
      </c>
      <c r="B255" s="822" t="s">
        <v>6952</v>
      </c>
      <c r="C255" s="822" t="s">
        <v>639</v>
      </c>
      <c r="D255" s="822" t="s">
        <v>3486</v>
      </c>
      <c r="E255" s="822" t="s">
        <v>6953</v>
      </c>
      <c r="F255" s="822" t="s">
        <v>7202</v>
      </c>
      <c r="G255" s="822" t="s">
        <v>3385</v>
      </c>
      <c r="H255" s="831"/>
      <c r="I255" s="831"/>
      <c r="J255" s="822"/>
      <c r="K255" s="822"/>
      <c r="L255" s="831"/>
      <c r="M255" s="831"/>
      <c r="N255" s="822"/>
      <c r="O255" s="822"/>
      <c r="P255" s="831">
        <v>1</v>
      </c>
      <c r="Q255" s="831">
        <v>37189.300000000003</v>
      </c>
      <c r="R255" s="827"/>
      <c r="S255" s="832">
        <v>37189.300000000003</v>
      </c>
    </row>
    <row r="256" spans="1:19" ht="14.45" customHeight="1" x14ac:dyDescent="0.2">
      <c r="A256" s="821" t="s">
        <v>6951</v>
      </c>
      <c r="B256" s="822" t="s">
        <v>6952</v>
      </c>
      <c r="C256" s="822" t="s">
        <v>639</v>
      </c>
      <c r="D256" s="822" t="s">
        <v>3486</v>
      </c>
      <c r="E256" s="822" t="s">
        <v>6953</v>
      </c>
      <c r="F256" s="822" t="s">
        <v>7206</v>
      </c>
      <c r="G256" s="822" t="s">
        <v>1241</v>
      </c>
      <c r="H256" s="831"/>
      <c r="I256" s="831"/>
      <c r="J256" s="822"/>
      <c r="K256" s="822"/>
      <c r="L256" s="831"/>
      <c r="M256" s="831"/>
      <c r="N256" s="822"/>
      <c r="O256" s="822"/>
      <c r="P256" s="831">
        <v>0.2</v>
      </c>
      <c r="Q256" s="831">
        <v>10.88</v>
      </c>
      <c r="R256" s="827"/>
      <c r="S256" s="832">
        <v>54.4</v>
      </c>
    </row>
    <row r="257" spans="1:19" ht="14.45" customHeight="1" x14ac:dyDescent="0.2">
      <c r="A257" s="821" t="s">
        <v>6951</v>
      </c>
      <c r="B257" s="822" t="s">
        <v>6952</v>
      </c>
      <c r="C257" s="822" t="s">
        <v>639</v>
      </c>
      <c r="D257" s="822" t="s">
        <v>3486</v>
      </c>
      <c r="E257" s="822" t="s">
        <v>6953</v>
      </c>
      <c r="F257" s="822" t="s">
        <v>7208</v>
      </c>
      <c r="G257" s="822" t="s">
        <v>2477</v>
      </c>
      <c r="H257" s="831"/>
      <c r="I257" s="831"/>
      <c r="J257" s="822"/>
      <c r="K257" s="822"/>
      <c r="L257" s="831"/>
      <c r="M257" s="831"/>
      <c r="N257" s="822"/>
      <c r="O257" s="822"/>
      <c r="P257" s="831">
        <v>17</v>
      </c>
      <c r="Q257" s="831">
        <v>727308.62</v>
      </c>
      <c r="R257" s="827"/>
      <c r="S257" s="832">
        <v>42782.86</v>
      </c>
    </row>
    <row r="258" spans="1:19" ht="14.45" customHeight="1" x14ac:dyDescent="0.2">
      <c r="A258" s="821" t="s">
        <v>6951</v>
      </c>
      <c r="B258" s="822" t="s">
        <v>6952</v>
      </c>
      <c r="C258" s="822" t="s">
        <v>639</v>
      </c>
      <c r="D258" s="822" t="s">
        <v>3486</v>
      </c>
      <c r="E258" s="822" t="s">
        <v>6953</v>
      </c>
      <c r="F258" s="822" t="s">
        <v>7211</v>
      </c>
      <c r="G258" s="822" t="s">
        <v>7212</v>
      </c>
      <c r="H258" s="831"/>
      <c r="I258" s="831"/>
      <c r="J258" s="822"/>
      <c r="K258" s="822"/>
      <c r="L258" s="831"/>
      <c r="M258" s="831"/>
      <c r="N258" s="822"/>
      <c r="O258" s="822"/>
      <c r="P258" s="831">
        <v>3</v>
      </c>
      <c r="Q258" s="831">
        <v>122468.46</v>
      </c>
      <c r="R258" s="827"/>
      <c r="S258" s="832">
        <v>40822.82</v>
      </c>
    </row>
    <row r="259" spans="1:19" ht="14.45" customHeight="1" x14ac:dyDescent="0.2">
      <c r="A259" s="821" t="s">
        <v>6951</v>
      </c>
      <c r="B259" s="822" t="s">
        <v>6952</v>
      </c>
      <c r="C259" s="822" t="s">
        <v>639</v>
      </c>
      <c r="D259" s="822" t="s">
        <v>3486</v>
      </c>
      <c r="E259" s="822" t="s">
        <v>6953</v>
      </c>
      <c r="F259" s="822" t="s">
        <v>7215</v>
      </c>
      <c r="G259" s="822" t="s">
        <v>736</v>
      </c>
      <c r="H259" s="831"/>
      <c r="I259" s="831"/>
      <c r="J259" s="822"/>
      <c r="K259" s="822"/>
      <c r="L259" s="831"/>
      <c r="M259" s="831"/>
      <c r="N259" s="822"/>
      <c r="O259" s="822"/>
      <c r="P259" s="831">
        <v>0.1</v>
      </c>
      <c r="Q259" s="831">
        <v>4.09</v>
      </c>
      <c r="R259" s="827"/>
      <c r="S259" s="832">
        <v>40.9</v>
      </c>
    </row>
    <row r="260" spans="1:19" ht="14.45" customHeight="1" x14ac:dyDescent="0.2">
      <c r="A260" s="821" t="s">
        <v>6951</v>
      </c>
      <c r="B260" s="822" t="s">
        <v>6952</v>
      </c>
      <c r="C260" s="822" t="s">
        <v>639</v>
      </c>
      <c r="D260" s="822" t="s">
        <v>3486</v>
      </c>
      <c r="E260" s="822" t="s">
        <v>6953</v>
      </c>
      <c r="F260" s="822" t="s">
        <v>7220</v>
      </c>
      <c r="G260" s="822" t="s">
        <v>2384</v>
      </c>
      <c r="H260" s="831"/>
      <c r="I260" s="831"/>
      <c r="J260" s="822"/>
      <c r="K260" s="822"/>
      <c r="L260" s="831"/>
      <c r="M260" s="831"/>
      <c r="N260" s="822"/>
      <c r="O260" s="822"/>
      <c r="P260" s="831">
        <v>4</v>
      </c>
      <c r="Q260" s="831">
        <v>57761.2</v>
      </c>
      <c r="R260" s="827"/>
      <c r="S260" s="832">
        <v>14440.3</v>
      </c>
    </row>
    <row r="261" spans="1:19" ht="14.45" customHeight="1" x14ac:dyDescent="0.2">
      <c r="A261" s="821" t="s">
        <v>6951</v>
      </c>
      <c r="B261" s="822" t="s">
        <v>6952</v>
      </c>
      <c r="C261" s="822" t="s">
        <v>639</v>
      </c>
      <c r="D261" s="822" t="s">
        <v>3486</v>
      </c>
      <c r="E261" s="822" t="s">
        <v>6953</v>
      </c>
      <c r="F261" s="822" t="s">
        <v>7222</v>
      </c>
      <c r="G261" s="822" t="s">
        <v>2346</v>
      </c>
      <c r="H261" s="831"/>
      <c r="I261" s="831"/>
      <c r="J261" s="822"/>
      <c r="K261" s="822"/>
      <c r="L261" s="831"/>
      <c r="M261" s="831"/>
      <c r="N261" s="822"/>
      <c r="O261" s="822"/>
      <c r="P261" s="831">
        <v>8</v>
      </c>
      <c r="Q261" s="831">
        <v>234951.2</v>
      </c>
      <c r="R261" s="827"/>
      <c r="S261" s="832">
        <v>29368.9</v>
      </c>
    </row>
    <row r="262" spans="1:19" ht="14.45" customHeight="1" x14ac:dyDescent="0.2">
      <c r="A262" s="821" t="s">
        <v>6951</v>
      </c>
      <c r="B262" s="822" t="s">
        <v>6952</v>
      </c>
      <c r="C262" s="822" t="s">
        <v>639</v>
      </c>
      <c r="D262" s="822" t="s">
        <v>3486</v>
      </c>
      <c r="E262" s="822" t="s">
        <v>6953</v>
      </c>
      <c r="F262" s="822" t="s">
        <v>7228</v>
      </c>
      <c r="G262" s="822" t="s">
        <v>2436</v>
      </c>
      <c r="H262" s="831"/>
      <c r="I262" s="831"/>
      <c r="J262" s="822"/>
      <c r="K262" s="822"/>
      <c r="L262" s="831"/>
      <c r="M262" s="831"/>
      <c r="N262" s="822"/>
      <c r="O262" s="822"/>
      <c r="P262" s="831">
        <v>3</v>
      </c>
      <c r="Q262" s="831">
        <v>4319.1000000000004</v>
      </c>
      <c r="R262" s="827"/>
      <c r="S262" s="832">
        <v>1439.7</v>
      </c>
    </row>
    <row r="263" spans="1:19" ht="14.45" customHeight="1" x14ac:dyDescent="0.2">
      <c r="A263" s="821" t="s">
        <v>6951</v>
      </c>
      <c r="B263" s="822" t="s">
        <v>6952</v>
      </c>
      <c r="C263" s="822" t="s">
        <v>639</v>
      </c>
      <c r="D263" s="822" t="s">
        <v>3486</v>
      </c>
      <c r="E263" s="822" t="s">
        <v>6953</v>
      </c>
      <c r="F263" s="822" t="s">
        <v>7229</v>
      </c>
      <c r="G263" s="822" t="s">
        <v>2386</v>
      </c>
      <c r="H263" s="831"/>
      <c r="I263" s="831"/>
      <c r="J263" s="822"/>
      <c r="K263" s="822"/>
      <c r="L263" s="831"/>
      <c r="M263" s="831"/>
      <c r="N263" s="822"/>
      <c r="O263" s="822"/>
      <c r="P263" s="831">
        <v>5</v>
      </c>
      <c r="Q263" s="831">
        <v>135762</v>
      </c>
      <c r="R263" s="827"/>
      <c r="S263" s="832">
        <v>27152.400000000001</v>
      </c>
    </row>
    <row r="264" spans="1:19" ht="14.45" customHeight="1" x14ac:dyDescent="0.2">
      <c r="A264" s="821" t="s">
        <v>6951</v>
      </c>
      <c r="B264" s="822" t="s">
        <v>6952</v>
      </c>
      <c r="C264" s="822" t="s">
        <v>639</v>
      </c>
      <c r="D264" s="822" t="s">
        <v>3486</v>
      </c>
      <c r="E264" s="822" t="s">
        <v>6953</v>
      </c>
      <c r="F264" s="822" t="s">
        <v>7230</v>
      </c>
      <c r="G264" s="822" t="s">
        <v>2319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1096.0999999999999</v>
      </c>
      <c r="R264" s="827"/>
      <c r="S264" s="832">
        <v>1096.0999999999999</v>
      </c>
    </row>
    <row r="265" spans="1:19" ht="14.45" customHeight="1" x14ac:dyDescent="0.2">
      <c r="A265" s="821" t="s">
        <v>6951</v>
      </c>
      <c r="B265" s="822" t="s">
        <v>6952</v>
      </c>
      <c r="C265" s="822" t="s">
        <v>639</v>
      </c>
      <c r="D265" s="822" t="s">
        <v>3486</v>
      </c>
      <c r="E265" s="822" t="s">
        <v>6953</v>
      </c>
      <c r="F265" s="822" t="s">
        <v>7233</v>
      </c>
      <c r="G265" s="822" t="s">
        <v>3429</v>
      </c>
      <c r="H265" s="831"/>
      <c r="I265" s="831"/>
      <c r="J265" s="822"/>
      <c r="K265" s="822"/>
      <c r="L265" s="831"/>
      <c r="M265" s="831"/>
      <c r="N265" s="822"/>
      <c r="O265" s="822"/>
      <c r="P265" s="831">
        <v>1</v>
      </c>
      <c r="Q265" s="831">
        <v>55499.199999999997</v>
      </c>
      <c r="R265" s="827"/>
      <c r="S265" s="832">
        <v>55499.199999999997</v>
      </c>
    </row>
    <row r="266" spans="1:19" ht="14.45" customHeight="1" x14ac:dyDescent="0.2">
      <c r="A266" s="821" t="s">
        <v>6951</v>
      </c>
      <c r="B266" s="822" t="s">
        <v>6952</v>
      </c>
      <c r="C266" s="822" t="s">
        <v>639</v>
      </c>
      <c r="D266" s="822" t="s">
        <v>3486</v>
      </c>
      <c r="E266" s="822" t="s">
        <v>6953</v>
      </c>
      <c r="F266" s="822" t="s">
        <v>7234</v>
      </c>
      <c r="G266" s="822" t="s">
        <v>2346</v>
      </c>
      <c r="H266" s="831"/>
      <c r="I266" s="831"/>
      <c r="J266" s="822"/>
      <c r="K266" s="822"/>
      <c r="L266" s="831"/>
      <c r="M266" s="831"/>
      <c r="N266" s="822"/>
      <c r="O266" s="822"/>
      <c r="P266" s="831">
        <v>1</v>
      </c>
      <c r="Q266" s="831">
        <v>29368.9</v>
      </c>
      <c r="R266" s="827"/>
      <c r="S266" s="832">
        <v>29368.9</v>
      </c>
    </row>
    <row r="267" spans="1:19" ht="14.45" customHeight="1" x14ac:dyDescent="0.2">
      <c r="A267" s="821" t="s">
        <v>6951</v>
      </c>
      <c r="B267" s="822" t="s">
        <v>6952</v>
      </c>
      <c r="C267" s="822" t="s">
        <v>639</v>
      </c>
      <c r="D267" s="822" t="s">
        <v>3486</v>
      </c>
      <c r="E267" s="822" t="s">
        <v>7252</v>
      </c>
      <c r="F267" s="822" t="s">
        <v>7253</v>
      </c>
      <c r="G267" s="822" t="s">
        <v>7254</v>
      </c>
      <c r="H267" s="831">
        <v>1</v>
      </c>
      <c r="I267" s="831">
        <v>2177.8000000000002</v>
      </c>
      <c r="J267" s="822"/>
      <c r="K267" s="822">
        <v>2177.8000000000002</v>
      </c>
      <c r="L267" s="831">
        <v>3</v>
      </c>
      <c r="M267" s="831">
        <v>6619.94</v>
      </c>
      <c r="N267" s="822"/>
      <c r="O267" s="822">
        <v>2206.6466666666665</v>
      </c>
      <c r="P267" s="831">
        <v>3</v>
      </c>
      <c r="Q267" s="831">
        <v>6709.53</v>
      </c>
      <c r="R267" s="827"/>
      <c r="S267" s="832">
        <v>2236.5099999999998</v>
      </c>
    </row>
    <row r="268" spans="1:19" ht="14.45" customHeight="1" x14ac:dyDescent="0.2">
      <c r="A268" s="821" t="s">
        <v>6951</v>
      </c>
      <c r="B268" s="822" t="s">
        <v>6952</v>
      </c>
      <c r="C268" s="822" t="s">
        <v>639</v>
      </c>
      <c r="D268" s="822" t="s">
        <v>3486</v>
      </c>
      <c r="E268" s="822" t="s">
        <v>7252</v>
      </c>
      <c r="F268" s="822" t="s">
        <v>7255</v>
      </c>
      <c r="G268" s="822" t="s">
        <v>7256</v>
      </c>
      <c r="H268" s="831">
        <v>5</v>
      </c>
      <c r="I268" s="831">
        <v>13327.279999999999</v>
      </c>
      <c r="J268" s="822"/>
      <c r="K268" s="822">
        <v>2665.4559999999997</v>
      </c>
      <c r="L268" s="831">
        <v>5</v>
      </c>
      <c r="M268" s="831">
        <v>10718.84</v>
      </c>
      <c r="N268" s="822"/>
      <c r="O268" s="822">
        <v>2143.768</v>
      </c>
      <c r="P268" s="831">
        <v>5</v>
      </c>
      <c r="Q268" s="831">
        <v>13602.17</v>
      </c>
      <c r="R268" s="827"/>
      <c r="S268" s="832">
        <v>2720.4340000000002</v>
      </c>
    </row>
    <row r="269" spans="1:19" ht="14.45" customHeight="1" x14ac:dyDescent="0.2">
      <c r="A269" s="821" t="s">
        <v>6951</v>
      </c>
      <c r="B269" s="822" t="s">
        <v>6952</v>
      </c>
      <c r="C269" s="822" t="s">
        <v>639</v>
      </c>
      <c r="D269" s="822" t="s">
        <v>3486</v>
      </c>
      <c r="E269" s="822" t="s">
        <v>7261</v>
      </c>
      <c r="F269" s="822" t="s">
        <v>7264</v>
      </c>
      <c r="G269" s="822" t="s">
        <v>7265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562.65</v>
      </c>
      <c r="R269" s="827"/>
      <c r="S269" s="832">
        <v>562.65</v>
      </c>
    </row>
    <row r="270" spans="1:19" ht="14.45" customHeight="1" x14ac:dyDescent="0.2">
      <c r="A270" s="821" t="s">
        <v>6951</v>
      </c>
      <c r="B270" s="822" t="s">
        <v>6952</v>
      </c>
      <c r="C270" s="822" t="s">
        <v>639</v>
      </c>
      <c r="D270" s="822" t="s">
        <v>3486</v>
      </c>
      <c r="E270" s="822" t="s">
        <v>7261</v>
      </c>
      <c r="F270" s="822" t="s">
        <v>7280</v>
      </c>
      <c r="G270" s="822" t="s">
        <v>7281</v>
      </c>
      <c r="H270" s="831"/>
      <c r="I270" s="831"/>
      <c r="J270" s="822"/>
      <c r="K270" s="822"/>
      <c r="L270" s="831"/>
      <c r="M270" s="831"/>
      <c r="N270" s="822"/>
      <c r="O270" s="822"/>
      <c r="P270" s="831">
        <v>10</v>
      </c>
      <c r="Q270" s="831">
        <v>1793</v>
      </c>
      <c r="R270" s="827"/>
      <c r="S270" s="832">
        <v>179.3</v>
      </c>
    </row>
    <row r="271" spans="1:19" ht="14.45" customHeight="1" x14ac:dyDescent="0.2">
      <c r="A271" s="821" t="s">
        <v>6951</v>
      </c>
      <c r="B271" s="822" t="s">
        <v>6952</v>
      </c>
      <c r="C271" s="822" t="s">
        <v>639</v>
      </c>
      <c r="D271" s="822" t="s">
        <v>3486</v>
      </c>
      <c r="E271" s="822" t="s">
        <v>7261</v>
      </c>
      <c r="F271" s="822" t="s">
        <v>7283</v>
      </c>
      <c r="G271" s="822" t="s">
        <v>7284</v>
      </c>
      <c r="H271" s="831"/>
      <c r="I271" s="831"/>
      <c r="J271" s="822"/>
      <c r="K271" s="822"/>
      <c r="L271" s="831"/>
      <c r="M271" s="831"/>
      <c r="N271" s="822"/>
      <c r="O271" s="822"/>
      <c r="P271" s="831">
        <v>2</v>
      </c>
      <c r="Q271" s="831">
        <v>151.94</v>
      </c>
      <c r="R271" s="827"/>
      <c r="S271" s="832">
        <v>75.97</v>
      </c>
    </row>
    <row r="272" spans="1:19" ht="14.45" customHeight="1" x14ac:dyDescent="0.2">
      <c r="A272" s="821" t="s">
        <v>6951</v>
      </c>
      <c r="B272" s="822" t="s">
        <v>6952</v>
      </c>
      <c r="C272" s="822" t="s">
        <v>639</v>
      </c>
      <c r="D272" s="822" t="s">
        <v>3486</v>
      </c>
      <c r="E272" s="822" t="s">
        <v>7261</v>
      </c>
      <c r="F272" s="822" t="s">
        <v>7285</v>
      </c>
      <c r="G272" s="822" t="s">
        <v>7286</v>
      </c>
      <c r="H272" s="831"/>
      <c r="I272" s="831"/>
      <c r="J272" s="822"/>
      <c r="K272" s="822"/>
      <c r="L272" s="831"/>
      <c r="M272" s="831"/>
      <c r="N272" s="822"/>
      <c r="O272" s="822"/>
      <c r="P272" s="831">
        <v>2</v>
      </c>
      <c r="Q272" s="831">
        <v>189.38</v>
      </c>
      <c r="R272" s="827"/>
      <c r="S272" s="832">
        <v>94.69</v>
      </c>
    </row>
    <row r="273" spans="1:19" ht="14.45" customHeight="1" x14ac:dyDescent="0.2">
      <c r="A273" s="821" t="s">
        <v>6951</v>
      </c>
      <c r="B273" s="822" t="s">
        <v>6952</v>
      </c>
      <c r="C273" s="822" t="s">
        <v>639</v>
      </c>
      <c r="D273" s="822" t="s">
        <v>3486</v>
      </c>
      <c r="E273" s="822" t="s">
        <v>7261</v>
      </c>
      <c r="F273" s="822" t="s">
        <v>7287</v>
      </c>
      <c r="G273" s="822" t="s">
        <v>7286</v>
      </c>
      <c r="H273" s="831"/>
      <c r="I273" s="831"/>
      <c r="J273" s="822"/>
      <c r="K273" s="822"/>
      <c r="L273" s="831"/>
      <c r="M273" s="831"/>
      <c r="N273" s="822"/>
      <c r="O273" s="822"/>
      <c r="P273" s="831">
        <v>10</v>
      </c>
      <c r="Q273" s="831">
        <v>759.69999999999993</v>
      </c>
      <c r="R273" s="827"/>
      <c r="S273" s="832">
        <v>75.97</v>
      </c>
    </row>
    <row r="274" spans="1:19" ht="14.45" customHeight="1" x14ac:dyDescent="0.2">
      <c r="A274" s="821" t="s">
        <v>6951</v>
      </c>
      <c r="B274" s="822" t="s">
        <v>6952</v>
      </c>
      <c r="C274" s="822" t="s">
        <v>639</v>
      </c>
      <c r="D274" s="822" t="s">
        <v>3486</v>
      </c>
      <c r="E274" s="822" t="s">
        <v>6946</v>
      </c>
      <c r="F274" s="822" t="s">
        <v>7310</v>
      </c>
      <c r="G274" s="822" t="s">
        <v>7311</v>
      </c>
      <c r="H274" s="831"/>
      <c r="I274" s="831"/>
      <c r="J274" s="822"/>
      <c r="K274" s="822"/>
      <c r="L274" s="831"/>
      <c r="M274" s="831"/>
      <c r="N274" s="822"/>
      <c r="O274" s="822"/>
      <c r="P274" s="831">
        <v>3</v>
      </c>
      <c r="Q274" s="831">
        <v>981</v>
      </c>
      <c r="R274" s="827"/>
      <c r="S274" s="832">
        <v>327</v>
      </c>
    </row>
    <row r="275" spans="1:19" ht="14.45" customHeight="1" x14ac:dyDescent="0.2">
      <c r="A275" s="821" t="s">
        <v>6951</v>
      </c>
      <c r="B275" s="822" t="s">
        <v>6952</v>
      </c>
      <c r="C275" s="822" t="s">
        <v>639</v>
      </c>
      <c r="D275" s="822" t="s">
        <v>3486</v>
      </c>
      <c r="E275" s="822" t="s">
        <v>6946</v>
      </c>
      <c r="F275" s="822" t="s">
        <v>7312</v>
      </c>
      <c r="G275" s="822" t="s">
        <v>7313</v>
      </c>
      <c r="H275" s="831"/>
      <c r="I275" s="831"/>
      <c r="J275" s="822"/>
      <c r="K275" s="822"/>
      <c r="L275" s="831">
        <v>3</v>
      </c>
      <c r="M275" s="831">
        <v>369</v>
      </c>
      <c r="N275" s="822"/>
      <c r="O275" s="822">
        <v>123</v>
      </c>
      <c r="P275" s="831">
        <v>12</v>
      </c>
      <c r="Q275" s="831">
        <v>1596</v>
      </c>
      <c r="R275" s="827"/>
      <c r="S275" s="832">
        <v>133</v>
      </c>
    </row>
    <row r="276" spans="1:19" ht="14.45" customHeight="1" x14ac:dyDescent="0.2">
      <c r="A276" s="821" t="s">
        <v>6951</v>
      </c>
      <c r="B276" s="822" t="s">
        <v>6952</v>
      </c>
      <c r="C276" s="822" t="s">
        <v>639</v>
      </c>
      <c r="D276" s="822" t="s">
        <v>3486</v>
      </c>
      <c r="E276" s="822" t="s">
        <v>6946</v>
      </c>
      <c r="F276" s="822" t="s">
        <v>7314</v>
      </c>
      <c r="G276" s="822" t="s">
        <v>7315</v>
      </c>
      <c r="H276" s="831"/>
      <c r="I276" s="831"/>
      <c r="J276" s="822"/>
      <c r="K276" s="822"/>
      <c r="L276" s="831">
        <v>1</v>
      </c>
      <c r="M276" s="831">
        <v>153</v>
      </c>
      <c r="N276" s="822"/>
      <c r="O276" s="822">
        <v>153</v>
      </c>
      <c r="P276" s="831">
        <v>7</v>
      </c>
      <c r="Q276" s="831">
        <v>1106</v>
      </c>
      <c r="R276" s="827"/>
      <c r="S276" s="832">
        <v>158</v>
      </c>
    </row>
    <row r="277" spans="1:19" ht="14.45" customHeight="1" x14ac:dyDescent="0.2">
      <c r="A277" s="821" t="s">
        <v>6951</v>
      </c>
      <c r="B277" s="822" t="s">
        <v>6952</v>
      </c>
      <c r="C277" s="822" t="s">
        <v>639</v>
      </c>
      <c r="D277" s="822" t="s">
        <v>3486</v>
      </c>
      <c r="E277" s="822" t="s">
        <v>6946</v>
      </c>
      <c r="F277" s="822" t="s">
        <v>7316</v>
      </c>
      <c r="G277" s="822" t="s">
        <v>7317</v>
      </c>
      <c r="H277" s="831">
        <v>5</v>
      </c>
      <c r="I277" s="831">
        <v>995</v>
      </c>
      <c r="J277" s="822"/>
      <c r="K277" s="822">
        <v>199</v>
      </c>
      <c r="L277" s="831">
        <v>8</v>
      </c>
      <c r="M277" s="831">
        <v>1608</v>
      </c>
      <c r="N277" s="822"/>
      <c r="O277" s="822">
        <v>201</v>
      </c>
      <c r="P277" s="831">
        <v>9</v>
      </c>
      <c r="Q277" s="831">
        <v>1890</v>
      </c>
      <c r="R277" s="827"/>
      <c r="S277" s="832">
        <v>210</v>
      </c>
    </row>
    <row r="278" spans="1:19" ht="14.45" customHeight="1" x14ac:dyDescent="0.2">
      <c r="A278" s="821" t="s">
        <v>6951</v>
      </c>
      <c r="B278" s="822" t="s">
        <v>6952</v>
      </c>
      <c r="C278" s="822" t="s">
        <v>639</v>
      </c>
      <c r="D278" s="822" t="s">
        <v>3486</v>
      </c>
      <c r="E278" s="822" t="s">
        <v>6946</v>
      </c>
      <c r="F278" s="822" t="s">
        <v>7318</v>
      </c>
      <c r="G278" s="822" t="s">
        <v>7319</v>
      </c>
      <c r="H278" s="831">
        <v>5</v>
      </c>
      <c r="I278" s="831">
        <v>190</v>
      </c>
      <c r="J278" s="822"/>
      <c r="K278" s="822">
        <v>38</v>
      </c>
      <c r="L278" s="831">
        <v>21</v>
      </c>
      <c r="M278" s="831">
        <v>798</v>
      </c>
      <c r="N278" s="822"/>
      <c r="O278" s="822">
        <v>38</v>
      </c>
      <c r="P278" s="831">
        <v>8</v>
      </c>
      <c r="Q278" s="831">
        <v>320</v>
      </c>
      <c r="R278" s="827"/>
      <c r="S278" s="832">
        <v>40</v>
      </c>
    </row>
    <row r="279" spans="1:19" ht="14.45" customHeight="1" x14ac:dyDescent="0.2">
      <c r="A279" s="821" t="s">
        <v>6951</v>
      </c>
      <c r="B279" s="822" t="s">
        <v>6952</v>
      </c>
      <c r="C279" s="822" t="s">
        <v>639</v>
      </c>
      <c r="D279" s="822" t="s">
        <v>3486</v>
      </c>
      <c r="E279" s="822" t="s">
        <v>6946</v>
      </c>
      <c r="F279" s="822" t="s">
        <v>7326</v>
      </c>
      <c r="G279" s="822" t="s">
        <v>7327</v>
      </c>
      <c r="H279" s="831"/>
      <c r="I279" s="831"/>
      <c r="J279" s="822"/>
      <c r="K279" s="822"/>
      <c r="L279" s="831">
        <v>1</v>
      </c>
      <c r="M279" s="831">
        <v>180</v>
      </c>
      <c r="N279" s="822"/>
      <c r="O279" s="822">
        <v>180</v>
      </c>
      <c r="P279" s="831">
        <v>10</v>
      </c>
      <c r="Q279" s="831">
        <v>1940</v>
      </c>
      <c r="R279" s="827"/>
      <c r="S279" s="832">
        <v>194</v>
      </c>
    </row>
    <row r="280" spans="1:19" ht="14.45" customHeight="1" x14ac:dyDescent="0.2">
      <c r="A280" s="821" t="s">
        <v>6951</v>
      </c>
      <c r="B280" s="822" t="s">
        <v>6952</v>
      </c>
      <c r="C280" s="822" t="s">
        <v>639</v>
      </c>
      <c r="D280" s="822" t="s">
        <v>3486</v>
      </c>
      <c r="E280" s="822" t="s">
        <v>6946</v>
      </c>
      <c r="F280" s="822" t="s">
        <v>7328</v>
      </c>
      <c r="G280" s="822" t="s">
        <v>7329</v>
      </c>
      <c r="H280" s="831"/>
      <c r="I280" s="831"/>
      <c r="J280" s="822"/>
      <c r="K280" s="822"/>
      <c r="L280" s="831"/>
      <c r="M280" s="831"/>
      <c r="N280" s="822"/>
      <c r="O280" s="822"/>
      <c r="P280" s="831">
        <v>1</v>
      </c>
      <c r="Q280" s="831">
        <v>194</v>
      </c>
      <c r="R280" s="827"/>
      <c r="S280" s="832">
        <v>194</v>
      </c>
    </row>
    <row r="281" spans="1:19" ht="14.45" customHeight="1" x14ac:dyDescent="0.2">
      <c r="A281" s="821" t="s">
        <v>6951</v>
      </c>
      <c r="B281" s="822" t="s">
        <v>6952</v>
      </c>
      <c r="C281" s="822" t="s">
        <v>639</v>
      </c>
      <c r="D281" s="822" t="s">
        <v>3486</v>
      </c>
      <c r="E281" s="822" t="s">
        <v>6946</v>
      </c>
      <c r="F281" s="822" t="s">
        <v>7332</v>
      </c>
      <c r="G281" s="822" t="s">
        <v>7333</v>
      </c>
      <c r="H281" s="831">
        <v>165</v>
      </c>
      <c r="I281" s="831">
        <v>0</v>
      </c>
      <c r="J281" s="822"/>
      <c r="K281" s="822">
        <v>0</v>
      </c>
      <c r="L281" s="831">
        <v>167</v>
      </c>
      <c r="M281" s="831">
        <v>0</v>
      </c>
      <c r="N281" s="822"/>
      <c r="O281" s="822">
        <v>0</v>
      </c>
      <c r="P281" s="831">
        <v>287</v>
      </c>
      <c r="Q281" s="831">
        <v>0</v>
      </c>
      <c r="R281" s="827"/>
      <c r="S281" s="832">
        <v>0</v>
      </c>
    </row>
    <row r="282" spans="1:19" ht="14.45" customHeight="1" x14ac:dyDescent="0.2">
      <c r="A282" s="821" t="s">
        <v>6951</v>
      </c>
      <c r="B282" s="822" t="s">
        <v>6952</v>
      </c>
      <c r="C282" s="822" t="s">
        <v>639</v>
      </c>
      <c r="D282" s="822" t="s">
        <v>3486</v>
      </c>
      <c r="E282" s="822" t="s">
        <v>6946</v>
      </c>
      <c r="F282" s="822" t="s">
        <v>7334</v>
      </c>
      <c r="G282" s="822" t="s">
        <v>7335</v>
      </c>
      <c r="H282" s="831">
        <v>5</v>
      </c>
      <c r="I282" s="831">
        <v>0</v>
      </c>
      <c r="J282" s="822"/>
      <c r="K282" s="822">
        <v>0</v>
      </c>
      <c r="L282" s="831">
        <v>16</v>
      </c>
      <c r="M282" s="831">
        <v>0</v>
      </c>
      <c r="N282" s="822"/>
      <c r="O282" s="822">
        <v>0</v>
      </c>
      <c r="P282" s="831">
        <v>50</v>
      </c>
      <c r="Q282" s="831">
        <v>0</v>
      </c>
      <c r="R282" s="827"/>
      <c r="S282" s="832">
        <v>0</v>
      </c>
    </row>
    <row r="283" spans="1:19" ht="14.45" customHeight="1" x14ac:dyDescent="0.2">
      <c r="A283" s="821" t="s">
        <v>6951</v>
      </c>
      <c r="B283" s="822" t="s">
        <v>6952</v>
      </c>
      <c r="C283" s="822" t="s">
        <v>639</v>
      </c>
      <c r="D283" s="822" t="s">
        <v>3486</v>
      </c>
      <c r="E283" s="822" t="s">
        <v>6946</v>
      </c>
      <c r="F283" s="822" t="s">
        <v>7336</v>
      </c>
      <c r="G283" s="822" t="s">
        <v>7337</v>
      </c>
      <c r="H283" s="831"/>
      <c r="I283" s="831"/>
      <c r="J283" s="822"/>
      <c r="K283" s="822"/>
      <c r="L283" s="831"/>
      <c r="M283" s="831"/>
      <c r="N283" s="822"/>
      <c r="O283" s="822"/>
      <c r="P283" s="831">
        <v>15</v>
      </c>
      <c r="Q283" s="831">
        <v>3900</v>
      </c>
      <c r="R283" s="827"/>
      <c r="S283" s="832">
        <v>260</v>
      </c>
    </row>
    <row r="284" spans="1:19" ht="14.45" customHeight="1" x14ac:dyDescent="0.2">
      <c r="A284" s="821" t="s">
        <v>6951</v>
      </c>
      <c r="B284" s="822" t="s">
        <v>6952</v>
      </c>
      <c r="C284" s="822" t="s">
        <v>639</v>
      </c>
      <c r="D284" s="822" t="s">
        <v>3486</v>
      </c>
      <c r="E284" s="822" t="s">
        <v>6946</v>
      </c>
      <c r="F284" s="822" t="s">
        <v>7338</v>
      </c>
      <c r="G284" s="822" t="s">
        <v>7339</v>
      </c>
      <c r="H284" s="831"/>
      <c r="I284" s="831"/>
      <c r="J284" s="822"/>
      <c r="K284" s="822"/>
      <c r="L284" s="831">
        <v>2</v>
      </c>
      <c r="M284" s="831">
        <v>84.44</v>
      </c>
      <c r="N284" s="822"/>
      <c r="O284" s="822">
        <v>42.22</v>
      </c>
      <c r="P284" s="831">
        <v>11</v>
      </c>
      <c r="Q284" s="831">
        <v>501.12000000000006</v>
      </c>
      <c r="R284" s="827"/>
      <c r="S284" s="832">
        <v>45.556363636363642</v>
      </c>
    </row>
    <row r="285" spans="1:19" ht="14.45" customHeight="1" x14ac:dyDescent="0.2">
      <c r="A285" s="821" t="s">
        <v>6951</v>
      </c>
      <c r="B285" s="822" t="s">
        <v>6952</v>
      </c>
      <c r="C285" s="822" t="s">
        <v>639</v>
      </c>
      <c r="D285" s="822" t="s">
        <v>3486</v>
      </c>
      <c r="E285" s="822" t="s">
        <v>6946</v>
      </c>
      <c r="F285" s="822" t="s">
        <v>7342</v>
      </c>
      <c r="G285" s="822" t="s">
        <v>7343</v>
      </c>
      <c r="H285" s="831"/>
      <c r="I285" s="831"/>
      <c r="J285" s="822"/>
      <c r="K285" s="822"/>
      <c r="L285" s="831">
        <v>6</v>
      </c>
      <c r="M285" s="831">
        <v>228</v>
      </c>
      <c r="N285" s="822"/>
      <c r="O285" s="822">
        <v>38</v>
      </c>
      <c r="P285" s="831">
        <v>7</v>
      </c>
      <c r="Q285" s="831">
        <v>273</v>
      </c>
      <c r="R285" s="827"/>
      <c r="S285" s="832">
        <v>39</v>
      </c>
    </row>
    <row r="286" spans="1:19" ht="14.45" customHeight="1" x14ac:dyDescent="0.2">
      <c r="A286" s="821" t="s">
        <v>6951</v>
      </c>
      <c r="B286" s="822" t="s">
        <v>6952</v>
      </c>
      <c r="C286" s="822" t="s">
        <v>639</v>
      </c>
      <c r="D286" s="822" t="s">
        <v>3486</v>
      </c>
      <c r="E286" s="822" t="s">
        <v>6946</v>
      </c>
      <c r="F286" s="822" t="s">
        <v>7346</v>
      </c>
      <c r="G286" s="822" t="s">
        <v>7347</v>
      </c>
      <c r="H286" s="831"/>
      <c r="I286" s="831"/>
      <c r="J286" s="822"/>
      <c r="K286" s="822"/>
      <c r="L286" s="831"/>
      <c r="M286" s="831"/>
      <c r="N286" s="822"/>
      <c r="O286" s="822"/>
      <c r="P286" s="831">
        <v>3</v>
      </c>
      <c r="Q286" s="831">
        <v>279</v>
      </c>
      <c r="R286" s="827"/>
      <c r="S286" s="832">
        <v>93</v>
      </c>
    </row>
    <row r="287" spans="1:19" ht="14.45" customHeight="1" x14ac:dyDescent="0.2">
      <c r="A287" s="821" t="s">
        <v>6951</v>
      </c>
      <c r="B287" s="822" t="s">
        <v>6952</v>
      </c>
      <c r="C287" s="822" t="s">
        <v>639</v>
      </c>
      <c r="D287" s="822" t="s">
        <v>3486</v>
      </c>
      <c r="E287" s="822" t="s">
        <v>6946</v>
      </c>
      <c r="F287" s="822" t="s">
        <v>7348</v>
      </c>
      <c r="G287" s="822" t="s">
        <v>7349</v>
      </c>
      <c r="H287" s="831"/>
      <c r="I287" s="831"/>
      <c r="J287" s="822"/>
      <c r="K287" s="822"/>
      <c r="L287" s="831">
        <v>9</v>
      </c>
      <c r="M287" s="831">
        <v>297</v>
      </c>
      <c r="N287" s="822"/>
      <c r="O287" s="822">
        <v>33</v>
      </c>
      <c r="P287" s="831">
        <v>8</v>
      </c>
      <c r="Q287" s="831">
        <v>272</v>
      </c>
      <c r="R287" s="827"/>
      <c r="S287" s="832">
        <v>34</v>
      </c>
    </row>
    <row r="288" spans="1:19" ht="14.45" customHeight="1" x14ac:dyDescent="0.2">
      <c r="A288" s="821" t="s">
        <v>6951</v>
      </c>
      <c r="B288" s="822" t="s">
        <v>6952</v>
      </c>
      <c r="C288" s="822" t="s">
        <v>639</v>
      </c>
      <c r="D288" s="822" t="s">
        <v>3486</v>
      </c>
      <c r="E288" s="822" t="s">
        <v>6946</v>
      </c>
      <c r="F288" s="822" t="s">
        <v>7352</v>
      </c>
      <c r="G288" s="822" t="s">
        <v>7353</v>
      </c>
      <c r="H288" s="831"/>
      <c r="I288" s="831"/>
      <c r="J288" s="822"/>
      <c r="K288" s="822"/>
      <c r="L288" s="831">
        <v>2</v>
      </c>
      <c r="M288" s="831">
        <v>274</v>
      </c>
      <c r="N288" s="822"/>
      <c r="O288" s="822">
        <v>137</v>
      </c>
      <c r="P288" s="831">
        <v>2</v>
      </c>
      <c r="Q288" s="831">
        <v>284</v>
      </c>
      <c r="R288" s="827"/>
      <c r="S288" s="832">
        <v>142</v>
      </c>
    </row>
    <row r="289" spans="1:19" ht="14.45" customHeight="1" x14ac:dyDescent="0.2">
      <c r="A289" s="821" t="s">
        <v>6951</v>
      </c>
      <c r="B289" s="822" t="s">
        <v>6952</v>
      </c>
      <c r="C289" s="822" t="s">
        <v>639</v>
      </c>
      <c r="D289" s="822" t="s">
        <v>3486</v>
      </c>
      <c r="E289" s="822" t="s">
        <v>6946</v>
      </c>
      <c r="F289" s="822" t="s">
        <v>7360</v>
      </c>
      <c r="G289" s="822" t="s">
        <v>7361</v>
      </c>
      <c r="H289" s="831"/>
      <c r="I289" s="831"/>
      <c r="J289" s="822"/>
      <c r="K289" s="822"/>
      <c r="L289" s="831">
        <v>1</v>
      </c>
      <c r="M289" s="831">
        <v>360</v>
      </c>
      <c r="N289" s="822"/>
      <c r="O289" s="822">
        <v>360</v>
      </c>
      <c r="P289" s="831"/>
      <c r="Q289" s="831"/>
      <c r="R289" s="827"/>
      <c r="S289" s="832"/>
    </row>
    <row r="290" spans="1:19" ht="14.45" customHeight="1" x14ac:dyDescent="0.2">
      <c r="A290" s="821" t="s">
        <v>6951</v>
      </c>
      <c r="B290" s="822" t="s">
        <v>6952</v>
      </c>
      <c r="C290" s="822" t="s">
        <v>639</v>
      </c>
      <c r="D290" s="822" t="s">
        <v>3486</v>
      </c>
      <c r="E290" s="822" t="s">
        <v>6946</v>
      </c>
      <c r="F290" s="822" t="s">
        <v>7362</v>
      </c>
      <c r="G290" s="822" t="s">
        <v>7363</v>
      </c>
      <c r="H290" s="831">
        <v>3</v>
      </c>
      <c r="I290" s="831">
        <v>183</v>
      </c>
      <c r="J290" s="822"/>
      <c r="K290" s="822">
        <v>61</v>
      </c>
      <c r="L290" s="831">
        <v>13</v>
      </c>
      <c r="M290" s="831">
        <v>806</v>
      </c>
      <c r="N290" s="822"/>
      <c r="O290" s="822">
        <v>62</v>
      </c>
      <c r="P290" s="831">
        <v>11</v>
      </c>
      <c r="Q290" s="831">
        <v>726</v>
      </c>
      <c r="R290" s="827"/>
      <c r="S290" s="832">
        <v>66</v>
      </c>
    </row>
    <row r="291" spans="1:19" ht="14.45" customHeight="1" x14ac:dyDescent="0.2">
      <c r="A291" s="821" t="s">
        <v>6951</v>
      </c>
      <c r="B291" s="822" t="s">
        <v>6952</v>
      </c>
      <c r="C291" s="822" t="s">
        <v>639</v>
      </c>
      <c r="D291" s="822" t="s">
        <v>3486</v>
      </c>
      <c r="E291" s="822" t="s">
        <v>6946</v>
      </c>
      <c r="F291" s="822" t="s">
        <v>7368</v>
      </c>
      <c r="G291" s="822" t="s">
        <v>7369</v>
      </c>
      <c r="H291" s="831"/>
      <c r="I291" s="831"/>
      <c r="J291" s="822"/>
      <c r="K291" s="822"/>
      <c r="L291" s="831">
        <v>1</v>
      </c>
      <c r="M291" s="831">
        <v>117</v>
      </c>
      <c r="N291" s="822"/>
      <c r="O291" s="822">
        <v>117</v>
      </c>
      <c r="P291" s="831">
        <v>1</v>
      </c>
      <c r="Q291" s="831">
        <v>127</v>
      </c>
      <c r="R291" s="827"/>
      <c r="S291" s="832">
        <v>127</v>
      </c>
    </row>
    <row r="292" spans="1:19" ht="14.45" customHeight="1" x14ac:dyDescent="0.2">
      <c r="A292" s="821" t="s">
        <v>6951</v>
      </c>
      <c r="B292" s="822" t="s">
        <v>6952</v>
      </c>
      <c r="C292" s="822" t="s">
        <v>639</v>
      </c>
      <c r="D292" s="822" t="s">
        <v>3486</v>
      </c>
      <c r="E292" s="822" t="s">
        <v>6946</v>
      </c>
      <c r="F292" s="822" t="s">
        <v>7370</v>
      </c>
      <c r="G292" s="822" t="s">
        <v>7371</v>
      </c>
      <c r="H292" s="831">
        <v>4</v>
      </c>
      <c r="I292" s="831">
        <v>0</v>
      </c>
      <c r="J292" s="822"/>
      <c r="K292" s="822">
        <v>0</v>
      </c>
      <c r="L292" s="831">
        <v>2</v>
      </c>
      <c r="M292" s="831">
        <v>0</v>
      </c>
      <c r="N292" s="822"/>
      <c r="O292" s="822">
        <v>0</v>
      </c>
      <c r="P292" s="831">
        <v>1</v>
      </c>
      <c r="Q292" s="831">
        <v>0</v>
      </c>
      <c r="R292" s="827"/>
      <c r="S292" s="832">
        <v>0</v>
      </c>
    </row>
    <row r="293" spans="1:19" ht="14.45" customHeight="1" x14ac:dyDescent="0.2">
      <c r="A293" s="821" t="s">
        <v>6951</v>
      </c>
      <c r="B293" s="822" t="s">
        <v>6952</v>
      </c>
      <c r="C293" s="822" t="s">
        <v>639</v>
      </c>
      <c r="D293" s="822" t="s">
        <v>3486</v>
      </c>
      <c r="E293" s="822" t="s">
        <v>6946</v>
      </c>
      <c r="F293" s="822" t="s">
        <v>7375</v>
      </c>
      <c r="G293" s="822"/>
      <c r="H293" s="831"/>
      <c r="I293" s="831"/>
      <c r="J293" s="822"/>
      <c r="K293" s="822"/>
      <c r="L293" s="831">
        <v>1</v>
      </c>
      <c r="M293" s="831">
        <v>0</v>
      </c>
      <c r="N293" s="822"/>
      <c r="O293" s="822">
        <v>0</v>
      </c>
      <c r="P293" s="831"/>
      <c r="Q293" s="831"/>
      <c r="R293" s="827"/>
      <c r="S293" s="832"/>
    </row>
    <row r="294" spans="1:19" ht="14.45" customHeight="1" x14ac:dyDescent="0.2">
      <c r="A294" s="821" t="s">
        <v>6951</v>
      </c>
      <c r="B294" s="822" t="s">
        <v>6952</v>
      </c>
      <c r="C294" s="822" t="s">
        <v>639</v>
      </c>
      <c r="D294" s="822" t="s">
        <v>3486</v>
      </c>
      <c r="E294" s="822" t="s">
        <v>6946</v>
      </c>
      <c r="F294" s="822" t="s">
        <v>7375</v>
      </c>
      <c r="G294" s="822" t="s">
        <v>7373</v>
      </c>
      <c r="H294" s="831">
        <v>1</v>
      </c>
      <c r="I294" s="831">
        <v>0</v>
      </c>
      <c r="J294" s="822"/>
      <c r="K294" s="822">
        <v>0</v>
      </c>
      <c r="L294" s="831">
        <v>12</v>
      </c>
      <c r="M294" s="831">
        <v>0</v>
      </c>
      <c r="N294" s="822"/>
      <c r="O294" s="822">
        <v>0</v>
      </c>
      <c r="P294" s="831"/>
      <c r="Q294" s="831"/>
      <c r="R294" s="827"/>
      <c r="S294" s="832"/>
    </row>
    <row r="295" spans="1:19" ht="14.45" customHeight="1" x14ac:dyDescent="0.2">
      <c r="A295" s="821" t="s">
        <v>6951</v>
      </c>
      <c r="B295" s="822" t="s">
        <v>6952</v>
      </c>
      <c r="C295" s="822" t="s">
        <v>639</v>
      </c>
      <c r="D295" s="822" t="s">
        <v>3486</v>
      </c>
      <c r="E295" s="822" t="s">
        <v>6946</v>
      </c>
      <c r="F295" s="822" t="s">
        <v>7376</v>
      </c>
      <c r="G295" s="822"/>
      <c r="H295" s="831"/>
      <c r="I295" s="831"/>
      <c r="J295" s="822"/>
      <c r="K295" s="822"/>
      <c r="L295" s="831">
        <v>1</v>
      </c>
      <c r="M295" s="831">
        <v>0</v>
      </c>
      <c r="N295" s="822"/>
      <c r="O295" s="822">
        <v>0</v>
      </c>
      <c r="P295" s="831"/>
      <c r="Q295" s="831"/>
      <c r="R295" s="827"/>
      <c r="S295" s="832"/>
    </row>
    <row r="296" spans="1:19" ht="14.45" customHeight="1" x14ac:dyDescent="0.2">
      <c r="A296" s="821" t="s">
        <v>6951</v>
      </c>
      <c r="B296" s="822" t="s">
        <v>6952</v>
      </c>
      <c r="C296" s="822" t="s">
        <v>639</v>
      </c>
      <c r="D296" s="822" t="s">
        <v>3486</v>
      </c>
      <c r="E296" s="822" t="s">
        <v>6946</v>
      </c>
      <c r="F296" s="822" t="s">
        <v>7376</v>
      </c>
      <c r="G296" s="822" t="s">
        <v>7373</v>
      </c>
      <c r="H296" s="831"/>
      <c r="I296" s="831"/>
      <c r="J296" s="822"/>
      <c r="K296" s="822"/>
      <c r="L296" s="831">
        <v>2</v>
      </c>
      <c r="M296" s="831">
        <v>0</v>
      </c>
      <c r="N296" s="822"/>
      <c r="O296" s="822">
        <v>0</v>
      </c>
      <c r="P296" s="831"/>
      <c r="Q296" s="831"/>
      <c r="R296" s="827"/>
      <c r="S296" s="832"/>
    </row>
    <row r="297" spans="1:19" ht="14.45" customHeight="1" x14ac:dyDescent="0.2">
      <c r="A297" s="821" t="s">
        <v>6951</v>
      </c>
      <c r="B297" s="822" t="s">
        <v>6952</v>
      </c>
      <c r="C297" s="822" t="s">
        <v>639</v>
      </c>
      <c r="D297" s="822" t="s">
        <v>3486</v>
      </c>
      <c r="E297" s="822" t="s">
        <v>6946</v>
      </c>
      <c r="F297" s="822" t="s">
        <v>7377</v>
      </c>
      <c r="G297" s="822" t="s">
        <v>7378</v>
      </c>
      <c r="H297" s="831"/>
      <c r="I297" s="831"/>
      <c r="J297" s="822"/>
      <c r="K297" s="822"/>
      <c r="L297" s="831">
        <v>4</v>
      </c>
      <c r="M297" s="831">
        <v>0</v>
      </c>
      <c r="N297" s="822"/>
      <c r="O297" s="822">
        <v>0</v>
      </c>
      <c r="P297" s="831">
        <v>2</v>
      </c>
      <c r="Q297" s="831">
        <v>0</v>
      </c>
      <c r="R297" s="827"/>
      <c r="S297" s="832">
        <v>0</v>
      </c>
    </row>
    <row r="298" spans="1:19" ht="14.45" customHeight="1" x14ac:dyDescent="0.2">
      <c r="A298" s="821" t="s">
        <v>6951</v>
      </c>
      <c r="B298" s="822" t="s">
        <v>6952</v>
      </c>
      <c r="C298" s="822" t="s">
        <v>639</v>
      </c>
      <c r="D298" s="822" t="s">
        <v>6933</v>
      </c>
      <c r="E298" s="822" t="s">
        <v>6946</v>
      </c>
      <c r="F298" s="822" t="s">
        <v>7368</v>
      </c>
      <c r="G298" s="822" t="s">
        <v>7369</v>
      </c>
      <c r="H298" s="831"/>
      <c r="I298" s="831"/>
      <c r="J298" s="822"/>
      <c r="K298" s="822"/>
      <c r="L298" s="831">
        <v>1</v>
      </c>
      <c r="M298" s="831">
        <v>117</v>
      </c>
      <c r="N298" s="822"/>
      <c r="O298" s="822">
        <v>117</v>
      </c>
      <c r="P298" s="831"/>
      <c r="Q298" s="831"/>
      <c r="R298" s="827"/>
      <c r="S298" s="832"/>
    </row>
    <row r="299" spans="1:19" ht="14.45" customHeight="1" x14ac:dyDescent="0.2">
      <c r="A299" s="821" t="s">
        <v>6951</v>
      </c>
      <c r="B299" s="822" t="s">
        <v>6952</v>
      </c>
      <c r="C299" s="822" t="s">
        <v>639</v>
      </c>
      <c r="D299" s="822" t="s">
        <v>3494</v>
      </c>
      <c r="E299" s="822" t="s">
        <v>6953</v>
      </c>
      <c r="F299" s="822" t="s">
        <v>6954</v>
      </c>
      <c r="G299" s="822" t="s">
        <v>6955</v>
      </c>
      <c r="H299" s="831">
        <v>1.2000000000000002</v>
      </c>
      <c r="I299" s="831">
        <v>65.28</v>
      </c>
      <c r="J299" s="822"/>
      <c r="K299" s="822">
        <v>54.399999999999991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6951</v>
      </c>
      <c r="B300" s="822" t="s">
        <v>6952</v>
      </c>
      <c r="C300" s="822" t="s">
        <v>639</v>
      </c>
      <c r="D300" s="822" t="s">
        <v>3494</v>
      </c>
      <c r="E300" s="822" t="s">
        <v>6953</v>
      </c>
      <c r="F300" s="822" t="s">
        <v>6956</v>
      </c>
      <c r="G300" s="822" t="s">
        <v>6955</v>
      </c>
      <c r="H300" s="831">
        <v>4.6000000000000005</v>
      </c>
      <c r="I300" s="831">
        <v>500.5</v>
      </c>
      <c r="J300" s="822"/>
      <c r="K300" s="822">
        <v>108.80434782608694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6951</v>
      </c>
      <c r="B301" s="822" t="s">
        <v>6952</v>
      </c>
      <c r="C301" s="822" t="s">
        <v>639</v>
      </c>
      <c r="D301" s="822" t="s">
        <v>3494</v>
      </c>
      <c r="E301" s="822" t="s">
        <v>6953</v>
      </c>
      <c r="F301" s="822" t="s">
        <v>6957</v>
      </c>
      <c r="G301" s="822" t="s">
        <v>6958</v>
      </c>
      <c r="H301" s="831">
        <v>3.4</v>
      </c>
      <c r="I301" s="831">
        <v>43.72</v>
      </c>
      <c r="J301" s="822"/>
      <c r="K301" s="822">
        <v>12.858823529411765</v>
      </c>
      <c r="L301" s="831">
        <v>0.2</v>
      </c>
      <c r="M301" s="831">
        <v>2.57</v>
      </c>
      <c r="N301" s="822"/>
      <c r="O301" s="822">
        <v>12.849999999999998</v>
      </c>
      <c r="P301" s="831">
        <v>0.4</v>
      </c>
      <c r="Q301" s="831">
        <v>5.14</v>
      </c>
      <c r="R301" s="827"/>
      <c r="S301" s="832">
        <v>12.849999999999998</v>
      </c>
    </row>
    <row r="302" spans="1:19" ht="14.45" customHeight="1" x14ac:dyDescent="0.2">
      <c r="A302" s="821" t="s">
        <v>6951</v>
      </c>
      <c r="B302" s="822" t="s">
        <v>6952</v>
      </c>
      <c r="C302" s="822" t="s">
        <v>639</v>
      </c>
      <c r="D302" s="822" t="s">
        <v>3494</v>
      </c>
      <c r="E302" s="822" t="s">
        <v>6953</v>
      </c>
      <c r="F302" s="822" t="s">
        <v>6959</v>
      </c>
      <c r="G302" s="822" t="s">
        <v>900</v>
      </c>
      <c r="H302" s="831">
        <v>33.4</v>
      </c>
      <c r="I302" s="831">
        <v>6297.68</v>
      </c>
      <c r="J302" s="822"/>
      <c r="K302" s="822">
        <v>188.55329341317366</v>
      </c>
      <c r="L302" s="831">
        <v>16.2</v>
      </c>
      <c r="M302" s="831">
        <v>3327.56</v>
      </c>
      <c r="N302" s="822"/>
      <c r="O302" s="822">
        <v>205.40493827160495</v>
      </c>
      <c r="P302" s="831">
        <v>7.2999999999999989</v>
      </c>
      <c r="Q302" s="831">
        <v>1499.43</v>
      </c>
      <c r="R302" s="827"/>
      <c r="S302" s="832">
        <v>205.40136986301374</v>
      </c>
    </row>
    <row r="303" spans="1:19" ht="14.45" customHeight="1" x14ac:dyDescent="0.2">
      <c r="A303" s="821" t="s">
        <v>6951</v>
      </c>
      <c r="B303" s="822" t="s">
        <v>6952</v>
      </c>
      <c r="C303" s="822" t="s">
        <v>639</v>
      </c>
      <c r="D303" s="822" t="s">
        <v>3494</v>
      </c>
      <c r="E303" s="822" t="s">
        <v>6953</v>
      </c>
      <c r="F303" s="822" t="s">
        <v>6961</v>
      </c>
      <c r="G303" s="822" t="s">
        <v>1338</v>
      </c>
      <c r="H303" s="831"/>
      <c r="I303" s="831"/>
      <c r="J303" s="822"/>
      <c r="K303" s="822"/>
      <c r="L303" s="831"/>
      <c r="M303" s="831"/>
      <c r="N303" s="822"/>
      <c r="O303" s="822"/>
      <c r="P303" s="831">
        <v>0.1</v>
      </c>
      <c r="Q303" s="831">
        <v>4.0599999999999996</v>
      </c>
      <c r="R303" s="827"/>
      <c r="S303" s="832">
        <v>40.599999999999994</v>
      </c>
    </row>
    <row r="304" spans="1:19" ht="14.45" customHeight="1" x14ac:dyDescent="0.2">
      <c r="A304" s="821" t="s">
        <v>6951</v>
      </c>
      <c r="B304" s="822" t="s">
        <v>6952</v>
      </c>
      <c r="C304" s="822" t="s">
        <v>639</v>
      </c>
      <c r="D304" s="822" t="s">
        <v>3494</v>
      </c>
      <c r="E304" s="822" t="s">
        <v>6953</v>
      </c>
      <c r="F304" s="822" t="s">
        <v>6962</v>
      </c>
      <c r="G304" s="822" t="s">
        <v>1479</v>
      </c>
      <c r="H304" s="831">
        <v>31</v>
      </c>
      <c r="I304" s="831">
        <v>414.47</v>
      </c>
      <c r="J304" s="822"/>
      <c r="K304" s="822">
        <v>13.370000000000001</v>
      </c>
      <c r="L304" s="831"/>
      <c r="M304" s="831"/>
      <c r="N304" s="822"/>
      <c r="O304" s="822"/>
      <c r="P304" s="831"/>
      <c r="Q304" s="831"/>
      <c r="R304" s="827"/>
      <c r="S304" s="832"/>
    </row>
    <row r="305" spans="1:19" ht="14.45" customHeight="1" x14ac:dyDescent="0.2">
      <c r="A305" s="821" t="s">
        <v>6951</v>
      </c>
      <c r="B305" s="822" t="s">
        <v>6952</v>
      </c>
      <c r="C305" s="822" t="s">
        <v>639</v>
      </c>
      <c r="D305" s="822" t="s">
        <v>3494</v>
      </c>
      <c r="E305" s="822" t="s">
        <v>6953</v>
      </c>
      <c r="F305" s="822" t="s">
        <v>6970</v>
      </c>
      <c r="G305" s="822" t="s">
        <v>6971</v>
      </c>
      <c r="H305" s="831"/>
      <c r="I305" s="831"/>
      <c r="J305" s="822"/>
      <c r="K305" s="822"/>
      <c r="L305" s="831">
        <v>2</v>
      </c>
      <c r="M305" s="831">
        <v>40807</v>
      </c>
      <c r="N305" s="822"/>
      <c r="O305" s="822">
        <v>20403.5</v>
      </c>
      <c r="P305" s="831"/>
      <c r="Q305" s="831"/>
      <c r="R305" s="827"/>
      <c r="S305" s="832"/>
    </row>
    <row r="306" spans="1:19" ht="14.45" customHeight="1" x14ac:dyDescent="0.2">
      <c r="A306" s="821" t="s">
        <v>6951</v>
      </c>
      <c r="B306" s="822" t="s">
        <v>6952</v>
      </c>
      <c r="C306" s="822" t="s">
        <v>639</v>
      </c>
      <c r="D306" s="822" t="s">
        <v>3494</v>
      </c>
      <c r="E306" s="822" t="s">
        <v>6953</v>
      </c>
      <c r="F306" s="822" t="s">
        <v>6972</v>
      </c>
      <c r="G306" s="822" t="s">
        <v>3443</v>
      </c>
      <c r="H306" s="831">
        <v>233.64</v>
      </c>
      <c r="I306" s="831">
        <v>3053224.36</v>
      </c>
      <c r="J306" s="822"/>
      <c r="K306" s="822">
        <v>13068.072076699196</v>
      </c>
      <c r="L306" s="831">
        <v>142.19999999999999</v>
      </c>
      <c r="M306" s="831">
        <v>1118265.98</v>
      </c>
      <c r="N306" s="822"/>
      <c r="O306" s="822">
        <v>7864.036427566808</v>
      </c>
      <c r="P306" s="831">
        <v>24.3</v>
      </c>
      <c r="Q306" s="831">
        <v>190889.62</v>
      </c>
      <c r="R306" s="827"/>
      <c r="S306" s="832">
        <v>7855.5399176954725</v>
      </c>
    </row>
    <row r="307" spans="1:19" ht="14.45" customHeight="1" x14ac:dyDescent="0.2">
      <c r="A307" s="821" t="s">
        <v>6951</v>
      </c>
      <c r="B307" s="822" t="s">
        <v>6952</v>
      </c>
      <c r="C307" s="822" t="s">
        <v>639</v>
      </c>
      <c r="D307" s="822" t="s">
        <v>3494</v>
      </c>
      <c r="E307" s="822" t="s">
        <v>6953</v>
      </c>
      <c r="F307" s="822" t="s">
        <v>6973</v>
      </c>
      <c r="G307" s="822" t="s">
        <v>6974</v>
      </c>
      <c r="H307" s="831">
        <v>3</v>
      </c>
      <c r="I307" s="831">
        <v>85635</v>
      </c>
      <c r="J307" s="822"/>
      <c r="K307" s="822">
        <v>28545</v>
      </c>
      <c r="L307" s="831">
        <v>2</v>
      </c>
      <c r="M307" s="831">
        <v>53338.1</v>
      </c>
      <c r="N307" s="822"/>
      <c r="O307" s="822">
        <v>26669.05</v>
      </c>
      <c r="P307" s="831">
        <v>3</v>
      </c>
      <c r="Q307" s="831">
        <v>64081.2</v>
      </c>
      <c r="R307" s="827"/>
      <c r="S307" s="832">
        <v>21360.399999999998</v>
      </c>
    </row>
    <row r="308" spans="1:19" ht="14.45" customHeight="1" x14ac:dyDescent="0.2">
      <c r="A308" s="821" t="s">
        <v>6951</v>
      </c>
      <c r="B308" s="822" t="s">
        <v>6952</v>
      </c>
      <c r="C308" s="822" t="s">
        <v>639</v>
      </c>
      <c r="D308" s="822" t="s">
        <v>3494</v>
      </c>
      <c r="E308" s="822" t="s">
        <v>6953</v>
      </c>
      <c r="F308" s="822" t="s">
        <v>6975</v>
      </c>
      <c r="G308" s="822" t="s">
        <v>6974</v>
      </c>
      <c r="H308" s="831">
        <v>3</v>
      </c>
      <c r="I308" s="831">
        <v>173542.8</v>
      </c>
      <c r="J308" s="822"/>
      <c r="K308" s="822">
        <v>57847.6</v>
      </c>
      <c r="L308" s="831">
        <v>2</v>
      </c>
      <c r="M308" s="831">
        <v>108308.82</v>
      </c>
      <c r="N308" s="822"/>
      <c r="O308" s="822">
        <v>54154.41</v>
      </c>
      <c r="P308" s="831">
        <v>3</v>
      </c>
      <c r="Q308" s="831">
        <v>130777.3</v>
      </c>
      <c r="R308" s="827"/>
      <c r="S308" s="832">
        <v>43592.433333333334</v>
      </c>
    </row>
    <row r="309" spans="1:19" ht="14.45" customHeight="1" x14ac:dyDescent="0.2">
      <c r="A309" s="821" t="s">
        <v>6951</v>
      </c>
      <c r="B309" s="822" t="s">
        <v>6952</v>
      </c>
      <c r="C309" s="822" t="s">
        <v>639</v>
      </c>
      <c r="D309" s="822" t="s">
        <v>3494</v>
      </c>
      <c r="E309" s="822" t="s">
        <v>6953</v>
      </c>
      <c r="F309" s="822" t="s">
        <v>6976</v>
      </c>
      <c r="G309" s="822" t="s">
        <v>6974</v>
      </c>
      <c r="H309" s="831">
        <v>2</v>
      </c>
      <c r="I309" s="831">
        <v>222894</v>
      </c>
      <c r="J309" s="822"/>
      <c r="K309" s="822">
        <v>111447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6951</v>
      </c>
      <c r="B310" s="822" t="s">
        <v>6952</v>
      </c>
      <c r="C310" s="822" t="s">
        <v>639</v>
      </c>
      <c r="D310" s="822" t="s">
        <v>3494</v>
      </c>
      <c r="E310" s="822" t="s">
        <v>6953</v>
      </c>
      <c r="F310" s="822" t="s">
        <v>6977</v>
      </c>
      <c r="G310" s="822" t="s">
        <v>6978</v>
      </c>
      <c r="H310" s="831"/>
      <c r="I310" s="831"/>
      <c r="J310" s="822"/>
      <c r="K310" s="822"/>
      <c r="L310" s="831">
        <v>1</v>
      </c>
      <c r="M310" s="831">
        <v>78827</v>
      </c>
      <c r="N310" s="822"/>
      <c r="O310" s="822">
        <v>78827</v>
      </c>
      <c r="P310" s="831"/>
      <c r="Q310" s="831"/>
      <c r="R310" s="827"/>
      <c r="S310" s="832"/>
    </row>
    <row r="311" spans="1:19" ht="14.45" customHeight="1" x14ac:dyDescent="0.2">
      <c r="A311" s="821" t="s">
        <v>6951</v>
      </c>
      <c r="B311" s="822" t="s">
        <v>6952</v>
      </c>
      <c r="C311" s="822" t="s">
        <v>639</v>
      </c>
      <c r="D311" s="822" t="s">
        <v>3494</v>
      </c>
      <c r="E311" s="822" t="s">
        <v>6953</v>
      </c>
      <c r="F311" s="822" t="s">
        <v>6979</v>
      </c>
      <c r="G311" s="822" t="s">
        <v>6980</v>
      </c>
      <c r="H311" s="831"/>
      <c r="I311" s="831"/>
      <c r="J311" s="822"/>
      <c r="K311" s="822"/>
      <c r="L311" s="831">
        <v>1</v>
      </c>
      <c r="M311" s="831">
        <v>5812.75</v>
      </c>
      <c r="N311" s="822"/>
      <c r="O311" s="822">
        <v>5812.75</v>
      </c>
      <c r="P311" s="831">
        <v>2</v>
      </c>
      <c r="Q311" s="831">
        <v>28369.040000000001</v>
      </c>
      <c r="R311" s="827"/>
      <c r="S311" s="832">
        <v>14184.52</v>
      </c>
    </row>
    <row r="312" spans="1:19" ht="14.45" customHeight="1" x14ac:dyDescent="0.2">
      <c r="A312" s="821" t="s">
        <v>6951</v>
      </c>
      <c r="B312" s="822" t="s">
        <v>6952</v>
      </c>
      <c r="C312" s="822" t="s">
        <v>639</v>
      </c>
      <c r="D312" s="822" t="s">
        <v>3494</v>
      </c>
      <c r="E312" s="822" t="s">
        <v>6953</v>
      </c>
      <c r="F312" s="822" t="s">
        <v>6981</v>
      </c>
      <c r="G312" s="822" t="s">
        <v>3381</v>
      </c>
      <c r="H312" s="831">
        <v>24</v>
      </c>
      <c r="I312" s="831">
        <v>198231.6</v>
      </c>
      <c r="J312" s="822"/>
      <c r="K312" s="822">
        <v>8259.65</v>
      </c>
      <c r="L312" s="831">
        <v>38</v>
      </c>
      <c r="M312" s="831">
        <v>272643.15999999997</v>
      </c>
      <c r="N312" s="822"/>
      <c r="O312" s="822">
        <v>7174.82</v>
      </c>
      <c r="P312" s="831">
        <v>19</v>
      </c>
      <c r="Q312" s="831">
        <v>109917.28</v>
      </c>
      <c r="R312" s="827"/>
      <c r="S312" s="832">
        <v>5785.12</v>
      </c>
    </row>
    <row r="313" spans="1:19" ht="14.45" customHeight="1" x14ac:dyDescent="0.2">
      <c r="A313" s="821" t="s">
        <v>6951</v>
      </c>
      <c r="B313" s="822" t="s">
        <v>6952</v>
      </c>
      <c r="C313" s="822" t="s">
        <v>639</v>
      </c>
      <c r="D313" s="822" t="s">
        <v>3494</v>
      </c>
      <c r="E313" s="822" t="s">
        <v>6953</v>
      </c>
      <c r="F313" s="822" t="s">
        <v>6982</v>
      </c>
      <c r="G313" s="822" t="s">
        <v>6980</v>
      </c>
      <c r="H313" s="831"/>
      <c r="I313" s="831"/>
      <c r="J313" s="822"/>
      <c r="K313" s="822"/>
      <c r="L313" s="831"/>
      <c r="M313" s="831"/>
      <c r="N313" s="822"/>
      <c r="O313" s="822"/>
      <c r="P313" s="831">
        <v>1</v>
      </c>
      <c r="Q313" s="831">
        <v>42553.599999999999</v>
      </c>
      <c r="R313" s="827"/>
      <c r="S313" s="832">
        <v>42553.599999999999</v>
      </c>
    </row>
    <row r="314" spans="1:19" ht="14.45" customHeight="1" x14ac:dyDescent="0.2">
      <c r="A314" s="821" t="s">
        <v>6951</v>
      </c>
      <c r="B314" s="822" t="s">
        <v>6952</v>
      </c>
      <c r="C314" s="822" t="s">
        <v>639</v>
      </c>
      <c r="D314" s="822" t="s">
        <v>3494</v>
      </c>
      <c r="E314" s="822" t="s">
        <v>6953</v>
      </c>
      <c r="F314" s="822" t="s">
        <v>6983</v>
      </c>
      <c r="G314" s="822" t="s">
        <v>2381</v>
      </c>
      <c r="H314" s="831">
        <v>2.9699999999999998</v>
      </c>
      <c r="I314" s="831">
        <v>19154.740000000002</v>
      </c>
      <c r="J314" s="822"/>
      <c r="K314" s="822">
        <v>6449.4074074074088</v>
      </c>
      <c r="L314" s="831">
        <v>3.4699999999999998</v>
      </c>
      <c r="M314" s="831">
        <v>22379.45</v>
      </c>
      <c r="N314" s="822"/>
      <c r="O314" s="822">
        <v>6449.4092219020176</v>
      </c>
      <c r="P314" s="831">
        <v>11.61</v>
      </c>
      <c r="Q314" s="831">
        <v>64412.020000000004</v>
      </c>
      <c r="R314" s="827"/>
      <c r="S314" s="832">
        <v>5547.9776055124903</v>
      </c>
    </row>
    <row r="315" spans="1:19" ht="14.45" customHeight="1" x14ac:dyDescent="0.2">
      <c r="A315" s="821" t="s">
        <v>6951</v>
      </c>
      <c r="B315" s="822" t="s">
        <v>6952</v>
      </c>
      <c r="C315" s="822" t="s">
        <v>639</v>
      </c>
      <c r="D315" s="822" t="s">
        <v>3494</v>
      </c>
      <c r="E315" s="822" t="s">
        <v>6953</v>
      </c>
      <c r="F315" s="822" t="s">
        <v>6984</v>
      </c>
      <c r="G315" s="822" t="s">
        <v>2381</v>
      </c>
      <c r="H315" s="831">
        <v>2.14</v>
      </c>
      <c r="I315" s="831">
        <v>55207.72</v>
      </c>
      <c r="J315" s="822"/>
      <c r="K315" s="822">
        <v>25798</v>
      </c>
      <c r="L315" s="831">
        <v>1.23</v>
      </c>
      <c r="M315" s="831">
        <v>31731.54</v>
      </c>
      <c r="N315" s="822"/>
      <c r="O315" s="822">
        <v>25798</v>
      </c>
      <c r="P315" s="831">
        <v>10.5</v>
      </c>
      <c r="Q315" s="831">
        <v>216429.3</v>
      </c>
      <c r="R315" s="827"/>
      <c r="S315" s="832">
        <v>20612.314285714285</v>
      </c>
    </row>
    <row r="316" spans="1:19" ht="14.45" customHeight="1" x14ac:dyDescent="0.2">
      <c r="A316" s="821" t="s">
        <v>6951</v>
      </c>
      <c r="B316" s="822" t="s">
        <v>6952</v>
      </c>
      <c r="C316" s="822" t="s">
        <v>639</v>
      </c>
      <c r="D316" s="822" t="s">
        <v>3494</v>
      </c>
      <c r="E316" s="822" t="s">
        <v>6953</v>
      </c>
      <c r="F316" s="822" t="s">
        <v>6985</v>
      </c>
      <c r="G316" s="822" t="s">
        <v>2391</v>
      </c>
      <c r="H316" s="831">
        <v>26.989999999999995</v>
      </c>
      <c r="I316" s="831">
        <v>131997.00999999998</v>
      </c>
      <c r="J316" s="822"/>
      <c r="K316" s="822">
        <v>4890.5894775842908</v>
      </c>
      <c r="L316" s="831">
        <v>30.14</v>
      </c>
      <c r="M316" s="831">
        <v>154948.51</v>
      </c>
      <c r="N316" s="822"/>
      <c r="O316" s="822">
        <v>5140.9591904445924</v>
      </c>
      <c r="P316" s="831">
        <v>10.940000000000001</v>
      </c>
      <c r="Q316" s="831">
        <v>53503.06</v>
      </c>
      <c r="R316" s="827"/>
      <c r="S316" s="832">
        <v>4890.5904936014622</v>
      </c>
    </row>
    <row r="317" spans="1:19" ht="14.45" customHeight="1" x14ac:dyDescent="0.2">
      <c r="A317" s="821" t="s">
        <v>6951</v>
      </c>
      <c r="B317" s="822" t="s">
        <v>6952</v>
      </c>
      <c r="C317" s="822" t="s">
        <v>639</v>
      </c>
      <c r="D317" s="822" t="s">
        <v>3494</v>
      </c>
      <c r="E317" s="822" t="s">
        <v>6953</v>
      </c>
      <c r="F317" s="822" t="s">
        <v>6990</v>
      </c>
      <c r="G317" s="822" t="s">
        <v>3457</v>
      </c>
      <c r="H317" s="831">
        <v>6</v>
      </c>
      <c r="I317" s="831">
        <v>54901.98</v>
      </c>
      <c r="J317" s="822"/>
      <c r="K317" s="822">
        <v>9150.33</v>
      </c>
      <c r="L317" s="831"/>
      <c r="M317" s="831"/>
      <c r="N317" s="822"/>
      <c r="O317" s="822"/>
      <c r="P317" s="831">
        <v>9.5</v>
      </c>
      <c r="Q317" s="831">
        <v>86073.77</v>
      </c>
      <c r="R317" s="827"/>
      <c r="S317" s="832">
        <v>9060.3968421052632</v>
      </c>
    </row>
    <row r="318" spans="1:19" ht="14.45" customHeight="1" x14ac:dyDescent="0.2">
      <c r="A318" s="821" t="s">
        <v>6951</v>
      </c>
      <c r="B318" s="822" t="s">
        <v>6952</v>
      </c>
      <c r="C318" s="822" t="s">
        <v>639</v>
      </c>
      <c r="D318" s="822" t="s">
        <v>3494</v>
      </c>
      <c r="E318" s="822" t="s">
        <v>6953</v>
      </c>
      <c r="F318" s="822" t="s">
        <v>6994</v>
      </c>
      <c r="G318" s="822" t="s">
        <v>6966</v>
      </c>
      <c r="H318" s="831">
        <v>7</v>
      </c>
      <c r="I318" s="831">
        <v>9036.0199999999986</v>
      </c>
      <c r="J318" s="822"/>
      <c r="K318" s="822">
        <v>1290.8599999999999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6951</v>
      </c>
      <c r="B319" s="822" t="s">
        <v>6952</v>
      </c>
      <c r="C319" s="822" t="s">
        <v>639</v>
      </c>
      <c r="D319" s="822" t="s">
        <v>3494</v>
      </c>
      <c r="E319" s="822" t="s">
        <v>6953</v>
      </c>
      <c r="F319" s="822" t="s">
        <v>6995</v>
      </c>
      <c r="G319" s="822" t="s">
        <v>699</v>
      </c>
      <c r="H319" s="831">
        <v>0.1</v>
      </c>
      <c r="I319" s="831">
        <v>4.7300000000000004</v>
      </c>
      <c r="J319" s="822"/>
      <c r="K319" s="822">
        <v>47.300000000000004</v>
      </c>
      <c r="L319" s="831"/>
      <c r="M319" s="831"/>
      <c r="N319" s="822"/>
      <c r="O319" s="822"/>
      <c r="P319" s="831">
        <v>0.1</v>
      </c>
      <c r="Q319" s="831">
        <v>4.8899999999999997</v>
      </c>
      <c r="R319" s="827"/>
      <c r="S319" s="832">
        <v>48.899999999999991</v>
      </c>
    </row>
    <row r="320" spans="1:19" ht="14.45" customHeight="1" x14ac:dyDescent="0.2">
      <c r="A320" s="821" t="s">
        <v>6951</v>
      </c>
      <c r="B320" s="822" t="s">
        <v>6952</v>
      </c>
      <c r="C320" s="822" t="s">
        <v>639</v>
      </c>
      <c r="D320" s="822" t="s">
        <v>3494</v>
      </c>
      <c r="E320" s="822" t="s">
        <v>6953</v>
      </c>
      <c r="F320" s="822" t="s">
        <v>6996</v>
      </c>
      <c r="G320" s="822" t="s">
        <v>1434</v>
      </c>
      <c r="H320" s="831">
        <v>44.4</v>
      </c>
      <c r="I320" s="831">
        <v>7781.3499999999995</v>
      </c>
      <c r="J320" s="822"/>
      <c r="K320" s="822">
        <v>175.25563063063063</v>
      </c>
      <c r="L320" s="831">
        <v>20</v>
      </c>
      <c r="M320" s="831">
        <v>3513.87</v>
      </c>
      <c r="N320" s="822"/>
      <c r="O320" s="822">
        <v>175.6935</v>
      </c>
      <c r="P320" s="831">
        <v>16</v>
      </c>
      <c r="Q320" s="831">
        <v>2492.7399999999998</v>
      </c>
      <c r="R320" s="827"/>
      <c r="S320" s="832">
        <v>155.79624999999999</v>
      </c>
    </row>
    <row r="321" spans="1:19" ht="14.45" customHeight="1" x14ac:dyDescent="0.2">
      <c r="A321" s="821" t="s">
        <v>6951</v>
      </c>
      <c r="B321" s="822" t="s">
        <v>6952</v>
      </c>
      <c r="C321" s="822" t="s">
        <v>639</v>
      </c>
      <c r="D321" s="822" t="s">
        <v>3494</v>
      </c>
      <c r="E321" s="822" t="s">
        <v>6953</v>
      </c>
      <c r="F321" s="822" t="s">
        <v>6997</v>
      </c>
      <c r="G321" s="822" t="s">
        <v>877</v>
      </c>
      <c r="H321" s="831">
        <v>2.2000000000000002</v>
      </c>
      <c r="I321" s="831">
        <v>132.1</v>
      </c>
      <c r="J321" s="822"/>
      <c r="K321" s="822">
        <v>60.04545454545454</v>
      </c>
      <c r="L321" s="831">
        <v>26.4</v>
      </c>
      <c r="M321" s="831">
        <v>1645.59</v>
      </c>
      <c r="N321" s="822"/>
      <c r="O321" s="822">
        <v>62.332954545454548</v>
      </c>
      <c r="P321" s="831">
        <v>10.199999999999999</v>
      </c>
      <c r="Q321" s="831">
        <v>611.97</v>
      </c>
      <c r="R321" s="827"/>
      <c r="S321" s="832">
        <v>59.997058823529422</v>
      </c>
    </row>
    <row r="322" spans="1:19" ht="14.45" customHeight="1" x14ac:dyDescent="0.2">
      <c r="A322" s="821" t="s">
        <v>6951</v>
      </c>
      <c r="B322" s="822" t="s">
        <v>6952</v>
      </c>
      <c r="C322" s="822" t="s">
        <v>639</v>
      </c>
      <c r="D322" s="822" t="s">
        <v>3494</v>
      </c>
      <c r="E322" s="822" t="s">
        <v>6953</v>
      </c>
      <c r="F322" s="822" t="s">
        <v>6998</v>
      </c>
      <c r="G322" s="822" t="s">
        <v>3267</v>
      </c>
      <c r="H322" s="831">
        <v>8.43</v>
      </c>
      <c r="I322" s="831">
        <v>5784.19</v>
      </c>
      <c r="J322" s="822"/>
      <c r="K322" s="822">
        <v>686.14353499406877</v>
      </c>
      <c r="L322" s="831">
        <v>7.4</v>
      </c>
      <c r="M322" s="831">
        <v>5077.4799999999996</v>
      </c>
      <c r="N322" s="822"/>
      <c r="O322" s="822">
        <v>686.14594594594587</v>
      </c>
      <c r="P322" s="831">
        <v>1.94</v>
      </c>
      <c r="Q322" s="831">
        <v>1331.06</v>
      </c>
      <c r="R322" s="827"/>
      <c r="S322" s="832">
        <v>686.11340206185571</v>
      </c>
    </row>
    <row r="323" spans="1:19" ht="14.45" customHeight="1" x14ac:dyDescent="0.2">
      <c r="A323" s="821" t="s">
        <v>6951</v>
      </c>
      <c r="B323" s="822" t="s">
        <v>6952</v>
      </c>
      <c r="C323" s="822" t="s">
        <v>639</v>
      </c>
      <c r="D323" s="822" t="s">
        <v>3494</v>
      </c>
      <c r="E323" s="822" t="s">
        <v>6953</v>
      </c>
      <c r="F323" s="822" t="s">
        <v>6999</v>
      </c>
      <c r="G323" s="822" t="s">
        <v>3267</v>
      </c>
      <c r="H323" s="831">
        <v>13.68</v>
      </c>
      <c r="I323" s="831">
        <v>2346.79</v>
      </c>
      <c r="J323" s="822"/>
      <c r="K323" s="822">
        <v>171.54897660818713</v>
      </c>
      <c r="L323" s="831">
        <v>21.340000000000003</v>
      </c>
      <c r="M323" s="831">
        <v>3660.8700000000003</v>
      </c>
      <c r="N323" s="822"/>
      <c r="O323" s="822">
        <v>171.54967197750702</v>
      </c>
      <c r="P323" s="831">
        <v>4</v>
      </c>
      <c r="Q323" s="831">
        <v>686.2</v>
      </c>
      <c r="R323" s="827"/>
      <c r="S323" s="832">
        <v>171.55</v>
      </c>
    </row>
    <row r="324" spans="1:19" ht="14.45" customHeight="1" x14ac:dyDescent="0.2">
      <c r="A324" s="821" t="s">
        <v>6951</v>
      </c>
      <c r="B324" s="822" t="s">
        <v>6952</v>
      </c>
      <c r="C324" s="822" t="s">
        <v>639</v>
      </c>
      <c r="D324" s="822" t="s">
        <v>3494</v>
      </c>
      <c r="E324" s="822" t="s">
        <v>6953</v>
      </c>
      <c r="F324" s="822" t="s">
        <v>7000</v>
      </c>
      <c r="G324" s="822" t="s">
        <v>3267</v>
      </c>
      <c r="H324" s="831">
        <v>67.88</v>
      </c>
      <c r="I324" s="831">
        <v>23288.840000000004</v>
      </c>
      <c r="J324" s="822"/>
      <c r="K324" s="822">
        <v>343.08839127872727</v>
      </c>
      <c r="L324" s="831">
        <v>45.8</v>
      </c>
      <c r="M324" s="831">
        <v>15713.390000000001</v>
      </c>
      <c r="N324" s="822"/>
      <c r="O324" s="822">
        <v>343.08711790393016</v>
      </c>
      <c r="P324" s="831">
        <v>33.44</v>
      </c>
      <c r="Q324" s="831">
        <v>11472.86</v>
      </c>
      <c r="R324" s="827"/>
      <c r="S324" s="832">
        <v>343.08791866028713</v>
      </c>
    </row>
    <row r="325" spans="1:19" ht="14.45" customHeight="1" x14ac:dyDescent="0.2">
      <c r="A325" s="821" t="s">
        <v>6951</v>
      </c>
      <c r="B325" s="822" t="s">
        <v>6952</v>
      </c>
      <c r="C325" s="822" t="s">
        <v>639</v>
      </c>
      <c r="D325" s="822" t="s">
        <v>3494</v>
      </c>
      <c r="E325" s="822" t="s">
        <v>6953</v>
      </c>
      <c r="F325" s="822" t="s">
        <v>7001</v>
      </c>
      <c r="G325" s="822" t="s">
        <v>1535</v>
      </c>
      <c r="H325" s="831">
        <v>0.2</v>
      </c>
      <c r="I325" s="831">
        <v>8.91</v>
      </c>
      <c r="J325" s="822"/>
      <c r="K325" s="822">
        <v>44.55</v>
      </c>
      <c r="L325" s="831"/>
      <c r="M325" s="831"/>
      <c r="N325" s="822"/>
      <c r="O325" s="822"/>
      <c r="P325" s="831">
        <v>0.2</v>
      </c>
      <c r="Q325" s="831">
        <v>8.9</v>
      </c>
      <c r="R325" s="827"/>
      <c r="S325" s="832">
        <v>44.5</v>
      </c>
    </row>
    <row r="326" spans="1:19" ht="14.45" customHeight="1" x14ac:dyDescent="0.2">
      <c r="A326" s="821" t="s">
        <v>6951</v>
      </c>
      <c r="B326" s="822" t="s">
        <v>6952</v>
      </c>
      <c r="C326" s="822" t="s">
        <v>639</v>
      </c>
      <c r="D326" s="822" t="s">
        <v>3494</v>
      </c>
      <c r="E326" s="822" t="s">
        <v>6953</v>
      </c>
      <c r="F326" s="822" t="s">
        <v>7003</v>
      </c>
      <c r="G326" s="822" t="s">
        <v>862</v>
      </c>
      <c r="H326" s="831"/>
      <c r="I326" s="831"/>
      <c r="J326" s="822"/>
      <c r="K326" s="822"/>
      <c r="L326" s="831"/>
      <c r="M326" s="831"/>
      <c r="N326" s="822"/>
      <c r="O326" s="822"/>
      <c r="P326" s="831">
        <v>0.02</v>
      </c>
      <c r="Q326" s="831">
        <v>4.1100000000000003</v>
      </c>
      <c r="R326" s="827"/>
      <c r="S326" s="832">
        <v>205.5</v>
      </c>
    </row>
    <row r="327" spans="1:19" ht="14.45" customHeight="1" x14ac:dyDescent="0.2">
      <c r="A327" s="821" t="s">
        <v>6951</v>
      </c>
      <c r="B327" s="822" t="s">
        <v>6952</v>
      </c>
      <c r="C327" s="822" t="s">
        <v>639</v>
      </c>
      <c r="D327" s="822" t="s">
        <v>3494</v>
      </c>
      <c r="E327" s="822" t="s">
        <v>6953</v>
      </c>
      <c r="F327" s="822" t="s">
        <v>7004</v>
      </c>
      <c r="G327" s="822" t="s">
        <v>7005</v>
      </c>
      <c r="H327" s="831">
        <v>10.8</v>
      </c>
      <c r="I327" s="831">
        <v>1266.8499999999999</v>
      </c>
      <c r="J327" s="822"/>
      <c r="K327" s="822">
        <v>117.30092592592591</v>
      </c>
      <c r="L327" s="831">
        <v>12.8</v>
      </c>
      <c r="M327" s="831">
        <v>1501.46</v>
      </c>
      <c r="N327" s="822"/>
      <c r="O327" s="822">
        <v>117.3015625</v>
      </c>
      <c r="P327" s="831">
        <v>4.0999999999999996</v>
      </c>
      <c r="Q327" s="831">
        <v>480.94000000000005</v>
      </c>
      <c r="R327" s="827"/>
      <c r="S327" s="832">
        <v>117.30243902439027</v>
      </c>
    </row>
    <row r="328" spans="1:19" ht="14.45" customHeight="1" x14ac:dyDescent="0.2">
      <c r="A328" s="821" t="s">
        <v>6951</v>
      </c>
      <c r="B328" s="822" t="s">
        <v>6952</v>
      </c>
      <c r="C328" s="822" t="s">
        <v>639</v>
      </c>
      <c r="D328" s="822" t="s">
        <v>3494</v>
      </c>
      <c r="E328" s="822" t="s">
        <v>6953</v>
      </c>
      <c r="F328" s="822" t="s">
        <v>7006</v>
      </c>
      <c r="G328" s="822"/>
      <c r="H328" s="831">
        <v>11.82</v>
      </c>
      <c r="I328" s="831">
        <v>785.7</v>
      </c>
      <c r="J328" s="822"/>
      <c r="K328" s="822">
        <v>66.472081218274113</v>
      </c>
      <c r="L328" s="831">
        <v>0.4</v>
      </c>
      <c r="M328" s="831">
        <v>35.799999999999997</v>
      </c>
      <c r="N328" s="822"/>
      <c r="O328" s="822">
        <v>89.499999999999986</v>
      </c>
      <c r="P328" s="831"/>
      <c r="Q328" s="831"/>
      <c r="R328" s="827"/>
      <c r="S328" s="832"/>
    </row>
    <row r="329" spans="1:19" ht="14.45" customHeight="1" x14ac:dyDescent="0.2">
      <c r="A329" s="821" t="s">
        <v>6951</v>
      </c>
      <c r="B329" s="822" t="s">
        <v>6952</v>
      </c>
      <c r="C329" s="822" t="s">
        <v>639</v>
      </c>
      <c r="D329" s="822" t="s">
        <v>3494</v>
      </c>
      <c r="E329" s="822" t="s">
        <v>6953</v>
      </c>
      <c r="F329" s="822" t="s">
        <v>7006</v>
      </c>
      <c r="G329" s="822" t="s">
        <v>7007</v>
      </c>
      <c r="H329" s="831">
        <v>4.2</v>
      </c>
      <c r="I329" s="831">
        <v>279.8</v>
      </c>
      <c r="J329" s="822"/>
      <c r="K329" s="822">
        <v>66.61904761904762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6951</v>
      </c>
      <c r="B330" s="822" t="s">
        <v>6952</v>
      </c>
      <c r="C330" s="822" t="s">
        <v>639</v>
      </c>
      <c r="D330" s="822" t="s">
        <v>3494</v>
      </c>
      <c r="E330" s="822" t="s">
        <v>6953</v>
      </c>
      <c r="F330" s="822" t="s">
        <v>7010</v>
      </c>
      <c r="G330" s="822" t="s">
        <v>1945</v>
      </c>
      <c r="H330" s="831">
        <v>0.48</v>
      </c>
      <c r="I330" s="831">
        <v>96.319999999999979</v>
      </c>
      <c r="J330" s="822"/>
      <c r="K330" s="822">
        <v>200.66666666666663</v>
      </c>
      <c r="L330" s="831">
        <v>0.2</v>
      </c>
      <c r="M330" s="831">
        <v>36.119999999999997</v>
      </c>
      <c r="N330" s="822"/>
      <c r="O330" s="822">
        <v>180.59999999999997</v>
      </c>
      <c r="P330" s="831">
        <v>10.130000000000003</v>
      </c>
      <c r="Q330" s="831">
        <v>1850.5800000000002</v>
      </c>
      <c r="R330" s="827"/>
      <c r="S330" s="832">
        <v>182.68311944718656</v>
      </c>
    </row>
    <row r="331" spans="1:19" ht="14.45" customHeight="1" x14ac:dyDescent="0.2">
      <c r="A331" s="821" t="s">
        <v>6951</v>
      </c>
      <c r="B331" s="822" t="s">
        <v>6952</v>
      </c>
      <c r="C331" s="822" t="s">
        <v>639</v>
      </c>
      <c r="D331" s="822" t="s">
        <v>3494</v>
      </c>
      <c r="E331" s="822" t="s">
        <v>6953</v>
      </c>
      <c r="F331" s="822" t="s">
        <v>7011</v>
      </c>
      <c r="G331" s="822" t="s">
        <v>1945</v>
      </c>
      <c r="H331" s="831"/>
      <c r="I331" s="831"/>
      <c r="J331" s="822"/>
      <c r="K331" s="822"/>
      <c r="L331" s="831"/>
      <c r="M331" s="831"/>
      <c r="N331" s="822"/>
      <c r="O331" s="822"/>
      <c r="P331" s="831">
        <v>0.55000000000000004</v>
      </c>
      <c r="Q331" s="831">
        <v>133.92000000000002</v>
      </c>
      <c r="R331" s="827"/>
      <c r="S331" s="832">
        <v>243.4909090909091</v>
      </c>
    </row>
    <row r="332" spans="1:19" ht="14.45" customHeight="1" x14ac:dyDescent="0.2">
      <c r="A332" s="821" t="s">
        <v>6951</v>
      </c>
      <c r="B332" s="822" t="s">
        <v>6952</v>
      </c>
      <c r="C332" s="822" t="s">
        <v>639</v>
      </c>
      <c r="D332" s="822" t="s">
        <v>3494</v>
      </c>
      <c r="E332" s="822" t="s">
        <v>6953</v>
      </c>
      <c r="F332" s="822" t="s">
        <v>7012</v>
      </c>
      <c r="G332" s="822" t="s">
        <v>1945</v>
      </c>
      <c r="H332" s="831"/>
      <c r="I332" s="831"/>
      <c r="J332" s="822"/>
      <c r="K332" s="822"/>
      <c r="L332" s="831"/>
      <c r="M332" s="831"/>
      <c r="N332" s="822"/>
      <c r="O332" s="822"/>
      <c r="P332" s="831">
        <v>0.1</v>
      </c>
      <c r="Q332" s="831">
        <v>20.13</v>
      </c>
      <c r="R332" s="827"/>
      <c r="S332" s="832">
        <v>201.29999999999998</v>
      </c>
    </row>
    <row r="333" spans="1:19" ht="14.45" customHeight="1" x14ac:dyDescent="0.2">
      <c r="A333" s="821" t="s">
        <v>6951</v>
      </c>
      <c r="B333" s="822" t="s">
        <v>6952</v>
      </c>
      <c r="C333" s="822" t="s">
        <v>639</v>
      </c>
      <c r="D333" s="822" t="s">
        <v>3494</v>
      </c>
      <c r="E333" s="822" t="s">
        <v>6953</v>
      </c>
      <c r="F333" s="822" t="s">
        <v>7016</v>
      </c>
      <c r="G333" s="822" t="s">
        <v>7017</v>
      </c>
      <c r="H333" s="831"/>
      <c r="I333" s="831"/>
      <c r="J333" s="822"/>
      <c r="K333" s="822"/>
      <c r="L333" s="831">
        <v>1</v>
      </c>
      <c r="M333" s="831">
        <v>235.46</v>
      </c>
      <c r="N333" s="822"/>
      <c r="O333" s="822">
        <v>235.46</v>
      </c>
      <c r="P333" s="831"/>
      <c r="Q333" s="831"/>
      <c r="R333" s="827"/>
      <c r="S333" s="832"/>
    </row>
    <row r="334" spans="1:19" ht="14.45" customHeight="1" x14ac:dyDescent="0.2">
      <c r="A334" s="821" t="s">
        <v>6951</v>
      </c>
      <c r="B334" s="822" t="s">
        <v>6952</v>
      </c>
      <c r="C334" s="822" t="s">
        <v>639</v>
      </c>
      <c r="D334" s="822" t="s">
        <v>3494</v>
      </c>
      <c r="E334" s="822" t="s">
        <v>6953</v>
      </c>
      <c r="F334" s="822" t="s">
        <v>7019</v>
      </c>
      <c r="G334" s="822" t="s">
        <v>5588</v>
      </c>
      <c r="H334" s="831">
        <v>3</v>
      </c>
      <c r="I334" s="831">
        <v>236432.4</v>
      </c>
      <c r="J334" s="822"/>
      <c r="K334" s="822">
        <v>78810.8</v>
      </c>
      <c r="L334" s="831">
        <v>2</v>
      </c>
      <c r="M334" s="831">
        <v>138444.4</v>
      </c>
      <c r="N334" s="822"/>
      <c r="O334" s="822">
        <v>69222.2</v>
      </c>
      <c r="P334" s="831"/>
      <c r="Q334" s="831"/>
      <c r="R334" s="827"/>
      <c r="S334" s="832"/>
    </row>
    <row r="335" spans="1:19" ht="14.45" customHeight="1" x14ac:dyDescent="0.2">
      <c r="A335" s="821" t="s">
        <v>6951</v>
      </c>
      <c r="B335" s="822" t="s">
        <v>6952</v>
      </c>
      <c r="C335" s="822" t="s">
        <v>639</v>
      </c>
      <c r="D335" s="822" t="s">
        <v>3494</v>
      </c>
      <c r="E335" s="822" t="s">
        <v>6953</v>
      </c>
      <c r="F335" s="822" t="s">
        <v>7025</v>
      </c>
      <c r="G335" s="822" t="s">
        <v>3361</v>
      </c>
      <c r="H335" s="831">
        <v>4</v>
      </c>
      <c r="I335" s="831">
        <v>315.04000000000002</v>
      </c>
      <c r="J335" s="822"/>
      <c r="K335" s="822">
        <v>78.760000000000005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6951</v>
      </c>
      <c r="B336" s="822" t="s">
        <v>6952</v>
      </c>
      <c r="C336" s="822" t="s">
        <v>639</v>
      </c>
      <c r="D336" s="822" t="s">
        <v>3494</v>
      </c>
      <c r="E336" s="822" t="s">
        <v>6953</v>
      </c>
      <c r="F336" s="822" t="s">
        <v>7027</v>
      </c>
      <c r="G336" s="822" t="s">
        <v>3435</v>
      </c>
      <c r="H336" s="831"/>
      <c r="I336" s="831"/>
      <c r="J336" s="822"/>
      <c r="K336" s="822"/>
      <c r="L336" s="831">
        <v>1</v>
      </c>
      <c r="M336" s="831">
        <v>18079.2</v>
      </c>
      <c r="N336" s="822"/>
      <c r="O336" s="822">
        <v>18079.2</v>
      </c>
      <c r="P336" s="831">
        <v>9</v>
      </c>
      <c r="Q336" s="831">
        <v>147690.9</v>
      </c>
      <c r="R336" s="827"/>
      <c r="S336" s="832">
        <v>16410.099999999999</v>
      </c>
    </row>
    <row r="337" spans="1:19" ht="14.45" customHeight="1" x14ac:dyDescent="0.2">
      <c r="A337" s="821" t="s">
        <v>6951</v>
      </c>
      <c r="B337" s="822" t="s">
        <v>6952</v>
      </c>
      <c r="C337" s="822" t="s">
        <v>639</v>
      </c>
      <c r="D337" s="822" t="s">
        <v>3494</v>
      </c>
      <c r="E337" s="822" t="s">
        <v>6953</v>
      </c>
      <c r="F337" s="822" t="s">
        <v>7028</v>
      </c>
      <c r="G337" s="822" t="s">
        <v>3435</v>
      </c>
      <c r="H337" s="831">
        <v>1</v>
      </c>
      <c r="I337" s="831">
        <v>67554.3</v>
      </c>
      <c r="J337" s="822"/>
      <c r="K337" s="822">
        <v>67554.3</v>
      </c>
      <c r="L337" s="831">
        <v>4</v>
      </c>
      <c r="M337" s="831">
        <v>264203.06</v>
      </c>
      <c r="N337" s="822"/>
      <c r="O337" s="822">
        <v>66050.764999999999</v>
      </c>
      <c r="P337" s="831">
        <v>6</v>
      </c>
      <c r="Q337" s="831">
        <v>394152.1</v>
      </c>
      <c r="R337" s="827"/>
      <c r="S337" s="832">
        <v>65692.016666666663</v>
      </c>
    </row>
    <row r="338" spans="1:19" ht="14.45" customHeight="1" x14ac:dyDescent="0.2">
      <c r="A338" s="821" t="s">
        <v>6951</v>
      </c>
      <c r="B338" s="822" t="s">
        <v>6952</v>
      </c>
      <c r="C338" s="822" t="s">
        <v>639</v>
      </c>
      <c r="D338" s="822" t="s">
        <v>3494</v>
      </c>
      <c r="E338" s="822" t="s">
        <v>6953</v>
      </c>
      <c r="F338" s="822" t="s">
        <v>7029</v>
      </c>
      <c r="G338" s="822" t="s">
        <v>3393</v>
      </c>
      <c r="H338" s="831">
        <v>8</v>
      </c>
      <c r="I338" s="831">
        <v>53652.800000000003</v>
      </c>
      <c r="J338" s="822"/>
      <c r="K338" s="822">
        <v>6706.6</v>
      </c>
      <c r="L338" s="831">
        <v>19</v>
      </c>
      <c r="M338" s="831">
        <v>127421.87999999999</v>
      </c>
      <c r="N338" s="822"/>
      <c r="O338" s="822">
        <v>6706.4147368421045</v>
      </c>
      <c r="P338" s="831">
        <v>37</v>
      </c>
      <c r="Q338" s="831">
        <v>248136.06</v>
      </c>
      <c r="R338" s="827"/>
      <c r="S338" s="832">
        <v>6706.38</v>
      </c>
    </row>
    <row r="339" spans="1:19" ht="14.45" customHeight="1" x14ac:dyDescent="0.2">
      <c r="A339" s="821" t="s">
        <v>6951</v>
      </c>
      <c r="B339" s="822" t="s">
        <v>6952</v>
      </c>
      <c r="C339" s="822" t="s">
        <v>639</v>
      </c>
      <c r="D339" s="822" t="s">
        <v>3494</v>
      </c>
      <c r="E339" s="822" t="s">
        <v>6953</v>
      </c>
      <c r="F339" s="822" t="s">
        <v>7030</v>
      </c>
      <c r="G339" s="822" t="s">
        <v>3361</v>
      </c>
      <c r="H339" s="831">
        <v>4</v>
      </c>
      <c r="I339" s="831">
        <v>1906.12</v>
      </c>
      <c r="J339" s="822"/>
      <c r="K339" s="822">
        <v>476.53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6951</v>
      </c>
      <c r="B340" s="822" t="s">
        <v>6952</v>
      </c>
      <c r="C340" s="822" t="s">
        <v>639</v>
      </c>
      <c r="D340" s="822" t="s">
        <v>3494</v>
      </c>
      <c r="E340" s="822" t="s">
        <v>6953</v>
      </c>
      <c r="F340" s="822" t="s">
        <v>7031</v>
      </c>
      <c r="G340" s="822" t="s">
        <v>3361</v>
      </c>
      <c r="H340" s="831">
        <v>5.88</v>
      </c>
      <c r="I340" s="831">
        <v>1320.94</v>
      </c>
      <c r="J340" s="822"/>
      <c r="K340" s="822">
        <v>224.6496598639456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6951</v>
      </c>
      <c r="B341" s="822" t="s">
        <v>6952</v>
      </c>
      <c r="C341" s="822" t="s">
        <v>639</v>
      </c>
      <c r="D341" s="822" t="s">
        <v>3494</v>
      </c>
      <c r="E341" s="822" t="s">
        <v>6953</v>
      </c>
      <c r="F341" s="822" t="s">
        <v>7034</v>
      </c>
      <c r="G341" s="822" t="s">
        <v>3281</v>
      </c>
      <c r="H341" s="831">
        <v>2.4</v>
      </c>
      <c r="I341" s="831">
        <v>1384.11</v>
      </c>
      <c r="J341" s="822"/>
      <c r="K341" s="822">
        <v>576.71249999999998</v>
      </c>
      <c r="L341" s="831">
        <v>11.4</v>
      </c>
      <c r="M341" s="831">
        <v>8454.59</v>
      </c>
      <c r="N341" s="822"/>
      <c r="O341" s="822">
        <v>741.630701754386</v>
      </c>
      <c r="P341" s="831">
        <v>6.8</v>
      </c>
      <c r="Q341" s="831">
        <v>3921.7799999999997</v>
      </c>
      <c r="R341" s="827"/>
      <c r="S341" s="832">
        <v>576.73235294117649</v>
      </c>
    </row>
    <row r="342" spans="1:19" ht="14.45" customHeight="1" x14ac:dyDescent="0.2">
      <c r="A342" s="821" t="s">
        <v>6951</v>
      </c>
      <c r="B342" s="822" t="s">
        <v>6952</v>
      </c>
      <c r="C342" s="822" t="s">
        <v>639</v>
      </c>
      <c r="D342" s="822" t="s">
        <v>3494</v>
      </c>
      <c r="E342" s="822" t="s">
        <v>6953</v>
      </c>
      <c r="F342" s="822" t="s">
        <v>7035</v>
      </c>
      <c r="G342" s="822" t="s">
        <v>3281</v>
      </c>
      <c r="H342" s="831">
        <v>28.599999999999998</v>
      </c>
      <c r="I342" s="831">
        <v>15260.47</v>
      </c>
      <c r="J342" s="822"/>
      <c r="K342" s="822">
        <v>533.58286713286714</v>
      </c>
      <c r="L342" s="831">
        <v>25.2</v>
      </c>
      <c r="M342" s="831">
        <v>49888.11</v>
      </c>
      <c r="N342" s="822"/>
      <c r="O342" s="822">
        <v>1979.6869047619048</v>
      </c>
      <c r="P342" s="831">
        <v>17.2</v>
      </c>
      <c r="Q342" s="831">
        <v>9177.6</v>
      </c>
      <c r="R342" s="827"/>
      <c r="S342" s="832">
        <v>533.5813953488373</v>
      </c>
    </row>
    <row r="343" spans="1:19" ht="14.45" customHeight="1" x14ac:dyDescent="0.2">
      <c r="A343" s="821" t="s">
        <v>6951</v>
      </c>
      <c r="B343" s="822" t="s">
        <v>6952</v>
      </c>
      <c r="C343" s="822" t="s">
        <v>639</v>
      </c>
      <c r="D343" s="822" t="s">
        <v>3494</v>
      </c>
      <c r="E343" s="822" t="s">
        <v>6953</v>
      </c>
      <c r="F343" s="822" t="s">
        <v>7038</v>
      </c>
      <c r="G343" s="822" t="s">
        <v>3423</v>
      </c>
      <c r="H343" s="831">
        <v>6</v>
      </c>
      <c r="I343" s="831">
        <v>150853.79999999999</v>
      </c>
      <c r="J343" s="822"/>
      <c r="K343" s="822">
        <v>25142.3</v>
      </c>
      <c r="L343" s="831"/>
      <c r="M343" s="831"/>
      <c r="N343" s="822"/>
      <c r="O343" s="822"/>
      <c r="P343" s="831">
        <v>10</v>
      </c>
      <c r="Q343" s="831">
        <v>254316.22</v>
      </c>
      <c r="R343" s="827"/>
      <c r="S343" s="832">
        <v>25431.621999999999</v>
      </c>
    </row>
    <row r="344" spans="1:19" ht="14.45" customHeight="1" x14ac:dyDescent="0.2">
      <c r="A344" s="821" t="s">
        <v>6951</v>
      </c>
      <c r="B344" s="822" t="s">
        <v>6952</v>
      </c>
      <c r="C344" s="822" t="s">
        <v>639</v>
      </c>
      <c r="D344" s="822" t="s">
        <v>3494</v>
      </c>
      <c r="E344" s="822" t="s">
        <v>6953</v>
      </c>
      <c r="F344" s="822" t="s">
        <v>7042</v>
      </c>
      <c r="G344" s="822" t="s">
        <v>1957</v>
      </c>
      <c r="H344" s="831"/>
      <c r="I344" s="831"/>
      <c r="J344" s="822"/>
      <c r="K344" s="822"/>
      <c r="L344" s="831"/>
      <c r="M344" s="831"/>
      <c r="N344" s="822"/>
      <c r="O344" s="822"/>
      <c r="P344" s="831">
        <v>0.05</v>
      </c>
      <c r="Q344" s="831">
        <v>14.31</v>
      </c>
      <c r="R344" s="827"/>
      <c r="S344" s="832">
        <v>286.2</v>
      </c>
    </row>
    <row r="345" spans="1:19" ht="14.45" customHeight="1" x14ac:dyDescent="0.2">
      <c r="A345" s="821" t="s">
        <v>6951</v>
      </c>
      <c r="B345" s="822" t="s">
        <v>6952</v>
      </c>
      <c r="C345" s="822" t="s">
        <v>639</v>
      </c>
      <c r="D345" s="822" t="s">
        <v>3494</v>
      </c>
      <c r="E345" s="822" t="s">
        <v>6953</v>
      </c>
      <c r="F345" s="822" t="s">
        <v>7045</v>
      </c>
      <c r="G345" s="822" t="s">
        <v>7044</v>
      </c>
      <c r="H345" s="831"/>
      <c r="I345" s="831"/>
      <c r="J345" s="822"/>
      <c r="K345" s="822"/>
      <c r="L345" s="831">
        <v>1.67</v>
      </c>
      <c r="M345" s="831">
        <v>109664.31</v>
      </c>
      <c r="N345" s="822"/>
      <c r="O345" s="822">
        <v>65667.251497005986</v>
      </c>
      <c r="P345" s="831"/>
      <c r="Q345" s="831"/>
      <c r="R345" s="827"/>
      <c r="S345" s="832"/>
    </row>
    <row r="346" spans="1:19" ht="14.45" customHeight="1" x14ac:dyDescent="0.2">
      <c r="A346" s="821" t="s">
        <v>6951</v>
      </c>
      <c r="B346" s="822" t="s">
        <v>6952</v>
      </c>
      <c r="C346" s="822" t="s">
        <v>639</v>
      </c>
      <c r="D346" s="822" t="s">
        <v>3494</v>
      </c>
      <c r="E346" s="822" t="s">
        <v>6953</v>
      </c>
      <c r="F346" s="822" t="s">
        <v>7047</v>
      </c>
      <c r="G346" s="822" t="s">
        <v>805</v>
      </c>
      <c r="H346" s="831">
        <v>8.58</v>
      </c>
      <c r="I346" s="831">
        <v>4511.38</v>
      </c>
      <c r="J346" s="822"/>
      <c r="K346" s="822">
        <v>525.80186480186478</v>
      </c>
      <c r="L346" s="831">
        <v>9.49</v>
      </c>
      <c r="M346" s="831">
        <v>5927.82</v>
      </c>
      <c r="N346" s="822"/>
      <c r="O346" s="822">
        <v>624.63856691253943</v>
      </c>
      <c r="P346" s="831">
        <v>1.6</v>
      </c>
      <c r="Q346" s="831">
        <v>1693.9699999999998</v>
      </c>
      <c r="R346" s="827"/>
      <c r="S346" s="832">
        <v>1058.7312499999998</v>
      </c>
    </row>
    <row r="347" spans="1:19" ht="14.45" customHeight="1" x14ac:dyDescent="0.2">
      <c r="A347" s="821" t="s">
        <v>6951</v>
      </c>
      <c r="B347" s="822" t="s">
        <v>6952</v>
      </c>
      <c r="C347" s="822" t="s">
        <v>639</v>
      </c>
      <c r="D347" s="822" t="s">
        <v>3494</v>
      </c>
      <c r="E347" s="822" t="s">
        <v>6953</v>
      </c>
      <c r="F347" s="822" t="s">
        <v>7048</v>
      </c>
      <c r="G347" s="822" t="s">
        <v>805</v>
      </c>
      <c r="H347" s="831">
        <v>74.13</v>
      </c>
      <c r="I347" s="831">
        <v>16227.050000000001</v>
      </c>
      <c r="J347" s="822"/>
      <c r="K347" s="822">
        <v>218.89990557129371</v>
      </c>
      <c r="L347" s="831">
        <v>8.6999999999999993</v>
      </c>
      <c r="M347" s="831">
        <v>1904.43</v>
      </c>
      <c r="N347" s="822"/>
      <c r="O347" s="822">
        <v>218.90000000000003</v>
      </c>
      <c r="P347" s="831"/>
      <c r="Q347" s="831"/>
      <c r="R347" s="827"/>
      <c r="S347" s="832"/>
    </row>
    <row r="348" spans="1:19" ht="14.45" customHeight="1" x14ac:dyDescent="0.2">
      <c r="A348" s="821" t="s">
        <v>6951</v>
      </c>
      <c r="B348" s="822" t="s">
        <v>6952</v>
      </c>
      <c r="C348" s="822" t="s">
        <v>639</v>
      </c>
      <c r="D348" s="822" t="s">
        <v>3494</v>
      </c>
      <c r="E348" s="822" t="s">
        <v>6953</v>
      </c>
      <c r="F348" s="822" t="s">
        <v>7049</v>
      </c>
      <c r="G348" s="822" t="s">
        <v>805</v>
      </c>
      <c r="H348" s="831">
        <v>57.75</v>
      </c>
      <c r="I348" s="831">
        <v>4573.83</v>
      </c>
      <c r="J348" s="822"/>
      <c r="K348" s="822">
        <v>79.200519480519475</v>
      </c>
      <c r="L348" s="831">
        <v>13.61</v>
      </c>
      <c r="M348" s="831">
        <v>1077.9099999999999</v>
      </c>
      <c r="N348" s="822"/>
      <c r="O348" s="822">
        <v>79.199853049228494</v>
      </c>
      <c r="P348" s="831"/>
      <c r="Q348" s="831"/>
      <c r="R348" s="827"/>
      <c r="S348" s="832"/>
    </row>
    <row r="349" spans="1:19" ht="14.45" customHeight="1" x14ac:dyDescent="0.2">
      <c r="A349" s="821" t="s">
        <v>6951</v>
      </c>
      <c r="B349" s="822" t="s">
        <v>6952</v>
      </c>
      <c r="C349" s="822" t="s">
        <v>639</v>
      </c>
      <c r="D349" s="822" t="s">
        <v>3494</v>
      </c>
      <c r="E349" s="822" t="s">
        <v>6953</v>
      </c>
      <c r="F349" s="822" t="s">
        <v>7050</v>
      </c>
      <c r="G349" s="822" t="s">
        <v>805</v>
      </c>
      <c r="H349" s="831">
        <v>0.48</v>
      </c>
      <c r="I349" s="831">
        <v>352.71</v>
      </c>
      <c r="J349" s="822"/>
      <c r="K349" s="822">
        <v>734.8125</v>
      </c>
      <c r="L349" s="831"/>
      <c r="M349" s="831"/>
      <c r="N349" s="822"/>
      <c r="O349" s="822"/>
      <c r="P349" s="831"/>
      <c r="Q349" s="831"/>
      <c r="R349" s="827"/>
      <c r="S349" s="832"/>
    </row>
    <row r="350" spans="1:19" ht="14.45" customHeight="1" x14ac:dyDescent="0.2">
      <c r="A350" s="821" t="s">
        <v>6951</v>
      </c>
      <c r="B350" s="822" t="s">
        <v>6952</v>
      </c>
      <c r="C350" s="822" t="s">
        <v>639</v>
      </c>
      <c r="D350" s="822" t="s">
        <v>3494</v>
      </c>
      <c r="E350" s="822" t="s">
        <v>6953</v>
      </c>
      <c r="F350" s="822" t="s">
        <v>7052</v>
      </c>
      <c r="G350" s="822" t="s">
        <v>1370</v>
      </c>
      <c r="H350" s="831">
        <v>4.49</v>
      </c>
      <c r="I350" s="831">
        <v>468.51</v>
      </c>
      <c r="J350" s="822"/>
      <c r="K350" s="822">
        <v>104.34521158129175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6951</v>
      </c>
      <c r="B351" s="822" t="s">
        <v>6952</v>
      </c>
      <c r="C351" s="822" t="s">
        <v>639</v>
      </c>
      <c r="D351" s="822" t="s">
        <v>3494</v>
      </c>
      <c r="E351" s="822" t="s">
        <v>6953</v>
      </c>
      <c r="F351" s="822" t="s">
        <v>7053</v>
      </c>
      <c r="G351" s="822" t="s">
        <v>1370</v>
      </c>
      <c r="H351" s="831">
        <v>13.58</v>
      </c>
      <c r="I351" s="831">
        <v>2437.71</v>
      </c>
      <c r="J351" s="822"/>
      <c r="K351" s="822">
        <v>179.50736377025038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6951</v>
      </c>
      <c r="B352" s="822" t="s">
        <v>6952</v>
      </c>
      <c r="C352" s="822" t="s">
        <v>639</v>
      </c>
      <c r="D352" s="822" t="s">
        <v>3494</v>
      </c>
      <c r="E352" s="822" t="s">
        <v>6953</v>
      </c>
      <c r="F352" s="822" t="s">
        <v>7055</v>
      </c>
      <c r="G352" s="822" t="s">
        <v>2404</v>
      </c>
      <c r="H352" s="831"/>
      <c r="I352" s="831"/>
      <c r="J352" s="822"/>
      <c r="K352" s="822"/>
      <c r="L352" s="831"/>
      <c r="M352" s="831"/>
      <c r="N352" s="822"/>
      <c r="O352" s="822"/>
      <c r="P352" s="831">
        <v>2</v>
      </c>
      <c r="Q352" s="831">
        <v>17739.240000000002</v>
      </c>
      <c r="R352" s="827"/>
      <c r="S352" s="832">
        <v>8869.6200000000008</v>
      </c>
    </row>
    <row r="353" spans="1:19" ht="14.45" customHeight="1" x14ac:dyDescent="0.2">
      <c r="A353" s="821" t="s">
        <v>6951</v>
      </c>
      <c r="B353" s="822" t="s">
        <v>6952</v>
      </c>
      <c r="C353" s="822" t="s">
        <v>639</v>
      </c>
      <c r="D353" s="822" t="s">
        <v>3494</v>
      </c>
      <c r="E353" s="822" t="s">
        <v>6953</v>
      </c>
      <c r="F353" s="822" t="s">
        <v>7057</v>
      </c>
      <c r="G353" s="822" t="s">
        <v>7058</v>
      </c>
      <c r="H353" s="831">
        <v>48</v>
      </c>
      <c r="I353" s="831">
        <v>3646148.04</v>
      </c>
      <c r="J353" s="822"/>
      <c r="K353" s="822">
        <v>75961.417499999996</v>
      </c>
      <c r="L353" s="831">
        <v>56.95</v>
      </c>
      <c r="M353" s="831">
        <v>3758700</v>
      </c>
      <c r="N353" s="822"/>
      <c r="O353" s="822">
        <v>66000</v>
      </c>
      <c r="P353" s="831">
        <v>20</v>
      </c>
      <c r="Q353" s="831">
        <v>1289581.17</v>
      </c>
      <c r="R353" s="827"/>
      <c r="S353" s="832">
        <v>64479.058499999999</v>
      </c>
    </row>
    <row r="354" spans="1:19" ht="14.45" customHeight="1" x14ac:dyDescent="0.2">
      <c r="A354" s="821" t="s">
        <v>6951</v>
      </c>
      <c r="B354" s="822" t="s">
        <v>6952</v>
      </c>
      <c r="C354" s="822" t="s">
        <v>639</v>
      </c>
      <c r="D354" s="822" t="s">
        <v>3494</v>
      </c>
      <c r="E354" s="822" t="s">
        <v>6953</v>
      </c>
      <c r="F354" s="822" t="s">
        <v>7059</v>
      </c>
      <c r="G354" s="822" t="s">
        <v>1004</v>
      </c>
      <c r="H354" s="831">
        <v>18.760000000000002</v>
      </c>
      <c r="I354" s="831">
        <v>2977.9900000000002</v>
      </c>
      <c r="J354" s="822"/>
      <c r="K354" s="822">
        <v>158.74147121535182</v>
      </c>
      <c r="L354" s="831">
        <v>3.05</v>
      </c>
      <c r="M354" s="831">
        <v>443.6</v>
      </c>
      <c r="N354" s="822"/>
      <c r="O354" s="822">
        <v>145.4426229508197</v>
      </c>
      <c r="P354" s="831"/>
      <c r="Q354" s="831"/>
      <c r="R354" s="827"/>
      <c r="S354" s="832"/>
    </row>
    <row r="355" spans="1:19" ht="14.45" customHeight="1" x14ac:dyDescent="0.2">
      <c r="A355" s="821" t="s">
        <v>6951</v>
      </c>
      <c r="B355" s="822" t="s">
        <v>6952</v>
      </c>
      <c r="C355" s="822" t="s">
        <v>639</v>
      </c>
      <c r="D355" s="822" t="s">
        <v>3494</v>
      </c>
      <c r="E355" s="822" t="s">
        <v>6953</v>
      </c>
      <c r="F355" s="822" t="s">
        <v>7060</v>
      </c>
      <c r="G355" s="822" t="s">
        <v>3443</v>
      </c>
      <c r="H355" s="831">
        <v>88</v>
      </c>
      <c r="I355" s="831">
        <v>3458144.46</v>
      </c>
      <c r="J355" s="822"/>
      <c r="K355" s="822">
        <v>39297.096136363638</v>
      </c>
      <c r="L355" s="831">
        <v>44</v>
      </c>
      <c r="M355" s="831">
        <v>1041625.4</v>
      </c>
      <c r="N355" s="822"/>
      <c r="O355" s="822">
        <v>23673.304545454546</v>
      </c>
      <c r="P355" s="831">
        <v>14</v>
      </c>
      <c r="Q355" s="831">
        <v>331251.19999999995</v>
      </c>
      <c r="R355" s="827"/>
      <c r="S355" s="832">
        <v>23660.799999999996</v>
      </c>
    </row>
    <row r="356" spans="1:19" ht="14.45" customHeight="1" x14ac:dyDescent="0.2">
      <c r="A356" s="821" t="s">
        <v>6951</v>
      </c>
      <c r="B356" s="822" t="s">
        <v>6952</v>
      </c>
      <c r="C356" s="822" t="s">
        <v>639</v>
      </c>
      <c r="D356" s="822" t="s">
        <v>3494</v>
      </c>
      <c r="E356" s="822" t="s">
        <v>6953</v>
      </c>
      <c r="F356" s="822" t="s">
        <v>7061</v>
      </c>
      <c r="G356" s="822" t="s">
        <v>2967</v>
      </c>
      <c r="H356" s="831">
        <v>89.85</v>
      </c>
      <c r="I356" s="831">
        <v>8144.91</v>
      </c>
      <c r="J356" s="822"/>
      <c r="K356" s="822">
        <v>90.650083472454099</v>
      </c>
      <c r="L356" s="831">
        <v>54.3</v>
      </c>
      <c r="M356" s="831">
        <v>5675.87</v>
      </c>
      <c r="N356" s="822"/>
      <c r="O356" s="822">
        <v>104.5279926335175</v>
      </c>
      <c r="P356" s="831">
        <v>15.75</v>
      </c>
      <c r="Q356" s="831">
        <v>1427.74</v>
      </c>
      <c r="R356" s="827"/>
      <c r="S356" s="832">
        <v>90.650158730158736</v>
      </c>
    </row>
    <row r="357" spans="1:19" ht="14.45" customHeight="1" x14ac:dyDescent="0.2">
      <c r="A357" s="821" t="s">
        <v>6951</v>
      </c>
      <c r="B357" s="822" t="s">
        <v>6952</v>
      </c>
      <c r="C357" s="822" t="s">
        <v>639</v>
      </c>
      <c r="D357" s="822" t="s">
        <v>3494</v>
      </c>
      <c r="E357" s="822" t="s">
        <v>6953</v>
      </c>
      <c r="F357" s="822" t="s">
        <v>7062</v>
      </c>
      <c r="G357" s="822" t="s">
        <v>7063</v>
      </c>
      <c r="H357" s="831">
        <v>2</v>
      </c>
      <c r="I357" s="831">
        <v>16204.310000000001</v>
      </c>
      <c r="J357" s="822"/>
      <c r="K357" s="822">
        <v>8102.1550000000007</v>
      </c>
      <c r="L357" s="831">
        <v>0.65</v>
      </c>
      <c r="M357" s="831">
        <v>5266.35</v>
      </c>
      <c r="N357" s="822"/>
      <c r="O357" s="822">
        <v>8102.0769230769238</v>
      </c>
      <c r="P357" s="831"/>
      <c r="Q357" s="831"/>
      <c r="R357" s="827"/>
      <c r="S357" s="832"/>
    </row>
    <row r="358" spans="1:19" ht="14.45" customHeight="1" x14ac:dyDescent="0.2">
      <c r="A358" s="821" t="s">
        <v>6951</v>
      </c>
      <c r="B358" s="822" t="s">
        <v>6952</v>
      </c>
      <c r="C358" s="822" t="s">
        <v>639</v>
      </c>
      <c r="D358" s="822" t="s">
        <v>3494</v>
      </c>
      <c r="E358" s="822" t="s">
        <v>6953</v>
      </c>
      <c r="F358" s="822" t="s">
        <v>7068</v>
      </c>
      <c r="G358" s="822" t="s">
        <v>2985</v>
      </c>
      <c r="H358" s="831">
        <v>5.54</v>
      </c>
      <c r="I358" s="831">
        <v>466.19</v>
      </c>
      <c r="J358" s="822"/>
      <c r="K358" s="822">
        <v>84.149819494584833</v>
      </c>
      <c r="L358" s="831">
        <v>4</v>
      </c>
      <c r="M358" s="831">
        <v>346.73</v>
      </c>
      <c r="N358" s="822"/>
      <c r="O358" s="822">
        <v>86.682500000000005</v>
      </c>
      <c r="P358" s="831">
        <v>17.53</v>
      </c>
      <c r="Q358" s="831">
        <v>1477.14</v>
      </c>
      <c r="R358" s="827"/>
      <c r="S358" s="832">
        <v>84.263548203080433</v>
      </c>
    </row>
    <row r="359" spans="1:19" ht="14.45" customHeight="1" x14ac:dyDescent="0.2">
      <c r="A359" s="821" t="s">
        <v>6951</v>
      </c>
      <c r="B359" s="822" t="s">
        <v>6952</v>
      </c>
      <c r="C359" s="822" t="s">
        <v>639</v>
      </c>
      <c r="D359" s="822" t="s">
        <v>3494</v>
      </c>
      <c r="E359" s="822" t="s">
        <v>6953</v>
      </c>
      <c r="F359" s="822" t="s">
        <v>7069</v>
      </c>
      <c r="G359" s="822" t="s">
        <v>2981</v>
      </c>
      <c r="H359" s="831">
        <v>14.91</v>
      </c>
      <c r="I359" s="831">
        <v>109373.48</v>
      </c>
      <c r="J359" s="822"/>
      <c r="K359" s="822">
        <v>7335.5788061703552</v>
      </c>
      <c r="L359" s="831">
        <v>20.48</v>
      </c>
      <c r="M359" s="831">
        <v>142891.5</v>
      </c>
      <c r="N359" s="822"/>
      <c r="O359" s="822">
        <v>6977.1240234375</v>
      </c>
      <c r="P359" s="831">
        <v>19.41</v>
      </c>
      <c r="Q359" s="831">
        <v>105023.73</v>
      </c>
      <c r="R359" s="827"/>
      <c r="S359" s="832">
        <v>5410.8052550231832</v>
      </c>
    </row>
    <row r="360" spans="1:19" ht="14.45" customHeight="1" x14ac:dyDescent="0.2">
      <c r="A360" s="821" t="s">
        <v>6951</v>
      </c>
      <c r="B360" s="822" t="s">
        <v>6952</v>
      </c>
      <c r="C360" s="822" t="s">
        <v>639</v>
      </c>
      <c r="D360" s="822" t="s">
        <v>3494</v>
      </c>
      <c r="E360" s="822" t="s">
        <v>6953</v>
      </c>
      <c r="F360" s="822" t="s">
        <v>7070</v>
      </c>
      <c r="G360" s="822" t="s">
        <v>2985</v>
      </c>
      <c r="H360" s="831">
        <v>7.5600000000000005</v>
      </c>
      <c r="I360" s="831">
        <v>2375.04</v>
      </c>
      <c r="J360" s="822"/>
      <c r="K360" s="822">
        <v>314.15873015873012</v>
      </c>
      <c r="L360" s="831">
        <v>4.84</v>
      </c>
      <c r="M360" s="831">
        <v>1569.55</v>
      </c>
      <c r="N360" s="822"/>
      <c r="O360" s="822">
        <v>324.28719008264466</v>
      </c>
      <c r="P360" s="831">
        <v>15.29</v>
      </c>
      <c r="Q360" s="831">
        <v>4828.05</v>
      </c>
      <c r="R360" s="827"/>
      <c r="S360" s="832">
        <v>315.76520601700463</v>
      </c>
    </row>
    <row r="361" spans="1:19" ht="14.45" customHeight="1" x14ac:dyDescent="0.2">
      <c r="A361" s="821" t="s">
        <v>6951</v>
      </c>
      <c r="B361" s="822" t="s">
        <v>6952</v>
      </c>
      <c r="C361" s="822" t="s">
        <v>639</v>
      </c>
      <c r="D361" s="822" t="s">
        <v>3494</v>
      </c>
      <c r="E361" s="822" t="s">
        <v>6953</v>
      </c>
      <c r="F361" s="822" t="s">
        <v>7073</v>
      </c>
      <c r="G361" s="822" t="s">
        <v>3460</v>
      </c>
      <c r="H361" s="831"/>
      <c r="I361" s="831"/>
      <c r="J361" s="822"/>
      <c r="K361" s="822"/>
      <c r="L361" s="831">
        <v>9.1999999999999993</v>
      </c>
      <c r="M361" s="831">
        <v>629976.77</v>
      </c>
      <c r="N361" s="822"/>
      <c r="O361" s="822">
        <v>68475.735869565222</v>
      </c>
      <c r="P361" s="831">
        <v>10</v>
      </c>
      <c r="Q361" s="831">
        <v>666312.4</v>
      </c>
      <c r="R361" s="827"/>
      <c r="S361" s="832">
        <v>66631.240000000005</v>
      </c>
    </row>
    <row r="362" spans="1:19" ht="14.45" customHeight="1" x14ac:dyDescent="0.2">
      <c r="A362" s="821" t="s">
        <v>6951</v>
      </c>
      <c r="B362" s="822" t="s">
        <v>6952</v>
      </c>
      <c r="C362" s="822" t="s">
        <v>639</v>
      </c>
      <c r="D362" s="822" t="s">
        <v>3494</v>
      </c>
      <c r="E362" s="822" t="s">
        <v>6953</v>
      </c>
      <c r="F362" s="822" t="s">
        <v>7074</v>
      </c>
      <c r="G362" s="822" t="s">
        <v>7075</v>
      </c>
      <c r="H362" s="831">
        <v>23.8</v>
      </c>
      <c r="I362" s="831">
        <v>9832.31</v>
      </c>
      <c r="J362" s="822"/>
      <c r="K362" s="822">
        <v>413.12226890756301</v>
      </c>
      <c r="L362" s="831">
        <v>8.65</v>
      </c>
      <c r="M362" s="831">
        <v>3713.0400000000004</v>
      </c>
      <c r="N362" s="822"/>
      <c r="O362" s="822">
        <v>429.2531791907515</v>
      </c>
      <c r="P362" s="831"/>
      <c r="Q362" s="831"/>
      <c r="R362" s="827"/>
      <c r="S362" s="832"/>
    </row>
    <row r="363" spans="1:19" ht="14.45" customHeight="1" x14ac:dyDescent="0.2">
      <c r="A363" s="821" t="s">
        <v>6951</v>
      </c>
      <c r="B363" s="822" t="s">
        <v>6952</v>
      </c>
      <c r="C363" s="822" t="s">
        <v>639</v>
      </c>
      <c r="D363" s="822" t="s">
        <v>3494</v>
      </c>
      <c r="E363" s="822" t="s">
        <v>6953</v>
      </c>
      <c r="F363" s="822" t="s">
        <v>7076</v>
      </c>
      <c r="G363" s="822" t="s">
        <v>3460</v>
      </c>
      <c r="H363" s="831"/>
      <c r="I363" s="831"/>
      <c r="J363" s="822"/>
      <c r="K363" s="822"/>
      <c r="L363" s="831">
        <v>6</v>
      </c>
      <c r="M363" s="831">
        <v>258259.11</v>
      </c>
      <c r="N363" s="822"/>
      <c r="O363" s="822">
        <v>43043.184999999998</v>
      </c>
      <c r="P363" s="831">
        <v>13.110000000000001</v>
      </c>
      <c r="Q363" s="831">
        <v>548004.43999999994</v>
      </c>
      <c r="R363" s="827"/>
      <c r="S363" s="832">
        <v>41800.491228070168</v>
      </c>
    </row>
    <row r="364" spans="1:19" ht="14.45" customHeight="1" x14ac:dyDescent="0.2">
      <c r="A364" s="821" t="s">
        <v>6951</v>
      </c>
      <c r="B364" s="822" t="s">
        <v>6952</v>
      </c>
      <c r="C364" s="822" t="s">
        <v>639</v>
      </c>
      <c r="D364" s="822" t="s">
        <v>3494</v>
      </c>
      <c r="E364" s="822" t="s">
        <v>6953</v>
      </c>
      <c r="F364" s="822" t="s">
        <v>7078</v>
      </c>
      <c r="G364" s="822" t="s">
        <v>7063</v>
      </c>
      <c r="H364" s="831">
        <v>5</v>
      </c>
      <c r="I364" s="831">
        <v>81018.12</v>
      </c>
      <c r="J364" s="822"/>
      <c r="K364" s="822">
        <v>16203.624</v>
      </c>
      <c r="L364" s="831">
        <v>1</v>
      </c>
      <c r="M364" s="831">
        <v>16204.2</v>
      </c>
      <c r="N364" s="822"/>
      <c r="O364" s="822">
        <v>16204.2</v>
      </c>
      <c r="P364" s="831"/>
      <c r="Q364" s="831"/>
      <c r="R364" s="827"/>
      <c r="S364" s="832"/>
    </row>
    <row r="365" spans="1:19" ht="14.45" customHeight="1" x14ac:dyDescent="0.2">
      <c r="A365" s="821" t="s">
        <v>6951</v>
      </c>
      <c r="B365" s="822" t="s">
        <v>6952</v>
      </c>
      <c r="C365" s="822" t="s">
        <v>639</v>
      </c>
      <c r="D365" s="822" t="s">
        <v>3494</v>
      </c>
      <c r="E365" s="822" t="s">
        <v>6953</v>
      </c>
      <c r="F365" s="822" t="s">
        <v>7080</v>
      </c>
      <c r="G365" s="822" t="s">
        <v>7081</v>
      </c>
      <c r="H365" s="831"/>
      <c r="I365" s="831"/>
      <c r="J365" s="822"/>
      <c r="K365" s="822"/>
      <c r="L365" s="831"/>
      <c r="M365" s="831"/>
      <c r="N365" s="822"/>
      <c r="O365" s="822"/>
      <c r="P365" s="831">
        <v>1</v>
      </c>
      <c r="Q365" s="831">
        <v>53185.5</v>
      </c>
      <c r="R365" s="827"/>
      <c r="S365" s="832">
        <v>53185.5</v>
      </c>
    </row>
    <row r="366" spans="1:19" ht="14.45" customHeight="1" x14ac:dyDescent="0.2">
      <c r="A366" s="821" t="s">
        <v>6951</v>
      </c>
      <c r="B366" s="822" t="s">
        <v>6952</v>
      </c>
      <c r="C366" s="822" t="s">
        <v>639</v>
      </c>
      <c r="D366" s="822" t="s">
        <v>3494</v>
      </c>
      <c r="E366" s="822" t="s">
        <v>6953</v>
      </c>
      <c r="F366" s="822" t="s">
        <v>7082</v>
      </c>
      <c r="G366" s="822" t="s">
        <v>7083</v>
      </c>
      <c r="H366" s="831"/>
      <c r="I366" s="831"/>
      <c r="J366" s="822"/>
      <c r="K366" s="822"/>
      <c r="L366" s="831"/>
      <c r="M366" s="831"/>
      <c r="N366" s="822"/>
      <c r="O366" s="822"/>
      <c r="P366" s="831">
        <v>0.4</v>
      </c>
      <c r="Q366" s="831">
        <v>167.86</v>
      </c>
      <c r="R366" s="827"/>
      <c r="S366" s="832">
        <v>419.65000000000003</v>
      </c>
    </row>
    <row r="367" spans="1:19" ht="14.45" customHeight="1" x14ac:dyDescent="0.2">
      <c r="A367" s="821" t="s">
        <v>6951</v>
      </c>
      <c r="B367" s="822" t="s">
        <v>6952</v>
      </c>
      <c r="C367" s="822" t="s">
        <v>639</v>
      </c>
      <c r="D367" s="822" t="s">
        <v>3494</v>
      </c>
      <c r="E367" s="822" t="s">
        <v>6953</v>
      </c>
      <c r="F367" s="822" t="s">
        <v>7084</v>
      </c>
      <c r="G367" s="822" t="s">
        <v>7085</v>
      </c>
      <c r="H367" s="831">
        <v>15</v>
      </c>
      <c r="I367" s="831">
        <v>1674.3300000000002</v>
      </c>
      <c r="J367" s="822"/>
      <c r="K367" s="822">
        <v>111.62200000000001</v>
      </c>
      <c r="L367" s="831">
        <v>24</v>
      </c>
      <c r="M367" s="831">
        <v>5298.2800000000007</v>
      </c>
      <c r="N367" s="822"/>
      <c r="O367" s="822">
        <v>220.76166666666668</v>
      </c>
      <c r="P367" s="831">
        <v>4</v>
      </c>
      <c r="Q367" s="831">
        <v>6996.32</v>
      </c>
      <c r="R367" s="827"/>
      <c r="S367" s="832">
        <v>1749.08</v>
      </c>
    </row>
    <row r="368" spans="1:19" ht="14.45" customHeight="1" x14ac:dyDescent="0.2">
      <c r="A368" s="821" t="s">
        <v>6951</v>
      </c>
      <c r="B368" s="822" t="s">
        <v>6952</v>
      </c>
      <c r="C368" s="822" t="s">
        <v>639</v>
      </c>
      <c r="D368" s="822" t="s">
        <v>3494</v>
      </c>
      <c r="E368" s="822" t="s">
        <v>6953</v>
      </c>
      <c r="F368" s="822" t="s">
        <v>7086</v>
      </c>
      <c r="G368" s="822" t="s">
        <v>2660</v>
      </c>
      <c r="H368" s="831">
        <v>20.349999999999998</v>
      </c>
      <c r="I368" s="831">
        <v>5624.8700000000008</v>
      </c>
      <c r="J368" s="822"/>
      <c r="K368" s="822">
        <v>276.40638820638827</v>
      </c>
      <c r="L368" s="831">
        <v>10.7</v>
      </c>
      <c r="M368" s="831">
        <v>2945.44</v>
      </c>
      <c r="N368" s="822"/>
      <c r="O368" s="822">
        <v>275.27476635514023</v>
      </c>
      <c r="P368" s="831">
        <v>4.75</v>
      </c>
      <c r="Q368" s="831">
        <v>1301.5</v>
      </c>
      <c r="R368" s="827"/>
      <c r="S368" s="832">
        <v>274</v>
      </c>
    </row>
    <row r="369" spans="1:19" ht="14.45" customHeight="1" x14ac:dyDescent="0.2">
      <c r="A369" s="821" t="s">
        <v>6951</v>
      </c>
      <c r="B369" s="822" t="s">
        <v>6952</v>
      </c>
      <c r="C369" s="822" t="s">
        <v>639</v>
      </c>
      <c r="D369" s="822" t="s">
        <v>3494</v>
      </c>
      <c r="E369" s="822" t="s">
        <v>6953</v>
      </c>
      <c r="F369" s="822" t="s">
        <v>7087</v>
      </c>
      <c r="G369" s="822" t="s">
        <v>3410</v>
      </c>
      <c r="H369" s="831"/>
      <c r="I369" s="831"/>
      <c r="J369" s="822"/>
      <c r="K369" s="822"/>
      <c r="L369" s="831">
        <v>1</v>
      </c>
      <c r="M369" s="831">
        <v>114000</v>
      </c>
      <c r="N369" s="822"/>
      <c r="O369" s="822">
        <v>114000</v>
      </c>
      <c r="P369" s="831"/>
      <c r="Q369" s="831"/>
      <c r="R369" s="827"/>
      <c r="S369" s="832"/>
    </row>
    <row r="370" spans="1:19" ht="14.45" customHeight="1" x14ac:dyDescent="0.2">
      <c r="A370" s="821" t="s">
        <v>6951</v>
      </c>
      <c r="B370" s="822" t="s">
        <v>6952</v>
      </c>
      <c r="C370" s="822" t="s">
        <v>639</v>
      </c>
      <c r="D370" s="822" t="s">
        <v>3494</v>
      </c>
      <c r="E370" s="822" t="s">
        <v>6953</v>
      </c>
      <c r="F370" s="822" t="s">
        <v>7090</v>
      </c>
      <c r="G370" s="822" t="s">
        <v>7091</v>
      </c>
      <c r="H370" s="831">
        <v>4</v>
      </c>
      <c r="I370" s="831">
        <v>76480.800000000003</v>
      </c>
      <c r="J370" s="822"/>
      <c r="K370" s="822">
        <v>19120.2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6951</v>
      </c>
      <c r="B371" s="822" t="s">
        <v>6952</v>
      </c>
      <c r="C371" s="822" t="s">
        <v>639</v>
      </c>
      <c r="D371" s="822" t="s">
        <v>3494</v>
      </c>
      <c r="E371" s="822" t="s">
        <v>6953</v>
      </c>
      <c r="F371" s="822" t="s">
        <v>7092</v>
      </c>
      <c r="G371" s="822" t="s">
        <v>7093</v>
      </c>
      <c r="H371" s="831">
        <v>2</v>
      </c>
      <c r="I371" s="831">
        <v>76026.16</v>
      </c>
      <c r="J371" s="822"/>
      <c r="K371" s="822">
        <v>38013.08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6951</v>
      </c>
      <c r="B372" s="822" t="s">
        <v>6952</v>
      </c>
      <c r="C372" s="822" t="s">
        <v>639</v>
      </c>
      <c r="D372" s="822" t="s">
        <v>3494</v>
      </c>
      <c r="E372" s="822" t="s">
        <v>6953</v>
      </c>
      <c r="F372" s="822" t="s">
        <v>7094</v>
      </c>
      <c r="G372" s="822" t="s">
        <v>7095</v>
      </c>
      <c r="H372" s="831">
        <v>1</v>
      </c>
      <c r="I372" s="831">
        <v>314.52999999999997</v>
      </c>
      <c r="J372" s="822"/>
      <c r="K372" s="822">
        <v>314.52999999999997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6951</v>
      </c>
      <c r="B373" s="822" t="s">
        <v>6952</v>
      </c>
      <c r="C373" s="822" t="s">
        <v>639</v>
      </c>
      <c r="D373" s="822" t="s">
        <v>3494</v>
      </c>
      <c r="E373" s="822" t="s">
        <v>6953</v>
      </c>
      <c r="F373" s="822" t="s">
        <v>7099</v>
      </c>
      <c r="G373" s="822" t="s">
        <v>7100</v>
      </c>
      <c r="H373" s="831">
        <v>3</v>
      </c>
      <c r="I373" s="831">
        <v>12256.62</v>
      </c>
      <c r="J373" s="822"/>
      <c r="K373" s="822">
        <v>4085.5400000000004</v>
      </c>
      <c r="L373" s="831"/>
      <c r="M373" s="831"/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6951</v>
      </c>
      <c r="B374" s="822" t="s">
        <v>6952</v>
      </c>
      <c r="C374" s="822" t="s">
        <v>639</v>
      </c>
      <c r="D374" s="822" t="s">
        <v>3494</v>
      </c>
      <c r="E374" s="822" t="s">
        <v>6953</v>
      </c>
      <c r="F374" s="822" t="s">
        <v>7101</v>
      </c>
      <c r="G374" s="822" t="s">
        <v>2446</v>
      </c>
      <c r="H374" s="831">
        <v>7</v>
      </c>
      <c r="I374" s="831">
        <v>61400.99</v>
      </c>
      <c r="J374" s="822"/>
      <c r="K374" s="822">
        <v>8771.57</v>
      </c>
      <c r="L374" s="831">
        <v>27.85</v>
      </c>
      <c r="M374" s="831">
        <v>219871.27</v>
      </c>
      <c r="N374" s="822"/>
      <c r="O374" s="822">
        <v>7894.8391382405734</v>
      </c>
      <c r="P374" s="831">
        <v>10</v>
      </c>
      <c r="Q374" s="831">
        <v>78948.299999999988</v>
      </c>
      <c r="R374" s="827"/>
      <c r="S374" s="832">
        <v>7894.829999999999</v>
      </c>
    </row>
    <row r="375" spans="1:19" ht="14.45" customHeight="1" x14ac:dyDescent="0.2">
      <c r="A375" s="821" t="s">
        <v>6951</v>
      </c>
      <c r="B375" s="822" t="s">
        <v>6952</v>
      </c>
      <c r="C375" s="822" t="s">
        <v>639</v>
      </c>
      <c r="D375" s="822" t="s">
        <v>3494</v>
      </c>
      <c r="E375" s="822" t="s">
        <v>6953</v>
      </c>
      <c r="F375" s="822" t="s">
        <v>7104</v>
      </c>
      <c r="G375" s="822" t="s">
        <v>7105</v>
      </c>
      <c r="H375" s="831"/>
      <c r="I375" s="831"/>
      <c r="J375" s="822"/>
      <c r="K375" s="822"/>
      <c r="L375" s="831">
        <v>1</v>
      </c>
      <c r="M375" s="831">
        <v>36.299999999999997</v>
      </c>
      <c r="N375" s="822"/>
      <c r="O375" s="822">
        <v>36.299999999999997</v>
      </c>
      <c r="P375" s="831">
        <v>3</v>
      </c>
      <c r="Q375" s="831">
        <v>131.43</v>
      </c>
      <c r="R375" s="827"/>
      <c r="S375" s="832">
        <v>43.81</v>
      </c>
    </row>
    <row r="376" spans="1:19" ht="14.45" customHeight="1" x14ac:dyDescent="0.2">
      <c r="A376" s="821" t="s">
        <v>6951</v>
      </c>
      <c r="B376" s="822" t="s">
        <v>6952</v>
      </c>
      <c r="C376" s="822" t="s">
        <v>639</v>
      </c>
      <c r="D376" s="822" t="s">
        <v>3494</v>
      </c>
      <c r="E376" s="822" t="s">
        <v>6953</v>
      </c>
      <c r="F376" s="822" t="s">
        <v>7111</v>
      </c>
      <c r="G376" s="822" t="s">
        <v>2446</v>
      </c>
      <c r="H376" s="831">
        <v>44.98</v>
      </c>
      <c r="I376" s="831">
        <v>985970.6</v>
      </c>
      <c r="J376" s="822"/>
      <c r="K376" s="822">
        <v>21920.200088928414</v>
      </c>
      <c r="L376" s="831">
        <v>48.07</v>
      </c>
      <c r="M376" s="831">
        <v>948382.96</v>
      </c>
      <c r="N376" s="822"/>
      <c r="O376" s="822">
        <v>19729.206573746618</v>
      </c>
      <c r="P376" s="831">
        <v>20</v>
      </c>
      <c r="Q376" s="831">
        <v>394574</v>
      </c>
      <c r="R376" s="827"/>
      <c r="S376" s="832">
        <v>19728.7</v>
      </c>
    </row>
    <row r="377" spans="1:19" ht="14.45" customHeight="1" x14ac:dyDescent="0.2">
      <c r="A377" s="821" t="s">
        <v>6951</v>
      </c>
      <c r="B377" s="822" t="s">
        <v>6952</v>
      </c>
      <c r="C377" s="822" t="s">
        <v>639</v>
      </c>
      <c r="D377" s="822" t="s">
        <v>3494</v>
      </c>
      <c r="E377" s="822" t="s">
        <v>6953</v>
      </c>
      <c r="F377" s="822" t="s">
        <v>7114</v>
      </c>
      <c r="G377" s="822" t="s">
        <v>2319</v>
      </c>
      <c r="H377" s="831">
        <v>46</v>
      </c>
      <c r="I377" s="831">
        <v>54582.22</v>
      </c>
      <c r="J377" s="822"/>
      <c r="K377" s="822">
        <v>1186.57</v>
      </c>
      <c r="L377" s="831">
        <v>35</v>
      </c>
      <c r="M377" s="831">
        <v>43204.03</v>
      </c>
      <c r="N377" s="822"/>
      <c r="O377" s="822">
        <v>1234.4008571428571</v>
      </c>
      <c r="P377" s="831">
        <v>33</v>
      </c>
      <c r="Q377" s="831">
        <v>37673.760000000002</v>
      </c>
      <c r="R377" s="827"/>
      <c r="S377" s="832">
        <v>1141.629090909091</v>
      </c>
    </row>
    <row r="378" spans="1:19" ht="14.45" customHeight="1" x14ac:dyDescent="0.2">
      <c r="A378" s="821" t="s">
        <v>6951</v>
      </c>
      <c r="B378" s="822" t="s">
        <v>6952</v>
      </c>
      <c r="C378" s="822" t="s">
        <v>639</v>
      </c>
      <c r="D378" s="822" t="s">
        <v>3494</v>
      </c>
      <c r="E378" s="822" t="s">
        <v>6953</v>
      </c>
      <c r="F378" s="822" t="s">
        <v>7116</v>
      </c>
      <c r="G378" s="822" t="s">
        <v>3358</v>
      </c>
      <c r="H378" s="831"/>
      <c r="I378" s="831"/>
      <c r="J378" s="822"/>
      <c r="K378" s="822"/>
      <c r="L378" s="831">
        <v>4</v>
      </c>
      <c r="M378" s="831">
        <v>80581.62</v>
      </c>
      <c r="N378" s="822"/>
      <c r="O378" s="822">
        <v>20145.404999999999</v>
      </c>
      <c r="P378" s="831"/>
      <c r="Q378" s="831"/>
      <c r="R378" s="827"/>
      <c r="S378" s="832"/>
    </row>
    <row r="379" spans="1:19" ht="14.45" customHeight="1" x14ac:dyDescent="0.2">
      <c r="A379" s="821" t="s">
        <v>6951</v>
      </c>
      <c r="B379" s="822" t="s">
        <v>6952</v>
      </c>
      <c r="C379" s="822" t="s">
        <v>639</v>
      </c>
      <c r="D379" s="822" t="s">
        <v>3494</v>
      </c>
      <c r="E379" s="822" t="s">
        <v>6953</v>
      </c>
      <c r="F379" s="822" t="s">
        <v>7117</v>
      </c>
      <c r="G379" s="822" t="s">
        <v>7118</v>
      </c>
      <c r="H379" s="831">
        <v>1</v>
      </c>
      <c r="I379" s="831">
        <v>45829.88</v>
      </c>
      <c r="J379" s="822"/>
      <c r="K379" s="822">
        <v>45829.88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6951</v>
      </c>
      <c r="B380" s="822" t="s">
        <v>6952</v>
      </c>
      <c r="C380" s="822" t="s">
        <v>639</v>
      </c>
      <c r="D380" s="822" t="s">
        <v>3494</v>
      </c>
      <c r="E380" s="822" t="s">
        <v>6953</v>
      </c>
      <c r="F380" s="822" t="s">
        <v>7119</v>
      </c>
      <c r="G380" s="822" t="s">
        <v>916</v>
      </c>
      <c r="H380" s="831">
        <v>162.75000000000003</v>
      </c>
      <c r="I380" s="831">
        <v>34693.589999999997</v>
      </c>
      <c r="J380" s="822"/>
      <c r="K380" s="822">
        <v>213.17105990783404</v>
      </c>
      <c r="L380" s="831">
        <v>38.630000000000003</v>
      </c>
      <c r="M380" s="831">
        <v>10165.59</v>
      </c>
      <c r="N380" s="822"/>
      <c r="O380" s="822">
        <v>263.15273103805333</v>
      </c>
      <c r="P380" s="831">
        <v>29.439999999999998</v>
      </c>
      <c r="Q380" s="831">
        <v>6275.420000000001</v>
      </c>
      <c r="R380" s="827"/>
      <c r="S380" s="832">
        <v>213.15964673913049</v>
      </c>
    </row>
    <row r="381" spans="1:19" ht="14.45" customHeight="1" x14ac:dyDescent="0.2">
      <c r="A381" s="821" t="s">
        <v>6951</v>
      </c>
      <c r="B381" s="822" t="s">
        <v>6952</v>
      </c>
      <c r="C381" s="822" t="s">
        <v>639</v>
      </c>
      <c r="D381" s="822" t="s">
        <v>3494</v>
      </c>
      <c r="E381" s="822" t="s">
        <v>6953</v>
      </c>
      <c r="F381" s="822" t="s">
        <v>7120</v>
      </c>
      <c r="G381" s="822" t="s">
        <v>916</v>
      </c>
      <c r="H381" s="831">
        <v>47.22</v>
      </c>
      <c r="I381" s="831">
        <v>3443.56</v>
      </c>
      <c r="J381" s="822"/>
      <c r="K381" s="822">
        <v>72.925878864887764</v>
      </c>
      <c r="L381" s="831">
        <v>66.17</v>
      </c>
      <c r="M381" s="831">
        <v>5678.72</v>
      </c>
      <c r="N381" s="822"/>
      <c r="O381" s="822">
        <v>85.82016019344114</v>
      </c>
      <c r="P381" s="831">
        <v>21.240000000000002</v>
      </c>
      <c r="Q381" s="831">
        <v>1548.8200000000002</v>
      </c>
      <c r="R381" s="827"/>
      <c r="S381" s="832">
        <v>72.919962335216567</v>
      </c>
    </row>
    <row r="382" spans="1:19" ht="14.45" customHeight="1" x14ac:dyDescent="0.2">
      <c r="A382" s="821" t="s">
        <v>6951</v>
      </c>
      <c r="B382" s="822" t="s">
        <v>6952</v>
      </c>
      <c r="C382" s="822" t="s">
        <v>639</v>
      </c>
      <c r="D382" s="822" t="s">
        <v>3494</v>
      </c>
      <c r="E382" s="822" t="s">
        <v>6953</v>
      </c>
      <c r="F382" s="822" t="s">
        <v>7122</v>
      </c>
      <c r="G382" s="822" t="s">
        <v>1390</v>
      </c>
      <c r="H382" s="831">
        <v>9</v>
      </c>
      <c r="I382" s="831">
        <v>1336.14</v>
      </c>
      <c r="J382" s="822"/>
      <c r="K382" s="822">
        <v>148.46</v>
      </c>
      <c r="L382" s="831">
        <v>38</v>
      </c>
      <c r="M382" s="831">
        <v>5641.4800000000005</v>
      </c>
      <c r="N382" s="822"/>
      <c r="O382" s="822">
        <v>148.46</v>
      </c>
      <c r="P382" s="831">
        <v>25</v>
      </c>
      <c r="Q382" s="831">
        <v>3711.5</v>
      </c>
      <c r="R382" s="827"/>
      <c r="S382" s="832">
        <v>148.46</v>
      </c>
    </row>
    <row r="383" spans="1:19" ht="14.45" customHeight="1" x14ac:dyDescent="0.2">
      <c r="A383" s="821" t="s">
        <v>6951</v>
      </c>
      <c r="B383" s="822" t="s">
        <v>6952</v>
      </c>
      <c r="C383" s="822" t="s">
        <v>639</v>
      </c>
      <c r="D383" s="822" t="s">
        <v>3494</v>
      </c>
      <c r="E383" s="822" t="s">
        <v>6953</v>
      </c>
      <c r="F383" s="822" t="s">
        <v>7123</v>
      </c>
      <c r="G383" s="822" t="s">
        <v>7124</v>
      </c>
      <c r="H383" s="831"/>
      <c r="I383" s="831"/>
      <c r="J383" s="822"/>
      <c r="K383" s="822"/>
      <c r="L383" s="831"/>
      <c r="M383" s="831"/>
      <c r="N383" s="822"/>
      <c r="O383" s="822"/>
      <c r="P383" s="831">
        <v>1</v>
      </c>
      <c r="Q383" s="831">
        <v>114598</v>
      </c>
      <c r="R383" s="827"/>
      <c r="S383" s="832">
        <v>114598</v>
      </c>
    </row>
    <row r="384" spans="1:19" ht="14.45" customHeight="1" x14ac:dyDescent="0.2">
      <c r="A384" s="821" t="s">
        <v>6951</v>
      </c>
      <c r="B384" s="822" t="s">
        <v>6952</v>
      </c>
      <c r="C384" s="822" t="s">
        <v>639</v>
      </c>
      <c r="D384" s="822" t="s">
        <v>3494</v>
      </c>
      <c r="E384" s="822" t="s">
        <v>6953</v>
      </c>
      <c r="F384" s="822" t="s">
        <v>7129</v>
      </c>
      <c r="G384" s="822" t="s">
        <v>791</v>
      </c>
      <c r="H384" s="831">
        <v>13.290000000000001</v>
      </c>
      <c r="I384" s="831">
        <v>1475.19</v>
      </c>
      <c r="J384" s="822"/>
      <c r="K384" s="822">
        <v>111</v>
      </c>
      <c r="L384" s="831">
        <v>6.6099999999999994</v>
      </c>
      <c r="M384" s="831">
        <v>796.16</v>
      </c>
      <c r="N384" s="822"/>
      <c r="O384" s="822">
        <v>120.44780635400909</v>
      </c>
      <c r="P384" s="831">
        <v>4.5199999999999996</v>
      </c>
      <c r="Q384" s="831">
        <v>505.02</v>
      </c>
      <c r="R384" s="827"/>
      <c r="S384" s="832">
        <v>111.73008849557523</v>
      </c>
    </row>
    <row r="385" spans="1:19" ht="14.45" customHeight="1" x14ac:dyDescent="0.2">
      <c r="A385" s="821" t="s">
        <v>6951</v>
      </c>
      <c r="B385" s="822" t="s">
        <v>6952</v>
      </c>
      <c r="C385" s="822" t="s">
        <v>639</v>
      </c>
      <c r="D385" s="822" t="s">
        <v>3494</v>
      </c>
      <c r="E385" s="822" t="s">
        <v>6953</v>
      </c>
      <c r="F385" s="822" t="s">
        <v>7130</v>
      </c>
      <c r="G385" s="822" t="s">
        <v>791</v>
      </c>
      <c r="H385" s="831">
        <v>6.2</v>
      </c>
      <c r="I385" s="831">
        <v>1786.22</v>
      </c>
      <c r="J385" s="822"/>
      <c r="K385" s="822">
        <v>288.10000000000002</v>
      </c>
      <c r="L385" s="831">
        <v>12.63</v>
      </c>
      <c r="M385" s="831">
        <v>4335.78</v>
      </c>
      <c r="N385" s="822"/>
      <c r="O385" s="822">
        <v>343.29216152019001</v>
      </c>
      <c r="P385" s="831">
        <v>3.04</v>
      </c>
      <c r="Q385" s="831">
        <v>875.83</v>
      </c>
      <c r="R385" s="827"/>
      <c r="S385" s="832">
        <v>288.10197368421052</v>
      </c>
    </row>
    <row r="386" spans="1:19" ht="14.45" customHeight="1" x14ac:dyDescent="0.2">
      <c r="A386" s="821" t="s">
        <v>6951</v>
      </c>
      <c r="B386" s="822" t="s">
        <v>6952</v>
      </c>
      <c r="C386" s="822" t="s">
        <v>639</v>
      </c>
      <c r="D386" s="822" t="s">
        <v>3494</v>
      </c>
      <c r="E386" s="822" t="s">
        <v>6953</v>
      </c>
      <c r="F386" s="822" t="s">
        <v>7131</v>
      </c>
      <c r="G386" s="822" t="s">
        <v>1132</v>
      </c>
      <c r="H386" s="831">
        <v>11</v>
      </c>
      <c r="I386" s="831">
        <v>2056.0100000000002</v>
      </c>
      <c r="J386" s="822"/>
      <c r="K386" s="822">
        <v>186.91000000000003</v>
      </c>
      <c r="L386" s="831"/>
      <c r="M386" s="831"/>
      <c r="N386" s="822"/>
      <c r="O386" s="822"/>
      <c r="P386" s="831"/>
      <c r="Q386" s="831"/>
      <c r="R386" s="827"/>
      <c r="S386" s="832"/>
    </row>
    <row r="387" spans="1:19" ht="14.45" customHeight="1" x14ac:dyDescent="0.2">
      <c r="A387" s="821" t="s">
        <v>6951</v>
      </c>
      <c r="B387" s="822" t="s">
        <v>6952</v>
      </c>
      <c r="C387" s="822" t="s">
        <v>639</v>
      </c>
      <c r="D387" s="822" t="s">
        <v>3494</v>
      </c>
      <c r="E387" s="822" t="s">
        <v>6953</v>
      </c>
      <c r="F387" s="822" t="s">
        <v>7133</v>
      </c>
      <c r="G387" s="822" t="s">
        <v>7134</v>
      </c>
      <c r="H387" s="831"/>
      <c r="I387" s="831"/>
      <c r="J387" s="822"/>
      <c r="K387" s="822"/>
      <c r="L387" s="831"/>
      <c r="M387" s="831"/>
      <c r="N387" s="822"/>
      <c r="O387" s="822"/>
      <c r="P387" s="831">
        <v>4</v>
      </c>
      <c r="Q387" s="831">
        <v>49654.400000000001</v>
      </c>
      <c r="R387" s="827"/>
      <c r="S387" s="832">
        <v>12413.6</v>
      </c>
    </row>
    <row r="388" spans="1:19" ht="14.45" customHeight="1" x14ac:dyDescent="0.2">
      <c r="A388" s="821" t="s">
        <v>6951</v>
      </c>
      <c r="B388" s="822" t="s">
        <v>6952</v>
      </c>
      <c r="C388" s="822" t="s">
        <v>639</v>
      </c>
      <c r="D388" s="822" t="s">
        <v>3494</v>
      </c>
      <c r="E388" s="822" t="s">
        <v>6953</v>
      </c>
      <c r="F388" s="822" t="s">
        <v>7135</v>
      </c>
      <c r="G388" s="822" t="s">
        <v>1132</v>
      </c>
      <c r="H388" s="831">
        <v>1.78</v>
      </c>
      <c r="I388" s="831">
        <v>173.64</v>
      </c>
      <c r="J388" s="822"/>
      <c r="K388" s="822">
        <v>97.550561797752806</v>
      </c>
      <c r="L388" s="831">
        <v>0.96</v>
      </c>
      <c r="M388" s="831">
        <v>94.89</v>
      </c>
      <c r="N388" s="822"/>
      <c r="O388" s="822">
        <v>98.84375</v>
      </c>
      <c r="P388" s="831"/>
      <c r="Q388" s="831"/>
      <c r="R388" s="827"/>
      <c r="S388" s="832"/>
    </row>
    <row r="389" spans="1:19" ht="14.45" customHeight="1" x14ac:dyDescent="0.2">
      <c r="A389" s="821" t="s">
        <v>6951</v>
      </c>
      <c r="B389" s="822" t="s">
        <v>6952</v>
      </c>
      <c r="C389" s="822" t="s">
        <v>639</v>
      </c>
      <c r="D389" s="822" t="s">
        <v>3494</v>
      </c>
      <c r="E389" s="822" t="s">
        <v>6953</v>
      </c>
      <c r="F389" s="822" t="s">
        <v>7136</v>
      </c>
      <c r="G389" s="822" t="s">
        <v>1132</v>
      </c>
      <c r="H389" s="831">
        <v>1</v>
      </c>
      <c r="I389" s="831">
        <v>421.22</v>
      </c>
      <c r="J389" s="822"/>
      <c r="K389" s="822">
        <v>421.22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6951</v>
      </c>
      <c r="B390" s="822" t="s">
        <v>6952</v>
      </c>
      <c r="C390" s="822" t="s">
        <v>639</v>
      </c>
      <c r="D390" s="822" t="s">
        <v>3494</v>
      </c>
      <c r="E390" s="822" t="s">
        <v>6953</v>
      </c>
      <c r="F390" s="822" t="s">
        <v>7137</v>
      </c>
      <c r="G390" s="822" t="s">
        <v>7134</v>
      </c>
      <c r="H390" s="831">
        <v>24</v>
      </c>
      <c r="I390" s="831">
        <v>398551.2</v>
      </c>
      <c r="J390" s="822"/>
      <c r="K390" s="822">
        <v>16606.3</v>
      </c>
      <c r="L390" s="831">
        <v>18</v>
      </c>
      <c r="M390" s="831">
        <v>298913.40000000002</v>
      </c>
      <c r="N390" s="822"/>
      <c r="O390" s="822">
        <v>16606.300000000003</v>
      </c>
      <c r="P390" s="831">
        <v>2</v>
      </c>
      <c r="Q390" s="831">
        <v>33212.6</v>
      </c>
      <c r="R390" s="827"/>
      <c r="S390" s="832">
        <v>16606.3</v>
      </c>
    </row>
    <row r="391" spans="1:19" ht="14.45" customHeight="1" x14ac:dyDescent="0.2">
      <c r="A391" s="821" t="s">
        <v>6951</v>
      </c>
      <c r="B391" s="822" t="s">
        <v>6952</v>
      </c>
      <c r="C391" s="822" t="s">
        <v>639</v>
      </c>
      <c r="D391" s="822" t="s">
        <v>3494</v>
      </c>
      <c r="E391" s="822" t="s">
        <v>6953</v>
      </c>
      <c r="F391" s="822" t="s">
        <v>7138</v>
      </c>
      <c r="G391" s="822" t="s">
        <v>7139</v>
      </c>
      <c r="H391" s="831">
        <v>25</v>
      </c>
      <c r="I391" s="831">
        <v>3710.0600000000004</v>
      </c>
      <c r="J391" s="822"/>
      <c r="K391" s="822">
        <v>148.40240000000003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6951</v>
      </c>
      <c r="B392" s="822" t="s">
        <v>6952</v>
      </c>
      <c r="C392" s="822" t="s">
        <v>639</v>
      </c>
      <c r="D392" s="822" t="s">
        <v>3494</v>
      </c>
      <c r="E392" s="822" t="s">
        <v>6953</v>
      </c>
      <c r="F392" s="822" t="s">
        <v>7140</v>
      </c>
      <c r="G392" s="822" t="s">
        <v>2391</v>
      </c>
      <c r="H392" s="831"/>
      <c r="I392" s="831"/>
      <c r="J392" s="822"/>
      <c r="K392" s="822"/>
      <c r="L392" s="831">
        <v>10.16</v>
      </c>
      <c r="M392" s="831">
        <v>221283.38</v>
      </c>
      <c r="N392" s="822"/>
      <c r="O392" s="822">
        <v>21779.860236220473</v>
      </c>
      <c r="P392" s="831"/>
      <c r="Q392" s="831"/>
      <c r="R392" s="827"/>
      <c r="S392" s="832"/>
    </row>
    <row r="393" spans="1:19" ht="14.45" customHeight="1" x14ac:dyDescent="0.2">
      <c r="A393" s="821" t="s">
        <v>6951</v>
      </c>
      <c r="B393" s="822" t="s">
        <v>6952</v>
      </c>
      <c r="C393" s="822" t="s">
        <v>639</v>
      </c>
      <c r="D393" s="822" t="s">
        <v>3494</v>
      </c>
      <c r="E393" s="822" t="s">
        <v>6953</v>
      </c>
      <c r="F393" s="822" t="s">
        <v>7141</v>
      </c>
      <c r="G393" s="822" t="s">
        <v>2967</v>
      </c>
      <c r="H393" s="831">
        <v>116.99</v>
      </c>
      <c r="I393" s="831">
        <v>55484.95</v>
      </c>
      <c r="J393" s="822"/>
      <c r="K393" s="822">
        <v>474.27087785280793</v>
      </c>
      <c r="L393" s="831">
        <v>62.48</v>
      </c>
      <c r="M393" s="831">
        <v>48794.369999999995</v>
      </c>
      <c r="N393" s="822"/>
      <c r="O393" s="822">
        <v>780.9598271446863</v>
      </c>
      <c r="P393" s="831">
        <v>27.51</v>
      </c>
      <c r="Q393" s="831">
        <v>13047.16</v>
      </c>
      <c r="R393" s="827"/>
      <c r="S393" s="832">
        <v>474.26972010178116</v>
      </c>
    </row>
    <row r="394" spans="1:19" ht="14.45" customHeight="1" x14ac:dyDescent="0.2">
      <c r="A394" s="821" t="s">
        <v>6951</v>
      </c>
      <c r="B394" s="822" t="s">
        <v>6952</v>
      </c>
      <c r="C394" s="822" t="s">
        <v>639</v>
      </c>
      <c r="D394" s="822" t="s">
        <v>3494</v>
      </c>
      <c r="E394" s="822" t="s">
        <v>6953</v>
      </c>
      <c r="F394" s="822" t="s">
        <v>7142</v>
      </c>
      <c r="G394" s="822" t="s">
        <v>2967</v>
      </c>
      <c r="H394" s="831">
        <v>175.45999999999998</v>
      </c>
      <c r="I394" s="831">
        <v>35885.060000000005</v>
      </c>
      <c r="J394" s="822"/>
      <c r="K394" s="822">
        <v>204.5198905733501</v>
      </c>
      <c r="L394" s="831">
        <v>79.12</v>
      </c>
      <c r="M394" s="831">
        <v>19387.79</v>
      </c>
      <c r="N394" s="822"/>
      <c r="O394" s="822">
        <v>245.04284630940344</v>
      </c>
      <c r="P394" s="831">
        <v>31.89</v>
      </c>
      <c r="Q394" s="831">
        <v>6522.1500000000005</v>
      </c>
      <c r="R394" s="827"/>
      <c r="S394" s="832">
        <v>204.52022577610538</v>
      </c>
    </row>
    <row r="395" spans="1:19" ht="14.45" customHeight="1" x14ac:dyDescent="0.2">
      <c r="A395" s="821" t="s">
        <v>6951</v>
      </c>
      <c r="B395" s="822" t="s">
        <v>6952</v>
      </c>
      <c r="C395" s="822" t="s">
        <v>639</v>
      </c>
      <c r="D395" s="822" t="s">
        <v>3494</v>
      </c>
      <c r="E395" s="822" t="s">
        <v>6953</v>
      </c>
      <c r="F395" s="822" t="s">
        <v>7145</v>
      </c>
      <c r="G395" s="822" t="s">
        <v>7146</v>
      </c>
      <c r="H395" s="831"/>
      <c r="I395" s="831"/>
      <c r="J395" s="822"/>
      <c r="K395" s="822"/>
      <c r="L395" s="831">
        <v>1</v>
      </c>
      <c r="M395" s="831">
        <v>3300.05</v>
      </c>
      <c r="N395" s="822"/>
      <c r="O395" s="822">
        <v>3300.05</v>
      </c>
      <c r="P395" s="831"/>
      <c r="Q395" s="831"/>
      <c r="R395" s="827"/>
      <c r="S395" s="832"/>
    </row>
    <row r="396" spans="1:19" ht="14.45" customHeight="1" x14ac:dyDescent="0.2">
      <c r="A396" s="821" t="s">
        <v>6951</v>
      </c>
      <c r="B396" s="822" t="s">
        <v>6952</v>
      </c>
      <c r="C396" s="822" t="s">
        <v>639</v>
      </c>
      <c r="D396" s="822" t="s">
        <v>3494</v>
      </c>
      <c r="E396" s="822" t="s">
        <v>6953</v>
      </c>
      <c r="F396" s="822" t="s">
        <v>7152</v>
      </c>
      <c r="G396" s="822" t="s">
        <v>2346</v>
      </c>
      <c r="H396" s="831">
        <v>4</v>
      </c>
      <c r="I396" s="831">
        <v>154669.20000000001</v>
      </c>
      <c r="J396" s="822"/>
      <c r="K396" s="822">
        <v>38667.300000000003</v>
      </c>
      <c r="L396" s="831">
        <v>8</v>
      </c>
      <c r="M396" s="831">
        <v>290730.7</v>
      </c>
      <c r="N396" s="822"/>
      <c r="O396" s="822">
        <v>36341.337500000001</v>
      </c>
      <c r="P396" s="831">
        <v>1</v>
      </c>
      <c r="Q396" s="831">
        <v>36341.33</v>
      </c>
      <c r="R396" s="827"/>
      <c r="S396" s="832">
        <v>36341.33</v>
      </c>
    </row>
    <row r="397" spans="1:19" ht="14.45" customHeight="1" x14ac:dyDescent="0.2">
      <c r="A397" s="821" t="s">
        <v>6951</v>
      </c>
      <c r="B397" s="822" t="s">
        <v>6952</v>
      </c>
      <c r="C397" s="822" t="s">
        <v>639</v>
      </c>
      <c r="D397" s="822" t="s">
        <v>3494</v>
      </c>
      <c r="E397" s="822" t="s">
        <v>6953</v>
      </c>
      <c r="F397" s="822" t="s">
        <v>7157</v>
      </c>
      <c r="G397" s="822" t="s">
        <v>7158</v>
      </c>
      <c r="H397" s="831"/>
      <c r="I397" s="831"/>
      <c r="J397" s="822"/>
      <c r="K397" s="822"/>
      <c r="L397" s="831">
        <v>1.2000000000000002</v>
      </c>
      <c r="M397" s="831">
        <v>65.28</v>
      </c>
      <c r="N397" s="822"/>
      <c r="O397" s="822">
        <v>54.399999999999991</v>
      </c>
      <c r="P397" s="831"/>
      <c r="Q397" s="831"/>
      <c r="R397" s="827"/>
      <c r="S397" s="832"/>
    </row>
    <row r="398" spans="1:19" ht="14.45" customHeight="1" x14ac:dyDescent="0.2">
      <c r="A398" s="821" t="s">
        <v>6951</v>
      </c>
      <c r="B398" s="822" t="s">
        <v>6952</v>
      </c>
      <c r="C398" s="822" t="s">
        <v>639</v>
      </c>
      <c r="D398" s="822" t="s">
        <v>3494</v>
      </c>
      <c r="E398" s="822" t="s">
        <v>6953</v>
      </c>
      <c r="F398" s="822" t="s">
        <v>7159</v>
      </c>
      <c r="G398" s="822" t="s">
        <v>7158</v>
      </c>
      <c r="H398" s="831"/>
      <c r="I398" s="831"/>
      <c r="J398" s="822"/>
      <c r="K398" s="822"/>
      <c r="L398" s="831">
        <v>3.8000000000000003</v>
      </c>
      <c r="M398" s="831">
        <v>398.09</v>
      </c>
      <c r="N398" s="822"/>
      <c r="O398" s="822">
        <v>104.76052631578946</v>
      </c>
      <c r="P398" s="831">
        <v>1.2</v>
      </c>
      <c r="Q398" s="831">
        <v>117.23999999999998</v>
      </c>
      <c r="R398" s="827"/>
      <c r="S398" s="832">
        <v>97.699999999999989</v>
      </c>
    </row>
    <row r="399" spans="1:19" ht="14.45" customHeight="1" x14ac:dyDescent="0.2">
      <c r="A399" s="821" t="s">
        <v>6951</v>
      </c>
      <c r="B399" s="822" t="s">
        <v>6952</v>
      </c>
      <c r="C399" s="822" t="s">
        <v>639</v>
      </c>
      <c r="D399" s="822" t="s">
        <v>3494</v>
      </c>
      <c r="E399" s="822" t="s">
        <v>6953</v>
      </c>
      <c r="F399" s="822" t="s">
        <v>7160</v>
      </c>
      <c r="G399" s="822" t="s">
        <v>3389</v>
      </c>
      <c r="H399" s="831"/>
      <c r="I399" s="831"/>
      <c r="J399" s="822"/>
      <c r="K399" s="822"/>
      <c r="L399" s="831">
        <v>5</v>
      </c>
      <c r="M399" s="831">
        <v>56167.41</v>
      </c>
      <c r="N399" s="822"/>
      <c r="O399" s="822">
        <v>11233.482</v>
      </c>
      <c r="P399" s="831"/>
      <c r="Q399" s="831"/>
      <c r="R399" s="827"/>
      <c r="S399" s="832"/>
    </row>
    <row r="400" spans="1:19" ht="14.45" customHeight="1" x14ac:dyDescent="0.2">
      <c r="A400" s="821" t="s">
        <v>6951</v>
      </c>
      <c r="B400" s="822" t="s">
        <v>6952</v>
      </c>
      <c r="C400" s="822" t="s">
        <v>639</v>
      </c>
      <c r="D400" s="822" t="s">
        <v>3494</v>
      </c>
      <c r="E400" s="822" t="s">
        <v>6953</v>
      </c>
      <c r="F400" s="822" t="s">
        <v>7166</v>
      </c>
      <c r="G400" s="822" t="s">
        <v>2446</v>
      </c>
      <c r="H400" s="831"/>
      <c r="I400" s="831"/>
      <c r="J400" s="822"/>
      <c r="K400" s="822"/>
      <c r="L400" s="831"/>
      <c r="M400" s="831"/>
      <c r="N400" s="822"/>
      <c r="O400" s="822"/>
      <c r="P400" s="831">
        <v>9</v>
      </c>
      <c r="Q400" s="831">
        <v>426142.5</v>
      </c>
      <c r="R400" s="827"/>
      <c r="S400" s="832">
        <v>47349.166666666664</v>
      </c>
    </row>
    <row r="401" spans="1:19" ht="14.45" customHeight="1" x14ac:dyDescent="0.2">
      <c r="A401" s="821" t="s">
        <v>6951</v>
      </c>
      <c r="B401" s="822" t="s">
        <v>6952</v>
      </c>
      <c r="C401" s="822" t="s">
        <v>639</v>
      </c>
      <c r="D401" s="822" t="s">
        <v>3494</v>
      </c>
      <c r="E401" s="822" t="s">
        <v>6953</v>
      </c>
      <c r="F401" s="822" t="s">
        <v>7169</v>
      </c>
      <c r="G401" s="822" t="s">
        <v>1272</v>
      </c>
      <c r="H401" s="831"/>
      <c r="I401" s="831"/>
      <c r="J401" s="822"/>
      <c r="K401" s="822"/>
      <c r="L401" s="831">
        <v>1</v>
      </c>
      <c r="M401" s="831">
        <v>23.82</v>
      </c>
      <c r="N401" s="822"/>
      <c r="O401" s="822">
        <v>23.82</v>
      </c>
      <c r="P401" s="831"/>
      <c r="Q401" s="831"/>
      <c r="R401" s="827"/>
      <c r="S401" s="832"/>
    </row>
    <row r="402" spans="1:19" ht="14.45" customHeight="1" x14ac:dyDescent="0.2">
      <c r="A402" s="821" t="s">
        <v>6951</v>
      </c>
      <c r="B402" s="822" t="s">
        <v>6952</v>
      </c>
      <c r="C402" s="822" t="s">
        <v>639</v>
      </c>
      <c r="D402" s="822" t="s">
        <v>3494</v>
      </c>
      <c r="E402" s="822" t="s">
        <v>6953</v>
      </c>
      <c r="F402" s="822" t="s">
        <v>7171</v>
      </c>
      <c r="G402" s="822" t="s">
        <v>1031</v>
      </c>
      <c r="H402" s="831"/>
      <c r="I402" s="831"/>
      <c r="J402" s="822"/>
      <c r="K402" s="822"/>
      <c r="L402" s="831">
        <v>3</v>
      </c>
      <c r="M402" s="831">
        <v>1297.29</v>
      </c>
      <c r="N402" s="822"/>
      <c r="O402" s="822">
        <v>432.43</v>
      </c>
      <c r="P402" s="831"/>
      <c r="Q402" s="831"/>
      <c r="R402" s="827"/>
      <c r="S402" s="832"/>
    </row>
    <row r="403" spans="1:19" ht="14.45" customHeight="1" x14ac:dyDescent="0.2">
      <c r="A403" s="821" t="s">
        <v>6951</v>
      </c>
      <c r="B403" s="822" t="s">
        <v>6952</v>
      </c>
      <c r="C403" s="822" t="s">
        <v>639</v>
      </c>
      <c r="D403" s="822" t="s">
        <v>3494</v>
      </c>
      <c r="E403" s="822" t="s">
        <v>6953</v>
      </c>
      <c r="F403" s="822" t="s">
        <v>7173</v>
      </c>
      <c r="G403" s="822" t="s">
        <v>2346</v>
      </c>
      <c r="H403" s="831"/>
      <c r="I403" s="831"/>
      <c r="J403" s="822"/>
      <c r="K403" s="822"/>
      <c r="L403" s="831">
        <v>6</v>
      </c>
      <c r="M403" s="831">
        <v>217747.23</v>
      </c>
      <c r="N403" s="822"/>
      <c r="O403" s="822">
        <v>36291.205000000002</v>
      </c>
      <c r="P403" s="831"/>
      <c r="Q403" s="831"/>
      <c r="R403" s="827"/>
      <c r="S403" s="832"/>
    </row>
    <row r="404" spans="1:19" ht="14.45" customHeight="1" x14ac:dyDescent="0.2">
      <c r="A404" s="821" t="s">
        <v>6951</v>
      </c>
      <c r="B404" s="822" t="s">
        <v>6952</v>
      </c>
      <c r="C404" s="822" t="s">
        <v>639</v>
      </c>
      <c r="D404" s="822" t="s">
        <v>3494</v>
      </c>
      <c r="E404" s="822" t="s">
        <v>6953</v>
      </c>
      <c r="F404" s="822" t="s">
        <v>7174</v>
      </c>
      <c r="G404" s="822" t="s">
        <v>2349</v>
      </c>
      <c r="H404" s="831">
        <v>1</v>
      </c>
      <c r="I404" s="831">
        <v>38013.800000000003</v>
      </c>
      <c r="J404" s="822"/>
      <c r="K404" s="822">
        <v>38013.800000000003</v>
      </c>
      <c r="L404" s="831">
        <v>16</v>
      </c>
      <c r="M404" s="831">
        <v>608220.80000000005</v>
      </c>
      <c r="N404" s="822"/>
      <c r="O404" s="822">
        <v>38013.800000000003</v>
      </c>
      <c r="P404" s="831">
        <v>27</v>
      </c>
      <c r="Q404" s="831">
        <v>839700</v>
      </c>
      <c r="R404" s="827"/>
      <c r="S404" s="832">
        <v>31100</v>
      </c>
    </row>
    <row r="405" spans="1:19" ht="14.45" customHeight="1" x14ac:dyDescent="0.2">
      <c r="A405" s="821" t="s">
        <v>6951</v>
      </c>
      <c r="B405" s="822" t="s">
        <v>6952</v>
      </c>
      <c r="C405" s="822" t="s">
        <v>639</v>
      </c>
      <c r="D405" s="822" t="s">
        <v>3494</v>
      </c>
      <c r="E405" s="822" t="s">
        <v>6953</v>
      </c>
      <c r="F405" s="822" t="s">
        <v>7175</v>
      </c>
      <c r="G405" s="822" t="s">
        <v>2442</v>
      </c>
      <c r="H405" s="831">
        <v>1.02</v>
      </c>
      <c r="I405" s="831">
        <v>4759.54</v>
      </c>
      <c r="J405" s="822"/>
      <c r="K405" s="822">
        <v>4666.2156862745096</v>
      </c>
      <c r="L405" s="831">
        <v>64.19</v>
      </c>
      <c r="M405" s="831">
        <v>335943.23</v>
      </c>
      <c r="N405" s="822"/>
      <c r="O405" s="822">
        <v>5233.5757906215922</v>
      </c>
      <c r="P405" s="831">
        <v>57.29</v>
      </c>
      <c r="Q405" s="831">
        <v>203313.25</v>
      </c>
      <c r="R405" s="827"/>
      <c r="S405" s="832">
        <v>3548.8436027229882</v>
      </c>
    </row>
    <row r="406" spans="1:19" ht="14.45" customHeight="1" x14ac:dyDescent="0.2">
      <c r="A406" s="821" t="s">
        <v>6951</v>
      </c>
      <c r="B406" s="822" t="s">
        <v>6952</v>
      </c>
      <c r="C406" s="822" t="s">
        <v>639</v>
      </c>
      <c r="D406" s="822" t="s">
        <v>3494</v>
      </c>
      <c r="E406" s="822" t="s">
        <v>6953</v>
      </c>
      <c r="F406" s="822" t="s">
        <v>7177</v>
      </c>
      <c r="G406" s="822" t="s">
        <v>1031</v>
      </c>
      <c r="H406" s="831"/>
      <c r="I406" s="831"/>
      <c r="J406" s="822"/>
      <c r="K406" s="822"/>
      <c r="L406" s="831">
        <v>22</v>
      </c>
      <c r="M406" s="831">
        <v>5790.05</v>
      </c>
      <c r="N406" s="822"/>
      <c r="O406" s="822">
        <v>263.18409090909091</v>
      </c>
      <c r="P406" s="831">
        <v>10.29</v>
      </c>
      <c r="Q406" s="831">
        <v>2555.8000000000002</v>
      </c>
      <c r="R406" s="827"/>
      <c r="S406" s="832">
        <v>248.37706511175904</v>
      </c>
    </row>
    <row r="407" spans="1:19" ht="14.45" customHeight="1" x14ac:dyDescent="0.2">
      <c r="A407" s="821" t="s">
        <v>6951</v>
      </c>
      <c r="B407" s="822" t="s">
        <v>6952</v>
      </c>
      <c r="C407" s="822" t="s">
        <v>639</v>
      </c>
      <c r="D407" s="822" t="s">
        <v>3494</v>
      </c>
      <c r="E407" s="822" t="s">
        <v>6953</v>
      </c>
      <c r="F407" s="822" t="s">
        <v>7178</v>
      </c>
      <c r="G407" s="822" t="s">
        <v>1031</v>
      </c>
      <c r="H407" s="831"/>
      <c r="I407" s="831"/>
      <c r="J407" s="822"/>
      <c r="K407" s="822"/>
      <c r="L407" s="831">
        <v>64.930000000000007</v>
      </c>
      <c r="M407" s="831">
        <v>5154.04</v>
      </c>
      <c r="N407" s="822"/>
      <c r="O407" s="822">
        <v>79.378407515786222</v>
      </c>
      <c r="P407" s="831">
        <v>20.010000000000002</v>
      </c>
      <c r="Q407" s="831">
        <v>1602.59</v>
      </c>
      <c r="R407" s="827"/>
      <c r="S407" s="832">
        <v>80.089455272363807</v>
      </c>
    </row>
    <row r="408" spans="1:19" ht="14.45" customHeight="1" x14ac:dyDescent="0.2">
      <c r="A408" s="821" t="s">
        <v>6951</v>
      </c>
      <c r="B408" s="822" t="s">
        <v>6952</v>
      </c>
      <c r="C408" s="822" t="s">
        <v>639</v>
      </c>
      <c r="D408" s="822" t="s">
        <v>3494</v>
      </c>
      <c r="E408" s="822" t="s">
        <v>6953</v>
      </c>
      <c r="F408" s="822" t="s">
        <v>7179</v>
      </c>
      <c r="G408" s="822" t="s">
        <v>1132</v>
      </c>
      <c r="H408" s="831"/>
      <c r="I408" s="831"/>
      <c r="J408" s="822"/>
      <c r="K408" s="822"/>
      <c r="L408" s="831">
        <v>1.25</v>
      </c>
      <c r="M408" s="831">
        <v>527.92000000000007</v>
      </c>
      <c r="N408" s="822"/>
      <c r="O408" s="822">
        <v>422.33600000000007</v>
      </c>
      <c r="P408" s="831"/>
      <c r="Q408" s="831"/>
      <c r="R408" s="827"/>
      <c r="S408" s="832"/>
    </row>
    <row r="409" spans="1:19" ht="14.45" customHeight="1" x14ac:dyDescent="0.2">
      <c r="A409" s="821" t="s">
        <v>6951</v>
      </c>
      <c r="B409" s="822" t="s">
        <v>6952</v>
      </c>
      <c r="C409" s="822" t="s">
        <v>639</v>
      </c>
      <c r="D409" s="822" t="s">
        <v>3494</v>
      </c>
      <c r="E409" s="822" t="s">
        <v>6953</v>
      </c>
      <c r="F409" s="822" t="s">
        <v>7181</v>
      </c>
      <c r="G409" s="822" t="s">
        <v>6966</v>
      </c>
      <c r="H409" s="831">
        <v>1</v>
      </c>
      <c r="I409" s="831">
        <v>1290.8599999999999</v>
      </c>
      <c r="J409" s="822"/>
      <c r="K409" s="822">
        <v>1290.8599999999999</v>
      </c>
      <c r="L409" s="831">
        <v>28</v>
      </c>
      <c r="M409" s="831">
        <v>36723.96</v>
      </c>
      <c r="N409" s="822"/>
      <c r="O409" s="822">
        <v>1311.57</v>
      </c>
      <c r="P409" s="831">
        <v>7</v>
      </c>
      <c r="Q409" s="831">
        <v>7039.0599999999995</v>
      </c>
      <c r="R409" s="827"/>
      <c r="S409" s="832">
        <v>1005.5799999999999</v>
      </c>
    </row>
    <row r="410" spans="1:19" ht="14.45" customHeight="1" x14ac:dyDescent="0.2">
      <c r="A410" s="821" t="s">
        <v>6951</v>
      </c>
      <c r="B410" s="822" t="s">
        <v>6952</v>
      </c>
      <c r="C410" s="822" t="s">
        <v>639</v>
      </c>
      <c r="D410" s="822" t="s">
        <v>3494</v>
      </c>
      <c r="E410" s="822" t="s">
        <v>6953</v>
      </c>
      <c r="F410" s="822" t="s">
        <v>7182</v>
      </c>
      <c r="G410" s="822" t="s">
        <v>805</v>
      </c>
      <c r="H410" s="831"/>
      <c r="I410" s="831"/>
      <c r="J410" s="822"/>
      <c r="K410" s="822"/>
      <c r="L410" s="831">
        <v>3.77</v>
      </c>
      <c r="M410" s="831">
        <v>3034.15</v>
      </c>
      <c r="N410" s="822"/>
      <c r="O410" s="822">
        <v>804.81432360742713</v>
      </c>
      <c r="P410" s="831"/>
      <c r="Q410" s="831"/>
      <c r="R410" s="827"/>
      <c r="S410" s="832"/>
    </row>
    <row r="411" spans="1:19" ht="14.45" customHeight="1" x14ac:dyDescent="0.2">
      <c r="A411" s="821" t="s">
        <v>6951</v>
      </c>
      <c r="B411" s="822" t="s">
        <v>6952</v>
      </c>
      <c r="C411" s="822" t="s">
        <v>639</v>
      </c>
      <c r="D411" s="822" t="s">
        <v>3494</v>
      </c>
      <c r="E411" s="822" t="s">
        <v>6953</v>
      </c>
      <c r="F411" s="822" t="s">
        <v>7183</v>
      </c>
      <c r="G411" s="822" t="s">
        <v>1370</v>
      </c>
      <c r="H411" s="831"/>
      <c r="I411" s="831"/>
      <c r="J411" s="822"/>
      <c r="K411" s="822"/>
      <c r="L411" s="831">
        <v>23.29</v>
      </c>
      <c r="M411" s="831">
        <v>5670.28</v>
      </c>
      <c r="N411" s="822"/>
      <c r="O411" s="822">
        <v>243.46414770287677</v>
      </c>
      <c r="P411" s="831">
        <v>13.06</v>
      </c>
      <c r="Q411" s="831">
        <v>2344.2800000000002</v>
      </c>
      <c r="R411" s="827"/>
      <c r="S411" s="832">
        <v>179.50076569678407</v>
      </c>
    </row>
    <row r="412" spans="1:19" ht="14.45" customHeight="1" x14ac:dyDescent="0.2">
      <c r="A412" s="821" t="s">
        <v>6951</v>
      </c>
      <c r="B412" s="822" t="s">
        <v>6952</v>
      </c>
      <c r="C412" s="822" t="s">
        <v>639</v>
      </c>
      <c r="D412" s="822" t="s">
        <v>3494</v>
      </c>
      <c r="E412" s="822" t="s">
        <v>6953</v>
      </c>
      <c r="F412" s="822" t="s">
        <v>7186</v>
      </c>
      <c r="G412" s="822" t="s">
        <v>1031</v>
      </c>
      <c r="H412" s="831"/>
      <c r="I412" s="831"/>
      <c r="J412" s="822"/>
      <c r="K412" s="822"/>
      <c r="L412" s="831">
        <v>2.4900000000000002</v>
      </c>
      <c r="M412" s="831">
        <v>1076.74</v>
      </c>
      <c r="N412" s="822"/>
      <c r="O412" s="822">
        <v>432.42570281124495</v>
      </c>
      <c r="P412" s="831">
        <v>8.3500000000000014</v>
      </c>
      <c r="Q412" s="831">
        <v>4080.1</v>
      </c>
      <c r="R412" s="827"/>
      <c r="S412" s="832">
        <v>488.63473053892204</v>
      </c>
    </row>
    <row r="413" spans="1:19" ht="14.45" customHeight="1" x14ac:dyDescent="0.2">
      <c r="A413" s="821" t="s">
        <v>6951</v>
      </c>
      <c r="B413" s="822" t="s">
        <v>6952</v>
      </c>
      <c r="C413" s="822" t="s">
        <v>639</v>
      </c>
      <c r="D413" s="822" t="s">
        <v>3494</v>
      </c>
      <c r="E413" s="822" t="s">
        <v>6953</v>
      </c>
      <c r="F413" s="822" t="s">
        <v>7189</v>
      </c>
      <c r="G413" s="822" t="s">
        <v>1370</v>
      </c>
      <c r="H413" s="831"/>
      <c r="I413" s="831"/>
      <c r="J413" s="822"/>
      <c r="K413" s="822"/>
      <c r="L413" s="831">
        <v>2.1</v>
      </c>
      <c r="M413" s="831">
        <v>219.13</v>
      </c>
      <c r="N413" s="822"/>
      <c r="O413" s="822">
        <v>104.34761904761903</v>
      </c>
      <c r="P413" s="831">
        <v>2.1</v>
      </c>
      <c r="Q413" s="831">
        <v>219.11</v>
      </c>
      <c r="R413" s="827"/>
      <c r="S413" s="832">
        <v>104.33809523809524</v>
      </c>
    </row>
    <row r="414" spans="1:19" ht="14.45" customHeight="1" x14ac:dyDescent="0.2">
      <c r="A414" s="821" t="s">
        <v>6951</v>
      </c>
      <c r="B414" s="822" t="s">
        <v>6952</v>
      </c>
      <c r="C414" s="822" t="s">
        <v>639</v>
      </c>
      <c r="D414" s="822" t="s">
        <v>3494</v>
      </c>
      <c r="E414" s="822" t="s">
        <v>6953</v>
      </c>
      <c r="F414" s="822" t="s">
        <v>7190</v>
      </c>
      <c r="G414" s="822" t="s">
        <v>1004</v>
      </c>
      <c r="H414" s="831"/>
      <c r="I414" s="831"/>
      <c r="J414" s="822"/>
      <c r="K414" s="822"/>
      <c r="L414" s="831">
        <v>11.57</v>
      </c>
      <c r="M414" s="831">
        <v>2052.8200000000002</v>
      </c>
      <c r="N414" s="822"/>
      <c r="O414" s="822">
        <v>177.42610198789976</v>
      </c>
      <c r="P414" s="831">
        <v>18.010000000000002</v>
      </c>
      <c r="Q414" s="831">
        <v>3021.36</v>
      </c>
      <c r="R414" s="827"/>
      <c r="S414" s="832">
        <v>167.76013325930037</v>
      </c>
    </row>
    <row r="415" spans="1:19" ht="14.45" customHeight="1" x14ac:dyDescent="0.2">
      <c r="A415" s="821" t="s">
        <v>6951</v>
      </c>
      <c r="B415" s="822" t="s">
        <v>6952</v>
      </c>
      <c r="C415" s="822" t="s">
        <v>639</v>
      </c>
      <c r="D415" s="822" t="s">
        <v>3494</v>
      </c>
      <c r="E415" s="822" t="s">
        <v>6953</v>
      </c>
      <c r="F415" s="822" t="s">
        <v>7191</v>
      </c>
      <c r="G415" s="822" t="s">
        <v>1134</v>
      </c>
      <c r="H415" s="831"/>
      <c r="I415" s="831"/>
      <c r="J415" s="822"/>
      <c r="K415" s="822"/>
      <c r="L415" s="831">
        <v>0.49</v>
      </c>
      <c r="M415" s="831">
        <v>38.869999999999997</v>
      </c>
      <c r="N415" s="822"/>
      <c r="O415" s="822">
        <v>79.326530612244895</v>
      </c>
      <c r="P415" s="831">
        <v>4.76</v>
      </c>
      <c r="Q415" s="831">
        <v>285.54000000000002</v>
      </c>
      <c r="R415" s="827"/>
      <c r="S415" s="832">
        <v>59.987394957983199</v>
      </c>
    </row>
    <row r="416" spans="1:19" ht="14.45" customHeight="1" x14ac:dyDescent="0.2">
      <c r="A416" s="821" t="s">
        <v>6951</v>
      </c>
      <c r="B416" s="822" t="s">
        <v>6952</v>
      </c>
      <c r="C416" s="822" t="s">
        <v>639</v>
      </c>
      <c r="D416" s="822" t="s">
        <v>3494</v>
      </c>
      <c r="E416" s="822" t="s">
        <v>6953</v>
      </c>
      <c r="F416" s="822" t="s">
        <v>7192</v>
      </c>
      <c r="G416" s="822" t="s">
        <v>805</v>
      </c>
      <c r="H416" s="831"/>
      <c r="I416" s="831"/>
      <c r="J416" s="822"/>
      <c r="K416" s="822"/>
      <c r="L416" s="831">
        <v>43</v>
      </c>
      <c r="M416" s="831">
        <v>3598.48</v>
      </c>
      <c r="N416" s="822"/>
      <c r="O416" s="822">
        <v>83.685581395348834</v>
      </c>
      <c r="P416" s="831">
        <v>16.5</v>
      </c>
      <c r="Q416" s="831">
        <v>1306.81</v>
      </c>
      <c r="R416" s="827"/>
      <c r="S416" s="832">
        <v>79.200606060606063</v>
      </c>
    </row>
    <row r="417" spans="1:19" ht="14.45" customHeight="1" x14ac:dyDescent="0.2">
      <c r="A417" s="821" t="s">
        <v>6951</v>
      </c>
      <c r="B417" s="822" t="s">
        <v>6952</v>
      </c>
      <c r="C417" s="822" t="s">
        <v>639</v>
      </c>
      <c r="D417" s="822" t="s">
        <v>3494</v>
      </c>
      <c r="E417" s="822" t="s">
        <v>6953</v>
      </c>
      <c r="F417" s="822" t="s">
        <v>7193</v>
      </c>
      <c r="G417" s="822" t="s">
        <v>916</v>
      </c>
      <c r="H417" s="831"/>
      <c r="I417" s="831"/>
      <c r="J417" s="822"/>
      <c r="K417" s="822"/>
      <c r="L417" s="831">
        <v>39.700000000000003</v>
      </c>
      <c r="M417" s="831">
        <v>22945.140000000003</v>
      </c>
      <c r="N417" s="822"/>
      <c r="O417" s="822">
        <v>577.96322418136026</v>
      </c>
      <c r="P417" s="831">
        <v>22.450000000000003</v>
      </c>
      <c r="Q417" s="831">
        <v>9319</v>
      </c>
      <c r="R417" s="827"/>
      <c r="S417" s="832">
        <v>415.10022271714917</v>
      </c>
    </row>
    <row r="418" spans="1:19" ht="14.45" customHeight="1" x14ac:dyDescent="0.2">
      <c r="A418" s="821" t="s">
        <v>6951</v>
      </c>
      <c r="B418" s="822" t="s">
        <v>6952</v>
      </c>
      <c r="C418" s="822" t="s">
        <v>639</v>
      </c>
      <c r="D418" s="822" t="s">
        <v>3494</v>
      </c>
      <c r="E418" s="822" t="s">
        <v>6953</v>
      </c>
      <c r="F418" s="822" t="s">
        <v>7194</v>
      </c>
      <c r="G418" s="822" t="s">
        <v>7195</v>
      </c>
      <c r="H418" s="831"/>
      <c r="I418" s="831"/>
      <c r="J418" s="822"/>
      <c r="K418" s="822"/>
      <c r="L418" s="831">
        <v>2</v>
      </c>
      <c r="M418" s="831">
        <v>36479.599999999999</v>
      </c>
      <c r="N418" s="822"/>
      <c r="O418" s="822">
        <v>18239.8</v>
      </c>
      <c r="P418" s="831">
        <v>8</v>
      </c>
      <c r="Q418" s="831">
        <v>120601.16</v>
      </c>
      <c r="R418" s="827"/>
      <c r="S418" s="832">
        <v>15075.145</v>
      </c>
    </row>
    <row r="419" spans="1:19" ht="14.45" customHeight="1" x14ac:dyDescent="0.2">
      <c r="A419" s="821" t="s">
        <v>6951</v>
      </c>
      <c r="B419" s="822" t="s">
        <v>6952</v>
      </c>
      <c r="C419" s="822" t="s">
        <v>639</v>
      </c>
      <c r="D419" s="822" t="s">
        <v>3494</v>
      </c>
      <c r="E419" s="822" t="s">
        <v>6953</v>
      </c>
      <c r="F419" s="822" t="s">
        <v>7196</v>
      </c>
      <c r="G419" s="822" t="s">
        <v>1134</v>
      </c>
      <c r="H419" s="831"/>
      <c r="I419" s="831"/>
      <c r="J419" s="822"/>
      <c r="K419" s="822"/>
      <c r="L419" s="831">
        <v>1.31</v>
      </c>
      <c r="M419" s="831">
        <v>187.33</v>
      </c>
      <c r="N419" s="822"/>
      <c r="O419" s="822">
        <v>143</v>
      </c>
      <c r="P419" s="831">
        <v>1.88</v>
      </c>
      <c r="Q419" s="831">
        <v>453.76</v>
      </c>
      <c r="R419" s="827"/>
      <c r="S419" s="832">
        <v>241.36170212765958</v>
      </c>
    </row>
    <row r="420" spans="1:19" ht="14.45" customHeight="1" x14ac:dyDescent="0.2">
      <c r="A420" s="821" t="s">
        <v>6951</v>
      </c>
      <c r="B420" s="822" t="s">
        <v>6952</v>
      </c>
      <c r="C420" s="822" t="s">
        <v>639</v>
      </c>
      <c r="D420" s="822" t="s">
        <v>3494</v>
      </c>
      <c r="E420" s="822" t="s">
        <v>6953</v>
      </c>
      <c r="F420" s="822" t="s">
        <v>7198</v>
      </c>
      <c r="G420" s="822" t="s">
        <v>1134</v>
      </c>
      <c r="H420" s="831"/>
      <c r="I420" s="831"/>
      <c r="J420" s="822"/>
      <c r="K420" s="822"/>
      <c r="L420" s="831">
        <v>6.26</v>
      </c>
      <c r="M420" s="831">
        <v>2713.25</v>
      </c>
      <c r="N420" s="822"/>
      <c r="O420" s="822">
        <v>433.42651757188497</v>
      </c>
      <c r="P420" s="831">
        <v>9</v>
      </c>
      <c r="Q420" s="831">
        <v>1423.26</v>
      </c>
      <c r="R420" s="827"/>
      <c r="S420" s="832">
        <v>158.13999999999999</v>
      </c>
    </row>
    <row r="421" spans="1:19" ht="14.45" customHeight="1" x14ac:dyDescent="0.2">
      <c r="A421" s="821" t="s">
        <v>6951</v>
      </c>
      <c r="B421" s="822" t="s">
        <v>6952</v>
      </c>
      <c r="C421" s="822" t="s">
        <v>639</v>
      </c>
      <c r="D421" s="822" t="s">
        <v>3494</v>
      </c>
      <c r="E421" s="822" t="s">
        <v>6953</v>
      </c>
      <c r="F421" s="822" t="s">
        <v>7200</v>
      </c>
      <c r="G421" s="822" t="s">
        <v>1241</v>
      </c>
      <c r="H421" s="831"/>
      <c r="I421" s="831"/>
      <c r="J421" s="822"/>
      <c r="K421" s="822"/>
      <c r="L421" s="831"/>
      <c r="M421" s="831"/>
      <c r="N421" s="822"/>
      <c r="O421" s="822"/>
      <c r="P421" s="831">
        <v>6</v>
      </c>
      <c r="Q421" s="831">
        <v>484.20000000000005</v>
      </c>
      <c r="R421" s="827"/>
      <c r="S421" s="832">
        <v>80.7</v>
      </c>
    </row>
    <row r="422" spans="1:19" ht="14.45" customHeight="1" x14ac:dyDescent="0.2">
      <c r="A422" s="821" t="s">
        <v>6951</v>
      </c>
      <c r="B422" s="822" t="s">
        <v>6952</v>
      </c>
      <c r="C422" s="822" t="s">
        <v>639</v>
      </c>
      <c r="D422" s="822" t="s">
        <v>3494</v>
      </c>
      <c r="E422" s="822" t="s">
        <v>6953</v>
      </c>
      <c r="F422" s="822" t="s">
        <v>7201</v>
      </c>
      <c r="G422" s="822" t="s">
        <v>805</v>
      </c>
      <c r="H422" s="831"/>
      <c r="I422" s="831"/>
      <c r="J422" s="822"/>
      <c r="K422" s="822"/>
      <c r="L422" s="831">
        <v>47.41</v>
      </c>
      <c r="M422" s="831">
        <v>11464.85</v>
      </c>
      <c r="N422" s="822"/>
      <c r="O422" s="822">
        <v>241.8234549673065</v>
      </c>
      <c r="P422" s="831">
        <v>20.61</v>
      </c>
      <c r="Q422" s="831">
        <v>4511.53</v>
      </c>
      <c r="R422" s="827"/>
      <c r="S422" s="832">
        <v>218.90004852013584</v>
      </c>
    </row>
    <row r="423" spans="1:19" ht="14.45" customHeight="1" x14ac:dyDescent="0.2">
      <c r="A423" s="821" t="s">
        <v>6951</v>
      </c>
      <c r="B423" s="822" t="s">
        <v>6952</v>
      </c>
      <c r="C423" s="822" t="s">
        <v>639</v>
      </c>
      <c r="D423" s="822" t="s">
        <v>3494</v>
      </c>
      <c r="E423" s="822" t="s">
        <v>6953</v>
      </c>
      <c r="F423" s="822" t="s">
        <v>7203</v>
      </c>
      <c r="G423" s="822" t="s">
        <v>3004</v>
      </c>
      <c r="H423" s="831"/>
      <c r="I423" s="831"/>
      <c r="J423" s="822"/>
      <c r="K423" s="822"/>
      <c r="L423" s="831">
        <v>3</v>
      </c>
      <c r="M423" s="831">
        <v>5247.24</v>
      </c>
      <c r="N423" s="822"/>
      <c r="O423" s="822">
        <v>1749.08</v>
      </c>
      <c r="P423" s="831">
        <v>20</v>
      </c>
      <c r="Q423" s="831">
        <v>2017.6</v>
      </c>
      <c r="R423" s="827"/>
      <c r="S423" s="832">
        <v>100.88</v>
      </c>
    </row>
    <row r="424" spans="1:19" ht="14.45" customHeight="1" x14ac:dyDescent="0.2">
      <c r="A424" s="821" t="s">
        <v>6951</v>
      </c>
      <c r="B424" s="822" t="s">
        <v>6952</v>
      </c>
      <c r="C424" s="822" t="s">
        <v>639</v>
      </c>
      <c r="D424" s="822" t="s">
        <v>3494</v>
      </c>
      <c r="E424" s="822" t="s">
        <v>6953</v>
      </c>
      <c r="F424" s="822" t="s">
        <v>7204</v>
      </c>
      <c r="G424" s="822" t="s">
        <v>805</v>
      </c>
      <c r="H424" s="831"/>
      <c r="I424" s="831"/>
      <c r="J424" s="822"/>
      <c r="K424" s="822"/>
      <c r="L424" s="831"/>
      <c r="M424" s="831"/>
      <c r="N424" s="822"/>
      <c r="O424" s="822"/>
      <c r="P424" s="831">
        <v>0.85</v>
      </c>
      <c r="Q424" s="831">
        <v>446.92999999999995</v>
      </c>
      <c r="R424" s="827"/>
      <c r="S424" s="832">
        <v>525.79999999999995</v>
      </c>
    </row>
    <row r="425" spans="1:19" ht="14.45" customHeight="1" x14ac:dyDescent="0.2">
      <c r="A425" s="821" t="s">
        <v>6951</v>
      </c>
      <c r="B425" s="822" t="s">
        <v>6952</v>
      </c>
      <c r="C425" s="822" t="s">
        <v>639</v>
      </c>
      <c r="D425" s="822" t="s">
        <v>3494</v>
      </c>
      <c r="E425" s="822" t="s">
        <v>6953</v>
      </c>
      <c r="F425" s="822" t="s">
        <v>7206</v>
      </c>
      <c r="G425" s="822" t="s">
        <v>1241</v>
      </c>
      <c r="H425" s="831"/>
      <c r="I425" s="831"/>
      <c r="J425" s="822"/>
      <c r="K425" s="822"/>
      <c r="L425" s="831"/>
      <c r="M425" s="831"/>
      <c r="N425" s="822"/>
      <c r="O425" s="822"/>
      <c r="P425" s="831">
        <v>3.2</v>
      </c>
      <c r="Q425" s="831">
        <v>174.11</v>
      </c>
      <c r="R425" s="827"/>
      <c r="S425" s="832">
        <v>54.409375000000004</v>
      </c>
    </row>
    <row r="426" spans="1:19" ht="14.45" customHeight="1" x14ac:dyDescent="0.2">
      <c r="A426" s="821" t="s">
        <v>6951</v>
      </c>
      <c r="B426" s="822" t="s">
        <v>6952</v>
      </c>
      <c r="C426" s="822" t="s">
        <v>639</v>
      </c>
      <c r="D426" s="822" t="s">
        <v>3494</v>
      </c>
      <c r="E426" s="822" t="s">
        <v>6953</v>
      </c>
      <c r="F426" s="822" t="s">
        <v>7207</v>
      </c>
      <c r="G426" s="822" t="s">
        <v>1132</v>
      </c>
      <c r="H426" s="831"/>
      <c r="I426" s="831"/>
      <c r="J426" s="822"/>
      <c r="K426" s="822"/>
      <c r="L426" s="831">
        <v>5.31</v>
      </c>
      <c r="M426" s="831">
        <v>984.05</v>
      </c>
      <c r="N426" s="822"/>
      <c r="O426" s="822">
        <v>185.3201506591337</v>
      </c>
      <c r="P426" s="831">
        <v>3.16</v>
      </c>
      <c r="Q426" s="831">
        <v>808.77</v>
      </c>
      <c r="R426" s="827"/>
      <c r="S426" s="832">
        <v>255.93987341772151</v>
      </c>
    </row>
    <row r="427" spans="1:19" ht="14.45" customHeight="1" x14ac:dyDescent="0.2">
      <c r="A427" s="821" t="s">
        <v>6951</v>
      </c>
      <c r="B427" s="822" t="s">
        <v>6952</v>
      </c>
      <c r="C427" s="822" t="s">
        <v>639</v>
      </c>
      <c r="D427" s="822" t="s">
        <v>3494</v>
      </c>
      <c r="E427" s="822" t="s">
        <v>6953</v>
      </c>
      <c r="F427" s="822" t="s">
        <v>7222</v>
      </c>
      <c r="G427" s="822" t="s">
        <v>2346</v>
      </c>
      <c r="H427" s="831"/>
      <c r="I427" s="831"/>
      <c r="J427" s="822"/>
      <c r="K427" s="822"/>
      <c r="L427" s="831"/>
      <c r="M427" s="831"/>
      <c r="N427" s="822"/>
      <c r="O427" s="822"/>
      <c r="P427" s="831">
        <v>8</v>
      </c>
      <c r="Q427" s="831">
        <v>236279.3</v>
      </c>
      <c r="R427" s="827"/>
      <c r="S427" s="832">
        <v>29534.912499999999</v>
      </c>
    </row>
    <row r="428" spans="1:19" ht="14.45" customHeight="1" x14ac:dyDescent="0.2">
      <c r="A428" s="821" t="s">
        <v>6951</v>
      </c>
      <c r="B428" s="822" t="s">
        <v>6952</v>
      </c>
      <c r="C428" s="822" t="s">
        <v>639</v>
      </c>
      <c r="D428" s="822" t="s">
        <v>3494</v>
      </c>
      <c r="E428" s="822" t="s">
        <v>6953</v>
      </c>
      <c r="F428" s="822" t="s">
        <v>7230</v>
      </c>
      <c r="G428" s="822" t="s">
        <v>2319</v>
      </c>
      <c r="H428" s="831"/>
      <c r="I428" s="831"/>
      <c r="J428" s="822"/>
      <c r="K428" s="822"/>
      <c r="L428" s="831"/>
      <c r="M428" s="831"/>
      <c r="N428" s="822"/>
      <c r="O428" s="822"/>
      <c r="P428" s="831">
        <v>37</v>
      </c>
      <c r="Q428" s="831">
        <v>40567.57</v>
      </c>
      <c r="R428" s="827"/>
      <c r="S428" s="832">
        <v>1096.4208108108107</v>
      </c>
    </row>
    <row r="429" spans="1:19" ht="14.45" customHeight="1" x14ac:dyDescent="0.2">
      <c r="A429" s="821" t="s">
        <v>6951</v>
      </c>
      <c r="B429" s="822" t="s">
        <v>6952</v>
      </c>
      <c r="C429" s="822" t="s">
        <v>639</v>
      </c>
      <c r="D429" s="822" t="s">
        <v>3494</v>
      </c>
      <c r="E429" s="822" t="s">
        <v>6953</v>
      </c>
      <c r="F429" s="822" t="s">
        <v>7232</v>
      </c>
      <c r="G429" s="822" t="s">
        <v>2300</v>
      </c>
      <c r="H429" s="831"/>
      <c r="I429" s="831"/>
      <c r="J429" s="822"/>
      <c r="K429" s="822"/>
      <c r="L429" s="831"/>
      <c r="M429" s="831"/>
      <c r="N429" s="822"/>
      <c r="O429" s="822"/>
      <c r="P429" s="831">
        <v>6.5</v>
      </c>
      <c r="Q429" s="831">
        <v>7242.76</v>
      </c>
      <c r="R429" s="827"/>
      <c r="S429" s="832">
        <v>1114.2707692307692</v>
      </c>
    </row>
    <row r="430" spans="1:19" ht="14.45" customHeight="1" x14ac:dyDescent="0.2">
      <c r="A430" s="821" t="s">
        <v>6951</v>
      </c>
      <c r="B430" s="822" t="s">
        <v>6952</v>
      </c>
      <c r="C430" s="822" t="s">
        <v>639</v>
      </c>
      <c r="D430" s="822" t="s">
        <v>3494</v>
      </c>
      <c r="E430" s="822" t="s">
        <v>6953</v>
      </c>
      <c r="F430" s="822" t="s">
        <v>7234</v>
      </c>
      <c r="G430" s="822" t="s">
        <v>2346</v>
      </c>
      <c r="H430" s="831"/>
      <c r="I430" s="831"/>
      <c r="J430" s="822"/>
      <c r="K430" s="822"/>
      <c r="L430" s="831"/>
      <c r="M430" s="831"/>
      <c r="N430" s="822"/>
      <c r="O430" s="822"/>
      <c r="P430" s="831">
        <v>1</v>
      </c>
      <c r="Q430" s="831">
        <v>29368.9</v>
      </c>
      <c r="R430" s="827"/>
      <c r="S430" s="832">
        <v>29368.9</v>
      </c>
    </row>
    <row r="431" spans="1:19" ht="14.45" customHeight="1" x14ac:dyDescent="0.2">
      <c r="A431" s="821" t="s">
        <v>6951</v>
      </c>
      <c r="B431" s="822" t="s">
        <v>6952</v>
      </c>
      <c r="C431" s="822" t="s">
        <v>639</v>
      </c>
      <c r="D431" s="822" t="s">
        <v>3494</v>
      </c>
      <c r="E431" s="822" t="s">
        <v>6953</v>
      </c>
      <c r="F431" s="822" t="s">
        <v>7237</v>
      </c>
      <c r="G431" s="822" t="s">
        <v>7238</v>
      </c>
      <c r="H431" s="831"/>
      <c r="I431" s="831"/>
      <c r="J431" s="822"/>
      <c r="K431" s="822"/>
      <c r="L431" s="831"/>
      <c r="M431" s="831"/>
      <c r="N431" s="822"/>
      <c r="O431" s="822"/>
      <c r="P431" s="831">
        <v>2</v>
      </c>
      <c r="Q431" s="831">
        <v>20981.24</v>
      </c>
      <c r="R431" s="827"/>
      <c r="S431" s="832">
        <v>10490.62</v>
      </c>
    </row>
    <row r="432" spans="1:19" ht="14.45" customHeight="1" x14ac:dyDescent="0.2">
      <c r="A432" s="821" t="s">
        <v>6951</v>
      </c>
      <c r="B432" s="822" t="s">
        <v>6952</v>
      </c>
      <c r="C432" s="822" t="s">
        <v>639</v>
      </c>
      <c r="D432" s="822" t="s">
        <v>3494</v>
      </c>
      <c r="E432" s="822" t="s">
        <v>6953</v>
      </c>
      <c r="F432" s="822" t="s">
        <v>7242</v>
      </c>
      <c r="G432" s="822" t="s">
        <v>2970</v>
      </c>
      <c r="H432" s="831"/>
      <c r="I432" s="831"/>
      <c r="J432" s="822"/>
      <c r="K432" s="822"/>
      <c r="L432" s="831"/>
      <c r="M432" s="831"/>
      <c r="N432" s="822"/>
      <c r="O432" s="822"/>
      <c r="P432" s="831">
        <v>1.6700000000000002</v>
      </c>
      <c r="Q432" s="831">
        <v>579.24</v>
      </c>
      <c r="R432" s="827"/>
      <c r="S432" s="832">
        <v>346.85029940119756</v>
      </c>
    </row>
    <row r="433" spans="1:19" ht="14.45" customHeight="1" x14ac:dyDescent="0.2">
      <c r="A433" s="821" t="s">
        <v>6951</v>
      </c>
      <c r="B433" s="822" t="s">
        <v>6952</v>
      </c>
      <c r="C433" s="822" t="s">
        <v>639</v>
      </c>
      <c r="D433" s="822" t="s">
        <v>3494</v>
      </c>
      <c r="E433" s="822" t="s">
        <v>6953</v>
      </c>
      <c r="F433" s="822" t="s">
        <v>7243</v>
      </c>
      <c r="G433" s="822" t="s">
        <v>2970</v>
      </c>
      <c r="H433" s="831"/>
      <c r="I433" s="831"/>
      <c r="J433" s="822"/>
      <c r="K433" s="822"/>
      <c r="L433" s="831"/>
      <c r="M433" s="831"/>
      <c r="N433" s="822"/>
      <c r="O433" s="822"/>
      <c r="P433" s="831">
        <v>1.55</v>
      </c>
      <c r="Q433" s="831">
        <v>218.1</v>
      </c>
      <c r="R433" s="827"/>
      <c r="S433" s="832">
        <v>140.70967741935482</v>
      </c>
    </row>
    <row r="434" spans="1:19" ht="14.45" customHeight="1" x14ac:dyDescent="0.2">
      <c r="A434" s="821" t="s">
        <v>6951</v>
      </c>
      <c r="B434" s="822" t="s">
        <v>6952</v>
      </c>
      <c r="C434" s="822" t="s">
        <v>639</v>
      </c>
      <c r="D434" s="822" t="s">
        <v>3494</v>
      </c>
      <c r="E434" s="822" t="s">
        <v>6953</v>
      </c>
      <c r="F434" s="822" t="s">
        <v>7244</v>
      </c>
      <c r="G434" s="822" t="s">
        <v>7240</v>
      </c>
      <c r="H434" s="831"/>
      <c r="I434" s="831"/>
      <c r="J434" s="822"/>
      <c r="K434" s="822"/>
      <c r="L434" s="831"/>
      <c r="M434" s="831"/>
      <c r="N434" s="822"/>
      <c r="O434" s="822"/>
      <c r="P434" s="831">
        <v>0.2</v>
      </c>
      <c r="Q434" s="831">
        <v>5060</v>
      </c>
      <c r="R434" s="827"/>
      <c r="S434" s="832">
        <v>25300</v>
      </c>
    </row>
    <row r="435" spans="1:19" ht="14.45" customHeight="1" x14ac:dyDescent="0.2">
      <c r="A435" s="821" t="s">
        <v>6951</v>
      </c>
      <c r="B435" s="822" t="s">
        <v>6952</v>
      </c>
      <c r="C435" s="822" t="s">
        <v>639</v>
      </c>
      <c r="D435" s="822" t="s">
        <v>3494</v>
      </c>
      <c r="E435" s="822" t="s">
        <v>6953</v>
      </c>
      <c r="F435" s="822" t="s">
        <v>7246</v>
      </c>
      <c r="G435" s="822" t="s">
        <v>1890</v>
      </c>
      <c r="H435" s="831"/>
      <c r="I435" s="831"/>
      <c r="J435" s="822"/>
      <c r="K435" s="822"/>
      <c r="L435" s="831"/>
      <c r="M435" s="831"/>
      <c r="N435" s="822"/>
      <c r="O435" s="822"/>
      <c r="P435" s="831">
        <v>3</v>
      </c>
      <c r="Q435" s="831">
        <v>352.53</v>
      </c>
      <c r="R435" s="827"/>
      <c r="S435" s="832">
        <v>117.50999999999999</v>
      </c>
    </row>
    <row r="436" spans="1:19" ht="14.45" customHeight="1" x14ac:dyDescent="0.2">
      <c r="A436" s="821" t="s">
        <v>6951</v>
      </c>
      <c r="B436" s="822" t="s">
        <v>6952</v>
      </c>
      <c r="C436" s="822" t="s">
        <v>639</v>
      </c>
      <c r="D436" s="822" t="s">
        <v>3494</v>
      </c>
      <c r="E436" s="822" t="s">
        <v>6953</v>
      </c>
      <c r="F436" s="822" t="s">
        <v>7247</v>
      </c>
      <c r="G436" s="822" t="s">
        <v>1890</v>
      </c>
      <c r="H436" s="831"/>
      <c r="I436" s="831"/>
      <c r="J436" s="822"/>
      <c r="K436" s="822"/>
      <c r="L436" s="831"/>
      <c r="M436" s="831"/>
      <c r="N436" s="822"/>
      <c r="O436" s="822"/>
      <c r="P436" s="831">
        <v>4.8499999999999996</v>
      </c>
      <c r="Q436" s="831">
        <v>1338.6499999999999</v>
      </c>
      <c r="R436" s="827"/>
      <c r="S436" s="832">
        <v>276.01030927835052</v>
      </c>
    </row>
    <row r="437" spans="1:19" ht="14.45" customHeight="1" x14ac:dyDescent="0.2">
      <c r="A437" s="821" t="s">
        <v>6951</v>
      </c>
      <c r="B437" s="822" t="s">
        <v>6952</v>
      </c>
      <c r="C437" s="822" t="s">
        <v>639</v>
      </c>
      <c r="D437" s="822" t="s">
        <v>3494</v>
      </c>
      <c r="E437" s="822" t="s">
        <v>7252</v>
      </c>
      <c r="F437" s="822" t="s">
        <v>7253</v>
      </c>
      <c r="G437" s="822" t="s">
        <v>7254</v>
      </c>
      <c r="H437" s="831">
        <v>10</v>
      </c>
      <c r="I437" s="831">
        <v>21844.799999999999</v>
      </c>
      <c r="J437" s="822"/>
      <c r="K437" s="822">
        <v>2184.48</v>
      </c>
      <c r="L437" s="831">
        <v>16</v>
      </c>
      <c r="M437" s="831">
        <v>35350.68</v>
      </c>
      <c r="N437" s="822"/>
      <c r="O437" s="822">
        <v>2209.4175</v>
      </c>
      <c r="P437" s="831">
        <v>1</v>
      </c>
      <c r="Q437" s="831">
        <v>2245.9</v>
      </c>
      <c r="R437" s="827"/>
      <c r="S437" s="832">
        <v>2245.9</v>
      </c>
    </row>
    <row r="438" spans="1:19" ht="14.45" customHeight="1" x14ac:dyDescent="0.2">
      <c r="A438" s="821" t="s">
        <v>6951</v>
      </c>
      <c r="B438" s="822" t="s">
        <v>6952</v>
      </c>
      <c r="C438" s="822" t="s">
        <v>639</v>
      </c>
      <c r="D438" s="822" t="s">
        <v>3494</v>
      </c>
      <c r="E438" s="822" t="s">
        <v>7252</v>
      </c>
      <c r="F438" s="822" t="s">
        <v>7255</v>
      </c>
      <c r="G438" s="822" t="s">
        <v>7256</v>
      </c>
      <c r="H438" s="831">
        <v>4</v>
      </c>
      <c r="I438" s="831">
        <v>10665.08</v>
      </c>
      <c r="J438" s="822"/>
      <c r="K438" s="822">
        <v>2666.27</v>
      </c>
      <c r="L438" s="831">
        <v>13</v>
      </c>
      <c r="M438" s="831">
        <v>35126.81</v>
      </c>
      <c r="N438" s="822"/>
      <c r="O438" s="822">
        <v>2702.0623076923075</v>
      </c>
      <c r="P438" s="831">
        <v>1</v>
      </c>
      <c r="Q438" s="831">
        <v>2739.34</v>
      </c>
      <c r="R438" s="827"/>
      <c r="S438" s="832">
        <v>2739.34</v>
      </c>
    </row>
    <row r="439" spans="1:19" ht="14.45" customHeight="1" x14ac:dyDescent="0.2">
      <c r="A439" s="821" t="s">
        <v>6951</v>
      </c>
      <c r="B439" s="822" t="s">
        <v>6952</v>
      </c>
      <c r="C439" s="822" t="s">
        <v>639</v>
      </c>
      <c r="D439" s="822" t="s">
        <v>3494</v>
      </c>
      <c r="E439" s="822" t="s">
        <v>7252</v>
      </c>
      <c r="F439" s="822" t="s">
        <v>7257</v>
      </c>
      <c r="G439" s="822" t="s">
        <v>7258</v>
      </c>
      <c r="H439" s="831"/>
      <c r="I439" s="831"/>
      <c r="J439" s="822"/>
      <c r="K439" s="822"/>
      <c r="L439" s="831">
        <v>2</v>
      </c>
      <c r="M439" s="831">
        <v>4368.96</v>
      </c>
      <c r="N439" s="822"/>
      <c r="O439" s="822">
        <v>2184.48</v>
      </c>
      <c r="P439" s="831"/>
      <c r="Q439" s="831"/>
      <c r="R439" s="827"/>
      <c r="S439" s="832"/>
    </row>
    <row r="440" spans="1:19" ht="14.45" customHeight="1" x14ac:dyDescent="0.2">
      <c r="A440" s="821" t="s">
        <v>6951</v>
      </c>
      <c r="B440" s="822" t="s">
        <v>6952</v>
      </c>
      <c r="C440" s="822" t="s">
        <v>639</v>
      </c>
      <c r="D440" s="822" t="s">
        <v>3494</v>
      </c>
      <c r="E440" s="822" t="s">
        <v>7261</v>
      </c>
      <c r="F440" s="822" t="s">
        <v>7264</v>
      </c>
      <c r="G440" s="822" t="s">
        <v>7265</v>
      </c>
      <c r="H440" s="831">
        <v>17</v>
      </c>
      <c r="I440" s="831">
        <v>10478.099999999999</v>
      </c>
      <c r="J440" s="822"/>
      <c r="K440" s="822">
        <v>616.35882352941167</v>
      </c>
      <c r="L440" s="831">
        <v>15</v>
      </c>
      <c r="M440" s="831">
        <v>9048.4500000000007</v>
      </c>
      <c r="N440" s="822"/>
      <c r="O440" s="822">
        <v>603.23</v>
      </c>
      <c r="P440" s="831">
        <v>17</v>
      </c>
      <c r="Q440" s="831">
        <v>9565.0499999999993</v>
      </c>
      <c r="R440" s="827"/>
      <c r="S440" s="832">
        <v>562.65</v>
      </c>
    </row>
    <row r="441" spans="1:19" ht="14.45" customHeight="1" x14ac:dyDescent="0.2">
      <c r="A441" s="821" t="s">
        <v>6951</v>
      </c>
      <c r="B441" s="822" t="s">
        <v>6952</v>
      </c>
      <c r="C441" s="822" t="s">
        <v>639</v>
      </c>
      <c r="D441" s="822" t="s">
        <v>3494</v>
      </c>
      <c r="E441" s="822" t="s">
        <v>7261</v>
      </c>
      <c r="F441" s="822" t="s">
        <v>7278</v>
      </c>
      <c r="G441" s="822" t="s">
        <v>7279</v>
      </c>
      <c r="H441" s="831"/>
      <c r="I441" s="831"/>
      <c r="J441" s="822"/>
      <c r="K441" s="822"/>
      <c r="L441" s="831">
        <v>1</v>
      </c>
      <c r="M441" s="831">
        <v>19472.75</v>
      </c>
      <c r="N441" s="822"/>
      <c r="O441" s="822">
        <v>19472.75</v>
      </c>
      <c r="P441" s="831"/>
      <c r="Q441" s="831"/>
      <c r="R441" s="827"/>
      <c r="S441" s="832"/>
    </row>
    <row r="442" spans="1:19" ht="14.45" customHeight="1" x14ac:dyDescent="0.2">
      <c r="A442" s="821" t="s">
        <v>6951</v>
      </c>
      <c r="B442" s="822" t="s">
        <v>6952</v>
      </c>
      <c r="C442" s="822" t="s">
        <v>639</v>
      </c>
      <c r="D442" s="822" t="s">
        <v>3494</v>
      </c>
      <c r="E442" s="822" t="s">
        <v>7261</v>
      </c>
      <c r="F442" s="822" t="s">
        <v>7280</v>
      </c>
      <c r="G442" s="822" t="s">
        <v>7281</v>
      </c>
      <c r="H442" s="831">
        <v>5</v>
      </c>
      <c r="I442" s="831">
        <v>896.5</v>
      </c>
      <c r="J442" s="822"/>
      <c r="K442" s="822">
        <v>179.3</v>
      </c>
      <c r="L442" s="831">
        <v>387</v>
      </c>
      <c r="M442" s="831">
        <v>69389.100000000006</v>
      </c>
      <c r="N442" s="822"/>
      <c r="O442" s="822">
        <v>179.3</v>
      </c>
      <c r="P442" s="831">
        <v>228</v>
      </c>
      <c r="Q442" s="831">
        <v>40880.400000000001</v>
      </c>
      <c r="R442" s="827"/>
      <c r="S442" s="832">
        <v>179.3</v>
      </c>
    </row>
    <row r="443" spans="1:19" ht="14.45" customHeight="1" x14ac:dyDescent="0.2">
      <c r="A443" s="821" t="s">
        <v>6951</v>
      </c>
      <c r="B443" s="822" t="s">
        <v>6952</v>
      </c>
      <c r="C443" s="822" t="s">
        <v>639</v>
      </c>
      <c r="D443" s="822" t="s">
        <v>3494</v>
      </c>
      <c r="E443" s="822" t="s">
        <v>7261</v>
      </c>
      <c r="F443" s="822" t="s">
        <v>7282</v>
      </c>
      <c r="G443" s="822" t="s">
        <v>7281</v>
      </c>
      <c r="H443" s="831"/>
      <c r="I443" s="831"/>
      <c r="J443" s="822"/>
      <c r="K443" s="822"/>
      <c r="L443" s="831">
        <v>1</v>
      </c>
      <c r="M443" s="831">
        <v>179.3</v>
      </c>
      <c r="N443" s="822"/>
      <c r="O443" s="822">
        <v>179.3</v>
      </c>
      <c r="P443" s="831"/>
      <c r="Q443" s="831"/>
      <c r="R443" s="827"/>
      <c r="S443" s="832"/>
    </row>
    <row r="444" spans="1:19" ht="14.45" customHeight="1" x14ac:dyDescent="0.2">
      <c r="A444" s="821" t="s">
        <v>6951</v>
      </c>
      <c r="B444" s="822" t="s">
        <v>6952</v>
      </c>
      <c r="C444" s="822" t="s">
        <v>639</v>
      </c>
      <c r="D444" s="822" t="s">
        <v>3494</v>
      </c>
      <c r="E444" s="822" t="s">
        <v>7261</v>
      </c>
      <c r="F444" s="822" t="s">
        <v>7283</v>
      </c>
      <c r="G444" s="822" t="s">
        <v>7284</v>
      </c>
      <c r="H444" s="831"/>
      <c r="I444" s="831"/>
      <c r="J444" s="822"/>
      <c r="K444" s="822"/>
      <c r="L444" s="831">
        <v>181.48</v>
      </c>
      <c r="M444" s="831">
        <v>13787.03</v>
      </c>
      <c r="N444" s="822"/>
      <c r="O444" s="822">
        <v>75.969969142605251</v>
      </c>
      <c r="P444" s="831">
        <v>87</v>
      </c>
      <c r="Q444" s="831">
        <v>6755.31</v>
      </c>
      <c r="R444" s="827"/>
      <c r="S444" s="832">
        <v>77.647241379310344</v>
      </c>
    </row>
    <row r="445" spans="1:19" ht="14.45" customHeight="1" x14ac:dyDescent="0.2">
      <c r="A445" s="821" t="s">
        <v>6951</v>
      </c>
      <c r="B445" s="822" t="s">
        <v>6952</v>
      </c>
      <c r="C445" s="822" t="s">
        <v>639</v>
      </c>
      <c r="D445" s="822" t="s">
        <v>3494</v>
      </c>
      <c r="E445" s="822" t="s">
        <v>7261</v>
      </c>
      <c r="F445" s="822" t="s">
        <v>7285</v>
      </c>
      <c r="G445" s="822" t="s">
        <v>7286</v>
      </c>
      <c r="H445" s="831"/>
      <c r="I445" s="831"/>
      <c r="J445" s="822"/>
      <c r="K445" s="822"/>
      <c r="L445" s="831">
        <v>85</v>
      </c>
      <c r="M445" s="831">
        <v>8048.65</v>
      </c>
      <c r="N445" s="822"/>
      <c r="O445" s="822">
        <v>94.69</v>
      </c>
      <c r="P445" s="831">
        <v>28</v>
      </c>
      <c r="Q445" s="831">
        <v>2651.32</v>
      </c>
      <c r="R445" s="827"/>
      <c r="S445" s="832">
        <v>94.690000000000012</v>
      </c>
    </row>
    <row r="446" spans="1:19" ht="14.45" customHeight="1" x14ac:dyDescent="0.2">
      <c r="A446" s="821" t="s">
        <v>6951</v>
      </c>
      <c r="B446" s="822" t="s">
        <v>6952</v>
      </c>
      <c r="C446" s="822" t="s">
        <v>639</v>
      </c>
      <c r="D446" s="822" t="s">
        <v>3494</v>
      </c>
      <c r="E446" s="822" t="s">
        <v>7261</v>
      </c>
      <c r="F446" s="822" t="s">
        <v>7287</v>
      </c>
      <c r="G446" s="822" t="s">
        <v>7286</v>
      </c>
      <c r="H446" s="831"/>
      <c r="I446" s="831"/>
      <c r="J446" s="822"/>
      <c r="K446" s="822"/>
      <c r="L446" s="831">
        <v>380</v>
      </c>
      <c r="M446" s="831">
        <v>28868.600000000002</v>
      </c>
      <c r="N446" s="822"/>
      <c r="O446" s="822">
        <v>75.97</v>
      </c>
      <c r="P446" s="831">
        <v>258</v>
      </c>
      <c r="Q446" s="831">
        <v>19600.259999999998</v>
      </c>
      <c r="R446" s="827"/>
      <c r="S446" s="832">
        <v>75.97</v>
      </c>
    </row>
    <row r="447" spans="1:19" ht="14.45" customHeight="1" x14ac:dyDescent="0.2">
      <c r="A447" s="821" t="s">
        <v>6951</v>
      </c>
      <c r="B447" s="822" t="s">
        <v>6952</v>
      </c>
      <c r="C447" s="822" t="s">
        <v>639</v>
      </c>
      <c r="D447" s="822" t="s">
        <v>3494</v>
      </c>
      <c r="E447" s="822" t="s">
        <v>7261</v>
      </c>
      <c r="F447" s="822" t="s">
        <v>7288</v>
      </c>
      <c r="G447" s="822" t="s">
        <v>7289</v>
      </c>
      <c r="H447" s="831"/>
      <c r="I447" s="831"/>
      <c r="J447" s="822"/>
      <c r="K447" s="822"/>
      <c r="L447" s="831"/>
      <c r="M447" s="831"/>
      <c r="N447" s="822"/>
      <c r="O447" s="822"/>
      <c r="P447" s="831">
        <v>2</v>
      </c>
      <c r="Q447" s="831">
        <v>558900</v>
      </c>
      <c r="R447" s="827"/>
      <c r="S447" s="832">
        <v>279450</v>
      </c>
    </row>
    <row r="448" spans="1:19" ht="14.45" customHeight="1" x14ac:dyDescent="0.2">
      <c r="A448" s="821" t="s">
        <v>6951</v>
      </c>
      <c r="B448" s="822" t="s">
        <v>6952</v>
      </c>
      <c r="C448" s="822" t="s">
        <v>639</v>
      </c>
      <c r="D448" s="822" t="s">
        <v>3494</v>
      </c>
      <c r="E448" s="822" t="s">
        <v>7261</v>
      </c>
      <c r="F448" s="822" t="s">
        <v>7290</v>
      </c>
      <c r="G448" s="822" t="s">
        <v>7291</v>
      </c>
      <c r="H448" s="831"/>
      <c r="I448" s="831"/>
      <c r="J448" s="822"/>
      <c r="K448" s="822"/>
      <c r="L448" s="831">
        <v>1</v>
      </c>
      <c r="M448" s="831">
        <v>267.79000000000002</v>
      </c>
      <c r="N448" s="822"/>
      <c r="O448" s="822">
        <v>267.79000000000002</v>
      </c>
      <c r="P448" s="831"/>
      <c r="Q448" s="831"/>
      <c r="R448" s="827"/>
      <c r="S448" s="832"/>
    </row>
    <row r="449" spans="1:19" ht="14.45" customHeight="1" x14ac:dyDescent="0.2">
      <c r="A449" s="821" t="s">
        <v>6951</v>
      </c>
      <c r="B449" s="822" t="s">
        <v>6952</v>
      </c>
      <c r="C449" s="822" t="s">
        <v>639</v>
      </c>
      <c r="D449" s="822" t="s">
        <v>3494</v>
      </c>
      <c r="E449" s="822" t="s">
        <v>7261</v>
      </c>
      <c r="F449" s="822" t="s">
        <v>7292</v>
      </c>
      <c r="G449" s="822" t="s">
        <v>7293</v>
      </c>
      <c r="H449" s="831"/>
      <c r="I449" s="831"/>
      <c r="J449" s="822"/>
      <c r="K449" s="822"/>
      <c r="L449" s="831">
        <v>1</v>
      </c>
      <c r="M449" s="831">
        <v>3448.58</v>
      </c>
      <c r="N449" s="822"/>
      <c r="O449" s="822">
        <v>3448.58</v>
      </c>
      <c r="P449" s="831"/>
      <c r="Q449" s="831"/>
      <c r="R449" s="827"/>
      <c r="S449" s="832"/>
    </row>
    <row r="450" spans="1:19" ht="14.45" customHeight="1" x14ac:dyDescent="0.2">
      <c r="A450" s="821" t="s">
        <v>6951</v>
      </c>
      <c r="B450" s="822" t="s">
        <v>6952</v>
      </c>
      <c r="C450" s="822" t="s">
        <v>639</v>
      </c>
      <c r="D450" s="822" t="s">
        <v>3494</v>
      </c>
      <c r="E450" s="822" t="s">
        <v>6946</v>
      </c>
      <c r="F450" s="822" t="s">
        <v>7310</v>
      </c>
      <c r="G450" s="822" t="s">
        <v>7311</v>
      </c>
      <c r="H450" s="831"/>
      <c r="I450" s="831"/>
      <c r="J450" s="822"/>
      <c r="K450" s="822"/>
      <c r="L450" s="831">
        <v>4</v>
      </c>
      <c r="M450" s="831">
        <v>1216</v>
      </c>
      <c r="N450" s="822"/>
      <c r="O450" s="822">
        <v>304</v>
      </c>
      <c r="P450" s="831">
        <v>1</v>
      </c>
      <c r="Q450" s="831">
        <v>327</v>
      </c>
      <c r="R450" s="827"/>
      <c r="S450" s="832">
        <v>327</v>
      </c>
    </row>
    <row r="451" spans="1:19" ht="14.45" customHeight="1" x14ac:dyDescent="0.2">
      <c r="A451" s="821" t="s">
        <v>6951</v>
      </c>
      <c r="B451" s="822" t="s">
        <v>6952</v>
      </c>
      <c r="C451" s="822" t="s">
        <v>639</v>
      </c>
      <c r="D451" s="822" t="s">
        <v>3494</v>
      </c>
      <c r="E451" s="822" t="s">
        <v>6946</v>
      </c>
      <c r="F451" s="822" t="s">
        <v>7312</v>
      </c>
      <c r="G451" s="822" t="s">
        <v>7313</v>
      </c>
      <c r="H451" s="831"/>
      <c r="I451" s="831"/>
      <c r="J451" s="822"/>
      <c r="K451" s="822"/>
      <c r="L451" s="831">
        <v>2</v>
      </c>
      <c r="M451" s="831">
        <v>246</v>
      </c>
      <c r="N451" s="822"/>
      <c r="O451" s="822">
        <v>123</v>
      </c>
      <c r="P451" s="831">
        <v>80</v>
      </c>
      <c r="Q451" s="831">
        <v>10640</v>
      </c>
      <c r="R451" s="827"/>
      <c r="S451" s="832">
        <v>133</v>
      </c>
    </row>
    <row r="452" spans="1:19" ht="14.45" customHeight="1" x14ac:dyDescent="0.2">
      <c r="A452" s="821" t="s">
        <v>6951</v>
      </c>
      <c r="B452" s="822" t="s">
        <v>6952</v>
      </c>
      <c r="C452" s="822" t="s">
        <v>639</v>
      </c>
      <c r="D452" s="822" t="s">
        <v>3494</v>
      </c>
      <c r="E452" s="822" t="s">
        <v>6946</v>
      </c>
      <c r="F452" s="822" t="s">
        <v>7314</v>
      </c>
      <c r="G452" s="822" t="s">
        <v>7315</v>
      </c>
      <c r="H452" s="831">
        <v>73</v>
      </c>
      <c r="I452" s="831">
        <v>11023</v>
      </c>
      <c r="J452" s="822"/>
      <c r="K452" s="822">
        <v>151</v>
      </c>
      <c r="L452" s="831">
        <v>27</v>
      </c>
      <c r="M452" s="831">
        <v>4131</v>
      </c>
      <c r="N452" s="822"/>
      <c r="O452" s="822">
        <v>153</v>
      </c>
      <c r="P452" s="831">
        <v>10</v>
      </c>
      <c r="Q452" s="831">
        <v>1580</v>
      </c>
      <c r="R452" s="827"/>
      <c r="S452" s="832">
        <v>158</v>
      </c>
    </row>
    <row r="453" spans="1:19" ht="14.45" customHeight="1" x14ac:dyDescent="0.2">
      <c r="A453" s="821" t="s">
        <v>6951</v>
      </c>
      <c r="B453" s="822" t="s">
        <v>6952</v>
      </c>
      <c r="C453" s="822" t="s">
        <v>639</v>
      </c>
      <c r="D453" s="822" t="s">
        <v>3494</v>
      </c>
      <c r="E453" s="822" t="s">
        <v>6946</v>
      </c>
      <c r="F453" s="822" t="s">
        <v>7316</v>
      </c>
      <c r="G453" s="822" t="s">
        <v>7317</v>
      </c>
      <c r="H453" s="831">
        <v>15</v>
      </c>
      <c r="I453" s="831">
        <v>2985</v>
      </c>
      <c r="J453" s="822"/>
      <c r="K453" s="822">
        <v>199</v>
      </c>
      <c r="L453" s="831">
        <v>28</v>
      </c>
      <c r="M453" s="831">
        <v>5628</v>
      </c>
      <c r="N453" s="822"/>
      <c r="O453" s="822">
        <v>201</v>
      </c>
      <c r="P453" s="831">
        <v>1</v>
      </c>
      <c r="Q453" s="831">
        <v>210</v>
      </c>
      <c r="R453" s="827"/>
      <c r="S453" s="832">
        <v>210</v>
      </c>
    </row>
    <row r="454" spans="1:19" ht="14.45" customHeight="1" x14ac:dyDescent="0.2">
      <c r="A454" s="821" t="s">
        <v>6951</v>
      </c>
      <c r="B454" s="822" t="s">
        <v>6952</v>
      </c>
      <c r="C454" s="822" t="s">
        <v>639</v>
      </c>
      <c r="D454" s="822" t="s">
        <v>3494</v>
      </c>
      <c r="E454" s="822" t="s">
        <v>6946</v>
      </c>
      <c r="F454" s="822" t="s">
        <v>7318</v>
      </c>
      <c r="G454" s="822" t="s">
        <v>7319</v>
      </c>
      <c r="H454" s="831">
        <v>586</v>
      </c>
      <c r="I454" s="831">
        <v>22268</v>
      </c>
      <c r="J454" s="822"/>
      <c r="K454" s="822">
        <v>38</v>
      </c>
      <c r="L454" s="831">
        <v>642</v>
      </c>
      <c r="M454" s="831">
        <v>24396</v>
      </c>
      <c r="N454" s="822"/>
      <c r="O454" s="822">
        <v>38</v>
      </c>
      <c r="P454" s="831">
        <v>755</v>
      </c>
      <c r="Q454" s="831">
        <v>30200</v>
      </c>
      <c r="R454" s="827"/>
      <c r="S454" s="832">
        <v>40</v>
      </c>
    </row>
    <row r="455" spans="1:19" ht="14.45" customHeight="1" x14ac:dyDescent="0.2">
      <c r="A455" s="821" t="s">
        <v>6951</v>
      </c>
      <c r="B455" s="822" t="s">
        <v>6952</v>
      </c>
      <c r="C455" s="822" t="s">
        <v>639</v>
      </c>
      <c r="D455" s="822" t="s">
        <v>3494</v>
      </c>
      <c r="E455" s="822" t="s">
        <v>6946</v>
      </c>
      <c r="F455" s="822" t="s">
        <v>7324</v>
      </c>
      <c r="G455" s="822" t="s">
        <v>7325</v>
      </c>
      <c r="H455" s="831">
        <v>1</v>
      </c>
      <c r="I455" s="831">
        <v>5</v>
      </c>
      <c r="J455" s="822"/>
      <c r="K455" s="822">
        <v>5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6951</v>
      </c>
      <c r="B456" s="822" t="s">
        <v>6952</v>
      </c>
      <c r="C456" s="822" t="s">
        <v>639</v>
      </c>
      <c r="D456" s="822" t="s">
        <v>3494</v>
      </c>
      <c r="E456" s="822" t="s">
        <v>6946</v>
      </c>
      <c r="F456" s="822" t="s">
        <v>7326</v>
      </c>
      <c r="G456" s="822" t="s">
        <v>7327</v>
      </c>
      <c r="H456" s="831">
        <v>1448</v>
      </c>
      <c r="I456" s="831">
        <v>259192</v>
      </c>
      <c r="J456" s="822"/>
      <c r="K456" s="822">
        <v>179</v>
      </c>
      <c r="L456" s="831">
        <v>1211</v>
      </c>
      <c r="M456" s="831">
        <v>217980</v>
      </c>
      <c r="N456" s="822"/>
      <c r="O456" s="822">
        <v>180</v>
      </c>
      <c r="P456" s="831">
        <v>961</v>
      </c>
      <c r="Q456" s="831">
        <v>186434</v>
      </c>
      <c r="R456" s="827"/>
      <c r="S456" s="832">
        <v>194</v>
      </c>
    </row>
    <row r="457" spans="1:19" ht="14.45" customHeight="1" x14ac:dyDescent="0.2">
      <c r="A457" s="821" t="s">
        <v>6951</v>
      </c>
      <c r="B457" s="822" t="s">
        <v>6952</v>
      </c>
      <c r="C457" s="822" t="s">
        <v>639</v>
      </c>
      <c r="D457" s="822" t="s">
        <v>3494</v>
      </c>
      <c r="E457" s="822" t="s">
        <v>6946</v>
      </c>
      <c r="F457" s="822" t="s">
        <v>7332</v>
      </c>
      <c r="G457" s="822" t="s">
        <v>7333</v>
      </c>
      <c r="H457" s="831">
        <v>299</v>
      </c>
      <c r="I457" s="831">
        <v>0</v>
      </c>
      <c r="J457" s="822"/>
      <c r="K457" s="822">
        <v>0</v>
      </c>
      <c r="L457" s="831">
        <v>249</v>
      </c>
      <c r="M457" s="831">
        <v>0</v>
      </c>
      <c r="N457" s="822"/>
      <c r="O457" s="822">
        <v>0</v>
      </c>
      <c r="P457" s="831">
        <v>159</v>
      </c>
      <c r="Q457" s="831">
        <v>0</v>
      </c>
      <c r="R457" s="827"/>
      <c r="S457" s="832">
        <v>0</v>
      </c>
    </row>
    <row r="458" spans="1:19" ht="14.45" customHeight="1" x14ac:dyDescent="0.2">
      <c r="A458" s="821" t="s">
        <v>6951</v>
      </c>
      <c r="B458" s="822" t="s">
        <v>6952</v>
      </c>
      <c r="C458" s="822" t="s">
        <v>639</v>
      </c>
      <c r="D458" s="822" t="s">
        <v>3494</v>
      </c>
      <c r="E458" s="822" t="s">
        <v>6946</v>
      </c>
      <c r="F458" s="822" t="s">
        <v>7334</v>
      </c>
      <c r="G458" s="822" t="s">
        <v>7335</v>
      </c>
      <c r="H458" s="831">
        <v>42</v>
      </c>
      <c r="I458" s="831">
        <v>0</v>
      </c>
      <c r="J458" s="822"/>
      <c r="K458" s="822">
        <v>0</v>
      </c>
      <c r="L458" s="831">
        <v>37</v>
      </c>
      <c r="M458" s="831">
        <v>0</v>
      </c>
      <c r="N458" s="822"/>
      <c r="O458" s="822">
        <v>0</v>
      </c>
      <c r="P458" s="831">
        <v>35</v>
      </c>
      <c r="Q458" s="831">
        <v>0</v>
      </c>
      <c r="R458" s="827"/>
      <c r="S458" s="832">
        <v>0</v>
      </c>
    </row>
    <row r="459" spans="1:19" ht="14.45" customHeight="1" x14ac:dyDescent="0.2">
      <c r="A459" s="821" t="s">
        <v>6951</v>
      </c>
      <c r="B459" s="822" t="s">
        <v>6952</v>
      </c>
      <c r="C459" s="822" t="s">
        <v>639</v>
      </c>
      <c r="D459" s="822" t="s">
        <v>3494</v>
      </c>
      <c r="E459" s="822" t="s">
        <v>6946</v>
      </c>
      <c r="F459" s="822" t="s">
        <v>7336</v>
      </c>
      <c r="G459" s="822" t="s">
        <v>7337</v>
      </c>
      <c r="H459" s="831">
        <v>1075</v>
      </c>
      <c r="I459" s="831">
        <v>263375</v>
      </c>
      <c r="J459" s="822"/>
      <c r="K459" s="822">
        <v>245</v>
      </c>
      <c r="L459" s="831">
        <v>766</v>
      </c>
      <c r="M459" s="831">
        <v>188436</v>
      </c>
      <c r="N459" s="822"/>
      <c r="O459" s="822">
        <v>246</v>
      </c>
      <c r="P459" s="831">
        <v>395</v>
      </c>
      <c r="Q459" s="831">
        <v>102700</v>
      </c>
      <c r="R459" s="827"/>
      <c r="S459" s="832">
        <v>260</v>
      </c>
    </row>
    <row r="460" spans="1:19" ht="14.45" customHeight="1" x14ac:dyDescent="0.2">
      <c r="A460" s="821" t="s">
        <v>6951</v>
      </c>
      <c r="B460" s="822" t="s">
        <v>6952</v>
      </c>
      <c r="C460" s="822" t="s">
        <v>639</v>
      </c>
      <c r="D460" s="822" t="s">
        <v>3494</v>
      </c>
      <c r="E460" s="822" t="s">
        <v>6946</v>
      </c>
      <c r="F460" s="822" t="s">
        <v>7338</v>
      </c>
      <c r="G460" s="822" t="s">
        <v>7339</v>
      </c>
      <c r="H460" s="831">
        <v>1449</v>
      </c>
      <c r="I460" s="831">
        <v>48299.98000000001</v>
      </c>
      <c r="J460" s="822"/>
      <c r="K460" s="822">
        <v>33.333319530710845</v>
      </c>
      <c r="L460" s="831">
        <v>1309</v>
      </c>
      <c r="M460" s="831">
        <v>51677.799999999981</v>
      </c>
      <c r="N460" s="822"/>
      <c r="O460" s="822">
        <v>39.478838808250558</v>
      </c>
      <c r="P460" s="831">
        <v>1539</v>
      </c>
      <c r="Q460" s="831">
        <v>63914.489999999991</v>
      </c>
      <c r="R460" s="827"/>
      <c r="S460" s="832">
        <v>41.529883040935665</v>
      </c>
    </row>
    <row r="461" spans="1:19" ht="14.45" customHeight="1" x14ac:dyDescent="0.2">
      <c r="A461" s="821" t="s">
        <v>6951</v>
      </c>
      <c r="B461" s="822" t="s">
        <v>6952</v>
      </c>
      <c r="C461" s="822" t="s">
        <v>639</v>
      </c>
      <c r="D461" s="822" t="s">
        <v>3494</v>
      </c>
      <c r="E461" s="822" t="s">
        <v>6946</v>
      </c>
      <c r="F461" s="822" t="s">
        <v>7342</v>
      </c>
      <c r="G461" s="822" t="s">
        <v>7343</v>
      </c>
      <c r="H461" s="831">
        <v>1290</v>
      </c>
      <c r="I461" s="831">
        <v>49020</v>
      </c>
      <c r="J461" s="822"/>
      <c r="K461" s="822">
        <v>38</v>
      </c>
      <c r="L461" s="831">
        <v>1069</v>
      </c>
      <c r="M461" s="831">
        <v>40622</v>
      </c>
      <c r="N461" s="822"/>
      <c r="O461" s="822">
        <v>38</v>
      </c>
      <c r="P461" s="831">
        <v>1170</v>
      </c>
      <c r="Q461" s="831">
        <v>45630</v>
      </c>
      <c r="R461" s="827"/>
      <c r="S461" s="832">
        <v>39</v>
      </c>
    </row>
    <row r="462" spans="1:19" ht="14.45" customHeight="1" x14ac:dyDescent="0.2">
      <c r="A462" s="821" t="s">
        <v>6951</v>
      </c>
      <c r="B462" s="822" t="s">
        <v>6952</v>
      </c>
      <c r="C462" s="822" t="s">
        <v>639</v>
      </c>
      <c r="D462" s="822" t="s">
        <v>3494</v>
      </c>
      <c r="E462" s="822" t="s">
        <v>6946</v>
      </c>
      <c r="F462" s="822" t="s">
        <v>7346</v>
      </c>
      <c r="G462" s="822" t="s">
        <v>7347</v>
      </c>
      <c r="H462" s="831"/>
      <c r="I462" s="831"/>
      <c r="J462" s="822"/>
      <c r="K462" s="822"/>
      <c r="L462" s="831">
        <v>2</v>
      </c>
      <c r="M462" s="831">
        <v>176</v>
      </c>
      <c r="N462" s="822"/>
      <c r="O462" s="822">
        <v>88</v>
      </c>
      <c r="P462" s="831"/>
      <c r="Q462" s="831"/>
      <c r="R462" s="827"/>
      <c r="S462" s="832"/>
    </row>
    <row r="463" spans="1:19" ht="14.45" customHeight="1" x14ac:dyDescent="0.2">
      <c r="A463" s="821" t="s">
        <v>6951</v>
      </c>
      <c r="B463" s="822" t="s">
        <v>6952</v>
      </c>
      <c r="C463" s="822" t="s">
        <v>639</v>
      </c>
      <c r="D463" s="822" t="s">
        <v>3494</v>
      </c>
      <c r="E463" s="822" t="s">
        <v>6946</v>
      </c>
      <c r="F463" s="822" t="s">
        <v>7348</v>
      </c>
      <c r="G463" s="822" t="s">
        <v>7349</v>
      </c>
      <c r="H463" s="831">
        <v>229</v>
      </c>
      <c r="I463" s="831">
        <v>7557</v>
      </c>
      <c r="J463" s="822"/>
      <c r="K463" s="822">
        <v>33</v>
      </c>
      <c r="L463" s="831">
        <v>265</v>
      </c>
      <c r="M463" s="831">
        <v>8745</v>
      </c>
      <c r="N463" s="822"/>
      <c r="O463" s="822">
        <v>33</v>
      </c>
      <c r="P463" s="831">
        <v>190</v>
      </c>
      <c r="Q463" s="831">
        <v>6460</v>
      </c>
      <c r="R463" s="827"/>
      <c r="S463" s="832">
        <v>34</v>
      </c>
    </row>
    <row r="464" spans="1:19" ht="14.45" customHeight="1" x14ac:dyDescent="0.2">
      <c r="A464" s="821" t="s">
        <v>6951</v>
      </c>
      <c r="B464" s="822" t="s">
        <v>6952</v>
      </c>
      <c r="C464" s="822" t="s">
        <v>639</v>
      </c>
      <c r="D464" s="822" t="s">
        <v>3494</v>
      </c>
      <c r="E464" s="822" t="s">
        <v>6946</v>
      </c>
      <c r="F464" s="822" t="s">
        <v>7352</v>
      </c>
      <c r="G464" s="822" t="s">
        <v>7353</v>
      </c>
      <c r="H464" s="831">
        <v>519</v>
      </c>
      <c r="I464" s="831">
        <v>70065</v>
      </c>
      <c r="J464" s="822"/>
      <c r="K464" s="822">
        <v>135</v>
      </c>
      <c r="L464" s="831">
        <v>424</v>
      </c>
      <c r="M464" s="831">
        <v>58088</v>
      </c>
      <c r="N464" s="822"/>
      <c r="O464" s="822">
        <v>137</v>
      </c>
      <c r="P464" s="831">
        <v>270</v>
      </c>
      <c r="Q464" s="831">
        <v>38340</v>
      </c>
      <c r="R464" s="827"/>
      <c r="S464" s="832">
        <v>142</v>
      </c>
    </row>
    <row r="465" spans="1:19" ht="14.45" customHeight="1" x14ac:dyDescent="0.2">
      <c r="A465" s="821" t="s">
        <v>6951</v>
      </c>
      <c r="B465" s="822" t="s">
        <v>6952</v>
      </c>
      <c r="C465" s="822" t="s">
        <v>639</v>
      </c>
      <c r="D465" s="822" t="s">
        <v>3494</v>
      </c>
      <c r="E465" s="822" t="s">
        <v>6946</v>
      </c>
      <c r="F465" s="822" t="s">
        <v>7354</v>
      </c>
      <c r="G465" s="822" t="s">
        <v>7355</v>
      </c>
      <c r="H465" s="831"/>
      <c r="I465" s="831"/>
      <c r="J465" s="822"/>
      <c r="K465" s="822"/>
      <c r="L465" s="831"/>
      <c r="M465" s="831"/>
      <c r="N465" s="822"/>
      <c r="O465" s="822"/>
      <c r="P465" s="831">
        <v>8</v>
      </c>
      <c r="Q465" s="831">
        <v>648</v>
      </c>
      <c r="R465" s="827"/>
      <c r="S465" s="832">
        <v>81</v>
      </c>
    </row>
    <row r="466" spans="1:19" ht="14.45" customHeight="1" x14ac:dyDescent="0.2">
      <c r="A466" s="821" t="s">
        <v>6951</v>
      </c>
      <c r="B466" s="822" t="s">
        <v>6952</v>
      </c>
      <c r="C466" s="822" t="s">
        <v>639</v>
      </c>
      <c r="D466" s="822" t="s">
        <v>3494</v>
      </c>
      <c r="E466" s="822" t="s">
        <v>6946</v>
      </c>
      <c r="F466" s="822" t="s">
        <v>7356</v>
      </c>
      <c r="G466" s="822" t="s">
        <v>7357</v>
      </c>
      <c r="H466" s="831"/>
      <c r="I466" s="831"/>
      <c r="J466" s="822"/>
      <c r="K466" s="822"/>
      <c r="L466" s="831">
        <v>21</v>
      </c>
      <c r="M466" s="831">
        <v>4788</v>
      </c>
      <c r="N466" s="822"/>
      <c r="O466" s="822">
        <v>228</v>
      </c>
      <c r="P466" s="831">
        <v>4</v>
      </c>
      <c r="Q466" s="831">
        <v>972</v>
      </c>
      <c r="R466" s="827"/>
      <c r="S466" s="832">
        <v>243</v>
      </c>
    </row>
    <row r="467" spans="1:19" ht="14.45" customHeight="1" x14ac:dyDescent="0.2">
      <c r="A467" s="821" t="s">
        <v>6951</v>
      </c>
      <c r="B467" s="822" t="s">
        <v>6952</v>
      </c>
      <c r="C467" s="822" t="s">
        <v>639</v>
      </c>
      <c r="D467" s="822" t="s">
        <v>3494</v>
      </c>
      <c r="E467" s="822" t="s">
        <v>6946</v>
      </c>
      <c r="F467" s="822" t="s">
        <v>7358</v>
      </c>
      <c r="G467" s="822" t="s">
        <v>7359</v>
      </c>
      <c r="H467" s="831">
        <v>1</v>
      </c>
      <c r="I467" s="831">
        <v>0</v>
      </c>
      <c r="J467" s="822"/>
      <c r="K467" s="822">
        <v>0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6951</v>
      </c>
      <c r="B468" s="822" t="s">
        <v>6952</v>
      </c>
      <c r="C468" s="822" t="s">
        <v>639</v>
      </c>
      <c r="D468" s="822" t="s">
        <v>3494</v>
      </c>
      <c r="E468" s="822" t="s">
        <v>6946</v>
      </c>
      <c r="F468" s="822" t="s">
        <v>7360</v>
      </c>
      <c r="G468" s="822" t="s">
        <v>7361</v>
      </c>
      <c r="H468" s="831">
        <v>63</v>
      </c>
      <c r="I468" s="831">
        <v>22554</v>
      </c>
      <c r="J468" s="822"/>
      <c r="K468" s="822">
        <v>358</v>
      </c>
      <c r="L468" s="831">
        <v>126</v>
      </c>
      <c r="M468" s="831">
        <v>45360</v>
      </c>
      <c r="N468" s="822"/>
      <c r="O468" s="822">
        <v>360</v>
      </c>
      <c r="P468" s="831">
        <v>583</v>
      </c>
      <c r="Q468" s="831">
        <v>226204</v>
      </c>
      <c r="R468" s="827"/>
      <c r="S468" s="832">
        <v>388</v>
      </c>
    </row>
    <row r="469" spans="1:19" ht="14.45" customHeight="1" x14ac:dyDescent="0.2">
      <c r="A469" s="821" t="s">
        <v>6951</v>
      </c>
      <c r="B469" s="822" t="s">
        <v>6952</v>
      </c>
      <c r="C469" s="822" t="s">
        <v>639</v>
      </c>
      <c r="D469" s="822" t="s">
        <v>3494</v>
      </c>
      <c r="E469" s="822" t="s">
        <v>6946</v>
      </c>
      <c r="F469" s="822" t="s">
        <v>7362</v>
      </c>
      <c r="G469" s="822" t="s">
        <v>7363</v>
      </c>
      <c r="H469" s="831">
        <v>592</v>
      </c>
      <c r="I469" s="831">
        <v>36112</v>
      </c>
      <c r="J469" s="822"/>
      <c r="K469" s="822">
        <v>61</v>
      </c>
      <c r="L469" s="831">
        <v>515</v>
      </c>
      <c r="M469" s="831">
        <v>31930</v>
      </c>
      <c r="N469" s="822"/>
      <c r="O469" s="822">
        <v>62</v>
      </c>
      <c r="P469" s="831">
        <v>259</v>
      </c>
      <c r="Q469" s="831">
        <v>17094</v>
      </c>
      <c r="R469" s="827"/>
      <c r="S469" s="832">
        <v>66</v>
      </c>
    </row>
    <row r="470" spans="1:19" ht="14.45" customHeight="1" x14ac:dyDescent="0.2">
      <c r="A470" s="821" t="s">
        <v>6951</v>
      </c>
      <c r="B470" s="822" t="s">
        <v>6952</v>
      </c>
      <c r="C470" s="822" t="s">
        <v>639</v>
      </c>
      <c r="D470" s="822" t="s">
        <v>3494</v>
      </c>
      <c r="E470" s="822" t="s">
        <v>6946</v>
      </c>
      <c r="F470" s="822" t="s">
        <v>7364</v>
      </c>
      <c r="G470" s="822" t="s">
        <v>7365</v>
      </c>
      <c r="H470" s="831">
        <v>1</v>
      </c>
      <c r="I470" s="831">
        <v>707</v>
      </c>
      <c r="J470" s="822"/>
      <c r="K470" s="822">
        <v>707</v>
      </c>
      <c r="L470" s="831">
        <v>8</v>
      </c>
      <c r="M470" s="831">
        <v>5688</v>
      </c>
      <c r="N470" s="822"/>
      <c r="O470" s="822">
        <v>711</v>
      </c>
      <c r="P470" s="831">
        <v>1</v>
      </c>
      <c r="Q470" s="831">
        <v>768</v>
      </c>
      <c r="R470" s="827"/>
      <c r="S470" s="832">
        <v>768</v>
      </c>
    </row>
    <row r="471" spans="1:19" ht="14.45" customHeight="1" x14ac:dyDescent="0.2">
      <c r="A471" s="821" t="s">
        <v>6951</v>
      </c>
      <c r="B471" s="822" t="s">
        <v>6952</v>
      </c>
      <c r="C471" s="822" t="s">
        <v>639</v>
      </c>
      <c r="D471" s="822" t="s">
        <v>3494</v>
      </c>
      <c r="E471" s="822" t="s">
        <v>6946</v>
      </c>
      <c r="F471" s="822" t="s">
        <v>7366</v>
      </c>
      <c r="G471" s="822" t="s">
        <v>7367</v>
      </c>
      <c r="H471" s="831"/>
      <c r="I471" s="831"/>
      <c r="J471" s="822"/>
      <c r="K471" s="822"/>
      <c r="L471" s="831"/>
      <c r="M471" s="831"/>
      <c r="N471" s="822"/>
      <c r="O471" s="822"/>
      <c r="P471" s="831">
        <v>26</v>
      </c>
      <c r="Q471" s="831">
        <v>1716</v>
      </c>
      <c r="R471" s="827"/>
      <c r="S471" s="832">
        <v>66</v>
      </c>
    </row>
    <row r="472" spans="1:19" ht="14.45" customHeight="1" x14ac:dyDescent="0.2">
      <c r="A472" s="821" t="s">
        <v>6951</v>
      </c>
      <c r="B472" s="822" t="s">
        <v>6952</v>
      </c>
      <c r="C472" s="822" t="s">
        <v>639</v>
      </c>
      <c r="D472" s="822" t="s">
        <v>3494</v>
      </c>
      <c r="E472" s="822" t="s">
        <v>6946</v>
      </c>
      <c r="F472" s="822" t="s">
        <v>7368</v>
      </c>
      <c r="G472" s="822" t="s">
        <v>7369</v>
      </c>
      <c r="H472" s="831">
        <v>24</v>
      </c>
      <c r="I472" s="831">
        <v>2784</v>
      </c>
      <c r="J472" s="822"/>
      <c r="K472" s="822">
        <v>116</v>
      </c>
      <c r="L472" s="831">
        <v>33</v>
      </c>
      <c r="M472" s="831">
        <v>3861</v>
      </c>
      <c r="N472" s="822"/>
      <c r="O472" s="822">
        <v>117</v>
      </c>
      <c r="P472" s="831">
        <v>68</v>
      </c>
      <c r="Q472" s="831">
        <v>8636</v>
      </c>
      <c r="R472" s="827"/>
      <c r="S472" s="832">
        <v>127</v>
      </c>
    </row>
    <row r="473" spans="1:19" ht="14.45" customHeight="1" x14ac:dyDescent="0.2">
      <c r="A473" s="821" t="s">
        <v>6951</v>
      </c>
      <c r="B473" s="822" t="s">
        <v>6952</v>
      </c>
      <c r="C473" s="822" t="s">
        <v>639</v>
      </c>
      <c r="D473" s="822" t="s">
        <v>3494</v>
      </c>
      <c r="E473" s="822" t="s">
        <v>6946</v>
      </c>
      <c r="F473" s="822" t="s">
        <v>7370</v>
      </c>
      <c r="G473" s="822" t="s">
        <v>7371</v>
      </c>
      <c r="H473" s="831"/>
      <c r="I473" s="831"/>
      <c r="J473" s="822"/>
      <c r="K473" s="822"/>
      <c r="L473" s="831">
        <v>1</v>
      </c>
      <c r="M473" s="831">
        <v>0</v>
      </c>
      <c r="N473" s="822"/>
      <c r="O473" s="822">
        <v>0</v>
      </c>
      <c r="P473" s="831">
        <v>2</v>
      </c>
      <c r="Q473" s="831">
        <v>0</v>
      </c>
      <c r="R473" s="827"/>
      <c r="S473" s="832">
        <v>0</v>
      </c>
    </row>
    <row r="474" spans="1:19" ht="14.45" customHeight="1" x14ac:dyDescent="0.2">
      <c r="A474" s="821" t="s">
        <v>6951</v>
      </c>
      <c r="B474" s="822" t="s">
        <v>6952</v>
      </c>
      <c r="C474" s="822" t="s">
        <v>639</v>
      </c>
      <c r="D474" s="822" t="s">
        <v>3494</v>
      </c>
      <c r="E474" s="822" t="s">
        <v>6946</v>
      </c>
      <c r="F474" s="822" t="s">
        <v>7377</v>
      </c>
      <c r="G474" s="822" t="s">
        <v>7378</v>
      </c>
      <c r="H474" s="831"/>
      <c r="I474" s="831"/>
      <c r="J474" s="822"/>
      <c r="K474" s="822"/>
      <c r="L474" s="831">
        <v>44</v>
      </c>
      <c r="M474" s="831">
        <v>0</v>
      </c>
      <c r="N474" s="822"/>
      <c r="O474" s="822">
        <v>0</v>
      </c>
      <c r="P474" s="831">
        <v>16</v>
      </c>
      <c r="Q474" s="831">
        <v>0</v>
      </c>
      <c r="R474" s="827"/>
      <c r="S474" s="832">
        <v>0</v>
      </c>
    </row>
    <row r="475" spans="1:19" ht="14.45" customHeight="1" x14ac:dyDescent="0.2">
      <c r="A475" s="821" t="s">
        <v>6951</v>
      </c>
      <c r="B475" s="822" t="s">
        <v>6952</v>
      </c>
      <c r="C475" s="822" t="s">
        <v>639</v>
      </c>
      <c r="D475" s="822" t="s">
        <v>3494</v>
      </c>
      <c r="E475" s="822" t="s">
        <v>6946</v>
      </c>
      <c r="F475" s="822" t="s">
        <v>7379</v>
      </c>
      <c r="G475" s="822" t="s">
        <v>7380</v>
      </c>
      <c r="H475" s="831"/>
      <c r="I475" s="831"/>
      <c r="J475" s="822"/>
      <c r="K475" s="822"/>
      <c r="L475" s="831"/>
      <c r="M475" s="831"/>
      <c r="N475" s="822"/>
      <c r="O475" s="822"/>
      <c r="P475" s="831">
        <v>3</v>
      </c>
      <c r="Q475" s="831">
        <v>702</v>
      </c>
      <c r="R475" s="827"/>
      <c r="S475" s="832">
        <v>234</v>
      </c>
    </row>
    <row r="476" spans="1:19" ht="14.45" customHeight="1" x14ac:dyDescent="0.2">
      <c r="A476" s="821" t="s">
        <v>6951</v>
      </c>
      <c r="B476" s="822" t="s">
        <v>6952</v>
      </c>
      <c r="C476" s="822" t="s">
        <v>639</v>
      </c>
      <c r="D476" s="822" t="s">
        <v>3494</v>
      </c>
      <c r="E476" s="822" t="s">
        <v>6946</v>
      </c>
      <c r="F476" s="822" t="s">
        <v>7381</v>
      </c>
      <c r="G476" s="822" t="s">
        <v>7378</v>
      </c>
      <c r="H476" s="831"/>
      <c r="I476" s="831"/>
      <c r="J476" s="822"/>
      <c r="K476" s="822"/>
      <c r="L476" s="831">
        <v>8</v>
      </c>
      <c r="M476" s="831">
        <v>0</v>
      </c>
      <c r="N476" s="822"/>
      <c r="O476" s="822">
        <v>0</v>
      </c>
      <c r="P476" s="831">
        <v>1</v>
      </c>
      <c r="Q476" s="831">
        <v>0</v>
      </c>
      <c r="R476" s="827"/>
      <c r="S476" s="832">
        <v>0</v>
      </c>
    </row>
    <row r="477" spans="1:19" ht="14.45" customHeight="1" x14ac:dyDescent="0.2">
      <c r="A477" s="821" t="s">
        <v>6951</v>
      </c>
      <c r="B477" s="822" t="s">
        <v>6952</v>
      </c>
      <c r="C477" s="822" t="s">
        <v>639</v>
      </c>
      <c r="D477" s="822" t="s">
        <v>3494</v>
      </c>
      <c r="E477" s="822" t="s">
        <v>6946</v>
      </c>
      <c r="F477" s="822" t="s">
        <v>7382</v>
      </c>
      <c r="G477" s="822" t="s">
        <v>7380</v>
      </c>
      <c r="H477" s="831"/>
      <c r="I477" s="831"/>
      <c r="J477" s="822"/>
      <c r="K477" s="822"/>
      <c r="L477" s="831"/>
      <c r="M477" s="831"/>
      <c r="N477" s="822"/>
      <c r="O477" s="822"/>
      <c r="P477" s="831">
        <v>8</v>
      </c>
      <c r="Q477" s="831">
        <v>936</v>
      </c>
      <c r="R477" s="827"/>
      <c r="S477" s="832">
        <v>117</v>
      </c>
    </row>
    <row r="478" spans="1:19" ht="14.45" customHeight="1" x14ac:dyDescent="0.2">
      <c r="A478" s="821" t="s">
        <v>6951</v>
      </c>
      <c r="B478" s="822" t="s">
        <v>6952</v>
      </c>
      <c r="C478" s="822" t="s">
        <v>639</v>
      </c>
      <c r="D478" s="822" t="s">
        <v>3495</v>
      </c>
      <c r="E478" s="822" t="s">
        <v>6953</v>
      </c>
      <c r="F478" s="822" t="s">
        <v>6959</v>
      </c>
      <c r="G478" s="822" t="s">
        <v>900</v>
      </c>
      <c r="H478" s="831">
        <v>0.1</v>
      </c>
      <c r="I478" s="831">
        <v>19.100000000000001</v>
      </c>
      <c r="J478" s="822"/>
      <c r="K478" s="822">
        <v>191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6951</v>
      </c>
      <c r="B479" s="822" t="s">
        <v>6952</v>
      </c>
      <c r="C479" s="822" t="s">
        <v>639</v>
      </c>
      <c r="D479" s="822" t="s">
        <v>3495</v>
      </c>
      <c r="E479" s="822" t="s">
        <v>6953</v>
      </c>
      <c r="F479" s="822" t="s">
        <v>7004</v>
      </c>
      <c r="G479" s="822" t="s">
        <v>7005</v>
      </c>
      <c r="H479" s="831"/>
      <c r="I479" s="831"/>
      <c r="J479" s="822"/>
      <c r="K479" s="822"/>
      <c r="L479" s="831">
        <v>0.30000000000000004</v>
      </c>
      <c r="M479" s="831">
        <v>35.19</v>
      </c>
      <c r="N479" s="822"/>
      <c r="O479" s="822">
        <v>117.29999999999997</v>
      </c>
      <c r="P479" s="831"/>
      <c r="Q479" s="831"/>
      <c r="R479" s="827"/>
      <c r="S479" s="832"/>
    </row>
    <row r="480" spans="1:19" ht="14.45" customHeight="1" x14ac:dyDescent="0.2">
      <c r="A480" s="821" t="s">
        <v>6951</v>
      </c>
      <c r="B480" s="822" t="s">
        <v>6952</v>
      </c>
      <c r="C480" s="822" t="s">
        <v>639</v>
      </c>
      <c r="D480" s="822" t="s">
        <v>3495</v>
      </c>
      <c r="E480" s="822" t="s">
        <v>6953</v>
      </c>
      <c r="F480" s="822" t="s">
        <v>7006</v>
      </c>
      <c r="G480" s="822"/>
      <c r="H480" s="831">
        <v>0.2</v>
      </c>
      <c r="I480" s="831">
        <v>13.29</v>
      </c>
      <c r="J480" s="822"/>
      <c r="K480" s="822">
        <v>66.449999999999989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6951</v>
      </c>
      <c r="B481" s="822" t="s">
        <v>6952</v>
      </c>
      <c r="C481" s="822" t="s">
        <v>639</v>
      </c>
      <c r="D481" s="822" t="s">
        <v>3495</v>
      </c>
      <c r="E481" s="822" t="s">
        <v>6953</v>
      </c>
      <c r="F481" s="822" t="s">
        <v>7035</v>
      </c>
      <c r="G481" s="822" t="s">
        <v>3281</v>
      </c>
      <c r="H481" s="831">
        <v>0.4</v>
      </c>
      <c r="I481" s="831">
        <v>213.44</v>
      </c>
      <c r="J481" s="822"/>
      <c r="K481" s="822">
        <v>533.59999999999991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6951</v>
      </c>
      <c r="B482" s="822" t="s">
        <v>6952</v>
      </c>
      <c r="C482" s="822" t="s">
        <v>639</v>
      </c>
      <c r="D482" s="822" t="s">
        <v>3495</v>
      </c>
      <c r="E482" s="822" t="s">
        <v>6953</v>
      </c>
      <c r="F482" s="822" t="s">
        <v>7038</v>
      </c>
      <c r="G482" s="822" t="s">
        <v>3423</v>
      </c>
      <c r="H482" s="831"/>
      <c r="I482" s="831"/>
      <c r="J482" s="822"/>
      <c r="K482" s="822"/>
      <c r="L482" s="831">
        <v>2</v>
      </c>
      <c r="M482" s="831">
        <v>50284.6</v>
      </c>
      <c r="N482" s="822"/>
      <c r="O482" s="822">
        <v>25142.3</v>
      </c>
      <c r="P482" s="831"/>
      <c r="Q482" s="831"/>
      <c r="R482" s="827"/>
      <c r="S482" s="832"/>
    </row>
    <row r="483" spans="1:19" ht="14.45" customHeight="1" x14ac:dyDescent="0.2">
      <c r="A483" s="821" t="s">
        <v>6951</v>
      </c>
      <c r="B483" s="822" t="s">
        <v>6952</v>
      </c>
      <c r="C483" s="822" t="s">
        <v>639</v>
      </c>
      <c r="D483" s="822" t="s">
        <v>3495</v>
      </c>
      <c r="E483" s="822" t="s">
        <v>6953</v>
      </c>
      <c r="F483" s="822" t="s">
        <v>7060</v>
      </c>
      <c r="G483" s="822" t="s">
        <v>3443</v>
      </c>
      <c r="H483" s="831"/>
      <c r="I483" s="831"/>
      <c r="J483" s="822"/>
      <c r="K483" s="822"/>
      <c r="L483" s="831"/>
      <c r="M483" s="831"/>
      <c r="N483" s="822"/>
      <c r="O483" s="822"/>
      <c r="P483" s="831">
        <v>1</v>
      </c>
      <c r="Q483" s="831">
        <v>23660.799999999999</v>
      </c>
      <c r="R483" s="827"/>
      <c r="S483" s="832">
        <v>23660.799999999999</v>
      </c>
    </row>
    <row r="484" spans="1:19" ht="14.45" customHeight="1" x14ac:dyDescent="0.2">
      <c r="A484" s="821" t="s">
        <v>6951</v>
      </c>
      <c r="B484" s="822" t="s">
        <v>6952</v>
      </c>
      <c r="C484" s="822" t="s">
        <v>639</v>
      </c>
      <c r="D484" s="822" t="s">
        <v>3495</v>
      </c>
      <c r="E484" s="822" t="s">
        <v>6953</v>
      </c>
      <c r="F484" s="822" t="s">
        <v>7061</v>
      </c>
      <c r="G484" s="822" t="s">
        <v>2967</v>
      </c>
      <c r="H484" s="831">
        <v>2</v>
      </c>
      <c r="I484" s="831">
        <v>181.3</v>
      </c>
      <c r="J484" s="822"/>
      <c r="K484" s="822">
        <v>90.65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6951</v>
      </c>
      <c r="B485" s="822" t="s">
        <v>6952</v>
      </c>
      <c r="C485" s="822" t="s">
        <v>639</v>
      </c>
      <c r="D485" s="822" t="s">
        <v>3495</v>
      </c>
      <c r="E485" s="822" t="s">
        <v>6953</v>
      </c>
      <c r="F485" s="822" t="s">
        <v>7086</v>
      </c>
      <c r="G485" s="822" t="s">
        <v>2660</v>
      </c>
      <c r="H485" s="831">
        <v>0.05</v>
      </c>
      <c r="I485" s="831">
        <v>13.7</v>
      </c>
      <c r="J485" s="822"/>
      <c r="K485" s="822">
        <v>273.99999999999994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6951</v>
      </c>
      <c r="B486" s="822" t="s">
        <v>6952</v>
      </c>
      <c r="C486" s="822" t="s">
        <v>639</v>
      </c>
      <c r="D486" s="822" t="s">
        <v>3495</v>
      </c>
      <c r="E486" s="822" t="s">
        <v>6953</v>
      </c>
      <c r="F486" s="822" t="s">
        <v>7142</v>
      </c>
      <c r="G486" s="822" t="s">
        <v>2967</v>
      </c>
      <c r="H486" s="831">
        <v>1.17</v>
      </c>
      <c r="I486" s="831">
        <v>239.29</v>
      </c>
      <c r="J486" s="822"/>
      <c r="K486" s="822">
        <v>204.52136752136752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6951</v>
      </c>
      <c r="B487" s="822" t="s">
        <v>6952</v>
      </c>
      <c r="C487" s="822" t="s">
        <v>639</v>
      </c>
      <c r="D487" s="822" t="s">
        <v>3495</v>
      </c>
      <c r="E487" s="822" t="s">
        <v>7252</v>
      </c>
      <c r="F487" s="822" t="s">
        <v>7253</v>
      </c>
      <c r="G487" s="822" t="s">
        <v>7254</v>
      </c>
      <c r="H487" s="831">
        <v>2</v>
      </c>
      <c r="I487" s="831">
        <v>4355.6000000000004</v>
      </c>
      <c r="J487" s="822"/>
      <c r="K487" s="822">
        <v>2177.8000000000002</v>
      </c>
      <c r="L487" s="831"/>
      <c r="M487" s="831"/>
      <c r="N487" s="822"/>
      <c r="O487" s="822"/>
      <c r="P487" s="831"/>
      <c r="Q487" s="831"/>
      <c r="R487" s="827"/>
      <c r="S487" s="832"/>
    </row>
    <row r="488" spans="1:19" ht="14.45" customHeight="1" x14ac:dyDescent="0.2">
      <c r="A488" s="821" t="s">
        <v>6951</v>
      </c>
      <c r="B488" s="822" t="s">
        <v>6952</v>
      </c>
      <c r="C488" s="822" t="s">
        <v>639</v>
      </c>
      <c r="D488" s="822" t="s">
        <v>3495</v>
      </c>
      <c r="E488" s="822" t="s">
        <v>6946</v>
      </c>
      <c r="F488" s="822" t="s">
        <v>7314</v>
      </c>
      <c r="G488" s="822" t="s">
        <v>7315</v>
      </c>
      <c r="H488" s="831">
        <v>1</v>
      </c>
      <c r="I488" s="831">
        <v>151</v>
      </c>
      <c r="J488" s="822"/>
      <c r="K488" s="822">
        <v>151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6951</v>
      </c>
      <c r="B489" s="822" t="s">
        <v>6952</v>
      </c>
      <c r="C489" s="822" t="s">
        <v>639</v>
      </c>
      <c r="D489" s="822" t="s">
        <v>3495</v>
      </c>
      <c r="E489" s="822" t="s">
        <v>6946</v>
      </c>
      <c r="F489" s="822" t="s">
        <v>7316</v>
      </c>
      <c r="G489" s="822" t="s">
        <v>7317</v>
      </c>
      <c r="H489" s="831">
        <v>2</v>
      </c>
      <c r="I489" s="831">
        <v>398</v>
      </c>
      <c r="J489" s="822"/>
      <c r="K489" s="822">
        <v>199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6951</v>
      </c>
      <c r="B490" s="822" t="s">
        <v>6952</v>
      </c>
      <c r="C490" s="822" t="s">
        <v>639</v>
      </c>
      <c r="D490" s="822" t="s">
        <v>3495</v>
      </c>
      <c r="E490" s="822" t="s">
        <v>6946</v>
      </c>
      <c r="F490" s="822" t="s">
        <v>7318</v>
      </c>
      <c r="G490" s="822" t="s">
        <v>7319</v>
      </c>
      <c r="H490" s="831">
        <v>3</v>
      </c>
      <c r="I490" s="831">
        <v>114</v>
      </c>
      <c r="J490" s="822"/>
      <c r="K490" s="822">
        <v>38</v>
      </c>
      <c r="L490" s="831">
        <v>4</v>
      </c>
      <c r="M490" s="831">
        <v>152</v>
      </c>
      <c r="N490" s="822"/>
      <c r="O490" s="822">
        <v>38</v>
      </c>
      <c r="P490" s="831">
        <v>1</v>
      </c>
      <c r="Q490" s="831">
        <v>40</v>
      </c>
      <c r="R490" s="827"/>
      <c r="S490" s="832">
        <v>40</v>
      </c>
    </row>
    <row r="491" spans="1:19" ht="14.45" customHeight="1" x14ac:dyDescent="0.2">
      <c r="A491" s="821" t="s">
        <v>6951</v>
      </c>
      <c r="B491" s="822" t="s">
        <v>6952</v>
      </c>
      <c r="C491" s="822" t="s">
        <v>639</v>
      </c>
      <c r="D491" s="822" t="s">
        <v>3495</v>
      </c>
      <c r="E491" s="822" t="s">
        <v>6946</v>
      </c>
      <c r="F491" s="822" t="s">
        <v>7326</v>
      </c>
      <c r="G491" s="822" t="s">
        <v>7327</v>
      </c>
      <c r="H491" s="831">
        <v>1</v>
      </c>
      <c r="I491" s="831">
        <v>179</v>
      </c>
      <c r="J491" s="822"/>
      <c r="K491" s="822">
        <v>179</v>
      </c>
      <c r="L491" s="831"/>
      <c r="M491" s="831"/>
      <c r="N491" s="822"/>
      <c r="O491" s="822"/>
      <c r="P491" s="831">
        <v>1</v>
      </c>
      <c r="Q491" s="831">
        <v>194</v>
      </c>
      <c r="R491" s="827"/>
      <c r="S491" s="832">
        <v>194</v>
      </c>
    </row>
    <row r="492" spans="1:19" ht="14.45" customHeight="1" x14ac:dyDescent="0.2">
      <c r="A492" s="821" t="s">
        <v>6951</v>
      </c>
      <c r="B492" s="822" t="s">
        <v>6952</v>
      </c>
      <c r="C492" s="822" t="s">
        <v>639</v>
      </c>
      <c r="D492" s="822" t="s">
        <v>3495</v>
      </c>
      <c r="E492" s="822" t="s">
        <v>6946</v>
      </c>
      <c r="F492" s="822" t="s">
        <v>7332</v>
      </c>
      <c r="G492" s="822" t="s">
        <v>7333</v>
      </c>
      <c r="H492" s="831"/>
      <c r="I492" s="831"/>
      <c r="J492" s="822"/>
      <c r="K492" s="822"/>
      <c r="L492" s="831">
        <v>1</v>
      </c>
      <c r="M492" s="831">
        <v>0</v>
      </c>
      <c r="N492" s="822"/>
      <c r="O492" s="822">
        <v>0</v>
      </c>
      <c r="P492" s="831">
        <v>1</v>
      </c>
      <c r="Q492" s="831">
        <v>0</v>
      </c>
      <c r="R492" s="827"/>
      <c r="S492" s="832">
        <v>0</v>
      </c>
    </row>
    <row r="493" spans="1:19" ht="14.45" customHeight="1" x14ac:dyDescent="0.2">
      <c r="A493" s="821" t="s">
        <v>6951</v>
      </c>
      <c r="B493" s="822" t="s">
        <v>6952</v>
      </c>
      <c r="C493" s="822" t="s">
        <v>639</v>
      </c>
      <c r="D493" s="822" t="s">
        <v>3495</v>
      </c>
      <c r="E493" s="822" t="s">
        <v>6946</v>
      </c>
      <c r="F493" s="822" t="s">
        <v>7336</v>
      </c>
      <c r="G493" s="822" t="s">
        <v>7337</v>
      </c>
      <c r="H493" s="831">
        <v>2</v>
      </c>
      <c r="I493" s="831">
        <v>490</v>
      </c>
      <c r="J493" s="822"/>
      <c r="K493" s="822">
        <v>245</v>
      </c>
      <c r="L493" s="831"/>
      <c r="M493" s="831"/>
      <c r="N493" s="822"/>
      <c r="O493" s="822"/>
      <c r="P493" s="831">
        <v>1</v>
      </c>
      <c r="Q493" s="831">
        <v>260</v>
      </c>
      <c r="R493" s="827"/>
      <c r="S493" s="832">
        <v>260</v>
      </c>
    </row>
    <row r="494" spans="1:19" ht="14.45" customHeight="1" x14ac:dyDescent="0.2">
      <c r="A494" s="821" t="s">
        <v>6951</v>
      </c>
      <c r="B494" s="822" t="s">
        <v>6952</v>
      </c>
      <c r="C494" s="822" t="s">
        <v>639</v>
      </c>
      <c r="D494" s="822" t="s">
        <v>3495</v>
      </c>
      <c r="E494" s="822" t="s">
        <v>6946</v>
      </c>
      <c r="F494" s="822" t="s">
        <v>7338</v>
      </c>
      <c r="G494" s="822" t="s">
        <v>7339</v>
      </c>
      <c r="H494" s="831">
        <v>1</v>
      </c>
      <c r="I494" s="831">
        <v>33.33</v>
      </c>
      <c r="J494" s="822"/>
      <c r="K494" s="822">
        <v>33.33</v>
      </c>
      <c r="L494" s="831"/>
      <c r="M494" s="831"/>
      <c r="N494" s="822"/>
      <c r="O494" s="822"/>
      <c r="P494" s="831">
        <v>1</v>
      </c>
      <c r="Q494" s="831">
        <v>45.56</v>
      </c>
      <c r="R494" s="827"/>
      <c r="S494" s="832">
        <v>45.56</v>
      </c>
    </row>
    <row r="495" spans="1:19" ht="14.45" customHeight="1" x14ac:dyDescent="0.2">
      <c r="A495" s="821" t="s">
        <v>6951</v>
      </c>
      <c r="B495" s="822" t="s">
        <v>6952</v>
      </c>
      <c r="C495" s="822" t="s">
        <v>639</v>
      </c>
      <c r="D495" s="822" t="s">
        <v>3495</v>
      </c>
      <c r="E495" s="822" t="s">
        <v>6946</v>
      </c>
      <c r="F495" s="822" t="s">
        <v>7348</v>
      </c>
      <c r="G495" s="822" t="s">
        <v>7349</v>
      </c>
      <c r="H495" s="831">
        <v>2</v>
      </c>
      <c r="I495" s="831">
        <v>66</v>
      </c>
      <c r="J495" s="822"/>
      <c r="K495" s="822">
        <v>33</v>
      </c>
      <c r="L495" s="831"/>
      <c r="M495" s="831"/>
      <c r="N495" s="822"/>
      <c r="O495" s="822"/>
      <c r="P495" s="831">
        <v>1</v>
      </c>
      <c r="Q495" s="831">
        <v>34</v>
      </c>
      <c r="R495" s="827"/>
      <c r="S495" s="832">
        <v>34</v>
      </c>
    </row>
    <row r="496" spans="1:19" ht="14.45" customHeight="1" x14ac:dyDescent="0.2">
      <c r="A496" s="821" t="s">
        <v>6951</v>
      </c>
      <c r="B496" s="822" t="s">
        <v>6952</v>
      </c>
      <c r="C496" s="822" t="s">
        <v>639</v>
      </c>
      <c r="D496" s="822" t="s">
        <v>3495</v>
      </c>
      <c r="E496" s="822" t="s">
        <v>6946</v>
      </c>
      <c r="F496" s="822" t="s">
        <v>7354</v>
      </c>
      <c r="G496" s="822" t="s">
        <v>7355</v>
      </c>
      <c r="H496" s="831"/>
      <c r="I496" s="831"/>
      <c r="J496" s="822"/>
      <c r="K496" s="822"/>
      <c r="L496" s="831"/>
      <c r="M496" s="831"/>
      <c r="N496" s="822"/>
      <c r="O496" s="822"/>
      <c r="P496" s="831">
        <v>24</v>
      </c>
      <c r="Q496" s="831">
        <v>1944</v>
      </c>
      <c r="R496" s="827"/>
      <c r="S496" s="832">
        <v>81</v>
      </c>
    </row>
    <row r="497" spans="1:19" ht="14.45" customHeight="1" x14ac:dyDescent="0.2">
      <c r="A497" s="821" t="s">
        <v>6951</v>
      </c>
      <c r="B497" s="822" t="s">
        <v>6952</v>
      </c>
      <c r="C497" s="822" t="s">
        <v>639</v>
      </c>
      <c r="D497" s="822" t="s">
        <v>3495</v>
      </c>
      <c r="E497" s="822" t="s">
        <v>6946</v>
      </c>
      <c r="F497" s="822" t="s">
        <v>7356</v>
      </c>
      <c r="G497" s="822" t="s">
        <v>7357</v>
      </c>
      <c r="H497" s="831"/>
      <c r="I497" s="831"/>
      <c r="J497" s="822"/>
      <c r="K497" s="822"/>
      <c r="L497" s="831"/>
      <c r="M497" s="831"/>
      <c r="N497" s="822"/>
      <c r="O497" s="822"/>
      <c r="P497" s="831">
        <v>6</v>
      </c>
      <c r="Q497" s="831">
        <v>1458</v>
      </c>
      <c r="R497" s="827"/>
      <c r="S497" s="832">
        <v>243</v>
      </c>
    </row>
    <row r="498" spans="1:19" ht="14.45" customHeight="1" x14ac:dyDescent="0.2">
      <c r="A498" s="821" t="s">
        <v>6951</v>
      </c>
      <c r="B498" s="822" t="s">
        <v>6952</v>
      </c>
      <c r="C498" s="822" t="s">
        <v>639</v>
      </c>
      <c r="D498" s="822" t="s">
        <v>3495</v>
      </c>
      <c r="E498" s="822" t="s">
        <v>6946</v>
      </c>
      <c r="F498" s="822" t="s">
        <v>7362</v>
      </c>
      <c r="G498" s="822" t="s">
        <v>7363</v>
      </c>
      <c r="H498" s="831"/>
      <c r="I498" s="831"/>
      <c r="J498" s="822"/>
      <c r="K498" s="822"/>
      <c r="L498" s="831">
        <v>3</v>
      </c>
      <c r="M498" s="831">
        <v>186</v>
      </c>
      <c r="N498" s="822"/>
      <c r="O498" s="822">
        <v>62</v>
      </c>
      <c r="P498" s="831"/>
      <c r="Q498" s="831"/>
      <c r="R498" s="827"/>
      <c r="S498" s="832"/>
    </row>
    <row r="499" spans="1:19" ht="14.45" customHeight="1" x14ac:dyDescent="0.2">
      <c r="A499" s="821" t="s">
        <v>6951</v>
      </c>
      <c r="B499" s="822" t="s">
        <v>6952</v>
      </c>
      <c r="C499" s="822" t="s">
        <v>639</v>
      </c>
      <c r="D499" s="822" t="s">
        <v>3495</v>
      </c>
      <c r="E499" s="822" t="s">
        <v>6946</v>
      </c>
      <c r="F499" s="822" t="s">
        <v>7382</v>
      </c>
      <c r="G499" s="822" t="s">
        <v>7380</v>
      </c>
      <c r="H499" s="831"/>
      <c r="I499" s="831"/>
      <c r="J499" s="822"/>
      <c r="K499" s="822"/>
      <c r="L499" s="831"/>
      <c r="M499" s="831"/>
      <c r="N499" s="822"/>
      <c r="O499" s="822"/>
      <c r="P499" s="831">
        <v>26</v>
      </c>
      <c r="Q499" s="831">
        <v>3042</v>
      </c>
      <c r="R499" s="827"/>
      <c r="S499" s="832">
        <v>117</v>
      </c>
    </row>
    <row r="500" spans="1:19" ht="14.45" customHeight="1" x14ac:dyDescent="0.2">
      <c r="A500" s="821" t="s">
        <v>6951</v>
      </c>
      <c r="B500" s="822" t="s">
        <v>6952</v>
      </c>
      <c r="C500" s="822" t="s">
        <v>639</v>
      </c>
      <c r="D500" s="822" t="s">
        <v>3496</v>
      </c>
      <c r="E500" s="822" t="s">
        <v>6953</v>
      </c>
      <c r="F500" s="822" t="s">
        <v>6954</v>
      </c>
      <c r="G500" s="822" t="s">
        <v>6955</v>
      </c>
      <c r="H500" s="831">
        <v>6</v>
      </c>
      <c r="I500" s="831">
        <v>326.21999999999997</v>
      </c>
      <c r="J500" s="822"/>
      <c r="K500" s="822">
        <v>54.37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6951</v>
      </c>
      <c r="B501" s="822" t="s">
        <v>6952</v>
      </c>
      <c r="C501" s="822" t="s">
        <v>639</v>
      </c>
      <c r="D501" s="822" t="s">
        <v>3496</v>
      </c>
      <c r="E501" s="822" t="s">
        <v>6953</v>
      </c>
      <c r="F501" s="822" t="s">
        <v>6956</v>
      </c>
      <c r="G501" s="822" t="s">
        <v>6955</v>
      </c>
      <c r="H501" s="831">
        <v>3.8</v>
      </c>
      <c r="I501" s="831">
        <v>413.06</v>
      </c>
      <c r="J501" s="822"/>
      <c r="K501" s="822">
        <v>108.7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6951</v>
      </c>
      <c r="B502" s="822" t="s">
        <v>6952</v>
      </c>
      <c r="C502" s="822" t="s">
        <v>639</v>
      </c>
      <c r="D502" s="822" t="s">
        <v>3496</v>
      </c>
      <c r="E502" s="822" t="s">
        <v>6953</v>
      </c>
      <c r="F502" s="822" t="s">
        <v>6957</v>
      </c>
      <c r="G502" s="822" t="s">
        <v>6958</v>
      </c>
      <c r="H502" s="831">
        <v>2.4</v>
      </c>
      <c r="I502" s="831">
        <v>30.849999999999998</v>
      </c>
      <c r="J502" s="822"/>
      <c r="K502" s="822">
        <v>12.854166666666666</v>
      </c>
      <c r="L502" s="831">
        <v>0.8</v>
      </c>
      <c r="M502" s="831">
        <v>10.29</v>
      </c>
      <c r="N502" s="822"/>
      <c r="O502" s="822">
        <v>12.862499999999999</v>
      </c>
      <c r="P502" s="831">
        <v>2.2000000000000002</v>
      </c>
      <c r="Q502" s="831">
        <v>28.299999999999997</v>
      </c>
      <c r="R502" s="827"/>
      <c r="S502" s="832">
        <v>12.863636363636362</v>
      </c>
    </row>
    <row r="503" spans="1:19" ht="14.45" customHeight="1" x14ac:dyDescent="0.2">
      <c r="A503" s="821" t="s">
        <v>6951</v>
      </c>
      <c r="B503" s="822" t="s">
        <v>6952</v>
      </c>
      <c r="C503" s="822" t="s">
        <v>639</v>
      </c>
      <c r="D503" s="822" t="s">
        <v>3496</v>
      </c>
      <c r="E503" s="822" t="s">
        <v>6953</v>
      </c>
      <c r="F503" s="822" t="s">
        <v>6959</v>
      </c>
      <c r="G503" s="822" t="s">
        <v>900</v>
      </c>
      <c r="H503" s="831">
        <v>35.900000000000006</v>
      </c>
      <c r="I503" s="831">
        <v>6787.6900000000005</v>
      </c>
      <c r="J503" s="822"/>
      <c r="K503" s="822">
        <v>189.07214484679665</v>
      </c>
      <c r="L503" s="831">
        <v>31.099999999999998</v>
      </c>
      <c r="M503" s="831">
        <v>6388</v>
      </c>
      <c r="N503" s="822"/>
      <c r="O503" s="822">
        <v>205.40192926045017</v>
      </c>
      <c r="P503" s="831">
        <v>46.999999999999993</v>
      </c>
      <c r="Q503" s="831">
        <v>9653.85</v>
      </c>
      <c r="R503" s="827"/>
      <c r="S503" s="832">
        <v>205.40106382978726</v>
      </c>
    </row>
    <row r="504" spans="1:19" ht="14.45" customHeight="1" x14ac:dyDescent="0.2">
      <c r="A504" s="821" t="s">
        <v>6951</v>
      </c>
      <c r="B504" s="822" t="s">
        <v>6952</v>
      </c>
      <c r="C504" s="822" t="s">
        <v>639</v>
      </c>
      <c r="D504" s="822" t="s">
        <v>3496</v>
      </c>
      <c r="E504" s="822" t="s">
        <v>6953</v>
      </c>
      <c r="F504" s="822" t="s">
        <v>6962</v>
      </c>
      <c r="G504" s="822" t="s">
        <v>1479</v>
      </c>
      <c r="H504" s="831">
        <v>33</v>
      </c>
      <c r="I504" s="831">
        <v>441.21000000000004</v>
      </c>
      <c r="J504" s="822"/>
      <c r="K504" s="822">
        <v>13.370000000000001</v>
      </c>
      <c r="L504" s="831"/>
      <c r="M504" s="831"/>
      <c r="N504" s="822"/>
      <c r="O504" s="822"/>
      <c r="P504" s="831">
        <v>1</v>
      </c>
      <c r="Q504" s="831">
        <v>13.37</v>
      </c>
      <c r="R504" s="827"/>
      <c r="S504" s="832">
        <v>13.37</v>
      </c>
    </row>
    <row r="505" spans="1:19" ht="14.45" customHeight="1" x14ac:dyDescent="0.2">
      <c r="A505" s="821" t="s">
        <v>6951</v>
      </c>
      <c r="B505" s="822" t="s">
        <v>6952</v>
      </c>
      <c r="C505" s="822" t="s">
        <v>639</v>
      </c>
      <c r="D505" s="822" t="s">
        <v>3496</v>
      </c>
      <c r="E505" s="822" t="s">
        <v>6953</v>
      </c>
      <c r="F505" s="822" t="s">
        <v>6965</v>
      </c>
      <c r="G505" s="822" t="s">
        <v>6966</v>
      </c>
      <c r="H505" s="831">
        <v>1</v>
      </c>
      <c r="I505" s="831">
        <v>4063.52</v>
      </c>
      <c r="J505" s="822"/>
      <c r="K505" s="822">
        <v>4063.52</v>
      </c>
      <c r="L505" s="831">
        <v>3</v>
      </c>
      <c r="M505" s="831">
        <v>12329.4</v>
      </c>
      <c r="N505" s="822"/>
      <c r="O505" s="822">
        <v>4109.8</v>
      </c>
      <c r="P505" s="831"/>
      <c r="Q505" s="831"/>
      <c r="R505" s="827"/>
      <c r="S505" s="832"/>
    </row>
    <row r="506" spans="1:19" ht="14.45" customHeight="1" x14ac:dyDescent="0.2">
      <c r="A506" s="821" t="s">
        <v>6951</v>
      </c>
      <c r="B506" s="822" t="s">
        <v>6952</v>
      </c>
      <c r="C506" s="822" t="s">
        <v>639</v>
      </c>
      <c r="D506" s="822" t="s">
        <v>3496</v>
      </c>
      <c r="E506" s="822" t="s">
        <v>6953</v>
      </c>
      <c r="F506" s="822" t="s">
        <v>6968</v>
      </c>
      <c r="G506" s="822" t="s">
        <v>974</v>
      </c>
      <c r="H506" s="831"/>
      <c r="I506" s="831"/>
      <c r="J506" s="822"/>
      <c r="K506" s="822"/>
      <c r="L506" s="831"/>
      <c r="M506" s="831"/>
      <c r="N506" s="822"/>
      <c r="O506" s="822"/>
      <c r="P506" s="831">
        <v>2.5099999999999998</v>
      </c>
      <c r="Q506" s="831">
        <v>397.71</v>
      </c>
      <c r="R506" s="827"/>
      <c r="S506" s="832">
        <v>158.45019920318725</v>
      </c>
    </row>
    <row r="507" spans="1:19" ht="14.45" customHeight="1" x14ac:dyDescent="0.2">
      <c r="A507" s="821" t="s">
        <v>6951</v>
      </c>
      <c r="B507" s="822" t="s">
        <v>6952</v>
      </c>
      <c r="C507" s="822" t="s">
        <v>639</v>
      </c>
      <c r="D507" s="822" t="s">
        <v>3496</v>
      </c>
      <c r="E507" s="822" t="s">
        <v>6953</v>
      </c>
      <c r="F507" s="822" t="s">
        <v>6969</v>
      </c>
      <c r="G507" s="822" t="s">
        <v>974</v>
      </c>
      <c r="H507" s="831"/>
      <c r="I507" s="831"/>
      <c r="J507" s="822"/>
      <c r="K507" s="822"/>
      <c r="L507" s="831"/>
      <c r="M507" s="831"/>
      <c r="N507" s="822"/>
      <c r="O507" s="822"/>
      <c r="P507" s="831">
        <v>0.85</v>
      </c>
      <c r="Q507" s="831">
        <v>275.83</v>
      </c>
      <c r="R507" s="827"/>
      <c r="S507" s="832">
        <v>324.50588235294117</v>
      </c>
    </row>
    <row r="508" spans="1:19" ht="14.45" customHeight="1" x14ac:dyDescent="0.2">
      <c r="A508" s="821" t="s">
        <v>6951</v>
      </c>
      <c r="B508" s="822" t="s">
        <v>6952</v>
      </c>
      <c r="C508" s="822" t="s">
        <v>639</v>
      </c>
      <c r="D508" s="822" t="s">
        <v>3496</v>
      </c>
      <c r="E508" s="822" t="s">
        <v>6953</v>
      </c>
      <c r="F508" s="822" t="s">
        <v>6970</v>
      </c>
      <c r="G508" s="822" t="s">
        <v>6971</v>
      </c>
      <c r="H508" s="831"/>
      <c r="I508" s="831"/>
      <c r="J508" s="822"/>
      <c r="K508" s="822"/>
      <c r="L508" s="831"/>
      <c r="M508" s="831"/>
      <c r="N508" s="822"/>
      <c r="O508" s="822"/>
      <c r="P508" s="831">
        <v>3</v>
      </c>
      <c r="Q508" s="831">
        <v>60833.100000000006</v>
      </c>
      <c r="R508" s="827"/>
      <c r="S508" s="832">
        <v>20277.7</v>
      </c>
    </row>
    <row r="509" spans="1:19" ht="14.45" customHeight="1" x14ac:dyDescent="0.2">
      <c r="A509" s="821" t="s">
        <v>6951</v>
      </c>
      <c r="B509" s="822" t="s">
        <v>6952</v>
      </c>
      <c r="C509" s="822" t="s">
        <v>639</v>
      </c>
      <c r="D509" s="822" t="s">
        <v>3496</v>
      </c>
      <c r="E509" s="822" t="s">
        <v>6953</v>
      </c>
      <c r="F509" s="822" t="s">
        <v>6972</v>
      </c>
      <c r="G509" s="822" t="s">
        <v>3443</v>
      </c>
      <c r="H509" s="831">
        <v>314.02</v>
      </c>
      <c r="I509" s="831">
        <v>4092735.16</v>
      </c>
      <c r="J509" s="822"/>
      <c r="K509" s="822">
        <v>13033.358257435833</v>
      </c>
      <c r="L509" s="831">
        <v>219.36</v>
      </c>
      <c r="M509" s="831">
        <v>1725236.1</v>
      </c>
      <c r="N509" s="822"/>
      <c r="O509" s="822">
        <v>7864.8618708971553</v>
      </c>
      <c r="P509" s="831">
        <v>82.63</v>
      </c>
      <c r="Q509" s="831">
        <v>649103.26</v>
      </c>
      <c r="R509" s="827"/>
      <c r="S509" s="832">
        <v>7855.5398765581513</v>
      </c>
    </row>
    <row r="510" spans="1:19" ht="14.45" customHeight="1" x14ac:dyDescent="0.2">
      <c r="A510" s="821" t="s">
        <v>6951</v>
      </c>
      <c r="B510" s="822" t="s">
        <v>6952</v>
      </c>
      <c r="C510" s="822" t="s">
        <v>639</v>
      </c>
      <c r="D510" s="822" t="s">
        <v>3496</v>
      </c>
      <c r="E510" s="822" t="s">
        <v>6953</v>
      </c>
      <c r="F510" s="822" t="s">
        <v>6973</v>
      </c>
      <c r="G510" s="822" t="s">
        <v>6974</v>
      </c>
      <c r="H510" s="831">
        <v>1</v>
      </c>
      <c r="I510" s="831">
        <v>28545</v>
      </c>
      <c r="J510" s="822"/>
      <c r="K510" s="822">
        <v>28545</v>
      </c>
      <c r="L510" s="831"/>
      <c r="M510" s="831"/>
      <c r="N510" s="822"/>
      <c r="O510" s="822"/>
      <c r="P510" s="831">
        <v>1</v>
      </c>
      <c r="Q510" s="831">
        <v>19114.5</v>
      </c>
      <c r="R510" s="827"/>
      <c r="S510" s="832">
        <v>19114.5</v>
      </c>
    </row>
    <row r="511" spans="1:19" ht="14.45" customHeight="1" x14ac:dyDescent="0.2">
      <c r="A511" s="821" t="s">
        <v>6951</v>
      </c>
      <c r="B511" s="822" t="s">
        <v>6952</v>
      </c>
      <c r="C511" s="822" t="s">
        <v>639</v>
      </c>
      <c r="D511" s="822" t="s">
        <v>3496</v>
      </c>
      <c r="E511" s="822" t="s">
        <v>6953</v>
      </c>
      <c r="F511" s="822" t="s">
        <v>6975</v>
      </c>
      <c r="G511" s="822" t="s">
        <v>6974</v>
      </c>
      <c r="H511" s="831">
        <v>1</v>
      </c>
      <c r="I511" s="831">
        <v>57847.6</v>
      </c>
      <c r="J511" s="822"/>
      <c r="K511" s="822">
        <v>57847.6</v>
      </c>
      <c r="L511" s="831"/>
      <c r="M511" s="831"/>
      <c r="N511" s="822"/>
      <c r="O511" s="822"/>
      <c r="P511" s="831">
        <v>6</v>
      </c>
      <c r="Q511" s="831">
        <v>242637.1</v>
      </c>
      <c r="R511" s="827"/>
      <c r="S511" s="832">
        <v>40439.51666666667</v>
      </c>
    </row>
    <row r="512" spans="1:19" ht="14.45" customHeight="1" x14ac:dyDescent="0.2">
      <c r="A512" s="821" t="s">
        <v>6951</v>
      </c>
      <c r="B512" s="822" t="s">
        <v>6952</v>
      </c>
      <c r="C512" s="822" t="s">
        <v>639</v>
      </c>
      <c r="D512" s="822" t="s">
        <v>3496</v>
      </c>
      <c r="E512" s="822" t="s">
        <v>6953</v>
      </c>
      <c r="F512" s="822" t="s">
        <v>6976</v>
      </c>
      <c r="G512" s="822" t="s">
        <v>6974</v>
      </c>
      <c r="H512" s="831">
        <v>18</v>
      </c>
      <c r="I512" s="831">
        <v>2006046</v>
      </c>
      <c r="J512" s="822"/>
      <c r="K512" s="822">
        <v>111447</v>
      </c>
      <c r="L512" s="831">
        <v>19</v>
      </c>
      <c r="M512" s="831">
        <v>2008344.8199999998</v>
      </c>
      <c r="N512" s="822"/>
      <c r="O512" s="822">
        <v>105702.35894736841</v>
      </c>
      <c r="P512" s="831">
        <v>12</v>
      </c>
      <c r="Q512" s="831">
        <v>1063906.7000000002</v>
      </c>
      <c r="R512" s="827"/>
      <c r="S512" s="832">
        <v>88658.891666666677</v>
      </c>
    </row>
    <row r="513" spans="1:19" ht="14.45" customHeight="1" x14ac:dyDescent="0.2">
      <c r="A513" s="821" t="s">
        <v>6951</v>
      </c>
      <c r="B513" s="822" t="s">
        <v>6952</v>
      </c>
      <c r="C513" s="822" t="s">
        <v>639</v>
      </c>
      <c r="D513" s="822" t="s">
        <v>3496</v>
      </c>
      <c r="E513" s="822" t="s">
        <v>6953</v>
      </c>
      <c r="F513" s="822" t="s">
        <v>6979</v>
      </c>
      <c r="G513" s="822" t="s">
        <v>6980</v>
      </c>
      <c r="H513" s="831">
        <v>119</v>
      </c>
      <c r="I513" s="831">
        <v>2858641.8000000003</v>
      </c>
      <c r="J513" s="822"/>
      <c r="K513" s="822">
        <v>24022.2</v>
      </c>
      <c r="L513" s="831">
        <v>164</v>
      </c>
      <c r="M513" s="831">
        <v>793175.59999999986</v>
      </c>
      <c r="N513" s="822"/>
      <c r="O513" s="822">
        <v>4836.4365853658528</v>
      </c>
      <c r="P513" s="831">
        <v>192</v>
      </c>
      <c r="Q513" s="831">
        <v>2608051.2799999998</v>
      </c>
      <c r="R513" s="827"/>
      <c r="S513" s="832">
        <v>13583.600416666666</v>
      </c>
    </row>
    <row r="514" spans="1:19" ht="14.45" customHeight="1" x14ac:dyDescent="0.2">
      <c r="A514" s="821" t="s">
        <v>6951</v>
      </c>
      <c r="B514" s="822" t="s">
        <v>6952</v>
      </c>
      <c r="C514" s="822" t="s">
        <v>639</v>
      </c>
      <c r="D514" s="822" t="s">
        <v>3496</v>
      </c>
      <c r="E514" s="822" t="s">
        <v>6953</v>
      </c>
      <c r="F514" s="822" t="s">
        <v>6981</v>
      </c>
      <c r="G514" s="822" t="s">
        <v>3381</v>
      </c>
      <c r="H514" s="831">
        <v>46</v>
      </c>
      <c r="I514" s="831">
        <v>379943.89999999997</v>
      </c>
      <c r="J514" s="822"/>
      <c r="K514" s="822">
        <v>8259.65</v>
      </c>
      <c r="L514" s="831">
        <v>74</v>
      </c>
      <c r="M514" s="831">
        <v>490484.18000000005</v>
      </c>
      <c r="N514" s="822"/>
      <c r="O514" s="822">
        <v>6628.1645945945957</v>
      </c>
      <c r="P514" s="831">
        <v>53</v>
      </c>
      <c r="Q514" s="831">
        <v>306611.36</v>
      </c>
      <c r="R514" s="827"/>
      <c r="S514" s="832">
        <v>5785.12</v>
      </c>
    </row>
    <row r="515" spans="1:19" ht="14.45" customHeight="1" x14ac:dyDescent="0.2">
      <c r="A515" s="821" t="s">
        <v>6951</v>
      </c>
      <c r="B515" s="822" t="s">
        <v>6952</v>
      </c>
      <c r="C515" s="822" t="s">
        <v>639</v>
      </c>
      <c r="D515" s="822" t="s">
        <v>3496</v>
      </c>
      <c r="E515" s="822" t="s">
        <v>6953</v>
      </c>
      <c r="F515" s="822" t="s">
        <v>6982</v>
      </c>
      <c r="G515" s="822" t="s">
        <v>6980</v>
      </c>
      <c r="H515" s="831">
        <v>26</v>
      </c>
      <c r="I515" s="831">
        <v>1873731.5999999999</v>
      </c>
      <c r="J515" s="822"/>
      <c r="K515" s="822">
        <v>72066.599999999991</v>
      </c>
      <c r="L515" s="831">
        <v>38</v>
      </c>
      <c r="M515" s="831">
        <v>542566.66</v>
      </c>
      <c r="N515" s="822"/>
      <c r="O515" s="822">
        <v>14278.070000000002</v>
      </c>
      <c r="P515" s="831">
        <v>41</v>
      </c>
      <c r="Q515" s="831">
        <v>1629323.15</v>
      </c>
      <c r="R515" s="827"/>
      <c r="S515" s="832">
        <v>39739.58902439024</v>
      </c>
    </row>
    <row r="516" spans="1:19" ht="14.45" customHeight="1" x14ac:dyDescent="0.2">
      <c r="A516" s="821" t="s">
        <v>6951</v>
      </c>
      <c r="B516" s="822" t="s">
        <v>6952</v>
      </c>
      <c r="C516" s="822" t="s">
        <v>639</v>
      </c>
      <c r="D516" s="822" t="s">
        <v>3496</v>
      </c>
      <c r="E516" s="822" t="s">
        <v>6953</v>
      </c>
      <c r="F516" s="822" t="s">
        <v>6983</v>
      </c>
      <c r="G516" s="822" t="s">
        <v>2381</v>
      </c>
      <c r="H516" s="831">
        <v>14.36</v>
      </c>
      <c r="I516" s="831">
        <v>92941.510000000009</v>
      </c>
      <c r="J516" s="822"/>
      <c r="K516" s="822">
        <v>6472.2500000000009</v>
      </c>
      <c r="L516" s="831">
        <v>10.41</v>
      </c>
      <c r="M516" s="831">
        <v>67303.88</v>
      </c>
      <c r="N516" s="822"/>
      <c r="O516" s="822">
        <v>6465.3102785782903</v>
      </c>
      <c r="P516" s="831">
        <v>7.19</v>
      </c>
      <c r="Q516" s="831">
        <v>39417.75</v>
      </c>
      <c r="R516" s="827"/>
      <c r="S516" s="832">
        <v>5482.3018080667589</v>
      </c>
    </row>
    <row r="517" spans="1:19" ht="14.45" customHeight="1" x14ac:dyDescent="0.2">
      <c r="A517" s="821" t="s">
        <v>6951</v>
      </c>
      <c r="B517" s="822" t="s">
        <v>6952</v>
      </c>
      <c r="C517" s="822" t="s">
        <v>639</v>
      </c>
      <c r="D517" s="822" t="s">
        <v>3496</v>
      </c>
      <c r="E517" s="822" t="s">
        <v>6953</v>
      </c>
      <c r="F517" s="822" t="s">
        <v>6984</v>
      </c>
      <c r="G517" s="822" t="s">
        <v>2381</v>
      </c>
      <c r="H517" s="831">
        <v>10.43</v>
      </c>
      <c r="I517" s="831">
        <v>269893.24</v>
      </c>
      <c r="J517" s="822"/>
      <c r="K517" s="822">
        <v>25876.628954937678</v>
      </c>
      <c r="L517" s="831">
        <v>6.8900000000000006</v>
      </c>
      <c r="M517" s="831">
        <v>177763.16999999998</v>
      </c>
      <c r="N517" s="822"/>
      <c r="O517" s="822">
        <v>25800.169811320749</v>
      </c>
      <c r="P517" s="831">
        <v>1.9900000000000002</v>
      </c>
      <c r="Q517" s="831">
        <v>41840.94</v>
      </c>
      <c r="R517" s="827"/>
      <c r="S517" s="832">
        <v>21025.597989949747</v>
      </c>
    </row>
    <row r="518" spans="1:19" ht="14.45" customHeight="1" x14ac:dyDescent="0.2">
      <c r="A518" s="821" t="s">
        <v>6951</v>
      </c>
      <c r="B518" s="822" t="s">
        <v>6952</v>
      </c>
      <c r="C518" s="822" t="s">
        <v>639</v>
      </c>
      <c r="D518" s="822" t="s">
        <v>3496</v>
      </c>
      <c r="E518" s="822" t="s">
        <v>6953</v>
      </c>
      <c r="F518" s="822" t="s">
        <v>6985</v>
      </c>
      <c r="G518" s="822" t="s">
        <v>2391</v>
      </c>
      <c r="H518" s="831">
        <v>35.93</v>
      </c>
      <c r="I518" s="831">
        <v>175718.90999999997</v>
      </c>
      <c r="J518" s="822"/>
      <c r="K518" s="822">
        <v>4890.5903145004168</v>
      </c>
      <c r="L518" s="831">
        <v>50.22</v>
      </c>
      <c r="M518" s="831">
        <v>252473.35</v>
      </c>
      <c r="N518" s="822"/>
      <c r="O518" s="822">
        <v>5027.3466746316208</v>
      </c>
      <c r="P518" s="831"/>
      <c r="Q518" s="831"/>
      <c r="R518" s="827"/>
      <c r="S518" s="832"/>
    </row>
    <row r="519" spans="1:19" ht="14.45" customHeight="1" x14ac:dyDescent="0.2">
      <c r="A519" s="821" t="s">
        <v>6951</v>
      </c>
      <c r="B519" s="822" t="s">
        <v>6952</v>
      </c>
      <c r="C519" s="822" t="s">
        <v>639</v>
      </c>
      <c r="D519" s="822" t="s">
        <v>3496</v>
      </c>
      <c r="E519" s="822" t="s">
        <v>6953</v>
      </c>
      <c r="F519" s="822" t="s">
        <v>6990</v>
      </c>
      <c r="G519" s="822" t="s">
        <v>3457</v>
      </c>
      <c r="H519" s="831"/>
      <c r="I519" s="831"/>
      <c r="J519" s="822"/>
      <c r="K519" s="822"/>
      <c r="L519" s="831">
        <v>10.32</v>
      </c>
      <c r="M519" s="831">
        <v>94431.41</v>
      </c>
      <c r="N519" s="822"/>
      <c r="O519" s="822">
        <v>9150.3304263565897</v>
      </c>
      <c r="P519" s="831">
        <v>26.009999999999998</v>
      </c>
      <c r="Q519" s="831">
        <v>238000.09000000003</v>
      </c>
      <c r="R519" s="827"/>
      <c r="S519" s="832">
        <v>9150.3302575932357</v>
      </c>
    </row>
    <row r="520" spans="1:19" ht="14.45" customHeight="1" x14ac:dyDescent="0.2">
      <c r="A520" s="821" t="s">
        <v>6951</v>
      </c>
      <c r="B520" s="822" t="s">
        <v>6952</v>
      </c>
      <c r="C520" s="822" t="s">
        <v>639</v>
      </c>
      <c r="D520" s="822" t="s">
        <v>3496</v>
      </c>
      <c r="E520" s="822" t="s">
        <v>6953</v>
      </c>
      <c r="F520" s="822" t="s">
        <v>6994</v>
      </c>
      <c r="G520" s="822" t="s">
        <v>6966</v>
      </c>
      <c r="H520" s="831">
        <v>35</v>
      </c>
      <c r="I520" s="831">
        <v>45180.100000000006</v>
      </c>
      <c r="J520" s="822"/>
      <c r="K520" s="822">
        <v>1290.8600000000001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6951</v>
      </c>
      <c r="B521" s="822" t="s">
        <v>6952</v>
      </c>
      <c r="C521" s="822" t="s">
        <v>639</v>
      </c>
      <c r="D521" s="822" t="s">
        <v>3496</v>
      </c>
      <c r="E521" s="822" t="s">
        <v>6953</v>
      </c>
      <c r="F521" s="822" t="s">
        <v>6995</v>
      </c>
      <c r="G521" s="822" t="s">
        <v>699</v>
      </c>
      <c r="H521" s="831">
        <v>0.5</v>
      </c>
      <c r="I521" s="831">
        <v>26.66</v>
      </c>
      <c r="J521" s="822"/>
      <c r="K521" s="822">
        <v>53.32</v>
      </c>
      <c r="L521" s="831">
        <v>0.4</v>
      </c>
      <c r="M521" s="831">
        <v>18.71</v>
      </c>
      <c r="N521" s="822"/>
      <c r="O521" s="822">
        <v>46.774999999999999</v>
      </c>
      <c r="P521" s="831">
        <v>0.60000000000000009</v>
      </c>
      <c r="Q521" s="831">
        <v>29.36</v>
      </c>
      <c r="R521" s="827"/>
      <c r="S521" s="832">
        <v>48.933333333333323</v>
      </c>
    </row>
    <row r="522" spans="1:19" ht="14.45" customHeight="1" x14ac:dyDescent="0.2">
      <c r="A522" s="821" t="s">
        <v>6951</v>
      </c>
      <c r="B522" s="822" t="s">
        <v>6952</v>
      </c>
      <c r="C522" s="822" t="s">
        <v>639</v>
      </c>
      <c r="D522" s="822" t="s">
        <v>3496</v>
      </c>
      <c r="E522" s="822" t="s">
        <v>6953</v>
      </c>
      <c r="F522" s="822" t="s">
        <v>6996</v>
      </c>
      <c r="G522" s="822" t="s">
        <v>1434</v>
      </c>
      <c r="H522" s="831">
        <v>53.000000000000007</v>
      </c>
      <c r="I522" s="831">
        <v>9289.2199999999993</v>
      </c>
      <c r="J522" s="822"/>
      <c r="K522" s="822">
        <v>175.26830188679241</v>
      </c>
      <c r="L522" s="831">
        <v>46.8</v>
      </c>
      <c r="M522" s="831">
        <v>8259.48</v>
      </c>
      <c r="N522" s="822"/>
      <c r="O522" s="822">
        <v>176.48461538461538</v>
      </c>
      <c r="P522" s="831">
        <v>94.899999999999991</v>
      </c>
      <c r="Q522" s="831">
        <v>14865.39</v>
      </c>
      <c r="R522" s="827"/>
      <c r="S522" s="832">
        <v>156.64267650158061</v>
      </c>
    </row>
    <row r="523" spans="1:19" ht="14.45" customHeight="1" x14ac:dyDescent="0.2">
      <c r="A523" s="821" t="s">
        <v>6951</v>
      </c>
      <c r="B523" s="822" t="s">
        <v>6952</v>
      </c>
      <c r="C523" s="822" t="s">
        <v>639</v>
      </c>
      <c r="D523" s="822" t="s">
        <v>3496</v>
      </c>
      <c r="E523" s="822" t="s">
        <v>6953</v>
      </c>
      <c r="F523" s="822" t="s">
        <v>6997</v>
      </c>
      <c r="G523" s="822" t="s">
        <v>877</v>
      </c>
      <c r="H523" s="831">
        <v>17.8</v>
      </c>
      <c r="I523" s="831">
        <v>1069.27</v>
      </c>
      <c r="J523" s="822"/>
      <c r="K523" s="822">
        <v>60.071348314606738</v>
      </c>
      <c r="L523" s="831">
        <v>61.6</v>
      </c>
      <c r="M523" s="831">
        <v>3917.4799999999996</v>
      </c>
      <c r="N523" s="822"/>
      <c r="O523" s="822">
        <v>63.595454545454537</v>
      </c>
      <c r="P523" s="831">
        <v>93.899999999999991</v>
      </c>
      <c r="Q523" s="831">
        <v>5634.1799999999994</v>
      </c>
      <c r="R523" s="827"/>
      <c r="S523" s="832">
        <v>60.001916932907349</v>
      </c>
    </row>
    <row r="524" spans="1:19" ht="14.45" customHeight="1" x14ac:dyDescent="0.2">
      <c r="A524" s="821" t="s">
        <v>6951</v>
      </c>
      <c r="B524" s="822" t="s">
        <v>6952</v>
      </c>
      <c r="C524" s="822" t="s">
        <v>639</v>
      </c>
      <c r="D524" s="822" t="s">
        <v>3496</v>
      </c>
      <c r="E524" s="822" t="s">
        <v>6953</v>
      </c>
      <c r="F524" s="822" t="s">
        <v>6998</v>
      </c>
      <c r="G524" s="822" t="s">
        <v>3267</v>
      </c>
      <c r="H524" s="831">
        <v>14.61</v>
      </c>
      <c r="I524" s="831">
        <v>10024.82</v>
      </c>
      <c r="J524" s="822"/>
      <c r="K524" s="822">
        <v>686.16153319644081</v>
      </c>
      <c r="L524" s="831">
        <v>6.79</v>
      </c>
      <c r="M524" s="831">
        <v>4656.87</v>
      </c>
      <c r="N524" s="822"/>
      <c r="O524" s="822">
        <v>685.84241531664213</v>
      </c>
      <c r="P524" s="831">
        <v>7.4399999999999995</v>
      </c>
      <c r="Q524" s="831">
        <v>5104.9799999999996</v>
      </c>
      <c r="R524" s="827"/>
      <c r="S524" s="832">
        <v>686.15322580645159</v>
      </c>
    </row>
    <row r="525" spans="1:19" ht="14.45" customHeight="1" x14ac:dyDescent="0.2">
      <c r="A525" s="821" t="s">
        <v>6951</v>
      </c>
      <c r="B525" s="822" t="s">
        <v>6952</v>
      </c>
      <c r="C525" s="822" t="s">
        <v>639</v>
      </c>
      <c r="D525" s="822" t="s">
        <v>3496</v>
      </c>
      <c r="E525" s="822" t="s">
        <v>6953</v>
      </c>
      <c r="F525" s="822" t="s">
        <v>6999</v>
      </c>
      <c r="G525" s="822" t="s">
        <v>3267</v>
      </c>
      <c r="H525" s="831">
        <v>15.620000000000001</v>
      </c>
      <c r="I525" s="831">
        <v>2679.6</v>
      </c>
      <c r="J525" s="822"/>
      <c r="K525" s="822">
        <v>171.54929577464787</v>
      </c>
      <c r="L525" s="831">
        <v>13.66</v>
      </c>
      <c r="M525" s="831">
        <v>2343.3199999999997</v>
      </c>
      <c r="N525" s="822"/>
      <c r="O525" s="822">
        <v>171.54612005856512</v>
      </c>
      <c r="P525" s="831">
        <v>5.1999999999999993</v>
      </c>
      <c r="Q525" s="831">
        <v>892.04</v>
      </c>
      <c r="R525" s="827"/>
      <c r="S525" s="832">
        <v>171.54615384615386</v>
      </c>
    </row>
    <row r="526" spans="1:19" ht="14.45" customHeight="1" x14ac:dyDescent="0.2">
      <c r="A526" s="821" t="s">
        <v>6951</v>
      </c>
      <c r="B526" s="822" t="s">
        <v>6952</v>
      </c>
      <c r="C526" s="822" t="s">
        <v>639</v>
      </c>
      <c r="D526" s="822" t="s">
        <v>3496</v>
      </c>
      <c r="E526" s="822" t="s">
        <v>6953</v>
      </c>
      <c r="F526" s="822" t="s">
        <v>7000</v>
      </c>
      <c r="G526" s="822" t="s">
        <v>3267</v>
      </c>
      <c r="H526" s="831">
        <v>71.649999999999991</v>
      </c>
      <c r="I526" s="831">
        <v>24582.23</v>
      </c>
      <c r="J526" s="822"/>
      <c r="K526" s="822">
        <v>343.08764829030008</v>
      </c>
      <c r="L526" s="831">
        <v>57.22</v>
      </c>
      <c r="M526" s="831">
        <v>19631.53</v>
      </c>
      <c r="N526" s="822"/>
      <c r="O526" s="822">
        <v>343.08860538273331</v>
      </c>
      <c r="P526" s="831">
        <v>62.91</v>
      </c>
      <c r="Q526" s="831">
        <v>21582.97</v>
      </c>
      <c r="R526" s="827"/>
      <c r="S526" s="832">
        <v>343.07693530440315</v>
      </c>
    </row>
    <row r="527" spans="1:19" ht="14.45" customHeight="1" x14ac:dyDescent="0.2">
      <c r="A527" s="821" t="s">
        <v>6951</v>
      </c>
      <c r="B527" s="822" t="s">
        <v>6952</v>
      </c>
      <c r="C527" s="822" t="s">
        <v>639</v>
      </c>
      <c r="D527" s="822" t="s">
        <v>3496</v>
      </c>
      <c r="E527" s="822" t="s">
        <v>6953</v>
      </c>
      <c r="F527" s="822" t="s">
        <v>7001</v>
      </c>
      <c r="G527" s="822" t="s">
        <v>1535</v>
      </c>
      <c r="H527" s="831">
        <v>2.6</v>
      </c>
      <c r="I527" s="831">
        <v>115.87</v>
      </c>
      <c r="J527" s="822"/>
      <c r="K527" s="822">
        <v>44.565384615384616</v>
      </c>
      <c r="L527" s="831"/>
      <c r="M527" s="831"/>
      <c r="N527" s="822"/>
      <c r="O527" s="822"/>
      <c r="P527" s="831">
        <v>0.2</v>
      </c>
      <c r="Q527" s="831">
        <v>9.58</v>
      </c>
      <c r="R527" s="827"/>
      <c r="S527" s="832">
        <v>47.9</v>
      </c>
    </row>
    <row r="528" spans="1:19" ht="14.45" customHeight="1" x14ac:dyDescent="0.2">
      <c r="A528" s="821" t="s">
        <v>6951</v>
      </c>
      <c r="B528" s="822" t="s">
        <v>6952</v>
      </c>
      <c r="C528" s="822" t="s">
        <v>639</v>
      </c>
      <c r="D528" s="822" t="s">
        <v>3496</v>
      </c>
      <c r="E528" s="822" t="s">
        <v>6953</v>
      </c>
      <c r="F528" s="822" t="s">
        <v>7003</v>
      </c>
      <c r="G528" s="822" t="s">
        <v>862</v>
      </c>
      <c r="H528" s="831"/>
      <c r="I528" s="831"/>
      <c r="J528" s="822"/>
      <c r="K528" s="822"/>
      <c r="L528" s="831">
        <v>0.02</v>
      </c>
      <c r="M528" s="831">
        <v>4.17</v>
      </c>
      <c r="N528" s="822"/>
      <c r="O528" s="822">
        <v>208.5</v>
      </c>
      <c r="P528" s="831">
        <v>0.48</v>
      </c>
      <c r="Q528" s="831">
        <v>98.71</v>
      </c>
      <c r="R528" s="827"/>
      <c r="S528" s="832">
        <v>205.64583333333331</v>
      </c>
    </row>
    <row r="529" spans="1:19" ht="14.45" customHeight="1" x14ac:dyDescent="0.2">
      <c r="A529" s="821" t="s">
        <v>6951</v>
      </c>
      <c r="B529" s="822" t="s">
        <v>6952</v>
      </c>
      <c r="C529" s="822" t="s">
        <v>639</v>
      </c>
      <c r="D529" s="822" t="s">
        <v>3496</v>
      </c>
      <c r="E529" s="822" t="s">
        <v>6953</v>
      </c>
      <c r="F529" s="822" t="s">
        <v>7004</v>
      </c>
      <c r="G529" s="822" t="s">
        <v>7005</v>
      </c>
      <c r="H529" s="831">
        <v>5.2</v>
      </c>
      <c r="I529" s="831">
        <v>609.96</v>
      </c>
      <c r="J529" s="822"/>
      <c r="K529" s="822">
        <v>117.3</v>
      </c>
      <c r="L529" s="831">
        <v>4.5999999999999996</v>
      </c>
      <c r="M529" s="831">
        <v>539.57999999999993</v>
      </c>
      <c r="N529" s="822"/>
      <c r="O529" s="822">
        <v>117.3</v>
      </c>
      <c r="P529" s="831">
        <v>6</v>
      </c>
      <c r="Q529" s="831">
        <v>703.81</v>
      </c>
      <c r="R529" s="827"/>
      <c r="S529" s="832">
        <v>117.30166666666666</v>
      </c>
    </row>
    <row r="530" spans="1:19" ht="14.45" customHeight="1" x14ac:dyDescent="0.2">
      <c r="A530" s="821" t="s">
        <v>6951</v>
      </c>
      <c r="B530" s="822" t="s">
        <v>6952</v>
      </c>
      <c r="C530" s="822" t="s">
        <v>639</v>
      </c>
      <c r="D530" s="822" t="s">
        <v>3496</v>
      </c>
      <c r="E530" s="822" t="s">
        <v>6953</v>
      </c>
      <c r="F530" s="822" t="s">
        <v>7006</v>
      </c>
      <c r="G530" s="822"/>
      <c r="H530" s="831">
        <v>7.6000000000000005</v>
      </c>
      <c r="I530" s="831">
        <v>505.23999999999995</v>
      </c>
      <c r="J530" s="822"/>
      <c r="K530" s="822">
        <v>66.478947368421046</v>
      </c>
      <c r="L530" s="831">
        <v>0.2</v>
      </c>
      <c r="M530" s="831">
        <v>17.899999999999999</v>
      </c>
      <c r="N530" s="822"/>
      <c r="O530" s="822">
        <v>89.499999999999986</v>
      </c>
      <c r="P530" s="831"/>
      <c r="Q530" s="831"/>
      <c r="R530" s="827"/>
      <c r="S530" s="832"/>
    </row>
    <row r="531" spans="1:19" ht="14.45" customHeight="1" x14ac:dyDescent="0.2">
      <c r="A531" s="821" t="s">
        <v>6951</v>
      </c>
      <c r="B531" s="822" t="s">
        <v>6952</v>
      </c>
      <c r="C531" s="822" t="s">
        <v>639</v>
      </c>
      <c r="D531" s="822" t="s">
        <v>3496</v>
      </c>
      <c r="E531" s="822" t="s">
        <v>6953</v>
      </c>
      <c r="F531" s="822" t="s">
        <v>7006</v>
      </c>
      <c r="G531" s="822" t="s">
        <v>7007</v>
      </c>
      <c r="H531" s="831">
        <v>4.4000000000000004</v>
      </c>
      <c r="I531" s="831">
        <v>293.02</v>
      </c>
      <c r="J531" s="822"/>
      <c r="K531" s="822">
        <v>66.59545454545453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6951</v>
      </c>
      <c r="B532" s="822" t="s">
        <v>6952</v>
      </c>
      <c r="C532" s="822" t="s">
        <v>639</v>
      </c>
      <c r="D532" s="822" t="s">
        <v>3496</v>
      </c>
      <c r="E532" s="822" t="s">
        <v>6953</v>
      </c>
      <c r="F532" s="822" t="s">
        <v>7009</v>
      </c>
      <c r="G532" s="822" t="s">
        <v>2314</v>
      </c>
      <c r="H532" s="831">
        <v>0</v>
      </c>
      <c r="I532" s="831">
        <v>0</v>
      </c>
      <c r="J532" s="822"/>
      <c r="K532" s="822"/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6951</v>
      </c>
      <c r="B533" s="822" t="s">
        <v>6952</v>
      </c>
      <c r="C533" s="822" t="s">
        <v>639</v>
      </c>
      <c r="D533" s="822" t="s">
        <v>3496</v>
      </c>
      <c r="E533" s="822" t="s">
        <v>6953</v>
      </c>
      <c r="F533" s="822" t="s">
        <v>7010</v>
      </c>
      <c r="G533" s="822" t="s">
        <v>1945</v>
      </c>
      <c r="H533" s="831">
        <v>2.5799999999999996</v>
      </c>
      <c r="I533" s="831">
        <v>479.68</v>
      </c>
      <c r="J533" s="822"/>
      <c r="K533" s="822">
        <v>185.92248062015506</v>
      </c>
      <c r="L533" s="831">
        <v>0.03</v>
      </c>
      <c r="M533" s="831">
        <v>6.02</v>
      </c>
      <c r="N533" s="822"/>
      <c r="O533" s="822">
        <v>200.66666666666666</v>
      </c>
      <c r="P533" s="831">
        <v>33.03</v>
      </c>
      <c r="Q533" s="831">
        <v>6032.9000000000005</v>
      </c>
      <c r="R533" s="827"/>
      <c r="S533" s="832">
        <v>182.64910687254013</v>
      </c>
    </row>
    <row r="534" spans="1:19" ht="14.45" customHeight="1" x14ac:dyDescent="0.2">
      <c r="A534" s="821" t="s">
        <v>6951</v>
      </c>
      <c r="B534" s="822" t="s">
        <v>6952</v>
      </c>
      <c r="C534" s="822" t="s">
        <v>639</v>
      </c>
      <c r="D534" s="822" t="s">
        <v>3496</v>
      </c>
      <c r="E534" s="822" t="s">
        <v>6953</v>
      </c>
      <c r="F534" s="822" t="s">
        <v>7011</v>
      </c>
      <c r="G534" s="822" t="s">
        <v>1945</v>
      </c>
      <c r="H534" s="831"/>
      <c r="I534" s="831"/>
      <c r="J534" s="822"/>
      <c r="K534" s="822"/>
      <c r="L534" s="831"/>
      <c r="M534" s="831"/>
      <c r="N534" s="822"/>
      <c r="O534" s="822"/>
      <c r="P534" s="831">
        <v>0.3</v>
      </c>
      <c r="Q534" s="831">
        <v>73.05</v>
      </c>
      <c r="R534" s="827"/>
      <c r="S534" s="832">
        <v>243.5</v>
      </c>
    </row>
    <row r="535" spans="1:19" ht="14.45" customHeight="1" x14ac:dyDescent="0.2">
      <c r="A535" s="821" t="s">
        <v>6951</v>
      </c>
      <c r="B535" s="822" t="s">
        <v>6952</v>
      </c>
      <c r="C535" s="822" t="s">
        <v>639</v>
      </c>
      <c r="D535" s="822" t="s">
        <v>3496</v>
      </c>
      <c r="E535" s="822" t="s">
        <v>6953</v>
      </c>
      <c r="F535" s="822" t="s">
        <v>7012</v>
      </c>
      <c r="G535" s="822" t="s">
        <v>1945</v>
      </c>
      <c r="H535" s="831"/>
      <c r="I535" s="831"/>
      <c r="J535" s="822"/>
      <c r="K535" s="822"/>
      <c r="L535" s="831"/>
      <c r="M535" s="831"/>
      <c r="N535" s="822"/>
      <c r="O535" s="822"/>
      <c r="P535" s="831">
        <v>1.1000000000000001</v>
      </c>
      <c r="Q535" s="831">
        <v>221.43</v>
      </c>
      <c r="R535" s="827"/>
      <c r="S535" s="832">
        <v>201.29999999999998</v>
      </c>
    </row>
    <row r="536" spans="1:19" ht="14.45" customHeight="1" x14ac:dyDescent="0.2">
      <c r="A536" s="821" t="s">
        <v>6951</v>
      </c>
      <c r="B536" s="822" t="s">
        <v>6952</v>
      </c>
      <c r="C536" s="822" t="s">
        <v>639</v>
      </c>
      <c r="D536" s="822" t="s">
        <v>3496</v>
      </c>
      <c r="E536" s="822" t="s">
        <v>6953</v>
      </c>
      <c r="F536" s="822" t="s">
        <v>7025</v>
      </c>
      <c r="G536" s="822" t="s">
        <v>3361</v>
      </c>
      <c r="H536" s="831">
        <v>19.82</v>
      </c>
      <c r="I536" s="831">
        <v>1561.02</v>
      </c>
      <c r="J536" s="822"/>
      <c r="K536" s="822">
        <v>78.759838546922296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6951</v>
      </c>
      <c r="B537" s="822" t="s">
        <v>6952</v>
      </c>
      <c r="C537" s="822" t="s">
        <v>639</v>
      </c>
      <c r="D537" s="822" t="s">
        <v>3496</v>
      </c>
      <c r="E537" s="822" t="s">
        <v>6953</v>
      </c>
      <c r="F537" s="822" t="s">
        <v>7027</v>
      </c>
      <c r="G537" s="822" t="s">
        <v>3435</v>
      </c>
      <c r="H537" s="831"/>
      <c r="I537" s="831"/>
      <c r="J537" s="822"/>
      <c r="K537" s="822"/>
      <c r="L537" s="831"/>
      <c r="M537" s="831"/>
      <c r="N537" s="822"/>
      <c r="O537" s="822"/>
      <c r="P537" s="831">
        <v>1</v>
      </c>
      <c r="Q537" s="831">
        <v>16410.099999999999</v>
      </c>
      <c r="R537" s="827"/>
      <c r="S537" s="832">
        <v>16410.099999999999</v>
      </c>
    </row>
    <row r="538" spans="1:19" ht="14.45" customHeight="1" x14ac:dyDescent="0.2">
      <c r="A538" s="821" t="s">
        <v>6951</v>
      </c>
      <c r="B538" s="822" t="s">
        <v>6952</v>
      </c>
      <c r="C538" s="822" t="s">
        <v>639</v>
      </c>
      <c r="D538" s="822" t="s">
        <v>3496</v>
      </c>
      <c r="E538" s="822" t="s">
        <v>6953</v>
      </c>
      <c r="F538" s="822" t="s">
        <v>7028</v>
      </c>
      <c r="G538" s="822" t="s">
        <v>3435</v>
      </c>
      <c r="H538" s="831"/>
      <c r="I538" s="831"/>
      <c r="J538" s="822"/>
      <c r="K538" s="822"/>
      <c r="L538" s="831"/>
      <c r="M538" s="831"/>
      <c r="N538" s="822"/>
      <c r="O538" s="822"/>
      <c r="P538" s="831">
        <v>1</v>
      </c>
      <c r="Q538" s="831">
        <v>65640.5</v>
      </c>
      <c r="R538" s="827"/>
      <c r="S538" s="832">
        <v>65640.5</v>
      </c>
    </row>
    <row r="539" spans="1:19" ht="14.45" customHeight="1" x14ac:dyDescent="0.2">
      <c r="A539" s="821" t="s">
        <v>6951</v>
      </c>
      <c r="B539" s="822" t="s">
        <v>6952</v>
      </c>
      <c r="C539" s="822" t="s">
        <v>639</v>
      </c>
      <c r="D539" s="822" t="s">
        <v>3496</v>
      </c>
      <c r="E539" s="822" t="s">
        <v>6953</v>
      </c>
      <c r="F539" s="822" t="s">
        <v>7029</v>
      </c>
      <c r="G539" s="822" t="s">
        <v>3393</v>
      </c>
      <c r="H539" s="831">
        <v>49</v>
      </c>
      <c r="I539" s="831">
        <v>328623.40000000002</v>
      </c>
      <c r="J539" s="822"/>
      <c r="K539" s="822">
        <v>6706.6</v>
      </c>
      <c r="L539" s="831">
        <v>26</v>
      </c>
      <c r="M539" s="831">
        <v>174367.42</v>
      </c>
      <c r="N539" s="822"/>
      <c r="O539" s="822">
        <v>6706.4392307692315</v>
      </c>
      <c r="P539" s="831">
        <v>25</v>
      </c>
      <c r="Q539" s="831">
        <v>167659.50000000003</v>
      </c>
      <c r="R539" s="827"/>
      <c r="S539" s="832">
        <v>6706.380000000001</v>
      </c>
    </row>
    <row r="540" spans="1:19" ht="14.45" customHeight="1" x14ac:dyDescent="0.2">
      <c r="A540" s="821" t="s">
        <v>6951</v>
      </c>
      <c r="B540" s="822" t="s">
        <v>6952</v>
      </c>
      <c r="C540" s="822" t="s">
        <v>639</v>
      </c>
      <c r="D540" s="822" t="s">
        <v>3496</v>
      </c>
      <c r="E540" s="822" t="s">
        <v>6953</v>
      </c>
      <c r="F540" s="822" t="s">
        <v>7030</v>
      </c>
      <c r="G540" s="822" t="s">
        <v>3361</v>
      </c>
      <c r="H540" s="831">
        <v>7.37</v>
      </c>
      <c r="I540" s="831">
        <v>3512.02</v>
      </c>
      <c r="J540" s="822"/>
      <c r="K540" s="822">
        <v>476.52917232021707</v>
      </c>
      <c r="L540" s="831"/>
      <c r="M540" s="831"/>
      <c r="N540" s="822"/>
      <c r="O540" s="822"/>
      <c r="P540" s="831"/>
      <c r="Q540" s="831"/>
      <c r="R540" s="827"/>
      <c r="S540" s="832"/>
    </row>
    <row r="541" spans="1:19" ht="14.45" customHeight="1" x14ac:dyDescent="0.2">
      <c r="A541" s="821" t="s">
        <v>6951</v>
      </c>
      <c r="B541" s="822" t="s">
        <v>6952</v>
      </c>
      <c r="C541" s="822" t="s">
        <v>639</v>
      </c>
      <c r="D541" s="822" t="s">
        <v>3496</v>
      </c>
      <c r="E541" s="822" t="s">
        <v>6953</v>
      </c>
      <c r="F541" s="822" t="s">
        <v>7031</v>
      </c>
      <c r="G541" s="822" t="s">
        <v>3361</v>
      </c>
      <c r="H541" s="831">
        <v>12</v>
      </c>
      <c r="I541" s="831">
        <v>2695.8</v>
      </c>
      <c r="J541" s="822"/>
      <c r="K541" s="822">
        <v>224.65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6951</v>
      </c>
      <c r="B542" s="822" t="s">
        <v>6952</v>
      </c>
      <c r="C542" s="822" t="s">
        <v>639</v>
      </c>
      <c r="D542" s="822" t="s">
        <v>3496</v>
      </c>
      <c r="E542" s="822" t="s">
        <v>6953</v>
      </c>
      <c r="F542" s="822" t="s">
        <v>7032</v>
      </c>
      <c r="G542" s="822" t="s">
        <v>7033</v>
      </c>
      <c r="H542" s="831"/>
      <c r="I542" s="831"/>
      <c r="J542" s="822"/>
      <c r="K542" s="822"/>
      <c r="L542" s="831">
        <v>2</v>
      </c>
      <c r="M542" s="831">
        <v>1244.54</v>
      </c>
      <c r="N542" s="822"/>
      <c r="O542" s="822">
        <v>622.27</v>
      </c>
      <c r="P542" s="831"/>
      <c r="Q542" s="831"/>
      <c r="R542" s="827"/>
      <c r="S542" s="832"/>
    </row>
    <row r="543" spans="1:19" ht="14.45" customHeight="1" x14ac:dyDescent="0.2">
      <c r="A543" s="821" t="s">
        <v>6951</v>
      </c>
      <c r="B543" s="822" t="s">
        <v>6952</v>
      </c>
      <c r="C543" s="822" t="s">
        <v>639</v>
      </c>
      <c r="D543" s="822" t="s">
        <v>3496</v>
      </c>
      <c r="E543" s="822" t="s">
        <v>6953</v>
      </c>
      <c r="F543" s="822" t="s">
        <v>7034</v>
      </c>
      <c r="G543" s="822" t="s">
        <v>3281</v>
      </c>
      <c r="H543" s="831"/>
      <c r="I543" s="831"/>
      <c r="J543" s="822"/>
      <c r="K543" s="822"/>
      <c r="L543" s="831">
        <v>2</v>
      </c>
      <c r="M543" s="831">
        <v>1207.4099999999999</v>
      </c>
      <c r="N543" s="822"/>
      <c r="O543" s="822">
        <v>603.70499999999993</v>
      </c>
      <c r="P543" s="831">
        <v>1</v>
      </c>
      <c r="Q543" s="831">
        <v>576.73</v>
      </c>
      <c r="R543" s="827"/>
      <c r="S543" s="832">
        <v>576.73</v>
      </c>
    </row>
    <row r="544" spans="1:19" ht="14.45" customHeight="1" x14ac:dyDescent="0.2">
      <c r="A544" s="821" t="s">
        <v>6951</v>
      </c>
      <c r="B544" s="822" t="s">
        <v>6952</v>
      </c>
      <c r="C544" s="822" t="s">
        <v>639</v>
      </c>
      <c r="D544" s="822" t="s">
        <v>3496</v>
      </c>
      <c r="E544" s="822" t="s">
        <v>6953</v>
      </c>
      <c r="F544" s="822" t="s">
        <v>7035</v>
      </c>
      <c r="G544" s="822" t="s">
        <v>3281</v>
      </c>
      <c r="H544" s="831">
        <v>20.6</v>
      </c>
      <c r="I544" s="831">
        <v>10991.890000000001</v>
      </c>
      <c r="J544" s="822"/>
      <c r="K544" s="822">
        <v>533.58689320388351</v>
      </c>
      <c r="L544" s="831">
        <v>18.8</v>
      </c>
      <c r="M544" s="831">
        <v>18028.990000000002</v>
      </c>
      <c r="N544" s="822"/>
      <c r="O544" s="822">
        <v>958.98882978723407</v>
      </c>
      <c r="P544" s="831">
        <v>10.199999999999999</v>
      </c>
      <c r="Q544" s="831">
        <v>5442.55</v>
      </c>
      <c r="R544" s="827"/>
      <c r="S544" s="832">
        <v>533.58333333333337</v>
      </c>
    </row>
    <row r="545" spans="1:19" ht="14.45" customHeight="1" x14ac:dyDescent="0.2">
      <c r="A545" s="821" t="s">
        <v>6951</v>
      </c>
      <c r="B545" s="822" t="s">
        <v>6952</v>
      </c>
      <c r="C545" s="822" t="s">
        <v>639</v>
      </c>
      <c r="D545" s="822" t="s">
        <v>3496</v>
      </c>
      <c r="E545" s="822" t="s">
        <v>6953</v>
      </c>
      <c r="F545" s="822" t="s">
        <v>7039</v>
      </c>
      <c r="G545" s="822" t="s">
        <v>7040</v>
      </c>
      <c r="H545" s="831"/>
      <c r="I545" s="831"/>
      <c r="J545" s="822"/>
      <c r="K545" s="822"/>
      <c r="L545" s="831">
        <v>2</v>
      </c>
      <c r="M545" s="831">
        <v>6415.12</v>
      </c>
      <c r="N545" s="822"/>
      <c r="O545" s="822">
        <v>3207.56</v>
      </c>
      <c r="P545" s="831">
        <v>1</v>
      </c>
      <c r="Q545" s="831">
        <v>2940.9</v>
      </c>
      <c r="R545" s="827"/>
      <c r="S545" s="832">
        <v>2940.9</v>
      </c>
    </row>
    <row r="546" spans="1:19" ht="14.45" customHeight="1" x14ac:dyDescent="0.2">
      <c r="A546" s="821" t="s">
        <v>6951</v>
      </c>
      <c r="B546" s="822" t="s">
        <v>6952</v>
      </c>
      <c r="C546" s="822" t="s">
        <v>639</v>
      </c>
      <c r="D546" s="822" t="s">
        <v>3496</v>
      </c>
      <c r="E546" s="822" t="s">
        <v>6953</v>
      </c>
      <c r="F546" s="822" t="s">
        <v>7042</v>
      </c>
      <c r="G546" s="822" t="s">
        <v>1957</v>
      </c>
      <c r="H546" s="831"/>
      <c r="I546" s="831"/>
      <c r="J546" s="822"/>
      <c r="K546" s="822"/>
      <c r="L546" s="831"/>
      <c r="M546" s="831"/>
      <c r="N546" s="822"/>
      <c r="O546" s="822"/>
      <c r="P546" s="831">
        <v>0.5</v>
      </c>
      <c r="Q546" s="831">
        <v>143.13999999999999</v>
      </c>
      <c r="R546" s="827"/>
      <c r="S546" s="832">
        <v>286.27999999999997</v>
      </c>
    </row>
    <row r="547" spans="1:19" ht="14.45" customHeight="1" x14ac:dyDescent="0.2">
      <c r="A547" s="821" t="s">
        <v>6951</v>
      </c>
      <c r="B547" s="822" t="s">
        <v>6952</v>
      </c>
      <c r="C547" s="822" t="s">
        <v>639</v>
      </c>
      <c r="D547" s="822" t="s">
        <v>3496</v>
      </c>
      <c r="E547" s="822" t="s">
        <v>6953</v>
      </c>
      <c r="F547" s="822" t="s">
        <v>7043</v>
      </c>
      <c r="G547" s="822" t="s">
        <v>7044</v>
      </c>
      <c r="H547" s="831"/>
      <c r="I547" s="831"/>
      <c r="J547" s="822"/>
      <c r="K547" s="822"/>
      <c r="L547" s="831">
        <v>4.5</v>
      </c>
      <c r="M547" s="831">
        <v>1182010.4099999999</v>
      </c>
      <c r="N547" s="822"/>
      <c r="O547" s="822">
        <v>262668.98</v>
      </c>
      <c r="P547" s="831"/>
      <c r="Q547" s="831"/>
      <c r="R547" s="827"/>
      <c r="S547" s="832"/>
    </row>
    <row r="548" spans="1:19" ht="14.45" customHeight="1" x14ac:dyDescent="0.2">
      <c r="A548" s="821" t="s">
        <v>6951</v>
      </c>
      <c r="B548" s="822" t="s">
        <v>6952</v>
      </c>
      <c r="C548" s="822" t="s">
        <v>639</v>
      </c>
      <c r="D548" s="822" t="s">
        <v>3496</v>
      </c>
      <c r="E548" s="822" t="s">
        <v>6953</v>
      </c>
      <c r="F548" s="822" t="s">
        <v>7045</v>
      </c>
      <c r="G548" s="822" t="s">
        <v>7044</v>
      </c>
      <c r="H548" s="831"/>
      <c r="I548" s="831"/>
      <c r="J548" s="822"/>
      <c r="K548" s="822"/>
      <c r="L548" s="831">
        <v>4.24</v>
      </c>
      <c r="M548" s="831">
        <v>278429.14</v>
      </c>
      <c r="N548" s="822"/>
      <c r="O548" s="822">
        <v>65667.25</v>
      </c>
      <c r="P548" s="831"/>
      <c r="Q548" s="831"/>
      <c r="R548" s="827"/>
      <c r="S548" s="832"/>
    </row>
    <row r="549" spans="1:19" ht="14.45" customHeight="1" x14ac:dyDescent="0.2">
      <c r="A549" s="821" t="s">
        <v>6951</v>
      </c>
      <c r="B549" s="822" t="s">
        <v>6952</v>
      </c>
      <c r="C549" s="822" t="s">
        <v>639</v>
      </c>
      <c r="D549" s="822" t="s">
        <v>3496</v>
      </c>
      <c r="E549" s="822" t="s">
        <v>6953</v>
      </c>
      <c r="F549" s="822" t="s">
        <v>7046</v>
      </c>
      <c r="G549" s="822" t="s">
        <v>3405</v>
      </c>
      <c r="H549" s="831"/>
      <c r="I549" s="831"/>
      <c r="J549" s="822"/>
      <c r="K549" s="822"/>
      <c r="L549" s="831">
        <v>1</v>
      </c>
      <c r="M549" s="831">
        <v>89502.6</v>
      </c>
      <c r="N549" s="822"/>
      <c r="O549" s="822">
        <v>89502.6</v>
      </c>
      <c r="P549" s="831">
        <v>1</v>
      </c>
      <c r="Q549" s="831">
        <v>89502.6</v>
      </c>
      <c r="R549" s="827"/>
      <c r="S549" s="832">
        <v>89502.6</v>
      </c>
    </row>
    <row r="550" spans="1:19" ht="14.45" customHeight="1" x14ac:dyDescent="0.2">
      <c r="A550" s="821" t="s">
        <v>6951</v>
      </c>
      <c r="B550" s="822" t="s">
        <v>6952</v>
      </c>
      <c r="C550" s="822" t="s">
        <v>639</v>
      </c>
      <c r="D550" s="822" t="s">
        <v>3496</v>
      </c>
      <c r="E550" s="822" t="s">
        <v>6953</v>
      </c>
      <c r="F550" s="822" t="s">
        <v>7047</v>
      </c>
      <c r="G550" s="822" t="s">
        <v>805</v>
      </c>
      <c r="H550" s="831">
        <v>6.45</v>
      </c>
      <c r="I550" s="831">
        <v>3391.41</v>
      </c>
      <c r="J550" s="822"/>
      <c r="K550" s="822">
        <v>525.79999999999995</v>
      </c>
      <c r="L550" s="831">
        <v>16.559999999999999</v>
      </c>
      <c r="M550" s="831">
        <v>10529.869999999999</v>
      </c>
      <c r="N550" s="822"/>
      <c r="O550" s="822">
        <v>635.86171497584542</v>
      </c>
      <c r="P550" s="831">
        <v>15.36</v>
      </c>
      <c r="Q550" s="831">
        <v>16262.029999999999</v>
      </c>
      <c r="R550" s="827"/>
      <c r="S550" s="832">
        <v>1058.7259114583333</v>
      </c>
    </row>
    <row r="551" spans="1:19" ht="14.45" customHeight="1" x14ac:dyDescent="0.2">
      <c r="A551" s="821" t="s">
        <v>6951</v>
      </c>
      <c r="B551" s="822" t="s">
        <v>6952</v>
      </c>
      <c r="C551" s="822" t="s">
        <v>639</v>
      </c>
      <c r="D551" s="822" t="s">
        <v>3496</v>
      </c>
      <c r="E551" s="822" t="s">
        <v>6953</v>
      </c>
      <c r="F551" s="822" t="s">
        <v>7048</v>
      </c>
      <c r="G551" s="822" t="s">
        <v>805</v>
      </c>
      <c r="H551" s="831">
        <v>74.350000000000009</v>
      </c>
      <c r="I551" s="831">
        <v>16275.23</v>
      </c>
      <c r="J551" s="822"/>
      <c r="K551" s="822">
        <v>218.90020174848686</v>
      </c>
      <c r="L551" s="831">
        <v>16.329999999999998</v>
      </c>
      <c r="M551" s="831">
        <v>3574.6400000000003</v>
      </c>
      <c r="N551" s="822"/>
      <c r="O551" s="822">
        <v>218.90018371096147</v>
      </c>
      <c r="P551" s="831"/>
      <c r="Q551" s="831"/>
      <c r="R551" s="827"/>
      <c r="S551" s="832"/>
    </row>
    <row r="552" spans="1:19" ht="14.45" customHeight="1" x14ac:dyDescent="0.2">
      <c r="A552" s="821" t="s">
        <v>6951</v>
      </c>
      <c r="B552" s="822" t="s">
        <v>6952</v>
      </c>
      <c r="C552" s="822" t="s">
        <v>639</v>
      </c>
      <c r="D552" s="822" t="s">
        <v>3496</v>
      </c>
      <c r="E552" s="822" t="s">
        <v>6953</v>
      </c>
      <c r="F552" s="822" t="s">
        <v>7049</v>
      </c>
      <c r="G552" s="822" t="s">
        <v>805</v>
      </c>
      <c r="H552" s="831">
        <v>44.279999999999994</v>
      </c>
      <c r="I552" s="831">
        <v>3506.99</v>
      </c>
      <c r="J552" s="822"/>
      <c r="K552" s="822">
        <v>79.200316169828369</v>
      </c>
      <c r="L552" s="831">
        <v>11.25</v>
      </c>
      <c r="M552" s="831">
        <v>891</v>
      </c>
      <c r="N552" s="822"/>
      <c r="O552" s="822">
        <v>79.2</v>
      </c>
      <c r="P552" s="831">
        <v>0.03</v>
      </c>
      <c r="Q552" s="831">
        <v>3.52</v>
      </c>
      <c r="R552" s="827"/>
      <c r="S552" s="832">
        <v>117.33333333333334</v>
      </c>
    </row>
    <row r="553" spans="1:19" ht="14.45" customHeight="1" x14ac:dyDescent="0.2">
      <c r="A553" s="821" t="s">
        <v>6951</v>
      </c>
      <c r="B553" s="822" t="s">
        <v>6952</v>
      </c>
      <c r="C553" s="822" t="s">
        <v>639</v>
      </c>
      <c r="D553" s="822" t="s">
        <v>3496</v>
      </c>
      <c r="E553" s="822" t="s">
        <v>6953</v>
      </c>
      <c r="F553" s="822" t="s">
        <v>7050</v>
      </c>
      <c r="G553" s="822" t="s">
        <v>805</v>
      </c>
      <c r="H553" s="831">
        <v>0.43</v>
      </c>
      <c r="I553" s="831">
        <v>315.97000000000003</v>
      </c>
      <c r="J553" s="822"/>
      <c r="K553" s="822">
        <v>734.81395348837214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6951</v>
      </c>
      <c r="B554" s="822" t="s">
        <v>6952</v>
      </c>
      <c r="C554" s="822" t="s">
        <v>639</v>
      </c>
      <c r="D554" s="822" t="s">
        <v>3496</v>
      </c>
      <c r="E554" s="822" t="s">
        <v>6953</v>
      </c>
      <c r="F554" s="822" t="s">
        <v>7052</v>
      </c>
      <c r="G554" s="822" t="s">
        <v>1370</v>
      </c>
      <c r="H554" s="831">
        <v>15.700000000000001</v>
      </c>
      <c r="I554" s="831">
        <v>1638.1899999999998</v>
      </c>
      <c r="J554" s="822"/>
      <c r="K554" s="822">
        <v>104.34331210191081</v>
      </c>
      <c r="L554" s="831">
        <v>0.92</v>
      </c>
      <c r="M554" s="831">
        <v>95.99</v>
      </c>
      <c r="N554" s="822"/>
      <c r="O554" s="822">
        <v>104.33695652173913</v>
      </c>
      <c r="P554" s="831"/>
      <c r="Q554" s="831"/>
      <c r="R554" s="827"/>
      <c r="S554" s="832"/>
    </row>
    <row r="555" spans="1:19" ht="14.45" customHeight="1" x14ac:dyDescent="0.2">
      <c r="A555" s="821" t="s">
        <v>6951</v>
      </c>
      <c r="B555" s="822" t="s">
        <v>6952</v>
      </c>
      <c r="C555" s="822" t="s">
        <v>639</v>
      </c>
      <c r="D555" s="822" t="s">
        <v>3496</v>
      </c>
      <c r="E555" s="822" t="s">
        <v>6953</v>
      </c>
      <c r="F555" s="822" t="s">
        <v>7053</v>
      </c>
      <c r="G555" s="822" t="s">
        <v>1370</v>
      </c>
      <c r="H555" s="831">
        <v>45.78</v>
      </c>
      <c r="I555" s="831">
        <v>8218.119999999999</v>
      </c>
      <c r="J555" s="822"/>
      <c r="K555" s="822">
        <v>179.51332459589338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6951</v>
      </c>
      <c r="B556" s="822" t="s">
        <v>6952</v>
      </c>
      <c r="C556" s="822" t="s">
        <v>639</v>
      </c>
      <c r="D556" s="822" t="s">
        <v>3496</v>
      </c>
      <c r="E556" s="822" t="s">
        <v>6953</v>
      </c>
      <c r="F556" s="822" t="s">
        <v>7055</v>
      </c>
      <c r="G556" s="822" t="s">
        <v>2404</v>
      </c>
      <c r="H556" s="831">
        <v>163.81</v>
      </c>
      <c r="I556" s="831">
        <v>1453078.74</v>
      </c>
      <c r="J556" s="822"/>
      <c r="K556" s="822">
        <v>8870.5130333923444</v>
      </c>
      <c r="L556" s="831">
        <v>41.45</v>
      </c>
      <c r="M556" s="831">
        <v>373633.72</v>
      </c>
      <c r="N556" s="822"/>
      <c r="O556" s="822">
        <v>9014.0825090470425</v>
      </c>
      <c r="P556" s="831">
        <v>15.32</v>
      </c>
      <c r="Q556" s="831">
        <v>135879.82</v>
      </c>
      <c r="R556" s="827"/>
      <c r="S556" s="832">
        <v>8869.4399477806783</v>
      </c>
    </row>
    <row r="557" spans="1:19" ht="14.45" customHeight="1" x14ac:dyDescent="0.2">
      <c r="A557" s="821" t="s">
        <v>6951</v>
      </c>
      <c r="B557" s="822" t="s">
        <v>6952</v>
      </c>
      <c r="C557" s="822" t="s">
        <v>639</v>
      </c>
      <c r="D557" s="822" t="s">
        <v>3496</v>
      </c>
      <c r="E557" s="822" t="s">
        <v>6953</v>
      </c>
      <c r="F557" s="822" t="s">
        <v>7056</v>
      </c>
      <c r="G557" s="822" t="s">
        <v>3416</v>
      </c>
      <c r="H557" s="831"/>
      <c r="I557" s="831"/>
      <c r="J557" s="822"/>
      <c r="K557" s="822"/>
      <c r="L557" s="831">
        <v>1</v>
      </c>
      <c r="M557" s="831">
        <v>93500</v>
      </c>
      <c r="N557" s="822"/>
      <c r="O557" s="822">
        <v>93500</v>
      </c>
      <c r="P557" s="831"/>
      <c r="Q557" s="831"/>
      <c r="R557" s="827"/>
      <c r="S557" s="832"/>
    </row>
    <row r="558" spans="1:19" ht="14.45" customHeight="1" x14ac:dyDescent="0.2">
      <c r="A558" s="821" t="s">
        <v>6951</v>
      </c>
      <c r="B558" s="822" t="s">
        <v>6952</v>
      </c>
      <c r="C558" s="822" t="s">
        <v>639</v>
      </c>
      <c r="D558" s="822" t="s">
        <v>3496</v>
      </c>
      <c r="E558" s="822" t="s">
        <v>6953</v>
      </c>
      <c r="F558" s="822" t="s">
        <v>7057</v>
      </c>
      <c r="G558" s="822" t="s">
        <v>7058</v>
      </c>
      <c r="H558" s="831">
        <v>49</v>
      </c>
      <c r="I558" s="831">
        <v>3722109.08</v>
      </c>
      <c r="J558" s="822"/>
      <c r="K558" s="822">
        <v>75961.409795918371</v>
      </c>
      <c r="L558" s="831">
        <v>58</v>
      </c>
      <c r="M558" s="831">
        <v>3828000</v>
      </c>
      <c r="N558" s="822"/>
      <c r="O558" s="822">
        <v>66000</v>
      </c>
      <c r="P558" s="831">
        <v>101</v>
      </c>
      <c r="Q558" s="831">
        <v>6560034.4100000001</v>
      </c>
      <c r="R558" s="827"/>
      <c r="S558" s="832">
        <v>64950.835742574258</v>
      </c>
    </row>
    <row r="559" spans="1:19" ht="14.45" customHeight="1" x14ac:dyDescent="0.2">
      <c r="A559" s="821" t="s">
        <v>6951</v>
      </c>
      <c r="B559" s="822" t="s">
        <v>6952</v>
      </c>
      <c r="C559" s="822" t="s">
        <v>639</v>
      </c>
      <c r="D559" s="822" t="s">
        <v>3496</v>
      </c>
      <c r="E559" s="822" t="s">
        <v>6953</v>
      </c>
      <c r="F559" s="822" t="s">
        <v>7059</v>
      </c>
      <c r="G559" s="822" t="s">
        <v>1004</v>
      </c>
      <c r="H559" s="831">
        <v>70.930000000000007</v>
      </c>
      <c r="I559" s="831">
        <v>11249.390000000001</v>
      </c>
      <c r="J559" s="822"/>
      <c r="K559" s="822">
        <v>158.59847737205695</v>
      </c>
      <c r="L559" s="831">
        <v>6.31</v>
      </c>
      <c r="M559" s="831">
        <v>917.68000000000006</v>
      </c>
      <c r="N559" s="822"/>
      <c r="O559" s="822">
        <v>145.43264659271</v>
      </c>
      <c r="P559" s="831"/>
      <c r="Q559" s="831"/>
      <c r="R559" s="827"/>
      <c r="S559" s="832"/>
    </row>
    <row r="560" spans="1:19" ht="14.45" customHeight="1" x14ac:dyDescent="0.2">
      <c r="A560" s="821" t="s">
        <v>6951</v>
      </c>
      <c r="B560" s="822" t="s">
        <v>6952</v>
      </c>
      <c r="C560" s="822" t="s">
        <v>639</v>
      </c>
      <c r="D560" s="822" t="s">
        <v>3496</v>
      </c>
      <c r="E560" s="822" t="s">
        <v>6953</v>
      </c>
      <c r="F560" s="822" t="s">
        <v>7060</v>
      </c>
      <c r="G560" s="822" t="s">
        <v>3443</v>
      </c>
      <c r="H560" s="831">
        <v>104</v>
      </c>
      <c r="I560" s="831">
        <v>4088231.51</v>
      </c>
      <c r="J560" s="822"/>
      <c r="K560" s="822">
        <v>39309.918365384612</v>
      </c>
      <c r="L560" s="831">
        <v>99</v>
      </c>
      <c r="M560" s="831">
        <v>2343073.7999999998</v>
      </c>
      <c r="N560" s="822"/>
      <c r="O560" s="822">
        <v>23667.412121212121</v>
      </c>
      <c r="P560" s="831">
        <v>103</v>
      </c>
      <c r="Q560" s="831">
        <v>2437062.4000000004</v>
      </c>
      <c r="R560" s="827"/>
      <c r="S560" s="832">
        <v>23660.800000000003</v>
      </c>
    </row>
    <row r="561" spans="1:19" ht="14.45" customHeight="1" x14ac:dyDescent="0.2">
      <c r="A561" s="821" t="s">
        <v>6951</v>
      </c>
      <c r="B561" s="822" t="s">
        <v>6952</v>
      </c>
      <c r="C561" s="822" t="s">
        <v>639</v>
      </c>
      <c r="D561" s="822" t="s">
        <v>3496</v>
      </c>
      <c r="E561" s="822" t="s">
        <v>6953</v>
      </c>
      <c r="F561" s="822" t="s">
        <v>7061</v>
      </c>
      <c r="G561" s="822" t="s">
        <v>2967</v>
      </c>
      <c r="H561" s="831">
        <v>110.09</v>
      </c>
      <c r="I561" s="831">
        <v>9979.68</v>
      </c>
      <c r="J561" s="822"/>
      <c r="K561" s="822">
        <v>90.650195294758831</v>
      </c>
      <c r="L561" s="831">
        <v>66.02000000000001</v>
      </c>
      <c r="M561" s="831">
        <v>7201.1399999999994</v>
      </c>
      <c r="N561" s="822"/>
      <c r="O561" s="822">
        <v>109.07512874886396</v>
      </c>
      <c r="P561" s="831">
        <v>58.349999999999994</v>
      </c>
      <c r="Q561" s="831">
        <v>5289.49</v>
      </c>
      <c r="R561" s="827"/>
      <c r="S561" s="832">
        <v>90.651071122536422</v>
      </c>
    </row>
    <row r="562" spans="1:19" ht="14.45" customHeight="1" x14ac:dyDescent="0.2">
      <c r="A562" s="821" t="s">
        <v>6951</v>
      </c>
      <c r="B562" s="822" t="s">
        <v>6952</v>
      </c>
      <c r="C562" s="822" t="s">
        <v>639</v>
      </c>
      <c r="D562" s="822" t="s">
        <v>3496</v>
      </c>
      <c r="E562" s="822" t="s">
        <v>6953</v>
      </c>
      <c r="F562" s="822" t="s">
        <v>7062</v>
      </c>
      <c r="G562" s="822" t="s">
        <v>7063</v>
      </c>
      <c r="H562" s="831"/>
      <c r="I562" s="831"/>
      <c r="J562" s="822"/>
      <c r="K562" s="822"/>
      <c r="L562" s="831">
        <v>0.77</v>
      </c>
      <c r="M562" s="831">
        <v>6238.59</v>
      </c>
      <c r="N562" s="822"/>
      <c r="O562" s="822">
        <v>8102.0649350649346</v>
      </c>
      <c r="P562" s="831"/>
      <c r="Q562" s="831"/>
      <c r="R562" s="827"/>
      <c r="S562" s="832"/>
    </row>
    <row r="563" spans="1:19" ht="14.45" customHeight="1" x14ac:dyDescent="0.2">
      <c r="A563" s="821" t="s">
        <v>6951</v>
      </c>
      <c r="B563" s="822" t="s">
        <v>6952</v>
      </c>
      <c r="C563" s="822" t="s">
        <v>639</v>
      </c>
      <c r="D563" s="822" t="s">
        <v>3496</v>
      </c>
      <c r="E563" s="822" t="s">
        <v>6953</v>
      </c>
      <c r="F563" s="822" t="s">
        <v>7064</v>
      </c>
      <c r="G563" s="822" t="s">
        <v>1031</v>
      </c>
      <c r="H563" s="831">
        <v>0.89</v>
      </c>
      <c r="I563" s="831">
        <v>68.099999999999994</v>
      </c>
      <c r="J563" s="822"/>
      <c r="K563" s="822">
        <v>76.516853932584269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6951</v>
      </c>
      <c r="B564" s="822" t="s">
        <v>6952</v>
      </c>
      <c r="C564" s="822" t="s">
        <v>639</v>
      </c>
      <c r="D564" s="822" t="s">
        <v>3496</v>
      </c>
      <c r="E564" s="822" t="s">
        <v>6953</v>
      </c>
      <c r="F564" s="822" t="s">
        <v>7068</v>
      </c>
      <c r="G564" s="822" t="s">
        <v>2985</v>
      </c>
      <c r="H564" s="831">
        <v>43.72</v>
      </c>
      <c r="I564" s="831">
        <v>3678.84</v>
      </c>
      <c r="J564" s="822"/>
      <c r="K564" s="822">
        <v>84.145471180237877</v>
      </c>
      <c r="L564" s="831">
        <v>14.16</v>
      </c>
      <c r="M564" s="831">
        <v>1252.5999999999999</v>
      </c>
      <c r="N564" s="822"/>
      <c r="O564" s="822">
        <v>88.460451977401121</v>
      </c>
      <c r="P564" s="831"/>
      <c r="Q564" s="831"/>
      <c r="R564" s="827"/>
      <c r="S564" s="832"/>
    </row>
    <row r="565" spans="1:19" ht="14.45" customHeight="1" x14ac:dyDescent="0.2">
      <c r="A565" s="821" t="s">
        <v>6951</v>
      </c>
      <c r="B565" s="822" t="s">
        <v>6952</v>
      </c>
      <c r="C565" s="822" t="s">
        <v>639</v>
      </c>
      <c r="D565" s="822" t="s">
        <v>3496</v>
      </c>
      <c r="E565" s="822" t="s">
        <v>6953</v>
      </c>
      <c r="F565" s="822" t="s">
        <v>7069</v>
      </c>
      <c r="G565" s="822" t="s">
        <v>2981</v>
      </c>
      <c r="H565" s="831">
        <v>18.2</v>
      </c>
      <c r="I565" s="831">
        <v>133507.53999999998</v>
      </c>
      <c r="J565" s="822"/>
      <c r="K565" s="822">
        <v>7335.5791208791197</v>
      </c>
      <c r="L565" s="831">
        <v>30.2</v>
      </c>
      <c r="M565" s="831">
        <v>192832.54</v>
      </c>
      <c r="N565" s="822"/>
      <c r="O565" s="822">
        <v>6385.18344370861</v>
      </c>
      <c r="P565" s="831">
        <v>16.53</v>
      </c>
      <c r="Q565" s="831">
        <v>75197.94</v>
      </c>
      <c r="R565" s="827"/>
      <c r="S565" s="832">
        <v>4549.1796733212341</v>
      </c>
    </row>
    <row r="566" spans="1:19" ht="14.45" customHeight="1" x14ac:dyDescent="0.2">
      <c r="A566" s="821" t="s">
        <v>6951</v>
      </c>
      <c r="B566" s="822" t="s">
        <v>6952</v>
      </c>
      <c r="C566" s="822" t="s">
        <v>639</v>
      </c>
      <c r="D566" s="822" t="s">
        <v>3496</v>
      </c>
      <c r="E566" s="822" t="s">
        <v>6953</v>
      </c>
      <c r="F566" s="822" t="s">
        <v>7070</v>
      </c>
      <c r="G566" s="822" t="s">
        <v>2985</v>
      </c>
      <c r="H566" s="831">
        <v>53.35</v>
      </c>
      <c r="I566" s="831">
        <v>16759.68</v>
      </c>
      <c r="J566" s="822"/>
      <c r="K566" s="822">
        <v>314.14582942830367</v>
      </c>
      <c r="L566" s="831">
        <v>14.35</v>
      </c>
      <c r="M566" s="831">
        <v>4701.34</v>
      </c>
      <c r="N566" s="822"/>
      <c r="O566" s="822">
        <v>327.61951219512196</v>
      </c>
      <c r="P566" s="831">
        <v>5.24</v>
      </c>
      <c r="Q566" s="831">
        <v>1655.52</v>
      </c>
      <c r="R566" s="827"/>
      <c r="S566" s="832">
        <v>315.93893129770993</v>
      </c>
    </row>
    <row r="567" spans="1:19" ht="14.45" customHeight="1" x14ac:dyDescent="0.2">
      <c r="A567" s="821" t="s">
        <v>6951</v>
      </c>
      <c r="B567" s="822" t="s">
        <v>6952</v>
      </c>
      <c r="C567" s="822" t="s">
        <v>639</v>
      </c>
      <c r="D567" s="822" t="s">
        <v>3496</v>
      </c>
      <c r="E567" s="822" t="s">
        <v>6953</v>
      </c>
      <c r="F567" s="822" t="s">
        <v>7071</v>
      </c>
      <c r="G567" s="822" t="s">
        <v>2477</v>
      </c>
      <c r="H567" s="831">
        <v>23</v>
      </c>
      <c r="I567" s="831">
        <v>986136.92</v>
      </c>
      <c r="J567" s="822"/>
      <c r="K567" s="822">
        <v>42875.518260869569</v>
      </c>
      <c r="L567" s="831">
        <v>5</v>
      </c>
      <c r="M567" s="831">
        <v>213914.3</v>
      </c>
      <c r="N567" s="822"/>
      <c r="O567" s="822">
        <v>42782.86</v>
      </c>
      <c r="P567" s="831"/>
      <c r="Q567" s="831"/>
      <c r="R567" s="827"/>
      <c r="S567" s="832"/>
    </row>
    <row r="568" spans="1:19" ht="14.45" customHeight="1" x14ac:dyDescent="0.2">
      <c r="A568" s="821" t="s">
        <v>6951</v>
      </c>
      <c r="B568" s="822" t="s">
        <v>6952</v>
      </c>
      <c r="C568" s="822" t="s">
        <v>639</v>
      </c>
      <c r="D568" s="822" t="s">
        <v>3496</v>
      </c>
      <c r="E568" s="822" t="s">
        <v>6953</v>
      </c>
      <c r="F568" s="822" t="s">
        <v>7073</v>
      </c>
      <c r="G568" s="822" t="s">
        <v>3460</v>
      </c>
      <c r="H568" s="831">
        <v>1</v>
      </c>
      <c r="I568" s="831">
        <v>67918.399999999994</v>
      </c>
      <c r="J568" s="822"/>
      <c r="K568" s="822">
        <v>67918.399999999994</v>
      </c>
      <c r="L568" s="831">
        <v>1.6</v>
      </c>
      <c r="M568" s="831">
        <v>108669.44</v>
      </c>
      <c r="N568" s="822"/>
      <c r="O568" s="822">
        <v>67918.399999999994</v>
      </c>
      <c r="P568" s="831">
        <v>3</v>
      </c>
      <c r="Q568" s="831">
        <v>198955.19999999998</v>
      </c>
      <c r="R568" s="827"/>
      <c r="S568" s="832">
        <v>66318.399999999994</v>
      </c>
    </row>
    <row r="569" spans="1:19" ht="14.45" customHeight="1" x14ac:dyDescent="0.2">
      <c r="A569" s="821" t="s">
        <v>6951</v>
      </c>
      <c r="B569" s="822" t="s">
        <v>6952</v>
      </c>
      <c r="C569" s="822" t="s">
        <v>639</v>
      </c>
      <c r="D569" s="822" t="s">
        <v>3496</v>
      </c>
      <c r="E569" s="822" t="s">
        <v>6953</v>
      </c>
      <c r="F569" s="822" t="s">
        <v>7074</v>
      </c>
      <c r="G569" s="822" t="s">
        <v>7075</v>
      </c>
      <c r="H569" s="831">
        <v>18.540000000000003</v>
      </c>
      <c r="I569" s="831">
        <v>7659.5700000000006</v>
      </c>
      <c r="J569" s="822"/>
      <c r="K569" s="822">
        <v>413.13754045307439</v>
      </c>
      <c r="L569" s="831">
        <v>8.66</v>
      </c>
      <c r="M569" s="831">
        <v>4151.07</v>
      </c>
      <c r="N569" s="822"/>
      <c r="O569" s="822">
        <v>479.33833718244802</v>
      </c>
      <c r="P569" s="831">
        <v>1.46</v>
      </c>
      <c r="Q569" s="831">
        <v>786.28</v>
      </c>
      <c r="R569" s="827"/>
      <c r="S569" s="832">
        <v>538.54794520547944</v>
      </c>
    </row>
    <row r="570" spans="1:19" ht="14.45" customHeight="1" x14ac:dyDescent="0.2">
      <c r="A570" s="821" t="s">
        <v>6951</v>
      </c>
      <c r="B570" s="822" t="s">
        <v>6952</v>
      </c>
      <c r="C570" s="822" t="s">
        <v>639</v>
      </c>
      <c r="D570" s="822" t="s">
        <v>3496</v>
      </c>
      <c r="E570" s="822" t="s">
        <v>6953</v>
      </c>
      <c r="F570" s="822" t="s">
        <v>7076</v>
      </c>
      <c r="G570" s="822" t="s">
        <v>3460</v>
      </c>
      <c r="H570" s="831">
        <v>1.3599999999999999</v>
      </c>
      <c r="I570" s="831">
        <v>57730.64</v>
      </c>
      <c r="J570" s="822"/>
      <c r="K570" s="822">
        <v>42449</v>
      </c>
      <c r="L570" s="831"/>
      <c r="M570" s="831"/>
      <c r="N570" s="822"/>
      <c r="O570" s="822"/>
      <c r="P570" s="831">
        <v>6</v>
      </c>
      <c r="Q570" s="831">
        <v>248694</v>
      </c>
      <c r="R570" s="827"/>
      <c r="S570" s="832">
        <v>41449</v>
      </c>
    </row>
    <row r="571" spans="1:19" ht="14.45" customHeight="1" x14ac:dyDescent="0.2">
      <c r="A571" s="821" t="s">
        <v>6951</v>
      </c>
      <c r="B571" s="822" t="s">
        <v>6952</v>
      </c>
      <c r="C571" s="822" t="s">
        <v>639</v>
      </c>
      <c r="D571" s="822" t="s">
        <v>3496</v>
      </c>
      <c r="E571" s="822" t="s">
        <v>6953</v>
      </c>
      <c r="F571" s="822" t="s">
        <v>7078</v>
      </c>
      <c r="G571" s="822" t="s">
        <v>7063</v>
      </c>
      <c r="H571" s="831"/>
      <c r="I571" s="831"/>
      <c r="J571" s="822"/>
      <c r="K571" s="822"/>
      <c r="L571" s="831">
        <v>1</v>
      </c>
      <c r="M571" s="831">
        <v>16204.2</v>
      </c>
      <c r="N571" s="822"/>
      <c r="O571" s="822">
        <v>16204.2</v>
      </c>
      <c r="P571" s="831"/>
      <c r="Q571" s="831"/>
      <c r="R571" s="827"/>
      <c r="S571" s="832"/>
    </row>
    <row r="572" spans="1:19" ht="14.45" customHeight="1" x14ac:dyDescent="0.2">
      <c r="A572" s="821" t="s">
        <v>6951</v>
      </c>
      <c r="B572" s="822" t="s">
        <v>6952</v>
      </c>
      <c r="C572" s="822" t="s">
        <v>639</v>
      </c>
      <c r="D572" s="822" t="s">
        <v>3496</v>
      </c>
      <c r="E572" s="822" t="s">
        <v>6953</v>
      </c>
      <c r="F572" s="822" t="s">
        <v>7080</v>
      </c>
      <c r="G572" s="822" t="s">
        <v>7081</v>
      </c>
      <c r="H572" s="831">
        <v>7</v>
      </c>
      <c r="I572" s="831">
        <v>372298.7</v>
      </c>
      <c r="J572" s="822"/>
      <c r="K572" s="822">
        <v>53185.528571428571</v>
      </c>
      <c r="L572" s="831">
        <v>8</v>
      </c>
      <c r="M572" s="831">
        <v>425483.8</v>
      </c>
      <c r="N572" s="822"/>
      <c r="O572" s="822">
        <v>53185.474999999999</v>
      </c>
      <c r="P572" s="831">
        <v>7</v>
      </c>
      <c r="Q572" s="831">
        <v>372297.2</v>
      </c>
      <c r="R572" s="827"/>
      <c r="S572" s="832">
        <v>53185.314285714288</v>
      </c>
    </row>
    <row r="573" spans="1:19" ht="14.45" customHeight="1" x14ac:dyDescent="0.2">
      <c r="A573" s="821" t="s">
        <v>6951</v>
      </c>
      <c r="B573" s="822" t="s">
        <v>6952</v>
      </c>
      <c r="C573" s="822" t="s">
        <v>639</v>
      </c>
      <c r="D573" s="822" t="s">
        <v>3496</v>
      </c>
      <c r="E573" s="822" t="s">
        <v>6953</v>
      </c>
      <c r="F573" s="822" t="s">
        <v>7084</v>
      </c>
      <c r="G573" s="822" t="s">
        <v>7085</v>
      </c>
      <c r="H573" s="831">
        <v>7</v>
      </c>
      <c r="I573" s="831">
        <v>784.40000000000009</v>
      </c>
      <c r="J573" s="822"/>
      <c r="K573" s="822">
        <v>112.05714285714286</v>
      </c>
      <c r="L573" s="831">
        <v>29</v>
      </c>
      <c r="M573" s="831">
        <v>9041.84</v>
      </c>
      <c r="N573" s="822"/>
      <c r="O573" s="822">
        <v>311.78758620689655</v>
      </c>
      <c r="P573" s="831"/>
      <c r="Q573" s="831"/>
      <c r="R573" s="827"/>
      <c r="S573" s="832"/>
    </row>
    <row r="574" spans="1:19" ht="14.45" customHeight="1" x14ac:dyDescent="0.2">
      <c r="A574" s="821" t="s">
        <v>6951</v>
      </c>
      <c r="B574" s="822" t="s">
        <v>6952</v>
      </c>
      <c r="C574" s="822" t="s">
        <v>639</v>
      </c>
      <c r="D574" s="822" t="s">
        <v>3496</v>
      </c>
      <c r="E574" s="822" t="s">
        <v>6953</v>
      </c>
      <c r="F574" s="822" t="s">
        <v>7086</v>
      </c>
      <c r="G574" s="822" t="s">
        <v>2660</v>
      </c>
      <c r="H574" s="831">
        <v>28.55</v>
      </c>
      <c r="I574" s="831">
        <v>7881.3000000000011</v>
      </c>
      <c r="J574" s="822"/>
      <c r="K574" s="822">
        <v>276.05253940455344</v>
      </c>
      <c r="L574" s="831">
        <v>16.95</v>
      </c>
      <c r="M574" s="831">
        <v>4664.1000000000004</v>
      </c>
      <c r="N574" s="822"/>
      <c r="O574" s="822">
        <v>275.16814159292039</v>
      </c>
      <c r="P574" s="831">
        <v>25.1</v>
      </c>
      <c r="Q574" s="831">
        <v>6877.39</v>
      </c>
      <c r="R574" s="827"/>
      <c r="S574" s="832">
        <v>273.99960159362547</v>
      </c>
    </row>
    <row r="575" spans="1:19" ht="14.45" customHeight="1" x14ac:dyDescent="0.2">
      <c r="A575" s="821" t="s">
        <v>6951</v>
      </c>
      <c r="B575" s="822" t="s">
        <v>6952</v>
      </c>
      <c r="C575" s="822" t="s">
        <v>639</v>
      </c>
      <c r="D575" s="822" t="s">
        <v>3496</v>
      </c>
      <c r="E575" s="822" t="s">
        <v>6953</v>
      </c>
      <c r="F575" s="822" t="s">
        <v>7090</v>
      </c>
      <c r="G575" s="822" t="s">
        <v>7091</v>
      </c>
      <c r="H575" s="831">
        <v>126.04</v>
      </c>
      <c r="I575" s="831">
        <v>2409909.9</v>
      </c>
      <c r="J575" s="822"/>
      <c r="K575" s="822">
        <v>19120.199143129164</v>
      </c>
      <c r="L575" s="831">
        <v>105.95</v>
      </c>
      <c r="M575" s="831">
        <v>1692728.18</v>
      </c>
      <c r="N575" s="822"/>
      <c r="O575" s="822">
        <v>15976.669938650306</v>
      </c>
      <c r="P575" s="831">
        <v>19.45</v>
      </c>
      <c r="Q575" s="831">
        <v>318143.65000000002</v>
      </c>
      <c r="R575" s="827"/>
      <c r="S575" s="832">
        <v>16357.000000000002</v>
      </c>
    </row>
    <row r="576" spans="1:19" ht="14.45" customHeight="1" x14ac:dyDescent="0.2">
      <c r="A576" s="821" t="s">
        <v>6951</v>
      </c>
      <c r="B576" s="822" t="s">
        <v>6952</v>
      </c>
      <c r="C576" s="822" t="s">
        <v>639</v>
      </c>
      <c r="D576" s="822" t="s">
        <v>3496</v>
      </c>
      <c r="E576" s="822" t="s">
        <v>6953</v>
      </c>
      <c r="F576" s="822" t="s">
        <v>7092</v>
      </c>
      <c r="G576" s="822" t="s">
        <v>7093</v>
      </c>
      <c r="H576" s="831">
        <v>2</v>
      </c>
      <c r="I576" s="831">
        <v>74355.509999999995</v>
      </c>
      <c r="J576" s="822"/>
      <c r="K576" s="822">
        <v>37177.754999999997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6951</v>
      </c>
      <c r="B577" s="822" t="s">
        <v>6952</v>
      </c>
      <c r="C577" s="822" t="s">
        <v>639</v>
      </c>
      <c r="D577" s="822" t="s">
        <v>3496</v>
      </c>
      <c r="E577" s="822" t="s">
        <v>6953</v>
      </c>
      <c r="F577" s="822" t="s">
        <v>7094</v>
      </c>
      <c r="G577" s="822" t="s">
        <v>7095</v>
      </c>
      <c r="H577" s="831">
        <v>2.4000000000000004</v>
      </c>
      <c r="I577" s="831">
        <v>754.61</v>
      </c>
      <c r="J577" s="822"/>
      <c r="K577" s="822">
        <v>314.42083333333329</v>
      </c>
      <c r="L577" s="831"/>
      <c r="M577" s="831"/>
      <c r="N577" s="822"/>
      <c r="O577" s="822"/>
      <c r="P577" s="831"/>
      <c r="Q577" s="831"/>
      <c r="R577" s="827"/>
      <c r="S577" s="832"/>
    </row>
    <row r="578" spans="1:19" ht="14.45" customHeight="1" x14ac:dyDescent="0.2">
      <c r="A578" s="821" t="s">
        <v>6951</v>
      </c>
      <c r="B578" s="822" t="s">
        <v>6952</v>
      </c>
      <c r="C578" s="822" t="s">
        <v>639</v>
      </c>
      <c r="D578" s="822" t="s">
        <v>3496</v>
      </c>
      <c r="E578" s="822" t="s">
        <v>6953</v>
      </c>
      <c r="F578" s="822" t="s">
        <v>7097</v>
      </c>
      <c r="G578" s="822" t="s">
        <v>7098</v>
      </c>
      <c r="H578" s="831">
        <v>6</v>
      </c>
      <c r="I578" s="831">
        <v>10355.58</v>
      </c>
      <c r="J578" s="822"/>
      <c r="K578" s="822">
        <v>1725.93</v>
      </c>
      <c r="L578" s="831">
        <v>2</v>
      </c>
      <c r="M578" s="831">
        <v>6467.48</v>
      </c>
      <c r="N578" s="822"/>
      <c r="O578" s="822">
        <v>3233.74</v>
      </c>
      <c r="P578" s="831">
        <v>3</v>
      </c>
      <c r="Q578" s="831">
        <v>5185.9400000000005</v>
      </c>
      <c r="R578" s="827"/>
      <c r="S578" s="832">
        <v>1728.6466666666668</v>
      </c>
    </row>
    <row r="579" spans="1:19" ht="14.45" customHeight="1" x14ac:dyDescent="0.2">
      <c r="A579" s="821" t="s">
        <v>6951</v>
      </c>
      <c r="B579" s="822" t="s">
        <v>6952</v>
      </c>
      <c r="C579" s="822" t="s">
        <v>639</v>
      </c>
      <c r="D579" s="822" t="s">
        <v>3496</v>
      </c>
      <c r="E579" s="822" t="s">
        <v>6953</v>
      </c>
      <c r="F579" s="822" t="s">
        <v>7099</v>
      </c>
      <c r="G579" s="822" t="s">
        <v>7100</v>
      </c>
      <c r="H579" s="831">
        <v>1</v>
      </c>
      <c r="I579" s="831">
        <v>4084.61</v>
      </c>
      <c r="J579" s="822"/>
      <c r="K579" s="822">
        <v>4084.61</v>
      </c>
      <c r="L579" s="831">
        <v>2</v>
      </c>
      <c r="M579" s="831">
        <v>8165.59</v>
      </c>
      <c r="N579" s="822"/>
      <c r="O579" s="822">
        <v>4082.7950000000001</v>
      </c>
      <c r="P579" s="831">
        <v>1</v>
      </c>
      <c r="Q579" s="831">
        <v>3191.29</v>
      </c>
      <c r="R579" s="827"/>
      <c r="S579" s="832">
        <v>3191.29</v>
      </c>
    </row>
    <row r="580" spans="1:19" ht="14.45" customHeight="1" x14ac:dyDescent="0.2">
      <c r="A580" s="821" t="s">
        <v>6951</v>
      </c>
      <c r="B580" s="822" t="s">
        <v>6952</v>
      </c>
      <c r="C580" s="822" t="s">
        <v>639</v>
      </c>
      <c r="D580" s="822" t="s">
        <v>3496</v>
      </c>
      <c r="E580" s="822" t="s">
        <v>6953</v>
      </c>
      <c r="F580" s="822" t="s">
        <v>7101</v>
      </c>
      <c r="G580" s="822" t="s">
        <v>2446</v>
      </c>
      <c r="H580" s="831">
        <v>9.7799999999999994</v>
      </c>
      <c r="I580" s="831">
        <v>85785.949999999983</v>
      </c>
      <c r="J580" s="822"/>
      <c r="K580" s="822">
        <v>8771.56952965235</v>
      </c>
      <c r="L580" s="831">
        <v>9.07</v>
      </c>
      <c r="M580" s="831">
        <v>71606.209999999992</v>
      </c>
      <c r="N580" s="822"/>
      <c r="O580" s="822">
        <v>7894.8412348401307</v>
      </c>
      <c r="P580" s="831">
        <v>5.82</v>
      </c>
      <c r="Q580" s="831">
        <v>45947.95</v>
      </c>
      <c r="R580" s="827"/>
      <c r="S580" s="832">
        <v>7894.8367697594495</v>
      </c>
    </row>
    <row r="581" spans="1:19" ht="14.45" customHeight="1" x14ac:dyDescent="0.2">
      <c r="A581" s="821" t="s">
        <v>6951</v>
      </c>
      <c r="B581" s="822" t="s">
        <v>6952</v>
      </c>
      <c r="C581" s="822" t="s">
        <v>639</v>
      </c>
      <c r="D581" s="822" t="s">
        <v>3496</v>
      </c>
      <c r="E581" s="822" t="s">
        <v>6953</v>
      </c>
      <c r="F581" s="822" t="s">
        <v>7104</v>
      </c>
      <c r="G581" s="822" t="s">
        <v>7105</v>
      </c>
      <c r="H581" s="831"/>
      <c r="I581" s="831"/>
      <c r="J581" s="822"/>
      <c r="K581" s="822"/>
      <c r="L581" s="831">
        <v>1</v>
      </c>
      <c r="M581" s="831">
        <v>36.299999999999997</v>
      </c>
      <c r="N581" s="822"/>
      <c r="O581" s="822">
        <v>36.299999999999997</v>
      </c>
      <c r="P581" s="831">
        <v>8</v>
      </c>
      <c r="Q581" s="831">
        <v>350.56</v>
      </c>
      <c r="R581" s="827"/>
      <c r="S581" s="832">
        <v>43.82</v>
      </c>
    </row>
    <row r="582" spans="1:19" ht="14.45" customHeight="1" x14ac:dyDescent="0.2">
      <c r="A582" s="821" t="s">
        <v>6951</v>
      </c>
      <c r="B582" s="822" t="s">
        <v>6952</v>
      </c>
      <c r="C582" s="822" t="s">
        <v>639</v>
      </c>
      <c r="D582" s="822" t="s">
        <v>3496</v>
      </c>
      <c r="E582" s="822" t="s">
        <v>6953</v>
      </c>
      <c r="F582" s="822" t="s">
        <v>7111</v>
      </c>
      <c r="G582" s="822" t="s">
        <v>2446</v>
      </c>
      <c r="H582" s="831">
        <v>44.45</v>
      </c>
      <c r="I582" s="831">
        <v>974352.8899999999</v>
      </c>
      <c r="J582" s="822"/>
      <c r="K582" s="822">
        <v>21920.199999999997</v>
      </c>
      <c r="L582" s="831">
        <v>16</v>
      </c>
      <c r="M582" s="831">
        <v>315667.24000000005</v>
      </c>
      <c r="N582" s="822"/>
      <c r="O582" s="822">
        <v>19729.202500000003</v>
      </c>
      <c r="P582" s="831">
        <v>10</v>
      </c>
      <c r="Q582" s="831">
        <v>197292</v>
      </c>
      <c r="R582" s="827"/>
      <c r="S582" s="832">
        <v>19729.2</v>
      </c>
    </row>
    <row r="583" spans="1:19" ht="14.45" customHeight="1" x14ac:dyDescent="0.2">
      <c r="A583" s="821" t="s">
        <v>6951</v>
      </c>
      <c r="B583" s="822" t="s">
        <v>6952</v>
      </c>
      <c r="C583" s="822" t="s">
        <v>639</v>
      </c>
      <c r="D583" s="822" t="s">
        <v>3496</v>
      </c>
      <c r="E583" s="822" t="s">
        <v>6953</v>
      </c>
      <c r="F583" s="822" t="s">
        <v>7112</v>
      </c>
      <c r="G583" s="822" t="s">
        <v>7033</v>
      </c>
      <c r="H583" s="831">
        <v>1</v>
      </c>
      <c r="I583" s="831">
        <v>1242.68</v>
      </c>
      <c r="J583" s="822"/>
      <c r="K583" s="822">
        <v>1242.68</v>
      </c>
      <c r="L583" s="831"/>
      <c r="M583" s="831"/>
      <c r="N583" s="822"/>
      <c r="O583" s="822"/>
      <c r="P583" s="831"/>
      <c r="Q583" s="831"/>
      <c r="R583" s="827"/>
      <c r="S583" s="832"/>
    </row>
    <row r="584" spans="1:19" ht="14.45" customHeight="1" x14ac:dyDescent="0.2">
      <c r="A584" s="821" t="s">
        <v>6951</v>
      </c>
      <c r="B584" s="822" t="s">
        <v>6952</v>
      </c>
      <c r="C584" s="822" t="s">
        <v>639</v>
      </c>
      <c r="D584" s="822" t="s">
        <v>3496</v>
      </c>
      <c r="E584" s="822" t="s">
        <v>6953</v>
      </c>
      <c r="F584" s="822" t="s">
        <v>7114</v>
      </c>
      <c r="G584" s="822" t="s">
        <v>2319</v>
      </c>
      <c r="H584" s="831">
        <v>49</v>
      </c>
      <c r="I584" s="831">
        <v>58141.93</v>
      </c>
      <c r="J584" s="822"/>
      <c r="K584" s="822">
        <v>1186.57</v>
      </c>
      <c r="L584" s="831">
        <v>82</v>
      </c>
      <c r="M584" s="831">
        <v>100887.26999999999</v>
      </c>
      <c r="N584" s="822"/>
      <c r="O584" s="822">
        <v>1230.3325609756096</v>
      </c>
      <c r="P584" s="831">
        <v>58</v>
      </c>
      <c r="Q584" s="831">
        <v>64780.78</v>
      </c>
      <c r="R584" s="827"/>
      <c r="S584" s="832">
        <v>1116.9100000000001</v>
      </c>
    </row>
    <row r="585" spans="1:19" ht="14.45" customHeight="1" x14ac:dyDescent="0.2">
      <c r="A585" s="821" t="s">
        <v>6951</v>
      </c>
      <c r="B585" s="822" t="s">
        <v>6952</v>
      </c>
      <c r="C585" s="822" t="s">
        <v>639</v>
      </c>
      <c r="D585" s="822" t="s">
        <v>3496</v>
      </c>
      <c r="E585" s="822" t="s">
        <v>6953</v>
      </c>
      <c r="F585" s="822" t="s">
        <v>7115</v>
      </c>
      <c r="G585" s="822" t="s">
        <v>2319</v>
      </c>
      <c r="H585" s="831">
        <v>7</v>
      </c>
      <c r="I585" s="831">
        <v>27755.35</v>
      </c>
      <c r="J585" s="822"/>
      <c r="K585" s="822">
        <v>3965.0499999999997</v>
      </c>
      <c r="L585" s="831">
        <v>2</v>
      </c>
      <c r="M585" s="831">
        <v>9134.2000000000007</v>
      </c>
      <c r="N585" s="822"/>
      <c r="O585" s="822">
        <v>4567.1000000000004</v>
      </c>
      <c r="P585" s="831">
        <v>8</v>
      </c>
      <c r="Q585" s="831">
        <v>29454.47</v>
      </c>
      <c r="R585" s="827"/>
      <c r="S585" s="832">
        <v>3681.8087500000001</v>
      </c>
    </row>
    <row r="586" spans="1:19" ht="14.45" customHeight="1" x14ac:dyDescent="0.2">
      <c r="A586" s="821" t="s">
        <v>6951</v>
      </c>
      <c r="B586" s="822" t="s">
        <v>6952</v>
      </c>
      <c r="C586" s="822" t="s">
        <v>639</v>
      </c>
      <c r="D586" s="822" t="s">
        <v>3496</v>
      </c>
      <c r="E586" s="822" t="s">
        <v>6953</v>
      </c>
      <c r="F586" s="822" t="s">
        <v>7116</v>
      </c>
      <c r="G586" s="822" t="s">
        <v>3358</v>
      </c>
      <c r="H586" s="831"/>
      <c r="I586" s="831"/>
      <c r="J586" s="822"/>
      <c r="K586" s="822"/>
      <c r="L586" s="831">
        <v>9</v>
      </c>
      <c r="M586" s="831">
        <v>180681.62</v>
      </c>
      <c r="N586" s="822"/>
      <c r="O586" s="822">
        <v>20075.735555555555</v>
      </c>
      <c r="P586" s="831">
        <v>11</v>
      </c>
      <c r="Q586" s="831">
        <v>185247.47999999998</v>
      </c>
      <c r="R586" s="827"/>
      <c r="S586" s="832">
        <v>16840.679999999997</v>
      </c>
    </row>
    <row r="587" spans="1:19" ht="14.45" customHeight="1" x14ac:dyDescent="0.2">
      <c r="A587" s="821" t="s">
        <v>6951</v>
      </c>
      <c r="B587" s="822" t="s">
        <v>6952</v>
      </c>
      <c r="C587" s="822" t="s">
        <v>639</v>
      </c>
      <c r="D587" s="822" t="s">
        <v>3496</v>
      </c>
      <c r="E587" s="822" t="s">
        <v>6953</v>
      </c>
      <c r="F587" s="822" t="s">
        <v>7117</v>
      </c>
      <c r="G587" s="822" t="s">
        <v>7118</v>
      </c>
      <c r="H587" s="831">
        <v>24</v>
      </c>
      <c r="I587" s="831">
        <v>1105304.0399999998</v>
      </c>
      <c r="J587" s="822"/>
      <c r="K587" s="822">
        <v>46054.334999999992</v>
      </c>
      <c r="L587" s="831">
        <v>10</v>
      </c>
      <c r="M587" s="831">
        <v>448599.03999999998</v>
      </c>
      <c r="N587" s="822"/>
      <c r="O587" s="822">
        <v>44859.903999999995</v>
      </c>
      <c r="P587" s="831">
        <v>7</v>
      </c>
      <c r="Q587" s="831">
        <v>271656</v>
      </c>
      <c r="R587" s="827"/>
      <c r="S587" s="832">
        <v>38808</v>
      </c>
    </row>
    <row r="588" spans="1:19" ht="14.45" customHeight="1" x14ac:dyDescent="0.2">
      <c r="A588" s="821" t="s">
        <v>6951</v>
      </c>
      <c r="B588" s="822" t="s">
        <v>6952</v>
      </c>
      <c r="C588" s="822" t="s">
        <v>639</v>
      </c>
      <c r="D588" s="822" t="s">
        <v>3496</v>
      </c>
      <c r="E588" s="822" t="s">
        <v>6953</v>
      </c>
      <c r="F588" s="822" t="s">
        <v>7119</v>
      </c>
      <c r="G588" s="822" t="s">
        <v>916</v>
      </c>
      <c r="H588" s="831">
        <v>165.6</v>
      </c>
      <c r="I588" s="831">
        <v>35301.26</v>
      </c>
      <c r="J588" s="822"/>
      <c r="K588" s="822">
        <v>213.17185990338166</v>
      </c>
      <c r="L588" s="831">
        <v>50.11</v>
      </c>
      <c r="M588" s="831">
        <v>10681.449999999999</v>
      </c>
      <c r="N588" s="822"/>
      <c r="O588" s="822">
        <v>213.16004789463179</v>
      </c>
      <c r="P588" s="831">
        <v>60.72</v>
      </c>
      <c r="Q588" s="831">
        <v>12943.07</v>
      </c>
      <c r="R588" s="827"/>
      <c r="S588" s="832">
        <v>213.15991436100131</v>
      </c>
    </row>
    <row r="589" spans="1:19" ht="14.45" customHeight="1" x14ac:dyDescent="0.2">
      <c r="A589" s="821" t="s">
        <v>6951</v>
      </c>
      <c r="B589" s="822" t="s">
        <v>6952</v>
      </c>
      <c r="C589" s="822" t="s">
        <v>639</v>
      </c>
      <c r="D589" s="822" t="s">
        <v>3496</v>
      </c>
      <c r="E589" s="822" t="s">
        <v>6953</v>
      </c>
      <c r="F589" s="822" t="s">
        <v>7120</v>
      </c>
      <c r="G589" s="822" t="s">
        <v>916</v>
      </c>
      <c r="H589" s="831">
        <v>80.09999999999998</v>
      </c>
      <c r="I589" s="831">
        <v>5841.41</v>
      </c>
      <c r="J589" s="822"/>
      <c r="K589" s="822">
        <v>72.92646691635457</v>
      </c>
      <c r="L589" s="831">
        <v>62.569999999999993</v>
      </c>
      <c r="M589" s="831">
        <v>4735.1299999999992</v>
      </c>
      <c r="N589" s="822"/>
      <c r="O589" s="822">
        <v>75.677321400031957</v>
      </c>
      <c r="P589" s="831">
        <v>63.760000000000005</v>
      </c>
      <c r="Q589" s="831">
        <v>4649.3700000000008</v>
      </c>
      <c r="R589" s="827"/>
      <c r="S589" s="832">
        <v>72.919855708908415</v>
      </c>
    </row>
    <row r="590" spans="1:19" ht="14.45" customHeight="1" x14ac:dyDescent="0.2">
      <c r="A590" s="821" t="s">
        <v>6951</v>
      </c>
      <c r="B590" s="822" t="s">
        <v>6952</v>
      </c>
      <c r="C590" s="822" t="s">
        <v>639</v>
      </c>
      <c r="D590" s="822" t="s">
        <v>3496</v>
      </c>
      <c r="E590" s="822" t="s">
        <v>6953</v>
      </c>
      <c r="F590" s="822" t="s">
        <v>7121</v>
      </c>
      <c r="G590" s="822" t="s">
        <v>1881</v>
      </c>
      <c r="H590" s="831"/>
      <c r="I590" s="831"/>
      <c r="J590" s="822"/>
      <c r="K590" s="822"/>
      <c r="L590" s="831">
        <v>0.65</v>
      </c>
      <c r="M590" s="831">
        <v>2027.25</v>
      </c>
      <c r="N590" s="822"/>
      <c r="O590" s="822">
        <v>3118.8461538461538</v>
      </c>
      <c r="P590" s="831"/>
      <c r="Q590" s="831"/>
      <c r="R590" s="827"/>
      <c r="S590" s="832"/>
    </row>
    <row r="591" spans="1:19" ht="14.45" customHeight="1" x14ac:dyDescent="0.2">
      <c r="A591" s="821" t="s">
        <v>6951</v>
      </c>
      <c r="B591" s="822" t="s">
        <v>6952</v>
      </c>
      <c r="C591" s="822" t="s">
        <v>639</v>
      </c>
      <c r="D591" s="822" t="s">
        <v>3496</v>
      </c>
      <c r="E591" s="822" t="s">
        <v>6953</v>
      </c>
      <c r="F591" s="822" t="s">
        <v>7122</v>
      </c>
      <c r="G591" s="822" t="s">
        <v>1390</v>
      </c>
      <c r="H591" s="831">
        <v>11</v>
      </c>
      <c r="I591" s="831">
        <v>1633.06</v>
      </c>
      <c r="J591" s="822"/>
      <c r="K591" s="822">
        <v>148.46</v>
      </c>
      <c r="L591" s="831">
        <v>31</v>
      </c>
      <c r="M591" s="831">
        <v>4602.26</v>
      </c>
      <c r="N591" s="822"/>
      <c r="O591" s="822">
        <v>148.46</v>
      </c>
      <c r="P591" s="831">
        <v>35</v>
      </c>
      <c r="Q591" s="831">
        <v>5196.1000000000004</v>
      </c>
      <c r="R591" s="827"/>
      <c r="S591" s="832">
        <v>148.46</v>
      </c>
    </row>
    <row r="592" spans="1:19" ht="14.45" customHeight="1" x14ac:dyDescent="0.2">
      <c r="A592" s="821" t="s">
        <v>6951</v>
      </c>
      <c r="B592" s="822" t="s">
        <v>6952</v>
      </c>
      <c r="C592" s="822" t="s">
        <v>639</v>
      </c>
      <c r="D592" s="822" t="s">
        <v>3496</v>
      </c>
      <c r="E592" s="822" t="s">
        <v>6953</v>
      </c>
      <c r="F592" s="822" t="s">
        <v>7129</v>
      </c>
      <c r="G592" s="822" t="s">
        <v>791</v>
      </c>
      <c r="H592" s="831">
        <v>38.540000000000006</v>
      </c>
      <c r="I592" s="831">
        <v>4295.8799999999992</v>
      </c>
      <c r="J592" s="822"/>
      <c r="K592" s="822">
        <v>111.46549039958481</v>
      </c>
      <c r="L592" s="831">
        <v>6.3800000000000008</v>
      </c>
      <c r="M592" s="831">
        <v>714.13</v>
      </c>
      <c r="N592" s="822"/>
      <c r="O592" s="822">
        <v>111.93260188087773</v>
      </c>
      <c r="P592" s="831">
        <v>10.399999999999999</v>
      </c>
      <c r="Q592" s="831">
        <v>1156.6499999999999</v>
      </c>
      <c r="R592" s="827"/>
      <c r="S592" s="832">
        <v>111.21634615384616</v>
      </c>
    </row>
    <row r="593" spans="1:19" ht="14.45" customHeight="1" x14ac:dyDescent="0.2">
      <c r="A593" s="821" t="s">
        <v>6951</v>
      </c>
      <c r="B593" s="822" t="s">
        <v>6952</v>
      </c>
      <c r="C593" s="822" t="s">
        <v>639</v>
      </c>
      <c r="D593" s="822" t="s">
        <v>3496</v>
      </c>
      <c r="E593" s="822" t="s">
        <v>6953</v>
      </c>
      <c r="F593" s="822" t="s">
        <v>7130</v>
      </c>
      <c r="G593" s="822" t="s">
        <v>791</v>
      </c>
      <c r="H593" s="831">
        <v>4.45</v>
      </c>
      <c r="I593" s="831">
        <v>1282.05</v>
      </c>
      <c r="J593" s="822"/>
      <c r="K593" s="822">
        <v>288.10112359550561</v>
      </c>
      <c r="L593" s="831">
        <v>2.46</v>
      </c>
      <c r="M593" s="831">
        <v>754.94</v>
      </c>
      <c r="N593" s="822"/>
      <c r="O593" s="822">
        <v>306.88617886178866</v>
      </c>
      <c r="P593" s="831">
        <v>3.4899999999999993</v>
      </c>
      <c r="Q593" s="831">
        <v>1005.4599999999999</v>
      </c>
      <c r="R593" s="827"/>
      <c r="S593" s="832">
        <v>288.09742120343844</v>
      </c>
    </row>
    <row r="594" spans="1:19" ht="14.45" customHeight="1" x14ac:dyDescent="0.2">
      <c r="A594" s="821" t="s">
        <v>6951</v>
      </c>
      <c r="B594" s="822" t="s">
        <v>6952</v>
      </c>
      <c r="C594" s="822" t="s">
        <v>639</v>
      </c>
      <c r="D594" s="822" t="s">
        <v>3496</v>
      </c>
      <c r="E594" s="822" t="s">
        <v>6953</v>
      </c>
      <c r="F594" s="822" t="s">
        <v>7131</v>
      </c>
      <c r="G594" s="822" t="s">
        <v>1132</v>
      </c>
      <c r="H594" s="831">
        <v>17.59</v>
      </c>
      <c r="I594" s="831">
        <v>3245.2799999999997</v>
      </c>
      <c r="J594" s="822"/>
      <c r="K594" s="822">
        <v>184.49573621375779</v>
      </c>
      <c r="L594" s="831">
        <v>6.26</v>
      </c>
      <c r="M594" s="831">
        <v>1144.95</v>
      </c>
      <c r="N594" s="822"/>
      <c r="O594" s="822">
        <v>182.89936102236422</v>
      </c>
      <c r="P594" s="831"/>
      <c r="Q594" s="831"/>
      <c r="R594" s="827"/>
      <c r="S594" s="832"/>
    </row>
    <row r="595" spans="1:19" ht="14.45" customHeight="1" x14ac:dyDescent="0.2">
      <c r="A595" s="821" t="s">
        <v>6951</v>
      </c>
      <c r="B595" s="822" t="s">
        <v>6952</v>
      </c>
      <c r="C595" s="822" t="s">
        <v>639</v>
      </c>
      <c r="D595" s="822" t="s">
        <v>3496</v>
      </c>
      <c r="E595" s="822" t="s">
        <v>6953</v>
      </c>
      <c r="F595" s="822" t="s">
        <v>7133</v>
      </c>
      <c r="G595" s="822" t="s">
        <v>7134</v>
      </c>
      <c r="H595" s="831">
        <v>12</v>
      </c>
      <c r="I595" s="831">
        <v>148963.20000000001</v>
      </c>
      <c r="J595" s="822"/>
      <c r="K595" s="822">
        <v>12413.6</v>
      </c>
      <c r="L595" s="831">
        <v>6</v>
      </c>
      <c r="M595" s="831">
        <v>76636.039999999994</v>
      </c>
      <c r="N595" s="822"/>
      <c r="O595" s="822">
        <v>12772.673333333332</v>
      </c>
      <c r="P595" s="831"/>
      <c r="Q595" s="831"/>
      <c r="R595" s="827"/>
      <c r="S595" s="832"/>
    </row>
    <row r="596" spans="1:19" ht="14.45" customHeight="1" x14ac:dyDescent="0.2">
      <c r="A596" s="821" t="s">
        <v>6951</v>
      </c>
      <c r="B596" s="822" t="s">
        <v>6952</v>
      </c>
      <c r="C596" s="822" t="s">
        <v>639</v>
      </c>
      <c r="D596" s="822" t="s">
        <v>3496</v>
      </c>
      <c r="E596" s="822" t="s">
        <v>6953</v>
      </c>
      <c r="F596" s="822" t="s">
        <v>7135</v>
      </c>
      <c r="G596" s="822" t="s">
        <v>1132</v>
      </c>
      <c r="H596" s="831">
        <v>20.81</v>
      </c>
      <c r="I596" s="831">
        <v>2030.02</v>
      </c>
      <c r="J596" s="822"/>
      <c r="K596" s="822">
        <v>97.550216242191254</v>
      </c>
      <c r="L596" s="831">
        <v>3.12</v>
      </c>
      <c r="M596" s="831">
        <v>306.78000000000003</v>
      </c>
      <c r="N596" s="822"/>
      <c r="O596" s="822">
        <v>98.32692307692308</v>
      </c>
      <c r="P596" s="831"/>
      <c r="Q596" s="831"/>
      <c r="R596" s="827"/>
      <c r="S596" s="832"/>
    </row>
    <row r="597" spans="1:19" ht="14.45" customHeight="1" x14ac:dyDescent="0.2">
      <c r="A597" s="821" t="s">
        <v>6951</v>
      </c>
      <c r="B597" s="822" t="s">
        <v>6952</v>
      </c>
      <c r="C597" s="822" t="s">
        <v>639</v>
      </c>
      <c r="D597" s="822" t="s">
        <v>3496</v>
      </c>
      <c r="E597" s="822" t="s">
        <v>6953</v>
      </c>
      <c r="F597" s="822" t="s">
        <v>7136</v>
      </c>
      <c r="G597" s="822" t="s">
        <v>1132</v>
      </c>
      <c r="H597" s="831">
        <v>15.280000000000001</v>
      </c>
      <c r="I597" s="831">
        <v>6436.24</v>
      </c>
      <c r="J597" s="822"/>
      <c r="K597" s="822">
        <v>421.21989528795808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6951</v>
      </c>
      <c r="B598" s="822" t="s">
        <v>6952</v>
      </c>
      <c r="C598" s="822" t="s">
        <v>639</v>
      </c>
      <c r="D598" s="822" t="s">
        <v>3496</v>
      </c>
      <c r="E598" s="822" t="s">
        <v>6953</v>
      </c>
      <c r="F598" s="822" t="s">
        <v>7137</v>
      </c>
      <c r="G598" s="822" t="s">
        <v>7134</v>
      </c>
      <c r="H598" s="831">
        <v>14</v>
      </c>
      <c r="I598" s="831">
        <v>232488.2</v>
      </c>
      <c r="J598" s="822"/>
      <c r="K598" s="822">
        <v>16606.3</v>
      </c>
      <c r="L598" s="831">
        <v>9</v>
      </c>
      <c r="M598" s="831">
        <v>151775.54</v>
      </c>
      <c r="N598" s="822"/>
      <c r="O598" s="822">
        <v>16863.948888888888</v>
      </c>
      <c r="P598" s="831">
        <v>3</v>
      </c>
      <c r="Q598" s="831">
        <v>49818.9</v>
      </c>
      <c r="R598" s="827"/>
      <c r="S598" s="832">
        <v>16606.3</v>
      </c>
    </row>
    <row r="599" spans="1:19" ht="14.45" customHeight="1" x14ac:dyDescent="0.2">
      <c r="A599" s="821" t="s">
        <v>6951</v>
      </c>
      <c r="B599" s="822" t="s">
        <v>6952</v>
      </c>
      <c r="C599" s="822" t="s">
        <v>639</v>
      </c>
      <c r="D599" s="822" t="s">
        <v>3496</v>
      </c>
      <c r="E599" s="822" t="s">
        <v>6953</v>
      </c>
      <c r="F599" s="822" t="s">
        <v>7138</v>
      </c>
      <c r="G599" s="822" t="s">
        <v>7139</v>
      </c>
      <c r="H599" s="831">
        <v>48</v>
      </c>
      <c r="I599" s="831">
        <v>7123.56</v>
      </c>
      <c r="J599" s="822"/>
      <c r="K599" s="822">
        <v>148.4075</v>
      </c>
      <c r="L599" s="831"/>
      <c r="M599" s="831"/>
      <c r="N599" s="822"/>
      <c r="O599" s="822"/>
      <c r="P599" s="831">
        <v>6</v>
      </c>
      <c r="Q599" s="831">
        <v>890.7600000000001</v>
      </c>
      <c r="R599" s="827"/>
      <c r="S599" s="832">
        <v>148.46</v>
      </c>
    </row>
    <row r="600" spans="1:19" ht="14.45" customHeight="1" x14ac:dyDescent="0.2">
      <c r="A600" s="821" t="s">
        <v>6951</v>
      </c>
      <c r="B600" s="822" t="s">
        <v>6952</v>
      </c>
      <c r="C600" s="822" t="s">
        <v>639</v>
      </c>
      <c r="D600" s="822" t="s">
        <v>3496</v>
      </c>
      <c r="E600" s="822" t="s">
        <v>6953</v>
      </c>
      <c r="F600" s="822" t="s">
        <v>7140</v>
      </c>
      <c r="G600" s="822" t="s">
        <v>2391</v>
      </c>
      <c r="H600" s="831"/>
      <c r="I600" s="831"/>
      <c r="J600" s="822"/>
      <c r="K600" s="822"/>
      <c r="L600" s="831">
        <v>3</v>
      </c>
      <c r="M600" s="831">
        <v>65341</v>
      </c>
      <c r="N600" s="822"/>
      <c r="O600" s="822">
        <v>21780.333333333332</v>
      </c>
      <c r="P600" s="831"/>
      <c r="Q600" s="831"/>
      <c r="R600" s="827"/>
      <c r="S600" s="832"/>
    </row>
    <row r="601" spans="1:19" ht="14.45" customHeight="1" x14ac:dyDescent="0.2">
      <c r="A601" s="821" t="s">
        <v>6951</v>
      </c>
      <c r="B601" s="822" t="s">
        <v>6952</v>
      </c>
      <c r="C601" s="822" t="s">
        <v>639</v>
      </c>
      <c r="D601" s="822" t="s">
        <v>3496</v>
      </c>
      <c r="E601" s="822" t="s">
        <v>6953</v>
      </c>
      <c r="F601" s="822" t="s">
        <v>7141</v>
      </c>
      <c r="G601" s="822" t="s">
        <v>2967</v>
      </c>
      <c r="H601" s="831">
        <v>134.75</v>
      </c>
      <c r="I601" s="831">
        <v>63907.92</v>
      </c>
      <c r="J601" s="822"/>
      <c r="K601" s="822">
        <v>474.27027829313545</v>
      </c>
      <c r="L601" s="831">
        <v>109.05</v>
      </c>
      <c r="M601" s="831">
        <v>84256.95</v>
      </c>
      <c r="N601" s="822"/>
      <c r="O601" s="822">
        <v>772.64511691884456</v>
      </c>
      <c r="P601" s="831">
        <v>127.33999999999999</v>
      </c>
      <c r="Q601" s="831">
        <v>60393.759999999995</v>
      </c>
      <c r="R601" s="827"/>
      <c r="S601" s="832">
        <v>474.27171352285222</v>
      </c>
    </row>
    <row r="602" spans="1:19" ht="14.45" customHeight="1" x14ac:dyDescent="0.2">
      <c r="A602" s="821" t="s">
        <v>6951</v>
      </c>
      <c r="B602" s="822" t="s">
        <v>6952</v>
      </c>
      <c r="C602" s="822" t="s">
        <v>639</v>
      </c>
      <c r="D602" s="822" t="s">
        <v>3496</v>
      </c>
      <c r="E602" s="822" t="s">
        <v>6953</v>
      </c>
      <c r="F602" s="822" t="s">
        <v>7142</v>
      </c>
      <c r="G602" s="822" t="s">
        <v>2967</v>
      </c>
      <c r="H602" s="831">
        <v>175</v>
      </c>
      <c r="I602" s="831">
        <v>35791</v>
      </c>
      <c r="J602" s="822"/>
      <c r="K602" s="822">
        <v>204.52</v>
      </c>
      <c r="L602" s="831">
        <v>129.32</v>
      </c>
      <c r="M602" s="831">
        <v>37365.719999999994</v>
      </c>
      <c r="N602" s="822"/>
      <c r="O602" s="822">
        <v>288.93999381379518</v>
      </c>
      <c r="P602" s="831">
        <v>142.33000000000001</v>
      </c>
      <c r="Q602" s="831">
        <v>29109.340000000004</v>
      </c>
      <c r="R602" s="827"/>
      <c r="S602" s="832">
        <v>204.52005901777559</v>
      </c>
    </row>
    <row r="603" spans="1:19" ht="14.45" customHeight="1" x14ac:dyDescent="0.2">
      <c r="A603" s="821" t="s">
        <v>6951</v>
      </c>
      <c r="B603" s="822" t="s">
        <v>6952</v>
      </c>
      <c r="C603" s="822" t="s">
        <v>639</v>
      </c>
      <c r="D603" s="822" t="s">
        <v>3496</v>
      </c>
      <c r="E603" s="822" t="s">
        <v>6953</v>
      </c>
      <c r="F603" s="822" t="s">
        <v>7145</v>
      </c>
      <c r="G603" s="822" t="s">
        <v>7146</v>
      </c>
      <c r="H603" s="831"/>
      <c r="I603" s="831"/>
      <c r="J603" s="822"/>
      <c r="K603" s="822"/>
      <c r="L603" s="831"/>
      <c r="M603" s="831"/>
      <c r="N603" s="822"/>
      <c r="O603" s="822"/>
      <c r="P603" s="831">
        <v>1</v>
      </c>
      <c r="Q603" s="831">
        <v>3300</v>
      </c>
      <c r="R603" s="827"/>
      <c r="S603" s="832">
        <v>3300</v>
      </c>
    </row>
    <row r="604" spans="1:19" ht="14.45" customHeight="1" x14ac:dyDescent="0.2">
      <c r="A604" s="821" t="s">
        <v>6951</v>
      </c>
      <c r="B604" s="822" t="s">
        <v>6952</v>
      </c>
      <c r="C604" s="822" t="s">
        <v>639</v>
      </c>
      <c r="D604" s="822" t="s">
        <v>3496</v>
      </c>
      <c r="E604" s="822" t="s">
        <v>6953</v>
      </c>
      <c r="F604" s="822" t="s">
        <v>7152</v>
      </c>
      <c r="G604" s="822" t="s">
        <v>2346</v>
      </c>
      <c r="H604" s="831">
        <v>0</v>
      </c>
      <c r="I604" s="831">
        <v>0</v>
      </c>
      <c r="J604" s="822"/>
      <c r="K604" s="822"/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6951</v>
      </c>
      <c r="B605" s="822" t="s">
        <v>6952</v>
      </c>
      <c r="C605" s="822" t="s">
        <v>639</v>
      </c>
      <c r="D605" s="822" t="s">
        <v>3496</v>
      </c>
      <c r="E605" s="822" t="s">
        <v>6953</v>
      </c>
      <c r="F605" s="822" t="s">
        <v>7153</v>
      </c>
      <c r="G605" s="822" t="s">
        <v>2388</v>
      </c>
      <c r="H605" s="831"/>
      <c r="I605" s="831"/>
      <c r="J605" s="822"/>
      <c r="K605" s="822"/>
      <c r="L605" s="831">
        <v>8</v>
      </c>
      <c r="M605" s="831">
        <v>708771.6</v>
      </c>
      <c r="N605" s="822"/>
      <c r="O605" s="822">
        <v>88596.45</v>
      </c>
      <c r="P605" s="831"/>
      <c r="Q605" s="831"/>
      <c r="R605" s="827"/>
      <c r="S605" s="832"/>
    </row>
    <row r="606" spans="1:19" ht="14.45" customHeight="1" x14ac:dyDescent="0.2">
      <c r="A606" s="821" t="s">
        <v>6951</v>
      </c>
      <c r="B606" s="822" t="s">
        <v>6952</v>
      </c>
      <c r="C606" s="822" t="s">
        <v>639</v>
      </c>
      <c r="D606" s="822" t="s">
        <v>3496</v>
      </c>
      <c r="E606" s="822" t="s">
        <v>6953</v>
      </c>
      <c r="F606" s="822" t="s">
        <v>7157</v>
      </c>
      <c r="G606" s="822" t="s">
        <v>7158</v>
      </c>
      <c r="H606" s="831"/>
      <c r="I606" s="831"/>
      <c r="J606" s="822"/>
      <c r="K606" s="822"/>
      <c r="L606" s="831">
        <v>3</v>
      </c>
      <c r="M606" s="831">
        <v>163.20000000000002</v>
      </c>
      <c r="N606" s="822"/>
      <c r="O606" s="822">
        <v>54.400000000000006</v>
      </c>
      <c r="P606" s="831">
        <v>2.4</v>
      </c>
      <c r="Q606" s="831">
        <v>130.56</v>
      </c>
      <c r="R606" s="827"/>
      <c r="S606" s="832">
        <v>54.400000000000006</v>
      </c>
    </row>
    <row r="607" spans="1:19" ht="14.45" customHeight="1" x14ac:dyDescent="0.2">
      <c r="A607" s="821" t="s">
        <v>6951</v>
      </c>
      <c r="B607" s="822" t="s">
        <v>6952</v>
      </c>
      <c r="C607" s="822" t="s">
        <v>639</v>
      </c>
      <c r="D607" s="822" t="s">
        <v>3496</v>
      </c>
      <c r="E607" s="822" t="s">
        <v>6953</v>
      </c>
      <c r="F607" s="822" t="s">
        <v>7159</v>
      </c>
      <c r="G607" s="822" t="s">
        <v>7158</v>
      </c>
      <c r="H607" s="831"/>
      <c r="I607" s="831"/>
      <c r="J607" s="822"/>
      <c r="K607" s="822"/>
      <c r="L607" s="831">
        <v>2.6</v>
      </c>
      <c r="M607" s="831">
        <v>266.93</v>
      </c>
      <c r="N607" s="822"/>
      <c r="O607" s="822">
        <v>102.66538461538461</v>
      </c>
      <c r="P607" s="831">
        <v>0.8</v>
      </c>
      <c r="Q607" s="831">
        <v>78.16</v>
      </c>
      <c r="R607" s="827"/>
      <c r="S607" s="832">
        <v>97.699999999999989</v>
      </c>
    </row>
    <row r="608" spans="1:19" ht="14.45" customHeight="1" x14ac:dyDescent="0.2">
      <c r="A608" s="821" t="s">
        <v>6951</v>
      </c>
      <c r="B608" s="822" t="s">
        <v>6952</v>
      </c>
      <c r="C608" s="822" t="s">
        <v>639</v>
      </c>
      <c r="D608" s="822" t="s">
        <v>3496</v>
      </c>
      <c r="E608" s="822" t="s">
        <v>6953</v>
      </c>
      <c r="F608" s="822" t="s">
        <v>7160</v>
      </c>
      <c r="G608" s="822" t="s">
        <v>3389</v>
      </c>
      <c r="H608" s="831">
        <v>1</v>
      </c>
      <c r="I608" s="831">
        <v>11086</v>
      </c>
      <c r="J608" s="822"/>
      <c r="K608" s="822">
        <v>11086</v>
      </c>
      <c r="L608" s="831"/>
      <c r="M608" s="831"/>
      <c r="N608" s="822"/>
      <c r="O608" s="822"/>
      <c r="P608" s="831"/>
      <c r="Q608" s="831"/>
      <c r="R608" s="827"/>
      <c r="S608" s="832"/>
    </row>
    <row r="609" spans="1:19" ht="14.45" customHeight="1" x14ac:dyDescent="0.2">
      <c r="A609" s="821" t="s">
        <v>6951</v>
      </c>
      <c r="B609" s="822" t="s">
        <v>6952</v>
      </c>
      <c r="C609" s="822" t="s">
        <v>639</v>
      </c>
      <c r="D609" s="822" t="s">
        <v>3496</v>
      </c>
      <c r="E609" s="822" t="s">
        <v>6953</v>
      </c>
      <c r="F609" s="822" t="s">
        <v>7166</v>
      </c>
      <c r="G609" s="822" t="s">
        <v>2446</v>
      </c>
      <c r="H609" s="831">
        <v>1</v>
      </c>
      <c r="I609" s="831">
        <v>52608.3</v>
      </c>
      <c r="J609" s="822"/>
      <c r="K609" s="822">
        <v>52608.3</v>
      </c>
      <c r="L609" s="831">
        <v>6.9399999999999995</v>
      </c>
      <c r="M609" s="831">
        <v>328609.69999999995</v>
      </c>
      <c r="N609" s="822"/>
      <c r="O609" s="822">
        <v>47350.100864553307</v>
      </c>
      <c r="P609" s="831">
        <v>26.84</v>
      </c>
      <c r="Q609" s="831">
        <v>1270804.23</v>
      </c>
      <c r="R609" s="827"/>
      <c r="S609" s="832">
        <v>47347.400521609539</v>
      </c>
    </row>
    <row r="610" spans="1:19" ht="14.45" customHeight="1" x14ac:dyDescent="0.2">
      <c r="A610" s="821" t="s">
        <v>6951</v>
      </c>
      <c r="B610" s="822" t="s">
        <v>6952</v>
      </c>
      <c r="C610" s="822" t="s">
        <v>639</v>
      </c>
      <c r="D610" s="822" t="s">
        <v>3496</v>
      </c>
      <c r="E610" s="822" t="s">
        <v>6953</v>
      </c>
      <c r="F610" s="822" t="s">
        <v>7167</v>
      </c>
      <c r="G610" s="822" t="s">
        <v>2424</v>
      </c>
      <c r="H610" s="831"/>
      <c r="I610" s="831"/>
      <c r="J610" s="822"/>
      <c r="K610" s="822"/>
      <c r="L610" s="831"/>
      <c r="M610" s="831"/>
      <c r="N610" s="822"/>
      <c r="O610" s="822"/>
      <c r="P610" s="831">
        <v>6</v>
      </c>
      <c r="Q610" s="831">
        <v>238077.6</v>
      </c>
      <c r="R610" s="827"/>
      <c r="S610" s="832">
        <v>39679.599999999999</v>
      </c>
    </row>
    <row r="611" spans="1:19" ht="14.45" customHeight="1" x14ac:dyDescent="0.2">
      <c r="A611" s="821" t="s">
        <v>6951</v>
      </c>
      <c r="B611" s="822" t="s">
        <v>6952</v>
      </c>
      <c r="C611" s="822" t="s">
        <v>639</v>
      </c>
      <c r="D611" s="822" t="s">
        <v>3496</v>
      </c>
      <c r="E611" s="822" t="s">
        <v>6953</v>
      </c>
      <c r="F611" s="822" t="s">
        <v>7168</v>
      </c>
      <c r="G611" s="822" t="s">
        <v>2366</v>
      </c>
      <c r="H611" s="831">
        <v>2</v>
      </c>
      <c r="I611" s="831">
        <v>179130.6</v>
      </c>
      <c r="J611" s="822"/>
      <c r="K611" s="822">
        <v>89565.3</v>
      </c>
      <c r="L611" s="831"/>
      <c r="M611" s="831"/>
      <c r="N611" s="822"/>
      <c r="O611" s="822"/>
      <c r="P611" s="831"/>
      <c r="Q611" s="831"/>
      <c r="R611" s="827"/>
      <c r="S611" s="832"/>
    </row>
    <row r="612" spans="1:19" ht="14.45" customHeight="1" x14ac:dyDescent="0.2">
      <c r="A612" s="821" t="s">
        <v>6951</v>
      </c>
      <c r="B612" s="822" t="s">
        <v>6952</v>
      </c>
      <c r="C612" s="822" t="s">
        <v>639</v>
      </c>
      <c r="D612" s="822" t="s">
        <v>3496</v>
      </c>
      <c r="E612" s="822" t="s">
        <v>6953</v>
      </c>
      <c r="F612" s="822" t="s">
        <v>7170</v>
      </c>
      <c r="G612" s="822" t="s">
        <v>1031</v>
      </c>
      <c r="H612" s="831">
        <v>1.04</v>
      </c>
      <c r="I612" s="831">
        <v>253.7</v>
      </c>
      <c r="J612" s="822"/>
      <c r="K612" s="822">
        <v>243.94230769230768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6951</v>
      </c>
      <c r="B613" s="822" t="s">
        <v>6952</v>
      </c>
      <c r="C613" s="822" t="s">
        <v>639</v>
      </c>
      <c r="D613" s="822" t="s">
        <v>3496</v>
      </c>
      <c r="E613" s="822" t="s">
        <v>6953</v>
      </c>
      <c r="F613" s="822" t="s">
        <v>7171</v>
      </c>
      <c r="G613" s="822" t="s">
        <v>1031</v>
      </c>
      <c r="H613" s="831">
        <v>5.66</v>
      </c>
      <c r="I613" s="831">
        <v>2447.5500000000002</v>
      </c>
      <c r="J613" s="822"/>
      <c r="K613" s="822">
        <v>432.42932862190816</v>
      </c>
      <c r="L613" s="831">
        <v>7.73</v>
      </c>
      <c r="M613" s="831">
        <v>3342.69</v>
      </c>
      <c r="N613" s="822"/>
      <c r="O613" s="822">
        <v>432.43078913324706</v>
      </c>
      <c r="P613" s="831"/>
      <c r="Q613" s="831"/>
      <c r="R613" s="827"/>
      <c r="S613" s="832"/>
    </row>
    <row r="614" spans="1:19" ht="14.45" customHeight="1" x14ac:dyDescent="0.2">
      <c r="A614" s="821" t="s">
        <v>6951</v>
      </c>
      <c r="B614" s="822" t="s">
        <v>6952</v>
      </c>
      <c r="C614" s="822" t="s">
        <v>639</v>
      </c>
      <c r="D614" s="822" t="s">
        <v>3496</v>
      </c>
      <c r="E614" s="822" t="s">
        <v>6953</v>
      </c>
      <c r="F614" s="822" t="s">
        <v>7174</v>
      </c>
      <c r="G614" s="822" t="s">
        <v>2349</v>
      </c>
      <c r="H614" s="831">
        <v>5</v>
      </c>
      <c r="I614" s="831">
        <v>190069</v>
      </c>
      <c r="J614" s="822"/>
      <c r="K614" s="822">
        <v>38013.800000000003</v>
      </c>
      <c r="L614" s="831">
        <v>7</v>
      </c>
      <c r="M614" s="831">
        <v>266096.59999999998</v>
      </c>
      <c r="N614" s="822"/>
      <c r="O614" s="822">
        <v>38013.799999999996</v>
      </c>
      <c r="P614" s="831">
        <v>13</v>
      </c>
      <c r="Q614" s="831">
        <v>404300</v>
      </c>
      <c r="R614" s="827"/>
      <c r="S614" s="832">
        <v>31100</v>
      </c>
    </row>
    <row r="615" spans="1:19" ht="14.45" customHeight="1" x14ac:dyDescent="0.2">
      <c r="A615" s="821" t="s">
        <v>6951</v>
      </c>
      <c r="B615" s="822" t="s">
        <v>6952</v>
      </c>
      <c r="C615" s="822" t="s">
        <v>639</v>
      </c>
      <c r="D615" s="822" t="s">
        <v>3496</v>
      </c>
      <c r="E615" s="822" t="s">
        <v>6953</v>
      </c>
      <c r="F615" s="822" t="s">
        <v>7175</v>
      </c>
      <c r="G615" s="822" t="s">
        <v>2442</v>
      </c>
      <c r="H615" s="831">
        <v>11.94</v>
      </c>
      <c r="I615" s="831">
        <v>55714.67</v>
      </c>
      <c r="J615" s="822"/>
      <c r="K615" s="822">
        <v>4666.2202680067003</v>
      </c>
      <c r="L615" s="831">
        <v>67.63</v>
      </c>
      <c r="M615" s="831">
        <v>315576.46999999997</v>
      </c>
      <c r="N615" s="822"/>
      <c r="O615" s="822">
        <v>4666.2201685642467</v>
      </c>
      <c r="P615" s="831">
        <v>290.83</v>
      </c>
      <c r="Q615" s="831">
        <v>1167511.69</v>
      </c>
      <c r="R615" s="827"/>
      <c r="S615" s="832">
        <v>4014.4128528693741</v>
      </c>
    </row>
    <row r="616" spans="1:19" ht="14.45" customHeight="1" x14ac:dyDescent="0.2">
      <c r="A616" s="821" t="s">
        <v>6951</v>
      </c>
      <c r="B616" s="822" t="s">
        <v>6952</v>
      </c>
      <c r="C616" s="822" t="s">
        <v>639</v>
      </c>
      <c r="D616" s="822" t="s">
        <v>3496</v>
      </c>
      <c r="E616" s="822" t="s">
        <v>6953</v>
      </c>
      <c r="F616" s="822" t="s">
        <v>7176</v>
      </c>
      <c r="G616" s="822" t="s">
        <v>2388</v>
      </c>
      <c r="H616" s="831"/>
      <c r="I616" s="831"/>
      <c r="J616" s="822"/>
      <c r="K616" s="822"/>
      <c r="L616" s="831"/>
      <c r="M616" s="831"/>
      <c r="N616" s="822"/>
      <c r="O616" s="822"/>
      <c r="P616" s="831">
        <v>6</v>
      </c>
      <c r="Q616" s="831">
        <v>520263.3</v>
      </c>
      <c r="R616" s="827"/>
      <c r="S616" s="832">
        <v>86710.55</v>
      </c>
    </row>
    <row r="617" spans="1:19" ht="14.45" customHeight="1" x14ac:dyDescent="0.2">
      <c r="A617" s="821" t="s">
        <v>6951</v>
      </c>
      <c r="B617" s="822" t="s">
        <v>6952</v>
      </c>
      <c r="C617" s="822" t="s">
        <v>639</v>
      </c>
      <c r="D617" s="822" t="s">
        <v>3496</v>
      </c>
      <c r="E617" s="822" t="s">
        <v>6953</v>
      </c>
      <c r="F617" s="822" t="s">
        <v>7177</v>
      </c>
      <c r="G617" s="822" t="s">
        <v>1031</v>
      </c>
      <c r="H617" s="831">
        <v>8.7199999999999989</v>
      </c>
      <c r="I617" s="831">
        <v>2127.16</v>
      </c>
      <c r="J617" s="822"/>
      <c r="K617" s="822">
        <v>243.94036697247708</v>
      </c>
      <c r="L617" s="831">
        <v>47.13</v>
      </c>
      <c r="M617" s="831">
        <v>14460.480000000001</v>
      </c>
      <c r="N617" s="822"/>
      <c r="O617" s="822">
        <v>306.82113303628262</v>
      </c>
      <c r="P617" s="831">
        <v>30.64</v>
      </c>
      <c r="Q617" s="831">
        <v>7582.24</v>
      </c>
      <c r="R617" s="827"/>
      <c r="S617" s="832">
        <v>247.46214099216709</v>
      </c>
    </row>
    <row r="618" spans="1:19" ht="14.45" customHeight="1" x14ac:dyDescent="0.2">
      <c r="A618" s="821" t="s">
        <v>6951</v>
      </c>
      <c r="B618" s="822" t="s">
        <v>6952</v>
      </c>
      <c r="C618" s="822" t="s">
        <v>639</v>
      </c>
      <c r="D618" s="822" t="s">
        <v>3496</v>
      </c>
      <c r="E618" s="822" t="s">
        <v>6953</v>
      </c>
      <c r="F618" s="822" t="s">
        <v>7178</v>
      </c>
      <c r="G618" s="822" t="s">
        <v>1031</v>
      </c>
      <c r="H618" s="831">
        <v>20.2</v>
      </c>
      <c r="I618" s="831">
        <v>1545.5</v>
      </c>
      <c r="J618" s="822"/>
      <c r="K618" s="822">
        <v>76.509900990099013</v>
      </c>
      <c r="L618" s="831">
        <v>102.44</v>
      </c>
      <c r="M618" s="831">
        <v>8465.2800000000007</v>
      </c>
      <c r="N618" s="822"/>
      <c r="O618" s="822">
        <v>82.636470128855919</v>
      </c>
      <c r="P618" s="831">
        <v>48.61</v>
      </c>
      <c r="Q618" s="831">
        <v>3828.14</v>
      </c>
      <c r="R618" s="827"/>
      <c r="S618" s="832">
        <v>78.752108619625588</v>
      </c>
    </row>
    <row r="619" spans="1:19" ht="14.45" customHeight="1" x14ac:dyDescent="0.2">
      <c r="A619" s="821" t="s">
        <v>6951</v>
      </c>
      <c r="B619" s="822" t="s">
        <v>6952</v>
      </c>
      <c r="C619" s="822" t="s">
        <v>639</v>
      </c>
      <c r="D619" s="822" t="s">
        <v>3496</v>
      </c>
      <c r="E619" s="822" t="s">
        <v>6953</v>
      </c>
      <c r="F619" s="822" t="s">
        <v>7179</v>
      </c>
      <c r="G619" s="822" t="s">
        <v>1132</v>
      </c>
      <c r="H619" s="831">
        <v>7.07</v>
      </c>
      <c r="I619" s="831">
        <v>2978.0299999999997</v>
      </c>
      <c r="J619" s="822"/>
      <c r="K619" s="822">
        <v>421.22065063649217</v>
      </c>
      <c r="L619" s="831">
        <v>10.46</v>
      </c>
      <c r="M619" s="831">
        <v>4431.83</v>
      </c>
      <c r="N619" s="822"/>
      <c r="O619" s="822">
        <v>423.6931166347992</v>
      </c>
      <c r="P619" s="831"/>
      <c r="Q619" s="831"/>
      <c r="R619" s="827"/>
      <c r="S619" s="832"/>
    </row>
    <row r="620" spans="1:19" ht="14.45" customHeight="1" x14ac:dyDescent="0.2">
      <c r="A620" s="821" t="s">
        <v>6951</v>
      </c>
      <c r="B620" s="822" t="s">
        <v>6952</v>
      </c>
      <c r="C620" s="822" t="s">
        <v>639</v>
      </c>
      <c r="D620" s="822" t="s">
        <v>3496</v>
      </c>
      <c r="E620" s="822" t="s">
        <v>6953</v>
      </c>
      <c r="F620" s="822" t="s">
        <v>7180</v>
      </c>
      <c r="G620" s="822" t="s">
        <v>6966</v>
      </c>
      <c r="H620" s="831"/>
      <c r="I620" s="831"/>
      <c r="J620" s="822"/>
      <c r="K620" s="822"/>
      <c r="L620" s="831">
        <v>2</v>
      </c>
      <c r="M620" s="831">
        <v>8127.04</v>
      </c>
      <c r="N620" s="822"/>
      <c r="O620" s="822">
        <v>4063.52</v>
      </c>
      <c r="P620" s="831"/>
      <c r="Q620" s="831"/>
      <c r="R620" s="827"/>
      <c r="S620" s="832"/>
    </row>
    <row r="621" spans="1:19" ht="14.45" customHeight="1" x14ac:dyDescent="0.2">
      <c r="A621" s="821" t="s">
        <v>6951</v>
      </c>
      <c r="B621" s="822" t="s">
        <v>6952</v>
      </c>
      <c r="C621" s="822" t="s">
        <v>639</v>
      </c>
      <c r="D621" s="822" t="s">
        <v>3496</v>
      </c>
      <c r="E621" s="822" t="s">
        <v>6953</v>
      </c>
      <c r="F621" s="822" t="s">
        <v>7181</v>
      </c>
      <c r="G621" s="822" t="s">
        <v>6966</v>
      </c>
      <c r="H621" s="831">
        <v>4</v>
      </c>
      <c r="I621" s="831">
        <v>5163.4399999999996</v>
      </c>
      <c r="J621" s="822"/>
      <c r="K621" s="822">
        <v>1290.8599999999999</v>
      </c>
      <c r="L621" s="831">
        <v>59</v>
      </c>
      <c r="M621" s="831">
        <v>76344.3</v>
      </c>
      <c r="N621" s="822"/>
      <c r="O621" s="822">
        <v>1293.9711864406779</v>
      </c>
      <c r="P621" s="831">
        <v>26</v>
      </c>
      <c r="Q621" s="831">
        <v>26069.360000000001</v>
      </c>
      <c r="R621" s="827"/>
      <c r="S621" s="832">
        <v>1002.6676923076923</v>
      </c>
    </row>
    <row r="622" spans="1:19" ht="14.45" customHeight="1" x14ac:dyDescent="0.2">
      <c r="A622" s="821" t="s">
        <v>6951</v>
      </c>
      <c r="B622" s="822" t="s">
        <v>6952</v>
      </c>
      <c r="C622" s="822" t="s">
        <v>639</v>
      </c>
      <c r="D622" s="822" t="s">
        <v>3496</v>
      </c>
      <c r="E622" s="822" t="s">
        <v>6953</v>
      </c>
      <c r="F622" s="822" t="s">
        <v>7182</v>
      </c>
      <c r="G622" s="822" t="s">
        <v>805</v>
      </c>
      <c r="H622" s="831">
        <v>0.76</v>
      </c>
      <c r="I622" s="831">
        <v>558.45000000000005</v>
      </c>
      <c r="J622" s="822"/>
      <c r="K622" s="822">
        <v>734.8026315789474</v>
      </c>
      <c r="L622" s="831">
        <v>1.89</v>
      </c>
      <c r="M622" s="831">
        <v>1632.42</v>
      </c>
      <c r="N622" s="822"/>
      <c r="O622" s="822">
        <v>863.71428571428578</v>
      </c>
      <c r="P622" s="831">
        <v>3.3</v>
      </c>
      <c r="Q622" s="831">
        <v>2424.83</v>
      </c>
      <c r="R622" s="827"/>
      <c r="S622" s="832">
        <v>734.79696969696977</v>
      </c>
    </row>
    <row r="623" spans="1:19" ht="14.45" customHeight="1" x14ac:dyDescent="0.2">
      <c r="A623" s="821" t="s">
        <v>6951</v>
      </c>
      <c r="B623" s="822" t="s">
        <v>6952</v>
      </c>
      <c r="C623" s="822" t="s">
        <v>639</v>
      </c>
      <c r="D623" s="822" t="s">
        <v>3496</v>
      </c>
      <c r="E623" s="822" t="s">
        <v>6953</v>
      </c>
      <c r="F623" s="822" t="s">
        <v>7183</v>
      </c>
      <c r="G623" s="822" t="s">
        <v>1370</v>
      </c>
      <c r="H623" s="831"/>
      <c r="I623" s="831"/>
      <c r="J623" s="822"/>
      <c r="K623" s="822"/>
      <c r="L623" s="831">
        <v>23.82</v>
      </c>
      <c r="M623" s="831">
        <v>5527.58</v>
      </c>
      <c r="N623" s="822"/>
      <c r="O623" s="822">
        <v>232.05625524769101</v>
      </c>
      <c r="P623" s="831">
        <v>30.090000000000003</v>
      </c>
      <c r="Q623" s="831">
        <v>5401.2</v>
      </c>
      <c r="R623" s="827"/>
      <c r="S623" s="832">
        <v>179.50149551345959</v>
      </c>
    </row>
    <row r="624" spans="1:19" ht="14.45" customHeight="1" x14ac:dyDescent="0.2">
      <c r="A624" s="821" t="s">
        <v>6951</v>
      </c>
      <c r="B624" s="822" t="s">
        <v>6952</v>
      </c>
      <c r="C624" s="822" t="s">
        <v>639</v>
      </c>
      <c r="D624" s="822" t="s">
        <v>3496</v>
      </c>
      <c r="E624" s="822" t="s">
        <v>6953</v>
      </c>
      <c r="F624" s="822" t="s">
        <v>7186</v>
      </c>
      <c r="G624" s="822" t="s">
        <v>1031</v>
      </c>
      <c r="H624" s="831"/>
      <c r="I624" s="831"/>
      <c r="J624" s="822"/>
      <c r="K624" s="822"/>
      <c r="L624" s="831">
        <v>9.5399999999999991</v>
      </c>
      <c r="M624" s="831">
        <v>5253.12</v>
      </c>
      <c r="N624" s="822"/>
      <c r="O624" s="822">
        <v>550.64150943396226</v>
      </c>
      <c r="P624" s="831">
        <v>13.549999999999999</v>
      </c>
      <c r="Q624" s="831">
        <v>6762.3000000000011</v>
      </c>
      <c r="R624" s="827"/>
      <c r="S624" s="832">
        <v>499.06273062730639</v>
      </c>
    </row>
    <row r="625" spans="1:19" ht="14.45" customHeight="1" x14ac:dyDescent="0.2">
      <c r="A625" s="821" t="s">
        <v>6951</v>
      </c>
      <c r="B625" s="822" t="s">
        <v>6952</v>
      </c>
      <c r="C625" s="822" t="s">
        <v>639</v>
      </c>
      <c r="D625" s="822" t="s">
        <v>3496</v>
      </c>
      <c r="E625" s="822" t="s">
        <v>6953</v>
      </c>
      <c r="F625" s="822" t="s">
        <v>7187</v>
      </c>
      <c r="G625" s="822" t="s">
        <v>3410</v>
      </c>
      <c r="H625" s="831">
        <v>1</v>
      </c>
      <c r="I625" s="831">
        <v>80000</v>
      </c>
      <c r="J625" s="822"/>
      <c r="K625" s="822">
        <v>80000</v>
      </c>
      <c r="L625" s="831"/>
      <c r="M625" s="831"/>
      <c r="N625" s="822"/>
      <c r="O625" s="822"/>
      <c r="P625" s="831"/>
      <c r="Q625" s="831"/>
      <c r="R625" s="827"/>
      <c r="S625" s="832"/>
    </row>
    <row r="626" spans="1:19" ht="14.45" customHeight="1" x14ac:dyDescent="0.2">
      <c r="A626" s="821" t="s">
        <v>6951</v>
      </c>
      <c r="B626" s="822" t="s">
        <v>6952</v>
      </c>
      <c r="C626" s="822" t="s">
        <v>639</v>
      </c>
      <c r="D626" s="822" t="s">
        <v>3496</v>
      </c>
      <c r="E626" s="822" t="s">
        <v>6953</v>
      </c>
      <c r="F626" s="822" t="s">
        <v>7189</v>
      </c>
      <c r="G626" s="822" t="s">
        <v>1370</v>
      </c>
      <c r="H626" s="831"/>
      <c r="I626" s="831"/>
      <c r="J626" s="822"/>
      <c r="K626" s="822"/>
      <c r="L626" s="831">
        <v>13.159999999999998</v>
      </c>
      <c r="M626" s="831">
        <v>1782.7199999999998</v>
      </c>
      <c r="N626" s="822"/>
      <c r="O626" s="822">
        <v>135.46504559270517</v>
      </c>
      <c r="P626" s="831">
        <v>20.740000000000002</v>
      </c>
      <c r="Q626" s="831">
        <v>2164.0100000000002</v>
      </c>
      <c r="R626" s="827"/>
      <c r="S626" s="832">
        <v>104.33992285438765</v>
      </c>
    </row>
    <row r="627" spans="1:19" ht="14.45" customHeight="1" x14ac:dyDescent="0.2">
      <c r="A627" s="821" t="s">
        <v>6951</v>
      </c>
      <c r="B627" s="822" t="s">
        <v>6952</v>
      </c>
      <c r="C627" s="822" t="s">
        <v>639</v>
      </c>
      <c r="D627" s="822" t="s">
        <v>3496</v>
      </c>
      <c r="E627" s="822" t="s">
        <v>6953</v>
      </c>
      <c r="F627" s="822" t="s">
        <v>7190</v>
      </c>
      <c r="G627" s="822" t="s">
        <v>1004</v>
      </c>
      <c r="H627" s="831"/>
      <c r="I627" s="831"/>
      <c r="J627" s="822"/>
      <c r="K627" s="822"/>
      <c r="L627" s="831">
        <v>18.54</v>
      </c>
      <c r="M627" s="831">
        <v>2854.94</v>
      </c>
      <c r="N627" s="822"/>
      <c r="O627" s="822">
        <v>153.98813376483281</v>
      </c>
      <c r="P627" s="831">
        <v>32.31</v>
      </c>
      <c r="Q627" s="831">
        <v>5164.45</v>
      </c>
      <c r="R627" s="827"/>
      <c r="S627" s="832">
        <v>159.84060662333641</v>
      </c>
    </row>
    <row r="628" spans="1:19" ht="14.45" customHeight="1" x14ac:dyDescent="0.2">
      <c r="A628" s="821" t="s">
        <v>6951</v>
      </c>
      <c r="B628" s="822" t="s">
        <v>6952</v>
      </c>
      <c r="C628" s="822" t="s">
        <v>639</v>
      </c>
      <c r="D628" s="822" t="s">
        <v>3496</v>
      </c>
      <c r="E628" s="822" t="s">
        <v>6953</v>
      </c>
      <c r="F628" s="822" t="s">
        <v>7191</v>
      </c>
      <c r="G628" s="822" t="s">
        <v>1134</v>
      </c>
      <c r="H628" s="831"/>
      <c r="I628" s="831"/>
      <c r="J628" s="822"/>
      <c r="K628" s="822"/>
      <c r="L628" s="831">
        <v>7.4</v>
      </c>
      <c r="M628" s="831">
        <v>587.04</v>
      </c>
      <c r="N628" s="822"/>
      <c r="O628" s="822">
        <v>79.329729729729721</v>
      </c>
      <c r="P628" s="831">
        <v>19.329999999999998</v>
      </c>
      <c r="Q628" s="831">
        <v>1175.8700000000001</v>
      </c>
      <c r="R628" s="827"/>
      <c r="S628" s="832">
        <v>60.831350232798769</v>
      </c>
    </row>
    <row r="629" spans="1:19" ht="14.45" customHeight="1" x14ac:dyDescent="0.2">
      <c r="A629" s="821" t="s">
        <v>6951</v>
      </c>
      <c r="B629" s="822" t="s">
        <v>6952</v>
      </c>
      <c r="C629" s="822" t="s">
        <v>639</v>
      </c>
      <c r="D629" s="822" t="s">
        <v>3496</v>
      </c>
      <c r="E629" s="822" t="s">
        <v>6953</v>
      </c>
      <c r="F629" s="822" t="s">
        <v>7192</v>
      </c>
      <c r="G629" s="822" t="s">
        <v>805</v>
      </c>
      <c r="H629" s="831"/>
      <c r="I629" s="831"/>
      <c r="J629" s="822"/>
      <c r="K629" s="822"/>
      <c r="L629" s="831">
        <v>54.959999999999994</v>
      </c>
      <c r="M629" s="831">
        <v>4574.1399999999994</v>
      </c>
      <c r="N629" s="822"/>
      <c r="O629" s="822">
        <v>83.226710334788933</v>
      </c>
      <c r="P629" s="831">
        <v>65.05</v>
      </c>
      <c r="Q629" s="831">
        <v>5151.97</v>
      </c>
      <c r="R629" s="827"/>
      <c r="S629" s="832">
        <v>79.200153727901622</v>
      </c>
    </row>
    <row r="630" spans="1:19" ht="14.45" customHeight="1" x14ac:dyDescent="0.2">
      <c r="A630" s="821" t="s">
        <v>6951</v>
      </c>
      <c r="B630" s="822" t="s">
        <v>6952</v>
      </c>
      <c r="C630" s="822" t="s">
        <v>639</v>
      </c>
      <c r="D630" s="822" t="s">
        <v>3496</v>
      </c>
      <c r="E630" s="822" t="s">
        <v>6953</v>
      </c>
      <c r="F630" s="822" t="s">
        <v>7193</v>
      </c>
      <c r="G630" s="822" t="s">
        <v>916</v>
      </c>
      <c r="H630" s="831"/>
      <c r="I630" s="831"/>
      <c r="J630" s="822"/>
      <c r="K630" s="822"/>
      <c r="L630" s="831">
        <v>43.65</v>
      </c>
      <c r="M630" s="831">
        <v>23093.919999999998</v>
      </c>
      <c r="N630" s="822"/>
      <c r="O630" s="822">
        <v>529.07033218785796</v>
      </c>
      <c r="P630" s="831">
        <v>38.389999999999993</v>
      </c>
      <c r="Q630" s="831">
        <v>15935.71</v>
      </c>
      <c r="R630" s="827"/>
      <c r="S630" s="832">
        <v>415.10054701745253</v>
      </c>
    </row>
    <row r="631" spans="1:19" ht="14.45" customHeight="1" x14ac:dyDescent="0.2">
      <c r="A631" s="821" t="s">
        <v>6951</v>
      </c>
      <c r="B631" s="822" t="s">
        <v>6952</v>
      </c>
      <c r="C631" s="822" t="s">
        <v>639</v>
      </c>
      <c r="D631" s="822" t="s">
        <v>3496</v>
      </c>
      <c r="E631" s="822" t="s">
        <v>6953</v>
      </c>
      <c r="F631" s="822" t="s">
        <v>7194</v>
      </c>
      <c r="G631" s="822" t="s">
        <v>7195</v>
      </c>
      <c r="H631" s="831"/>
      <c r="I631" s="831"/>
      <c r="J631" s="822"/>
      <c r="K631" s="822"/>
      <c r="L631" s="831">
        <v>9</v>
      </c>
      <c r="M631" s="831">
        <v>127678.6</v>
      </c>
      <c r="N631" s="822"/>
      <c r="O631" s="822">
        <v>14186.511111111111</v>
      </c>
      <c r="P631" s="831">
        <v>2</v>
      </c>
      <c r="Q631" s="831">
        <v>29254.6</v>
      </c>
      <c r="R631" s="827"/>
      <c r="S631" s="832">
        <v>14627.3</v>
      </c>
    </row>
    <row r="632" spans="1:19" ht="14.45" customHeight="1" x14ac:dyDescent="0.2">
      <c r="A632" s="821" t="s">
        <v>6951</v>
      </c>
      <c r="B632" s="822" t="s">
        <v>6952</v>
      </c>
      <c r="C632" s="822" t="s">
        <v>639</v>
      </c>
      <c r="D632" s="822" t="s">
        <v>3496</v>
      </c>
      <c r="E632" s="822" t="s">
        <v>6953</v>
      </c>
      <c r="F632" s="822" t="s">
        <v>7196</v>
      </c>
      <c r="G632" s="822" t="s">
        <v>1134</v>
      </c>
      <c r="H632" s="831"/>
      <c r="I632" s="831"/>
      <c r="J632" s="822"/>
      <c r="K632" s="822"/>
      <c r="L632" s="831">
        <v>6.5399999999999991</v>
      </c>
      <c r="M632" s="831">
        <v>935.22</v>
      </c>
      <c r="N632" s="822"/>
      <c r="O632" s="822">
        <v>143.00000000000003</v>
      </c>
      <c r="P632" s="831">
        <v>30.04</v>
      </c>
      <c r="Q632" s="831">
        <v>7250.45</v>
      </c>
      <c r="R632" s="827"/>
      <c r="S632" s="832">
        <v>241.35985352862849</v>
      </c>
    </row>
    <row r="633" spans="1:19" ht="14.45" customHeight="1" x14ac:dyDescent="0.2">
      <c r="A633" s="821" t="s">
        <v>6951</v>
      </c>
      <c r="B633" s="822" t="s">
        <v>6952</v>
      </c>
      <c r="C633" s="822" t="s">
        <v>639</v>
      </c>
      <c r="D633" s="822" t="s">
        <v>3496</v>
      </c>
      <c r="E633" s="822" t="s">
        <v>6953</v>
      </c>
      <c r="F633" s="822" t="s">
        <v>7198</v>
      </c>
      <c r="G633" s="822" t="s">
        <v>1134</v>
      </c>
      <c r="H633" s="831"/>
      <c r="I633" s="831"/>
      <c r="J633" s="822"/>
      <c r="K633" s="822"/>
      <c r="L633" s="831"/>
      <c r="M633" s="831"/>
      <c r="N633" s="822"/>
      <c r="O633" s="822"/>
      <c r="P633" s="831">
        <v>31.93</v>
      </c>
      <c r="Q633" s="831">
        <v>5049.41</v>
      </c>
      <c r="R633" s="827"/>
      <c r="S633" s="832">
        <v>158.13999373629815</v>
      </c>
    </row>
    <row r="634" spans="1:19" ht="14.45" customHeight="1" x14ac:dyDescent="0.2">
      <c r="A634" s="821" t="s">
        <v>6951</v>
      </c>
      <c r="B634" s="822" t="s">
        <v>6952</v>
      </c>
      <c r="C634" s="822" t="s">
        <v>639</v>
      </c>
      <c r="D634" s="822" t="s">
        <v>3496</v>
      </c>
      <c r="E634" s="822" t="s">
        <v>6953</v>
      </c>
      <c r="F634" s="822" t="s">
        <v>7200</v>
      </c>
      <c r="G634" s="822" t="s">
        <v>1241</v>
      </c>
      <c r="H634" s="831"/>
      <c r="I634" s="831"/>
      <c r="J634" s="822"/>
      <c r="K634" s="822"/>
      <c r="L634" s="831"/>
      <c r="M634" s="831"/>
      <c r="N634" s="822"/>
      <c r="O634" s="822"/>
      <c r="P634" s="831">
        <v>2.2000000000000002</v>
      </c>
      <c r="Q634" s="831">
        <v>177.54000000000002</v>
      </c>
      <c r="R634" s="827"/>
      <c r="S634" s="832">
        <v>80.7</v>
      </c>
    </row>
    <row r="635" spans="1:19" ht="14.45" customHeight="1" x14ac:dyDescent="0.2">
      <c r="A635" s="821" t="s">
        <v>6951</v>
      </c>
      <c r="B635" s="822" t="s">
        <v>6952</v>
      </c>
      <c r="C635" s="822" t="s">
        <v>639</v>
      </c>
      <c r="D635" s="822" t="s">
        <v>3496</v>
      </c>
      <c r="E635" s="822" t="s">
        <v>6953</v>
      </c>
      <c r="F635" s="822" t="s">
        <v>7201</v>
      </c>
      <c r="G635" s="822" t="s">
        <v>805</v>
      </c>
      <c r="H635" s="831"/>
      <c r="I635" s="831"/>
      <c r="J635" s="822"/>
      <c r="K635" s="822"/>
      <c r="L635" s="831">
        <v>85.72</v>
      </c>
      <c r="M635" s="831">
        <v>20897.530000000002</v>
      </c>
      <c r="N635" s="822"/>
      <c r="O635" s="822">
        <v>243.78826411572564</v>
      </c>
      <c r="P635" s="831">
        <v>155.01999999999998</v>
      </c>
      <c r="Q635" s="831">
        <v>33933.919999999998</v>
      </c>
      <c r="R635" s="827"/>
      <c r="S635" s="832">
        <v>218.90027093278289</v>
      </c>
    </row>
    <row r="636" spans="1:19" ht="14.45" customHeight="1" x14ac:dyDescent="0.2">
      <c r="A636" s="821" t="s">
        <v>6951</v>
      </c>
      <c r="B636" s="822" t="s">
        <v>6952</v>
      </c>
      <c r="C636" s="822" t="s">
        <v>639</v>
      </c>
      <c r="D636" s="822" t="s">
        <v>3496</v>
      </c>
      <c r="E636" s="822" t="s">
        <v>6953</v>
      </c>
      <c r="F636" s="822" t="s">
        <v>7203</v>
      </c>
      <c r="G636" s="822" t="s">
        <v>3004</v>
      </c>
      <c r="H636" s="831"/>
      <c r="I636" s="831"/>
      <c r="J636" s="822"/>
      <c r="K636" s="822"/>
      <c r="L636" s="831">
        <v>4</v>
      </c>
      <c r="M636" s="831">
        <v>5348.12</v>
      </c>
      <c r="N636" s="822"/>
      <c r="O636" s="822">
        <v>1337.03</v>
      </c>
      <c r="P636" s="831">
        <v>23</v>
      </c>
      <c r="Q636" s="831">
        <v>2320.2399999999998</v>
      </c>
      <c r="R636" s="827"/>
      <c r="S636" s="832">
        <v>100.88</v>
      </c>
    </row>
    <row r="637" spans="1:19" ht="14.45" customHeight="1" x14ac:dyDescent="0.2">
      <c r="A637" s="821" t="s">
        <v>6951</v>
      </c>
      <c r="B637" s="822" t="s">
        <v>6952</v>
      </c>
      <c r="C637" s="822" t="s">
        <v>639</v>
      </c>
      <c r="D637" s="822" t="s">
        <v>3496</v>
      </c>
      <c r="E637" s="822" t="s">
        <v>6953</v>
      </c>
      <c r="F637" s="822" t="s">
        <v>7204</v>
      </c>
      <c r="G637" s="822" t="s">
        <v>805</v>
      </c>
      <c r="H637" s="831"/>
      <c r="I637" s="831"/>
      <c r="J637" s="822"/>
      <c r="K637" s="822"/>
      <c r="L637" s="831"/>
      <c r="M637" s="831"/>
      <c r="N637" s="822"/>
      <c r="O637" s="822"/>
      <c r="P637" s="831">
        <v>5.3</v>
      </c>
      <c r="Q637" s="831">
        <v>2786.76</v>
      </c>
      <c r="R637" s="827"/>
      <c r="S637" s="832">
        <v>525.80377358490568</v>
      </c>
    </row>
    <row r="638" spans="1:19" ht="14.45" customHeight="1" x14ac:dyDescent="0.2">
      <c r="A638" s="821" t="s">
        <v>6951</v>
      </c>
      <c r="B638" s="822" t="s">
        <v>6952</v>
      </c>
      <c r="C638" s="822" t="s">
        <v>639</v>
      </c>
      <c r="D638" s="822" t="s">
        <v>3496</v>
      </c>
      <c r="E638" s="822" t="s">
        <v>6953</v>
      </c>
      <c r="F638" s="822" t="s">
        <v>7206</v>
      </c>
      <c r="G638" s="822" t="s">
        <v>1241</v>
      </c>
      <c r="H638" s="831"/>
      <c r="I638" s="831"/>
      <c r="J638" s="822"/>
      <c r="K638" s="822"/>
      <c r="L638" s="831"/>
      <c r="M638" s="831"/>
      <c r="N638" s="822"/>
      <c r="O638" s="822"/>
      <c r="P638" s="831">
        <v>10.3</v>
      </c>
      <c r="Q638" s="831">
        <v>560.34</v>
      </c>
      <c r="R638" s="827"/>
      <c r="S638" s="832">
        <v>54.401941747572813</v>
      </c>
    </row>
    <row r="639" spans="1:19" ht="14.45" customHeight="1" x14ac:dyDescent="0.2">
      <c r="A639" s="821" t="s">
        <v>6951</v>
      </c>
      <c r="B639" s="822" t="s">
        <v>6952</v>
      </c>
      <c r="C639" s="822" t="s">
        <v>639</v>
      </c>
      <c r="D639" s="822" t="s">
        <v>3496</v>
      </c>
      <c r="E639" s="822" t="s">
        <v>6953</v>
      </c>
      <c r="F639" s="822" t="s">
        <v>7207</v>
      </c>
      <c r="G639" s="822" t="s">
        <v>1132</v>
      </c>
      <c r="H639" s="831"/>
      <c r="I639" s="831"/>
      <c r="J639" s="822"/>
      <c r="K639" s="822"/>
      <c r="L639" s="831">
        <v>6</v>
      </c>
      <c r="M639" s="831">
        <v>1111.92</v>
      </c>
      <c r="N639" s="822"/>
      <c r="O639" s="822">
        <v>185.32000000000002</v>
      </c>
      <c r="P639" s="831">
        <v>3.09</v>
      </c>
      <c r="Q639" s="831">
        <v>790.85</v>
      </c>
      <c r="R639" s="827"/>
      <c r="S639" s="832">
        <v>255.93851132686086</v>
      </c>
    </row>
    <row r="640" spans="1:19" ht="14.45" customHeight="1" x14ac:dyDescent="0.2">
      <c r="A640" s="821" t="s">
        <v>6951</v>
      </c>
      <c r="B640" s="822" t="s">
        <v>6952</v>
      </c>
      <c r="C640" s="822" t="s">
        <v>639</v>
      </c>
      <c r="D640" s="822" t="s">
        <v>3496</v>
      </c>
      <c r="E640" s="822" t="s">
        <v>6953</v>
      </c>
      <c r="F640" s="822" t="s">
        <v>7208</v>
      </c>
      <c r="G640" s="822" t="s">
        <v>2477</v>
      </c>
      <c r="H640" s="831"/>
      <c r="I640" s="831"/>
      <c r="J640" s="822"/>
      <c r="K640" s="822"/>
      <c r="L640" s="831"/>
      <c r="M640" s="831"/>
      <c r="N640" s="822"/>
      <c r="O640" s="822"/>
      <c r="P640" s="831">
        <v>2</v>
      </c>
      <c r="Q640" s="831">
        <v>85565.8</v>
      </c>
      <c r="R640" s="827"/>
      <c r="S640" s="832">
        <v>42782.9</v>
      </c>
    </row>
    <row r="641" spans="1:19" ht="14.45" customHeight="1" x14ac:dyDescent="0.2">
      <c r="A641" s="821" t="s">
        <v>6951</v>
      </c>
      <c r="B641" s="822" t="s">
        <v>6952</v>
      </c>
      <c r="C641" s="822" t="s">
        <v>639</v>
      </c>
      <c r="D641" s="822" t="s">
        <v>3496</v>
      </c>
      <c r="E641" s="822" t="s">
        <v>6953</v>
      </c>
      <c r="F641" s="822" t="s">
        <v>7215</v>
      </c>
      <c r="G641" s="822" t="s">
        <v>736</v>
      </c>
      <c r="H641" s="831"/>
      <c r="I641" s="831"/>
      <c r="J641" s="822"/>
      <c r="K641" s="822"/>
      <c r="L641" s="831"/>
      <c r="M641" s="831"/>
      <c r="N641" s="822"/>
      <c r="O641" s="822"/>
      <c r="P641" s="831">
        <v>2.65</v>
      </c>
      <c r="Q641" s="831">
        <v>108.43</v>
      </c>
      <c r="R641" s="827"/>
      <c r="S641" s="832">
        <v>40.916981132075477</v>
      </c>
    </row>
    <row r="642" spans="1:19" ht="14.45" customHeight="1" x14ac:dyDescent="0.2">
      <c r="A642" s="821" t="s">
        <v>6951</v>
      </c>
      <c r="B642" s="822" t="s">
        <v>6952</v>
      </c>
      <c r="C642" s="822" t="s">
        <v>639</v>
      </c>
      <c r="D642" s="822" t="s">
        <v>3496</v>
      </c>
      <c r="E642" s="822" t="s">
        <v>6953</v>
      </c>
      <c r="F642" s="822" t="s">
        <v>7221</v>
      </c>
      <c r="G642" s="822" t="s">
        <v>2319</v>
      </c>
      <c r="H642" s="831"/>
      <c r="I642" s="831"/>
      <c r="J642" s="822"/>
      <c r="K642" s="822"/>
      <c r="L642" s="831"/>
      <c r="M642" s="831"/>
      <c r="N642" s="822"/>
      <c r="O642" s="822"/>
      <c r="P642" s="831">
        <v>2</v>
      </c>
      <c r="Q642" s="831">
        <v>6851.13</v>
      </c>
      <c r="R642" s="827"/>
      <c r="S642" s="832">
        <v>3425.5650000000001</v>
      </c>
    </row>
    <row r="643" spans="1:19" ht="14.45" customHeight="1" x14ac:dyDescent="0.2">
      <c r="A643" s="821" t="s">
        <v>6951</v>
      </c>
      <c r="B643" s="822" t="s">
        <v>6952</v>
      </c>
      <c r="C643" s="822" t="s">
        <v>639</v>
      </c>
      <c r="D643" s="822" t="s">
        <v>3496</v>
      </c>
      <c r="E643" s="822" t="s">
        <v>6953</v>
      </c>
      <c r="F643" s="822" t="s">
        <v>7222</v>
      </c>
      <c r="G643" s="822" t="s">
        <v>2346</v>
      </c>
      <c r="H643" s="831"/>
      <c r="I643" s="831"/>
      <c r="J643" s="822"/>
      <c r="K643" s="822"/>
      <c r="L643" s="831"/>
      <c r="M643" s="831"/>
      <c r="N643" s="822"/>
      <c r="O643" s="822"/>
      <c r="P643" s="831">
        <v>2</v>
      </c>
      <c r="Q643" s="831">
        <v>58737.8</v>
      </c>
      <c r="R643" s="827"/>
      <c r="S643" s="832">
        <v>29368.9</v>
      </c>
    </row>
    <row r="644" spans="1:19" ht="14.45" customHeight="1" x14ac:dyDescent="0.2">
      <c r="A644" s="821" t="s">
        <v>6951</v>
      </c>
      <c r="B644" s="822" t="s">
        <v>6952</v>
      </c>
      <c r="C644" s="822" t="s">
        <v>639</v>
      </c>
      <c r="D644" s="822" t="s">
        <v>3496</v>
      </c>
      <c r="E644" s="822" t="s">
        <v>6953</v>
      </c>
      <c r="F644" s="822" t="s">
        <v>7230</v>
      </c>
      <c r="G644" s="822" t="s">
        <v>2319</v>
      </c>
      <c r="H644" s="831"/>
      <c r="I644" s="831"/>
      <c r="J644" s="822"/>
      <c r="K644" s="822"/>
      <c r="L644" s="831"/>
      <c r="M644" s="831"/>
      <c r="N644" s="822"/>
      <c r="O644" s="822"/>
      <c r="P644" s="831">
        <v>77</v>
      </c>
      <c r="Q644" s="831">
        <v>84414.31</v>
      </c>
      <c r="R644" s="827"/>
      <c r="S644" s="832">
        <v>1096.2897402597403</v>
      </c>
    </row>
    <row r="645" spans="1:19" ht="14.45" customHeight="1" x14ac:dyDescent="0.2">
      <c r="A645" s="821" t="s">
        <v>6951</v>
      </c>
      <c r="B645" s="822" t="s">
        <v>6952</v>
      </c>
      <c r="C645" s="822" t="s">
        <v>639</v>
      </c>
      <c r="D645" s="822" t="s">
        <v>3496</v>
      </c>
      <c r="E645" s="822" t="s">
        <v>6953</v>
      </c>
      <c r="F645" s="822" t="s">
        <v>7232</v>
      </c>
      <c r="G645" s="822" t="s">
        <v>2300</v>
      </c>
      <c r="H645" s="831"/>
      <c r="I645" s="831"/>
      <c r="J645" s="822"/>
      <c r="K645" s="822"/>
      <c r="L645" s="831"/>
      <c r="M645" s="831"/>
      <c r="N645" s="822"/>
      <c r="O645" s="822"/>
      <c r="P645" s="831">
        <v>12</v>
      </c>
      <c r="Q645" s="831">
        <v>13371.240000000002</v>
      </c>
      <c r="R645" s="827"/>
      <c r="S645" s="832">
        <v>1114.2700000000002</v>
      </c>
    </row>
    <row r="646" spans="1:19" ht="14.45" customHeight="1" x14ac:dyDescent="0.2">
      <c r="A646" s="821" t="s">
        <v>6951</v>
      </c>
      <c r="B646" s="822" t="s">
        <v>6952</v>
      </c>
      <c r="C646" s="822" t="s">
        <v>639</v>
      </c>
      <c r="D646" s="822" t="s">
        <v>3496</v>
      </c>
      <c r="E646" s="822" t="s">
        <v>6953</v>
      </c>
      <c r="F646" s="822" t="s">
        <v>7236</v>
      </c>
      <c r="G646" s="822" t="s">
        <v>2346</v>
      </c>
      <c r="H646" s="831"/>
      <c r="I646" s="831"/>
      <c r="J646" s="822"/>
      <c r="K646" s="822"/>
      <c r="L646" s="831"/>
      <c r="M646" s="831"/>
      <c r="N646" s="822"/>
      <c r="O646" s="822"/>
      <c r="P646" s="831">
        <v>1</v>
      </c>
      <c r="Q646" s="831">
        <v>29368.9</v>
      </c>
      <c r="R646" s="827"/>
      <c r="S646" s="832">
        <v>29368.9</v>
      </c>
    </row>
    <row r="647" spans="1:19" ht="14.45" customHeight="1" x14ac:dyDescent="0.2">
      <c r="A647" s="821" t="s">
        <v>6951</v>
      </c>
      <c r="B647" s="822" t="s">
        <v>6952</v>
      </c>
      <c r="C647" s="822" t="s">
        <v>639</v>
      </c>
      <c r="D647" s="822" t="s">
        <v>3496</v>
      </c>
      <c r="E647" s="822" t="s">
        <v>6953</v>
      </c>
      <c r="F647" s="822" t="s">
        <v>7242</v>
      </c>
      <c r="G647" s="822" t="s">
        <v>2970</v>
      </c>
      <c r="H647" s="831"/>
      <c r="I647" s="831"/>
      <c r="J647" s="822"/>
      <c r="K647" s="822"/>
      <c r="L647" s="831"/>
      <c r="M647" s="831"/>
      <c r="N647" s="822"/>
      <c r="O647" s="822"/>
      <c r="P647" s="831">
        <v>19.189999999999998</v>
      </c>
      <c r="Q647" s="831">
        <v>6656.07</v>
      </c>
      <c r="R647" s="827"/>
      <c r="S647" s="832">
        <v>346.85096404377282</v>
      </c>
    </row>
    <row r="648" spans="1:19" ht="14.45" customHeight="1" x14ac:dyDescent="0.2">
      <c r="A648" s="821" t="s">
        <v>6951</v>
      </c>
      <c r="B648" s="822" t="s">
        <v>6952</v>
      </c>
      <c r="C648" s="822" t="s">
        <v>639</v>
      </c>
      <c r="D648" s="822" t="s">
        <v>3496</v>
      </c>
      <c r="E648" s="822" t="s">
        <v>6953</v>
      </c>
      <c r="F648" s="822" t="s">
        <v>7243</v>
      </c>
      <c r="G648" s="822" t="s">
        <v>2970</v>
      </c>
      <c r="H648" s="831"/>
      <c r="I648" s="831"/>
      <c r="J648" s="822"/>
      <c r="K648" s="822"/>
      <c r="L648" s="831"/>
      <c r="M648" s="831"/>
      <c r="N648" s="822"/>
      <c r="O648" s="822"/>
      <c r="P648" s="831">
        <v>38.43</v>
      </c>
      <c r="Q648" s="831">
        <v>5407.4800000000005</v>
      </c>
      <c r="R648" s="827"/>
      <c r="S648" s="832">
        <v>140.70986208691127</v>
      </c>
    </row>
    <row r="649" spans="1:19" ht="14.45" customHeight="1" x14ac:dyDescent="0.2">
      <c r="A649" s="821" t="s">
        <v>6951</v>
      </c>
      <c r="B649" s="822" t="s">
        <v>6952</v>
      </c>
      <c r="C649" s="822" t="s">
        <v>639</v>
      </c>
      <c r="D649" s="822" t="s">
        <v>3496</v>
      </c>
      <c r="E649" s="822" t="s">
        <v>6953</v>
      </c>
      <c r="F649" s="822" t="s">
        <v>7245</v>
      </c>
      <c r="G649" s="822" t="s">
        <v>2970</v>
      </c>
      <c r="H649" s="831"/>
      <c r="I649" s="831"/>
      <c r="J649" s="822"/>
      <c r="K649" s="822"/>
      <c r="L649" s="831"/>
      <c r="M649" s="831"/>
      <c r="N649" s="822"/>
      <c r="O649" s="822"/>
      <c r="P649" s="831">
        <v>12.969999999999999</v>
      </c>
      <c r="Q649" s="831">
        <v>1079.49</v>
      </c>
      <c r="R649" s="827"/>
      <c r="S649" s="832">
        <v>83.229760986892842</v>
      </c>
    </row>
    <row r="650" spans="1:19" ht="14.45" customHeight="1" x14ac:dyDescent="0.2">
      <c r="A650" s="821" t="s">
        <v>6951</v>
      </c>
      <c r="B650" s="822" t="s">
        <v>6952</v>
      </c>
      <c r="C650" s="822" t="s">
        <v>639</v>
      </c>
      <c r="D650" s="822" t="s">
        <v>3496</v>
      </c>
      <c r="E650" s="822" t="s">
        <v>6953</v>
      </c>
      <c r="F650" s="822" t="s">
        <v>7246</v>
      </c>
      <c r="G650" s="822" t="s">
        <v>1890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117.51</v>
      </c>
      <c r="R650" s="827"/>
      <c r="S650" s="832">
        <v>117.51</v>
      </c>
    </row>
    <row r="651" spans="1:19" ht="14.45" customHeight="1" x14ac:dyDescent="0.2">
      <c r="A651" s="821" t="s">
        <v>6951</v>
      </c>
      <c r="B651" s="822" t="s">
        <v>6952</v>
      </c>
      <c r="C651" s="822" t="s">
        <v>639</v>
      </c>
      <c r="D651" s="822" t="s">
        <v>3496</v>
      </c>
      <c r="E651" s="822" t="s">
        <v>6953</v>
      </c>
      <c r="F651" s="822" t="s">
        <v>7247</v>
      </c>
      <c r="G651" s="822" t="s">
        <v>1890</v>
      </c>
      <c r="H651" s="831"/>
      <c r="I651" s="831"/>
      <c r="J651" s="822"/>
      <c r="K651" s="822"/>
      <c r="L651" s="831"/>
      <c r="M651" s="831"/>
      <c r="N651" s="822"/>
      <c r="O651" s="822"/>
      <c r="P651" s="831">
        <v>2.66</v>
      </c>
      <c r="Q651" s="831">
        <v>734.19</v>
      </c>
      <c r="R651" s="827"/>
      <c r="S651" s="832">
        <v>276.01127819548873</v>
      </c>
    </row>
    <row r="652" spans="1:19" ht="14.45" customHeight="1" x14ac:dyDescent="0.2">
      <c r="A652" s="821" t="s">
        <v>6951</v>
      </c>
      <c r="B652" s="822" t="s">
        <v>6952</v>
      </c>
      <c r="C652" s="822" t="s">
        <v>639</v>
      </c>
      <c r="D652" s="822" t="s">
        <v>3496</v>
      </c>
      <c r="E652" s="822" t="s">
        <v>7252</v>
      </c>
      <c r="F652" s="822" t="s">
        <v>7253</v>
      </c>
      <c r="G652" s="822" t="s">
        <v>7254</v>
      </c>
      <c r="H652" s="831">
        <v>13</v>
      </c>
      <c r="I652" s="831">
        <v>28364.839999999997</v>
      </c>
      <c r="J652" s="822"/>
      <c r="K652" s="822">
        <v>2181.9107692307689</v>
      </c>
      <c r="L652" s="831">
        <v>5</v>
      </c>
      <c r="M652" s="831">
        <v>11055.4</v>
      </c>
      <c r="N652" s="822"/>
      <c r="O652" s="822">
        <v>2211.08</v>
      </c>
      <c r="P652" s="831">
        <v>12</v>
      </c>
      <c r="Q652" s="831">
        <v>26809.949999999997</v>
      </c>
      <c r="R652" s="827"/>
      <c r="S652" s="832">
        <v>2234.1624999999999</v>
      </c>
    </row>
    <row r="653" spans="1:19" ht="14.45" customHeight="1" x14ac:dyDescent="0.2">
      <c r="A653" s="821" t="s">
        <v>6951</v>
      </c>
      <c r="B653" s="822" t="s">
        <v>6952</v>
      </c>
      <c r="C653" s="822" t="s">
        <v>639</v>
      </c>
      <c r="D653" s="822" t="s">
        <v>3496</v>
      </c>
      <c r="E653" s="822" t="s">
        <v>7252</v>
      </c>
      <c r="F653" s="822" t="s">
        <v>7255</v>
      </c>
      <c r="G653" s="822" t="s">
        <v>7256</v>
      </c>
      <c r="H653" s="831">
        <v>18</v>
      </c>
      <c r="I653" s="831">
        <v>48001</v>
      </c>
      <c r="J653" s="822"/>
      <c r="K653" s="822">
        <v>2666.7222222222222</v>
      </c>
      <c r="L653" s="831">
        <v>2</v>
      </c>
      <c r="M653" s="831">
        <v>5340.68</v>
      </c>
      <c r="N653" s="822"/>
      <c r="O653" s="822">
        <v>2670.34</v>
      </c>
      <c r="P653" s="831">
        <v>20</v>
      </c>
      <c r="Q653" s="831">
        <v>54503.21</v>
      </c>
      <c r="R653" s="827"/>
      <c r="S653" s="832">
        <v>2725.1605</v>
      </c>
    </row>
    <row r="654" spans="1:19" ht="14.45" customHeight="1" x14ac:dyDescent="0.2">
      <c r="A654" s="821" t="s">
        <v>6951</v>
      </c>
      <c r="B654" s="822" t="s">
        <v>6952</v>
      </c>
      <c r="C654" s="822" t="s">
        <v>639</v>
      </c>
      <c r="D654" s="822" t="s">
        <v>3496</v>
      </c>
      <c r="E654" s="822" t="s">
        <v>7261</v>
      </c>
      <c r="F654" s="822" t="s">
        <v>7262</v>
      </c>
      <c r="G654" s="822" t="s">
        <v>7263</v>
      </c>
      <c r="H654" s="831">
        <v>4</v>
      </c>
      <c r="I654" s="831">
        <v>3468</v>
      </c>
      <c r="J654" s="822"/>
      <c r="K654" s="822">
        <v>867</v>
      </c>
      <c r="L654" s="831"/>
      <c r="M654" s="831"/>
      <c r="N654" s="822"/>
      <c r="O654" s="822"/>
      <c r="P654" s="831">
        <v>1</v>
      </c>
      <c r="Q654" s="831">
        <v>867</v>
      </c>
      <c r="R654" s="827"/>
      <c r="S654" s="832">
        <v>867</v>
      </c>
    </row>
    <row r="655" spans="1:19" ht="14.45" customHeight="1" x14ac:dyDescent="0.2">
      <c r="A655" s="821" t="s">
        <v>6951</v>
      </c>
      <c r="B655" s="822" t="s">
        <v>6952</v>
      </c>
      <c r="C655" s="822" t="s">
        <v>639</v>
      </c>
      <c r="D655" s="822" t="s">
        <v>3496</v>
      </c>
      <c r="E655" s="822" t="s">
        <v>7261</v>
      </c>
      <c r="F655" s="822" t="s">
        <v>7264</v>
      </c>
      <c r="G655" s="822" t="s">
        <v>7265</v>
      </c>
      <c r="H655" s="831">
        <v>59</v>
      </c>
      <c r="I655" s="831">
        <v>33500.700000000004</v>
      </c>
      <c r="J655" s="822"/>
      <c r="K655" s="822">
        <v>567.80847457627124</v>
      </c>
      <c r="L655" s="831">
        <v>23</v>
      </c>
      <c r="M655" s="831">
        <v>13245.3</v>
      </c>
      <c r="N655" s="822"/>
      <c r="O655" s="822">
        <v>575.88260869565215</v>
      </c>
      <c r="P655" s="831">
        <v>32</v>
      </c>
      <c r="Q655" s="831">
        <v>18004.800000000003</v>
      </c>
      <c r="R655" s="827"/>
      <c r="S655" s="832">
        <v>562.65000000000009</v>
      </c>
    </row>
    <row r="656" spans="1:19" ht="14.45" customHeight="1" x14ac:dyDescent="0.2">
      <c r="A656" s="821" t="s">
        <v>6951</v>
      </c>
      <c r="B656" s="822" t="s">
        <v>6952</v>
      </c>
      <c r="C656" s="822" t="s">
        <v>639</v>
      </c>
      <c r="D656" s="822" t="s">
        <v>3496</v>
      </c>
      <c r="E656" s="822" t="s">
        <v>7261</v>
      </c>
      <c r="F656" s="822" t="s">
        <v>7269</v>
      </c>
      <c r="G656" s="822" t="s">
        <v>7270</v>
      </c>
      <c r="H656" s="831">
        <v>3</v>
      </c>
      <c r="I656" s="831">
        <v>2892</v>
      </c>
      <c r="J656" s="822"/>
      <c r="K656" s="822">
        <v>964</v>
      </c>
      <c r="L656" s="831"/>
      <c r="M656" s="831"/>
      <c r="N656" s="822"/>
      <c r="O656" s="822"/>
      <c r="P656" s="831"/>
      <c r="Q656" s="831"/>
      <c r="R656" s="827"/>
      <c r="S656" s="832"/>
    </row>
    <row r="657" spans="1:19" ht="14.45" customHeight="1" x14ac:dyDescent="0.2">
      <c r="A657" s="821" t="s">
        <v>6951</v>
      </c>
      <c r="B657" s="822" t="s">
        <v>6952</v>
      </c>
      <c r="C657" s="822" t="s">
        <v>639</v>
      </c>
      <c r="D657" s="822" t="s">
        <v>3496</v>
      </c>
      <c r="E657" s="822" t="s">
        <v>7261</v>
      </c>
      <c r="F657" s="822" t="s">
        <v>7280</v>
      </c>
      <c r="G657" s="822" t="s">
        <v>7281</v>
      </c>
      <c r="H657" s="831">
        <v>13</v>
      </c>
      <c r="I657" s="831">
        <v>2330.8999999999996</v>
      </c>
      <c r="J657" s="822"/>
      <c r="K657" s="822">
        <v>179.29999999999998</v>
      </c>
      <c r="L657" s="831">
        <v>591</v>
      </c>
      <c r="M657" s="831">
        <v>105966.3</v>
      </c>
      <c r="N657" s="822"/>
      <c r="O657" s="822">
        <v>179.3</v>
      </c>
      <c r="P657" s="831">
        <v>818</v>
      </c>
      <c r="Q657" s="831">
        <v>146667.4</v>
      </c>
      <c r="R657" s="827"/>
      <c r="S657" s="832">
        <v>179.29999999999998</v>
      </c>
    </row>
    <row r="658" spans="1:19" ht="14.45" customHeight="1" x14ac:dyDescent="0.2">
      <c r="A658" s="821" t="s">
        <v>6951</v>
      </c>
      <c r="B658" s="822" t="s">
        <v>6952</v>
      </c>
      <c r="C658" s="822" t="s">
        <v>639</v>
      </c>
      <c r="D658" s="822" t="s">
        <v>3496</v>
      </c>
      <c r="E658" s="822" t="s">
        <v>7261</v>
      </c>
      <c r="F658" s="822" t="s">
        <v>7283</v>
      </c>
      <c r="G658" s="822" t="s">
        <v>7284</v>
      </c>
      <c r="H658" s="831"/>
      <c r="I658" s="831"/>
      <c r="J658" s="822"/>
      <c r="K658" s="822"/>
      <c r="L658" s="831">
        <v>284.40999999999997</v>
      </c>
      <c r="M658" s="831">
        <v>21606.62</v>
      </c>
      <c r="N658" s="822"/>
      <c r="O658" s="822">
        <v>75.969972926409056</v>
      </c>
      <c r="P658" s="831">
        <v>460</v>
      </c>
      <c r="Q658" s="831">
        <v>35632.479999999996</v>
      </c>
      <c r="R658" s="827"/>
      <c r="S658" s="832">
        <v>77.461913043478248</v>
      </c>
    </row>
    <row r="659" spans="1:19" ht="14.45" customHeight="1" x14ac:dyDescent="0.2">
      <c r="A659" s="821" t="s">
        <v>6951</v>
      </c>
      <c r="B659" s="822" t="s">
        <v>6952</v>
      </c>
      <c r="C659" s="822" t="s">
        <v>639</v>
      </c>
      <c r="D659" s="822" t="s">
        <v>3496</v>
      </c>
      <c r="E659" s="822" t="s">
        <v>7261</v>
      </c>
      <c r="F659" s="822" t="s">
        <v>7285</v>
      </c>
      <c r="G659" s="822" t="s">
        <v>7286</v>
      </c>
      <c r="H659" s="831"/>
      <c r="I659" s="831"/>
      <c r="J659" s="822"/>
      <c r="K659" s="822"/>
      <c r="L659" s="831">
        <v>162</v>
      </c>
      <c r="M659" s="831">
        <v>15339.779999999999</v>
      </c>
      <c r="N659" s="822"/>
      <c r="O659" s="822">
        <v>94.69</v>
      </c>
      <c r="P659" s="831">
        <v>218</v>
      </c>
      <c r="Q659" s="831">
        <v>20642.419999999998</v>
      </c>
      <c r="R659" s="827"/>
      <c r="S659" s="832">
        <v>94.69</v>
      </c>
    </row>
    <row r="660" spans="1:19" ht="14.45" customHeight="1" x14ac:dyDescent="0.2">
      <c r="A660" s="821" t="s">
        <v>6951</v>
      </c>
      <c r="B660" s="822" t="s">
        <v>6952</v>
      </c>
      <c r="C660" s="822" t="s">
        <v>639</v>
      </c>
      <c r="D660" s="822" t="s">
        <v>3496</v>
      </c>
      <c r="E660" s="822" t="s">
        <v>7261</v>
      </c>
      <c r="F660" s="822" t="s">
        <v>7287</v>
      </c>
      <c r="G660" s="822" t="s">
        <v>7286</v>
      </c>
      <c r="H660" s="831"/>
      <c r="I660" s="831"/>
      <c r="J660" s="822"/>
      <c r="K660" s="822"/>
      <c r="L660" s="831">
        <v>509</v>
      </c>
      <c r="M660" s="831">
        <v>38668.729999999996</v>
      </c>
      <c r="N660" s="822"/>
      <c r="O660" s="822">
        <v>75.97</v>
      </c>
      <c r="P660" s="831">
        <v>675</v>
      </c>
      <c r="Q660" s="831">
        <v>51279.749999999993</v>
      </c>
      <c r="R660" s="827"/>
      <c r="S660" s="832">
        <v>75.969999999999985</v>
      </c>
    </row>
    <row r="661" spans="1:19" ht="14.45" customHeight="1" x14ac:dyDescent="0.2">
      <c r="A661" s="821" t="s">
        <v>6951</v>
      </c>
      <c r="B661" s="822" t="s">
        <v>6952</v>
      </c>
      <c r="C661" s="822" t="s">
        <v>639</v>
      </c>
      <c r="D661" s="822" t="s">
        <v>3496</v>
      </c>
      <c r="E661" s="822" t="s">
        <v>7261</v>
      </c>
      <c r="F661" s="822" t="s">
        <v>7288</v>
      </c>
      <c r="G661" s="822" t="s">
        <v>7289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279450</v>
      </c>
      <c r="R661" s="827"/>
      <c r="S661" s="832">
        <v>279450</v>
      </c>
    </row>
    <row r="662" spans="1:19" ht="14.45" customHeight="1" x14ac:dyDescent="0.2">
      <c r="A662" s="821" t="s">
        <v>6951</v>
      </c>
      <c r="B662" s="822" t="s">
        <v>6952</v>
      </c>
      <c r="C662" s="822" t="s">
        <v>639</v>
      </c>
      <c r="D662" s="822" t="s">
        <v>3496</v>
      </c>
      <c r="E662" s="822" t="s">
        <v>7261</v>
      </c>
      <c r="F662" s="822" t="s">
        <v>7292</v>
      </c>
      <c r="G662" s="822" t="s">
        <v>7293</v>
      </c>
      <c r="H662" s="831"/>
      <c r="I662" s="831"/>
      <c r="J662" s="822"/>
      <c r="K662" s="822"/>
      <c r="L662" s="831">
        <v>1</v>
      </c>
      <c r="M662" s="831">
        <v>3448.58</v>
      </c>
      <c r="N662" s="822"/>
      <c r="O662" s="822">
        <v>3448.58</v>
      </c>
      <c r="P662" s="831"/>
      <c r="Q662" s="831"/>
      <c r="R662" s="827"/>
      <c r="S662" s="832"/>
    </row>
    <row r="663" spans="1:19" ht="14.45" customHeight="1" x14ac:dyDescent="0.2">
      <c r="A663" s="821" t="s">
        <v>6951</v>
      </c>
      <c r="B663" s="822" t="s">
        <v>6952</v>
      </c>
      <c r="C663" s="822" t="s">
        <v>639</v>
      </c>
      <c r="D663" s="822" t="s">
        <v>3496</v>
      </c>
      <c r="E663" s="822" t="s">
        <v>7261</v>
      </c>
      <c r="F663" s="822" t="s">
        <v>7298</v>
      </c>
      <c r="G663" s="822" t="s">
        <v>7299</v>
      </c>
      <c r="H663" s="831"/>
      <c r="I663" s="831"/>
      <c r="J663" s="822"/>
      <c r="K663" s="822"/>
      <c r="L663" s="831">
        <v>1</v>
      </c>
      <c r="M663" s="831">
        <v>8105.58</v>
      </c>
      <c r="N663" s="822"/>
      <c r="O663" s="822">
        <v>8105.58</v>
      </c>
      <c r="P663" s="831"/>
      <c r="Q663" s="831"/>
      <c r="R663" s="827"/>
      <c r="S663" s="832"/>
    </row>
    <row r="664" spans="1:19" ht="14.45" customHeight="1" x14ac:dyDescent="0.2">
      <c r="A664" s="821" t="s">
        <v>6951</v>
      </c>
      <c r="B664" s="822" t="s">
        <v>6952</v>
      </c>
      <c r="C664" s="822" t="s">
        <v>639</v>
      </c>
      <c r="D664" s="822" t="s">
        <v>3496</v>
      </c>
      <c r="E664" s="822" t="s">
        <v>7261</v>
      </c>
      <c r="F664" s="822" t="s">
        <v>7300</v>
      </c>
      <c r="G664" s="822" t="s">
        <v>7301</v>
      </c>
      <c r="H664" s="831"/>
      <c r="I664" s="831"/>
      <c r="J664" s="822"/>
      <c r="K664" s="822"/>
      <c r="L664" s="831">
        <v>1</v>
      </c>
      <c r="M664" s="831">
        <v>270000</v>
      </c>
      <c r="N664" s="822"/>
      <c r="O664" s="822">
        <v>270000</v>
      </c>
      <c r="P664" s="831"/>
      <c r="Q664" s="831"/>
      <c r="R664" s="827"/>
      <c r="S664" s="832"/>
    </row>
    <row r="665" spans="1:19" ht="14.45" customHeight="1" x14ac:dyDescent="0.2">
      <c r="A665" s="821" t="s">
        <v>6951</v>
      </c>
      <c r="B665" s="822" t="s">
        <v>6952</v>
      </c>
      <c r="C665" s="822" t="s">
        <v>639</v>
      </c>
      <c r="D665" s="822" t="s">
        <v>3496</v>
      </c>
      <c r="E665" s="822" t="s">
        <v>6946</v>
      </c>
      <c r="F665" s="822" t="s">
        <v>7310</v>
      </c>
      <c r="G665" s="822" t="s">
        <v>7311</v>
      </c>
      <c r="H665" s="831">
        <v>2</v>
      </c>
      <c r="I665" s="831">
        <v>604</v>
      </c>
      <c r="J665" s="822"/>
      <c r="K665" s="822">
        <v>302</v>
      </c>
      <c r="L665" s="831">
        <v>3</v>
      </c>
      <c r="M665" s="831">
        <v>912</v>
      </c>
      <c r="N665" s="822"/>
      <c r="O665" s="822">
        <v>304</v>
      </c>
      <c r="P665" s="831">
        <v>4</v>
      </c>
      <c r="Q665" s="831">
        <v>1308</v>
      </c>
      <c r="R665" s="827"/>
      <c r="S665" s="832">
        <v>327</v>
      </c>
    </row>
    <row r="666" spans="1:19" ht="14.45" customHeight="1" x14ac:dyDescent="0.2">
      <c r="A666" s="821" t="s">
        <v>6951</v>
      </c>
      <c r="B666" s="822" t="s">
        <v>6952</v>
      </c>
      <c r="C666" s="822" t="s">
        <v>639</v>
      </c>
      <c r="D666" s="822" t="s">
        <v>3496</v>
      </c>
      <c r="E666" s="822" t="s">
        <v>6946</v>
      </c>
      <c r="F666" s="822" t="s">
        <v>7312</v>
      </c>
      <c r="G666" s="822" t="s">
        <v>7313</v>
      </c>
      <c r="H666" s="831">
        <v>4</v>
      </c>
      <c r="I666" s="831">
        <v>488</v>
      </c>
      <c r="J666" s="822"/>
      <c r="K666" s="822">
        <v>122</v>
      </c>
      <c r="L666" s="831"/>
      <c r="M666" s="831"/>
      <c r="N666" s="822"/>
      <c r="O666" s="822"/>
      <c r="P666" s="831">
        <v>39</v>
      </c>
      <c r="Q666" s="831">
        <v>5187</v>
      </c>
      <c r="R666" s="827"/>
      <c r="S666" s="832">
        <v>133</v>
      </c>
    </row>
    <row r="667" spans="1:19" ht="14.45" customHeight="1" x14ac:dyDescent="0.2">
      <c r="A667" s="821" t="s">
        <v>6951</v>
      </c>
      <c r="B667" s="822" t="s">
        <v>6952</v>
      </c>
      <c r="C667" s="822" t="s">
        <v>639</v>
      </c>
      <c r="D667" s="822" t="s">
        <v>3496</v>
      </c>
      <c r="E667" s="822" t="s">
        <v>6946</v>
      </c>
      <c r="F667" s="822" t="s">
        <v>7314</v>
      </c>
      <c r="G667" s="822" t="s">
        <v>7315</v>
      </c>
      <c r="H667" s="831">
        <v>800</v>
      </c>
      <c r="I667" s="831">
        <v>120800</v>
      </c>
      <c r="J667" s="822"/>
      <c r="K667" s="822">
        <v>151</v>
      </c>
      <c r="L667" s="831">
        <v>533</v>
      </c>
      <c r="M667" s="831">
        <v>81549</v>
      </c>
      <c r="N667" s="822"/>
      <c r="O667" s="822">
        <v>153</v>
      </c>
      <c r="P667" s="831">
        <v>15</v>
      </c>
      <c r="Q667" s="831">
        <v>2370</v>
      </c>
      <c r="R667" s="827"/>
      <c r="S667" s="832">
        <v>158</v>
      </c>
    </row>
    <row r="668" spans="1:19" ht="14.45" customHeight="1" x14ac:dyDescent="0.2">
      <c r="A668" s="821" t="s">
        <v>6951</v>
      </c>
      <c r="B668" s="822" t="s">
        <v>6952</v>
      </c>
      <c r="C668" s="822" t="s">
        <v>639</v>
      </c>
      <c r="D668" s="822" t="s">
        <v>3496</v>
      </c>
      <c r="E668" s="822" t="s">
        <v>6946</v>
      </c>
      <c r="F668" s="822" t="s">
        <v>7316</v>
      </c>
      <c r="G668" s="822" t="s">
        <v>7317</v>
      </c>
      <c r="H668" s="831">
        <v>26</v>
      </c>
      <c r="I668" s="831">
        <v>5174</v>
      </c>
      <c r="J668" s="822"/>
      <c r="K668" s="822">
        <v>199</v>
      </c>
      <c r="L668" s="831">
        <v>6</v>
      </c>
      <c r="M668" s="831">
        <v>1206</v>
      </c>
      <c r="N668" s="822"/>
      <c r="O668" s="822">
        <v>201</v>
      </c>
      <c r="P668" s="831">
        <v>25</v>
      </c>
      <c r="Q668" s="831">
        <v>5250</v>
      </c>
      <c r="R668" s="827"/>
      <c r="S668" s="832">
        <v>210</v>
      </c>
    </row>
    <row r="669" spans="1:19" ht="14.45" customHeight="1" x14ac:dyDescent="0.2">
      <c r="A669" s="821" t="s">
        <v>6951</v>
      </c>
      <c r="B669" s="822" t="s">
        <v>6952</v>
      </c>
      <c r="C669" s="822" t="s">
        <v>639</v>
      </c>
      <c r="D669" s="822" t="s">
        <v>3496</v>
      </c>
      <c r="E669" s="822" t="s">
        <v>6946</v>
      </c>
      <c r="F669" s="822" t="s">
        <v>7318</v>
      </c>
      <c r="G669" s="822" t="s">
        <v>7319</v>
      </c>
      <c r="H669" s="831">
        <v>636</v>
      </c>
      <c r="I669" s="831">
        <v>24168</v>
      </c>
      <c r="J669" s="822"/>
      <c r="K669" s="822">
        <v>38</v>
      </c>
      <c r="L669" s="831">
        <v>496</v>
      </c>
      <c r="M669" s="831">
        <v>18848</v>
      </c>
      <c r="N669" s="822"/>
      <c r="O669" s="822">
        <v>38</v>
      </c>
      <c r="P669" s="831">
        <v>799</v>
      </c>
      <c r="Q669" s="831">
        <v>31960</v>
      </c>
      <c r="R669" s="827"/>
      <c r="S669" s="832">
        <v>40</v>
      </c>
    </row>
    <row r="670" spans="1:19" ht="14.45" customHeight="1" x14ac:dyDescent="0.2">
      <c r="A670" s="821" t="s">
        <v>6951</v>
      </c>
      <c r="B670" s="822" t="s">
        <v>6952</v>
      </c>
      <c r="C670" s="822" t="s">
        <v>639</v>
      </c>
      <c r="D670" s="822" t="s">
        <v>3496</v>
      </c>
      <c r="E670" s="822" t="s">
        <v>6946</v>
      </c>
      <c r="F670" s="822" t="s">
        <v>7326</v>
      </c>
      <c r="G670" s="822" t="s">
        <v>7327</v>
      </c>
      <c r="H670" s="831">
        <v>2505</v>
      </c>
      <c r="I670" s="831">
        <v>448395</v>
      </c>
      <c r="J670" s="822"/>
      <c r="K670" s="822">
        <v>179</v>
      </c>
      <c r="L670" s="831">
        <v>2216</v>
      </c>
      <c r="M670" s="831">
        <v>398880</v>
      </c>
      <c r="N670" s="822"/>
      <c r="O670" s="822">
        <v>180</v>
      </c>
      <c r="P670" s="831">
        <v>2150</v>
      </c>
      <c r="Q670" s="831">
        <v>417100</v>
      </c>
      <c r="R670" s="827"/>
      <c r="S670" s="832">
        <v>194</v>
      </c>
    </row>
    <row r="671" spans="1:19" ht="14.45" customHeight="1" x14ac:dyDescent="0.2">
      <c r="A671" s="821" t="s">
        <v>6951</v>
      </c>
      <c r="B671" s="822" t="s">
        <v>6952</v>
      </c>
      <c r="C671" s="822" t="s">
        <v>639</v>
      </c>
      <c r="D671" s="822" t="s">
        <v>3496</v>
      </c>
      <c r="E671" s="822" t="s">
        <v>6946</v>
      </c>
      <c r="F671" s="822" t="s">
        <v>7332</v>
      </c>
      <c r="G671" s="822" t="s">
        <v>7333</v>
      </c>
      <c r="H671" s="831">
        <v>639</v>
      </c>
      <c r="I671" s="831">
        <v>0</v>
      </c>
      <c r="J671" s="822"/>
      <c r="K671" s="822">
        <v>0</v>
      </c>
      <c r="L671" s="831">
        <v>580</v>
      </c>
      <c r="M671" s="831">
        <v>0</v>
      </c>
      <c r="N671" s="822"/>
      <c r="O671" s="822">
        <v>0</v>
      </c>
      <c r="P671" s="831">
        <v>576</v>
      </c>
      <c r="Q671" s="831">
        <v>0</v>
      </c>
      <c r="R671" s="827"/>
      <c r="S671" s="832">
        <v>0</v>
      </c>
    </row>
    <row r="672" spans="1:19" ht="14.45" customHeight="1" x14ac:dyDescent="0.2">
      <c r="A672" s="821" t="s">
        <v>6951</v>
      </c>
      <c r="B672" s="822" t="s">
        <v>6952</v>
      </c>
      <c r="C672" s="822" t="s">
        <v>639</v>
      </c>
      <c r="D672" s="822" t="s">
        <v>3496</v>
      </c>
      <c r="E672" s="822" t="s">
        <v>6946</v>
      </c>
      <c r="F672" s="822" t="s">
        <v>7334</v>
      </c>
      <c r="G672" s="822" t="s">
        <v>7335</v>
      </c>
      <c r="H672" s="831">
        <v>25</v>
      </c>
      <c r="I672" s="831">
        <v>0</v>
      </c>
      <c r="J672" s="822"/>
      <c r="K672" s="822">
        <v>0</v>
      </c>
      <c r="L672" s="831">
        <v>32</v>
      </c>
      <c r="M672" s="831">
        <v>0</v>
      </c>
      <c r="N672" s="822"/>
      <c r="O672" s="822">
        <v>0</v>
      </c>
      <c r="P672" s="831">
        <v>23</v>
      </c>
      <c r="Q672" s="831">
        <v>0</v>
      </c>
      <c r="R672" s="827"/>
      <c r="S672" s="832">
        <v>0</v>
      </c>
    </row>
    <row r="673" spans="1:19" ht="14.45" customHeight="1" x14ac:dyDescent="0.2">
      <c r="A673" s="821" t="s">
        <v>6951</v>
      </c>
      <c r="B673" s="822" t="s">
        <v>6952</v>
      </c>
      <c r="C673" s="822" t="s">
        <v>639</v>
      </c>
      <c r="D673" s="822" t="s">
        <v>3496</v>
      </c>
      <c r="E673" s="822" t="s">
        <v>6946</v>
      </c>
      <c r="F673" s="822" t="s">
        <v>7336</v>
      </c>
      <c r="G673" s="822" t="s">
        <v>7337</v>
      </c>
      <c r="H673" s="831">
        <v>1356</v>
      </c>
      <c r="I673" s="831">
        <v>332220</v>
      </c>
      <c r="J673" s="822"/>
      <c r="K673" s="822">
        <v>245</v>
      </c>
      <c r="L673" s="831">
        <v>1156</v>
      </c>
      <c r="M673" s="831">
        <v>284376</v>
      </c>
      <c r="N673" s="822"/>
      <c r="O673" s="822">
        <v>246</v>
      </c>
      <c r="P673" s="831">
        <v>1411</v>
      </c>
      <c r="Q673" s="831">
        <v>366860</v>
      </c>
      <c r="R673" s="827"/>
      <c r="S673" s="832">
        <v>260</v>
      </c>
    </row>
    <row r="674" spans="1:19" ht="14.45" customHeight="1" x14ac:dyDescent="0.2">
      <c r="A674" s="821" t="s">
        <v>6951</v>
      </c>
      <c r="B674" s="822" t="s">
        <v>6952</v>
      </c>
      <c r="C674" s="822" t="s">
        <v>639</v>
      </c>
      <c r="D674" s="822" t="s">
        <v>3496</v>
      </c>
      <c r="E674" s="822" t="s">
        <v>6946</v>
      </c>
      <c r="F674" s="822" t="s">
        <v>7338</v>
      </c>
      <c r="G674" s="822" t="s">
        <v>7339</v>
      </c>
      <c r="H674" s="831">
        <v>2508</v>
      </c>
      <c r="I674" s="831">
        <v>83599.950000000012</v>
      </c>
      <c r="J674" s="822"/>
      <c r="K674" s="822">
        <v>33.333313397129189</v>
      </c>
      <c r="L674" s="831">
        <v>2257</v>
      </c>
      <c r="M674" s="831">
        <v>89707.849999999977</v>
      </c>
      <c r="N674" s="822"/>
      <c r="O674" s="822">
        <v>39.746499778466983</v>
      </c>
      <c r="P674" s="831">
        <v>2725</v>
      </c>
      <c r="Q674" s="831">
        <v>113387.83999999997</v>
      </c>
      <c r="R674" s="827"/>
      <c r="S674" s="832">
        <v>41.610216513761458</v>
      </c>
    </row>
    <row r="675" spans="1:19" ht="14.45" customHeight="1" x14ac:dyDescent="0.2">
      <c r="A675" s="821" t="s">
        <v>6951</v>
      </c>
      <c r="B675" s="822" t="s">
        <v>6952</v>
      </c>
      <c r="C675" s="822" t="s">
        <v>639</v>
      </c>
      <c r="D675" s="822" t="s">
        <v>3496</v>
      </c>
      <c r="E675" s="822" t="s">
        <v>6946</v>
      </c>
      <c r="F675" s="822" t="s">
        <v>7342</v>
      </c>
      <c r="G675" s="822" t="s">
        <v>7343</v>
      </c>
      <c r="H675" s="831">
        <v>2460</v>
      </c>
      <c r="I675" s="831">
        <v>93480</v>
      </c>
      <c r="J675" s="822"/>
      <c r="K675" s="822">
        <v>38</v>
      </c>
      <c r="L675" s="831">
        <v>2058</v>
      </c>
      <c r="M675" s="831">
        <v>78204</v>
      </c>
      <c r="N675" s="822"/>
      <c r="O675" s="822">
        <v>38</v>
      </c>
      <c r="P675" s="831">
        <v>2519</v>
      </c>
      <c r="Q675" s="831">
        <v>98241</v>
      </c>
      <c r="R675" s="827"/>
      <c r="S675" s="832">
        <v>39</v>
      </c>
    </row>
    <row r="676" spans="1:19" ht="14.45" customHeight="1" x14ac:dyDescent="0.2">
      <c r="A676" s="821" t="s">
        <v>6951</v>
      </c>
      <c r="B676" s="822" t="s">
        <v>6952</v>
      </c>
      <c r="C676" s="822" t="s">
        <v>639</v>
      </c>
      <c r="D676" s="822" t="s">
        <v>3496</v>
      </c>
      <c r="E676" s="822" t="s">
        <v>6946</v>
      </c>
      <c r="F676" s="822" t="s">
        <v>7346</v>
      </c>
      <c r="G676" s="822" t="s">
        <v>7347</v>
      </c>
      <c r="H676" s="831">
        <v>2</v>
      </c>
      <c r="I676" s="831">
        <v>174</v>
      </c>
      <c r="J676" s="822"/>
      <c r="K676" s="822">
        <v>87</v>
      </c>
      <c r="L676" s="831">
        <v>3</v>
      </c>
      <c r="M676" s="831">
        <v>264</v>
      </c>
      <c r="N676" s="822"/>
      <c r="O676" s="822">
        <v>88</v>
      </c>
      <c r="P676" s="831">
        <v>1</v>
      </c>
      <c r="Q676" s="831">
        <v>93</v>
      </c>
      <c r="R676" s="827"/>
      <c r="S676" s="832">
        <v>93</v>
      </c>
    </row>
    <row r="677" spans="1:19" ht="14.45" customHeight="1" x14ac:dyDescent="0.2">
      <c r="A677" s="821" t="s">
        <v>6951</v>
      </c>
      <c r="B677" s="822" t="s">
        <v>6952</v>
      </c>
      <c r="C677" s="822" t="s">
        <v>639</v>
      </c>
      <c r="D677" s="822" t="s">
        <v>3496</v>
      </c>
      <c r="E677" s="822" t="s">
        <v>6946</v>
      </c>
      <c r="F677" s="822" t="s">
        <v>7348</v>
      </c>
      <c r="G677" s="822" t="s">
        <v>7349</v>
      </c>
      <c r="H677" s="831">
        <v>340</v>
      </c>
      <c r="I677" s="831">
        <v>11220</v>
      </c>
      <c r="J677" s="822"/>
      <c r="K677" s="822">
        <v>33</v>
      </c>
      <c r="L677" s="831">
        <v>389</v>
      </c>
      <c r="M677" s="831">
        <v>12837</v>
      </c>
      <c r="N677" s="822"/>
      <c r="O677" s="822">
        <v>33</v>
      </c>
      <c r="P677" s="831">
        <v>416</v>
      </c>
      <c r="Q677" s="831">
        <v>14144</v>
      </c>
      <c r="R677" s="827"/>
      <c r="S677" s="832">
        <v>34</v>
      </c>
    </row>
    <row r="678" spans="1:19" ht="14.45" customHeight="1" x14ac:dyDescent="0.2">
      <c r="A678" s="821" t="s">
        <v>6951</v>
      </c>
      <c r="B678" s="822" t="s">
        <v>6952</v>
      </c>
      <c r="C678" s="822" t="s">
        <v>639</v>
      </c>
      <c r="D678" s="822" t="s">
        <v>3496</v>
      </c>
      <c r="E678" s="822" t="s">
        <v>6946</v>
      </c>
      <c r="F678" s="822" t="s">
        <v>7352</v>
      </c>
      <c r="G678" s="822" t="s">
        <v>7353</v>
      </c>
      <c r="H678" s="831">
        <v>24</v>
      </c>
      <c r="I678" s="831">
        <v>3240</v>
      </c>
      <c r="J678" s="822"/>
      <c r="K678" s="822">
        <v>135</v>
      </c>
      <c r="L678" s="831">
        <v>161</v>
      </c>
      <c r="M678" s="831">
        <v>22057</v>
      </c>
      <c r="N678" s="822"/>
      <c r="O678" s="822">
        <v>137</v>
      </c>
      <c r="P678" s="831">
        <v>899</v>
      </c>
      <c r="Q678" s="831">
        <v>127658</v>
      </c>
      <c r="R678" s="827"/>
      <c r="S678" s="832">
        <v>142</v>
      </c>
    </row>
    <row r="679" spans="1:19" ht="14.45" customHeight="1" x14ac:dyDescent="0.2">
      <c r="A679" s="821" t="s">
        <v>6951</v>
      </c>
      <c r="B679" s="822" t="s">
        <v>6952</v>
      </c>
      <c r="C679" s="822" t="s">
        <v>639</v>
      </c>
      <c r="D679" s="822" t="s">
        <v>3496</v>
      </c>
      <c r="E679" s="822" t="s">
        <v>6946</v>
      </c>
      <c r="F679" s="822" t="s">
        <v>7354</v>
      </c>
      <c r="G679" s="822" t="s">
        <v>7355</v>
      </c>
      <c r="H679" s="831"/>
      <c r="I679" s="831"/>
      <c r="J679" s="822"/>
      <c r="K679" s="822"/>
      <c r="L679" s="831"/>
      <c r="M679" s="831"/>
      <c r="N679" s="822"/>
      <c r="O679" s="822"/>
      <c r="P679" s="831">
        <v>15</v>
      </c>
      <c r="Q679" s="831">
        <v>1215</v>
      </c>
      <c r="R679" s="827"/>
      <c r="S679" s="832">
        <v>81</v>
      </c>
    </row>
    <row r="680" spans="1:19" ht="14.45" customHeight="1" x14ac:dyDescent="0.2">
      <c r="A680" s="821" t="s">
        <v>6951</v>
      </c>
      <c r="B680" s="822" t="s">
        <v>6952</v>
      </c>
      <c r="C680" s="822" t="s">
        <v>639</v>
      </c>
      <c r="D680" s="822" t="s">
        <v>3496</v>
      </c>
      <c r="E680" s="822" t="s">
        <v>6946</v>
      </c>
      <c r="F680" s="822" t="s">
        <v>7356</v>
      </c>
      <c r="G680" s="822" t="s">
        <v>7357</v>
      </c>
      <c r="H680" s="831"/>
      <c r="I680" s="831"/>
      <c r="J680" s="822"/>
      <c r="K680" s="822"/>
      <c r="L680" s="831"/>
      <c r="M680" s="831"/>
      <c r="N680" s="822"/>
      <c r="O680" s="822"/>
      <c r="P680" s="831">
        <v>8</v>
      </c>
      <c r="Q680" s="831">
        <v>1944</v>
      </c>
      <c r="R680" s="827"/>
      <c r="S680" s="832">
        <v>243</v>
      </c>
    </row>
    <row r="681" spans="1:19" ht="14.45" customHeight="1" x14ac:dyDescent="0.2">
      <c r="A681" s="821" t="s">
        <v>6951</v>
      </c>
      <c r="B681" s="822" t="s">
        <v>6952</v>
      </c>
      <c r="C681" s="822" t="s">
        <v>639</v>
      </c>
      <c r="D681" s="822" t="s">
        <v>3496</v>
      </c>
      <c r="E681" s="822" t="s">
        <v>6946</v>
      </c>
      <c r="F681" s="822" t="s">
        <v>7358</v>
      </c>
      <c r="G681" s="822" t="s">
        <v>7359</v>
      </c>
      <c r="H681" s="831">
        <v>0</v>
      </c>
      <c r="I681" s="831">
        <v>0</v>
      </c>
      <c r="J681" s="822"/>
      <c r="K681" s="822"/>
      <c r="L681" s="831"/>
      <c r="M681" s="831"/>
      <c r="N681" s="822"/>
      <c r="O681" s="822"/>
      <c r="P681" s="831"/>
      <c r="Q681" s="831"/>
      <c r="R681" s="827"/>
      <c r="S681" s="832"/>
    </row>
    <row r="682" spans="1:19" ht="14.45" customHeight="1" x14ac:dyDescent="0.2">
      <c r="A682" s="821" t="s">
        <v>6951</v>
      </c>
      <c r="B682" s="822" t="s">
        <v>6952</v>
      </c>
      <c r="C682" s="822" t="s">
        <v>639</v>
      </c>
      <c r="D682" s="822" t="s">
        <v>3496</v>
      </c>
      <c r="E682" s="822" t="s">
        <v>6946</v>
      </c>
      <c r="F682" s="822" t="s">
        <v>7360</v>
      </c>
      <c r="G682" s="822" t="s">
        <v>7361</v>
      </c>
      <c r="H682" s="831">
        <v>4</v>
      </c>
      <c r="I682" s="831">
        <v>1432</v>
      </c>
      <c r="J682" s="822"/>
      <c r="K682" s="822">
        <v>358</v>
      </c>
      <c r="L682" s="831">
        <v>39</v>
      </c>
      <c r="M682" s="831">
        <v>14040</v>
      </c>
      <c r="N682" s="822"/>
      <c r="O682" s="822">
        <v>360</v>
      </c>
      <c r="P682" s="831">
        <v>601</v>
      </c>
      <c r="Q682" s="831">
        <v>233188</v>
      </c>
      <c r="R682" s="827"/>
      <c r="S682" s="832">
        <v>388</v>
      </c>
    </row>
    <row r="683" spans="1:19" ht="14.45" customHeight="1" x14ac:dyDescent="0.2">
      <c r="A683" s="821" t="s">
        <v>6951</v>
      </c>
      <c r="B683" s="822" t="s">
        <v>6952</v>
      </c>
      <c r="C683" s="822" t="s">
        <v>639</v>
      </c>
      <c r="D683" s="822" t="s">
        <v>3496</v>
      </c>
      <c r="E683" s="822" t="s">
        <v>6946</v>
      </c>
      <c r="F683" s="822" t="s">
        <v>7362</v>
      </c>
      <c r="G683" s="822" t="s">
        <v>7363</v>
      </c>
      <c r="H683" s="831">
        <v>74</v>
      </c>
      <c r="I683" s="831">
        <v>4514</v>
      </c>
      <c r="J683" s="822"/>
      <c r="K683" s="822">
        <v>61</v>
      </c>
      <c r="L683" s="831">
        <v>220</v>
      </c>
      <c r="M683" s="831">
        <v>13640</v>
      </c>
      <c r="N683" s="822"/>
      <c r="O683" s="822">
        <v>62</v>
      </c>
      <c r="P683" s="831">
        <v>912</v>
      </c>
      <c r="Q683" s="831">
        <v>60192</v>
      </c>
      <c r="R683" s="827"/>
      <c r="S683" s="832">
        <v>66</v>
      </c>
    </row>
    <row r="684" spans="1:19" ht="14.45" customHeight="1" x14ac:dyDescent="0.2">
      <c r="A684" s="821" t="s">
        <v>6951</v>
      </c>
      <c r="B684" s="822" t="s">
        <v>6952</v>
      </c>
      <c r="C684" s="822" t="s">
        <v>639</v>
      </c>
      <c r="D684" s="822" t="s">
        <v>3496</v>
      </c>
      <c r="E684" s="822" t="s">
        <v>6946</v>
      </c>
      <c r="F684" s="822" t="s">
        <v>7364</v>
      </c>
      <c r="G684" s="822" t="s">
        <v>7365</v>
      </c>
      <c r="H684" s="831"/>
      <c r="I684" s="831"/>
      <c r="J684" s="822"/>
      <c r="K684" s="822"/>
      <c r="L684" s="831">
        <v>10</v>
      </c>
      <c r="M684" s="831">
        <v>7110</v>
      </c>
      <c r="N684" s="822"/>
      <c r="O684" s="822">
        <v>711</v>
      </c>
      <c r="P684" s="831">
        <v>28</v>
      </c>
      <c r="Q684" s="831">
        <v>21504</v>
      </c>
      <c r="R684" s="827"/>
      <c r="S684" s="832">
        <v>768</v>
      </c>
    </row>
    <row r="685" spans="1:19" ht="14.45" customHeight="1" x14ac:dyDescent="0.2">
      <c r="A685" s="821" t="s">
        <v>6951</v>
      </c>
      <c r="B685" s="822" t="s">
        <v>6952</v>
      </c>
      <c r="C685" s="822" t="s">
        <v>639</v>
      </c>
      <c r="D685" s="822" t="s">
        <v>3496</v>
      </c>
      <c r="E685" s="822" t="s">
        <v>6946</v>
      </c>
      <c r="F685" s="822" t="s">
        <v>7366</v>
      </c>
      <c r="G685" s="822" t="s">
        <v>7367</v>
      </c>
      <c r="H685" s="831">
        <v>1</v>
      </c>
      <c r="I685" s="831">
        <v>61</v>
      </c>
      <c r="J685" s="822"/>
      <c r="K685" s="822">
        <v>61</v>
      </c>
      <c r="L685" s="831">
        <v>6</v>
      </c>
      <c r="M685" s="831">
        <v>372</v>
      </c>
      <c r="N685" s="822"/>
      <c r="O685" s="822">
        <v>62</v>
      </c>
      <c r="P685" s="831">
        <v>25</v>
      </c>
      <c r="Q685" s="831">
        <v>1650</v>
      </c>
      <c r="R685" s="827"/>
      <c r="S685" s="832">
        <v>66</v>
      </c>
    </row>
    <row r="686" spans="1:19" ht="14.45" customHeight="1" x14ac:dyDescent="0.2">
      <c r="A686" s="821" t="s">
        <v>6951</v>
      </c>
      <c r="B686" s="822" t="s">
        <v>6952</v>
      </c>
      <c r="C686" s="822" t="s">
        <v>639</v>
      </c>
      <c r="D686" s="822" t="s">
        <v>3496</v>
      </c>
      <c r="E686" s="822" t="s">
        <v>6946</v>
      </c>
      <c r="F686" s="822" t="s">
        <v>7368</v>
      </c>
      <c r="G686" s="822" t="s">
        <v>7369</v>
      </c>
      <c r="H686" s="831">
        <v>150</v>
      </c>
      <c r="I686" s="831">
        <v>17400</v>
      </c>
      <c r="J686" s="822"/>
      <c r="K686" s="822">
        <v>116</v>
      </c>
      <c r="L686" s="831">
        <v>54</v>
      </c>
      <c r="M686" s="831">
        <v>6318</v>
      </c>
      <c r="N686" s="822"/>
      <c r="O686" s="822">
        <v>117</v>
      </c>
      <c r="P686" s="831">
        <v>5</v>
      </c>
      <c r="Q686" s="831">
        <v>635</v>
      </c>
      <c r="R686" s="827"/>
      <c r="S686" s="832">
        <v>127</v>
      </c>
    </row>
    <row r="687" spans="1:19" ht="14.45" customHeight="1" x14ac:dyDescent="0.2">
      <c r="A687" s="821" t="s">
        <v>6951</v>
      </c>
      <c r="B687" s="822" t="s">
        <v>6952</v>
      </c>
      <c r="C687" s="822" t="s">
        <v>639</v>
      </c>
      <c r="D687" s="822" t="s">
        <v>3496</v>
      </c>
      <c r="E687" s="822" t="s">
        <v>6946</v>
      </c>
      <c r="F687" s="822" t="s">
        <v>7370</v>
      </c>
      <c r="G687" s="822" t="s">
        <v>7371</v>
      </c>
      <c r="H687" s="831">
        <v>55</v>
      </c>
      <c r="I687" s="831">
        <v>0</v>
      </c>
      <c r="J687" s="822"/>
      <c r="K687" s="822">
        <v>0</v>
      </c>
      <c r="L687" s="831">
        <v>90</v>
      </c>
      <c r="M687" s="831">
        <v>0</v>
      </c>
      <c r="N687" s="822"/>
      <c r="O687" s="822">
        <v>0</v>
      </c>
      <c r="P687" s="831">
        <v>93</v>
      </c>
      <c r="Q687" s="831">
        <v>0</v>
      </c>
      <c r="R687" s="827"/>
      <c r="S687" s="832">
        <v>0</v>
      </c>
    </row>
    <row r="688" spans="1:19" ht="14.45" customHeight="1" x14ac:dyDescent="0.2">
      <c r="A688" s="821" t="s">
        <v>6951</v>
      </c>
      <c r="B688" s="822" t="s">
        <v>6952</v>
      </c>
      <c r="C688" s="822" t="s">
        <v>639</v>
      </c>
      <c r="D688" s="822" t="s">
        <v>3496</v>
      </c>
      <c r="E688" s="822" t="s">
        <v>6946</v>
      </c>
      <c r="F688" s="822" t="s">
        <v>7375</v>
      </c>
      <c r="G688" s="822"/>
      <c r="H688" s="831"/>
      <c r="I688" s="831"/>
      <c r="J688" s="822"/>
      <c r="K688" s="822"/>
      <c r="L688" s="831">
        <v>5</v>
      </c>
      <c r="M688" s="831">
        <v>0</v>
      </c>
      <c r="N688" s="822"/>
      <c r="O688" s="822">
        <v>0</v>
      </c>
      <c r="P688" s="831">
        <v>0</v>
      </c>
      <c r="Q688" s="831">
        <v>0</v>
      </c>
      <c r="R688" s="827"/>
      <c r="S688" s="832"/>
    </row>
    <row r="689" spans="1:19" ht="14.45" customHeight="1" x14ac:dyDescent="0.2">
      <c r="A689" s="821" t="s">
        <v>6951</v>
      </c>
      <c r="B689" s="822" t="s">
        <v>6952</v>
      </c>
      <c r="C689" s="822" t="s">
        <v>639</v>
      </c>
      <c r="D689" s="822" t="s">
        <v>3496</v>
      </c>
      <c r="E689" s="822" t="s">
        <v>6946</v>
      </c>
      <c r="F689" s="822" t="s">
        <v>7375</v>
      </c>
      <c r="G689" s="822" t="s">
        <v>7373</v>
      </c>
      <c r="H689" s="831">
        <v>3</v>
      </c>
      <c r="I689" s="831">
        <v>0</v>
      </c>
      <c r="J689" s="822"/>
      <c r="K689" s="822">
        <v>0</v>
      </c>
      <c r="L689" s="831">
        <v>5</v>
      </c>
      <c r="M689" s="831">
        <v>0</v>
      </c>
      <c r="N689" s="822"/>
      <c r="O689" s="822">
        <v>0</v>
      </c>
      <c r="P689" s="831"/>
      <c r="Q689" s="831"/>
      <c r="R689" s="827"/>
      <c r="S689" s="832"/>
    </row>
    <row r="690" spans="1:19" ht="14.45" customHeight="1" x14ac:dyDescent="0.2">
      <c r="A690" s="821" t="s">
        <v>6951</v>
      </c>
      <c r="B690" s="822" t="s">
        <v>6952</v>
      </c>
      <c r="C690" s="822" t="s">
        <v>639</v>
      </c>
      <c r="D690" s="822" t="s">
        <v>3496</v>
      </c>
      <c r="E690" s="822" t="s">
        <v>6946</v>
      </c>
      <c r="F690" s="822" t="s">
        <v>7376</v>
      </c>
      <c r="G690" s="822"/>
      <c r="H690" s="831"/>
      <c r="I690" s="831"/>
      <c r="J690" s="822"/>
      <c r="K690" s="822"/>
      <c r="L690" s="831">
        <v>1</v>
      </c>
      <c r="M690" s="831">
        <v>0</v>
      </c>
      <c r="N690" s="822"/>
      <c r="O690" s="822">
        <v>0</v>
      </c>
      <c r="P690" s="831"/>
      <c r="Q690" s="831"/>
      <c r="R690" s="827"/>
      <c r="S690" s="832"/>
    </row>
    <row r="691" spans="1:19" ht="14.45" customHeight="1" x14ac:dyDescent="0.2">
      <c r="A691" s="821" t="s">
        <v>6951</v>
      </c>
      <c r="B691" s="822" t="s">
        <v>6952</v>
      </c>
      <c r="C691" s="822" t="s">
        <v>639</v>
      </c>
      <c r="D691" s="822" t="s">
        <v>3496</v>
      </c>
      <c r="E691" s="822" t="s">
        <v>6946</v>
      </c>
      <c r="F691" s="822" t="s">
        <v>7377</v>
      </c>
      <c r="G691" s="822" t="s">
        <v>7378</v>
      </c>
      <c r="H691" s="831"/>
      <c r="I691" s="831"/>
      <c r="J691" s="822"/>
      <c r="K691" s="822"/>
      <c r="L691" s="831">
        <v>51</v>
      </c>
      <c r="M691" s="831">
        <v>0</v>
      </c>
      <c r="N691" s="822"/>
      <c r="O691" s="822">
        <v>0</v>
      </c>
      <c r="P691" s="831">
        <v>85</v>
      </c>
      <c r="Q691" s="831">
        <v>0</v>
      </c>
      <c r="R691" s="827"/>
      <c r="S691" s="832">
        <v>0</v>
      </c>
    </row>
    <row r="692" spans="1:19" ht="14.45" customHeight="1" x14ac:dyDescent="0.2">
      <c r="A692" s="821" t="s">
        <v>6951</v>
      </c>
      <c r="B692" s="822" t="s">
        <v>6952</v>
      </c>
      <c r="C692" s="822" t="s">
        <v>639</v>
      </c>
      <c r="D692" s="822" t="s">
        <v>3496</v>
      </c>
      <c r="E692" s="822" t="s">
        <v>6946</v>
      </c>
      <c r="F692" s="822" t="s">
        <v>7379</v>
      </c>
      <c r="G692" s="822" t="s">
        <v>7380</v>
      </c>
      <c r="H692" s="831"/>
      <c r="I692" s="831"/>
      <c r="J692" s="822"/>
      <c r="K692" s="822"/>
      <c r="L692" s="831"/>
      <c r="M692" s="831"/>
      <c r="N692" s="822"/>
      <c r="O692" s="822"/>
      <c r="P692" s="831">
        <v>45</v>
      </c>
      <c r="Q692" s="831">
        <v>10530</v>
      </c>
      <c r="R692" s="827"/>
      <c r="S692" s="832">
        <v>234</v>
      </c>
    </row>
    <row r="693" spans="1:19" ht="14.45" customHeight="1" x14ac:dyDescent="0.2">
      <c r="A693" s="821" t="s">
        <v>6951</v>
      </c>
      <c r="B693" s="822" t="s">
        <v>6952</v>
      </c>
      <c r="C693" s="822" t="s">
        <v>639</v>
      </c>
      <c r="D693" s="822" t="s">
        <v>3496</v>
      </c>
      <c r="E693" s="822" t="s">
        <v>6946</v>
      </c>
      <c r="F693" s="822" t="s">
        <v>7381</v>
      </c>
      <c r="G693" s="822" t="s">
        <v>7378</v>
      </c>
      <c r="H693" s="831"/>
      <c r="I693" s="831"/>
      <c r="J693" s="822"/>
      <c r="K693" s="822"/>
      <c r="L693" s="831">
        <v>2</v>
      </c>
      <c r="M693" s="831">
        <v>0</v>
      </c>
      <c r="N693" s="822"/>
      <c r="O693" s="822">
        <v>0</v>
      </c>
      <c r="P693" s="831">
        <v>13</v>
      </c>
      <c r="Q693" s="831">
        <v>0</v>
      </c>
      <c r="R693" s="827"/>
      <c r="S693" s="832">
        <v>0</v>
      </c>
    </row>
    <row r="694" spans="1:19" ht="14.45" customHeight="1" x14ac:dyDescent="0.2">
      <c r="A694" s="821" t="s">
        <v>6951</v>
      </c>
      <c r="B694" s="822" t="s">
        <v>6952</v>
      </c>
      <c r="C694" s="822" t="s">
        <v>639</v>
      </c>
      <c r="D694" s="822" t="s">
        <v>3496</v>
      </c>
      <c r="E694" s="822" t="s">
        <v>6946</v>
      </c>
      <c r="F694" s="822" t="s">
        <v>7382</v>
      </c>
      <c r="G694" s="822" t="s">
        <v>7380</v>
      </c>
      <c r="H694" s="831"/>
      <c r="I694" s="831"/>
      <c r="J694" s="822"/>
      <c r="K694" s="822"/>
      <c r="L694" s="831"/>
      <c r="M694" s="831"/>
      <c r="N694" s="822"/>
      <c r="O694" s="822"/>
      <c r="P694" s="831">
        <v>7</v>
      </c>
      <c r="Q694" s="831">
        <v>819</v>
      </c>
      <c r="R694" s="827"/>
      <c r="S694" s="832">
        <v>117</v>
      </c>
    </row>
    <row r="695" spans="1:19" ht="14.45" customHeight="1" x14ac:dyDescent="0.2">
      <c r="A695" s="821" t="s">
        <v>6951</v>
      </c>
      <c r="B695" s="822" t="s">
        <v>6952</v>
      </c>
      <c r="C695" s="822" t="s">
        <v>639</v>
      </c>
      <c r="D695" s="822" t="s">
        <v>3498</v>
      </c>
      <c r="E695" s="822" t="s">
        <v>6953</v>
      </c>
      <c r="F695" s="822" t="s">
        <v>6954</v>
      </c>
      <c r="G695" s="822" t="s">
        <v>6955</v>
      </c>
      <c r="H695" s="831">
        <v>0.2</v>
      </c>
      <c r="I695" s="831">
        <v>10.88</v>
      </c>
      <c r="J695" s="822"/>
      <c r="K695" s="822">
        <v>54.4</v>
      </c>
      <c r="L695" s="831"/>
      <c r="M695" s="831"/>
      <c r="N695" s="822"/>
      <c r="O695" s="822"/>
      <c r="P695" s="831"/>
      <c r="Q695" s="831"/>
      <c r="R695" s="827"/>
      <c r="S695" s="832"/>
    </row>
    <row r="696" spans="1:19" ht="14.45" customHeight="1" x14ac:dyDescent="0.2">
      <c r="A696" s="821" t="s">
        <v>6951</v>
      </c>
      <c r="B696" s="822" t="s">
        <v>6952</v>
      </c>
      <c r="C696" s="822" t="s">
        <v>639</v>
      </c>
      <c r="D696" s="822" t="s">
        <v>3498</v>
      </c>
      <c r="E696" s="822" t="s">
        <v>6953</v>
      </c>
      <c r="F696" s="822" t="s">
        <v>6957</v>
      </c>
      <c r="G696" s="822" t="s">
        <v>6958</v>
      </c>
      <c r="H696" s="831"/>
      <c r="I696" s="831"/>
      <c r="J696" s="822"/>
      <c r="K696" s="822"/>
      <c r="L696" s="831"/>
      <c r="M696" s="831"/>
      <c r="N696" s="822"/>
      <c r="O696" s="822"/>
      <c r="P696" s="831">
        <v>1</v>
      </c>
      <c r="Q696" s="831">
        <v>12.86</v>
      </c>
      <c r="R696" s="827"/>
      <c r="S696" s="832">
        <v>12.86</v>
      </c>
    </row>
    <row r="697" spans="1:19" ht="14.45" customHeight="1" x14ac:dyDescent="0.2">
      <c r="A697" s="821" t="s">
        <v>6951</v>
      </c>
      <c r="B697" s="822" t="s">
        <v>6952</v>
      </c>
      <c r="C697" s="822" t="s">
        <v>639</v>
      </c>
      <c r="D697" s="822" t="s">
        <v>3498</v>
      </c>
      <c r="E697" s="822" t="s">
        <v>6953</v>
      </c>
      <c r="F697" s="822" t="s">
        <v>6959</v>
      </c>
      <c r="G697" s="822" t="s">
        <v>900</v>
      </c>
      <c r="H697" s="831">
        <v>2.1</v>
      </c>
      <c r="I697" s="831">
        <v>399.82</v>
      </c>
      <c r="J697" s="822"/>
      <c r="K697" s="822">
        <v>190.39047619047619</v>
      </c>
      <c r="L697" s="831">
        <v>0.7</v>
      </c>
      <c r="M697" s="831">
        <v>143.77999999999997</v>
      </c>
      <c r="N697" s="822"/>
      <c r="O697" s="822">
        <v>205.39999999999998</v>
      </c>
      <c r="P697" s="831">
        <v>3</v>
      </c>
      <c r="Q697" s="831">
        <v>616.19999999999993</v>
      </c>
      <c r="R697" s="827"/>
      <c r="S697" s="832">
        <v>205.39999999999998</v>
      </c>
    </row>
    <row r="698" spans="1:19" ht="14.45" customHeight="1" x14ac:dyDescent="0.2">
      <c r="A698" s="821" t="s">
        <v>6951</v>
      </c>
      <c r="B698" s="822" t="s">
        <v>6952</v>
      </c>
      <c r="C698" s="822" t="s">
        <v>639</v>
      </c>
      <c r="D698" s="822" t="s">
        <v>3498</v>
      </c>
      <c r="E698" s="822" t="s">
        <v>6953</v>
      </c>
      <c r="F698" s="822" t="s">
        <v>6962</v>
      </c>
      <c r="G698" s="822" t="s">
        <v>1479</v>
      </c>
      <c r="H698" s="831">
        <v>1</v>
      </c>
      <c r="I698" s="831">
        <v>13.37</v>
      </c>
      <c r="J698" s="822"/>
      <c r="K698" s="822">
        <v>13.37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6951</v>
      </c>
      <c r="B699" s="822" t="s">
        <v>6952</v>
      </c>
      <c r="C699" s="822" t="s">
        <v>639</v>
      </c>
      <c r="D699" s="822" t="s">
        <v>3498</v>
      </c>
      <c r="E699" s="822" t="s">
        <v>6953</v>
      </c>
      <c r="F699" s="822" t="s">
        <v>6963</v>
      </c>
      <c r="G699" s="822" t="s">
        <v>6964</v>
      </c>
      <c r="H699" s="831"/>
      <c r="I699" s="831"/>
      <c r="J699" s="822"/>
      <c r="K699" s="822"/>
      <c r="L699" s="831">
        <v>1</v>
      </c>
      <c r="M699" s="831">
        <v>227.34</v>
      </c>
      <c r="N699" s="822"/>
      <c r="O699" s="822">
        <v>227.34</v>
      </c>
      <c r="P699" s="831"/>
      <c r="Q699" s="831"/>
      <c r="R699" s="827"/>
      <c r="S699" s="832"/>
    </row>
    <row r="700" spans="1:19" ht="14.45" customHeight="1" x14ac:dyDescent="0.2">
      <c r="A700" s="821" t="s">
        <v>6951</v>
      </c>
      <c r="B700" s="822" t="s">
        <v>6952</v>
      </c>
      <c r="C700" s="822" t="s">
        <v>639</v>
      </c>
      <c r="D700" s="822" t="s">
        <v>3498</v>
      </c>
      <c r="E700" s="822" t="s">
        <v>6953</v>
      </c>
      <c r="F700" s="822" t="s">
        <v>6967</v>
      </c>
      <c r="G700" s="822" t="s">
        <v>974</v>
      </c>
      <c r="H700" s="831"/>
      <c r="I700" s="831"/>
      <c r="J700" s="822"/>
      <c r="K700" s="822"/>
      <c r="L700" s="831">
        <v>0.82</v>
      </c>
      <c r="M700" s="831">
        <v>165.32</v>
      </c>
      <c r="N700" s="822"/>
      <c r="O700" s="822">
        <v>201.60975609756099</v>
      </c>
      <c r="P700" s="831"/>
      <c r="Q700" s="831"/>
      <c r="R700" s="827"/>
      <c r="S700" s="832"/>
    </row>
    <row r="701" spans="1:19" ht="14.45" customHeight="1" x14ac:dyDescent="0.2">
      <c r="A701" s="821" t="s">
        <v>6951</v>
      </c>
      <c r="B701" s="822" t="s">
        <v>6952</v>
      </c>
      <c r="C701" s="822" t="s">
        <v>639</v>
      </c>
      <c r="D701" s="822" t="s">
        <v>3498</v>
      </c>
      <c r="E701" s="822" t="s">
        <v>6953</v>
      </c>
      <c r="F701" s="822" t="s">
        <v>6969</v>
      </c>
      <c r="G701" s="822" t="s">
        <v>974</v>
      </c>
      <c r="H701" s="831"/>
      <c r="I701" s="831"/>
      <c r="J701" s="822"/>
      <c r="K701" s="822"/>
      <c r="L701" s="831">
        <v>0.28999999999999998</v>
      </c>
      <c r="M701" s="831">
        <v>233.86</v>
      </c>
      <c r="N701" s="822"/>
      <c r="O701" s="822">
        <v>806.41379310344837</v>
      </c>
      <c r="P701" s="831"/>
      <c r="Q701" s="831"/>
      <c r="R701" s="827"/>
      <c r="S701" s="832"/>
    </row>
    <row r="702" spans="1:19" ht="14.45" customHeight="1" x14ac:dyDescent="0.2">
      <c r="A702" s="821" t="s">
        <v>6951</v>
      </c>
      <c r="B702" s="822" t="s">
        <v>6952</v>
      </c>
      <c r="C702" s="822" t="s">
        <v>639</v>
      </c>
      <c r="D702" s="822" t="s">
        <v>3498</v>
      </c>
      <c r="E702" s="822" t="s">
        <v>6953</v>
      </c>
      <c r="F702" s="822" t="s">
        <v>6970</v>
      </c>
      <c r="G702" s="822" t="s">
        <v>6971</v>
      </c>
      <c r="H702" s="831"/>
      <c r="I702" s="831"/>
      <c r="J702" s="822"/>
      <c r="K702" s="822"/>
      <c r="L702" s="831">
        <v>9</v>
      </c>
      <c r="M702" s="831">
        <v>183574.84000000003</v>
      </c>
      <c r="N702" s="822"/>
      <c r="O702" s="822">
        <v>20397.204444444447</v>
      </c>
      <c r="P702" s="831">
        <v>21</v>
      </c>
      <c r="Q702" s="831">
        <v>425834.9</v>
      </c>
      <c r="R702" s="827"/>
      <c r="S702" s="832">
        <v>20277.852380952383</v>
      </c>
    </row>
    <row r="703" spans="1:19" ht="14.45" customHeight="1" x14ac:dyDescent="0.2">
      <c r="A703" s="821" t="s">
        <v>6951</v>
      </c>
      <c r="B703" s="822" t="s">
        <v>6952</v>
      </c>
      <c r="C703" s="822" t="s">
        <v>639</v>
      </c>
      <c r="D703" s="822" t="s">
        <v>3498</v>
      </c>
      <c r="E703" s="822" t="s">
        <v>6953</v>
      </c>
      <c r="F703" s="822" t="s">
        <v>6972</v>
      </c>
      <c r="G703" s="822" t="s">
        <v>3443</v>
      </c>
      <c r="H703" s="831"/>
      <c r="I703" s="831"/>
      <c r="J703" s="822"/>
      <c r="K703" s="822"/>
      <c r="L703" s="831">
        <v>2.14</v>
      </c>
      <c r="M703" s="831">
        <v>16810.86</v>
      </c>
      <c r="N703" s="822"/>
      <c r="O703" s="822">
        <v>7855.5420560747662</v>
      </c>
      <c r="P703" s="831"/>
      <c r="Q703" s="831"/>
      <c r="R703" s="827"/>
      <c r="S703" s="832"/>
    </row>
    <row r="704" spans="1:19" ht="14.45" customHeight="1" x14ac:dyDescent="0.2">
      <c r="A704" s="821" t="s">
        <v>6951</v>
      </c>
      <c r="B704" s="822" t="s">
        <v>6952</v>
      </c>
      <c r="C704" s="822" t="s">
        <v>639</v>
      </c>
      <c r="D704" s="822" t="s">
        <v>3498</v>
      </c>
      <c r="E704" s="822" t="s">
        <v>6953</v>
      </c>
      <c r="F704" s="822" t="s">
        <v>6977</v>
      </c>
      <c r="G704" s="822" t="s">
        <v>6978</v>
      </c>
      <c r="H704" s="831"/>
      <c r="I704" s="831"/>
      <c r="J704" s="822"/>
      <c r="K704" s="822"/>
      <c r="L704" s="831">
        <v>1</v>
      </c>
      <c r="M704" s="831">
        <v>78827</v>
      </c>
      <c r="N704" s="822"/>
      <c r="O704" s="822">
        <v>78827</v>
      </c>
      <c r="P704" s="831"/>
      <c r="Q704" s="831"/>
      <c r="R704" s="827"/>
      <c r="S704" s="832"/>
    </row>
    <row r="705" spans="1:19" ht="14.45" customHeight="1" x14ac:dyDescent="0.2">
      <c r="A705" s="821" t="s">
        <v>6951</v>
      </c>
      <c r="B705" s="822" t="s">
        <v>6952</v>
      </c>
      <c r="C705" s="822" t="s">
        <v>639</v>
      </c>
      <c r="D705" s="822" t="s">
        <v>3498</v>
      </c>
      <c r="E705" s="822" t="s">
        <v>6953</v>
      </c>
      <c r="F705" s="822" t="s">
        <v>6979</v>
      </c>
      <c r="G705" s="822" t="s">
        <v>6980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14184.5</v>
      </c>
      <c r="R705" s="827"/>
      <c r="S705" s="832">
        <v>14184.5</v>
      </c>
    </row>
    <row r="706" spans="1:19" ht="14.45" customHeight="1" x14ac:dyDescent="0.2">
      <c r="A706" s="821" t="s">
        <v>6951</v>
      </c>
      <c r="B706" s="822" t="s">
        <v>6952</v>
      </c>
      <c r="C706" s="822" t="s">
        <v>639</v>
      </c>
      <c r="D706" s="822" t="s">
        <v>3498</v>
      </c>
      <c r="E706" s="822" t="s">
        <v>6953</v>
      </c>
      <c r="F706" s="822" t="s">
        <v>6981</v>
      </c>
      <c r="G706" s="822" t="s">
        <v>3381</v>
      </c>
      <c r="H706" s="831"/>
      <c r="I706" s="831"/>
      <c r="J706" s="822"/>
      <c r="K706" s="822"/>
      <c r="L706" s="831">
        <v>2</v>
      </c>
      <c r="M706" s="831">
        <v>16519.3</v>
      </c>
      <c r="N706" s="822"/>
      <c r="O706" s="822">
        <v>8259.65</v>
      </c>
      <c r="P706" s="831">
        <v>42</v>
      </c>
      <c r="Q706" s="831">
        <v>242975.03999999998</v>
      </c>
      <c r="R706" s="827"/>
      <c r="S706" s="832">
        <v>5785.12</v>
      </c>
    </row>
    <row r="707" spans="1:19" ht="14.45" customHeight="1" x14ac:dyDescent="0.2">
      <c r="A707" s="821" t="s">
        <v>6951</v>
      </c>
      <c r="B707" s="822" t="s">
        <v>6952</v>
      </c>
      <c r="C707" s="822" t="s">
        <v>639</v>
      </c>
      <c r="D707" s="822" t="s">
        <v>3498</v>
      </c>
      <c r="E707" s="822" t="s">
        <v>6953</v>
      </c>
      <c r="F707" s="822" t="s">
        <v>6983</v>
      </c>
      <c r="G707" s="822" t="s">
        <v>2381</v>
      </c>
      <c r="H707" s="831"/>
      <c r="I707" s="831"/>
      <c r="J707" s="822"/>
      <c r="K707" s="822"/>
      <c r="L707" s="831">
        <v>7.34</v>
      </c>
      <c r="M707" s="831">
        <v>47428.54</v>
      </c>
      <c r="N707" s="822"/>
      <c r="O707" s="822">
        <v>6461.6539509536788</v>
      </c>
      <c r="P707" s="831">
        <v>48.609999999999992</v>
      </c>
      <c r="Q707" s="831">
        <v>243223.67999999999</v>
      </c>
      <c r="R707" s="827"/>
      <c r="S707" s="832">
        <v>5003.5729273811976</v>
      </c>
    </row>
    <row r="708" spans="1:19" ht="14.45" customHeight="1" x14ac:dyDescent="0.2">
      <c r="A708" s="821" t="s">
        <v>6951</v>
      </c>
      <c r="B708" s="822" t="s">
        <v>6952</v>
      </c>
      <c r="C708" s="822" t="s">
        <v>639</v>
      </c>
      <c r="D708" s="822" t="s">
        <v>3498</v>
      </c>
      <c r="E708" s="822" t="s">
        <v>6953</v>
      </c>
      <c r="F708" s="822" t="s">
        <v>6984</v>
      </c>
      <c r="G708" s="822" t="s">
        <v>2381</v>
      </c>
      <c r="H708" s="831"/>
      <c r="I708" s="831"/>
      <c r="J708" s="822"/>
      <c r="K708" s="822"/>
      <c r="L708" s="831">
        <v>3.23</v>
      </c>
      <c r="M708" s="831">
        <v>83387.349999999991</v>
      </c>
      <c r="N708" s="822"/>
      <c r="O708" s="822">
        <v>25816.517027863774</v>
      </c>
      <c r="P708" s="831">
        <v>5.1000000000000005</v>
      </c>
      <c r="Q708" s="831">
        <v>119797.6</v>
      </c>
      <c r="R708" s="827"/>
      <c r="S708" s="832">
        <v>23489.725490196077</v>
      </c>
    </row>
    <row r="709" spans="1:19" ht="14.45" customHeight="1" x14ac:dyDescent="0.2">
      <c r="A709" s="821" t="s">
        <v>6951</v>
      </c>
      <c r="B709" s="822" t="s">
        <v>6952</v>
      </c>
      <c r="C709" s="822" t="s">
        <v>639</v>
      </c>
      <c r="D709" s="822" t="s">
        <v>3498</v>
      </c>
      <c r="E709" s="822" t="s">
        <v>6953</v>
      </c>
      <c r="F709" s="822" t="s">
        <v>6985</v>
      </c>
      <c r="G709" s="822" t="s">
        <v>2391</v>
      </c>
      <c r="H709" s="831"/>
      <c r="I709" s="831"/>
      <c r="J709" s="822"/>
      <c r="K709" s="822"/>
      <c r="L709" s="831">
        <v>8</v>
      </c>
      <c r="M709" s="831">
        <v>39124.720000000001</v>
      </c>
      <c r="N709" s="822"/>
      <c r="O709" s="822">
        <v>4890.59</v>
      </c>
      <c r="P709" s="831">
        <v>65.010000000000005</v>
      </c>
      <c r="Q709" s="831">
        <v>310909.11</v>
      </c>
      <c r="R709" s="827"/>
      <c r="S709" s="832">
        <v>4782.4813105676039</v>
      </c>
    </row>
    <row r="710" spans="1:19" ht="14.45" customHeight="1" x14ac:dyDescent="0.2">
      <c r="A710" s="821" t="s">
        <v>6951</v>
      </c>
      <c r="B710" s="822" t="s">
        <v>6952</v>
      </c>
      <c r="C710" s="822" t="s">
        <v>639</v>
      </c>
      <c r="D710" s="822" t="s">
        <v>3498</v>
      </c>
      <c r="E710" s="822" t="s">
        <v>6953</v>
      </c>
      <c r="F710" s="822" t="s">
        <v>6990</v>
      </c>
      <c r="G710" s="822" t="s">
        <v>3457</v>
      </c>
      <c r="H710" s="831"/>
      <c r="I710" s="831"/>
      <c r="J710" s="822"/>
      <c r="K710" s="822"/>
      <c r="L710" s="831">
        <v>21</v>
      </c>
      <c r="M710" s="831">
        <v>199785.60000000001</v>
      </c>
      <c r="N710" s="822"/>
      <c r="O710" s="822">
        <v>9513.6</v>
      </c>
      <c r="P710" s="831">
        <v>73.14</v>
      </c>
      <c r="Q710" s="831">
        <v>661301.80000000005</v>
      </c>
      <c r="R710" s="827"/>
      <c r="S710" s="832">
        <v>9041.5887339349192</v>
      </c>
    </row>
    <row r="711" spans="1:19" ht="14.45" customHeight="1" x14ac:dyDescent="0.2">
      <c r="A711" s="821" t="s">
        <v>6951</v>
      </c>
      <c r="B711" s="822" t="s">
        <v>6952</v>
      </c>
      <c r="C711" s="822" t="s">
        <v>639</v>
      </c>
      <c r="D711" s="822" t="s">
        <v>3498</v>
      </c>
      <c r="E711" s="822" t="s">
        <v>6953</v>
      </c>
      <c r="F711" s="822" t="s">
        <v>6994</v>
      </c>
      <c r="G711" s="822" t="s">
        <v>6966</v>
      </c>
      <c r="H711" s="831">
        <v>3</v>
      </c>
      <c r="I711" s="831">
        <v>3872.58</v>
      </c>
      <c r="J711" s="822"/>
      <c r="K711" s="822">
        <v>1290.8599999999999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6951</v>
      </c>
      <c r="B712" s="822" t="s">
        <v>6952</v>
      </c>
      <c r="C712" s="822" t="s">
        <v>639</v>
      </c>
      <c r="D712" s="822" t="s">
        <v>3498</v>
      </c>
      <c r="E712" s="822" t="s">
        <v>6953</v>
      </c>
      <c r="F712" s="822" t="s">
        <v>6996</v>
      </c>
      <c r="G712" s="822" t="s">
        <v>1434</v>
      </c>
      <c r="H712" s="831">
        <v>4.4000000000000004</v>
      </c>
      <c r="I712" s="831">
        <v>771.55</v>
      </c>
      <c r="J712" s="822"/>
      <c r="K712" s="822">
        <v>175.35227272727269</v>
      </c>
      <c r="L712" s="831">
        <v>4</v>
      </c>
      <c r="M712" s="831">
        <v>706.36000000000013</v>
      </c>
      <c r="N712" s="822"/>
      <c r="O712" s="822">
        <v>176.59000000000003</v>
      </c>
      <c r="P712" s="831">
        <v>14.999999999999998</v>
      </c>
      <c r="Q712" s="831">
        <v>2353.0099999999998</v>
      </c>
      <c r="R712" s="827"/>
      <c r="S712" s="832">
        <v>156.86733333333333</v>
      </c>
    </row>
    <row r="713" spans="1:19" ht="14.45" customHeight="1" x14ac:dyDescent="0.2">
      <c r="A713" s="821" t="s">
        <v>6951</v>
      </c>
      <c r="B713" s="822" t="s">
        <v>6952</v>
      </c>
      <c r="C713" s="822" t="s">
        <v>639</v>
      </c>
      <c r="D713" s="822" t="s">
        <v>3498</v>
      </c>
      <c r="E713" s="822" t="s">
        <v>6953</v>
      </c>
      <c r="F713" s="822" t="s">
        <v>6997</v>
      </c>
      <c r="G713" s="822" t="s">
        <v>877</v>
      </c>
      <c r="H713" s="831">
        <v>0.89999999999999991</v>
      </c>
      <c r="I713" s="831">
        <v>54.18</v>
      </c>
      <c r="J713" s="822"/>
      <c r="K713" s="822">
        <v>60.2</v>
      </c>
      <c r="L713" s="831">
        <v>6.4</v>
      </c>
      <c r="M713" s="831">
        <v>439.6</v>
      </c>
      <c r="N713" s="822"/>
      <c r="O713" s="822">
        <v>68.6875</v>
      </c>
      <c r="P713" s="831">
        <v>15.1</v>
      </c>
      <c r="Q713" s="831">
        <v>906.1</v>
      </c>
      <c r="R713" s="827"/>
      <c r="S713" s="832">
        <v>60.006622516556291</v>
      </c>
    </row>
    <row r="714" spans="1:19" ht="14.45" customHeight="1" x14ac:dyDescent="0.2">
      <c r="A714" s="821" t="s">
        <v>6951</v>
      </c>
      <c r="B714" s="822" t="s">
        <v>6952</v>
      </c>
      <c r="C714" s="822" t="s">
        <v>639</v>
      </c>
      <c r="D714" s="822" t="s">
        <v>3498</v>
      </c>
      <c r="E714" s="822" t="s">
        <v>6953</v>
      </c>
      <c r="F714" s="822" t="s">
        <v>6998</v>
      </c>
      <c r="G714" s="822" t="s">
        <v>3267</v>
      </c>
      <c r="H714" s="831">
        <v>0.51</v>
      </c>
      <c r="I714" s="831">
        <v>349.94000000000005</v>
      </c>
      <c r="J714" s="822"/>
      <c r="K714" s="822">
        <v>686.15686274509812</v>
      </c>
      <c r="L714" s="831">
        <v>0.48</v>
      </c>
      <c r="M714" s="831">
        <v>329.35</v>
      </c>
      <c r="N714" s="822"/>
      <c r="O714" s="822">
        <v>686.14583333333337</v>
      </c>
      <c r="P714" s="831">
        <v>0.75</v>
      </c>
      <c r="Q714" s="831">
        <v>514.6</v>
      </c>
      <c r="R714" s="827"/>
      <c r="S714" s="832">
        <v>686.13333333333333</v>
      </c>
    </row>
    <row r="715" spans="1:19" ht="14.45" customHeight="1" x14ac:dyDescent="0.2">
      <c r="A715" s="821" t="s">
        <v>6951</v>
      </c>
      <c r="B715" s="822" t="s">
        <v>6952</v>
      </c>
      <c r="C715" s="822" t="s">
        <v>639</v>
      </c>
      <c r="D715" s="822" t="s">
        <v>3498</v>
      </c>
      <c r="E715" s="822" t="s">
        <v>6953</v>
      </c>
      <c r="F715" s="822" t="s">
        <v>6999</v>
      </c>
      <c r="G715" s="822" t="s">
        <v>3267</v>
      </c>
      <c r="H715" s="831">
        <v>2.52</v>
      </c>
      <c r="I715" s="831">
        <v>432.3</v>
      </c>
      <c r="J715" s="822"/>
      <c r="K715" s="822">
        <v>171.54761904761904</v>
      </c>
      <c r="L715" s="831">
        <v>1</v>
      </c>
      <c r="M715" s="831">
        <v>171.55</v>
      </c>
      <c r="N715" s="822"/>
      <c r="O715" s="822">
        <v>171.55</v>
      </c>
      <c r="P715" s="831">
        <v>3</v>
      </c>
      <c r="Q715" s="831">
        <v>514.65000000000009</v>
      </c>
      <c r="R715" s="827"/>
      <c r="S715" s="832">
        <v>171.55000000000004</v>
      </c>
    </row>
    <row r="716" spans="1:19" ht="14.45" customHeight="1" x14ac:dyDescent="0.2">
      <c r="A716" s="821" t="s">
        <v>6951</v>
      </c>
      <c r="B716" s="822" t="s">
        <v>6952</v>
      </c>
      <c r="C716" s="822" t="s">
        <v>639</v>
      </c>
      <c r="D716" s="822" t="s">
        <v>3498</v>
      </c>
      <c r="E716" s="822" t="s">
        <v>6953</v>
      </c>
      <c r="F716" s="822" t="s">
        <v>7000</v>
      </c>
      <c r="G716" s="822" t="s">
        <v>3267</v>
      </c>
      <c r="H716" s="831">
        <v>1.85</v>
      </c>
      <c r="I716" s="831">
        <v>634.71</v>
      </c>
      <c r="J716" s="822"/>
      <c r="K716" s="822">
        <v>343.08648648648648</v>
      </c>
      <c r="L716" s="831">
        <v>3.05</v>
      </c>
      <c r="M716" s="831">
        <v>1046.42</v>
      </c>
      <c r="N716" s="822"/>
      <c r="O716" s="822">
        <v>343.08852459016396</v>
      </c>
      <c r="P716" s="831">
        <v>4.43</v>
      </c>
      <c r="Q716" s="831">
        <v>1519.8799999999999</v>
      </c>
      <c r="R716" s="827"/>
      <c r="S716" s="832">
        <v>343.08803611738148</v>
      </c>
    </row>
    <row r="717" spans="1:19" ht="14.45" customHeight="1" x14ac:dyDescent="0.2">
      <c r="A717" s="821" t="s">
        <v>6951</v>
      </c>
      <c r="B717" s="822" t="s">
        <v>6952</v>
      </c>
      <c r="C717" s="822" t="s">
        <v>639</v>
      </c>
      <c r="D717" s="822" t="s">
        <v>3498</v>
      </c>
      <c r="E717" s="822" t="s">
        <v>6953</v>
      </c>
      <c r="F717" s="822" t="s">
        <v>7004</v>
      </c>
      <c r="G717" s="822" t="s">
        <v>7005</v>
      </c>
      <c r="H717" s="831">
        <v>1.6</v>
      </c>
      <c r="I717" s="831">
        <v>187.67999999999998</v>
      </c>
      <c r="J717" s="822"/>
      <c r="K717" s="822">
        <v>117.29999999999998</v>
      </c>
      <c r="L717" s="831">
        <v>0.9</v>
      </c>
      <c r="M717" s="831">
        <v>105.57000000000001</v>
      </c>
      <c r="N717" s="822"/>
      <c r="O717" s="822">
        <v>117.30000000000001</v>
      </c>
      <c r="P717" s="831">
        <v>20.099999999999998</v>
      </c>
      <c r="Q717" s="831">
        <v>2357.7399999999998</v>
      </c>
      <c r="R717" s="827"/>
      <c r="S717" s="832">
        <v>117.30049751243781</v>
      </c>
    </row>
    <row r="718" spans="1:19" ht="14.45" customHeight="1" x14ac:dyDescent="0.2">
      <c r="A718" s="821" t="s">
        <v>6951</v>
      </c>
      <c r="B718" s="822" t="s">
        <v>6952</v>
      </c>
      <c r="C718" s="822" t="s">
        <v>639</v>
      </c>
      <c r="D718" s="822" t="s">
        <v>3498</v>
      </c>
      <c r="E718" s="822" t="s">
        <v>6953</v>
      </c>
      <c r="F718" s="822" t="s">
        <v>7010</v>
      </c>
      <c r="G718" s="822" t="s">
        <v>1945</v>
      </c>
      <c r="H718" s="831"/>
      <c r="I718" s="831"/>
      <c r="J718" s="822"/>
      <c r="K718" s="822"/>
      <c r="L718" s="831">
        <v>0.03</v>
      </c>
      <c r="M718" s="831">
        <v>6.02</v>
      </c>
      <c r="N718" s="822"/>
      <c r="O718" s="822">
        <v>200.66666666666666</v>
      </c>
      <c r="P718" s="831">
        <v>7.93</v>
      </c>
      <c r="Q718" s="831">
        <v>1448.82</v>
      </c>
      <c r="R718" s="827"/>
      <c r="S718" s="832">
        <v>182.70113493064312</v>
      </c>
    </row>
    <row r="719" spans="1:19" ht="14.45" customHeight="1" x14ac:dyDescent="0.2">
      <c r="A719" s="821" t="s">
        <v>6951</v>
      </c>
      <c r="B719" s="822" t="s">
        <v>6952</v>
      </c>
      <c r="C719" s="822" t="s">
        <v>639</v>
      </c>
      <c r="D719" s="822" t="s">
        <v>3498</v>
      </c>
      <c r="E719" s="822" t="s">
        <v>6953</v>
      </c>
      <c r="F719" s="822" t="s">
        <v>7012</v>
      </c>
      <c r="G719" s="822" t="s">
        <v>1945</v>
      </c>
      <c r="H719" s="831"/>
      <c r="I719" s="831"/>
      <c r="J719" s="822"/>
      <c r="K719" s="822"/>
      <c r="L719" s="831"/>
      <c r="M719" s="831"/>
      <c r="N719" s="822"/>
      <c r="O719" s="822"/>
      <c r="P719" s="831">
        <v>0.1</v>
      </c>
      <c r="Q719" s="831">
        <v>20.13</v>
      </c>
      <c r="R719" s="827"/>
      <c r="S719" s="832">
        <v>201.29999999999998</v>
      </c>
    </row>
    <row r="720" spans="1:19" ht="14.45" customHeight="1" x14ac:dyDescent="0.2">
      <c r="A720" s="821" t="s">
        <v>6951</v>
      </c>
      <c r="B720" s="822" t="s">
        <v>6952</v>
      </c>
      <c r="C720" s="822" t="s">
        <v>639</v>
      </c>
      <c r="D720" s="822" t="s">
        <v>3498</v>
      </c>
      <c r="E720" s="822" t="s">
        <v>6953</v>
      </c>
      <c r="F720" s="822" t="s">
        <v>7025</v>
      </c>
      <c r="G720" s="822" t="s">
        <v>3361</v>
      </c>
      <c r="H720" s="831">
        <v>8.91</v>
      </c>
      <c r="I720" s="831">
        <v>701.75</v>
      </c>
      <c r="J720" s="822"/>
      <c r="K720" s="822">
        <v>78.759820426487096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6951</v>
      </c>
      <c r="B721" s="822" t="s">
        <v>6952</v>
      </c>
      <c r="C721" s="822" t="s">
        <v>639</v>
      </c>
      <c r="D721" s="822" t="s">
        <v>3498</v>
      </c>
      <c r="E721" s="822" t="s">
        <v>6953</v>
      </c>
      <c r="F721" s="822" t="s">
        <v>7028</v>
      </c>
      <c r="G721" s="822" t="s">
        <v>3435</v>
      </c>
      <c r="H721" s="831">
        <v>2</v>
      </c>
      <c r="I721" s="831">
        <v>135108.6</v>
      </c>
      <c r="J721" s="822"/>
      <c r="K721" s="822">
        <v>67554.3</v>
      </c>
      <c r="L721" s="831"/>
      <c r="M721" s="831"/>
      <c r="N721" s="822"/>
      <c r="O721" s="822"/>
      <c r="P721" s="831">
        <v>4</v>
      </c>
      <c r="Q721" s="831">
        <v>262562</v>
      </c>
      <c r="R721" s="827"/>
      <c r="S721" s="832">
        <v>65640.5</v>
      </c>
    </row>
    <row r="722" spans="1:19" ht="14.45" customHeight="1" x14ac:dyDescent="0.2">
      <c r="A722" s="821" t="s">
        <v>6951</v>
      </c>
      <c r="B722" s="822" t="s">
        <v>6952</v>
      </c>
      <c r="C722" s="822" t="s">
        <v>639</v>
      </c>
      <c r="D722" s="822" t="s">
        <v>3498</v>
      </c>
      <c r="E722" s="822" t="s">
        <v>6953</v>
      </c>
      <c r="F722" s="822" t="s">
        <v>7029</v>
      </c>
      <c r="G722" s="822" t="s">
        <v>3393</v>
      </c>
      <c r="H722" s="831">
        <v>13</v>
      </c>
      <c r="I722" s="831">
        <v>87185.8</v>
      </c>
      <c r="J722" s="822"/>
      <c r="K722" s="822">
        <v>6706.6</v>
      </c>
      <c r="L722" s="831">
        <v>12</v>
      </c>
      <c r="M722" s="831">
        <v>80477.000000000015</v>
      </c>
      <c r="N722" s="822"/>
      <c r="O722" s="822">
        <v>6706.4166666666679</v>
      </c>
      <c r="P722" s="831">
        <v>10</v>
      </c>
      <c r="Q722" s="831">
        <v>67063.8</v>
      </c>
      <c r="R722" s="827"/>
      <c r="S722" s="832">
        <v>6706.38</v>
      </c>
    </row>
    <row r="723" spans="1:19" ht="14.45" customHeight="1" x14ac:dyDescent="0.2">
      <c r="A723" s="821" t="s">
        <v>6951</v>
      </c>
      <c r="B723" s="822" t="s">
        <v>6952</v>
      </c>
      <c r="C723" s="822" t="s">
        <v>639</v>
      </c>
      <c r="D723" s="822" t="s">
        <v>3498</v>
      </c>
      <c r="E723" s="822" t="s">
        <v>6953</v>
      </c>
      <c r="F723" s="822" t="s">
        <v>7030</v>
      </c>
      <c r="G723" s="822" t="s">
        <v>3361</v>
      </c>
      <c r="H723" s="831">
        <v>0.84</v>
      </c>
      <c r="I723" s="831">
        <v>400.29</v>
      </c>
      <c r="J723" s="822"/>
      <c r="K723" s="822">
        <v>476.53571428571433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6951</v>
      </c>
      <c r="B724" s="822" t="s">
        <v>6952</v>
      </c>
      <c r="C724" s="822" t="s">
        <v>639</v>
      </c>
      <c r="D724" s="822" t="s">
        <v>3498</v>
      </c>
      <c r="E724" s="822" t="s">
        <v>6953</v>
      </c>
      <c r="F724" s="822" t="s">
        <v>7031</v>
      </c>
      <c r="G724" s="822" t="s">
        <v>3361</v>
      </c>
      <c r="H724" s="831">
        <v>3</v>
      </c>
      <c r="I724" s="831">
        <v>673.95</v>
      </c>
      <c r="J724" s="822"/>
      <c r="K724" s="822">
        <v>224.65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6951</v>
      </c>
      <c r="B725" s="822" t="s">
        <v>6952</v>
      </c>
      <c r="C725" s="822" t="s">
        <v>639</v>
      </c>
      <c r="D725" s="822" t="s">
        <v>3498</v>
      </c>
      <c r="E725" s="822" t="s">
        <v>6953</v>
      </c>
      <c r="F725" s="822" t="s">
        <v>7032</v>
      </c>
      <c r="G725" s="822" t="s">
        <v>7033</v>
      </c>
      <c r="H725" s="831"/>
      <c r="I725" s="831"/>
      <c r="J725" s="822"/>
      <c r="K725" s="822"/>
      <c r="L725" s="831">
        <v>2</v>
      </c>
      <c r="M725" s="831">
        <v>1578.58</v>
      </c>
      <c r="N725" s="822"/>
      <c r="O725" s="822">
        <v>789.29</v>
      </c>
      <c r="P725" s="831"/>
      <c r="Q725" s="831"/>
      <c r="R725" s="827"/>
      <c r="S725" s="832"/>
    </row>
    <row r="726" spans="1:19" ht="14.45" customHeight="1" x14ac:dyDescent="0.2">
      <c r="A726" s="821" t="s">
        <v>6951</v>
      </c>
      <c r="B726" s="822" t="s">
        <v>6952</v>
      </c>
      <c r="C726" s="822" t="s">
        <v>639</v>
      </c>
      <c r="D726" s="822" t="s">
        <v>3498</v>
      </c>
      <c r="E726" s="822" t="s">
        <v>6953</v>
      </c>
      <c r="F726" s="822" t="s">
        <v>7034</v>
      </c>
      <c r="G726" s="822" t="s">
        <v>3281</v>
      </c>
      <c r="H726" s="831">
        <v>4.2</v>
      </c>
      <c r="I726" s="831">
        <v>2422.17</v>
      </c>
      <c r="J726" s="822"/>
      <c r="K726" s="822">
        <v>576.7071428571428</v>
      </c>
      <c r="L726" s="831">
        <v>1.4</v>
      </c>
      <c r="M726" s="831">
        <v>1263.0899999999999</v>
      </c>
      <c r="N726" s="822"/>
      <c r="O726" s="822">
        <v>902.20714285714291</v>
      </c>
      <c r="P726" s="831"/>
      <c r="Q726" s="831"/>
      <c r="R726" s="827"/>
      <c r="S726" s="832"/>
    </row>
    <row r="727" spans="1:19" ht="14.45" customHeight="1" x14ac:dyDescent="0.2">
      <c r="A727" s="821" t="s">
        <v>6951</v>
      </c>
      <c r="B727" s="822" t="s">
        <v>6952</v>
      </c>
      <c r="C727" s="822" t="s">
        <v>639</v>
      </c>
      <c r="D727" s="822" t="s">
        <v>3498</v>
      </c>
      <c r="E727" s="822" t="s">
        <v>6953</v>
      </c>
      <c r="F727" s="822" t="s">
        <v>7035</v>
      </c>
      <c r="G727" s="822" t="s">
        <v>3281</v>
      </c>
      <c r="H727" s="831">
        <v>0.8</v>
      </c>
      <c r="I727" s="831">
        <v>426.87</v>
      </c>
      <c r="J727" s="822"/>
      <c r="K727" s="822">
        <v>533.58749999999998</v>
      </c>
      <c r="L727" s="831">
        <v>4.5999999999999996</v>
      </c>
      <c r="M727" s="831">
        <v>9465.73</v>
      </c>
      <c r="N727" s="822"/>
      <c r="O727" s="822">
        <v>2057.7673913043477</v>
      </c>
      <c r="P727" s="831">
        <v>13.6</v>
      </c>
      <c r="Q727" s="831">
        <v>7256.7099999999991</v>
      </c>
      <c r="R727" s="827"/>
      <c r="S727" s="832">
        <v>533.58161764705881</v>
      </c>
    </row>
    <row r="728" spans="1:19" ht="14.45" customHeight="1" x14ac:dyDescent="0.2">
      <c r="A728" s="821" t="s">
        <v>6951</v>
      </c>
      <c r="B728" s="822" t="s">
        <v>6952</v>
      </c>
      <c r="C728" s="822" t="s">
        <v>639</v>
      </c>
      <c r="D728" s="822" t="s">
        <v>3498</v>
      </c>
      <c r="E728" s="822" t="s">
        <v>6953</v>
      </c>
      <c r="F728" s="822" t="s">
        <v>7039</v>
      </c>
      <c r="G728" s="822" t="s">
        <v>7040</v>
      </c>
      <c r="H728" s="831">
        <v>1</v>
      </c>
      <c r="I728" s="831">
        <v>3207.56</v>
      </c>
      <c r="J728" s="822"/>
      <c r="K728" s="822">
        <v>3207.56</v>
      </c>
      <c r="L728" s="831">
        <v>6</v>
      </c>
      <c r="M728" s="831">
        <v>19837.68</v>
      </c>
      <c r="N728" s="822"/>
      <c r="O728" s="822">
        <v>3306.28</v>
      </c>
      <c r="P728" s="831">
        <v>15</v>
      </c>
      <c r="Q728" s="831">
        <v>45387.840000000004</v>
      </c>
      <c r="R728" s="827"/>
      <c r="S728" s="832">
        <v>3025.8560000000002</v>
      </c>
    </row>
    <row r="729" spans="1:19" ht="14.45" customHeight="1" x14ac:dyDescent="0.2">
      <c r="A729" s="821" t="s">
        <v>6951</v>
      </c>
      <c r="B729" s="822" t="s">
        <v>6952</v>
      </c>
      <c r="C729" s="822" t="s">
        <v>639</v>
      </c>
      <c r="D729" s="822" t="s">
        <v>3498</v>
      </c>
      <c r="E729" s="822" t="s">
        <v>6953</v>
      </c>
      <c r="F729" s="822" t="s">
        <v>7042</v>
      </c>
      <c r="G729" s="822" t="s">
        <v>1957</v>
      </c>
      <c r="H729" s="831"/>
      <c r="I729" s="831"/>
      <c r="J729" s="822"/>
      <c r="K729" s="822"/>
      <c r="L729" s="831"/>
      <c r="M729" s="831"/>
      <c r="N729" s="822"/>
      <c r="O729" s="822"/>
      <c r="P729" s="831">
        <v>0.4</v>
      </c>
      <c r="Q729" s="831">
        <v>114.52</v>
      </c>
      <c r="R729" s="827"/>
      <c r="S729" s="832">
        <v>286.29999999999995</v>
      </c>
    </row>
    <row r="730" spans="1:19" ht="14.45" customHeight="1" x14ac:dyDescent="0.2">
      <c r="A730" s="821" t="s">
        <v>6951</v>
      </c>
      <c r="B730" s="822" t="s">
        <v>6952</v>
      </c>
      <c r="C730" s="822" t="s">
        <v>639</v>
      </c>
      <c r="D730" s="822" t="s">
        <v>3498</v>
      </c>
      <c r="E730" s="822" t="s">
        <v>6953</v>
      </c>
      <c r="F730" s="822" t="s">
        <v>7043</v>
      </c>
      <c r="G730" s="822" t="s">
        <v>7044</v>
      </c>
      <c r="H730" s="831"/>
      <c r="I730" s="831"/>
      <c r="J730" s="822"/>
      <c r="K730" s="822"/>
      <c r="L730" s="831"/>
      <c r="M730" s="831"/>
      <c r="N730" s="822"/>
      <c r="O730" s="822"/>
      <c r="P730" s="831">
        <v>2.25</v>
      </c>
      <c r="Q730" s="831">
        <v>591005.18999999994</v>
      </c>
      <c r="R730" s="827"/>
      <c r="S730" s="832">
        <v>262668.97333333333</v>
      </c>
    </row>
    <row r="731" spans="1:19" ht="14.45" customHeight="1" x14ac:dyDescent="0.2">
      <c r="A731" s="821" t="s">
        <v>6951</v>
      </c>
      <c r="B731" s="822" t="s">
        <v>6952</v>
      </c>
      <c r="C731" s="822" t="s">
        <v>639</v>
      </c>
      <c r="D731" s="822" t="s">
        <v>3498</v>
      </c>
      <c r="E731" s="822" t="s">
        <v>6953</v>
      </c>
      <c r="F731" s="822" t="s">
        <v>7045</v>
      </c>
      <c r="G731" s="822" t="s">
        <v>7044</v>
      </c>
      <c r="H731" s="831"/>
      <c r="I731" s="831"/>
      <c r="J731" s="822"/>
      <c r="K731" s="822"/>
      <c r="L731" s="831">
        <v>2.42</v>
      </c>
      <c r="M731" s="831">
        <v>158914.74</v>
      </c>
      <c r="N731" s="822"/>
      <c r="O731" s="822">
        <v>65667.247933884297</v>
      </c>
      <c r="P731" s="831"/>
      <c r="Q731" s="831"/>
      <c r="R731" s="827"/>
      <c r="S731" s="832"/>
    </row>
    <row r="732" spans="1:19" ht="14.45" customHeight="1" x14ac:dyDescent="0.2">
      <c r="A732" s="821" t="s">
        <v>6951</v>
      </c>
      <c r="B732" s="822" t="s">
        <v>6952</v>
      </c>
      <c r="C732" s="822" t="s">
        <v>639</v>
      </c>
      <c r="D732" s="822" t="s">
        <v>3498</v>
      </c>
      <c r="E732" s="822" t="s">
        <v>6953</v>
      </c>
      <c r="F732" s="822" t="s">
        <v>7047</v>
      </c>
      <c r="G732" s="822" t="s">
        <v>805</v>
      </c>
      <c r="H732" s="831">
        <v>0.56999999999999995</v>
      </c>
      <c r="I732" s="831">
        <v>299.70999999999998</v>
      </c>
      <c r="J732" s="822"/>
      <c r="K732" s="822">
        <v>525.80701754385962</v>
      </c>
      <c r="L732" s="831">
        <v>0.63</v>
      </c>
      <c r="M732" s="831">
        <v>549.76</v>
      </c>
      <c r="N732" s="822"/>
      <c r="O732" s="822">
        <v>872.6349206349206</v>
      </c>
      <c r="P732" s="831">
        <v>2.2400000000000002</v>
      </c>
      <c r="Q732" s="831">
        <v>2371.56</v>
      </c>
      <c r="R732" s="827"/>
      <c r="S732" s="832">
        <v>1058.7321428571427</v>
      </c>
    </row>
    <row r="733" spans="1:19" ht="14.45" customHeight="1" x14ac:dyDescent="0.2">
      <c r="A733" s="821" t="s">
        <v>6951</v>
      </c>
      <c r="B733" s="822" t="s">
        <v>6952</v>
      </c>
      <c r="C733" s="822" t="s">
        <v>639</v>
      </c>
      <c r="D733" s="822" t="s">
        <v>3498</v>
      </c>
      <c r="E733" s="822" t="s">
        <v>6953</v>
      </c>
      <c r="F733" s="822" t="s">
        <v>7048</v>
      </c>
      <c r="G733" s="822" t="s">
        <v>805</v>
      </c>
      <c r="H733" s="831">
        <v>11.07</v>
      </c>
      <c r="I733" s="831">
        <v>2423.2199999999998</v>
      </c>
      <c r="J733" s="822"/>
      <c r="K733" s="822">
        <v>218.89972899728994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6951</v>
      </c>
      <c r="B734" s="822" t="s">
        <v>6952</v>
      </c>
      <c r="C734" s="822" t="s">
        <v>639</v>
      </c>
      <c r="D734" s="822" t="s">
        <v>3498</v>
      </c>
      <c r="E734" s="822" t="s">
        <v>6953</v>
      </c>
      <c r="F734" s="822" t="s">
        <v>7049</v>
      </c>
      <c r="G734" s="822" t="s">
        <v>805</v>
      </c>
      <c r="H734" s="831">
        <v>11.09</v>
      </c>
      <c r="I734" s="831">
        <v>878.33</v>
      </c>
      <c r="J734" s="822"/>
      <c r="K734" s="822">
        <v>79.200180342651038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6951</v>
      </c>
      <c r="B735" s="822" t="s">
        <v>6952</v>
      </c>
      <c r="C735" s="822" t="s">
        <v>639</v>
      </c>
      <c r="D735" s="822" t="s">
        <v>3498</v>
      </c>
      <c r="E735" s="822" t="s">
        <v>6953</v>
      </c>
      <c r="F735" s="822" t="s">
        <v>7052</v>
      </c>
      <c r="G735" s="822" t="s">
        <v>1370</v>
      </c>
      <c r="H735" s="831">
        <v>1.03</v>
      </c>
      <c r="I735" s="831">
        <v>107.47</v>
      </c>
      <c r="J735" s="822"/>
      <c r="K735" s="822">
        <v>104.33980582524272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6951</v>
      </c>
      <c r="B736" s="822" t="s">
        <v>6952</v>
      </c>
      <c r="C736" s="822" t="s">
        <v>639</v>
      </c>
      <c r="D736" s="822" t="s">
        <v>3498</v>
      </c>
      <c r="E736" s="822" t="s">
        <v>6953</v>
      </c>
      <c r="F736" s="822" t="s">
        <v>7053</v>
      </c>
      <c r="G736" s="822" t="s">
        <v>1370</v>
      </c>
      <c r="H736" s="831">
        <v>1</v>
      </c>
      <c r="I736" s="831">
        <v>179.5</v>
      </c>
      <c r="J736" s="822"/>
      <c r="K736" s="822">
        <v>179.5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6951</v>
      </c>
      <c r="B737" s="822" t="s">
        <v>6952</v>
      </c>
      <c r="C737" s="822" t="s">
        <v>639</v>
      </c>
      <c r="D737" s="822" t="s">
        <v>3498</v>
      </c>
      <c r="E737" s="822" t="s">
        <v>6953</v>
      </c>
      <c r="F737" s="822" t="s">
        <v>7057</v>
      </c>
      <c r="G737" s="822" t="s">
        <v>7058</v>
      </c>
      <c r="H737" s="831"/>
      <c r="I737" s="831"/>
      <c r="J737" s="822"/>
      <c r="K737" s="822"/>
      <c r="L737" s="831">
        <v>1</v>
      </c>
      <c r="M737" s="831">
        <v>66000</v>
      </c>
      <c r="N737" s="822"/>
      <c r="O737" s="822">
        <v>66000</v>
      </c>
      <c r="P737" s="831">
        <v>3</v>
      </c>
      <c r="Q737" s="831">
        <v>198000</v>
      </c>
      <c r="R737" s="827"/>
      <c r="S737" s="832">
        <v>66000</v>
      </c>
    </row>
    <row r="738" spans="1:19" ht="14.45" customHeight="1" x14ac:dyDescent="0.2">
      <c r="A738" s="821" t="s">
        <v>6951</v>
      </c>
      <c r="B738" s="822" t="s">
        <v>6952</v>
      </c>
      <c r="C738" s="822" t="s">
        <v>639</v>
      </c>
      <c r="D738" s="822" t="s">
        <v>3498</v>
      </c>
      <c r="E738" s="822" t="s">
        <v>6953</v>
      </c>
      <c r="F738" s="822" t="s">
        <v>7059</v>
      </c>
      <c r="G738" s="822" t="s">
        <v>1004</v>
      </c>
      <c r="H738" s="831">
        <v>4.3100000000000005</v>
      </c>
      <c r="I738" s="831">
        <v>631.38</v>
      </c>
      <c r="J738" s="822"/>
      <c r="K738" s="822">
        <v>146.491879350348</v>
      </c>
      <c r="L738" s="831">
        <v>6.98</v>
      </c>
      <c r="M738" s="831">
        <v>1015.22</v>
      </c>
      <c r="N738" s="822"/>
      <c r="O738" s="822">
        <v>145.44699140401147</v>
      </c>
      <c r="P738" s="831"/>
      <c r="Q738" s="831"/>
      <c r="R738" s="827"/>
      <c r="S738" s="832"/>
    </row>
    <row r="739" spans="1:19" ht="14.45" customHeight="1" x14ac:dyDescent="0.2">
      <c r="A739" s="821" t="s">
        <v>6951</v>
      </c>
      <c r="B739" s="822" t="s">
        <v>6952</v>
      </c>
      <c r="C739" s="822" t="s">
        <v>639</v>
      </c>
      <c r="D739" s="822" t="s">
        <v>3498</v>
      </c>
      <c r="E739" s="822" t="s">
        <v>6953</v>
      </c>
      <c r="F739" s="822" t="s">
        <v>7060</v>
      </c>
      <c r="G739" s="822" t="s">
        <v>3443</v>
      </c>
      <c r="H739" s="831"/>
      <c r="I739" s="831"/>
      <c r="J739" s="822"/>
      <c r="K739" s="822"/>
      <c r="L739" s="831"/>
      <c r="M739" s="831"/>
      <c r="N739" s="822"/>
      <c r="O739" s="822"/>
      <c r="P739" s="831">
        <v>2</v>
      </c>
      <c r="Q739" s="831">
        <v>47321.599999999999</v>
      </c>
      <c r="R739" s="827"/>
      <c r="S739" s="832">
        <v>23660.799999999999</v>
      </c>
    </row>
    <row r="740" spans="1:19" ht="14.45" customHeight="1" x14ac:dyDescent="0.2">
      <c r="A740" s="821" t="s">
        <v>6951</v>
      </c>
      <c r="B740" s="822" t="s">
        <v>6952</v>
      </c>
      <c r="C740" s="822" t="s">
        <v>639</v>
      </c>
      <c r="D740" s="822" t="s">
        <v>3498</v>
      </c>
      <c r="E740" s="822" t="s">
        <v>6953</v>
      </c>
      <c r="F740" s="822" t="s">
        <v>7061</v>
      </c>
      <c r="G740" s="822" t="s">
        <v>2967</v>
      </c>
      <c r="H740" s="831">
        <v>5.05</v>
      </c>
      <c r="I740" s="831">
        <v>457.78999999999996</v>
      </c>
      <c r="J740" s="822"/>
      <c r="K740" s="822">
        <v>90.651485148514851</v>
      </c>
      <c r="L740" s="831">
        <v>1.73</v>
      </c>
      <c r="M740" s="831">
        <v>407.04999999999995</v>
      </c>
      <c r="N740" s="822"/>
      <c r="O740" s="822">
        <v>235.28901734104045</v>
      </c>
      <c r="P740" s="831">
        <v>4.03</v>
      </c>
      <c r="Q740" s="831">
        <v>365.32</v>
      </c>
      <c r="R740" s="827"/>
      <c r="S740" s="832">
        <v>90.650124069478906</v>
      </c>
    </row>
    <row r="741" spans="1:19" ht="14.45" customHeight="1" x14ac:dyDescent="0.2">
      <c r="A741" s="821" t="s">
        <v>6951</v>
      </c>
      <c r="B741" s="822" t="s">
        <v>6952</v>
      </c>
      <c r="C741" s="822" t="s">
        <v>639</v>
      </c>
      <c r="D741" s="822" t="s">
        <v>3498</v>
      </c>
      <c r="E741" s="822" t="s">
        <v>6953</v>
      </c>
      <c r="F741" s="822" t="s">
        <v>7062</v>
      </c>
      <c r="G741" s="822" t="s">
        <v>7063</v>
      </c>
      <c r="H741" s="831"/>
      <c r="I741" s="831"/>
      <c r="J741" s="822"/>
      <c r="K741" s="822"/>
      <c r="L741" s="831">
        <v>2.78</v>
      </c>
      <c r="M741" s="831">
        <v>22523.83</v>
      </c>
      <c r="N741" s="822"/>
      <c r="O741" s="822">
        <v>8102.0971223021597</v>
      </c>
      <c r="P741" s="831"/>
      <c r="Q741" s="831"/>
      <c r="R741" s="827"/>
      <c r="S741" s="832"/>
    </row>
    <row r="742" spans="1:19" ht="14.45" customHeight="1" x14ac:dyDescent="0.2">
      <c r="A742" s="821" t="s">
        <v>6951</v>
      </c>
      <c r="B742" s="822" t="s">
        <v>6952</v>
      </c>
      <c r="C742" s="822" t="s">
        <v>639</v>
      </c>
      <c r="D742" s="822" t="s">
        <v>3498</v>
      </c>
      <c r="E742" s="822" t="s">
        <v>6953</v>
      </c>
      <c r="F742" s="822" t="s">
        <v>7068</v>
      </c>
      <c r="G742" s="822" t="s">
        <v>2985</v>
      </c>
      <c r="H742" s="831">
        <v>2</v>
      </c>
      <c r="I742" s="831">
        <v>168.3</v>
      </c>
      <c r="J742" s="822"/>
      <c r="K742" s="822">
        <v>84.15</v>
      </c>
      <c r="L742" s="831">
        <v>0.42</v>
      </c>
      <c r="M742" s="831">
        <v>37.700000000000003</v>
      </c>
      <c r="N742" s="822"/>
      <c r="O742" s="822">
        <v>89.761904761904773</v>
      </c>
      <c r="P742" s="831">
        <v>8.27</v>
      </c>
      <c r="Q742" s="831">
        <v>697.42</v>
      </c>
      <c r="R742" s="827"/>
      <c r="S742" s="832">
        <v>84.331318016928662</v>
      </c>
    </row>
    <row r="743" spans="1:19" ht="14.45" customHeight="1" x14ac:dyDescent="0.2">
      <c r="A743" s="821" t="s">
        <v>6951</v>
      </c>
      <c r="B743" s="822" t="s">
        <v>6952</v>
      </c>
      <c r="C743" s="822" t="s">
        <v>639</v>
      </c>
      <c r="D743" s="822" t="s">
        <v>3498</v>
      </c>
      <c r="E743" s="822" t="s">
        <v>6953</v>
      </c>
      <c r="F743" s="822" t="s">
        <v>7069</v>
      </c>
      <c r="G743" s="822" t="s">
        <v>2981</v>
      </c>
      <c r="H743" s="831"/>
      <c r="I743" s="831"/>
      <c r="J743" s="822"/>
      <c r="K743" s="822"/>
      <c r="L743" s="831">
        <v>9.1300000000000008</v>
      </c>
      <c r="M743" s="831">
        <v>57546.96</v>
      </c>
      <c r="N743" s="822"/>
      <c r="O743" s="822">
        <v>6303.0624315443583</v>
      </c>
      <c r="P743" s="831">
        <v>54.71</v>
      </c>
      <c r="Q743" s="831">
        <v>243473.28</v>
      </c>
      <c r="R743" s="827"/>
      <c r="S743" s="832">
        <v>4450.2518735148969</v>
      </c>
    </row>
    <row r="744" spans="1:19" ht="14.45" customHeight="1" x14ac:dyDescent="0.2">
      <c r="A744" s="821" t="s">
        <v>6951</v>
      </c>
      <c r="B744" s="822" t="s">
        <v>6952</v>
      </c>
      <c r="C744" s="822" t="s">
        <v>639</v>
      </c>
      <c r="D744" s="822" t="s">
        <v>3498</v>
      </c>
      <c r="E744" s="822" t="s">
        <v>6953</v>
      </c>
      <c r="F744" s="822" t="s">
        <v>7070</v>
      </c>
      <c r="G744" s="822" t="s">
        <v>2985</v>
      </c>
      <c r="H744" s="831">
        <v>2</v>
      </c>
      <c r="I744" s="831">
        <v>628.32000000000005</v>
      </c>
      <c r="J744" s="822"/>
      <c r="K744" s="822">
        <v>314.16000000000003</v>
      </c>
      <c r="L744" s="831">
        <v>1</v>
      </c>
      <c r="M744" s="831">
        <v>350.76</v>
      </c>
      <c r="N744" s="822"/>
      <c r="O744" s="822">
        <v>350.76</v>
      </c>
      <c r="P744" s="831">
        <v>10.18</v>
      </c>
      <c r="Q744" s="831">
        <v>3236.87</v>
      </c>
      <c r="R744" s="827"/>
      <c r="S744" s="832">
        <v>317.96365422396855</v>
      </c>
    </row>
    <row r="745" spans="1:19" ht="14.45" customHeight="1" x14ac:dyDescent="0.2">
      <c r="A745" s="821" t="s">
        <v>6951</v>
      </c>
      <c r="B745" s="822" t="s">
        <v>6952</v>
      </c>
      <c r="C745" s="822" t="s">
        <v>639</v>
      </c>
      <c r="D745" s="822" t="s">
        <v>3498</v>
      </c>
      <c r="E745" s="822" t="s">
        <v>6953</v>
      </c>
      <c r="F745" s="822" t="s">
        <v>7071</v>
      </c>
      <c r="G745" s="822" t="s">
        <v>2477</v>
      </c>
      <c r="H745" s="831">
        <v>12</v>
      </c>
      <c r="I745" s="831">
        <v>514104.7</v>
      </c>
      <c r="J745" s="822"/>
      <c r="K745" s="822">
        <v>42842.058333333334</v>
      </c>
      <c r="L745" s="831">
        <v>11</v>
      </c>
      <c r="M745" s="831">
        <v>470611.46</v>
      </c>
      <c r="N745" s="822"/>
      <c r="O745" s="822">
        <v>42782.86</v>
      </c>
      <c r="P745" s="831">
        <v>1</v>
      </c>
      <c r="Q745" s="831">
        <v>42782.86</v>
      </c>
      <c r="R745" s="827"/>
      <c r="S745" s="832">
        <v>42782.86</v>
      </c>
    </row>
    <row r="746" spans="1:19" ht="14.45" customHeight="1" x14ac:dyDescent="0.2">
      <c r="A746" s="821" t="s">
        <v>6951</v>
      </c>
      <c r="B746" s="822" t="s">
        <v>6952</v>
      </c>
      <c r="C746" s="822" t="s">
        <v>639</v>
      </c>
      <c r="D746" s="822" t="s">
        <v>3498</v>
      </c>
      <c r="E746" s="822" t="s">
        <v>6953</v>
      </c>
      <c r="F746" s="822" t="s">
        <v>7074</v>
      </c>
      <c r="G746" s="822" t="s">
        <v>7075</v>
      </c>
      <c r="H746" s="831"/>
      <c r="I746" s="831"/>
      <c r="J746" s="822"/>
      <c r="K746" s="822"/>
      <c r="L746" s="831">
        <v>1.26</v>
      </c>
      <c r="M746" s="831">
        <v>567.99</v>
      </c>
      <c r="N746" s="822"/>
      <c r="O746" s="822">
        <v>450.78571428571428</v>
      </c>
      <c r="P746" s="831">
        <v>3.03</v>
      </c>
      <c r="Q746" s="831">
        <v>1631.79</v>
      </c>
      <c r="R746" s="827"/>
      <c r="S746" s="832">
        <v>538.54455445544556</v>
      </c>
    </row>
    <row r="747" spans="1:19" ht="14.45" customHeight="1" x14ac:dyDescent="0.2">
      <c r="A747" s="821" t="s">
        <v>6951</v>
      </c>
      <c r="B747" s="822" t="s">
        <v>6952</v>
      </c>
      <c r="C747" s="822" t="s">
        <v>639</v>
      </c>
      <c r="D747" s="822" t="s">
        <v>3498</v>
      </c>
      <c r="E747" s="822" t="s">
        <v>6953</v>
      </c>
      <c r="F747" s="822" t="s">
        <v>7078</v>
      </c>
      <c r="G747" s="822" t="s">
        <v>7063</v>
      </c>
      <c r="H747" s="831"/>
      <c r="I747" s="831"/>
      <c r="J747" s="822"/>
      <c r="K747" s="822"/>
      <c r="L747" s="831">
        <v>7.63</v>
      </c>
      <c r="M747" s="831">
        <v>123638.51999999999</v>
      </c>
      <c r="N747" s="822"/>
      <c r="O747" s="822">
        <v>16204.262123197901</v>
      </c>
      <c r="P747" s="831"/>
      <c r="Q747" s="831"/>
      <c r="R747" s="827"/>
      <c r="S747" s="832"/>
    </row>
    <row r="748" spans="1:19" ht="14.45" customHeight="1" x14ac:dyDescent="0.2">
      <c r="A748" s="821" t="s">
        <v>6951</v>
      </c>
      <c r="B748" s="822" t="s">
        <v>6952</v>
      </c>
      <c r="C748" s="822" t="s">
        <v>639</v>
      </c>
      <c r="D748" s="822" t="s">
        <v>3498</v>
      </c>
      <c r="E748" s="822" t="s">
        <v>6953</v>
      </c>
      <c r="F748" s="822" t="s">
        <v>7080</v>
      </c>
      <c r="G748" s="822" t="s">
        <v>7081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53185.5</v>
      </c>
      <c r="R748" s="827"/>
      <c r="S748" s="832">
        <v>53185.5</v>
      </c>
    </row>
    <row r="749" spans="1:19" ht="14.45" customHeight="1" x14ac:dyDescent="0.2">
      <c r="A749" s="821" t="s">
        <v>6951</v>
      </c>
      <c r="B749" s="822" t="s">
        <v>6952</v>
      </c>
      <c r="C749" s="822" t="s">
        <v>639</v>
      </c>
      <c r="D749" s="822" t="s">
        <v>3498</v>
      </c>
      <c r="E749" s="822" t="s">
        <v>6953</v>
      </c>
      <c r="F749" s="822" t="s">
        <v>7084</v>
      </c>
      <c r="G749" s="822" t="s">
        <v>7085</v>
      </c>
      <c r="H749" s="831">
        <v>5</v>
      </c>
      <c r="I749" s="831">
        <v>684.4</v>
      </c>
      <c r="J749" s="822"/>
      <c r="K749" s="822">
        <v>136.88</v>
      </c>
      <c r="L749" s="831">
        <v>1</v>
      </c>
      <c r="M749" s="831">
        <v>81.86</v>
      </c>
      <c r="N749" s="822"/>
      <c r="O749" s="822">
        <v>81.86</v>
      </c>
      <c r="P749" s="831">
        <v>1</v>
      </c>
      <c r="Q749" s="831">
        <v>1749.08</v>
      </c>
      <c r="R749" s="827"/>
      <c r="S749" s="832">
        <v>1749.08</v>
      </c>
    </row>
    <row r="750" spans="1:19" ht="14.45" customHeight="1" x14ac:dyDescent="0.2">
      <c r="A750" s="821" t="s">
        <v>6951</v>
      </c>
      <c r="B750" s="822" t="s">
        <v>6952</v>
      </c>
      <c r="C750" s="822" t="s">
        <v>639</v>
      </c>
      <c r="D750" s="822" t="s">
        <v>3498</v>
      </c>
      <c r="E750" s="822" t="s">
        <v>6953</v>
      </c>
      <c r="F750" s="822" t="s">
        <v>7086</v>
      </c>
      <c r="G750" s="822" t="s">
        <v>2660</v>
      </c>
      <c r="H750" s="831">
        <v>1.6</v>
      </c>
      <c r="I750" s="831">
        <v>443.26</v>
      </c>
      <c r="J750" s="822"/>
      <c r="K750" s="822">
        <v>277.03749999999997</v>
      </c>
      <c r="L750" s="831">
        <v>2.7</v>
      </c>
      <c r="M750" s="831">
        <v>752.29000000000008</v>
      </c>
      <c r="N750" s="822"/>
      <c r="O750" s="822">
        <v>278.62592592592591</v>
      </c>
      <c r="P750" s="831">
        <v>8</v>
      </c>
      <c r="Q750" s="831">
        <v>2192</v>
      </c>
      <c r="R750" s="827"/>
      <c r="S750" s="832">
        <v>274</v>
      </c>
    </row>
    <row r="751" spans="1:19" ht="14.45" customHeight="1" x14ac:dyDescent="0.2">
      <c r="A751" s="821" t="s">
        <v>6951</v>
      </c>
      <c r="B751" s="822" t="s">
        <v>6952</v>
      </c>
      <c r="C751" s="822" t="s">
        <v>639</v>
      </c>
      <c r="D751" s="822" t="s">
        <v>3498</v>
      </c>
      <c r="E751" s="822" t="s">
        <v>6953</v>
      </c>
      <c r="F751" s="822" t="s">
        <v>7087</v>
      </c>
      <c r="G751" s="822" t="s">
        <v>3410</v>
      </c>
      <c r="H751" s="831">
        <v>15</v>
      </c>
      <c r="I751" s="831">
        <v>1800000</v>
      </c>
      <c r="J751" s="822"/>
      <c r="K751" s="822">
        <v>120000</v>
      </c>
      <c r="L751" s="831">
        <v>31</v>
      </c>
      <c r="M751" s="831">
        <v>3618000</v>
      </c>
      <c r="N751" s="822"/>
      <c r="O751" s="822">
        <v>116709.67741935483</v>
      </c>
      <c r="P751" s="831">
        <v>80</v>
      </c>
      <c r="Q751" s="831">
        <v>9120000</v>
      </c>
      <c r="R751" s="827"/>
      <c r="S751" s="832">
        <v>114000</v>
      </c>
    </row>
    <row r="752" spans="1:19" ht="14.45" customHeight="1" x14ac:dyDescent="0.2">
      <c r="A752" s="821" t="s">
        <v>6951</v>
      </c>
      <c r="B752" s="822" t="s">
        <v>6952</v>
      </c>
      <c r="C752" s="822" t="s">
        <v>639</v>
      </c>
      <c r="D752" s="822" t="s">
        <v>3498</v>
      </c>
      <c r="E752" s="822" t="s">
        <v>6953</v>
      </c>
      <c r="F752" s="822" t="s">
        <v>7088</v>
      </c>
      <c r="G752" s="822" t="s">
        <v>7089</v>
      </c>
      <c r="H752" s="831">
        <v>0</v>
      </c>
      <c r="I752" s="831">
        <v>0</v>
      </c>
      <c r="J752" s="822"/>
      <c r="K752" s="822"/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6951</v>
      </c>
      <c r="B753" s="822" t="s">
        <v>6952</v>
      </c>
      <c r="C753" s="822" t="s">
        <v>639</v>
      </c>
      <c r="D753" s="822" t="s">
        <v>3498</v>
      </c>
      <c r="E753" s="822" t="s">
        <v>6953</v>
      </c>
      <c r="F753" s="822" t="s">
        <v>7092</v>
      </c>
      <c r="G753" s="822" t="s">
        <v>7093</v>
      </c>
      <c r="H753" s="831">
        <v>1</v>
      </c>
      <c r="I753" s="831">
        <v>81862.990000000005</v>
      </c>
      <c r="J753" s="822"/>
      <c r="K753" s="822">
        <v>81862.990000000005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6951</v>
      </c>
      <c r="B754" s="822" t="s">
        <v>6952</v>
      </c>
      <c r="C754" s="822" t="s">
        <v>639</v>
      </c>
      <c r="D754" s="822" t="s">
        <v>3498</v>
      </c>
      <c r="E754" s="822" t="s">
        <v>6953</v>
      </c>
      <c r="F754" s="822" t="s">
        <v>7094</v>
      </c>
      <c r="G754" s="822" t="s">
        <v>7095</v>
      </c>
      <c r="H754" s="831">
        <v>0.1</v>
      </c>
      <c r="I754" s="831">
        <v>31.43</v>
      </c>
      <c r="J754" s="822"/>
      <c r="K754" s="822">
        <v>314.29999999999995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6951</v>
      </c>
      <c r="B755" s="822" t="s">
        <v>6952</v>
      </c>
      <c r="C755" s="822" t="s">
        <v>639</v>
      </c>
      <c r="D755" s="822" t="s">
        <v>3498</v>
      </c>
      <c r="E755" s="822" t="s">
        <v>6953</v>
      </c>
      <c r="F755" s="822" t="s">
        <v>7099</v>
      </c>
      <c r="G755" s="822" t="s">
        <v>7100</v>
      </c>
      <c r="H755" s="831">
        <v>5</v>
      </c>
      <c r="I755" s="831">
        <v>20429.18</v>
      </c>
      <c r="J755" s="822"/>
      <c r="K755" s="822">
        <v>4085.8360000000002</v>
      </c>
      <c r="L755" s="831">
        <v>3</v>
      </c>
      <c r="M755" s="831">
        <v>12247.76</v>
      </c>
      <c r="N755" s="822"/>
      <c r="O755" s="822">
        <v>4082.5866666666666</v>
      </c>
      <c r="P755" s="831">
        <v>6</v>
      </c>
      <c r="Q755" s="831">
        <v>20502.849999999999</v>
      </c>
      <c r="R755" s="827"/>
      <c r="S755" s="832">
        <v>3417.1416666666664</v>
      </c>
    </row>
    <row r="756" spans="1:19" ht="14.45" customHeight="1" x14ac:dyDescent="0.2">
      <c r="A756" s="821" t="s">
        <v>6951</v>
      </c>
      <c r="B756" s="822" t="s">
        <v>6952</v>
      </c>
      <c r="C756" s="822" t="s">
        <v>639</v>
      </c>
      <c r="D756" s="822" t="s">
        <v>3498</v>
      </c>
      <c r="E756" s="822" t="s">
        <v>6953</v>
      </c>
      <c r="F756" s="822" t="s">
        <v>7101</v>
      </c>
      <c r="G756" s="822" t="s">
        <v>2446</v>
      </c>
      <c r="H756" s="831"/>
      <c r="I756" s="831"/>
      <c r="J756" s="822"/>
      <c r="K756" s="822"/>
      <c r="L756" s="831">
        <v>1.38</v>
      </c>
      <c r="M756" s="831">
        <v>10894.87</v>
      </c>
      <c r="N756" s="822"/>
      <c r="O756" s="822">
        <v>7894.8333333333348</v>
      </c>
      <c r="P756" s="831">
        <v>23.72</v>
      </c>
      <c r="Q756" s="831">
        <v>187265.1</v>
      </c>
      <c r="R756" s="827"/>
      <c r="S756" s="832">
        <v>7894.8187183811133</v>
      </c>
    </row>
    <row r="757" spans="1:19" ht="14.45" customHeight="1" x14ac:dyDescent="0.2">
      <c r="A757" s="821" t="s">
        <v>6951</v>
      </c>
      <c r="B757" s="822" t="s">
        <v>6952</v>
      </c>
      <c r="C757" s="822" t="s">
        <v>639</v>
      </c>
      <c r="D757" s="822" t="s">
        <v>3498</v>
      </c>
      <c r="E757" s="822" t="s">
        <v>6953</v>
      </c>
      <c r="F757" s="822" t="s">
        <v>7109</v>
      </c>
      <c r="G757" s="822" t="s">
        <v>5527</v>
      </c>
      <c r="H757" s="831"/>
      <c r="I757" s="831"/>
      <c r="J757" s="822"/>
      <c r="K757" s="822"/>
      <c r="L757" s="831"/>
      <c r="M757" s="831"/>
      <c r="N757" s="822"/>
      <c r="O757" s="822"/>
      <c r="P757" s="831">
        <v>0.2</v>
      </c>
      <c r="Q757" s="831">
        <v>3.44</v>
      </c>
      <c r="R757" s="827"/>
      <c r="S757" s="832">
        <v>17.2</v>
      </c>
    </row>
    <row r="758" spans="1:19" ht="14.45" customHeight="1" x14ac:dyDescent="0.2">
      <c r="A758" s="821" t="s">
        <v>6951</v>
      </c>
      <c r="B758" s="822" t="s">
        <v>6952</v>
      </c>
      <c r="C758" s="822" t="s">
        <v>639</v>
      </c>
      <c r="D758" s="822" t="s">
        <v>3498</v>
      </c>
      <c r="E758" s="822" t="s">
        <v>6953</v>
      </c>
      <c r="F758" s="822" t="s">
        <v>7110</v>
      </c>
      <c r="G758" s="822" t="s">
        <v>2424</v>
      </c>
      <c r="H758" s="831">
        <v>27.509999999999998</v>
      </c>
      <c r="I758" s="831">
        <v>593253.15</v>
      </c>
      <c r="J758" s="822"/>
      <c r="K758" s="822">
        <v>21565.000000000004</v>
      </c>
      <c r="L758" s="831">
        <v>30.92</v>
      </c>
      <c r="M758" s="831">
        <v>666789.80000000005</v>
      </c>
      <c r="N758" s="822"/>
      <c r="O758" s="822">
        <v>21565</v>
      </c>
      <c r="P758" s="831"/>
      <c r="Q758" s="831"/>
      <c r="R758" s="827"/>
      <c r="S758" s="832"/>
    </row>
    <row r="759" spans="1:19" ht="14.45" customHeight="1" x14ac:dyDescent="0.2">
      <c r="A759" s="821" t="s">
        <v>6951</v>
      </c>
      <c r="B759" s="822" t="s">
        <v>6952</v>
      </c>
      <c r="C759" s="822" t="s">
        <v>639</v>
      </c>
      <c r="D759" s="822" t="s">
        <v>3498</v>
      </c>
      <c r="E759" s="822" t="s">
        <v>6953</v>
      </c>
      <c r="F759" s="822" t="s">
        <v>7111</v>
      </c>
      <c r="G759" s="822" t="s">
        <v>2446</v>
      </c>
      <c r="H759" s="831"/>
      <c r="I759" s="831"/>
      <c r="J759" s="822"/>
      <c r="K759" s="822"/>
      <c r="L759" s="831">
        <v>7.89</v>
      </c>
      <c r="M759" s="831">
        <v>155663.39000000001</v>
      </c>
      <c r="N759" s="822"/>
      <c r="O759" s="822">
        <v>19729.200253485425</v>
      </c>
      <c r="P759" s="831">
        <v>44.53</v>
      </c>
      <c r="Q759" s="831">
        <v>878508.82999999984</v>
      </c>
      <c r="R759" s="827"/>
      <c r="S759" s="832">
        <v>19728.471367617334</v>
      </c>
    </row>
    <row r="760" spans="1:19" ht="14.45" customHeight="1" x14ac:dyDescent="0.2">
      <c r="A760" s="821" t="s">
        <v>6951</v>
      </c>
      <c r="B760" s="822" t="s">
        <v>6952</v>
      </c>
      <c r="C760" s="822" t="s">
        <v>639</v>
      </c>
      <c r="D760" s="822" t="s">
        <v>3498</v>
      </c>
      <c r="E760" s="822" t="s">
        <v>6953</v>
      </c>
      <c r="F760" s="822" t="s">
        <v>7114</v>
      </c>
      <c r="G760" s="822" t="s">
        <v>2319</v>
      </c>
      <c r="H760" s="831">
        <v>7</v>
      </c>
      <c r="I760" s="831">
        <v>8305.99</v>
      </c>
      <c r="J760" s="822"/>
      <c r="K760" s="822">
        <v>1186.57</v>
      </c>
      <c r="L760" s="831">
        <v>1</v>
      </c>
      <c r="M760" s="831">
        <v>1173.5999999999999</v>
      </c>
      <c r="N760" s="822"/>
      <c r="O760" s="822">
        <v>1173.5999999999999</v>
      </c>
      <c r="P760" s="831">
        <v>1</v>
      </c>
      <c r="Q760" s="831">
        <v>1097.3499999999999</v>
      </c>
      <c r="R760" s="827"/>
      <c r="S760" s="832">
        <v>1097.3499999999999</v>
      </c>
    </row>
    <row r="761" spans="1:19" ht="14.45" customHeight="1" x14ac:dyDescent="0.2">
      <c r="A761" s="821" t="s">
        <v>6951</v>
      </c>
      <c r="B761" s="822" t="s">
        <v>6952</v>
      </c>
      <c r="C761" s="822" t="s">
        <v>639</v>
      </c>
      <c r="D761" s="822" t="s">
        <v>3498</v>
      </c>
      <c r="E761" s="822" t="s">
        <v>6953</v>
      </c>
      <c r="F761" s="822" t="s">
        <v>7116</v>
      </c>
      <c r="G761" s="822" t="s">
        <v>3358</v>
      </c>
      <c r="H761" s="831">
        <v>1</v>
      </c>
      <c r="I761" s="831">
        <v>20495.8</v>
      </c>
      <c r="J761" s="822"/>
      <c r="K761" s="822">
        <v>20495.8</v>
      </c>
      <c r="L761" s="831">
        <v>2</v>
      </c>
      <c r="M761" s="831">
        <v>40040</v>
      </c>
      <c r="N761" s="822"/>
      <c r="O761" s="822">
        <v>20020</v>
      </c>
      <c r="P761" s="831"/>
      <c r="Q761" s="831"/>
      <c r="R761" s="827"/>
      <c r="S761" s="832"/>
    </row>
    <row r="762" spans="1:19" ht="14.45" customHeight="1" x14ac:dyDescent="0.2">
      <c r="A762" s="821" t="s">
        <v>6951</v>
      </c>
      <c r="B762" s="822" t="s">
        <v>6952</v>
      </c>
      <c r="C762" s="822" t="s">
        <v>639</v>
      </c>
      <c r="D762" s="822" t="s">
        <v>3498</v>
      </c>
      <c r="E762" s="822" t="s">
        <v>6953</v>
      </c>
      <c r="F762" s="822" t="s">
        <v>7119</v>
      </c>
      <c r="G762" s="822" t="s">
        <v>916</v>
      </c>
      <c r="H762" s="831">
        <v>6.46</v>
      </c>
      <c r="I762" s="831">
        <v>1377.15</v>
      </c>
      <c r="J762" s="822"/>
      <c r="K762" s="822">
        <v>213.1811145510836</v>
      </c>
      <c r="L762" s="831">
        <v>0.38</v>
      </c>
      <c r="M762" s="831">
        <v>199.61</v>
      </c>
      <c r="N762" s="822"/>
      <c r="O762" s="822">
        <v>525.28947368421052</v>
      </c>
      <c r="P762" s="831">
        <v>9.32</v>
      </c>
      <c r="Q762" s="831">
        <v>1986.65</v>
      </c>
      <c r="R762" s="827"/>
      <c r="S762" s="832">
        <v>213.15987124463518</v>
      </c>
    </row>
    <row r="763" spans="1:19" ht="14.45" customHeight="1" x14ac:dyDescent="0.2">
      <c r="A763" s="821" t="s">
        <v>6951</v>
      </c>
      <c r="B763" s="822" t="s">
        <v>6952</v>
      </c>
      <c r="C763" s="822" t="s">
        <v>639</v>
      </c>
      <c r="D763" s="822" t="s">
        <v>3498</v>
      </c>
      <c r="E763" s="822" t="s">
        <v>6953</v>
      </c>
      <c r="F763" s="822" t="s">
        <v>7120</v>
      </c>
      <c r="G763" s="822" t="s">
        <v>916</v>
      </c>
      <c r="H763" s="831">
        <v>2.68</v>
      </c>
      <c r="I763" s="831">
        <v>195.45</v>
      </c>
      <c r="J763" s="822"/>
      <c r="K763" s="822">
        <v>72.929104477611929</v>
      </c>
      <c r="L763" s="831">
        <v>2.7</v>
      </c>
      <c r="M763" s="831">
        <v>261.5</v>
      </c>
      <c r="N763" s="822"/>
      <c r="O763" s="822">
        <v>96.851851851851848</v>
      </c>
      <c r="P763" s="831">
        <v>15.649999999999999</v>
      </c>
      <c r="Q763" s="831">
        <v>1141.2</v>
      </c>
      <c r="R763" s="827"/>
      <c r="S763" s="832">
        <v>72.920127795527165</v>
      </c>
    </row>
    <row r="764" spans="1:19" ht="14.45" customHeight="1" x14ac:dyDescent="0.2">
      <c r="A764" s="821" t="s">
        <v>6951</v>
      </c>
      <c r="B764" s="822" t="s">
        <v>6952</v>
      </c>
      <c r="C764" s="822" t="s">
        <v>639</v>
      </c>
      <c r="D764" s="822" t="s">
        <v>3498</v>
      </c>
      <c r="E764" s="822" t="s">
        <v>6953</v>
      </c>
      <c r="F764" s="822" t="s">
        <v>7122</v>
      </c>
      <c r="G764" s="822" t="s">
        <v>1390</v>
      </c>
      <c r="H764" s="831"/>
      <c r="I764" s="831"/>
      <c r="J764" s="822"/>
      <c r="K764" s="822"/>
      <c r="L764" s="831">
        <v>8</v>
      </c>
      <c r="M764" s="831">
        <v>1187.68</v>
      </c>
      <c r="N764" s="822"/>
      <c r="O764" s="822">
        <v>148.46</v>
      </c>
      <c r="P764" s="831">
        <v>3</v>
      </c>
      <c r="Q764" s="831">
        <v>445.38</v>
      </c>
      <c r="R764" s="827"/>
      <c r="S764" s="832">
        <v>148.46</v>
      </c>
    </row>
    <row r="765" spans="1:19" ht="14.45" customHeight="1" x14ac:dyDescent="0.2">
      <c r="A765" s="821" t="s">
        <v>6951</v>
      </c>
      <c r="B765" s="822" t="s">
        <v>6952</v>
      </c>
      <c r="C765" s="822" t="s">
        <v>639</v>
      </c>
      <c r="D765" s="822" t="s">
        <v>3498</v>
      </c>
      <c r="E765" s="822" t="s">
        <v>6953</v>
      </c>
      <c r="F765" s="822" t="s">
        <v>7123</v>
      </c>
      <c r="G765" s="822" t="s">
        <v>7124</v>
      </c>
      <c r="H765" s="831"/>
      <c r="I765" s="831"/>
      <c r="J765" s="822"/>
      <c r="K765" s="822"/>
      <c r="L765" s="831">
        <v>1</v>
      </c>
      <c r="M765" s="831">
        <v>114598</v>
      </c>
      <c r="N765" s="822"/>
      <c r="O765" s="822">
        <v>114598</v>
      </c>
      <c r="P765" s="831">
        <v>15</v>
      </c>
      <c r="Q765" s="831">
        <v>1718970</v>
      </c>
      <c r="R765" s="827"/>
      <c r="S765" s="832">
        <v>114598</v>
      </c>
    </row>
    <row r="766" spans="1:19" ht="14.45" customHeight="1" x14ac:dyDescent="0.2">
      <c r="A766" s="821" t="s">
        <v>6951</v>
      </c>
      <c r="B766" s="822" t="s">
        <v>6952</v>
      </c>
      <c r="C766" s="822" t="s">
        <v>639</v>
      </c>
      <c r="D766" s="822" t="s">
        <v>3498</v>
      </c>
      <c r="E766" s="822" t="s">
        <v>6953</v>
      </c>
      <c r="F766" s="822" t="s">
        <v>7129</v>
      </c>
      <c r="G766" s="822" t="s">
        <v>791</v>
      </c>
      <c r="H766" s="831">
        <v>1.52</v>
      </c>
      <c r="I766" s="831">
        <v>168.72</v>
      </c>
      <c r="J766" s="822"/>
      <c r="K766" s="822">
        <v>111</v>
      </c>
      <c r="L766" s="831">
        <v>6.48</v>
      </c>
      <c r="M766" s="831">
        <v>827.7</v>
      </c>
      <c r="N766" s="822"/>
      <c r="O766" s="822">
        <v>127.73148148148148</v>
      </c>
      <c r="P766" s="831">
        <v>28.78</v>
      </c>
      <c r="Q766" s="831">
        <v>3201.61</v>
      </c>
      <c r="R766" s="827"/>
      <c r="S766" s="832">
        <v>111.24426685198054</v>
      </c>
    </row>
    <row r="767" spans="1:19" ht="14.45" customHeight="1" x14ac:dyDescent="0.2">
      <c r="A767" s="821" t="s">
        <v>6951</v>
      </c>
      <c r="B767" s="822" t="s">
        <v>6952</v>
      </c>
      <c r="C767" s="822" t="s">
        <v>639</v>
      </c>
      <c r="D767" s="822" t="s">
        <v>3498</v>
      </c>
      <c r="E767" s="822" t="s">
        <v>6953</v>
      </c>
      <c r="F767" s="822" t="s">
        <v>7130</v>
      </c>
      <c r="G767" s="822" t="s">
        <v>791</v>
      </c>
      <c r="H767" s="831">
        <v>0.14000000000000001</v>
      </c>
      <c r="I767" s="831">
        <v>40.33</v>
      </c>
      <c r="J767" s="822"/>
      <c r="K767" s="822">
        <v>288.07142857142856</v>
      </c>
      <c r="L767" s="831">
        <v>2.68</v>
      </c>
      <c r="M767" s="831">
        <v>1102.3999999999999</v>
      </c>
      <c r="N767" s="822"/>
      <c r="O767" s="822">
        <v>411.3432835820895</v>
      </c>
      <c r="P767" s="831">
        <v>21.259999999999998</v>
      </c>
      <c r="Q767" s="831">
        <v>6125.0499999999993</v>
      </c>
      <c r="R767" s="827"/>
      <c r="S767" s="832">
        <v>288.10206961429913</v>
      </c>
    </row>
    <row r="768" spans="1:19" ht="14.45" customHeight="1" x14ac:dyDescent="0.2">
      <c r="A768" s="821" t="s">
        <v>6951</v>
      </c>
      <c r="B768" s="822" t="s">
        <v>6952</v>
      </c>
      <c r="C768" s="822" t="s">
        <v>639</v>
      </c>
      <c r="D768" s="822" t="s">
        <v>3498</v>
      </c>
      <c r="E768" s="822" t="s">
        <v>6953</v>
      </c>
      <c r="F768" s="822" t="s">
        <v>7131</v>
      </c>
      <c r="G768" s="822" t="s">
        <v>1132</v>
      </c>
      <c r="H768" s="831">
        <v>3</v>
      </c>
      <c r="I768" s="831">
        <v>548.70000000000005</v>
      </c>
      <c r="J768" s="822"/>
      <c r="K768" s="822">
        <v>182.9</v>
      </c>
      <c r="L768" s="831">
        <v>4.1100000000000003</v>
      </c>
      <c r="M768" s="831">
        <v>751.72</v>
      </c>
      <c r="N768" s="822"/>
      <c r="O768" s="822">
        <v>182.90024330900243</v>
      </c>
      <c r="P768" s="831"/>
      <c r="Q768" s="831"/>
      <c r="R768" s="827"/>
      <c r="S768" s="832"/>
    </row>
    <row r="769" spans="1:19" ht="14.45" customHeight="1" x14ac:dyDescent="0.2">
      <c r="A769" s="821" t="s">
        <v>6951</v>
      </c>
      <c r="B769" s="822" t="s">
        <v>6952</v>
      </c>
      <c r="C769" s="822" t="s">
        <v>639</v>
      </c>
      <c r="D769" s="822" t="s">
        <v>3498</v>
      </c>
      <c r="E769" s="822" t="s">
        <v>6953</v>
      </c>
      <c r="F769" s="822" t="s">
        <v>7133</v>
      </c>
      <c r="G769" s="822" t="s">
        <v>7134</v>
      </c>
      <c r="H769" s="831"/>
      <c r="I769" s="831"/>
      <c r="J769" s="822"/>
      <c r="K769" s="822"/>
      <c r="L769" s="831">
        <v>1</v>
      </c>
      <c r="M769" s="831">
        <v>13490.82</v>
      </c>
      <c r="N769" s="822"/>
      <c r="O769" s="822">
        <v>13490.82</v>
      </c>
      <c r="P769" s="831">
        <v>7</v>
      </c>
      <c r="Q769" s="831">
        <v>86895.2</v>
      </c>
      <c r="R769" s="827"/>
      <c r="S769" s="832">
        <v>12413.6</v>
      </c>
    </row>
    <row r="770" spans="1:19" ht="14.45" customHeight="1" x14ac:dyDescent="0.2">
      <c r="A770" s="821" t="s">
        <v>6951</v>
      </c>
      <c r="B770" s="822" t="s">
        <v>6952</v>
      </c>
      <c r="C770" s="822" t="s">
        <v>639</v>
      </c>
      <c r="D770" s="822" t="s">
        <v>3498</v>
      </c>
      <c r="E770" s="822" t="s">
        <v>6953</v>
      </c>
      <c r="F770" s="822" t="s">
        <v>7135</v>
      </c>
      <c r="G770" s="822" t="s">
        <v>1132</v>
      </c>
      <c r="H770" s="831">
        <v>5.21</v>
      </c>
      <c r="I770" s="831">
        <v>508.23</v>
      </c>
      <c r="J770" s="822"/>
      <c r="K770" s="822">
        <v>97.548944337811903</v>
      </c>
      <c r="L770" s="831">
        <v>2</v>
      </c>
      <c r="M770" s="831">
        <v>195.1</v>
      </c>
      <c r="N770" s="822"/>
      <c r="O770" s="822">
        <v>97.55</v>
      </c>
      <c r="P770" s="831"/>
      <c r="Q770" s="831"/>
      <c r="R770" s="827"/>
      <c r="S770" s="832"/>
    </row>
    <row r="771" spans="1:19" ht="14.45" customHeight="1" x14ac:dyDescent="0.2">
      <c r="A771" s="821" t="s">
        <v>6951</v>
      </c>
      <c r="B771" s="822" t="s">
        <v>6952</v>
      </c>
      <c r="C771" s="822" t="s">
        <v>639</v>
      </c>
      <c r="D771" s="822" t="s">
        <v>3498</v>
      </c>
      <c r="E771" s="822" t="s">
        <v>6953</v>
      </c>
      <c r="F771" s="822" t="s">
        <v>7136</v>
      </c>
      <c r="G771" s="822" t="s">
        <v>1132</v>
      </c>
      <c r="H771" s="831">
        <v>1</v>
      </c>
      <c r="I771" s="831">
        <v>421.22</v>
      </c>
      <c r="J771" s="822"/>
      <c r="K771" s="822">
        <v>421.22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6951</v>
      </c>
      <c r="B772" s="822" t="s">
        <v>6952</v>
      </c>
      <c r="C772" s="822" t="s">
        <v>639</v>
      </c>
      <c r="D772" s="822" t="s">
        <v>3498</v>
      </c>
      <c r="E772" s="822" t="s">
        <v>6953</v>
      </c>
      <c r="F772" s="822" t="s">
        <v>7137</v>
      </c>
      <c r="G772" s="822" t="s">
        <v>7134</v>
      </c>
      <c r="H772" s="831">
        <v>9</v>
      </c>
      <c r="I772" s="831">
        <v>149456.70000000001</v>
      </c>
      <c r="J772" s="822"/>
      <c r="K772" s="822">
        <v>16606.300000000003</v>
      </c>
      <c r="L772" s="831">
        <v>32</v>
      </c>
      <c r="M772" s="831">
        <v>533720.43999999994</v>
      </c>
      <c r="N772" s="822"/>
      <c r="O772" s="822">
        <v>16678.763749999998</v>
      </c>
      <c r="P772" s="831">
        <v>2</v>
      </c>
      <c r="Q772" s="831">
        <v>33212.6</v>
      </c>
      <c r="R772" s="827"/>
      <c r="S772" s="832">
        <v>16606.3</v>
      </c>
    </row>
    <row r="773" spans="1:19" ht="14.45" customHeight="1" x14ac:dyDescent="0.2">
      <c r="A773" s="821" t="s">
        <v>6951</v>
      </c>
      <c r="B773" s="822" t="s">
        <v>6952</v>
      </c>
      <c r="C773" s="822" t="s">
        <v>639</v>
      </c>
      <c r="D773" s="822" t="s">
        <v>3498</v>
      </c>
      <c r="E773" s="822" t="s">
        <v>6953</v>
      </c>
      <c r="F773" s="822" t="s">
        <v>7141</v>
      </c>
      <c r="G773" s="822" t="s">
        <v>2967</v>
      </c>
      <c r="H773" s="831">
        <v>6.34</v>
      </c>
      <c r="I773" s="831">
        <v>3006.88</v>
      </c>
      <c r="J773" s="822"/>
      <c r="K773" s="822">
        <v>474.27129337539435</v>
      </c>
      <c r="L773" s="831">
        <v>5.17</v>
      </c>
      <c r="M773" s="831">
        <v>5194.7700000000004</v>
      </c>
      <c r="N773" s="822"/>
      <c r="O773" s="822">
        <v>1004.7911025145069</v>
      </c>
      <c r="P773" s="831">
        <v>7.6700000000000008</v>
      </c>
      <c r="Q773" s="831">
        <v>3637.6499999999996</v>
      </c>
      <c r="R773" s="827"/>
      <c r="S773" s="832">
        <v>474.26988265971306</v>
      </c>
    </row>
    <row r="774" spans="1:19" ht="14.45" customHeight="1" x14ac:dyDescent="0.2">
      <c r="A774" s="821" t="s">
        <v>6951</v>
      </c>
      <c r="B774" s="822" t="s">
        <v>6952</v>
      </c>
      <c r="C774" s="822" t="s">
        <v>639</v>
      </c>
      <c r="D774" s="822" t="s">
        <v>3498</v>
      </c>
      <c r="E774" s="822" t="s">
        <v>6953</v>
      </c>
      <c r="F774" s="822" t="s">
        <v>7142</v>
      </c>
      <c r="G774" s="822" t="s">
        <v>2967</v>
      </c>
      <c r="H774" s="831">
        <v>13.44</v>
      </c>
      <c r="I774" s="831">
        <v>2748.75</v>
      </c>
      <c r="J774" s="822"/>
      <c r="K774" s="822">
        <v>204.52008928571431</v>
      </c>
      <c r="L774" s="831">
        <v>9.18</v>
      </c>
      <c r="M774" s="831">
        <v>4086.44</v>
      </c>
      <c r="N774" s="822"/>
      <c r="O774" s="822">
        <v>445.14596949891069</v>
      </c>
      <c r="P774" s="831">
        <v>3.71</v>
      </c>
      <c r="Q774" s="831">
        <v>758.77</v>
      </c>
      <c r="R774" s="827"/>
      <c r="S774" s="832">
        <v>204.52021563342319</v>
      </c>
    </row>
    <row r="775" spans="1:19" ht="14.45" customHeight="1" x14ac:dyDescent="0.2">
      <c r="A775" s="821" t="s">
        <v>6951</v>
      </c>
      <c r="B775" s="822" t="s">
        <v>6952</v>
      </c>
      <c r="C775" s="822" t="s">
        <v>639</v>
      </c>
      <c r="D775" s="822" t="s">
        <v>3498</v>
      </c>
      <c r="E775" s="822" t="s">
        <v>6953</v>
      </c>
      <c r="F775" s="822" t="s">
        <v>7145</v>
      </c>
      <c r="G775" s="822" t="s">
        <v>7146</v>
      </c>
      <c r="H775" s="831">
        <v>5</v>
      </c>
      <c r="I775" s="831">
        <v>16500.150000000001</v>
      </c>
      <c r="J775" s="822"/>
      <c r="K775" s="822">
        <v>3300.03</v>
      </c>
      <c r="L775" s="831">
        <v>20</v>
      </c>
      <c r="M775" s="831">
        <v>66000.899999999994</v>
      </c>
      <c r="N775" s="822"/>
      <c r="O775" s="822">
        <v>3300.0449999999996</v>
      </c>
      <c r="P775" s="831">
        <v>69</v>
      </c>
      <c r="Q775" s="831">
        <v>227700.75</v>
      </c>
      <c r="R775" s="827"/>
      <c r="S775" s="832">
        <v>3300.0108695652175</v>
      </c>
    </row>
    <row r="776" spans="1:19" ht="14.45" customHeight="1" x14ac:dyDescent="0.2">
      <c r="A776" s="821" t="s">
        <v>6951</v>
      </c>
      <c r="B776" s="822" t="s">
        <v>6952</v>
      </c>
      <c r="C776" s="822" t="s">
        <v>639</v>
      </c>
      <c r="D776" s="822" t="s">
        <v>3498</v>
      </c>
      <c r="E776" s="822" t="s">
        <v>6953</v>
      </c>
      <c r="F776" s="822" t="s">
        <v>7147</v>
      </c>
      <c r="G776" s="822" t="s">
        <v>2388</v>
      </c>
      <c r="H776" s="831"/>
      <c r="I776" s="831"/>
      <c r="J776" s="822"/>
      <c r="K776" s="822"/>
      <c r="L776" s="831"/>
      <c r="M776" s="831"/>
      <c r="N776" s="822"/>
      <c r="O776" s="822"/>
      <c r="P776" s="831">
        <v>1</v>
      </c>
      <c r="Q776" s="831">
        <v>86202.7</v>
      </c>
      <c r="R776" s="827"/>
      <c r="S776" s="832">
        <v>86202.7</v>
      </c>
    </row>
    <row r="777" spans="1:19" ht="14.45" customHeight="1" x14ac:dyDescent="0.2">
      <c r="A777" s="821" t="s">
        <v>6951</v>
      </c>
      <c r="B777" s="822" t="s">
        <v>6952</v>
      </c>
      <c r="C777" s="822" t="s">
        <v>639</v>
      </c>
      <c r="D777" s="822" t="s">
        <v>3498</v>
      </c>
      <c r="E777" s="822" t="s">
        <v>6953</v>
      </c>
      <c r="F777" s="822" t="s">
        <v>7152</v>
      </c>
      <c r="G777" s="822" t="s">
        <v>2346</v>
      </c>
      <c r="H777" s="831"/>
      <c r="I777" s="831"/>
      <c r="J777" s="822"/>
      <c r="K777" s="822"/>
      <c r="L777" s="831">
        <v>1</v>
      </c>
      <c r="M777" s="831">
        <v>36341.33</v>
      </c>
      <c r="N777" s="822"/>
      <c r="O777" s="822">
        <v>36341.33</v>
      </c>
      <c r="P777" s="831"/>
      <c r="Q777" s="831"/>
      <c r="R777" s="827"/>
      <c r="S777" s="832"/>
    </row>
    <row r="778" spans="1:19" ht="14.45" customHeight="1" x14ac:dyDescent="0.2">
      <c r="A778" s="821" t="s">
        <v>6951</v>
      </c>
      <c r="B778" s="822" t="s">
        <v>6952</v>
      </c>
      <c r="C778" s="822" t="s">
        <v>639</v>
      </c>
      <c r="D778" s="822" t="s">
        <v>3498</v>
      </c>
      <c r="E778" s="822" t="s">
        <v>6953</v>
      </c>
      <c r="F778" s="822" t="s">
        <v>7157</v>
      </c>
      <c r="G778" s="822" t="s">
        <v>7158</v>
      </c>
      <c r="H778" s="831"/>
      <c r="I778" s="831"/>
      <c r="J778" s="822"/>
      <c r="K778" s="822"/>
      <c r="L778" s="831">
        <v>2</v>
      </c>
      <c r="M778" s="831">
        <v>108.8</v>
      </c>
      <c r="N778" s="822"/>
      <c r="O778" s="822">
        <v>54.4</v>
      </c>
      <c r="P778" s="831">
        <v>3.2</v>
      </c>
      <c r="Q778" s="831">
        <v>174.11</v>
      </c>
      <c r="R778" s="827"/>
      <c r="S778" s="832">
        <v>54.409375000000004</v>
      </c>
    </row>
    <row r="779" spans="1:19" ht="14.45" customHeight="1" x14ac:dyDescent="0.2">
      <c r="A779" s="821" t="s">
        <v>6951</v>
      </c>
      <c r="B779" s="822" t="s">
        <v>6952</v>
      </c>
      <c r="C779" s="822" t="s">
        <v>639</v>
      </c>
      <c r="D779" s="822" t="s">
        <v>3498</v>
      </c>
      <c r="E779" s="822" t="s">
        <v>6953</v>
      </c>
      <c r="F779" s="822" t="s">
        <v>7159</v>
      </c>
      <c r="G779" s="822" t="s">
        <v>7158</v>
      </c>
      <c r="H779" s="831"/>
      <c r="I779" s="831"/>
      <c r="J779" s="822"/>
      <c r="K779" s="822"/>
      <c r="L779" s="831">
        <v>0.2</v>
      </c>
      <c r="M779" s="831">
        <v>21.77</v>
      </c>
      <c r="N779" s="822"/>
      <c r="O779" s="822">
        <v>108.85</v>
      </c>
      <c r="P779" s="831">
        <v>1.4</v>
      </c>
      <c r="Q779" s="831">
        <v>136.78</v>
      </c>
      <c r="R779" s="827"/>
      <c r="S779" s="832">
        <v>97.7</v>
      </c>
    </row>
    <row r="780" spans="1:19" ht="14.45" customHeight="1" x14ac:dyDescent="0.2">
      <c r="A780" s="821" t="s">
        <v>6951</v>
      </c>
      <c r="B780" s="822" t="s">
        <v>6952</v>
      </c>
      <c r="C780" s="822" t="s">
        <v>639</v>
      </c>
      <c r="D780" s="822" t="s">
        <v>3498</v>
      </c>
      <c r="E780" s="822" t="s">
        <v>6953</v>
      </c>
      <c r="F780" s="822" t="s">
        <v>7160</v>
      </c>
      <c r="G780" s="822" t="s">
        <v>3389</v>
      </c>
      <c r="H780" s="831"/>
      <c r="I780" s="831"/>
      <c r="J780" s="822"/>
      <c r="K780" s="822"/>
      <c r="L780" s="831">
        <v>1</v>
      </c>
      <c r="M780" s="831">
        <v>11047.6</v>
      </c>
      <c r="N780" s="822"/>
      <c r="O780" s="822">
        <v>11047.6</v>
      </c>
      <c r="P780" s="831"/>
      <c r="Q780" s="831"/>
      <c r="R780" s="827"/>
      <c r="S780" s="832"/>
    </row>
    <row r="781" spans="1:19" ht="14.45" customHeight="1" x14ac:dyDescent="0.2">
      <c r="A781" s="821" t="s">
        <v>6951</v>
      </c>
      <c r="B781" s="822" t="s">
        <v>6952</v>
      </c>
      <c r="C781" s="822" t="s">
        <v>639</v>
      </c>
      <c r="D781" s="822" t="s">
        <v>3498</v>
      </c>
      <c r="E781" s="822" t="s">
        <v>6953</v>
      </c>
      <c r="F781" s="822" t="s">
        <v>7166</v>
      </c>
      <c r="G781" s="822" t="s">
        <v>2446</v>
      </c>
      <c r="H781" s="831">
        <v>4</v>
      </c>
      <c r="I781" s="831">
        <v>210433.2</v>
      </c>
      <c r="J781" s="822"/>
      <c r="K781" s="822">
        <v>52608.3</v>
      </c>
      <c r="L781" s="831">
        <v>1.94</v>
      </c>
      <c r="M781" s="831">
        <v>91859.19</v>
      </c>
      <c r="N781" s="822"/>
      <c r="O781" s="822">
        <v>47350.097938144332</v>
      </c>
      <c r="P781" s="831">
        <v>87.74</v>
      </c>
      <c r="Q781" s="831">
        <v>4154335.88</v>
      </c>
      <c r="R781" s="827"/>
      <c r="S781" s="832">
        <v>47348.254843856848</v>
      </c>
    </row>
    <row r="782" spans="1:19" ht="14.45" customHeight="1" x14ac:dyDescent="0.2">
      <c r="A782" s="821" t="s">
        <v>6951</v>
      </c>
      <c r="B782" s="822" t="s">
        <v>6952</v>
      </c>
      <c r="C782" s="822" t="s">
        <v>639</v>
      </c>
      <c r="D782" s="822" t="s">
        <v>3498</v>
      </c>
      <c r="E782" s="822" t="s">
        <v>6953</v>
      </c>
      <c r="F782" s="822" t="s">
        <v>7173</v>
      </c>
      <c r="G782" s="822" t="s">
        <v>2346</v>
      </c>
      <c r="H782" s="831"/>
      <c r="I782" s="831"/>
      <c r="J782" s="822"/>
      <c r="K782" s="822"/>
      <c r="L782" s="831"/>
      <c r="M782" s="831"/>
      <c r="N782" s="822"/>
      <c r="O782" s="822"/>
      <c r="P782" s="831">
        <v>5</v>
      </c>
      <c r="Q782" s="831">
        <v>165382.6</v>
      </c>
      <c r="R782" s="827"/>
      <c r="S782" s="832">
        <v>33076.520000000004</v>
      </c>
    </row>
    <row r="783" spans="1:19" ht="14.45" customHeight="1" x14ac:dyDescent="0.2">
      <c r="A783" s="821" t="s">
        <v>6951</v>
      </c>
      <c r="B783" s="822" t="s">
        <v>6952</v>
      </c>
      <c r="C783" s="822" t="s">
        <v>639</v>
      </c>
      <c r="D783" s="822" t="s">
        <v>3498</v>
      </c>
      <c r="E783" s="822" t="s">
        <v>6953</v>
      </c>
      <c r="F783" s="822" t="s">
        <v>7174</v>
      </c>
      <c r="G783" s="822" t="s">
        <v>2349</v>
      </c>
      <c r="H783" s="831"/>
      <c r="I783" s="831"/>
      <c r="J783" s="822"/>
      <c r="K783" s="822"/>
      <c r="L783" s="831"/>
      <c r="M783" s="831"/>
      <c r="N783" s="822"/>
      <c r="O783" s="822"/>
      <c r="P783" s="831">
        <v>17</v>
      </c>
      <c r="Q783" s="831">
        <v>532457.5</v>
      </c>
      <c r="R783" s="827"/>
      <c r="S783" s="832">
        <v>31321.029411764706</v>
      </c>
    </row>
    <row r="784" spans="1:19" ht="14.45" customHeight="1" x14ac:dyDescent="0.2">
      <c r="A784" s="821" t="s">
        <v>6951</v>
      </c>
      <c r="B784" s="822" t="s">
        <v>6952</v>
      </c>
      <c r="C784" s="822" t="s">
        <v>639</v>
      </c>
      <c r="D784" s="822" t="s">
        <v>3498</v>
      </c>
      <c r="E784" s="822" t="s">
        <v>6953</v>
      </c>
      <c r="F784" s="822" t="s">
        <v>7175</v>
      </c>
      <c r="G784" s="822" t="s">
        <v>2442</v>
      </c>
      <c r="H784" s="831"/>
      <c r="I784" s="831"/>
      <c r="J784" s="822"/>
      <c r="K784" s="822"/>
      <c r="L784" s="831">
        <v>0.98</v>
      </c>
      <c r="M784" s="831">
        <v>7736.92</v>
      </c>
      <c r="N784" s="822"/>
      <c r="O784" s="822">
        <v>7894.8163265306121</v>
      </c>
      <c r="P784" s="831">
        <v>11</v>
      </c>
      <c r="Q784" s="831">
        <v>48837.58</v>
      </c>
      <c r="R784" s="827"/>
      <c r="S784" s="832">
        <v>4439.78</v>
      </c>
    </row>
    <row r="785" spans="1:19" ht="14.45" customHeight="1" x14ac:dyDescent="0.2">
      <c r="A785" s="821" t="s">
        <v>6951</v>
      </c>
      <c r="B785" s="822" t="s">
        <v>6952</v>
      </c>
      <c r="C785" s="822" t="s">
        <v>639</v>
      </c>
      <c r="D785" s="822" t="s">
        <v>3498</v>
      </c>
      <c r="E785" s="822" t="s">
        <v>6953</v>
      </c>
      <c r="F785" s="822" t="s">
        <v>7177</v>
      </c>
      <c r="G785" s="822" t="s">
        <v>1031</v>
      </c>
      <c r="H785" s="831"/>
      <c r="I785" s="831"/>
      <c r="J785" s="822"/>
      <c r="K785" s="822"/>
      <c r="L785" s="831">
        <v>5</v>
      </c>
      <c r="M785" s="831">
        <v>1219.7</v>
      </c>
      <c r="N785" s="822"/>
      <c r="O785" s="822">
        <v>243.94</v>
      </c>
      <c r="P785" s="831">
        <v>20.5</v>
      </c>
      <c r="Q785" s="831">
        <v>5292.98</v>
      </c>
      <c r="R785" s="827"/>
      <c r="S785" s="832">
        <v>258.19414634146341</v>
      </c>
    </row>
    <row r="786" spans="1:19" ht="14.45" customHeight="1" x14ac:dyDescent="0.2">
      <c r="A786" s="821" t="s">
        <v>6951</v>
      </c>
      <c r="B786" s="822" t="s">
        <v>6952</v>
      </c>
      <c r="C786" s="822" t="s">
        <v>639</v>
      </c>
      <c r="D786" s="822" t="s">
        <v>3498</v>
      </c>
      <c r="E786" s="822" t="s">
        <v>6953</v>
      </c>
      <c r="F786" s="822" t="s">
        <v>7178</v>
      </c>
      <c r="G786" s="822" t="s">
        <v>1031</v>
      </c>
      <c r="H786" s="831"/>
      <c r="I786" s="831"/>
      <c r="J786" s="822"/>
      <c r="K786" s="822"/>
      <c r="L786" s="831">
        <v>6.92</v>
      </c>
      <c r="M786" s="831">
        <v>529.46</v>
      </c>
      <c r="N786" s="822"/>
      <c r="O786" s="822">
        <v>76.511560693641627</v>
      </c>
      <c r="P786" s="831">
        <v>31.92</v>
      </c>
      <c r="Q786" s="831">
        <v>2485.5100000000002</v>
      </c>
      <c r="R786" s="827"/>
      <c r="S786" s="832">
        <v>77.866854636591484</v>
      </c>
    </row>
    <row r="787" spans="1:19" ht="14.45" customHeight="1" x14ac:dyDescent="0.2">
      <c r="A787" s="821" t="s">
        <v>6951</v>
      </c>
      <c r="B787" s="822" t="s">
        <v>6952</v>
      </c>
      <c r="C787" s="822" t="s">
        <v>639</v>
      </c>
      <c r="D787" s="822" t="s">
        <v>3498</v>
      </c>
      <c r="E787" s="822" t="s">
        <v>6953</v>
      </c>
      <c r="F787" s="822" t="s">
        <v>7179</v>
      </c>
      <c r="G787" s="822" t="s">
        <v>1132</v>
      </c>
      <c r="H787" s="831">
        <v>1</v>
      </c>
      <c r="I787" s="831">
        <v>421.22</v>
      </c>
      <c r="J787" s="822"/>
      <c r="K787" s="822">
        <v>421.22</v>
      </c>
      <c r="L787" s="831">
        <v>3.3000000000000003</v>
      </c>
      <c r="M787" s="831">
        <v>1393.3</v>
      </c>
      <c r="N787" s="822"/>
      <c r="O787" s="822">
        <v>422.21212121212119</v>
      </c>
      <c r="P787" s="831"/>
      <c r="Q787" s="831"/>
      <c r="R787" s="827"/>
      <c r="S787" s="832"/>
    </row>
    <row r="788" spans="1:19" ht="14.45" customHeight="1" x14ac:dyDescent="0.2">
      <c r="A788" s="821" t="s">
        <v>6951</v>
      </c>
      <c r="B788" s="822" t="s">
        <v>6952</v>
      </c>
      <c r="C788" s="822" t="s">
        <v>639</v>
      </c>
      <c r="D788" s="822" t="s">
        <v>3498</v>
      </c>
      <c r="E788" s="822" t="s">
        <v>6953</v>
      </c>
      <c r="F788" s="822" t="s">
        <v>7181</v>
      </c>
      <c r="G788" s="822" t="s">
        <v>6966</v>
      </c>
      <c r="H788" s="831"/>
      <c r="I788" s="831"/>
      <c r="J788" s="822"/>
      <c r="K788" s="822"/>
      <c r="L788" s="831">
        <v>1</v>
      </c>
      <c r="M788" s="831">
        <v>1290.8599999999999</v>
      </c>
      <c r="N788" s="822"/>
      <c r="O788" s="822">
        <v>1290.8599999999999</v>
      </c>
      <c r="P788" s="831">
        <v>4</v>
      </c>
      <c r="Q788" s="831">
        <v>4022.3199999999997</v>
      </c>
      <c r="R788" s="827"/>
      <c r="S788" s="832">
        <v>1005.5799999999999</v>
      </c>
    </row>
    <row r="789" spans="1:19" ht="14.45" customHeight="1" x14ac:dyDescent="0.2">
      <c r="A789" s="821" t="s">
        <v>6951</v>
      </c>
      <c r="B789" s="822" t="s">
        <v>6952</v>
      </c>
      <c r="C789" s="822" t="s">
        <v>639</v>
      </c>
      <c r="D789" s="822" t="s">
        <v>3498</v>
      </c>
      <c r="E789" s="822" t="s">
        <v>6953</v>
      </c>
      <c r="F789" s="822" t="s">
        <v>7182</v>
      </c>
      <c r="G789" s="822" t="s">
        <v>805</v>
      </c>
      <c r="H789" s="831"/>
      <c r="I789" s="831"/>
      <c r="J789" s="822"/>
      <c r="K789" s="822"/>
      <c r="L789" s="831">
        <v>6</v>
      </c>
      <c r="M789" s="831">
        <v>5762.52</v>
      </c>
      <c r="N789" s="822"/>
      <c r="O789" s="822">
        <v>960.42000000000007</v>
      </c>
      <c r="P789" s="831">
        <v>4.1100000000000003</v>
      </c>
      <c r="Q789" s="831">
        <v>3020.03</v>
      </c>
      <c r="R789" s="827"/>
      <c r="S789" s="832">
        <v>734.80048661800481</v>
      </c>
    </row>
    <row r="790" spans="1:19" ht="14.45" customHeight="1" x14ac:dyDescent="0.2">
      <c r="A790" s="821" t="s">
        <v>6951</v>
      </c>
      <c r="B790" s="822" t="s">
        <v>6952</v>
      </c>
      <c r="C790" s="822" t="s">
        <v>639</v>
      </c>
      <c r="D790" s="822" t="s">
        <v>3498</v>
      </c>
      <c r="E790" s="822" t="s">
        <v>6953</v>
      </c>
      <c r="F790" s="822" t="s">
        <v>7183</v>
      </c>
      <c r="G790" s="822" t="s">
        <v>1370</v>
      </c>
      <c r="H790" s="831"/>
      <c r="I790" s="831"/>
      <c r="J790" s="822"/>
      <c r="K790" s="822"/>
      <c r="L790" s="831">
        <v>18.89</v>
      </c>
      <c r="M790" s="831">
        <v>11628</v>
      </c>
      <c r="N790" s="822"/>
      <c r="O790" s="822">
        <v>615.56379036527267</v>
      </c>
      <c r="P790" s="831">
        <v>71.89</v>
      </c>
      <c r="Q790" s="831">
        <v>12904.349999999999</v>
      </c>
      <c r="R790" s="827"/>
      <c r="S790" s="832">
        <v>179.50132146334676</v>
      </c>
    </row>
    <row r="791" spans="1:19" ht="14.45" customHeight="1" x14ac:dyDescent="0.2">
      <c r="A791" s="821" t="s">
        <v>6951</v>
      </c>
      <c r="B791" s="822" t="s">
        <v>6952</v>
      </c>
      <c r="C791" s="822" t="s">
        <v>639</v>
      </c>
      <c r="D791" s="822" t="s">
        <v>3498</v>
      </c>
      <c r="E791" s="822" t="s">
        <v>6953</v>
      </c>
      <c r="F791" s="822" t="s">
        <v>7186</v>
      </c>
      <c r="G791" s="822" t="s">
        <v>1031</v>
      </c>
      <c r="H791" s="831"/>
      <c r="I791" s="831"/>
      <c r="J791" s="822"/>
      <c r="K791" s="822"/>
      <c r="L791" s="831">
        <v>2.5</v>
      </c>
      <c r="M791" s="831">
        <v>1640.44</v>
      </c>
      <c r="N791" s="822"/>
      <c r="O791" s="822">
        <v>656.17600000000004</v>
      </c>
      <c r="P791" s="831">
        <v>19.890000000000004</v>
      </c>
      <c r="Q791" s="831">
        <v>11138.26</v>
      </c>
      <c r="R791" s="827"/>
      <c r="S791" s="832">
        <v>559.99296128707886</v>
      </c>
    </row>
    <row r="792" spans="1:19" ht="14.45" customHeight="1" x14ac:dyDescent="0.2">
      <c r="A792" s="821" t="s">
        <v>6951</v>
      </c>
      <c r="B792" s="822" t="s">
        <v>6952</v>
      </c>
      <c r="C792" s="822" t="s">
        <v>639</v>
      </c>
      <c r="D792" s="822" t="s">
        <v>3498</v>
      </c>
      <c r="E792" s="822" t="s">
        <v>6953</v>
      </c>
      <c r="F792" s="822" t="s">
        <v>7189</v>
      </c>
      <c r="G792" s="822" t="s">
        <v>1370</v>
      </c>
      <c r="H792" s="831"/>
      <c r="I792" s="831"/>
      <c r="J792" s="822"/>
      <c r="K792" s="822"/>
      <c r="L792" s="831">
        <v>12.54</v>
      </c>
      <c r="M792" s="831">
        <v>3631.5</v>
      </c>
      <c r="N792" s="822"/>
      <c r="O792" s="822">
        <v>289.59330143540672</v>
      </c>
      <c r="P792" s="831">
        <v>26.509999999999998</v>
      </c>
      <c r="Q792" s="831">
        <v>2766.07</v>
      </c>
      <c r="R792" s="827"/>
      <c r="S792" s="832">
        <v>104.34062617880046</v>
      </c>
    </row>
    <row r="793" spans="1:19" ht="14.45" customHeight="1" x14ac:dyDescent="0.2">
      <c r="A793" s="821" t="s">
        <v>6951</v>
      </c>
      <c r="B793" s="822" t="s">
        <v>6952</v>
      </c>
      <c r="C793" s="822" t="s">
        <v>639</v>
      </c>
      <c r="D793" s="822" t="s">
        <v>3498</v>
      </c>
      <c r="E793" s="822" t="s">
        <v>6953</v>
      </c>
      <c r="F793" s="822" t="s">
        <v>7190</v>
      </c>
      <c r="G793" s="822" t="s">
        <v>1004</v>
      </c>
      <c r="H793" s="831"/>
      <c r="I793" s="831"/>
      <c r="J793" s="822"/>
      <c r="K793" s="822"/>
      <c r="L793" s="831">
        <v>22.34</v>
      </c>
      <c r="M793" s="831">
        <v>4983.1799999999994</v>
      </c>
      <c r="N793" s="822"/>
      <c r="O793" s="822">
        <v>223.06087735004473</v>
      </c>
      <c r="P793" s="831">
        <v>99.14</v>
      </c>
      <c r="Q793" s="831">
        <v>15868.93</v>
      </c>
      <c r="R793" s="827"/>
      <c r="S793" s="832">
        <v>160.06586645148275</v>
      </c>
    </row>
    <row r="794" spans="1:19" ht="14.45" customHeight="1" x14ac:dyDescent="0.2">
      <c r="A794" s="821" t="s">
        <v>6951</v>
      </c>
      <c r="B794" s="822" t="s">
        <v>6952</v>
      </c>
      <c r="C794" s="822" t="s">
        <v>639</v>
      </c>
      <c r="D794" s="822" t="s">
        <v>3498</v>
      </c>
      <c r="E794" s="822" t="s">
        <v>6953</v>
      </c>
      <c r="F794" s="822" t="s">
        <v>7191</v>
      </c>
      <c r="G794" s="822" t="s">
        <v>1134</v>
      </c>
      <c r="H794" s="831"/>
      <c r="I794" s="831"/>
      <c r="J794" s="822"/>
      <c r="K794" s="822"/>
      <c r="L794" s="831">
        <v>33.76</v>
      </c>
      <c r="M794" s="831">
        <v>5232.8099999999995</v>
      </c>
      <c r="N794" s="822"/>
      <c r="O794" s="822">
        <v>155.00029620853081</v>
      </c>
      <c r="P794" s="831">
        <v>36.74</v>
      </c>
      <c r="Q794" s="831">
        <v>2098.04</v>
      </c>
      <c r="R794" s="827"/>
      <c r="S794" s="832">
        <v>57.105062602068585</v>
      </c>
    </row>
    <row r="795" spans="1:19" ht="14.45" customHeight="1" x14ac:dyDescent="0.2">
      <c r="A795" s="821" t="s">
        <v>6951</v>
      </c>
      <c r="B795" s="822" t="s">
        <v>6952</v>
      </c>
      <c r="C795" s="822" t="s">
        <v>639</v>
      </c>
      <c r="D795" s="822" t="s">
        <v>3498</v>
      </c>
      <c r="E795" s="822" t="s">
        <v>6953</v>
      </c>
      <c r="F795" s="822" t="s">
        <v>7192</v>
      </c>
      <c r="G795" s="822" t="s">
        <v>805</v>
      </c>
      <c r="H795" s="831"/>
      <c r="I795" s="831"/>
      <c r="J795" s="822"/>
      <c r="K795" s="822"/>
      <c r="L795" s="831">
        <v>4.49</v>
      </c>
      <c r="M795" s="831">
        <v>432.47</v>
      </c>
      <c r="N795" s="822"/>
      <c r="O795" s="822">
        <v>96.318485523385306</v>
      </c>
      <c r="P795" s="831">
        <v>6.93</v>
      </c>
      <c r="Q795" s="831">
        <v>548.86</v>
      </c>
      <c r="R795" s="827"/>
      <c r="S795" s="832">
        <v>79.2005772005772</v>
      </c>
    </row>
    <row r="796" spans="1:19" ht="14.45" customHeight="1" x14ac:dyDescent="0.2">
      <c r="A796" s="821" t="s">
        <v>6951</v>
      </c>
      <c r="B796" s="822" t="s">
        <v>6952</v>
      </c>
      <c r="C796" s="822" t="s">
        <v>639</v>
      </c>
      <c r="D796" s="822" t="s">
        <v>3498</v>
      </c>
      <c r="E796" s="822" t="s">
        <v>6953</v>
      </c>
      <c r="F796" s="822" t="s">
        <v>7193</v>
      </c>
      <c r="G796" s="822" t="s">
        <v>916</v>
      </c>
      <c r="H796" s="831"/>
      <c r="I796" s="831"/>
      <c r="J796" s="822"/>
      <c r="K796" s="822"/>
      <c r="L796" s="831">
        <v>4</v>
      </c>
      <c r="M796" s="831">
        <v>3580.86</v>
      </c>
      <c r="N796" s="822"/>
      <c r="O796" s="822">
        <v>895.21500000000003</v>
      </c>
      <c r="P796" s="831">
        <v>3.05</v>
      </c>
      <c r="Q796" s="831">
        <v>1266.06</v>
      </c>
      <c r="R796" s="827"/>
      <c r="S796" s="832">
        <v>415.10163934426231</v>
      </c>
    </row>
    <row r="797" spans="1:19" ht="14.45" customHeight="1" x14ac:dyDescent="0.2">
      <c r="A797" s="821" t="s">
        <v>6951</v>
      </c>
      <c r="B797" s="822" t="s">
        <v>6952</v>
      </c>
      <c r="C797" s="822" t="s">
        <v>639</v>
      </c>
      <c r="D797" s="822" t="s">
        <v>3498</v>
      </c>
      <c r="E797" s="822" t="s">
        <v>6953</v>
      </c>
      <c r="F797" s="822" t="s">
        <v>7196</v>
      </c>
      <c r="G797" s="822" t="s">
        <v>1134</v>
      </c>
      <c r="H797" s="831"/>
      <c r="I797" s="831"/>
      <c r="J797" s="822"/>
      <c r="K797" s="822"/>
      <c r="L797" s="831">
        <v>4.3</v>
      </c>
      <c r="M797" s="831">
        <v>614.9</v>
      </c>
      <c r="N797" s="822"/>
      <c r="O797" s="822">
        <v>143</v>
      </c>
      <c r="P797" s="831">
        <v>34.57</v>
      </c>
      <c r="Q797" s="831">
        <v>8343.84</v>
      </c>
      <c r="R797" s="827"/>
      <c r="S797" s="832">
        <v>241.3607173850159</v>
      </c>
    </row>
    <row r="798" spans="1:19" ht="14.45" customHeight="1" x14ac:dyDescent="0.2">
      <c r="A798" s="821" t="s">
        <v>6951</v>
      </c>
      <c r="B798" s="822" t="s">
        <v>6952</v>
      </c>
      <c r="C798" s="822" t="s">
        <v>639</v>
      </c>
      <c r="D798" s="822" t="s">
        <v>3498</v>
      </c>
      <c r="E798" s="822" t="s">
        <v>6953</v>
      </c>
      <c r="F798" s="822" t="s">
        <v>7198</v>
      </c>
      <c r="G798" s="822" t="s">
        <v>1134</v>
      </c>
      <c r="H798" s="831"/>
      <c r="I798" s="831"/>
      <c r="J798" s="822"/>
      <c r="K798" s="822"/>
      <c r="L798" s="831">
        <v>2.2999999999999998</v>
      </c>
      <c r="M798" s="831">
        <v>1294.1400000000001</v>
      </c>
      <c r="N798" s="822"/>
      <c r="O798" s="822">
        <v>562.66956521739144</v>
      </c>
      <c r="P798" s="831">
        <v>31.14</v>
      </c>
      <c r="Q798" s="831">
        <v>4924.4699999999993</v>
      </c>
      <c r="R798" s="827"/>
      <c r="S798" s="832">
        <v>158.1396917148362</v>
      </c>
    </row>
    <row r="799" spans="1:19" ht="14.45" customHeight="1" x14ac:dyDescent="0.2">
      <c r="A799" s="821" t="s">
        <v>6951</v>
      </c>
      <c r="B799" s="822" t="s">
        <v>6952</v>
      </c>
      <c r="C799" s="822" t="s">
        <v>639</v>
      </c>
      <c r="D799" s="822" t="s">
        <v>3498</v>
      </c>
      <c r="E799" s="822" t="s">
        <v>6953</v>
      </c>
      <c r="F799" s="822" t="s">
        <v>7200</v>
      </c>
      <c r="G799" s="822" t="s">
        <v>1241</v>
      </c>
      <c r="H799" s="831"/>
      <c r="I799" s="831"/>
      <c r="J799" s="822"/>
      <c r="K799" s="822"/>
      <c r="L799" s="831"/>
      <c r="M799" s="831"/>
      <c r="N799" s="822"/>
      <c r="O799" s="822"/>
      <c r="P799" s="831">
        <v>10.6</v>
      </c>
      <c r="Q799" s="831">
        <v>855.44</v>
      </c>
      <c r="R799" s="827"/>
      <c r="S799" s="832">
        <v>80.701886792452839</v>
      </c>
    </row>
    <row r="800" spans="1:19" ht="14.45" customHeight="1" x14ac:dyDescent="0.2">
      <c r="A800" s="821" t="s">
        <v>6951</v>
      </c>
      <c r="B800" s="822" t="s">
        <v>6952</v>
      </c>
      <c r="C800" s="822" t="s">
        <v>639</v>
      </c>
      <c r="D800" s="822" t="s">
        <v>3498</v>
      </c>
      <c r="E800" s="822" t="s">
        <v>6953</v>
      </c>
      <c r="F800" s="822" t="s">
        <v>7201</v>
      </c>
      <c r="G800" s="822" t="s">
        <v>805</v>
      </c>
      <c r="H800" s="831"/>
      <c r="I800" s="831"/>
      <c r="J800" s="822"/>
      <c r="K800" s="822"/>
      <c r="L800" s="831">
        <v>0.57000000000000006</v>
      </c>
      <c r="M800" s="831">
        <v>166.31</v>
      </c>
      <c r="N800" s="822"/>
      <c r="O800" s="822">
        <v>291.77192982456137</v>
      </c>
      <c r="P800" s="831">
        <v>5.37</v>
      </c>
      <c r="Q800" s="831">
        <v>1175.5</v>
      </c>
      <c r="R800" s="827"/>
      <c r="S800" s="832">
        <v>218.90130353817503</v>
      </c>
    </row>
    <row r="801" spans="1:19" ht="14.45" customHeight="1" x14ac:dyDescent="0.2">
      <c r="A801" s="821" t="s">
        <v>6951</v>
      </c>
      <c r="B801" s="822" t="s">
        <v>6952</v>
      </c>
      <c r="C801" s="822" t="s">
        <v>639</v>
      </c>
      <c r="D801" s="822" t="s">
        <v>3498</v>
      </c>
      <c r="E801" s="822" t="s">
        <v>6953</v>
      </c>
      <c r="F801" s="822" t="s">
        <v>7203</v>
      </c>
      <c r="G801" s="822" t="s">
        <v>3004</v>
      </c>
      <c r="H801" s="831"/>
      <c r="I801" s="831"/>
      <c r="J801" s="822"/>
      <c r="K801" s="822"/>
      <c r="L801" s="831">
        <v>1</v>
      </c>
      <c r="M801" s="831">
        <v>1749.08</v>
      </c>
      <c r="N801" s="822"/>
      <c r="O801" s="822">
        <v>1749.08</v>
      </c>
      <c r="P801" s="831">
        <v>15</v>
      </c>
      <c r="Q801" s="831">
        <v>1513.2</v>
      </c>
      <c r="R801" s="827"/>
      <c r="S801" s="832">
        <v>100.88000000000001</v>
      </c>
    </row>
    <row r="802" spans="1:19" ht="14.45" customHeight="1" x14ac:dyDescent="0.2">
      <c r="A802" s="821" t="s">
        <v>6951</v>
      </c>
      <c r="B802" s="822" t="s">
        <v>6952</v>
      </c>
      <c r="C802" s="822" t="s">
        <v>639</v>
      </c>
      <c r="D802" s="822" t="s">
        <v>3498</v>
      </c>
      <c r="E802" s="822" t="s">
        <v>6953</v>
      </c>
      <c r="F802" s="822" t="s">
        <v>7204</v>
      </c>
      <c r="G802" s="822" t="s">
        <v>805</v>
      </c>
      <c r="H802" s="831"/>
      <c r="I802" s="831"/>
      <c r="J802" s="822"/>
      <c r="K802" s="822"/>
      <c r="L802" s="831"/>
      <c r="M802" s="831"/>
      <c r="N802" s="822"/>
      <c r="O802" s="822"/>
      <c r="P802" s="831">
        <v>0.95</v>
      </c>
      <c r="Q802" s="831">
        <v>499.51</v>
      </c>
      <c r="R802" s="827"/>
      <c r="S802" s="832">
        <v>525.80000000000007</v>
      </c>
    </row>
    <row r="803" spans="1:19" ht="14.45" customHeight="1" x14ac:dyDescent="0.2">
      <c r="A803" s="821" t="s">
        <v>6951</v>
      </c>
      <c r="B803" s="822" t="s">
        <v>6952</v>
      </c>
      <c r="C803" s="822" t="s">
        <v>639</v>
      </c>
      <c r="D803" s="822" t="s">
        <v>3498</v>
      </c>
      <c r="E803" s="822" t="s">
        <v>6953</v>
      </c>
      <c r="F803" s="822" t="s">
        <v>7206</v>
      </c>
      <c r="G803" s="822" t="s">
        <v>1241</v>
      </c>
      <c r="H803" s="831"/>
      <c r="I803" s="831"/>
      <c r="J803" s="822"/>
      <c r="K803" s="822"/>
      <c r="L803" s="831"/>
      <c r="M803" s="831"/>
      <c r="N803" s="822"/>
      <c r="O803" s="822"/>
      <c r="P803" s="831">
        <v>5.2</v>
      </c>
      <c r="Q803" s="831">
        <v>282.88</v>
      </c>
      <c r="R803" s="827"/>
      <c r="S803" s="832">
        <v>54.4</v>
      </c>
    </row>
    <row r="804" spans="1:19" ht="14.45" customHeight="1" x14ac:dyDescent="0.2">
      <c r="A804" s="821" t="s">
        <v>6951</v>
      </c>
      <c r="B804" s="822" t="s">
        <v>6952</v>
      </c>
      <c r="C804" s="822" t="s">
        <v>639</v>
      </c>
      <c r="D804" s="822" t="s">
        <v>3498</v>
      </c>
      <c r="E804" s="822" t="s">
        <v>6953</v>
      </c>
      <c r="F804" s="822" t="s">
        <v>7207</v>
      </c>
      <c r="G804" s="822" t="s">
        <v>1132</v>
      </c>
      <c r="H804" s="831"/>
      <c r="I804" s="831"/>
      <c r="J804" s="822"/>
      <c r="K804" s="822"/>
      <c r="L804" s="831">
        <v>3.84</v>
      </c>
      <c r="M804" s="831">
        <v>711.63</v>
      </c>
      <c r="N804" s="822"/>
      <c r="O804" s="822">
        <v>185.3203125</v>
      </c>
      <c r="P804" s="831"/>
      <c r="Q804" s="831"/>
      <c r="R804" s="827"/>
      <c r="S804" s="832"/>
    </row>
    <row r="805" spans="1:19" ht="14.45" customHeight="1" x14ac:dyDescent="0.2">
      <c r="A805" s="821" t="s">
        <v>6951</v>
      </c>
      <c r="B805" s="822" t="s">
        <v>6952</v>
      </c>
      <c r="C805" s="822" t="s">
        <v>639</v>
      </c>
      <c r="D805" s="822" t="s">
        <v>3498</v>
      </c>
      <c r="E805" s="822" t="s">
        <v>6953</v>
      </c>
      <c r="F805" s="822" t="s">
        <v>7208</v>
      </c>
      <c r="G805" s="822" t="s">
        <v>2477</v>
      </c>
      <c r="H805" s="831"/>
      <c r="I805" s="831"/>
      <c r="J805" s="822"/>
      <c r="K805" s="822"/>
      <c r="L805" s="831"/>
      <c r="M805" s="831"/>
      <c r="N805" s="822"/>
      <c r="O805" s="822"/>
      <c r="P805" s="831">
        <v>10</v>
      </c>
      <c r="Q805" s="831">
        <v>427828.6</v>
      </c>
      <c r="R805" s="827"/>
      <c r="S805" s="832">
        <v>42782.86</v>
      </c>
    </row>
    <row r="806" spans="1:19" ht="14.45" customHeight="1" x14ac:dyDescent="0.2">
      <c r="A806" s="821" t="s">
        <v>6951</v>
      </c>
      <c r="B806" s="822" t="s">
        <v>6952</v>
      </c>
      <c r="C806" s="822" t="s">
        <v>639</v>
      </c>
      <c r="D806" s="822" t="s">
        <v>3498</v>
      </c>
      <c r="E806" s="822" t="s">
        <v>6953</v>
      </c>
      <c r="F806" s="822" t="s">
        <v>7215</v>
      </c>
      <c r="G806" s="822" t="s">
        <v>736</v>
      </c>
      <c r="H806" s="831"/>
      <c r="I806" s="831"/>
      <c r="J806" s="822"/>
      <c r="K806" s="822"/>
      <c r="L806" s="831"/>
      <c r="M806" s="831"/>
      <c r="N806" s="822"/>
      <c r="O806" s="822"/>
      <c r="P806" s="831">
        <v>6.45</v>
      </c>
      <c r="Q806" s="831">
        <v>263.94</v>
      </c>
      <c r="R806" s="827"/>
      <c r="S806" s="832">
        <v>40.920930232558135</v>
      </c>
    </row>
    <row r="807" spans="1:19" ht="14.45" customHeight="1" x14ac:dyDescent="0.2">
      <c r="A807" s="821" t="s">
        <v>6951</v>
      </c>
      <c r="B807" s="822" t="s">
        <v>6952</v>
      </c>
      <c r="C807" s="822" t="s">
        <v>639</v>
      </c>
      <c r="D807" s="822" t="s">
        <v>3498</v>
      </c>
      <c r="E807" s="822" t="s">
        <v>6953</v>
      </c>
      <c r="F807" s="822" t="s">
        <v>7230</v>
      </c>
      <c r="G807" s="822" t="s">
        <v>2319</v>
      </c>
      <c r="H807" s="831"/>
      <c r="I807" s="831"/>
      <c r="J807" s="822"/>
      <c r="K807" s="822"/>
      <c r="L807" s="831"/>
      <c r="M807" s="831"/>
      <c r="N807" s="822"/>
      <c r="O807" s="822"/>
      <c r="P807" s="831">
        <v>4</v>
      </c>
      <c r="Q807" s="831">
        <v>4384.3500000000004</v>
      </c>
      <c r="R807" s="827"/>
      <c r="S807" s="832">
        <v>1096.0875000000001</v>
      </c>
    </row>
    <row r="808" spans="1:19" ht="14.45" customHeight="1" x14ac:dyDescent="0.2">
      <c r="A808" s="821" t="s">
        <v>6951</v>
      </c>
      <c r="B808" s="822" t="s">
        <v>6952</v>
      </c>
      <c r="C808" s="822" t="s">
        <v>639</v>
      </c>
      <c r="D808" s="822" t="s">
        <v>3498</v>
      </c>
      <c r="E808" s="822" t="s">
        <v>6953</v>
      </c>
      <c r="F808" s="822" t="s">
        <v>7232</v>
      </c>
      <c r="G808" s="822" t="s">
        <v>2300</v>
      </c>
      <c r="H808" s="831"/>
      <c r="I808" s="831"/>
      <c r="J808" s="822"/>
      <c r="K808" s="822"/>
      <c r="L808" s="831"/>
      <c r="M808" s="831"/>
      <c r="N808" s="822"/>
      <c r="O808" s="822"/>
      <c r="P808" s="831">
        <v>13</v>
      </c>
      <c r="Q808" s="831">
        <v>12259.23</v>
      </c>
      <c r="R808" s="827"/>
      <c r="S808" s="832">
        <v>943.0176923076923</v>
      </c>
    </row>
    <row r="809" spans="1:19" ht="14.45" customHeight="1" x14ac:dyDescent="0.2">
      <c r="A809" s="821" t="s">
        <v>6951</v>
      </c>
      <c r="B809" s="822" t="s">
        <v>6952</v>
      </c>
      <c r="C809" s="822" t="s">
        <v>639</v>
      </c>
      <c r="D809" s="822" t="s">
        <v>3498</v>
      </c>
      <c r="E809" s="822" t="s">
        <v>6953</v>
      </c>
      <c r="F809" s="822" t="s">
        <v>7234</v>
      </c>
      <c r="G809" s="822" t="s">
        <v>2346</v>
      </c>
      <c r="H809" s="831"/>
      <c r="I809" s="831"/>
      <c r="J809" s="822"/>
      <c r="K809" s="822"/>
      <c r="L809" s="831"/>
      <c r="M809" s="831"/>
      <c r="N809" s="822"/>
      <c r="O809" s="822"/>
      <c r="P809" s="831">
        <v>4</v>
      </c>
      <c r="Q809" s="831">
        <v>117475.6</v>
      </c>
      <c r="R809" s="827"/>
      <c r="S809" s="832">
        <v>29368.9</v>
      </c>
    </row>
    <row r="810" spans="1:19" ht="14.45" customHeight="1" x14ac:dyDescent="0.2">
      <c r="A810" s="821" t="s">
        <v>6951</v>
      </c>
      <c r="B810" s="822" t="s">
        <v>6952</v>
      </c>
      <c r="C810" s="822" t="s">
        <v>639</v>
      </c>
      <c r="D810" s="822" t="s">
        <v>3498</v>
      </c>
      <c r="E810" s="822" t="s">
        <v>6953</v>
      </c>
      <c r="F810" s="822" t="s">
        <v>7242</v>
      </c>
      <c r="G810" s="822" t="s">
        <v>2970</v>
      </c>
      <c r="H810" s="831"/>
      <c r="I810" s="831"/>
      <c r="J810" s="822"/>
      <c r="K810" s="822"/>
      <c r="L810" s="831"/>
      <c r="M810" s="831"/>
      <c r="N810" s="822"/>
      <c r="O810" s="822"/>
      <c r="P810" s="831">
        <v>2.88</v>
      </c>
      <c r="Q810" s="831">
        <v>998.93</v>
      </c>
      <c r="R810" s="827"/>
      <c r="S810" s="832">
        <v>346.85069444444446</v>
      </c>
    </row>
    <row r="811" spans="1:19" ht="14.45" customHeight="1" x14ac:dyDescent="0.2">
      <c r="A811" s="821" t="s">
        <v>6951</v>
      </c>
      <c r="B811" s="822" t="s">
        <v>6952</v>
      </c>
      <c r="C811" s="822" t="s">
        <v>639</v>
      </c>
      <c r="D811" s="822" t="s">
        <v>3498</v>
      </c>
      <c r="E811" s="822" t="s">
        <v>6953</v>
      </c>
      <c r="F811" s="822" t="s">
        <v>7243</v>
      </c>
      <c r="G811" s="822" t="s">
        <v>2970</v>
      </c>
      <c r="H811" s="831"/>
      <c r="I811" s="831"/>
      <c r="J811" s="822"/>
      <c r="K811" s="822"/>
      <c r="L811" s="831"/>
      <c r="M811" s="831"/>
      <c r="N811" s="822"/>
      <c r="O811" s="822"/>
      <c r="P811" s="831">
        <v>4.13</v>
      </c>
      <c r="Q811" s="831">
        <v>581.13</v>
      </c>
      <c r="R811" s="827"/>
      <c r="S811" s="832">
        <v>140.70944309927361</v>
      </c>
    </row>
    <row r="812" spans="1:19" ht="14.45" customHeight="1" x14ac:dyDescent="0.2">
      <c r="A812" s="821" t="s">
        <v>6951</v>
      </c>
      <c r="B812" s="822" t="s">
        <v>6952</v>
      </c>
      <c r="C812" s="822" t="s">
        <v>639</v>
      </c>
      <c r="D812" s="822" t="s">
        <v>3498</v>
      </c>
      <c r="E812" s="822" t="s">
        <v>6953</v>
      </c>
      <c r="F812" s="822" t="s">
        <v>7245</v>
      </c>
      <c r="G812" s="822" t="s">
        <v>2970</v>
      </c>
      <c r="H812" s="831"/>
      <c r="I812" s="831"/>
      <c r="J812" s="822"/>
      <c r="K812" s="822"/>
      <c r="L812" s="831"/>
      <c r="M812" s="831"/>
      <c r="N812" s="822"/>
      <c r="O812" s="822"/>
      <c r="P812" s="831">
        <v>0.69</v>
      </c>
      <c r="Q812" s="831">
        <v>57.43</v>
      </c>
      <c r="R812" s="827"/>
      <c r="S812" s="832">
        <v>83.231884057971016</v>
      </c>
    </row>
    <row r="813" spans="1:19" ht="14.45" customHeight="1" x14ac:dyDescent="0.2">
      <c r="A813" s="821" t="s">
        <v>6951</v>
      </c>
      <c r="B813" s="822" t="s">
        <v>6952</v>
      </c>
      <c r="C813" s="822" t="s">
        <v>639</v>
      </c>
      <c r="D813" s="822" t="s">
        <v>3498</v>
      </c>
      <c r="E813" s="822" t="s">
        <v>6953</v>
      </c>
      <c r="F813" s="822" t="s">
        <v>7247</v>
      </c>
      <c r="G813" s="822" t="s">
        <v>1890</v>
      </c>
      <c r="H813" s="831"/>
      <c r="I813" s="831"/>
      <c r="J813" s="822"/>
      <c r="K813" s="822"/>
      <c r="L813" s="831"/>
      <c r="M813" s="831"/>
      <c r="N813" s="822"/>
      <c r="O813" s="822"/>
      <c r="P813" s="831">
        <v>5.4</v>
      </c>
      <c r="Q813" s="831">
        <v>1490.46</v>
      </c>
      <c r="R813" s="827"/>
      <c r="S813" s="832">
        <v>276.01111111111112</v>
      </c>
    </row>
    <row r="814" spans="1:19" ht="14.45" customHeight="1" x14ac:dyDescent="0.2">
      <c r="A814" s="821" t="s">
        <v>6951</v>
      </c>
      <c r="B814" s="822" t="s">
        <v>6952</v>
      </c>
      <c r="C814" s="822" t="s">
        <v>639</v>
      </c>
      <c r="D814" s="822" t="s">
        <v>3498</v>
      </c>
      <c r="E814" s="822" t="s">
        <v>7252</v>
      </c>
      <c r="F814" s="822" t="s">
        <v>7253</v>
      </c>
      <c r="G814" s="822" t="s">
        <v>7254</v>
      </c>
      <c r="H814" s="831"/>
      <c r="I814" s="831"/>
      <c r="J814" s="822"/>
      <c r="K814" s="822"/>
      <c r="L814" s="831"/>
      <c r="M814" s="831"/>
      <c r="N814" s="822"/>
      <c r="O814" s="822"/>
      <c r="P814" s="831">
        <v>19</v>
      </c>
      <c r="Q814" s="831">
        <v>42334.060000000005</v>
      </c>
      <c r="R814" s="827"/>
      <c r="S814" s="832">
        <v>2228.1084210526319</v>
      </c>
    </row>
    <row r="815" spans="1:19" ht="14.45" customHeight="1" x14ac:dyDescent="0.2">
      <c r="A815" s="821" t="s">
        <v>6951</v>
      </c>
      <c r="B815" s="822" t="s">
        <v>6952</v>
      </c>
      <c r="C815" s="822" t="s">
        <v>639</v>
      </c>
      <c r="D815" s="822" t="s">
        <v>3498</v>
      </c>
      <c r="E815" s="822" t="s">
        <v>7252</v>
      </c>
      <c r="F815" s="822" t="s">
        <v>7255</v>
      </c>
      <c r="G815" s="822" t="s">
        <v>7256</v>
      </c>
      <c r="H815" s="831">
        <v>2</v>
      </c>
      <c r="I815" s="831">
        <v>5340.68</v>
      </c>
      <c r="J815" s="822"/>
      <c r="K815" s="822">
        <v>2670.34</v>
      </c>
      <c r="L815" s="831"/>
      <c r="M815" s="831"/>
      <c r="N815" s="822"/>
      <c r="O815" s="822"/>
      <c r="P815" s="831">
        <v>25</v>
      </c>
      <c r="Q815" s="831">
        <v>68010.850000000006</v>
      </c>
      <c r="R815" s="827"/>
      <c r="S815" s="832">
        <v>2720.4340000000002</v>
      </c>
    </row>
    <row r="816" spans="1:19" ht="14.45" customHeight="1" x14ac:dyDescent="0.2">
      <c r="A816" s="821" t="s">
        <v>6951</v>
      </c>
      <c r="B816" s="822" t="s">
        <v>6952</v>
      </c>
      <c r="C816" s="822" t="s">
        <v>639</v>
      </c>
      <c r="D816" s="822" t="s">
        <v>3498</v>
      </c>
      <c r="E816" s="822" t="s">
        <v>7261</v>
      </c>
      <c r="F816" s="822" t="s">
        <v>7264</v>
      </c>
      <c r="G816" s="822" t="s">
        <v>7265</v>
      </c>
      <c r="H816" s="831">
        <v>4</v>
      </c>
      <c r="I816" s="831">
        <v>2250.6</v>
      </c>
      <c r="J816" s="822"/>
      <c r="K816" s="822">
        <v>562.65</v>
      </c>
      <c r="L816" s="831">
        <v>27</v>
      </c>
      <c r="M816" s="831">
        <v>17322</v>
      </c>
      <c r="N816" s="822"/>
      <c r="O816" s="822">
        <v>641.55555555555554</v>
      </c>
      <c r="P816" s="831">
        <v>108</v>
      </c>
      <c r="Q816" s="831">
        <v>60766.2</v>
      </c>
      <c r="R816" s="827"/>
      <c r="S816" s="832">
        <v>562.65</v>
      </c>
    </row>
    <row r="817" spans="1:19" ht="14.45" customHeight="1" x14ac:dyDescent="0.2">
      <c r="A817" s="821" t="s">
        <v>6951</v>
      </c>
      <c r="B817" s="822" t="s">
        <v>6952</v>
      </c>
      <c r="C817" s="822" t="s">
        <v>639</v>
      </c>
      <c r="D817" s="822" t="s">
        <v>3498</v>
      </c>
      <c r="E817" s="822" t="s">
        <v>7261</v>
      </c>
      <c r="F817" s="822" t="s">
        <v>7276</v>
      </c>
      <c r="G817" s="822" t="s">
        <v>7277</v>
      </c>
      <c r="H817" s="831">
        <v>1</v>
      </c>
      <c r="I817" s="831">
        <v>5420</v>
      </c>
      <c r="J817" s="822"/>
      <c r="K817" s="822">
        <v>5420</v>
      </c>
      <c r="L817" s="831"/>
      <c r="M817" s="831"/>
      <c r="N817" s="822"/>
      <c r="O817" s="822"/>
      <c r="P817" s="831"/>
      <c r="Q817" s="831"/>
      <c r="R817" s="827"/>
      <c r="S817" s="832"/>
    </row>
    <row r="818" spans="1:19" ht="14.45" customHeight="1" x14ac:dyDescent="0.2">
      <c r="A818" s="821" t="s">
        <v>6951</v>
      </c>
      <c r="B818" s="822" t="s">
        <v>6952</v>
      </c>
      <c r="C818" s="822" t="s">
        <v>639</v>
      </c>
      <c r="D818" s="822" t="s">
        <v>3498</v>
      </c>
      <c r="E818" s="822" t="s">
        <v>7261</v>
      </c>
      <c r="F818" s="822" t="s">
        <v>7280</v>
      </c>
      <c r="G818" s="822" t="s">
        <v>7281</v>
      </c>
      <c r="H818" s="831">
        <v>3</v>
      </c>
      <c r="I818" s="831">
        <v>537.9</v>
      </c>
      <c r="J818" s="822"/>
      <c r="K818" s="822">
        <v>179.29999999999998</v>
      </c>
      <c r="L818" s="831">
        <v>66</v>
      </c>
      <c r="M818" s="831">
        <v>11833.8</v>
      </c>
      <c r="N818" s="822"/>
      <c r="O818" s="822">
        <v>179.29999999999998</v>
      </c>
      <c r="P818" s="831">
        <v>272</v>
      </c>
      <c r="Q818" s="831">
        <v>48769.599999999999</v>
      </c>
      <c r="R818" s="827"/>
      <c r="S818" s="832">
        <v>179.29999999999998</v>
      </c>
    </row>
    <row r="819" spans="1:19" ht="14.45" customHeight="1" x14ac:dyDescent="0.2">
      <c r="A819" s="821" t="s">
        <v>6951</v>
      </c>
      <c r="B819" s="822" t="s">
        <v>6952</v>
      </c>
      <c r="C819" s="822" t="s">
        <v>639</v>
      </c>
      <c r="D819" s="822" t="s">
        <v>3498</v>
      </c>
      <c r="E819" s="822" t="s">
        <v>7261</v>
      </c>
      <c r="F819" s="822" t="s">
        <v>7283</v>
      </c>
      <c r="G819" s="822" t="s">
        <v>7284</v>
      </c>
      <c r="H819" s="831"/>
      <c r="I819" s="831"/>
      <c r="J819" s="822"/>
      <c r="K819" s="822"/>
      <c r="L819" s="831">
        <v>9</v>
      </c>
      <c r="M819" s="831">
        <v>683.73</v>
      </c>
      <c r="N819" s="822"/>
      <c r="O819" s="822">
        <v>75.97</v>
      </c>
      <c r="P819" s="831">
        <v>24</v>
      </c>
      <c r="Q819" s="831">
        <v>1862.0400000000002</v>
      </c>
      <c r="R819" s="827"/>
      <c r="S819" s="832">
        <v>77.585000000000008</v>
      </c>
    </row>
    <row r="820" spans="1:19" ht="14.45" customHeight="1" x14ac:dyDescent="0.2">
      <c r="A820" s="821" t="s">
        <v>6951</v>
      </c>
      <c r="B820" s="822" t="s">
        <v>6952</v>
      </c>
      <c r="C820" s="822" t="s">
        <v>639</v>
      </c>
      <c r="D820" s="822" t="s">
        <v>3498</v>
      </c>
      <c r="E820" s="822" t="s">
        <v>7261</v>
      </c>
      <c r="F820" s="822" t="s">
        <v>7285</v>
      </c>
      <c r="G820" s="822" t="s">
        <v>7286</v>
      </c>
      <c r="H820" s="831"/>
      <c r="I820" s="831"/>
      <c r="J820" s="822"/>
      <c r="K820" s="822"/>
      <c r="L820" s="831">
        <v>8</v>
      </c>
      <c r="M820" s="831">
        <v>757.52</v>
      </c>
      <c r="N820" s="822"/>
      <c r="O820" s="822">
        <v>94.69</v>
      </c>
      <c r="P820" s="831">
        <v>15</v>
      </c>
      <c r="Q820" s="831">
        <v>1420.35</v>
      </c>
      <c r="R820" s="827"/>
      <c r="S820" s="832">
        <v>94.69</v>
      </c>
    </row>
    <row r="821" spans="1:19" ht="14.45" customHeight="1" x14ac:dyDescent="0.2">
      <c r="A821" s="821" t="s">
        <v>6951</v>
      </c>
      <c r="B821" s="822" t="s">
        <v>6952</v>
      </c>
      <c r="C821" s="822" t="s">
        <v>639</v>
      </c>
      <c r="D821" s="822" t="s">
        <v>3498</v>
      </c>
      <c r="E821" s="822" t="s">
        <v>7261</v>
      </c>
      <c r="F821" s="822" t="s">
        <v>7287</v>
      </c>
      <c r="G821" s="822" t="s">
        <v>7286</v>
      </c>
      <c r="H821" s="831"/>
      <c r="I821" s="831"/>
      <c r="J821" s="822"/>
      <c r="K821" s="822"/>
      <c r="L821" s="831">
        <v>131</v>
      </c>
      <c r="M821" s="831">
        <v>9952.0700000000015</v>
      </c>
      <c r="N821" s="822"/>
      <c r="O821" s="822">
        <v>75.970000000000013</v>
      </c>
      <c r="P821" s="831">
        <v>462</v>
      </c>
      <c r="Q821" s="831">
        <v>35098.140000000007</v>
      </c>
      <c r="R821" s="827"/>
      <c r="S821" s="832">
        <v>75.970000000000013</v>
      </c>
    </row>
    <row r="822" spans="1:19" ht="14.45" customHeight="1" x14ac:dyDescent="0.2">
      <c r="A822" s="821" t="s">
        <v>6951</v>
      </c>
      <c r="B822" s="822" t="s">
        <v>6952</v>
      </c>
      <c r="C822" s="822" t="s">
        <v>639</v>
      </c>
      <c r="D822" s="822" t="s">
        <v>3498</v>
      </c>
      <c r="E822" s="822" t="s">
        <v>6946</v>
      </c>
      <c r="F822" s="822" t="s">
        <v>7312</v>
      </c>
      <c r="G822" s="822" t="s">
        <v>7313</v>
      </c>
      <c r="H822" s="831"/>
      <c r="I822" s="831"/>
      <c r="J822" s="822"/>
      <c r="K822" s="822"/>
      <c r="L822" s="831"/>
      <c r="M822" s="831"/>
      <c r="N822" s="822"/>
      <c r="O822" s="822"/>
      <c r="P822" s="831">
        <v>32</v>
      </c>
      <c r="Q822" s="831">
        <v>4256</v>
      </c>
      <c r="R822" s="827"/>
      <c r="S822" s="832">
        <v>133</v>
      </c>
    </row>
    <row r="823" spans="1:19" ht="14.45" customHeight="1" x14ac:dyDescent="0.2">
      <c r="A823" s="821" t="s">
        <v>6951</v>
      </c>
      <c r="B823" s="822" t="s">
        <v>6952</v>
      </c>
      <c r="C823" s="822" t="s">
        <v>639</v>
      </c>
      <c r="D823" s="822" t="s">
        <v>3498</v>
      </c>
      <c r="E823" s="822" t="s">
        <v>6946</v>
      </c>
      <c r="F823" s="822" t="s">
        <v>7314</v>
      </c>
      <c r="G823" s="822" t="s">
        <v>7315</v>
      </c>
      <c r="H823" s="831">
        <v>23</v>
      </c>
      <c r="I823" s="831">
        <v>3473</v>
      </c>
      <c r="J823" s="822"/>
      <c r="K823" s="822">
        <v>151</v>
      </c>
      <c r="L823" s="831">
        <v>22</v>
      </c>
      <c r="M823" s="831">
        <v>3366</v>
      </c>
      <c r="N823" s="822"/>
      <c r="O823" s="822">
        <v>153</v>
      </c>
      <c r="P823" s="831">
        <v>9</v>
      </c>
      <c r="Q823" s="831">
        <v>1422</v>
      </c>
      <c r="R823" s="827"/>
      <c r="S823" s="832">
        <v>158</v>
      </c>
    </row>
    <row r="824" spans="1:19" ht="14.45" customHeight="1" x14ac:dyDescent="0.2">
      <c r="A824" s="821" t="s">
        <v>6951</v>
      </c>
      <c r="B824" s="822" t="s">
        <v>6952</v>
      </c>
      <c r="C824" s="822" t="s">
        <v>639</v>
      </c>
      <c r="D824" s="822" t="s">
        <v>3498</v>
      </c>
      <c r="E824" s="822" t="s">
        <v>6946</v>
      </c>
      <c r="F824" s="822" t="s">
        <v>7316</v>
      </c>
      <c r="G824" s="822" t="s">
        <v>7317</v>
      </c>
      <c r="H824" s="831">
        <v>1</v>
      </c>
      <c r="I824" s="831">
        <v>199</v>
      </c>
      <c r="J824" s="822"/>
      <c r="K824" s="822">
        <v>199</v>
      </c>
      <c r="L824" s="831"/>
      <c r="M824" s="831"/>
      <c r="N824" s="822"/>
      <c r="O824" s="822"/>
      <c r="P824" s="831">
        <v>37</v>
      </c>
      <c r="Q824" s="831">
        <v>7770</v>
      </c>
      <c r="R824" s="827"/>
      <c r="S824" s="832">
        <v>210</v>
      </c>
    </row>
    <row r="825" spans="1:19" ht="14.45" customHeight="1" x14ac:dyDescent="0.2">
      <c r="A825" s="821" t="s">
        <v>6951</v>
      </c>
      <c r="B825" s="822" t="s">
        <v>6952</v>
      </c>
      <c r="C825" s="822" t="s">
        <v>639</v>
      </c>
      <c r="D825" s="822" t="s">
        <v>3498</v>
      </c>
      <c r="E825" s="822" t="s">
        <v>6946</v>
      </c>
      <c r="F825" s="822" t="s">
        <v>7318</v>
      </c>
      <c r="G825" s="822" t="s">
        <v>7319</v>
      </c>
      <c r="H825" s="831">
        <v>70</v>
      </c>
      <c r="I825" s="831">
        <v>2660</v>
      </c>
      <c r="J825" s="822"/>
      <c r="K825" s="822">
        <v>38</v>
      </c>
      <c r="L825" s="831">
        <v>145</v>
      </c>
      <c r="M825" s="831">
        <v>5510</v>
      </c>
      <c r="N825" s="822"/>
      <c r="O825" s="822">
        <v>38</v>
      </c>
      <c r="P825" s="831">
        <v>675</v>
      </c>
      <c r="Q825" s="831">
        <v>27000</v>
      </c>
      <c r="R825" s="827"/>
      <c r="S825" s="832">
        <v>40</v>
      </c>
    </row>
    <row r="826" spans="1:19" ht="14.45" customHeight="1" x14ac:dyDescent="0.2">
      <c r="A826" s="821" t="s">
        <v>6951</v>
      </c>
      <c r="B826" s="822" t="s">
        <v>6952</v>
      </c>
      <c r="C826" s="822" t="s">
        <v>639</v>
      </c>
      <c r="D826" s="822" t="s">
        <v>3498</v>
      </c>
      <c r="E826" s="822" t="s">
        <v>6946</v>
      </c>
      <c r="F826" s="822" t="s">
        <v>7326</v>
      </c>
      <c r="G826" s="822" t="s">
        <v>7327</v>
      </c>
      <c r="H826" s="831">
        <v>504</v>
      </c>
      <c r="I826" s="831">
        <v>90216</v>
      </c>
      <c r="J826" s="822"/>
      <c r="K826" s="822">
        <v>179</v>
      </c>
      <c r="L826" s="831">
        <v>605</v>
      </c>
      <c r="M826" s="831">
        <v>108900</v>
      </c>
      <c r="N826" s="822"/>
      <c r="O826" s="822">
        <v>180</v>
      </c>
      <c r="P826" s="831">
        <v>827</v>
      </c>
      <c r="Q826" s="831">
        <v>160438</v>
      </c>
      <c r="R826" s="827"/>
      <c r="S826" s="832">
        <v>194</v>
      </c>
    </row>
    <row r="827" spans="1:19" ht="14.45" customHeight="1" x14ac:dyDescent="0.2">
      <c r="A827" s="821" t="s">
        <v>6951</v>
      </c>
      <c r="B827" s="822" t="s">
        <v>6952</v>
      </c>
      <c r="C827" s="822" t="s">
        <v>639</v>
      </c>
      <c r="D827" s="822" t="s">
        <v>3498</v>
      </c>
      <c r="E827" s="822" t="s">
        <v>6946</v>
      </c>
      <c r="F827" s="822" t="s">
        <v>7332</v>
      </c>
      <c r="G827" s="822" t="s">
        <v>7333</v>
      </c>
      <c r="H827" s="831">
        <v>43</v>
      </c>
      <c r="I827" s="831">
        <v>0</v>
      </c>
      <c r="J827" s="822"/>
      <c r="K827" s="822">
        <v>0</v>
      </c>
      <c r="L827" s="831">
        <v>85</v>
      </c>
      <c r="M827" s="831">
        <v>0</v>
      </c>
      <c r="N827" s="822"/>
      <c r="O827" s="822">
        <v>0</v>
      </c>
      <c r="P827" s="831">
        <v>260</v>
      </c>
      <c r="Q827" s="831">
        <v>0</v>
      </c>
      <c r="R827" s="827"/>
      <c r="S827" s="832">
        <v>0</v>
      </c>
    </row>
    <row r="828" spans="1:19" ht="14.45" customHeight="1" x14ac:dyDescent="0.2">
      <c r="A828" s="821" t="s">
        <v>6951</v>
      </c>
      <c r="B828" s="822" t="s">
        <v>6952</v>
      </c>
      <c r="C828" s="822" t="s">
        <v>639</v>
      </c>
      <c r="D828" s="822" t="s">
        <v>3498</v>
      </c>
      <c r="E828" s="822" t="s">
        <v>6946</v>
      </c>
      <c r="F828" s="822" t="s">
        <v>7334</v>
      </c>
      <c r="G828" s="822" t="s">
        <v>7335</v>
      </c>
      <c r="H828" s="831">
        <v>6</v>
      </c>
      <c r="I828" s="831">
        <v>0</v>
      </c>
      <c r="J828" s="822"/>
      <c r="K828" s="822">
        <v>0</v>
      </c>
      <c r="L828" s="831">
        <v>9</v>
      </c>
      <c r="M828" s="831">
        <v>0</v>
      </c>
      <c r="N828" s="822"/>
      <c r="O828" s="822">
        <v>0</v>
      </c>
      <c r="P828" s="831">
        <v>17</v>
      </c>
      <c r="Q828" s="831">
        <v>0</v>
      </c>
      <c r="R828" s="827"/>
      <c r="S828" s="832">
        <v>0</v>
      </c>
    </row>
    <row r="829" spans="1:19" ht="14.45" customHeight="1" x14ac:dyDescent="0.2">
      <c r="A829" s="821" t="s">
        <v>6951</v>
      </c>
      <c r="B829" s="822" t="s">
        <v>6952</v>
      </c>
      <c r="C829" s="822" t="s">
        <v>639</v>
      </c>
      <c r="D829" s="822" t="s">
        <v>3498</v>
      </c>
      <c r="E829" s="822" t="s">
        <v>6946</v>
      </c>
      <c r="F829" s="822" t="s">
        <v>7336</v>
      </c>
      <c r="G829" s="822" t="s">
        <v>7337</v>
      </c>
      <c r="H829" s="831">
        <v>64</v>
      </c>
      <c r="I829" s="831">
        <v>15680</v>
      </c>
      <c r="J829" s="822"/>
      <c r="K829" s="822">
        <v>245</v>
      </c>
      <c r="L829" s="831">
        <v>161</v>
      </c>
      <c r="M829" s="831">
        <v>39606</v>
      </c>
      <c r="N829" s="822"/>
      <c r="O829" s="822">
        <v>246</v>
      </c>
      <c r="P829" s="831">
        <v>534</v>
      </c>
      <c r="Q829" s="831">
        <v>138840</v>
      </c>
      <c r="R829" s="827"/>
      <c r="S829" s="832">
        <v>260</v>
      </c>
    </row>
    <row r="830" spans="1:19" ht="14.45" customHeight="1" x14ac:dyDescent="0.2">
      <c r="A830" s="821" t="s">
        <v>6951</v>
      </c>
      <c r="B830" s="822" t="s">
        <v>6952</v>
      </c>
      <c r="C830" s="822" t="s">
        <v>639</v>
      </c>
      <c r="D830" s="822" t="s">
        <v>3498</v>
      </c>
      <c r="E830" s="822" t="s">
        <v>6946</v>
      </c>
      <c r="F830" s="822" t="s">
        <v>7338</v>
      </c>
      <c r="G830" s="822" t="s">
        <v>7339</v>
      </c>
      <c r="H830" s="831">
        <v>579</v>
      </c>
      <c r="I830" s="831">
        <v>19299.990000000002</v>
      </c>
      <c r="J830" s="822"/>
      <c r="K830" s="822">
        <v>33.333316062176166</v>
      </c>
      <c r="L830" s="831">
        <v>817</v>
      </c>
      <c r="M830" s="831">
        <v>32550.010000000002</v>
      </c>
      <c r="N830" s="822"/>
      <c r="O830" s="822">
        <v>39.840893512851899</v>
      </c>
      <c r="P830" s="831">
        <v>1514</v>
      </c>
      <c r="Q830" s="831">
        <v>62092.329999999994</v>
      </c>
      <c r="R830" s="827"/>
      <c r="S830" s="832">
        <v>41.012107001320999</v>
      </c>
    </row>
    <row r="831" spans="1:19" ht="14.45" customHeight="1" x14ac:dyDescent="0.2">
      <c r="A831" s="821" t="s">
        <v>6951</v>
      </c>
      <c r="B831" s="822" t="s">
        <v>6952</v>
      </c>
      <c r="C831" s="822" t="s">
        <v>639</v>
      </c>
      <c r="D831" s="822" t="s">
        <v>3498</v>
      </c>
      <c r="E831" s="822" t="s">
        <v>6946</v>
      </c>
      <c r="F831" s="822" t="s">
        <v>7342</v>
      </c>
      <c r="G831" s="822" t="s">
        <v>7343</v>
      </c>
      <c r="H831" s="831">
        <v>490</v>
      </c>
      <c r="I831" s="831">
        <v>18620</v>
      </c>
      <c r="J831" s="822"/>
      <c r="K831" s="822">
        <v>38</v>
      </c>
      <c r="L831" s="831">
        <v>583</v>
      </c>
      <c r="M831" s="831">
        <v>22154</v>
      </c>
      <c r="N831" s="822"/>
      <c r="O831" s="822">
        <v>38</v>
      </c>
      <c r="P831" s="831">
        <v>1256</v>
      </c>
      <c r="Q831" s="831">
        <v>48984</v>
      </c>
      <c r="R831" s="827"/>
      <c r="S831" s="832">
        <v>39</v>
      </c>
    </row>
    <row r="832" spans="1:19" ht="14.45" customHeight="1" x14ac:dyDescent="0.2">
      <c r="A832" s="821" t="s">
        <v>6951</v>
      </c>
      <c r="B832" s="822" t="s">
        <v>6952</v>
      </c>
      <c r="C832" s="822" t="s">
        <v>639</v>
      </c>
      <c r="D832" s="822" t="s">
        <v>3498</v>
      </c>
      <c r="E832" s="822" t="s">
        <v>6946</v>
      </c>
      <c r="F832" s="822" t="s">
        <v>7344</v>
      </c>
      <c r="G832" s="822" t="s">
        <v>7345</v>
      </c>
      <c r="H832" s="831"/>
      <c r="I832" s="831"/>
      <c r="J832" s="822"/>
      <c r="K832" s="822"/>
      <c r="L832" s="831"/>
      <c r="M832" s="831"/>
      <c r="N832" s="822"/>
      <c r="O832" s="822"/>
      <c r="P832" s="831">
        <v>0</v>
      </c>
      <c r="Q832" s="831">
        <v>0</v>
      </c>
      <c r="R832" s="827"/>
      <c r="S832" s="832"/>
    </row>
    <row r="833" spans="1:19" ht="14.45" customHeight="1" x14ac:dyDescent="0.2">
      <c r="A833" s="821" t="s">
        <v>6951</v>
      </c>
      <c r="B833" s="822" t="s">
        <v>6952</v>
      </c>
      <c r="C833" s="822" t="s">
        <v>639</v>
      </c>
      <c r="D833" s="822" t="s">
        <v>3498</v>
      </c>
      <c r="E833" s="822" t="s">
        <v>6946</v>
      </c>
      <c r="F833" s="822" t="s">
        <v>7348</v>
      </c>
      <c r="G833" s="822" t="s">
        <v>7349</v>
      </c>
      <c r="H833" s="831">
        <v>42</v>
      </c>
      <c r="I833" s="831">
        <v>1386</v>
      </c>
      <c r="J833" s="822"/>
      <c r="K833" s="822">
        <v>33</v>
      </c>
      <c r="L833" s="831">
        <v>41</v>
      </c>
      <c r="M833" s="831">
        <v>1353</v>
      </c>
      <c r="N833" s="822"/>
      <c r="O833" s="822">
        <v>33</v>
      </c>
      <c r="P833" s="831">
        <v>186</v>
      </c>
      <c r="Q833" s="831">
        <v>6324</v>
      </c>
      <c r="R833" s="827"/>
      <c r="S833" s="832">
        <v>34</v>
      </c>
    </row>
    <row r="834" spans="1:19" ht="14.45" customHeight="1" x14ac:dyDescent="0.2">
      <c r="A834" s="821" t="s">
        <v>6951</v>
      </c>
      <c r="B834" s="822" t="s">
        <v>6952</v>
      </c>
      <c r="C834" s="822" t="s">
        <v>639</v>
      </c>
      <c r="D834" s="822" t="s">
        <v>3498</v>
      </c>
      <c r="E834" s="822" t="s">
        <v>6946</v>
      </c>
      <c r="F834" s="822" t="s">
        <v>7352</v>
      </c>
      <c r="G834" s="822" t="s">
        <v>7353</v>
      </c>
      <c r="H834" s="831">
        <v>28</v>
      </c>
      <c r="I834" s="831">
        <v>3780</v>
      </c>
      <c r="J834" s="822"/>
      <c r="K834" s="822">
        <v>135</v>
      </c>
      <c r="L834" s="831">
        <v>56</v>
      </c>
      <c r="M834" s="831">
        <v>7672</v>
      </c>
      <c r="N834" s="822"/>
      <c r="O834" s="822">
        <v>137</v>
      </c>
      <c r="P834" s="831">
        <v>364</v>
      </c>
      <c r="Q834" s="831">
        <v>51688</v>
      </c>
      <c r="R834" s="827"/>
      <c r="S834" s="832">
        <v>142</v>
      </c>
    </row>
    <row r="835" spans="1:19" ht="14.45" customHeight="1" x14ac:dyDescent="0.2">
      <c r="A835" s="821" t="s">
        <v>6951</v>
      </c>
      <c r="B835" s="822" t="s">
        <v>6952</v>
      </c>
      <c r="C835" s="822" t="s">
        <v>639</v>
      </c>
      <c r="D835" s="822" t="s">
        <v>3498</v>
      </c>
      <c r="E835" s="822" t="s">
        <v>6946</v>
      </c>
      <c r="F835" s="822" t="s">
        <v>7354</v>
      </c>
      <c r="G835" s="822" t="s">
        <v>7355</v>
      </c>
      <c r="H835" s="831"/>
      <c r="I835" s="831"/>
      <c r="J835" s="822"/>
      <c r="K835" s="822"/>
      <c r="L835" s="831"/>
      <c r="M835" s="831"/>
      <c r="N835" s="822"/>
      <c r="O835" s="822"/>
      <c r="P835" s="831">
        <v>1</v>
      </c>
      <c r="Q835" s="831">
        <v>81</v>
      </c>
      <c r="R835" s="827"/>
      <c r="S835" s="832">
        <v>81</v>
      </c>
    </row>
    <row r="836" spans="1:19" ht="14.45" customHeight="1" x14ac:dyDescent="0.2">
      <c r="A836" s="821" t="s">
        <v>6951</v>
      </c>
      <c r="B836" s="822" t="s">
        <v>6952</v>
      </c>
      <c r="C836" s="822" t="s">
        <v>639</v>
      </c>
      <c r="D836" s="822" t="s">
        <v>3498</v>
      </c>
      <c r="E836" s="822" t="s">
        <v>6946</v>
      </c>
      <c r="F836" s="822" t="s">
        <v>7356</v>
      </c>
      <c r="G836" s="822" t="s">
        <v>7357</v>
      </c>
      <c r="H836" s="831"/>
      <c r="I836" s="831"/>
      <c r="J836" s="822"/>
      <c r="K836" s="822"/>
      <c r="L836" s="831"/>
      <c r="M836" s="831"/>
      <c r="N836" s="822"/>
      <c r="O836" s="822"/>
      <c r="P836" s="831">
        <v>4</v>
      </c>
      <c r="Q836" s="831">
        <v>972</v>
      </c>
      <c r="R836" s="827"/>
      <c r="S836" s="832">
        <v>243</v>
      </c>
    </row>
    <row r="837" spans="1:19" ht="14.45" customHeight="1" x14ac:dyDescent="0.2">
      <c r="A837" s="821" t="s">
        <v>6951</v>
      </c>
      <c r="B837" s="822" t="s">
        <v>6952</v>
      </c>
      <c r="C837" s="822" t="s">
        <v>639</v>
      </c>
      <c r="D837" s="822" t="s">
        <v>3498</v>
      </c>
      <c r="E837" s="822" t="s">
        <v>6946</v>
      </c>
      <c r="F837" s="822" t="s">
        <v>7360</v>
      </c>
      <c r="G837" s="822" t="s">
        <v>7361</v>
      </c>
      <c r="H837" s="831">
        <v>74</v>
      </c>
      <c r="I837" s="831">
        <v>26492</v>
      </c>
      <c r="J837" s="822"/>
      <c r="K837" s="822">
        <v>358</v>
      </c>
      <c r="L837" s="831">
        <v>210</v>
      </c>
      <c r="M837" s="831">
        <v>75600</v>
      </c>
      <c r="N837" s="822"/>
      <c r="O837" s="822">
        <v>360</v>
      </c>
      <c r="P837" s="831">
        <v>686</v>
      </c>
      <c r="Q837" s="831">
        <v>266168</v>
      </c>
      <c r="R837" s="827"/>
      <c r="S837" s="832">
        <v>388</v>
      </c>
    </row>
    <row r="838" spans="1:19" ht="14.45" customHeight="1" x14ac:dyDescent="0.2">
      <c r="A838" s="821" t="s">
        <v>6951</v>
      </c>
      <c r="B838" s="822" t="s">
        <v>6952</v>
      </c>
      <c r="C838" s="822" t="s">
        <v>639</v>
      </c>
      <c r="D838" s="822" t="s">
        <v>3498</v>
      </c>
      <c r="E838" s="822" t="s">
        <v>6946</v>
      </c>
      <c r="F838" s="822" t="s">
        <v>7362</v>
      </c>
      <c r="G838" s="822" t="s">
        <v>7363</v>
      </c>
      <c r="H838" s="831">
        <v>38</v>
      </c>
      <c r="I838" s="831">
        <v>2318</v>
      </c>
      <c r="J838" s="822"/>
      <c r="K838" s="822">
        <v>61</v>
      </c>
      <c r="L838" s="831">
        <v>64</v>
      </c>
      <c r="M838" s="831">
        <v>3968</v>
      </c>
      <c r="N838" s="822"/>
      <c r="O838" s="822">
        <v>62</v>
      </c>
      <c r="P838" s="831">
        <v>508</v>
      </c>
      <c r="Q838" s="831">
        <v>33528</v>
      </c>
      <c r="R838" s="827"/>
      <c r="S838" s="832">
        <v>66</v>
      </c>
    </row>
    <row r="839" spans="1:19" ht="14.45" customHeight="1" x14ac:dyDescent="0.2">
      <c r="A839" s="821" t="s">
        <v>6951</v>
      </c>
      <c r="B839" s="822" t="s">
        <v>6952</v>
      </c>
      <c r="C839" s="822" t="s">
        <v>639</v>
      </c>
      <c r="D839" s="822" t="s">
        <v>3498</v>
      </c>
      <c r="E839" s="822" t="s">
        <v>6946</v>
      </c>
      <c r="F839" s="822" t="s">
        <v>7364</v>
      </c>
      <c r="G839" s="822" t="s">
        <v>7365</v>
      </c>
      <c r="H839" s="831">
        <v>16</v>
      </c>
      <c r="I839" s="831">
        <v>11312</v>
      </c>
      <c r="J839" s="822"/>
      <c r="K839" s="822">
        <v>707</v>
      </c>
      <c r="L839" s="831">
        <v>12</v>
      </c>
      <c r="M839" s="831">
        <v>8532</v>
      </c>
      <c r="N839" s="822"/>
      <c r="O839" s="822">
        <v>711</v>
      </c>
      <c r="P839" s="831">
        <v>35</v>
      </c>
      <c r="Q839" s="831">
        <v>26880</v>
      </c>
      <c r="R839" s="827"/>
      <c r="S839" s="832">
        <v>768</v>
      </c>
    </row>
    <row r="840" spans="1:19" ht="14.45" customHeight="1" x14ac:dyDescent="0.2">
      <c r="A840" s="821" t="s">
        <v>6951</v>
      </c>
      <c r="B840" s="822" t="s">
        <v>6952</v>
      </c>
      <c r="C840" s="822" t="s">
        <v>639</v>
      </c>
      <c r="D840" s="822" t="s">
        <v>3498</v>
      </c>
      <c r="E840" s="822" t="s">
        <v>6946</v>
      </c>
      <c r="F840" s="822" t="s">
        <v>7366</v>
      </c>
      <c r="G840" s="822" t="s">
        <v>7367</v>
      </c>
      <c r="H840" s="831"/>
      <c r="I840" s="831"/>
      <c r="J840" s="822"/>
      <c r="K840" s="822"/>
      <c r="L840" s="831">
        <v>12</v>
      </c>
      <c r="M840" s="831">
        <v>744</v>
      </c>
      <c r="N840" s="822"/>
      <c r="O840" s="822">
        <v>62</v>
      </c>
      <c r="P840" s="831">
        <v>39</v>
      </c>
      <c r="Q840" s="831">
        <v>2574</v>
      </c>
      <c r="R840" s="827"/>
      <c r="S840" s="832">
        <v>66</v>
      </c>
    </row>
    <row r="841" spans="1:19" ht="14.45" customHeight="1" x14ac:dyDescent="0.2">
      <c r="A841" s="821" t="s">
        <v>6951</v>
      </c>
      <c r="B841" s="822" t="s">
        <v>6952</v>
      </c>
      <c r="C841" s="822" t="s">
        <v>639</v>
      </c>
      <c r="D841" s="822" t="s">
        <v>3498</v>
      </c>
      <c r="E841" s="822" t="s">
        <v>6946</v>
      </c>
      <c r="F841" s="822" t="s">
        <v>7368</v>
      </c>
      <c r="G841" s="822" t="s">
        <v>7369</v>
      </c>
      <c r="H841" s="831">
        <v>3</v>
      </c>
      <c r="I841" s="831">
        <v>348</v>
      </c>
      <c r="J841" s="822"/>
      <c r="K841" s="822">
        <v>116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6951</v>
      </c>
      <c r="B842" s="822" t="s">
        <v>6952</v>
      </c>
      <c r="C842" s="822" t="s">
        <v>639</v>
      </c>
      <c r="D842" s="822" t="s">
        <v>3498</v>
      </c>
      <c r="E842" s="822" t="s">
        <v>6946</v>
      </c>
      <c r="F842" s="822" t="s">
        <v>7370</v>
      </c>
      <c r="G842" s="822" t="s">
        <v>7371</v>
      </c>
      <c r="H842" s="831"/>
      <c r="I842" s="831"/>
      <c r="J842" s="822"/>
      <c r="K842" s="822"/>
      <c r="L842" s="831"/>
      <c r="M842" s="831"/>
      <c r="N842" s="822"/>
      <c r="O842" s="822"/>
      <c r="P842" s="831">
        <v>1</v>
      </c>
      <c r="Q842" s="831">
        <v>0</v>
      </c>
      <c r="R842" s="827"/>
      <c r="S842" s="832">
        <v>0</v>
      </c>
    </row>
    <row r="843" spans="1:19" ht="14.45" customHeight="1" x14ac:dyDescent="0.2">
      <c r="A843" s="821" t="s">
        <v>6951</v>
      </c>
      <c r="B843" s="822" t="s">
        <v>6952</v>
      </c>
      <c r="C843" s="822" t="s">
        <v>639</v>
      </c>
      <c r="D843" s="822" t="s">
        <v>3498</v>
      </c>
      <c r="E843" s="822" t="s">
        <v>6946</v>
      </c>
      <c r="F843" s="822" t="s">
        <v>7377</v>
      </c>
      <c r="G843" s="822" t="s">
        <v>7378</v>
      </c>
      <c r="H843" s="831"/>
      <c r="I843" s="831"/>
      <c r="J843" s="822"/>
      <c r="K843" s="822"/>
      <c r="L843" s="831">
        <v>1</v>
      </c>
      <c r="M843" s="831">
        <v>0</v>
      </c>
      <c r="N843" s="822"/>
      <c r="O843" s="822">
        <v>0</v>
      </c>
      <c r="P843" s="831">
        <v>3</v>
      </c>
      <c r="Q843" s="831">
        <v>0</v>
      </c>
      <c r="R843" s="827"/>
      <c r="S843" s="832">
        <v>0</v>
      </c>
    </row>
    <row r="844" spans="1:19" ht="14.45" customHeight="1" x14ac:dyDescent="0.2">
      <c r="A844" s="821" t="s">
        <v>6951</v>
      </c>
      <c r="B844" s="822" t="s">
        <v>6952</v>
      </c>
      <c r="C844" s="822" t="s">
        <v>639</v>
      </c>
      <c r="D844" s="822" t="s">
        <v>3498</v>
      </c>
      <c r="E844" s="822" t="s">
        <v>6946</v>
      </c>
      <c r="F844" s="822" t="s">
        <v>7382</v>
      </c>
      <c r="G844" s="822" t="s">
        <v>7380</v>
      </c>
      <c r="H844" s="831"/>
      <c r="I844" s="831"/>
      <c r="J844" s="822"/>
      <c r="K844" s="822"/>
      <c r="L844" s="831"/>
      <c r="M844" s="831"/>
      <c r="N844" s="822"/>
      <c r="O844" s="822"/>
      <c r="P844" s="831">
        <v>4</v>
      </c>
      <c r="Q844" s="831">
        <v>468</v>
      </c>
      <c r="R844" s="827"/>
      <c r="S844" s="832">
        <v>117</v>
      </c>
    </row>
    <row r="845" spans="1:19" ht="14.45" customHeight="1" x14ac:dyDescent="0.2">
      <c r="A845" s="821" t="s">
        <v>6951</v>
      </c>
      <c r="B845" s="822" t="s">
        <v>6952</v>
      </c>
      <c r="C845" s="822" t="s">
        <v>639</v>
      </c>
      <c r="D845" s="822" t="s">
        <v>3498</v>
      </c>
      <c r="E845" s="822" t="s">
        <v>6946</v>
      </c>
      <c r="F845" s="822" t="s">
        <v>7385</v>
      </c>
      <c r="G845" s="822" t="s">
        <v>7386</v>
      </c>
      <c r="H845" s="831"/>
      <c r="I845" s="831"/>
      <c r="J845" s="822"/>
      <c r="K845" s="822"/>
      <c r="L845" s="831"/>
      <c r="M845" s="831"/>
      <c r="N845" s="822"/>
      <c r="O845" s="822"/>
      <c r="P845" s="831">
        <v>2</v>
      </c>
      <c r="Q845" s="831">
        <v>548</v>
      </c>
      <c r="R845" s="827"/>
      <c r="S845" s="832">
        <v>274</v>
      </c>
    </row>
    <row r="846" spans="1:19" ht="14.45" customHeight="1" x14ac:dyDescent="0.2">
      <c r="A846" s="821" t="s">
        <v>6951</v>
      </c>
      <c r="B846" s="822" t="s">
        <v>6952</v>
      </c>
      <c r="C846" s="822" t="s">
        <v>639</v>
      </c>
      <c r="D846" s="822" t="s">
        <v>6934</v>
      </c>
      <c r="E846" s="822" t="s">
        <v>6946</v>
      </c>
      <c r="F846" s="822" t="s">
        <v>7318</v>
      </c>
      <c r="G846" s="822" t="s">
        <v>7319</v>
      </c>
      <c r="H846" s="831">
        <v>2</v>
      </c>
      <c r="I846" s="831">
        <v>76</v>
      </c>
      <c r="J846" s="822"/>
      <c r="K846" s="822">
        <v>38</v>
      </c>
      <c r="L846" s="831">
        <v>2</v>
      </c>
      <c r="M846" s="831">
        <v>76</v>
      </c>
      <c r="N846" s="822"/>
      <c r="O846" s="822">
        <v>38</v>
      </c>
      <c r="P846" s="831"/>
      <c r="Q846" s="831"/>
      <c r="R846" s="827"/>
      <c r="S846" s="832"/>
    </row>
    <row r="847" spans="1:19" ht="14.45" customHeight="1" x14ac:dyDescent="0.2">
      <c r="A847" s="821" t="s">
        <v>6951</v>
      </c>
      <c r="B847" s="822" t="s">
        <v>6952</v>
      </c>
      <c r="C847" s="822" t="s">
        <v>639</v>
      </c>
      <c r="D847" s="822" t="s">
        <v>3500</v>
      </c>
      <c r="E847" s="822" t="s">
        <v>6953</v>
      </c>
      <c r="F847" s="822" t="s">
        <v>7004</v>
      </c>
      <c r="G847" s="822" t="s">
        <v>7005</v>
      </c>
      <c r="H847" s="831"/>
      <c r="I847" s="831"/>
      <c r="J847" s="822"/>
      <c r="K847" s="822"/>
      <c r="L847" s="831"/>
      <c r="M847" s="831"/>
      <c r="N847" s="822"/>
      <c r="O847" s="822"/>
      <c r="P847" s="831">
        <v>0.2</v>
      </c>
      <c r="Q847" s="831">
        <v>23.46</v>
      </c>
      <c r="R847" s="827"/>
      <c r="S847" s="832">
        <v>117.3</v>
      </c>
    </row>
    <row r="848" spans="1:19" ht="14.45" customHeight="1" x14ac:dyDescent="0.2">
      <c r="A848" s="821" t="s">
        <v>6951</v>
      </c>
      <c r="B848" s="822" t="s">
        <v>6952</v>
      </c>
      <c r="C848" s="822" t="s">
        <v>639</v>
      </c>
      <c r="D848" s="822" t="s">
        <v>3500</v>
      </c>
      <c r="E848" s="822" t="s">
        <v>6953</v>
      </c>
      <c r="F848" s="822" t="s">
        <v>7039</v>
      </c>
      <c r="G848" s="822" t="s">
        <v>7040</v>
      </c>
      <c r="H848" s="831"/>
      <c r="I848" s="831"/>
      <c r="J848" s="822"/>
      <c r="K848" s="822"/>
      <c r="L848" s="831"/>
      <c r="M848" s="831"/>
      <c r="N848" s="822"/>
      <c r="O848" s="822"/>
      <c r="P848" s="831">
        <v>4</v>
      </c>
      <c r="Q848" s="831">
        <v>12830.24</v>
      </c>
      <c r="R848" s="827"/>
      <c r="S848" s="832">
        <v>3207.56</v>
      </c>
    </row>
    <row r="849" spans="1:19" ht="14.45" customHeight="1" x14ac:dyDescent="0.2">
      <c r="A849" s="821" t="s">
        <v>6951</v>
      </c>
      <c r="B849" s="822" t="s">
        <v>6952</v>
      </c>
      <c r="C849" s="822" t="s">
        <v>639</v>
      </c>
      <c r="D849" s="822" t="s">
        <v>3500</v>
      </c>
      <c r="E849" s="822" t="s">
        <v>6946</v>
      </c>
      <c r="F849" s="822" t="s">
        <v>7318</v>
      </c>
      <c r="G849" s="822" t="s">
        <v>7319</v>
      </c>
      <c r="H849" s="831"/>
      <c r="I849" s="831"/>
      <c r="J849" s="822"/>
      <c r="K849" s="822"/>
      <c r="L849" s="831">
        <v>3</v>
      </c>
      <c r="M849" s="831">
        <v>114</v>
      </c>
      <c r="N849" s="822"/>
      <c r="O849" s="822">
        <v>38</v>
      </c>
      <c r="P849" s="831">
        <v>46</v>
      </c>
      <c r="Q849" s="831">
        <v>1840</v>
      </c>
      <c r="R849" s="827"/>
      <c r="S849" s="832">
        <v>40</v>
      </c>
    </row>
    <row r="850" spans="1:19" ht="14.45" customHeight="1" x14ac:dyDescent="0.2">
      <c r="A850" s="821" t="s">
        <v>6951</v>
      </c>
      <c r="B850" s="822" t="s">
        <v>6952</v>
      </c>
      <c r="C850" s="822" t="s">
        <v>639</v>
      </c>
      <c r="D850" s="822" t="s">
        <v>3500</v>
      </c>
      <c r="E850" s="822" t="s">
        <v>6946</v>
      </c>
      <c r="F850" s="822" t="s">
        <v>7342</v>
      </c>
      <c r="G850" s="822" t="s">
        <v>7343</v>
      </c>
      <c r="H850" s="831"/>
      <c r="I850" s="831"/>
      <c r="J850" s="822"/>
      <c r="K850" s="822"/>
      <c r="L850" s="831">
        <v>2</v>
      </c>
      <c r="M850" s="831">
        <v>76</v>
      </c>
      <c r="N850" s="822"/>
      <c r="O850" s="822">
        <v>38</v>
      </c>
      <c r="P850" s="831">
        <v>27</v>
      </c>
      <c r="Q850" s="831">
        <v>1053</v>
      </c>
      <c r="R850" s="827"/>
      <c r="S850" s="832">
        <v>39</v>
      </c>
    </row>
    <row r="851" spans="1:19" ht="14.45" customHeight="1" x14ac:dyDescent="0.2">
      <c r="A851" s="821" t="s">
        <v>6951</v>
      </c>
      <c r="B851" s="822" t="s">
        <v>6952</v>
      </c>
      <c r="C851" s="822" t="s">
        <v>639</v>
      </c>
      <c r="D851" s="822" t="s">
        <v>3500</v>
      </c>
      <c r="E851" s="822" t="s">
        <v>6946</v>
      </c>
      <c r="F851" s="822" t="s">
        <v>7348</v>
      </c>
      <c r="G851" s="822" t="s">
        <v>7349</v>
      </c>
      <c r="H851" s="831"/>
      <c r="I851" s="831"/>
      <c r="J851" s="822"/>
      <c r="K851" s="822"/>
      <c r="L851" s="831"/>
      <c r="M851" s="831"/>
      <c r="N851" s="822"/>
      <c r="O851" s="822"/>
      <c r="P851" s="831">
        <v>4</v>
      </c>
      <c r="Q851" s="831">
        <v>136</v>
      </c>
      <c r="R851" s="827"/>
      <c r="S851" s="832">
        <v>34</v>
      </c>
    </row>
    <row r="852" spans="1:19" ht="14.45" customHeight="1" x14ac:dyDescent="0.2">
      <c r="A852" s="821" t="s">
        <v>6951</v>
      </c>
      <c r="B852" s="822" t="s">
        <v>6952</v>
      </c>
      <c r="C852" s="822" t="s">
        <v>639</v>
      </c>
      <c r="D852" s="822" t="s">
        <v>3500</v>
      </c>
      <c r="E852" s="822" t="s">
        <v>6946</v>
      </c>
      <c r="F852" s="822" t="s">
        <v>7354</v>
      </c>
      <c r="G852" s="822" t="s">
        <v>7355</v>
      </c>
      <c r="H852" s="831"/>
      <c r="I852" s="831"/>
      <c r="J852" s="822"/>
      <c r="K852" s="822"/>
      <c r="L852" s="831"/>
      <c r="M852" s="831"/>
      <c r="N852" s="822"/>
      <c r="O852" s="822"/>
      <c r="P852" s="831">
        <v>1</v>
      </c>
      <c r="Q852" s="831">
        <v>81</v>
      </c>
      <c r="R852" s="827"/>
      <c r="S852" s="832">
        <v>81</v>
      </c>
    </row>
    <row r="853" spans="1:19" ht="14.45" customHeight="1" x14ac:dyDescent="0.2">
      <c r="A853" s="821" t="s">
        <v>6951</v>
      </c>
      <c r="B853" s="822" t="s">
        <v>6952</v>
      </c>
      <c r="C853" s="822" t="s">
        <v>639</v>
      </c>
      <c r="D853" s="822" t="s">
        <v>3500</v>
      </c>
      <c r="E853" s="822" t="s">
        <v>6946</v>
      </c>
      <c r="F853" s="822" t="s">
        <v>7362</v>
      </c>
      <c r="G853" s="822" t="s">
        <v>7363</v>
      </c>
      <c r="H853" s="831"/>
      <c r="I853" s="831"/>
      <c r="J853" s="822"/>
      <c r="K853" s="822"/>
      <c r="L853" s="831"/>
      <c r="M853" s="831"/>
      <c r="N853" s="822"/>
      <c r="O853" s="822"/>
      <c r="P853" s="831">
        <v>1</v>
      </c>
      <c r="Q853" s="831">
        <v>66</v>
      </c>
      <c r="R853" s="827"/>
      <c r="S853" s="832">
        <v>66</v>
      </c>
    </row>
    <row r="854" spans="1:19" ht="14.45" customHeight="1" x14ac:dyDescent="0.2">
      <c r="A854" s="821" t="s">
        <v>6951</v>
      </c>
      <c r="B854" s="822" t="s">
        <v>6952</v>
      </c>
      <c r="C854" s="822" t="s">
        <v>639</v>
      </c>
      <c r="D854" s="822" t="s">
        <v>3500</v>
      </c>
      <c r="E854" s="822" t="s">
        <v>6946</v>
      </c>
      <c r="F854" s="822" t="s">
        <v>7366</v>
      </c>
      <c r="G854" s="822" t="s">
        <v>7367</v>
      </c>
      <c r="H854" s="831"/>
      <c r="I854" s="831"/>
      <c r="J854" s="822"/>
      <c r="K854" s="822"/>
      <c r="L854" s="831"/>
      <c r="M854" s="831"/>
      <c r="N854" s="822"/>
      <c r="O854" s="822"/>
      <c r="P854" s="831">
        <v>22</v>
      </c>
      <c r="Q854" s="831">
        <v>1452</v>
      </c>
      <c r="R854" s="827"/>
      <c r="S854" s="832">
        <v>66</v>
      </c>
    </row>
    <row r="855" spans="1:19" ht="14.45" customHeight="1" x14ac:dyDescent="0.2">
      <c r="A855" s="821" t="s">
        <v>6951</v>
      </c>
      <c r="B855" s="822" t="s">
        <v>6952</v>
      </c>
      <c r="C855" s="822" t="s">
        <v>639</v>
      </c>
      <c r="D855" s="822" t="s">
        <v>3501</v>
      </c>
      <c r="E855" s="822" t="s">
        <v>6946</v>
      </c>
      <c r="F855" s="822" t="s">
        <v>7326</v>
      </c>
      <c r="G855" s="822" t="s">
        <v>7327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194</v>
      </c>
      <c r="R855" s="827"/>
      <c r="S855" s="832">
        <v>194</v>
      </c>
    </row>
    <row r="856" spans="1:19" ht="14.45" customHeight="1" x14ac:dyDescent="0.2">
      <c r="A856" s="821" t="s">
        <v>6951</v>
      </c>
      <c r="B856" s="822" t="s">
        <v>6952</v>
      </c>
      <c r="C856" s="822" t="s">
        <v>639</v>
      </c>
      <c r="D856" s="822" t="s">
        <v>3501</v>
      </c>
      <c r="E856" s="822" t="s">
        <v>6946</v>
      </c>
      <c r="F856" s="822" t="s">
        <v>7338</v>
      </c>
      <c r="G856" s="822" t="s">
        <v>7339</v>
      </c>
      <c r="H856" s="831"/>
      <c r="I856" s="831"/>
      <c r="J856" s="822"/>
      <c r="K856" s="822"/>
      <c r="L856" s="831"/>
      <c r="M856" s="831"/>
      <c r="N856" s="822"/>
      <c r="O856" s="822"/>
      <c r="P856" s="831">
        <v>1</v>
      </c>
      <c r="Q856" s="831">
        <v>45.56</v>
      </c>
      <c r="R856" s="827"/>
      <c r="S856" s="832">
        <v>45.56</v>
      </c>
    </row>
    <row r="857" spans="1:19" ht="14.45" customHeight="1" x14ac:dyDescent="0.2">
      <c r="A857" s="821" t="s">
        <v>6951</v>
      </c>
      <c r="B857" s="822" t="s">
        <v>6952</v>
      </c>
      <c r="C857" s="822" t="s">
        <v>639</v>
      </c>
      <c r="D857" s="822" t="s">
        <v>3501</v>
      </c>
      <c r="E857" s="822" t="s">
        <v>6946</v>
      </c>
      <c r="F857" s="822" t="s">
        <v>7342</v>
      </c>
      <c r="G857" s="822" t="s">
        <v>7343</v>
      </c>
      <c r="H857" s="831"/>
      <c r="I857" s="831"/>
      <c r="J857" s="822"/>
      <c r="K857" s="822"/>
      <c r="L857" s="831"/>
      <c r="M857" s="831"/>
      <c r="N857" s="822"/>
      <c r="O857" s="822"/>
      <c r="P857" s="831">
        <v>1</v>
      </c>
      <c r="Q857" s="831">
        <v>39</v>
      </c>
      <c r="R857" s="827"/>
      <c r="S857" s="832">
        <v>39</v>
      </c>
    </row>
    <row r="858" spans="1:19" ht="14.45" customHeight="1" x14ac:dyDescent="0.2">
      <c r="A858" s="821" t="s">
        <v>6951</v>
      </c>
      <c r="B858" s="822" t="s">
        <v>6952</v>
      </c>
      <c r="C858" s="822" t="s">
        <v>639</v>
      </c>
      <c r="D858" s="822" t="s">
        <v>6935</v>
      </c>
      <c r="E858" s="822" t="s">
        <v>6953</v>
      </c>
      <c r="F858" s="822" t="s">
        <v>6972</v>
      </c>
      <c r="G858" s="822" t="s">
        <v>3443</v>
      </c>
      <c r="H858" s="831">
        <v>170.7</v>
      </c>
      <c r="I858" s="831">
        <v>2225412.4299999997</v>
      </c>
      <c r="J858" s="822"/>
      <c r="K858" s="822">
        <v>13036.979671939074</v>
      </c>
      <c r="L858" s="831">
        <v>174.67000000000002</v>
      </c>
      <c r="M858" s="831">
        <v>1372909.98</v>
      </c>
      <c r="N858" s="822"/>
      <c r="O858" s="822">
        <v>7860.0216408083807</v>
      </c>
      <c r="P858" s="831"/>
      <c r="Q858" s="831"/>
      <c r="R858" s="827"/>
      <c r="S858" s="832"/>
    </row>
    <row r="859" spans="1:19" ht="14.45" customHeight="1" x14ac:dyDescent="0.2">
      <c r="A859" s="821" t="s">
        <v>6951</v>
      </c>
      <c r="B859" s="822" t="s">
        <v>6952</v>
      </c>
      <c r="C859" s="822" t="s">
        <v>639</v>
      </c>
      <c r="D859" s="822" t="s">
        <v>6935</v>
      </c>
      <c r="E859" s="822" t="s">
        <v>6953</v>
      </c>
      <c r="F859" s="822" t="s">
        <v>7019</v>
      </c>
      <c r="G859" s="822" t="s">
        <v>5588</v>
      </c>
      <c r="H859" s="831">
        <v>3</v>
      </c>
      <c r="I859" s="831">
        <v>236432.4</v>
      </c>
      <c r="J859" s="822"/>
      <c r="K859" s="822">
        <v>78810.8</v>
      </c>
      <c r="L859" s="831"/>
      <c r="M859" s="831"/>
      <c r="N859" s="822"/>
      <c r="O859" s="822"/>
      <c r="P859" s="831"/>
      <c r="Q859" s="831"/>
      <c r="R859" s="827"/>
      <c r="S859" s="832"/>
    </row>
    <row r="860" spans="1:19" ht="14.45" customHeight="1" x14ac:dyDescent="0.2">
      <c r="A860" s="821" t="s">
        <v>6951</v>
      </c>
      <c r="B860" s="822" t="s">
        <v>6952</v>
      </c>
      <c r="C860" s="822" t="s">
        <v>639</v>
      </c>
      <c r="D860" s="822" t="s">
        <v>6935</v>
      </c>
      <c r="E860" s="822" t="s">
        <v>6953</v>
      </c>
      <c r="F860" s="822" t="s">
        <v>7029</v>
      </c>
      <c r="G860" s="822" t="s">
        <v>3393</v>
      </c>
      <c r="H860" s="831">
        <v>0</v>
      </c>
      <c r="I860" s="831">
        <v>0</v>
      </c>
      <c r="J860" s="822"/>
      <c r="K860" s="822"/>
      <c r="L860" s="831"/>
      <c r="M860" s="831"/>
      <c r="N860" s="822"/>
      <c r="O860" s="822"/>
      <c r="P860" s="831"/>
      <c r="Q860" s="831"/>
      <c r="R860" s="827"/>
      <c r="S860" s="832"/>
    </row>
    <row r="861" spans="1:19" ht="14.45" customHeight="1" x14ac:dyDescent="0.2">
      <c r="A861" s="821" t="s">
        <v>6951</v>
      </c>
      <c r="B861" s="822" t="s">
        <v>6952</v>
      </c>
      <c r="C861" s="822" t="s">
        <v>639</v>
      </c>
      <c r="D861" s="822" t="s">
        <v>6935</v>
      </c>
      <c r="E861" s="822" t="s">
        <v>6953</v>
      </c>
      <c r="F861" s="822" t="s">
        <v>7055</v>
      </c>
      <c r="G861" s="822" t="s">
        <v>2404</v>
      </c>
      <c r="H861" s="831">
        <v>111.19</v>
      </c>
      <c r="I861" s="831">
        <v>986312.83000000007</v>
      </c>
      <c r="J861" s="822"/>
      <c r="K861" s="822">
        <v>8870.5174026441236</v>
      </c>
      <c r="L861" s="831">
        <v>8.98</v>
      </c>
      <c r="M861" s="831">
        <v>79657.179999999993</v>
      </c>
      <c r="N861" s="822"/>
      <c r="O861" s="822">
        <v>8870.5100222717138</v>
      </c>
      <c r="P861" s="831"/>
      <c r="Q861" s="831"/>
      <c r="R861" s="827"/>
      <c r="S861" s="832"/>
    </row>
    <row r="862" spans="1:19" ht="14.45" customHeight="1" x14ac:dyDescent="0.2">
      <c r="A862" s="821" t="s">
        <v>6951</v>
      </c>
      <c r="B862" s="822" t="s">
        <v>6952</v>
      </c>
      <c r="C862" s="822" t="s">
        <v>639</v>
      </c>
      <c r="D862" s="822" t="s">
        <v>6935</v>
      </c>
      <c r="E862" s="822" t="s">
        <v>6953</v>
      </c>
      <c r="F862" s="822" t="s">
        <v>7057</v>
      </c>
      <c r="G862" s="822" t="s">
        <v>7058</v>
      </c>
      <c r="H862" s="831">
        <v>58.989999999999995</v>
      </c>
      <c r="I862" s="831">
        <v>4480964.12</v>
      </c>
      <c r="J862" s="822"/>
      <c r="K862" s="822">
        <v>75961.41922359723</v>
      </c>
      <c r="L862" s="831">
        <v>60</v>
      </c>
      <c r="M862" s="831">
        <v>3960000</v>
      </c>
      <c r="N862" s="822"/>
      <c r="O862" s="822">
        <v>66000</v>
      </c>
      <c r="P862" s="831"/>
      <c r="Q862" s="831"/>
      <c r="R862" s="827"/>
      <c r="S862" s="832"/>
    </row>
    <row r="863" spans="1:19" ht="14.45" customHeight="1" x14ac:dyDescent="0.2">
      <c r="A863" s="821" t="s">
        <v>6951</v>
      </c>
      <c r="B863" s="822" t="s">
        <v>6952</v>
      </c>
      <c r="C863" s="822" t="s">
        <v>639</v>
      </c>
      <c r="D863" s="822" t="s">
        <v>6935</v>
      </c>
      <c r="E863" s="822" t="s">
        <v>6953</v>
      </c>
      <c r="F863" s="822" t="s">
        <v>7060</v>
      </c>
      <c r="G863" s="822" t="s">
        <v>3443</v>
      </c>
      <c r="H863" s="831">
        <v>95</v>
      </c>
      <c r="I863" s="831">
        <v>3737285.3099999996</v>
      </c>
      <c r="J863" s="822"/>
      <c r="K863" s="822">
        <v>39339.845368421047</v>
      </c>
      <c r="L863" s="831">
        <v>41</v>
      </c>
      <c r="M863" s="831">
        <v>970463</v>
      </c>
      <c r="N863" s="822"/>
      <c r="O863" s="822">
        <v>23669.829268292684</v>
      </c>
      <c r="P863" s="831"/>
      <c r="Q863" s="831"/>
      <c r="R863" s="827"/>
      <c r="S863" s="832"/>
    </row>
    <row r="864" spans="1:19" ht="14.45" customHeight="1" x14ac:dyDescent="0.2">
      <c r="A864" s="821" t="s">
        <v>6951</v>
      </c>
      <c r="B864" s="822" t="s">
        <v>6952</v>
      </c>
      <c r="C864" s="822" t="s">
        <v>639</v>
      </c>
      <c r="D864" s="822" t="s">
        <v>6935</v>
      </c>
      <c r="E864" s="822" t="s">
        <v>6953</v>
      </c>
      <c r="F864" s="822" t="s">
        <v>7073</v>
      </c>
      <c r="G864" s="822" t="s">
        <v>3460</v>
      </c>
      <c r="H864" s="831">
        <v>13.38</v>
      </c>
      <c r="I864" s="831">
        <v>908748.19000000006</v>
      </c>
      <c r="J864" s="822"/>
      <c r="K864" s="822">
        <v>67918.399850523172</v>
      </c>
      <c r="L864" s="831">
        <v>12.96</v>
      </c>
      <c r="M864" s="831">
        <v>880222.46000000008</v>
      </c>
      <c r="N864" s="822"/>
      <c r="O864" s="822">
        <v>67918.399691358019</v>
      </c>
      <c r="P864" s="831"/>
      <c r="Q864" s="831"/>
      <c r="R864" s="827"/>
      <c r="S864" s="832"/>
    </row>
    <row r="865" spans="1:19" ht="14.45" customHeight="1" x14ac:dyDescent="0.2">
      <c r="A865" s="821" t="s">
        <v>6951</v>
      </c>
      <c r="B865" s="822" t="s">
        <v>6952</v>
      </c>
      <c r="C865" s="822" t="s">
        <v>639</v>
      </c>
      <c r="D865" s="822" t="s">
        <v>6935</v>
      </c>
      <c r="E865" s="822" t="s">
        <v>6953</v>
      </c>
      <c r="F865" s="822" t="s">
        <v>7076</v>
      </c>
      <c r="G865" s="822" t="s">
        <v>3460</v>
      </c>
      <c r="H865" s="831">
        <v>37.68</v>
      </c>
      <c r="I865" s="831">
        <v>1599478.3199999998</v>
      </c>
      <c r="J865" s="822"/>
      <c r="K865" s="822">
        <v>42448.999999999993</v>
      </c>
      <c r="L865" s="831">
        <v>56.18</v>
      </c>
      <c r="M865" s="831">
        <v>2384784.8199999998</v>
      </c>
      <c r="N865" s="822"/>
      <c r="O865" s="822">
        <v>42449</v>
      </c>
      <c r="P865" s="831"/>
      <c r="Q865" s="831"/>
      <c r="R865" s="827"/>
      <c r="S865" s="832"/>
    </row>
    <row r="866" spans="1:19" ht="14.45" customHeight="1" x14ac:dyDescent="0.2">
      <c r="A866" s="821" t="s">
        <v>6951</v>
      </c>
      <c r="B866" s="822" t="s">
        <v>6952</v>
      </c>
      <c r="C866" s="822" t="s">
        <v>639</v>
      </c>
      <c r="D866" s="822" t="s">
        <v>6935</v>
      </c>
      <c r="E866" s="822" t="s">
        <v>6953</v>
      </c>
      <c r="F866" s="822" t="s">
        <v>7092</v>
      </c>
      <c r="G866" s="822" t="s">
        <v>7093</v>
      </c>
      <c r="H866" s="831"/>
      <c r="I866" s="831"/>
      <c r="J866" s="822"/>
      <c r="K866" s="822"/>
      <c r="L866" s="831">
        <v>1</v>
      </c>
      <c r="M866" s="831">
        <v>38013.08</v>
      </c>
      <c r="N866" s="822"/>
      <c r="O866" s="822">
        <v>38013.08</v>
      </c>
      <c r="P866" s="831"/>
      <c r="Q866" s="831"/>
      <c r="R866" s="827"/>
      <c r="S866" s="832"/>
    </row>
    <row r="867" spans="1:19" ht="14.45" customHeight="1" x14ac:dyDescent="0.2">
      <c r="A867" s="821" t="s">
        <v>6951</v>
      </c>
      <c r="B867" s="822" t="s">
        <v>6952</v>
      </c>
      <c r="C867" s="822" t="s">
        <v>639</v>
      </c>
      <c r="D867" s="822" t="s">
        <v>6935</v>
      </c>
      <c r="E867" s="822" t="s">
        <v>6953</v>
      </c>
      <c r="F867" s="822" t="s">
        <v>7152</v>
      </c>
      <c r="G867" s="822" t="s">
        <v>2346</v>
      </c>
      <c r="H867" s="831">
        <v>22</v>
      </c>
      <c r="I867" s="831">
        <v>731555.12999999989</v>
      </c>
      <c r="J867" s="822"/>
      <c r="K867" s="822">
        <v>33252.505909090905</v>
      </c>
      <c r="L867" s="831">
        <v>33</v>
      </c>
      <c r="M867" s="831">
        <v>1199264.1000000001</v>
      </c>
      <c r="N867" s="822"/>
      <c r="O867" s="822">
        <v>36341.336363636365</v>
      </c>
      <c r="P867" s="831"/>
      <c r="Q867" s="831"/>
      <c r="R867" s="827"/>
      <c r="S867" s="832"/>
    </row>
    <row r="868" spans="1:19" ht="14.45" customHeight="1" x14ac:dyDescent="0.2">
      <c r="A868" s="821" t="s">
        <v>6951</v>
      </c>
      <c r="B868" s="822" t="s">
        <v>6952</v>
      </c>
      <c r="C868" s="822" t="s">
        <v>639</v>
      </c>
      <c r="D868" s="822" t="s">
        <v>6935</v>
      </c>
      <c r="E868" s="822" t="s">
        <v>6953</v>
      </c>
      <c r="F868" s="822" t="s">
        <v>7173</v>
      </c>
      <c r="G868" s="822" t="s">
        <v>2346</v>
      </c>
      <c r="H868" s="831"/>
      <c r="I868" s="831"/>
      <c r="J868" s="822"/>
      <c r="K868" s="822"/>
      <c r="L868" s="831">
        <v>4</v>
      </c>
      <c r="M868" s="831">
        <v>145365.20000000001</v>
      </c>
      <c r="N868" s="822"/>
      <c r="O868" s="822">
        <v>36341.300000000003</v>
      </c>
      <c r="P868" s="831"/>
      <c r="Q868" s="831"/>
      <c r="R868" s="827"/>
      <c r="S868" s="832"/>
    </row>
    <row r="869" spans="1:19" ht="14.45" customHeight="1" x14ac:dyDescent="0.2">
      <c r="A869" s="821" t="s">
        <v>6951</v>
      </c>
      <c r="B869" s="822" t="s">
        <v>6952</v>
      </c>
      <c r="C869" s="822" t="s">
        <v>639</v>
      </c>
      <c r="D869" s="822" t="s">
        <v>6935</v>
      </c>
      <c r="E869" s="822" t="s">
        <v>6953</v>
      </c>
      <c r="F869" s="822" t="s">
        <v>7174</v>
      </c>
      <c r="G869" s="822" t="s">
        <v>2349</v>
      </c>
      <c r="H869" s="831">
        <v>1</v>
      </c>
      <c r="I869" s="831">
        <v>38013.800000000003</v>
      </c>
      <c r="J869" s="822"/>
      <c r="K869" s="822">
        <v>38013.800000000003</v>
      </c>
      <c r="L869" s="831">
        <v>5</v>
      </c>
      <c r="M869" s="831">
        <v>190065.4</v>
      </c>
      <c r="N869" s="822"/>
      <c r="O869" s="822">
        <v>38013.08</v>
      </c>
      <c r="P869" s="831"/>
      <c r="Q869" s="831"/>
      <c r="R869" s="827"/>
      <c r="S869" s="832"/>
    </row>
    <row r="870" spans="1:19" ht="14.45" customHeight="1" x14ac:dyDescent="0.2">
      <c r="A870" s="821" t="s">
        <v>6951</v>
      </c>
      <c r="B870" s="822" t="s">
        <v>6952</v>
      </c>
      <c r="C870" s="822" t="s">
        <v>639</v>
      </c>
      <c r="D870" s="822" t="s">
        <v>6935</v>
      </c>
      <c r="E870" s="822" t="s">
        <v>6953</v>
      </c>
      <c r="F870" s="822" t="s">
        <v>7175</v>
      </c>
      <c r="G870" s="822" t="s">
        <v>2442</v>
      </c>
      <c r="H870" s="831">
        <v>2.33</v>
      </c>
      <c r="I870" s="831">
        <v>10872.29</v>
      </c>
      <c r="J870" s="822"/>
      <c r="K870" s="822">
        <v>4666.2188841201723</v>
      </c>
      <c r="L870" s="831">
        <v>1</v>
      </c>
      <c r="M870" s="831">
        <v>4666.22</v>
      </c>
      <c r="N870" s="822"/>
      <c r="O870" s="822">
        <v>4666.22</v>
      </c>
      <c r="P870" s="831"/>
      <c r="Q870" s="831"/>
      <c r="R870" s="827"/>
      <c r="S870" s="832"/>
    </row>
    <row r="871" spans="1:19" ht="14.45" customHeight="1" x14ac:dyDescent="0.2">
      <c r="A871" s="821" t="s">
        <v>6951</v>
      </c>
      <c r="B871" s="822" t="s">
        <v>6952</v>
      </c>
      <c r="C871" s="822" t="s">
        <v>639</v>
      </c>
      <c r="D871" s="822" t="s">
        <v>6935</v>
      </c>
      <c r="E871" s="822" t="s">
        <v>6946</v>
      </c>
      <c r="F871" s="822" t="s">
        <v>7318</v>
      </c>
      <c r="G871" s="822" t="s">
        <v>7319</v>
      </c>
      <c r="H871" s="831"/>
      <c r="I871" s="831"/>
      <c r="J871" s="822"/>
      <c r="K871" s="822"/>
      <c r="L871" s="831">
        <v>1</v>
      </c>
      <c r="M871" s="831">
        <v>38</v>
      </c>
      <c r="N871" s="822"/>
      <c r="O871" s="822">
        <v>38</v>
      </c>
      <c r="P871" s="831"/>
      <c r="Q871" s="831"/>
      <c r="R871" s="827"/>
      <c r="S871" s="832"/>
    </row>
    <row r="872" spans="1:19" ht="14.45" customHeight="1" x14ac:dyDescent="0.2">
      <c r="A872" s="821" t="s">
        <v>6951</v>
      </c>
      <c r="B872" s="822" t="s">
        <v>6952</v>
      </c>
      <c r="C872" s="822" t="s">
        <v>639</v>
      </c>
      <c r="D872" s="822" t="s">
        <v>6935</v>
      </c>
      <c r="E872" s="822" t="s">
        <v>6946</v>
      </c>
      <c r="F872" s="822" t="s">
        <v>7332</v>
      </c>
      <c r="G872" s="822" t="s">
        <v>7333</v>
      </c>
      <c r="H872" s="831">
        <v>266</v>
      </c>
      <c r="I872" s="831">
        <v>0</v>
      </c>
      <c r="J872" s="822"/>
      <c r="K872" s="822">
        <v>0</v>
      </c>
      <c r="L872" s="831">
        <v>194</v>
      </c>
      <c r="M872" s="831">
        <v>0</v>
      </c>
      <c r="N872" s="822"/>
      <c r="O872" s="822">
        <v>0</v>
      </c>
      <c r="P872" s="831"/>
      <c r="Q872" s="831"/>
      <c r="R872" s="827"/>
      <c r="S872" s="832"/>
    </row>
    <row r="873" spans="1:19" ht="14.45" customHeight="1" x14ac:dyDescent="0.2">
      <c r="A873" s="821" t="s">
        <v>6951</v>
      </c>
      <c r="B873" s="822" t="s">
        <v>6952</v>
      </c>
      <c r="C873" s="822" t="s">
        <v>639</v>
      </c>
      <c r="D873" s="822" t="s">
        <v>6935</v>
      </c>
      <c r="E873" s="822" t="s">
        <v>6946</v>
      </c>
      <c r="F873" s="822" t="s">
        <v>7374</v>
      </c>
      <c r="G873" s="822"/>
      <c r="H873" s="831"/>
      <c r="I873" s="831"/>
      <c r="J873" s="822"/>
      <c r="K873" s="822"/>
      <c r="L873" s="831">
        <v>1</v>
      </c>
      <c r="M873" s="831">
        <v>0</v>
      </c>
      <c r="N873" s="822"/>
      <c r="O873" s="822">
        <v>0</v>
      </c>
      <c r="P873" s="831"/>
      <c r="Q873" s="831"/>
      <c r="R873" s="827"/>
      <c r="S873" s="832"/>
    </row>
    <row r="874" spans="1:19" ht="14.45" customHeight="1" x14ac:dyDescent="0.2">
      <c r="A874" s="821" t="s">
        <v>6951</v>
      </c>
      <c r="B874" s="822" t="s">
        <v>6952</v>
      </c>
      <c r="C874" s="822" t="s">
        <v>639</v>
      </c>
      <c r="D874" s="822" t="s">
        <v>6935</v>
      </c>
      <c r="E874" s="822" t="s">
        <v>6946</v>
      </c>
      <c r="F874" s="822" t="s">
        <v>7377</v>
      </c>
      <c r="G874" s="822" t="s">
        <v>7378</v>
      </c>
      <c r="H874" s="831"/>
      <c r="I874" s="831"/>
      <c r="J874" s="822"/>
      <c r="K874" s="822"/>
      <c r="L874" s="831">
        <v>58</v>
      </c>
      <c r="M874" s="831">
        <v>0</v>
      </c>
      <c r="N874" s="822"/>
      <c r="O874" s="822">
        <v>0</v>
      </c>
      <c r="P874" s="831"/>
      <c r="Q874" s="831"/>
      <c r="R874" s="827"/>
      <c r="S874" s="832"/>
    </row>
    <row r="875" spans="1:19" ht="14.45" customHeight="1" x14ac:dyDescent="0.2">
      <c r="A875" s="821" t="s">
        <v>6951</v>
      </c>
      <c r="B875" s="822" t="s">
        <v>6952</v>
      </c>
      <c r="C875" s="822" t="s">
        <v>639</v>
      </c>
      <c r="D875" s="822" t="s">
        <v>3504</v>
      </c>
      <c r="E875" s="822" t="s">
        <v>6953</v>
      </c>
      <c r="F875" s="822" t="s">
        <v>6954</v>
      </c>
      <c r="G875" s="822" t="s">
        <v>6955</v>
      </c>
      <c r="H875" s="831">
        <v>31.400000000000002</v>
      </c>
      <c r="I875" s="831">
        <v>1707.2</v>
      </c>
      <c r="J875" s="822"/>
      <c r="K875" s="822">
        <v>54.369426751592357</v>
      </c>
      <c r="L875" s="831">
        <v>0.2</v>
      </c>
      <c r="M875" s="831">
        <v>10.88</v>
      </c>
      <c r="N875" s="822"/>
      <c r="O875" s="822">
        <v>54.4</v>
      </c>
      <c r="P875" s="831"/>
      <c r="Q875" s="831"/>
      <c r="R875" s="827"/>
      <c r="S875" s="832"/>
    </row>
    <row r="876" spans="1:19" ht="14.45" customHeight="1" x14ac:dyDescent="0.2">
      <c r="A876" s="821" t="s">
        <v>6951</v>
      </c>
      <c r="B876" s="822" t="s">
        <v>6952</v>
      </c>
      <c r="C876" s="822" t="s">
        <v>639</v>
      </c>
      <c r="D876" s="822" t="s">
        <v>3504</v>
      </c>
      <c r="E876" s="822" t="s">
        <v>6953</v>
      </c>
      <c r="F876" s="822" t="s">
        <v>6956</v>
      </c>
      <c r="G876" s="822" t="s">
        <v>6955</v>
      </c>
      <c r="H876" s="831">
        <v>26.8</v>
      </c>
      <c r="I876" s="831">
        <v>2914.25</v>
      </c>
      <c r="J876" s="822"/>
      <c r="K876" s="822">
        <v>108.74067164179104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6951</v>
      </c>
      <c r="B877" s="822" t="s">
        <v>6952</v>
      </c>
      <c r="C877" s="822" t="s">
        <v>639</v>
      </c>
      <c r="D877" s="822" t="s">
        <v>3504</v>
      </c>
      <c r="E877" s="822" t="s">
        <v>6953</v>
      </c>
      <c r="F877" s="822" t="s">
        <v>6957</v>
      </c>
      <c r="G877" s="822" t="s">
        <v>6958</v>
      </c>
      <c r="H877" s="831">
        <v>1.7999999999999998</v>
      </c>
      <c r="I877" s="831">
        <v>23.14</v>
      </c>
      <c r="J877" s="822"/>
      <c r="K877" s="822">
        <v>12.855555555555558</v>
      </c>
      <c r="L877" s="831">
        <v>2</v>
      </c>
      <c r="M877" s="831">
        <v>25.73</v>
      </c>
      <c r="N877" s="822"/>
      <c r="O877" s="822">
        <v>12.865</v>
      </c>
      <c r="P877" s="831"/>
      <c r="Q877" s="831"/>
      <c r="R877" s="827"/>
      <c r="S877" s="832"/>
    </row>
    <row r="878" spans="1:19" ht="14.45" customHeight="1" x14ac:dyDescent="0.2">
      <c r="A878" s="821" t="s">
        <v>6951</v>
      </c>
      <c r="B878" s="822" t="s">
        <v>6952</v>
      </c>
      <c r="C878" s="822" t="s">
        <v>639</v>
      </c>
      <c r="D878" s="822" t="s">
        <v>3504</v>
      </c>
      <c r="E878" s="822" t="s">
        <v>6953</v>
      </c>
      <c r="F878" s="822" t="s">
        <v>6959</v>
      </c>
      <c r="G878" s="822" t="s">
        <v>900</v>
      </c>
      <c r="H878" s="831">
        <v>16.7</v>
      </c>
      <c r="I878" s="831">
        <v>3106</v>
      </c>
      <c r="J878" s="822"/>
      <c r="K878" s="822">
        <v>185.98802395209583</v>
      </c>
      <c r="L878" s="831">
        <v>16.399999999999999</v>
      </c>
      <c r="M878" s="831">
        <v>3368.5699999999997</v>
      </c>
      <c r="N878" s="822"/>
      <c r="O878" s="822">
        <v>205.40060975609757</v>
      </c>
      <c r="P878" s="831">
        <v>5.5</v>
      </c>
      <c r="Q878" s="831">
        <v>1129.7</v>
      </c>
      <c r="R878" s="827"/>
      <c r="S878" s="832">
        <v>205.4</v>
      </c>
    </row>
    <row r="879" spans="1:19" ht="14.45" customHeight="1" x14ac:dyDescent="0.2">
      <c r="A879" s="821" t="s">
        <v>6951</v>
      </c>
      <c r="B879" s="822" t="s">
        <v>6952</v>
      </c>
      <c r="C879" s="822" t="s">
        <v>639</v>
      </c>
      <c r="D879" s="822" t="s">
        <v>3504</v>
      </c>
      <c r="E879" s="822" t="s">
        <v>6953</v>
      </c>
      <c r="F879" s="822" t="s">
        <v>6962</v>
      </c>
      <c r="G879" s="822" t="s">
        <v>1479</v>
      </c>
      <c r="H879" s="831">
        <v>45</v>
      </c>
      <c r="I879" s="831">
        <v>601.65</v>
      </c>
      <c r="J879" s="822"/>
      <c r="K879" s="822">
        <v>13.37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6951</v>
      </c>
      <c r="B880" s="822" t="s">
        <v>6952</v>
      </c>
      <c r="C880" s="822" t="s">
        <v>639</v>
      </c>
      <c r="D880" s="822" t="s">
        <v>3504</v>
      </c>
      <c r="E880" s="822" t="s">
        <v>6953</v>
      </c>
      <c r="F880" s="822" t="s">
        <v>6963</v>
      </c>
      <c r="G880" s="822" t="s">
        <v>6964</v>
      </c>
      <c r="H880" s="831"/>
      <c r="I880" s="831"/>
      <c r="J880" s="822"/>
      <c r="K880" s="822"/>
      <c r="L880" s="831">
        <v>1</v>
      </c>
      <c r="M880" s="831">
        <v>227.34</v>
      </c>
      <c r="N880" s="822"/>
      <c r="O880" s="822">
        <v>227.34</v>
      </c>
      <c r="P880" s="831"/>
      <c r="Q880" s="831"/>
      <c r="R880" s="827"/>
      <c r="S880" s="832"/>
    </row>
    <row r="881" spans="1:19" ht="14.45" customHeight="1" x14ac:dyDescent="0.2">
      <c r="A881" s="821" t="s">
        <v>6951</v>
      </c>
      <c r="B881" s="822" t="s">
        <v>6952</v>
      </c>
      <c r="C881" s="822" t="s">
        <v>639</v>
      </c>
      <c r="D881" s="822" t="s">
        <v>3504</v>
      </c>
      <c r="E881" s="822" t="s">
        <v>6953</v>
      </c>
      <c r="F881" s="822" t="s">
        <v>6965</v>
      </c>
      <c r="G881" s="822" t="s">
        <v>6966</v>
      </c>
      <c r="H881" s="831">
        <v>1</v>
      </c>
      <c r="I881" s="831">
        <v>4063.52</v>
      </c>
      <c r="J881" s="822"/>
      <c r="K881" s="822">
        <v>4063.52</v>
      </c>
      <c r="L881" s="831"/>
      <c r="M881" s="831"/>
      <c r="N881" s="822"/>
      <c r="O881" s="822"/>
      <c r="P881" s="831"/>
      <c r="Q881" s="831"/>
      <c r="R881" s="827"/>
      <c r="S881" s="832"/>
    </row>
    <row r="882" spans="1:19" ht="14.45" customHeight="1" x14ac:dyDescent="0.2">
      <c r="A882" s="821" t="s">
        <v>6951</v>
      </c>
      <c r="B882" s="822" t="s">
        <v>6952</v>
      </c>
      <c r="C882" s="822" t="s">
        <v>639</v>
      </c>
      <c r="D882" s="822" t="s">
        <v>3504</v>
      </c>
      <c r="E882" s="822" t="s">
        <v>6953</v>
      </c>
      <c r="F882" s="822" t="s">
        <v>6967</v>
      </c>
      <c r="G882" s="822" t="s">
        <v>974</v>
      </c>
      <c r="H882" s="831">
        <v>1.33</v>
      </c>
      <c r="I882" s="831">
        <v>138.99</v>
      </c>
      <c r="J882" s="822"/>
      <c r="K882" s="822">
        <v>104.50375939849624</v>
      </c>
      <c r="L882" s="831">
        <v>0.34</v>
      </c>
      <c r="M882" s="831">
        <v>35.53</v>
      </c>
      <c r="N882" s="822"/>
      <c r="O882" s="822">
        <v>104.5</v>
      </c>
      <c r="P882" s="831"/>
      <c r="Q882" s="831"/>
      <c r="R882" s="827"/>
      <c r="S882" s="832"/>
    </row>
    <row r="883" spans="1:19" ht="14.45" customHeight="1" x14ac:dyDescent="0.2">
      <c r="A883" s="821" t="s">
        <v>6951</v>
      </c>
      <c r="B883" s="822" t="s">
        <v>6952</v>
      </c>
      <c r="C883" s="822" t="s">
        <v>639</v>
      </c>
      <c r="D883" s="822" t="s">
        <v>3504</v>
      </c>
      <c r="E883" s="822" t="s">
        <v>6953</v>
      </c>
      <c r="F883" s="822" t="s">
        <v>6968</v>
      </c>
      <c r="G883" s="822" t="s">
        <v>974</v>
      </c>
      <c r="H883" s="831">
        <v>0.76</v>
      </c>
      <c r="I883" s="831">
        <v>120.38</v>
      </c>
      <c r="J883" s="822"/>
      <c r="K883" s="822">
        <v>158.39473684210526</v>
      </c>
      <c r="L883" s="831">
        <v>0.83</v>
      </c>
      <c r="M883" s="831">
        <v>131.47</v>
      </c>
      <c r="N883" s="822"/>
      <c r="O883" s="822">
        <v>158.39759036144579</v>
      </c>
      <c r="P883" s="831"/>
      <c r="Q883" s="831"/>
      <c r="R883" s="827"/>
      <c r="S883" s="832"/>
    </row>
    <row r="884" spans="1:19" ht="14.45" customHeight="1" x14ac:dyDescent="0.2">
      <c r="A884" s="821" t="s">
        <v>6951</v>
      </c>
      <c r="B884" s="822" t="s">
        <v>6952</v>
      </c>
      <c r="C884" s="822" t="s">
        <v>639</v>
      </c>
      <c r="D884" s="822" t="s">
        <v>3504</v>
      </c>
      <c r="E884" s="822" t="s">
        <v>6953</v>
      </c>
      <c r="F884" s="822" t="s">
        <v>6969</v>
      </c>
      <c r="G884" s="822" t="s">
        <v>974</v>
      </c>
      <c r="H884" s="831"/>
      <c r="I884" s="831"/>
      <c r="J884" s="822"/>
      <c r="K884" s="822"/>
      <c r="L884" s="831">
        <v>0.51</v>
      </c>
      <c r="M884" s="831">
        <v>165.5</v>
      </c>
      <c r="N884" s="822"/>
      <c r="O884" s="822">
        <v>324.50980392156862</v>
      </c>
      <c r="P884" s="831"/>
      <c r="Q884" s="831"/>
      <c r="R884" s="827"/>
      <c r="S884" s="832"/>
    </row>
    <row r="885" spans="1:19" ht="14.45" customHeight="1" x14ac:dyDescent="0.2">
      <c r="A885" s="821" t="s">
        <v>6951</v>
      </c>
      <c r="B885" s="822" t="s">
        <v>6952</v>
      </c>
      <c r="C885" s="822" t="s">
        <v>639</v>
      </c>
      <c r="D885" s="822" t="s">
        <v>3504</v>
      </c>
      <c r="E885" s="822" t="s">
        <v>6953</v>
      </c>
      <c r="F885" s="822" t="s">
        <v>6970</v>
      </c>
      <c r="G885" s="822" t="s">
        <v>6971</v>
      </c>
      <c r="H885" s="831">
        <v>17</v>
      </c>
      <c r="I885" s="831">
        <v>348082</v>
      </c>
      <c r="J885" s="822"/>
      <c r="K885" s="822">
        <v>20475.411764705881</v>
      </c>
      <c r="L885" s="831">
        <v>9</v>
      </c>
      <c r="M885" s="831">
        <v>183708.34</v>
      </c>
      <c r="N885" s="822"/>
      <c r="O885" s="822">
        <v>20412.037777777776</v>
      </c>
      <c r="P885" s="831"/>
      <c r="Q885" s="831"/>
      <c r="R885" s="827"/>
      <c r="S885" s="832"/>
    </row>
    <row r="886" spans="1:19" ht="14.45" customHeight="1" x14ac:dyDescent="0.2">
      <c r="A886" s="821" t="s">
        <v>6951</v>
      </c>
      <c r="B886" s="822" t="s">
        <v>6952</v>
      </c>
      <c r="C886" s="822" t="s">
        <v>639</v>
      </c>
      <c r="D886" s="822" t="s">
        <v>3504</v>
      </c>
      <c r="E886" s="822" t="s">
        <v>6953</v>
      </c>
      <c r="F886" s="822" t="s">
        <v>6972</v>
      </c>
      <c r="G886" s="822" t="s">
        <v>3443</v>
      </c>
      <c r="H886" s="831">
        <v>18.330000000000002</v>
      </c>
      <c r="I886" s="831">
        <v>240814.64</v>
      </c>
      <c r="J886" s="822"/>
      <c r="K886" s="822">
        <v>13137.732678668848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6951</v>
      </c>
      <c r="B887" s="822" t="s">
        <v>6952</v>
      </c>
      <c r="C887" s="822" t="s">
        <v>639</v>
      </c>
      <c r="D887" s="822" t="s">
        <v>3504</v>
      </c>
      <c r="E887" s="822" t="s">
        <v>6953</v>
      </c>
      <c r="F887" s="822" t="s">
        <v>6976</v>
      </c>
      <c r="G887" s="822" t="s">
        <v>6974</v>
      </c>
      <c r="H887" s="831"/>
      <c r="I887" s="831"/>
      <c r="J887" s="822"/>
      <c r="K887" s="822"/>
      <c r="L887" s="831">
        <v>4</v>
      </c>
      <c r="M887" s="831">
        <v>414278.94</v>
      </c>
      <c r="N887" s="822"/>
      <c r="O887" s="822">
        <v>103569.735</v>
      </c>
      <c r="P887" s="831">
        <v>5</v>
      </c>
      <c r="Q887" s="831">
        <v>437622.4</v>
      </c>
      <c r="R887" s="827"/>
      <c r="S887" s="832">
        <v>87524.48000000001</v>
      </c>
    </row>
    <row r="888" spans="1:19" ht="14.45" customHeight="1" x14ac:dyDescent="0.2">
      <c r="A888" s="821" t="s">
        <v>6951</v>
      </c>
      <c r="B888" s="822" t="s">
        <v>6952</v>
      </c>
      <c r="C888" s="822" t="s">
        <v>639</v>
      </c>
      <c r="D888" s="822" t="s">
        <v>3504</v>
      </c>
      <c r="E888" s="822" t="s">
        <v>6953</v>
      </c>
      <c r="F888" s="822" t="s">
        <v>6979</v>
      </c>
      <c r="G888" s="822" t="s">
        <v>6980</v>
      </c>
      <c r="H888" s="831">
        <v>18</v>
      </c>
      <c r="I888" s="831">
        <v>432399.6</v>
      </c>
      <c r="J888" s="822"/>
      <c r="K888" s="822">
        <v>24022.199999999997</v>
      </c>
      <c r="L888" s="831">
        <v>13</v>
      </c>
      <c r="M888" s="831">
        <v>75565.75</v>
      </c>
      <c r="N888" s="822"/>
      <c r="O888" s="822">
        <v>5812.75</v>
      </c>
      <c r="P888" s="831">
        <v>2</v>
      </c>
      <c r="Q888" s="831">
        <v>28369</v>
      </c>
      <c r="R888" s="827"/>
      <c r="S888" s="832">
        <v>14184.5</v>
      </c>
    </row>
    <row r="889" spans="1:19" ht="14.45" customHeight="1" x14ac:dyDescent="0.2">
      <c r="A889" s="821" t="s">
        <v>6951</v>
      </c>
      <c r="B889" s="822" t="s">
        <v>6952</v>
      </c>
      <c r="C889" s="822" t="s">
        <v>639</v>
      </c>
      <c r="D889" s="822" t="s">
        <v>3504</v>
      </c>
      <c r="E889" s="822" t="s">
        <v>6953</v>
      </c>
      <c r="F889" s="822" t="s">
        <v>6981</v>
      </c>
      <c r="G889" s="822" t="s">
        <v>3381</v>
      </c>
      <c r="H889" s="831">
        <v>6</v>
      </c>
      <c r="I889" s="831">
        <v>49557.9</v>
      </c>
      <c r="J889" s="822"/>
      <c r="K889" s="822">
        <v>8259.65</v>
      </c>
      <c r="L889" s="831">
        <v>4</v>
      </c>
      <c r="M889" s="831">
        <v>23140.48</v>
      </c>
      <c r="N889" s="822"/>
      <c r="O889" s="822">
        <v>5785.12</v>
      </c>
      <c r="P889" s="831">
        <v>4</v>
      </c>
      <c r="Q889" s="831">
        <v>23140.48</v>
      </c>
      <c r="R889" s="827"/>
      <c r="S889" s="832">
        <v>5785.12</v>
      </c>
    </row>
    <row r="890" spans="1:19" ht="14.45" customHeight="1" x14ac:dyDescent="0.2">
      <c r="A890" s="821" t="s">
        <v>6951</v>
      </c>
      <c r="B890" s="822" t="s">
        <v>6952</v>
      </c>
      <c r="C890" s="822" t="s">
        <v>639</v>
      </c>
      <c r="D890" s="822" t="s">
        <v>3504</v>
      </c>
      <c r="E890" s="822" t="s">
        <v>6953</v>
      </c>
      <c r="F890" s="822" t="s">
        <v>6982</v>
      </c>
      <c r="G890" s="822" t="s">
        <v>6980</v>
      </c>
      <c r="H890" s="831">
        <v>1.28</v>
      </c>
      <c r="I890" s="831">
        <v>92245.25</v>
      </c>
      <c r="J890" s="822"/>
      <c r="K890" s="822">
        <v>72066.6015625</v>
      </c>
      <c r="L890" s="831"/>
      <c r="M890" s="831"/>
      <c r="N890" s="822"/>
      <c r="O890" s="822"/>
      <c r="P890" s="831"/>
      <c r="Q890" s="831"/>
      <c r="R890" s="827"/>
      <c r="S890" s="832"/>
    </row>
    <row r="891" spans="1:19" ht="14.45" customHeight="1" x14ac:dyDescent="0.2">
      <c r="A891" s="821" t="s">
        <v>6951</v>
      </c>
      <c r="B891" s="822" t="s">
        <v>6952</v>
      </c>
      <c r="C891" s="822" t="s">
        <v>639</v>
      </c>
      <c r="D891" s="822" t="s">
        <v>3504</v>
      </c>
      <c r="E891" s="822" t="s">
        <v>6953</v>
      </c>
      <c r="F891" s="822" t="s">
        <v>6983</v>
      </c>
      <c r="G891" s="822" t="s">
        <v>2381</v>
      </c>
      <c r="H891" s="831">
        <v>71.95</v>
      </c>
      <c r="I891" s="831">
        <v>465242.64</v>
      </c>
      <c r="J891" s="822"/>
      <c r="K891" s="822">
        <v>6466.1937456567057</v>
      </c>
      <c r="L891" s="831">
        <v>69.77</v>
      </c>
      <c r="M891" s="831">
        <v>450187.38</v>
      </c>
      <c r="N891" s="822"/>
      <c r="O891" s="822">
        <v>6452.4491901963602</v>
      </c>
      <c r="P891" s="831">
        <v>139.1</v>
      </c>
      <c r="Q891" s="831">
        <v>801347.1</v>
      </c>
      <c r="R891" s="827"/>
      <c r="S891" s="832">
        <v>5760.9424874191227</v>
      </c>
    </row>
    <row r="892" spans="1:19" ht="14.45" customHeight="1" x14ac:dyDescent="0.2">
      <c r="A892" s="821" t="s">
        <v>6951</v>
      </c>
      <c r="B892" s="822" t="s">
        <v>6952</v>
      </c>
      <c r="C892" s="822" t="s">
        <v>639</v>
      </c>
      <c r="D892" s="822" t="s">
        <v>3504</v>
      </c>
      <c r="E892" s="822" t="s">
        <v>6953</v>
      </c>
      <c r="F892" s="822" t="s">
        <v>6984</v>
      </c>
      <c r="G892" s="822" t="s">
        <v>2381</v>
      </c>
      <c r="H892" s="831">
        <v>53.14</v>
      </c>
      <c r="I892" s="831">
        <v>1372871.0199999998</v>
      </c>
      <c r="J892" s="822"/>
      <c r="K892" s="822">
        <v>25834.983439969885</v>
      </c>
      <c r="L892" s="831">
        <v>61.78</v>
      </c>
      <c r="M892" s="831">
        <v>1594087.73</v>
      </c>
      <c r="N892" s="822"/>
      <c r="O892" s="822">
        <v>25802.650210424086</v>
      </c>
      <c r="P892" s="831">
        <v>59.120000000000005</v>
      </c>
      <c r="Q892" s="831">
        <v>1390046.22</v>
      </c>
      <c r="R892" s="827"/>
      <c r="S892" s="832">
        <v>23512.28382949932</v>
      </c>
    </row>
    <row r="893" spans="1:19" ht="14.45" customHeight="1" x14ac:dyDescent="0.2">
      <c r="A893" s="821" t="s">
        <v>6951</v>
      </c>
      <c r="B893" s="822" t="s">
        <v>6952</v>
      </c>
      <c r="C893" s="822" t="s">
        <v>639</v>
      </c>
      <c r="D893" s="822" t="s">
        <v>3504</v>
      </c>
      <c r="E893" s="822" t="s">
        <v>6953</v>
      </c>
      <c r="F893" s="822" t="s">
        <v>6985</v>
      </c>
      <c r="G893" s="822" t="s">
        <v>2391</v>
      </c>
      <c r="H893" s="831">
        <v>379.71000000000004</v>
      </c>
      <c r="I893" s="831">
        <v>1857005.9100000001</v>
      </c>
      <c r="J893" s="822"/>
      <c r="K893" s="822">
        <v>4890.5899502251714</v>
      </c>
      <c r="L893" s="831">
        <v>480.05</v>
      </c>
      <c r="M893" s="831">
        <v>2369516.16</v>
      </c>
      <c r="N893" s="822"/>
      <c r="O893" s="822">
        <v>4935.9778356421211</v>
      </c>
      <c r="P893" s="831">
        <v>115.19</v>
      </c>
      <c r="Q893" s="831">
        <v>562910.91999999993</v>
      </c>
      <c r="R893" s="827"/>
      <c r="S893" s="832">
        <v>4886.803715600312</v>
      </c>
    </row>
    <row r="894" spans="1:19" ht="14.45" customHeight="1" x14ac:dyDescent="0.2">
      <c r="A894" s="821" t="s">
        <v>6951</v>
      </c>
      <c r="B894" s="822" t="s">
        <v>6952</v>
      </c>
      <c r="C894" s="822" t="s">
        <v>639</v>
      </c>
      <c r="D894" s="822" t="s">
        <v>3504</v>
      </c>
      <c r="E894" s="822" t="s">
        <v>6953</v>
      </c>
      <c r="F894" s="822" t="s">
        <v>6986</v>
      </c>
      <c r="G894" s="822" t="s">
        <v>6987</v>
      </c>
      <c r="H894" s="831"/>
      <c r="I894" s="831"/>
      <c r="J894" s="822"/>
      <c r="K894" s="822"/>
      <c r="L894" s="831">
        <v>1.04</v>
      </c>
      <c r="M894" s="831">
        <v>85060.87</v>
      </c>
      <c r="N894" s="822"/>
      <c r="O894" s="822">
        <v>81789.298076923063</v>
      </c>
      <c r="P894" s="831"/>
      <c r="Q894" s="831"/>
      <c r="R894" s="827"/>
      <c r="S894" s="832"/>
    </row>
    <row r="895" spans="1:19" ht="14.45" customHeight="1" x14ac:dyDescent="0.2">
      <c r="A895" s="821" t="s">
        <v>6951</v>
      </c>
      <c r="B895" s="822" t="s">
        <v>6952</v>
      </c>
      <c r="C895" s="822" t="s">
        <v>639</v>
      </c>
      <c r="D895" s="822" t="s">
        <v>3504</v>
      </c>
      <c r="E895" s="822" t="s">
        <v>6953</v>
      </c>
      <c r="F895" s="822" t="s">
        <v>6990</v>
      </c>
      <c r="G895" s="822" t="s">
        <v>3457</v>
      </c>
      <c r="H895" s="831">
        <v>407.85</v>
      </c>
      <c r="I895" s="831">
        <v>3731962.0800000005</v>
      </c>
      <c r="J895" s="822"/>
      <c r="K895" s="822">
        <v>9150.3299742552408</v>
      </c>
      <c r="L895" s="831">
        <v>192.95</v>
      </c>
      <c r="M895" s="831">
        <v>1774263.75</v>
      </c>
      <c r="N895" s="822"/>
      <c r="O895" s="822">
        <v>9195.4586680487173</v>
      </c>
      <c r="P895" s="831">
        <v>252.21999999999997</v>
      </c>
      <c r="Q895" s="831">
        <v>2267847.4299999997</v>
      </c>
      <c r="R895" s="827"/>
      <c r="S895" s="832">
        <v>8991.5448021568463</v>
      </c>
    </row>
    <row r="896" spans="1:19" ht="14.45" customHeight="1" x14ac:dyDescent="0.2">
      <c r="A896" s="821" t="s">
        <v>6951</v>
      </c>
      <c r="B896" s="822" t="s">
        <v>6952</v>
      </c>
      <c r="C896" s="822" t="s">
        <v>639</v>
      </c>
      <c r="D896" s="822" t="s">
        <v>3504</v>
      </c>
      <c r="E896" s="822" t="s">
        <v>6953</v>
      </c>
      <c r="F896" s="822" t="s">
        <v>6994</v>
      </c>
      <c r="G896" s="822" t="s">
        <v>6966</v>
      </c>
      <c r="H896" s="831">
        <v>14</v>
      </c>
      <c r="I896" s="831">
        <v>18072.04</v>
      </c>
      <c r="J896" s="822"/>
      <c r="K896" s="822">
        <v>1290.8600000000001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6951</v>
      </c>
      <c r="B897" s="822" t="s">
        <v>6952</v>
      </c>
      <c r="C897" s="822" t="s">
        <v>639</v>
      </c>
      <c r="D897" s="822" t="s">
        <v>3504</v>
      </c>
      <c r="E897" s="822" t="s">
        <v>6953</v>
      </c>
      <c r="F897" s="822" t="s">
        <v>6996</v>
      </c>
      <c r="G897" s="822" t="s">
        <v>1434</v>
      </c>
      <c r="H897" s="831">
        <v>65.02</v>
      </c>
      <c r="I897" s="831">
        <v>11394.609999999999</v>
      </c>
      <c r="J897" s="822"/>
      <c r="K897" s="822">
        <v>175.24776991694861</v>
      </c>
      <c r="L897" s="831">
        <v>60.599999999999994</v>
      </c>
      <c r="M897" s="831">
        <v>10629.98</v>
      </c>
      <c r="N897" s="822"/>
      <c r="O897" s="822">
        <v>175.41221122112213</v>
      </c>
      <c r="P897" s="831">
        <v>24.200000000000003</v>
      </c>
      <c r="Q897" s="831">
        <v>3811.4300000000003</v>
      </c>
      <c r="R897" s="827"/>
      <c r="S897" s="832">
        <v>157.49710743801651</v>
      </c>
    </row>
    <row r="898" spans="1:19" ht="14.45" customHeight="1" x14ac:dyDescent="0.2">
      <c r="A898" s="821" t="s">
        <v>6951</v>
      </c>
      <c r="B898" s="822" t="s">
        <v>6952</v>
      </c>
      <c r="C898" s="822" t="s">
        <v>639</v>
      </c>
      <c r="D898" s="822" t="s">
        <v>3504</v>
      </c>
      <c r="E898" s="822" t="s">
        <v>6953</v>
      </c>
      <c r="F898" s="822" t="s">
        <v>6997</v>
      </c>
      <c r="G898" s="822" t="s">
        <v>877</v>
      </c>
      <c r="H898" s="831">
        <v>27.9</v>
      </c>
      <c r="I898" s="831">
        <v>1676.31</v>
      </c>
      <c r="J898" s="822"/>
      <c r="K898" s="822">
        <v>60.082795698924734</v>
      </c>
      <c r="L898" s="831">
        <v>97.300000000000011</v>
      </c>
      <c r="M898" s="831">
        <v>5934.1</v>
      </c>
      <c r="N898" s="822"/>
      <c r="O898" s="822">
        <v>60.987667009249741</v>
      </c>
      <c r="P898" s="831">
        <v>29.6</v>
      </c>
      <c r="Q898" s="831">
        <v>1776.1100000000001</v>
      </c>
      <c r="R898" s="827"/>
      <c r="S898" s="832">
        <v>60.003716216216219</v>
      </c>
    </row>
    <row r="899" spans="1:19" ht="14.45" customHeight="1" x14ac:dyDescent="0.2">
      <c r="A899" s="821" t="s">
        <v>6951</v>
      </c>
      <c r="B899" s="822" t="s">
        <v>6952</v>
      </c>
      <c r="C899" s="822" t="s">
        <v>639</v>
      </c>
      <c r="D899" s="822" t="s">
        <v>3504</v>
      </c>
      <c r="E899" s="822" t="s">
        <v>6953</v>
      </c>
      <c r="F899" s="822" t="s">
        <v>6998</v>
      </c>
      <c r="G899" s="822" t="s">
        <v>3267</v>
      </c>
      <c r="H899" s="831">
        <v>5.16</v>
      </c>
      <c r="I899" s="831">
        <v>3540.65</v>
      </c>
      <c r="J899" s="822"/>
      <c r="K899" s="822">
        <v>686.17248062015506</v>
      </c>
      <c r="L899" s="831">
        <v>0.15000000000000002</v>
      </c>
      <c r="M899" s="831">
        <v>102.91</v>
      </c>
      <c r="N899" s="822"/>
      <c r="O899" s="822">
        <v>686.06666666666649</v>
      </c>
      <c r="P899" s="831">
        <v>1.1700000000000002</v>
      </c>
      <c r="Q899" s="831">
        <v>802.76</v>
      </c>
      <c r="R899" s="827"/>
      <c r="S899" s="832">
        <v>686.11965811965797</v>
      </c>
    </row>
    <row r="900" spans="1:19" ht="14.45" customHeight="1" x14ac:dyDescent="0.2">
      <c r="A900" s="821" t="s">
        <v>6951</v>
      </c>
      <c r="B900" s="822" t="s">
        <v>6952</v>
      </c>
      <c r="C900" s="822" t="s">
        <v>639</v>
      </c>
      <c r="D900" s="822" t="s">
        <v>3504</v>
      </c>
      <c r="E900" s="822" t="s">
        <v>6953</v>
      </c>
      <c r="F900" s="822" t="s">
        <v>6999</v>
      </c>
      <c r="G900" s="822" t="s">
        <v>3267</v>
      </c>
      <c r="H900" s="831">
        <v>4</v>
      </c>
      <c r="I900" s="831">
        <v>686.2</v>
      </c>
      <c r="J900" s="822"/>
      <c r="K900" s="822">
        <v>171.55</v>
      </c>
      <c r="L900" s="831"/>
      <c r="M900" s="831"/>
      <c r="N900" s="822"/>
      <c r="O900" s="822"/>
      <c r="P900" s="831">
        <v>3</v>
      </c>
      <c r="Q900" s="831">
        <v>514.65</v>
      </c>
      <c r="R900" s="827"/>
      <c r="S900" s="832">
        <v>171.54999999999998</v>
      </c>
    </row>
    <row r="901" spans="1:19" ht="14.45" customHeight="1" x14ac:dyDescent="0.2">
      <c r="A901" s="821" t="s">
        <v>6951</v>
      </c>
      <c r="B901" s="822" t="s">
        <v>6952</v>
      </c>
      <c r="C901" s="822" t="s">
        <v>639</v>
      </c>
      <c r="D901" s="822" t="s">
        <v>3504</v>
      </c>
      <c r="E901" s="822" t="s">
        <v>6953</v>
      </c>
      <c r="F901" s="822" t="s">
        <v>7000</v>
      </c>
      <c r="G901" s="822" t="s">
        <v>3267</v>
      </c>
      <c r="H901" s="831">
        <v>3.02</v>
      </c>
      <c r="I901" s="831">
        <v>1036.1299999999999</v>
      </c>
      <c r="J901" s="822"/>
      <c r="K901" s="822">
        <v>343.08940397350989</v>
      </c>
      <c r="L901" s="831">
        <v>8.9600000000000009</v>
      </c>
      <c r="M901" s="831">
        <v>3074.08</v>
      </c>
      <c r="N901" s="822"/>
      <c r="O901" s="822">
        <v>343.08928571428567</v>
      </c>
      <c r="P901" s="831">
        <v>8.2899999999999991</v>
      </c>
      <c r="Q901" s="831">
        <v>2844.2</v>
      </c>
      <c r="R901" s="827"/>
      <c r="S901" s="832">
        <v>343.08805790108568</v>
      </c>
    </row>
    <row r="902" spans="1:19" ht="14.45" customHeight="1" x14ac:dyDescent="0.2">
      <c r="A902" s="821" t="s">
        <v>6951</v>
      </c>
      <c r="B902" s="822" t="s">
        <v>6952</v>
      </c>
      <c r="C902" s="822" t="s">
        <v>639</v>
      </c>
      <c r="D902" s="822" t="s">
        <v>3504</v>
      </c>
      <c r="E902" s="822" t="s">
        <v>6953</v>
      </c>
      <c r="F902" s="822" t="s">
        <v>7001</v>
      </c>
      <c r="G902" s="822" t="s">
        <v>1535</v>
      </c>
      <c r="H902" s="831">
        <v>0.2</v>
      </c>
      <c r="I902" s="831">
        <v>8.92</v>
      </c>
      <c r="J902" s="822"/>
      <c r="K902" s="822">
        <v>44.599999999999994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6951</v>
      </c>
      <c r="B903" s="822" t="s">
        <v>6952</v>
      </c>
      <c r="C903" s="822" t="s">
        <v>639</v>
      </c>
      <c r="D903" s="822" t="s">
        <v>3504</v>
      </c>
      <c r="E903" s="822" t="s">
        <v>6953</v>
      </c>
      <c r="F903" s="822" t="s">
        <v>7003</v>
      </c>
      <c r="G903" s="822" t="s">
        <v>862</v>
      </c>
      <c r="H903" s="831">
        <v>1.5</v>
      </c>
      <c r="I903" s="831">
        <v>312.43</v>
      </c>
      <c r="J903" s="822"/>
      <c r="K903" s="822">
        <v>208.28666666666666</v>
      </c>
      <c r="L903" s="831">
        <v>0.16</v>
      </c>
      <c r="M903" s="831">
        <v>33.35</v>
      </c>
      <c r="N903" s="822"/>
      <c r="O903" s="822">
        <v>208.4375</v>
      </c>
      <c r="P903" s="831">
        <v>0.1</v>
      </c>
      <c r="Q903" s="831">
        <v>20.55</v>
      </c>
      <c r="R903" s="827"/>
      <c r="S903" s="832">
        <v>205.5</v>
      </c>
    </row>
    <row r="904" spans="1:19" ht="14.45" customHeight="1" x14ac:dyDescent="0.2">
      <c r="A904" s="821" t="s">
        <v>6951</v>
      </c>
      <c r="B904" s="822" t="s">
        <v>6952</v>
      </c>
      <c r="C904" s="822" t="s">
        <v>639</v>
      </c>
      <c r="D904" s="822" t="s">
        <v>3504</v>
      </c>
      <c r="E904" s="822" t="s">
        <v>6953</v>
      </c>
      <c r="F904" s="822" t="s">
        <v>7004</v>
      </c>
      <c r="G904" s="822" t="s">
        <v>7005</v>
      </c>
      <c r="H904" s="831">
        <v>23</v>
      </c>
      <c r="I904" s="831">
        <v>2697.94</v>
      </c>
      <c r="J904" s="822"/>
      <c r="K904" s="822">
        <v>117.30173913043478</v>
      </c>
      <c r="L904" s="831">
        <v>11.4</v>
      </c>
      <c r="M904" s="831">
        <v>1337.23</v>
      </c>
      <c r="N904" s="822"/>
      <c r="O904" s="822">
        <v>117.30087719298245</v>
      </c>
      <c r="P904" s="831">
        <v>9.4999999999999982</v>
      </c>
      <c r="Q904" s="831">
        <v>1114.3499999999997</v>
      </c>
      <c r="R904" s="827"/>
      <c r="S904" s="832">
        <v>117.29999999999998</v>
      </c>
    </row>
    <row r="905" spans="1:19" ht="14.45" customHeight="1" x14ac:dyDescent="0.2">
      <c r="A905" s="821" t="s">
        <v>6951</v>
      </c>
      <c r="B905" s="822" t="s">
        <v>6952</v>
      </c>
      <c r="C905" s="822" t="s">
        <v>639</v>
      </c>
      <c r="D905" s="822" t="s">
        <v>3504</v>
      </c>
      <c r="E905" s="822" t="s">
        <v>6953</v>
      </c>
      <c r="F905" s="822" t="s">
        <v>7006</v>
      </c>
      <c r="G905" s="822"/>
      <c r="H905" s="831">
        <v>2.2000000000000002</v>
      </c>
      <c r="I905" s="831">
        <v>146.23999999999998</v>
      </c>
      <c r="J905" s="822"/>
      <c r="K905" s="822">
        <v>66.472727272727255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6951</v>
      </c>
      <c r="B906" s="822" t="s">
        <v>6952</v>
      </c>
      <c r="C906" s="822" t="s">
        <v>639</v>
      </c>
      <c r="D906" s="822" t="s">
        <v>3504</v>
      </c>
      <c r="E906" s="822" t="s">
        <v>6953</v>
      </c>
      <c r="F906" s="822" t="s">
        <v>7006</v>
      </c>
      <c r="G906" s="822" t="s">
        <v>7007</v>
      </c>
      <c r="H906" s="831">
        <v>1</v>
      </c>
      <c r="I906" s="831">
        <v>66.55</v>
      </c>
      <c r="J906" s="822"/>
      <c r="K906" s="822">
        <v>66.55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6951</v>
      </c>
      <c r="B907" s="822" t="s">
        <v>6952</v>
      </c>
      <c r="C907" s="822" t="s">
        <v>639</v>
      </c>
      <c r="D907" s="822" t="s">
        <v>3504</v>
      </c>
      <c r="E907" s="822" t="s">
        <v>6953</v>
      </c>
      <c r="F907" s="822" t="s">
        <v>7010</v>
      </c>
      <c r="G907" s="822" t="s">
        <v>1945</v>
      </c>
      <c r="H907" s="831">
        <v>2.99</v>
      </c>
      <c r="I907" s="831">
        <v>567.92999999999995</v>
      </c>
      <c r="J907" s="822"/>
      <c r="K907" s="822">
        <v>189.943143812709</v>
      </c>
      <c r="L907" s="831">
        <v>0.76</v>
      </c>
      <c r="M907" s="831">
        <v>138.46</v>
      </c>
      <c r="N907" s="822"/>
      <c r="O907" s="822">
        <v>182.18421052631581</v>
      </c>
      <c r="P907" s="831">
        <v>19.5</v>
      </c>
      <c r="Q907" s="831">
        <v>3561.41</v>
      </c>
      <c r="R907" s="827"/>
      <c r="S907" s="832">
        <v>182.63641025641024</v>
      </c>
    </row>
    <row r="908" spans="1:19" ht="14.45" customHeight="1" x14ac:dyDescent="0.2">
      <c r="A908" s="821" t="s">
        <v>6951</v>
      </c>
      <c r="B908" s="822" t="s">
        <v>6952</v>
      </c>
      <c r="C908" s="822" t="s">
        <v>639</v>
      </c>
      <c r="D908" s="822" t="s">
        <v>3504</v>
      </c>
      <c r="E908" s="822" t="s">
        <v>6953</v>
      </c>
      <c r="F908" s="822" t="s">
        <v>7016</v>
      </c>
      <c r="G908" s="822" t="s">
        <v>7017</v>
      </c>
      <c r="H908" s="831"/>
      <c r="I908" s="831"/>
      <c r="J908" s="822"/>
      <c r="K908" s="822"/>
      <c r="L908" s="831">
        <v>25.36</v>
      </c>
      <c r="M908" s="831">
        <v>5971.22</v>
      </c>
      <c r="N908" s="822"/>
      <c r="O908" s="822">
        <v>235.45820189274448</v>
      </c>
      <c r="P908" s="831"/>
      <c r="Q908" s="831"/>
      <c r="R908" s="827"/>
      <c r="S908" s="832"/>
    </row>
    <row r="909" spans="1:19" ht="14.45" customHeight="1" x14ac:dyDescent="0.2">
      <c r="A909" s="821" t="s">
        <v>6951</v>
      </c>
      <c r="B909" s="822" t="s">
        <v>6952</v>
      </c>
      <c r="C909" s="822" t="s">
        <v>639</v>
      </c>
      <c r="D909" s="822" t="s">
        <v>3504</v>
      </c>
      <c r="E909" s="822" t="s">
        <v>6953</v>
      </c>
      <c r="F909" s="822" t="s">
        <v>7020</v>
      </c>
      <c r="G909" s="822" t="s">
        <v>7021</v>
      </c>
      <c r="H909" s="831"/>
      <c r="I909" s="831"/>
      <c r="J909" s="822"/>
      <c r="K909" s="822"/>
      <c r="L909" s="831">
        <v>2</v>
      </c>
      <c r="M909" s="831">
        <v>7754</v>
      </c>
      <c r="N909" s="822"/>
      <c r="O909" s="822">
        <v>3877</v>
      </c>
      <c r="P909" s="831"/>
      <c r="Q909" s="831"/>
      <c r="R909" s="827"/>
      <c r="S909" s="832"/>
    </row>
    <row r="910" spans="1:19" ht="14.45" customHeight="1" x14ac:dyDescent="0.2">
      <c r="A910" s="821" t="s">
        <v>6951</v>
      </c>
      <c r="B910" s="822" t="s">
        <v>6952</v>
      </c>
      <c r="C910" s="822" t="s">
        <v>639</v>
      </c>
      <c r="D910" s="822" t="s">
        <v>3504</v>
      </c>
      <c r="E910" s="822" t="s">
        <v>6953</v>
      </c>
      <c r="F910" s="822" t="s">
        <v>7022</v>
      </c>
      <c r="G910" s="822" t="s">
        <v>7021</v>
      </c>
      <c r="H910" s="831"/>
      <c r="I910" s="831"/>
      <c r="J910" s="822"/>
      <c r="K910" s="822"/>
      <c r="L910" s="831">
        <v>2</v>
      </c>
      <c r="M910" s="831">
        <v>35428</v>
      </c>
      <c r="N910" s="822"/>
      <c r="O910" s="822">
        <v>17714</v>
      </c>
      <c r="P910" s="831"/>
      <c r="Q910" s="831"/>
      <c r="R910" s="827"/>
      <c r="S910" s="832"/>
    </row>
    <row r="911" spans="1:19" ht="14.45" customHeight="1" x14ac:dyDescent="0.2">
      <c r="A911" s="821" t="s">
        <v>6951</v>
      </c>
      <c r="B911" s="822" t="s">
        <v>6952</v>
      </c>
      <c r="C911" s="822" t="s">
        <v>639</v>
      </c>
      <c r="D911" s="822" t="s">
        <v>3504</v>
      </c>
      <c r="E911" s="822" t="s">
        <v>6953</v>
      </c>
      <c r="F911" s="822" t="s">
        <v>7025</v>
      </c>
      <c r="G911" s="822" t="s">
        <v>3361</v>
      </c>
      <c r="H911" s="831">
        <v>228.63</v>
      </c>
      <c r="I911" s="831">
        <v>18006.91</v>
      </c>
      <c r="J911" s="822"/>
      <c r="K911" s="822">
        <v>78.760048987446964</v>
      </c>
      <c r="L911" s="831"/>
      <c r="M911" s="831"/>
      <c r="N911" s="822"/>
      <c r="O911" s="822"/>
      <c r="P911" s="831"/>
      <c r="Q911" s="831"/>
      <c r="R911" s="827"/>
      <c r="S911" s="832"/>
    </row>
    <row r="912" spans="1:19" ht="14.45" customHeight="1" x14ac:dyDescent="0.2">
      <c r="A912" s="821" t="s">
        <v>6951</v>
      </c>
      <c r="B912" s="822" t="s">
        <v>6952</v>
      </c>
      <c r="C912" s="822" t="s">
        <v>639</v>
      </c>
      <c r="D912" s="822" t="s">
        <v>3504</v>
      </c>
      <c r="E912" s="822" t="s">
        <v>6953</v>
      </c>
      <c r="F912" s="822" t="s">
        <v>7027</v>
      </c>
      <c r="G912" s="822" t="s">
        <v>3435</v>
      </c>
      <c r="H912" s="831"/>
      <c r="I912" s="831"/>
      <c r="J912" s="822"/>
      <c r="K912" s="822"/>
      <c r="L912" s="831"/>
      <c r="M912" s="831"/>
      <c r="N912" s="822"/>
      <c r="O912" s="822"/>
      <c r="P912" s="831">
        <v>3</v>
      </c>
      <c r="Q912" s="831">
        <v>49230.3</v>
      </c>
      <c r="R912" s="827"/>
      <c r="S912" s="832">
        <v>16410.100000000002</v>
      </c>
    </row>
    <row r="913" spans="1:19" ht="14.45" customHeight="1" x14ac:dyDescent="0.2">
      <c r="A913" s="821" t="s">
        <v>6951</v>
      </c>
      <c r="B913" s="822" t="s">
        <v>6952</v>
      </c>
      <c r="C913" s="822" t="s">
        <v>639</v>
      </c>
      <c r="D913" s="822" t="s">
        <v>3504</v>
      </c>
      <c r="E913" s="822" t="s">
        <v>6953</v>
      </c>
      <c r="F913" s="822" t="s">
        <v>7028</v>
      </c>
      <c r="G913" s="822" t="s">
        <v>3435</v>
      </c>
      <c r="H913" s="831"/>
      <c r="I913" s="831"/>
      <c r="J913" s="822"/>
      <c r="K913" s="822"/>
      <c r="L913" s="831"/>
      <c r="M913" s="831"/>
      <c r="N913" s="822"/>
      <c r="O913" s="822"/>
      <c r="P913" s="831">
        <v>1</v>
      </c>
      <c r="Q913" s="831">
        <v>65640.5</v>
      </c>
      <c r="R913" s="827"/>
      <c r="S913" s="832">
        <v>65640.5</v>
      </c>
    </row>
    <row r="914" spans="1:19" ht="14.45" customHeight="1" x14ac:dyDescent="0.2">
      <c r="A914" s="821" t="s">
        <v>6951</v>
      </c>
      <c r="B914" s="822" t="s">
        <v>6952</v>
      </c>
      <c r="C914" s="822" t="s">
        <v>639</v>
      </c>
      <c r="D914" s="822" t="s">
        <v>3504</v>
      </c>
      <c r="E914" s="822" t="s">
        <v>6953</v>
      </c>
      <c r="F914" s="822" t="s">
        <v>7029</v>
      </c>
      <c r="G914" s="822" t="s">
        <v>3393</v>
      </c>
      <c r="H914" s="831">
        <v>29</v>
      </c>
      <c r="I914" s="831">
        <v>194491.4</v>
      </c>
      <c r="J914" s="822"/>
      <c r="K914" s="822">
        <v>6706.5999999999995</v>
      </c>
      <c r="L914" s="831">
        <v>11</v>
      </c>
      <c r="M914" s="831">
        <v>73770.399999999994</v>
      </c>
      <c r="N914" s="822"/>
      <c r="O914" s="822">
        <v>6706.4</v>
      </c>
      <c r="P914" s="831">
        <v>15</v>
      </c>
      <c r="Q914" s="831">
        <v>100595.70000000001</v>
      </c>
      <c r="R914" s="827"/>
      <c r="S914" s="832">
        <v>6706.380000000001</v>
      </c>
    </row>
    <row r="915" spans="1:19" ht="14.45" customHeight="1" x14ac:dyDescent="0.2">
      <c r="A915" s="821" t="s">
        <v>6951</v>
      </c>
      <c r="B915" s="822" t="s">
        <v>6952</v>
      </c>
      <c r="C915" s="822" t="s">
        <v>639</v>
      </c>
      <c r="D915" s="822" t="s">
        <v>3504</v>
      </c>
      <c r="E915" s="822" t="s">
        <v>6953</v>
      </c>
      <c r="F915" s="822" t="s">
        <v>7030</v>
      </c>
      <c r="G915" s="822" t="s">
        <v>3361</v>
      </c>
      <c r="H915" s="831">
        <v>44.160000000000004</v>
      </c>
      <c r="I915" s="831">
        <v>21043.579999999998</v>
      </c>
      <c r="J915" s="822"/>
      <c r="K915" s="822">
        <v>476.53034420289845</v>
      </c>
      <c r="L915" s="831"/>
      <c r="M915" s="831"/>
      <c r="N915" s="822"/>
      <c r="O915" s="822"/>
      <c r="P915" s="831"/>
      <c r="Q915" s="831"/>
      <c r="R915" s="827"/>
      <c r="S915" s="832"/>
    </row>
    <row r="916" spans="1:19" ht="14.45" customHeight="1" x14ac:dyDescent="0.2">
      <c r="A916" s="821" t="s">
        <v>6951</v>
      </c>
      <c r="B916" s="822" t="s">
        <v>6952</v>
      </c>
      <c r="C916" s="822" t="s">
        <v>639</v>
      </c>
      <c r="D916" s="822" t="s">
        <v>3504</v>
      </c>
      <c r="E916" s="822" t="s">
        <v>6953</v>
      </c>
      <c r="F916" s="822" t="s">
        <v>7031</v>
      </c>
      <c r="G916" s="822" t="s">
        <v>3361</v>
      </c>
      <c r="H916" s="831">
        <v>97.08</v>
      </c>
      <c r="I916" s="831">
        <v>21809.02</v>
      </c>
      <c r="J916" s="822"/>
      <c r="K916" s="822">
        <v>224.64997939843428</v>
      </c>
      <c r="L916" s="831"/>
      <c r="M916" s="831"/>
      <c r="N916" s="822"/>
      <c r="O916" s="822"/>
      <c r="P916" s="831"/>
      <c r="Q916" s="831"/>
      <c r="R916" s="827"/>
      <c r="S916" s="832"/>
    </row>
    <row r="917" spans="1:19" ht="14.45" customHeight="1" x14ac:dyDescent="0.2">
      <c r="A917" s="821" t="s">
        <v>6951</v>
      </c>
      <c r="B917" s="822" t="s">
        <v>6952</v>
      </c>
      <c r="C917" s="822" t="s">
        <v>639</v>
      </c>
      <c r="D917" s="822" t="s">
        <v>3504</v>
      </c>
      <c r="E917" s="822" t="s">
        <v>6953</v>
      </c>
      <c r="F917" s="822" t="s">
        <v>7034</v>
      </c>
      <c r="G917" s="822" t="s">
        <v>3281</v>
      </c>
      <c r="H917" s="831"/>
      <c r="I917" s="831"/>
      <c r="J917" s="822"/>
      <c r="K917" s="822"/>
      <c r="L917" s="831">
        <v>0.6</v>
      </c>
      <c r="M917" s="831">
        <v>346.03</v>
      </c>
      <c r="N917" s="822"/>
      <c r="O917" s="822">
        <v>576.7166666666667</v>
      </c>
      <c r="P917" s="831">
        <v>1.6</v>
      </c>
      <c r="Q917" s="831">
        <v>922.76</v>
      </c>
      <c r="R917" s="827"/>
      <c r="S917" s="832">
        <v>576.72499999999991</v>
      </c>
    </row>
    <row r="918" spans="1:19" ht="14.45" customHeight="1" x14ac:dyDescent="0.2">
      <c r="A918" s="821" t="s">
        <v>6951</v>
      </c>
      <c r="B918" s="822" t="s">
        <v>6952</v>
      </c>
      <c r="C918" s="822" t="s">
        <v>639</v>
      </c>
      <c r="D918" s="822" t="s">
        <v>3504</v>
      </c>
      <c r="E918" s="822" t="s">
        <v>6953</v>
      </c>
      <c r="F918" s="822" t="s">
        <v>7035</v>
      </c>
      <c r="G918" s="822" t="s">
        <v>3281</v>
      </c>
      <c r="H918" s="831">
        <v>13.8</v>
      </c>
      <c r="I918" s="831">
        <v>7363.4800000000005</v>
      </c>
      <c r="J918" s="822"/>
      <c r="K918" s="822">
        <v>533.58550724637678</v>
      </c>
      <c r="L918" s="831">
        <v>16.599999999999998</v>
      </c>
      <c r="M918" s="831">
        <v>10608.73</v>
      </c>
      <c r="N918" s="822"/>
      <c r="O918" s="822">
        <v>639.08012048192779</v>
      </c>
      <c r="P918" s="831">
        <v>17.399999999999999</v>
      </c>
      <c r="Q918" s="831">
        <v>9284.36</v>
      </c>
      <c r="R918" s="827"/>
      <c r="S918" s="832">
        <v>533.58390804597707</v>
      </c>
    </row>
    <row r="919" spans="1:19" ht="14.45" customHeight="1" x14ac:dyDescent="0.2">
      <c r="A919" s="821" t="s">
        <v>6951</v>
      </c>
      <c r="B919" s="822" t="s">
        <v>6952</v>
      </c>
      <c r="C919" s="822" t="s">
        <v>639</v>
      </c>
      <c r="D919" s="822" t="s">
        <v>3504</v>
      </c>
      <c r="E919" s="822" t="s">
        <v>6953</v>
      </c>
      <c r="F919" s="822" t="s">
        <v>7036</v>
      </c>
      <c r="G919" s="822" t="s">
        <v>7037</v>
      </c>
      <c r="H919" s="831"/>
      <c r="I919" s="831"/>
      <c r="J919" s="822"/>
      <c r="K919" s="822"/>
      <c r="L919" s="831">
        <v>3</v>
      </c>
      <c r="M919" s="831">
        <v>122468.46</v>
      </c>
      <c r="N919" s="822"/>
      <c r="O919" s="822">
        <v>40822.82</v>
      </c>
      <c r="P919" s="831"/>
      <c r="Q919" s="831"/>
      <c r="R919" s="827"/>
      <c r="S919" s="832"/>
    </row>
    <row r="920" spans="1:19" ht="14.45" customHeight="1" x14ac:dyDescent="0.2">
      <c r="A920" s="821" t="s">
        <v>6951</v>
      </c>
      <c r="B920" s="822" t="s">
        <v>6952</v>
      </c>
      <c r="C920" s="822" t="s">
        <v>639</v>
      </c>
      <c r="D920" s="822" t="s">
        <v>3504</v>
      </c>
      <c r="E920" s="822" t="s">
        <v>6953</v>
      </c>
      <c r="F920" s="822" t="s">
        <v>7039</v>
      </c>
      <c r="G920" s="822" t="s">
        <v>7040</v>
      </c>
      <c r="H920" s="831">
        <v>18</v>
      </c>
      <c r="I920" s="831">
        <v>57937.03</v>
      </c>
      <c r="J920" s="822"/>
      <c r="K920" s="822">
        <v>3218.7238888888887</v>
      </c>
      <c r="L920" s="831">
        <v>16</v>
      </c>
      <c r="M920" s="831">
        <v>51913.279999999999</v>
      </c>
      <c r="N920" s="822"/>
      <c r="O920" s="822">
        <v>3244.58</v>
      </c>
      <c r="P920" s="831"/>
      <c r="Q920" s="831"/>
      <c r="R920" s="827"/>
      <c r="S920" s="832"/>
    </row>
    <row r="921" spans="1:19" ht="14.45" customHeight="1" x14ac:dyDescent="0.2">
      <c r="A921" s="821" t="s">
        <v>6951</v>
      </c>
      <c r="B921" s="822" t="s">
        <v>6952</v>
      </c>
      <c r="C921" s="822" t="s">
        <v>639</v>
      </c>
      <c r="D921" s="822" t="s">
        <v>3504</v>
      </c>
      <c r="E921" s="822" t="s">
        <v>6953</v>
      </c>
      <c r="F921" s="822" t="s">
        <v>7041</v>
      </c>
      <c r="G921" s="822" t="s">
        <v>7040</v>
      </c>
      <c r="H921" s="831">
        <v>1.5</v>
      </c>
      <c r="I921" s="831">
        <v>5901.83</v>
      </c>
      <c r="J921" s="822"/>
      <c r="K921" s="822">
        <v>3934.5533333333333</v>
      </c>
      <c r="L921" s="831"/>
      <c r="M921" s="831"/>
      <c r="N921" s="822"/>
      <c r="O921" s="822"/>
      <c r="P921" s="831"/>
      <c r="Q921" s="831"/>
      <c r="R921" s="827"/>
      <c r="S921" s="832"/>
    </row>
    <row r="922" spans="1:19" ht="14.45" customHeight="1" x14ac:dyDescent="0.2">
      <c r="A922" s="821" t="s">
        <v>6951</v>
      </c>
      <c r="B922" s="822" t="s">
        <v>6952</v>
      </c>
      <c r="C922" s="822" t="s">
        <v>639</v>
      </c>
      <c r="D922" s="822" t="s">
        <v>3504</v>
      </c>
      <c r="E922" s="822" t="s">
        <v>6953</v>
      </c>
      <c r="F922" s="822" t="s">
        <v>7042</v>
      </c>
      <c r="G922" s="822" t="s">
        <v>1957</v>
      </c>
      <c r="H922" s="831"/>
      <c r="I922" s="831"/>
      <c r="J922" s="822"/>
      <c r="K922" s="822"/>
      <c r="L922" s="831"/>
      <c r="M922" s="831"/>
      <c r="N922" s="822"/>
      <c r="O922" s="822"/>
      <c r="P922" s="831">
        <v>1.2</v>
      </c>
      <c r="Q922" s="831">
        <v>343.59</v>
      </c>
      <c r="R922" s="827"/>
      <c r="S922" s="832">
        <v>286.32499999999999</v>
      </c>
    </row>
    <row r="923" spans="1:19" ht="14.45" customHeight="1" x14ac:dyDescent="0.2">
      <c r="A923" s="821" t="s">
        <v>6951</v>
      </c>
      <c r="B923" s="822" t="s">
        <v>6952</v>
      </c>
      <c r="C923" s="822" t="s">
        <v>639</v>
      </c>
      <c r="D923" s="822" t="s">
        <v>3504</v>
      </c>
      <c r="E923" s="822" t="s">
        <v>6953</v>
      </c>
      <c r="F923" s="822" t="s">
        <v>7043</v>
      </c>
      <c r="G923" s="822" t="s">
        <v>7044</v>
      </c>
      <c r="H923" s="831"/>
      <c r="I923" s="831"/>
      <c r="J923" s="822"/>
      <c r="K923" s="822"/>
      <c r="L923" s="831">
        <v>2.2000000000000002</v>
      </c>
      <c r="M923" s="831">
        <v>577871.75</v>
      </c>
      <c r="N923" s="822"/>
      <c r="O923" s="822">
        <v>262668.97727272724</v>
      </c>
      <c r="P923" s="831">
        <v>0.5</v>
      </c>
      <c r="Q923" s="831">
        <v>131334.49</v>
      </c>
      <c r="R923" s="827"/>
      <c r="S923" s="832">
        <v>262668.98</v>
      </c>
    </row>
    <row r="924" spans="1:19" ht="14.45" customHeight="1" x14ac:dyDescent="0.2">
      <c r="A924" s="821" t="s">
        <v>6951</v>
      </c>
      <c r="B924" s="822" t="s">
        <v>6952</v>
      </c>
      <c r="C924" s="822" t="s">
        <v>639</v>
      </c>
      <c r="D924" s="822" t="s">
        <v>3504</v>
      </c>
      <c r="E924" s="822" t="s">
        <v>6953</v>
      </c>
      <c r="F924" s="822" t="s">
        <v>7045</v>
      </c>
      <c r="G924" s="822" t="s">
        <v>7044</v>
      </c>
      <c r="H924" s="831">
        <v>27.85</v>
      </c>
      <c r="I924" s="831">
        <v>2031862.7799999998</v>
      </c>
      <c r="J924" s="822"/>
      <c r="K924" s="822">
        <v>72957.37091561938</v>
      </c>
      <c r="L924" s="831">
        <v>27.560000000000002</v>
      </c>
      <c r="M924" s="831">
        <v>1809789.42</v>
      </c>
      <c r="N924" s="822"/>
      <c r="O924" s="822">
        <v>65667.250362844701</v>
      </c>
      <c r="P924" s="831">
        <v>23.89</v>
      </c>
      <c r="Q924" s="831">
        <v>1568767.83</v>
      </c>
      <c r="R924" s="827"/>
      <c r="S924" s="832">
        <v>65666.296776894102</v>
      </c>
    </row>
    <row r="925" spans="1:19" ht="14.45" customHeight="1" x14ac:dyDescent="0.2">
      <c r="A925" s="821" t="s">
        <v>6951</v>
      </c>
      <c r="B925" s="822" t="s">
        <v>6952</v>
      </c>
      <c r="C925" s="822" t="s">
        <v>639</v>
      </c>
      <c r="D925" s="822" t="s">
        <v>3504</v>
      </c>
      <c r="E925" s="822" t="s">
        <v>6953</v>
      </c>
      <c r="F925" s="822" t="s">
        <v>7046</v>
      </c>
      <c r="G925" s="822" t="s">
        <v>3405</v>
      </c>
      <c r="H925" s="831"/>
      <c r="I925" s="831"/>
      <c r="J925" s="822"/>
      <c r="K925" s="822"/>
      <c r="L925" s="831">
        <v>1</v>
      </c>
      <c r="M925" s="831">
        <v>89502.6</v>
      </c>
      <c r="N925" s="822"/>
      <c r="O925" s="822">
        <v>89502.6</v>
      </c>
      <c r="P925" s="831"/>
      <c r="Q925" s="831"/>
      <c r="R925" s="827"/>
      <c r="S925" s="832"/>
    </row>
    <row r="926" spans="1:19" ht="14.45" customHeight="1" x14ac:dyDescent="0.2">
      <c r="A926" s="821" t="s">
        <v>6951</v>
      </c>
      <c r="B926" s="822" t="s">
        <v>6952</v>
      </c>
      <c r="C926" s="822" t="s">
        <v>639</v>
      </c>
      <c r="D926" s="822" t="s">
        <v>3504</v>
      </c>
      <c r="E926" s="822" t="s">
        <v>6953</v>
      </c>
      <c r="F926" s="822" t="s">
        <v>7047</v>
      </c>
      <c r="G926" s="822" t="s">
        <v>805</v>
      </c>
      <c r="H926" s="831">
        <v>20.04</v>
      </c>
      <c r="I926" s="831">
        <v>10537.02</v>
      </c>
      <c r="J926" s="822"/>
      <c r="K926" s="822">
        <v>525.79940119760488</v>
      </c>
      <c r="L926" s="831">
        <v>7.4700000000000006</v>
      </c>
      <c r="M926" s="831">
        <v>3927.7500000000005</v>
      </c>
      <c r="N926" s="822"/>
      <c r="O926" s="822">
        <v>525.80321285140565</v>
      </c>
      <c r="P926" s="831"/>
      <c r="Q926" s="831"/>
      <c r="R926" s="827"/>
      <c r="S926" s="832"/>
    </row>
    <row r="927" spans="1:19" ht="14.45" customHeight="1" x14ac:dyDescent="0.2">
      <c r="A927" s="821" t="s">
        <v>6951</v>
      </c>
      <c r="B927" s="822" t="s">
        <v>6952</v>
      </c>
      <c r="C927" s="822" t="s">
        <v>639</v>
      </c>
      <c r="D927" s="822" t="s">
        <v>3504</v>
      </c>
      <c r="E927" s="822" t="s">
        <v>6953</v>
      </c>
      <c r="F927" s="822" t="s">
        <v>7048</v>
      </c>
      <c r="G927" s="822" t="s">
        <v>805</v>
      </c>
      <c r="H927" s="831">
        <v>56.67</v>
      </c>
      <c r="I927" s="831">
        <v>12405.07</v>
      </c>
      <c r="J927" s="822"/>
      <c r="K927" s="822">
        <v>218.90012352214575</v>
      </c>
      <c r="L927" s="831">
        <v>11.4</v>
      </c>
      <c r="M927" s="831">
        <v>2495.4700000000003</v>
      </c>
      <c r="N927" s="822"/>
      <c r="O927" s="822">
        <v>218.90087719298248</v>
      </c>
      <c r="P927" s="831"/>
      <c r="Q927" s="831"/>
      <c r="R927" s="827"/>
      <c r="S927" s="832"/>
    </row>
    <row r="928" spans="1:19" ht="14.45" customHeight="1" x14ac:dyDescent="0.2">
      <c r="A928" s="821" t="s">
        <v>6951</v>
      </c>
      <c r="B928" s="822" t="s">
        <v>6952</v>
      </c>
      <c r="C928" s="822" t="s">
        <v>639</v>
      </c>
      <c r="D928" s="822" t="s">
        <v>3504</v>
      </c>
      <c r="E928" s="822" t="s">
        <v>6953</v>
      </c>
      <c r="F928" s="822" t="s">
        <v>7049</v>
      </c>
      <c r="G928" s="822" t="s">
        <v>805</v>
      </c>
      <c r="H928" s="831">
        <v>62.81</v>
      </c>
      <c r="I928" s="831">
        <v>4974.5800000000008</v>
      </c>
      <c r="J928" s="822"/>
      <c r="K928" s="822">
        <v>79.200445788887137</v>
      </c>
      <c r="L928" s="831">
        <v>19.77</v>
      </c>
      <c r="M928" s="831">
        <v>1565.78</v>
      </c>
      <c r="N928" s="822"/>
      <c r="O928" s="822">
        <v>79.199797673242287</v>
      </c>
      <c r="P928" s="831"/>
      <c r="Q928" s="831"/>
      <c r="R928" s="827"/>
      <c r="S928" s="832"/>
    </row>
    <row r="929" spans="1:19" ht="14.45" customHeight="1" x14ac:dyDescent="0.2">
      <c r="A929" s="821" t="s">
        <v>6951</v>
      </c>
      <c r="B929" s="822" t="s">
        <v>6952</v>
      </c>
      <c r="C929" s="822" t="s">
        <v>639</v>
      </c>
      <c r="D929" s="822" t="s">
        <v>3504</v>
      </c>
      <c r="E929" s="822" t="s">
        <v>6953</v>
      </c>
      <c r="F929" s="822" t="s">
        <v>7050</v>
      </c>
      <c r="G929" s="822" t="s">
        <v>805</v>
      </c>
      <c r="H929" s="831">
        <v>34.86</v>
      </c>
      <c r="I929" s="831">
        <v>25615.15</v>
      </c>
      <c r="J929" s="822"/>
      <c r="K929" s="822">
        <v>734.80063109581192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6951</v>
      </c>
      <c r="B930" s="822" t="s">
        <v>6952</v>
      </c>
      <c r="C930" s="822" t="s">
        <v>639</v>
      </c>
      <c r="D930" s="822" t="s">
        <v>3504</v>
      </c>
      <c r="E930" s="822" t="s">
        <v>6953</v>
      </c>
      <c r="F930" s="822" t="s">
        <v>7052</v>
      </c>
      <c r="G930" s="822" t="s">
        <v>1370</v>
      </c>
      <c r="H930" s="831">
        <v>132.26</v>
      </c>
      <c r="I930" s="831">
        <v>13800.6</v>
      </c>
      <c r="J930" s="822"/>
      <c r="K930" s="822">
        <v>104.3444730077121</v>
      </c>
      <c r="L930" s="831">
        <v>30.189999999999998</v>
      </c>
      <c r="M930" s="831">
        <v>3150.04</v>
      </c>
      <c r="N930" s="822"/>
      <c r="O930" s="822">
        <v>104.34051010268301</v>
      </c>
      <c r="P930" s="831"/>
      <c r="Q930" s="831"/>
      <c r="R930" s="827"/>
      <c r="S930" s="832"/>
    </row>
    <row r="931" spans="1:19" ht="14.45" customHeight="1" x14ac:dyDescent="0.2">
      <c r="A931" s="821" t="s">
        <v>6951</v>
      </c>
      <c r="B931" s="822" t="s">
        <v>6952</v>
      </c>
      <c r="C931" s="822" t="s">
        <v>639</v>
      </c>
      <c r="D931" s="822" t="s">
        <v>3504</v>
      </c>
      <c r="E931" s="822" t="s">
        <v>6953</v>
      </c>
      <c r="F931" s="822" t="s">
        <v>7053</v>
      </c>
      <c r="G931" s="822" t="s">
        <v>1370</v>
      </c>
      <c r="H931" s="831">
        <v>316.69000000000005</v>
      </c>
      <c r="I931" s="831">
        <v>56849.33</v>
      </c>
      <c r="J931" s="822"/>
      <c r="K931" s="822">
        <v>179.51097287568282</v>
      </c>
      <c r="L931" s="831">
        <v>9.9400000000000013</v>
      </c>
      <c r="M931" s="831">
        <v>1800.13</v>
      </c>
      <c r="N931" s="822"/>
      <c r="O931" s="822">
        <v>181.09959758551307</v>
      </c>
      <c r="P931" s="831"/>
      <c r="Q931" s="831"/>
      <c r="R931" s="827"/>
      <c r="S931" s="832"/>
    </row>
    <row r="932" spans="1:19" ht="14.45" customHeight="1" x14ac:dyDescent="0.2">
      <c r="A932" s="821" t="s">
        <v>6951</v>
      </c>
      <c r="B932" s="822" t="s">
        <v>6952</v>
      </c>
      <c r="C932" s="822" t="s">
        <v>639</v>
      </c>
      <c r="D932" s="822" t="s">
        <v>3504</v>
      </c>
      <c r="E932" s="822" t="s">
        <v>6953</v>
      </c>
      <c r="F932" s="822" t="s">
        <v>7055</v>
      </c>
      <c r="G932" s="822" t="s">
        <v>2404</v>
      </c>
      <c r="H932" s="831">
        <v>48.13</v>
      </c>
      <c r="I932" s="831">
        <v>426937.65</v>
      </c>
      <c r="J932" s="822"/>
      <c r="K932" s="822">
        <v>8870.510076875129</v>
      </c>
      <c r="L932" s="831">
        <v>54.4</v>
      </c>
      <c r="M932" s="831">
        <v>484828.32</v>
      </c>
      <c r="N932" s="822"/>
      <c r="O932" s="822">
        <v>8912.2852941176479</v>
      </c>
      <c r="P932" s="831"/>
      <c r="Q932" s="831"/>
      <c r="R932" s="827"/>
      <c r="S932" s="832"/>
    </row>
    <row r="933" spans="1:19" ht="14.45" customHeight="1" x14ac:dyDescent="0.2">
      <c r="A933" s="821" t="s">
        <v>6951</v>
      </c>
      <c r="B933" s="822" t="s">
        <v>6952</v>
      </c>
      <c r="C933" s="822" t="s">
        <v>639</v>
      </c>
      <c r="D933" s="822" t="s">
        <v>3504</v>
      </c>
      <c r="E933" s="822" t="s">
        <v>6953</v>
      </c>
      <c r="F933" s="822" t="s">
        <v>7056</v>
      </c>
      <c r="G933" s="822" t="s">
        <v>3416</v>
      </c>
      <c r="H933" s="831"/>
      <c r="I933" s="831"/>
      <c r="J933" s="822"/>
      <c r="K933" s="822"/>
      <c r="L933" s="831">
        <v>1</v>
      </c>
      <c r="M933" s="831">
        <v>93500</v>
      </c>
      <c r="N933" s="822"/>
      <c r="O933" s="822">
        <v>93500</v>
      </c>
      <c r="P933" s="831"/>
      <c r="Q933" s="831"/>
      <c r="R933" s="827"/>
      <c r="S933" s="832"/>
    </row>
    <row r="934" spans="1:19" ht="14.45" customHeight="1" x14ac:dyDescent="0.2">
      <c r="A934" s="821" t="s">
        <v>6951</v>
      </c>
      <c r="B934" s="822" t="s">
        <v>6952</v>
      </c>
      <c r="C934" s="822" t="s">
        <v>639</v>
      </c>
      <c r="D934" s="822" t="s">
        <v>3504</v>
      </c>
      <c r="E934" s="822" t="s">
        <v>6953</v>
      </c>
      <c r="F934" s="822" t="s">
        <v>7057</v>
      </c>
      <c r="G934" s="822" t="s">
        <v>7058</v>
      </c>
      <c r="H934" s="831">
        <v>1</v>
      </c>
      <c r="I934" s="831">
        <v>75961.460000000006</v>
      </c>
      <c r="J934" s="822"/>
      <c r="K934" s="822">
        <v>75961.460000000006</v>
      </c>
      <c r="L934" s="831">
        <v>1</v>
      </c>
      <c r="M934" s="831">
        <v>66000</v>
      </c>
      <c r="N934" s="822"/>
      <c r="O934" s="822">
        <v>66000</v>
      </c>
      <c r="P934" s="831">
        <v>5</v>
      </c>
      <c r="Q934" s="831">
        <v>320279.98</v>
      </c>
      <c r="R934" s="827"/>
      <c r="S934" s="832">
        <v>64055.995999999999</v>
      </c>
    </row>
    <row r="935" spans="1:19" ht="14.45" customHeight="1" x14ac:dyDescent="0.2">
      <c r="A935" s="821" t="s">
        <v>6951</v>
      </c>
      <c r="B935" s="822" t="s">
        <v>6952</v>
      </c>
      <c r="C935" s="822" t="s">
        <v>639</v>
      </c>
      <c r="D935" s="822" t="s">
        <v>3504</v>
      </c>
      <c r="E935" s="822" t="s">
        <v>6953</v>
      </c>
      <c r="F935" s="822" t="s">
        <v>7059</v>
      </c>
      <c r="G935" s="822" t="s">
        <v>1004</v>
      </c>
      <c r="H935" s="831">
        <v>327.86</v>
      </c>
      <c r="I935" s="831">
        <v>50655.39</v>
      </c>
      <c r="J935" s="822"/>
      <c r="K935" s="822">
        <v>154.50311108399927</v>
      </c>
      <c r="L935" s="831">
        <v>208.04999999999998</v>
      </c>
      <c r="M935" s="831">
        <v>30260.37</v>
      </c>
      <c r="N935" s="822"/>
      <c r="O935" s="822">
        <v>145.44758471521268</v>
      </c>
      <c r="P935" s="831"/>
      <c r="Q935" s="831"/>
      <c r="R935" s="827"/>
      <c r="S935" s="832"/>
    </row>
    <row r="936" spans="1:19" ht="14.45" customHeight="1" x14ac:dyDescent="0.2">
      <c r="A936" s="821" t="s">
        <v>6951</v>
      </c>
      <c r="B936" s="822" t="s">
        <v>6952</v>
      </c>
      <c r="C936" s="822" t="s">
        <v>639</v>
      </c>
      <c r="D936" s="822" t="s">
        <v>3504</v>
      </c>
      <c r="E936" s="822" t="s">
        <v>6953</v>
      </c>
      <c r="F936" s="822" t="s">
        <v>7060</v>
      </c>
      <c r="G936" s="822" t="s">
        <v>3443</v>
      </c>
      <c r="H936" s="831">
        <v>12</v>
      </c>
      <c r="I936" s="831">
        <v>471714.01</v>
      </c>
      <c r="J936" s="822"/>
      <c r="K936" s="822">
        <v>39309.500833333332</v>
      </c>
      <c r="L936" s="831">
        <v>10</v>
      </c>
      <c r="M936" s="831">
        <v>236665</v>
      </c>
      <c r="N936" s="822"/>
      <c r="O936" s="822">
        <v>23666.5</v>
      </c>
      <c r="P936" s="831">
        <v>3</v>
      </c>
      <c r="Q936" s="831">
        <v>70982.399999999994</v>
      </c>
      <c r="R936" s="827"/>
      <c r="S936" s="832">
        <v>23660.799999999999</v>
      </c>
    </row>
    <row r="937" spans="1:19" ht="14.45" customHeight="1" x14ac:dyDescent="0.2">
      <c r="A937" s="821" t="s">
        <v>6951</v>
      </c>
      <c r="B937" s="822" t="s">
        <v>6952</v>
      </c>
      <c r="C937" s="822" t="s">
        <v>639</v>
      </c>
      <c r="D937" s="822" t="s">
        <v>3504</v>
      </c>
      <c r="E937" s="822" t="s">
        <v>6953</v>
      </c>
      <c r="F937" s="822" t="s">
        <v>7061</v>
      </c>
      <c r="G937" s="822" t="s">
        <v>2967</v>
      </c>
      <c r="H937" s="831">
        <v>13.52</v>
      </c>
      <c r="I937" s="831">
        <v>1225.5900000000001</v>
      </c>
      <c r="J937" s="822"/>
      <c r="K937" s="822">
        <v>90.650147928994102</v>
      </c>
      <c r="L937" s="831">
        <v>14.13</v>
      </c>
      <c r="M937" s="831">
        <v>1280.9000000000001</v>
      </c>
      <c r="N937" s="822"/>
      <c r="O937" s="822">
        <v>90.651096956829448</v>
      </c>
      <c r="P937" s="831">
        <v>4.4399999999999995</v>
      </c>
      <c r="Q937" s="831">
        <v>402.49</v>
      </c>
      <c r="R937" s="827"/>
      <c r="S937" s="832">
        <v>90.650900900900908</v>
      </c>
    </row>
    <row r="938" spans="1:19" ht="14.45" customHeight="1" x14ac:dyDescent="0.2">
      <c r="A938" s="821" t="s">
        <v>6951</v>
      </c>
      <c r="B938" s="822" t="s">
        <v>6952</v>
      </c>
      <c r="C938" s="822" t="s">
        <v>639</v>
      </c>
      <c r="D938" s="822" t="s">
        <v>3504</v>
      </c>
      <c r="E938" s="822" t="s">
        <v>6953</v>
      </c>
      <c r="F938" s="822" t="s">
        <v>7062</v>
      </c>
      <c r="G938" s="822" t="s">
        <v>7063</v>
      </c>
      <c r="H938" s="831"/>
      <c r="I938" s="831"/>
      <c r="J938" s="822"/>
      <c r="K938" s="822"/>
      <c r="L938" s="831">
        <v>14.11</v>
      </c>
      <c r="M938" s="831">
        <v>114320.31</v>
      </c>
      <c r="N938" s="822"/>
      <c r="O938" s="822">
        <v>8102.0772501771798</v>
      </c>
      <c r="P938" s="831">
        <v>12.04</v>
      </c>
      <c r="Q938" s="831">
        <v>97548.95</v>
      </c>
      <c r="R938" s="827"/>
      <c r="S938" s="832">
        <v>8102.0722591362128</v>
      </c>
    </row>
    <row r="939" spans="1:19" ht="14.45" customHeight="1" x14ac:dyDescent="0.2">
      <c r="A939" s="821" t="s">
        <v>6951</v>
      </c>
      <c r="B939" s="822" t="s">
        <v>6952</v>
      </c>
      <c r="C939" s="822" t="s">
        <v>639</v>
      </c>
      <c r="D939" s="822" t="s">
        <v>3504</v>
      </c>
      <c r="E939" s="822" t="s">
        <v>6953</v>
      </c>
      <c r="F939" s="822" t="s">
        <v>7064</v>
      </c>
      <c r="G939" s="822" t="s">
        <v>1031</v>
      </c>
      <c r="H939" s="831">
        <v>14.840000000000002</v>
      </c>
      <c r="I939" s="831">
        <v>1135.4099999999999</v>
      </c>
      <c r="J939" s="822"/>
      <c r="K939" s="822">
        <v>76.510107816711567</v>
      </c>
      <c r="L939" s="831"/>
      <c r="M939" s="831"/>
      <c r="N939" s="822"/>
      <c r="O939" s="822"/>
      <c r="P939" s="831"/>
      <c r="Q939" s="831"/>
      <c r="R939" s="827"/>
      <c r="S939" s="832"/>
    </row>
    <row r="940" spans="1:19" ht="14.45" customHeight="1" x14ac:dyDescent="0.2">
      <c r="A940" s="821" t="s">
        <v>6951</v>
      </c>
      <c r="B940" s="822" t="s">
        <v>6952</v>
      </c>
      <c r="C940" s="822" t="s">
        <v>639</v>
      </c>
      <c r="D940" s="822" t="s">
        <v>3504</v>
      </c>
      <c r="E940" s="822" t="s">
        <v>6953</v>
      </c>
      <c r="F940" s="822" t="s">
        <v>7065</v>
      </c>
      <c r="G940" s="822" t="s">
        <v>7066</v>
      </c>
      <c r="H940" s="831">
        <v>0.2</v>
      </c>
      <c r="I940" s="831">
        <v>8.18</v>
      </c>
      <c r="J940" s="822"/>
      <c r="K940" s="822">
        <v>40.9</v>
      </c>
      <c r="L940" s="831"/>
      <c r="M940" s="831"/>
      <c r="N940" s="822"/>
      <c r="O940" s="822"/>
      <c r="P940" s="831"/>
      <c r="Q940" s="831"/>
      <c r="R940" s="827"/>
      <c r="S940" s="832"/>
    </row>
    <row r="941" spans="1:19" ht="14.45" customHeight="1" x14ac:dyDescent="0.2">
      <c r="A941" s="821" t="s">
        <v>6951</v>
      </c>
      <c r="B941" s="822" t="s">
        <v>6952</v>
      </c>
      <c r="C941" s="822" t="s">
        <v>639</v>
      </c>
      <c r="D941" s="822" t="s">
        <v>3504</v>
      </c>
      <c r="E941" s="822" t="s">
        <v>6953</v>
      </c>
      <c r="F941" s="822" t="s">
        <v>7068</v>
      </c>
      <c r="G941" s="822" t="s">
        <v>2985</v>
      </c>
      <c r="H941" s="831">
        <v>3</v>
      </c>
      <c r="I941" s="831">
        <v>252.42</v>
      </c>
      <c r="J941" s="822"/>
      <c r="K941" s="822">
        <v>84.14</v>
      </c>
      <c r="L941" s="831">
        <v>31.84</v>
      </c>
      <c r="M941" s="831">
        <v>3366.88</v>
      </c>
      <c r="N941" s="822"/>
      <c r="O941" s="822">
        <v>105.74371859296483</v>
      </c>
      <c r="P941" s="831">
        <v>2</v>
      </c>
      <c r="Q941" s="831">
        <v>168.48</v>
      </c>
      <c r="R941" s="827"/>
      <c r="S941" s="832">
        <v>84.24</v>
      </c>
    </row>
    <row r="942" spans="1:19" ht="14.45" customHeight="1" x14ac:dyDescent="0.2">
      <c r="A942" s="821" t="s">
        <v>6951</v>
      </c>
      <c r="B942" s="822" t="s">
        <v>6952</v>
      </c>
      <c r="C942" s="822" t="s">
        <v>639</v>
      </c>
      <c r="D942" s="822" t="s">
        <v>3504</v>
      </c>
      <c r="E942" s="822" t="s">
        <v>6953</v>
      </c>
      <c r="F942" s="822" t="s">
        <v>7069</v>
      </c>
      <c r="G942" s="822" t="s">
        <v>2981</v>
      </c>
      <c r="H942" s="831">
        <v>112.06</v>
      </c>
      <c r="I942" s="831">
        <v>822024.87</v>
      </c>
      <c r="J942" s="822"/>
      <c r="K942" s="822">
        <v>7335.5779939318218</v>
      </c>
      <c r="L942" s="831">
        <v>19.829999999999998</v>
      </c>
      <c r="M942" s="831">
        <v>132544.19</v>
      </c>
      <c r="N942" s="822"/>
      <c r="O942" s="822">
        <v>6684.0237014624317</v>
      </c>
      <c r="P942" s="831">
        <v>45.620000000000005</v>
      </c>
      <c r="Q942" s="831">
        <v>172971.92</v>
      </c>
      <c r="R942" s="827"/>
      <c r="S942" s="832">
        <v>3791.5808855765013</v>
      </c>
    </row>
    <row r="943" spans="1:19" ht="14.45" customHeight="1" x14ac:dyDescent="0.2">
      <c r="A943" s="821" t="s">
        <v>6951</v>
      </c>
      <c r="B943" s="822" t="s">
        <v>6952</v>
      </c>
      <c r="C943" s="822" t="s">
        <v>639</v>
      </c>
      <c r="D943" s="822" t="s">
        <v>3504</v>
      </c>
      <c r="E943" s="822" t="s">
        <v>6953</v>
      </c>
      <c r="F943" s="822" t="s">
        <v>7070</v>
      </c>
      <c r="G943" s="822" t="s">
        <v>2985</v>
      </c>
      <c r="H943" s="831">
        <v>1</v>
      </c>
      <c r="I943" s="831">
        <v>314.13</v>
      </c>
      <c r="J943" s="822"/>
      <c r="K943" s="822">
        <v>314.13</v>
      </c>
      <c r="L943" s="831">
        <v>23.73</v>
      </c>
      <c r="M943" s="831">
        <v>10298.219999999999</v>
      </c>
      <c r="N943" s="822"/>
      <c r="O943" s="822">
        <v>433.97471554993678</v>
      </c>
      <c r="P943" s="831">
        <v>1</v>
      </c>
      <c r="Q943" s="831">
        <v>314.47000000000003</v>
      </c>
      <c r="R943" s="827"/>
      <c r="S943" s="832">
        <v>314.47000000000003</v>
      </c>
    </row>
    <row r="944" spans="1:19" ht="14.45" customHeight="1" x14ac:dyDescent="0.2">
      <c r="A944" s="821" t="s">
        <v>6951</v>
      </c>
      <c r="B944" s="822" t="s">
        <v>6952</v>
      </c>
      <c r="C944" s="822" t="s">
        <v>639</v>
      </c>
      <c r="D944" s="822" t="s">
        <v>3504</v>
      </c>
      <c r="E944" s="822" t="s">
        <v>6953</v>
      </c>
      <c r="F944" s="822" t="s">
        <v>7071</v>
      </c>
      <c r="G944" s="822" t="s">
        <v>2477</v>
      </c>
      <c r="H944" s="831">
        <v>1</v>
      </c>
      <c r="I944" s="831">
        <v>42782.86</v>
      </c>
      <c r="J944" s="822"/>
      <c r="K944" s="822">
        <v>42782.86</v>
      </c>
      <c r="L944" s="831">
        <v>0</v>
      </c>
      <c r="M944" s="831">
        <v>0</v>
      </c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6951</v>
      </c>
      <c r="B945" s="822" t="s">
        <v>6952</v>
      </c>
      <c r="C945" s="822" t="s">
        <v>639</v>
      </c>
      <c r="D945" s="822" t="s">
        <v>3504</v>
      </c>
      <c r="E945" s="822" t="s">
        <v>6953</v>
      </c>
      <c r="F945" s="822" t="s">
        <v>7074</v>
      </c>
      <c r="G945" s="822" t="s">
        <v>7075</v>
      </c>
      <c r="H945" s="831">
        <v>22.58</v>
      </c>
      <c r="I945" s="831">
        <v>9329.43</v>
      </c>
      <c r="J945" s="822"/>
      <c r="K945" s="822">
        <v>413.1722763507529</v>
      </c>
      <c r="L945" s="831">
        <v>25.740000000000002</v>
      </c>
      <c r="M945" s="831">
        <v>11250.449999999999</v>
      </c>
      <c r="N945" s="822"/>
      <c r="O945" s="822">
        <v>437.08041958041952</v>
      </c>
      <c r="P945" s="831"/>
      <c r="Q945" s="831"/>
      <c r="R945" s="827"/>
      <c r="S945" s="832"/>
    </row>
    <row r="946" spans="1:19" ht="14.45" customHeight="1" x14ac:dyDescent="0.2">
      <c r="A946" s="821" t="s">
        <v>6951</v>
      </c>
      <c r="B946" s="822" t="s">
        <v>6952</v>
      </c>
      <c r="C946" s="822" t="s">
        <v>639</v>
      </c>
      <c r="D946" s="822" t="s">
        <v>3504</v>
      </c>
      <c r="E946" s="822" t="s">
        <v>6953</v>
      </c>
      <c r="F946" s="822" t="s">
        <v>7078</v>
      </c>
      <c r="G946" s="822" t="s">
        <v>7063</v>
      </c>
      <c r="H946" s="831">
        <v>2</v>
      </c>
      <c r="I946" s="831">
        <v>32408.400000000001</v>
      </c>
      <c r="J946" s="822"/>
      <c r="K946" s="822">
        <v>16204.2</v>
      </c>
      <c r="L946" s="831">
        <v>29.33</v>
      </c>
      <c r="M946" s="831">
        <v>475269.56999999995</v>
      </c>
      <c r="N946" s="822"/>
      <c r="O946" s="822">
        <v>16204.213092396862</v>
      </c>
      <c r="P946" s="831">
        <v>13</v>
      </c>
      <c r="Q946" s="831">
        <v>210654.6</v>
      </c>
      <c r="R946" s="827"/>
      <c r="S946" s="832">
        <v>16204.2</v>
      </c>
    </row>
    <row r="947" spans="1:19" ht="14.45" customHeight="1" x14ac:dyDescent="0.2">
      <c r="A947" s="821" t="s">
        <v>6951</v>
      </c>
      <c r="B947" s="822" t="s">
        <v>6952</v>
      </c>
      <c r="C947" s="822" t="s">
        <v>639</v>
      </c>
      <c r="D947" s="822" t="s">
        <v>3504</v>
      </c>
      <c r="E947" s="822" t="s">
        <v>6953</v>
      </c>
      <c r="F947" s="822" t="s">
        <v>7080</v>
      </c>
      <c r="G947" s="822" t="s">
        <v>7081</v>
      </c>
      <c r="H947" s="831">
        <v>2</v>
      </c>
      <c r="I947" s="831">
        <v>106371.1</v>
      </c>
      <c r="J947" s="822"/>
      <c r="K947" s="822">
        <v>53185.55</v>
      </c>
      <c r="L947" s="831">
        <v>8</v>
      </c>
      <c r="M947" s="831">
        <v>425485.77</v>
      </c>
      <c r="N947" s="822"/>
      <c r="O947" s="822">
        <v>53185.721250000002</v>
      </c>
      <c r="P947" s="831">
        <v>4</v>
      </c>
      <c r="Q947" s="831">
        <v>212741.7</v>
      </c>
      <c r="R947" s="827"/>
      <c r="S947" s="832">
        <v>53185.425000000003</v>
      </c>
    </row>
    <row r="948" spans="1:19" ht="14.45" customHeight="1" x14ac:dyDescent="0.2">
      <c r="A948" s="821" t="s">
        <v>6951</v>
      </c>
      <c r="B948" s="822" t="s">
        <v>6952</v>
      </c>
      <c r="C948" s="822" t="s">
        <v>639</v>
      </c>
      <c r="D948" s="822" t="s">
        <v>3504</v>
      </c>
      <c r="E948" s="822" t="s">
        <v>6953</v>
      </c>
      <c r="F948" s="822" t="s">
        <v>7086</v>
      </c>
      <c r="G948" s="822" t="s">
        <v>2660</v>
      </c>
      <c r="H948" s="831">
        <v>26.050000000000004</v>
      </c>
      <c r="I948" s="831">
        <v>7179.7799999999988</v>
      </c>
      <c r="J948" s="822"/>
      <c r="K948" s="822">
        <v>275.61535508637229</v>
      </c>
      <c r="L948" s="831">
        <v>21.55</v>
      </c>
      <c r="M948" s="831">
        <v>5911.74</v>
      </c>
      <c r="N948" s="822"/>
      <c r="O948" s="822">
        <v>274.32668213457077</v>
      </c>
      <c r="P948" s="831">
        <v>7.7</v>
      </c>
      <c r="Q948" s="831">
        <v>2109.8000000000002</v>
      </c>
      <c r="R948" s="827"/>
      <c r="S948" s="832">
        <v>274</v>
      </c>
    </row>
    <row r="949" spans="1:19" ht="14.45" customHeight="1" x14ac:dyDescent="0.2">
      <c r="A949" s="821" t="s">
        <v>6951</v>
      </c>
      <c r="B949" s="822" t="s">
        <v>6952</v>
      </c>
      <c r="C949" s="822" t="s">
        <v>639</v>
      </c>
      <c r="D949" s="822" t="s">
        <v>3504</v>
      </c>
      <c r="E949" s="822" t="s">
        <v>6953</v>
      </c>
      <c r="F949" s="822" t="s">
        <v>7087</v>
      </c>
      <c r="G949" s="822" t="s">
        <v>3410</v>
      </c>
      <c r="H949" s="831">
        <v>7</v>
      </c>
      <c r="I949" s="831">
        <v>840000</v>
      </c>
      <c r="J949" s="822"/>
      <c r="K949" s="822">
        <v>120000</v>
      </c>
      <c r="L949" s="831">
        <v>41</v>
      </c>
      <c r="M949" s="831">
        <v>4830000</v>
      </c>
      <c r="N949" s="822"/>
      <c r="O949" s="822">
        <v>117804.87804878049</v>
      </c>
      <c r="P949" s="831">
        <v>23</v>
      </c>
      <c r="Q949" s="831">
        <v>2622000</v>
      </c>
      <c r="R949" s="827"/>
      <c r="S949" s="832">
        <v>114000</v>
      </c>
    </row>
    <row r="950" spans="1:19" ht="14.45" customHeight="1" x14ac:dyDescent="0.2">
      <c r="A950" s="821" t="s">
        <v>6951</v>
      </c>
      <c r="B950" s="822" t="s">
        <v>6952</v>
      </c>
      <c r="C950" s="822" t="s">
        <v>639</v>
      </c>
      <c r="D950" s="822" t="s">
        <v>3504</v>
      </c>
      <c r="E950" s="822" t="s">
        <v>6953</v>
      </c>
      <c r="F950" s="822" t="s">
        <v>7090</v>
      </c>
      <c r="G950" s="822" t="s">
        <v>7091</v>
      </c>
      <c r="H950" s="831">
        <v>5.79</v>
      </c>
      <c r="I950" s="831">
        <v>110705.95</v>
      </c>
      <c r="J950" s="822"/>
      <c r="K950" s="822">
        <v>19120.198618307426</v>
      </c>
      <c r="L950" s="831"/>
      <c r="M950" s="831"/>
      <c r="N950" s="822"/>
      <c r="O950" s="822"/>
      <c r="P950" s="831"/>
      <c r="Q950" s="831"/>
      <c r="R950" s="827"/>
      <c r="S950" s="832"/>
    </row>
    <row r="951" spans="1:19" ht="14.45" customHeight="1" x14ac:dyDescent="0.2">
      <c r="A951" s="821" t="s">
        <v>6951</v>
      </c>
      <c r="B951" s="822" t="s">
        <v>6952</v>
      </c>
      <c r="C951" s="822" t="s">
        <v>639</v>
      </c>
      <c r="D951" s="822" t="s">
        <v>3504</v>
      </c>
      <c r="E951" s="822" t="s">
        <v>6953</v>
      </c>
      <c r="F951" s="822" t="s">
        <v>7092</v>
      </c>
      <c r="G951" s="822" t="s">
        <v>7093</v>
      </c>
      <c r="H951" s="831"/>
      <c r="I951" s="831"/>
      <c r="J951" s="822"/>
      <c r="K951" s="822"/>
      <c r="L951" s="831">
        <v>1</v>
      </c>
      <c r="M951" s="831">
        <v>81862.990000000005</v>
      </c>
      <c r="N951" s="822"/>
      <c r="O951" s="822">
        <v>81862.990000000005</v>
      </c>
      <c r="P951" s="831"/>
      <c r="Q951" s="831"/>
      <c r="R951" s="827"/>
      <c r="S951" s="832"/>
    </row>
    <row r="952" spans="1:19" ht="14.45" customHeight="1" x14ac:dyDescent="0.2">
      <c r="A952" s="821" t="s">
        <v>6951</v>
      </c>
      <c r="B952" s="822" t="s">
        <v>6952</v>
      </c>
      <c r="C952" s="822" t="s">
        <v>639</v>
      </c>
      <c r="D952" s="822" t="s">
        <v>3504</v>
      </c>
      <c r="E952" s="822" t="s">
        <v>6953</v>
      </c>
      <c r="F952" s="822" t="s">
        <v>7094</v>
      </c>
      <c r="G952" s="822" t="s">
        <v>7095</v>
      </c>
      <c r="H952" s="831">
        <v>0.3</v>
      </c>
      <c r="I952" s="831">
        <v>94.34</v>
      </c>
      <c r="J952" s="822"/>
      <c r="K952" s="822">
        <v>314.4666666666667</v>
      </c>
      <c r="L952" s="831"/>
      <c r="M952" s="831"/>
      <c r="N952" s="822"/>
      <c r="O952" s="822"/>
      <c r="P952" s="831"/>
      <c r="Q952" s="831"/>
      <c r="R952" s="827"/>
      <c r="S952" s="832"/>
    </row>
    <row r="953" spans="1:19" ht="14.45" customHeight="1" x14ac:dyDescent="0.2">
      <c r="A953" s="821" t="s">
        <v>6951</v>
      </c>
      <c r="B953" s="822" t="s">
        <v>6952</v>
      </c>
      <c r="C953" s="822" t="s">
        <v>639</v>
      </c>
      <c r="D953" s="822" t="s">
        <v>3504</v>
      </c>
      <c r="E953" s="822" t="s">
        <v>6953</v>
      </c>
      <c r="F953" s="822" t="s">
        <v>7099</v>
      </c>
      <c r="G953" s="822" t="s">
        <v>7100</v>
      </c>
      <c r="H953" s="831">
        <v>2</v>
      </c>
      <c r="I953" s="831">
        <v>8171.93</v>
      </c>
      <c r="J953" s="822"/>
      <c r="K953" s="822">
        <v>4085.9650000000001</v>
      </c>
      <c r="L953" s="831">
        <v>4</v>
      </c>
      <c r="M953" s="831">
        <v>16330.27</v>
      </c>
      <c r="N953" s="822"/>
      <c r="O953" s="822">
        <v>4082.5675000000001</v>
      </c>
      <c r="P953" s="831">
        <v>3</v>
      </c>
      <c r="Q953" s="831">
        <v>11414.88</v>
      </c>
      <c r="R953" s="827"/>
      <c r="S953" s="832">
        <v>3804.9599999999996</v>
      </c>
    </row>
    <row r="954" spans="1:19" ht="14.45" customHeight="1" x14ac:dyDescent="0.2">
      <c r="A954" s="821" t="s">
        <v>6951</v>
      </c>
      <c r="B954" s="822" t="s">
        <v>6952</v>
      </c>
      <c r="C954" s="822" t="s">
        <v>639</v>
      </c>
      <c r="D954" s="822" t="s">
        <v>3504</v>
      </c>
      <c r="E954" s="822" t="s">
        <v>6953</v>
      </c>
      <c r="F954" s="822" t="s">
        <v>7101</v>
      </c>
      <c r="G954" s="822" t="s">
        <v>2446</v>
      </c>
      <c r="H954" s="831">
        <v>163.38</v>
      </c>
      <c r="I954" s="831">
        <v>1433099.12</v>
      </c>
      <c r="J954" s="822"/>
      <c r="K954" s="822">
        <v>8771.5700820173843</v>
      </c>
      <c r="L954" s="831">
        <v>167.03</v>
      </c>
      <c r="M954" s="831">
        <v>1318674.93</v>
      </c>
      <c r="N954" s="822"/>
      <c r="O954" s="822">
        <v>7894.8388313476617</v>
      </c>
      <c r="P954" s="831">
        <v>34.97</v>
      </c>
      <c r="Q954" s="831">
        <v>276082.02</v>
      </c>
      <c r="R954" s="827"/>
      <c r="S954" s="832">
        <v>7894.8247068916226</v>
      </c>
    </row>
    <row r="955" spans="1:19" ht="14.45" customHeight="1" x14ac:dyDescent="0.2">
      <c r="A955" s="821" t="s">
        <v>6951</v>
      </c>
      <c r="B955" s="822" t="s">
        <v>6952</v>
      </c>
      <c r="C955" s="822" t="s">
        <v>639</v>
      </c>
      <c r="D955" s="822" t="s">
        <v>3504</v>
      </c>
      <c r="E955" s="822" t="s">
        <v>6953</v>
      </c>
      <c r="F955" s="822" t="s">
        <v>7104</v>
      </c>
      <c r="G955" s="822" t="s">
        <v>7105</v>
      </c>
      <c r="H955" s="831">
        <v>3</v>
      </c>
      <c r="I955" s="831">
        <v>108.72</v>
      </c>
      <c r="J955" s="822"/>
      <c r="K955" s="822">
        <v>36.24</v>
      </c>
      <c r="L955" s="831"/>
      <c r="M955" s="831"/>
      <c r="N955" s="822"/>
      <c r="O955" s="822"/>
      <c r="P955" s="831">
        <v>2</v>
      </c>
      <c r="Q955" s="831">
        <v>87.62</v>
      </c>
      <c r="R955" s="827"/>
      <c r="S955" s="832">
        <v>43.81</v>
      </c>
    </row>
    <row r="956" spans="1:19" ht="14.45" customHeight="1" x14ac:dyDescent="0.2">
      <c r="A956" s="821" t="s">
        <v>6951</v>
      </c>
      <c r="B956" s="822" t="s">
        <v>6952</v>
      </c>
      <c r="C956" s="822" t="s">
        <v>639</v>
      </c>
      <c r="D956" s="822" t="s">
        <v>3504</v>
      </c>
      <c r="E956" s="822" t="s">
        <v>6953</v>
      </c>
      <c r="F956" s="822" t="s">
        <v>7106</v>
      </c>
      <c r="G956" s="822" t="s">
        <v>7107</v>
      </c>
      <c r="H956" s="831">
        <v>1</v>
      </c>
      <c r="I956" s="831">
        <v>159159</v>
      </c>
      <c r="J956" s="822"/>
      <c r="K956" s="822">
        <v>159159</v>
      </c>
      <c r="L956" s="831"/>
      <c r="M956" s="831"/>
      <c r="N956" s="822"/>
      <c r="O956" s="822"/>
      <c r="P956" s="831"/>
      <c r="Q956" s="831"/>
      <c r="R956" s="827"/>
      <c r="S956" s="832"/>
    </row>
    <row r="957" spans="1:19" ht="14.45" customHeight="1" x14ac:dyDescent="0.2">
      <c r="A957" s="821" t="s">
        <v>6951</v>
      </c>
      <c r="B957" s="822" t="s">
        <v>6952</v>
      </c>
      <c r="C957" s="822" t="s">
        <v>639</v>
      </c>
      <c r="D957" s="822" t="s">
        <v>3504</v>
      </c>
      <c r="E957" s="822" t="s">
        <v>6953</v>
      </c>
      <c r="F957" s="822" t="s">
        <v>7110</v>
      </c>
      <c r="G957" s="822" t="s">
        <v>2424</v>
      </c>
      <c r="H957" s="831"/>
      <c r="I957" s="831"/>
      <c r="J957" s="822"/>
      <c r="K957" s="822"/>
      <c r="L957" s="831">
        <v>33</v>
      </c>
      <c r="M957" s="831">
        <v>711645</v>
      </c>
      <c r="N957" s="822"/>
      <c r="O957" s="822">
        <v>21565</v>
      </c>
      <c r="P957" s="831">
        <v>8</v>
      </c>
      <c r="Q957" s="831">
        <v>172520</v>
      </c>
      <c r="R957" s="827"/>
      <c r="S957" s="832">
        <v>21565</v>
      </c>
    </row>
    <row r="958" spans="1:19" ht="14.45" customHeight="1" x14ac:dyDescent="0.2">
      <c r="A958" s="821" t="s">
        <v>6951</v>
      </c>
      <c r="B958" s="822" t="s">
        <v>6952</v>
      </c>
      <c r="C958" s="822" t="s">
        <v>639</v>
      </c>
      <c r="D958" s="822" t="s">
        <v>3504</v>
      </c>
      <c r="E958" s="822" t="s">
        <v>6953</v>
      </c>
      <c r="F958" s="822" t="s">
        <v>7111</v>
      </c>
      <c r="G958" s="822" t="s">
        <v>2446</v>
      </c>
      <c r="H958" s="831">
        <v>330.77</v>
      </c>
      <c r="I958" s="831">
        <v>7250544.5599999996</v>
      </c>
      <c r="J958" s="822"/>
      <c r="K958" s="822">
        <v>21920.200018139494</v>
      </c>
      <c r="L958" s="831">
        <v>370.84</v>
      </c>
      <c r="M958" s="831">
        <v>7316378</v>
      </c>
      <c r="N958" s="822"/>
      <c r="O958" s="822">
        <v>19729.203969366845</v>
      </c>
      <c r="P958" s="831">
        <v>69.03</v>
      </c>
      <c r="Q958" s="831">
        <v>1361825.6099999999</v>
      </c>
      <c r="R958" s="827"/>
      <c r="S958" s="832">
        <v>19728.025641025637</v>
      </c>
    </row>
    <row r="959" spans="1:19" ht="14.45" customHeight="1" x14ac:dyDescent="0.2">
      <c r="A959" s="821" t="s">
        <v>6951</v>
      </c>
      <c r="B959" s="822" t="s">
        <v>6952</v>
      </c>
      <c r="C959" s="822" t="s">
        <v>639</v>
      </c>
      <c r="D959" s="822" t="s">
        <v>3504</v>
      </c>
      <c r="E959" s="822" t="s">
        <v>6953</v>
      </c>
      <c r="F959" s="822" t="s">
        <v>7112</v>
      </c>
      <c r="G959" s="822" t="s">
        <v>7033</v>
      </c>
      <c r="H959" s="831">
        <v>1</v>
      </c>
      <c r="I959" s="831">
        <v>1242.68</v>
      </c>
      <c r="J959" s="822"/>
      <c r="K959" s="822">
        <v>1242.68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6951</v>
      </c>
      <c r="B960" s="822" t="s">
        <v>6952</v>
      </c>
      <c r="C960" s="822" t="s">
        <v>639</v>
      </c>
      <c r="D960" s="822" t="s">
        <v>3504</v>
      </c>
      <c r="E960" s="822" t="s">
        <v>6953</v>
      </c>
      <c r="F960" s="822" t="s">
        <v>7114</v>
      </c>
      <c r="G960" s="822" t="s">
        <v>2319</v>
      </c>
      <c r="H960" s="831">
        <v>11</v>
      </c>
      <c r="I960" s="831">
        <v>13052.27</v>
      </c>
      <c r="J960" s="822"/>
      <c r="K960" s="822">
        <v>1186.57</v>
      </c>
      <c r="L960" s="831">
        <v>5</v>
      </c>
      <c r="M960" s="831">
        <v>5897.96</v>
      </c>
      <c r="N960" s="822"/>
      <c r="O960" s="822">
        <v>1179.5920000000001</v>
      </c>
      <c r="P960" s="831">
        <v>1</v>
      </c>
      <c r="Q960" s="831">
        <v>1350.84</v>
      </c>
      <c r="R960" s="827"/>
      <c r="S960" s="832">
        <v>1350.84</v>
      </c>
    </row>
    <row r="961" spans="1:19" ht="14.45" customHeight="1" x14ac:dyDescent="0.2">
      <c r="A961" s="821" t="s">
        <v>6951</v>
      </c>
      <c r="B961" s="822" t="s">
        <v>6952</v>
      </c>
      <c r="C961" s="822" t="s">
        <v>639</v>
      </c>
      <c r="D961" s="822" t="s">
        <v>3504</v>
      </c>
      <c r="E961" s="822" t="s">
        <v>6953</v>
      </c>
      <c r="F961" s="822" t="s">
        <v>7115</v>
      </c>
      <c r="G961" s="822" t="s">
        <v>2319</v>
      </c>
      <c r="H961" s="831">
        <v>1</v>
      </c>
      <c r="I961" s="831">
        <v>3965.05</v>
      </c>
      <c r="J961" s="822"/>
      <c r="K961" s="822">
        <v>3965.05</v>
      </c>
      <c r="L961" s="831"/>
      <c r="M961" s="831"/>
      <c r="N961" s="822"/>
      <c r="O961" s="822"/>
      <c r="P961" s="831"/>
      <c r="Q961" s="831"/>
      <c r="R961" s="827"/>
      <c r="S961" s="832"/>
    </row>
    <row r="962" spans="1:19" ht="14.45" customHeight="1" x14ac:dyDescent="0.2">
      <c r="A962" s="821" t="s">
        <v>6951</v>
      </c>
      <c r="B962" s="822" t="s">
        <v>6952</v>
      </c>
      <c r="C962" s="822" t="s">
        <v>639</v>
      </c>
      <c r="D962" s="822" t="s">
        <v>3504</v>
      </c>
      <c r="E962" s="822" t="s">
        <v>6953</v>
      </c>
      <c r="F962" s="822" t="s">
        <v>7116</v>
      </c>
      <c r="G962" s="822" t="s">
        <v>3358</v>
      </c>
      <c r="H962" s="831">
        <v>12</v>
      </c>
      <c r="I962" s="831">
        <v>242963.20000000001</v>
      </c>
      <c r="J962" s="822"/>
      <c r="K962" s="822">
        <v>20246.933333333334</v>
      </c>
      <c r="L962" s="831">
        <v>11</v>
      </c>
      <c r="M962" s="831">
        <v>220220</v>
      </c>
      <c r="N962" s="822"/>
      <c r="O962" s="822">
        <v>20020</v>
      </c>
      <c r="P962" s="831"/>
      <c r="Q962" s="831"/>
      <c r="R962" s="827"/>
      <c r="S962" s="832"/>
    </row>
    <row r="963" spans="1:19" ht="14.45" customHeight="1" x14ac:dyDescent="0.2">
      <c r="A963" s="821" t="s">
        <v>6951</v>
      </c>
      <c r="B963" s="822" t="s">
        <v>6952</v>
      </c>
      <c r="C963" s="822" t="s">
        <v>639</v>
      </c>
      <c r="D963" s="822" t="s">
        <v>3504</v>
      </c>
      <c r="E963" s="822" t="s">
        <v>6953</v>
      </c>
      <c r="F963" s="822" t="s">
        <v>7117</v>
      </c>
      <c r="G963" s="822" t="s">
        <v>7118</v>
      </c>
      <c r="H963" s="831">
        <v>9</v>
      </c>
      <c r="I963" s="831">
        <v>414008.04</v>
      </c>
      <c r="J963" s="822"/>
      <c r="K963" s="822">
        <v>46000.893333333333</v>
      </c>
      <c r="L963" s="831">
        <v>1</v>
      </c>
      <c r="M963" s="831">
        <v>45829.88</v>
      </c>
      <c r="N963" s="822"/>
      <c r="O963" s="822">
        <v>45829.88</v>
      </c>
      <c r="P963" s="831"/>
      <c r="Q963" s="831"/>
      <c r="R963" s="827"/>
      <c r="S963" s="832"/>
    </row>
    <row r="964" spans="1:19" ht="14.45" customHeight="1" x14ac:dyDescent="0.2">
      <c r="A964" s="821" t="s">
        <v>6951</v>
      </c>
      <c r="B964" s="822" t="s">
        <v>6952</v>
      </c>
      <c r="C964" s="822" t="s">
        <v>639</v>
      </c>
      <c r="D964" s="822" t="s">
        <v>3504</v>
      </c>
      <c r="E964" s="822" t="s">
        <v>6953</v>
      </c>
      <c r="F964" s="822" t="s">
        <v>7119</v>
      </c>
      <c r="G964" s="822" t="s">
        <v>916</v>
      </c>
      <c r="H964" s="831">
        <v>23.81</v>
      </c>
      <c r="I964" s="831">
        <v>5075.5199999999995</v>
      </c>
      <c r="J964" s="822"/>
      <c r="K964" s="822">
        <v>213.16757664846702</v>
      </c>
      <c r="L964" s="831">
        <v>9.42</v>
      </c>
      <c r="M964" s="831">
        <v>2007.9699999999998</v>
      </c>
      <c r="N964" s="822"/>
      <c r="O964" s="822">
        <v>213.16029723991505</v>
      </c>
      <c r="P964" s="831">
        <v>18.09</v>
      </c>
      <c r="Q964" s="831">
        <v>3856.0699999999997</v>
      </c>
      <c r="R964" s="827"/>
      <c r="S964" s="832">
        <v>213.16030956329462</v>
      </c>
    </row>
    <row r="965" spans="1:19" ht="14.45" customHeight="1" x14ac:dyDescent="0.2">
      <c r="A965" s="821" t="s">
        <v>6951</v>
      </c>
      <c r="B965" s="822" t="s">
        <v>6952</v>
      </c>
      <c r="C965" s="822" t="s">
        <v>639</v>
      </c>
      <c r="D965" s="822" t="s">
        <v>3504</v>
      </c>
      <c r="E965" s="822" t="s">
        <v>6953</v>
      </c>
      <c r="F965" s="822" t="s">
        <v>7120</v>
      </c>
      <c r="G965" s="822" t="s">
        <v>916</v>
      </c>
      <c r="H965" s="831">
        <v>34.17</v>
      </c>
      <c r="I965" s="831">
        <v>2491.83</v>
      </c>
      <c r="J965" s="822"/>
      <c r="K965" s="822">
        <v>72.924495171202807</v>
      </c>
      <c r="L965" s="831">
        <v>2.44</v>
      </c>
      <c r="M965" s="831">
        <v>177.92000000000002</v>
      </c>
      <c r="N965" s="822"/>
      <c r="O965" s="822">
        <v>72.918032786885249</v>
      </c>
      <c r="P965" s="831">
        <v>30.35</v>
      </c>
      <c r="Q965" s="831">
        <v>2213.13</v>
      </c>
      <c r="R965" s="827"/>
      <c r="S965" s="832">
        <v>72.920263591433283</v>
      </c>
    </row>
    <row r="966" spans="1:19" ht="14.45" customHeight="1" x14ac:dyDescent="0.2">
      <c r="A966" s="821" t="s">
        <v>6951</v>
      </c>
      <c r="B966" s="822" t="s">
        <v>6952</v>
      </c>
      <c r="C966" s="822" t="s">
        <v>639</v>
      </c>
      <c r="D966" s="822" t="s">
        <v>3504</v>
      </c>
      <c r="E966" s="822" t="s">
        <v>6953</v>
      </c>
      <c r="F966" s="822" t="s">
        <v>7121</v>
      </c>
      <c r="G966" s="822" t="s">
        <v>1881</v>
      </c>
      <c r="H966" s="831"/>
      <c r="I966" s="831"/>
      <c r="J966" s="822"/>
      <c r="K966" s="822"/>
      <c r="L966" s="831"/>
      <c r="M966" s="831"/>
      <c r="N966" s="822"/>
      <c r="O966" s="822"/>
      <c r="P966" s="831">
        <v>1.8599999999999999</v>
      </c>
      <c r="Q966" s="831">
        <v>5801.04</v>
      </c>
      <c r="R966" s="827"/>
      <c r="S966" s="832">
        <v>3118.8387096774195</v>
      </c>
    </row>
    <row r="967" spans="1:19" ht="14.45" customHeight="1" x14ac:dyDescent="0.2">
      <c r="A967" s="821" t="s">
        <v>6951</v>
      </c>
      <c r="B967" s="822" t="s">
        <v>6952</v>
      </c>
      <c r="C967" s="822" t="s">
        <v>639</v>
      </c>
      <c r="D967" s="822" t="s">
        <v>3504</v>
      </c>
      <c r="E967" s="822" t="s">
        <v>6953</v>
      </c>
      <c r="F967" s="822" t="s">
        <v>7122</v>
      </c>
      <c r="G967" s="822" t="s">
        <v>1390</v>
      </c>
      <c r="H967" s="831"/>
      <c r="I967" s="831"/>
      <c r="J967" s="822"/>
      <c r="K967" s="822"/>
      <c r="L967" s="831">
        <v>8</v>
      </c>
      <c r="M967" s="831">
        <v>1187.6799999999998</v>
      </c>
      <c r="N967" s="822"/>
      <c r="O967" s="822">
        <v>148.45999999999998</v>
      </c>
      <c r="P967" s="831">
        <v>3</v>
      </c>
      <c r="Q967" s="831">
        <v>445.38</v>
      </c>
      <c r="R967" s="827"/>
      <c r="S967" s="832">
        <v>148.46</v>
      </c>
    </row>
    <row r="968" spans="1:19" ht="14.45" customHeight="1" x14ac:dyDescent="0.2">
      <c r="A968" s="821" t="s">
        <v>6951</v>
      </c>
      <c r="B968" s="822" t="s">
        <v>6952</v>
      </c>
      <c r="C968" s="822" t="s">
        <v>639</v>
      </c>
      <c r="D968" s="822" t="s">
        <v>3504</v>
      </c>
      <c r="E968" s="822" t="s">
        <v>6953</v>
      </c>
      <c r="F968" s="822" t="s">
        <v>7123</v>
      </c>
      <c r="G968" s="822" t="s">
        <v>7124</v>
      </c>
      <c r="H968" s="831">
        <v>42</v>
      </c>
      <c r="I968" s="831">
        <v>4813116</v>
      </c>
      <c r="J968" s="822"/>
      <c r="K968" s="822">
        <v>114598</v>
      </c>
      <c r="L968" s="831">
        <v>42</v>
      </c>
      <c r="M968" s="831">
        <v>4819152.68</v>
      </c>
      <c r="N968" s="822"/>
      <c r="O968" s="822">
        <v>114741.73047619047</v>
      </c>
      <c r="P968" s="831">
        <v>40</v>
      </c>
      <c r="Q968" s="831">
        <v>4583920</v>
      </c>
      <c r="R968" s="827"/>
      <c r="S968" s="832">
        <v>114598</v>
      </c>
    </row>
    <row r="969" spans="1:19" ht="14.45" customHeight="1" x14ac:dyDescent="0.2">
      <c r="A969" s="821" t="s">
        <v>6951</v>
      </c>
      <c r="B969" s="822" t="s">
        <v>6952</v>
      </c>
      <c r="C969" s="822" t="s">
        <v>639</v>
      </c>
      <c r="D969" s="822" t="s">
        <v>3504</v>
      </c>
      <c r="E969" s="822" t="s">
        <v>6953</v>
      </c>
      <c r="F969" s="822" t="s">
        <v>7129</v>
      </c>
      <c r="G969" s="822" t="s">
        <v>791</v>
      </c>
      <c r="H969" s="831">
        <v>181.9</v>
      </c>
      <c r="I969" s="831">
        <v>20238.27</v>
      </c>
      <c r="J969" s="822"/>
      <c r="K969" s="822">
        <v>111.26041781198461</v>
      </c>
      <c r="L969" s="831">
        <v>121.66</v>
      </c>
      <c r="M969" s="831">
        <v>13919.71</v>
      </c>
      <c r="N969" s="822"/>
      <c r="O969" s="822">
        <v>114.41484464902186</v>
      </c>
      <c r="P969" s="831">
        <v>44.75</v>
      </c>
      <c r="Q969" s="831">
        <v>4999.6899999999996</v>
      </c>
      <c r="R969" s="827"/>
      <c r="S969" s="832">
        <v>111.72491620111731</v>
      </c>
    </row>
    <row r="970" spans="1:19" ht="14.45" customHeight="1" x14ac:dyDescent="0.2">
      <c r="A970" s="821" t="s">
        <v>6951</v>
      </c>
      <c r="B970" s="822" t="s">
        <v>6952</v>
      </c>
      <c r="C970" s="822" t="s">
        <v>639</v>
      </c>
      <c r="D970" s="822" t="s">
        <v>3504</v>
      </c>
      <c r="E970" s="822" t="s">
        <v>6953</v>
      </c>
      <c r="F970" s="822" t="s">
        <v>7130</v>
      </c>
      <c r="G970" s="822" t="s">
        <v>791</v>
      </c>
      <c r="H970" s="831">
        <v>78.37</v>
      </c>
      <c r="I970" s="831">
        <v>22578.42</v>
      </c>
      <c r="J970" s="822"/>
      <c r="K970" s="822">
        <v>288.1002934796478</v>
      </c>
      <c r="L970" s="831">
        <v>100.2</v>
      </c>
      <c r="M970" s="831">
        <v>29980.57</v>
      </c>
      <c r="N970" s="822"/>
      <c r="O970" s="822">
        <v>299.20728542914168</v>
      </c>
      <c r="P970" s="831">
        <v>29.89</v>
      </c>
      <c r="Q970" s="831">
        <v>8611.17</v>
      </c>
      <c r="R970" s="827"/>
      <c r="S970" s="832">
        <v>288.09534961525594</v>
      </c>
    </row>
    <row r="971" spans="1:19" ht="14.45" customHeight="1" x14ac:dyDescent="0.2">
      <c r="A971" s="821" t="s">
        <v>6951</v>
      </c>
      <c r="B971" s="822" t="s">
        <v>6952</v>
      </c>
      <c r="C971" s="822" t="s">
        <v>639</v>
      </c>
      <c r="D971" s="822" t="s">
        <v>3504</v>
      </c>
      <c r="E971" s="822" t="s">
        <v>6953</v>
      </c>
      <c r="F971" s="822" t="s">
        <v>7131</v>
      </c>
      <c r="G971" s="822" t="s">
        <v>1132</v>
      </c>
      <c r="H971" s="831">
        <v>176</v>
      </c>
      <c r="I971" s="831">
        <v>32527.65</v>
      </c>
      <c r="J971" s="822"/>
      <c r="K971" s="822">
        <v>184.81619318181819</v>
      </c>
      <c r="L971" s="831">
        <v>42.67</v>
      </c>
      <c r="M971" s="831">
        <v>7804.34</v>
      </c>
      <c r="N971" s="822"/>
      <c r="O971" s="822">
        <v>182.89992969299274</v>
      </c>
      <c r="P971" s="831"/>
      <c r="Q971" s="831"/>
      <c r="R971" s="827"/>
      <c r="S971" s="832"/>
    </row>
    <row r="972" spans="1:19" ht="14.45" customHeight="1" x14ac:dyDescent="0.2">
      <c r="A972" s="821" t="s">
        <v>6951</v>
      </c>
      <c r="B972" s="822" t="s">
        <v>6952</v>
      </c>
      <c r="C972" s="822" t="s">
        <v>639</v>
      </c>
      <c r="D972" s="822" t="s">
        <v>3504</v>
      </c>
      <c r="E972" s="822" t="s">
        <v>6953</v>
      </c>
      <c r="F972" s="822" t="s">
        <v>7132</v>
      </c>
      <c r="G972" s="822" t="s">
        <v>1998</v>
      </c>
      <c r="H972" s="831"/>
      <c r="I972" s="831"/>
      <c r="J972" s="822"/>
      <c r="K972" s="822"/>
      <c r="L972" s="831"/>
      <c r="M972" s="831"/>
      <c r="N972" s="822"/>
      <c r="O972" s="822"/>
      <c r="P972" s="831">
        <v>0.1</v>
      </c>
      <c r="Q972" s="831">
        <v>32.65</v>
      </c>
      <c r="R972" s="827"/>
      <c r="S972" s="832">
        <v>326.49999999999994</v>
      </c>
    </row>
    <row r="973" spans="1:19" ht="14.45" customHeight="1" x14ac:dyDescent="0.2">
      <c r="A973" s="821" t="s">
        <v>6951</v>
      </c>
      <c r="B973" s="822" t="s">
        <v>6952</v>
      </c>
      <c r="C973" s="822" t="s">
        <v>639</v>
      </c>
      <c r="D973" s="822" t="s">
        <v>3504</v>
      </c>
      <c r="E973" s="822" t="s">
        <v>6953</v>
      </c>
      <c r="F973" s="822" t="s">
        <v>7133</v>
      </c>
      <c r="G973" s="822" t="s">
        <v>7134</v>
      </c>
      <c r="H973" s="831">
        <v>23</v>
      </c>
      <c r="I973" s="831">
        <v>285512.8</v>
      </c>
      <c r="J973" s="822"/>
      <c r="K973" s="822">
        <v>12413.6</v>
      </c>
      <c r="L973" s="831">
        <v>23</v>
      </c>
      <c r="M973" s="831">
        <v>287667.24</v>
      </c>
      <c r="N973" s="822"/>
      <c r="O973" s="822">
        <v>12507.271304347825</v>
      </c>
      <c r="P973" s="831">
        <v>2</v>
      </c>
      <c r="Q973" s="831">
        <v>24827.200000000001</v>
      </c>
      <c r="R973" s="827"/>
      <c r="S973" s="832">
        <v>12413.6</v>
      </c>
    </row>
    <row r="974" spans="1:19" ht="14.45" customHeight="1" x14ac:dyDescent="0.2">
      <c r="A974" s="821" t="s">
        <v>6951</v>
      </c>
      <c r="B974" s="822" t="s">
        <v>6952</v>
      </c>
      <c r="C974" s="822" t="s">
        <v>639</v>
      </c>
      <c r="D974" s="822" t="s">
        <v>3504</v>
      </c>
      <c r="E974" s="822" t="s">
        <v>6953</v>
      </c>
      <c r="F974" s="822" t="s">
        <v>7135</v>
      </c>
      <c r="G974" s="822" t="s">
        <v>1132</v>
      </c>
      <c r="H974" s="831">
        <v>82.460000000000008</v>
      </c>
      <c r="I974" s="831">
        <v>8043.97</v>
      </c>
      <c r="J974" s="822"/>
      <c r="K974" s="822">
        <v>97.54996361872422</v>
      </c>
      <c r="L974" s="831">
        <v>38.260000000000005</v>
      </c>
      <c r="M974" s="831">
        <v>3768.6000000000004</v>
      </c>
      <c r="N974" s="822"/>
      <c r="O974" s="822">
        <v>98.499738630423408</v>
      </c>
      <c r="P974" s="831"/>
      <c r="Q974" s="831"/>
      <c r="R974" s="827"/>
      <c r="S974" s="832"/>
    </row>
    <row r="975" spans="1:19" ht="14.45" customHeight="1" x14ac:dyDescent="0.2">
      <c r="A975" s="821" t="s">
        <v>6951</v>
      </c>
      <c r="B975" s="822" t="s">
        <v>6952</v>
      </c>
      <c r="C975" s="822" t="s">
        <v>639</v>
      </c>
      <c r="D975" s="822" t="s">
        <v>3504</v>
      </c>
      <c r="E975" s="822" t="s">
        <v>6953</v>
      </c>
      <c r="F975" s="822" t="s">
        <v>7136</v>
      </c>
      <c r="G975" s="822" t="s">
        <v>1132</v>
      </c>
      <c r="H975" s="831">
        <v>62.66</v>
      </c>
      <c r="I975" s="831">
        <v>26393.629999999997</v>
      </c>
      <c r="J975" s="822"/>
      <c r="K975" s="822">
        <v>421.21975742100221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6951</v>
      </c>
      <c r="B976" s="822" t="s">
        <v>6952</v>
      </c>
      <c r="C976" s="822" t="s">
        <v>639</v>
      </c>
      <c r="D976" s="822" t="s">
        <v>3504</v>
      </c>
      <c r="E976" s="822" t="s">
        <v>6953</v>
      </c>
      <c r="F976" s="822" t="s">
        <v>7137</v>
      </c>
      <c r="G976" s="822" t="s">
        <v>7134</v>
      </c>
      <c r="H976" s="831">
        <v>29</v>
      </c>
      <c r="I976" s="831">
        <v>481582.69999999995</v>
      </c>
      <c r="J976" s="822"/>
      <c r="K976" s="822">
        <v>16606.3</v>
      </c>
      <c r="L976" s="831">
        <v>55</v>
      </c>
      <c r="M976" s="831">
        <v>919143.59999999986</v>
      </c>
      <c r="N976" s="822"/>
      <c r="O976" s="822">
        <v>16711.701818181817</v>
      </c>
      <c r="P976" s="831">
        <v>5</v>
      </c>
      <c r="Q976" s="831">
        <v>83031.5</v>
      </c>
      <c r="R976" s="827"/>
      <c r="S976" s="832">
        <v>16606.3</v>
      </c>
    </row>
    <row r="977" spans="1:19" ht="14.45" customHeight="1" x14ac:dyDescent="0.2">
      <c r="A977" s="821" t="s">
        <v>6951</v>
      </c>
      <c r="B977" s="822" t="s">
        <v>6952</v>
      </c>
      <c r="C977" s="822" t="s">
        <v>639</v>
      </c>
      <c r="D977" s="822" t="s">
        <v>3504</v>
      </c>
      <c r="E977" s="822" t="s">
        <v>6953</v>
      </c>
      <c r="F977" s="822" t="s">
        <v>7138</v>
      </c>
      <c r="G977" s="822" t="s">
        <v>7139</v>
      </c>
      <c r="H977" s="831">
        <v>3</v>
      </c>
      <c r="I977" s="831">
        <v>445.38</v>
      </c>
      <c r="J977" s="822"/>
      <c r="K977" s="822">
        <v>148.46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6951</v>
      </c>
      <c r="B978" s="822" t="s">
        <v>6952</v>
      </c>
      <c r="C978" s="822" t="s">
        <v>639</v>
      </c>
      <c r="D978" s="822" t="s">
        <v>3504</v>
      </c>
      <c r="E978" s="822" t="s">
        <v>6953</v>
      </c>
      <c r="F978" s="822" t="s">
        <v>7140</v>
      </c>
      <c r="G978" s="822" t="s">
        <v>2391</v>
      </c>
      <c r="H978" s="831">
        <v>5</v>
      </c>
      <c r="I978" s="831">
        <v>108895.5</v>
      </c>
      <c r="J978" s="822"/>
      <c r="K978" s="822">
        <v>21779.1</v>
      </c>
      <c r="L978" s="831">
        <v>2</v>
      </c>
      <c r="M978" s="831">
        <v>43558.2</v>
      </c>
      <c r="N978" s="822"/>
      <c r="O978" s="822">
        <v>21779.1</v>
      </c>
      <c r="P978" s="831"/>
      <c r="Q978" s="831"/>
      <c r="R978" s="827"/>
      <c r="S978" s="832"/>
    </row>
    <row r="979" spans="1:19" ht="14.45" customHeight="1" x14ac:dyDescent="0.2">
      <c r="A979" s="821" t="s">
        <v>6951</v>
      </c>
      <c r="B979" s="822" t="s">
        <v>6952</v>
      </c>
      <c r="C979" s="822" t="s">
        <v>639</v>
      </c>
      <c r="D979" s="822" t="s">
        <v>3504</v>
      </c>
      <c r="E979" s="822" t="s">
        <v>6953</v>
      </c>
      <c r="F979" s="822" t="s">
        <v>7141</v>
      </c>
      <c r="G979" s="822" t="s">
        <v>2967</v>
      </c>
      <c r="H979" s="831">
        <v>56.620000000000005</v>
      </c>
      <c r="I979" s="831">
        <v>26853.13</v>
      </c>
      <c r="J979" s="822"/>
      <c r="K979" s="822">
        <v>474.26933945602258</v>
      </c>
      <c r="L979" s="831">
        <v>43.959999999999994</v>
      </c>
      <c r="M979" s="831">
        <v>20848.91</v>
      </c>
      <c r="N979" s="822"/>
      <c r="O979" s="822">
        <v>474.27001819836221</v>
      </c>
      <c r="P979" s="831">
        <v>9.35</v>
      </c>
      <c r="Q979" s="831">
        <v>4434.41</v>
      </c>
      <c r="R979" s="827"/>
      <c r="S979" s="832">
        <v>474.26844919786095</v>
      </c>
    </row>
    <row r="980" spans="1:19" ht="14.45" customHeight="1" x14ac:dyDescent="0.2">
      <c r="A980" s="821" t="s">
        <v>6951</v>
      </c>
      <c r="B980" s="822" t="s">
        <v>6952</v>
      </c>
      <c r="C980" s="822" t="s">
        <v>639</v>
      </c>
      <c r="D980" s="822" t="s">
        <v>3504</v>
      </c>
      <c r="E980" s="822" t="s">
        <v>6953</v>
      </c>
      <c r="F980" s="822" t="s">
        <v>7142</v>
      </c>
      <c r="G980" s="822" t="s">
        <v>2967</v>
      </c>
      <c r="H980" s="831">
        <v>55.699999999999996</v>
      </c>
      <c r="I980" s="831">
        <v>11391.76</v>
      </c>
      <c r="J980" s="822"/>
      <c r="K980" s="822">
        <v>204.51992818671457</v>
      </c>
      <c r="L980" s="831">
        <v>41.970000000000006</v>
      </c>
      <c r="M980" s="831">
        <v>8583.68</v>
      </c>
      <c r="N980" s="822"/>
      <c r="O980" s="822">
        <v>204.51941863235643</v>
      </c>
      <c r="P980" s="831">
        <v>9.6100000000000012</v>
      </c>
      <c r="Q980" s="831">
        <v>1965.43</v>
      </c>
      <c r="R980" s="827"/>
      <c r="S980" s="832">
        <v>204.51925078043703</v>
      </c>
    </row>
    <row r="981" spans="1:19" ht="14.45" customHeight="1" x14ac:dyDescent="0.2">
      <c r="A981" s="821" t="s">
        <v>6951</v>
      </c>
      <c r="B981" s="822" t="s">
        <v>6952</v>
      </c>
      <c r="C981" s="822" t="s">
        <v>639</v>
      </c>
      <c r="D981" s="822" t="s">
        <v>3504</v>
      </c>
      <c r="E981" s="822" t="s">
        <v>6953</v>
      </c>
      <c r="F981" s="822" t="s">
        <v>7144</v>
      </c>
      <c r="G981" s="822" t="s">
        <v>3365</v>
      </c>
      <c r="H981" s="831">
        <v>27</v>
      </c>
      <c r="I981" s="831">
        <v>452794.5</v>
      </c>
      <c r="J981" s="822"/>
      <c r="K981" s="822">
        <v>16770.166666666668</v>
      </c>
      <c r="L981" s="831">
        <v>9</v>
      </c>
      <c r="M981" s="831">
        <v>151901.07</v>
      </c>
      <c r="N981" s="822"/>
      <c r="O981" s="822">
        <v>16877.896666666667</v>
      </c>
      <c r="P981" s="831"/>
      <c r="Q981" s="831"/>
      <c r="R981" s="827"/>
      <c r="S981" s="832"/>
    </row>
    <row r="982" spans="1:19" ht="14.45" customHeight="1" x14ac:dyDescent="0.2">
      <c r="A982" s="821" t="s">
        <v>6951</v>
      </c>
      <c r="B982" s="822" t="s">
        <v>6952</v>
      </c>
      <c r="C982" s="822" t="s">
        <v>639</v>
      </c>
      <c r="D982" s="822" t="s">
        <v>3504</v>
      </c>
      <c r="E982" s="822" t="s">
        <v>6953</v>
      </c>
      <c r="F982" s="822" t="s">
        <v>7145</v>
      </c>
      <c r="G982" s="822" t="s">
        <v>7146</v>
      </c>
      <c r="H982" s="831">
        <v>6</v>
      </c>
      <c r="I982" s="831">
        <v>19800.150000000001</v>
      </c>
      <c r="J982" s="822"/>
      <c r="K982" s="822">
        <v>3300.0250000000001</v>
      </c>
      <c r="L982" s="831">
        <v>42</v>
      </c>
      <c r="M982" s="831">
        <v>138601.35</v>
      </c>
      <c r="N982" s="822"/>
      <c r="O982" s="822">
        <v>3300.0321428571428</v>
      </c>
      <c r="P982" s="831">
        <v>25</v>
      </c>
      <c r="Q982" s="831">
        <v>82500.299999999988</v>
      </c>
      <c r="R982" s="827"/>
      <c r="S982" s="832">
        <v>3300.0119999999997</v>
      </c>
    </row>
    <row r="983" spans="1:19" ht="14.45" customHeight="1" x14ac:dyDescent="0.2">
      <c r="A983" s="821" t="s">
        <v>6951</v>
      </c>
      <c r="B983" s="822" t="s">
        <v>6952</v>
      </c>
      <c r="C983" s="822" t="s">
        <v>639</v>
      </c>
      <c r="D983" s="822" t="s">
        <v>3504</v>
      </c>
      <c r="E983" s="822" t="s">
        <v>6953</v>
      </c>
      <c r="F983" s="822" t="s">
        <v>7152</v>
      </c>
      <c r="G983" s="822" t="s">
        <v>2346</v>
      </c>
      <c r="H983" s="831"/>
      <c r="I983" s="831"/>
      <c r="J983" s="822"/>
      <c r="K983" s="822"/>
      <c r="L983" s="831">
        <v>1</v>
      </c>
      <c r="M983" s="831">
        <v>36341.300000000003</v>
      </c>
      <c r="N983" s="822"/>
      <c r="O983" s="822">
        <v>36341.300000000003</v>
      </c>
      <c r="P983" s="831">
        <v>1</v>
      </c>
      <c r="Q983" s="831">
        <v>36341.33</v>
      </c>
      <c r="R983" s="827"/>
      <c r="S983" s="832">
        <v>36341.33</v>
      </c>
    </row>
    <row r="984" spans="1:19" ht="14.45" customHeight="1" x14ac:dyDescent="0.2">
      <c r="A984" s="821" t="s">
        <v>6951</v>
      </c>
      <c r="B984" s="822" t="s">
        <v>6952</v>
      </c>
      <c r="C984" s="822" t="s">
        <v>639</v>
      </c>
      <c r="D984" s="822" t="s">
        <v>3504</v>
      </c>
      <c r="E984" s="822" t="s">
        <v>6953</v>
      </c>
      <c r="F984" s="822" t="s">
        <v>7157</v>
      </c>
      <c r="G984" s="822" t="s">
        <v>7158</v>
      </c>
      <c r="H984" s="831"/>
      <c r="I984" s="831"/>
      <c r="J984" s="822"/>
      <c r="K984" s="822"/>
      <c r="L984" s="831">
        <v>39.199999999999996</v>
      </c>
      <c r="M984" s="831">
        <v>2132.4900000000002</v>
      </c>
      <c r="N984" s="822"/>
      <c r="O984" s="822">
        <v>54.40025510204083</v>
      </c>
      <c r="P984" s="831">
        <v>4.4000000000000004</v>
      </c>
      <c r="Q984" s="831">
        <v>239.36</v>
      </c>
      <c r="R984" s="827"/>
      <c r="S984" s="832">
        <v>54.4</v>
      </c>
    </row>
    <row r="985" spans="1:19" ht="14.45" customHeight="1" x14ac:dyDescent="0.2">
      <c r="A985" s="821" t="s">
        <v>6951</v>
      </c>
      <c r="B985" s="822" t="s">
        <v>6952</v>
      </c>
      <c r="C985" s="822" t="s">
        <v>639</v>
      </c>
      <c r="D985" s="822" t="s">
        <v>3504</v>
      </c>
      <c r="E985" s="822" t="s">
        <v>6953</v>
      </c>
      <c r="F985" s="822" t="s">
        <v>7159</v>
      </c>
      <c r="G985" s="822" t="s">
        <v>7158</v>
      </c>
      <c r="H985" s="831">
        <v>1.6</v>
      </c>
      <c r="I985" s="831">
        <v>174.18</v>
      </c>
      <c r="J985" s="822"/>
      <c r="K985" s="822">
        <v>108.8625</v>
      </c>
      <c r="L985" s="831">
        <v>30.96</v>
      </c>
      <c r="M985" s="831">
        <v>3339</v>
      </c>
      <c r="N985" s="822"/>
      <c r="O985" s="822">
        <v>107.84883720930232</v>
      </c>
      <c r="P985" s="831">
        <v>5.2000000000000011</v>
      </c>
      <c r="Q985" s="831">
        <v>508.03999999999996</v>
      </c>
      <c r="R985" s="827"/>
      <c r="S985" s="832">
        <v>97.699999999999974</v>
      </c>
    </row>
    <row r="986" spans="1:19" ht="14.45" customHeight="1" x14ac:dyDescent="0.2">
      <c r="A986" s="821" t="s">
        <v>6951</v>
      </c>
      <c r="B986" s="822" t="s">
        <v>6952</v>
      </c>
      <c r="C986" s="822" t="s">
        <v>639</v>
      </c>
      <c r="D986" s="822" t="s">
        <v>3504</v>
      </c>
      <c r="E986" s="822" t="s">
        <v>6953</v>
      </c>
      <c r="F986" s="822" t="s">
        <v>7160</v>
      </c>
      <c r="G986" s="822" t="s">
        <v>3389</v>
      </c>
      <c r="H986" s="831"/>
      <c r="I986" s="831"/>
      <c r="J986" s="822"/>
      <c r="K986" s="822"/>
      <c r="L986" s="831"/>
      <c r="M986" s="831"/>
      <c r="N986" s="822"/>
      <c r="O986" s="822"/>
      <c r="P986" s="831">
        <v>1</v>
      </c>
      <c r="Q986" s="831">
        <v>11045.7</v>
      </c>
      <c r="R986" s="827"/>
      <c r="S986" s="832">
        <v>11045.7</v>
      </c>
    </row>
    <row r="987" spans="1:19" ht="14.45" customHeight="1" x14ac:dyDescent="0.2">
      <c r="A987" s="821" t="s">
        <v>6951</v>
      </c>
      <c r="B987" s="822" t="s">
        <v>6952</v>
      </c>
      <c r="C987" s="822" t="s">
        <v>639</v>
      </c>
      <c r="D987" s="822" t="s">
        <v>3504</v>
      </c>
      <c r="E987" s="822" t="s">
        <v>6953</v>
      </c>
      <c r="F987" s="822" t="s">
        <v>7161</v>
      </c>
      <c r="G987" s="822" t="s">
        <v>7146</v>
      </c>
      <c r="H987" s="831"/>
      <c r="I987" s="831"/>
      <c r="J987" s="822"/>
      <c r="K987" s="822"/>
      <c r="L987" s="831">
        <v>0</v>
      </c>
      <c r="M987" s="831">
        <v>0</v>
      </c>
      <c r="N987" s="822"/>
      <c r="O987" s="822"/>
      <c r="P987" s="831"/>
      <c r="Q987" s="831"/>
      <c r="R987" s="827"/>
      <c r="S987" s="832"/>
    </row>
    <row r="988" spans="1:19" ht="14.45" customHeight="1" x14ac:dyDescent="0.2">
      <c r="A988" s="821" t="s">
        <v>6951</v>
      </c>
      <c r="B988" s="822" t="s">
        <v>6952</v>
      </c>
      <c r="C988" s="822" t="s">
        <v>639</v>
      </c>
      <c r="D988" s="822" t="s">
        <v>3504</v>
      </c>
      <c r="E988" s="822" t="s">
        <v>6953</v>
      </c>
      <c r="F988" s="822" t="s">
        <v>7162</v>
      </c>
      <c r="G988" s="822" t="s">
        <v>7163</v>
      </c>
      <c r="H988" s="831">
        <v>12</v>
      </c>
      <c r="I988" s="831">
        <v>469084</v>
      </c>
      <c r="J988" s="822"/>
      <c r="K988" s="822">
        <v>39090.333333333336</v>
      </c>
      <c r="L988" s="831">
        <v>5</v>
      </c>
      <c r="M988" s="831">
        <v>233429.7</v>
      </c>
      <c r="N988" s="822"/>
      <c r="O988" s="822">
        <v>46685.94</v>
      </c>
      <c r="P988" s="831"/>
      <c r="Q988" s="831"/>
      <c r="R988" s="827"/>
      <c r="S988" s="832"/>
    </row>
    <row r="989" spans="1:19" ht="14.45" customHeight="1" x14ac:dyDescent="0.2">
      <c r="A989" s="821" t="s">
        <v>6951</v>
      </c>
      <c r="B989" s="822" t="s">
        <v>6952</v>
      </c>
      <c r="C989" s="822" t="s">
        <v>639</v>
      </c>
      <c r="D989" s="822" t="s">
        <v>3504</v>
      </c>
      <c r="E989" s="822" t="s">
        <v>6953</v>
      </c>
      <c r="F989" s="822" t="s">
        <v>7164</v>
      </c>
      <c r="G989" s="822" t="s">
        <v>7165</v>
      </c>
      <c r="H989" s="831">
        <v>17.420000000000002</v>
      </c>
      <c r="I989" s="831">
        <v>7666.71</v>
      </c>
      <c r="J989" s="822"/>
      <c r="K989" s="822">
        <v>440.10964408725596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6951</v>
      </c>
      <c r="B990" s="822" t="s">
        <v>6952</v>
      </c>
      <c r="C990" s="822" t="s">
        <v>639</v>
      </c>
      <c r="D990" s="822" t="s">
        <v>3504</v>
      </c>
      <c r="E990" s="822" t="s">
        <v>6953</v>
      </c>
      <c r="F990" s="822" t="s">
        <v>7166</v>
      </c>
      <c r="G990" s="822" t="s">
        <v>2446</v>
      </c>
      <c r="H990" s="831">
        <v>32.630000000000003</v>
      </c>
      <c r="I990" s="831">
        <v>1716608.83</v>
      </c>
      <c r="J990" s="822"/>
      <c r="K990" s="822">
        <v>52608.300030646642</v>
      </c>
      <c r="L990" s="831">
        <v>44.300000000000004</v>
      </c>
      <c r="M990" s="831">
        <v>2097609.4399999995</v>
      </c>
      <c r="N990" s="822"/>
      <c r="O990" s="822">
        <v>47350.100225733615</v>
      </c>
      <c r="P990" s="831">
        <v>105.83</v>
      </c>
      <c r="Q990" s="831">
        <v>5010896.26</v>
      </c>
      <c r="R990" s="827"/>
      <c r="S990" s="832">
        <v>47348.542568269862</v>
      </c>
    </row>
    <row r="991" spans="1:19" ht="14.45" customHeight="1" x14ac:dyDescent="0.2">
      <c r="A991" s="821" t="s">
        <v>6951</v>
      </c>
      <c r="B991" s="822" t="s">
        <v>6952</v>
      </c>
      <c r="C991" s="822" t="s">
        <v>639</v>
      </c>
      <c r="D991" s="822" t="s">
        <v>3504</v>
      </c>
      <c r="E991" s="822" t="s">
        <v>6953</v>
      </c>
      <c r="F991" s="822" t="s">
        <v>7167</v>
      </c>
      <c r="G991" s="822" t="s">
        <v>2424</v>
      </c>
      <c r="H991" s="831">
        <v>24</v>
      </c>
      <c r="I991" s="831">
        <v>1035120</v>
      </c>
      <c r="J991" s="822"/>
      <c r="K991" s="822">
        <v>43130</v>
      </c>
      <c r="L991" s="831">
        <v>4</v>
      </c>
      <c r="M991" s="831">
        <v>172520</v>
      </c>
      <c r="N991" s="822"/>
      <c r="O991" s="822">
        <v>43130</v>
      </c>
      <c r="P991" s="831">
        <v>20</v>
      </c>
      <c r="Q991" s="831">
        <v>793592</v>
      </c>
      <c r="R991" s="827"/>
      <c r="S991" s="832">
        <v>39679.599999999999</v>
      </c>
    </row>
    <row r="992" spans="1:19" ht="14.45" customHeight="1" x14ac:dyDescent="0.2">
      <c r="A992" s="821" t="s">
        <v>6951</v>
      </c>
      <c r="B992" s="822" t="s">
        <v>6952</v>
      </c>
      <c r="C992" s="822" t="s">
        <v>639</v>
      </c>
      <c r="D992" s="822" t="s">
        <v>3504</v>
      </c>
      <c r="E992" s="822" t="s">
        <v>6953</v>
      </c>
      <c r="F992" s="822" t="s">
        <v>7169</v>
      </c>
      <c r="G992" s="822" t="s">
        <v>1272</v>
      </c>
      <c r="H992" s="831"/>
      <c r="I992" s="831"/>
      <c r="J992" s="822"/>
      <c r="K992" s="822"/>
      <c r="L992" s="831">
        <v>7.59</v>
      </c>
      <c r="M992" s="831">
        <v>180.78</v>
      </c>
      <c r="N992" s="822"/>
      <c r="O992" s="822">
        <v>23.81818181818182</v>
      </c>
      <c r="P992" s="831"/>
      <c r="Q992" s="831"/>
      <c r="R992" s="827"/>
      <c r="S992" s="832"/>
    </row>
    <row r="993" spans="1:19" ht="14.45" customHeight="1" x14ac:dyDescent="0.2">
      <c r="A993" s="821" t="s">
        <v>6951</v>
      </c>
      <c r="B993" s="822" t="s">
        <v>6952</v>
      </c>
      <c r="C993" s="822" t="s">
        <v>639</v>
      </c>
      <c r="D993" s="822" t="s">
        <v>3504</v>
      </c>
      <c r="E993" s="822" t="s">
        <v>6953</v>
      </c>
      <c r="F993" s="822" t="s">
        <v>7170</v>
      </c>
      <c r="G993" s="822" t="s">
        <v>1031</v>
      </c>
      <c r="H993" s="831">
        <v>11.82</v>
      </c>
      <c r="I993" s="831">
        <v>2883.3700000000003</v>
      </c>
      <c r="J993" s="822"/>
      <c r="K993" s="822">
        <v>243.93993231810492</v>
      </c>
      <c r="L993" s="831"/>
      <c r="M993" s="831"/>
      <c r="N993" s="822"/>
      <c r="O993" s="822"/>
      <c r="P993" s="831"/>
      <c r="Q993" s="831"/>
      <c r="R993" s="827"/>
      <c r="S993" s="832"/>
    </row>
    <row r="994" spans="1:19" ht="14.45" customHeight="1" x14ac:dyDescent="0.2">
      <c r="A994" s="821" t="s">
        <v>6951</v>
      </c>
      <c r="B994" s="822" t="s">
        <v>6952</v>
      </c>
      <c r="C994" s="822" t="s">
        <v>639</v>
      </c>
      <c r="D994" s="822" t="s">
        <v>3504</v>
      </c>
      <c r="E994" s="822" t="s">
        <v>6953</v>
      </c>
      <c r="F994" s="822" t="s">
        <v>7171</v>
      </c>
      <c r="G994" s="822" t="s">
        <v>1031</v>
      </c>
      <c r="H994" s="831">
        <v>19.279999999999998</v>
      </c>
      <c r="I994" s="831">
        <v>8337.26</v>
      </c>
      <c r="J994" s="822"/>
      <c r="K994" s="822">
        <v>432.43049792531127</v>
      </c>
      <c r="L994" s="831">
        <v>11.86</v>
      </c>
      <c r="M994" s="831">
        <v>5128.6100000000006</v>
      </c>
      <c r="N994" s="822"/>
      <c r="O994" s="822">
        <v>432.42917369308606</v>
      </c>
      <c r="P994" s="831"/>
      <c r="Q994" s="831"/>
      <c r="R994" s="827"/>
      <c r="S994" s="832"/>
    </row>
    <row r="995" spans="1:19" ht="14.45" customHeight="1" x14ac:dyDescent="0.2">
      <c r="A995" s="821" t="s">
        <v>6951</v>
      </c>
      <c r="B995" s="822" t="s">
        <v>6952</v>
      </c>
      <c r="C995" s="822" t="s">
        <v>639</v>
      </c>
      <c r="D995" s="822" t="s">
        <v>3504</v>
      </c>
      <c r="E995" s="822" t="s">
        <v>6953</v>
      </c>
      <c r="F995" s="822" t="s">
        <v>7175</v>
      </c>
      <c r="G995" s="822" t="s">
        <v>2442</v>
      </c>
      <c r="H995" s="831"/>
      <c r="I995" s="831"/>
      <c r="J995" s="822"/>
      <c r="K995" s="822"/>
      <c r="L995" s="831">
        <v>8.7999999999999989</v>
      </c>
      <c r="M995" s="831">
        <v>41062.730000000003</v>
      </c>
      <c r="N995" s="822"/>
      <c r="O995" s="822">
        <v>4666.2193181818193</v>
      </c>
      <c r="P995" s="831">
        <v>13.56</v>
      </c>
      <c r="Q995" s="831">
        <v>45598.21</v>
      </c>
      <c r="R995" s="827"/>
      <c r="S995" s="832">
        <v>3362.6998525073745</v>
      </c>
    </row>
    <row r="996" spans="1:19" ht="14.45" customHeight="1" x14ac:dyDescent="0.2">
      <c r="A996" s="821" t="s">
        <v>6951</v>
      </c>
      <c r="B996" s="822" t="s">
        <v>6952</v>
      </c>
      <c r="C996" s="822" t="s">
        <v>639</v>
      </c>
      <c r="D996" s="822" t="s">
        <v>3504</v>
      </c>
      <c r="E996" s="822" t="s">
        <v>6953</v>
      </c>
      <c r="F996" s="822" t="s">
        <v>7177</v>
      </c>
      <c r="G996" s="822" t="s">
        <v>1031</v>
      </c>
      <c r="H996" s="831">
        <v>14</v>
      </c>
      <c r="I996" s="831">
        <v>3415.16</v>
      </c>
      <c r="J996" s="822"/>
      <c r="K996" s="822">
        <v>243.94</v>
      </c>
      <c r="L996" s="831">
        <v>42.719999999999992</v>
      </c>
      <c r="M996" s="831">
        <v>11691.23</v>
      </c>
      <c r="N996" s="822"/>
      <c r="O996" s="822">
        <v>273.67111423220979</v>
      </c>
      <c r="P996" s="831">
        <v>23.1</v>
      </c>
      <c r="Q996" s="831">
        <v>5782.88</v>
      </c>
      <c r="R996" s="827"/>
      <c r="S996" s="832">
        <v>250.34112554112554</v>
      </c>
    </row>
    <row r="997" spans="1:19" ht="14.45" customHeight="1" x14ac:dyDescent="0.2">
      <c r="A997" s="821" t="s">
        <v>6951</v>
      </c>
      <c r="B997" s="822" t="s">
        <v>6952</v>
      </c>
      <c r="C997" s="822" t="s">
        <v>639</v>
      </c>
      <c r="D997" s="822" t="s">
        <v>3504</v>
      </c>
      <c r="E997" s="822" t="s">
        <v>6953</v>
      </c>
      <c r="F997" s="822" t="s">
        <v>7178</v>
      </c>
      <c r="G997" s="822" t="s">
        <v>1031</v>
      </c>
      <c r="H997" s="831">
        <v>35.67</v>
      </c>
      <c r="I997" s="831">
        <v>2729.1099999999997</v>
      </c>
      <c r="J997" s="822"/>
      <c r="K997" s="822">
        <v>76.5099523409027</v>
      </c>
      <c r="L997" s="831">
        <v>82.95</v>
      </c>
      <c r="M997" s="831">
        <v>6503.66</v>
      </c>
      <c r="N997" s="822"/>
      <c r="O997" s="822">
        <v>78.4045810729355</v>
      </c>
      <c r="P997" s="831">
        <v>31.61</v>
      </c>
      <c r="Q997" s="831">
        <v>2551.5299999999997</v>
      </c>
      <c r="R997" s="827"/>
      <c r="S997" s="832">
        <v>80.71907624169566</v>
      </c>
    </row>
    <row r="998" spans="1:19" ht="14.45" customHeight="1" x14ac:dyDescent="0.2">
      <c r="A998" s="821" t="s">
        <v>6951</v>
      </c>
      <c r="B998" s="822" t="s">
        <v>6952</v>
      </c>
      <c r="C998" s="822" t="s">
        <v>639</v>
      </c>
      <c r="D998" s="822" t="s">
        <v>3504</v>
      </c>
      <c r="E998" s="822" t="s">
        <v>6953</v>
      </c>
      <c r="F998" s="822" t="s">
        <v>7179</v>
      </c>
      <c r="G998" s="822" t="s">
        <v>1132</v>
      </c>
      <c r="H998" s="831">
        <v>30.26</v>
      </c>
      <c r="I998" s="831">
        <v>12746.119999999999</v>
      </c>
      <c r="J998" s="822"/>
      <c r="K998" s="822">
        <v>421.22009253139453</v>
      </c>
      <c r="L998" s="831">
        <v>62.220000000000006</v>
      </c>
      <c r="M998" s="831">
        <v>26401.560000000005</v>
      </c>
      <c r="N998" s="822"/>
      <c r="O998" s="822">
        <v>424.3259402121505</v>
      </c>
      <c r="P998" s="831"/>
      <c r="Q998" s="831"/>
      <c r="R998" s="827"/>
      <c r="S998" s="832"/>
    </row>
    <row r="999" spans="1:19" ht="14.45" customHeight="1" x14ac:dyDescent="0.2">
      <c r="A999" s="821" t="s">
        <v>6951</v>
      </c>
      <c r="B999" s="822" t="s">
        <v>6952</v>
      </c>
      <c r="C999" s="822" t="s">
        <v>639</v>
      </c>
      <c r="D999" s="822" t="s">
        <v>3504</v>
      </c>
      <c r="E999" s="822" t="s">
        <v>6953</v>
      </c>
      <c r="F999" s="822" t="s">
        <v>7181</v>
      </c>
      <c r="G999" s="822" t="s">
        <v>6966</v>
      </c>
      <c r="H999" s="831">
        <v>2</v>
      </c>
      <c r="I999" s="831">
        <v>2581.7199999999998</v>
      </c>
      <c r="J999" s="822"/>
      <c r="K999" s="822">
        <v>1290.8599999999999</v>
      </c>
      <c r="L999" s="831">
        <v>8</v>
      </c>
      <c r="M999" s="831">
        <v>10326.880000000001</v>
      </c>
      <c r="N999" s="822"/>
      <c r="O999" s="822">
        <v>1290.8600000000001</v>
      </c>
      <c r="P999" s="831"/>
      <c r="Q999" s="831"/>
      <c r="R999" s="827"/>
      <c r="S999" s="832"/>
    </row>
    <row r="1000" spans="1:19" ht="14.45" customHeight="1" x14ac:dyDescent="0.2">
      <c r="A1000" s="821" t="s">
        <v>6951</v>
      </c>
      <c r="B1000" s="822" t="s">
        <v>6952</v>
      </c>
      <c r="C1000" s="822" t="s">
        <v>639</v>
      </c>
      <c r="D1000" s="822" t="s">
        <v>3504</v>
      </c>
      <c r="E1000" s="822" t="s">
        <v>6953</v>
      </c>
      <c r="F1000" s="822" t="s">
        <v>7182</v>
      </c>
      <c r="G1000" s="822" t="s">
        <v>805</v>
      </c>
      <c r="H1000" s="831">
        <v>1</v>
      </c>
      <c r="I1000" s="831">
        <v>734.8</v>
      </c>
      <c r="J1000" s="822"/>
      <c r="K1000" s="822">
        <v>734.8</v>
      </c>
      <c r="L1000" s="831">
        <v>17.14</v>
      </c>
      <c r="M1000" s="831">
        <v>12594.48</v>
      </c>
      <c r="N1000" s="822"/>
      <c r="O1000" s="822">
        <v>734.80046674445737</v>
      </c>
      <c r="P1000" s="831">
        <v>8.11</v>
      </c>
      <c r="Q1000" s="831">
        <v>5959.23</v>
      </c>
      <c r="R1000" s="827"/>
      <c r="S1000" s="832">
        <v>734.80024660912454</v>
      </c>
    </row>
    <row r="1001" spans="1:19" ht="14.45" customHeight="1" x14ac:dyDescent="0.2">
      <c r="A1001" s="821" t="s">
        <v>6951</v>
      </c>
      <c r="B1001" s="822" t="s">
        <v>6952</v>
      </c>
      <c r="C1001" s="822" t="s">
        <v>639</v>
      </c>
      <c r="D1001" s="822" t="s">
        <v>3504</v>
      </c>
      <c r="E1001" s="822" t="s">
        <v>6953</v>
      </c>
      <c r="F1001" s="822" t="s">
        <v>7183</v>
      </c>
      <c r="G1001" s="822" t="s">
        <v>1370</v>
      </c>
      <c r="H1001" s="831">
        <v>5.84</v>
      </c>
      <c r="I1001" s="831">
        <v>1048.28</v>
      </c>
      <c r="J1001" s="822"/>
      <c r="K1001" s="822">
        <v>179.5</v>
      </c>
      <c r="L1001" s="831">
        <v>369</v>
      </c>
      <c r="M1001" s="831">
        <v>82222.209999999992</v>
      </c>
      <c r="N1001" s="822"/>
      <c r="O1001" s="822">
        <v>222.82441734417341</v>
      </c>
      <c r="P1001" s="831">
        <v>75.600000000000009</v>
      </c>
      <c r="Q1001" s="831">
        <v>13570.27</v>
      </c>
      <c r="R1001" s="827"/>
      <c r="S1001" s="832">
        <v>179.50092592592591</v>
      </c>
    </row>
    <row r="1002" spans="1:19" ht="14.45" customHeight="1" x14ac:dyDescent="0.2">
      <c r="A1002" s="821" t="s">
        <v>6951</v>
      </c>
      <c r="B1002" s="822" t="s">
        <v>6952</v>
      </c>
      <c r="C1002" s="822" t="s">
        <v>639</v>
      </c>
      <c r="D1002" s="822" t="s">
        <v>3504</v>
      </c>
      <c r="E1002" s="822" t="s">
        <v>6953</v>
      </c>
      <c r="F1002" s="822" t="s">
        <v>7186</v>
      </c>
      <c r="G1002" s="822" t="s">
        <v>1031</v>
      </c>
      <c r="H1002" s="831">
        <v>1.04</v>
      </c>
      <c r="I1002" s="831">
        <v>449.73</v>
      </c>
      <c r="J1002" s="822"/>
      <c r="K1002" s="822">
        <v>432.43269230769232</v>
      </c>
      <c r="L1002" s="831">
        <v>12.8</v>
      </c>
      <c r="M1002" s="831">
        <v>5661.39</v>
      </c>
      <c r="N1002" s="822"/>
      <c r="O1002" s="822">
        <v>442.29609375000001</v>
      </c>
      <c r="P1002" s="831">
        <v>12.71</v>
      </c>
      <c r="Q1002" s="831">
        <v>7405.1299999999992</v>
      </c>
      <c r="R1002" s="827"/>
      <c r="S1002" s="832">
        <v>582.62234461054277</v>
      </c>
    </row>
    <row r="1003" spans="1:19" ht="14.45" customHeight="1" x14ac:dyDescent="0.2">
      <c r="A1003" s="821" t="s">
        <v>6951</v>
      </c>
      <c r="B1003" s="822" t="s">
        <v>6952</v>
      </c>
      <c r="C1003" s="822" t="s">
        <v>639</v>
      </c>
      <c r="D1003" s="822" t="s">
        <v>3504</v>
      </c>
      <c r="E1003" s="822" t="s">
        <v>6953</v>
      </c>
      <c r="F1003" s="822" t="s">
        <v>7189</v>
      </c>
      <c r="G1003" s="822" t="s">
        <v>1370</v>
      </c>
      <c r="H1003" s="831"/>
      <c r="I1003" s="831"/>
      <c r="J1003" s="822"/>
      <c r="K1003" s="822"/>
      <c r="L1003" s="831">
        <v>121.5</v>
      </c>
      <c r="M1003" s="831">
        <v>15086.2</v>
      </c>
      <c r="N1003" s="822"/>
      <c r="O1003" s="822">
        <v>124.16625514403293</v>
      </c>
      <c r="P1003" s="831">
        <v>32.9</v>
      </c>
      <c r="Q1003" s="831">
        <v>3432.7799999999997</v>
      </c>
      <c r="R1003" s="827"/>
      <c r="S1003" s="832">
        <v>104.33981762917932</v>
      </c>
    </row>
    <row r="1004" spans="1:19" ht="14.45" customHeight="1" x14ac:dyDescent="0.2">
      <c r="A1004" s="821" t="s">
        <v>6951</v>
      </c>
      <c r="B1004" s="822" t="s">
        <v>6952</v>
      </c>
      <c r="C1004" s="822" t="s">
        <v>639</v>
      </c>
      <c r="D1004" s="822" t="s">
        <v>3504</v>
      </c>
      <c r="E1004" s="822" t="s">
        <v>6953</v>
      </c>
      <c r="F1004" s="822" t="s">
        <v>7190</v>
      </c>
      <c r="G1004" s="822" t="s">
        <v>1004</v>
      </c>
      <c r="H1004" s="831"/>
      <c r="I1004" s="831"/>
      <c r="J1004" s="822"/>
      <c r="K1004" s="822"/>
      <c r="L1004" s="831">
        <v>183.98999999999998</v>
      </c>
      <c r="M1004" s="831">
        <v>30270.28</v>
      </c>
      <c r="N1004" s="822"/>
      <c r="O1004" s="822">
        <v>164.52133268112399</v>
      </c>
      <c r="P1004" s="831">
        <v>138.88999999999999</v>
      </c>
      <c r="Q1004" s="831">
        <v>21247.519999999997</v>
      </c>
      <c r="R1004" s="827"/>
      <c r="S1004" s="832">
        <v>152.98092015263876</v>
      </c>
    </row>
    <row r="1005" spans="1:19" ht="14.45" customHeight="1" x14ac:dyDescent="0.2">
      <c r="A1005" s="821" t="s">
        <v>6951</v>
      </c>
      <c r="B1005" s="822" t="s">
        <v>6952</v>
      </c>
      <c r="C1005" s="822" t="s">
        <v>639</v>
      </c>
      <c r="D1005" s="822" t="s">
        <v>3504</v>
      </c>
      <c r="E1005" s="822" t="s">
        <v>6953</v>
      </c>
      <c r="F1005" s="822" t="s">
        <v>7191</v>
      </c>
      <c r="G1005" s="822" t="s">
        <v>1134</v>
      </c>
      <c r="H1005" s="831"/>
      <c r="I1005" s="831"/>
      <c r="J1005" s="822"/>
      <c r="K1005" s="822"/>
      <c r="L1005" s="831">
        <v>24.209999999999997</v>
      </c>
      <c r="M1005" s="831">
        <v>2966.9100000000003</v>
      </c>
      <c r="N1005" s="822"/>
      <c r="O1005" s="822">
        <v>122.54894671623299</v>
      </c>
      <c r="P1005" s="831">
        <v>40.480000000000004</v>
      </c>
      <c r="Q1005" s="831">
        <v>2654</v>
      </c>
      <c r="R1005" s="827"/>
      <c r="S1005" s="832">
        <v>65.56324110671936</v>
      </c>
    </row>
    <row r="1006" spans="1:19" ht="14.45" customHeight="1" x14ac:dyDescent="0.2">
      <c r="A1006" s="821" t="s">
        <v>6951</v>
      </c>
      <c r="B1006" s="822" t="s">
        <v>6952</v>
      </c>
      <c r="C1006" s="822" t="s">
        <v>639</v>
      </c>
      <c r="D1006" s="822" t="s">
        <v>3504</v>
      </c>
      <c r="E1006" s="822" t="s">
        <v>6953</v>
      </c>
      <c r="F1006" s="822" t="s">
        <v>7192</v>
      </c>
      <c r="G1006" s="822" t="s">
        <v>805</v>
      </c>
      <c r="H1006" s="831"/>
      <c r="I1006" s="831"/>
      <c r="J1006" s="822"/>
      <c r="K1006" s="822"/>
      <c r="L1006" s="831">
        <v>43.8</v>
      </c>
      <c r="M1006" s="831">
        <v>3468.98</v>
      </c>
      <c r="N1006" s="822"/>
      <c r="O1006" s="822">
        <v>79.200456621004577</v>
      </c>
      <c r="P1006" s="831">
        <v>20.38</v>
      </c>
      <c r="Q1006" s="831">
        <v>1614.1000000000001</v>
      </c>
      <c r="R1006" s="827"/>
      <c r="S1006" s="832">
        <v>79.200196270853795</v>
      </c>
    </row>
    <row r="1007" spans="1:19" ht="14.45" customHeight="1" x14ac:dyDescent="0.2">
      <c r="A1007" s="821" t="s">
        <v>6951</v>
      </c>
      <c r="B1007" s="822" t="s">
        <v>6952</v>
      </c>
      <c r="C1007" s="822" t="s">
        <v>639</v>
      </c>
      <c r="D1007" s="822" t="s">
        <v>3504</v>
      </c>
      <c r="E1007" s="822" t="s">
        <v>6953</v>
      </c>
      <c r="F1007" s="822" t="s">
        <v>7193</v>
      </c>
      <c r="G1007" s="822" t="s">
        <v>916</v>
      </c>
      <c r="H1007" s="831"/>
      <c r="I1007" s="831"/>
      <c r="J1007" s="822"/>
      <c r="K1007" s="822"/>
      <c r="L1007" s="831">
        <v>6</v>
      </c>
      <c r="M1007" s="831">
        <v>3194.87</v>
      </c>
      <c r="N1007" s="822"/>
      <c r="O1007" s="822">
        <v>532.47833333333335</v>
      </c>
      <c r="P1007" s="831">
        <v>3.63</v>
      </c>
      <c r="Q1007" s="831">
        <v>1506.8200000000002</v>
      </c>
      <c r="R1007" s="827"/>
      <c r="S1007" s="832">
        <v>415.1019283746557</v>
      </c>
    </row>
    <row r="1008" spans="1:19" ht="14.45" customHeight="1" x14ac:dyDescent="0.2">
      <c r="A1008" s="821" t="s">
        <v>6951</v>
      </c>
      <c r="B1008" s="822" t="s">
        <v>6952</v>
      </c>
      <c r="C1008" s="822" t="s">
        <v>639</v>
      </c>
      <c r="D1008" s="822" t="s">
        <v>3504</v>
      </c>
      <c r="E1008" s="822" t="s">
        <v>6953</v>
      </c>
      <c r="F1008" s="822" t="s">
        <v>7194</v>
      </c>
      <c r="G1008" s="822" t="s">
        <v>7195</v>
      </c>
      <c r="H1008" s="831"/>
      <c r="I1008" s="831"/>
      <c r="J1008" s="822"/>
      <c r="K1008" s="822"/>
      <c r="L1008" s="831">
        <v>8</v>
      </c>
      <c r="M1008" s="831">
        <v>145918.39999999999</v>
      </c>
      <c r="N1008" s="822"/>
      <c r="O1008" s="822">
        <v>18239.8</v>
      </c>
      <c r="P1008" s="831"/>
      <c r="Q1008" s="831"/>
      <c r="R1008" s="827"/>
      <c r="S1008" s="832"/>
    </row>
    <row r="1009" spans="1:19" ht="14.45" customHeight="1" x14ac:dyDescent="0.2">
      <c r="A1009" s="821" t="s">
        <v>6951</v>
      </c>
      <c r="B1009" s="822" t="s">
        <v>6952</v>
      </c>
      <c r="C1009" s="822" t="s">
        <v>639</v>
      </c>
      <c r="D1009" s="822" t="s">
        <v>3504</v>
      </c>
      <c r="E1009" s="822" t="s">
        <v>6953</v>
      </c>
      <c r="F1009" s="822" t="s">
        <v>7196</v>
      </c>
      <c r="G1009" s="822" t="s">
        <v>1134</v>
      </c>
      <c r="H1009" s="831"/>
      <c r="I1009" s="831"/>
      <c r="J1009" s="822"/>
      <c r="K1009" s="822"/>
      <c r="L1009" s="831">
        <v>31.82</v>
      </c>
      <c r="M1009" s="831">
        <v>4550.26</v>
      </c>
      <c r="N1009" s="822"/>
      <c r="O1009" s="822">
        <v>143</v>
      </c>
      <c r="P1009" s="831">
        <v>23.619999999999997</v>
      </c>
      <c r="Q1009" s="831">
        <v>5700.92</v>
      </c>
      <c r="R1009" s="827"/>
      <c r="S1009" s="832">
        <v>241.3598645215919</v>
      </c>
    </row>
    <row r="1010" spans="1:19" ht="14.45" customHeight="1" x14ac:dyDescent="0.2">
      <c r="A1010" s="821" t="s">
        <v>6951</v>
      </c>
      <c r="B1010" s="822" t="s">
        <v>6952</v>
      </c>
      <c r="C1010" s="822" t="s">
        <v>639</v>
      </c>
      <c r="D1010" s="822" t="s">
        <v>3504</v>
      </c>
      <c r="E1010" s="822" t="s">
        <v>6953</v>
      </c>
      <c r="F1010" s="822" t="s">
        <v>7198</v>
      </c>
      <c r="G1010" s="822" t="s">
        <v>1134</v>
      </c>
      <c r="H1010" s="831"/>
      <c r="I1010" s="831"/>
      <c r="J1010" s="822"/>
      <c r="K1010" s="822"/>
      <c r="L1010" s="831">
        <v>39.01</v>
      </c>
      <c r="M1010" s="831">
        <v>13276.59</v>
      </c>
      <c r="N1010" s="822"/>
      <c r="O1010" s="822">
        <v>340.33811843117149</v>
      </c>
      <c r="P1010" s="831">
        <v>47.15</v>
      </c>
      <c r="Q1010" s="831">
        <v>7456.2999999999993</v>
      </c>
      <c r="R1010" s="827"/>
      <c r="S1010" s="832">
        <v>158.13997879109226</v>
      </c>
    </row>
    <row r="1011" spans="1:19" ht="14.45" customHeight="1" x14ac:dyDescent="0.2">
      <c r="A1011" s="821" t="s">
        <v>6951</v>
      </c>
      <c r="B1011" s="822" t="s">
        <v>6952</v>
      </c>
      <c r="C1011" s="822" t="s">
        <v>639</v>
      </c>
      <c r="D1011" s="822" t="s">
        <v>3504</v>
      </c>
      <c r="E1011" s="822" t="s">
        <v>6953</v>
      </c>
      <c r="F1011" s="822" t="s">
        <v>7200</v>
      </c>
      <c r="G1011" s="822" t="s">
        <v>1241</v>
      </c>
      <c r="H1011" s="831"/>
      <c r="I1011" s="831"/>
      <c r="J1011" s="822"/>
      <c r="K1011" s="822"/>
      <c r="L1011" s="831"/>
      <c r="M1011" s="831"/>
      <c r="N1011" s="822"/>
      <c r="O1011" s="822"/>
      <c r="P1011" s="831">
        <v>10.8</v>
      </c>
      <c r="Q1011" s="831">
        <v>871.56</v>
      </c>
      <c r="R1011" s="827"/>
      <c r="S1011" s="832">
        <v>80.699999999999989</v>
      </c>
    </row>
    <row r="1012" spans="1:19" ht="14.45" customHeight="1" x14ac:dyDescent="0.2">
      <c r="A1012" s="821" t="s">
        <v>6951</v>
      </c>
      <c r="B1012" s="822" t="s">
        <v>6952</v>
      </c>
      <c r="C1012" s="822" t="s">
        <v>639</v>
      </c>
      <c r="D1012" s="822" t="s">
        <v>3504</v>
      </c>
      <c r="E1012" s="822" t="s">
        <v>6953</v>
      </c>
      <c r="F1012" s="822" t="s">
        <v>7201</v>
      </c>
      <c r="G1012" s="822" t="s">
        <v>805</v>
      </c>
      <c r="H1012" s="831"/>
      <c r="I1012" s="831"/>
      <c r="J1012" s="822"/>
      <c r="K1012" s="822"/>
      <c r="L1012" s="831">
        <v>39.020000000000003</v>
      </c>
      <c r="M1012" s="831">
        <v>8541.48</v>
      </c>
      <c r="N1012" s="822"/>
      <c r="O1012" s="822">
        <v>218.90005125576624</v>
      </c>
      <c r="P1012" s="831">
        <v>23.35</v>
      </c>
      <c r="Q1012" s="831">
        <v>5111.33</v>
      </c>
      <c r="R1012" s="827"/>
      <c r="S1012" s="832">
        <v>218.90064239828692</v>
      </c>
    </row>
    <row r="1013" spans="1:19" ht="14.45" customHeight="1" x14ac:dyDescent="0.2">
      <c r="A1013" s="821" t="s">
        <v>6951</v>
      </c>
      <c r="B1013" s="822" t="s">
        <v>6952</v>
      </c>
      <c r="C1013" s="822" t="s">
        <v>639</v>
      </c>
      <c r="D1013" s="822" t="s">
        <v>3504</v>
      </c>
      <c r="E1013" s="822" t="s">
        <v>6953</v>
      </c>
      <c r="F1013" s="822" t="s">
        <v>7203</v>
      </c>
      <c r="G1013" s="822" t="s">
        <v>3004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2</v>
      </c>
      <c r="Q1013" s="831">
        <v>201.76</v>
      </c>
      <c r="R1013" s="827"/>
      <c r="S1013" s="832">
        <v>100.88</v>
      </c>
    </row>
    <row r="1014" spans="1:19" ht="14.45" customHeight="1" x14ac:dyDescent="0.2">
      <c r="A1014" s="821" t="s">
        <v>6951</v>
      </c>
      <c r="B1014" s="822" t="s">
        <v>6952</v>
      </c>
      <c r="C1014" s="822" t="s">
        <v>639</v>
      </c>
      <c r="D1014" s="822" t="s">
        <v>3504</v>
      </c>
      <c r="E1014" s="822" t="s">
        <v>6953</v>
      </c>
      <c r="F1014" s="822" t="s">
        <v>7204</v>
      </c>
      <c r="G1014" s="822" t="s">
        <v>805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1.56</v>
      </c>
      <c r="Q1014" s="831">
        <v>820.26</v>
      </c>
      <c r="R1014" s="827"/>
      <c r="S1014" s="832">
        <v>525.80769230769226</v>
      </c>
    </row>
    <row r="1015" spans="1:19" ht="14.45" customHeight="1" x14ac:dyDescent="0.2">
      <c r="A1015" s="821" t="s">
        <v>6951</v>
      </c>
      <c r="B1015" s="822" t="s">
        <v>6952</v>
      </c>
      <c r="C1015" s="822" t="s">
        <v>639</v>
      </c>
      <c r="D1015" s="822" t="s">
        <v>3504</v>
      </c>
      <c r="E1015" s="822" t="s">
        <v>6953</v>
      </c>
      <c r="F1015" s="822" t="s">
        <v>7205</v>
      </c>
      <c r="G1015" s="822" t="s">
        <v>1272</v>
      </c>
      <c r="H1015" s="831"/>
      <c r="I1015" s="831"/>
      <c r="J1015" s="822"/>
      <c r="K1015" s="822"/>
      <c r="L1015" s="831">
        <v>1</v>
      </c>
      <c r="M1015" s="831">
        <v>23.82</v>
      </c>
      <c r="N1015" s="822"/>
      <c r="O1015" s="822">
        <v>23.82</v>
      </c>
      <c r="P1015" s="831"/>
      <c r="Q1015" s="831"/>
      <c r="R1015" s="827"/>
      <c r="S1015" s="832"/>
    </row>
    <row r="1016" spans="1:19" ht="14.45" customHeight="1" x14ac:dyDescent="0.2">
      <c r="A1016" s="821" t="s">
        <v>6951</v>
      </c>
      <c r="B1016" s="822" t="s">
        <v>6952</v>
      </c>
      <c r="C1016" s="822" t="s">
        <v>639</v>
      </c>
      <c r="D1016" s="822" t="s">
        <v>3504</v>
      </c>
      <c r="E1016" s="822" t="s">
        <v>6953</v>
      </c>
      <c r="F1016" s="822" t="s">
        <v>7206</v>
      </c>
      <c r="G1016" s="822" t="s">
        <v>1241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7.6</v>
      </c>
      <c r="Q1016" s="831">
        <v>413.45</v>
      </c>
      <c r="R1016" s="827"/>
      <c r="S1016" s="832">
        <v>54.401315789473685</v>
      </c>
    </row>
    <row r="1017" spans="1:19" ht="14.45" customHeight="1" x14ac:dyDescent="0.2">
      <c r="A1017" s="821" t="s">
        <v>6951</v>
      </c>
      <c r="B1017" s="822" t="s">
        <v>6952</v>
      </c>
      <c r="C1017" s="822" t="s">
        <v>639</v>
      </c>
      <c r="D1017" s="822" t="s">
        <v>3504</v>
      </c>
      <c r="E1017" s="822" t="s">
        <v>6953</v>
      </c>
      <c r="F1017" s="822" t="s">
        <v>7207</v>
      </c>
      <c r="G1017" s="822" t="s">
        <v>1132</v>
      </c>
      <c r="H1017" s="831"/>
      <c r="I1017" s="831"/>
      <c r="J1017" s="822"/>
      <c r="K1017" s="822"/>
      <c r="L1017" s="831">
        <v>61.190000000000005</v>
      </c>
      <c r="M1017" s="831">
        <v>11339.720000000001</v>
      </c>
      <c r="N1017" s="822"/>
      <c r="O1017" s="822">
        <v>185.319823500572</v>
      </c>
      <c r="P1017" s="831">
        <v>11.309999999999999</v>
      </c>
      <c r="Q1017" s="831">
        <v>2874.37</v>
      </c>
      <c r="R1017" s="827"/>
      <c r="S1017" s="832">
        <v>254.14412024756854</v>
      </c>
    </row>
    <row r="1018" spans="1:19" ht="14.45" customHeight="1" x14ac:dyDescent="0.2">
      <c r="A1018" s="821" t="s">
        <v>6951</v>
      </c>
      <c r="B1018" s="822" t="s">
        <v>6952</v>
      </c>
      <c r="C1018" s="822" t="s">
        <v>639</v>
      </c>
      <c r="D1018" s="822" t="s">
        <v>3504</v>
      </c>
      <c r="E1018" s="822" t="s">
        <v>6953</v>
      </c>
      <c r="F1018" s="822" t="s">
        <v>7208</v>
      </c>
      <c r="G1018" s="822" t="s">
        <v>2477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2</v>
      </c>
      <c r="Q1018" s="831">
        <v>85565.72</v>
      </c>
      <c r="R1018" s="827"/>
      <c r="S1018" s="832">
        <v>42782.86</v>
      </c>
    </row>
    <row r="1019" spans="1:19" ht="14.45" customHeight="1" x14ac:dyDescent="0.2">
      <c r="A1019" s="821" t="s">
        <v>6951</v>
      </c>
      <c r="B1019" s="822" t="s">
        <v>6952</v>
      </c>
      <c r="C1019" s="822" t="s">
        <v>639</v>
      </c>
      <c r="D1019" s="822" t="s">
        <v>3504</v>
      </c>
      <c r="E1019" s="822" t="s">
        <v>6953</v>
      </c>
      <c r="F1019" s="822" t="s">
        <v>7211</v>
      </c>
      <c r="G1019" s="822" t="s">
        <v>7212</v>
      </c>
      <c r="H1019" s="831"/>
      <c r="I1019" s="831"/>
      <c r="J1019" s="822"/>
      <c r="K1019" s="822"/>
      <c r="L1019" s="831">
        <v>3</v>
      </c>
      <c r="M1019" s="831">
        <v>122468.46</v>
      </c>
      <c r="N1019" s="822"/>
      <c r="O1019" s="822">
        <v>40822.82</v>
      </c>
      <c r="P1019" s="831"/>
      <c r="Q1019" s="831"/>
      <c r="R1019" s="827"/>
      <c r="S1019" s="832"/>
    </row>
    <row r="1020" spans="1:19" ht="14.45" customHeight="1" x14ac:dyDescent="0.2">
      <c r="A1020" s="821" t="s">
        <v>6951</v>
      </c>
      <c r="B1020" s="822" t="s">
        <v>6952</v>
      </c>
      <c r="C1020" s="822" t="s">
        <v>639</v>
      </c>
      <c r="D1020" s="822" t="s">
        <v>3504</v>
      </c>
      <c r="E1020" s="822" t="s">
        <v>6953</v>
      </c>
      <c r="F1020" s="822" t="s">
        <v>7214</v>
      </c>
      <c r="G1020" s="822" t="s">
        <v>7124</v>
      </c>
      <c r="H1020" s="831"/>
      <c r="I1020" s="831"/>
      <c r="J1020" s="822"/>
      <c r="K1020" s="822"/>
      <c r="L1020" s="831">
        <v>10</v>
      </c>
      <c r="M1020" s="831">
        <v>524125.81</v>
      </c>
      <c r="N1020" s="822"/>
      <c r="O1020" s="822">
        <v>52412.580999999998</v>
      </c>
      <c r="P1020" s="831">
        <v>3</v>
      </c>
      <c r="Q1020" s="831">
        <v>171897</v>
      </c>
      <c r="R1020" s="827"/>
      <c r="S1020" s="832">
        <v>57299</v>
      </c>
    </row>
    <row r="1021" spans="1:19" ht="14.45" customHeight="1" x14ac:dyDescent="0.2">
      <c r="A1021" s="821" t="s">
        <v>6951</v>
      </c>
      <c r="B1021" s="822" t="s">
        <v>6952</v>
      </c>
      <c r="C1021" s="822" t="s">
        <v>639</v>
      </c>
      <c r="D1021" s="822" t="s">
        <v>3504</v>
      </c>
      <c r="E1021" s="822" t="s">
        <v>6953</v>
      </c>
      <c r="F1021" s="822" t="s">
        <v>7215</v>
      </c>
      <c r="G1021" s="822" t="s">
        <v>736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4.9499999999999993</v>
      </c>
      <c r="Q1021" s="831">
        <v>202.57</v>
      </c>
      <c r="R1021" s="827"/>
      <c r="S1021" s="832">
        <v>40.923232323232327</v>
      </c>
    </row>
    <row r="1022" spans="1:19" ht="14.45" customHeight="1" x14ac:dyDescent="0.2">
      <c r="A1022" s="821" t="s">
        <v>6951</v>
      </c>
      <c r="B1022" s="822" t="s">
        <v>6952</v>
      </c>
      <c r="C1022" s="822" t="s">
        <v>639</v>
      </c>
      <c r="D1022" s="822" t="s">
        <v>3504</v>
      </c>
      <c r="E1022" s="822" t="s">
        <v>6953</v>
      </c>
      <c r="F1022" s="822" t="s">
        <v>7230</v>
      </c>
      <c r="G1022" s="822" t="s">
        <v>2319</v>
      </c>
      <c r="H1022" s="831"/>
      <c r="I1022" s="831"/>
      <c r="J1022" s="822"/>
      <c r="K1022" s="822"/>
      <c r="L1022" s="831"/>
      <c r="M1022" s="831"/>
      <c r="N1022" s="822"/>
      <c r="O1022" s="822"/>
      <c r="P1022" s="831">
        <v>3</v>
      </c>
      <c r="Q1022" s="831">
        <v>3288.2999999999997</v>
      </c>
      <c r="R1022" s="827"/>
      <c r="S1022" s="832">
        <v>1096.0999999999999</v>
      </c>
    </row>
    <row r="1023" spans="1:19" ht="14.45" customHeight="1" x14ac:dyDescent="0.2">
      <c r="A1023" s="821" t="s">
        <v>6951</v>
      </c>
      <c r="B1023" s="822" t="s">
        <v>6952</v>
      </c>
      <c r="C1023" s="822" t="s">
        <v>639</v>
      </c>
      <c r="D1023" s="822" t="s">
        <v>3504</v>
      </c>
      <c r="E1023" s="822" t="s">
        <v>6953</v>
      </c>
      <c r="F1023" s="822" t="s">
        <v>7232</v>
      </c>
      <c r="G1023" s="822" t="s">
        <v>2300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2</v>
      </c>
      <c r="Q1023" s="831">
        <v>2228.54</v>
      </c>
      <c r="R1023" s="827"/>
      <c r="S1023" s="832">
        <v>1114.27</v>
      </c>
    </row>
    <row r="1024" spans="1:19" ht="14.45" customHeight="1" x14ac:dyDescent="0.2">
      <c r="A1024" s="821" t="s">
        <v>6951</v>
      </c>
      <c r="B1024" s="822" t="s">
        <v>6952</v>
      </c>
      <c r="C1024" s="822" t="s">
        <v>639</v>
      </c>
      <c r="D1024" s="822" t="s">
        <v>3504</v>
      </c>
      <c r="E1024" s="822" t="s">
        <v>6953</v>
      </c>
      <c r="F1024" s="822" t="s">
        <v>7235</v>
      </c>
      <c r="G1024" s="822" t="s">
        <v>2444</v>
      </c>
      <c r="H1024" s="831"/>
      <c r="I1024" s="831"/>
      <c r="J1024" s="822"/>
      <c r="K1024" s="822"/>
      <c r="L1024" s="831"/>
      <c r="M1024" s="831"/>
      <c r="N1024" s="822"/>
      <c r="O1024" s="822"/>
      <c r="P1024" s="831">
        <v>4</v>
      </c>
      <c r="Q1024" s="831">
        <v>85990.399999999994</v>
      </c>
      <c r="R1024" s="827"/>
      <c r="S1024" s="832">
        <v>21497.599999999999</v>
      </c>
    </row>
    <row r="1025" spans="1:19" ht="14.45" customHeight="1" x14ac:dyDescent="0.2">
      <c r="A1025" s="821" t="s">
        <v>6951</v>
      </c>
      <c r="B1025" s="822" t="s">
        <v>6952</v>
      </c>
      <c r="C1025" s="822" t="s">
        <v>639</v>
      </c>
      <c r="D1025" s="822" t="s">
        <v>3504</v>
      </c>
      <c r="E1025" s="822" t="s">
        <v>6953</v>
      </c>
      <c r="F1025" s="822" t="s">
        <v>7242</v>
      </c>
      <c r="G1025" s="822" t="s">
        <v>2970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2.99</v>
      </c>
      <c r="Q1025" s="831">
        <v>1037.08</v>
      </c>
      <c r="R1025" s="827"/>
      <c r="S1025" s="832">
        <v>346.84949832775914</v>
      </c>
    </row>
    <row r="1026" spans="1:19" ht="14.45" customHeight="1" x14ac:dyDescent="0.2">
      <c r="A1026" s="821" t="s">
        <v>6951</v>
      </c>
      <c r="B1026" s="822" t="s">
        <v>6952</v>
      </c>
      <c r="C1026" s="822" t="s">
        <v>639</v>
      </c>
      <c r="D1026" s="822" t="s">
        <v>3504</v>
      </c>
      <c r="E1026" s="822" t="s">
        <v>6953</v>
      </c>
      <c r="F1026" s="822" t="s">
        <v>7243</v>
      </c>
      <c r="G1026" s="822" t="s">
        <v>2970</v>
      </c>
      <c r="H1026" s="831"/>
      <c r="I1026" s="831"/>
      <c r="J1026" s="822"/>
      <c r="K1026" s="822"/>
      <c r="L1026" s="831"/>
      <c r="M1026" s="831"/>
      <c r="N1026" s="822"/>
      <c r="O1026" s="822"/>
      <c r="P1026" s="831">
        <v>8.19</v>
      </c>
      <c r="Q1026" s="831">
        <v>1152.4100000000001</v>
      </c>
      <c r="R1026" s="827"/>
      <c r="S1026" s="832">
        <v>140.70940170940173</v>
      </c>
    </row>
    <row r="1027" spans="1:19" ht="14.45" customHeight="1" x14ac:dyDescent="0.2">
      <c r="A1027" s="821" t="s">
        <v>6951</v>
      </c>
      <c r="B1027" s="822" t="s">
        <v>6952</v>
      </c>
      <c r="C1027" s="822" t="s">
        <v>639</v>
      </c>
      <c r="D1027" s="822" t="s">
        <v>3504</v>
      </c>
      <c r="E1027" s="822" t="s">
        <v>6953</v>
      </c>
      <c r="F1027" s="822" t="s">
        <v>7245</v>
      </c>
      <c r="G1027" s="822" t="s">
        <v>2970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1.85</v>
      </c>
      <c r="Q1027" s="831">
        <v>153.97999999999999</v>
      </c>
      <c r="R1027" s="827"/>
      <c r="S1027" s="832">
        <v>83.232432432432418</v>
      </c>
    </row>
    <row r="1028" spans="1:19" ht="14.45" customHeight="1" x14ac:dyDescent="0.2">
      <c r="A1028" s="821" t="s">
        <v>6951</v>
      </c>
      <c r="B1028" s="822" t="s">
        <v>6952</v>
      </c>
      <c r="C1028" s="822" t="s">
        <v>639</v>
      </c>
      <c r="D1028" s="822" t="s">
        <v>3504</v>
      </c>
      <c r="E1028" s="822" t="s">
        <v>6953</v>
      </c>
      <c r="F1028" s="822" t="s">
        <v>7246</v>
      </c>
      <c r="G1028" s="822" t="s">
        <v>1890</v>
      </c>
      <c r="H1028" s="831"/>
      <c r="I1028" s="831"/>
      <c r="J1028" s="822"/>
      <c r="K1028" s="822"/>
      <c r="L1028" s="831"/>
      <c r="M1028" s="831"/>
      <c r="N1028" s="822"/>
      <c r="O1028" s="822"/>
      <c r="P1028" s="831">
        <v>6</v>
      </c>
      <c r="Q1028" s="831">
        <v>705.06</v>
      </c>
      <c r="R1028" s="827"/>
      <c r="S1028" s="832">
        <v>117.50999999999999</v>
      </c>
    </row>
    <row r="1029" spans="1:19" ht="14.45" customHeight="1" x14ac:dyDescent="0.2">
      <c r="A1029" s="821" t="s">
        <v>6951</v>
      </c>
      <c r="B1029" s="822" t="s">
        <v>6952</v>
      </c>
      <c r="C1029" s="822" t="s">
        <v>639</v>
      </c>
      <c r="D1029" s="822" t="s">
        <v>3504</v>
      </c>
      <c r="E1029" s="822" t="s">
        <v>6953</v>
      </c>
      <c r="F1029" s="822" t="s">
        <v>7247</v>
      </c>
      <c r="G1029" s="822" t="s">
        <v>1890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3.91</v>
      </c>
      <c r="Q1029" s="831">
        <v>1079.2</v>
      </c>
      <c r="R1029" s="827"/>
      <c r="S1029" s="832">
        <v>276.01023017902816</v>
      </c>
    </row>
    <row r="1030" spans="1:19" ht="14.45" customHeight="1" x14ac:dyDescent="0.2">
      <c r="A1030" s="821" t="s">
        <v>6951</v>
      </c>
      <c r="B1030" s="822" t="s">
        <v>6952</v>
      </c>
      <c r="C1030" s="822" t="s">
        <v>639</v>
      </c>
      <c r="D1030" s="822" t="s">
        <v>3504</v>
      </c>
      <c r="E1030" s="822" t="s">
        <v>7252</v>
      </c>
      <c r="F1030" s="822" t="s">
        <v>7253</v>
      </c>
      <c r="G1030" s="822" t="s">
        <v>7254</v>
      </c>
      <c r="H1030" s="831">
        <v>16</v>
      </c>
      <c r="I1030" s="831">
        <v>34904.92</v>
      </c>
      <c r="J1030" s="822"/>
      <c r="K1030" s="822">
        <v>2181.5574999999999</v>
      </c>
      <c r="L1030" s="831">
        <v>6</v>
      </c>
      <c r="M1030" s="831">
        <v>13306.380000000001</v>
      </c>
      <c r="N1030" s="822"/>
      <c r="O1030" s="822">
        <v>2217.73</v>
      </c>
      <c r="P1030" s="831">
        <v>2</v>
      </c>
      <c r="Q1030" s="831">
        <v>4491.8</v>
      </c>
      <c r="R1030" s="827"/>
      <c r="S1030" s="832">
        <v>2245.9</v>
      </c>
    </row>
    <row r="1031" spans="1:19" ht="14.45" customHeight="1" x14ac:dyDescent="0.2">
      <c r="A1031" s="821" t="s">
        <v>6951</v>
      </c>
      <c r="B1031" s="822" t="s">
        <v>6952</v>
      </c>
      <c r="C1031" s="822" t="s">
        <v>639</v>
      </c>
      <c r="D1031" s="822" t="s">
        <v>3504</v>
      </c>
      <c r="E1031" s="822" t="s">
        <v>7252</v>
      </c>
      <c r="F1031" s="822" t="s">
        <v>7255</v>
      </c>
      <c r="G1031" s="822" t="s">
        <v>7256</v>
      </c>
      <c r="H1031" s="831">
        <v>29</v>
      </c>
      <c r="I1031" s="831">
        <v>76362.320000000007</v>
      </c>
      <c r="J1031" s="822"/>
      <c r="K1031" s="822">
        <v>2633.1834482758622</v>
      </c>
      <c r="L1031" s="831">
        <v>10</v>
      </c>
      <c r="M1031" s="831">
        <v>27003.32</v>
      </c>
      <c r="N1031" s="822"/>
      <c r="O1031" s="822">
        <v>2700.3319999999999</v>
      </c>
      <c r="P1031" s="831"/>
      <c r="Q1031" s="831"/>
      <c r="R1031" s="827"/>
      <c r="S1031" s="832"/>
    </row>
    <row r="1032" spans="1:19" ht="14.45" customHeight="1" x14ac:dyDescent="0.2">
      <c r="A1032" s="821" t="s">
        <v>6951</v>
      </c>
      <c r="B1032" s="822" t="s">
        <v>6952</v>
      </c>
      <c r="C1032" s="822" t="s">
        <v>639</v>
      </c>
      <c r="D1032" s="822" t="s">
        <v>3504</v>
      </c>
      <c r="E1032" s="822" t="s">
        <v>7261</v>
      </c>
      <c r="F1032" s="822" t="s">
        <v>7262</v>
      </c>
      <c r="G1032" s="822" t="s">
        <v>7263</v>
      </c>
      <c r="H1032" s="831"/>
      <c r="I1032" s="831"/>
      <c r="J1032" s="822"/>
      <c r="K1032" s="822"/>
      <c r="L1032" s="831">
        <v>1</v>
      </c>
      <c r="M1032" s="831">
        <v>562.65</v>
      </c>
      <c r="N1032" s="822"/>
      <c r="O1032" s="822">
        <v>562.65</v>
      </c>
      <c r="P1032" s="831"/>
      <c r="Q1032" s="831"/>
      <c r="R1032" s="827"/>
      <c r="S1032" s="832"/>
    </row>
    <row r="1033" spans="1:19" ht="14.45" customHeight="1" x14ac:dyDescent="0.2">
      <c r="A1033" s="821" t="s">
        <v>6951</v>
      </c>
      <c r="B1033" s="822" t="s">
        <v>6952</v>
      </c>
      <c r="C1033" s="822" t="s">
        <v>639</v>
      </c>
      <c r="D1033" s="822" t="s">
        <v>3504</v>
      </c>
      <c r="E1033" s="822" t="s">
        <v>7261</v>
      </c>
      <c r="F1033" s="822" t="s">
        <v>7264</v>
      </c>
      <c r="G1033" s="822" t="s">
        <v>7265</v>
      </c>
      <c r="H1033" s="831">
        <v>312</v>
      </c>
      <c r="I1033" s="831">
        <v>181633.8</v>
      </c>
      <c r="J1033" s="822"/>
      <c r="K1033" s="822">
        <v>582.15961538461534</v>
      </c>
      <c r="L1033" s="831">
        <v>381</v>
      </c>
      <c r="M1033" s="831">
        <v>218934.90000000002</v>
      </c>
      <c r="N1033" s="822"/>
      <c r="O1033" s="822">
        <v>574.63228346456697</v>
      </c>
      <c r="P1033" s="831">
        <v>167</v>
      </c>
      <c r="Q1033" s="831">
        <v>93475.87</v>
      </c>
      <c r="R1033" s="827"/>
      <c r="S1033" s="832">
        <v>559.73574850299394</v>
      </c>
    </row>
    <row r="1034" spans="1:19" ht="14.45" customHeight="1" x14ac:dyDescent="0.2">
      <c r="A1034" s="821" t="s">
        <v>6951</v>
      </c>
      <c r="B1034" s="822" t="s">
        <v>6952</v>
      </c>
      <c r="C1034" s="822" t="s">
        <v>639</v>
      </c>
      <c r="D1034" s="822" t="s">
        <v>3504</v>
      </c>
      <c r="E1034" s="822" t="s">
        <v>7261</v>
      </c>
      <c r="F1034" s="822" t="s">
        <v>7269</v>
      </c>
      <c r="G1034" s="822" t="s">
        <v>7270</v>
      </c>
      <c r="H1034" s="831">
        <v>4</v>
      </c>
      <c r="I1034" s="831">
        <v>3856</v>
      </c>
      <c r="J1034" s="822"/>
      <c r="K1034" s="822">
        <v>964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6951</v>
      </c>
      <c r="B1035" s="822" t="s">
        <v>6952</v>
      </c>
      <c r="C1035" s="822" t="s">
        <v>639</v>
      </c>
      <c r="D1035" s="822" t="s">
        <v>3504</v>
      </c>
      <c r="E1035" s="822" t="s">
        <v>7261</v>
      </c>
      <c r="F1035" s="822" t="s">
        <v>7010</v>
      </c>
      <c r="G1035" s="822" t="s">
        <v>7271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0.1</v>
      </c>
      <c r="Q1035" s="831">
        <v>140.22</v>
      </c>
      <c r="R1035" s="827"/>
      <c r="S1035" s="832">
        <v>1402.1999999999998</v>
      </c>
    </row>
    <row r="1036" spans="1:19" ht="14.45" customHeight="1" x14ac:dyDescent="0.2">
      <c r="A1036" s="821" t="s">
        <v>6951</v>
      </c>
      <c r="B1036" s="822" t="s">
        <v>6952</v>
      </c>
      <c r="C1036" s="822" t="s">
        <v>639</v>
      </c>
      <c r="D1036" s="822" t="s">
        <v>3504</v>
      </c>
      <c r="E1036" s="822" t="s">
        <v>7261</v>
      </c>
      <c r="F1036" s="822" t="s">
        <v>7272</v>
      </c>
      <c r="G1036" s="822" t="s">
        <v>7273</v>
      </c>
      <c r="H1036" s="831"/>
      <c r="I1036" s="831"/>
      <c r="J1036" s="822"/>
      <c r="K1036" s="822"/>
      <c r="L1036" s="831">
        <v>3</v>
      </c>
      <c r="M1036" s="831">
        <v>828000</v>
      </c>
      <c r="N1036" s="822"/>
      <c r="O1036" s="822">
        <v>276000</v>
      </c>
      <c r="P1036" s="831"/>
      <c r="Q1036" s="831"/>
      <c r="R1036" s="827"/>
      <c r="S1036" s="832"/>
    </row>
    <row r="1037" spans="1:19" ht="14.45" customHeight="1" x14ac:dyDescent="0.2">
      <c r="A1037" s="821" t="s">
        <v>6951</v>
      </c>
      <c r="B1037" s="822" t="s">
        <v>6952</v>
      </c>
      <c r="C1037" s="822" t="s">
        <v>639</v>
      </c>
      <c r="D1037" s="822" t="s">
        <v>3504</v>
      </c>
      <c r="E1037" s="822" t="s">
        <v>7261</v>
      </c>
      <c r="F1037" s="822" t="s">
        <v>7280</v>
      </c>
      <c r="G1037" s="822" t="s">
        <v>7281</v>
      </c>
      <c r="H1037" s="831">
        <v>20</v>
      </c>
      <c r="I1037" s="831">
        <v>3586.0000000000005</v>
      </c>
      <c r="J1037" s="822"/>
      <c r="K1037" s="822">
        <v>179.3</v>
      </c>
      <c r="L1037" s="831">
        <v>905</v>
      </c>
      <c r="M1037" s="831">
        <v>162266.5</v>
      </c>
      <c r="N1037" s="822"/>
      <c r="O1037" s="822">
        <v>179.3</v>
      </c>
      <c r="P1037" s="831">
        <v>437</v>
      </c>
      <c r="Q1037" s="831">
        <v>78354.100000000006</v>
      </c>
      <c r="R1037" s="827"/>
      <c r="S1037" s="832">
        <v>179.3</v>
      </c>
    </row>
    <row r="1038" spans="1:19" ht="14.45" customHeight="1" x14ac:dyDescent="0.2">
      <c r="A1038" s="821" t="s">
        <v>6951</v>
      </c>
      <c r="B1038" s="822" t="s">
        <v>6952</v>
      </c>
      <c r="C1038" s="822" t="s">
        <v>639</v>
      </c>
      <c r="D1038" s="822" t="s">
        <v>3504</v>
      </c>
      <c r="E1038" s="822" t="s">
        <v>7261</v>
      </c>
      <c r="F1038" s="822" t="s">
        <v>7283</v>
      </c>
      <c r="G1038" s="822" t="s">
        <v>7284</v>
      </c>
      <c r="H1038" s="831"/>
      <c r="I1038" s="831"/>
      <c r="J1038" s="822"/>
      <c r="K1038" s="822"/>
      <c r="L1038" s="831">
        <v>96</v>
      </c>
      <c r="M1038" s="831">
        <v>7293.12</v>
      </c>
      <c r="N1038" s="822"/>
      <c r="O1038" s="822">
        <v>75.97</v>
      </c>
      <c r="P1038" s="831">
        <v>32</v>
      </c>
      <c r="Q1038" s="831">
        <v>2501.7200000000003</v>
      </c>
      <c r="R1038" s="827"/>
      <c r="S1038" s="832">
        <v>78.178750000000008</v>
      </c>
    </row>
    <row r="1039" spans="1:19" ht="14.45" customHeight="1" x14ac:dyDescent="0.2">
      <c r="A1039" s="821" t="s">
        <v>6951</v>
      </c>
      <c r="B1039" s="822" t="s">
        <v>6952</v>
      </c>
      <c r="C1039" s="822" t="s">
        <v>639</v>
      </c>
      <c r="D1039" s="822" t="s">
        <v>3504</v>
      </c>
      <c r="E1039" s="822" t="s">
        <v>7261</v>
      </c>
      <c r="F1039" s="822" t="s">
        <v>7285</v>
      </c>
      <c r="G1039" s="822" t="s">
        <v>7286</v>
      </c>
      <c r="H1039" s="831"/>
      <c r="I1039" s="831"/>
      <c r="J1039" s="822"/>
      <c r="K1039" s="822"/>
      <c r="L1039" s="831">
        <v>101.88</v>
      </c>
      <c r="M1039" s="831">
        <v>9647.01</v>
      </c>
      <c r="N1039" s="822"/>
      <c r="O1039" s="822">
        <v>94.689929328621915</v>
      </c>
      <c r="P1039" s="831">
        <v>38</v>
      </c>
      <c r="Q1039" s="831">
        <v>3598.2200000000003</v>
      </c>
      <c r="R1039" s="827"/>
      <c r="S1039" s="832">
        <v>94.690000000000012</v>
      </c>
    </row>
    <row r="1040" spans="1:19" ht="14.45" customHeight="1" x14ac:dyDescent="0.2">
      <c r="A1040" s="821" t="s">
        <v>6951</v>
      </c>
      <c r="B1040" s="822" t="s">
        <v>6952</v>
      </c>
      <c r="C1040" s="822" t="s">
        <v>639</v>
      </c>
      <c r="D1040" s="822" t="s">
        <v>3504</v>
      </c>
      <c r="E1040" s="822" t="s">
        <v>7261</v>
      </c>
      <c r="F1040" s="822" t="s">
        <v>7287</v>
      </c>
      <c r="G1040" s="822" t="s">
        <v>7286</v>
      </c>
      <c r="H1040" s="831"/>
      <c r="I1040" s="831"/>
      <c r="J1040" s="822"/>
      <c r="K1040" s="822"/>
      <c r="L1040" s="831">
        <v>1692.3</v>
      </c>
      <c r="M1040" s="831">
        <v>128564.03</v>
      </c>
      <c r="N1040" s="822"/>
      <c r="O1040" s="822">
        <v>75.969999409088231</v>
      </c>
      <c r="P1040" s="831">
        <v>705</v>
      </c>
      <c r="Q1040" s="831">
        <v>53558.85</v>
      </c>
      <c r="R1040" s="827"/>
      <c r="S1040" s="832">
        <v>75.97</v>
      </c>
    </row>
    <row r="1041" spans="1:19" ht="14.45" customHeight="1" x14ac:dyDescent="0.2">
      <c r="A1041" s="821" t="s">
        <v>6951</v>
      </c>
      <c r="B1041" s="822" t="s">
        <v>6952</v>
      </c>
      <c r="C1041" s="822" t="s">
        <v>639</v>
      </c>
      <c r="D1041" s="822" t="s">
        <v>3504</v>
      </c>
      <c r="E1041" s="822" t="s">
        <v>7261</v>
      </c>
      <c r="F1041" s="822" t="s">
        <v>7292</v>
      </c>
      <c r="G1041" s="822" t="s">
        <v>7293</v>
      </c>
      <c r="H1041" s="831"/>
      <c r="I1041" s="831"/>
      <c r="J1041" s="822"/>
      <c r="K1041" s="822"/>
      <c r="L1041" s="831">
        <v>1</v>
      </c>
      <c r="M1041" s="831">
        <v>3448.58</v>
      </c>
      <c r="N1041" s="822"/>
      <c r="O1041" s="822">
        <v>3448.58</v>
      </c>
      <c r="P1041" s="831"/>
      <c r="Q1041" s="831"/>
      <c r="R1041" s="827"/>
      <c r="S1041" s="832"/>
    </row>
    <row r="1042" spans="1:19" ht="14.45" customHeight="1" x14ac:dyDescent="0.2">
      <c r="A1042" s="821" t="s">
        <v>6951</v>
      </c>
      <c r="B1042" s="822" t="s">
        <v>6952</v>
      </c>
      <c r="C1042" s="822" t="s">
        <v>639</v>
      </c>
      <c r="D1042" s="822" t="s">
        <v>3504</v>
      </c>
      <c r="E1042" s="822" t="s">
        <v>7261</v>
      </c>
      <c r="F1042" s="822" t="s">
        <v>7298</v>
      </c>
      <c r="G1042" s="822" t="s">
        <v>7299</v>
      </c>
      <c r="H1042" s="831"/>
      <c r="I1042" s="831"/>
      <c r="J1042" s="822"/>
      <c r="K1042" s="822"/>
      <c r="L1042" s="831">
        <v>1</v>
      </c>
      <c r="M1042" s="831">
        <v>8105.58</v>
      </c>
      <c r="N1042" s="822"/>
      <c r="O1042" s="822">
        <v>8105.58</v>
      </c>
      <c r="P1042" s="831"/>
      <c r="Q1042" s="831"/>
      <c r="R1042" s="827"/>
      <c r="S1042" s="832"/>
    </row>
    <row r="1043" spans="1:19" ht="14.45" customHeight="1" x14ac:dyDescent="0.2">
      <c r="A1043" s="821" t="s">
        <v>6951</v>
      </c>
      <c r="B1043" s="822" t="s">
        <v>6952</v>
      </c>
      <c r="C1043" s="822" t="s">
        <v>639</v>
      </c>
      <c r="D1043" s="822" t="s">
        <v>3504</v>
      </c>
      <c r="E1043" s="822" t="s">
        <v>7261</v>
      </c>
      <c r="F1043" s="822" t="s">
        <v>7302</v>
      </c>
      <c r="G1043" s="822" t="s">
        <v>7303</v>
      </c>
      <c r="H1043" s="831"/>
      <c r="I1043" s="831"/>
      <c r="J1043" s="822"/>
      <c r="K1043" s="822"/>
      <c r="L1043" s="831">
        <v>1</v>
      </c>
      <c r="M1043" s="831">
        <v>3263</v>
      </c>
      <c r="N1043" s="822"/>
      <c r="O1043" s="822">
        <v>3263</v>
      </c>
      <c r="P1043" s="831"/>
      <c r="Q1043" s="831"/>
      <c r="R1043" s="827"/>
      <c r="S1043" s="832"/>
    </row>
    <row r="1044" spans="1:19" ht="14.45" customHeight="1" x14ac:dyDescent="0.2">
      <c r="A1044" s="821" t="s">
        <v>6951</v>
      </c>
      <c r="B1044" s="822" t="s">
        <v>6952</v>
      </c>
      <c r="C1044" s="822" t="s">
        <v>639</v>
      </c>
      <c r="D1044" s="822" t="s">
        <v>3504</v>
      </c>
      <c r="E1044" s="822" t="s">
        <v>6946</v>
      </c>
      <c r="F1044" s="822" t="s">
        <v>7310</v>
      </c>
      <c r="G1044" s="822" t="s">
        <v>7311</v>
      </c>
      <c r="H1044" s="831">
        <v>37</v>
      </c>
      <c r="I1044" s="831">
        <v>11174</v>
      </c>
      <c r="J1044" s="822"/>
      <c r="K1044" s="822">
        <v>302</v>
      </c>
      <c r="L1044" s="831">
        <v>16</v>
      </c>
      <c r="M1044" s="831">
        <v>4864</v>
      </c>
      <c r="N1044" s="822"/>
      <c r="O1044" s="822">
        <v>304</v>
      </c>
      <c r="P1044" s="831">
        <v>3</v>
      </c>
      <c r="Q1044" s="831">
        <v>981</v>
      </c>
      <c r="R1044" s="827"/>
      <c r="S1044" s="832">
        <v>327</v>
      </c>
    </row>
    <row r="1045" spans="1:19" ht="14.45" customHeight="1" x14ac:dyDescent="0.2">
      <c r="A1045" s="821" t="s">
        <v>6951</v>
      </c>
      <c r="B1045" s="822" t="s">
        <v>6952</v>
      </c>
      <c r="C1045" s="822" t="s">
        <v>639</v>
      </c>
      <c r="D1045" s="822" t="s">
        <v>3504</v>
      </c>
      <c r="E1045" s="822" t="s">
        <v>6946</v>
      </c>
      <c r="F1045" s="822" t="s">
        <v>7312</v>
      </c>
      <c r="G1045" s="822" t="s">
        <v>7313</v>
      </c>
      <c r="H1045" s="831">
        <v>3</v>
      </c>
      <c r="I1045" s="831">
        <v>366</v>
      </c>
      <c r="J1045" s="822"/>
      <c r="K1045" s="822">
        <v>122</v>
      </c>
      <c r="L1045" s="831"/>
      <c r="M1045" s="831"/>
      <c r="N1045" s="822"/>
      <c r="O1045" s="822"/>
      <c r="P1045" s="831">
        <v>12</v>
      </c>
      <c r="Q1045" s="831">
        <v>1596</v>
      </c>
      <c r="R1045" s="827"/>
      <c r="S1045" s="832">
        <v>133</v>
      </c>
    </row>
    <row r="1046" spans="1:19" ht="14.45" customHeight="1" x14ac:dyDescent="0.2">
      <c r="A1046" s="821" t="s">
        <v>6951</v>
      </c>
      <c r="B1046" s="822" t="s">
        <v>6952</v>
      </c>
      <c r="C1046" s="822" t="s">
        <v>639</v>
      </c>
      <c r="D1046" s="822" t="s">
        <v>3504</v>
      </c>
      <c r="E1046" s="822" t="s">
        <v>6946</v>
      </c>
      <c r="F1046" s="822" t="s">
        <v>7314</v>
      </c>
      <c r="G1046" s="822" t="s">
        <v>7315</v>
      </c>
      <c r="H1046" s="831">
        <v>380</v>
      </c>
      <c r="I1046" s="831">
        <v>57380</v>
      </c>
      <c r="J1046" s="822"/>
      <c r="K1046" s="822">
        <v>151</v>
      </c>
      <c r="L1046" s="831">
        <v>530</v>
      </c>
      <c r="M1046" s="831">
        <v>81090</v>
      </c>
      <c r="N1046" s="822"/>
      <c r="O1046" s="822">
        <v>153</v>
      </c>
      <c r="P1046" s="831">
        <v>227</v>
      </c>
      <c r="Q1046" s="831">
        <v>35866</v>
      </c>
      <c r="R1046" s="827"/>
      <c r="S1046" s="832">
        <v>158</v>
      </c>
    </row>
    <row r="1047" spans="1:19" ht="14.45" customHeight="1" x14ac:dyDescent="0.2">
      <c r="A1047" s="821" t="s">
        <v>6951</v>
      </c>
      <c r="B1047" s="822" t="s">
        <v>6952</v>
      </c>
      <c r="C1047" s="822" t="s">
        <v>639</v>
      </c>
      <c r="D1047" s="822" t="s">
        <v>3504</v>
      </c>
      <c r="E1047" s="822" t="s">
        <v>6946</v>
      </c>
      <c r="F1047" s="822" t="s">
        <v>7316</v>
      </c>
      <c r="G1047" s="822" t="s">
        <v>7317</v>
      </c>
      <c r="H1047" s="831">
        <v>43</v>
      </c>
      <c r="I1047" s="831">
        <v>8557</v>
      </c>
      <c r="J1047" s="822"/>
      <c r="K1047" s="822">
        <v>199</v>
      </c>
      <c r="L1047" s="831">
        <v>15</v>
      </c>
      <c r="M1047" s="831">
        <v>3015</v>
      </c>
      <c r="N1047" s="822"/>
      <c r="O1047" s="822">
        <v>201</v>
      </c>
      <c r="P1047" s="831">
        <v>2</v>
      </c>
      <c r="Q1047" s="831">
        <v>420</v>
      </c>
      <c r="R1047" s="827"/>
      <c r="S1047" s="832">
        <v>210</v>
      </c>
    </row>
    <row r="1048" spans="1:19" ht="14.45" customHeight="1" x14ac:dyDescent="0.2">
      <c r="A1048" s="821" t="s">
        <v>6951</v>
      </c>
      <c r="B1048" s="822" t="s">
        <v>6952</v>
      </c>
      <c r="C1048" s="822" t="s">
        <v>639</v>
      </c>
      <c r="D1048" s="822" t="s">
        <v>3504</v>
      </c>
      <c r="E1048" s="822" t="s">
        <v>6946</v>
      </c>
      <c r="F1048" s="822" t="s">
        <v>7318</v>
      </c>
      <c r="G1048" s="822" t="s">
        <v>7319</v>
      </c>
      <c r="H1048" s="831">
        <v>634</v>
      </c>
      <c r="I1048" s="831">
        <v>24092</v>
      </c>
      <c r="J1048" s="822"/>
      <c r="K1048" s="822">
        <v>38</v>
      </c>
      <c r="L1048" s="831">
        <v>326</v>
      </c>
      <c r="M1048" s="831">
        <v>12388</v>
      </c>
      <c r="N1048" s="822"/>
      <c r="O1048" s="822">
        <v>38</v>
      </c>
      <c r="P1048" s="831">
        <v>139</v>
      </c>
      <c r="Q1048" s="831">
        <v>5560</v>
      </c>
      <c r="R1048" s="827"/>
      <c r="S1048" s="832">
        <v>40</v>
      </c>
    </row>
    <row r="1049" spans="1:19" ht="14.45" customHeight="1" x14ac:dyDescent="0.2">
      <c r="A1049" s="821" t="s">
        <v>6951</v>
      </c>
      <c r="B1049" s="822" t="s">
        <v>6952</v>
      </c>
      <c r="C1049" s="822" t="s">
        <v>639</v>
      </c>
      <c r="D1049" s="822" t="s">
        <v>3504</v>
      </c>
      <c r="E1049" s="822" t="s">
        <v>6946</v>
      </c>
      <c r="F1049" s="822" t="s">
        <v>7326</v>
      </c>
      <c r="G1049" s="822" t="s">
        <v>7327</v>
      </c>
      <c r="H1049" s="831">
        <v>1169</v>
      </c>
      <c r="I1049" s="831">
        <v>209251</v>
      </c>
      <c r="J1049" s="822"/>
      <c r="K1049" s="822">
        <v>179</v>
      </c>
      <c r="L1049" s="831">
        <v>2247</v>
      </c>
      <c r="M1049" s="831">
        <v>404460</v>
      </c>
      <c r="N1049" s="822"/>
      <c r="O1049" s="822">
        <v>180</v>
      </c>
      <c r="P1049" s="831">
        <v>1110</v>
      </c>
      <c r="Q1049" s="831">
        <v>215340</v>
      </c>
      <c r="R1049" s="827"/>
      <c r="S1049" s="832">
        <v>194</v>
      </c>
    </row>
    <row r="1050" spans="1:19" ht="14.45" customHeight="1" x14ac:dyDescent="0.2">
      <c r="A1050" s="821" t="s">
        <v>6951</v>
      </c>
      <c r="B1050" s="822" t="s">
        <v>6952</v>
      </c>
      <c r="C1050" s="822" t="s">
        <v>639</v>
      </c>
      <c r="D1050" s="822" t="s">
        <v>3504</v>
      </c>
      <c r="E1050" s="822" t="s">
        <v>6946</v>
      </c>
      <c r="F1050" s="822" t="s">
        <v>7332</v>
      </c>
      <c r="G1050" s="822" t="s">
        <v>7333</v>
      </c>
      <c r="H1050" s="831">
        <v>516</v>
      </c>
      <c r="I1050" s="831">
        <v>0</v>
      </c>
      <c r="J1050" s="822"/>
      <c r="K1050" s="822">
        <v>0</v>
      </c>
      <c r="L1050" s="831">
        <v>591</v>
      </c>
      <c r="M1050" s="831">
        <v>0</v>
      </c>
      <c r="N1050" s="822"/>
      <c r="O1050" s="822">
        <v>0</v>
      </c>
      <c r="P1050" s="831">
        <v>375</v>
      </c>
      <c r="Q1050" s="831">
        <v>0</v>
      </c>
      <c r="R1050" s="827"/>
      <c r="S1050" s="832">
        <v>0</v>
      </c>
    </row>
    <row r="1051" spans="1:19" ht="14.45" customHeight="1" x14ac:dyDescent="0.2">
      <c r="A1051" s="821" t="s">
        <v>6951</v>
      </c>
      <c r="B1051" s="822" t="s">
        <v>6952</v>
      </c>
      <c r="C1051" s="822" t="s">
        <v>639</v>
      </c>
      <c r="D1051" s="822" t="s">
        <v>3504</v>
      </c>
      <c r="E1051" s="822" t="s">
        <v>6946</v>
      </c>
      <c r="F1051" s="822" t="s">
        <v>7334</v>
      </c>
      <c r="G1051" s="822" t="s">
        <v>7335</v>
      </c>
      <c r="H1051" s="831">
        <v>21</v>
      </c>
      <c r="I1051" s="831">
        <v>0</v>
      </c>
      <c r="J1051" s="822"/>
      <c r="K1051" s="822">
        <v>0</v>
      </c>
      <c r="L1051" s="831">
        <v>25</v>
      </c>
      <c r="M1051" s="831">
        <v>0</v>
      </c>
      <c r="N1051" s="822"/>
      <c r="O1051" s="822">
        <v>0</v>
      </c>
      <c r="P1051" s="831">
        <v>34</v>
      </c>
      <c r="Q1051" s="831">
        <v>0</v>
      </c>
      <c r="R1051" s="827"/>
      <c r="S1051" s="832">
        <v>0</v>
      </c>
    </row>
    <row r="1052" spans="1:19" ht="14.45" customHeight="1" x14ac:dyDescent="0.2">
      <c r="A1052" s="821" t="s">
        <v>6951</v>
      </c>
      <c r="B1052" s="822" t="s">
        <v>6952</v>
      </c>
      <c r="C1052" s="822" t="s">
        <v>639</v>
      </c>
      <c r="D1052" s="822" t="s">
        <v>3504</v>
      </c>
      <c r="E1052" s="822" t="s">
        <v>6946</v>
      </c>
      <c r="F1052" s="822" t="s">
        <v>7336</v>
      </c>
      <c r="G1052" s="822" t="s">
        <v>7337</v>
      </c>
      <c r="H1052" s="831">
        <v>2024</v>
      </c>
      <c r="I1052" s="831">
        <v>495880</v>
      </c>
      <c r="J1052" s="822"/>
      <c r="K1052" s="822">
        <v>245</v>
      </c>
      <c r="L1052" s="831">
        <v>2059</v>
      </c>
      <c r="M1052" s="831">
        <v>506514</v>
      </c>
      <c r="N1052" s="822"/>
      <c r="O1052" s="822">
        <v>246</v>
      </c>
      <c r="P1052" s="831">
        <v>809</v>
      </c>
      <c r="Q1052" s="831">
        <v>210340</v>
      </c>
      <c r="R1052" s="827"/>
      <c r="S1052" s="832">
        <v>260</v>
      </c>
    </row>
    <row r="1053" spans="1:19" ht="14.45" customHeight="1" x14ac:dyDescent="0.2">
      <c r="A1053" s="821" t="s">
        <v>6951</v>
      </c>
      <c r="B1053" s="822" t="s">
        <v>6952</v>
      </c>
      <c r="C1053" s="822" t="s">
        <v>639</v>
      </c>
      <c r="D1053" s="822" t="s">
        <v>3504</v>
      </c>
      <c r="E1053" s="822" t="s">
        <v>6946</v>
      </c>
      <c r="F1053" s="822" t="s">
        <v>7338</v>
      </c>
      <c r="G1053" s="822" t="s">
        <v>7339</v>
      </c>
      <c r="H1053" s="831">
        <v>2874</v>
      </c>
      <c r="I1053" s="831">
        <v>95799.930000000022</v>
      </c>
      <c r="J1053" s="822"/>
      <c r="K1053" s="822">
        <v>33.3333089770355</v>
      </c>
      <c r="L1053" s="831">
        <v>2570</v>
      </c>
      <c r="M1053" s="831">
        <v>97124.479999999981</v>
      </c>
      <c r="N1053" s="822"/>
      <c r="O1053" s="822">
        <v>37.791626459143963</v>
      </c>
      <c r="P1053" s="831">
        <v>1349</v>
      </c>
      <c r="Q1053" s="831">
        <v>54211.169999999984</v>
      </c>
      <c r="R1053" s="827"/>
      <c r="S1053" s="832">
        <v>40.186189770200137</v>
      </c>
    </row>
    <row r="1054" spans="1:19" ht="14.45" customHeight="1" x14ac:dyDescent="0.2">
      <c r="A1054" s="821" t="s">
        <v>6951</v>
      </c>
      <c r="B1054" s="822" t="s">
        <v>6952</v>
      </c>
      <c r="C1054" s="822" t="s">
        <v>639</v>
      </c>
      <c r="D1054" s="822" t="s">
        <v>3504</v>
      </c>
      <c r="E1054" s="822" t="s">
        <v>6946</v>
      </c>
      <c r="F1054" s="822" t="s">
        <v>7342</v>
      </c>
      <c r="G1054" s="822" t="s">
        <v>7343</v>
      </c>
      <c r="H1054" s="831">
        <v>1279</v>
      </c>
      <c r="I1054" s="831">
        <v>48602</v>
      </c>
      <c r="J1054" s="822"/>
      <c r="K1054" s="822">
        <v>38</v>
      </c>
      <c r="L1054" s="831">
        <v>2015</v>
      </c>
      <c r="M1054" s="831">
        <v>76570</v>
      </c>
      <c r="N1054" s="822"/>
      <c r="O1054" s="822">
        <v>38</v>
      </c>
      <c r="P1054" s="831">
        <v>1033</v>
      </c>
      <c r="Q1054" s="831">
        <v>40287</v>
      </c>
      <c r="R1054" s="827"/>
      <c r="S1054" s="832">
        <v>39</v>
      </c>
    </row>
    <row r="1055" spans="1:19" ht="14.45" customHeight="1" x14ac:dyDescent="0.2">
      <c r="A1055" s="821" t="s">
        <v>6951</v>
      </c>
      <c r="B1055" s="822" t="s">
        <v>6952</v>
      </c>
      <c r="C1055" s="822" t="s">
        <v>639</v>
      </c>
      <c r="D1055" s="822" t="s">
        <v>3504</v>
      </c>
      <c r="E1055" s="822" t="s">
        <v>6946</v>
      </c>
      <c r="F1055" s="822" t="s">
        <v>7346</v>
      </c>
      <c r="G1055" s="822" t="s">
        <v>7347</v>
      </c>
      <c r="H1055" s="831">
        <v>27</v>
      </c>
      <c r="I1055" s="831">
        <v>2349</v>
      </c>
      <c r="J1055" s="822"/>
      <c r="K1055" s="822">
        <v>87</v>
      </c>
      <c r="L1055" s="831">
        <v>5</v>
      </c>
      <c r="M1055" s="831">
        <v>440</v>
      </c>
      <c r="N1055" s="822"/>
      <c r="O1055" s="822">
        <v>88</v>
      </c>
      <c r="P1055" s="831">
        <v>3</v>
      </c>
      <c r="Q1055" s="831">
        <v>279</v>
      </c>
      <c r="R1055" s="827"/>
      <c r="S1055" s="832">
        <v>93</v>
      </c>
    </row>
    <row r="1056" spans="1:19" ht="14.45" customHeight="1" x14ac:dyDescent="0.2">
      <c r="A1056" s="821" t="s">
        <v>6951</v>
      </c>
      <c r="B1056" s="822" t="s">
        <v>6952</v>
      </c>
      <c r="C1056" s="822" t="s">
        <v>639</v>
      </c>
      <c r="D1056" s="822" t="s">
        <v>3504</v>
      </c>
      <c r="E1056" s="822" t="s">
        <v>6946</v>
      </c>
      <c r="F1056" s="822" t="s">
        <v>7348</v>
      </c>
      <c r="G1056" s="822" t="s">
        <v>7349</v>
      </c>
      <c r="H1056" s="831">
        <v>157</v>
      </c>
      <c r="I1056" s="831">
        <v>5181</v>
      </c>
      <c r="J1056" s="822"/>
      <c r="K1056" s="822">
        <v>33</v>
      </c>
      <c r="L1056" s="831">
        <v>107</v>
      </c>
      <c r="M1056" s="831">
        <v>3531</v>
      </c>
      <c r="N1056" s="822"/>
      <c r="O1056" s="822">
        <v>33</v>
      </c>
      <c r="P1056" s="831">
        <v>40</v>
      </c>
      <c r="Q1056" s="831">
        <v>1360</v>
      </c>
      <c r="R1056" s="827"/>
      <c r="S1056" s="832">
        <v>34</v>
      </c>
    </row>
    <row r="1057" spans="1:19" ht="14.45" customHeight="1" x14ac:dyDescent="0.2">
      <c r="A1057" s="821" t="s">
        <v>6951</v>
      </c>
      <c r="B1057" s="822" t="s">
        <v>6952</v>
      </c>
      <c r="C1057" s="822" t="s">
        <v>639</v>
      </c>
      <c r="D1057" s="822" t="s">
        <v>3504</v>
      </c>
      <c r="E1057" s="822" t="s">
        <v>6946</v>
      </c>
      <c r="F1057" s="822" t="s">
        <v>7352</v>
      </c>
      <c r="G1057" s="822" t="s">
        <v>7353</v>
      </c>
      <c r="H1057" s="831">
        <v>682</v>
      </c>
      <c r="I1057" s="831">
        <v>92070</v>
      </c>
      <c r="J1057" s="822"/>
      <c r="K1057" s="822">
        <v>135</v>
      </c>
      <c r="L1057" s="831">
        <v>478</v>
      </c>
      <c r="M1057" s="831">
        <v>65486</v>
      </c>
      <c r="N1057" s="822"/>
      <c r="O1057" s="822">
        <v>137</v>
      </c>
      <c r="P1057" s="831">
        <v>239</v>
      </c>
      <c r="Q1057" s="831">
        <v>33938</v>
      </c>
      <c r="R1057" s="827"/>
      <c r="S1057" s="832">
        <v>142</v>
      </c>
    </row>
    <row r="1058" spans="1:19" ht="14.45" customHeight="1" x14ac:dyDescent="0.2">
      <c r="A1058" s="821" t="s">
        <v>6951</v>
      </c>
      <c r="B1058" s="822" t="s">
        <v>6952</v>
      </c>
      <c r="C1058" s="822" t="s">
        <v>639</v>
      </c>
      <c r="D1058" s="822" t="s">
        <v>3504</v>
      </c>
      <c r="E1058" s="822" t="s">
        <v>6946</v>
      </c>
      <c r="F1058" s="822" t="s">
        <v>7354</v>
      </c>
      <c r="G1058" s="822" t="s">
        <v>7355</v>
      </c>
      <c r="H1058" s="831"/>
      <c r="I1058" s="831"/>
      <c r="J1058" s="822"/>
      <c r="K1058" s="822"/>
      <c r="L1058" s="831"/>
      <c r="M1058" s="831"/>
      <c r="N1058" s="822"/>
      <c r="O1058" s="822"/>
      <c r="P1058" s="831">
        <v>6</v>
      </c>
      <c r="Q1058" s="831">
        <v>486</v>
      </c>
      <c r="R1058" s="827"/>
      <c r="S1058" s="832">
        <v>81</v>
      </c>
    </row>
    <row r="1059" spans="1:19" ht="14.45" customHeight="1" x14ac:dyDescent="0.2">
      <c r="A1059" s="821" t="s">
        <v>6951</v>
      </c>
      <c r="B1059" s="822" t="s">
        <v>6952</v>
      </c>
      <c r="C1059" s="822" t="s">
        <v>639</v>
      </c>
      <c r="D1059" s="822" t="s">
        <v>3504</v>
      </c>
      <c r="E1059" s="822" t="s">
        <v>6946</v>
      </c>
      <c r="F1059" s="822" t="s">
        <v>7356</v>
      </c>
      <c r="G1059" s="822" t="s">
        <v>7357</v>
      </c>
      <c r="H1059" s="831"/>
      <c r="I1059" s="831"/>
      <c r="J1059" s="822"/>
      <c r="K1059" s="822"/>
      <c r="L1059" s="831">
        <v>2</v>
      </c>
      <c r="M1059" s="831">
        <v>456</v>
      </c>
      <c r="N1059" s="822"/>
      <c r="O1059" s="822">
        <v>228</v>
      </c>
      <c r="P1059" s="831">
        <v>1</v>
      </c>
      <c r="Q1059" s="831">
        <v>243</v>
      </c>
      <c r="R1059" s="827"/>
      <c r="S1059" s="832">
        <v>243</v>
      </c>
    </row>
    <row r="1060" spans="1:19" ht="14.45" customHeight="1" x14ac:dyDescent="0.2">
      <c r="A1060" s="821" t="s">
        <v>6951</v>
      </c>
      <c r="B1060" s="822" t="s">
        <v>6952</v>
      </c>
      <c r="C1060" s="822" t="s">
        <v>639</v>
      </c>
      <c r="D1060" s="822" t="s">
        <v>3504</v>
      </c>
      <c r="E1060" s="822" t="s">
        <v>6946</v>
      </c>
      <c r="F1060" s="822" t="s">
        <v>7360</v>
      </c>
      <c r="G1060" s="822" t="s">
        <v>7361</v>
      </c>
      <c r="H1060" s="831">
        <v>1651</v>
      </c>
      <c r="I1060" s="831">
        <v>591058</v>
      </c>
      <c r="J1060" s="822"/>
      <c r="K1060" s="822">
        <v>358</v>
      </c>
      <c r="L1060" s="831">
        <v>307</v>
      </c>
      <c r="M1060" s="831">
        <v>110520</v>
      </c>
      <c r="N1060" s="822"/>
      <c r="O1060" s="822">
        <v>360</v>
      </c>
      <c r="P1060" s="831">
        <v>238</v>
      </c>
      <c r="Q1060" s="831">
        <v>92344</v>
      </c>
      <c r="R1060" s="827"/>
      <c r="S1060" s="832">
        <v>388</v>
      </c>
    </row>
    <row r="1061" spans="1:19" ht="14.45" customHeight="1" x14ac:dyDescent="0.2">
      <c r="A1061" s="821" t="s">
        <v>6951</v>
      </c>
      <c r="B1061" s="822" t="s">
        <v>6952</v>
      </c>
      <c r="C1061" s="822" t="s">
        <v>639</v>
      </c>
      <c r="D1061" s="822" t="s">
        <v>3504</v>
      </c>
      <c r="E1061" s="822" t="s">
        <v>6946</v>
      </c>
      <c r="F1061" s="822" t="s">
        <v>7362</v>
      </c>
      <c r="G1061" s="822" t="s">
        <v>7363</v>
      </c>
      <c r="H1061" s="831">
        <v>778</v>
      </c>
      <c r="I1061" s="831">
        <v>47458</v>
      </c>
      <c r="J1061" s="822"/>
      <c r="K1061" s="822">
        <v>61</v>
      </c>
      <c r="L1061" s="831">
        <v>548</v>
      </c>
      <c r="M1061" s="831">
        <v>33976</v>
      </c>
      <c r="N1061" s="822"/>
      <c r="O1061" s="822">
        <v>62</v>
      </c>
      <c r="P1061" s="831">
        <v>347</v>
      </c>
      <c r="Q1061" s="831">
        <v>22902</v>
      </c>
      <c r="R1061" s="827"/>
      <c r="S1061" s="832">
        <v>66</v>
      </c>
    </row>
    <row r="1062" spans="1:19" ht="14.45" customHeight="1" x14ac:dyDescent="0.2">
      <c r="A1062" s="821" t="s">
        <v>6951</v>
      </c>
      <c r="B1062" s="822" t="s">
        <v>6952</v>
      </c>
      <c r="C1062" s="822" t="s">
        <v>639</v>
      </c>
      <c r="D1062" s="822" t="s">
        <v>3504</v>
      </c>
      <c r="E1062" s="822" t="s">
        <v>6946</v>
      </c>
      <c r="F1062" s="822" t="s">
        <v>7364</v>
      </c>
      <c r="G1062" s="822" t="s">
        <v>7365</v>
      </c>
      <c r="H1062" s="831">
        <v>84</v>
      </c>
      <c r="I1062" s="831">
        <v>59388</v>
      </c>
      <c r="J1062" s="822"/>
      <c r="K1062" s="822">
        <v>707</v>
      </c>
      <c r="L1062" s="831">
        <v>43</v>
      </c>
      <c r="M1062" s="831">
        <v>30573</v>
      </c>
      <c r="N1062" s="822"/>
      <c r="O1062" s="822">
        <v>711</v>
      </c>
      <c r="P1062" s="831">
        <v>37</v>
      </c>
      <c r="Q1062" s="831">
        <v>28416</v>
      </c>
      <c r="R1062" s="827"/>
      <c r="S1062" s="832">
        <v>768</v>
      </c>
    </row>
    <row r="1063" spans="1:19" ht="14.45" customHeight="1" x14ac:dyDescent="0.2">
      <c r="A1063" s="821" t="s">
        <v>6951</v>
      </c>
      <c r="B1063" s="822" t="s">
        <v>6952</v>
      </c>
      <c r="C1063" s="822" t="s">
        <v>639</v>
      </c>
      <c r="D1063" s="822" t="s">
        <v>3504</v>
      </c>
      <c r="E1063" s="822" t="s">
        <v>6946</v>
      </c>
      <c r="F1063" s="822" t="s">
        <v>7366</v>
      </c>
      <c r="G1063" s="822" t="s">
        <v>7367</v>
      </c>
      <c r="H1063" s="831"/>
      <c r="I1063" s="831"/>
      <c r="J1063" s="822"/>
      <c r="K1063" s="822"/>
      <c r="L1063" s="831">
        <v>1</v>
      </c>
      <c r="M1063" s="831">
        <v>62</v>
      </c>
      <c r="N1063" s="822"/>
      <c r="O1063" s="822">
        <v>62</v>
      </c>
      <c r="P1063" s="831">
        <v>4</v>
      </c>
      <c r="Q1063" s="831">
        <v>264</v>
      </c>
      <c r="R1063" s="827"/>
      <c r="S1063" s="832">
        <v>66</v>
      </c>
    </row>
    <row r="1064" spans="1:19" ht="14.45" customHeight="1" x14ac:dyDescent="0.2">
      <c r="A1064" s="821" t="s">
        <v>6951</v>
      </c>
      <c r="B1064" s="822" t="s">
        <v>6952</v>
      </c>
      <c r="C1064" s="822" t="s">
        <v>639</v>
      </c>
      <c r="D1064" s="822" t="s">
        <v>3504</v>
      </c>
      <c r="E1064" s="822" t="s">
        <v>6946</v>
      </c>
      <c r="F1064" s="822" t="s">
        <v>7368</v>
      </c>
      <c r="G1064" s="822" t="s">
        <v>7369</v>
      </c>
      <c r="H1064" s="831">
        <v>49</v>
      </c>
      <c r="I1064" s="831">
        <v>5684</v>
      </c>
      <c r="J1064" s="822"/>
      <c r="K1064" s="822">
        <v>116</v>
      </c>
      <c r="L1064" s="831">
        <v>117</v>
      </c>
      <c r="M1064" s="831">
        <v>13689</v>
      </c>
      <c r="N1064" s="822"/>
      <c r="O1064" s="822">
        <v>117</v>
      </c>
      <c r="P1064" s="831">
        <v>105</v>
      </c>
      <c r="Q1064" s="831">
        <v>13335</v>
      </c>
      <c r="R1064" s="827"/>
      <c r="S1064" s="832">
        <v>127</v>
      </c>
    </row>
    <row r="1065" spans="1:19" ht="14.45" customHeight="1" x14ac:dyDescent="0.2">
      <c r="A1065" s="821" t="s">
        <v>6951</v>
      </c>
      <c r="B1065" s="822" t="s">
        <v>6952</v>
      </c>
      <c r="C1065" s="822" t="s">
        <v>639</v>
      </c>
      <c r="D1065" s="822" t="s">
        <v>3504</v>
      </c>
      <c r="E1065" s="822" t="s">
        <v>6946</v>
      </c>
      <c r="F1065" s="822" t="s">
        <v>7370</v>
      </c>
      <c r="G1065" s="822" t="s">
        <v>7371</v>
      </c>
      <c r="H1065" s="831">
        <v>17</v>
      </c>
      <c r="I1065" s="831">
        <v>0</v>
      </c>
      <c r="J1065" s="822"/>
      <c r="K1065" s="822">
        <v>0</v>
      </c>
      <c r="L1065" s="831">
        <v>14</v>
      </c>
      <c r="M1065" s="831">
        <v>0</v>
      </c>
      <c r="N1065" s="822"/>
      <c r="O1065" s="822">
        <v>0</v>
      </c>
      <c r="P1065" s="831">
        <v>5</v>
      </c>
      <c r="Q1065" s="831">
        <v>0</v>
      </c>
      <c r="R1065" s="827"/>
      <c r="S1065" s="832">
        <v>0</v>
      </c>
    </row>
    <row r="1066" spans="1:19" ht="14.45" customHeight="1" x14ac:dyDescent="0.2">
      <c r="A1066" s="821" t="s">
        <v>6951</v>
      </c>
      <c r="B1066" s="822" t="s">
        <v>6952</v>
      </c>
      <c r="C1066" s="822" t="s">
        <v>639</v>
      </c>
      <c r="D1066" s="822" t="s">
        <v>3504</v>
      </c>
      <c r="E1066" s="822" t="s">
        <v>6946</v>
      </c>
      <c r="F1066" s="822" t="s">
        <v>7375</v>
      </c>
      <c r="G1066" s="822"/>
      <c r="H1066" s="831"/>
      <c r="I1066" s="831"/>
      <c r="J1066" s="822"/>
      <c r="K1066" s="822"/>
      <c r="L1066" s="831">
        <v>1</v>
      </c>
      <c r="M1066" s="831">
        <v>0</v>
      </c>
      <c r="N1066" s="822"/>
      <c r="O1066" s="822">
        <v>0</v>
      </c>
      <c r="P1066" s="831"/>
      <c r="Q1066" s="831"/>
      <c r="R1066" s="827"/>
      <c r="S1066" s="832"/>
    </row>
    <row r="1067" spans="1:19" ht="14.45" customHeight="1" x14ac:dyDescent="0.2">
      <c r="A1067" s="821" t="s">
        <v>6951</v>
      </c>
      <c r="B1067" s="822" t="s">
        <v>6952</v>
      </c>
      <c r="C1067" s="822" t="s">
        <v>639</v>
      </c>
      <c r="D1067" s="822" t="s">
        <v>3504</v>
      </c>
      <c r="E1067" s="822" t="s">
        <v>6946</v>
      </c>
      <c r="F1067" s="822" t="s">
        <v>7375</v>
      </c>
      <c r="G1067" s="822" t="s">
        <v>7373</v>
      </c>
      <c r="H1067" s="831">
        <v>2</v>
      </c>
      <c r="I1067" s="831">
        <v>0</v>
      </c>
      <c r="J1067" s="822"/>
      <c r="K1067" s="822">
        <v>0</v>
      </c>
      <c r="L1067" s="831"/>
      <c r="M1067" s="831"/>
      <c r="N1067" s="822"/>
      <c r="O1067" s="822"/>
      <c r="P1067" s="831"/>
      <c r="Q1067" s="831"/>
      <c r="R1067" s="827"/>
      <c r="S1067" s="832"/>
    </row>
    <row r="1068" spans="1:19" ht="14.45" customHeight="1" x14ac:dyDescent="0.2">
      <c r="A1068" s="821" t="s">
        <v>6951</v>
      </c>
      <c r="B1068" s="822" t="s">
        <v>6952</v>
      </c>
      <c r="C1068" s="822" t="s">
        <v>639</v>
      </c>
      <c r="D1068" s="822" t="s">
        <v>3504</v>
      </c>
      <c r="E1068" s="822" t="s">
        <v>6946</v>
      </c>
      <c r="F1068" s="822" t="s">
        <v>7377</v>
      </c>
      <c r="G1068" s="822" t="s">
        <v>7378</v>
      </c>
      <c r="H1068" s="831"/>
      <c r="I1068" s="831"/>
      <c r="J1068" s="822"/>
      <c r="K1068" s="822"/>
      <c r="L1068" s="831">
        <v>1</v>
      </c>
      <c r="M1068" s="831">
        <v>0</v>
      </c>
      <c r="N1068" s="822"/>
      <c r="O1068" s="822">
        <v>0</v>
      </c>
      <c r="P1068" s="831">
        <v>5</v>
      </c>
      <c r="Q1068" s="831">
        <v>0</v>
      </c>
      <c r="R1068" s="827"/>
      <c r="S1068" s="832">
        <v>0</v>
      </c>
    </row>
    <row r="1069" spans="1:19" ht="14.45" customHeight="1" x14ac:dyDescent="0.2">
      <c r="A1069" s="821" t="s">
        <v>6951</v>
      </c>
      <c r="B1069" s="822" t="s">
        <v>6952</v>
      </c>
      <c r="C1069" s="822" t="s">
        <v>639</v>
      </c>
      <c r="D1069" s="822" t="s">
        <v>3504</v>
      </c>
      <c r="E1069" s="822" t="s">
        <v>6946</v>
      </c>
      <c r="F1069" s="822" t="s">
        <v>7382</v>
      </c>
      <c r="G1069" s="822" t="s">
        <v>7380</v>
      </c>
      <c r="H1069" s="831"/>
      <c r="I1069" s="831"/>
      <c r="J1069" s="822"/>
      <c r="K1069" s="822"/>
      <c r="L1069" s="831"/>
      <c r="M1069" s="831"/>
      <c r="N1069" s="822"/>
      <c r="O1069" s="822"/>
      <c r="P1069" s="831">
        <v>4</v>
      </c>
      <c r="Q1069" s="831">
        <v>468</v>
      </c>
      <c r="R1069" s="827"/>
      <c r="S1069" s="832">
        <v>117</v>
      </c>
    </row>
    <row r="1070" spans="1:19" ht="14.45" customHeight="1" x14ac:dyDescent="0.2">
      <c r="A1070" s="821" t="s">
        <v>6951</v>
      </c>
      <c r="B1070" s="822" t="s">
        <v>6952</v>
      </c>
      <c r="C1070" s="822" t="s">
        <v>639</v>
      </c>
      <c r="D1070" s="822" t="s">
        <v>6937</v>
      </c>
      <c r="E1070" s="822" t="s">
        <v>6953</v>
      </c>
      <c r="F1070" s="822" t="s">
        <v>6956</v>
      </c>
      <c r="G1070" s="822" t="s">
        <v>6955</v>
      </c>
      <c r="H1070" s="831">
        <v>0.2</v>
      </c>
      <c r="I1070" s="831">
        <v>21.65</v>
      </c>
      <c r="J1070" s="822"/>
      <c r="K1070" s="822">
        <v>108.24999999999999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6951</v>
      </c>
      <c r="B1071" s="822" t="s">
        <v>6952</v>
      </c>
      <c r="C1071" s="822" t="s">
        <v>639</v>
      </c>
      <c r="D1071" s="822" t="s">
        <v>6937</v>
      </c>
      <c r="E1071" s="822" t="s">
        <v>6953</v>
      </c>
      <c r="F1071" s="822" t="s">
        <v>7034</v>
      </c>
      <c r="G1071" s="822" t="s">
        <v>3281</v>
      </c>
      <c r="H1071" s="831">
        <v>1</v>
      </c>
      <c r="I1071" s="831">
        <v>576.72</v>
      </c>
      <c r="J1071" s="822"/>
      <c r="K1071" s="822">
        <v>576.72</v>
      </c>
      <c r="L1071" s="831"/>
      <c r="M1071" s="831"/>
      <c r="N1071" s="822"/>
      <c r="O1071" s="822"/>
      <c r="P1071" s="831"/>
      <c r="Q1071" s="831"/>
      <c r="R1071" s="827"/>
      <c r="S1071" s="832"/>
    </row>
    <row r="1072" spans="1:19" ht="14.45" customHeight="1" x14ac:dyDescent="0.2">
      <c r="A1072" s="821" t="s">
        <v>6951</v>
      </c>
      <c r="B1072" s="822" t="s">
        <v>6952</v>
      </c>
      <c r="C1072" s="822" t="s">
        <v>639</v>
      </c>
      <c r="D1072" s="822" t="s">
        <v>6937</v>
      </c>
      <c r="E1072" s="822" t="s">
        <v>6953</v>
      </c>
      <c r="F1072" s="822" t="s">
        <v>7035</v>
      </c>
      <c r="G1072" s="822" t="s">
        <v>3281</v>
      </c>
      <c r="H1072" s="831">
        <v>0.6</v>
      </c>
      <c r="I1072" s="831">
        <v>320.14999999999998</v>
      </c>
      <c r="J1072" s="822"/>
      <c r="K1072" s="822">
        <v>533.58333333333337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6951</v>
      </c>
      <c r="B1073" s="822" t="s">
        <v>6952</v>
      </c>
      <c r="C1073" s="822" t="s">
        <v>639</v>
      </c>
      <c r="D1073" s="822" t="s">
        <v>6937</v>
      </c>
      <c r="E1073" s="822" t="s">
        <v>6953</v>
      </c>
      <c r="F1073" s="822" t="s">
        <v>7059</v>
      </c>
      <c r="G1073" s="822" t="s">
        <v>1004</v>
      </c>
      <c r="H1073" s="831">
        <v>0.94</v>
      </c>
      <c r="I1073" s="831">
        <v>149.76</v>
      </c>
      <c r="J1073" s="822"/>
      <c r="K1073" s="822">
        <v>159.31914893617022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6951</v>
      </c>
      <c r="B1074" s="822" t="s">
        <v>6952</v>
      </c>
      <c r="C1074" s="822" t="s">
        <v>639</v>
      </c>
      <c r="D1074" s="822" t="s">
        <v>6937</v>
      </c>
      <c r="E1074" s="822" t="s">
        <v>6953</v>
      </c>
      <c r="F1074" s="822" t="s">
        <v>7101</v>
      </c>
      <c r="G1074" s="822" t="s">
        <v>2446</v>
      </c>
      <c r="H1074" s="831">
        <v>4.78</v>
      </c>
      <c r="I1074" s="831">
        <v>41928.1</v>
      </c>
      <c r="J1074" s="822"/>
      <c r="K1074" s="822">
        <v>8771.5690376569037</v>
      </c>
      <c r="L1074" s="831"/>
      <c r="M1074" s="831"/>
      <c r="N1074" s="822"/>
      <c r="O1074" s="822"/>
      <c r="P1074" s="831"/>
      <c r="Q1074" s="831"/>
      <c r="R1074" s="827"/>
      <c r="S1074" s="832"/>
    </row>
    <row r="1075" spans="1:19" ht="14.45" customHeight="1" x14ac:dyDescent="0.2">
      <c r="A1075" s="821" t="s">
        <v>6951</v>
      </c>
      <c r="B1075" s="822" t="s">
        <v>6952</v>
      </c>
      <c r="C1075" s="822" t="s">
        <v>639</v>
      </c>
      <c r="D1075" s="822" t="s">
        <v>6937</v>
      </c>
      <c r="E1075" s="822" t="s">
        <v>6953</v>
      </c>
      <c r="F1075" s="822" t="s">
        <v>7111</v>
      </c>
      <c r="G1075" s="822" t="s">
        <v>2446</v>
      </c>
      <c r="H1075" s="831">
        <v>14</v>
      </c>
      <c r="I1075" s="831">
        <v>306882.8</v>
      </c>
      <c r="J1075" s="822"/>
      <c r="K1075" s="822">
        <v>21920.2</v>
      </c>
      <c r="L1075" s="831"/>
      <c r="M1075" s="831"/>
      <c r="N1075" s="822"/>
      <c r="O1075" s="822"/>
      <c r="P1075" s="831"/>
      <c r="Q1075" s="831"/>
      <c r="R1075" s="827"/>
      <c r="S1075" s="832"/>
    </row>
    <row r="1076" spans="1:19" ht="14.45" customHeight="1" x14ac:dyDescent="0.2">
      <c r="A1076" s="821" t="s">
        <v>6951</v>
      </c>
      <c r="B1076" s="822" t="s">
        <v>6952</v>
      </c>
      <c r="C1076" s="822" t="s">
        <v>639</v>
      </c>
      <c r="D1076" s="822" t="s">
        <v>6937</v>
      </c>
      <c r="E1076" s="822" t="s">
        <v>6953</v>
      </c>
      <c r="F1076" s="822" t="s">
        <v>7129</v>
      </c>
      <c r="G1076" s="822" t="s">
        <v>791</v>
      </c>
      <c r="H1076" s="831">
        <v>0.5</v>
      </c>
      <c r="I1076" s="831">
        <v>56.37</v>
      </c>
      <c r="J1076" s="822"/>
      <c r="K1076" s="822">
        <v>112.74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6951</v>
      </c>
      <c r="B1077" s="822" t="s">
        <v>6952</v>
      </c>
      <c r="C1077" s="822" t="s">
        <v>639</v>
      </c>
      <c r="D1077" s="822" t="s">
        <v>6937</v>
      </c>
      <c r="E1077" s="822" t="s">
        <v>6953</v>
      </c>
      <c r="F1077" s="822" t="s">
        <v>7135</v>
      </c>
      <c r="G1077" s="822" t="s">
        <v>1132</v>
      </c>
      <c r="H1077" s="831">
        <v>0.75</v>
      </c>
      <c r="I1077" s="831">
        <v>73.16</v>
      </c>
      <c r="J1077" s="822"/>
      <c r="K1077" s="822">
        <v>97.546666666666667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6951</v>
      </c>
      <c r="B1078" s="822" t="s">
        <v>6952</v>
      </c>
      <c r="C1078" s="822" t="s">
        <v>639</v>
      </c>
      <c r="D1078" s="822" t="s">
        <v>6937</v>
      </c>
      <c r="E1078" s="822" t="s">
        <v>6953</v>
      </c>
      <c r="F1078" s="822" t="s">
        <v>7136</v>
      </c>
      <c r="G1078" s="822" t="s">
        <v>1132</v>
      </c>
      <c r="H1078" s="831">
        <v>0.91</v>
      </c>
      <c r="I1078" s="831">
        <v>383.31</v>
      </c>
      <c r="J1078" s="822"/>
      <c r="K1078" s="822">
        <v>421.2197802197802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6951</v>
      </c>
      <c r="B1079" s="822" t="s">
        <v>6952</v>
      </c>
      <c r="C1079" s="822" t="s">
        <v>639</v>
      </c>
      <c r="D1079" s="822" t="s">
        <v>6937</v>
      </c>
      <c r="E1079" s="822" t="s">
        <v>7261</v>
      </c>
      <c r="F1079" s="822" t="s">
        <v>7264</v>
      </c>
      <c r="G1079" s="822" t="s">
        <v>7265</v>
      </c>
      <c r="H1079" s="831">
        <v>1</v>
      </c>
      <c r="I1079" s="831">
        <v>562.65</v>
      </c>
      <c r="J1079" s="822"/>
      <c r="K1079" s="822">
        <v>562.65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6951</v>
      </c>
      <c r="B1080" s="822" t="s">
        <v>6952</v>
      </c>
      <c r="C1080" s="822" t="s">
        <v>639</v>
      </c>
      <c r="D1080" s="822" t="s">
        <v>6937</v>
      </c>
      <c r="E1080" s="822" t="s">
        <v>6946</v>
      </c>
      <c r="F1080" s="822" t="s">
        <v>7314</v>
      </c>
      <c r="G1080" s="822" t="s">
        <v>7315</v>
      </c>
      <c r="H1080" s="831">
        <v>1</v>
      </c>
      <c r="I1080" s="831">
        <v>151</v>
      </c>
      <c r="J1080" s="822"/>
      <c r="K1080" s="822">
        <v>151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6951</v>
      </c>
      <c r="B1081" s="822" t="s">
        <v>6952</v>
      </c>
      <c r="C1081" s="822" t="s">
        <v>639</v>
      </c>
      <c r="D1081" s="822" t="s">
        <v>6937</v>
      </c>
      <c r="E1081" s="822" t="s">
        <v>6946</v>
      </c>
      <c r="F1081" s="822" t="s">
        <v>7332</v>
      </c>
      <c r="G1081" s="822" t="s">
        <v>7333</v>
      </c>
      <c r="H1081" s="831">
        <v>7</v>
      </c>
      <c r="I1081" s="831">
        <v>0</v>
      </c>
      <c r="J1081" s="822"/>
      <c r="K1081" s="822">
        <v>0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6951</v>
      </c>
      <c r="B1082" s="822" t="s">
        <v>6952</v>
      </c>
      <c r="C1082" s="822" t="s">
        <v>639</v>
      </c>
      <c r="D1082" s="822" t="s">
        <v>6937</v>
      </c>
      <c r="E1082" s="822" t="s">
        <v>6946</v>
      </c>
      <c r="F1082" s="822" t="s">
        <v>7334</v>
      </c>
      <c r="G1082" s="822" t="s">
        <v>7335</v>
      </c>
      <c r="H1082" s="831">
        <v>2</v>
      </c>
      <c r="I1082" s="831">
        <v>0</v>
      </c>
      <c r="J1082" s="822"/>
      <c r="K1082" s="822">
        <v>0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6951</v>
      </c>
      <c r="B1083" s="822" t="s">
        <v>6952</v>
      </c>
      <c r="C1083" s="822" t="s">
        <v>639</v>
      </c>
      <c r="D1083" s="822" t="s">
        <v>6937</v>
      </c>
      <c r="E1083" s="822" t="s">
        <v>6946</v>
      </c>
      <c r="F1083" s="822" t="s">
        <v>7336</v>
      </c>
      <c r="G1083" s="822" t="s">
        <v>7337</v>
      </c>
      <c r="H1083" s="831">
        <v>3</v>
      </c>
      <c r="I1083" s="831">
        <v>735</v>
      </c>
      <c r="J1083" s="822"/>
      <c r="K1083" s="822">
        <v>245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6951</v>
      </c>
      <c r="B1084" s="822" t="s">
        <v>6952</v>
      </c>
      <c r="C1084" s="822" t="s">
        <v>639</v>
      </c>
      <c r="D1084" s="822" t="s">
        <v>6937</v>
      </c>
      <c r="E1084" s="822" t="s">
        <v>6946</v>
      </c>
      <c r="F1084" s="822" t="s">
        <v>7372</v>
      </c>
      <c r="G1084" s="822"/>
      <c r="H1084" s="831">
        <v>5</v>
      </c>
      <c r="I1084" s="831">
        <v>0</v>
      </c>
      <c r="J1084" s="822"/>
      <c r="K1084" s="822">
        <v>0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6951</v>
      </c>
      <c r="B1085" s="822" t="s">
        <v>6952</v>
      </c>
      <c r="C1085" s="822" t="s">
        <v>639</v>
      </c>
      <c r="D1085" s="822" t="s">
        <v>3507</v>
      </c>
      <c r="E1085" s="822" t="s">
        <v>6953</v>
      </c>
      <c r="F1085" s="822" t="s">
        <v>6954</v>
      </c>
      <c r="G1085" s="822" t="s">
        <v>6955</v>
      </c>
      <c r="H1085" s="831">
        <v>15.8</v>
      </c>
      <c r="I1085" s="831">
        <v>858.54</v>
      </c>
      <c r="J1085" s="822"/>
      <c r="K1085" s="822">
        <v>54.337974683544296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6951</v>
      </c>
      <c r="B1086" s="822" t="s">
        <v>6952</v>
      </c>
      <c r="C1086" s="822" t="s">
        <v>639</v>
      </c>
      <c r="D1086" s="822" t="s">
        <v>3507</v>
      </c>
      <c r="E1086" s="822" t="s">
        <v>6953</v>
      </c>
      <c r="F1086" s="822" t="s">
        <v>6956</v>
      </c>
      <c r="G1086" s="822" t="s">
        <v>6955</v>
      </c>
      <c r="H1086" s="831">
        <v>16.2</v>
      </c>
      <c r="I1086" s="831">
        <v>1760.56</v>
      </c>
      <c r="J1086" s="822"/>
      <c r="K1086" s="822">
        <v>108.67654320987654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6951</v>
      </c>
      <c r="B1087" s="822" t="s">
        <v>6952</v>
      </c>
      <c r="C1087" s="822" t="s">
        <v>639</v>
      </c>
      <c r="D1087" s="822" t="s">
        <v>3507</v>
      </c>
      <c r="E1087" s="822" t="s">
        <v>6953</v>
      </c>
      <c r="F1087" s="822" t="s">
        <v>6957</v>
      </c>
      <c r="G1087" s="822" t="s">
        <v>6958</v>
      </c>
      <c r="H1087" s="831">
        <v>19.399999999999999</v>
      </c>
      <c r="I1087" s="831">
        <v>249.51000000000002</v>
      </c>
      <c r="J1087" s="822"/>
      <c r="K1087" s="822">
        <v>12.861340206185568</v>
      </c>
      <c r="L1087" s="831">
        <v>14.399999999999999</v>
      </c>
      <c r="M1087" s="831">
        <v>185.25</v>
      </c>
      <c r="N1087" s="822"/>
      <c r="O1087" s="822">
        <v>12.864583333333334</v>
      </c>
      <c r="P1087" s="831">
        <v>5.1999999999999993</v>
      </c>
      <c r="Q1087" s="831">
        <v>66.91</v>
      </c>
      <c r="R1087" s="827"/>
      <c r="S1087" s="832">
        <v>12.867307692307694</v>
      </c>
    </row>
    <row r="1088" spans="1:19" ht="14.45" customHeight="1" x14ac:dyDescent="0.2">
      <c r="A1088" s="821" t="s">
        <v>6951</v>
      </c>
      <c r="B1088" s="822" t="s">
        <v>6952</v>
      </c>
      <c r="C1088" s="822" t="s">
        <v>639</v>
      </c>
      <c r="D1088" s="822" t="s">
        <v>3507</v>
      </c>
      <c r="E1088" s="822" t="s">
        <v>6953</v>
      </c>
      <c r="F1088" s="822" t="s">
        <v>6959</v>
      </c>
      <c r="G1088" s="822" t="s">
        <v>900</v>
      </c>
      <c r="H1088" s="831">
        <v>20.5</v>
      </c>
      <c r="I1088" s="831">
        <v>3816.1400000000003</v>
      </c>
      <c r="J1088" s="822"/>
      <c r="K1088" s="822">
        <v>186.15317073170732</v>
      </c>
      <c r="L1088" s="831">
        <v>23.700000000000003</v>
      </c>
      <c r="M1088" s="831">
        <v>4867.9799999999996</v>
      </c>
      <c r="N1088" s="822"/>
      <c r="O1088" s="822">
        <v>205.39999999999995</v>
      </c>
      <c r="P1088" s="831">
        <v>24.3</v>
      </c>
      <c r="Q1088" s="831">
        <v>4991.26</v>
      </c>
      <c r="R1088" s="827"/>
      <c r="S1088" s="832">
        <v>205.401646090535</v>
      </c>
    </row>
    <row r="1089" spans="1:19" ht="14.45" customHeight="1" x14ac:dyDescent="0.2">
      <c r="A1089" s="821" t="s">
        <v>6951</v>
      </c>
      <c r="B1089" s="822" t="s">
        <v>6952</v>
      </c>
      <c r="C1089" s="822" t="s">
        <v>639</v>
      </c>
      <c r="D1089" s="822" t="s">
        <v>3507</v>
      </c>
      <c r="E1089" s="822" t="s">
        <v>6953</v>
      </c>
      <c r="F1089" s="822" t="s">
        <v>6962</v>
      </c>
      <c r="G1089" s="822" t="s">
        <v>1479</v>
      </c>
      <c r="H1089" s="831">
        <v>61</v>
      </c>
      <c r="I1089" s="831">
        <v>815.56999999999994</v>
      </c>
      <c r="J1089" s="822"/>
      <c r="K1089" s="822">
        <v>13.37</v>
      </c>
      <c r="L1089" s="831"/>
      <c r="M1089" s="831"/>
      <c r="N1089" s="822"/>
      <c r="O1089" s="822"/>
      <c r="P1089" s="831"/>
      <c r="Q1089" s="831"/>
      <c r="R1089" s="827"/>
      <c r="S1089" s="832"/>
    </row>
    <row r="1090" spans="1:19" ht="14.45" customHeight="1" x14ac:dyDescent="0.2">
      <c r="A1090" s="821" t="s">
        <v>6951</v>
      </c>
      <c r="B1090" s="822" t="s">
        <v>6952</v>
      </c>
      <c r="C1090" s="822" t="s">
        <v>639</v>
      </c>
      <c r="D1090" s="822" t="s">
        <v>3507</v>
      </c>
      <c r="E1090" s="822" t="s">
        <v>6953</v>
      </c>
      <c r="F1090" s="822" t="s">
        <v>6965</v>
      </c>
      <c r="G1090" s="822" t="s">
        <v>6966</v>
      </c>
      <c r="H1090" s="831">
        <v>2</v>
      </c>
      <c r="I1090" s="831">
        <v>8127.04</v>
      </c>
      <c r="J1090" s="822"/>
      <c r="K1090" s="822">
        <v>4063.52</v>
      </c>
      <c r="L1090" s="831">
        <v>3</v>
      </c>
      <c r="M1090" s="831">
        <v>10431.6</v>
      </c>
      <c r="N1090" s="822"/>
      <c r="O1090" s="822">
        <v>3477.2000000000003</v>
      </c>
      <c r="P1090" s="831"/>
      <c r="Q1090" s="831"/>
      <c r="R1090" s="827"/>
      <c r="S1090" s="832"/>
    </row>
    <row r="1091" spans="1:19" ht="14.45" customHeight="1" x14ac:dyDescent="0.2">
      <c r="A1091" s="821" t="s">
        <v>6951</v>
      </c>
      <c r="B1091" s="822" t="s">
        <v>6952</v>
      </c>
      <c r="C1091" s="822" t="s">
        <v>639</v>
      </c>
      <c r="D1091" s="822" t="s">
        <v>3507</v>
      </c>
      <c r="E1091" s="822" t="s">
        <v>6953</v>
      </c>
      <c r="F1091" s="822" t="s">
        <v>6967</v>
      </c>
      <c r="G1091" s="822" t="s">
        <v>974</v>
      </c>
      <c r="H1091" s="831"/>
      <c r="I1091" s="831"/>
      <c r="J1091" s="822"/>
      <c r="K1091" s="822"/>
      <c r="L1091" s="831">
        <v>2.5499999999999998</v>
      </c>
      <c r="M1091" s="831">
        <v>277.08999999999997</v>
      </c>
      <c r="N1091" s="822"/>
      <c r="O1091" s="822">
        <v>108.66274509803921</v>
      </c>
      <c r="P1091" s="831"/>
      <c r="Q1091" s="831"/>
      <c r="R1091" s="827"/>
      <c r="S1091" s="832"/>
    </row>
    <row r="1092" spans="1:19" ht="14.45" customHeight="1" x14ac:dyDescent="0.2">
      <c r="A1092" s="821" t="s">
        <v>6951</v>
      </c>
      <c r="B1092" s="822" t="s">
        <v>6952</v>
      </c>
      <c r="C1092" s="822" t="s">
        <v>639</v>
      </c>
      <c r="D1092" s="822" t="s">
        <v>3507</v>
      </c>
      <c r="E1092" s="822" t="s">
        <v>6953</v>
      </c>
      <c r="F1092" s="822" t="s">
        <v>6968</v>
      </c>
      <c r="G1092" s="822" t="s">
        <v>974</v>
      </c>
      <c r="H1092" s="831"/>
      <c r="I1092" s="831"/>
      <c r="J1092" s="822"/>
      <c r="K1092" s="822"/>
      <c r="L1092" s="831">
        <v>5.23</v>
      </c>
      <c r="M1092" s="831">
        <v>979.79</v>
      </c>
      <c r="N1092" s="822"/>
      <c r="O1092" s="822">
        <v>187.34034416826</v>
      </c>
      <c r="P1092" s="831"/>
      <c r="Q1092" s="831"/>
      <c r="R1092" s="827"/>
      <c r="S1092" s="832"/>
    </row>
    <row r="1093" spans="1:19" ht="14.45" customHeight="1" x14ac:dyDescent="0.2">
      <c r="A1093" s="821" t="s">
        <v>6951</v>
      </c>
      <c r="B1093" s="822" t="s">
        <v>6952</v>
      </c>
      <c r="C1093" s="822" t="s">
        <v>639</v>
      </c>
      <c r="D1093" s="822" t="s">
        <v>3507</v>
      </c>
      <c r="E1093" s="822" t="s">
        <v>6953</v>
      </c>
      <c r="F1093" s="822" t="s">
        <v>6972</v>
      </c>
      <c r="G1093" s="822" t="s">
        <v>3443</v>
      </c>
      <c r="H1093" s="831">
        <v>367.04</v>
      </c>
      <c r="I1093" s="831">
        <v>4786234.24</v>
      </c>
      <c r="J1093" s="822"/>
      <c r="K1093" s="822">
        <v>13040.088927637315</v>
      </c>
      <c r="L1093" s="831">
        <v>256.22000000000003</v>
      </c>
      <c r="M1093" s="831">
        <v>2014462.2200000002</v>
      </c>
      <c r="N1093" s="822"/>
      <c r="O1093" s="822">
        <v>7862.2364374365779</v>
      </c>
      <c r="P1093" s="831">
        <v>51.870000000000005</v>
      </c>
      <c r="Q1093" s="831">
        <v>407466.86</v>
      </c>
      <c r="R1093" s="827"/>
      <c r="S1093" s="832">
        <v>7855.5400038557927</v>
      </c>
    </row>
    <row r="1094" spans="1:19" ht="14.45" customHeight="1" x14ac:dyDescent="0.2">
      <c r="A1094" s="821" t="s">
        <v>6951</v>
      </c>
      <c r="B1094" s="822" t="s">
        <v>6952</v>
      </c>
      <c r="C1094" s="822" t="s">
        <v>639</v>
      </c>
      <c r="D1094" s="822" t="s">
        <v>3507</v>
      </c>
      <c r="E1094" s="822" t="s">
        <v>6953</v>
      </c>
      <c r="F1094" s="822" t="s">
        <v>6976</v>
      </c>
      <c r="G1094" s="822" t="s">
        <v>6974</v>
      </c>
      <c r="H1094" s="831">
        <v>40</v>
      </c>
      <c r="I1094" s="831">
        <v>4457880</v>
      </c>
      <c r="J1094" s="822"/>
      <c r="K1094" s="822">
        <v>111447</v>
      </c>
      <c r="L1094" s="831">
        <v>21</v>
      </c>
      <c r="M1094" s="831">
        <v>2230904.2000000002</v>
      </c>
      <c r="N1094" s="822"/>
      <c r="O1094" s="822">
        <v>106233.53333333334</v>
      </c>
      <c r="P1094" s="831">
        <v>15</v>
      </c>
      <c r="Q1094" s="831">
        <v>1337498.8999999999</v>
      </c>
      <c r="R1094" s="827"/>
      <c r="S1094" s="832">
        <v>89166.593333333323</v>
      </c>
    </row>
    <row r="1095" spans="1:19" ht="14.45" customHeight="1" x14ac:dyDescent="0.2">
      <c r="A1095" s="821" t="s">
        <v>6951</v>
      </c>
      <c r="B1095" s="822" t="s">
        <v>6952</v>
      </c>
      <c r="C1095" s="822" t="s">
        <v>639</v>
      </c>
      <c r="D1095" s="822" t="s">
        <v>3507</v>
      </c>
      <c r="E1095" s="822" t="s">
        <v>6953</v>
      </c>
      <c r="F1095" s="822" t="s">
        <v>6979</v>
      </c>
      <c r="G1095" s="822" t="s">
        <v>6980</v>
      </c>
      <c r="H1095" s="831">
        <v>63</v>
      </c>
      <c r="I1095" s="831">
        <v>1513398.5999999999</v>
      </c>
      <c r="J1095" s="822"/>
      <c r="K1095" s="822">
        <v>24022.199999999997</v>
      </c>
      <c r="L1095" s="831">
        <v>55</v>
      </c>
      <c r="M1095" s="831">
        <v>293015.34999999998</v>
      </c>
      <c r="N1095" s="822"/>
      <c r="O1095" s="822">
        <v>5327.5518181818179</v>
      </c>
      <c r="P1095" s="831">
        <v>54</v>
      </c>
      <c r="Q1095" s="831">
        <v>689047.16</v>
      </c>
      <c r="R1095" s="827"/>
      <c r="S1095" s="832">
        <v>12760.132592592594</v>
      </c>
    </row>
    <row r="1096" spans="1:19" ht="14.45" customHeight="1" x14ac:dyDescent="0.2">
      <c r="A1096" s="821" t="s">
        <v>6951</v>
      </c>
      <c r="B1096" s="822" t="s">
        <v>6952</v>
      </c>
      <c r="C1096" s="822" t="s">
        <v>639</v>
      </c>
      <c r="D1096" s="822" t="s">
        <v>3507</v>
      </c>
      <c r="E1096" s="822" t="s">
        <v>6953</v>
      </c>
      <c r="F1096" s="822" t="s">
        <v>6982</v>
      </c>
      <c r="G1096" s="822" t="s">
        <v>6980</v>
      </c>
      <c r="H1096" s="831">
        <v>2</v>
      </c>
      <c r="I1096" s="831">
        <v>144133.20000000001</v>
      </c>
      <c r="J1096" s="822"/>
      <c r="K1096" s="822">
        <v>72066.600000000006</v>
      </c>
      <c r="L1096" s="831">
        <v>1</v>
      </c>
      <c r="M1096" s="831">
        <v>17438.240000000002</v>
      </c>
      <c r="N1096" s="822"/>
      <c r="O1096" s="822">
        <v>17438.240000000002</v>
      </c>
      <c r="P1096" s="831"/>
      <c r="Q1096" s="831"/>
      <c r="R1096" s="827"/>
      <c r="S1096" s="832"/>
    </row>
    <row r="1097" spans="1:19" ht="14.45" customHeight="1" x14ac:dyDescent="0.2">
      <c r="A1097" s="821" t="s">
        <v>6951</v>
      </c>
      <c r="B1097" s="822" t="s">
        <v>6952</v>
      </c>
      <c r="C1097" s="822" t="s">
        <v>639</v>
      </c>
      <c r="D1097" s="822" t="s">
        <v>3507</v>
      </c>
      <c r="E1097" s="822" t="s">
        <v>6953</v>
      </c>
      <c r="F1097" s="822" t="s">
        <v>6983</v>
      </c>
      <c r="G1097" s="822" t="s">
        <v>2381</v>
      </c>
      <c r="H1097" s="831">
        <v>74.61</v>
      </c>
      <c r="I1097" s="831">
        <v>482000.63</v>
      </c>
      <c r="J1097" s="822"/>
      <c r="K1097" s="822">
        <v>6460.2684626725641</v>
      </c>
      <c r="L1097" s="831">
        <v>16.259999999999998</v>
      </c>
      <c r="M1097" s="831">
        <v>104867.42</v>
      </c>
      <c r="N1097" s="822"/>
      <c r="O1097" s="822">
        <v>6449.4108241082422</v>
      </c>
      <c r="P1097" s="831"/>
      <c r="Q1097" s="831"/>
      <c r="R1097" s="827"/>
      <c r="S1097" s="832"/>
    </row>
    <row r="1098" spans="1:19" ht="14.45" customHeight="1" x14ac:dyDescent="0.2">
      <c r="A1098" s="821" t="s">
        <v>6951</v>
      </c>
      <c r="B1098" s="822" t="s">
        <v>6952</v>
      </c>
      <c r="C1098" s="822" t="s">
        <v>639</v>
      </c>
      <c r="D1098" s="822" t="s">
        <v>3507</v>
      </c>
      <c r="E1098" s="822" t="s">
        <v>6953</v>
      </c>
      <c r="F1098" s="822" t="s">
        <v>6984</v>
      </c>
      <c r="G1098" s="822" t="s">
        <v>2381</v>
      </c>
      <c r="H1098" s="831">
        <v>64.069999999999993</v>
      </c>
      <c r="I1098" s="831">
        <v>1655653.84</v>
      </c>
      <c r="J1098" s="822"/>
      <c r="K1098" s="822">
        <v>25841.327298267523</v>
      </c>
      <c r="L1098" s="831">
        <v>22.65</v>
      </c>
      <c r="M1098" s="831">
        <v>584324.69999999995</v>
      </c>
      <c r="N1098" s="822"/>
      <c r="O1098" s="822">
        <v>25798</v>
      </c>
      <c r="P1098" s="831"/>
      <c r="Q1098" s="831"/>
      <c r="R1098" s="827"/>
      <c r="S1098" s="832"/>
    </row>
    <row r="1099" spans="1:19" ht="14.45" customHeight="1" x14ac:dyDescent="0.2">
      <c r="A1099" s="821" t="s">
        <v>6951</v>
      </c>
      <c r="B1099" s="822" t="s">
        <v>6952</v>
      </c>
      <c r="C1099" s="822" t="s">
        <v>639</v>
      </c>
      <c r="D1099" s="822" t="s">
        <v>3507</v>
      </c>
      <c r="E1099" s="822" t="s">
        <v>6953</v>
      </c>
      <c r="F1099" s="822" t="s">
        <v>6985</v>
      </c>
      <c r="G1099" s="822" t="s">
        <v>2391</v>
      </c>
      <c r="H1099" s="831">
        <v>58.34</v>
      </c>
      <c r="I1099" s="831">
        <v>285317.03000000003</v>
      </c>
      <c r="J1099" s="822"/>
      <c r="K1099" s="822">
        <v>4890.5901611244435</v>
      </c>
      <c r="L1099" s="831">
        <v>121.16</v>
      </c>
      <c r="M1099" s="831">
        <v>592543.89</v>
      </c>
      <c r="N1099" s="822"/>
      <c r="O1099" s="822">
        <v>4890.5900462198751</v>
      </c>
      <c r="P1099" s="831"/>
      <c r="Q1099" s="831"/>
      <c r="R1099" s="827"/>
      <c r="S1099" s="832"/>
    </row>
    <row r="1100" spans="1:19" ht="14.45" customHeight="1" x14ac:dyDescent="0.2">
      <c r="A1100" s="821" t="s">
        <v>6951</v>
      </c>
      <c r="B1100" s="822" t="s">
        <v>6952</v>
      </c>
      <c r="C1100" s="822" t="s">
        <v>639</v>
      </c>
      <c r="D1100" s="822" t="s">
        <v>3507</v>
      </c>
      <c r="E1100" s="822" t="s">
        <v>6953</v>
      </c>
      <c r="F1100" s="822" t="s">
        <v>6990</v>
      </c>
      <c r="G1100" s="822" t="s">
        <v>3457</v>
      </c>
      <c r="H1100" s="831"/>
      <c r="I1100" s="831"/>
      <c r="J1100" s="822"/>
      <c r="K1100" s="822"/>
      <c r="L1100" s="831">
        <v>71.87</v>
      </c>
      <c r="M1100" s="831">
        <v>666352.69999999995</v>
      </c>
      <c r="N1100" s="822"/>
      <c r="O1100" s="822">
        <v>9271.6390705440372</v>
      </c>
      <c r="P1100" s="831"/>
      <c r="Q1100" s="831"/>
      <c r="R1100" s="827"/>
      <c r="S1100" s="832"/>
    </row>
    <row r="1101" spans="1:19" ht="14.45" customHeight="1" x14ac:dyDescent="0.2">
      <c r="A1101" s="821" t="s">
        <v>6951</v>
      </c>
      <c r="B1101" s="822" t="s">
        <v>6952</v>
      </c>
      <c r="C1101" s="822" t="s">
        <v>639</v>
      </c>
      <c r="D1101" s="822" t="s">
        <v>3507</v>
      </c>
      <c r="E1101" s="822" t="s">
        <v>6953</v>
      </c>
      <c r="F1101" s="822" t="s">
        <v>6994</v>
      </c>
      <c r="G1101" s="822" t="s">
        <v>6966</v>
      </c>
      <c r="H1101" s="831">
        <v>90</v>
      </c>
      <c r="I1101" s="831">
        <v>116177.4</v>
      </c>
      <c r="J1101" s="822"/>
      <c r="K1101" s="822">
        <v>1290.8599999999999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6951</v>
      </c>
      <c r="B1102" s="822" t="s">
        <v>6952</v>
      </c>
      <c r="C1102" s="822" t="s">
        <v>639</v>
      </c>
      <c r="D1102" s="822" t="s">
        <v>3507</v>
      </c>
      <c r="E1102" s="822" t="s">
        <v>6953</v>
      </c>
      <c r="F1102" s="822" t="s">
        <v>6996</v>
      </c>
      <c r="G1102" s="822" t="s">
        <v>1434</v>
      </c>
      <c r="H1102" s="831">
        <v>43.999999999999993</v>
      </c>
      <c r="I1102" s="831">
        <v>7712.2200000000012</v>
      </c>
      <c r="J1102" s="822"/>
      <c r="K1102" s="822">
        <v>175.27772727272733</v>
      </c>
      <c r="L1102" s="831">
        <v>53.6</v>
      </c>
      <c r="M1102" s="831">
        <v>9403.5600000000013</v>
      </c>
      <c r="N1102" s="822"/>
      <c r="O1102" s="822">
        <v>175.43955223880599</v>
      </c>
      <c r="P1102" s="831">
        <v>53.7</v>
      </c>
      <c r="Q1102" s="831">
        <v>8344.43</v>
      </c>
      <c r="R1102" s="827"/>
      <c r="S1102" s="832">
        <v>155.38975791433893</v>
      </c>
    </row>
    <row r="1103" spans="1:19" ht="14.45" customHeight="1" x14ac:dyDescent="0.2">
      <c r="A1103" s="821" t="s">
        <v>6951</v>
      </c>
      <c r="B1103" s="822" t="s">
        <v>6952</v>
      </c>
      <c r="C1103" s="822" t="s">
        <v>639</v>
      </c>
      <c r="D1103" s="822" t="s">
        <v>3507</v>
      </c>
      <c r="E1103" s="822" t="s">
        <v>6953</v>
      </c>
      <c r="F1103" s="822" t="s">
        <v>6997</v>
      </c>
      <c r="G1103" s="822" t="s">
        <v>877</v>
      </c>
      <c r="H1103" s="831">
        <v>28.299999999999997</v>
      </c>
      <c r="I1103" s="831">
        <v>1700.12</v>
      </c>
      <c r="J1103" s="822"/>
      <c r="K1103" s="822">
        <v>60.074911660777389</v>
      </c>
      <c r="L1103" s="831">
        <v>93.1</v>
      </c>
      <c r="M1103" s="831">
        <v>5670.1399999999994</v>
      </c>
      <c r="N1103" s="822"/>
      <c r="O1103" s="822">
        <v>60.903759398496241</v>
      </c>
      <c r="P1103" s="831">
        <v>79.100000000000009</v>
      </c>
      <c r="Q1103" s="831">
        <v>4747.7299999999996</v>
      </c>
      <c r="R1103" s="827"/>
      <c r="S1103" s="832">
        <v>60.021871049304664</v>
      </c>
    </row>
    <row r="1104" spans="1:19" ht="14.45" customHeight="1" x14ac:dyDescent="0.2">
      <c r="A1104" s="821" t="s">
        <v>6951</v>
      </c>
      <c r="B1104" s="822" t="s">
        <v>6952</v>
      </c>
      <c r="C1104" s="822" t="s">
        <v>639</v>
      </c>
      <c r="D1104" s="822" t="s">
        <v>3507</v>
      </c>
      <c r="E1104" s="822" t="s">
        <v>6953</v>
      </c>
      <c r="F1104" s="822" t="s">
        <v>6998</v>
      </c>
      <c r="G1104" s="822" t="s">
        <v>3267</v>
      </c>
      <c r="H1104" s="831">
        <v>8.370000000000001</v>
      </c>
      <c r="I1104" s="831">
        <v>5743.1900000000005</v>
      </c>
      <c r="J1104" s="822"/>
      <c r="K1104" s="822">
        <v>686.16367980884104</v>
      </c>
      <c r="L1104" s="831">
        <v>6.65</v>
      </c>
      <c r="M1104" s="831">
        <v>4563.03</v>
      </c>
      <c r="N1104" s="822"/>
      <c r="O1104" s="822">
        <v>686.16992481202999</v>
      </c>
      <c r="P1104" s="831">
        <v>9.42</v>
      </c>
      <c r="Q1104" s="831">
        <v>6463.6399999999994</v>
      </c>
      <c r="R1104" s="827"/>
      <c r="S1104" s="832">
        <v>686.16135881104026</v>
      </c>
    </row>
    <row r="1105" spans="1:19" ht="14.45" customHeight="1" x14ac:dyDescent="0.2">
      <c r="A1105" s="821" t="s">
        <v>6951</v>
      </c>
      <c r="B1105" s="822" t="s">
        <v>6952</v>
      </c>
      <c r="C1105" s="822" t="s">
        <v>639</v>
      </c>
      <c r="D1105" s="822" t="s">
        <v>3507</v>
      </c>
      <c r="E1105" s="822" t="s">
        <v>6953</v>
      </c>
      <c r="F1105" s="822" t="s">
        <v>6999</v>
      </c>
      <c r="G1105" s="822" t="s">
        <v>3267</v>
      </c>
      <c r="H1105" s="831">
        <v>10.68</v>
      </c>
      <c r="I1105" s="831">
        <v>1832.1499999999999</v>
      </c>
      <c r="J1105" s="822"/>
      <c r="K1105" s="822">
        <v>171.54962546816478</v>
      </c>
      <c r="L1105" s="831">
        <v>11.969999999999999</v>
      </c>
      <c r="M1105" s="831">
        <v>2053.44</v>
      </c>
      <c r="N1105" s="822"/>
      <c r="O1105" s="822">
        <v>171.54887218045116</v>
      </c>
      <c r="P1105" s="831">
        <v>16.95</v>
      </c>
      <c r="Q1105" s="831">
        <v>2907.75</v>
      </c>
      <c r="R1105" s="827"/>
      <c r="S1105" s="832">
        <v>171.54867256637169</v>
      </c>
    </row>
    <row r="1106" spans="1:19" ht="14.45" customHeight="1" x14ac:dyDescent="0.2">
      <c r="A1106" s="821" t="s">
        <v>6951</v>
      </c>
      <c r="B1106" s="822" t="s">
        <v>6952</v>
      </c>
      <c r="C1106" s="822" t="s">
        <v>639</v>
      </c>
      <c r="D1106" s="822" t="s">
        <v>3507</v>
      </c>
      <c r="E1106" s="822" t="s">
        <v>6953</v>
      </c>
      <c r="F1106" s="822" t="s">
        <v>7000</v>
      </c>
      <c r="G1106" s="822" t="s">
        <v>3267</v>
      </c>
      <c r="H1106" s="831">
        <v>31.34</v>
      </c>
      <c r="I1106" s="831">
        <v>10752.380000000001</v>
      </c>
      <c r="J1106" s="822"/>
      <c r="K1106" s="822">
        <v>343.08806636885771</v>
      </c>
      <c r="L1106" s="831">
        <v>25.22</v>
      </c>
      <c r="M1106" s="831">
        <v>8652.68</v>
      </c>
      <c r="N1106" s="822"/>
      <c r="O1106" s="822">
        <v>343.08802537668521</v>
      </c>
      <c r="P1106" s="831">
        <v>44.379999999999995</v>
      </c>
      <c r="Q1106" s="831">
        <v>15226.19</v>
      </c>
      <c r="R1106" s="827"/>
      <c r="S1106" s="832">
        <v>343.0867507886436</v>
      </c>
    </row>
    <row r="1107" spans="1:19" ht="14.45" customHeight="1" x14ac:dyDescent="0.2">
      <c r="A1107" s="821" t="s">
        <v>6951</v>
      </c>
      <c r="B1107" s="822" t="s">
        <v>6952</v>
      </c>
      <c r="C1107" s="822" t="s">
        <v>639</v>
      </c>
      <c r="D1107" s="822" t="s">
        <v>3507</v>
      </c>
      <c r="E1107" s="822" t="s">
        <v>6953</v>
      </c>
      <c r="F1107" s="822" t="s">
        <v>7001</v>
      </c>
      <c r="G1107" s="822" t="s">
        <v>1535</v>
      </c>
      <c r="H1107" s="831">
        <v>0.2</v>
      </c>
      <c r="I1107" s="831">
        <v>8.91</v>
      </c>
      <c r="J1107" s="822"/>
      <c r="K1107" s="822">
        <v>44.55</v>
      </c>
      <c r="L1107" s="831"/>
      <c r="M1107" s="831"/>
      <c r="N1107" s="822"/>
      <c r="O1107" s="822"/>
      <c r="P1107" s="831"/>
      <c r="Q1107" s="831"/>
      <c r="R1107" s="827"/>
      <c r="S1107" s="832"/>
    </row>
    <row r="1108" spans="1:19" ht="14.45" customHeight="1" x14ac:dyDescent="0.2">
      <c r="A1108" s="821" t="s">
        <v>6951</v>
      </c>
      <c r="B1108" s="822" t="s">
        <v>6952</v>
      </c>
      <c r="C1108" s="822" t="s">
        <v>639</v>
      </c>
      <c r="D1108" s="822" t="s">
        <v>3507</v>
      </c>
      <c r="E1108" s="822" t="s">
        <v>6953</v>
      </c>
      <c r="F1108" s="822" t="s">
        <v>7004</v>
      </c>
      <c r="G1108" s="822" t="s">
        <v>7005</v>
      </c>
      <c r="H1108" s="831">
        <v>8</v>
      </c>
      <c r="I1108" s="831">
        <v>938.41</v>
      </c>
      <c r="J1108" s="822"/>
      <c r="K1108" s="822">
        <v>117.30125</v>
      </c>
      <c r="L1108" s="831">
        <v>5</v>
      </c>
      <c r="M1108" s="831">
        <v>586.5</v>
      </c>
      <c r="N1108" s="822"/>
      <c r="O1108" s="822">
        <v>117.3</v>
      </c>
      <c r="P1108" s="831">
        <v>5.0999999999999996</v>
      </c>
      <c r="Q1108" s="831">
        <v>598.24</v>
      </c>
      <c r="R1108" s="827"/>
      <c r="S1108" s="832">
        <v>117.30196078431374</v>
      </c>
    </row>
    <row r="1109" spans="1:19" ht="14.45" customHeight="1" x14ac:dyDescent="0.2">
      <c r="A1109" s="821" t="s">
        <v>6951</v>
      </c>
      <c r="B1109" s="822" t="s">
        <v>6952</v>
      </c>
      <c r="C1109" s="822" t="s">
        <v>639</v>
      </c>
      <c r="D1109" s="822" t="s">
        <v>3507</v>
      </c>
      <c r="E1109" s="822" t="s">
        <v>6953</v>
      </c>
      <c r="F1109" s="822" t="s">
        <v>7006</v>
      </c>
      <c r="G1109" s="822"/>
      <c r="H1109" s="831">
        <v>1.2</v>
      </c>
      <c r="I1109" s="831">
        <v>79.759999999999991</v>
      </c>
      <c r="J1109" s="822"/>
      <c r="K1109" s="822">
        <v>66.466666666666669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6951</v>
      </c>
      <c r="B1110" s="822" t="s">
        <v>6952</v>
      </c>
      <c r="C1110" s="822" t="s">
        <v>639</v>
      </c>
      <c r="D1110" s="822" t="s">
        <v>3507</v>
      </c>
      <c r="E1110" s="822" t="s">
        <v>6953</v>
      </c>
      <c r="F1110" s="822" t="s">
        <v>7006</v>
      </c>
      <c r="G1110" s="822" t="s">
        <v>7007</v>
      </c>
      <c r="H1110" s="831">
        <v>0.8</v>
      </c>
      <c r="I1110" s="831">
        <v>53.32</v>
      </c>
      <c r="J1110" s="822"/>
      <c r="K1110" s="822">
        <v>66.649999999999991</v>
      </c>
      <c r="L1110" s="831"/>
      <c r="M1110" s="831"/>
      <c r="N1110" s="822"/>
      <c r="O1110" s="822"/>
      <c r="P1110" s="831"/>
      <c r="Q1110" s="831"/>
      <c r="R1110" s="827"/>
      <c r="S1110" s="832"/>
    </row>
    <row r="1111" spans="1:19" ht="14.45" customHeight="1" x14ac:dyDescent="0.2">
      <c r="A1111" s="821" t="s">
        <v>6951</v>
      </c>
      <c r="B1111" s="822" t="s">
        <v>6952</v>
      </c>
      <c r="C1111" s="822" t="s">
        <v>639</v>
      </c>
      <c r="D1111" s="822" t="s">
        <v>3507</v>
      </c>
      <c r="E1111" s="822" t="s">
        <v>6953</v>
      </c>
      <c r="F1111" s="822" t="s">
        <v>7010</v>
      </c>
      <c r="G1111" s="822" t="s">
        <v>1945</v>
      </c>
      <c r="H1111" s="831">
        <v>2.15</v>
      </c>
      <c r="I1111" s="831">
        <v>405.38999999999993</v>
      </c>
      <c r="J1111" s="822"/>
      <c r="K1111" s="822">
        <v>188.553488372093</v>
      </c>
      <c r="L1111" s="831">
        <v>0.66000000000000014</v>
      </c>
      <c r="M1111" s="831">
        <v>120.39999999999999</v>
      </c>
      <c r="N1111" s="822"/>
      <c r="O1111" s="822">
        <v>182.42424242424238</v>
      </c>
      <c r="P1111" s="831">
        <v>20.599999999999998</v>
      </c>
      <c r="Q1111" s="831">
        <v>3761.92</v>
      </c>
      <c r="R1111" s="827"/>
      <c r="S1111" s="832">
        <v>182.61747572815537</v>
      </c>
    </row>
    <row r="1112" spans="1:19" ht="14.45" customHeight="1" x14ac:dyDescent="0.2">
      <c r="A1112" s="821" t="s">
        <v>6951</v>
      </c>
      <c r="B1112" s="822" t="s">
        <v>6952</v>
      </c>
      <c r="C1112" s="822" t="s">
        <v>639</v>
      </c>
      <c r="D1112" s="822" t="s">
        <v>3507</v>
      </c>
      <c r="E1112" s="822" t="s">
        <v>6953</v>
      </c>
      <c r="F1112" s="822" t="s">
        <v>7020</v>
      </c>
      <c r="G1112" s="822" t="s">
        <v>7021</v>
      </c>
      <c r="H1112" s="831">
        <v>11</v>
      </c>
      <c r="I1112" s="831">
        <v>42647</v>
      </c>
      <c r="J1112" s="822"/>
      <c r="K1112" s="822">
        <v>3877</v>
      </c>
      <c r="L1112" s="831">
        <v>12</v>
      </c>
      <c r="M1112" s="831">
        <v>46524</v>
      </c>
      <c r="N1112" s="822"/>
      <c r="O1112" s="822">
        <v>3877</v>
      </c>
      <c r="P1112" s="831"/>
      <c r="Q1112" s="831"/>
      <c r="R1112" s="827"/>
      <c r="S1112" s="832"/>
    </row>
    <row r="1113" spans="1:19" ht="14.45" customHeight="1" x14ac:dyDescent="0.2">
      <c r="A1113" s="821" t="s">
        <v>6951</v>
      </c>
      <c r="B1113" s="822" t="s">
        <v>6952</v>
      </c>
      <c r="C1113" s="822" t="s">
        <v>639</v>
      </c>
      <c r="D1113" s="822" t="s">
        <v>3507</v>
      </c>
      <c r="E1113" s="822" t="s">
        <v>6953</v>
      </c>
      <c r="F1113" s="822" t="s">
        <v>7022</v>
      </c>
      <c r="G1113" s="822" t="s">
        <v>7021</v>
      </c>
      <c r="H1113" s="831"/>
      <c r="I1113" s="831"/>
      <c r="J1113" s="822"/>
      <c r="K1113" s="822"/>
      <c r="L1113" s="831">
        <v>29</v>
      </c>
      <c r="M1113" s="831">
        <v>512325.6</v>
      </c>
      <c r="N1113" s="822"/>
      <c r="O1113" s="822">
        <v>17666.399999999998</v>
      </c>
      <c r="P1113" s="831"/>
      <c r="Q1113" s="831"/>
      <c r="R1113" s="827"/>
      <c r="S1113" s="832"/>
    </row>
    <row r="1114" spans="1:19" ht="14.45" customHeight="1" x14ac:dyDescent="0.2">
      <c r="A1114" s="821" t="s">
        <v>6951</v>
      </c>
      <c r="B1114" s="822" t="s">
        <v>6952</v>
      </c>
      <c r="C1114" s="822" t="s">
        <v>639</v>
      </c>
      <c r="D1114" s="822" t="s">
        <v>3507</v>
      </c>
      <c r="E1114" s="822" t="s">
        <v>6953</v>
      </c>
      <c r="F1114" s="822" t="s">
        <v>7025</v>
      </c>
      <c r="G1114" s="822" t="s">
        <v>3361</v>
      </c>
      <c r="H1114" s="831">
        <v>130.07999999999998</v>
      </c>
      <c r="I1114" s="831">
        <v>10245.120000000001</v>
      </c>
      <c r="J1114" s="822"/>
      <c r="K1114" s="822">
        <v>78.760147601476035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6951</v>
      </c>
      <c r="B1115" s="822" t="s">
        <v>6952</v>
      </c>
      <c r="C1115" s="822" t="s">
        <v>639</v>
      </c>
      <c r="D1115" s="822" t="s">
        <v>3507</v>
      </c>
      <c r="E1115" s="822" t="s">
        <v>6953</v>
      </c>
      <c r="F1115" s="822" t="s">
        <v>7029</v>
      </c>
      <c r="G1115" s="822" t="s">
        <v>3393</v>
      </c>
      <c r="H1115" s="831">
        <v>45</v>
      </c>
      <c r="I1115" s="831">
        <v>301797</v>
      </c>
      <c r="J1115" s="822"/>
      <c r="K1115" s="822">
        <v>6706.6</v>
      </c>
      <c r="L1115" s="831">
        <v>48</v>
      </c>
      <c r="M1115" s="831">
        <v>321909.32000000007</v>
      </c>
      <c r="N1115" s="822"/>
      <c r="O1115" s="822">
        <v>6706.444166666668</v>
      </c>
      <c r="P1115" s="831">
        <v>39</v>
      </c>
      <c r="Q1115" s="831">
        <v>261548.82</v>
      </c>
      <c r="R1115" s="827"/>
      <c r="S1115" s="832">
        <v>6706.38</v>
      </c>
    </row>
    <row r="1116" spans="1:19" ht="14.45" customHeight="1" x14ac:dyDescent="0.2">
      <c r="A1116" s="821" t="s">
        <v>6951</v>
      </c>
      <c r="B1116" s="822" t="s">
        <v>6952</v>
      </c>
      <c r="C1116" s="822" t="s">
        <v>639</v>
      </c>
      <c r="D1116" s="822" t="s">
        <v>3507</v>
      </c>
      <c r="E1116" s="822" t="s">
        <v>6953</v>
      </c>
      <c r="F1116" s="822" t="s">
        <v>7030</v>
      </c>
      <c r="G1116" s="822" t="s">
        <v>3361</v>
      </c>
      <c r="H1116" s="831">
        <v>12.66</v>
      </c>
      <c r="I1116" s="831">
        <v>6032.8600000000006</v>
      </c>
      <c r="J1116" s="822"/>
      <c r="K1116" s="822">
        <v>476.52922590837289</v>
      </c>
      <c r="L1116" s="831"/>
      <c r="M1116" s="831"/>
      <c r="N1116" s="822"/>
      <c r="O1116" s="822"/>
      <c r="P1116" s="831"/>
      <c r="Q1116" s="831"/>
      <c r="R1116" s="827"/>
      <c r="S1116" s="832"/>
    </row>
    <row r="1117" spans="1:19" ht="14.45" customHeight="1" x14ac:dyDescent="0.2">
      <c r="A1117" s="821" t="s">
        <v>6951</v>
      </c>
      <c r="B1117" s="822" t="s">
        <v>6952</v>
      </c>
      <c r="C1117" s="822" t="s">
        <v>639</v>
      </c>
      <c r="D1117" s="822" t="s">
        <v>3507</v>
      </c>
      <c r="E1117" s="822" t="s">
        <v>6953</v>
      </c>
      <c r="F1117" s="822" t="s">
        <v>7031</v>
      </c>
      <c r="G1117" s="822" t="s">
        <v>3361</v>
      </c>
      <c r="H1117" s="831">
        <v>47.49</v>
      </c>
      <c r="I1117" s="831">
        <v>10668.630000000001</v>
      </c>
      <c r="J1117" s="822"/>
      <c r="K1117" s="822">
        <v>224.65003158559699</v>
      </c>
      <c r="L1117" s="831"/>
      <c r="M1117" s="831"/>
      <c r="N1117" s="822"/>
      <c r="O1117" s="822"/>
      <c r="P1117" s="831"/>
      <c r="Q1117" s="831"/>
      <c r="R1117" s="827"/>
      <c r="S1117" s="832"/>
    </row>
    <row r="1118" spans="1:19" ht="14.45" customHeight="1" x14ac:dyDescent="0.2">
      <c r="A1118" s="821" t="s">
        <v>6951</v>
      </c>
      <c r="B1118" s="822" t="s">
        <v>6952</v>
      </c>
      <c r="C1118" s="822" t="s">
        <v>639</v>
      </c>
      <c r="D1118" s="822" t="s">
        <v>3507</v>
      </c>
      <c r="E1118" s="822" t="s">
        <v>6953</v>
      </c>
      <c r="F1118" s="822" t="s">
        <v>7034</v>
      </c>
      <c r="G1118" s="822" t="s">
        <v>3281</v>
      </c>
      <c r="H1118" s="831"/>
      <c r="I1118" s="831"/>
      <c r="J1118" s="822"/>
      <c r="K1118" s="822"/>
      <c r="L1118" s="831">
        <v>1</v>
      </c>
      <c r="M1118" s="831">
        <v>576.70000000000005</v>
      </c>
      <c r="N1118" s="822"/>
      <c r="O1118" s="822">
        <v>576.70000000000005</v>
      </c>
      <c r="P1118" s="831">
        <v>0.4</v>
      </c>
      <c r="Q1118" s="831">
        <v>230.69</v>
      </c>
      <c r="R1118" s="827"/>
      <c r="S1118" s="832">
        <v>576.72499999999991</v>
      </c>
    </row>
    <row r="1119" spans="1:19" ht="14.45" customHeight="1" x14ac:dyDescent="0.2">
      <c r="A1119" s="821" t="s">
        <v>6951</v>
      </c>
      <c r="B1119" s="822" t="s">
        <v>6952</v>
      </c>
      <c r="C1119" s="822" t="s">
        <v>639</v>
      </c>
      <c r="D1119" s="822" t="s">
        <v>3507</v>
      </c>
      <c r="E1119" s="822" t="s">
        <v>6953</v>
      </c>
      <c r="F1119" s="822" t="s">
        <v>7035</v>
      </c>
      <c r="G1119" s="822" t="s">
        <v>3281</v>
      </c>
      <c r="H1119" s="831">
        <v>35</v>
      </c>
      <c r="I1119" s="831">
        <v>18675.47</v>
      </c>
      <c r="J1119" s="822"/>
      <c r="K1119" s="822">
        <v>533.58485714285723</v>
      </c>
      <c r="L1119" s="831">
        <v>40.799999999999997</v>
      </c>
      <c r="M1119" s="831">
        <v>36862.57</v>
      </c>
      <c r="N1119" s="822"/>
      <c r="O1119" s="822">
        <v>903.4943627450981</v>
      </c>
      <c r="P1119" s="831">
        <v>61.3</v>
      </c>
      <c r="Q1119" s="831">
        <v>32708.58</v>
      </c>
      <c r="R1119" s="827"/>
      <c r="S1119" s="832">
        <v>533.58205546492661</v>
      </c>
    </row>
    <row r="1120" spans="1:19" ht="14.45" customHeight="1" x14ac:dyDescent="0.2">
      <c r="A1120" s="821" t="s">
        <v>6951</v>
      </c>
      <c r="B1120" s="822" t="s">
        <v>6952</v>
      </c>
      <c r="C1120" s="822" t="s">
        <v>639</v>
      </c>
      <c r="D1120" s="822" t="s">
        <v>3507</v>
      </c>
      <c r="E1120" s="822" t="s">
        <v>6953</v>
      </c>
      <c r="F1120" s="822" t="s">
        <v>7036</v>
      </c>
      <c r="G1120" s="822" t="s">
        <v>7037</v>
      </c>
      <c r="H1120" s="831">
        <v>3</v>
      </c>
      <c r="I1120" s="831">
        <v>268695.90000000002</v>
      </c>
      <c r="J1120" s="822"/>
      <c r="K1120" s="822">
        <v>89565.3</v>
      </c>
      <c r="L1120" s="831"/>
      <c r="M1120" s="831"/>
      <c r="N1120" s="822"/>
      <c r="O1120" s="822"/>
      <c r="P1120" s="831"/>
      <c r="Q1120" s="831"/>
      <c r="R1120" s="827"/>
      <c r="S1120" s="832"/>
    </row>
    <row r="1121" spans="1:19" ht="14.45" customHeight="1" x14ac:dyDescent="0.2">
      <c r="A1121" s="821" t="s">
        <v>6951</v>
      </c>
      <c r="B1121" s="822" t="s">
        <v>6952</v>
      </c>
      <c r="C1121" s="822" t="s">
        <v>639</v>
      </c>
      <c r="D1121" s="822" t="s">
        <v>3507</v>
      </c>
      <c r="E1121" s="822" t="s">
        <v>6953</v>
      </c>
      <c r="F1121" s="822" t="s">
        <v>7038</v>
      </c>
      <c r="G1121" s="822" t="s">
        <v>3423</v>
      </c>
      <c r="H1121" s="831">
        <v>32</v>
      </c>
      <c r="I1121" s="831">
        <v>804553.6</v>
      </c>
      <c r="J1121" s="822"/>
      <c r="K1121" s="822">
        <v>25142.3</v>
      </c>
      <c r="L1121" s="831">
        <v>23</v>
      </c>
      <c r="M1121" s="831">
        <v>578272.9</v>
      </c>
      <c r="N1121" s="822"/>
      <c r="O1121" s="822">
        <v>25142.3</v>
      </c>
      <c r="P1121" s="831"/>
      <c r="Q1121" s="831"/>
      <c r="R1121" s="827"/>
      <c r="S1121" s="832"/>
    </row>
    <row r="1122" spans="1:19" ht="14.45" customHeight="1" x14ac:dyDescent="0.2">
      <c r="A1122" s="821" t="s">
        <v>6951</v>
      </c>
      <c r="B1122" s="822" t="s">
        <v>6952</v>
      </c>
      <c r="C1122" s="822" t="s">
        <v>639</v>
      </c>
      <c r="D1122" s="822" t="s">
        <v>3507</v>
      </c>
      <c r="E1122" s="822" t="s">
        <v>6953</v>
      </c>
      <c r="F1122" s="822" t="s">
        <v>7039</v>
      </c>
      <c r="G1122" s="822" t="s">
        <v>7040</v>
      </c>
      <c r="H1122" s="831">
        <v>26</v>
      </c>
      <c r="I1122" s="831">
        <v>83699.25</v>
      </c>
      <c r="J1122" s="822"/>
      <c r="K1122" s="822">
        <v>3219.2019230769229</v>
      </c>
      <c r="L1122" s="831">
        <v>17</v>
      </c>
      <c r="M1122" s="831">
        <v>55120.84</v>
      </c>
      <c r="N1122" s="822"/>
      <c r="O1122" s="822">
        <v>3242.4023529411761</v>
      </c>
      <c r="P1122" s="831">
        <v>8</v>
      </c>
      <c r="Q1122" s="831">
        <v>24592.07</v>
      </c>
      <c r="R1122" s="827"/>
      <c r="S1122" s="832">
        <v>3074.00875</v>
      </c>
    </row>
    <row r="1123" spans="1:19" ht="14.45" customHeight="1" x14ac:dyDescent="0.2">
      <c r="A1123" s="821" t="s">
        <v>6951</v>
      </c>
      <c r="B1123" s="822" t="s">
        <v>6952</v>
      </c>
      <c r="C1123" s="822" t="s">
        <v>639</v>
      </c>
      <c r="D1123" s="822" t="s">
        <v>3507</v>
      </c>
      <c r="E1123" s="822" t="s">
        <v>6953</v>
      </c>
      <c r="F1123" s="822" t="s">
        <v>7041</v>
      </c>
      <c r="G1123" s="822" t="s">
        <v>7040</v>
      </c>
      <c r="H1123" s="831">
        <v>1</v>
      </c>
      <c r="I1123" s="831">
        <v>3948.58</v>
      </c>
      <c r="J1123" s="822"/>
      <c r="K1123" s="822">
        <v>3948.58</v>
      </c>
      <c r="L1123" s="831">
        <v>1</v>
      </c>
      <c r="M1123" s="831">
        <v>3934.55</v>
      </c>
      <c r="N1123" s="822"/>
      <c r="O1123" s="822">
        <v>3934.55</v>
      </c>
      <c r="P1123" s="831">
        <v>1</v>
      </c>
      <c r="Q1123" s="831">
        <v>3356.16</v>
      </c>
      <c r="R1123" s="827"/>
      <c r="S1123" s="832">
        <v>3356.16</v>
      </c>
    </row>
    <row r="1124" spans="1:19" ht="14.45" customHeight="1" x14ac:dyDescent="0.2">
      <c r="A1124" s="821" t="s">
        <v>6951</v>
      </c>
      <c r="B1124" s="822" t="s">
        <v>6952</v>
      </c>
      <c r="C1124" s="822" t="s">
        <v>639</v>
      </c>
      <c r="D1124" s="822" t="s">
        <v>3507</v>
      </c>
      <c r="E1124" s="822" t="s">
        <v>6953</v>
      </c>
      <c r="F1124" s="822" t="s">
        <v>7045</v>
      </c>
      <c r="G1124" s="822" t="s">
        <v>7044</v>
      </c>
      <c r="H1124" s="831">
        <v>4</v>
      </c>
      <c r="I1124" s="831">
        <v>291845.2</v>
      </c>
      <c r="J1124" s="822"/>
      <c r="K1124" s="822">
        <v>72961.3</v>
      </c>
      <c r="L1124" s="831">
        <v>6</v>
      </c>
      <c r="M1124" s="831">
        <v>394003.5</v>
      </c>
      <c r="N1124" s="822"/>
      <c r="O1124" s="822">
        <v>65667.25</v>
      </c>
      <c r="P1124" s="831"/>
      <c r="Q1124" s="831"/>
      <c r="R1124" s="827"/>
      <c r="S1124" s="832"/>
    </row>
    <row r="1125" spans="1:19" ht="14.45" customHeight="1" x14ac:dyDescent="0.2">
      <c r="A1125" s="821" t="s">
        <v>6951</v>
      </c>
      <c r="B1125" s="822" t="s">
        <v>6952</v>
      </c>
      <c r="C1125" s="822" t="s">
        <v>639</v>
      </c>
      <c r="D1125" s="822" t="s">
        <v>3507</v>
      </c>
      <c r="E1125" s="822" t="s">
        <v>6953</v>
      </c>
      <c r="F1125" s="822" t="s">
        <v>7046</v>
      </c>
      <c r="G1125" s="822" t="s">
        <v>3405</v>
      </c>
      <c r="H1125" s="831"/>
      <c r="I1125" s="831"/>
      <c r="J1125" s="822"/>
      <c r="K1125" s="822"/>
      <c r="L1125" s="831">
        <v>1.94</v>
      </c>
      <c r="M1125" s="831">
        <v>173635.04</v>
      </c>
      <c r="N1125" s="822"/>
      <c r="O1125" s="822">
        <v>89502.597938144332</v>
      </c>
      <c r="P1125" s="831"/>
      <c r="Q1125" s="831"/>
      <c r="R1125" s="827"/>
      <c r="S1125" s="832"/>
    </row>
    <row r="1126" spans="1:19" ht="14.45" customHeight="1" x14ac:dyDescent="0.2">
      <c r="A1126" s="821" t="s">
        <v>6951</v>
      </c>
      <c r="B1126" s="822" t="s">
        <v>6952</v>
      </c>
      <c r="C1126" s="822" t="s">
        <v>639</v>
      </c>
      <c r="D1126" s="822" t="s">
        <v>3507</v>
      </c>
      <c r="E1126" s="822" t="s">
        <v>6953</v>
      </c>
      <c r="F1126" s="822" t="s">
        <v>7047</v>
      </c>
      <c r="G1126" s="822" t="s">
        <v>805</v>
      </c>
      <c r="H1126" s="831">
        <v>27.969999999999995</v>
      </c>
      <c r="I1126" s="831">
        <v>14706.630000000001</v>
      </c>
      <c r="J1126" s="822"/>
      <c r="K1126" s="822">
        <v>525.8001430103684</v>
      </c>
      <c r="L1126" s="831">
        <v>27.720000000000002</v>
      </c>
      <c r="M1126" s="831">
        <v>15145.419999999998</v>
      </c>
      <c r="N1126" s="822"/>
      <c r="O1126" s="822">
        <v>546.37157287157277</v>
      </c>
      <c r="P1126" s="831">
        <v>25.839999999999996</v>
      </c>
      <c r="Q1126" s="831">
        <v>27357.58</v>
      </c>
      <c r="R1126" s="827"/>
      <c r="S1126" s="832">
        <v>1058.7298761609909</v>
      </c>
    </row>
    <row r="1127" spans="1:19" ht="14.45" customHeight="1" x14ac:dyDescent="0.2">
      <c r="A1127" s="821" t="s">
        <v>6951</v>
      </c>
      <c r="B1127" s="822" t="s">
        <v>6952</v>
      </c>
      <c r="C1127" s="822" t="s">
        <v>639</v>
      </c>
      <c r="D1127" s="822" t="s">
        <v>3507</v>
      </c>
      <c r="E1127" s="822" t="s">
        <v>6953</v>
      </c>
      <c r="F1127" s="822" t="s">
        <v>7048</v>
      </c>
      <c r="G1127" s="822" t="s">
        <v>805</v>
      </c>
      <c r="H1127" s="831">
        <v>71.400000000000006</v>
      </c>
      <c r="I1127" s="831">
        <v>15629.49</v>
      </c>
      <c r="J1127" s="822"/>
      <c r="K1127" s="822">
        <v>218.9004201680672</v>
      </c>
      <c r="L1127" s="831">
        <v>16.88</v>
      </c>
      <c r="M1127" s="831">
        <v>3695.0299999999997</v>
      </c>
      <c r="N1127" s="822"/>
      <c r="O1127" s="822">
        <v>218.89988151658767</v>
      </c>
      <c r="P1127" s="831"/>
      <c r="Q1127" s="831"/>
      <c r="R1127" s="827"/>
      <c r="S1127" s="832"/>
    </row>
    <row r="1128" spans="1:19" ht="14.45" customHeight="1" x14ac:dyDescent="0.2">
      <c r="A1128" s="821" t="s">
        <v>6951</v>
      </c>
      <c r="B1128" s="822" t="s">
        <v>6952</v>
      </c>
      <c r="C1128" s="822" t="s">
        <v>639</v>
      </c>
      <c r="D1128" s="822" t="s">
        <v>3507</v>
      </c>
      <c r="E1128" s="822" t="s">
        <v>6953</v>
      </c>
      <c r="F1128" s="822" t="s">
        <v>7049</v>
      </c>
      <c r="G1128" s="822" t="s">
        <v>805</v>
      </c>
      <c r="H1128" s="831">
        <v>48.559999999999995</v>
      </c>
      <c r="I1128" s="831">
        <v>3845.9700000000003</v>
      </c>
      <c r="J1128" s="822"/>
      <c r="K1128" s="822">
        <v>79.200370675453058</v>
      </c>
      <c r="L1128" s="831">
        <v>19.809999999999999</v>
      </c>
      <c r="M1128" s="831">
        <v>1568.95</v>
      </c>
      <c r="N1128" s="822"/>
      <c r="O1128" s="822">
        <v>79.199899040888454</v>
      </c>
      <c r="P1128" s="831"/>
      <c r="Q1128" s="831"/>
      <c r="R1128" s="827"/>
      <c r="S1128" s="832"/>
    </row>
    <row r="1129" spans="1:19" ht="14.45" customHeight="1" x14ac:dyDescent="0.2">
      <c r="A1129" s="821" t="s">
        <v>6951</v>
      </c>
      <c r="B1129" s="822" t="s">
        <v>6952</v>
      </c>
      <c r="C1129" s="822" t="s">
        <v>639</v>
      </c>
      <c r="D1129" s="822" t="s">
        <v>3507</v>
      </c>
      <c r="E1129" s="822" t="s">
        <v>6953</v>
      </c>
      <c r="F1129" s="822" t="s">
        <v>7050</v>
      </c>
      <c r="G1129" s="822" t="s">
        <v>805</v>
      </c>
      <c r="H1129" s="831">
        <v>10.280000000000001</v>
      </c>
      <c r="I1129" s="831">
        <v>7553.74</v>
      </c>
      <c r="J1129" s="822"/>
      <c r="K1129" s="822">
        <v>734.79961089494157</v>
      </c>
      <c r="L1129" s="831"/>
      <c r="M1129" s="831"/>
      <c r="N1129" s="822"/>
      <c r="O1129" s="822"/>
      <c r="P1129" s="831"/>
      <c r="Q1129" s="831"/>
      <c r="R1129" s="827"/>
      <c r="S1129" s="832"/>
    </row>
    <row r="1130" spans="1:19" ht="14.45" customHeight="1" x14ac:dyDescent="0.2">
      <c r="A1130" s="821" t="s">
        <v>6951</v>
      </c>
      <c r="B1130" s="822" t="s">
        <v>6952</v>
      </c>
      <c r="C1130" s="822" t="s">
        <v>639</v>
      </c>
      <c r="D1130" s="822" t="s">
        <v>3507</v>
      </c>
      <c r="E1130" s="822" t="s">
        <v>6953</v>
      </c>
      <c r="F1130" s="822" t="s">
        <v>7052</v>
      </c>
      <c r="G1130" s="822" t="s">
        <v>1370</v>
      </c>
      <c r="H1130" s="831">
        <v>24.590000000000003</v>
      </c>
      <c r="I1130" s="831">
        <v>2565.8200000000002</v>
      </c>
      <c r="J1130" s="822"/>
      <c r="K1130" s="822">
        <v>104.34404229361529</v>
      </c>
      <c r="L1130" s="831">
        <v>4.3499999999999996</v>
      </c>
      <c r="M1130" s="831">
        <v>453.88</v>
      </c>
      <c r="N1130" s="822"/>
      <c r="O1130" s="822">
        <v>104.34022988505748</v>
      </c>
      <c r="P1130" s="831"/>
      <c r="Q1130" s="831"/>
      <c r="R1130" s="827"/>
      <c r="S1130" s="832"/>
    </row>
    <row r="1131" spans="1:19" ht="14.45" customHeight="1" x14ac:dyDescent="0.2">
      <c r="A1131" s="821" t="s">
        <v>6951</v>
      </c>
      <c r="B1131" s="822" t="s">
        <v>6952</v>
      </c>
      <c r="C1131" s="822" t="s">
        <v>639</v>
      </c>
      <c r="D1131" s="822" t="s">
        <v>3507</v>
      </c>
      <c r="E1131" s="822" t="s">
        <v>6953</v>
      </c>
      <c r="F1131" s="822" t="s">
        <v>7053</v>
      </c>
      <c r="G1131" s="822" t="s">
        <v>1370</v>
      </c>
      <c r="H1131" s="831">
        <v>104.43</v>
      </c>
      <c r="I1131" s="831">
        <v>18746.38</v>
      </c>
      <c r="J1131" s="822"/>
      <c r="K1131" s="822">
        <v>179.51144307191419</v>
      </c>
      <c r="L1131" s="831"/>
      <c r="M1131" s="831"/>
      <c r="N1131" s="822"/>
      <c r="O1131" s="822"/>
      <c r="P1131" s="831"/>
      <c r="Q1131" s="831"/>
      <c r="R1131" s="827"/>
      <c r="S1131" s="832"/>
    </row>
    <row r="1132" spans="1:19" ht="14.45" customHeight="1" x14ac:dyDescent="0.2">
      <c r="A1132" s="821" t="s">
        <v>6951</v>
      </c>
      <c r="B1132" s="822" t="s">
        <v>6952</v>
      </c>
      <c r="C1132" s="822" t="s">
        <v>639</v>
      </c>
      <c r="D1132" s="822" t="s">
        <v>3507</v>
      </c>
      <c r="E1132" s="822" t="s">
        <v>6953</v>
      </c>
      <c r="F1132" s="822" t="s">
        <v>7055</v>
      </c>
      <c r="G1132" s="822" t="s">
        <v>2404</v>
      </c>
      <c r="H1132" s="831"/>
      <c r="I1132" s="831"/>
      <c r="J1132" s="822"/>
      <c r="K1132" s="822"/>
      <c r="L1132" s="831">
        <v>3</v>
      </c>
      <c r="M1132" s="831">
        <v>26792.82</v>
      </c>
      <c r="N1132" s="822"/>
      <c r="O1132" s="822">
        <v>8930.94</v>
      </c>
      <c r="P1132" s="831"/>
      <c r="Q1132" s="831"/>
      <c r="R1132" s="827"/>
      <c r="S1132" s="832"/>
    </row>
    <row r="1133" spans="1:19" ht="14.45" customHeight="1" x14ac:dyDescent="0.2">
      <c r="A1133" s="821" t="s">
        <v>6951</v>
      </c>
      <c r="B1133" s="822" t="s">
        <v>6952</v>
      </c>
      <c r="C1133" s="822" t="s">
        <v>639</v>
      </c>
      <c r="D1133" s="822" t="s">
        <v>3507</v>
      </c>
      <c r="E1133" s="822" t="s">
        <v>6953</v>
      </c>
      <c r="F1133" s="822" t="s">
        <v>7057</v>
      </c>
      <c r="G1133" s="822" t="s">
        <v>7058</v>
      </c>
      <c r="H1133" s="831">
        <v>109.98</v>
      </c>
      <c r="I1133" s="831">
        <v>8354236.75</v>
      </c>
      <c r="J1133" s="822"/>
      <c r="K1133" s="822">
        <v>75961.417985088192</v>
      </c>
      <c r="L1133" s="831">
        <v>96</v>
      </c>
      <c r="M1133" s="831">
        <v>6299703.5800000001</v>
      </c>
      <c r="N1133" s="822"/>
      <c r="O1133" s="822">
        <v>65621.912291666667</v>
      </c>
      <c r="P1133" s="831">
        <v>105</v>
      </c>
      <c r="Q1133" s="831">
        <v>6833860.5</v>
      </c>
      <c r="R1133" s="827"/>
      <c r="S1133" s="832">
        <v>65084.385714285716</v>
      </c>
    </row>
    <row r="1134" spans="1:19" ht="14.45" customHeight="1" x14ac:dyDescent="0.2">
      <c r="A1134" s="821" t="s">
        <v>6951</v>
      </c>
      <c r="B1134" s="822" t="s">
        <v>6952</v>
      </c>
      <c r="C1134" s="822" t="s">
        <v>639</v>
      </c>
      <c r="D1134" s="822" t="s">
        <v>3507</v>
      </c>
      <c r="E1134" s="822" t="s">
        <v>6953</v>
      </c>
      <c r="F1134" s="822" t="s">
        <v>7059</v>
      </c>
      <c r="G1134" s="822" t="s">
        <v>1004</v>
      </c>
      <c r="H1134" s="831">
        <v>71.52</v>
      </c>
      <c r="I1134" s="831">
        <v>11049.23</v>
      </c>
      <c r="J1134" s="822"/>
      <c r="K1134" s="822">
        <v>154.49147091722594</v>
      </c>
      <c r="L1134" s="831">
        <v>45.6</v>
      </c>
      <c r="M1134" s="831">
        <v>6632.38</v>
      </c>
      <c r="N1134" s="822"/>
      <c r="O1134" s="822">
        <v>145.44692982456141</v>
      </c>
      <c r="P1134" s="831"/>
      <c r="Q1134" s="831"/>
      <c r="R1134" s="827"/>
      <c r="S1134" s="832"/>
    </row>
    <row r="1135" spans="1:19" ht="14.45" customHeight="1" x14ac:dyDescent="0.2">
      <c r="A1135" s="821" t="s">
        <v>6951</v>
      </c>
      <c r="B1135" s="822" t="s">
        <v>6952</v>
      </c>
      <c r="C1135" s="822" t="s">
        <v>639</v>
      </c>
      <c r="D1135" s="822" t="s">
        <v>3507</v>
      </c>
      <c r="E1135" s="822" t="s">
        <v>6953</v>
      </c>
      <c r="F1135" s="822" t="s">
        <v>7060</v>
      </c>
      <c r="G1135" s="822" t="s">
        <v>3443</v>
      </c>
      <c r="H1135" s="831">
        <v>88</v>
      </c>
      <c r="I1135" s="831">
        <v>3462202.19</v>
      </c>
      <c r="J1135" s="822"/>
      <c r="K1135" s="822">
        <v>39343.206704545453</v>
      </c>
      <c r="L1135" s="831">
        <v>33</v>
      </c>
      <c r="M1135" s="831">
        <v>781167</v>
      </c>
      <c r="N1135" s="822"/>
      <c r="O1135" s="822">
        <v>23671.727272727272</v>
      </c>
      <c r="P1135" s="831">
        <v>22</v>
      </c>
      <c r="Q1135" s="831">
        <v>520537.60000000003</v>
      </c>
      <c r="R1135" s="827"/>
      <c r="S1135" s="832">
        <v>23660.800000000003</v>
      </c>
    </row>
    <row r="1136" spans="1:19" ht="14.45" customHeight="1" x14ac:dyDescent="0.2">
      <c r="A1136" s="821" t="s">
        <v>6951</v>
      </c>
      <c r="B1136" s="822" t="s">
        <v>6952</v>
      </c>
      <c r="C1136" s="822" t="s">
        <v>639</v>
      </c>
      <c r="D1136" s="822" t="s">
        <v>3507</v>
      </c>
      <c r="E1136" s="822" t="s">
        <v>6953</v>
      </c>
      <c r="F1136" s="822" t="s">
        <v>7061</v>
      </c>
      <c r="G1136" s="822" t="s">
        <v>2967</v>
      </c>
      <c r="H1136" s="831">
        <v>29.810000000000002</v>
      </c>
      <c r="I1136" s="831">
        <v>2702.2799999999997</v>
      </c>
      <c r="J1136" s="822"/>
      <c r="K1136" s="822">
        <v>90.650117410264997</v>
      </c>
      <c r="L1136" s="831">
        <v>43.34</v>
      </c>
      <c r="M1136" s="831">
        <v>3928.76</v>
      </c>
      <c r="N1136" s="822"/>
      <c r="O1136" s="822">
        <v>90.649746192893403</v>
      </c>
      <c r="P1136" s="831">
        <v>28.790000000000003</v>
      </c>
      <c r="Q1136" s="831">
        <v>2609.8200000000002</v>
      </c>
      <c r="R1136" s="827"/>
      <c r="S1136" s="832">
        <v>90.650225772837786</v>
      </c>
    </row>
    <row r="1137" spans="1:19" ht="14.45" customHeight="1" x14ac:dyDescent="0.2">
      <c r="A1137" s="821" t="s">
        <v>6951</v>
      </c>
      <c r="B1137" s="822" t="s">
        <v>6952</v>
      </c>
      <c r="C1137" s="822" t="s">
        <v>639</v>
      </c>
      <c r="D1137" s="822" t="s">
        <v>3507</v>
      </c>
      <c r="E1137" s="822" t="s">
        <v>6953</v>
      </c>
      <c r="F1137" s="822" t="s">
        <v>7062</v>
      </c>
      <c r="G1137" s="822" t="s">
        <v>7063</v>
      </c>
      <c r="H1137" s="831"/>
      <c r="I1137" s="831"/>
      <c r="J1137" s="822"/>
      <c r="K1137" s="822"/>
      <c r="L1137" s="831">
        <v>2.75</v>
      </c>
      <c r="M1137" s="831">
        <v>22280.69</v>
      </c>
      <c r="N1137" s="822"/>
      <c r="O1137" s="822">
        <v>8102.0690909090908</v>
      </c>
      <c r="P1137" s="831"/>
      <c r="Q1137" s="831"/>
      <c r="R1137" s="827"/>
      <c r="S1137" s="832"/>
    </row>
    <row r="1138" spans="1:19" ht="14.45" customHeight="1" x14ac:dyDescent="0.2">
      <c r="A1138" s="821" t="s">
        <v>6951</v>
      </c>
      <c r="B1138" s="822" t="s">
        <v>6952</v>
      </c>
      <c r="C1138" s="822" t="s">
        <v>639</v>
      </c>
      <c r="D1138" s="822" t="s">
        <v>3507</v>
      </c>
      <c r="E1138" s="822" t="s">
        <v>6953</v>
      </c>
      <c r="F1138" s="822" t="s">
        <v>7064</v>
      </c>
      <c r="G1138" s="822" t="s">
        <v>1031</v>
      </c>
      <c r="H1138" s="831">
        <v>5.38</v>
      </c>
      <c r="I1138" s="831">
        <v>411.62</v>
      </c>
      <c r="J1138" s="822"/>
      <c r="K1138" s="822">
        <v>76.509293680297404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6951</v>
      </c>
      <c r="B1139" s="822" t="s">
        <v>6952</v>
      </c>
      <c r="C1139" s="822" t="s">
        <v>639</v>
      </c>
      <c r="D1139" s="822" t="s">
        <v>3507</v>
      </c>
      <c r="E1139" s="822" t="s">
        <v>6953</v>
      </c>
      <c r="F1139" s="822" t="s">
        <v>7067</v>
      </c>
      <c r="G1139" s="822" t="s">
        <v>3429</v>
      </c>
      <c r="H1139" s="831">
        <v>19</v>
      </c>
      <c r="I1139" s="831">
        <v>373405.1</v>
      </c>
      <c r="J1139" s="822"/>
      <c r="K1139" s="822">
        <v>19652.899999999998</v>
      </c>
      <c r="L1139" s="831"/>
      <c r="M1139" s="831"/>
      <c r="N1139" s="822"/>
      <c r="O1139" s="822"/>
      <c r="P1139" s="831"/>
      <c r="Q1139" s="831"/>
      <c r="R1139" s="827"/>
      <c r="S1139" s="832"/>
    </row>
    <row r="1140" spans="1:19" ht="14.45" customHeight="1" x14ac:dyDescent="0.2">
      <c r="A1140" s="821" t="s">
        <v>6951</v>
      </c>
      <c r="B1140" s="822" t="s">
        <v>6952</v>
      </c>
      <c r="C1140" s="822" t="s">
        <v>639</v>
      </c>
      <c r="D1140" s="822" t="s">
        <v>3507</v>
      </c>
      <c r="E1140" s="822" t="s">
        <v>6953</v>
      </c>
      <c r="F1140" s="822" t="s">
        <v>7068</v>
      </c>
      <c r="G1140" s="822" t="s">
        <v>2985</v>
      </c>
      <c r="H1140" s="831">
        <v>15</v>
      </c>
      <c r="I1140" s="831">
        <v>1262.1299999999999</v>
      </c>
      <c r="J1140" s="822"/>
      <c r="K1140" s="822">
        <v>84.141999999999996</v>
      </c>
      <c r="L1140" s="831">
        <v>18.3</v>
      </c>
      <c r="M1140" s="831">
        <v>1626.38</v>
      </c>
      <c r="N1140" s="822"/>
      <c r="O1140" s="822">
        <v>88.873224043715851</v>
      </c>
      <c r="P1140" s="831"/>
      <c r="Q1140" s="831"/>
      <c r="R1140" s="827"/>
      <c r="S1140" s="832"/>
    </row>
    <row r="1141" spans="1:19" ht="14.45" customHeight="1" x14ac:dyDescent="0.2">
      <c r="A1141" s="821" t="s">
        <v>6951</v>
      </c>
      <c r="B1141" s="822" t="s">
        <v>6952</v>
      </c>
      <c r="C1141" s="822" t="s">
        <v>639</v>
      </c>
      <c r="D1141" s="822" t="s">
        <v>3507</v>
      </c>
      <c r="E1141" s="822" t="s">
        <v>6953</v>
      </c>
      <c r="F1141" s="822" t="s">
        <v>7069</v>
      </c>
      <c r="G1141" s="822" t="s">
        <v>2981</v>
      </c>
      <c r="H1141" s="831">
        <v>126.9</v>
      </c>
      <c r="I1141" s="831">
        <v>930884.91999999993</v>
      </c>
      <c r="J1141" s="822"/>
      <c r="K1141" s="822">
        <v>7335.5785657998413</v>
      </c>
      <c r="L1141" s="831">
        <v>111.01</v>
      </c>
      <c r="M1141" s="831">
        <v>710124.4</v>
      </c>
      <c r="N1141" s="822"/>
      <c r="O1141" s="822">
        <v>6396.94081614269</v>
      </c>
      <c r="P1141" s="831">
        <v>106.77</v>
      </c>
      <c r="Q1141" s="831">
        <v>582031.97</v>
      </c>
      <c r="R1141" s="827"/>
      <c r="S1141" s="832">
        <v>5451.2688020979676</v>
      </c>
    </row>
    <row r="1142" spans="1:19" ht="14.45" customHeight="1" x14ac:dyDescent="0.2">
      <c r="A1142" s="821" t="s">
        <v>6951</v>
      </c>
      <c r="B1142" s="822" t="s">
        <v>6952</v>
      </c>
      <c r="C1142" s="822" t="s">
        <v>639</v>
      </c>
      <c r="D1142" s="822" t="s">
        <v>3507</v>
      </c>
      <c r="E1142" s="822" t="s">
        <v>6953</v>
      </c>
      <c r="F1142" s="822" t="s">
        <v>7070</v>
      </c>
      <c r="G1142" s="822" t="s">
        <v>2985</v>
      </c>
      <c r="H1142" s="831">
        <v>16.549999999999997</v>
      </c>
      <c r="I1142" s="831">
        <v>5199.1399999999994</v>
      </c>
      <c r="J1142" s="822"/>
      <c r="K1142" s="822">
        <v>314.14743202416918</v>
      </c>
      <c r="L1142" s="831">
        <v>9</v>
      </c>
      <c r="M1142" s="831">
        <v>3099.44</v>
      </c>
      <c r="N1142" s="822"/>
      <c r="O1142" s="822">
        <v>344.38222222222225</v>
      </c>
      <c r="P1142" s="831"/>
      <c r="Q1142" s="831"/>
      <c r="R1142" s="827"/>
      <c r="S1142" s="832"/>
    </row>
    <row r="1143" spans="1:19" ht="14.45" customHeight="1" x14ac:dyDescent="0.2">
      <c r="A1143" s="821" t="s">
        <v>6951</v>
      </c>
      <c r="B1143" s="822" t="s">
        <v>6952</v>
      </c>
      <c r="C1143" s="822" t="s">
        <v>639</v>
      </c>
      <c r="D1143" s="822" t="s">
        <v>3507</v>
      </c>
      <c r="E1143" s="822" t="s">
        <v>6953</v>
      </c>
      <c r="F1143" s="822" t="s">
        <v>7071</v>
      </c>
      <c r="G1143" s="822" t="s">
        <v>2477</v>
      </c>
      <c r="H1143" s="831">
        <v>3</v>
      </c>
      <c r="I1143" s="831">
        <v>129058.95999999999</v>
      </c>
      <c r="J1143" s="822"/>
      <c r="K1143" s="822">
        <v>43019.653333333328</v>
      </c>
      <c r="L1143" s="831"/>
      <c r="M1143" s="831"/>
      <c r="N1143" s="822"/>
      <c r="O1143" s="822"/>
      <c r="P1143" s="831"/>
      <c r="Q1143" s="831"/>
      <c r="R1143" s="827"/>
      <c r="S1143" s="832"/>
    </row>
    <row r="1144" spans="1:19" ht="14.45" customHeight="1" x14ac:dyDescent="0.2">
      <c r="A1144" s="821" t="s">
        <v>6951</v>
      </c>
      <c r="B1144" s="822" t="s">
        <v>6952</v>
      </c>
      <c r="C1144" s="822" t="s">
        <v>639</v>
      </c>
      <c r="D1144" s="822" t="s">
        <v>3507</v>
      </c>
      <c r="E1144" s="822" t="s">
        <v>6953</v>
      </c>
      <c r="F1144" s="822" t="s">
        <v>7072</v>
      </c>
      <c r="G1144" s="822" t="s">
        <v>5527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1.2</v>
      </c>
      <c r="Q1144" s="831">
        <v>68.94</v>
      </c>
      <c r="R1144" s="827"/>
      <c r="S1144" s="832">
        <v>57.45</v>
      </c>
    </row>
    <row r="1145" spans="1:19" ht="14.45" customHeight="1" x14ac:dyDescent="0.2">
      <c r="A1145" s="821" t="s">
        <v>6951</v>
      </c>
      <c r="B1145" s="822" t="s">
        <v>6952</v>
      </c>
      <c r="C1145" s="822" t="s">
        <v>639</v>
      </c>
      <c r="D1145" s="822" t="s">
        <v>3507</v>
      </c>
      <c r="E1145" s="822" t="s">
        <v>6953</v>
      </c>
      <c r="F1145" s="822" t="s">
        <v>7073</v>
      </c>
      <c r="G1145" s="822" t="s">
        <v>3460</v>
      </c>
      <c r="H1145" s="831">
        <v>2</v>
      </c>
      <c r="I1145" s="831">
        <v>135836.79999999999</v>
      </c>
      <c r="J1145" s="822"/>
      <c r="K1145" s="822">
        <v>67918.399999999994</v>
      </c>
      <c r="L1145" s="831">
        <v>14</v>
      </c>
      <c r="M1145" s="831">
        <v>950857.67</v>
      </c>
      <c r="N1145" s="822"/>
      <c r="O1145" s="822">
        <v>67918.404999999999</v>
      </c>
      <c r="P1145" s="831">
        <v>1</v>
      </c>
      <c r="Q1145" s="831">
        <v>66318.399999999994</v>
      </c>
      <c r="R1145" s="827"/>
      <c r="S1145" s="832">
        <v>66318.399999999994</v>
      </c>
    </row>
    <row r="1146" spans="1:19" ht="14.45" customHeight="1" x14ac:dyDescent="0.2">
      <c r="A1146" s="821" t="s">
        <v>6951</v>
      </c>
      <c r="B1146" s="822" t="s">
        <v>6952</v>
      </c>
      <c r="C1146" s="822" t="s">
        <v>639</v>
      </c>
      <c r="D1146" s="822" t="s">
        <v>3507</v>
      </c>
      <c r="E1146" s="822" t="s">
        <v>6953</v>
      </c>
      <c r="F1146" s="822" t="s">
        <v>7074</v>
      </c>
      <c r="G1146" s="822" t="s">
        <v>7075</v>
      </c>
      <c r="H1146" s="831">
        <v>43.099999999999994</v>
      </c>
      <c r="I1146" s="831">
        <v>17807.52</v>
      </c>
      <c r="J1146" s="822"/>
      <c r="K1146" s="822">
        <v>413.16751740139216</v>
      </c>
      <c r="L1146" s="831">
        <v>45.769999999999996</v>
      </c>
      <c r="M1146" s="831">
        <v>20060.57</v>
      </c>
      <c r="N1146" s="822"/>
      <c r="O1146" s="822">
        <v>438.29080183526332</v>
      </c>
      <c r="P1146" s="831">
        <v>11</v>
      </c>
      <c r="Q1146" s="831">
        <v>5923.98</v>
      </c>
      <c r="R1146" s="827"/>
      <c r="S1146" s="832">
        <v>538.54363636363632</v>
      </c>
    </row>
    <row r="1147" spans="1:19" ht="14.45" customHeight="1" x14ac:dyDescent="0.2">
      <c r="A1147" s="821" t="s">
        <v>6951</v>
      </c>
      <c r="B1147" s="822" t="s">
        <v>6952</v>
      </c>
      <c r="C1147" s="822" t="s">
        <v>639</v>
      </c>
      <c r="D1147" s="822" t="s">
        <v>3507</v>
      </c>
      <c r="E1147" s="822" t="s">
        <v>6953</v>
      </c>
      <c r="F1147" s="822" t="s">
        <v>7076</v>
      </c>
      <c r="G1147" s="822" t="s">
        <v>3460</v>
      </c>
      <c r="H1147" s="831">
        <v>2</v>
      </c>
      <c r="I1147" s="831">
        <v>84898</v>
      </c>
      <c r="J1147" s="822"/>
      <c r="K1147" s="822">
        <v>42449</v>
      </c>
      <c r="L1147" s="831">
        <v>14.2</v>
      </c>
      <c r="M1147" s="831">
        <v>602775.85</v>
      </c>
      <c r="N1147" s="822"/>
      <c r="O1147" s="822">
        <v>42449.00352112676</v>
      </c>
      <c r="P1147" s="831">
        <v>1.32</v>
      </c>
      <c r="Q1147" s="831">
        <v>54712.74</v>
      </c>
      <c r="R1147" s="827"/>
      <c r="S1147" s="832">
        <v>41449.045454545449</v>
      </c>
    </row>
    <row r="1148" spans="1:19" ht="14.45" customHeight="1" x14ac:dyDescent="0.2">
      <c r="A1148" s="821" t="s">
        <v>6951</v>
      </c>
      <c r="B1148" s="822" t="s">
        <v>6952</v>
      </c>
      <c r="C1148" s="822" t="s">
        <v>639</v>
      </c>
      <c r="D1148" s="822" t="s">
        <v>3507</v>
      </c>
      <c r="E1148" s="822" t="s">
        <v>6953</v>
      </c>
      <c r="F1148" s="822" t="s">
        <v>7078</v>
      </c>
      <c r="G1148" s="822" t="s">
        <v>7063</v>
      </c>
      <c r="H1148" s="831"/>
      <c r="I1148" s="831"/>
      <c r="J1148" s="822"/>
      <c r="K1148" s="822"/>
      <c r="L1148" s="831">
        <v>7</v>
      </c>
      <c r="M1148" s="831">
        <v>113429.64</v>
      </c>
      <c r="N1148" s="822"/>
      <c r="O1148" s="822">
        <v>16204.234285714285</v>
      </c>
      <c r="P1148" s="831"/>
      <c r="Q1148" s="831"/>
      <c r="R1148" s="827"/>
      <c r="S1148" s="832"/>
    </row>
    <row r="1149" spans="1:19" ht="14.45" customHeight="1" x14ac:dyDescent="0.2">
      <c r="A1149" s="821" t="s">
        <v>6951</v>
      </c>
      <c r="B1149" s="822" t="s">
        <v>6952</v>
      </c>
      <c r="C1149" s="822" t="s">
        <v>639</v>
      </c>
      <c r="D1149" s="822" t="s">
        <v>3507</v>
      </c>
      <c r="E1149" s="822" t="s">
        <v>6953</v>
      </c>
      <c r="F1149" s="822" t="s">
        <v>7080</v>
      </c>
      <c r="G1149" s="822" t="s">
        <v>7081</v>
      </c>
      <c r="H1149" s="831">
        <v>7</v>
      </c>
      <c r="I1149" s="831">
        <v>372298.6</v>
      </c>
      <c r="J1149" s="822"/>
      <c r="K1149" s="822">
        <v>53185.514285714286</v>
      </c>
      <c r="L1149" s="831">
        <v>9</v>
      </c>
      <c r="M1149" s="831">
        <v>478669.94</v>
      </c>
      <c r="N1149" s="822"/>
      <c r="O1149" s="822">
        <v>53185.548888888887</v>
      </c>
      <c r="P1149" s="831">
        <v>22</v>
      </c>
      <c r="Q1149" s="831">
        <v>1170077.6000000001</v>
      </c>
      <c r="R1149" s="827"/>
      <c r="S1149" s="832">
        <v>53185.345454545459</v>
      </c>
    </row>
    <row r="1150" spans="1:19" ht="14.45" customHeight="1" x14ac:dyDescent="0.2">
      <c r="A1150" s="821" t="s">
        <v>6951</v>
      </c>
      <c r="B1150" s="822" t="s">
        <v>6952</v>
      </c>
      <c r="C1150" s="822" t="s">
        <v>639</v>
      </c>
      <c r="D1150" s="822" t="s">
        <v>3507</v>
      </c>
      <c r="E1150" s="822" t="s">
        <v>6953</v>
      </c>
      <c r="F1150" s="822" t="s">
        <v>7084</v>
      </c>
      <c r="G1150" s="822" t="s">
        <v>7085</v>
      </c>
      <c r="H1150" s="831">
        <v>8</v>
      </c>
      <c r="I1150" s="831">
        <v>764.3599999999999</v>
      </c>
      <c r="J1150" s="822"/>
      <c r="K1150" s="822">
        <v>95.544999999999987</v>
      </c>
      <c r="L1150" s="831">
        <v>3</v>
      </c>
      <c r="M1150" s="831">
        <v>1912.75</v>
      </c>
      <c r="N1150" s="822"/>
      <c r="O1150" s="822">
        <v>637.58333333333337</v>
      </c>
      <c r="P1150" s="831"/>
      <c r="Q1150" s="831"/>
      <c r="R1150" s="827"/>
      <c r="S1150" s="832"/>
    </row>
    <row r="1151" spans="1:19" ht="14.45" customHeight="1" x14ac:dyDescent="0.2">
      <c r="A1151" s="821" t="s">
        <v>6951</v>
      </c>
      <c r="B1151" s="822" t="s">
        <v>6952</v>
      </c>
      <c r="C1151" s="822" t="s">
        <v>639</v>
      </c>
      <c r="D1151" s="822" t="s">
        <v>3507</v>
      </c>
      <c r="E1151" s="822" t="s">
        <v>6953</v>
      </c>
      <c r="F1151" s="822" t="s">
        <v>7086</v>
      </c>
      <c r="G1151" s="822" t="s">
        <v>2660</v>
      </c>
      <c r="H1151" s="831">
        <v>20.099999999999998</v>
      </c>
      <c r="I1151" s="831">
        <v>5557.7400000000007</v>
      </c>
      <c r="J1151" s="822"/>
      <c r="K1151" s="822">
        <v>276.50447761194039</v>
      </c>
      <c r="L1151" s="831">
        <v>23.599999999999998</v>
      </c>
      <c r="M1151" s="831">
        <v>6477.4</v>
      </c>
      <c r="N1151" s="822"/>
      <c r="O1151" s="822">
        <v>274.46610169491527</v>
      </c>
      <c r="P1151" s="831">
        <v>22.11</v>
      </c>
      <c r="Q1151" s="831">
        <v>6058.14</v>
      </c>
      <c r="R1151" s="827"/>
      <c r="S1151" s="832">
        <v>274</v>
      </c>
    </row>
    <row r="1152" spans="1:19" ht="14.45" customHeight="1" x14ac:dyDescent="0.2">
      <c r="A1152" s="821" t="s">
        <v>6951</v>
      </c>
      <c r="B1152" s="822" t="s">
        <v>6952</v>
      </c>
      <c r="C1152" s="822" t="s">
        <v>639</v>
      </c>
      <c r="D1152" s="822" t="s">
        <v>3507</v>
      </c>
      <c r="E1152" s="822" t="s">
        <v>6953</v>
      </c>
      <c r="F1152" s="822" t="s">
        <v>7087</v>
      </c>
      <c r="G1152" s="822" t="s">
        <v>3410</v>
      </c>
      <c r="H1152" s="831"/>
      <c r="I1152" s="831"/>
      <c r="J1152" s="822"/>
      <c r="K1152" s="822"/>
      <c r="L1152" s="831">
        <v>10</v>
      </c>
      <c r="M1152" s="831">
        <v>1152000</v>
      </c>
      <c r="N1152" s="822"/>
      <c r="O1152" s="822">
        <v>115200</v>
      </c>
      <c r="P1152" s="831">
        <v>9</v>
      </c>
      <c r="Q1152" s="831">
        <v>1026000</v>
      </c>
      <c r="R1152" s="827"/>
      <c r="S1152" s="832">
        <v>114000</v>
      </c>
    </row>
    <row r="1153" spans="1:19" ht="14.45" customHeight="1" x14ac:dyDescent="0.2">
      <c r="A1153" s="821" t="s">
        <v>6951</v>
      </c>
      <c r="B1153" s="822" t="s">
        <v>6952</v>
      </c>
      <c r="C1153" s="822" t="s">
        <v>639</v>
      </c>
      <c r="D1153" s="822" t="s">
        <v>3507</v>
      </c>
      <c r="E1153" s="822" t="s">
        <v>6953</v>
      </c>
      <c r="F1153" s="822" t="s">
        <v>7094</v>
      </c>
      <c r="G1153" s="822" t="s">
        <v>7095</v>
      </c>
      <c r="H1153" s="831">
        <v>0.2</v>
      </c>
      <c r="I1153" s="831">
        <v>62.88</v>
      </c>
      <c r="J1153" s="822"/>
      <c r="K1153" s="822">
        <v>314.39999999999998</v>
      </c>
      <c r="L1153" s="831"/>
      <c r="M1153" s="831"/>
      <c r="N1153" s="822"/>
      <c r="O1153" s="822"/>
      <c r="P1153" s="831"/>
      <c r="Q1153" s="831"/>
      <c r="R1153" s="827"/>
      <c r="S1153" s="832"/>
    </row>
    <row r="1154" spans="1:19" ht="14.45" customHeight="1" x14ac:dyDescent="0.2">
      <c r="A1154" s="821" t="s">
        <v>6951</v>
      </c>
      <c r="B1154" s="822" t="s">
        <v>6952</v>
      </c>
      <c r="C1154" s="822" t="s">
        <v>639</v>
      </c>
      <c r="D1154" s="822" t="s">
        <v>3507</v>
      </c>
      <c r="E1154" s="822" t="s">
        <v>6953</v>
      </c>
      <c r="F1154" s="822" t="s">
        <v>7101</v>
      </c>
      <c r="G1154" s="822" t="s">
        <v>2446</v>
      </c>
      <c r="H1154" s="831">
        <v>107.75</v>
      </c>
      <c r="I1154" s="831">
        <v>945136.65</v>
      </c>
      <c r="J1154" s="822"/>
      <c r="K1154" s="822">
        <v>8771.569837587007</v>
      </c>
      <c r="L1154" s="831">
        <v>110.41999999999999</v>
      </c>
      <c r="M1154" s="831">
        <v>871748.16</v>
      </c>
      <c r="N1154" s="822"/>
      <c r="O1154" s="822">
        <v>7894.8393406991499</v>
      </c>
      <c r="P1154" s="831">
        <v>37.700000000000003</v>
      </c>
      <c r="Q1154" s="831">
        <v>297635.32999999996</v>
      </c>
      <c r="R1154" s="827"/>
      <c r="S1154" s="832">
        <v>7894.8363395225451</v>
      </c>
    </row>
    <row r="1155" spans="1:19" ht="14.45" customHeight="1" x14ac:dyDescent="0.2">
      <c r="A1155" s="821" t="s">
        <v>6951</v>
      </c>
      <c r="B1155" s="822" t="s">
        <v>6952</v>
      </c>
      <c r="C1155" s="822" t="s">
        <v>639</v>
      </c>
      <c r="D1155" s="822" t="s">
        <v>3507</v>
      </c>
      <c r="E1155" s="822" t="s">
        <v>6953</v>
      </c>
      <c r="F1155" s="822" t="s">
        <v>7110</v>
      </c>
      <c r="G1155" s="822" t="s">
        <v>2424</v>
      </c>
      <c r="H1155" s="831">
        <v>18.399999999999999</v>
      </c>
      <c r="I1155" s="831">
        <v>396796</v>
      </c>
      <c r="J1155" s="822"/>
      <c r="K1155" s="822">
        <v>21565</v>
      </c>
      <c r="L1155" s="831">
        <v>28</v>
      </c>
      <c r="M1155" s="831">
        <v>603820</v>
      </c>
      <c r="N1155" s="822"/>
      <c r="O1155" s="822">
        <v>21565</v>
      </c>
      <c r="P1155" s="831"/>
      <c r="Q1155" s="831"/>
      <c r="R1155" s="827"/>
      <c r="S1155" s="832"/>
    </row>
    <row r="1156" spans="1:19" ht="14.45" customHeight="1" x14ac:dyDescent="0.2">
      <c r="A1156" s="821" t="s">
        <v>6951</v>
      </c>
      <c r="B1156" s="822" t="s">
        <v>6952</v>
      </c>
      <c r="C1156" s="822" t="s">
        <v>639</v>
      </c>
      <c r="D1156" s="822" t="s">
        <v>3507</v>
      </c>
      <c r="E1156" s="822" t="s">
        <v>6953</v>
      </c>
      <c r="F1156" s="822" t="s">
        <v>7111</v>
      </c>
      <c r="G1156" s="822" t="s">
        <v>2446</v>
      </c>
      <c r="H1156" s="831">
        <v>178.18</v>
      </c>
      <c r="I1156" s="831">
        <v>3905741.2399999998</v>
      </c>
      <c r="J1156" s="822"/>
      <c r="K1156" s="822">
        <v>21920.200022449208</v>
      </c>
      <c r="L1156" s="831">
        <v>168.28</v>
      </c>
      <c r="M1156" s="831">
        <v>3320030.2800000003</v>
      </c>
      <c r="N1156" s="822"/>
      <c r="O1156" s="822">
        <v>19729.20299500832</v>
      </c>
      <c r="P1156" s="831">
        <v>72</v>
      </c>
      <c r="Q1156" s="831">
        <v>1420490.8</v>
      </c>
      <c r="R1156" s="827"/>
      <c r="S1156" s="832">
        <v>19729.038888888888</v>
      </c>
    </row>
    <row r="1157" spans="1:19" ht="14.45" customHeight="1" x14ac:dyDescent="0.2">
      <c r="A1157" s="821" t="s">
        <v>6951</v>
      </c>
      <c r="B1157" s="822" t="s">
        <v>6952</v>
      </c>
      <c r="C1157" s="822" t="s">
        <v>639</v>
      </c>
      <c r="D1157" s="822" t="s">
        <v>3507</v>
      </c>
      <c r="E1157" s="822" t="s">
        <v>6953</v>
      </c>
      <c r="F1157" s="822" t="s">
        <v>7114</v>
      </c>
      <c r="G1157" s="822" t="s">
        <v>2319</v>
      </c>
      <c r="H1157" s="831">
        <v>17</v>
      </c>
      <c r="I1157" s="831">
        <v>20171.690000000002</v>
      </c>
      <c r="J1157" s="822"/>
      <c r="K1157" s="822">
        <v>1186.5700000000002</v>
      </c>
      <c r="L1157" s="831">
        <v>36</v>
      </c>
      <c r="M1157" s="831">
        <v>45916.01</v>
      </c>
      <c r="N1157" s="822"/>
      <c r="O1157" s="822">
        <v>1275.4447222222223</v>
      </c>
      <c r="P1157" s="831">
        <v>66</v>
      </c>
      <c r="Q1157" s="831">
        <v>75226.790000000008</v>
      </c>
      <c r="R1157" s="827"/>
      <c r="S1157" s="832">
        <v>1139.7998484848486</v>
      </c>
    </row>
    <row r="1158" spans="1:19" ht="14.45" customHeight="1" x14ac:dyDescent="0.2">
      <c r="A1158" s="821" t="s">
        <v>6951</v>
      </c>
      <c r="B1158" s="822" t="s">
        <v>6952</v>
      </c>
      <c r="C1158" s="822" t="s">
        <v>639</v>
      </c>
      <c r="D1158" s="822" t="s">
        <v>3507</v>
      </c>
      <c r="E1158" s="822" t="s">
        <v>6953</v>
      </c>
      <c r="F1158" s="822" t="s">
        <v>7115</v>
      </c>
      <c r="G1158" s="822" t="s">
        <v>2319</v>
      </c>
      <c r="H1158" s="831">
        <v>4</v>
      </c>
      <c r="I1158" s="831">
        <v>15860.2</v>
      </c>
      <c r="J1158" s="822"/>
      <c r="K1158" s="822">
        <v>3965.05</v>
      </c>
      <c r="L1158" s="831">
        <v>2</v>
      </c>
      <c r="M1158" s="831">
        <v>7930.1</v>
      </c>
      <c r="N1158" s="822"/>
      <c r="O1158" s="822">
        <v>3965.05</v>
      </c>
      <c r="P1158" s="831">
        <v>4</v>
      </c>
      <c r="Q1158" s="831">
        <v>14631.42</v>
      </c>
      <c r="R1158" s="827"/>
      <c r="S1158" s="832">
        <v>3657.855</v>
      </c>
    </row>
    <row r="1159" spans="1:19" ht="14.45" customHeight="1" x14ac:dyDescent="0.2">
      <c r="A1159" s="821" t="s">
        <v>6951</v>
      </c>
      <c r="B1159" s="822" t="s">
        <v>6952</v>
      </c>
      <c r="C1159" s="822" t="s">
        <v>639</v>
      </c>
      <c r="D1159" s="822" t="s">
        <v>3507</v>
      </c>
      <c r="E1159" s="822" t="s">
        <v>6953</v>
      </c>
      <c r="F1159" s="822" t="s">
        <v>7117</v>
      </c>
      <c r="G1159" s="822" t="s">
        <v>7118</v>
      </c>
      <c r="H1159" s="831"/>
      <c r="I1159" s="831"/>
      <c r="J1159" s="822"/>
      <c r="K1159" s="822"/>
      <c r="L1159" s="831">
        <v>2</v>
      </c>
      <c r="M1159" s="831">
        <v>91659.76</v>
      </c>
      <c r="N1159" s="822"/>
      <c r="O1159" s="822">
        <v>45829.88</v>
      </c>
      <c r="P1159" s="831"/>
      <c r="Q1159" s="831"/>
      <c r="R1159" s="827"/>
      <c r="S1159" s="832"/>
    </row>
    <row r="1160" spans="1:19" ht="14.45" customHeight="1" x14ac:dyDescent="0.2">
      <c r="A1160" s="821" t="s">
        <v>6951</v>
      </c>
      <c r="B1160" s="822" t="s">
        <v>6952</v>
      </c>
      <c r="C1160" s="822" t="s">
        <v>639</v>
      </c>
      <c r="D1160" s="822" t="s">
        <v>3507</v>
      </c>
      <c r="E1160" s="822" t="s">
        <v>6953</v>
      </c>
      <c r="F1160" s="822" t="s">
        <v>7119</v>
      </c>
      <c r="G1160" s="822" t="s">
        <v>916</v>
      </c>
      <c r="H1160" s="831">
        <v>80.069999999999993</v>
      </c>
      <c r="I1160" s="831">
        <v>17068.52</v>
      </c>
      <c r="J1160" s="822"/>
      <c r="K1160" s="822">
        <v>213.1699762707631</v>
      </c>
      <c r="L1160" s="831">
        <v>39.159999999999997</v>
      </c>
      <c r="M1160" s="831">
        <v>8347.36</v>
      </c>
      <c r="N1160" s="822"/>
      <c r="O1160" s="822">
        <v>213.16036772216552</v>
      </c>
      <c r="P1160" s="831">
        <v>27.810000000000002</v>
      </c>
      <c r="Q1160" s="831">
        <v>5927.99</v>
      </c>
      <c r="R1160" s="827"/>
      <c r="S1160" s="832">
        <v>213.16037396619919</v>
      </c>
    </row>
    <row r="1161" spans="1:19" ht="14.45" customHeight="1" x14ac:dyDescent="0.2">
      <c r="A1161" s="821" t="s">
        <v>6951</v>
      </c>
      <c r="B1161" s="822" t="s">
        <v>6952</v>
      </c>
      <c r="C1161" s="822" t="s">
        <v>639</v>
      </c>
      <c r="D1161" s="822" t="s">
        <v>3507</v>
      </c>
      <c r="E1161" s="822" t="s">
        <v>6953</v>
      </c>
      <c r="F1161" s="822" t="s">
        <v>7120</v>
      </c>
      <c r="G1161" s="822" t="s">
        <v>916</v>
      </c>
      <c r="H1161" s="831">
        <v>62.95</v>
      </c>
      <c r="I1161" s="831">
        <v>4590.7000000000007</v>
      </c>
      <c r="J1161" s="822"/>
      <c r="K1161" s="822">
        <v>72.926131850675148</v>
      </c>
      <c r="L1161" s="831">
        <v>19.059999999999999</v>
      </c>
      <c r="M1161" s="831">
        <v>1389.86</v>
      </c>
      <c r="N1161" s="822"/>
      <c r="O1161" s="822">
        <v>72.920251836306406</v>
      </c>
      <c r="P1161" s="831">
        <v>28.35</v>
      </c>
      <c r="Q1161" s="831">
        <v>2067.2799999999997</v>
      </c>
      <c r="R1161" s="827"/>
      <c r="S1161" s="832">
        <v>72.919929453262768</v>
      </c>
    </row>
    <row r="1162" spans="1:19" ht="14.45" customHeight="1" x14ac:dyDescent="0.2">
      <c r="A1162" s="821" t="s">
        <v>6951</v>
      </c>
      <c r="B1162" s="822" t="s">
        <v>6952</v>
      </c>
      <c r="C1162" s="822" t="s">
        <v>639</v>
      </c>
      <c r="D1162" s="822" t="s">
        <v>3507</v>
      </c>
      <c r="E1162" s="822" t="s">
        <v>6953</v>
      </c>
      <c r="F1162" s="822" t="s">
        <v>7122</v>
      </c>
      <c r="G1162" s="822" t="s">
        <v>1390</v>
      </c>
      <c r="H1162" s="831">
        <v>1</v>
      </c>
      <c r="I1162" s="831">
        <v>148.46</v>
      </c>
      <c r="J1162" s="822"/>
      <c r="K1162" s="822">
        <v>148.46</v>
      </c>
      <c r="L1162" s="831"/>
      <c r="M1162" s="831"/>
      <c r="N1162" s="822"/>
      <c r="O1162" s="822"/>
      <c r="P1162" s="831">
        <v>4</v>
      </c>
      <c r="Q1162" s="831">
        <v>593.84</v>
      </c>
      <c r="R1162" s="827"/>
      <c r="S1162" s="832">
        <v>148.46</v>
      </c>
    </row>
    <row r="1163" spans="1:19" ht="14.45" customHeight="1" x14ac:dyDescent="0.2">
      <c r="A1163" s="821" t="s">
        <v>6951</v>
      </c>
      <c r="B1163" s="822" t="s">
        <v>6952</v>
      </c>
      <c r="C1163" s="822" t="s">
        <v>639</v>
      </c>
      <c r="D1163" s="822" t="s">
        <v>3507</v>
      </c>
      <c r="E1163" s="822" t="s">
        <v>6953</v>
      </c>
      <c r="F1163" s="822" t="s">
        <v>7123</v>
      </c>
      <c r="G1163" s="822" t="s">
        <v>7124</v>
      </c>
      <c r="H1163" s="831">
        <v>21</v>
      </c>
      <c r="I1163" s="831">
        <v>2406558</v>
      </c>
      <c r="J1163" s="822"/>
      <c r="K1163" s="822">
        <v>114598</v>
      </c>
      <c r="L1163" s="831">
        <v>18</v>
      </c>
      <c r="M1163" s="831">
        <v>2064502.3699999999</v>
      </c>
      <c r="N1163" s="822"/>
      <c r="O1163" s="822">
        <v>114694.57611111111</v>
      </c>
      <c r="P1163" s="831">
        <v>8</v>
      </c>
      <c r="Q1163" s="831">
        <v>916784</v>
      </c>
      <c r="R1163" s="827"/>
      <c r="S1163" s="832">
        <v>114598</v>
      </c>
    </row>
    <row r="1164" spans="1:19" ht="14.45" customHeight="1" x14ac:dyDescent="0.2">
      <c r="A1164" s="821" t="s">
        <v>6951</v>
      </c>
      <c r="B1164" s="822" t="s">
        <v>6952</v>
      </c>
      <c r="C1164" s="822" t="s">
        <v>639</v>
      </c>
      <c r="D1164" s="822" t="s">
        <v>3507</v>
      </c>
      <c r="E1164" s="822" t="s">
        <v>6953</v>
      </c>
      <c r="F1164" s="822" t="s">
        <v>7127</v>
      </c>
      <c r="G1164" s="822" t="s">
        <v>7128</v>
      </c>
      <c r="H1164" s="831">
        <v>2</v>
      </c>
      <c r="I1164" s="831">
        <v>30247.8</v>
      </c>
      <c r="J1164" s="822"/>
      <c r="K1164" s="822">
        <v>15123.9</v>
      </c>
      <c r="L1164" s="831"/>
      <c r="M1164" s="831"/>
      <c r="N1164" s="822"/>
      <c r="O1164" s="822"/>
      <c r="P1164" s="831"/>
      <c r="Q1164" s="831"/>
      <c r="R1164" s="827"/>
      <c r="S1164" s="832"/>
    </row>
    <row r="1165" spans="1:19" ht="14.45" customHeight="1" x14ac:dyDescent="0.2">
      <c r="A1165" s="821" t="s">
        <v>6951</v>
      </c>
      <c r="B1165" s="822" t="s">
        <v>6952</v>
      </c>
      <c r="C1165" s="822" t="s">
        <v>639</v>
      </c>
      <c r="D1165" s="822" t="s">
        <v>3507</v>
      </c>
      <c r="E1165" s="822" t="s">
        <v>6953</v>
      </c>
      <c r="F1165" s="822" t="s">
        <v>7129</v>
      </c>
      <c r="G1165" s="822" t="s">
        <v>791</v>
      </c>
      <c r="H1165" s="831">
        <v>41.660000000000004</v>
      </c>
      <c r="I1165" s="831">
        <v>4634.87</v>
      </c>
      <c r="J1165" s="822"/>
      <c r="K1165" s="822">
        <v>111.25468074891981</v>
      </c>
      <c r="L1165" s="831">
        <v>45.43</v>
      </c>
      <c r="M1165" s="831">
        <v>5212.6500000000005</v>
      </c>
      <c r="N1165" s="822"/>
      <c r="O1165" s="822">
        <v>114.74025974025976</v>
      </c>
      <c r="P1165" s="831">
        <v>27.21</v>
      </c>
      <c r="Q1165" s="831">
        <v>3039.09</v>
      </c>
      <c r="R1165" s="827"/>
      <c r="S1165" s="832">
        <v>111.69018743109152</v>
      </c>
    </row>
    <row r="1166" spans="1:19" ht="14.45" customHeight="1" x14ac:dyDescent="0.2">
      <c r="A1166" s="821" t="s">
        <v>6951</v>
      </c>
      <c r="B1166" s="822" t="s">
        <v>6952</v>
      </c>
      <c r="C1166" s="822" t="s">
        <v>639</v>
      </c>
      <c r="D1166" s="822" t="s">
        <v>3507</v>
      </c>
      <c r="E1166" s="822" t="s">
        <v>6953</v>
      </c>
      <c r="F1166" s="822" t="s">
        <v>7130</v>
      </c>
      <c r="G1166" s="822" t="s">
        <v>791</v>
      </c>
      <c r="H1166" s="831">
        <v>40.46</v>
      </c>
      <c r="I1166" s="831">
        <v>11656.52</v>
      </c>
      <c r="J1166" s="822"/>
      <c r="K1166" s="822">
        <v>288.09985170538806</v>
      </c>
      <c r="L1166" s="831">
        <v>49.89</v>
      </c>
      <c r="M1166" s="831">
        <v>14650.74</v>
      </c>
      <c r="N1166" s="822"/>
      <c r="O1166" s="822">
        <v>293.66085387853275</v>
      </c>
      <c r="P1166" s="831">
        <v>46.489999999999995</v>
      </c>
      <c r="Q1166" s="831">
        <v>13393.76</v>
      </c>
      <c r="R1166" s="827"/>
      <c r="S1166" s="832">
        <v>288.09980640998066</v>
      </c>
    </row>
    <row r="1167" spans="1:19" ht="14.45" customHeight="1" x14ac:dyDescent="0.2">
      <c r="A1167" s="821" t="s">
        <v>6951</v>
      </c>
      <c r="B1167" s="822" t="s">
        <v>6952</v>
      </c>
      <c r="C1167" s="822" t="s">
        <v>639</v>
      </c>
      <c r="D1167" s="822" t="s">
        <v>3507</v>
      </c>
      <c r="E1167" s="822" t="s">
        <v>6953</v>
      </c>
      <c r="F1167" s="822" t="s">
        <v>7131</v>
      </c>
      <c r="G1167" s="822" t="s">
        <v>1132</v>
      </c>
      <c r="H1167" s="831">
        <v>8.7799999999999994</v>
      </c>
      <c r="I1167" s="831">
        <v>1631.53</v>
      </c>
      <c r="J1167" s="822"/>
      <c r="K1167" s="822">
        <v>185.82346241457859</v>
      </c>
      <c r="L1167" s="831">
        <v>19.52</v>
      </c>
      <c r="M1167" s="831">
        <v>3570.2199999999993</v>
      </c>
      <c r="N1167" s="822"/>
      <c r="O1167" s="822">
        <v>182.90061475409834</v>
      </c>
      <c r="P1167" s="831"/>
      <c r="Q1167" s="831"/>
      <c r="R1167" s="827"/>
      <c r="S1167" s="832"/>
    </row>
    <row r="1168" spans="1:19" ht="14.45" customHeight="1" x14ac:dyDescent="0.2">
      <c r="A1168" s="821" t="s">
        <v>6951</v>
      </c>
      <c r="B1168" s="822" t="s">
        <v>6952</v>
      </c>
      <c r="C1168" s="822" t="s">
        <v>639</v>
      </c>
      <c r="D1168" s="822" t="s">
        <v>3507</v>
      </c>
      <c r="E1168" s="822" t="s">
        <v>6953</v>
      </c>
      <c r="F1168" s="822" t="s">
        <v>7135</v>
      </c>
      <c r="G1168" s="822" t="s">
        <v>1132</v>
      </c>
      <c r="H1168" s="831">
        <v>5.1100000000000003</v>
      </c>
      <c r="I1168" s="831">
        <v>498.48</v>
      </c>
      <c r="J1168" s="822"/>
      <c r="K1168" s="822">
        <v>97.549902152641877</v>
      </c>
      <c r="L1168" s="831">
        <v>19.53</v>
      </c>
      <c r="M1168" s="831">
        <v>1913.76</v>
      </c>
      <c r="N1168" s="822"/>
      <c r="O1168" s="822">
        <v>97.990783410138249</v>
      </c>
      <c r="P1168" s="831"/>
      <c r="Q1168" s="831"/>
      <c r="R1168" s="827"/>
      <c r="S1168" s="832"/>
    </row>
    <row r="1169" spans="1:19" ht="14.45" customHeight="1" x14ac:dyDescent="0.2">
      <c r="A1169" s="821" t="s">
        <v>6951</v>
      </c>
      <c r="B1169" s="822" t="s">
        <v>6952</v>
      </c>
      <c r="C1169" s="822" t="s">
        <v>639</v>
      </c>
      <c r="D1169" s="822" t="s">
        <v>3507</v>
      </c>
      <c r="E1169" s="822" t="s">
        <v>6953</v>
      </c>
      <c r="F1169" s="822" t="s">
        <v>7136</v>
      </c>
      <c r="G1169" s="822" t="s">
        <v>1132</v>
      </c>
      <c r="H1169" s="831">
        <v>13.83</v>
      </c>
      <c r="I1169" s="831">
        <v>5825.48</v>
      </c>
      <c r="J1169" s="822"/>
      <c r="K1169" s="822">
        <v>421.22053506869122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6951</v>
      </c>
      <c r="B1170" s="822" t="s">
        <v>6952</v>
      </c>
      <c r="C1170" s="822" t="s">
        <v>639</v>
      </c>
      <c r="D1170" s="822" t="s">
        <v>3507</v>
      </c>
      <c r="E1170" s="822" t="s">
        <v>6953</v>
      </c>
      <c r="F1170" s="822" t="s">
        <v>7138</v>
      </c>
      <c r="G1170" s="822" t="s">
        <v>7139</v>
      </c>
      <c r="H1170" s="831">
        <v>20</v>
      </c>
      <c r="I1170" s="831">
        <v>2966.68</v>
      </c>
      <c r="J1170" s="822"/>
      <c r="K1170" s="822">
        <v>148.334</v>
      </c>
      <c r="L1170" s="831"/>
      <c r="M1170" s="831"/>
      <c r="N1170" s="822"/>
      <c r="O1170" s="822"/>
      <c r="P1170" s="831"/>
      <c r="Q1170" s="831"/>
      <c r="R1170" s="827"/>
      <c r="S1170" s="832"/>
    </row>
    <row r="1171" spans="1:19" ht="14.45" customHeight="1" x14ac:dyDescent="0.2">
      <c r="A1171" s="821" t="s">
        <v>6951</v>
      </c>
      <c r="B1171" s="822" t="s">
        <v>6952</v>
      </c>
      <c r="C1171" s="822" t="s">
        <v>639</v>
      </c>
      <c r="D1171" s="822" t="s">
        <v>3507</v>
      </c>
      <c r="E1171" s="822" t="s">
        <v>6953</v>
      </c>
      <c r="F1171" s="822" t="s">
        <v>7141</v>
      </c>
      <c r="G1171" s="822" t="s">
        <v>2967</v>
      </c>
      <c r="H1171" s="831">
        <v>93.36</v>
      </c>
      <c r="I1171" s="831">
        <v>44277.95</v>
      </c>
      <c r="J1171" s="822"/>
      <c r="K1171" s="822">
        <v>474.2711011139674</v>
      </c>
      <c r="L1171" s="831">
        <v>90.860000000000014</v>
      </c>
      <c r="M1171" s="831">
        <v>45083.59</v>
      </c>
      <c r="N1171" s="822"/>
      <c r="O1171" s="822">
        <v>496.18743121285485</v>
      </c>
      <c r="P1171" s="831">
        <v>77.819999999999993</v>
      </c>
      <c r="Q1171" s="831">
        <v>36907.79</v>
      </c>
      <c r="R1171" s="827"/>
      <c r="S1171" s="832">
        <v>474.27126702647138</v>
      </c>
    </row>
    <row r="1172" spans="1:19" ht="14.45" customHeight="1" x14ac:dyDescent="0.2">
      <c r="A1172" s="821" t="s">
        <v>6951</v>
      </c>
      <c r="B1172" s="822" t="s">
        <v>6952</v>
      </c>
      <c r="C1172" s="822" t="s">
        <v>639</v>
      </c>
      <c r="D1172" s="822" t="s">
        <v>3507</v>
      </c>
      <c r="E1172" s="822" t="s">
        <v>6953</v>
      </c>
      <c r="F1172" s="822" t="s">
        <v>7142</v>
      </c>
      <c r="G1172" s="822" t="s">
        <v>2967</v>
      </c>
      <c r="H1172" s="831">
        <v>53.95</v>
      </c>
      <c r="I1172" s="831">
        <v>11033.840000000002</v>
      </c>
      <c r="J1172" s="822"/>
      <c r="K1172" s="822">
        <v>204.51974050046343</v>
      </c>
      <c r="L1172" s="831">
        <v>89.9</v>
      </c>
      <c r="M1172" s="831">
        <v>19685.04</v>
      </c>
      <c r="N1172" s="822"/>
      <c r="O1172" s="822">
        <v>218.96596218020022</v>
      </c>
      <c r="P1172" s="831">
        <v>39.150000000000006</v>
      </c>
      <c r="Q1172" s="831">
        <v>8006.96</v>
      </c>
      <c r="R1172" s="827"/>
      <c r="S1172" s="832">
        <v>204.5200510855683</v>
      </c>
    </row>
    <row r="1173" spans="1:19" ht="14.45" customHeight="1" x14ac:dyDescent="0.2">
      <c r="A1173" s="821" t="s">
        <v>6951</v>
      </c>
      <c r="B1173" s="822" t="s">
        <v>6952</v>
      </c>
      <c r="C1173" s="822" t="s">
        <v>639</v>
      </c>
      <c r="D1173" s="822" t="s">
        <v>3507</v>
      </c>
      <c r="E1173" s="822" t="s">
        <v>6953</v>
      </c>
      <c r="F1173" s="822" t="s">
        <v>7145</v>
      </c>
      <c r="G1173" s="822" t="s">
        <v>7146</v>
      </c>
      <c r="H1173" s="831"/>
      <c r="I1173" s="831"/>
      <c r="J1173" s="822"/>
      <c r="K1173" s="822"/>
      <c r="L1173" s="831">
        <v>10</v>
      </c>
      <c r="M1173" s="831">
        <v>33000.25</v>
      </c>
      <c r="N1173" s="822"/>
      <c r="O1173" s="822">
        <v>3300.0250000000001</v>
      </c>
      <c r="P1173" s="831">
        <v>9</v>
      </c>
      <c r="Q1173" s="831">
        <v>29700.1</v>
      </c>
      <c r="R1173" s="827"/>
      <c r="S1173" s="832">
        <v>3300.0111111111109</v>
      </c>
    </row>
    <row r="1174" spans="1:19" ht="14.45" customHeight="1" x14ac:dyDescent="0.2">
      <c r="A1174" s="821" t="s">
        <v>6951</v>
      </c>
      <c r="B1174" s="822" t="s">
        <v>6952</v>
      </c>
      <c r="C1174" s="822" t="s">
        <v>639</v>
      </c>
      <c r="D1174" s="822" t="s">
        <v>3507</v>
      </c>
      <c r="E1174" s="822" t="s">
        <v>6953</v>
      </c>
      <c r="F1174" s="822" t="s">
        <v>7147</v>
      </c>
      <c r="G1174" s="822" t="s">
        <v>2388</v>
      </c>
      <c r="H1174" s="831">
        <v>3</v>
      </c>
      <c r="I1174" s="831">
        <v>317478</v>
      </c>
      <c r="J1174" s="822"/>
      <c r="K1174" s="822">
        <v>105826</v>
      </c>
      <c r="L1174" s="831">
        <v>1</v>
      </c>
      <c r="M1174" s="831">
        <v>86202.7</v>
      </c>
      <c r="N1174" s="822"/>
      <c r="O1174" s="822">
        <v>86202.7</v>
      </c>
      <c r="P1174" s="831">
        <v>2</v>
      </c>
      <c r="Q1174" s="831">
        <v>172405.4</v>
      </c>
      <c r="R1174" s="827"/>
      <c r="S1174" s="832">
        <v>86202.7</v>
      </c>
    </row>
    <row r="1175" spans="1:19" ht="14.45" customHeight="1" x14ac:dyDescent="0.2">
      <c r="A1175" s="821" t="s">
        <v>6951</v>
      </c>
      <c r="B1175" s="822" t="s">
        <v>6952</v>
      </c>
      <c r="C1175" s="822" t="s">
        <v>639</v>
      </c>
      <c r="D1175" s="822" t="s">
        <v>3507</v>
      </c>
      <c r="E1175" s="822" t="s">
        <v>6953</v>
      </c>
      <c r="F1175" s="822" t="s">
        <v>7157</v>
      </c>
      <c r="G1175" s="822" t="s">
        <v>7158</v>
      </c>
      <c r="H1175" s="831"/>
      <c r="I1175" s="831"/>
      <c r="J1175" s="822"/>
      <c r="K1175" s="822"/>
      <c r="L1175" s="831">
        <v>11.6</v>
      </c>
      <c r="M1175" s="831">
        <v>631.05000000000007</v>
      </c>
      <c r="N1175" s="822"/>
      <c r="O1175" s="822">
        <v>54.400862068965523</v>
      </c>
      <c r="P1175" s="831">
        <v>11.2</v>
      </c>
      <c r="Q1175" s="831">
        <v>609.48</v>
      </c>
      <c r="R1175" s="827"/>
      <c r="S1175" s="832">
        <v>54.417857142857144</v>
      </c>
    </row>
    <row r="1176" spans="1:19" ht="14.45" customHeight="1" x14ac:dyDescent="0.2">
      <c r="A1176" s="821" t="s">
        <v>6951</v>
      </c>
      <c r="B1176" s="822" t="s">
        <v>6952</v>
      </c>
      <c r="C1176" s="822" t="s">
        <v>639</v>
      </c>
      <c r="D1176" s="822" t="s">
        <v>3507</v>
      </c>
      <c r="E1176" s="822" t="s">
        <v>6953</v>
      </c>
      <c r="F1176" s="822" t="s">
        <v>7159</v>
      </c>
      <c r="G1176" s="822" t="s">
        <v>7158</v>
      </c>
      <c r="H1176" s="831">
        <v>0.2</v>
      </c>
      <c r="I1176" s="831">
        <v>21.77</v>
      </c>
      <c r="J1176" s="822"/>
      <c r="K1176" s="822">
        <v>108.85</v>
      </c>
      <c r="L1176" s="831">
        <v>20.8</v>
      </c>
      <c r="M1176" s="831">
        <v>2244.85</v>
      </c>
      <c r="N1176" s="822"/>
      <c r="O1176" s="822">
        <v>107.92548076923076</v>
      </c>
      <c r="P1176" s="831">
        <v>3.8</v>
      </c>
      <c r="Q1176" s="831">
        <v>371.26</v>
      </c>
      <c r="R1176" s="827"/>
      <c r="S1176" s="832">
        <v>97.7</v>
      </c>
    </row>
    <row r="1177" spans="1:19" ht="14.45" customHeight="1" x14ac:dyDescent="0.2">
      <c r="A1177" s="821" t="s">
        <v>6951</v>
      </c>
      <c r="B1177" s="822" t="s">
        <v>6952</v>
      </c>
      <c r="C1177" s="822" t="s">
        <v>639</v>
      </c>
      <c r="D1177" s="822" t="s">
        <v>3507</v>
      </c>
      <c r="E1177" s="822" t="s">
        <v>6953</v>
      </c>
      <c r="F1177" s="822" t="s">
        <v>7160</v>
      </c>
      <c r="G1177" s="822" t="s">
        <v>3389</v>
      </c>
      <c r="H1177" s="831">
        <v>4</v>
      </c>
      <c r="I1177" s="831">
        <v>44344</v>
      </c>
      <c r="J1177" s="822"/>
      <c r="K1177" s="822">
        <v>11086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6951</v>
      </c>
      <c r="B1178" s="822" t="s">
        <v>6952</v>
      </c>
      <c r="C1178" s="822" t="s">
        <v>639</v>
      </c>
      <c r="D1178" s="822" t="s">
        <v>3507</v>
      </c>
      <c r="E1178" s="822" t="s">
        <v>6953</v>
      </c>
      <c r="F1178" s="822" t="s">
        <v>7161</v>
      </c>
      <c r="G1178" s="822" t="s">
        <v>7146</v>
      </c>
      <c r="H1178" s="831">
        <v>0</v>
      </c>
      <c r="I1178" s="831">
        <v>0</v>
      </c>
      <c r="J1178" s="822"/>
      <c r="K1178" s="822"/>
      <c r="L1178" s="831">
        <v>4</v>
      </c>
      <c r="M1178" s="831">
        <v>3455.52</v>
      </c>
      <c r="N1178" s="822"/>
      <c r="O1178" s="822">
        <v>863.88</v>
      </c>
      <c r="P1178" s="831"/>
      <c r="Q1178" s="831"/>
      <c r="R1178" s="827"/>
      <c r="S1178" s="832"/>
    </row>
    <row r="1179" spans="1:19" ht="14.45" customHeight="1" x14ac:dyDescent="0.2">
      <c r="A1179" s="821" t="s">
        <v>6951</v>
      </c>
      <c r="B1179" s="822" t="s">
        <v>6952</v>
      </c>
      <c r="C1179" s="822" t="s">
        <v>639</v>
      </c>
      <c r="D1179" s="822" t="s">
        <v>3507</v>
      </c>
      <c r="E1179" s="822" t="s">
        <v>6953</v>
      </c>
      <c r="F1179" s="822" t="s">
        <v>7166</v>
      </c>
      <c r="G1179" s="822" t="s">
        <v>2446</v>
      </c>
      <c r="H1179" s="831">
        <v>14</v>
      </c>
      <c r="I1179" s="831">
        <v>736516.20000000007</v>
      </c>
      <c r="J1179" s="822"/>
      <c r="K1179" s="822">
        <v>52608.3</v>
      </c>
      <c r="L1179" s="831">
        <v>36.549999999999997</v>
      </c>
      <c r="M1179" s="831">
        <v>1730646.16</v>
      </c>
      <c r="N1179" s="822"/>
      <c r="O1179" s="822">
        <v>47350.100136798908</v>
      </c>
      <c r="P1179" s="831">
        <v>48.15</v>
      </c>
      <c r="Q1179" s="831">
        <v>2279831.06</v>
      </c>
      <c r="R1179" s="827"/>
      <c r="S1179" s="832">
        <v>47348.516303219112</v>
      </c>
    </row>
    <row r="1180" spans="1:19" ht="14.45" customHeight="1" x14ac:dyDescent="0.2">
      <c r="A1180" s="821" t="s">
        <v>6951</v>
      </c>
      <c r="B1180" s="822" t="s">
        <v>6952</v>
      </c>
      <c r="C1180" s="822" t="s">
        <v>639</v>
      </c>
      <c r="D1180" s="822" t="s">
        <v>3507</v>
      </c>
      <c r="E1180" s="822" t="s">
        <v>6953</v>
      </c>
      <c r="F1180" s="822" t="s">
        <v>7167</v>
      </c>
      <c r="G1180" s="822" t="s">
        <v>2424</v>
      </c>
      <c r="H1180" s="831"/>
      <c r="I1180" s="831"/>
      <c r="J1180" s="822"/>
      <c r="K1180" s="822"/>
      <c r="L1180" s="831">
        <v>20</v>
      </c>
      <c r="M1180" s="831">
        <v>834996.8</v>
      </c>
      <c r="N1180" s="822"/>
      <c r="O1180" s="822">
        <v>41749.840000000004</v>
      </c>
      <c r="P1180" s="831">
        <v>67.930000000000007</v>
      </c>
      <c r="Q1180" s="831">
        <v>2695435.2199999997</v>
      </c>
      <c r="R1180" s="827"/>
      <c r="S1180" s="832">
        <v>39679.599882231698</v>
      </c>
    </row>
    <row r="1181" spans="1:19" ht="14.45" customHeight="1" x14ac:dyDescent="0.2">
      <c r="A1181" s="821" t="s">
        <v>6951</v>
      </c>
      <c r="B1181" s="822" t="s">
        <v>6952</v>
      </c>
      <c r="C1181" s="822" t="s">
        <v>639</v>
      </c>
      <c r="D1181" s="822" t="s">
        <v>3507</v>
      </c>
      <c r="E1181" s="822" t="s">
        <v>6953</v>
      </c>
      <c r="F1181" s="822" t="s">
        <v>7168</v>
      </c>
      <c r="G1181" s="822" t="s">
        <v>2366</v>
      </c>
      <c r="H1181" s="831"/>
      <c r="I1181" s="831"/>
      <c r="J1181" s="822"/>
      <c r="K1181" s="822"/>
      <c r="L1181" s="831"/>
      <c r="M1181" s="831"/>
      <c r="N1181" s="822"/>
      <c r="O1181" s="822"/>
      <c r="P1181" s="831">
        <v>8</v>
      </c>
      <c r="Q1181" s="831">
        <v>499132.8</v>
      </c>
      <c r="R1181" s="827"/>
      <c r="S1181" s="832">
        <v>62391.6</v>
      </c>
    </row>
    <row r="1182" spans="1:19" ht="14.45" customHeight="1" x14ac:dyDescent="0.2">
      <c r="A1182" s="821" t="s">
        <v>6951</v>
      </c>
      <c r="B1182" s="822" t="s">
        <v>6952</v>
      </c>
      <c r="C1182" s="822" t="s">
        <v>639</v>
      </c>
      <c r="D1182" s="822" t="s">
        <v>3507</v>
      </c>
      <c r="E1182" s="822" t="s">
        <v>6953</v>
      </c>
      <c r="F1182" s="822" t="s">
        <v>7170</v>
      </c>
      <c r="G1182" s="822" t="s">
        <v>1031</v>
      </c>
      <c r="H1182" s="831">
        <v>7.64</v>
      </c>
      <c r="I1182" s="831">
        <v>1863.69</v>
      </c>
      <c r="J1182" s="822"/>
      <c r="K1182" s="822">
        <v>243.93848167539269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6951</v>
      </c>
      <c r="B1183" s="822" t="s">
        <v>6952</v>
      </c>
      <c r="C1183" s="822" t="s">
        <v>639</v>
      </c>
      <c r="D1183" s="822" t="s">
        <v>3507</v>
      </c>
      <c r="E1183" s="822" t="s">
        <v>6953</v>
      </c>
      <c r="F1183" s="822" t="s">
        <v>7171</v>
      </c>
      <c r="G1183" s="822" t="s">
        <v>1031</v>
      </c>
      <c r="H1183" s="831">
        <v>7.97</v>
      </c>
      <c r="I1183" s="831">
        <v>3446.4500000000003</v>
      </c>
      <c r="J1183" s="822"/>
      <c r="K1183" s="822">
        <v>432.42785445420333</v>
      </c>
      <c r="L1183" s="831">
        <v>5.1999999999999993</v>
      </c>
      <c r="M1183" s="831">
        <v>2248.6400000000003</v>
      </c>
      <c r="N1183" s="822"/>
      <c r="O1183" s="822">
        <v>432.43076923076933</v>
      </c>
      <c r="P1183" s="831"/>
      <c r="Q1183" s="831"/>
      <c r="R1183" s="827"/>
      <c r="S1183" s="832"/>
    </row>
    <row r="1184" spans="1:19" ht="14.45" customHeight="1" x14ac:dyDescent="0.2">
      <c r="A1184" s="821" t="s">
        <v>6951</v>
      </c>
      <c r="B1184" s="822" t="s">
        <v>6952</v>
      </c>
      <c r="C1184" s="822" t="s">
        <v>639</v>
      </c>
      <c r="D1184" s="822" t="s">
        <v>3507</v>
      </c>
      <c r="E1184" s="822" t="s">
        <v>6953</v>
      </c>
      <c r="F1184" s="822" t="s">
        <v>7174</v>
      </c>
      <c r="G1184" s="822" t="s">
        <v>2349</v>
      </c>
      <c r="H1184" s="831">
        <v>2</v>
      </c>
      <c r="I1184" s="831">
        <v>76027.600000000006</v>
      </c>
      <c r="J1184" s="822"/>
      <c r="K1184" s="822">
        <v>38013.800000000003</v>
      </c>
      <c r="L1184" s="831">
        <v>9</v>
      </c>
      <c r="M1184" s="831">
        <v>340124.2</v>
      </c>
      <c r="N1184" s="822"/>
      <c r="O1184" s="822">
        <v>37791.577777777777</v>
      </c>
      <c r="P1184" s="831">
        <v>14</v>
      </c>
      <c r="Q1184" s="831">
        <v>435400</v>
      </c>
      <c r="R1184" s="827"/>
      <c r="S1184" s="832">
        <v>31100</v>
      </c>
    </row>
    <row r="1185" spans="1:19" ht="14.45" customHeight="1" x14ac:dyDescent="0.2">
      <c r="A1185" s="821" t="s">
        <v>6951</v>
      </c>
      <c r="B1185" s="822" t="s">
        <v>6952</v>
      </c>
      <c r="C1185" s="822" t="s">
        <v>639</v>
      </c>
      <c r="D1185" s="822" t="s">
        <v>3507</v>
      </c>
      <c r="E1185" s="822" t="s">
        <v>6953</v>
      </c>
      <c r="F1185" s="822" t="s">
        <v>7175</v>
      </c>
      <c r="G1185" s="822" t="s">
        <v>2442</v>
      </c>
      <c r="H1185" s="831"/>
      <c r="I1185" s="831"/>
      <c r="J1185" s="822"/>
      <c r="K1185" s="822"/>
      <c r="L1185" s="831">
        <v>17.440000000000001</v>
      </c>
      <c r="M1185" s="831">
        <v>81378.87</v>
      </c>
      <c r="N1185" s="822"/>
      <c r="O1185" s="822">
        <v>4666.2196100917427</v>
      </c>
      <c r="P1185" s="831">
        <v>290.27</v>
      </c>
      <c r="Q1185" s="831">
        <v>1147869.8599999999</v>
      </c>
      <c r="R1185" s="827"/>
      <c r="S1185" s="832">
        <v>3954.4901643297617</v>
      </c>
    </row>
    <row r="1186" spans="1:19" ht="14.45" customHeight="1" x14ac:dyDescent="0.2">
      <c r="A1186" s="821" t="s">
        <v>6951</v>
      </c>
      <c r="B1186" s="822" t="s">
        <v>6952</v>
      </c>
      <c r="C1186" s="822" t="s">
        <v>639</v>
      </c>
      <c r="D1186" s="822" t="s">
        <v>3507</v>
      </c>
      <c r="E1186" s="822" t="s">
        <v>6953</v>
      </c>
      <c r="F1186" s="822" t="s">
        <v>7177</v>
      </c>
      <c r="G1186" s="822" t="s">
        <v>1031</v>
      </c>
      <c r="H1186" s="831">
        <v>18.86</v>
      </c>
      <c r="I1186" s="831">
        <v>4600.71</v>
      </c>
      <c r="J1186" s="822"/>
      <c r="K1186" s="822">
        <v>243.94008483563098</v>
      </c>
      <c r="L1186" s="831">
        <v>58.12</v>
      </c>
      <c r="M1186" s="831">
        <v>15833.17</v>
      </c>
      <c r="N1186" s="822"/>
      <c r="O1186" s="822">
        <v>272.42205781142468</v>
      </c>
      <c r="P1186" s="831">
        <v>41.73</v>
      </c>
      <c r="Q1186" s="831">
        <v>10281.35</v>
      </c>
      <c r="R1186" s="827"/>
      <c r="S1186" s="832">
        <v>246.3779055835131</v>
      </c>
    </row>
    <row r="1187" spans="1:19" ht="14.45" customHeight="1" x14ac:dyDescent="0.2">
      <c r="A1187" s="821" t="s">
        <v>6951</v>
      </c>
      <c r="B1187" s="822" t="s">
        <v>6952</v>
      </c>
      <c r="C1187" s="822" t="s">
        <v>639</v>
      </c>
      <c r="D1187" s="822" t="s">
        <v>3507</v>
      </c>
      <c r="E1187" s="822" t="s">
        <v>6953</v>
      </c>
      <c r="F1187" s="822" t="s">
        <v>7178</v>
      </c>
      <c r="G1187" s="822" t="s">
        <v>1031</v>
      </c>
      <c r="H1187" s="831">
        <v>36.69</v>
      </c>
      <c r="I1187" s="831">
        <v>2807.15</v>
      </c>
      <c r="J1187" s="822"/>
      <c r="K1187" s="822">
        <v>76.509948214772422</v>
      </c>
      <c r="L1187" s="831">
        <v>116.68</v>
      </c>
      <c r="M1187" s="831">
        <v>9242.09</v>
      </c>
      <c r="N1187" s="822"/>
      <c r="O1187" s="822">
        <v>79.208861844360641</v>
      </c>
      <c r="P1187" s="831">
        <v>73.930000000000007</v>
      </c>
      <c r="Q1187" s="831">
        <v>5707.3600000000006</v>
      </c>
      <c r="R1187" s="827"/>
      <c r="S1187" s="832">
        <v>77.199513052887866</v>
      </c>
    </row>
    <row r="1188" spans="1:19" ht="14.45" customHeight="1" x14ac:dyDescent="0.2">
      <c r="A1188" s="821" t="s">
        <v>6951</v>
      </c>
      <c r="B1188" s="822" t="s">
        <v>6952</v>
      </c>
      <c r="C1188" s="822" t="s">
        <v>639</v>
      </c>
      <c r="D1188" s="822" t="s">
        <v>3507</v>
      </c>
      <c r="E1188" s="822" t="s">
        <v>6953</v>
      </c>
      <c r="F1188" s="822" t="s">
        <v>7179</v>
      </c>
      <c r="G1188" s="822" t="s">
        <v>1132</v>
      </c>
      <c r="H1188" s="831">
        <v>2.4699999999999998</v>
      </c>
      <c r="I1188" s="831">
        <v>1040.4100000000001</v>
      </c>
      <c r="J1188" s="822"/>
      <c r="K1188" s="822">
        <v>421.21862348178144</v>
      </c>
      <c r="L1188" s="831">
        <v>24.080000000000002</v>
      </c>
      <c r="M1188" s="831">
        <v>10207.499999999998</v>
      </c>
      <c r="N1188" s="822"/>
      <c r="O1188" s="822">
        <v>423.89950166112948</v>
      </c>
      <c r="P1188" s="831"/>
      <c r="Q1188" s="831"/>
      <c r="R1188" s="827"/>
      <c r="S1188" s="832"/>
    </row>
    <row r="1189" spans="1:19" ht="14.45" customHeight="1" x14ac:dyDescent="0.2">
      <c r="A1189" s="821" t="s">
        <v>6951</v>
      </c>
      <c r="B1189" s="822" t="s">
        <v>6952</v>
      </c>
      <c r="C1189" s="822" t="s">
        <v>639</v>
      </c>
      <c r="D1189" s="822" t="s">
        <v>3507</v>
      </c>
      <c r="E1189" s="822" t="s">
        <v>6953</v>
      </c>
      <c r="F1189" s="822" t="s">
        <v>7180</v>
      </c>
      <c r="G1189" s="822" t="s">
        <v>6966</v>
      </c>
      <c r="H1189" s="831"/>
      <c r="I1189" s="831"/>
      <c r="J1189" s="822"/>
      <c r="K1189" s="822"/>
      <c r="L1189" s="831">
        <v>2</v>
      </c>
      <c r="M1189" s="831">
        <v>8805.92</v>
      </c>
      <c r="N1189" s="822"/>
      <c r="O1189" s="822">
        <v>4402.96</v>
      </c>
      <c r="P1189" s="831"/>
      <c r="Q1189" s="831"/>
      <c r="R1189" s="827"/>
      <c r="S1189" s="832"/>
    </row>
    <row r="1190" spans="1:19" ht="14.45" customHeight="1" x14ac:dyDescent="0.2">
      <c r="A1190" s="821" t="s">
        <v>6951</v>
      </c>
      <c r="B1190" s="822" t="s">
        <v>6952</v>
      </c>
      <c r="C1190" s="822" t="s">
        <v>639</v>
      </c>
      <c r="D1190" s="822" t="s">
        <v>3507</v>
      </c>
      <c r="E1190" s="822" t="s">
        <v>6953</v>
      </c>
      <c r="F1190" s="822" t="s">
        <v>7181</v>
      </c>
      <c r="G1190" s="822" t="s">
        <v>6966</v>
      </c>
      <c r="H1190" s="831">
        <v>10</v>
      </c>
      <c r="I1190" s="831">
        <v>12908.6</v>
      </c>
      <c r="J1190" s="822"/>
      <c r="K1190" s="822">
        <v>1290.8600000000001</v>
      </c>
      <c r="L1190" s="831">
        <v>103</v>
      </c>
      <c r="M1190" s="831">
        <v>133432.08000000002</v>
      </c>
      <c r="N1190" s="822"/>
      <c r="O1190" s="822">
        <v>1295.4570873786408</v>
      </c>
      <c r="P1190" s="831">
        <v>38</v>
      </c>
      <c r="Q1190" s="831">
        <v>38048.119999999995</v>
      </c>
      <c r="R1190" s="827"/>
      <c r="S1190" s="832">
        <v>1001.2663157894735</v>
      </c>
    </row>
    <row r="1191" spans="1:19" ht="14.45" customHeight="1" x14ac:dyDescent="0.2">
      <c r="A1191" s="821" t="s">
        <v>6951</v>
      </c>
      <c r="B1191" s="822" t="s">
        <v>6952</v>
      </c>
      <c r="C1191" s="822" t="s">
        <v>639</v>
      </c>
      <c r="D1191" s="822" t="s">
        <v>3507</v>
      </c>
      <c r="E1191" s="822" t="s">
        <v>6953</v>
      </c>
      <c r="F1191" s="822" t="s">
        <v>7182</v>
      </c>
      <c r="G1191" s="822" t="s">
        <v>805</v>
      </c>
      <c r="H1191" s="831">
        <v>1</v>
      </c>
      <c r="I1191" s="831">
        <v>734.8</v>
      </c>
      <c r="J1191" s="822"/>
      <c r="K1191" s="822">
        <v>734.8</v>
      </c>
      <c r="L1191" s="831">
        <v>9.33</v>
      </c>
      <c r="M1191" s="831">
        <v>7079.0399999999991</v>
      </c>
      <c r="N1191" s="822"/>
      <c r="O1191" s="822">
        <v>758.73954983922818</v>
      </c>
      <c r="P1191" s="831">
        <v>23.150000000000002</v>
      </c>
      <c r="Q1191" s="831">
        <v>17010.580000000002</v>
      </c>
      <c r="R1191" s="827"/>
      <c r="S1191" s="832">
        <v>734.79827213822898</v>
      </c>
    </row>
    <row r="1192" spans="1:19" ht="14.45" customHeight="1" x14ac:dyDescent="0.2">
      <c r="A1192" s="821" t="s">
        <v>6951</v>
      </c>
      <c r="B1192" s="822" t="s">
        <v>6952</v>
      </c>
      <c r="C1192" s="822" t="s">
        <v>639</v>
      </c>
      <c r="D1192" s="822" t="s">
        <v>3507</v>
      </c>
      <c r="E1192" s="822" t="s">
        <v>6953</v>
      </c>
      <c r="F1192" s="822" t="s">
        <v>7183</v>
      </c>
      <c r="G1192" s="822" t="s">
        <v>1370</v>
      </c>
      <c r="H1192" s="831">
        <v>1.1599999999999999</v>
      </c>
      <c r="I1192" s="831">
        <v>208.22</v>
      </c>
      <c r="J1192" s="822"/>
      <c r="K1192" s="822">
        <v>179.5</v>
      </c>
      <c r="L1192" s="831">
        <v>59.690000000000012</v>
      </c>
      <c r="M1192" s="831">
        <v>18889.05</v>
      </c>
      <c r="N1192" s="822"/>
      <c r="O1192" s="822">
        <v>316.4525046071368</v>
      </c>
      <c r="P1192" s="831">
        <v>9.93</v>
      </c>
      <c r="Q1192" s="831">
        <v>1782.44</v>
      </c>
      <c r="R1192" s="827"/>
      <c r="S1192" s="832">
        <v>179.50050352467272</v>
      </c>
    </row>
    <row r="1193" spans="1:19" ht="14.45" customHeight="1" x14ac:dyDescent="0.2">
      <c r="A1193" s="821" t="s">
        <v>6951</v>
      </c>
      <c r="B1193" s="822" t="s">
        <v>6952</v>
      </c>
      <c r="C1193" s="822" t="s">
        <v>639</v>
      </c>
      <c r="D1193" s="822" t="s">
        <v>3507</v>
      </c>
      <c r="E1193" s="822" t="s">
        <v>6953</v>
      </c>
      <c r="F1193" s="822" t="s">
        <v>7184</v>
      </c>
      <c r="G1193" s="822" t="s">
        <v>7185</v>
      </c>
      <c r="H1193" s="831"/>
      <c r="I1193" s="831"/>
      <c r="J1193" s="822"/>
      <c r="K1193" s="822"/>
      <c r="L1193" s="831">
        <v>8</v>
      </c>
      <c r="M1193" s="831">
        <v>572387.19999999995</v>
      </c>
      <c r="N1193" s="822"/>
      <c r="O1193" s="822">
        <v>71548.399999999994</v>
      </c>
      <c r="P1193" s="831">
        <v>12</v>
      </c>
      <c r="Q1193" s="831">
        <v>858580.8</v>
      </c>
      <c r="R1193" s="827"/>
      <c r="S1193" s="832">
        <v>71548.400000000009</v>
      </c>
    </row>
    <row r="1194" spans="1:19" ht="14.45" customHeight="1" x14ac:dyDescent="0.2">
      <c r="A1194" s="821" t="s">
        <v>6951</v>
      </c>
      <c r="B1194" s="822" t="s">
        <v>6952</v>
      </c>
      <c r="C1194" s="822" t="s">
        <v>639</v>
      </c>
      <c r="D1194" s="822" t="s">
        <v>3507</v>
      </c>
      <c r="E1194" s="822" t="s">
        <v>6953</v>
      </c>
      <c r="F1194" s="822" t="s">
        <v>7186</v>
      </c>
      <c r="G1194" s="822" t="s">
        <v>1031</v>
      </c>
      <c r="H1194" s="831">
        <v>1.17</v>
      </c>
      <c r="I1194" s="831">
        <v>505.94999999999993</v>
      </c>
      <c r="J1194" s="822"/>
      <c r="K1194" s="822">
        <v>432.4358974358974</v>
      </c>
      <c r="L1194" s="831">
        <v>37.93</v>
      </c>
      <c r="M1194" s="831">
        <v>23376.079999999998</v>
      </c>
      <c r="N1194" s="822"/>
      <c r="O1194" s="822">
        <v>616.29528078038493</v>
      </c>
      <c r="P1194" s="831">
        <v>33.729999999999997</v>
      </c>
      <c r="Q1194" s="831">
        <v>16021.08</v>
      </c>
      <c r="R1194" s="827"/>
      <c r="S1194" s="832">
        <v>474.98013637711239</v>
      </c>
    </row>
    <row r="1195" spans="1:19" ht="14.45" customHeight="1" x14ac:dyDescent="0.2">
      <c r="A1195" s="821" t="s">
        <v>6951</v>
      </c>
      <c r="B1195" s="822" t="s">
        <v>6952</v>
      </c>
      <c r="C1195" s="822" t="s">
        <v>639</v>
      </c>
      <c r="D1195" s="822" t="s">
        <v>3507</v>
      </c>
      <c r="E1195" s="822" t="s">
        <v>6953</v>
      </c>
      <c r="F1195" s="822" t="s">
        <v>7189</v>
      </c>
      <c r="G1195" s="822" t="s">
        <v>1370</v>
      </c>
      <c r="H1195" s="831"/>
      <c r="I1195" s="831"/>
      <c r="J1195" s="822"/>
      <c r="K1195" s="822"/>
      <c r="L1195" s="831">
        <v>13.99</v>
      </c>
      <c r="M1195" s="831">
        <v>2596.8200000000002</v>
      </c>
      <c r="N1195" s="822"/>
      <c r="O1195" s="822">
        <v>185.61972837741246</v>
      </c>
      <c r="P1195" s="831">
        <v>1.31</v>
      </c>
      <c r="Q1195" s="831">
        <v>136.69</v>
      </c>
      <c r="R1195" s="827"/>
      <c r="S1195" s="832">
        <v>104.34351145038167</v>
      </c>
    </row>
    <row r="1196" spans="1:19" ht="14.45" customHeight="1" x14ac:dyDescent="0.2">
      <c r="A1196" s="821" t="s">
        <v>6951</v>
      </c>
      <c r="B1196" s="822" t="s">
        <v>6952</v>
      </c>
      <c r="C1196" s="822" t="s">
        <v>639</v>
      </c>
      <c r="D1196" s="822" t="s">
        <v>3507</v>
      </c>
      <c r="E1196" s="822" t="s">
        <v>6953</v>
      </c>
      <c r="F1196" s="822" t="s">
        <v>7190</v>
      </c>
      <c r="G1196" s="822" t="s">
        <v>1004</v>
      </c>
      <c r="H1196" s="831"/>
      <c r="I1196" s="831"/>
      <c r="J1196" s="822"/>
      <c r="K1196" s="822"/>
      <c r="L1196" s="831">
        <v>47.1</v>
      </c>
      <c r="M1196" s="831">
        <v>8290.92</v>
      </c>
      <c r="N1196" s="822"/>
      <c r="O1196" s="822">
        <v>176.02802547770699</v>
      </c>
      <c r="P1196" s="831">
        <v>57.319999999999993</v>
      </c>
      <c r="Q1196" s="831">
        <v>8725.1200000000008</v>
      </c>
      <c r="R1196" s="827"/>
      <c r="S1196" s="832">
        <v>152.21772505233778</v>
      </c>
    </row>
    <row r="1197" spans="1:19" ht="14.45" customHeight="1" x14ac:dyDescent="0.2">
      <c r="A1197" s="821" t="s">
        <v>6951</v>
      </c>
      <c r="B1197" s="822" t="s">
        <v>6952</v>
      </c>
      <c r="C1197" s="822" t="s">
        <v>639</v>
      </c>
      <c r="D1197" s="822" t="s">
        <v>3507</v>
      </c>
      <c r="E1197" s="822" t="s">
        <v>6953</v>
      </c>
      <c r="F1197" s="822" t="s">
        <v>7191</v>
      </c>
      <c r="G1197" s="822" t="s">
        <v>1134</v>
      </c>
      <c r="H1197" s="831"/>
      <c r="I1197" s="831"/>
      <c r="J1197" s="822"/>
      <c r="K1197" s="822"/>
      <c r="L1197" s="831">
        <v>7.0400000000000009</v>
      </c>
      <c r="M1197" s="831">
        <v>1005.87</v>
      </c>
      <c r="N1197" s="822"/>
      <c r="O1197" s="822">
        <v>142.87926136363635</v>
      </c>
      <c r="P1197" s="831">
        <v>44.64</v>
      </c>
      <c r="Q1197" s="831">
        <v>2525.0100000000002</v>
      </c>
      <c r="R1197" s="827"/>
      <c r="S1197" s="832">
        <v>56.563844086021511</v>
      </c>
    </row>
    <row r="1198" spans="1:19" ht="14.45" customHeight="1" x14ac:dyDescent="0.2">
      <c r="A1198" s="821" t="s">
        <v>6951</v>
      </c>
      <c r="B1198" s="822" t="s">
        <v>6952</v>
      </c>
      <c r="C1198" s="822" t="s">
        <v>639</v>
      </c>
      <c r="D1198" s="822" t="s">
        <v>3507</v>
      </c>
      <c r="E1198" s="822" t="s">
        <v>6953</v>
      </c>
      <c r="F1198" s="822" t="s">
        <v>7192</v>
      </c>
      <c r="G1198" s="822" t="s">
        <v>805</v>
      </c>
      <c r="H1198" s="831"/>
      <c r="I1198" s="831"/>
      <c r="J1198" s="822"/>
      <c r="K1198" s="822"/>
      <c r="L1198" s="831">
        <v>52.3</v>
      </c>
      <c r="M1198" s="831">
        <v>4184.8</v>
      </c>
      <c r="N1198" s="822"/>
      <c r="O1198" s="822">
        <v>80.015296367112825</v>
      </c>
      <c r="P1198" s="831">
        <v>47.8</v>
      </c>
      <c r="Q1198" s="831">
        <v>3785.7799999999997</v>
      </c>
      <c r="R1198" s="827"/>
      <c r="S1198" s="832">
        <v>79.200418410041834</v>
      </c>
    </row>
    <row r="1199" spans="1:19" ht="14.45" customHeight="1" x14ac:dyDescent="0.2">
      <c r="A1199" s="821" t="s">
        <v>6951</v>
      </c>
      <c r="B1199" s="822" t="s">
        <v>6952</v>
      </c>
      <c r="C1199" s="822" t="s">
        <v>639</v>
      </c>
      <c r="D1199" s="822" t="s">
        <v>3507</v>
      </c>
      <c r="E1199" s="822" t="s">
        <v>6953</v>
      </c>
      <c r="F1199" s="822" t="s">
        <v>7193</v>
      </c>
      <c r="G1199" s="822" t="s">
        <v>916</v>
      </c>
      <c r="H1199" s="831"/>
      <c r="I1199" s="831"/>
      <c r="J1199" s="822"/>
      <c r="K1199" s="822"/>
      <c r="L1199" s="831">
        <v>15.7</v>
      </c>
      <c r="M1199" s="831">
        <v>7477.3099999999995</v>
      </c>
      <c r="N1199" s="822"/>
      <c r="O1199" s="822">
        <v>476.26178343949044</v>
      </c>
      <c r="P1199" s="831">
        <v>48.110000000000007</v>
      </c>
      <c r="Q1199" s="831">
        <v>19970.47</v>
      </c>
      <c r="R1199" s="827"/>
      <c r="S1199" s="832">
        <v>415.1001870712949</v>
      </c>
    </row>
    <row r="1200" spans="1:19" ht="14.45" customHeight="1" x14ac:dyDescent="0.2">
      <c r="A1200" s="821" t="s">
        <v>6951</v>
      </c>
      <c r="B1200" s="822" t="s">
        <v>6952</v>
      </c>
      <c r="C1200" s="822" t="s">
        <v>639</v>
      </c>
      <c r="D1200" s="822" t="s">
        <v>3507</v>
      </c>
      <c r="E1200" s="822" t="s">
        <v>6953</v>
      </c>
      <c r="F1200" s="822" t="s">
        <v>7196</v>
      </c>
      <c r="G1200" s="822" t="s">
        <v>1134</v>
      </c>
      <c r="H1200" s="831"/>
      <c r="I1200" s="831"/>
      <c r="J1200" s="822"/>
      <c r="K1200" s="822"/>
      <c r="L1200" s="831">
        <v>15.95</v>
      </c>
      <c r="M1200" s="831">
        <v>2280.85</v>
      </c>
      <c r="N1200" s="822"/>
      <c r="O1200" s="822">
        <v>143</v>
      </c>
      <c r="P1200" s="831">
        <v>13.860000000000001</v>
      </c>
      <c r="Q1200" s="831">
        <v>3345.25</v>
      </c>
      <c r="R1200" s="827"/>
      <c r="S1200" s="832">
        <v>241.36002886002885</v>
      </c>
    </row>
    <row r="1201" spans="1:19" ht="14.45" customHeight="1" x14ac:dyDescent="0.2">
      <c r="A1201" s="821" t="s">
        <v>6951</v>
      </c>
      <c r="B1201" s="822" t="s">
        <v>6952</v>
      </c>
      <c r="C1201" s="822" t="s">
        <v>639</v>
      </c>
      <c r="D1201" s="822" t="s">
        <v>3507</v>
      </c>
      <c r="E1201" s="822" t="s">
        <v>6953</v>
      </c>
      <c r="F1201" s="822" t="s">
        <v>7198</v>
      </c>
      <c r="G1201" s="822" t="s">
        <v>1134</v>
      </c>
      <c r="H1201" s="831"/>
      <c r="I1201" s="831"/>
      <c r="J1201" s="822"/>
      <c r="K1201" s="822"/>
      <c r="L1201" s="831">
        <v>19.48</v>
      </c>
      <c r="M1201" s="831">
        <v>6919.5499999999993</v>
      </c>
      <c r="N1201" s="822"/>
      <c r="O1201" s="822">
        <v>355.21303901437369</v>
      </c>
      <c r="P1201" s="831">
        <v>11.55</v>
      </c>
      <c r="Q1201" s="831">
        <v>1826.51</v>
      </c>
      <c r="R1201" s="827"/>
      <c r="S1201" s="832">
        <v>158.13939393939393</v>
      </c>
    </row>
    <row r="1202" spans="1:19" ht="14.45" customHeight="1" x14ac:dyDescent="0.2">
      <c r="A1202" s="821" t="s">
        <v>6951</v>
      </c>
      <c r="B1202" s="822" t="s">
        <v>6952</v>
      </c>
      <c r="C1202" s="822" t="s">
        <v>639</v>
      </c>
      <c r="D1202" s="822" t="s">
        <v>3507</v>
      </c>
      <c r="E1202" s="822" t="s">
        <v>6953</v>
      </c>
      <c r="F1202" s="822" t="s">
        <v>7200</v>
      </c>
      <c r="G1202" s="822" t="s">
        <v>1241</v>
      </c>
      <c r="H1202" s="831"/>
      <c r="I1202" s="831"/>
      <c r="J1202" s="822"/>
      <c r="K1202" s="822"/>
      <c r="L1202" s="831"/>
      <c r="M1202" s="831"/>
      <c r="N1202" s="822"/>
      <c r="O1202" s="822"/>
      <c r="P1202" s="831">
        <v>5.6</v>
      </c>
      <c r="Q1202" s="831">
        <v>451.92</v>
      </c>
      <c r="R1202" s="827"/>
      <c r="S1202" s="832">
        <v>80.7</v>
      </c>
    </row>
    <row r="1203" spans="1:19" ht="14.45" customHeight="1" x14ac:dyDescent="0.2">
      <c r="A1203" s="821" t="s">
        <v>6951</v>
      </c>
      <c r="B1203" s="822" t="s">
        <v>6952</v>
      </c>
      <c r="C1203" s="822" t="s">
        <v>639</v>
      </c>
      <c r="D1203" s="822" t="s">
        <v>3507</v>
      </c>
      <c r="E1203" s="822" t="s">
        <v>6953</v>
      </c>
      <c r="F1203" s="822" t="s">
        <v>7201</v>
      </c>
      <c r="G1203" s="822" t="s">
        <v>805</v>
      </c>
      <c r="H1203" s="831"/>
      <c r="I1203" s="831"/>
      <c r="J1203" s="822"/>
      <c r="K1203" s="822"/>
      <c r="L1203" s="831">
        <v>103.77999999999997</v>
      </c>
      <c r="M1203" s="831">
        <v>22876.940000000002</v>
      </c>
      <c r="N1203" s="822"/>
      <c r="O1203" s="822">
        <v>220.43688571979195</v>
      </c>
      <c r="P1203" s="831">
        <v>70.010000000000005</v>
      </c>
      <c r="Q1203" s="831">
        <v>15325.210000000003</v>
      </c>
      <c r="R1203" s="827"/>
      <c r="S1203" s="832">
        <v>218.900299957149</v>
      </c>
    </row>
    <row r="1204" spans="1:19" ht="14.45" customHeight="1" x14ac:dyDescent="0.2">
      <c r="A1204" s="821" t="s">
        <v>6951</v>
      </c>
      <c r="B1204" s="822" t="s">
        <v>6952</v>
      </c>
      <c r="C1204" s="822" t="s">
        <v>639</v>
      </c>
      <c r="D1204" s="822" t="s">
        <v>3507</v>
      </c>
      <c r="E1204" s="822" t="s">
        <v>6953</v>
      </c>
      <c r="F1204" s="822" t="s">
        <v>7203</v>
      </c>
      <c r="G1204" s="822" t="s">
        <v>3004</v>
      </c>
      <c r="H1204" s="831"/>
      <c r="I1204" s="831"/>
      <c r="J1204" s="822"/>
      <c r="K1204" s="822"/>
      <c r="L1204" s="831">
        <v>2</v>
      </c>
      <c r="M1204" s="831">
        <v>1849.96</v>
      </c>
      <c r="N1204" s="822"/>
      <c r="O1204" s="822">
        <v>924.98</v>
      </c>
      <c r="P1204" s="831">
        <v>1</v>
      </c>
      <c r="Q1204" s="831">
        <v>100.88</v>
      </c>
      <c r="R1204" s="827"/>
      <c r="S1204" s="832">
        <v>100.88</v>
      </c>
    </row>
    <row r="1205" spans="1:19" ht="14.45" customHeight="1" x14ac:dyDescent="0.2">
      <c r="A1205" s="821" t="s">
        <v>6951</v>
      </c>
      <c r="B1205" s="822" t="s">
        <v>6952</v>
      </c>
      <c r="C1205" s="822" t="s">
        <v>639</v>
      </c>
      <c r="D1205" s="822" t="s">
        <v>3507</v>
      </c>
      <c r="E1205" s="822" t="s">
        <v>6953</v>
      </c>
      <c r="F1205" s="822" t="s">
        <v>7204</v>
      </c>
      <c r="G1205" s="822" t="s">
        <v>805</v>
      </c>
      <c r="H1205" s="831"/>
      <c r="I1205" s="831"/>
      <c r="J1205" s="822"/>
      <c r="K1205" s="822"/>
      <c r="L1205" s="831"/>
      <c r="M1205" s="831"/>
      <c r="N1205" s="822"/>
      <c r="O1205" s="822"/>
      <c r="P1205" s="831">
        <v>14.49</v>
      </c>
      <c r="Q1205" s="831">
        <v>7618.82</v>
      </c>
      <c r="R1205" s="827"/>
      <c r="S1205" s="832">
        <v>525.79848171152514</v>
      </c>
    </row>
    <row r="1206" spans="1:19" ht="14.45" customHeight="1" x14ac:dyDescent="0.2">
      <c r="A1206" s="821" t="s">
        <v>6951</v>
      </c>
      <c r="B1206" s="822" t="s">
        <v>6952</v>
      </c>
      <c r="C1206" s="822" t="s">
        <v>639</v>
      </c>
      <c r="D1206" s="822" t="s">
        <v>3507</v>
      </c>
      <c r="E1206" s="822" t="s">
        <v>6953</v>
      </c>
      <c r="F1206" s="822" t="s">
        <v>7206</v>
      </c>
      <c r="G1206" s="822" t="s">
        <v>1241</v>
      </c>
      <c r="H1206" s="831"/>
      <c r="I1206" s="831"/>
      <c r="J1206" s="822"/>
      <c r="K1206" s="822"/>
      <c r="L1206" s="831"/>
      <c r="M1206" s="831"/>
      <c r="N1206" s="822"/>
      <c r="O1206" s="822"/>
      <c r="P1206" s="831">
        <v>17.2</v>
      </c>
      <c r="Q1206" s="831">
        <v>936.07999999999993</v>
      </c>
      <c r="R1206" s="827"/>
      <c r="S1206" s="832">
        <v>54.423255813953489</v>
      </c>
    </row>
    <row r="1207" spans="1:19" ht="14.45" customHeight="1" x14ac:dyDescent="0.2">
      <c r="A1207" s="821" t="s">
        <v>6951</v>
      </c>
      <c r="B1207" s="822" t="s">
        <v>6952</v>
      </c>
      <c r="C1207" s="822" t="s">
        <v>639</v>
      </c>
      <c r="D1207" s="822" t="s">
        <v>3507</v>
      </c>
      <c r="E1207" s="822" t="s">
        <v>6953</v>
      </c>
      <c r="F1207" s="822" t="s">
        <v>7207</v>
      </c>
      <c r="G1207" s="822" t="s">
        <v>1132</v>
      </c>
      <c r="H1207" s="831"/>
      <c r="I1207" s="831"/>
      <c r="J1207" s="822"/>
      <c r="K1207" s="822"/>
      <c r="L1207" s="831">
        <v>35.31</v>
      </c>
      <c r="M1207" s="831">
        <v>6543.65</v>
      </c>
      <c r="N1207" s="822"/>
      <c r="O1207" s="822">
        <v>185.32002265647122</v>
      </c>
      <c r="P1207" s="831"/>
      <c r="Q1207" s="831"/>
      <c r="R1207" s="827"/>
      <c r="S1207" s="832"/>
    </row>
    <row r="1208" spans="1:19" ht="14.45" customHeight="1" x14ac:dyDescent="0.2">
      <c r="A1208" s="821" t="s">
        <v>6951</v>
      </c>
      <c r="B1208" s="822" t="s">
        <v>6952</v>
      </c>
      <c r="C1208" s="822" t="s">
        <v>639</v>
      </c>
      <c r="D1208" s="822" t="s">
        <v>3507</v>
      </c>
      <c r="E1208" s="822" t="s">
        <v>6953</v>
      </c>
      <c r="F1208" s="822" t="s">
        <v>7209</v>
      </c>
      <c r="G1208" s="822" t="s">
        <v>7210</v>
      </c>
      <c r="H1208" s="831"/>
      <c r="I1208" s="831"/>
      <c r="J1208" s="822"/>
      <c r="K1208" s="822"/>
      <c r="L1208" s="831">
        <v>2</v>
      </c>
      <c r="M1208" s="831">
        <v>12600.9</v>
      </c>
      <c r="N1208" s="822"/>
      <c r="O1208" s="822">
        <v>6300.45</v>
      </c>
      <c r="P1208" s="831"/>
      <c r="Q1208" s="831"/>
      <c r="R1208" s="827"/>
      <c r="S1208" s="832"/>
    </row>
    <row r="1209" spans="1:19" ht="14.45" customHeight="1" x14ac:dyDescent="0.2">
      <c r="A1209" s="821" t="s">
        <v>6951</v>
      </c>
      <c r="B1209" s="822" t="s">
        <v>6952</v>
      </c>
      <c r="C1209" s="822" t="s">
        <v>639</v>
      </c>
      <c r="D1209" s="822" t="s">
        <v>3507</v>
      </c>
      <c r="E1209" s="822" t="s">
        <v>6953</v>
      </c>
      <c r="F1209" s="822" t="s">
        <v>7215</v>
      </c>
      <c r="G1209" s="822" t="s">
        <v>736</v>
      </c>
      <c r="H1209" s="831"/>
      <c r="I1209" s="831"/>
      <c r="J1209" s="822"/>
      <c r="K1209" s="822"/>
      <c r="L1209" s="831">
        <v>0.1</v>
      </c>
      <c r="M1209" s="831">
        <v>4.09</v>
      </c>
      <c r="N1209" s="822"/>
      <c r="O1209" s="822">
        <v>40.9</v>
      </c>
      <c r="P1209" s="831">
        <v>2.7</v>
      </c>
      <c r="Q1209" s="831">
        <v>110.49000000000001</v>
      </c>
      <c r="R1209" s="827"/>
      <c r="S1209" s="832">
        <v>40.922222222222224</v>
      </c>
    </row>
    <row r="1210" spans="1:19" ht="14.45" customHeight="1" x14ac:dyDescent="0.2">
      <c r="A1210" s="821" t="s">
        <v>6951</v>
      </c>
      <c r="B1210" s="822" t="s">
        <v>6952</v>
      </c>
      <c r="C1210" s="822" t="s">
        <v>639</v>
      </c>
      <c r="D1210" s="822" t="s">
        <v>3507</v>
      </c>
      <c r="E1210" s="822" t="s">
        <v>6953</v>
      </c>
      <c r="F1210" s="822" t="s">
        <v>7219</v>
      </c>
      <c r="G1210" s="822" t="s">
        <v>2366</v>
      </c>
      <c r="H1210" s="831"/>
      <c r="I1210" s="831"/>
      <c r="J1210" s="822"/>
      <c r="K1210" s="822"/>
      <c r="L1210" s="831">
        <v>1</v>
      </c>
      <c r="M1210" s="831">
        <v>45634.3</v>
      </c>
      <c r="N1210" s="822"/>
      <c r="O1210" s="822">
        <v>45634.3</v>
      </c>
      <c r="P1210" s="831"/>
      <c r="Q1210" s="831"/>
      <c r="R1210" s="827"/>
      <c r="S1210" s="832"/>
    </row>
    <row r="1211" spans="1:19" ht="14.45" customHeight="1" x14ac:dyDescent="0.2">
      <c r="A1211" s="821" t="s">
        <v>6951</v>
      </c>
      <c r="B1211" s="822" t="s">
        <v>6952</v>
      </c>
      <c r="C1211" s="822" t="s">
        <v>639</v>
      </c>
      <c r="D1211" s="822" t="s">
        <v>3507</v>
      </c>
      <c r="E1211" s="822" t="s">
        <v>6953</v>
      </c>
      <c r="F1211" s="822" t="s">
        <v>7220</v>
      </c>
      <c r="G1211" s="822" t="s">
        <v>2384</v>
      </c>
      <c r="H1211" s="831"/>
      <c r="I1211" s="831"/>
      <c r="J1211" s="822"/>
      <c r="K1211" s="822"/>
      <c r="L1211" s="831">
        <v>29</v>
      </c>
      <c r="M1211" s="831">
        <v>664352.30000000005</v>
      </c>
      <c r="N1211" s="822"/>
      <c r="O1211" s="822">
        <v>22908.7</v>
      </c>
      <c r="P1211" s="831"/>
      <c r="Q1211" s="831"/>
      <c r="R1211" s="827"/>
      <c r="S1211" s="832"/>
    </row>
    <row r="1212" spans="1:19" ht="14.45" customHeight="1" x14ac:dyDescent="0.2">
      <c r="A1212" s="821" t="s">
        <v>6951</v>
      </c>
      <c r="B1212" s="822" t="s">
        <v>6952</v>
      </c>
      <c r="C1212" s="822" t="s">
        <v>639</v>
      </c>
      <c r="D1212" s="822" t="s">
        <v>3507</v>
      </c>
      <c r="E1212" s="822" t="s">
        <v>6953</v>
      </c>
      <c r="F1212" s="822" t="s">
        <v>7226</v>
      </c>
      <c r="G1212" s="822" t="s">
        <v>7227</v>
      </c>
      <c r="H1212" s="831"/>
      <c r="I1212" s="831"/>
      <c r="J1212" s="822"/>
      <c r="K1212" s="822"/>
      <c r="L1212" s="831">
        <v>0</v>
      </c>
      <c r="M1212" s="831">
        <v>0</v>
      </c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6951</v>
      </c>
      <c r="B1213" s="822" t="s">
        <v>6952</v>
      </c>
      <c r="C1213" s="822" t="s">
        <v>639</v>
      </c>
      <c r="D1213" s="822" t="s">
        <v>3507</v>
      </c>
      <c r="E1213" s="822" t="s">
        <v>6953</v>
      </c>
      <c r="F1213" s="822" t="s">
        <v>7230</v>
      </c>
      <c r="G1213" s="822" t="s">
        <v>2319</v>
      </c>
      <c r="H1213" s="831"/>
      <c r="I1213" s="831"/>
      <c r="J1213" s="822"/>
      <c r="K1213" s="822"/>
      <c r="L1213" s="831"/>
      <c r="M1213" s="831"/>
      <c r="N1213" s="822"/>
      <c r="O1213" s="822"/>
      <c r="P1213" s="831">
        <v>68</v>
      </c>
      <c r="Q1213" s="831">
        <v>74544.81</v>
      </c>
      <c r="R1213" s="827"/>
      <c r="S1213" s="832">
        <v>1096.247205882353</v>
      </c>
    </row>
    <row r="1214" spans="1:19" ht="14.45" customHeight="1" x14ac:dyDescent="0.2">
      <c r="A1214" s="821" t="s">
        <v>6951</v>
      </c>
      <c r="B1214" s="822" t="s">
        <v>6952</v>
      </c>
      <c r="C1214" s="822" t="s">
        <v>639</v>
      </c>
      <c r="D1214" s="822" t="s">
        <v>3507</v>
      </c>
      <c r="E1214" s="822" t="s">
        <v>6953</v>
      </c>
      <c r="F1214" s="822" t="s">
        <v>7232</v>
      </c>
      <c r="G1214" s="822" t="s">
        <v>2300</v>
      </c>
      <c r="H1214" s="831"/>
      <c r="I1214" s="831"/>
      <c r="J1214" s="822"/>
      <c r="K1214" s="822"/>
      <c r="L1214" s="831"/>
      <c r="M1214" s="831"/>
      <c r="N1214" s="822"/>
      <c r="O1214" s="822"/>
      <c r="P1214" s="831">
        <v>3</v>
      </c>
      <c r="Q1214" s="831">
        <v>3342.81</v>
      </c>
      <c r="R1214" s="827"/>
      <c r="S1214" s="832">
        <v>1114.27</v>
      </c>
    </row>
    <row r="1215" spans="1:19" ht="14.45" customHeight="1" x14ac:dyDescent="0.2">
      <c r="A1215" s="821" t="s">
        <v>6951</v>
      </c>
      <c r="B1215" s="822" t="s">
        <v>6952</v>
      </c>
      <c r="C1215" s="822" t="s">
        <v>639</v>
      </c>
      <c r="D1215" s="822" t="s">
        <v>3507</v>
      </c>
      <c r="E1215" s="822" t="s">
        <v>6953</v>
      </c>
      <c r="F1215" s="822" t="s">
        <v>7242</v>
      </c>
      <c r="G1215" s="822" t="s">
        <v>2970</v>
      </c>
      <c r="H1215" s="831"/>
      <c r="I1215" s="831"/>
      <c r="J1215" s="822"/>
      <c r="K1215" s="822"/>
      <c r="L1215" s="831"/>
      <c r="M1215" s="831"/>
      <c r="N1215" s="822"/>
      <c r="O1215" s="822"/>
      <c r="P1215" s="831">
        <v>29.639999999999997</v>
      </c>
      <c r="Q1215" s="831">
        <v>10280.629999999999</v>
      </c>
      <c r="R1215" s="827"/>
      <c r="S1215" s="832">
        <v>346.84986504723349</v>
      </c>
    </row>
    <row r="1216" spans="1:19" ht="14.45" customHeight="1" x14ac:dyDescent="0.2">
      <c r="A1216" s="821" t="s">
        <v>6951</v>
      </c>
      <c r="B1216" s="822" t="s">
        <v>6952</v>
      </c>
      <c r="C1216" s="822" t="s">
        <v>639</v>
      </c>
      <c r="D1216" s="822" t="s">
        <v>3507</v>
      </c>
      <c r="E1216" s="822" t="s">
        <v>6953</v>
      </c>
      <c r="F1216" s="822" t="s">
        <v>7243</v>
      </c>
      <c r="G1216" s="822" t="s">
        <v>2970</v>
      </c>
      <c r="H1216" s="831"/>
      <c r="I1216" s="831"/>
      <c r="J1216" s="822"/>
      <c r="K1216" s="822"/>
      <c r="L1216" s="831"/>
      <c r="M1216" s="831"/>
      <c r="N1216" s="822"/>
      <c r="O1216" s="822"/>
      <c r="P1216" s="831">
        <v>17.27</v>
      </c>
      <c r="Q1216" s="831">
        <v>2430.0700000000002</v>
      </c>
      <c r="R1216" s="827"/>
      <c r="S1216" s="832">
        <v>140.71048060220036</v>
      </c>
    </row>
    <row r="1217" spans="1:19" ht="14.45" customHeight="1" x14ac:dyDescent="0.2">
      <c r="A1217" s="821" t="s">
        <v>6951</v>
      </c>
      <c r="B1217" s="822" t="s">
        <v>6952</v>
      </c>
      <c r="C1217" s="822" t="s">
        <v>639</v>
      </c>
      <c r="D1217" s="822" t="s">
        <v>3507</v>
      </c>
      <c r="E1217" s="822" t="s">
        <v>6953</v>
      </c>
      <c r="F1217" s="822" t="s">
        <v>7245</v>
      </c>
      <c r="G1217" s="822" t="s">
        <v>2970</v>
      </c>
      <c r="H1217" s="831"/>
      <c r="I1217" s="831"/>
      <c r="J1217" s="822"/>
      <c r="K1217" s="822"/>
      <c r="L1217" s="831"/>
      <c r="M1217" s="831"/>
      <c r="N1217" s="822"/>
      <c r="O1217" s="822"/>
      <c r="P1217" s="831">
        <v>10.050000000000001</v>
      </c>
      <c r="Q1217" s="831">
        <v>836.46</v>
      </c>
      <c r="R1217" s="827"/>
      <c r="S1217" s="832">
        <v>83.229850746268653</v>
      </c>
    </row>
    <row r="1218" spans="1:19" ht="14.45" customHeight="1" x14ac:dyDescent="0.2">
      <c r="A1218" s="821" t="s">
        <v>6951</v>
      </c>
      <c r="B1218" s="822" t="s">
        <v>6952</v>
      </c>
      <c r="C1218" s="822" t="s">
        <v>639</v>
      </c>
      <c r="D1218" s="822" t="s">
        <v>3507</v>
      </c>
      <c r="E1218" s="822" t="s">
        <v>6953</v>
      </c>
      <c r="F1218" s="822" t="s">
        <v>7246</v>
      </c>
      <c r="G1218" s="822" t="s">
        <v>1890</v>
      </c>
      <c r="H1218" s="831"/>
      <c r="I1218" s="831"/>
      <c r="J1218" s="822"/>
      <c r="K1218" s="822"/>
      <c r="L1218" s="831"/>
      <c r="M1218" s="831"/>
      <c r="N1218" s="822"/>
      <c r="O1218" s="822"/>
      <c r="P1218" s="831">
        <v>6.37</v>
      </c>
      <c r="Q1218" s="831">
        <v>748.54</v>
      </c>
      <c r="R1218" s="827"/>
      <c r="S1218" s="832">
        <v>117.51020408163265</v>
      </c>
    </row>
    <row r="1219" spans="1:19" ht="14.45" customHeight="1" x14ac:dyDescent="0.2">
      <c r="A1219" s="821" t="s">
        <v>6951</v>
      </c>
      <c r="B1219" s="822" t="s">
        <v>6952</v>
      </c>
      <c r="C1219" s="822" t="s">
        <v>639</v>
      </c>
      <c r="D1219" s="822" t="s">
        <v>3507</v>
      </c>
      <c r="E1219" s="822" t="s">
        <v>6953</v>
      </c>
      <c r="F1219" s="822" t="s">
        <v>7247</v>
      </c>
      <c r="G1219" s="822" t="s">
        <v>1890</v>
      </c>
      <c r="H1219" s="831"/>
      <c r="I1219" s="831"/>
      <c r="J1219" s="822"/>
      <c r="K1219" s="822"/>
      <c r="L1219" s="831"/>
      <c r="M1219" s="831"/>
      <c r="N1219" s="822"/>
      <c r="O1219" s="822"/>
      <c r="P1219" s="831">
        <v>3.48</v>
      </c>
      <c r="Q1219" s="831">
        <v>960.51</v>
      </c>
      <c r="R1219" s="827"/>
      <c r="S1219" s="832">
        <v>276.00862068965517</v>
      </c>
    </row>
    <row r="1220" spans="1:19" ht="14.45" customHeight="1" x14ac:dyDescent="0.2">
      <c r="A1220" s="821" t="s">
        <v>6951</v>
      </c>
      <c r="B1220" s="822" t="s">
        <v>6952</v>
      </c>
      <c r="C1220" s="822" t="s">
        <v>639</v>
      </c>
      <c r="D1220" s="822" t="s">
        <v>3507</v>
      </c>
      <c r="E1220" s="822" t="s">
        <v>7252</v>
      </c>
      <c r="F1220" s="822" t="s">
        <v>7255</v>
      </c>
      <c r="G1220" s="822" t="s">
        <v>7256</v>
      </c>
      <c r="H1220" s="831">
        <v>2</v>
      </c>
      <c r="I1220" s="831">
        <v>5340.68</v>
      </c>
      <c r="J1220" s="822"/>
      <c r="K1220" s="822">
        <v>2670.34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6951</v>
      </c>
      <c r="B1221" s="822" t="s">
        <v>6952</v>
      </c>
      <c r="C1221" s="822" t="s">
        <v>639</v>
      </c>
      <c r="D1221" s="822" t="s">
        <v>3507</v>
      </c>
      <c r="E1221" s="822" t="s">
        <v>7261</v>
      </c>
      <c r="F1221" s="822" t="s">
        <v>7262</v>
      </c>
      <c r="G1221" s="822" t="s">
        <v>7263</v>
      </c>
      <c r="H1221" s="831">
        <v>2</v>
      </c>
      <c r="I1221" s="831">
        <v>1734</v>
      </c>
      <c r="J1221" s="822"/>
      <c r="K1221" s="822">
        <v>867</v>
      </c>
      <c r="L1221" s="831"/>
      <c r="M1221" s="831"/>
      <c r="N1221" s="822"/>
      <c r="O1221" s="822"/>
      <c r="P1221" s="831">
        <v>1</v>
      </c>
      <c r="Q1221" s="831">
        <v>867</v>
      </c>
      <c r="R1221" s="827"/>
      <c r="S1221" s="832">
        <v>867</v>
      </c>
    </row>
    <row r="1222" spans="1:19" ht="14.45" customHeight="1" x14ac:dyDescent="0.2">
      <c r="A1222" s="821" t="s">
        <v>6951</v>
      </c>
      <c r="B1222" s="822" t="s">
        <v>6952</v>
      </c>
      <c r="C1222" s="822" t="s">
        <v>639</v>
      </c>
      <c r="D1222" s="822" t="s">
        <v>3507</v>
      </c>
      <c r="E1222" s="822" t="s">
        <v>7261</v>
      </c>
      <c r="F1222" s="822" t="s">
        <v>7264</v>
      </c>
      <c r="G1222" s="822" t="s">
        <v>7265</v>
      </c>
      <c r="H1222" s="831">
        <v>71</v>
      </c>
      <c r="I1222" s="831">
        <v>42991.65</v>
      </c>
      <c r="J1222" s="822"/>
      <c r="K1222" s="822">
        <v>605.5161971830986</v>
      </c>
      <c r="L1222" s="831">
        <v>96</v>
      </c>
      <c r="M1222" s="831">
        <v>55536.149999999994</v>
      </c>
      <c r="N1222" s="822"/>
      <c r="O1222" s="822">
        <v>578.50156249999998</v>
      </c>
      <c r="P1222" s="831">
        <v>64</v>
      </c>
      <c r="Q1222" s="831">
        <v>36009.600000000006</v>
      </c>
      <c r="R1222" s="827"/>
      <c r="S1222" s="832">
        <v>562.65000000000009</v>
      </c>
    </row>
    <row r="1223" spans="1:19" ht="14.45" customHeight="1" x14ac:dyDescent="0.2">
      <c r="A1223" s="821" t="s">
        <v>6951</v>
      </c>
      <c r="B1223" s="822" t="s">
        <v>6952</v>
      </c>
      <c r="C1223" s="822" t="s">
        <v>639</v>
      </c>
      <c r="D1223" s="822" t="s">
        <v>3507</v>
      </c>
      <c r="E1223" s="822" t="s">
        <v>7261</v>
      </c>
      <c r="F1223" s="822" t="s">
        <v>7266</v>
      </c>
      <c r="G1223" s="822" t="s">
        <v>7267</v>
      </c>
      <c r="H1223" s="831"/>
      <c r="I1223" s="831"/>
      <c r="J1223" s="822"/>
      <c r="K1223" s="822"/>
      <c r="L1223" s="831">
        <v>1</v>
      </c>
      <c r="M1223" s="831">
        <v>4279</v>
      </c>
      <c r="N1223" s="822"/>
      <c r="O1223" s="822">
        <v>4279</v>
      </c>
      <c r="P1223" s="831"/>
      <c r="Q1223" s="831"/>
      <c r="R1223" s="827"/>
      <c r="S1223" s="832"/>
    </row>
    <row r="1224" spans="1:19" ht="14.45" customHeight="1" x14ac:dyDescent="0.2">
      <c r="A1224" s="821" t="s">
        <v>6951</v>
      </c>
      <c r="B1224" s="822" t="s">
        <v>6952</v>
      </c>
      <c r="C1224" s="822" t="s">
        <v>639</v>
      </c>
      <c r="D1224" s="822" t="s">
        <v>3507</v>
      </c>
      <c r="E1224" s="822" t="s">
        <v>7261</v>
      </c>
      <c r="F1224" s="822" t="s">
        <v>7269</v>
      </c>
      <c r="G1224" s="822" t="s">
        <v>7270</v>
      </c>
      <c r="H1224" s="831">
        <v>10</v>
      </c>
      <c r="I1224" s="831">
        <v>9640</v>
      </c>
      <c r="J1224" s="822"/>
      <c r="K1224" s="822">
        <v>964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6951</v>
      </c>
      <c r="B1225" s="822" t="s">
        <v>6952</v>
      </c>
      <c r="C1225" s="822" t="s">
        <v>639</v>
      </c>
      <c r="D1225" s="822" t="s">
        <v>3507</v>
      </c>
      <c r="E1225" s="822" t="s">
        <v>7261</v>
      </c>
      <c r="F1225" s="822" t="s">
        <v>7276</v>
      </c>
      <c r="G1225" s="822" t="s">
        <v>7277</v>
      </c>
      <c r="H1225" s="831">
        <v>1</v>
      </c>
      <c r="I1225" s="831">
        <v>5420</v>
      </c>
      <c r="J1225" s="822"/>
      <c r="K1225" s="822">
        <v>5420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6951</v>
      </c>
      <c r="B1226" s="822" t="s">
        <v>6952</v>
      </c>
      <c r="C1226" s="822" t="s">
        <v>639</v>
      </c>
      <c r="D1226" s="822" t="s">
        <v>3507</v>
      </c>
      <c r="E1226" s="822" t="s">
        <v>7261</v>
      </c>
      <c r="F1226" s="822" t="s">
        <v>7280</v>
      </c>
      <c r="G1226" s="822" t="s">
        <v>7281</v>
      </c>
      <c r="H1226" s="831">
        <v>15</v>
      </c>
      <c r="I1226" s="831">
        <v>2689.5</v>
      </c>
      <c r="J1226" s="822"/>
      <c r="K1226" s="822">
        <v>179.3</v>
      </c>
      <c r="L1226" s="831">
        <v>744</v>
      </c>
      <c r="M1226" s="831">
        <v>133399.20000000001</v>
      </c>
      <c r="N1226" s="822"/>
      <c r="O1226" s="822">
        <v>179.3</v>
      </c>
      <c r="P1226" s="831">
        <v>626</v>
      </c>
      <c r="Q1226" s="831">
        <v>112241.8</v>
      </c>
      <c r="R1226" s="827"/>
      <c r="S1226" s="832">
        <v>179.3</v>
      </c>
    </row>
    <row r="1227" spans="1:19" ht="14.45" customHeight="1" x14ac:dyDescent="0.2">
      <c r="A1227" s="821" t="s">
        <v>6951</v>
      </c>
      <c r="B1227" s="822" t="s">
        <v>6952</v>
      </c>
      <c r="C1227" s="822" t="s">
        <v>639</v>
      </c>
      <c r="D1227" s="822" t="s">
        <v>3507</v>
      </c>
      <c r="E1227" s="822" t="s">
        <v>7261</v>
      </c>
      <c r="F1227" s="822" t="s">
        <v>7283</v>
      </c>
      <c r="G1227" s="822" t="s">
        <v>7284</v>
      </c>
      <c r="H1227" s="831"/>
      <c r="I1227" s="831"/>
      <c r="J1227" s="822"/>
      <c r="K1227" s="822"/>
      <c r="L1227" s="831">
        <v>218</v>
      </c>
      <c r="M1227" s="831">
        <v>16561.460000000003</v>
      </c>
      <c r="N1227" s="822"/>
      <c r="O1227" s="822">
        <v>75.970000000000013</v>
      </c>
      <c r="P1227" s="831">
        <v>269</v>
      </c>
      <c r="Q1227" s="831">
        <v>20951.21</v>
      </c>
      <c r="R1227" s="827"/>
      <c r="S1227" s="832">
        <v>77.885539033457249</v>
      </c>
    </row>
    <row r="1228" spans="1:19" ht="14.45" customHeight="1" x14ac:dyDescent="0.2">
      <c r="A1228" s="821" t="s">
        <v>6951</v>
      </c>
      <c r="B1228" s="822" t="s">
        <v>6952</v>
      </c>
      <c r="C1228" s="822" t="s">
        <v>639</v>
      </c>
      <c r="D1228" s="822" t="s">
        <v>3507</v>
      </c>
      <c r="E1228" s="822" t="s">
        <v>7261</v>
      </c>
      <c r="F1228" s="822" t="s">
        <v>7285</v>
      </c>
      <c r="G1228" s="822" t="s">
        <v>7286</v>
      </c>
      <c r="H1228" s="831"/>
      <c r="I1228" s="831"/>
      <c r="J1228" s="822"/>
      <c r="K1228" s="822"/>
      <c r="L1228" s="831">
        <v>234</v>
      </c>
      <c r="M1228" s="831">
        <v>22157.460000000003</v>
      </c>
      <c r="N1228" s="822"/>
      <c r="O1228" s="822">
        <v>94.690000000000012</v>
      </c>
      <c r="P1228" s="831">
        <v>184</v>
      </c>
      <c r="Q1228" s="831">
        <v>17422.96</v>
      </c>
      <c r="R1228" s="827"/>
      <c r="S1228" s="832">
        <v>94.69</v>
      </c>
    </row>
    <row r="1229" spans="1:19" ht="14.45" customHeight="1" x14ac:dyDescent="0.2">
      <c r="A1229" s="821" t="s">
        <v>6951</v>
      </c>
      <c r="B1229" s="822" t="s">
        <v>6952</v>
      </c>
      <c r="C1229" s="822" t="s">
        <v>639</v>
      </c>
      <c r="D1229" s="822" t="s">
        <v>3507</v>
      </c>
      <c r="E1229" s="822" t="s">
        <v>7261</v>
      </c>
      <c r="F1229" s="822" t="s">
        <v>7287</v>
      </c>
      <c r="G1229" s="822" t="s">
        <v>7286</v>
      </c>
      <c r="H1229" s="831"/>
      <c r="I1229" s="831"/>
      <c r="J1229" s="822"/>
      <c r="K1229" s="822"/>
      <c r="L1229" s="831">
        <v>803</v>
      </c>
      <c r="M1229" s="831">
        <v>61003.909999999996</v>
      </c>
      <c r="N1229" s="822"/>
      <c r="O1229" s="822">
        <v>75.97</v>
      </c>
      <c r="P1229" s="831">
        <v>664</v>
      </c>
      <c r="Q1229" s="831">
        <v>50444.08</v>
      </c>
      <c r="R1229" s="827"/>
      <c r="S1229" s="832">
        <v>75.97</v>
      </c>
    </row>
    <row r="1230" spans="1:19" ht="14.45" customHeight="1" x14ac:dyDescent="0.2">
      <c r="A1230" s="821" t="s">
        <v>6951</v>
      </c>
      <c r="B1230" s="822" t="s">
        <v>6952</v>
      </c>
      <c r="C1230" s="822" t="s">
        <v>639</v>
      </c>
      <c r="D1230" s="822" t="s">
        <v>3507</v>
      </c>
      <c r="E1230" s="822" t="s">
        <v>7261</v>
      </c>
      <c r="F1230" s="822" t="s">
        <v>7288</v>
      </c>
      <c r="G1230" s="822" t="s">
        <v>7289</v>
      </c>
      <c r="H1230" s="831"/>
      <c r="I1230" s="831"/>
      <c r="J1230" s="822"/>
      <c r="K1230" s="822"/>
      <c r="L1230" s="831"/>
      <c r="M1230" s="831"/>
      <c r="N1230" s="822"/>
      <c r="O1230" s="822"/>
      <c r="P1230" s="831">
        <v>0</v>
      </c>
      <c r="Q1230" s="831">
        <v>0</v>
      </c>
      <c r="R1230" s="827"/>
      <c r="S1230" s="832"/>
    </row>
    <row r="1231" spans="1:19" ht="14.45" customHeight="1" x14ac:dyDescent="0.2">
      <c r="A1231" s="821" t="s">
        <v>6951</v>
      </c>
      <c r="B1231" s="822" t="s">
        <v>6952</v>
      </c>
      <c r="C1231" s="822" t="s">
        <v>639</v>
      </c>
      <c r="D1231" s="822" t="s">
        <v>3507</v>
      </c>
      <c r="E1231" s="822" t="s">
        <v>7261</v>
      </c>
      <c r="F1231" s="822" t="s">
        <v>7290</v>
      </c>
      <c r="G1231" s="822" t="s">
        <v>7291</v>
      </c>
      <c r="H1231" s="831"/>
      <c r="I1231" s="831"/>
      <c r="J1231" s="822"/>
      <c r="K1231" s="822"/>
      <c r="L1231" s="831">
        <v>1</v>
      </c>
      <c r="M1231" s="831">
        <v>267.79000000000002</v>
      </c>
      <c r="N1231" s="822"/>
      <c r="O1231" s="822">
        <v>267.79000000000002</v>
      </c>
      <c r="P1231" s="831"/>
      <c r="Q1231" s="831"/>
      <c r="R1231" s="827"/>
      <c r="S1231" s="832"/>
    </row>
    <row r="1232" spans="1:19" ht="14.45" customHeight="1" x14ac:dyDescent="0.2">
      <c r="A1232" s="821" t="s">
        <v>6951</v>
      </c>
      <c r="B1232" s="822" t="s">
        <v>6952</v>
      </c>
      <c r="C1232" s="822" t="s">
        <v>639</v>
      </c>
      <c r="D1232" s="822" t="s">
        <v>3507</v>
      </c>
      <c r="E1232" s="822" t="s">
        <v>7261</v>
      </c>
      <c r="F1232" s="822" t="s">
        <v>7304</v>
      </c>
      <c r="G1232" s="822" t="s">
        <v>7305</v>
      </c>
      <c r="H1232" s="831"/>
      <c r="I1232" s="831"/>
      <c r="J1232" s="822"/>
      <c r="K1232" s="822"/>
      <c r="L1232" s="831"/>
      <c r="M1232" s="831"/>
      <c r="N1232" s="822"/>
      <c r="O1232" s="822"/>
      <c r="P1232" s="831">
        <v>1</v>
      </c>
      <c r="Q1232" s="831">
        <v>310500</v>
      </c>
      <c r="R1232" s="827"/>
      <c r="S1232" s="832">
        <v>310500</v>
      </c>
    </row>
    <row r="1233" spans="1:19" ht="14.45" customHeight="1" x14ac:dyDescent="0.2">
      <c r="A1233" s="821" t="s">
        <v>6951</v>
      </c>
      <c r="B1233" s="822" t="s">
        <v>6952</v>
      </c>
      <c r="C1233" s="822" t="s">
        <v>639</v>
      </c>
      <c r="D1233" s="822" t="s">
        <v>3507</v>
      </c>
      <c r="E1233" s="822" t="s">
        <v>6946</v>
      </c>
      <c r="F1233" s="822" t="s">
        <v>7310</v>
      </c>
      <c r="G1233" s="822" t="s">
        <v>7311</v>
      </c>
      <c r="H1233" s="831">
        <v>28</v>
      </c>
      <c r="I1233" s="831">
        <v>8456</v>
      </c>
      <c r="J1233" s="822"/>
      <c r="K1233" s="822">
        <v>302</v>
      </c>
      <c r="L1233" s="831">
        <v>10</v>
      </c>
      <c r="M1233" s="831">
        <v>3040</v>
      </c>
      <c r="N1233" s="822"/>
      <c r="O1233" s="822">
        <v>304</v>
      </c>
      <c r="P1233" s="831">
        <v>3</v>
      </c>
      <c r="Q1233" s="831">
        <v>981</v>
      </c>
      <c r="R1233" s="827"/>
      <c r="S1233" s="832">
        <v>327</v>
      </c>
    </row>
    <row r="1234" spans="1:19" ht="14.45" customHeight="1" x14ac:dyDescent="0.2">
      <c r="A1234" s="821" t="s">
        <v>6951</v>
      </c>
      <c r="B1234" s="822" t="s">
        <v>6952</v>
      </c>
      <c r="C1234" s="822" t="s">
        <v>639</v>
      </c>
      <c r="D1234" s="822" t="s">
        <v>3507</v>
      </c>
      <c r="E1234" s="822" t="s">
        <v>6946</v>
      </c>
      <c r="F1234" s="822" t="s">
        <v>7312</v>
      </c>
      <c r="G1234" s="822" t="s">
        <v>7313</v>
      </c>
      <c r="H1234" s="831">
        <v>6</v>
      </c>
      <c r="I1234" s="831">
        <v>732</v>
      </c>
      <c r="J1234" s="822"/>
      <c r="K1234" s="822">
        <v>122</v>
      </c>
      <c r="L1234" s="831"/>
      <c r="M1234" s="831"/>
      <c r="N1234" s="822"/>
      <c r="O1234" s="822"/>
      <c r="P1234" s="831">
        <v>15</v>
      </c>
      <c r="Q1234" s="831">
        <v>1995</v>
      </c>
      <c r="R1234" s="827"/>
      <c r="S1234" s="832">
        <v>133</v>
      </c>
    </row>
    <row r="1235" spans="1:19" ht="14.45" customHeight="1" x14ac:dyDescent="0.2">
      <c r="A1235" s="821" t="s">
        <v>6951</v>
      </c>
      <c r="B1235" s="822" t="s">
        <v>6952</v>
      </c>
      <c r="C1235" s="822" t="s">
        <v>639</v>
      </c>
      <c r="D1235" s="822" t="s">
        <v>3507</v>
      </c>
      <c r="E1235" s="822" t="s">
        <v>6946</v>
      </c>
      <c r="F1235" s="822" t="s">
        <v>7314</v>
      </c>
      <c r="G1235" s="822" t="s">
        <v>7315</v>
      </c>
      <c r="H1235" s="831">
        <v>2</v>
      </c>
      <c r="I1235" s="831">
        <v>302</v>
      </c>
      <c r="J1235" s="822"/>
      <c r="K1235" s="822">
        <v>151</v>
      </c>
      <c r="L1235" s="831">
        <v>13</v>
      </c>
      <c r="M1235" s="831">
        <v>1989</v>
      </c>
      <c r="N1235" s="822"/>
      <c r="O1235" s="822">
        <v>153</v>
      </c>
      <c r="P1235" s="831">
        <v>11</v>
      </c>
      <c r="Q1235" s="831">
        <v>1738</v>
      </c>
      <c r="R1235" s="827"/>
      <c r="S1235" s="832">
        <v>158</v>
      </c>
    </row>
    <row r="1236" spans="1:19" ht="14.45" customHeight="1" x14ac:dyDescent="0.2">
      <c r="A1236" s="821" t="s">
        <v>6951</v>
      </c>
      <c r="B1236" s="822" t="s">
        <v>6952</v>
      </c>
      <c r="C1236" s="822" t="s">
        <v>639</v>
      </c>
      <c r="D1236" s="822" t="s">
        <v>3507</v>
      </c>
      <c r="E1236" s="822" t="s">
        <v>6946</v>
      </c>
      <c r="F1236" s="822" t="s">
        <v>7316</v>
      </c>
      <c r="G1236" s="822" t="s">
        <v>7317</v>
      </c>
      <c r="H1236" s="831">
        <v>2</v>
      </c>
      <c r="I1236" s="831">
        <v>398</v>
      </c>
      <c r="J1236" s="822"/>
      <c r="K1236" s="822">
        <v>199</v>
      </c>
      <c r="L1236" s="831"/>
      <c r="M1236" s="831"/>
      <c r="N1236" s="822"/>
      <c r="O1236" s="822"/>
      <c r="P1236" s="831"/>
      <c r="Q1236" s="831"/>
      <c r="R1236" s="827"/>
      <c r="S1236" s="832"/>
    </row>
    <row r="1237" spans="1:19" ht="14.45" customHeight="1" x14ac:dyDescent="0.2">
      <c r="A1237" s="821" t="s">
        <v>6951</v>
      </c>
      <c r="B1237" s="822" t="s">
        <v>6952</v>
      </c>
      <c r="C1237" s="822" t="s">
        <v>639</v>
      </c>
      <c r="D1237" s="822" t="s">
        <v>3507</v>
      </c>
      <c r="E1237" s="822" t="s">
        <v>6946</v>
      </c>
      <c r="F1237" s="822" t="s">
        <v>7318</v>
      </c>
      <c r="G1237" s="822" t="s">
        <v>7319</v>
      </c>
      <c r="H1237" s="831">
        <v>96</v>
      </c>
      <c r="I1237" s="831">
        <v>3648</v>
      </c>
      <c r="J1237" s="822"/>
      <c r="K1237" s="822">
        <v>38</v>
      </c>
      <c r="L1237" s="831">
        <v>47</v>
      </c>
      <c r="M1237" s="831">
        <v>1786</v>
      </c>
      <c r="N1237" s="822"/>
      <c r="O1237" s="822">
        <v>38</v>
      </c>
      <c r="P1237" s="831">
        <v>17</v>
      </c>
      <c r="Q1237" s="831">
        <v>680</v>
      </c>
      <c r="R1237" s="827"/>
      <c r="S1237" s="832">
        <v>40</v>
      </c>
    </row>
    <row r="1238" spans="1:19" ht="14.45" customHeight="1" x14ac:dyDescent="0.2">
      <c r="A1238" s="821" t="s">
        <v>6951</v>
      </c>
      <c r="B1238" s="822" t="s">
        <v>6952</v>
      </c>
      <c r="C1238" s="822" t="s">
        <v>639</v>
      </c>
      <c r="D1238" s="822" t="s">
        <v>3507</v>
      </c>
      <c r="E1238" s="822" t="s">
        <v>6946</v>
      </c>
      <c r="F1238" s="822" t="s">
        <v>7320</v>
      </c>
      <c r="G1238" s="822" t="s">
        <v>7321</v>
      </c>
      <c r="H1238" s="831"/>
      <c r="I1238" s="831"/>
      <c r="J1238" s="822"/>
      <c r="K1238" s="822"/>
      <c r="L1238" s="831">
        <v>1</v>
      </c>
      <c r="M1238" s="831">
        <v>10</v>
      </c>
      <c r="N1238" s="822"/>
      <c r="O1238" s="822">
        <v>10</v>
      </c>
      <c r="P1238" s="831"/>
      <c r="Q1238" s="831"/>
      <c r="R1238" s="827"/>
      <c r="S1238" s="832"/>
    </row>
    <row r="1239" spans="1:19" ht="14.45" customHeight="1" x14ac:dyDescent="0.2">
      <c r="A1239" s="821" t="s">
        <v>6951</v>
      </c>
      <c r="B1239" s="822" t="s">
        <v>6952</v>
      </c>
      <c r="C1239" s="822" t="s">
        <v>639</v>
      </c>
      <c r="D1239" s="822" t="s">
        <v>3507</v>
      </c>
      <c r="E1239" s="822" t="s">
        <v>6946</v>
      </c>
      <c r="F1239" s="822" t="s">
        <v>7326</v>
      </c>
      <c r="G1239" s="822" t="s">
        <v>7327</v>
      </c>
      <c r="H1239" s="831">
        <v>2348</v>
      </c>
      <c r="I1239" s="831">
        <v>420292</v>
      </c>
      <c r="J1239" s="822"/>
      <c r="K1239" s="822">
        <v>179</v>
      </c>
      <c r="L1239" s="831">
        <v>1915</v>
      </c>
      <c r="M1239" s="831">
        <v>344700</v>
      </c>
      <c r="N1239" s="822"/>
      <c r="O1239" s="822">
        <v>180</v>
      </c>
      <c r="P1239" s="831">
        <v>1050</v>
      </c>
      <c r="Q1239" s="831">
        <v>203700</v>
      </c>
      <c r="R1239" s="827"/>
      <c r="S1239" s="832">
        <v>194</v>
      </c>
    </row>
    <row r="1240" spans="1:19" ht="14.45" customHeight="1" x14ac:dyDescent="0.2">
      <c r="A1240" s="821" t="s">
        <v>6951</v>
      </c>
      <c r="B1240" s="822" t="s">
        <v>6952</v>
      </c>
      <c r="C1240" s="822" t="s">
        <v>639</v>
      </c>
      <c r="D1240" s="822" t="s">
        <v>3507</v>
      </c>
      <c r="E1240" s="822" t="s">
        <v>6946</v>
      </c>
      <c r="F1240" s="822" t="s">
        <v>7332</v>
      </c>
      <c r="G1240" s="822" t="s">
        <v>7333</v>
      </c>
      <c r="H1240" s="831">
        <v>563</v>
      </c>
      <c r="I1240" s="831">
        <v>0</v>
      </c>
      <c r="J1240" s="822"/>
      <c r="K1240" s="822">
        <v>0</v>
      </c>
      <c r="L1240" s="831">
        <v>467</v>
      </c>
      <c r="M1240" s="831">
        <v>0</v>
      </c>
      <c r="N1240" s="822"/>
      <c r="O1240" s="822">
        <v>0</v>
      </c>
      <c r="P1240" s="831">
        <v>382</v>
      </c>
      <c r="Q1240" s="831">
        <v>0</v>
      </c>
      <c r="R1240" s="827"/>
      <c r="S1240" s="832">
        <v>0</v>
      </c>
    </row>
    <row r="1241" spans="1:19" ht="14.45" customHeight="1" x14ac:dyDescent="0.2">
      <c r="A1241" s="821" t="s">
        <v>6951</v>
      </c>
      <c r="B1241" s="822" t="s">
        <v>6952</v>
      </c>
      <c r="C1241" s="822" t="s">
        <v>639</v>
      </c>
      <c r="D1241" s="822" t="s">
        <v>3507</v>
      </c>
      <c r="E1241" s="822" t="s">
        <v>6946</v>
      </c>
      <c r="F1241" s="822" t="s">
        <v>7334</v>
      </c>
      <c r="G1241" s="822" t="s">
        <v>7335</v>
      </c>
      <c r="H1241" s="831">
        <v>55</v>
      </c>
      <c r="I1241" s="831">
        <v>0</v>
      </c>
      <c r="J1241" s="822"/>
      <c r="K1241" s="822">
        <v>0</v>
      </c>
      <c r="L1241" s="831">
        <v>65</v>
      </c>
      <c r="M1241" s="831">
        <v>0</v>
      </c>
      <c r="N1241" s="822"/>
      <c r="O1241" s="822">
        <v>0</v>
      </c>
      <c r="P1241" s="831">
        <v>105</v>
      </c>
      <c r="Q1241" s="831">
        <v>0</v>
      </c>
      <c r="R1241" s="827"/>
      <c r="S1241" s="832">
        <v>0</v>
      </c>
    </row>
    <row r="1242" spans="1:19" ht="14.45" customHeight="1" x14ac:dyDescent="0.2">
      <c r="A1242" s="821" t="s">
        <v>6951</v>
      </c>
      <c r="B1242" s="822" t="s">
        <v>6952</v>
      </c>
      <c r="C1242" s="822" t="s">
        <v>639</v>
      </c>
      <c r="D1242" s="822" t="s">
        <v>3507</v>
      </c>
      <c r="E1242" s="822" t="s">
        <v>6946</v>
      </c>
      <c r="F1242" s="822" t="s">
        <v>7336</v>
      </c>
      <c r="G1242" s="822" t="s">
        <v>7337</v>
      </c>
      <c r="H1242" s="831">
        <v>1490</v>
      </c>
      <c r="I1242" s="831">
        <v>365050</v>
      </c>
      <c r="J1242" s="822"/>
      <c r="K1242" s="822">
        <v>245</v>
      </c>
      <c r="L1242" s="831">
        <v>1317</v>
      </c>
      <c r="M1242" s="831">
        <v>323982</v>
      </c>
      <c r="N1242" s="822"/>
      <c r="O1242" s="822">
        <v>246</v>
      </c>
      <c r="P1242" s="831">
        <v>1113</v>
      </c>
      <c r="Q1242" s="831">
        <v>289380</v>
      </c>
      <c r="R1242" s="827"/>
      <c r="S1242" s="832">
        <v>260</v>
      </c>
    </row>
    <row r="1243" spans="1:19" ht="14.45" customHeight="1" x14ac:dyDescent="0.2">
      <c r="A1243" s="821" t="s">
        <v>6951</v>
      </c>
      <c r="B1243" s="822" t="s">
        <v>6952</v>
      </c>
      <c r="C1243" s="822" t="s">
        <v>639</v>
      </c>
      <c r="D1243" s="822" t="s">
        <v>3507</v>
      </c>
      <c r="E1243" s="822" t="s">
        <v>6946</v>
      </c>
      <c r="F1243" s="822" t="s">
        <v>7338</v>
      </c>
      <c r="G1243" s="822" t="s">
        <v>7339</v>
      </c>
      <c r="H1243" s="831">
        <v>2494</v>
      </c>
      <c r="I1243" s="831">
        <v>83133.34</v>
      </c>
      <c r="J1243" s="822"/>
      <c r="K1243" s="822">
        <v>33.333336006415394</v>
      </c>
      <c r="L1243" s="831">
        <v>2502</v>
      </c>
      <c r="M1243" s="831">
        <v>93684.43</v>
      </c>
      <c r="N1243" s="822"/>
      <c r="O1243" s="822">
        <v>37.443816946442844</v>
      </c>
      <c r="P1243" s="831">
        <v>1957</v>
      </c>
      <c r="Q1243" s="831">
        <v>79631.159999999989</v>
      </c>
      <c r="R1243" s="827"/>
      <c r="S1243" s="832">
        <v>40.69042411854879</v>
      </c>
    </row>
    <row r="1244" spans="1:19" ht="14.45" customHeight="1" x14ac:dyDescent="0.2">
      <c r="A1244" s="821" t="s">
        <v>6951</v>
      </c>
      <c r="B1244" s="822" t="s">
        <v>6952</v>
      </c>
      <c r="C1244" s="822" t="s">
        <v>639</v>
      </c>
      <c r="D1244" s="822" t="s">
        <v>3507</v>
      </c>
      <c r="E1244" s="822" t="s">
        <v>6946</v>
      </c>
      <c r="F1244" s="822" t="s">
        <v>7342</v>
      </c>
      <c r="G1244" s="822" t="s">
        <v>7343</v>
      </c>
      <c r="H1244" s="831">
        <v>2235</v>
      </c>
      <c r="I1244" s="831">
        <v>84930</v>
      </c>
      <c r="J1244" s="822"/>
      <c r="K1244" s="822">
        <v>38</v>
      </c>
      <c r="L1244" s="831">
        <v>1728</v>
      </c>
      <c r="M1244" s="831">
        <v>65664</v>
      </c>
      <c r="N1244" s="822"/>
      <c r="O1244" s="822">
        <v>38</v>
      </c>
      <c r="P1244" s="831">
        <v>1696</v>
      </c>
      <c r="Q1244" s="831">
        <v>66144</v>
      </c>
      <c r="R1244" s="827"/>
      <c r="S1244" s="832">
        <v>39</v>
      </c>
    </row>
    <row r="1245" spans="1:19" ht="14.45" customHeight="1" x14ac:dyDescent="0.2">
      <c r="A1245" s="821" t="s">
        <v>6951</v>
      </c>
      <c r="B1245" s="822" t="s">
        <v>6952</v>
      </c>
      <c r="C1245" s="822" t="s">
        <v>639</v>
      </c>
      <c r="D1245" s="822" t="s">
        <v>3507</v>
      </c>
      <c r="E1245" s="822" t="s">
        <v>6946</v>
      </c>
      <c r="F1245" s="822" t="s">
        <v>7346</v>
      </c>
      <c r="G1245" s="822" t="s">
        <v>7347</v>
      </c>
      <c r="H1245" s="831">
        <v>28</v>
      </c>
      <c r="I1245" s="831">
        <v>2436</v>
      </c>
      <c r="J1245" s="822"/>
      <c r="K1245" s="822">
        <v>87</v>
      </c>
      <c r="L1245" s="831">
        <v>10</v>
      </c>
      <c r="M1245" s="831">
        <v>880</v>
      </c>
      <c r="N1245" s="822"/>
      <c r="O1245" s="822">
        <v>88</v>
      </c>
      <c r="P1245" s="831">
        <v>3</v>
      </c>
      <c r="Q1245" s="831">
        <v>279</v>
      </c>
      <c r="R1245" s="827"/>
      <c r="S1245" s="832">
        <v>93</v>
      </c>
    </row>
    <row r="1246" spans="1:19" ht="14.45" customHeight="1" x14ac:dyDescent="0.2">
      <c r="A1246" s="821" t="s">
        <v>6951</v>
      </c>
      <c r="B1246" s="822" t="s">
        <v>6952</v>
      </c>
      <c r="C1246" s="822" t="s">
        <v>639</v>
      </c>
      <c r="D1246" s="822" t="s">
        <v>3507</v>
      </c>
      <c r="E1246" s="822" t="s">
        <v>6946</v>
      </c>
      <c r="F1246" s="822" t="s">
        <v>7348</v>
      </c>
      <c r="G1246" s="822" t="s">
        <v>7349</v>
      </c>
      <c r="H1246" s="831">
        <v>351</v>
      </c>
      <c r="I1246" s="831">
        <v>11583</v>
      </c>
      <c r="J1246" s="822"/>
      <c r="K1246" s="822">
        <v>33</v>
      </c>
      <c r="L1246" s="831">
        <v>301</v>
      </c>
      <c r="M1246" s="831">
        <v>9933</v>
      </c>
      <c r="N1246" s="822"/>
      <c r="O1246" s="822">
        <v>33</v>
      </c>
      <c r="P1246" s="831">
        <v>284</v>
      </c>
      <c r="Q1246" s="831">
        <v>9656</v>
      </c>
      <c r="R1246" s="827"/>
      <c r="S1246" s="832">
        <v>34</v>
      </c>
    </row>
    <row r="1247" spans="1:19" ht="14.45" customHeight="1" x14ac:dyDescent="0.2">
      <c r="A1247" s="821" t="s">
        <v>6951</v>
      </c>
      <c r="B1247" s="822" t="s">
        <v>6952</v>
      </c>
      <c r="C1247" s="822" t="s">
        <v>639</v>
      </c>
      <c r="D1247" s="822" t="s">
        <v>3507</v>
      </c>
      <c r="E1247" s="822" t="s">
        <v>6946</v>
      </c>
      <c r="F1247" s="822" t="s">
        <v>7350</v>
      </c>
      <c r="G1247" s="822" t="s">
        <v>7351</v>
      </c>
      <c r="H1247" s="831"/>
      <c r="I1247" s="831"/>
      <c r="J1247" s="822"/>
      <c r="K1247" s="822"/>
      <c r="L1247" s="831"/>
      <c r="M1247" s="831"/>
      <c r="N1247" s="822"/>
      <c r="O1247" s="822"/>
      <c r="P1247" s="831">
        <v>4</v>
      </c>
      <c r="Q1247" s="831">
        <v>1552</v>
      </c>
      <c r="R1247" s="827"/>
      <c r="S1247" s="832">
        <v>388</v>
      </c>
    </row>
    <row r="1248" spans="1:19" ht="14.45" customHeight="1" x14ac:dyDescent="0.2">
      <c r="A1248" s="821" t="s">
        <v>6951</v>
      </c>
      <c r="B1248" s="822" t="s">
        <v>6952</v>
      </c>
      <c r="C1248" s="822" t="s">
        <v>639</v>
      </c>
      <c r="D1248" s="822" t="s">
        <v>3507</v>
      </c>
      <c r="E1248" s="822" t="s">
        <v>6946</v>
      </c>
      <c r="F1248" s="822" t="s">
        <v>7352</v>
      </c>
      <c r="G1248" s="822" t="s">
        <v>7353</v>
      </c>
      <c r="H1248" s="831">
        <v>973</v>
      </c>
      <c r="I1248" s="831">
        <v>131355</v>
      </c>
      <c r="J1248" s="822"/>
      <c r="K1248" s="822">
        <v>135</v>
      </c>
      <c r="L1248" s="831">
        <v>810</v>
      </c>
      <c r="M1248" s="831">
        <v>110970</v>
      </c>
      <c r="N1248" s="822"/>
      <c r="O1248" s="822">
        <v>137</v>
      </c>
      <c r="P1248" s="831">
        <v>675</v>
      </c>
      <c r="Q1248" s="831">
        <v>95850</v>
      </c>
      <c r="R1248" s="827"/>
      <c r="S1248" s="832">
        <v>142</v>
      </c>
    </row>
    <row r="1249" spans="1:19" ht="14.45" customHeight="1" x14ac:dyDescent="0.2">
      <c r="A1249" s="821" t="s">
        <v>6951</v>
      </c>
      <c r="B1249" s="822" t="s">
        <v>6952</v>
      </c>
      <c r="C1249" s="822" t="s">
        <v>639</v>
      </c>
      <c r="D1249" s="822" t="s">
        <v>3507</v>
      </c>
      <c r="E1249" s="822" t="s">
        <v>6946</v>
      </c>
      <c r="F1249" s="822" t="s">
        <v>7354</v>
      </c>
      <c r="G1249" s="822" t="s">
        <v>7355</v>
      </c>
      <c r="H1249" s="831"/>
      <c r="I1249" s="831"/>
      <c r="J1249" s="822"/>
      <c r="K1249" s="822"/>
      <c r="L1249" s="831"/>
      <c r="M1249" s="831"/>
      <c r="N1249" s="822"/>
      <c r="O1249" s="822"/>
      <c r="P1249" s="831">
        <v>10</v>
      </c>
      <c r="Q1249" s="831">
        <v>810</v>
      </c>
      <c r="R1249" s="827"/>
      <c r="S1249" s="832">
        <v>81</v>
      </c>
    </row>
    <row r="1250" spans="1:19" ht="14.45" customHeight="1" x14ac:dyDescent="0.2">
      <c r="A1250" s="821" t="s">
        <v>6951</v>
      </c>
      <c r="B1250" s="822" t="s">
        <v>6952</v>
      </c>
      <c r="C1250" s="822" t="s">
        <v>639</v>
      </c>
      <c r="D1250" s="822" t="s">
        <v>3507</v>
      </c>
      <c r="E1250" s="822" t="s">
        <v>6946</v>
      </c>
      <c r="F1250" s="822" t="s">
        <v>7356</v>
      </c>
      <c r="G1250" s="822" t="s">
        <v>7357</v>
      </c>
      <c r="H1250" s="831"/>
      <c r="I1250" s="831"/>
      <c r="J1250" s="822"/>
      <c r="K1250" s="822"/>
      <c r="L1250" s="831">
        <v>336</v>
      </c>
      <c r="M1250" s="831">
        <v>76608</v>
      </c>
      <c r="N1250" s="822"/>
      <c r="O1250" s="822">
        <v>228</v>
      </c>
      <c r="P1250" s="831">
        <v>412</v>
      </c>
      <c r="Q1250" s="831">
        <v>100116</v>
      </c>
      <c r="R1250" s="827"/>
      <c r="S1250" s="832">
        <v>243</v>
      </c>
    </row>
    <row r="1251" spans="1:19" ht="14.45" customHeight="1" x14ac:dyDescent="0.2">
      <c r="A1251" s="821" t="s">
        <v>6951</v>
      </c>
      <c r="B1251" s="822" t="s">
        <v>6952</v>
      </c>
      <c r="C1251" s="822" t="s">
        <v>639</v>
      </c>
      <c r="D1251" s="822" t="s">
        <v>3507</v>
      </c>
      <c r="E1251" s="822" t="s">
        <v>6946</v>
      </c>
      <c r="F1251" s="822" t="s">
        <v>7360</v>
      </c>
      <c r="G1251" s="822" t="s">
        <v>7361</v>
      </c>
      <c r="H1251" s="831">
        <v>118</v>
      </c>
      <c r="I1251" s="831">
        <v>42244</v>
      </c>
      <c r="J1251" s="822"/>
      <c r="K1251" s="822">
        <v>358</v>
      </c>
      <c r="L1251" s="831">
        <v>580</v>
      </c>
      <c r="M1251" s="831">
        <v>208800</v>
      </c>
      <c r="N1251" s="822"/>
      <c r="O1251" s="822">
        <v>360</v>
      </c>
      <c r="P1251" s="831">
        <v>898</v>
      </c>
      <c r="Q1251" s="831">
        <v>348424</v>
      </c>
      <c r="R1251" s="827"/>
      <c r="S1251" s="832">
        <v>388</v>
      </c>
    </row>
    <row r="1252" spans="1:19" ht="14.45" customHeight="1" x14ac:dyDescent="0.2">
      <c r="A1252" s="821" t="s">
        <v>6951</v>
      </c>
      <c r="B1252" s="822" t="s">
        <v>6952</v>
      </c>
      <c r="C1252" s="822" t="s">
        <v>639</v>
      </c>
      <c r="D1252" s="822" t="s">
        <v>3507</v>
      </c>
      <c r="E1252" s="822" t="s">
        <v>6946</v>
      </c>
      <c r="F1252" s="822" t="s">
        <v>7362</v>
      </c>
      <c r="G1252" s="822" t="s">
        <v>7363</v>
      </c>
      <c r="H1252" s="831">
        <v>752</v>
      </c>
      <c r="I1252" s="831">
        <v>45872</v>
      </c>
      <c r="J1252" s="822"/>
      <c r="K1252" s="822">
        <v>61</v>
      </c>
      <c r="L1252" s="831">
        <v>806</v>
      </c>
      <c r="M1252" s="831">
        <v>49972</v>
      </c>
      <c r="N1252" s="822"/>
      <c r="O1252" s="822">
        <v>62</v>
      </c>
      <c r="P1252" s="831">
        <v>670</v>
      </c>
      <c r="Q1252" s="831">
        <v>44220</v>
      </c>
      <c r="R1252" s="827"/>
      <c r="S1252" s="832">
        <v>66</v>
      </c>
    </row>
    <row r="1253" spans="1:19" ht="14.45" customHeight="1" x14ac:dyDescent="0.2">
      <c r="A1253" s="821" t="s">
        <v>6951</v>
      </c>
      <c r="B1253" s="822" t="s">
        <v>6952</v>
      </c>
      <c r="C1253" s="822" t="s">
        <v>639</v>
      </c>
      <c r="D1253" s="822" t="s">
        <v>3507</v>
      </c>
      <c r="E1253" s="822" t="s">
        <v>6946</v>
      </c>
      <c r="F1253" s="822" t="s">
        <v>7364</v>
      </c>
      <c r="G1253" s="822" t="s">
        <v>7365</v>
      </c>
      <c r="H1253" s="831">
        <v>84</v>
      </c>
      <c r="I1253" s="831">
        <v>59388</v>
      </c>
      <c r="J1253" s="822"/>
      <c r="K1253" s="822">
        <v>707</v>
      </c>
      <c r="L1253" s="831">
        <v>42</v>
      </c>
      <c r="M1253" s="831">
        <v>29862</v>
      </c>
      <c r="N1253" s="822"/>
      <c r="O1253" s="822">
        <v>711</v>
      </c>
      <c r="P1253" s="831">
        <v>57</v>
      </c>
      <c r="Q1253" s="831">
        <v>43776</v>
      </c>
      <c r="R1253" s="827"/>
      <c r="S1253" s="832">
        <v>768</v>
      </c>
    </row>
    <row r="1254" spans="1:19" ht="14.45" customHeight="1" x14ac:dyDescent="0.2">
      <c r="A1254" s="821" t="s">
        <v>6951</v>
      </c>
      <c r="B1254" s="822" t="s">
        <v>6952</v>
      </c>
      <c r="C1254" s="822" t="s">
        <v>639</v>
      </c>
      <c r="D1254" s="822" t="s">
        <v>3507</v>
      </c>
      <c r="E1254" s="822" t="s">
        <v>6946</v>
      </c>
      <c r="F1254" s="822" t="s">
        <v>7368</v>
      </c>
      <c r="G1254" s="822" t="s">
        <v>7369</v>
      </c>
      <c r="H1254" s="831">
        <v>6</v>
      </c>
      <c r="I1254" s="831">
        <v>696</v>
      </c>
      <c r="J1254" s="822"/>
      <c r="K1254" s="822">
        <v>116</v>
      </c>
      <c r="L1254" s="831">
        <v>367</v>
      </c>
      <c r="M1254" s="831">
        <v>42939</v>
      </c>
      <c r="N1254" s="822"/>
      <c r="O1254" s="822">
        <v>117</v>
      </c>
      <c r="P1254" s="831">
        <v>1012</v>
      </c>
      <c r="Q1254" s="831">
        <v>128524</v>
      </c>
      <c r="R1254" s="827"/>
      <c r="S1254" s="832">
        <v>127</v>
      </c>
    </row>
    <row r="1255" spans="1:19" ht="14.45" customHeight="1" x14ac:dyDescent="0.2">
      <c r="A1255" s="821" t="s">
        <v>6951</v>
      </c>
      <c r="B1255" s="822" t="s">
        <v>6952</v>
      </c>
      <c r="C1255" s="822" t="s">
        <v>639</v>
      </c>
      <c r="D1255" s="822" t="s">
        <v>3507</v>
      </c>
      <c r="E1255" s="822" t="s">
        <v>6946</v>
      </c>
      <c r="F1255" s="822" t="s">
        <v>7370</v>
      </c>
      <c r="G1255" s="822" t="s">
        <v>7371</v>
      </c>
      <c r="H1255" s="831">
        <v>50</v>
      </c>
      <c r="I1255" s="831">
        <v>0</v>
      </c>
      <c r="J1255" s="822"/>
      <c r="K1255" s="822">
        <v>0</v>
      </c>
      <c r="L1255" s="831">
        <v>44</v>
      </c>
      <c r="M1255" s="831">
        <v>0</v>
      </c>
      <c r="N1255" s="822"/>
      <c r="O1255" s="822">
        <v>0</v>
      </c>
      <c r="P1255" s="831">
        <v>41</v>
      </c>
      <c r="Q1255" s="831">
        <v>0</v>
      </c>
      <c r="R1255" s="827"/>
      <c r="S1255" s="832">
        <v>0</v>
      </c>
    </row>
    <row r="1256" spans="1:19" ht="14.45" customHeight="1" x14ac:dyDescent="0.2">
      <c r="A1256" s="821" t="s">
        <v>6951</v>
      </c>
      <c r="B1256" s="822" t="s">
        <v>6952</v>
      </c>
      <c r="C1256" s="822" t="s">
        <v>639</v>
      </c>
      <c r="D1256" s="822" t="s">
        <v>3507</v>
      </c>
      <c r="E1256" s="822" t="s">
        <v>6946</v>
      </c>
      <c r="F1256" s="822" t="s">
        <v>7372</v>
      </c>
      <c r="G1256" s="822" t="s">
        <v>7373</v>
      </c>
      <c r="H1256" s="831"/>
      <c r="I1256" s="831"/>
      <c r="J1256" s="822"/>
      <c r="K1256" s="822"/>
      <c r="L1256" s="831">
        <v>3</v>
      </c>
      <c r="M1256" s="831">
        <v>0</v>
      </c>
      <c r="N1256" s="822"/>
      <c r="O1256" s="822">
        <v>0</v>
      </c>
      <c r="P1256" s="831"/>
      <c r="Q1256" s="831"/>
      <c r="R1256" s="827"/>
      <c r="S1256" s="832"/>
    </row>
    <row r="1257" spans="1:19" ht="14.45" customHeight="1" x14ac:dyDescent="0.2">
      <c r="A1257" s="821" t="s">
        <v>6951</v>
      </c>
      <c r="B1257" s="822" t="s">
        <v>6952</v>
      </c>
      <c r="C1257" s="822" t="s">
        <v>639</v>
      </c>
      <c r="D1257" s="822" t="s">
        <v>3507</v>
      </c>
      <c r="E1257" s="822" t="s">
        <v>6946</v>
      </c>
      <c r="F1257" s="822" t="s">
        <v>7374</v>
      </c>
      <c r="G1257" s="822"/>
      <c r="H1257" s="831"/>
      <c r="I1257" s="831"/>
      <c r="J1257" s="822"/>
      <c r="K1257" s="822"/>
      <c r="L1257" s="831">
        <v>1</v>
      </c>
      <c r="M1257" s="831">
        <v>0</v>
      </c>
      <c r="N1257" s="822"/>
      <c r="O1257" s="822">
        <v>0</v>
      </c>
      <c r="P1257" s="831"/>
      <c r="Q1257" s="831"/>
      <c r="R1257" s="827"/>
      <c r="S1257" s="832"/>
    </row>
    <row r="1258" spans="1:19" ht="14.45" customHeight="1" x14ac:dyDescent="0.2">
      <c r="A1258" s="821" t="s">
        <v>6951</v>
      </c>
      <c r="B1258" s="822" t="s">
        <v>6952</v>
      </c>
      <c r="C1258" s="822" t="s">
        <v>639</v>
      </c>
      <c r="D1258" s="822" t="s">
        <v>3507</v>
      </c>
      <c r="E1258" s="822" t="s">
        <v>6946</v>
      </c>
      <c r="F1258" s="822" t="s">
        <v>7374</v>
      </c>
      <c r="G1258" s="822" t="s">
        <v>7373</v>
      </c>
      <c r="H1258" s="831"/>
      <c r="I1258" s="831"/>
      <c r="J1258" s="822"/>
      <c r="K1258" s="822"/>
      <c r="L1258" s="831">
        <v>-1</v>
      </c>
      <c r="M1258" s="831">
        <v>0</v>
      </c>
      <c r="N1258" s="822"/>
      <c r="O1258" s="822">
        <v>0</v>
      </c>
      <c r="P1258" s="831"/>
      <c r="Q1258" s="831"/>
      <c r="R1258" s="827"/>
      <c r="S1258" s="832"/>
    </row>
    <row r="1259" spans="1:19" ht="14.45" customHeight="1" x14ac:dyDescent="0.2">
      <c r="A1259" s="821" t="s">
        <v>6951</v>
      </c>
      <c r="B1259" s="822" t="s">
        <v>6952</v>
      </c>
      <c r="C1259" s="822" t="s">
        <v>639</v>
      </c>
      <c r="D1259" s="822" t="s">
        <v>3507</v>
      </c>
      <c r="E1259" s="822" t="s">
        <v>6946</v>
      </c>
      <c r="F1259" s="822" t="s">
        <v>7375</v>
      </c>
      <c r="G1259" s="822"/>
      <c r="H1259" s="831"/>
      <c r="I1259" s="831"/>
      <c r="J1259" s="822"/>
      <c r="K1259" s="822"/>
      <c r="L1259" s="831">
        <v>1</v>
      </c>
      <c r="M1259" s="831">
        <v>0</v>
      </c>
      <c r="N1259" s="822"/>
      <c r="O1259" s="822">
        <v>0</v>
      </c>
      <c r="P1259" s="831"/>
      <c r="Q1259" s="831"/>
      <c r="R1259" s="827"/>
      <c r="S1259" s="832"/>
    </row>
    <row r="1260" spans="1:19" ht="14.45" customHeight="1" x14ac:dyDescent="0.2">
      <c r="A1260" s="821" t="s">
        <v>6951</v>
      </c>
      <c r="B1260" s="822" t="s">
        <v>6952</v>
      </c>
      <c r="C1260" s="822" t="s">
        <v>639</v>
      </c>
      <c r="D1260" s="822" t="s">
        <v>3507</v>
      </c>
      <c r="E1260" s="822" t="s">
        <v>6946</v>
      </c>
      <c r="F1260" s="822" t="s">
        <v>7375</v>
      </c>
      <c r="G1260" s="822" t="s">
        <v>7373</v>
      </c>
      <c r="H1260" s="831"/>
      <c r="I1260" s="831"/>
      <c r="J1260" s="822"/>
      <c r="K1260" s="822"/>
      <c r="L1260" s="831">
        <v>1</v>
      </c>
      <c r="M1260" s="831">
        <v>0</v>
      </c>
      <c r="N1260" s="822"/>
      <c r="O1260" s="822">
        <v>0</v>
      </c>
      <c r="P1260" s="831"/>
      <c r="Q1260" s="831"/>
      <c r="R1260" s="827"/>
      <c r="S1260" s="832"/>
    </row>
    <row r="1261" spans="1:19" ht="14.45" customHeight="1" x14ac:dyDescent="0.2">
      <c r="A1261" s="821" t="s">
        <v>6951</v>
      </c>
      <c r="B1261" s="822" t="s">
        <v>6952</v>
      </c>
      <c r="C1261" s="822" t="s">
        <v>639</v>
      </c>
      <c r="D1261" s="822" t="s">
        <v>3507</v>
      </c>
      <c r="E1261" s="822" t="s">
        <v>6946</v>
      </c>
      <c r="F1261" s="822" t="s">
        <v>7377</v>
      </c>
      <c r="G1261" s="822" t="s">
        <v>7378</v>
      </c>
      <c r="H1261" s="831"/>
      <c r="I1261" s="831"/>
      <c r="J1261" s="822"/>
      <c r="K1261" s="822"/>
      <c r="L1261" s="831">
        <v>92</v>
      </c>
      <c r="M1261" s="831">
        <v>0</v>
      </c>
      <c r="N1261" s="822"/>
      <c r="O1261" s="822">
        <v>0</v>
      </c>
      <c r="P1261" s="831">
        <v>82</v>
      </c>
      <c r="Q1261" s="831">
        <v>0</v>
      </c>
      <c r="R1261" s="827"/>
      <c r="S1261" s="832">
        <v>0</v>
      </c>
    </row>
    <row r="1262" spans="1:19" ht="14.45" customHeight="1" x14ac:dyDescent="0.2">
      <c r="A1262" s="821" t="s">
        <v>6951</v>
      </c>
      <c r="B1262" s="822" t="s">
        <v>6952</v>
      </c>
      <c r="C1262" s="822" t="s">
        <v>639</v>
      </c>
      <c r="D1262" s="822" t="s">
        <v>3507</v>
      </c>
      <c r="E1262" s="822" t="s">
        <v>6946</v>
      </c>
      <c r="F1262" s="822" t="s">
        <v>7379</v>
      </c>
      <c r="G1262" s="822" t="s">
        <v>7380</v>
      </c>
      <c r="H1262" s="831"/>
      <c r="I1262" s="831"/>
      <c r="J1262" s="822"/>
      <c r="K1262" s="822"/>
      <c r="L1262" s="831"/>
      <c r="M1262" s="831"/>
      <c r="N1262" s="822"/>
      <c r="O1262" s="822"/>
      <c r="P1262" s="831">
        <v>28</v>
      </c>
      <c r="Q1262" s="831">
        <v>6552</v>
      </c>
      <c r="R1262" s="827"/>
      <c r="S1262" s="832">
        <v>234</v>
      </c>
    </row>
    <row r="1263" spans="1:19" ht="14.45" customHeight="1" x14ac:dyDescent="0.2">
      <c r="A1263" s="821" t="s">
        <v>6951</v>
      </c>
      <c r="B1263" s="822" t="s">
        <v>6952</v>
      </c>
      <c r="C1263" s="822" t="s">
        <v>639</v>
      </c>
      <c r="D1263" s="822" t="s">
        <v>3507</v>
      </c>
      <c r="E1263" s="822" t="s">
        <v>6946</v>
      </c>
      <c r="F1263" s="822" t="s">
        <v>7381</v>
      </c>
      <c r="G1263" s="822" t="s">
        <v>7378</v>
      </c>
      <c r="H1263" s="831"/>
      <c r="I1263" s="831"/>
      <c r="J1263" s="822"/>
      <c r="K1263" s="822"/>
      <c r="L1263" s="831"/>
      <c r="M1263" s="831"/>
      <c r="N1263" s="822"/>
      <c r="O1263" s="822"/>
      <c r="P1263" s="831">
        <v>19</v>
      </c>
      <c r="Q1263" s="831">
        <v>0</v>
      </c>
      <c r="R1263" s="827"/>
      <c r="S1263" s="832">
        <v>0</v>
      </c>
    </row>
    <row r="1264" spans="1:19" ht="14.45" customHeight="1" x14ac:dyDescent="0.2">
      <c r="A1264" s="821" t="s">
        <v>6951</v>
      </c>
      <c r="B1264" s="822" t="s">
        <v>6952</v>
      </c>
      <c r="C1264" s="822" t="s">
        <v>639</v>
      </c>
      <c r="D1264" s="822" t="s">
        <v>3507</v>
      </c>
      <c r="E1264" s="822" t="s">
        <v>6946</v>
      </c>
      <c r="F1264" s="822" t="s">
        <v>7382</v>
      </c>
      <c r="G1264" s="822" t="s">
        <v>7380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1</v>
      </c>
      <c r="Q1264" s="831">
        <v>117</v>
      </c>
      <c r="R1264" s="827"/>
      <c r="S1264" s="832">
        <v>117</v>
      </c>
    </row>
    <row r="1265" spans="1:19" ht="14.45" customHeight="1" x14ac:dyDescent="0.2">
      <c r="A1265" s="821" t="s">
        <v>6951</v>
      </c>
      <c r="B1265" s="822" t="s">
        <v>6952</v>
      </c>
      <c r="C1265" s="822" t="s">
        <v>639</v>
      </c>
      <c r="D1265" s="822" t="s">
        <v>3508</v>
      </c>
      <c r="E1265" s="822" t="s">
        <v>6953</v>
      </c>
      <c r="F1265" s="822" t="s">
        <v>7029</v>
      </c>
      <c r="G1265" s="822" t="s">
        <v>3393</v>
      </c>
      <c r="H1265" s="831">
        <v>1</v>
      </c>
      <c r="I1265" s="831">
        <v>6706.6</v>
      </c>
      <c r="J1265" s="822"/>
      <c r="K1265" s="822">
        <v>6706.6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6951</v>
      </c>
      <c r="B1266" s="822" t="s">
        <v>6952</v>
      </c>
      <c r="C1266" s="822" t="s">
        <v>639</v>
      </c>
      <c r="D1266" s="822" t="s">
        <v>3508</v>
      </c>
      <c r="E1266" s="822" t="s">
        <v>6953</v>
      </c>
      <c r="F1266" s="822" t="s">
        <v>7039</v>
      </c>
      <c r="G1266" s="822" t="s">
        <v>7040</v>
      </c>
      <c r="H1266" s="831"/>
      <c r="I1266" s="831"/>
      <c r="J1266" s="822"/>
      <c r="K1266" s="822"/>
      <c r="L1266" s="831">
        <v>1</v>
      </c>
      <c r="M1266" s="831">
        <v>3207.56</v>
      </c>
      <c r="N1266" s="822"/>
      <c r="O1266" s="822">
        <v>3207.56</v>
      </c>
      <c r="P1266" s="831"/>
      <c r="Q1266" s="831"/>
      <c r="R1266" s="827"/>
      <c r="S1266" s="832"/>
    </row>
    <row r="1267" spans="1:19" ht="14.45" customHeight="1" x14ac:dyDescent="0.2">
      <c r="A1267" s="821" t="s">
        <v>6951</v>
      </c>
      <c r="B1267" s="822" t="s">
        <v>6952</v>
      </c>
      <c r="C1267" s="822" t="s">
        <v>639</v>
      </c>
      <c r="D1267" s="822" t="s">
        <v>3508</v>
      </c>
      <c r="E1267" s="822" t="s">
        <v>6946</v>
      </c>
      <c r="F1267" s="822" t="s">
        <v>7318</v>
      </c>
      <c r="G1267" s="822" t="s">
        <v>7319</v>
      </c>
      <c r="H1267" s="831">
        <v>137</v>
      </c>
      <c r="I1267" s="831">
        <v>5206</v>
      </c>
      <c r="J1267" s="822"/>
      <c r="K1267" s="822">
        <v>38</v>
      </c>
      <c r="L1267" s="831">
        <v>96</v>
      </c>
      <c r="M1267" s="831">
        <v>3648</v>
      </c>
      <c r="N1267" s="822"/>
      <c r="O1267" s="822">
        <v>38</v>
      </c>
      <c r="P1267" s="831">
        <v>24</v>
      </c>
      <c r="Q1267" s="831">
        <v>960</v>
      </c>
      <c r="R1267" s="827"/>
      <c r="S1267" s="832">
        <v>40</v>
      </c>
    </row>
    <row r="1268" spans="1:19" ht="14.45" customHeight="1" x14ac:dyDescent="0.2">
      <c r="A1268" s="821" t="s">
        <v>6951</v>
      </c>
      <c r="B1268" s="822" t="s">
        <v>6952</v>
      </c>
      <c r="C1268" s="822" t="s">
        <v>639</v>
      </c>
      <c r="D1268" s="822" t="s">
        <v>3508</v>
      </c>
      <c r="E1268" s="822" t="s">
        <v>6946</v>
      </c>
      <c r="F1268" s="822" t="s">
        <v>7326</v>
      </c>
      <c r="G1268" s="822" t="s">
        <v>7327</v>
      </c>
      <c r="H1268" s="831">
        <v>1</v>
      </c>
      <c r="I1268" s="831">
        <v>179</v>
      </c>
      <c r="J1268" s="822"/>
      <c r="K1268" s="822">
        <v>179</v>
      </c>
      <c r="L1268" s="831">
        <v>9</v>
      </c>
      <c r="M1268" s="831">
        <v>1620</v>
      </c>
      <c r="N1268" s="822"/>
      <c r="O1268" s="822">
        <v>180</v>
      </c>
      <c r="P1268" s="831">
        <v>3</v>
      </c>
      <c r="Q1268" s="831">
        <v>582</v>
      </c>
      <c r="R1268" s="827"/>
      <c r="S1268" s="832">
        <v>194</v>
      </c>
    </row>
    <row r="1269" spans="1:19" ht="14.45" customHeight="1" x14ac:dyDescent="0.2">
      <c r="A1269" s="821" t="s">
        <v>6951</v>
      </c>
      <c r="B1269" s="822" t="s">
        <v>6952</v>
      </c>
      <c r="C1269" s="822" t="s">
        <v>639</v>
      </c>
      <c r="D1269" s="822" t="s">
        <v>3508</v>
      </c>
      <c r="E1269" s="822" t="s">
        <v>6946</v>
      </c>
      <c r="F1269" s="822" t="s">
        <v>7334</v>
      </c>
      <c r="G1269" s="822" t="s">
        <v>7335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1</v>
      </c>
      <c r="Q1269" s="831">
        <v>0</v>
      </c>
      <c r="R1269" s="827"/>
      <c r="S1269" s="832">
        <v>0</v>
      </c>
    </row>
    <row r="1270" spans="1:19" ht="14.45" customHeight="1" x14ac:dyDescent="0.2">
      <c r="A1270" s="821" t="s">
        <v>6951</v>
      </c>
      <c r="B1270" s="822" t="s">
        <v>6952</v>
      </c>
      <c r="C1270" s="822" t="s">
        <v>639</v>
      </c>
      <c r="D1270" s="822" t="s">
        <v>3508</v>
      </c>
      <c r="E1270" s="822" t="s">
        <v>6946</v>
      </c>
      <c r="F1270" s="822" t="s">
        <v>7338</v>
      </c>
      <c r="G1270" s="822" t="s">
        <v>7339</v>
      </c>
      <c r="H1270" s="831">
        <v>128</v>
      </c>
      <c r="I1270" s="831">
        <v>4266.67</v>
      </c>
      <c r="J1270" s="822"/>
      <c r="K1270" s="822">
        <v>33.333359375000001</v>
      </c>
      <c r="L1270" s="831">
        <v>85</v>
      </c>
      <c r="M1270" s="831">
        <v>3046.6800000000003</v>
      </c>
      <c r="N1270" s="822"/>
      <c r="O1270" s="822">
        <v>35.843294117647062</v>
      </c>
      <c r="P1270" s="831">
        <v>9</v>
      </c>
      <c r="Q1270" s="831">
        <v>410</v>
      </c>
      <c r="R1270" s="827"/>
      <c r="S1270" s="832">
        <v>45.555555555555557</v>
      </c>
    </row>
    <row r="1271" spans="1:19" ht="14.45" customHeight="1" x14ac:dyDescent="0.2">
      <c r="A1271" s="821" t="s">
        <v>6951</v>
      </c>
      <c r="B1271" s="822" t="s">
        <v>6952</v>
      </c>
      <c r="C1271" s="822" t="s">
        <v>639</v>
      </c>
      <c r="D1271" s="822" t="s">
        <v>3508</v>
      </c>
      <c r="E1271" s="822" t="s">
        <v>6946</v>
      </c>
      <c r="F1271" s="822" t="s">
        <v>7348</v>
      </c>
      <c r="G1271" s="822" t="s">
        <v>7349</v>
      </c>
      <c r="H1271" s="831">
        <v>1</v>
      </c>
      <c r="I1271" s="831">
        <v>33</v>
      </c>
      <c r="J1271" s="822"/>
      <c r="K1271" s="822">
        <v>33</v>
      </c>
      <c r="L1271" s="831">
        <v>1</v>
      </c>
      <c r="M1271" s="831">
        <v>33</v>
      </c>
      <c r="N1271" s="822"/>
      <c r="O1271" s="822">
        <v>33</v>
      </c>
      <c r="P1271" s="831"/>
      <c r="Q1271" s="831"/>
      <c r="R1271" s="827"/>
      <c r="S1271" s="832"/>
    </row>
    <row r="1272" spans="1:19" ht="14.45" customHeight="1" x14ac:dyDescent="0.2">
      <c r="A1272" s="821" t="s">
        <v>6951</v>
      </c>
      <c r="B1272" s="822" t="s">
        <v>6952</v>
      </c>
      <c r="C1272" s="822" t="s">
        <v>639</v>
      </c>
      <c r="D1272" s="822" t="s">
        <v>3508</v>
      </c>
      <c r="E1272" s="822" t="s">
        <v>6946</v>
      </c>
      <c r="F1272" s="822" t="s">
        <v>7360</v>
      </c>
      <c r="G1272" s="822" t="s">
        <v>7361</v>
      </c>
      <c r="H1272" s="831">
        <v>127</v>
      </c>
      <c r="I1272" s="831">
        <v>45466</v>
      </c>
      <c r="J1272" s="822"/>
      <c r="K1272" s="822">
        <v>358</v>
      </c>
      <c r="L1272" s="831">
        <v>76</v>
      </c>
      <c r="M1272" s="831">
        <v>27360</v>
      </c>
      <c r="N1272" s="822"/>
      <c r="O1272" s="822">
        <v>360</v>
      </c>
      <c r="P1272" s="831">
        <v>5</v>
      </c>
      <c r="Q1272" s="831">
        <v>1940</v>
      </c>
      <c r="R1272" s="827"/>
      <c r="S1272" s="832">
        <v>388</v>
      </c>
    </row>
    <row r="1273" spans="1:19" ht="14.45" customHeight="1" x14ac:dyDescent="0.2">
      <c r="A1273" s="821" t="s">
        <v>6951</v>
      </c>
      <c r="B1273" s="822" t="s">
        <v>6952</v>
      </c>
      <c r="C1273" s="822" t="s">
        <v>639</v>
      </c>
      <c r="D1273" s="822" t="s">
        <v>3508</v>
      </c>
      <c r="E1273" s="822" t="s">
        <v>6946</v>
      </c>
      <c r="F1273" s="822" t="s">
        <v>7364</v>
      </c>
      <c r="G1273" s="822" t="s">
        <v>7365</v>
      </c>
      <c r="H1273" s="831"/>
      <c r="I1273" s="831"/>
      <c r="J1273" s="822"/>
      <c r="K1273" s="822"/>
      <c r="L1273" s="831"/>
      <c r="M1273" s="831"/>
      <c r="N1273" s="822"/>
      <c r="O1273" s="822"/>
      <c r="P1273" s="831">
        <v>1</v>
      </c>
      <c r="Q1273" s="831">
        <v>768</v>
      </c>
      <c r="R1273" s="827"/>
      <c r="S1273" s="832">
        <v>768</v>
      </c>
    </row>
    <row r="1274" spans="1:19" ht="14.45" customHeight="1" x14ac:dyDescent="0.2">
      <c r="A1274" s="821" t="s">
        <v>6951</v>
      </c>
      <c r="B1274" s="822" t="s">
        <v>6952</v>
      </c>
      <c r="C1274" s="822" t="s">
        <v>639</v>
      </c>
      <c r="D1274" s="822" t="s">
        <v>6940</v>
      </c>
      <c r="E1274" s="822" t="s">
        <v>6953</v>
      </c>
      <c r="F1274" s="822" t="s">
        <v>6954</v>
      </c>
      <c r="G1274" s="822" t="s">
        <v>6955</v>
      </c>
      <c r="H1274" s="831">
        <v>2.8</v>
      </c>
      <c r="I1274" s="831">
        <v>152.26</v>
      </c>
      <c r="J1274" s="822"/>
      <c r="K1274" s="822">
        <v>54.378571428571426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6951</v>
      </c>
      <c r="B1275" s="822" t="s">
        <v>6952</v>
      </c>
      <c r="C1275" s="822" t="s">
        <v>639</v>
      </c>
      <c r="D1275" s="822" t="s">
        <v>6940</v>
      </c>
      <c r="E1275" s="822" t="s">
        <v>6953</v>
      </c>
      <c r="F1275" s="822" t="s">
        <v>6956</v>
      </c>
      <c r="G1275" s="822" t="s">
        <v>6955</v>
      </c>
      <c r="H1275" s="831">
        <v>12.4</v>
      </c>
      <c r="I1275" s="831">
        <v>1349.56</v>
      </c>
      <c r="J1275" s="822"/>
      <c r="K1275" s="822">
        <v>108.83548387096774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6951</v>
      </c>
      <c r="B1276" s="822" t="s">
        <v>6952</v>
      </c>
      <c r="C1276" s="822" t="s">
        <v>639</v>
      </c>
      <c r="D1276" s="822" t="s">
        <v>6940</v>
      </c>
      <c r="E1276" s="822" t="s">
        <v>6953</v>
      </c>
      <c r="F1276" s="822" t="s">
        <v>6957</v>
      </c>
      <c r="G1276" s="822" t="s">
        <v>6958</v>
      </c>
      <c r="H1276" s="831">
        <v>2</v>
      </c>
      <c r="I1276" s="831">
        <v>25.71</v>
      </c>
      <c r="J1276" s="822"/>
      <c r="K1276" s="822">
        <v>12.855</v>
      </c>
      <c r="L1276" s="831">
        <v>4.8</v>
      </c>
      <c r="M1276" s="831">
        <v>61.739999999999995</v>
      </c>
      <c r="N1276" s="822"/>
      <c r="O1276" s="822">
        <v>12.862499999999999</v>
      </c>
      <c r="P1276" s="831">
        <v>1.7999999999999998</v>
      </c>
      <c r="Q1276" s="831">
        <v>23.15</v>
      </c>
      <c r="R1276" s="827"/>
      <c r="S1276" s="832">
        <v>12.861111111111111</v>
      </c>
    </row>
    <row r="1277" spans="1:19" ht="14.45" customHeight="1" x14ac:dyDescent="0.2">
      <c r="A1277" s="821" t="s">
        <v>6951</v>
      </c>
      <c r="B1277" s="822" t="s">
        <v>6952</v>
      </c>
      <c r="C1277" s="822" t="s">
        <v>639</v>
      </c>
      <c r="D1277" s="822" t="s">
        <v>6940</v>
      </c>
      <c r="E1277" s="822" t="s">
        <v>6953</v>
      </c>
      <c r="F1277" s="822" t="s">
        <v>6959</v>
      </c>
      <c r="G1277" s="822" t="s">
        <v>900</v>
      </c>
      <c r="H1277" s="831">
        <v>3</v>
      </c>
      <c r="I1277" s="831">
        <v>572.04</v>
      </c>
      <c r="J1277" s="822"/>
      <c r="K1277" s="822">
        <v>190.67999999999998</v>
      </c>
      <c r="L1277" s="831">
        <v>2.2000000000000002</v>
      </c>
      <c r="M1277" s="831">
        <v>451.88</v>
      </c>
      <c r="N1277" s="822"/>
      <c r="O1277" s="822">
        <v>205.39999999999998</v>
      </c>
      <c r="P1277" s="831">
        <v>5.4</v>
      </c>
      <c r="Q1277" s="831">
        <v>1109.17</v>
      </c>
      <c r="R1277" s="827"/>
      <c r="S1277" s="832">
        <v>205.40185185185186</v>
      </c>
    </row>
    <row r="1278" spans="1:19" ht="14.45" customHeight="1" x14ac:dyDescent="0.2">
      <c r="A1278" s="821" t="s">
        <v>6951</v>
      </c>
      <c r="B1278" s="822" t="s">
        <v>6952</v>
      </c>
      <c r="C1278" s="822" t="s">
        <v>639</v>
      </c>
      <c r="D1278" s="822" t="s">
        <v>6940</v>
      </c>
      <c r="E1278" s="822" t="s">
        <v>6953</v>
      </c>
      <c r="F1278" s="822" t="s">
        <v>6961</v>
      </c>
      <c r="G1278" s="822" t="s">
        <v>1338</v>
      </c>
      <c r="H1278" s="831">
        <v>0.2</v>
      </c>
      <c r="I1278" s="831">
        <v>10.119999999999999</v>
      </c>
      <c r="J1278" s="822"/>
      <c r="K1278" s="822">
        <v>50.599999999999994</v>
      </c>
      <c r="L1278" s="831"/>
      <c r="M1278" s="831"/>
      <c r="N1278" s="822"/>
      <c r="O1278" s="822"/>
      <c r="P1278" s="831">
        <v>0.4</v>
      </c>
      <c r="Q1278" s="831">
        <v>16.3</v>
      </c>
      <c r="R1278" s="827"/>
      <c r="S1278" s="832">
        <v>40.75</v>
      </c>
    </row>
    <row r="1279" spans="1:19" ht="14.45" customHeight="1" x14ac:dyDescent="0.2">
      <c r="A1279" s="821" t="s">
        <v>6951</v>
      </c>
      <c r="B1279" s="822" t="s">
        <v>6952</v>
      </c>
      <c r="C1279" s="822" t="s">
        <v>639</v>
      </c>
      <c r="D1279" s="822" t="s">
        <v>6940</v>
      </c>
      <c r="E1279" s="822" t="s">
        <v>6953</v>
      </c>
      <c r="F1279" s="822" t="s">
        <v>6962</v>
      </c>
      <c r="G1279" s="822" t="s">
        <v>1479</v>
      </c>
      <c r="H1279" s="831">
        <v>9</v>
      </c>
      <c r="I1279" s="831">
        <v>120.33</v>
      </c>
      <c r="J1279" s="822"/>
      <c r="K1279" s="822">
        <v>13.37</v>
      </c>
      <c r="L1279" s="831"/>
      <c r="M1279" s="831"/>
      <c r="N1279" s="822"/>
      <c r="O1279" s="822"/>
      <c r="P1279" s="831"/>
      <c r="Q1279" s="831"/>
      <c r="R1279" s="827"/>
      <c r="S1279" s="832"/>
    </row>
    <row r="1280" spans="1:19" ht="14.45" customHeight="1" x14ac:dyDescent="0.2">
      <c r="A1280" s="821" t="s">
        <v>6951</v>
      </c>
      <c r="B1280" s="822" t="s">
        <v>6952</v>
      </c>
      <c r="C1280" s="822" t="s">
        <v>639</v>
      </c>
      <c r="D1280" s="822" t="s">
        <v>6940</v>
      </c>
      <c r="E1280" s="822" t="s">
        <v>6953</v>
      </c>
      <c r="F1280" s="822" t="s">
        <v>6965</v>
      </c>
      <c r="G1280" s="822" t="s">
        <v>6966</v>
      </c>
      <c r="H1280" s="831"/>
      <c r="I1280" s="831"/>
      <c r="J1280" s="822"/>
      <c r="K1280" s="822"/>
      <c r="L1280" s="831">
        <v>1</v>
      </c>
      <c r="M1280" s="831">
        <v>4742.3999999999996</v>
      </c>
      <c r="N1280" s="822"/>
      <c r="O1280" s="822">
        <v>4742.3999999999996</v>
      </c>
      <c r="P1280" s="831"/>
      <c r="Q1280" s="831"/>
      <c r="R1280" s="827"/>
      <c r="S1280" s="832"/>
    </row>
    <row r="1281" spans="1:19" ht="14.45" customHeight="1" x14ac:dyDescent="0.2">
      <c r="A1281" s="821" t="s">
        <v>6951</v>
      </c>
      <c r="B1281" s="822" t="s">
        <v>6952</v>
      </c>
      <c r="C1281" s="822" t="s">
        <v>639</v>
      </c>
      <c r="D1281" s="822" t="s">
        <v>6940</v>
      </c>
      <c r="E1281" s="822" t="s">
        <v>6953</v>
      </c>
      <c r="F1281" s="822" t="s">
        <v>6970</v>
      </c>
      <c r="G1281" s="822" t="s">
        <v>6971</v>
      </c>
      <c r="H1281" s="831">
        <v>12</v>
      </c>
      <c r="I1281" s="831">
        <v>245476.1</v>
      </c>
      <c r="J1281" s="822"/>
      <c r="K1281" s="822">
        <v>20456.341666666667</v>
      </c>
      <c r="L1281" s="831">
        <v>9</v>
      </c>
      <c r="M1281" s="831">
        <v>183527.7</v>
      </c>
      <c r="N1281" s="822"/>
      <c r="O1281" s="822">
        <v>20391.966666666667</v>
      </c>
      <c r="P1281" s="831">
        <v>13</v>
      </c>
      <c r="Q1281" s="831">
        <v>263611.7</v>
      </c>
      <c r="R1281" s="827"/>
      <c r="S1281" s="832">
        <v>20277.823076923079</v>
      </c>
    </row>
    <row r="1282" spans="1:19" ht="14.45" customHeight="1" x14ac:dyDescent="0.2">
      <c r="A1282" s="821" t="s">
        <v>6951</v>
      </c>
      <c r="B1282" s="822" t="s">
        <v>6952</v>
      </c>
      <c r="C1282" s="822" t="s">
        <v>639</v>
      </c>
      <c r="D1282" s="822" t="s">
        <v>6940</v>
      </c>
      <c r="E1282" s="822" t="s">
        <v>6953</v>
      </c>
      <c r="F1282" s="822" t="s">
        <v>6973</v>
      </c>
      <c r="G1282" s="822" t="s">
        <v>6974</v>
      </c>
      <c r="H1282" s="831"/>
      <c r="I1282" s="831"/>
      <c r="J1282" s="822"/>
      <c r="K1282" s="822"/>
      <c r="L1282" s="831">
        <v>1</v>
      </c>
      <c r="M1282" s="831">
        <v>27257.599999999999</v>
      </c>
      <c r="N1282" s="822"/>
      <c r="O1282" s="822">
        <v>27257.599999999999</v>
      </c>
      <c r="P1282" s="831"/>
      <c r="Q1282" s="831"/>
      <c r="R1282" s="827"/>
      <c r="S1282" s="832"/>
    </row>
    <row r="1283" spans="1:19" ht="14.45" customHeight="1" x14ac:dyDescent="0.2">
      <c r="A1283" s="821" t="s">
        <v>6951</v>
      </c>
      <c r="B1283" s="822" t="s">
        <v>6952</v>
      </c>
      <c r="C1283" s="822" t="s">
        <v>639</v>
      </c>
      <c r="D1283" s="822" t="s">
        <v>6940</v>
      </c>
      <c r="E1283" s="822" t="s">
        <v>6953</v>
      </c>
      <c r="F1283" s="822" t="s">
        <v>6975</v>
      </c>
      <c r="G1283" s="822" t="s">
        <v>6974</v>
      </c>
      <c r="H1283" s="831"/>
      <c r="I1283" s="831"/>
      <c r="J1283" s="822"/>
      <c r="K1283" s="822"/>
      <c r="L1283" s="831">
        <v>1</v>
      </c>
      <c r="M1283" s="831">
        <v>55591.6</v>
      </c>
      <c r="N1283" s="822"/>
      <c r="O1283" s="822">
        <v>55591.6</v>
      </c>
      <c r="P1283" s="831"/>
      <c r="Q1283" s="831"/>
      <c r="R1283" s="827"/>
      <c r="S1283" s="832"/>
    </row>
    <row r="1284" spans="1:19" ht="14.45" customHeight="1" x14ac:dyDescent="0.2">
      <c r="A1284" s="821" t="s">
        <v>6951</v>
      </c>
      <c r="B1284" s="822" t="s">
        <v>6952</v>
      </c>
      <c r="C1284" s="822" t="s">
        <v>639</v>
      </c>
      <c r="D1284" s="822" t="s">
        <v>6940</v>
      </c>
      <c r="E1284" s="822" t="s">
        <v>6953</v>
      </c>
      <c r="F1284" s="822" t="s">
        <v>6976</v>
      </c>
      <c r="G1284" s="822" t="s">
        <v>6974</v>
      </c>
      <c r="H1284" s="831"/>
      <c r="I1284" s="831"/>
      <c r="J1284" s="822"/>
      <c r="K1284" s="822"/>
      <c r="L1284" s="831">
        <v>2</v>
      </c>
      <c r="M1284" s="831">
        <v>212003</v>
      </c>
      <c r="N1284" s="822"/>
      <c r="O1284" s="822">
        <v>106001.5</v>
      </c>
      <c r="P1284" s="831"/>
      <c r="Q1284" s="831"/>
      <c r="R1284" s="827"/>
      <c r="S1284" s="832"/>
    </row>
    <row r="1285" spans="1:19" ht="14.45" customHeight="1" x14ac:dyDescent="0.2">
      <c r="A1285" s="821" t="s">
        <v>6951</v>
      </c>
      <c r="B1285" s="822" t="s">
        <v>6952</v>
      </c>
      <c r="C1285" s="822" t="s">
        <v>639</v>
      </c>
      <c r="D1285" s="822" t="s">
        <v>6940</v>
      </c>
      <c r="E1285" s="822" t="s">
        <v>6953</v>
      </c>
      <c r="F1285" s="822" t="s">
        <v>6979</v>
      </c>
      <c r="G1285" s="822" t="s">
        <v>6980</v>
      </c>
      <c r="H1285" s="831"/>
      <c r="I1285" s="831"/>
      <c r="J1285" s="822"/>
      <c r="K1285" s="822"/>
      <c r="L1285" s="831">
        <v>7</v>
      </c>
      <c r="M1285" s="831">
        <v>36241.599999999999</v>
      </c>
      <c r="N1285" s="822"/>
      <c r="O1285" s="822">
        <v>5177.3714285714286</v>
      </c>
      <c r="P1285" s="831">
        <v>3</v>
      </c>
      <c r="Q1285" s="831">
        <v>42553.5</v>
      </c>
      <c r="R1285" s="827"/>
      <c r="S1285" s="832">
        <v>14184.5</v>
      </c>
    </row>
    <row r="1286" spans="1:19" ht="14.45" customHeight="1" x14ac:dyDescent="0.2">
      <c r="A1286" s="821" t="s">
        <v>6951</v>
      </c>
      <c r="B1286" s="822" t="s">
        <v>6952</v>
      </c>
      <c r="C1286" s="822" t="s">
        <v>639</v>
      </c>
      <c r="D1286" s="822" t="s">
        <v>6940</v>
      </c>
      <c r="E1286" s="822" t="s">
        <v>6953</v>
      </c>
      <c r="F1286" s="822" t="s">
        <v>6981</v>
      </c>
      <c r="G1286" s="822" t="s">
        <v>3381</v>
      </c>
      <c r="H1286" s="831"/>
      <c r="I1286" s="831"/>
      <c r="J1286" s="822"/>
      <c r="K1286" s="822"/>
      <c r="L1286" s="831">
        <v>4</v>
      </c>
      <c r="M1286" s="831">
        <v>28089.54</v>
      </c>
      <c r="N1286" s="822"/>
      <c r="O1286" s="822">
        <v>7022.3850000000002</v>
      </c>
      <c r="P1286" s="831"/>
      <c r="Q1286" s="831"/>
      <c r="R1286" s="827"/>
      <c r="S1286" s="832"/>
    </row>
    <row r="1287" spans="1:19" ht="14.45" customHeight="1" x14ac:dyDescent="0.2">
      <c r="A1287" s="821" t="s">
        <v>6951</v>
      </c>
      <c r="B1287" s="822" t="s">
        <v>6952</v>
      </c>
      <c r="C1287" s="822" t="s">
        <v>639</v>
      </c>
      <c r="D1287" s="822" t="s">
        <v>6940</v>
      </c>
      <c r="E1287" s="822" t="s">
        <v>6953</v>
      </c>
      <c r="F1287" s="822" t="s">
        <v>6982</v>
      </c>
      <c r="G1287" s="822" t="s">
        <v>6980</v>
      </c>
      <c r="H1287" s="831"/>
      <c r="I1287" s="831"/>
      <c r="J1287" s="822"/>
      <c r="K1287" s="822"/>
      <c r="L1287" s="831">
        <v>2</v>
      </c>
      <c r="M1287" s="831">
        <v>34876.480000000003</v>
      </c>
      <c r="N1287" s="822"/>
      <c r="O1287" s="822">
        <v>17438.240000000002</v>
      </c>
      <c r="P1287" s="831">
        <v>1</v>
      </c>
      <c r="Q1287" s="831">
        <v>42553.599999999999</v>
      </c>
      <c r="R1287" s="827"/>
      <c r="S1287" s="832">
        <v>42553.599999999999</v>
      </c>
    </row>
    <row r="1288" spans="1:19" ht="14.45" customHeight="1" x14ac:dyDescent="0.2">
      <c r="A1288" s="821" t="s">
        <v>6951</v>
      </c>
      <c r="B1288" s="822" t="s">
        <v>6952</v>
      </c>
      <c r="C1288" s="822" t="s">
        <v>639</v>
      </c>
      <c r="D1288" s="822" t="s">
        <v>6940</v>
      </c>
      <c r="E1288" s="822" t="s">
        <v>6953</v>
      </c>
      <c r="F1288" s="822" t="s">
        <v>6983</v>
      </c>
      <c r="G1288" s="822" t="s">
        <v>2381</v>
      </c>
      <c r="H1288" s="831">
        <v>18.439999999999998</v>
      </c>
      <c r="I1288" s="831">
        <v>119112.02999999998</v>
      </c>
      <c r="J1288" s="822"/>
      <c r="K1288" s="822">
        <v>6459.4376355748373</v>
      </c>
      <c r="L1288" s="831">
        <v>19.740000000000002</v>
      </c>
      <c r="M1288" s="831">
        <v>127311.37</v>
      </c>
      <c r="N1288" s="822"/>
      <c r="O1288" s="822">
        <v>6449.410840932117</v>
      </c>
      <c r="P1288" s="831">
        <v>50.15</v>
      </c>
      <c r="Q1288" s="831">
        <v>262929.07</v>
      </c>
      <c r="R1288" s="827"/>
      <c r="S1288" s="832">
        <v>5242.8528414755738</v>
      </c>
    </row>
    <row r="1289" spans="1:19" ht="14.45" customHeight="1" x14ac:dyDescent="0.2">
      <c r="A1289" s="821" t="s">
        <v>6951</v>
      </c>
      <c r="B1289" s="822" t="s">
        <v>6952</v>
      </c>
      <c r="C1289" s="822" t="s">
        <v>639</v>
      </c>
      <c r="D1289" s="822" t="s">
        <v>6940</v>
      </c>
      <c r="E1289" s="822" t="s">
        <v>6953</v>
      </c>
      <c r="F1289" s="822" t="s">
        <v>6984</v>
      </c>
      <c r="G1289" s="822" t="s">
        <v>2381</v>
      </c>
      <c r="H1289" s="831">
        <v>1.1000000000000001</v>
      </c>
      <c r="I1289" s="831">
        <v>28377.8</v>
      </c>
      <c r="J1289" s="822"/>
      <c r="K1289" s="822">
        <v>25797.999999999996</v>
      </c>
      <c r="L1289" s="831">
        <v>9.15</v>
      </c>
      <c r="M1289" s="831">
        <v>236051.7</v>
      </c>
      <c r="N1289" s="822"/>
      <c r="O1289" s="822">
        <v>25798</v>
      </c>
      <c r="P1289" s="831">
        <v>13.549999999999999</v>
      </c>
      <c r="Q1289" s="831">
        <v>247331.75</v>
      </c>
      <c r="R1289" s="827"/>
      <c r="S1289" s="832">
        <v>18253.265682656827</v>
      </c>
    </row>
    <row r="1290" spans="1:19" ht="14.45" customHeight="1" x14ac:dyDescent="0.2">
      <c r="A1290" s="821" t="s">
        <v>6951</v>
      </c>
      <c r="B1290" s="822" t="s">
        <v>6952</v>
      </c>
      <c r="C1290" s="822" t="s">
        <v>639</v>
      </c>
      <c r="D1290" s="822" t="s">
        <v>6940</v>
      </c>
      <c r="E1290" s="822" t="s">
        <v>6953</v>
      </c>
      <c r="F1290" s="822" t="s">
        <v>6985</v>
      </c>
      <c r="G1290" s="822" t="s">
        <v>2391</v>
      </c>
      <c r="H1290" s="831">
        <v>97.99</v>
      </c>
      <c r="I1290" s="831">
        <v>479228.92</v>
      </c>
      <c r="J1290" s="822"/>
      <c r="K1290" s="822">
        <v>4890.5900602102256</v>
      </c>
      <c r="L1290" s="831">
        <v>92.809999999999988</v>
      </c>
      <c r="M1290" s="831">
        <v>467605.73000000004</v>
      </c>
      <c r="N1290" s="822"/>
      <c r="O1290" s="822">
        <v>5038.3119275940107</v>
      </c>
      <c r="P1290" s="831">
        <v>135.95999999999998</v>
      </c>
      <c r="Q1290" s="831">
        <v>645510.3899999999</v>
      </c>
      <c r="R1290" s="827"/>
      <c r="S1290" s="832">
        <v>4747.7963371579872</v>
      </c>
    </row>
    <row r="1291" spans="1:19" ht="14.45" customHeight="1" x14ac:dyDescent="0.2">
      <c r="A1291" s="821" t="s">
        <v>6951</v>
      </c>
      <c r="B1291" s="822" t="s">
        <v>6952</v>
      </c>
      <c r="C1291" s="822" t="s">
        <v>639</v>
      </c>
      <c r="D1291" s="822" t="s">
        <v>6940</v>
      </c>
      <c r="E1291" s="822" t="s">
        <v>6953</v>
      </c>
      <c r="F1291" s="822" t="s">
        <v>6990</v>
      </c>
      <c r="G1291" s="822" t="s">
        <v>3457</v>
      </c>
      <c r="H1291" s="831">
        <v>62.72</v>
      </c>
      <c r="I1291" s="831">
        <v>573908.68999999994</v>
      </c>
      <c r="J1291" s="822"/>
      <c r="K1291" s="822">
        <v>9150.3298788265292</v>
      </c>
      <c r="L1291" s="831">
        <v>73.350000000000009</v>
      </c>
      <c r="M1291" s="831">
        <v>681660.67</v>
      </c>
      <c r="N1291" s="822"/>
      <c r="O1291" s="822">
        <v>9293.2606680299923</v>
      </c>
      <c r="P1291" s="831">
        <v>135.01999999999998</v>
      </c>
      <c r="Q1291" s="831">
        <v>1222906.06</v>
      </c>
      <c r="R1291" s="827"/>
      <c r="S1291" s="832">
        <v>9057.2215968004748</v>
      </c>
    </row>
    <row r="1292" spans="1:19" ht="14.45" customHeight="1" x14ac:dyDescent="0.2">
      <c r="A1292" s="821" t="s">
        <v>6951</v>
      </c>
      <c r="B1292" s="822" t="s">
        <v>6952</v>
      </c>
      <c r="C1292" s="822" t="s">
        <v>639</v>
      </c>
      <c r="D1292" s="822" t="s">
        <v>6940</v>
      </c>
      <c r="E1292" s="822" t="s">
        <v>6953</v>
      </c>
      <c r="F1292" s="822" t="s">
        <v>6992</v>
      </c>
      <c r="G1292" s="822" t="s">
        <v>1338</v>
      </c>
      <c r="H1292" s="831"/>
      <c r="I1292" s="831"/>
      <c r="J1292" s="822"/>
      <c r="K1292" s="822"/>
      <c r="L1292" s="831"/>
      <c r="M1292" s="831"/>
      <c r="N1292" s="822"/>
      <c r="O1292" s="822"/>
      <c r="P1292" s="831">
        <v>0.2</v>
      </c>
      <c r="Q1292" s="831">
        <v>8.2899999999999991</v>
      </c>
      <c r="R1292" s="827"/>
      <c r="S1292" s="832">
        <v>41.449999999999996</v>
      </c>
    </row>
    <row r="1293" spans="1:19" ht="14.45" customHeight="1" x14ac:dyDescent="0.2">
      <c r="A1293" s="821" t="s">
        <v>6951</v>
      </c>
      <c r="B1293" s="822" t="s">
        <v>6952</v>
      </c>
      <c r="C1293" s="822" t="s">
        <v>639</v>
      </c>
      <c r="D1293" s="822" t="s">
        <v>6940</v>
      </c>
      <c r="E1293" s="822" t="s">
        <v>6953</v>
      </c>
      <c r="F1293" s="822" t="s">
        <v>6996</v>
      </c>
      <c r="G1293" s="822" t="s">
        <v>1434</v>
      </c>
      <c r="H1293" s="831">
        <v>10.6</v>
      </c>
      <c r="I1293" s="831">
        <v>1857.0300000000002</v>
      </c>
      <c r="J1293" s="822"/>
      <c r="K1293" s="822">
        <v>175.1915094339623</v>
      </c>
      <c r="L1293" s="831">
        <v>9.2000000000000011</v>
      </c>
      <c r="M1293" s="831">
        <v>1623.05</v>
      </c>
      <c r="N1293" s="822"/>
      <c r="O1293" s="822">
        <v>176.41847826086953</v>
      </c>
      <c r="P1293" s="831">
        <v>22.02</v>
      </c>
      <c r="Q1293" s="831">
        <v>3427.9900000000002</v>
      </c>
      <c r="R1293" s="827"/>
      <c r="S1293" s="832">
        <v>155.67620345140782</v>
      </c>
    </row>
    <row r="1294" spans="1:19" ht="14.45" customHeight="1" x14ac:dyDescent="0.2">
      <c r="A1294" s="821" t="s">
        <v>6951</v>
      </c>
      <c r="B1294" s="822" t="s">
        <v>6952</v>
      </c>
      <c r="C1294" s="822" t="s">
        <v>639</v>
      </c>
      <c r="D1294" s="822" t="s">
        <v>6940</v>
      </c>
      <c r="E1294" s="822" t="s">
        <v>6953</v>
      </c>
      <c r="F1294" s="822" t="s">
        <v>6997</v>
      </c>
      <c r="G1294" s="822" t="s">
        <v>877</v>
      </c>
      <c r="H1294" s="831">
        <v>10</v>
      </c>
      <c r="I1294" s="831">
        <v>600.62</v>
      </c>
      <c r="J1294" s="822"/>
      <c r="K1294" s="822">
        <v>60.061999999999998</v>
      </c>
      <c r="L1294" s="831">
        <v>39.6</v>
      </c>
      <c r="M1294" s="831">
        <v>2447.25</v>
      </c>
      <c r="N1294" s="822"/>
      <c r="O1294" s="822">
        <v>61.799242424242422</v>
      </c>
      <c r="P1294" s="831">
        <v>39.200000000000003</v>
      </c>
      <c r="Q1294" s="831">
        <v>2351.4</v>
      </c>
      <c r="R1294" s="827"/>
      <c r="S1294" s="832">
        <v>59.984693877551017</v>
      </c>
    </row>
    <row r="1295" spans="1:19" ht="14.45" customHeight="1" x14ac:dyDescent="0.2">
      <c r="A1295" s="821" t="s">
        <v>6951</v>
      </c>
      <c r="B1295" s="822" t="s">
        <v>6952</v>
      </c>
      <c r="C1295" s="822" t="s">
        <v>639</v>
      </c>
      <c r="D1295" s="822" t="s">
        <v>6940</v>
      </c>
      <c r="E1295" s="822" t="s">
        <v>6953</v>
      </c>
      <c r="F1295" s="822" t="s">
        <v>6998</v>
      </c>
      <c r="G1295" s="822" t="s">
        <v>3267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0.2</v>
      </c>
      <c r="Q1295" s="831">
        <v>137.22999999999999</v>
      </c>
      <c r="R1295" s="827"/>
      <c r="S1295" s="832">
        <v>686.14999999999986</v>
      </c>
    </row>
    <row r="1296" spans="1:19" ht="14.45" customHeight="1" x14ac:dyDescent="0.2">
      <c r="A1296" s="821" t="s">
        <v>6951</v>
      </c>
      <c r="B1296" s="822" t="s">
        <v>6952</v>
      </c>
      <c r="C1296" s="822" t="s">
        <v>639</v>
      </c>
      <c r="D1296" s="822" t="s">
        <v>6940</v>
      </c>
      <c r="E1296" s="822" t="s">
        <v>6953</v>
      </c>
      <c r="F1296" s="822" t="s">
        <v>6999</v>
      </c>
      <c r="G1296" s="822" t="s">
        <v>3267</v>
      </c>
      <c r="H1296" s="831"/>
      <c r="I1296" s="831"/>
      <c r="J1296" s="822"/>
      <c r="K1296" s="822"/>
      <c r="L1296" s="831"/>
      <c r="M1296" s="831"/>
      <c r="N1296" s="822"/>
      <c r="O1296" s="822"/>
      <c r="P1296" s="831">
        <v>1</v>
      </c>
      <c r="Q1296" s="831">
        <v>171.55</v>
      </c>
      <c r="R1296" s="827"/>
      <c r="S1296" s="832">
        <v>171.55</v>
      </c>
    </row>
    <row r="1297" spans="1:19" ht="14.45" customHeight="1" x14ac:dyDescent="0.2">
      <c r="A1297" s="821" t="s">
        <v>6951</v>
      </c>
      <c r="B1297" s="822" t="s">
        <v>6952</v>
      </c>
      <c r="C1297" s="822" t="s">
        <v>639</v>
      </c>
      <c r="D1297" s="822" t="s">
        <v>6940</v>
      </c>
      <c r="E1297" s="822" t="s">
        <v>6953</v>
      </c>
      <c r="F1297" s="822" t="s">
        <v>7003</v>
      </c>
      <c r="G1297" s="822" t="s">
        <v>862</v>
      </c>
      <c r="H1297" s="831">
        <v>0.14000000000000001</v>
      </c>
      <c r="I1297" s="831">
        <v>29.259999999999998</v>
      </c>
      <c r="J1297" s="822"/>
      <c r="K1297" s="822">
        <v>208.99999999999997</v>
      </c>
      <c r="L1297" s="831">
        <v>0.02</v>
      </c>
      <c r="M1297" s="831">
        <v>4.17</v>
      </c>
      <c r="N1297" s="822"/>
      <c r="O1297" s="822">
        <v>208.5</v>
      </c>
      <c r="P1297" s="831"/>
      <c r="Q1297" s="831"/>
      <c r="R1297" s="827"/>
      <c r="S1297" s="832"/>
    </row>
    <row r="1298" spans="1:19" ht="14.45" customHeight="1" x14ac:dyDescent="0.2">
      <c r="A1298" s="821" t="s">
        <v>6951</v>
      </c>
      <c r="B1298" s="822" t="s">
        <v>6952</v>
      </c>
      <c r="C1298" s="822" t="s">
        <v>639</v>
      </c>
      <c r="D1298" s="822" t="s">
        <v>6940</v>
      </c>
      <c r="E1298" s="822" t="s">
        <v>6953</v>
      </c>
      <c r="F1298" s="822" t="s">
        <v>7004</v>
      </c>
      <c r="G1298" s="822" t="s">
        <v>7005</v>
      </c>
      <c r="H1298" s="831">
        <v>2.2000000000000002</v>
      </c>
      <c r="I1298" s="831">
        <v>258.06</v>
      </c>
      <c r="J1298" s="822"/>
      <c r="K1298" s="822">
        <v>117.3</v>
      </c>
      <c r="L1298" s="831">
        <v>2.8000000000000003</v>
      </c>
      <c r="M1298" s="831">
        <v>328.44</v>
      </c>
      <c r="N1298" s="822"/>
      <c r="O1298" s="822">
        <v>117.29999999999998</v>
      </c>
      <c r="P1298" s="831">
        <v>6.6999999999999993</v>
      </c>
      <c r="Q1298" s="831">
        <v>785.92</v>
      </c>
      <c r="R1298" s="827"/>
      <c r="S1298" s="832">
        <v>117.30149253731344</v>
      </c>
    </row>
    <row r="1299" spans="1:19" ht="14.45" customHeight="1" x14ac:dyDescent="0.2">
      <c r="A1299" s="821" t="s">
        <v>6951</v>
      </c>
      <c r="B1299" s="822" t="s">
        <v>6952</v>
      </c>
      <c r="C1299" s="822" t="s">
        <v>639</v>
      </c>
      <c r="D1299" s="822" t="s">
        <v>6940</v>
      </c>
      <c r="E1299" s="822" t="s">
        <v>6953</v>
      </c>
      <c r="F1299" s="822" t="s">
        <v>7006</v>
      </c>
      <c r="G1299" s="822"/>
      <c r="H1299" s="831">
        <v>0.4</v>
      </c>
      <c r="I1299" s="831">
        <v>26.58</v>
      </c>
      <c r="J1299" s="822"/>
      <c r="K1299" s="822">
        <v>66.449999999999989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6951</v>
      </c>
      <c r="B1300" s="822" t="s">
        <v>6952</v>
      </c>
      <c r="C1300" s="822" t="s">
        <v>639</v>
      </c>
      <c r="D1300" s="822" t="s">
        <v>6940</v>
      </c>
      <c r="E1300" s="822" t="s">
        <v>6953</v>
      </c>
      <c r="F1300" s="822" t="s">
        <v>7006</v>
      </c>
      <c r="G1300" s="822" t="s">
        <v>7007</v>
      </c>
      <c r="H1300" s="831">
        <v>0.2</v>
      </c>
      <c r="I1300" s="831">
        <v>13.32</v>
      </c>
      <c r="J1300" s="822"/>
      <c r="K1300" s="822">
        <v>66.599999999999994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6951</v>
      </c>
      <c r="B1301" s="822" t="s">
        <v>6952</v>
      </c>
      <c r="C1301" s="822" t="s">
        <v>639</v>
      </c>
      <c r="D1301" s="822" t="s">
        <v>6940</v>
      </c>
      <c r="E1301" s="822" t="s">
        <v>6953</v>
      </c>
      <c r="F1301" s="822" t="s">
        <v>7010</v>
      </c>
      <c r="G1301" s="822" t="s">
        <v>1945</v>
      </c>
      <c r="H1301" s="831">
        <v>2.08</v>
      </c>
      <c r="I1301" s="831">
        <v>393.35</v>
      </c>
      <c r="J1301" s="822"/>
      <c r="K1301" s="822">
        <v>189.11057692307693</v>
      </c>
      <c r="L1301" s="831">
        <v>1.5300000000000002</v>
      </c>
      <c r="M1301" s="831">
        <v>278.96999999999997</v>
      </c>
      <c r="N1301" s="822"/>
      <c r="O1301" s="822">
        <v>182.33333333333329</v>
      </c>
      <c r="P1301" s="831">
        <v>17.399999999999999</v>
      </c>
      <c r="Q1301" s="831">
        <v>3177.7799999999997</v>
      </c>
      <c r="R1301" s="827"/>
      <c r="S1301" s="832">
        <v>182.63103448275862</v>
      </c>
    </row>
    <row r="1302" spans="1:19" ht="14.45" customHeight="1" x14ac:dyDescent="0.2">
      <c r="A1302" s="821" t="s">
        <v>6951</v>
      </c>
      <c r="B1302" s="822" t="s">
        <v>6952</v>
      </c>
      <c r="C1302" s="822" t="s">
        <v>639</v>
      </c>
      <c r="D1302" s="822" t="s">
        <v>6940</v>
      </c>
      <c r="E1302" s="822" t="s">
        <v>6953</v>
      </c>
      <c r="F1302" s="822" t="s">
        <v>7011</v>
      </c>
      <c r="G1302" s="822" t="s">
        <v>1945</v>
      </c>
      <c r="H1302" s="831"/>
      <c r="I1302" s="831"/>
      <c r="J1302" s="822"/>
      <c r="K1302" s="822"/>
      <c r="L1302" s="831"/>
      <c r="M1302" s="831"/>
      <c r="N1302" s="822"/>
      <c r="O1302" s="822"/>
      <c r="P1302" s="831">
        <v>0.15000000000000002</v>
      </c>
      <c r="Q1302" s="831">
        <v>36.520000000000003</v>
      </c>
      <c r="R1302" s="827"/>
      <c r="S1302" s="832">
        <v>243.46666666666664</v>
      </c>
    </row>
    <row r="1303" spans="1:19" ht="14.45" customHeight="1" x14ac:dyDescent="0.2">
      <c r="A1303" s="821" t="s">
        <v>6951</v>
      </c>
      <c r="B1303" s="822" t="s">
        <v>6952</v>
      </c>
      <c r="C1303" s="822" t="s">
        <v>639</v>
      </c>
      <c r="D1303" s="822" t="s">
        <v>6940</v>
      </c>
      <c r="E1303" s="822" t="s">
        <v>6953</v>
      </c>
      <c r="F1303" s="822" t="s">
        <v>7012</v>
      </c>
      <c r="G1303" s="822" t="s">
        <v>1945</v>
      </c>
      <c r="H1303" s="831"/>
      <c r="I1303" s="831"/>
      <c r="J1303" s="822"/>
      <c r="K1303" s="822"/>
      <c r="L1303" s="831"/>
      <c r="M1303" s="831"/>
      <c r="N1303" s="822"/>
      <c r="O1303" s="822"/>
      <c r="P1303" s="831">
        <v>0.4</v>
      </c>
      <c r="Q1303" s="831">
        <v>80.52</v>
      </c>
      <c r="R1303" s="827"/>
      <c r="S1303" s="832">
        <v>201.29999999999998</v>
      </c>
    </row>
    <row r="1304" spans="1:19" ht="14.45" customHeight="1" x14ac:dyDescent="0.2">
      <c r="A1304" s="821" t="s">
        <v>6951</v>
      </c>
      <c r="B1304" s="822" t="s">
        <v>6952</v>
      </c>
      <c r="C1304" s="822" t="s">
        <v>639</v>
      </c>
      <c r="D1304" s="822" t="s">
        <v>6940</v>
      </c>
      <c r="E1304" s="822" t="s">
        <v>6953</v>
      </c>
      <c r="F1304" s="822" t="s">
        <v>7013</v>
      </c>
      <c r="G1304" s="822" t="s">
        <v>7014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0.02</v>
      </c>
      <c r="Q1304" s="831">
        <v>4.5600000000000005</v>
      </c>
      <c r="R1304" s="827"/>
      <c r="S1304" s="832">
        <v>228.00000000000003</v>
      </c>
    </row>
    <row r="1305" spans="1:19" ht="14.45" customHeight="1" x14ac:dyDescent="0.2">
      <c r="A1305" s="821" t="s">
        <v>6951</v>
      </c>
      <c r="B1305" s="822" t="s">
        <v>6952</v>
      </c>
      <c r="C1305" s="822" t="s">
        <v>639</v>
      </c>
      <c r="D1305" s="822" t="s">
        <v>6940</v>
      </c>
      <c r="E1305" s="822" t="s">
        <v>6953</v>
      </c>
      <c r="F1305" s="822" t="s">
        <v>7025</v>
      </c>
      <c r="G1305" s="822" t="s">
        <v>3361</v>
      </c>
      <c r="H1305" s="831">
        <v>90.390000000000015</v>
      </c>
      <c r="I1305" s="831">
        <v>7119.13</v>
      </c>
      <c r="J1305" s="822"/>
      <c r="K1305" s="822">
        <v>78.760150459121576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6951</v>
      </c>
      <c r="B1306" s="822" t="s">
        <v>6952</v>
      </c>
      <c r="C1306" s="822" t="s">
        <v>639</v>
      </c>
      <c r="D1306" s="822" t="s">
        <v>6940</v>
      </c>
      <c r="E1306" s="822" t="s">
        <v>6953</v>
      </c>
      <c r="F1306" s="822" t="s">
        <v>7026</v>
      </c>
      <c r="G1306" s="822" t="s">
        <v>6971</v>
      </c>
      <c r="H1306" s="831"/>
      <c r="I1306" s="831"/>
      <c r="J1306" s="822"/>
      <c r="K1306" s="822"/>
      <c r="L1306" s="831">
        <v>1</v>
      </c>
      <c r="M1306" s="831">
        <v>10260.58</v>
      </c>
      <c r="N1306" s="822"/>
      <c r="O1306" s="822">
        <v>10260.58</v>
      </c>
      <c r="P1306" s="831"/>
      <c r="Q1306" s="831"/>
      <c r="R1306" s="827"/>
      <c r="S1306" s="832"/>
    </row>
    <row r="1307" spans="1:19" ht="14.45" customHeight="1" x14ac:dyDescent="0.2">
      <c r="A1307" s="821" t="s">
        <v>6951</v>
      </c>
      <c r="B1307" s="822" t="s">
        <v>6952</v>
      </c>
      <c r="C1307" s="822" t="s">
        <v>639</v>
      </c>
      <c r="D1307" s="822" t="s">
        <v>6940</v>
      </c>
      <c r="E1307" s="822" t="s">
        <v>6953</v>
      </c>
      <c r="F1307" s="822" t="s">
        <v>7029</v>
      </c>
      <c r="G1307" s="822" t="s">
        <v>3393</v>
      </c>
      <c r="H1307" s="831">
        <v>6</v>
      </c>
      <c r="I1307" s="831">
        <v>40239.599999999999</v>
      </c>
      <c r="J1307" s="822"/>
      <c r="K1307" s="822">
        <v>6706.5999999999995</v>
      </c>
      <c r="L1307" s="831">
        <v>13</v>
      </c>
      <c r="M1307" s="831">
        <v>87184.26</v>
      </c>
      <c r="N1307" s="822"/>
      <c r="O1307" s="822">
        <v>6706.4815384615376</v>
      </c>
      <c r="P1307" s="831">
        <v>18</v>
      </c>
      <c r="Q1307" s="831">
        <v>120714.84000000001</v>
      </c>
      <c r="R1307" s="827"/>
      <c r="S1307" s="832">
        <v>6706.380000000001</v>
      </c>
    </row>
    <row r="1308" spans="1:19" ht="14.45" customHeight="1" x14ac:dyDescent="0.2">
      <c r="A1308" s="821" t="s">
        <v>6951</v>
      </c>
      <c r="B1308" s="822" t="s">
        <v>6952</v>
      </c>
      <c r="C1308" s="822" t="s">
        <v>639</v>
      </c>
      <c r="D1308" s="822" t="s">
        <v>6940</v>
      </c>
      <c r="E1308" s="822" t="s">
        <v>6953</v>
      </c>
      <c r="F1308" s="822" t="s">
        <v>7030</v>
      </c>
      <c r="G1308" s="822" t="s">
        <v>3361</v>
      </c>
      <c r="H1308" s="831">
        <v>10.31</v>
      </c>
      <c r="I1308" s="831">
        <v>4913.03</v>
      </c>
      <c r="J1308" s="822"/>
      <c r="K1308" s="822">
        <v>476.53055286129967</v>
      </c>
      <c r="L1308" s="831"/>
      <c r="M1308" s="831"/>
      <c r="N1308" s="822"/>
      <c r="O1308" s="822"/>
      <c r="P1308" s="831">
        <v>2</v>
      </c>
      <c r="Q1308" s="831">
        <v>2669.28</v>
      </c>
      <c r="R1308" s="827"/>
      <c r="S1308" s="832">
        <v>1334.64</v>
      </c>
    </row>
    <row r="1309" spans="1:19" ht="14.45" customHeight="1" x14ac:dyDescent="0.2">
      <c r="A1309" s="821" t="s">
        <v>6951</v>
      </c>
      <c r="B1309" s="822" t="s">
        <v>6952</v>
      </c>
      <c r="C1309" s="822" t="s">
        <v>639</v>
      </c>
      <c r="D1309" s="822" t="s">
        <v>6940</v>
      </c>
      <c r="E1309" s="822" t="s">
        <v>6953</v>
      </c>
      <c r="F1309" s="822" t="s">
        <v>7031</v>
      </c>
      <c r="G1309" s="822" t="s">
        <v>3361</v>
      </c>
      <c r="H1309" s="831">
        <v>48.78</v>
      </c>
      <c r="I1309" s="831">
        <v>10958.439999999999</v>
      </c>
      <c r="J1309" s="822"/>
      <c r="K1309" s="822">
        <v>224.650266502665</v>
      </c>
      <c r="L1309" s="831"/>
      <c r="M1309" s="831"/>
      <c r="N1309" s="822"/>
      <c r="O1309" s="822"/>
      <c r="P1309" s="831">
        <v>1.5</v>
      </c>
      <c r="Q1309" s="831">
        <v>627</v>
      </c>
      <c r="R1309" s="827"/>
      <c r="S1309" s="832">
        <v>418</v>
      </c>
    </row>
    <row r="1310" spans="1:19" ht="14.45" customHeight="1" x14ac:dyDescent="0.2">
      <c r="A1310" s="821" t="s">
        <v>6951</v>
      </c>
      <c r="B1310" s="822" t="s">
        <v>6952</v>
      </c>
      <c r="C1310" s="822" t="s">
        <v>639</v>
      </c>
      <c r="D1310" s="822" t="s">
        <v>6940</v>
      </c>
      <c r="E1310" s="822" t="s">
        <v>6953</v>
      </c>
      <c r="F1310" s="822" t="s">
        <v>7032</v>
      </c>
      <c r="G1310" s="822" t="s">
        <v>7033</v>
      </c>
      <c r="H1310" s="831"/>
      <c r="I1310" s="831"/>
      <c r="J1310" s="822"/>
      <c r="K1310" s="822"/>
      <c r="L1310" s="831">
        <v>49.96</v>
      </c>
      <c r="M1310" s="831">
        <v>32394.959999999999</v>
      </c>
      <c r="N1310" s="822"/>
      <c r="O1310" s="822">
        <v>648.41793434747797</v>
      </c>
      <c r="P1310" s="831">
        <v>30</v>
      </c>
      <c r="Q1310" s="831">
        <v>18638.400000000001</v>
      </c>
      <c r="R1310" s="827"/>
      <c r="S1310" s="832">
        <v>621.28000000000009</v>
      </c>
    </row>
    <row r="1311" spans="1:19" ht="14.45" customHeight="1" x14ac:dyDescent="0.2">
      <c r="A1311" s="821" t="s">
        <v>6951</v>
      </c>
      <c r="B1311" s="822" t="s">
        <v>6952</v>
      </c>
      <c r="C1311" s="822" t="s">
        <v>639</v>
      </c>
      <c r="D1311" s="822" t="s">
        <v>6940</v>
      </c>
      <c r="E1311" s="822" t="s">
        <v>6953</v>
      </c>
      <c r="F1311" s="822" t="s">
        <v>7034</v>
      </c>
      <c r="G1311" s="822" t="s">
        <v>3281</v>
      </c>
      <c r="H1311" s="831">
        <v>0.8</v>
      </c>
      <c r="I1311" s="831">
        <v>461.37</v>
      </c>
      <c r="J1311" s="822"/>
      <c r="K1311" s="822">
        <v>576.71249999999998</v>
      </c>
      <c r="L1311" s="831"/>
      <c r="M1311" s="831"/>
      <c r="N1311" s="822"/>
      <c r="O1311" s="822"/>
      <c r="P1311" s="831">
        <v>22.8</v>
      </c>
      <c r="Q1311" s="831">
        <v>13149.47</v>
      </c>
      <c r="R1311" s="827"/>
      <c r="S1311" s="832">
        <v>576.73114035087713</v>
      </c>
    </row>
    <row r="1312" spans="1:19" ht="14.45" customHeight="1" x14ac:dyDescent="0.2">
      <c r="A1312" s="821" t="s">
        <v>6951</v>
      </c>
      <c r="B1312" s="822" t="s">
        <v>6952</v>
      </c>
      <c r="C1312" s="822" t="s">
        <v>639</v>
      </c>
      <c r="D1312" s="822" t="s">
        <v>6940</v>
      </c>
      <c r="E1312" s="822" t="s">
        <v>6953</v>
      </c>
      <c r="F1312" s="822" t="s">
        <v>7035</v>
      </c>
      <c r="G1312" s="822" t="s">
        <v>3281</v>
      </c>
      <c r="H1312" s="831">
        <v>24</v>
      </c>
      <c r="I1312" s="831">
        <v>12806.01</v>
      </c>
      <c r="J1312" s="822"/>
      <c r="K1312" s="822">
        <v>533.58375000000001</v>
      </c>
      <c r="L1312" s="831">
        <v>13.200000000000001</v>
      </c>
      <c r="M1312" s="831">
        <v>9824.5500000000011</v>
      </c>
      <c r="N1312" s="822"/>
      <c r="O1312" s="822">
        <v>744.28409090909088</v>
      </c>
      <c r="P1312" s="831">
        <v>39.199999999999996</v>
      </c>
      <c r="Q1312" s="831">
        <v>20916.419999999998</v>
      </c>
      <c r="R1312" s="827"/>
      <c r="S1312" s="832">
        <v>533.58214285714291</v>
      </c>
    </row>
    <row r="1313" spans="1:19" ht="14.45" customHeight="1" x14ac:dyDescent="0.2">
      <c r="A1313" s="821" t="s">
        <v>6951</v>
      </c>
      <c r="B1313" s="822" t="s">
        <v>6952</v>
      </c>
      <c r="C1313" s="822" t="s">
        <v>639</v>
      </c>
      <c r="D1313" s="822" t="s">
        <v>6940</v>
      </c>
      <c r="E1313" s="822" t="s">
        <v>6953</v>
      </c>
      <c r="F1313" s="822" t="s">
        <v>7036</v>
      </c>
      <c r="G1313" s="822" t="s">
        <v>7037</v>
      </c>
      <c r="H1313" s="831"/>
      <c r="I1313" s="831"/>
      <c r="J1313" s="822"/>
      <c r="K1313" s="822"/>
      <c r="L1313" s="831"/>
      <c r="M1313" s="831"/>
      <c r="N1313" s="822"/>
      <c r="O1313" s="822"/>
      <c r="P1313" s="831">
        <v>0</v>
      </c>
      <c r="Q1313" s="831">
        <v>0</v>
      </c>
      <c r="R1313" s="827"/>
      <c r="S1313" s="832"/>
    </row>
    <row r="1314" spans="1:19" ht="14.45" customHeight="1" x14ac:dyDescent="0.2">
      <c r="A1314" s="821" t="s">
        <v>6951</v>
      </c>
      <c r="B1314" s="822" t="s">
        <v>6952</v>
      </c>
      <c r="C1314" s="822" t="s">
        <v>639</v>
      </c>
      <c r="D1314" s="822" t="s">
        <v>6940</v>
      </c>
      <c r="E1314" s="822" t="s">
        <v>6953</v>
      </c>
      <c r="F1314" s="822" t="s">
        <v>7039</v>
      </c>
      <c r="G1314" s="822" t="s">
        <v>7040</v>
      </c>
      <c r="H1314" s="831"/>
      <c r="I1314" s="831"/>
      <c r="J1314" s="822"/>
      <c r="K1314" s="822"/>
      <c r="L1314" s="831">
        <v>1</v>
      </c>
      <c r="M1314" s="831">
        <v>3207.56</v>
      </c>
      <c r="N1314" s="822"/>
      <c r="O1314" s="822">
        <v>3207.56</v>
      </c>
      <c r="P1314" s="831">
        <v>3</v>
      </c>
      <c r="Q1314" s="831">
        <v>8813.52</v>
      </c>
      <c r="R1314" s="827"/>
      <c r="S1314" s="832">
        <v>2937.84</v>
      </c>
    </row>
    <row r="1315" spans="1:19" ht="14.45" customHeight="1" x14ac:dyDescent="0.2">
      <c r="A1315" s="821" t="s">
        <v>6951</v>
      </c>
      <c r="B1315" s="822" t="s">
        <v>6952</v>
      </c>
      <c r="C1315" s="822" t="s">
        <v>639</v>
      </c>
      <c r="D1315" s="822" t="s">
        <v>6940</v>
      </c>
      <c r="E1315" s="822" t="s">
        <v>6953</v>
      </c>
      <c r="F1315" s="822" t="s">
        <v>7042</v>
      </c>
      <c r="G1315" s="822" t="s">
        <v>1957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0.45000000000000007</v>
      </c>
      <c r="Q1315" s="831">
        <v>128.80000000000001</v>
      </c>
      <c r="R1315" s="827"/>
      <c r="S1315" s="832">
        <v>286.22222222222223</v>
      </c>
    </row>
    <row r="1316" spans="1:19" ht="14.45" customHeight="1" x14ac:dyDescent="0.2">
      <c r="A1316" s="821" t="s">
        <v>6951</v>
      </c>
      <c r="B1316" s="822" t="s">
        <v>6952</v>
      </c>
      <c r="C1316" s="822" t="s">
        <v>639</v>
      </c>
      <c r="D1316" s="822" t="s">
        <v>6940</v>
      </c>
      <c r="E1316" s="822" t="s">
        <v>6953</v>
      </c>
      <c r="F1316" s="822" t="s">
        <v>7046</v>
      </c>
      <c r="G1316" s="822" t="s">
        <v>3405</v>
      </c>
      <c r="H1316" s="831"/>
      <c r="I1316" s="831"/>
      <c r="J1316" s="822"/>
      <c r="K1316" s="822"/>
      <c r="L1316" s="831"/>
      <c r="M1316" s="831"/>
      <c r="N1316" s="822"/>
      <c r="O1316" s="822"/>
      <c r="P1316" s="831">
        <v>1.41</v>
      </c>
      <c r="Q1316" s="831">
        <v>126198.67</v>
      </c>
      <c r="R1316" s="827"/>
      <c r="S1316" s="832">
        <v>89502.602836879436</v>
      </c>
    </row>
    <row r="1317" spans="1:19" ht="14.45" customHeight="1" x14ac:dyDescent="0.2">
      <c r="A1317" s="821" t="s">
        <v>6951</v>
      </c>
      <c r="B1317" s="822" t="s">
        <v>6952</v>
      </c>
      <c r="C1317" s="822" t="s">
        <v>639</v>
      </c>
      <c r="D1317" s="822" t="s">
        <v>6940</v>
      </c>
      <c r="E1317" s="822" t="s">
        <v>6953</v>
      </c>
      <c r="F1317" s="822" t="s">
        <v>7047</v>
      </c>
      <c r="G1317" s="822" t="s">
        <v>805</v>
      </c>
      <c r="H1317" s="831">
        <v>1.0900000000000001</v>
      </c>
      <c r="I1317" s="831">
        <v>573.12</v>
      </c>
      <c r="J1317" s="822"/>
      <c r="K1317" s="822">
        <v>525.79816513761466</v>
      </c>
      <c r="L1317" s="831">
        <v>1.91</v>
      </c>
      <c r="M1317" s="831">
        <v>1228.1100000000001</v>
      </c>
      <c r="N1317" s="822"/>
      <c r="O1317" s="822">
        <v>642.98952879581157</v>
      </c>
      <c r="P1317" s="831">
        <v>1</v>
      </c>
      <c r="Q1317" s="831">
        <v>1058.74</v>
      </c>
      <c r="R1317" s="827"/>
      <c r="S1317" s="832">
        <v>1058.74</v>
      </c>
    </row>
    <row r="1318" spans="1:19" ht="14.45" customHeight="1" x14ac:dyDescent="0.2">
      <c r="A1318" s="821" t="s">
        <v>6951</v>
      </c>
      <c r="B1318" s="822" t="s">
        <v>6952</v>
      </c>
      <c r="C1318" s="822" t="s">
        <v>639</v>
      </c>
      <c r="D1318" s="822" t="s">
        <v>6940</v>
      </c>
      <c r="E1318" s="822" t="s">
        <v>6953</v>
      </c>
      <c r="F1318" s="822" t="s">
        <v>7048</v>
      </c>
      <c r="G1318" s="822" t="s">
        <v>805</v>
      </c>
      <c r="H1318" s="831">
        <v>24.99</v>
      </c>
      <c r="I1318" s="831">
        <v>5470.3099999999995</v>
      </c>
      <c r="J1318" s="822"/>
      <c r="K1318" s="822">
        <v>218.8999599839936</v>
      </c>
      <c r="L1318" s="831"/>
      <c r="M1318" s="831"/>
      <c r="N1318" s="822"/>
      <c r="O1318" s="822"/>
      <c r="P1318" s="831"/>
      <c r="Q1318" s="831"/>
      <c r="R1318" s="827"/>
      <c r="S1318" s="832"/>
    </row>
    <row r="1319" spans="1:19" ht="14.45" customHeight="1" x14ac:dyDescent="0.2">
      <c r="A1319" s="821" t="s">
        <v>6951</v>
      </c>
      <c r="B1319" s="822" t="s">
        <v>6952</v>
      </c>
      <c r="C1319" s="822" t="s">
        <v>639</v>
      </c>
      <c r="D1319" s="822" t="s">
        <v>6940</v>
      </c>
      <c r="E1319" s="822" t="s">
        <v>6953</v>
      </c>
      <c r="F1319" s="822" t="s">
        <v>7049</v>
      </c>
      <c r="G1319" s="822" t="s">
        <v>805</v>
      </c>
      <c r="H1319" s="831">
        <v>23.15</v>
      </c>
      <c r="I1319" s="831">
        <v>1833.48</v>
      </c>
      <c r="J1319" s="822"/>
      <c r="K1319" s="822">
        <v>79.2</v>
      </c>
      <c r="L1319" s="831">
        <v>0.16</v>
      </c>
      <c r="M1319" s="831">
        <v>12.67</v>
      </c>
      <c r="N1319" s="822"/>
      <c r="O1319" s="822">
        <v>79.1875</v>
      </c>
      <c r="P1319" s="831"/>
      <c r="Q1319" s="831"/>
      <c r="R1319" s="827"/>
      <c r="S1319" s="832"/>
    </row>
    <row r="1320" spans="1:19" ht="14.45" customHeight="1" x14ac:dyDescent="0.2">
      <c r="A1320" s="821" t="s">
        <v>6951</v>
      </c>
      <c r="B1320" s="822" t="s">
        <v>6952</v>
      </c>
      <c r="C1320" s="822" t="s">
        <v>639</v>
      </c>
      <c r="D1320" s="822" t="s">
        <v>6940</v>
      </c>
      <c r="E1320" s="822" t="s">
        <v>6953</v>
      </c>
      <c r="F1320" s="822" t="s">
        <v>7050</v>
      </c>
      <c r="G1320" s="822" t="s">
        <v>805</v>
      </c>
      <c r="H1320" s="831">
        <v>5</v>
      </c>
      <c r="I1320" s="831">
        <v>3674</v>
      </c>
      <c r="J1320" s="822"/>
      <c r="K1320" s="822">
        <v>734.8</v>
      </c>
      <c r="L1320" s="831"/>
      <c r="M1320" s="831"/>
      <c r="N1320" s="822"/>
      <c r="O1320" s="822"/>
      <c r="P1320" s="831"/>
      <c r="Q1320" s="831"/>
      <c r="R1320" s="827"/>
      <c r="S1320" s="832"/>
    </row>
    <row r="1321" spans="1:19" ht="14.45" customHeight="1" x14ac:dyDescent="0.2">
      <c r="A1321" s="821" t="s">
        <v>6951</v>
      </c>
      <c r="B1321" s="822" t="s">
        <v>6952</v>
      </c>
      <c r="C1321" s="822" t="s">
        <v>639</v>
      </c>
      <c r="D1321" s="822" t="s">
        <v>6940</v>
      </c>
      <c r="E1321" s="822" t="s">
        <v>6953</v>
      </c>
      <c r="F1321" s="822" t="s">
        <v>7052</v>
      </c>
      <c r="G1321" s="822" t="s">
        <v>1370</v>
      </c>
      <c r="H1321" s="831">
        <v>26.479999999999997</v>
      </c>
      <c r="I1321" s="831">
        <v>2763.0000000000005</v>
      </c>
      <c r="J1321" s="822"/>
      <c r="K1321" s="822">
        <v>104.34290030211483</v>
      </c>
      <c r="L1321" s="831">
        <v>8.1300000000000008</v>
      </c>
      <c r="M1321" s="831">
        <v>848.29</v>
      </c>
      <c r="N1321" s="822"/>
      <c r="O1321" s="822">
        <v>104.34071340713406</v>
      </c>
      <c r="P1321" s="831"/>
      <c r="Q1321" s="831"/>
      <c r="R1321" s="827"/>
      <c r="S1321" s="832"/>
    </row>
    <row r="1322" spans="1:19" ht="14.45" customHeight="1" x14ac:dyDescent="0.2">
      <c r="A1322" s="821" t="s">
        <v>6951</v>
      </c>
      <c r="B1322" s="822" t="s">
        <v>6952</v>
      </c>
      <c r="C1322" s="822" t="s">
        <v>639</v>
      </c>
      <c r="D1322" s="822" t="s">
        <v>6940</v>
      </c>
      <c r="E1322" s="822" t="s">
        <v>6953</v>
      </c>
      <c r="F1322" s="822" t="s">
        <v>7053</v>
      </c>
      <c r="G1322" s="822" t="s">
        <v>1370</v>
      </c>
      <c r="H1322" s="831">
        <v>61.169999999999995</v>
      </c>
      <c r="I1322" s="831">
        <v>10980.699999999999</v>
      </c>
      <c r="J1322" s="822"/>
      <c r="K1322" s="822">
        <v>179.51119829982017</v>
      </c>
      <c r="L1322" s="831">
        <v>2</v>
      </c>
      <c r="M1322" s="831">
        <v>362.2</v>
      </c>
      <c r="N1322" s="822"/>
      <c r="O1322" s="822">
        <v>181.1</v>
      </c>
      <c r="P1322" s="831"/>
      <c r="Q1322" s="831"/>
      <c r="R1322" s="827"/>
      <c r="S1322" s="832"/>
    </row>
    <row r="1323" spans="1:19" ht="14.45" customHeight="1" x14ac:dyDescent="0.2">
      <c r="A1323" s="821" t="s">
        <v>6951</v>
      </c>
      <c r="B1323" s="822" t="s">
        <v>6952</v>
      </c>
      <c r="C1323" s="822" t="s">
        <v>639</v>
      </c>
      <c r="D1323" s="822" t="s">
        <v>6940</v>
      </c>
      <c r="E1323" s="822" t="s">
        <v>6953</v>
      </c>
      <c r="F1323" s="822" t="s">
        <v>7057</v>
      </c>
      <c r="G1323" s="822" t="s">
        <v>7058</v>
      </c>
      <c r="H1323" s="831"/>
      <c r="I1323" s="831"/>
      <c r="J1323" s="822"/>
      <c r="K1323" s="822"/>
      <c r="L1323" s="831"/>
      <c r="M1323" s="831"/>
      <c r="N1323" s="822"/>
      <c r="O1323" s="822"/>
      <c r="P1323" s="831">
        <v>1</v>
      </c>
      <c r="Q1323" s="831">
        <v>64529.09</v>
      </c>
      <c r="R1323" s="827"/>
      <c r="S1323" s="832">
        <v>64529.09</v>
      </c>
    </row>
    <row r="1324" spans="1:19" ht="14.45" customHeight="1" x14ac:dyDescent="0.2">
      <c r="A1324" s="821" t="s">
        <v>6951</v>
      </c>
      <c r="B1324" s="822" t="s">
        <v>6952</v>
      </c>
      <c r="C1324" s="822" t="s">
        <v>639</v>
      </c>
      <c r="D1324" s="822" t="s">
        <v>6940</v>
      </c>
      <c r="E1324" s="822" t="s">
        <v>6953</v>
      </c>
      <c r="F1324" s="822" t="s">
        <v>7059</v>
      </c>
      <c r="G1324" s="822" t="s">
        <v>1004</v>
      </c>
      <c r="H1324" s="831">
        <v>84.699999999999989</v>
      </c>
      <c r="I1324" s="831">
        <v>13120.37</v>
      </c>
      <c r="J1324" s="822"/>
      <c r="K1324" s="822">
        <v>154.90401416765056</v>
      </c>
      <c r="L1324" s="831">
        <v>33.86</v>
      </c>
      <c r="M1324" s="831">
        <v>4924.84</v>
      </c>
      <c r="N1324" s="822"/>
      <c r="O1324" s="822">
        <v>145.44713526284701</v>
      </c>
      <c r="P1324" s="831"/>
      <c r="Q1324" s="831"/>
      <c r="R1324" s="827"/>
      <c r="S1324" s="832"/>
    </row>
    <row r="1325" spans="1:19" ht="14.45" customHeight="1" x14ac:dyDescent="0.2">
      <c r="A1325" s="821" t="s">
        <v>6951</v>
      </c>
      <c r="B1325" s="822" t="s">
        <v>6952</v>
      </c>
      <c r="C1325" s="822" t="s">
        <v>639</v>
      </c>
      <c r="D1325" s="822" t="s">
        <v>6940</v>
      </c>
      <c r="E1325" s="822" t="s">
        <v>6953</v>
      </c>
      <c r="F1325" s="822" t="s">
        <v>7060</v>
      </c>
      <c r="G1325" s="822" t="s">
        <v>3443</v>
      </c>
      <c r="H1325" s="831">
        <v>1</v>
      </c>
      <c r="I1325" s="831">
        <v>39423.9</v>
      </c>
      <c r="J1325" s="822"/>
      <c r="K1325" s="822">
        <v>39423.9</v>
      </c>
      <c r="L1325" s="831"/>
      <c r="M1325" s="831"/>
      <c r="N1325" s="822"/>
      <c r="O1325" s="822"/>
      <c r="P1325" s="831">
        <v>3</v>
      </c>
      <c r="Q1325" s="831">
        <v>70982.399999999994</v>
      </c>
      <c r="R1325" s="827"/>
      <c r="S1325" s="832">
        <v>23660.799999999999</v>
      </c>
    </row>
    <row r="1326" spans="1:19" ht="14.45" customHeight="1" x14ac:dyDescent="0.2">
      <c r="A1326" s="821" t="s">
        <v>6951</v>
      </c>
      <c r="B1326" s="822" t="s">
        <v>6952</v>
      </c>
      <c r="C1326" s="822" t="s">
        <v>639</v>
      </c>
      <c r="D1326" s="822" t="s">
        <v>6940</v>
      </c>
      <c r="E1326" s="822" t="s">
        <v>6953</v>
      </c>
      <c r="F1326" s="822" t="s">
        <v>7061</v>
      </c>
      <c r="G1326" s="822" t="s">
        <v>2967</v>
      </c>
      <c r="H1326" s="831">
        <v>5.8900000000000006</v>
      </c>
      <c r="I1326" s="831">
        <v>533.93000000000006</v>
      </c>
      <c r="J1326" s="822"/>
      <c r="K1326" s="822">
        <v>90.650254668930387</v>
      </c>
      <c r="L1326" s="831">
        <v>1</v>
      </c>
      <c r="M1326" s="831">
        <v>90.65</v>
      </c>
      <c r="N1326" s="822"/>
      <c r="O1326" s="822">
        <v>90.65</v>
      </c>
      <c r="P1326" s="831">
        <v>1.69</v>
      </c>
      <c r="Q1326" s="831">
        <v>153.19999999999999</v>
      </c>
      <c r="R1326" s="827"/>
      <c r="S1326" s="832">
        <v>90.650887573964496</v>
      </c>
    </row>
    <row r="1327" spans="1:19" ht="14.45" customHeight="1" x14ac:dyDescent="0.2">
      <c r="A1327" s="821" t="s">
        <v>6951</v>
      </c>
      <c r="B1327" s="822" t="s">
        <v>6952</v>
      </c>
      <c r="C1327" s="822" t="s">
        <v>639</v>
      </c>
      <c r="D1327" s="822" t="s">
        <v>6940</v>
      </c>
      <c r="E1327" s="822" t="s">
        <v>6953</v>
      </c>
      <c r="F1327" s="822" t="s">
        <v>7062</v>
      </c>
      <c r="G1327" s="822" t="s">
        <v>7063</v>
      </c>
      <c r="H1327" s="831"/>
      <c r="I1327" s="831"/>
      <c r="J1327" s="822"/>
      <c r="K1327" s="822"/>
      <c r="L1327" s="831">
        <v>3.54</v>
      </c>
      <c r="M1327" s="831">
        <v>28681.33</v>
      </c>
      <c r="N1327" s="822"/>
      <c r="O1327" s="822">
        <v>8102.0706214689271</v>
      </c>
      <c r="P1327" s="831">
        <v>0.72</v>
      </c>
      <c r="Q1327" s="831">
        <v>5833.49</v>
      </c>
      <c r="R1327" s="827"/>
      <c r="S1327" s="832">
        <v>8102.0694444444443</v>
      </c>
    </row>
    <row r="1328" spans="1:19" ht="14.45" customHeight="1" x14ac:dyDescent="0.2">
      <c r="A1328" s="821" t="s">
        <v>6951</v>
      </c>
      <c r="B1328" s="822" t="s">
        <v>6952</v>
      </c>
      <c r="C1328" s="822" t="s">
        <v>639</v>
      </c>
      <c r="D1328" s="822" t="s">
        <v>6940</v>
      </c>
      <c r="E1328" s="822" t="s">
        <v>6953</v>
      </c>
      <c r="F1328" s="822" t="s">
        <v>7064</v>
      </c>
      <c r="G1328" s="822" t="s">
        <v>1031</v>
      </c>
      <c r="H1328" s="831">
        <v>24.2</v>
      </c>
      <c r="I1328" s="831">
        <v>1851.54</v>
      </c>
      <c r="J1328" s="822"/>
      <c r="K1328" s="822">
        <v>76.509917355371897</v>
      </c>
      <c r="L1328" s="831"/>
      <c r="M1328" s="831"/>
      <c r="N1328" s="822"/>
      <c r="O1328" s="822"/>
      <c r="P1328" s="831"/>
      <c r="Q1328" s="831"/>
      <c r="R1328" s="827"/>
      <c r="S1328" s="832"/>
    </row>
    <row r="1329" spans="1:19" ht="14.45" customHeight="1" x14ac:dyDescent="0.2">
      <c r="A1329" s="821" t="s">
        <v>6951</v>
      </c>
      <c r="B1329" s="822" t="s">
        <v>6952</v>
      </c>
      <c r="C1329" s="822" t="s">
        <v>639</v>
      </c>
      <c r="D1329" s="822" t="s">
        <v>6940</v>
      </c>
      <c r="E1329" s="822" t="s">
        <v>6953</v>
      </c>
      <c r="F1329" s="822" t="s">
        <v>7065</v>
      </c>
      <c r="G1329" s="822" t="s">
        <v>7066</v>
      </c>
      <c r="H1329" s="831">
        <v>0.05</v>
      </c>
      <c r="I1329" s="831">
        <v>2.04</v>
      </c>
      <c r="J1329" s="822"/>
      <c r="K1329" s="822">
        <v>40.799999999999997</v>
      </c>
      <c r="L1329" s="831"/>
      <c r="M1329" s="831"/>
      <c r="N1329" s="822"/>
      <c r="O1329" s="822"/>
      <c r="P1329" s="831"/>
      <c r="Q1329" s="831"/>
      <c r="R1329" s="827"/>
      <c r="S1329" s="832"/>
    </row>
    <row r="1330" spans="1:19" ht="14.45" customHeight="1" x14ac:dyDescent="0.2">
      <c r="A1330" s="821" t="s">
        <v>6951</v>
      </c>
      <c r="B1330" s="822" t="s">
        <v>6952</v>
      </c>
      <c r="C1330" s="822" t="s">
        <v>639</v>
      </c>
      <c r="D1330" s="822" t="s">
        <v>6940</v>
      </c>
      <c r="E1330" s="822" t="s">
        <v>6953</v>
      </c>
      <c r="F1330" s="822" t="s">
        <v>7069</v>
      </c>
      <c r="G1330" s="822" t="s">
        <v>2981</v>
      </c>
      <c r="H1330" s="831">
        <v>167.33</v>
      </c>
      <c r="I1330" s="831">
        <v>1227462.31</v>
      </c>
      <c r="J1330" s="822"/>
      <c r="K1330" s="822">
        <v>7335.5782585310462</v>
      </c>
      <c r="L1330" s="831">
        <v>264.61</v>
      </c>
      <c r="M1330" s="831">
        <v>1703783.6199999999</v>
      </c>
      <c r="N1330" s="822"/>
      <c r="O1330" s="822">
        <v>6438.8481916783185</v>
      </c>
      <c r="P1330" s="831">
        <v>297.68</v>
      </c>
      <c r="Q1330" s="831">
        <v>1381410.39</v>
      </c>
      <c r="R1330" s="827"/>
      <c r="S1330" s="832">
        <v>4640.5885178715398</v>
      </c>
    </row>
    <row r="1331" spans="1:19" ht="14.45" customHeight="1" x14ac:dyDescent="0.2">
      <c r="A1331" s="821" t="s">
        <v>6951</v>
      </c>
      <c r="B1331" s="822" t="s">
        <v>6952</v>
      </c>
      <c r="C1331" s="822" t="s">
        <v>639</v>
      </c>
      <c r="D1331" s="822" t="s">
        <v>6940</v>
      </c>
      <c r="E1331" s="822" t="s">
        <v>6953</v>
      </c>
      <c r="F1331" s="822" t="s">
        <v>7070</v>
      </c>
      <c r="G1331" s="822" t="s">
        <v>2985</v>
      </c>
      <c r="H1331" s="831"/>
      <c r="I1331" s="831"/>
      <c r="J1331" s="822"/>
      <c r="K1331" s="822"/>
      <c r="L1331" s="831"/>
      <c r="M1331" s="831"/>
      <c r="N1331" s="822"/>
      <c r="O1331" s="822"/>
      <c r="P1331" s="831">
        <v>1.3900000000000001</v>
      </c>
      <c r="Q1331" s="831">
        <v>437.11</v>
      </c>
      <c r="R1331" s="827"/>
      <c r="S1331" s="832">
        <v>314.46762589928056</v>
      </c>
    </row>
    <row r="1332" spans="1:19" ht="14.45" customHeight="1" x14ac:dyDescent="0.2">
      <c r="A1332" s="821" t="s">
        <v>6951</v>
      </c>
      <c r="B1332" s="822" t="s">
        <v>6952</v>
      </c>
      <c r="C1332" s="822" t="s">
        <v>639</v>
      </c>
      <c r="D1332" s="822" t="s">
        <v>6940</v>
      </c>
      <c r="E1332" s="822" t="s">
        <v>6953</v>
      </c>
      <c r="F1332" s="822" t="s">
        <v>7074</v>
      </c>
      <c r="G1332" s="822" t="s">
        <v>7075</v>
      </c>
      <c r="H1332" s="831">
        <v>5.8599999999999994</v>
      </c>
      <c r="I1332" s="831">
        <v>2421.19</v>
      </c>
      <c r="J1332" s="822"/>
      <c r="K1332" s="822">
        <v>413.17235494880549</v>
      </c>
      <c r="L1332" s="831">
        <v>13.459999999999999</v>
      </c>
      <c r="M1332" s="831">
        <v>5880.93</v>
      </c>
      <c r="N1332" s="822"/>
      <c r="O1332" s="822">
        <v>436.91901931649335</v>
      </c>
      <c r="P1332" s="831">
        <v>5.2299999999999995</v>
      </c>
      <c r="Q1332" s="831">
        <v>2816.5699999999997</v>
      </c>
      <c r="R1332" s="827"/>
      <c r="S1332" s="832">
        <v>538.54110898661565</v>
      </c>
    </row>
    <row r="1333" spans="1:19" ht="14.45" customHeight="1" x14ac:dyDescent="0.2">
      <c r="A1333" s="821" t="s">
        <v>6951</v>
      </c>
      <c r="B1333" s="822" t="s">
        <v>6952</v>
      </c>
      <c r="C1333" s="822" t="s">
        <v>639</v>
      </c>
      <c r="D1333" s="822" t="s">
        <v>6940</v>
      </c>
      <c r="E1333" s="822" t="s">
        <v>6953</v>
      </c>
      <c r="F1333" s="822" t="s">
        <v>7077</v>
      </c>
      <c r="G1333" s="822" t="s">
        <v>841</v>
      </c>
      <c r="H1333" s="831"/>
      <c r="I1333" s="831"/>
      <c r="J1333" s="822"/>
      <c r="K1333" s="822"/>
      <c r="L1333" s="831"/>
      <c r="M1333" s="831"/>
      <c r="N1333" s="822"/>
      <c r="O1333" s="822"/>
      <c r="P1333" s="831">
        <v>1</v>
      </c>
      <c r="Q1333" s="831">
        <v>16.57</v>
      </c>
      <c r="R1333" s="827"/>
      <c r="S1333" s="832">
        <v>16.57</v>
      </c>
    </row>
    <row r="1334" spans="1:19" ht="14.45" customHeight="1" x14ac:dyDescent="0.2">
      <c r="A1334" s="821" t="s">
        <v>6951</v>
      </c>
      <c r="B1334" s="822" t="s">
        <v>6952</v>
      </c>
      <c r="C1334" s="822" t="s">
        <v>639</v>
      </c>
      <c r="D1334" s="822" t="s">
        <v>6940</v>
      </c>
      <c r="E1334" s="822" t="s">
        <v>6953</v>
      </c>
      <c r="F1334" s="822" t="s">
        <v>7078</v>
      </c>
      <c r="G1334" s="822" t="s">
        <v>7063</v>
      </c>
      <c r="H1334" s="831">
        <v>11.23</v>
      </c>
      <c r="I1334" s="831">
        <v>181973.62</v>
      </c>
      <c r="J1334" s="822"/>
      <c r="K1334" s="822">
        <v>16204.240427426535</v>
      </c>
      <c r="L1334" s="831">
        <v>12.68</v>
      </c>
      <c r="M1334" s="831">
        <v>205469.71000000002</v>
      </c>
      <c r="N1334" s="822"/>
      <c r="O1334" s="822">
        <v>16204.235804416407</v>
      </c>
      <c r="P1334" s="831">
        <v>4.7300000000000004</v>
      </c>
      <c r="Q1334" s="831">
        <v>76645.87</v>
      </c>
      <c r="R1334" s="827"/>
      <c r="S1334" s="832">
        <v>16204.200845665959</v>
      </c>
    </row>
    <row r="1335" spans="1:19" ht="14.45" customHeight="1" x14ac:dyDescent="0.2">
      <c r="A1335" s="821" t="s">
        <v>6951</v>
      </c>
      <c r="B1335" s="822" t="s">
        <v>6952</v>
      </c>
      <c r="C1335" s="822" t="s">
        <v>639</v>
      </c>
      <c r="D1335" s="822" t="s">
        <v>6940</v>
      </c>
      <c r="E1335" s="822" t="s">
        <v>6953</v>
      </c>
      <c r="F1335" s="822" t="s">
        <v>7080</v>
      </c>
      <c r="G1335" s="822" t="s">
        <v>7081</v>
      </c>
      <c r="H1335" s="831">
        <v>1</v>
      </c>
      <c r="I1335" s="831">
        <v>53185.5</v>
      </c>
      <c r="J1335" s="822"/>
      <c r="K1335" s="822">
        <v>53185.5</v>
      </c>
      <c r="L1335" s="831">
        <v>1</v>
      </c>
      <c r="M1335" s="831">
        <v>53185.1</v>
      </c>
      <c r="N1335" s="822"/>
      <c r="O1335" s="822">
        <v>53185.1</v>
      </c>
      <c r="P1335" s="831">
        <v>21</v>
      </c>
      <c r="Q1335" s="831">
        <v>1116892.5</v>
      </c>
      <c r="R1335" s="827"/>
      <c r="S1335" s="832">
        <v>53185.357142857145</v>
      </c>
    </row>
    <row r="1336" spans="1:19" ht="14.45" customHeight="1" x14ac:dyDescent="0.2">
      <c r="A1336" s="821" t="s">
        <v>6951</v>
      </c>
      <c r="B1336" s="822" t="s">
        <v>6952</v>
      </c>
      <c r="C1336" s="822" t="s">
        <v>639</v>
      </c>
      <c r="D1336" s="822" t="s">
        <v>6940</v>
      </c>
      <c r="E1336" s="822" t="s">
        <v>6953</v>
      </c>
      <c r="F1336" s="822" t="s">
        <v>7084</v>
      </c>
      <c r="G1336" s="822" t="s">
        <v>7085</v>
      </c>
      <c r="H1336" s="831"/>
      <c r="I1336" s="831"/>
      <c r="J1336" s="822"/>
      <c r="K1336" s="822"/>
      <c r="L1336" s="831">
        <v>1</v>
      </c>
      <c r="M1336" s="831">
        <v>81.81</v>
      </c>
      <c r="N1336" s="822"/>
      <c r="O1336" s="822">
        <v>81.81</v>
      </c>
      <c r="P1336" s="831"/>
      <c r="Q1336" s="831"/>
      <c r="R1336" s="827"/>
      <c r="S1336" s="832"/>
    </row>
    <row r="1337" spans="1:19" ht="14.45" customHeight="1" x14ac:dyDescent="0.2">
      <c r="A1337" s="821" t="s">
        <v>6951</v>
      </c>
      <c r="B1337" s="822" t="s">
        <v>6952</v>
      </c>
      <c r="C1337" s="822" t="s">
        <v>639</v>
      </c>
      <c r="D1337" s="822" t="s">
        <v>6940</v>
      </c>
      <c r="E1337" s="822" t="s">
        <v>6953</v>
      </c>
      <c r="F1337" s="822" t="s">
        <v>7086</v>
      </c>
      <c r="G1337" s="822" t="s">
        <v>2660</v>
      </c>
      <c r="H1337" s="831">
        <v>8.8000000000000007</v>
      </c>
      <c r="I1337" s="831">
        <v>2426.21</v>
      </c>
      <c r="J1337" s="822"/>
      <c r="K1337" s="822">
        <v>275.7056818181818</v>
      </c>
      <c r="L1337" s="831">
        <v>11.8</v>
      </c>
      <c r="M1337" s="831">
        <v>3241.56</v>
      </c>
      <c r="N1337" s="822"/>
      <c r="O1337" s="822">
        <v>274.70847457627116</v>
      </c>
      <c r="P1337" s="831">
        <v>16.2</v>
      </c>
      <c r="Q1337" s="831">
        <v>4438.8</v>
      </c>
      <c r="R1337" s="827"/>
      <c r="S1337" s="832">
        <v>274</v>
      </c>
    </row>
    <row r="1338" spans="1:19" ht="14.45" customHeight="1" x14ac:dyDescent="0.2">
      <c r="A1338" s="821" t="s">
        <v>6951</v>
      </c>
      <c r="B1338" s="822" t="s">
        <v>6952</v>
      </c>
      <c r="C1338" s="822" t="s">
        <v>639</v>
      </c>
      <c r="D1338" s="822" t="s">
        <v>6940</v>
      </c>
      <c r="E1338" s="822" t="s">
        <v>6953</v>
      </c>
      <c r="F1338" s="822" t="s">
        <v>7087</v>
      </c>
      <c r="G1338" s="822" t="s">
        <v>3410</v>
      </c>
      <c r="H1338" s="831">
        <v>1</v>
      </c>
      <c r="I1338" s="831">
        <v>120000</v>
      </c>
      <c r="J1338" s="822"/>
      <c r="K1338" s="822">
        <v>120000</v>
      </c>
      <c r="L1338" s="831"/>
      <c r="M1338" s="831"/>
      <c r="N1338" s="822"/>
      <c r="O1338" s="822"/>
      <c r="P1338" s="831">
        <v>5</v>
      </c>
      <c r="Q1338" s="831">
        <v>570000</v>
      </c>
      <c r="R1338" s="827"/>
      <c r="S1338" s="832">
        <v>114000</v>
      </c>
    </row>
    <row r="1339" spans="1:19" ht="14.45" customHeight="1" x14ac:dyDescent="0.2">
      <c r="A1339" s="821" t="s">
        <v>6951</v>
      </c>
      <c r="B1339" s="822" t="s">
        <v>6952</v>
      </c>
      <c r="C1339" s="822" t="s">
        <v>639</v>
      </c>
      <c r="D1339" s="822" t="s">
        <v>6940</v>
      </c>
      <c r="E1339" s="822" t="s">
        <v>6953</v>
      </c>
      <c r="F1339" s="822" t="s">
        <v>7094</v>
      </c>
      <c r="G1339" s="822" t="s">
        <v>7095</v>
      </c>
      <c r="H1339" s="831">
        <v>2.4</v>
      </c>
      <c r="I1339" s="831">
        <v>1145.8</v>
      </c>
      <c r="J1339" s="822"/>
      <c r="K1339" s="822">
        <v>477.41666666666669</v>
      </c>
      <c r="L1339" s="831"/>
      <c r="M1339" s="831"/>
      <c r="N1339" s="822"/>
      <c r="O1339" s="822"/>
      <c r="P1339" s="831"/>
      <c r="Q1339" s="831"/>
      <c r="R1339" s="827"/>
      <c r="S1339" s="832"/>
    </row>
    <row r="1340" spans="1:19" ht="14.45" customHeight="1" x14ac:dyDescent="0.2">
      <c r="A1340" s="821" t="s">
        <v>6951</v>
      </c>
      <c r="B1340" s="822" t="s">
        <v>6952</v>
      </c>
      <c r="C1340" s="822" t="s">
        <v>639</v>
      </c>
      <c r="D1340" s="822" t="s">
        <v>6940</v>
      </c>
      <c r="E1340" s="822" t="s">
        <v>6953</v>
      </c>
      <c r="F1340" s="822" t="s">
        <v>7097</v>
      </c>
      <c r="G1340" s="822" t="s">
        <v>7098</v>
      </c>
      <c r="H1340" s="831">
        <v>1</v>
      </c>
      <c r="I1340" s="831">
        <v>1726.96</v>
      </c>
      <c r="J1340" s="822"/>
      <c r="K1340" s="822">
        <v>1726.96</v>
      </c>
      <c r="L1340" s="831"/>
      <c r="M1340" s="831"/>
      <c r="N1340" s="822"/>
      <c r="O1340" s="822"/>
      <c r="P1340" s="831"/>
      <c r="Q1340" s="831"/>
      <c r="R1340" s="827"/>
      <c r="S1340" s="832"/>
    </row>
    <row r="1341" spans="1:19" ht="14.45" customHeight="1" x14ac:dyDescent="0.2">
      <c r="A1341" s="821" t="s">
        <v>6951</v>
      </c>
      <c r="B1341" s="822" t="s">
        <v>6952</v>
      </c>
      <c r="C1341" s="822" t="s">
        <v>639</v>
      </c>
      <c r="D1341" s="822" t="s">
        <v>6940</v>
      </c>
      <c r="E1341" s="822" t="s">
        <v>6953</v>
      </c>
      <c r="F1341" s="822" t="s">
        <v>7099</v>
      </c>
      <c r="G1341" s="822" t="s">
        <v>7100</v>
      </c>
      <c r="H1341" s="831"/>
      <c r="I1341" s="831"/>
      <c r="J1341" s="822"/>
      <c r="K1341" s="822"/>
      <c r="L1341" s="831">
        <v>4</v>
      </c>
      <c r="M1341" s="831">
        <v>16330.8</v>
      </c>
      <c r="N1341" s="822"/>
      <c r="O1341" s="822">
        <v>4082.7</v>
      </c>
      <c r="P1341" s="831"/>
      <c r="Q1341" s="831"/>
      <c r="R1341" s="827"/>
      <c r="S1341" s="832"/>
    </row>
    <row r="1342" spans="1:19" ht="14.45" customHeight="1" x14ac:dyDescent="0.2">
      <c r="A1342" s="821" t="s">
        <v>6951</v>
      </c>
      <c r="B1342" s="822" t="s">
        <v>6952</v>
      </c>
      <c r="C1342" s="822" t="s">
        <v>639</v>
      </c>
      <c r="D1342" s="822" t="s">
        <v>6940</v>
      </c>
      <c r="E1342" s="822" t="s">
        <v>6953</v>
      </c>
      <c r="F1342" s="822" t="s">
        <v>7101</v>
      </c>
      <c r="G1342" s="822" t="s">
        <v>2446</v>
      </c>
      <c r="H1342" s="831">
        <v>0.79</v>
      </c>
      <c r="I1342" s="831">
        <v>6929.54</v>
      </c>
      <c r="J1342" s="822"/>
      <c r="K1342" s="822">
        <v>8771.5696202531635</v>
      </c>
      <c r="L1342" s="831">
        <v>6</v>
      </c>
      <c r="M1342" s="831">
        <v>47369.04</v>
      </c>
      <c r="N1342" s="822"/>
      <c r="O1342" s="822">
        <v>7894.84</v>
      </c>
      <c r="P1342" s="831">
        <v>1.34</v>
      </c>
      <c r="Q1342" s="831">
        <v>10579.08</v>
      </c>
      <c r="R1342" s="827"/>
      <c r="S1342" s="832">
        <v>7894.8358208955215</v>
      </c>
    </row>
    <row r="1343" spans="1:19" ht="14.45" customHeight="1" x14ac:dyDescent="0.2">
      <c r="A1343" s="821" t="s">
        <v>6951</v>
      </c>
      <c r="B1343" s="822" t="s">
        <v>6952</v>
      </c>
      <c r="C1343" s="822" t="s">
        <v>639</v>
      </c>
      <c r="D1343" s="822" t="s">
        <v>6940</v>
      </c>
      <c r="E1343" s="822" t="s">
        <v>6953</v>
      </c>
      <c r="F1343" s="822" t="s">
        <v>7104</v>
      </c>
      <c r="G1343" s="822" t="s">
        <v>7105</v>
      </c>
      <c r="H1343" s="831">
        <v>12</v>
      </c>
      <c r="I1343" s="831">
        <v>435.21000000000004</v>
      </c>
      <c r="J1343" s="822"/>
      <c r="K1343" s="822">
        <v>36.267500000000005</v>
      </c>
      <c r="L1343" s="831">
        <v>21.3</v>
      </c>
      <c r="M1343" s="831">
        <v>830.67</v>
      </c>
      <c r="N1343" s="822"/>
      <c r="O1343" s="822">
        <v>38.998591549295774</v>
      </c>
      <c r="P1343" s="831">
        <v>16</v>
      </c>
      <c r="Q1343" s="831">
        <v>701.09999999999991</v>
      </c>
      <c r="R1343" s="827"/>
      <c r="S1343" s="832">
        <v>43.818749999999994</v>
      </c>
    </row>
    <row r="1344" spans="1:19" ht="14.45" customHeight="1" x14ac:dyDescent="0.2">
      <c r="A1344" s="821" t="s">
        <v>6951</v>
      </c>
      <c r="B1344" s="822" t="s">
        <v>6952</v>
      </c>
      <c r="C1344" s="822" t="s">
        <v>639</v>
      </c>
      <c r="D1344" s="822" t="s">
        <v>6940</v>
      </c>
      <c r="E1344" s="822" t="s">
        <v>6953</v>
      </c>
      <c r="F1344" s="822" t="s">
        <v>7111</v>
      </c>
      <c r="G1344" s="822" t="s">
        <v>2446</v>
      </c>
      <c r="H1344" s="831">
        <v>2</v>
      </c>
      <c r="I1344" s="831">
        <v>43840.4</v>
      </c>
      <c r="J1344" s="822"/>
      <c r="K1344" s="822">
        <v>21920.2</v>
      </c>
      <c r="L1344" s="831">
        <v>11</v>
      </c>
      <c r="M1344" s="831">
        <v>217021.26</v>
      </c>
      <c r="N1344" s="822"/>
      <c r="O1344" s="822">
        <v>19729.205454545456</v>
      </c>
      <c r="P1344" s="831">
        <v>2</v>
      </c>
      <c r="Q1344" s="831">
        <v>39458.400000000001</v>
      </c>
      <c r="R1344" s="827"/>
      <c r="S1344" s="832">
        <v>19729.2</v>
      </c>
    </row>
    <row r="1345" spans="1:19" ht="14.45" customHeight="1" x14ac:dyDescent="0.2">
      <c r="A1345" s="821" t="s">
        <v>6951</v>
      </c>
      <c r="B1345" s="822" t="s">
        <v>6952</v>
      </c>
      <c r="C1345" s="822" t="s">
        <v>639</v>
      </c>
      <c r="D1345" s="822" t="s">
        <v>6940</v>
      </c>
      <c r="E1345" s="822" t="s">
        <v>6953</v>
      </c>
      <c r="F1345" s="822" t="s">
        <v>7112</v>
      </c>
      <c r="G1345" s="822" t="s">
        <v>7033</v>
      </c>
      <c r="H1345" s="831">
        <v>23</v>
      </c>
      <c r="I1345" s="831">
        <v>28584.89</v>
      </c>
      <c r="J1345" s="822"/>
      <c r="K1345" s="822">
        <v>1242.8213043478261</v>
      </c>
      <c r="L1345" s="831">
        <v>14</v>
      </c>
      <c r="M1345" s="831">
        <v>17395.84</v>
      </c>
      <c r="N1345" s="822"/>
      <c r="O1345" s="822">
        <v>1242.56</v>
      </c>
      <c r="P1345" s="831"/>
      <c r="Q1345" s="831"/>
      <c r="R1345" s="827"/>
      <c r="S1345" s="832"/>
    </row>
    <row r="1346" spans="1:19" ht="14.45" customHeight="1" x14ac:dyDescent="0.2">
      <c r="A1346" s="821" t="s">
        <v>6951</v>
      </c>
      <c r="B1346" s="822" t="s">
        <v>6952</v>
      </c>
      <c r="C1346" s="822" t="s">
        <v>639</v>
      </c>
      <c r="D1346" s="822" t="s">
        <v>6940</v>
      </c>
      <c r="E1346" s="822" t="s">
        <v>6953</v>
      </c>
      <c r="F1346" s="822" t="s">
        <v>7114</v>
      </c>
      <c r="G1346" s="822" t="s">
        <v>2319</v>
      </c>
      <c r="H1346" s="831">
        <v>1</v>
      </c>
      <c r="I1346" s="831">
        <v>1186.57</v>
      </c>
      <c r="J1346" s="822"/>
      <c r="K1346" s="822">
        <v>1186.57</v>
      </c>
      <c r="L1346" s="831">
        <v>7</v>
      </c>
      <c r="M1346" s="831">
        <v>8514.119999999999</v>
      </c>
      <c r="N1346" s="822"/>
      <c r="O1346" s="822">
        <v>1216.302857142857</v>
      </c>
      <c r="P1346" s="831">
        <v>5</v>
      </c>
      <c r="Q1346" s="831">
        <v>5987.43</v>
      </c>
      <c r="R1346" s="827"/>
      <c r="S1346" s="832">
        <v>1197.4860000000001</v>
      </c>
    </row>
    <row r="1347" spans="1:19" ht="14.45" customHeight="1" x14ac:dyDescent="0.2">
      <c r="A1347" s="821" t="s">
        <v>6951</v>
      </c>
      <c r="B1347" s="822" t="s">
        <v>6952</v>
      </c>
      <c r="C1347" s="822" t="s">
        <v>639</v>
      </c>
      <c r="D1347" s="822" t="s">
        <v>6940</v>
      </c>
      <c r="E1347" s="822" t="s">
        <v>6953</v>
      </c>
      <c r="F1347" s="822" t="s">
        <v>7116</v>
      </c>
      <c r="G1347" s="822" t="s">
        <v>3358</v>
      </c>
      <c r="H1347" s="831">
        <v>5</v>
      </c>
      <c r="I1347" s="831">
        <v>100477.8</v>
      </c>
      <c r="J1347" s="822"/>
      <c r="K1347" s="822">
        <v>20095.560000000001</v>
      </c>
      <c r="L1347" s="831"/>
      <c r="M1347" s="831"/>
      <c r="N1347" s="822"/>
      <c r="O1347" s="822"/>
      <c r="P1347" s="831"/>
      <c r="Q1347" s="831"/>
      <c r="R1347" s="827"/>
      <c r="S1347" s="832"/>
    </row>
    <row r="1348" spans="1:19" ht="14.45" customHeight="1" x14ac:dyDescent="0.2">
      <c r="A1348" s="821" t="s">
        <v>6951</v>
      </c>
      <c r="B1348" s="822" t="s">
        <v>6952</v>
      </c>
      <c r="C1348" s="822" t="s">
        <v>639</v>
      </c>
      <c r="D1348" s="822" t="s">
        <v>6940</v>
      </c>
      <c r="E1348" s="822" t="s">
        <v>6953</v>
      </c>
      <c r="F1348" s="822" t="s">
        <v>7119</v>
      </c>
      <c r="G1348" s="822" t="s">
        <v>916</v>
      </c>
      <c r="H1348" s="831"/>
      <c r="I1348" s="831"/>
      <c r="J1348" s="822"/>
      <c r="K1348" s="822"/>
      <c r="L1348" s="831"/>
      <c r="M1348" s="831"/>
      <c r="N1348" s="822"/>
      <c r="O1348" s="822"/>
      <c r="P1348" s="831">
        <v>2.54</v>
      </c>
      <c r="Q1348" s="831">
        <v>541.42999999999995</v>
      </c>
      <c r="R1348" s="827"/>
      <c r="S1348" s="832">
        <v>213.16141732283461</v>
      </c>
    </row>
    <row r="1349" spans="1:19" ht="14.45" customHeight="1" x14ac:dyDescent="0.2">
      <c r="A1349" s="821" t="s">
        <v>6951</v>
      </c>
      <c r="B1349" s="822" t="s">
        <v>6952</v>
      </c>
      <c r="C1349" s="822" t="s">
        <v>639</v>
      </c>
      <c r="D1349" s="822" t="s">
        <v>6940</v>
      </c>
      <c r="E1349" s="822" t="s">
        <v>6953</v>
      </c>
      <c r="F1349" s="822" t="s">
        <v>7121</v>
      </c>
      <c r="G1349" s="822" t="s">
        <v>1881</v>
      </c>
      <c r="H1349" s="831"/>
      <c r="I1349" s="831"/>
      <c r="J1349" s="822"/>
      <c r="K1349" s="822"/>
      <c r="L1349" s="831"/>
      <c r="M1349" s="831"/>
      <c r="N1349" s="822"/>
      <c r="O1349" s="822"/>
      <c r="P1349" s="831">
        <v>0.7</v>
      </c>
      <c r="Q1349" s="831">
        <v>2183.19</v>
      </c>
      <c r="R1349" s="827"/>
      <c r="S1349" s="832">
        <v>3118.8428571428576</v>
      </c>
    </row>
    <row r="1350" spans="1:19" ht="14.45" customHeight="1" x14ac:dyDescent="0.2">
      <c r="A1350" s="821" t="s">
        <v>6951</v>
      </c>
      <c r="B1350" s="822" t="s">
        <v>6952</v>
      </c>
      <c r="C1350" s="822" t="s">
        <v>639</v>
      </c>
      <c r="D1350" s="822" t="s">
        <v>6940</v>
      </c>
      <c r="E1350" s="822" t="s">
        <v>6953</v>
      </c>
      <c r="F1350" s="822" t="s">
        <v>7122</v>
      </c>
      <c r="G1350" s="822" t="s">
        <v>1390</v>
      </c>
      <c r="H1350" s="831">
        <v>10</v>
      </c>
      <c r="I1350" s="831">
        <v>1484.6000000000001</v>
      </c>
      <c r="J1350" s="822"/>
      <c r="K1350" s="822">
        <v>148.46</v>
      </c>
      <c r="L1350" s="831">
        <v>59</v>
      </c>
      <c r="M1350" s="831">
        <v>8759.14</v>
      </c>
      <c r="N1350" s="822"/>
      <c r="O1350" s="822">
        <v>148.45999999999998</v>
      </c>
      <c r="P1350" s="831">
        <v>103.45</v>
      </c>
      <c r="Q1350" s="831">
        <v>15358.18</v>
      </c>
      <c r="R1350" s="827"/>
      <c r="S1350" s="832">
        <v>148.45993233446109</v>
      </c>
    </row>
    <row r="1351" spans="1:19" ht="14.45" customHeight="1" x14ac:dyDescent="0.2">
      <c r="A1351" s="821" t="s">
        <v>6951</v>
      </c>
      <c r="B1351" s="822" t="s">
        <v>6952</v>
      </c>
      <c r="C1351" s="822" t="s">
        <v>639</v>
      </c>
      <c r="D1351" s="822" t="s">
        <v>6940</v>
      </c>
      <c r="E1351" s="822" t="s">
        <v>6953</v>
      </c>
      <c r="F1351" s="822" t="s">
        <v>7123</v>
      </c>
      <c r="G1351" s="822" t="s">
        <v>7124</v>
      </c>
      <c r="H1351" s="831">
        <v>1</v>
      </c>
      <c r="I1351" s="831">
        <v>114598</v>
      </c>
      <c r="J1351" s="822"/>
      <c r="K1351" s="822">
        <v>114598</v>
      </c>
      <c r="L1351" s="831">
        <v>1</v>
      </c>
      <c r="M1351" s="831">
        <v>114598</v>
      </c>
      <c r="N1351" s="822"/>
      <c r="O1351" s="822">
        <v>114598</v>
      </c>
      <c r="P1351" s="831"/>
      <c r="Q1351" s="831"/>
      <c r="R1351" s="827"/>
      <c r="S1351" s="832"/>
    </row>
    <row r="1352" spans="1:19" ht="14.45" customHeight="1" x14ac:dyDescent="0.2">
      <c r="A1352" s="821" t="s">
        <v>6951</v>
      </c>
      <c r="B1352" s="822" t="s">
        <v>6952</v>
      </c>
      <c r="C1352" s="822" t="s">
        <v>639</v>
      </c>
      <c r="D1352" s="822" t="s">
        <v>6940</v>
      </c>
      <c r="E1352" s="822" t="s">
        <v>6953</v>
      </c>
      <c r="F1352" s="822" t="s">
        <v>7129</v>
      </c>
      <c r="G1352" s="822" t="s">
        <v>791</v>
      </c>
      <c r="H1352" s="831">
        <v>73.78</v>
      </c>
      <c r="I1352" s="831">
        <v>8202.57</v>
      </c>
      <c r="J1352" s="822"/>
      <c r="K1352" s="822">
        <v>111.17606397397668</v>
      </c>
      <c r="L1352" s="831">
        <v>27.269999999999996</v>
      </c>
      <c r="M1352" s="831">
        <v>3207.12</v>
      </c>
      <c r="N1352" s="822"/>
      <c r="O1352" s="822">
        <v>117.60616061606162</v>
      </c>
      <c r="P1352" s="831">
        <v>34.22</v>
      </c>
      <c r="Q1352" s="831">
        <v>3807.16</v>
      </c>
      <c r="R1352" s="827"/>
      <c r="S1352" s="832">
        <v>111.25540619520748</v>
      </c>
    </row>
    <row r="1353" spans="1:19" ht="14.45" customHeight="1" x14ac:dyDescent="0.2">
      <c r="A1353" s="821" t="s">
        <v>6951</v>
      </c>
      <c r="B1353" s="822" t="s">
        <v>6952</v>
      </c>
      <c r="C1353" s="822" t="s">
        <v>639</v>
      </c>
      <c r="D1353" s="822" t="s">
        <v>6940</v>
      </c>
      <c r="E1353" s="822" t="s">
        <v>6953</v>
      </c>
      <c r="F1353" s="822" t="s">
        <v>7130</v>
      </c>
      <c r="G1353" s="822" t="s">
        <v>791</v>
      </c>
      <c r="H1353" s="831">
        <v>63.19</v>
      </c>
      <c r="I1353" s="831">
        <v>18205.05</v>
      </c>
      <c r="J1353" s="822"/>
      <c r="K1353" s="822">
        <v>288.10017407817691</v>
      </c>
      <c r="L1353" s="831">
        <v>43.32</v>
      </c>
      <c r="M1353" s="831">
        <v>12652.25</v>
      </c>
      <c r="N1353" s="822"/>
      <c r="O1353" s="822">
        <v>292.06486611265007</v>
      </c>
      <c r="P1353" s="831">
        <v>35.42</v>
      </c>
      <c r="Q1353" s="831">
        <v>10204.540000000001</v>
      </c>
      <c r="R1353" s="827"/>
      <c r="S1353" s="832">
        <v>288.1010728402033</v>
      </c>
    </row>
    <row r="1354" spans="1:19" ht="14.45" customHeight="1" x14ac:dyDescent="0.2">
      <c r="A1354" s="821" t="s">
        <v>6951</v>
      </c>
      <c r="B1354" s="822" t="s">
        <v>6952</v>
      </c>
      <c r="C1354" s="822" t="s">
        <v>639</v>
      </c>
      <c r="D1354" s="822" t="s">
        <v>6940</v>
      </c>
      <c r="E1354" s="822" t="s">
        <v>6953</v>
      </c>
      <c r="F1354" s="822" t="s">
        <v>7131</v>
      </c>
      <c r="G1354" s="822" t="s">
        <v>1132</v>
      </c>
      <c r="H1354" s="831">
        <v>64.55</v>
      </c>
      <c r="I1354" s="831">
        <v>11930.849999999999</v>
      </c>
      <c r="J1354" s="822"/>
      <c r="K1354" s="822">
        <v>184.83113865220758</v>
      </c>
      <c r="L1354" s="831">
        <v>6.65</v>
      </c>
      <c r="M1354" s="831">
        <v>1216.28</v>
      </c>
      <c r="N1354" s="822"/>
      <c r="O1354" s="822">
        <v>182.89924812030074</v>
      </c>
      <c r="P1354" s="831"/>
      <c r="Q1354" s="831"/>
      <c r="R1354" s="827"/>
      <c r="S1354" s="832"/>
    </row>
    <row r="1355" spans="1:19" ht="14.45" customHeight="1" x14ac:dyDescent="0.2">
      <c r="A1355" s="821" t="s">
        <v>6951</v>
      </c>
      <c r="B1355" s="822" t="s">
        <v>6952</v>
      </c>
      <c r="C1355" s="822" t="s">
        <v>639</v>
      </c>
      <c r="D1355" s="822" t="s">
        <v>6940</v>
      </c>
      <c r="E1355" s="822" t="s">
        <v>6953</v>
      </c>
      <c r="F1355" s="822" t="s">
        <v>7133</v>
      </c>
      <c r="G1355" s="822" t="s">
        <v>7134</v>
      </c>
      <c r="H1355" s="831">
        <v>6</v>
      </c>
      <c r="I1355" s="831">
        <v>74481.600000000006</v>
      </c>
      <c r="J1355" s="822"/>
      <c r="K1355" s="822">
        <v>12413.6</v>
      </c>
      <c r="L1355" s="831">
        <v>9</v>
      </c>
      <c r="M1355" s="831">
        <v>113876.84</v>
      </c>
      <c r="N1355" s="822"/>
      <c r="O1355" s="822">
        <v>12652.982222222221</v>
      </c>
      <c r="P1355" s="831">
        <v>2</v>
      </c>
      <c r="Q1355" s="831">
        <v>24827.200000000001</v>
      </c>
      <c r="R1355" s="827"/>
      <c r="S1355" s="832">
        <v>12413.6</v>
      </c>
    </row>
    <row r="1356" spans="1:19" ht="14.45" customHeight="1" x14ac:dyDescent="0.2">
      <c r="A1356" s="821" t="s">
        <v>6951</v>
      </c>
      <c r="B1356" s="822" t="s">
        <v>6952</v>
      </c>
      <c r="C1356" s="822" t="s">
        <v>639</v>
      </c>
      <c r="D1356" s="822" t="s">
        <v>6940</v>
      </c>
      <c r="E1356" s="822" t="s">
        <v>6953</v>
      </c>
      <c r="F1356" s="822" t="s">
        <v>7135</v>
      </c>
      <c r="G1356" s="822" t="s">
        <v>1132</v>
      </c>
      <c r="H1356" s="831">
        <v>28.6</v>
      </c>
      <c r="I1356" s="831">
        <v>2789.95</v>
      </c>
      <c r="J1356" s="822"/>
      <c r="K1356" s="822">
        <v>97.550699300699293</v>
      </c>
      <c r="L1356" s="831">
        <v>7.9899999999999993</v>
      </c>
      <c r="M1356" s="831">
        <v>784.03000000000009</v>
      </c>
      <c r="N1356" s="822"/>
      <c r="O1356" s="822">
        <v>98.12640801001254</v>
      </c>
      <c r="P1356" s="831"/>
      <c r="Q1356" s="831"/>
      <c r="R1356" s="827"/>
      <c r="S1356" s="832"/>
    </row>
    <row r="1357" spans="1:19" ht="14.45" customHeight="1" x14ac:dyDescent="0.2">
      <c r="A1357" s="821" t="s">
        <v>6951</v>
      </c>
      <c r="B1357" s="822" t="s">
        <v>6952</v>
      </c>
      <c r="C1357" s="822" t="s">
        <v>639</v>
      </c>
      <c r="D1357" s="822" t="s">
        <v>6940</v>
      </c>
      <c r="E1357" s="822" t="s">
        <v>6953</v>
      </c>
      <c r="F1357" s="822" t="s">
        <v>7136</v>
      </c>
      <c r="G1357" s="822" t="s">
        <v>1132</v>
      </c>
      <c r="H1357" s="831">
        <v>38.04</v>
      </c>
      <c r="I1357" s="831">
        <v>16023.21</v>
      </c>
      <c r="J1357" s="822"/>
      <c r="K1357" s="822">
        <v>421.22003154574134</v>
      </c>
      <c r="L1357" s="831"/>
      <c r="M1357" s="831"/>
      <c r="N1357" s="822"/>
      <c r="O1357" s="822"/>
      <c r="P1357" s="831"/>
      <c r="Q1357" s="831"/>
      <c r="R1357" s="827"/>
      <c r="S1357" s="832"/>
    </row>
    <row r="1358" spans="1:19" ht="14.45" customHeight="1" x14ac:dyDescent="0.2">
      <c r="A1358" s="821" t="s">
        <v>6951</v>
      </c>
      <c r="B1358" s="822" t="s">
        <v>6952</v>
      </c>
      <c r="C1358" s="822" t="s">
        <v>639</v>
      </c>
      <c r="D1358" s="822" t="s">
        <v>6940</v>
      </c>
      <c r="E1358" s="822" t="s">
        <v>6953</v>
      </c>
      <c r="F1358" s="822" t="s">
        <v>7137</v>
      </c>
      <c r="G1358" s="822" t="s">
        <v>7134</v>
      </c>
      <c r="H1358" s="831">
        <v>3</v>
      </c>
      <c r="I1358" s="831">
        <v>49818.9</v>
      </c>
      <c r="J1358" s="822"/>
      <c r="K1358" s="822">
        <v>16606.3</v>
      </c>
      <c r="L1358" s="831">
        <v>6</v>
      </c>
      <c r="M1358" s="831">
        <v>101956.64</v>
      </c>
      <c r="N1358" s="822"/>
      <c r="O1358" s="822">
        <v>16992.773333333334</v>
      </c>
      <c r="P1358" s="831">
        <v>12</v>
      </c>
      <c r="Q1358" s="831">
        <v>199275.6</v>
      </c>
      <c r="R1358" s="827"/>
      <c r="S1358" s="832">
        <v>16606.3</v>
      </c>
    </row>
    <row r="1359" spans="1:19" ht="14.45" customHeight="1" x14ac:dyDescent="0.2">
      <c r="A1359" s="821" t="s">
        <v>6951</v>
      </c>
      <c r="B1359" s="822" t="s">
        <v>6952</v>
      </c>
      <c r="C1359" s="822" t="s">
        <v>639</v>
      </c>
      <c r="D1359" s="822" t="s">
        <v>6940</v>
      </c>
      <c r="E1359" s="822" t="s">
        <v>6953</v>
      </c>
      <c r="F1359" s="822" t="s">
        <v>7138</v>
      </c>
      <c r="G1359" s="822" t="s">
        <v>7139</v>
      </c>
      <c r="H1359" s="831">
        <v>5</v>
      </c>
      <c r="I1359" s="831">
        <v>742.3</v>
      </c>
      <c r="J1359" s="822"/>
      <c r="K1359" s="822">
        <v>148.45999999999998</v>
      </c>
      <c r="L1359" s="831"/>
      <c r="M1359" s="831"/>
      <c r="N1359" s="822"/>
      <c r="O1359" s="822"/>
      <c r="P1359" s="831"/>
      <c r="Q1359" s="831"/>
      <c r="R1359" s="827"/>
      <c r="S1359" s="832"/>
    </row>
    <row r="1360" spans="1:19" ht="14.45" customHeight="1" x14ac:dyDescent="0.2">
      <c r="A1360" s="821" t="s">
        <v>6951</v>
      </c>
      <c r="B1360" s="822" t="s">
        <v>6952</v>
      </c>
      <c r="C1360" s="822" t="s">
        <v>639</v>
      </c>
      <c r="D1360" s="822" t="s">
        <v>6940</v>
      </c>
      <c r="E1360" s="822" t="s">
        <v>6953</v>
      </c>
      <c r="F1360" s="822" t="s">
        <v>7141</v>
      </c>
      <c r="G1360" s="822" t="s">
        <v>2967</v>
      </c>
      <c r="H1360" s="831">
        <v>3.88</v>
      </c>
      <c r="I1360" s="831">
        <v>1840.1599999999999</v>
      </c>
      <c r="J1360" s="822"/>
      <c r="K1360" s="822">
        <v>474.26804123711338</v>
      </c>
      <c r="L1360" s="831">
        <v>1.55</v>
      </c>
      <c r="M1360" s="831">
        <v>735.12</v>
      </c>
      <c r="N1360" s="822"/>
      <c r="O1360" s="822">
        <v>474.27096774193546</v>
      </c>
      <c r="P1360" s="831">
        <v>2.83</v>
      </c>
      <c r="Q1360" s="831">
        <v>1342.1899999999998</v>
      </c>
      <c r="R1360" s="827"/>
      <c r="S1360" s="832">
        <v>474.27208480565366</v>
      </c>
    </row>
    <row r="1361" spans="1:19" ht="14.45" customHeight="1" x14ac:dyDescent="0.2">
      <c r="A1361" s="821" t="s">
        <v>6951</v>
      </c>
      <c r="B1361" s="822" t="s">
        <v>6952</v>
      </c>
      <c r="C1361" s="822" t="s">
        <v>639</v>
      </c>
      <c r="D1361" s="822" t="s">
        <v>6940</v>
      </c>
      <c r="E1361" s="822" t="s">
        <v>6953</v>
      </c>
      <c r="F1361" s="822" t="s">
        <v>7142</v>
      </c>
      <c r="G1361" s="822" t="s">
        <v>2967</v>
      </c>
      <c r="H1361" s="831">
        <v>13.86</v>
      </c>
      <c r="I1361" s="831">
        <v>2834.63</v>
      </c>
      <c r="J1361" s="822"/>
      <c r="K1361" s="822">
        <v>204.51875901875903</v>
      </c>
      <c r="L1361" s="831">
        <v>1</v>
      </c>
      <c r="M1361" s="831">
        <v>204.52</v>
      </c>
      <c r="N1361" s="822"/>
      <c r="O1361" s="822">
        <v>204.52</v>
      </c>
      <c r="P1361" s="831">
        <v>5.17</v>
      </c>
      <c r="Q1361" s="831">
        <v>1057.3700000000001</v>
      </c>
      <c r="R1361" s="827"/>
      <c r="S1361" s="832">
        <v>204.52030947775631</v>
      </c>
    </row>
    <row r="1362" spans="1:19" ht="14.45" customHeight="1" x14ac:dyDescent="0.2">
      <c r="A1362" s="821" t="s">
        <v>6951</v>
      </c>
      <c r="B1362" s="822" t="s">
        <v>6952</v>
      </c>
      <c r="C1362" s="822" t="s">
        <v>639</v>
      </c>
      <c r="D1362" s="822" t="s">
        <v>6940</v>
      </c>
      <c r="E1362" s="822" t="s">
        <v>6953</v>
      </c>
      <c r="F1362" s="822" t="s">
        <v>7145</v>
      </c>
      <c r="G1362" s="822" t="s">
        <v>7146</v>
      </c>
      <c r="H1362" s="831">
        <v>1</v>
      </c>
      <c r="I1362" s="831">
        <v>3300.05</v>
      </c>
      <c r="J1362" s="822"/>
      <c r="K1362" s="822">
        <v>3300.05</v>
      </c>
      <c r="L1362" s="831"/>
      <c r="M1362" s="831"/>
      <c r="N1362" s="822"/>
      <c r="O1362" s="822"/>
      <c r="P1362" s="831">
        <v>6</v>
      </c>
      <c r="Q1362" s="831">
        <v>19800.099999999999</v>
      </c>
      <c r="R1362" s="827"/>
      <c r="S1362" s="832">
        <v>3300.0166666666664</v>
      </c>
    </row>
    <row r="1363" spans="1:19" ht="14.45" customHeight="1" x14ac:dyDescent="0.2">
      <c r="A1363" s="821" t="s">
        <v>6951</v>
      </c>
      <c r="B1363" s="822" t="s">
        <v>6952</v>
      </c>
      <c r="C1363" s="822" t="s">
        <v>639</v>
      </c>
      <c r="D1363" s="822" t="s">
        <v>6940</v>
      </c>
      <c r="E1363" s="822" t="s">
        <v>6953</v>
      </c>
      <c r="F1363" s="822" t="s">
        <v>7157</v>
      </c>
      <c r="G1363" s="822" t="s">
        <v>7158</v>
      </c>
      <c r="H1363" s="831"/>
      <c r="I1363" s="831"/>
      <c r="J1363" s="822"/>
      <c r="K1363" s="822"/>
      <c r="L1363" s="831">
        <v>4.4000000000000004</v>
      </c>
      <c r="M1363" s="831">
        <v>239.35999999999999</v>
      </c>
      <c r="N1363" s="822"/>
      <c r="O1363" s="822">
        <v>54.399999999999991</v>
      </c>
      <c r="P1363" s="831">
        <v>2.4</v>
      </c>
      <c r="Q1363" s="831">
        <v>130.57</v>
      </c>
      <c r="R1363" s="827"/>
      <c r="S1363" s="832">
        <v>54.404166666666669</v>
      </c>
    </row>
    <row r="1364" spans="1:19" ht="14.45" customHeight="1" x14ac:dyDescent="0.2">
      <c r="A1364" s="821" t="s">
        <v>6951</v>
      </c>
      <c r="B1364" s="822" t="s">
        <v>6952</v>
      </c>
      <c r="C1364" s="822" t="s">
        <v>639</v>
      </c>
      <c r="D1364" s="822" t="s">
        <v>6940</v>
      </c>
      <c r="E1364" s="822" t="s">
        <v>6953</v>
      </c>
      <c r="F1364" s="822" t="s">
        <v>7159</v>
      </c>
      <c r="G1364" s="822" t="s">
        <v>7158</v>
      </c>
      <c r="H1364" s="831">
        <v>0.4</v>
      </c>
      <c r="I1364" s="831">
        <v>43.54</v>
      </c>
      <c r="J1364" s="822"/>
      <c r="K1364" s="822">
        <v>108.85</v>
      </c>
      <c r="L1364" s="831">
        <v>18.599999999999998</v>
      </c>
      <c r="M1364" s="831">
        <v>1991.27</v>
      </c>
      <c r="N1364" s="822"/>
      <c r="O1364" s="822">
        <v>107.05752688172043</v>
      </c>
      <c r="P1364" s="831">
        <v>4</v>
      </c>
      <c r="Q1364" s="831">
        <v>390.79999999999995</v>
      </c>
      <c r="R1364" s="827"/>
      <c r="S1364" s="832">
        <v>97.699999999999989</v>
      </c>
    </row>
    <row r="1365" spans="1:19" ht="14.45" customHeight="1" x14ac:dyDescent="0.2">
      <c r="A1365" s="821" t="s">
        <v>6951</v>
      </c>
      <c r="B1365" s="822" t="s">
        <v>6952</v>
      </c>
      <c r="C1365" s="822" t="s">
        <v>639</v>
      </c>
      <c r="D1365" s="822" t="s">
        <v>6940</v>
      </c>
      <c r="E1365" s="822" t="s">
        <v>6953</v>
      </c>
      <c r="F1365" s="822" t="s">
        <v>7166</v>
      </c>
      <c r="G1365" s="822" t="s">
        <v>2446</v>
      </c>
      <c r="H1365" s="831">
        <v>1</v>
      </c>
      <c r="I1365" s="831">
        <v>52608.3</v>
      </c>
      <c r="J1365" s="822"/>
      <c r="K1365" s="822">
        <v>52608.3</v>
      </c>
      <c r="L1365" s="831">
        <v>1</v>
      </c>
      <c r="M1365" s="831">
        <v>47350.1</v>
      </c>
      <c r="N1365" s="822"/>
      <c r="O1365" s="822">
        <v>47350.1</v>
      </c>
      <c r="P1365" s="831">
        <v>3.94</v>
      </c>
      <c r="Q1365" s="831">
        <v>186555.13</v>
      </c>
      <c r="R1365" s="827"/>
      <c r="S1365" s="832">
        <v>47349.017766497462</v>
      </c>
    </row>
    <row r="1366" spans="1:19" ht="14.45" customHeight="1" x14ac:dyDescent="0.2">
      <c r="A1366" s="821" t="s">
        <v>6951</v>
      </c>
      <c r="B1366" s="822" t="s">
        <v>6952</v>
      </c>
      <c r="C1366" s="822" t="s">
        <v>639</v>
      </c>
      <c r="D1366" s="822" t="s">
        <v>6940</v>
      </c>
      <c r="E1366" s="822" t="s">
        <v>6953</v>
      </c>
      <c r="F1366" s="822" t="s">
        <v>7170</v>
      </c>
      <c r="G1366" s="822" t="s">
        <v>1031</v>
      </c>
      <c r="H1366" s="831">
        <v>15.690000000000001</v>
      </c>
      <c r="I1366" s="831">
        <v>3827.4300000000003</v>
      </c>
      <c r="J1366" s="822"/>
      <c r="K1366" s="822">
        <v>243.94072657743786</v>
      </c>
      <c r="L1366" s="831"/>
      <c r="M1366" s="831"/>
      <c r="N1366" s="822"/>
      <c r="O1366" s="822"/>
      <c r="P1366" s="831"/>
      <c r="Q1366" s="831"/>
      <c r="R1366" s="827"/>
      <c r="S1366" s="832"/>
    </row>
    <row r="1367" spans="1:19" ht="14.45" customHeight="1" x14ac:dyDescent="0.2">
      <c r="A1367" s="821" t="s">
        <v>6951</v>
      </c>
      <c r="B1367" s="822" t="s">
        <v>6952</v>
      </c>
      <c r="C1367" s="822" t="s">
        <v>639</v>
      </c>
      <c r="D1367" s="822" t="s">
        <v>6940</v>
      </c>
      <c r="E1367" s="822" t="s">
        <v>6953</v>
      </c>
      <c r="F1367" s="822" t="s">
        <v>7171</v>
      </c>
      <c r="G1367" s="822" t="s">
        <v>1031</v>
      </c>
      <c r="H1367" s="831">
        <v>27.11</v>
      </c>
      <c r="I1367" s="831">
        <v>11723.199999999999</v>
      </c>
      <c r="J1367" s="822"/>
      <c r="K1367" s="822">
        <v>432.43083732939874</v>
      </c>
      <c r="L1367" s="831">
        <v>19.66</v>
      </c>
      <c r="M1367" s="831">
        <v>8501.58</v>
      </c>
      <c r="N1367" s="822"/>
      <c r="O1367" s="822">
        <v>432.43031536113938</v>
      </c>
      <c r="P1367" s="831"/>
      <c r="Q1367" s="831"/>
      <c r="R1367" s="827"/>
      <c r="S1367" s="832"/>
    </row>
    <row r="1368" spans="1:19" ht="14.45" customHeight="1" x14ac:dyDescent="0.2">
      <c r="A1368" s="821" t="s">
        <v>6951</v>
      </c>
      <c r="B1368" s="822" t="s">
        <v>6952</v>
      </c>
      <c r="C1368" s="822" t="s">
        <v>639</v>
      </c>
      <c r="D1368" s="822" t="s">
        <v>6940</v>
      </c>
      <c r="E1368" s="822" t="s">
        <v>6953</v>
      </c>
      <c r="F1368" s="822" t="s">
        <v>7174</v>
      </c>
      <c r="G1368" s="822" t="s">
        <v>2349</v>
      </c>
      <c r="H1368" s="831"/>
      <c r="I1368" s="831"/>
      <c r="J1368" s="822"/>
      <c r="K1368" s="822"/>
      <c r="L1368" s="831"/>
      <c r="M1368" s="831"/>
      <c r="N1368" s="822"/>
      <c r="O1368" s="822"/>
      <c r="P1368" s="831">
        <v>1</v>
      </c>
      <c r="Q1368" s="831">
        <v>31100</v>
      </c>
      <c r="R1368" s="827"/>
      <c r="S1368" s="832">
        <v>31100</v>
      </c>
    </row>
    <row r="1369" spans="1:19" ht="14.45" customHeight="1" x14ac:dyDescent="0.2">
      <c r="A1369" s="821" t="s">
        <v>6951</v>
      </c>
      <c r="B1369" s="822" t="s">
        <v>6952</v>
      </c>
      <c r="C1369" s="822" t="s">
        <v>639</v>
      </c>
      <c r="D1369" s="822" t="s">
        <v>6940</v>
      </c>
      <c r="E1369" s="822" t="s">
        <v>6953</v>
      </c>
      <c r="F1369" s="822" t="s">
        <v>7175</v>
      </c>
      <c r="G1369" s="822" t="s">
        <v>2442</v>
      </c>
      <c r="H1369" s="831"/>
      <c r="I1369" s="831"/>
      <c r="J1369" s="822"/>
      <c r="K1369" s="822"/>
      <c r="L1369" s="831"/>
      <c r="M1369" s="831"/>
      <c r="N1369" s="822"/>
      <c r="O1369" s="822"/>
      <c r="P1369" s="831">
        <v>6.67</v>
      </c>
      <c r="Q1369" s="831">
        <v>22429.21</v>
      </c>
      <c r="R1369" s="827"/>
      <c r="S1369" s="832">
        <v>3362.7001499250373</v>
      </c>
    </row>
    <row r="1370" spans="1:19" ht="14.45" customHeight="1" x14ac:dyDescent="0.2">
      <c r="A1370" s="821" t="s">
        <v>6951</v>
      </c>
      <c r="B1370" s="822" t="s">
        <v>6952</v>
      </c>
      <c r="C1370" s="822" t="s">
        <v>639</v>
      </c>
      <c r="D1370" s="822" t="s">
        <v>6940</v>
      </c>
      <c r="E1370" s="822" t="s">
        <v>6953</v>
      </c>
      <c r="F1370" s="822" t="s">
        <v>7177</v>
      </c>
      <c r="G1370" s="822" t="s">
        <v>1031</v>
      </c>
      <c r="H1370" s="831">
        <v>27.87</v>
      </c>
      <c r="I1370" s="831">
        <v>6798.61</v>
      </c>
      <c r="J1370" s="822"/>
      <c r="K1370" s="822">
        <v>243.94007893792607</v>
      </c>
      <c r="L1370" s="831">
        <v>175.91</v>
      </c>
      <c r="M1370" s="831">
        <v>51857.26</v>
      </c>
      <c r="N1370" s="822"/>
      <c r="O1370" s="822">
        <v>294.79426979705534</v>
      </c>
      <c r="P1370" s="831">
        <v>167.64000000000001</v>
      </c>
      <c r="Q1370" s="831">
        <v>41754.250000000007</v>
      </c>
      <c r="R1370" s="827"/>
      <c r="S1370" s="832">
        <v>249.07092579336677</v>
      </c>
    </row>
    <row r="1371" spans="1:19" ht="14.45" customHeight="1" x14ac:dyDescent="0.2">
      <c r="A1371" s="821" t="s">
        <v>6951</v>
      </c>
      <c r="B1371" s="822" t="s">
        <v>6952</v>
      </c>
      <c r="C1371" s="822" t="s">
        <v>639</v>
      </c>
      <c r="D1371" s="822" t="s">
        <v>6940</v>
      </c>
      <c r="E1371" s="822" t="s">
        <v>6953</v>
      </c>
      <c r="F1371" s="822" t="s">
        <v>7178</v>
      </c>
      <c r="G1371" s="822" t="s">
        <v>1031</v>
      </c>
      <c r="H1371" s="831">
        <v>58.16</v>
      </c>
      <c r="I1371" s="831">
        <v>4449.82</v>
      </c>
      <c r="J1371" s="822"/>
      <c r="K1371" s="822">
        <v>76.509972489683634</v>
      </c>
      <c r="L1371" s="831">
        <v>321.39999999999998</v>
      </c>
      <c r="M1371" s="831">
        <v>26514.02</v>
      </c>
      <c r="N1371" s="822"/>
      <c r="O1371" s="822">
        <v>82.495395146235225</v>
      </c>
      <c r="P1371" s="831">
        <v>284.96000000000004</v>
      </c>
      <c r="Q1371" s="831">
        <v>22467.47</v>
      </c>
      <c r="R1371" s="827"/>
      <c r="S1371" s="832">
        <v>78.844293935991004</v>
      </c>
    </row>
    <row r="1372" spans="1:19" ht="14.45" customHeight="1" x14ac:dyDescent="0.2">
      <c r="A1372" s="821" t="s">
        <v>6951</v>
      </c>
      <c r="B1372" s="822" t="s">
        <v>6952</v>
      </c>
      <c r="C1372" s="822" t="s">
        <v>639</v>
      </c>
      <c r="D1372" s="822" t="s">
        <v>6940</v>
      </c>
      <c r="E1372" s="822" t="s">
        <v>6953</v>
      </c>
      <c r="F1372" s="822" t="s">
        <v>7179</v>
      </c>
      <c r="G1372" s="822" t="s">
        <v>1132</v>
      </c>
      <c r="H1372" s="831">
        <v>10.42</v>
      </c>
      <c r="I1372" s="831">
        <v>4389.1099999999997</v>
      </c>
      <c r="J1372" s="822"/>
      <c r="K1372" s="822">
        <v>421.21976967370438</v>
      </c>
      <c r="L1372" s="831">
        <v>19.149999999999999</v>
      </c>
      <c r="M1372" s="831">
        <v>8111.54</v>
      </c>
      <c r="N1372" s="822"/>
      <c r="O1372" s="822">
        <v>423.57911227154051</v>
      </c>
      <c r="P1372" s="831"/>
      <c r="Q1372" s="831"/>
      <c r="R1372" s="827"/>
      <c r="S1372" s="832"/>
    </row>
    <row r="1373" spans="1:19" ht="14.45" customHeight="1" x14ac:dyDescent="0.2">
      <c r="A1373" s="821" t="s">
        <v>6951</v>
      </c>
      <c r="B1373" s="822" t="s">
        <v>6952</v>
      </c>
      <c r="C1373" s="822" t="s">
        <v>639</v>
      </c>
      <c r="D1373" s="822" t="s">
        <v>6940</v>
      </c>
      <c r="E1373" s="822" t="s">
        <v>6953</v>
      </c>
      <c r="F1373" s="822" t="s">
        <v>7180</v>
      </c>
      <c r="G1373" s="822" t="s">
        <v>6966</v>
      </c>
      <c r="H1373" s="831"/>
      <c r="I1373" s="831"/>
      <c r="J1373" s="822"/>
      <c r="K1373" s="822"/>
      <c r="L1373" s="831">
        <v>1</v>
      </c>
      <c r="M1373" s="831">
        <v>4063.52</v>
      </c>
      <c r="N1373" s="822"/>
      <c r="O1373" s="822">
        <v>4063.52</v>
      </c>
      <c r="P1373" s="831"/>
      <c r="Q1373" s="831"/>
      <c r="R1373" s="827"/>
      <c r="S1373" s="832"/>
    </row>
    <row r="1374" spans="1:19" ht="14.45" customHeight="1" x14ac:dyDescent="0.2">
      <c r="A1374" s="821" t="s">
        <v>6951</v>
      </c>
      <c r="B1374" s="822" t="s">
        <v>6952</v>
      </c>
      <c r="C1374" s="822" t="s">
        <v>639</v>
      </c>
      <c r="D1374" s="822" t="s">
        <v>6940</v>
      </c>
      <c r="E1374" s="822" t="s">
        <v>6953</v>
      </c>
      <c r="F1374" s="822" t="s">
        <v>7181</v>
      </c>
      <c r="G1374" s="822" t="s">
        <v>6966</v>
      </c>
      <c r="H1374" s="831"/>
      <c r="I1374" s="831"/>
      <c r="J1374" s="822"/>
      <c r="K1374" s="822"/>
      <c r="L1374" s="831">
        <v>7</v>
      </c>
      <c r="M1374" s="831">
        <v>9036.02</v>
      </c>
      <c r="N1374" s="822"/>
      <c r="O1374" s="822">
        <v>1290.8600000000001</v>
      </c>
      <c r="P1374" s="831">
        <v>4</v>
      </c>
      <c r="Q1374" s="831">
        <v>4007.62</v>
      </c>
      <c r="R1374" s="827"/>
      <c r="S1374" s="832">
        <v>1001.905</v>
      </c>
    </row>
    <row r="1375" spans="1:19" ht="14.45" customHeight="1" x14ac:dyDescent="0.2">
      <c r="A1375" s="821" t="s">
        <v>6951</v>
      </c>
      <c r="B1375" s="822" t="s">
        <v>6952</v>
      </c>
      <c r="C1375" s="822" t="s">
        <v>639</v>
      </c>
      <c r="D1375" s="822" t="s">
        <v>6940</v>
      </c>
      <c r="E1375" s="822" t="s">
        <v>6953</v>
      </c>
      <c r="F1375" s="822" t="s">
        <v>7182</v>
      </c>
      <c r="G1375" s="822" t="s">
        <v>805</v>
      </c>
      <c r="H1375" s="831"/>
      <c r="I1375" s="831"/>
      <c r="J1375" s="822"/>
      <c r="K1375" s="822"/>
      <c r="L1375" s="831">
        <v>4.83</v>
      </c>
      <c r="M1375" s="831">
        <v>4225.9400000000005</v>
      </c>
      <c r="N1375" s="822"/>
      <c r="O1375" s="822">
        <v>874.93581780538307</v>
      </c>
      <c r="P1375" s="831">
        <v>6.66</v>
      </c>
      <c r="Q1375" s="831">
        <v>4893.7700000000004</v>
      </c>
      <c r="R1375" s="827"/>
      <c r="S1375" s="832">
        <v>734.80030030030036</v>
      </c>
    </row>
    <row r="1376" spans="1:19" ht="14.45" customHeight="1" x14ac:dyDescent="0.2">
      <c r="A1376" s="821" t="s">
        <v>6951</v>
      </c>
      <c r="B1376" s="822" t="s">
        <v>6952</v>
      </c>
      <c r="C1376" s="822" t="s">
        <v>639</v>
      </c>
      <c r="D1376" s="822" t="s">
        <v>6940</v>
      </c>
      <c r="E1376" s="822" t="s">
        <v>6953</v>
      </c>
      <c r="F1376" s="822" t="s">
        <v>7183</v>
      </c>
      <c r="G1376" s="822" t="s">
        <v>1370</v>
      </c>
      <c r="H1376" s="831">
        <v>1.26</v>
      </c>
      <c r="I1376" s="831">
        <v>226.17000000000002</v>
      </c>
      <c r="J1376" s="822"/>
      <c r="K1376" s="822">
        <v>179.5</v>
      </c>
      <c r="L1376" s="831">
        <v>87.51</v>
      </c>
      <c r="M1376" s="831">
        <v>23482.17</v>
      </c>
      <c r="N1376" s="822"/>
      <c r="O1376" s="822">
        <v>268.33699005827901</v>
      </c>
      <c r="P1376" s="831">
        <v>86.14</v>
      </c>
      <c r="Q1376" s="831">
        <v>15462.230000000001</v>
      </c>
      <c r="R1376" s="827"/>
      <c r="S1376" s="832">
        <v>179.50116090085908</v>
      </c>
    </row>
    <row r="1377" spans="1:19" ht="14.45" customHeight="1" x14ac:dyDescent="0.2">
      <c r="A1377" s="821" t="s">
        <v>6951</v>
      </c>
      <c r="B1377" s="822" t="s">
        <v>6952</v>
      </c>
      <c r="C1377" s="822" t="s">
        <v>639</v>
      </c>
      <c r="D1377" s="822" t="s">
        <v>6940</v>
      </c>
      <c r="E1377" s="822" t="s">
        <v>6953</v>
      </c>
      <c r="F1377" s="822" t="s">
        <v>7186</v>
      </c>
      <c r="G1377" s="822" t="s">
        <v>1031</v>
      </c>
      <c r="H1377" s="831">
        <v>1.1800000000000002</v>
      </c>
      <c r="I1377" s="831">
        <v>510.27</v>
      </c>
      <c r="J1377" s="822"/>
      <c r="K1377" s="822">
        <v>432.43220338983042</v>
      </c>
      <c r="L1377" s="831">
        <v>72.12</v>
      </c>
      <c r="M1377" s="831">
        <v>36464.730000000003</v>
      </c>
      <c r="N1377" s="822"/>
      <c r="O1377" s="822">
        <v>505.61189683860232</v>
      </c>
      <c r="P1377" s="831">
        <v>148.11000000000001</v>
      </c>
      <c r="Q1377" s="831">
        <v>81042.67</v>
      </c>
      <c r="R1377" s="827"/>
      <c r="S1377" s="832">
        <v>547.17892107217597</v>
      </c>
    </row>
    <row r="1378" spans="1:19" ht="14.45" customHeight="1" x14ac:dyDescent="0.2">
      <c r="A1378" s="821" t="s">
        <v>6951</v>
      </c>
      <c r="B1378" s="822" t="s">
        <v>6952</v>
      </c>
      <c r="C1378" s="822" t="s">
        <v>639</v>
      </c>
      <c r="D1378" s="822" t="s">
        <v>6940</v>
      </c>
      <c r="E1378" s="822" t="s">
        <v>6953</v>
      </c>
      <c r="F1378" s="822" t="s">
        <v>7189</v>
      </c>
      <c r="G1378" s="822" t="s">
        <v>1370</v>
      </c>
      <c r="H1378" s="831"/>
      <c r="I1378" s="831"/>
      <c r="J1378" s="822"/>
      <c r="K1378" s="822"/>
      <c r="L1378" s="831">
        <v>23.39</v>
      </c>
      <c r="M1378" s="831">
        <v>3993.39</v>
      </c>
      <c r="N1378" s="822"/>
      <c r="O1378" s="822">
        <v>170.73065412569474</v>
      </c>
      <c r="P1378" s="831">
        <v>35.29</v>
      </c>
      <c r="Q1378" s="831">
        <v>3682.17</v>
      </c>
      <c r="R1378" s="827"/>
      <c r="S1378" s="832">
        <v>104.34032303768774</v>
      </c>
    </row>
    <row r="1379" spans="1:19" ht="14.45" customHeight="1" x14ac:dyDescent="0.2">
      <c r="A1379" s="821" t="s">
        <v>6951</v>
      </c>
      <c r="B1379" s="822" t="s">
        <v>6952</v>
      </c>
      <c r="C1379" s="822" t="s">
        <v>639</v>
      </c>
      <c r="D1379" s="822" t="s">
        <v>6940</v>
      </c>
      <c r="E1379" s="822" t="s">
        <v>6953</v>
      </c>
      <c r="F1379" s="822" t="s">
        <v>7190</v>
      </c>
      <c r="G1379" s="822" t="s">
        <v>1004</v>
      </c>
      <c r="H1379" s="831"/>
      <c r="I1379" s="831"/>
      <c r="J1379" s="822"/>
      <c r="K1379" s="822"/>
      <c r="L1379" s="831">
        <v>49.28</v>
      </c>
      <c r="M1379" s="831">
        <v>8603.57</v>
      </c>
      <c r="N1379" s="822"/>
      <c r="O1379" s="822">
        <v>174.58543019480518</v>
      </c>
      <c r="P1379" s="831">
        <v>86.289999999999992</v>
      </c>
      <c r="Q1379" s="831">
        <v>14188.05</v>
      </c>
      <c r="R1379" s="827"/>
      <c r="S1379" s="832">
        <v>164.42287634720131</v>
      </c>
    </row>
    <row r="1380" spans="1:19" ht="14.45" customHeight="1" x14ac:dyDescent="0.2">
      <c r="A1380" s="821" t="s">
        <v>6951</v>
      </c>
      <c r="B1380" s="822" t="s">
        <v>6952</v>
      </c>
      <c r="C1380" s="822" t="s">
        <v>639</v>
      </c>
      <c r="D1380" s="822" t="s">
        <v>6940</v>
      </c>
      <c r="E1380" s="822" t="s">
        <v>6953</v>
      </c>
      <c r="F1380" s="822" t="s">
        <v>7191</v>
      </c>
      <c r="G1380" s="822" t="s">
        <v>1134</v>
      </c>
      <c r="H1380" s="831"/>
      <c r="I1380" s="831"/>
      <c r="J1380" s="822"/>
      <c r="K1380" s="822"/>
      <c r="L1380" s="831">
        <v>8.5399999999999991</v>
      </c>
      <c r="M1380" s="831">
        <v>766.36</v>
      </c>
      <c r="N1380" s="822"/>
      <c r="O1380" s="822">
        <v>89.737704918032804</v>
      </c>
      <c r="P1380" s="831">
        <v>24.94</v>
      </c>
      <c r="Q1380" s="831">
        <v>1452.29</v>
      </c>
      <c r="R1380" s="827"/>
      <c r="S1380" s="832">
        <v>58.231355252606249</v>
      </c>
    </row>
    <row r="1381" spans="1:19" ht="14.45" customHeight="1" x14ac:dyDescent="0.2">
      <c r="A1381" s="821" t="s">
        <v>6951</v>
      </c>
      <c r="B1381" s="822" t="s">
        <v>6952</v>
      </c>
      <c r="C1381" s="822" t="s">
        <v>639</v>
      </c>
      <c r="D1381" s="822" t="s">
        <v>6940</v>
      </c>
      <c r="E1381" s="822" t="s">
        <v>6953</v>
      </c>
      <c r="F1381" s="822" t="s">
        <v>7192</v>
      </c>
      <c r="G1381" s="822" t="s">
        <v>805</v>
      </c>
      <c r="H1381" s="831"/>
      <c r="I1381" s="831"/>
      <c r="J1381" s="822"/>
      <c r="K1381" s="822"/>
      <c r="L1381" s="831">
        <v>4.4800000000000004</v>
      </c>
      <c r="M1381" s="831">
        <v>354.82000000000005</v>
      </c>
      <c r="N1381" s="822"/>
      <c r="O1381" s="822">
        <v>79.200892857142861</v>
      </c>
      <c r="P1381" s="831">
        <v>16.259999999999998</v>
      </c>
      <c r="Q1381" s="831">
        <v>1287.78</v>
      </c>
      <c r="R1381" s="827"/>
      <c r="S1381" s="832">
        <v>79.199261992619938</v>
      </c>
    </row>
    <row r="1382" spans="1:19" ht="14.45" customHeight="1" x14ac:dyDescent="0.2">
      <c r="A1382" s="821" t="s">
        <v>6951</v>
      </c>
      <c r="B1382" s="822" t="s">
        <v>6952</v>
      </c>
      <c r="C1382" s="822" t="s">
        <v>639</v>
      </c>
      <c r="D1382" s="822" t="s">
        <v>6940</v>
      </c>
      <c r="E1382" s="822" t="s">
        <v>6953</v>
      </c>
      <c r="F1382" s="822" t="s">
        <v>7196</v>
      </c>
      <c r="G1382" s="822" t="s">
        <v>1134</v>
      </c>
      <c r="H1382" s="831"/>
      <c r="I1382" s="831"/>
      <c r="J1382" s="822"/>
      <c r="K1382" s="822"/>
      <c r="L1382" s="831">
        <v>15.030000000000001</v>
      </c>
      <c r="M1382" s="831">
        <v>2149.29</v>
      </c>
      <c r="N1382" s="822"/>
      <c r="O1382" s="822">
        <v>143</v>
      </c>
      <c r="P1382" s="831">
        <v>13.28</v>
      </c>
      <c r="Q1382" s="831">
        <v>3205.27</v>
      </c>
      <c r="R1382" s="827"/>
      <c r="S1382" s="832">
        <v>241.36069277108436</v>
      </c>
    </row>
    <row r="1383" spans="1:19" ht="14.45" customHeight="1" x14ac:dyDescent="0.2">
      <c r="A1383" s="821" t="s">
        <v>6951</v>
      </c>
      <c r="B1383" s="822" t="s">
        <v>6952</v>
      </c>
      <c r="C1383" s="822" t="s">
        <v>639</v>
      </c>
      <c r="D1383" s="822" t="s">
        <v>6940</v>
      </c>
      <c r="E1383" s="822" t="s">
        <v>6953</v>
      </c>
      <c r="F1383" s="822" t="s">
        <v>7197</v>
      </c>
      <c r="G1383" s="822" t="s">
        <v>841</v>
      </c>
      <c r="H1383" s="831"/>
      <c r="I1383" s="831"/>
      <c r="J1383" s="822"/>
      <c r="K1383" s="822"/>
      <c r="L1383" s="831"/>
      <c r="M1383" s="831"/>
      <c r="N1383" s="822"/>
      <c r="O1383" s="822"/>
      <c r="P1383" s="831">
        <v>0.1</v>
      </c>
      <c r="Q1383" s="831">
        <v>81.93</v>
      </c>
      <c r="R1383" s="827"/>
      <c r="S1383" s="832">
        <v>819.30000000000007</v>
      </c>
    </row>
    <row r="1384" spans="1:19" ht="14.45" customHeight="1" x14ac:dyDescent="0.2">
      <c r="A1384" s="821" t="s">
        <v>6951</v>
      </c>
      <c r="B1384" s="822" t="s">
        <v>6952</v>
      </c>
      <c r="C1384" s="822" t="s">
        <v>639</v>
      </c>
      <c r="D1384" s="822" t="s">
        <v>6940</v>
      </c>
      <c r="E1384" s="822" t="s">
        <v>6953</v>
      </c>
      <c r="F1384" s="822" t="s">
        <v>7198</v>
      </c>
      <c r="G1384" s="822" t="s">
        <v>1134</v>
      </c>
      <c r="H1384" s="831"/>
      <c r="I1384" s="831"/>
      <c r="J1384" s="822"/>
      <c r="K1384" s="822"/>
      <c r="L1384" s="831">
        <v>4.6500000000000004</v>
      </c>
      <c r="M1384" s="831">
        <v>1807.35</v>
      </c>
      <c r="N1384" s="822"/>
      <c r="O1384" s="822">
        <v>388.67741935483866</v>
      </c>
      <c r="P1384" s="831">
        <v>34.72</v>
      </c>
      <c r="Q1384" s="831">
        <v>5490.62</v>
      </c>
      <c r="R1384" s="827"/>
      <c r="S1384" s="832">
        <v>158.13997695852535</v>
      </c>
    </row>
    <row r="1385" spans="1:19" ht="14.45" customHeight="1" x14ac:dyDescent="0.2">
      <c r="A1385" s="821" t="s">
        <v>6951</v>
      </c>
      <c r="B1385" s="822" t="s">
        <v>6952</v>
      </c>
      <c r="C1385" s="822" t="s">
        <v>639</v>
      </c>
      <c r="D1385" s="822" t="s">
        <v>6940</v>
      </c>
      <c r="E1385" s="822" t="s">
        <v>6953</v>
      </c>
      <c r="F1385" s="822" t="s">
        <v>7200</v>
      </c>
      <c r="G1385" s="822" t="s">
        <v>1241</v>
      </c>
      <c r="H1385" s="831"/>
      <c r="I1385" s="831"/>
      <c r="J1385" s="822"/>
      <c r="K1385" s="822"/>
      <c r="L1385" s="831"/>
      <c r="M1385" s="831"/>
      <c r="N1385" s="822"/>
      <c r="O1385" s="822"/>
      <c r="P1385" s="831">
        <v>9</v>
      </c>
      <c r="Q1385" s="831">
        <v>726.31000000000006</v>
      </c>
      <c r="R1385" s="827"/>
      <c r="S1385" s="832">
        <v>80.701111111111118</v>
      </c>
    </row>
    <row r="1386" spans="1:19" ht="14.45" customHeight="1" x14ac:dyDescent="0.2">
      <c r="A1386" s="821" t="s">
        <v>6951</v>
      </c>
      <c r="B1386" s="822" t="s">
        <v>6952</v>
      </c>
      <c r="C1386" s="822" t="s">
        <v>639</v>
      </c>
      <c r="D1386" s="822" t="s">
        <v>6940</v>
      </c>
      <c r="E1386" s="822" t="s">
        <v>6953</v>
      </c>
      <c r="F1386" s="822" t="s">
        <v>7201</v>
      </c>
      <c r="G1386" s="822" t="s">
        <v>805</v>
      </c>
      <c r="H1386" s="831"/>
      <c r="I1386" s="831"/>
      <c r="J1386" s="822"/>
      <c r="K1386" s="822"/>
      <c r="L1386" s="831">
        <v>6.5500000000000007</v>
      </c>
      <c r="M1386" s="831">
        <v>1433.7900000000002</v>
      </c>
      <c r="N1386" s="822"/>
      <c r="O1386" s="822">
        <v>218.89923664122139</v>
      </c>
      <c r="P1386" s="831">
        <v>17.470000000000002</v>
      </c>
      <c r="Q1386" s="831">
        <v>3824.19</v>
      </c>
      <c r="R1386" s="827"/>
      <c r="S1386" s="832">
        <v>218.9004006868918</v>
      </c>
    </row>
    <row r="1387" spans="1:19" ht="14.45" customHeight="1" x14ac:dyDescent="0.2">
      <c r="A1387" s="821" t="s">
        <v>6951</v>
      </c>
      <c r="B1387" s="822" t="s">
        <v>6952</v>
      </c>
      <c r="C1387" s="822" t="s">
        <v>639</v>
      </c>
      <c r="D1387" s="822" t="s">
        <v>6940</v>
      </c>
      <c r="E1387" s="822" t="s">
        <v>6953</v>
      </c>
      <c r="F1387" s="822" t="s">
        <v>7204</v>
      </c>
      <c r="G1387" s="822" t="s">
        <v>805</v>
      </c>
      <c r="H1387" s="831"/>
      <c r="I1387" s="831"/>
      <c r="J1387" s="822"/>
      <c r="K1387" s="822"/>
      <c r="L1387" s="831"/>
      <c r="M1387" s="831"/>
      <c r="N1387" s="822"/>
      <c r="O1387" s="822"/>
      <c r="P1387" s="831">
        <v>4.3000000000000007</v>
      </c>
      <c r="Q1387" s="831">
        <v>2260.9499999999998</v>
      </c>
      <c r="R1387" s="827"/>
      <c r="S1387" s="832">
        <v>525.80232558139517</v>
      </c>
    </row>
    <row r="1388" spans="1:19" ht="14.45" customHeight="1" x14ac:dyDescent="0.2">
      <c r="A1388" s="821" t="s">
        <v>6951</v>
      </c>
      <c r="B1388" s="822" t="s">
        <v>6952</v>
      </c>
      <c r="C1388" s="822" t="s">
        <v>639</v>
      </c>
      <c r="D1388" s="822" t="s">
        <v>6940</v>
      </c>
      <c r="E1388" s="822" t="s">
        <v>6953</v>
      </c>
      <c r="F1388" s="822" t="s">
        <v>7206</v>
      </c>
      <c r="G1388" s="822" t="s">
        <v>1241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10</v>
      </c>
      <c r="Q1388" s="831">
        <v>544.02</v>
      </c>
      <c r="R1388" s="827"/>
      <c r="S1388" s="832">
        <v>54.402000000000001</v>
      </c>
    </row>
    <row r="1389" spans="1:19" ht="14.45" customHeight="1" x14ac:dyDescent="0.2">
      <c r="A1389" s="821" t="s">
        <v>6951</v>
      </c>
      <c r="B1389" s="822" t="s">
        <v>6952</v>
      </c>
      <c r="C1389" s="822" t="s">
        <v>639</v>
      </c>
      <c r="D1389" s="822" t="s">
        <v>6940</v>
      </c>
      <c r="E1389" s="822" t="s">
        <v>6953</v>
      </c>
      <c r="F1389" s="822" t="s">
        <v>7207</v>
      </c>
      <c r="G1389" s="822" t="s">
        <v>1132</v>
      </c>
      <c r="H1389" s="831"/>
      <c r="I1389" s="831"/>
      <c r="J1389" s="822"/>
      <c r="K1389" s="822"/>
      <c r="L1389" s="831">
        <v>16.79</v>
      </c>
      <c r="M1389" s="831">
        <v>3111.51</v>
      </c>
      <c r="N1389" s="822"/>
      <c r="O1389" s="822">
        <v>185.31923764145327</v>
      </c>
      <c r="P1389" s="831"/>
      <c r="Q1389" s="831"/>
      <c r="R1389" s="827"/>
      <c r="S1389" s="832"/>
    </row>
    <row r="1390" spans="1:19" ht="14.45" customHeight="1" x14ac:dyDescent="0.2">
      <c r="A1390" s="821" t="s">
        <v>6951</v>
      </c>
      <c r="B1390" s="822" t="s">
        <v>6952</v>
      </c>
      <c r="C1390" s="822" t="s">
        <v>639</v>
      </c>
      <c r="D1390" s="822" t="s">
        <v>6940</v>
      </c>
      <c r="E1390" s="822" t="s">
        <v>6953</v>
      </c>
      <c r="F1390" s="822" t="s">
        <v>7214</v>
      </c>
      <c r="G1390" s="822" t="s">
        <v>7124</v>
      </c>
      <c r="H1390" s="831"/>
      <c r="I1390" s="831"/>
      <c r="J1390" s="822"/>
      <c r="K1390" s="822"/>
      <c r="L1390" s="831"/>
      <c r="M1390" s="831"/>
      <c r="N1390" s="822"/>
      <c r="O1390" s="822"/>
      <c r="P1390" s="831">
        <v>12</v>
      </c>
      <c r="Q1390" s="831">
        <v>687588</v>
      </c>
      <c r="R1390" s="827"/>
      <c r="S1390" s="832">
        <v>57299</v>
      </c>
    </row>
    <row r="1391" spans="1:19" ht="14.45" customHeight="1" x14ac:dyDescent="0.2">
      <c r="A1391" s="821" t="s">
        <v>6951</v>
      </c>
      <c r="B1391" s="822" t="s">
        <v>6952</v>
      </c>
      <c r="C1391" s="822" t="s">
        <v>639</v>
      </c>
      <c r="D1391" s="822" t="s">
        <v>6940</v>
      </c>
      <c r="E1391" s="822" t="s">
        <v>6953</v>
      </c>
      <c r="F1391" s="822" t="s">
        <v>7215</v>
      </c>
      <c r="G1391" s="822" t="s">
        <v>736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2.9</v>
      </c>
      <c r="Q1391" s="831">
        <v>118.64</v>
      </c>
      <c r="R1391" s="827"/>
      <c r="S1391" s="832">
        <v>40.910344827586208</v>
      </c>
    </row>
    <row r="1392" spans="1:19" ht="14.45" customHeight="1" x14ac:dyDescent="0.2">
      <c r="A1392" s="821" t="s">
        <v>6951</v>
      </c>
      <c r="B1392" s="822" t="s">
        <v>6952</v>
      </c>
      <c r="C1392" s="822" t="s">
        <v>639</v>
      </c>
      <c r="D1392" s="822" t="s">
        <v>6940</v>
      </c>
      <c r="E1392" s="822" t="s">
        <v>6953</v>
      </c>
      <c r="F1392" s="822" t="s">
        <v>7223</v>
      </c>
      <c r="G1392" s="822" t="s">
        <v>1004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1.1100000000000001</v>
      </c>
      <c r="Q1392" s="831">
        <v>81.19</v>
      </c>
      <c r="R1392" s="827"/>
      <c r="S1392" s="832">
        <v>73.144144144144136</v>
      </c>
    </row>
    <row r="1393" spans="1:19" ht="14.45" customHeight="1" x14ac:dyDescent="0.2">
      <c r="A1393" s="821" t="s">
        <v>6951</v>
      </c>
      <c r="B1393" s="822" t="s">
        <v>6952</v>
      </c>
      <c r="C1393" s="822" t="s">
        <v>639</v>
      </c>
      <c r="D1393" s="822" t="s">
        <v>6940</v>
      </c>
      <c r="E1393" s="822" t="s">
        <v>6953</v>
      </c>
      <c r="F1393" s="822" t="s">
        <v>7230</v>
      </c>
      <c r="G1393" s="822" t="s">
        <v>2319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12</v>
      </c>
      <c r="Q1393" s="831">
        <v>13153.91</v>
      </c>
      <c r="R1393" s="827"/>
      <c r="S1393" s="832">
        <v>1096.1591666666666</v>
      </c>
    </row>
    <row r="1394" spans="1:19" ht="14.45" customHeight="1" x14ac:dyDescent="0.2">
      <c r="A1394" s="821" t="s">
        <v>6951</v>
      </c>
      <c r="B1394" s="822" t="s">
        <v>6952</v>
      </c>
      <c r="C1394" s="822" t="s">
        <v>639</v>
      </c>
      <c r="D1394" s="822" t="s">
        <v>6940</v>
      </c>
      <c r="E1394" s="822" t="s">
        <v>6953</v>
      </c>
      <c r="F1394" s="822" t="s">
        <v>7232</v>
      </c>
      <c r="G1394" s="822" t="s">
        <v>2300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4</v>
      </c>
      <c r="Q1394" s="831">
        <v>2230.8000000000002</v>
      </c>
      <c r="R1394" s="827"/>
      <c r="S1394" s="832">
        <v>557.70000000000005</v>
      </c>
    </row>
    <row r="1395" spans="1:19" ht="14.45" customHeight="1" x14ac:dyDescent="0.2">
      <c r="A1395" s="821" t="s">
        <v>6951</v>
      </c>
      <c r="B1395" s="822" t="s">
        <v>6952</v>
      </c>
      <c r="C1395" s="822" t="s">
        <v>639</v>
      </c>
      <c r="D1395" s="822" t="s">
        <v>6940</v>
      </c>
      <c r="E1395" s="822" t="s">
        <v>6953</v>
      </c>
      <c r="F1395" s="822" t="s">
        <v>7235</v>
      </c>
      <c r="G1395" s="822" t="s">
        <v>2444</v>
      </c>
      <c r="H1395" s="831"/>
      <c r="I1395" s="831"/>
      <c r="J1395" s="822"/>
      <c r="K1395" s="822"/>
      <c r="L1395" s="831"/>
      <c r="M1395" s="831"/>
      <c r="N1395" s="822"/>
      <c r="O1395" s="822"/>
      <c r="P1395" s="831">
        <v>17.899999999999999</v>
      </c>
      <c r="Q1395" s="831">
        <v>383464.83999999997</v>
      </c>
      <c r="R1395" s="827"/>
      <c r="S1395" s="832">
        <v>21422.616759776538</v>
      </c>
    </row>
    <row r="1396" spans="1:19" ht="14.45" customHeight="1" x14ac:dyDescent="0.2">
      <c r="A1396" s="821" t="s">
        <v>6951</v>
      </c>
      <c r="B1396" s="822" t="s">
        <v>6952</v>
      </c>
      <c r="C1396" s="822" t="s">
        <v>639</v>
      </c>
      <c r="D1396" s="822" t="s">
        <v>6940</v>
      </c>
      <c r="E1396" s="822" t="s">
        <v>6953</v>
      </c>
      <c r="F1396" s="822" t="s">
        <v>7239</v>
      </c>
      <c r="G1396" s="822" t="s">
        <v>7240</v>
      </c>
      <c r="H1396" s="831"/>
      <c r="I1396" s="831"/>
      <c r="J1396" s="822"/>
      <c r="K1396" s="822"/>
      <c r="L1396" s="831"/>
      <c r="M1396" s="831"/>
      <c r="N1396" s="822"/>
      <c r="O1396" s="822"/>
      <c r="P1396" s="831">
        <v>0.4</v>
      </c>
      <c r="Q1396" s="831">
        <v>10120</v>
      </c>
      <c r="R1396" s="827"/>
      <c r="S1396" s="832">
        <v>25300</v>
      </c>
    </row>
    <row r="1397" spans="1:19" ht="14.45" customHeight="1" x14ac:dyDescent="0.2">
      <c r="A1397" s="821" t="s">
        <v>6951</v>
      </c>
      <c r="B1397" s="822" t="s">
        <v>6952</v>
      </c>
      <c r="C1397" s="822" t="s">
        <v>639</v>
      </c>
      <c r="D1397" s="822" t="s">
        <v>6940</v>
      </c>
      <c r="E1397" s="822" t="s">
        <v>6953</v>
      </c>
      <c r="F1397" s="822" t="s">
        <v>7242</v>
      </c>
      <c r="G1397" s="822" t="s">
        <v>2970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1.48</v>
      </c>
      <c r="Q1397" s="831">
        <v>513.32999999999993</v>
      </c>
      <c r="R1397" s="827"/>
      <c r="S1397" s="832">
        <v>346.84459459459453</v>
      </c>
    </row>
    <row r="1398" spans="1:19" ht="14.45" customHeight="1" x14ac:dyDescent="0.2">
      <c r="A1398" s="821" t="s">
        <v>6951</v>
      </c>
      <c r="B1398" s="822" t="s">
        <v>6952</v>
      </c>
      <c r="C1398" s="822" t="s">
        <v>639</v>
      </c>
      <c r="D1398" s="822" t="s">
        <v>6940</v>
      </c>
      <c r="E1398" s="822" t="s">
        <v>6953</v>
      </c>
      <c r="F1398" s="822" t="s">
        <v>7243</v>
      </c>
      <c r="G1398" s="822" t="s">
        <v>2970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8.42</v>
      </c>
      <c r="Q1398" s="831">
        <v>1184.78</v>
      </c>
      <c r="R1398" s="827"/>
      <c r="S1398" s="832">
        <v>140.7102137767221</v>
      </c>
    </row>
    <row r="1399" spans="1:19" ht="14.45" customHeight="1" x14ac:dyDescent="0.2">
      <c r="A1399" s="821" t="s">
        <v>6951</v>
      </c>
      <c r="B1399" s="822" t="s">
        <v>6952</v>
      </c>
      <c r="C1399" s="822" t="s">
        <v>639</v>
      </c>
      <c r="D1399" s="822" t="s">
        <v>6940</v>
      </c>
      <c r="E1399" s="822" t="s">
        <v>6953</v>
      </c>
      <c r="F1399" s="822" t="s">
        <v>7244</v>
      </c>
      <c r="G1399" s="822" t="s">
        <v>7240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1.4</v>
      </c>
      <c r="Q1399" s="831">
        <v>35420</v>
      </c>
      <c r="R1399" s="827"/>
      <c r="S1399" s="832">
        <v>25300</v>
      </c>
    </row>
    <row r="1400" spans="1:19" ht="14.45" customHeight="1" x14ac:dyDescent="0.2">
      <c r="A1400" s="821" t="s">
        <v>6951</v>
      </c>
      <c r="B1400" s="822" t="s">
        <v>6952</v>
      </c>
      <c r="C1400" s="822" t="s">
        <v>639</v>
      </c>
      <c r="D1400" s="822" t="s">
        <v>6940</v>
      </c>
      <c r="E1400" s="822" t="s">
        <v>6953</v>
      </c>
      <c r="F1400" s="822" t="s">
        <v>7245</v>
      </c>
      <c r="G1400" s="822" t="s">
        <v>2970</v>
      </c>
      <c r="H1400" s="831"/>
      <c r="I1400" s="831"/>
      <c r="J1400" s="822"/>
      <c r="K1400" s="822"/>
      <c r="L1400" s="831"/>
      <c r="M1400" s="831"/>
      <c r="N1400" s="822"/>
      <c r="O1400" s="822"/>
      <c r="P1400" s="831">
        <v>1.77</v>
      </c>
      <c r="Q1400" s="831">
        <v>147.32</v>
      </c>
      <c r="R1400" s="827"/>
      <c r="S1400" s="832">
        <v>83.231638418079086</v>
      </c>
    </row>
    <row r="1401" spans="1:19" ht="14.45" customHeight="1" x14ac:dyDescent="0.2">
      <c r="A1401" s="821" t="s">
        <v>6951</v>
      </c>
      <c r="B1401" s="822" t="s">
        <v>6952</v>
      </c>
      <c r="C1401" s="822" t="s">
        <v>639</v>
      </c>
      <c r="D1401" s="822" t="s">
        <v>6940</v>
      </c>
      <c r="E1401" s="822" t="s">
        <v>7252</v>
      </c>
      <c r="F1401" s="822" t="s">
        <v>7253</v>
      </c>
      <c r="G1401" s="822" t="s">
        <v>7254</v>
      </c>
      <c r="H1401" s="831">
        <v>2</v>
      </c>
      <c r="I1401" s="831">
        <v>4368.96</v>
      </c>
      <c r="J1401" s="822"/>
      <c r="K1401" s="822">
        <v>2184.48</v>
      </c>
      <c r="L1401" s="831">
        <v>2</v>
      </c>
      <c r="M1401" s="831">
        <v>4368.96</v>
      </c>
      <c r="N1401" s="822"/>
      <c r="O1401" s="822">
        <v>2184.48</v>
      </c>
      <c r="P1401" s="831">
        <v>5</v>
      </c>
      <c r="Q1401" s="831">
        <v>11229.5</v>
      </c>
      <c r="R1401" s="827"/>
      <c r="S1401" s="832">
        <v>2245.9</v>
      </c>
    </row>
    <row r="1402" spans="1:19" ht="14.45" customHeight="1" x14ac:dyDescent="0.2">
      <c r="A1402" s="821" t="s">
        <v>6951</v>
      </c>
      <c r="B1402" s="822" t="s">
        <v>6952</v>
      </c>
      <c r="C1402" s="822" t="s">
        <v>639</v>
      </c>
      <c r="D1402" s="822" t="s">
        <v>6940</v>
      </c>
      <c r="E1402" s="822" t="s">
        <v>7252</v>
      </c>
      <c r="F1402" s="822" t="s">
        <v>7255</v>
      </c>
      <c r="G1402" s="822" t="s">
        <v>7256</v>
      </c>
      <c r="H1402" s="831"/>
      <c r="I1402" s="831"/>
      <c r="J1402" s="822"/>
      <c r="K1402" s="822"/>
      <c r="L1402" s="831"/>
      <c r="M1402" s="831"/>
      <c r="N1402" s="822"/>
      <c r="O1402" s="822"/>
      <c r="P1402" s="831">
        <v>1</v>
      </c>
      <c r="Q1402" s="831">
        <v>2739.34</v>
      </c>
      <c r="R1402" s="827"/>
      <c r="S1402" s="832">
        <v>2739.34</v>
      </c>
    </row>
    <row r="1403" spans="1:19" ht="14.45" customHeight="1" x14ac:dyDescent="0.2">
      <c r="A1403" s="821" t="s">
        <v>6951</v>
      </c>
      <c r="B1403" s="822" t="s">
        <v>6952</v>
      </c>
      <c r="C1403" s="822" t="s">
        <v>639</v>
      </c>
      <c r="D1403" s="822" t="s">
        <v>6940</v>
      </c>
      <c r="E1403" s="822" t="s">
        <v>7261</v>
      </c>
      <c r="F1403" s="822" t="s">
        <v>7264</v>
      </c>
      <c r="G1403" s="822" t="s">
        <v>7265</v>
      </c>
      <c r="H1403" s="831">
        <v>89</v>
      </c>
      <c r="I1403" s="831">
        <v>51901.950000000004</v>
      </c>
      <c r="J1403" s="822"/>
      <c r="K1403" s="822">
        <v>583.16797752808998</v>
      </c>
      <c r="L1403" s="831">
        <v>85</v>
      </c>
      <c r="M1403" s="831">
        <v>49651.35</v>
      </c>
      <c r="N1403" s="822"/>
      <c r="O1403" s="822">
        <v>584.1335294117647</v>
      </c>
      <c r="P1403" s="831">
        <v>106</v>
      </c>
      <c r="Q1403" s="831">
        <v>59640.899999999994</v>
      </c>
      <c r="R1403" s="827"/>
      <c r="S1403" s="832">
        <v>562.65</v>
      </c>
    </row>
    <row r="1404" spans="1:19" ht="14.45" customHeight="1" x14ac:dyDescent="0.2">
      <c r="A1404" s="821" t="s">
        <v>6951</v>
      </c>
      <c r="B1404" s="822" t="s">
        <v>6952</v>
      </c>
      <c r="C1404" s="822" t="s">
        <v>639</v>
      </c>
      <c r="D1404" s="822" t="s">
        <v>6940</v>
      </c>
      <c r="E1404" s="822" t="s">
        <v>7261</v>
      </c>
      <c r="F1404" s="822" t="s">
        <v>7266</v>
      </c>
      <c r="G1404" s="822" t="s">
        <v>7268</v>
      </c>
      <c r="H1404" s="831"/>
      <c r="I1404" s="831"/>
      <c r="J1404" s="822"/>
      <c r="K1404" s="822"/>
      <c r="L1404" s="831">
        <v>1</v>
      </c>
      <c r="M1404" s="831">
        <v>4279</v>
      </c>
      <c r="N1404" s="822"/>
      <c r="O1404" s="822">
        <v>4279</v>
      </c>
      <c r="P1404" s="831"/>
      <c r="Q1404" s="831"/>
      <c r="R1404" s="827"/>
      <c r="S1404" s="832"/>
    </row>
    <row r="1405" spans="1:19" ht="14.45" customHeight="1" x14ac:dyDescent="0.2">
      <c r="A1405" s="821" t="s">
        <v>6951</v>
      </c>
      <c r="B1405" s="822" t="s">
        <v>6952</v>
      </c>
      <c r="C1405" s="822" t="s">
        <v>639</v>
      </c>
      <c r="D1405" s="822" t="s">
        <v>6940</v>
      </c>
      <c r="E1405" s="822" t="s">
        <v>7261</v>
      </c>
      <c r="F1405" s="822" t="s">
        <v>7274</v>
      </c>
      <c r="G1405" s="822" t="s">
        <v>7275</v>
      </c>
      <c r="H1405" s="831"/>
      <c r="I1405" s="831"/>
      <c r="J1405" s="822"/>
      <c r="K1405" s="822"/>
      <c r="L1405" s="831">
        <v>1</v>
      </c>
      <c r="M1405" s="831">
        <v>1557.65</v>
      </c>
      <c r="N1405" s="822"/>
      <c r="O1405" s="822">
        <v>1557.65</v>
      </c>
      <c r="P1405" s="831"/>
      <c r="Q1405" s="831"/>
      <c r="R1405" s="827"/>
      <c r="S1405" s="832"/>
    </row>
    <row r="1406" spans="1:19" ht="14.45" customHeight="1" x14ac:dyDescent="0.2">
      <c r="A1406" s="821" t="s">
        <v>6951</v>
      </c>
      <c r="B1406" s="822" t="s">
        <v>6952</v>
      </c>
      <c r="C1406" s="822" t="s">
        <v>639</v>
      </c>
      <c r="D1406" s="822" t="s">
        <v>6940</v>
      </c>
      <c r="E1406" s="822" t="s">
        <v>7261</v>
      </c>
      <c r="F1406" s="822" t="s">
        <v>7276</v>
      </c>
      <c r="G1406" s="822" t="s">
        <v>7277</v>
      </c>
      <c r="H1406" s="831">
        <v>1</v>
      </c>
      <c r="I1406" s="831">
        <v>5420</v>
      </c>
      <c r="J1406" s="822"/>
      <c r="K1406" s="822">
        <v>5420</v>
      </c>
      <c r="L1406" s="831"/>
      <c r="M1406" s="831"/>
      <c r="N1406" s="822"/>
      <c r="O1406" s="822"/>
      <c r="P1406" s="831"/>
      <c r="Q1406" s="831"/>
      <c r="R1406" s="827"/>
      <c r="S1406" s="832"/>
    </row>
    <row r="1407" spans="1:19" ht="14.45" customHeight="1" x14ac:dyDescent="0.2">
      <c r="A1407" s="821" t="s">
        <v>6951</v>
      </c>
      <c r="B1407" s="822" t="s">
        <v>6952</v>
      </c>
      <c r="C1407" s="822" t="s">
        <v>639</v>
      </c>
      <c r="D1407" s="822" t="s">
        <v>6940</v>
      </c>
      <c r="E1407" s="822" t="s">
        <v>7261</v>
      </c>
      <c r="F1407" s="822" t="s">
        <v>7280</v>
      </c>
      <c r="G1407" s="822" t="s">
        <v>7281</v>
      </c>
      <c r="H1407" s="831">
        <v>8</v>
      </c>
      <c r="I1407" s="831">
        <v>1434.4</v>
      </c>
      <c r="J1407" s="822"/>
      <c r="K1407" s="822">
        <v>179.3</v>
      </c>
      <c r="L1407" s="831">
        <v>465</v>
      </c>
      <c r="M1407" s="831">
        <v>83374.5</v>
      </c>
      <c r="N1407" s="822"/>
      <c r="O1407" s="822">
        <v>179.3</v>
      </c>
      <c r="P1407" s="831">
        <v>587</v>
      </c>
      <c r="Q1407" s="831">
        <v>105249.1</v>
      </c>
      <c r="R1407" s="827"/>
      <c r="S1407" s="832">
        <v>179.3</v>
      </c>
    </row>
    <row r="1408" spans="1:19" ht="14.45" customHeight="1" x14ac:dyDescent="0.2">
      <c r="A1408" s="821" t="s">
        <v>6951</v>
      </c>
      <c r="B1408" s="822" t="s">
        <v>6952</v>
      </c>
      <c r="C1408" s="822" t="s">
        <v>639</v>
      </c>
      <c r="D1408" s="822" t="s">
        <v>6940</v>
      </c>
      <c r="E1408" s="822" t="s">
        <v>7261</v>
      </c>
      <c r="F1408" s="822" t="s">
        <v>7283</v>
      </c>
      <c r="G1408" s="822" t="s">
        <v>7284</v>
      </c>
      <c r="H1408" s="831"/>
      <c r="I1408" s="831"/>
      <c r="J1408" s="822"/>
      <c r="K1408" s="822"/>
      <c r="L1408" s="831">
        <v>4</v>
      </c>
      <c r="M1408" s="831">
        <v>303.88</v>
      </c>
      <c r="N1408" s="822"/>
      <c r="O1408" s="822">
        <v>75.97</v>
      </c>
      <c r="P1408" s="831">
        <v>22</v>
      </c>
      <c r="Q1408" s="831">
        <v>1719.22</v>
      </c>
      <c r="R1408" s="827"/>
      <c r="S1408" s="832">
        <v>78.146363636363631</v>
      </c>
    </row>
    <row r="1409" spans="1:19" ht="14.45" customHeight="1" x14ac:dyDescent="0.2">
      <c r="A1409" s="821" t="s">
        <v>6951</v>
      </c>
      <c r="B1409" s="822" t="s">
        <v>6952</v>
      </c>
      <c r="C1409" s="822" t="s">
        <v>639</v>
      </c>
      <c r="D1409" s="822" t="s">
        <v>6940</v>
      </c>
      <c r="E1409" s="822" t="s">
        <v>7261</v>
      </c>
      <c r="F1409" s="822" t="s">
        <v>7285</v>
      </c>
      <c r="G1409" s="822" t="s">
        <v>7286</v>
      </c>
      <c r="H1409" s="831"/>
      <c r="I1409" s="831"/>
      <c r="J1409" s="822"/>
      <c r="K1409" s="822"/>
      <c r="L1409" s="831">
        <v>40</v>
      </c>
      <c r="M1409" s="831">
        <v>3787.6</v>
      </c>
      <c r="N1409" s="822"/>
      <c r="O1409" s="822">
        <v>94.69</v>
      </c>
      <c r="P1409" s="831">
        <v>34</v>
      </c>
      <c r="Q1409" s="831">
        <v>3219.4599999999996</v>
      </c>
      <c r="R1409" s="827"/>
      <c r="S1409" s="832">
        <v>94.689999999999984</v>
      </c>
    </row>
    <row r="1410" spans="1:19" ht="14.45" customHeight="1" x14ac:dyDescent="0.2">
      <c r="A1410" s="821" t="s">
        <v>6951</v>
      </c>
      <c r="B1410" s="822" t="s">
        <v>6952</v>
      </c>
      <c r="C1410" s="822" t="s">
        <v>639</v>
      </c>
      <c r="D1410" s="822" t="s">
        <v>6940</v>
      </c>
      <c r="E1410" s="822" t="s">
        <v>7261</v>
      </c>
      <c r="F1410" s="822" t="s">
        <v>7287</v>
      </c>
      <c r="G1410" s="822" t="s">
        <v>7286</v>
      </c>
      <c r="H1410" s="831"/>
      <c r="I1410" s="831"/>
      <c r="J1410" s="822"/>
      <c r="K1410" s="822"/>
      <c r="L1410" s="831">
        <v>789</v>
      </c>
      <c r="M1410" s="831">
        <v>59940.329999999994</v>
      </c>
      <c r="N1410" s="822"/>
      <c r="O1410" s="822">
        <v>75.97</v>
      </c>
      <c r="P1410" s="831">
        <v>899</v>
      </c>
      <c r="Q1410" s="831">
        <v>68297.029999999984</v>
      </c>
      <c r="R1410" s="827"/>
      <c r="S1410" s="832">
        <v>75.969999999999985</v>
      </c>
    </row>
    <row r="1411" spans="1:19" ht="14.45" customHeight="1" x14ac:dyDescent="0.2">
      <c r="A1411" s="821" t="s">
        <v>6951</v>
      </c>
      <c r="B1411" s="822" t="s">
        <v>6952</v>
      </c>
      <c r="C1411" s="822" t="s">
        <v>639</v>
      </c>
      <c r="D1411" s="822" t="s">
        <v>6940</v>
      </c>
      <c r="E1411" s="822" t="s">
        <v>7261</v>
      </c>
      <c r="F1411" s="822" t="s">
        <v>7288</v>
      </c>
      <c r="G1411" s="822" t="s">
        <v>7289</v>
      </c>
      <c r="H1411" s="831"/>
      <c r="I1411" s="831"/>
      <c r="J1411" s="822"/>
      <c r="K1411" s="822"/>
      <c r="L1411" s="831">
        <v>1</v>
      </c>
      <c r="M1411" s="831">
        <v>279450</v>
      </c>
      <c r="N1411" s="822"/>
      <c r="O1411" s="822">
        <v>279450</v>
      </c>
      <c r="P1411" s="831"/>
      <c r="Q1411" s="831"/>
      <c r="R1411" s="827"/>
      <c r="S1411" s="832"/>
    </row>
    <row r="1412" spans="1:19" ht="14.45" customHeight="1" x14ac:dyDescent="0.2">
      <c r="A1412" s="821" t="s">
        <v>6951</v>
      </c>
      <c r="B1412" s="822" t="s">
        <v>6952</v>
      </c>
      <c r="C1412" s="822" t="s">
        <v>639</v>
      </c>
      <c r="D1412" s="822" t="s">
        <v>6940</v>
      </c>
      <c r="E1412" s="822" t="s">
        <v>7261</v>
      </c>
      <c r="F1412" s="822" t="s">
        <v>7290</v>
      </c>
      <c r="G1412" s="822" t="s">
        <v>7291</v>
      </c>
      <c r="H1412" s="831"/>
      <c r="I1412" s="831"/>
      <c r="J1412" s="822"/>
      <c r="K1412" s="822"/>
      <c r="L1412" s="831">
        <v>1</v>
      </c>
      <c r="M1412" s="831">
        <v>267.79000000000002</v>
      </c>
      <c r="N1412" s="822"/>
      <c r="O1412" s="822">
        <v>267.79000000000002</v>
      </c>
      <c r="P1412" s="831"/>
      <c r="Q1412" s="831"/>
      <c r="R1412" s="827"/>
      <c r="S1412" s="832"/>
    </row>
    <row r="1413" spans="1:19" ht="14.45" customHeight="1" x14ac:dyDescent="0.2">
      <c r="A1413" s="821" t="s">
        <v>6951</v>
      </c>
      <c r="B1413" s="822" t="s">
        <v>6952</v>
      </c>
      <c r="C1413" s="822" t="s">
        <v>639</v>
      </c>
      <c r="D1413" s="822" t="s">
        <v>6940</v>
      </c>
      <c r="E1413" s="822" t="s">
        <v>7261</v>
      </c>
      <c r="F1413" s="822" t="s">
        <v>7294</v>
      </c>
      <c r="G1413" s="822" t="s">
        <v>7295</v>
      </c>
      <c r="H1413" s="831"/>
      <c r="I1413" s="831"/>
      <c r="J1413" s="822"/>
      <c r="K1413" s="822"/>
      <c r="L1413" s="831">
        <v>1</v>
      </c>
      <c r="M1413" s="831">
        <v>59800</v>
      </c>
      <c r="N1413" s="822"/>
      <c r="O1413" s="822">
        <v>59800</v>
      </c>
      <c r="P1413" s="831"/>
      <c r="Q1413" s="831"/>
      <c r="R1413" s="827"/>
      <c r="S1413" s="832"/>
    </row>
    <row r="1414" spans="1:19" ht="14.45" customHeight="1" x14ac:dyDescent="0.2">
      <c r="A1414" s="821" t="s">
        <v>6951</v>
      </c>
      <c r="B1414" s="822" t="s">
        <v>6952</v>
      </c>
      <c r="C1414" s="822" t="s">
        <v>639</v>
      </c>
      <c r="D1414" s="822" t="s">
        <v>6940</v>
      </c>
      <c r="E1414" s="822" t="s">
        <v>6946</v>
      </c>
      <c r="F1414" s="822" t="s">
        <v>7310</v>
      </c>
      <c r="G1414" s="822" t="s">
        <v>7311</v>
      </c>
      <c r="H1414" s="831">
        <v>2</v>
      </c>
      <c r="I1414" s="831">
        <v>604</v>
      </c>
      <c r="J1414" s="822"/>
      <c r="K1414" s="822">
        <v>302</v>
      </c>
      <c r="L1414" s="831">
        <v>1</v>
      </c>
      <c r="M1414" s="831">
        <v>304</v>
      </c>
      <c r="N1414" s="822"/>
      <c r="O1414" s="822">
        <v>304</v>
      </c>
      <c r="P1414" s="831"/>
      <c r="Q1414" s="831"/>
      <c r="R1414" s="827"/>
      <c r="S1414" s="832"/>
    </row>
    <row r="1415" spans="1:19" ht="14.45" customHeight="1" x14ac:dyDescent="0.2">
      <c r="A1415" s="821" t="s">
        <v>6951</v>
      </c>
      <c r="B1415" s="822" t="s">
        <v>6952</v>
      </c>
      <c r="C1415" s="822" t="s">
        <v>639</v>
      </c>
      <c r="D1415" s="822" t="s">
        <v>6940</v>
      </c>
      <c r="E1415" s="822" t="s">
        <v>6946</v>
      </c>
      <c r="F1415" s="822" t="s">
        <v>7312</v>
      </c>
      <c r="G1415" s="822" t="s">
        <v>7313</v>
      </c>
      <c r="H1415" s="831"/>
      <c r="I1415" s="831"/>
      <c r="J1415" s="822"/>
      <c r="K1415" s="822"/>
      <c r="L1415" s="831"/>
      <c r="M1415" s="831"/>
      <c r="N1415" s="822"/>
      <c r="O1415" s="822"/>
      <c r="P1415" s="831">
        <v>12</v>
      </c>
      <c r="Q1415" s="831">
        <v>1596</v>
      </c>
      <c r="R1415" s="827"/>
      <c r="S1415" s="832">
        <v>133</v>
      </c>
    </row>
    <row r="1416" spans="1:19" ht="14.45" customHeight="1" x14ac:dyDescent="0.2">
      <c r="A1416" s="821" t="s">
        <v>6951</v>
      </c>
      <c r="B1416" s="822" t="s">
        <v>6952</v>
      </c>
      <c r="C1416" s="822" t="s">
        <v>639</v>
      </c>
      <c r="D1416" s="822" t="s">
        <v>6940</v>
      </c>
      <c r="E1416" s="822" t="s">
        <v>6946</v>
      </c>
      <c r="F1416" s="822" t="s">
        <v>7314</v>
      </c>
      <c r="G1416" s="822" t="s">
        <v>7315</v>
      </c>
      <c r="H1416" s="831">
        <v>323</v>
      </c>
      <c r="I1416" s="831">
        <v>48773</v>
      </c>
      <c r="J1416" s="822"/>
      <c r="K1416" s="822">
        <v>151</v>
      </c>
      <c r="L1416" s="831">
        <v>522</v>
      </c>
      <c r="M1416" s="831">
        <v>79866</v>
      </c>
      <c r="N1416" s="822"/>
      <c r="O1416" s="822">
        <v>153</v>
      </c>
      <c r="P1416" s="831">
        <v>699</v>
      </c>
      <c r="Q1416" s="831">
        <v>110442</v>
      </c>
      <c r="R1416" s="827"/>
      <c r="S1416" s="832">
        <v>158</v>
      </c>
    </row>
    <row r="1417" spans="1:19" ht="14.45" customHeight="1" x14ac:dyDescent="0.2">
      <c r="A1417" s="821" t="s">
        <v>6951</v>
      </c>
      <c r="B1417" s="822" t="s">
        <v>6952</v>
      </c>
      <c r="C1417" s="822" t="s">
        <v>639</v>
      </c>
      <c r="D1417" s="822" t="s">
        <v>6940</v>
      </c>
      <c r="E1417" s="822" t="s">
        <v>6946</v>
      </c>
      <c r="F1417" s="822" t="s">
        <v>7316</v>
      </c>
      <c r="G1417" s="822" t="s">
        <v>7317</v>
      </c>
      <c r="H1417" s="831">
        <v>1</v>
      </c>
      <c r="I1417" s="831">
        <v>199</v>
      </c>
      <c r="J1417" s="822"/>
      <c r="K1417" s="822">
        <v>199</v>
      </c>
      <c r="L1417" s="831">
        <v>2</v>
      </c>
      <c r="M1417" s="831">
        <v>402</v>
      </c>
      <c r="N1417" s="822"/>
      <c r="O1417" s="822">
        <v>201</v>
      </c>
      <c r="P1417" s="831">
        <v>5</v>
      </c>
      <c r="Q1417" s="831">
        <v>1050</v>
      </c>
      <c r="R1417" s="827"/>
      <c r="S1417" s="832">
        <v>210</v>
      </c>
    </row>
    <row r="1418" spans="1:19" ht="14.45" customHeight="1" x14ac:dyDescent="0.2">
      <c r="A1418" s="821" t="s">
        <v>6951</v>
      </c>
      <c r="B1418" s="822" t="s">
        <v>6952</v>
      </c>
      <c r="C1418" s="822" t="s">
        <v>639</v>
      </c>
      <c r="D1418" s="822" t="s">
        <v>6940</v>
      </c>
      <c r="E1418" s="822" t="s">
        <v>6946</v>
      </c>
      <c r="F1418" s="822" t="s">
        <v>7318</v>
      </c>
      <c r="G1418" s="822" t="s">
        <v>7319</v>
      </c>
      <c r="H1418" s="831">
        <v>188</v>
      </c>
      <c r="I1418" s="831">
        <v>7144</v>
      </c>
      <c r="J1418" s="822"/>
      <c r="K1418" s="822">
        <v>38</v>
      </c>
      <c r="L1418" s="831">
        <v>172</v>
      </c>
      <c r="M1418" s="831">
        <v>6536</v>
      </c>
      <c r="N1418" s="822"/>
      <c r="O1418" s="822">
        <v>38</v>
      </c>
      <c r="P1418" s="831">
        <v>343</v>
      </c>
      <c r="Q1418" s="831">
        <v>13720</v>
      </c>
      <c r="R1418" s="827"/>
      <c r="S1418" s="832">
        <v>40</v>
      </c>
    </row>
    <row r="1419" spans="1:19" ht="14.45" customHeight="1" x14ac:dyDescent="0.2">
      <c r="A1419" s="821" t="s">
        <v>6951</v>
      </c>
      <c r="B1419" s="822" t="s">
        <v>6952</v>
      </c>
      <c r="C1419" s="822" t="s">
        <v>639</v>
      </c>
      <c r="D1419" s="822" t="s">
        <v>6940</v>
      </c>
      <c r="E1419" s="822" t="s">
        <v>6946</v>
      </c>
      <c r="F1419" s="822" t="s">
        <v>7326</v>
      </c>
      <c r="G1419" s="822" t="s">
        <v>7327</v>
      </c>
      <c r="H1419" s="831">
        <v>780</v>
      </c>
      <c r="I1419" s="831">
        <v>139620</v>
      </c>
      <c r="J1419" s="822"/>
      <c r="K1419" s="822">
        <v>179</v>
      </c>
      <c r="L1419" s="831">
        <v>1067</v>
      </c>
      <c r="M1419" s="831">
        <v>192060</v>
      </c>
      <c r="N1419" s="822"/>
      <c r="O1419" s="822">
        <v>180</v>
      </c>
      <c r="P1419" s="831">
        <v>1119</v>
      </c>
      <c r="Q1419" s="831">
        <v>217086</v>
      </c>
      <c r="R1419" s="827"/>
      <c r="S1419" s="832">
        <v>194</v>
      </c>
    </row>
    <row r="1420" spans="1:19" ht="14.45" customHeight="1" x14ac:dyDescent="0.2">
      <c r="A1420" s="821" t="s">
        <v>6951</v>
      </c>
      <c r="B1420" s="822" t="s">
        <v>6952</v>
      </c>
      <c r="C1420" s="822" t="s">
        <v>639</v>
      </c>
      <c r="D1420" s="822" t="s">
        <v>6940</v>
      </c>
      <c r="E1420" s="822" t="s">
        <v>6946</v>
      </c>
      <c r="F1420" s="822" t="s">
        <v>7332</v>
      </c>
      <c r="G1420" s="822" t="s">
        <v>7333</v>
      </c>
      <c r="H1420" s="831">
        <v>51</v>
      </c>
      <c r="I1420" s="831">
        <v>0</v>
      </c>
      <c r="J1420" s="822"/>
      <c r="K1420" s="822">
        <v>0</v>
      </c>
      <c r="L1420" s="831">
        <v>74</v>
      </c>
      <c r="M1420" s="831">
        <v>0</v>
      </c>
      <c r="N1420" s="822"/>
      <c r="O1420" s="822">
        <v>0</v>
      </c>
      <c r="P1420" s="831">
        <v>144</v>
      </c>
      <c r="Q1420" s="831">
        <v>0</v>
      </c>
      <c r="R1420" s="827"/>
      <c r="S1420" s="832">
        <v>0</v>
      </c>
    </row>
    <row r="1421" spans="1:19" ht="14.45" customHeight="1" x14ac:dyDescent="0.2">
      <c r="A1421" s="821" t="s">
        <v>6951</v>
      </c>
      <c r="B1421" s="822" t="s">
        <v>6952</v>
      </c>
      <c r="C1421" s="822" t="s">
        <v>639</v>
      </c>
      <c r="D1421" s="822" t="s">
        <v>6940</v>
      </c>
      <c r="E1421" s="822" t="s">
        <v>6946</v>
      </c>
      <c r="F1421" s="822" t="s">
        <v>7334</v>
      </c>
      <c r="G1421" s="822" t="s">
        <v>7335</v>
      </c>
      <c r="H1421" s="831">
        <v>38</v>
      </c>
      <c r="I1421" s="831">
        <v>0</v>
      </c>
      <c r="J1421" s="822"/>
      <c r="K1421" s="822">
        <v>0</v>
      </c>
      <c r="L1421" s="831">
        <v>17</v>
      </c>
      <c r="M1421" s="831">
        <v>0</v>
      </c>
      <c r="N1421" s="822"/>
      <c r="O1421" s="822">
        <v>0</v>
      </c>
      <c r="P1421" s="831">
        <v>112</v>
      </c>
      <c r="Q1421" s="831">
        <v>0</v>
      </c>
      <c r="R1421" s="827"/>
      <c r="S1421" s="832">
        <v>0</v>
      </c>
    </row>
    <row r="1422" spans="1:19" ht="14.45" customHeight="1" x14ac:dyDescent="0.2">
      <c r="A1422" s="821" t="s">
        <v>6951</v>
      </c>
      <c r="B1422" s="822" t="s">
        <v>6952</v>
      </c>
      <c r="C1422" s="822" t="s">
        <v>639</v>
      </c>
      <c r="D1422" s="822" t="s">
        <v>6940</v>
      </c>
      <c r="E1422" s="822" t="s">
        <v>6946</v>
      </c>
      <c r="F1422" s="822" t="s">
        <v>7336</v>
      </c>
      <c r="G1422" s="822" t="s">
        <v>7337</v>
      </c>
      <c r="H1422" s="831">
        <v>646</v>
      </c>
      <c r="I1422" s="831">
        <v>158270</v>
      </c>
      <c r="J1422" s="822"/>
      <c r="K1422" s="822">
        <v>245</v>
      </c>
      <c r="L1422" s="831">
        <v>935</v>
      </c>
      <c r="M1422" s="831">
        <v>230010</v>
      </c>
      <c r="N1422" s="822"/>
      <c r="O1422" s="822">
        <v>246</v>
      </c>
      <c r="P1422" s="831">
        <v>1158</v>
      </c>
      <c r="Q1422" s="831">
        <v>301080</v>
      </c>
      <c r="R1422" s="827"/>
      <c r="S1422" s="832">
        <v>260</v>
      </c>
    </row>
    <row r="1423" spans="1:19" ht="14.45" customHeight="1" x14ac:dyDescent="0.2">
      <c r="A1423" s="821" t="s">
        <v>6951</v>
      </c>
      <c r="B1423" s="822" t="s">
        <v>6952</v>
      </c>
      <c r="C1423" s="822" t="s">
        <v>639</v>
      </c>
      <c r="D1423" s="822" t="s">
        <v>6940</v>
      </c>
      <c r="E1423" s="822" t="s">
        <v>6946</v>
      </c>
      <c r="F1423" s="822" t="s">
        <v>7338</v>
      </c>
      <c r="G1423" s="822" t="s">
        <v>7339</v>
      </c>
      <c r="H1423" s="831">
        <v>1068</v>
      </c>
      <c r="I1423" s="831">
        <v>35599.980000000003</v>
      </c>
      <c r="J1423" s="822"/>
      <c r="K1423" s="822">
        <v>33.333314606741574</v>
      </c>
      <c r="L1423" s="831">
        <v>1508</v>
      </c>
      <c r="M1423" s="831">
        <v>58748.92</v>
      </c>
      <c r="N1423" s="822"/>
      <c r="O1423" s="822">
        <v>38.958169761273211</v>
      </c>
      <c r="P1423" s="831">
        <v>1649</v>
      </c>
      <c r="Q1423" s="831">
        <v>67057.849999999962</v>
      </c>
      <c r="R1423" s="827"/>
      <c r="S1423" s="832">
        <v>40.665767131594883</v>
      </c>
    </row>
    <row r="1424" spans="1:19" ht="14.45" customHeight="1" x14ac:dyDescent="0.2">
      <c r="A1424" s="821" t="s">
        <v>6951</v>
      </c>
      <c r="B1424" s="822" t="s">
        <v>6952</v>
      </c>
      <c r="C1424" s="822" t="s">
        <v>639</v>
      </c>
      <c r="D1424" s="822" t="s">
        <v>6940</v>
      </c>
      <c r="E1424" s="822" t="s">
        <v>6946</v>
      </c>
      <c r="F1424" s="822" t="s">
        <v>7342</v>
      </c>
      <c r="G1424" s="822" t="s">
        <v>7343</v>
      </c>
      <c r="H1424" s="831">
        <v>834</v>
      </c>
      <c r="I1424" s="831">
        <v>31692</v>
      </c>
      <c r="J1424" s="822"/>
      <c r="K1424" s="822">
        <v>38</v>
      </c>
      <c r="L1424" s="831">
        <v>1141</v>
      </c>
      <c r="M1424" s="831">
        <v>43358</v>
      </c>
      <c r="N1424" s="822"/>
      <c r="O1424" s="822">
        <v>38</v>
      </c>
      <c r="P1424" s="831">
        <v>1391</v>
      </c>
      <c r="Q1424" s="831">
        <v>54249</v>
      </c>
      <c r="R1424" s="827"/>
      <c r="S1424" s="832">
        <v>39</v>
      </c>
    </row>
    <row r="1425" spans="1:19" ht="14.45" customHeight="1" x14ac:dyDescent="0.2">
      <c r="A1425" s="821" t="s">
        <v>6951</v>
      </c>
      <c r="B1425" s="822" t="s">
        <v>6952</v>
      </c>
      <c r="C1425" s="822" t="s">
        <v>639</v>
      </c>
      <c r="D1425" s="822" t="s">
        <v>6940</v>
      </c>
      <c r="E1425" s="822" t="s">
        <v>6946</v>
      </c>
      <c r="F1425" s="822" t="s">
        <v>7346</v>
      </c>
      <c r="G1425" s="822" t="s">
        <v>7347</v>
      </c>
      <c r="H1425" s="831">
        <v>1</v>
      </c>
      <c r="I1425" s="831">
        <v>87</v>
      </c>
      <c r="J1425" s="822"/>
      <c r="K1425" s="822">
        <v>87</v>
      </c>
      <c r="L1425" s="831"/>
      <c r="M1425" s="831"/>
      <c r="N1425" s="822"/>
      <c r="O1425" s="822"/>
      <c r="P1425" s="831"/>
      <c r="Q1425" s="831"/>
      <c r="R1425" s="827"/>
      <c r="S1425" s="832"/>
    </row>
    <row r="1426" spans="1:19" ht="14.45" customHeight="1" x14ac:dyDescent="0.2">
      <c r="A1426" s="821" t="s">
        <v>6951</v>
      </c>
      <c r="B1426" s="822" t="s">
        <v>6952</v>
      </c>
      <c r="C1426" s="822" t="s">
        <v>639</v>
      </c>
      <c r="D1426" s="822" t="s">
        <v>6940</v>
      </c>
      <c r="E1426" s="822" t="s">
        <v>6946</v>
      </c>
      <c r="F1426" s="822" t="s">
        <v>7348</v>
      </c>
      <c r="G1426" s="822" t="s">
        <v>7349</v>
      </c>
      <c r="H1426" s="831">
        <v>54</v>
      </c>
      <c r="I1426" s="831">
        <v>1782</v>
      </c>
      <c r="J1426" s="822"/>
      <c r="K1426" s="822">
        <v>33</v>
      </c>
      <c r="L1426" s="831">
        <v>61</v>
      </c>
      <c r="M1426" s="831">
        <v>2013</v>
      </c>
      <c r="N1426" s="822"/>
      <c r="O1426" s="822">
        <v>33</v>
      </c>
      <c r="P1426" s="831">
        <v>102</v>
      </c>
      <c r="Q1426" s="831">
        <v>3468</v>
      </c>
      <c r="R1426" s="827"/>
      <c r="S1426" s="832">
        <v>34</v>
      </c>
    </row>
    <row r="1427" spans="1:19" ht="14.45" customHeight="1" x14ac:dyDescent="0.2">
      <c r="A1427" s="821" t="s">
        <v>6951</v>
      </c>
      <c r="B1427" s="822" t="s">
        <v>6952</v>
      </c>
      <c r="C1427" s="822" t="s">
        <v>639</v>
      </c>
      <c r="D1427" s="822" t="s">
        <v>6940</v>
      </c>
      <c r="E1427" s="822" t="s">
        <v>6946</v>
      </c>
      <c r="F1427" s="822" t="s">
        <v>7350</v>
      </c>
      <c r="G1427" s="822" t="s">
        <v>7351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0</v>
      </c>
      <c r="Q1427" s="831">
        <v>0</v>
      </c>
      <c r="R1427" s="827"/>
      <c r="S1427" s="832"/>
    </row>
    <row r="1428" spans="1:19" ht="14.45" customHeight="1" x14ac:dyDescent="0.2">
      <c r="A1428" s="821" t="s">
        <v>6951</v>
      </c>
      <c r="B1428" s="822" t="s">
        <v>6952</v>
      </c>
      <c r="C1428" s="822" t="s">
        <v>639</v>
      </c>
      <c r="D1428" s="822" t="s">
        <v>6940</v>
      </c>
      <c r="E1428" s="822" t="s">
        <v>6946</v>
      </c>
      <c r="F1428" s="822" t="s">
        <v>7352</v>
      </c>
      <c r="G1428" s="822" t="s">
        <v>7353</v>
      </c>
      <c r="H1428" s="831">
        <v>9</v>
      </c>
      <c r="I1428" s="831">
        <v>1215</v>
      </c>
      <c r="J1428" s="822"/>
      <c r="K1428" s="822">
        <v>135</v>
      </c>
      <c r="L1428" s="831">
        <v>5</v>
      </c>
      <c r="M1428" s="831">
        <v>685</v>
      </c>
      <c r="N1428" s="822"/>
      <c r="O1428" s="822">
        <v>137</v>
      </c>
      <c r="P1428" s="831">
        <v>2</v>
      </c>
      <c r="Q1428" s="831">
        <v>284</v>
      </c>
      <c r="R1428" s="827"/>
      <c r="S1428" s="832">
        <v>142</v>
      </c>
    </row>
    <row r="1429" spans="1:19" ht="14.45" customHeight="1" x14ac:dyDescent="0.2">
      <c r="A1429" s="821" t="s">
        <v>6951</v>
      </c>
      <c r="B1429" s="822" t="s">
        <v>6952</v>
      </c>
      <c r="C1429" s="822" t="s">
        <v>639</v>
      </c>
      <c r="D1429" s="822" t="s">
        <v>6940</v>
      </c>
      <c r="E1429" s="822" t="s">
        <v>6946</v>
      </c>
      <c r="F1429" s="822" t="s">
        <v>7354</v>
      </c>
      <c r="G1429" s="822" t="s">
        <v>7355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5</v>
      </c>
      <c r="Q1429" s="831">
        <v>405</v>
      </c>
      <c r="R1429" s="827"/>
      <c r="S1429" s="832">
        <v>81</v>
      </c>
    </row>
    <row r="1430" spans="1:19" ht="14.45" customHeight="1" x14ac:dyDescent="0.2">
      <c r="A1430" s="821" t="s">
        <v>6951</v>
      </c>
      <c r="B1430" s="822" t="s">
        <v>6952</v>
      </c>
      <c r="C1430" s="822" t="s">
        <v>639</v>
      </c>
      <c r="D1430" s="822" t="s">
        <v>6940</v>
      </c>
      <c r="E1430" s="822" t="s">
        <v>6946</v>
      </c>
      <c r="F1430" s="822" t="s">
        <v>7356</v>
      </c>
      <c r="G1430" s="822" t="s">
        <v>7357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2</v>
      </c>
      <c r="Q1430" s="831">
        <v>486</v>
      </c>
      <c r="R1430" s="827"/>
      <c r="S1430" s="832">
        <v>243</v>
      </c>
    </row>
    <row r="1431" spans="1:19" ht="14.45" customHeight="1" x14ac:dyDescent="0.2">
      <c r="A1431" s="821" t="s">
        <v>6951</v>
      </c>
      <c r="B1431" s="822" t="s">
        <v>6952</v>
      </c>
      <c r="C1431" s="822" t="s">
        <v>639</v>
      </c>
      <c r="D1431" s="822" t="s">
        <v>6940</v>
      </c>
      <c r="E1431" s="822" t="s">
        <v>6946</v>
      </c>
      <c r="F1431" s="822" t="s">
        <v>7360</v>
      </c>
      <c r="G1431" s="822" t="s">
        <v>7361</v>
      </c>
      <c r="H1431" s="831">
        <v>266</v>
      </c>
      <c r="I1431" s="831">
        <v>95228</v>
      </c>
      <c r="J1431" s="822"/>
      <c r="K1431" s="822">
        <v>358</v>
      </c>
      <c r="L1431" s="831">
        <v>424</v>
      </c>
      <c r="M1431" s="831">
        <v>152640</v>
      </c>
      <c r="N1431" s="822"/>
      <c r="O1431" s="822">
        <v>360</v>
      </c>
      <c r="P1431" s="831">
        <v>524</v>
      </c>
      <c r="Q1431" s="831">
        <v>203312</v>
      </c>
      <c r="R1431" s="827"/>
      <c r="S1431" s="832">
        <v>388</v>
      </c>
    </row>
    <row r="1432" spans="1:19" ht="14.45" customHeight="1" x14ac:dyDescent="0.2">
      <c r="A1432" s="821" t="s">
        <v>6951</v>
      </c>
      <c r="B1432" s="822" t="s">
        <v>6952</v>
      </c>
      <c r="C1432" s="822" t="s">
        <v>639</v>
      </c>
      <c r="D1432" s="822" t="s">
        <v>6940</v>
      </c>
      <c r="E1432" s="822" t="s">
        <v>6946</v>
      </c>
      <c r="F1432" s="822" t="s">
        <v>7362</v>
      </c>
      <c r="G1432" s="822" t="s">
        <v>7363</v>
      </c>
      <c r="H1432" s="831">
        <v>32</v>
      </c>
      <c r="I1432" s="831">
        <v>1952</v>
      </c>
      <c r="J1432" s="822"/>
      <c r="K1432" s="822">
        <v>61</v>
      </c>
      <c r="L1432" s="831">
        <v>31</v>
      </c>
      <c r="M1432" s="831">
        <v>1922</v>
      </c>
      <c r="N1432" s="822"/>
      <c r="O1432" s="822">
        <v>62</v>
      </c>
      <c r="P1432" s="831">
        <v>49</v>
      </c>
      <c r="Q1432" s="831">
        <v>3234</v>
      </c>
      <c r="R1432" s="827"/>
      <c r="S1432" s="832">
        <v>66</v>
      </c>
    </row>
    <row r="1433" spans="1:19" ht="14.45" customHeight="1" x14ac:dyDescent="0.2">
      <c r="A1433" s="821" t="s">
        <v>6951</v>
      </c>
      <c r="B1433" s="822" t="s">
        <v>6952</v>
      </c>
      <c r="C1433" s="822" t="s">
        <v>639</v>
      </c>
      <c r="D1433" s="822" t="s">
        <v>6940</v>
      </c>
      <c r="E1433" s="822" t="s">
        <v>6946</v>
      </c>
      <c r="F1433" s="822" t="s">
        <v>7364</v>
      </c>
      <c r="G1433" s="822" t="s">
        <v>7365</v>
      </c>
      <c r="H1433" s="831">
        <v>29</v>
      </c>
      <c r="I1433" s="831">
        <v>20503</v>
      </c>
      <c r="J1433" s="822"/>
      <c r="K1433" s="822">
        <v>707</v>
      </c>
      <c r="L1433" s="831">
        <v>44</v>
      </c>
      <c r="M1433" s="831">
        <v>31284</v>
      </c>
      <c r="N1433" s="822"/>
      <c r="O1433" s="822">
        <v>711</v>
      </c>
      <c r="P1433" s="831">
        <v>36</v>
      </c>
      <c r="Q1433" s="831">
        <v>27648</v>
      </c>
      <c r="R1433" s="827"/>
      <c r="S1433" s="832">
        <v>768</v>
      </c>
    </row>
    <row r="1434" spans="1:19" ht="14.45" customHeight="1" x14ac:dyDescent="0.2">
      <c r="A1434" s="821" t="s">
        <v>6951</v>
      </c>
      <c r="B1434" s="822" t="s">
        <v>6952</v>
      </c>
      <c r="C1434" s="822" t="s">
        <v>639</v>
      </c>
      <c r="D1434" s="822" t="s">
        <v>6940</v>
      </c>
      <c r="E1434" s="822" t="s">
        <v>6946</v>
      </c>
      <c r="F1434" s="822" t="s">
        <v>7366</v>
      </c>
      <c r="G1434" s="822" t="s">
        <v>7367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40</v>
      </c>
      <c r="Q1434" s="831">
        <v>2640</v>
      </c>
      <c r="R1434" s="827"/>
      <c r="S1434" s="832">
        <v>66</v>
      </c>
    </row>
    <row r="1435" spans="1:19" ht="14.45" customHeight="1" x14ac:dyDescent="0.2">
      <c r="A1435" s="821" t="s">
        <v>6951</v>
      </c>
      <c r="B1435" s="822" t="s">
        <v>6952</v>
      </c>
      <c r="C1435" s="822" t="s">
        <v>639</v>
      </c>
      <c r="D1435" s="822" t="s">
        <v>6940</v>
      </c>
      <c r="E1435" s="822" t="s">
        <v>6946</v>
      </c>
      <c r="F1435" s="822" t="s">
        <v>7368</v>
      </c>
      <c r="G1435" s="822" t="s">
        <v>7369</v>
      </c>
      <c r="H1435" s="831">
        <v>34</v>
      </c>
      <c r="I1435" s="831">
        <v>3944</v>
      </c>
      <c r="J1435" s="822"/>
      <c r="K1435" s="822">
        <v>116</v>
      </c>
      <c r="L1435" s="831">
        <v>39</v>
      </c>
      <c r="M1435" s="831">
        <v>4563</v>
      </c>
      <c r="N1435" s="822"/>
      <c r="O1435" s="822">
        <v>117</v>
      </c>
      <c r="P1435" s="831">
        <v>34</v>
      </c>
      <c r="Q1435" s="831">
        <v>4318</v>
      </c>
      <c r="R1435" s="827"/>
      <c r="S1435" s="832">
        <v>127</v>
      </c>
    </row>
    <row r="1436" spans="1:19" ht="14.45" customHeight="1" x14ac:dyDescent="0.2">
      <c r="A1436" s="821" t="s">
        <v>6951</v>
      </c>
      <c r="B1436" s="822" t="s">
        <v>6952</v>
      </c>
      <c r="C1436" s="822" t="s">
        <v>639</v>
      </c>
      <c r="D1436" s="822" t="s">
        <v>6940</v>
      </c>
      <c r="E1436" s="822" t="s">
        <v>6946</v>
      </c>
      <c r="F1436" s="822" t="s">
        <v>7370</v>
      </c>
      <c r="G1436" s="822" t="s">
        <v>7371</v>
      </c>
      <c r="H1436" s="831"/>
      <c r="I1436" s="831"/>
      <c r="J1436" s="822"/>
      <c r="K1436" s="822"/>
      <c r="L1436" s="831">
        <v>6</v>
      </c>
      <c r="M1436" s="831">
        <v>0</v>
      </c>
      <c r="N1436" s="822"/>
      <c r="O1436" s="822">
        <v>0</v>
      </c>
      <c r="P1436" s="831">
        <v>3</v>
      </c>
      <c r="Q1436" s="831">
        <v>0</v>
      </c>
      <c r="R1436" s="827"/>
      <c r="S1436" s="832">
        <v>0</v>
      </c>
    </row>
    <row r="1437" spans="1:19" ht="14.45" customHeight="1" x14ac:dyDescent="0.2">
      <c r="A1437" s="821" t="s">
        <v>6951</v>
      </c>
      <c r="B1437" s="822" t="s">
        <v>6952</v>
      </c>
      <c r="C1437" s="822" t="s">
        <v>639</v>
      </c>
      <c r="D1437" s="822" t="s">
        <v>6940</v>
      </c>
      <c r="E1437" s="822" t="s">
        <v>6946</v>
      </c>
      <c r="F1437" s="822" t="s">
        <v>7379</v>
      </c>
      <c r="G1437" s="822" t="s">
        <v>7380</v>
      </c>
      <c r="H1437" s="831"/>
      <c r="I1437" s="831"/>
      <c r="J1437" s="822"/>
      <c r="K1437" s="822"/>
      <c r="L1437" s="831"/>
      <c r="M1437" s="831"/>
      <c r="N1437" s="822"/>
      <c r="O1437" s="822"/>
      <c r="P1437" s="831">
        <v>1</v>
      </c>
      <c r="Q1437" s="831">
        <v>234</v>
      </c>
      <c r="R1437" s="827"/>
      <c r="S1437" s="832">
        <v>234</v>
      </c>
    </row>
    <row r="1438" spans="1:19" ht="14.45" customHeight="1" x14ac:dyDescent="0.2">
      <c r="A1438" s="821" t="s">
        <v>6951</v>
      </c>
      <c r="B1438" s="822" t="s">
        <v>6952</v>
      </c>
      <c r="C1438" s="822" t="s">
        <v>639</v>
      </c>
      <c r="D1438" s="822" t="s">
        <v>6940</v>
      </c>
      <c r="E1438" s="822" t="s">
        <v>6946</v>
      </c>
      <c r="F1438" s="822" t="s">
        <v>7381</v>
      </c>
      <c r="G1438" s="822" t="s">
        <v>7378</v>
      </c>
      <c r="H1438" s="831"/>
      <c r="I1438" s="831"/>
      <c r="J1438" s="822"/>
      <c r="K1438" s="822"/>
      <c r="L1438" s="831"/>
      <c r="M1438" s="831"/>
      <c r="N1438" s="822"/>
      <c r="O1438" s="822"/>
      <c r="P1438" s="831">
        <v>1</v>
      </c>
      <c r="Q1438" s="831">
        <v>0</v>
      </c>
      <c r="R1438" s="827"/>
      <c r="S1438" s="832">
        <v>0</v>
      </c>
    </row>
    <row r="1439" spans="1:19" ht="14.45" customHeight="1" x14ac:dyDescent="0.2">
      <c r="A1439" s="821" t="s">
        <v>6951</v>
      </c>
      <c r="B1439" s="822" t="s">
        <v>6952</v>
      </c>
      <c r="C1439" s="822" t="s">
        <v>639</v>
      </c>
      <c r="D1439" s="822" t="s">
        <v>6940</v>
      </c>
      <c r="E1439" s="822" t="s">
        <v>6946</v>
      </c>
      <c r="F1439" s="822" t="s">
        <v>7382</v>
      </c>
      <c r="G1439" s="822" t="s">
        <v>7380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2</v>
      </c>
      <c r="Q1439" s="831">
        <v>234</v>
      </c>
      <c r="R1439" s="827"/>
      <c r="S1439" s="832">
        <v>117</v>
      </c>
    </row>
    <row r="1440" spans="1:19" ht="14.45" customHeight="1" x14ac:dyDescent="0.2">
      <c r="A1440" s="821" t="s">
        <v>6951</v>
      </c>
      <c r="B1440" s="822" t="s">
        <v>6952</v>
      </c>
      <c r="C1440" s="822" t="s">
        <v>639</v>
      </c>
      <c r="D1440" s="822" t="s">
        <v>6941</v>
      </c>
      <c r="E1440" s="822" t="s">
        <v>6953</v>
      </c>
      <c r="F1440" s="822" t="s">
        <v>7035</v>
      </c>
      <c r="G1440" s="822" t="s">
        <v>3281</v>
      </c>
      <c r="H1440" s="831">
        <v>0.6</v>
      </c>
      <c r="I1440" s="831">
        <v>320.16000000000003</v>
      </c>
      <c r="J1440" s="822"/>
      <c r="K1440" s="822">
        <v>533.6</v>
      </c>
      <c r="L1440" s="831"/>
      <c r="M1440" s="831"/>
      <c r="N1440" s="822"/>
      <c r="O1440" s="822"/>
      <c r="P1440" s="831"/>
      <c r="Q1440" s="831"/>
      <c r="R1440" s="827"/>
      <c r="S1440" s="832"/>
    </row>
    <row r="1441" spans="1:19" ht="14.45" customHeight="1" x14ac:dyDescent="0.2">
      <c r="A1441" s="821" t="s">
        <v>6951</v>
      </c>
      <c r="B1441" s="822" t="s">
        <v>6952</v>
      </c>
      <c r="C1441" s="822" t="s">
        <v>639</v>
      </c>
      <c r="D1441" s="822" t="s">
        <v>6941</v>
      </c>
      <c r="E1441" s="822" t="s">
        <v>6946</v>
      </c>
      <c r="F1441" s="822" t="s">
        <v>7318</v>
      </c>
      <c r="G1441" s="822" t="s">
        <v>7319</v>
      </c>
      <c r="H1441" s="831">
        <v>3</v>
      </c>
      <c r="I1441" s="831">
        <v>114</v>
      </c>
      <c r="J1441" s="822"/>
      <c r="K1441" s="822">
        <v>38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6951</v>
      </c>
      <c r="B1442" s="822" t="s">
        <v>6952</v>
      </c>
      <c r="C1442" s="822" t="s">
        <v>639</v>
      </c>
      <c r="D1442" s="822" t="s">
        <v>6941</v>
      </c>
      <c r="E1442" s="822" t="s">
        <v>6946</v>
      </c>
      <c r="F1442" s="822" t="s">
        <v>7348</v>
      </c>
      <c r="G1442" s="822" t="s">
        <v>7349</v>
      </c>
      <c r="H1442" s="831">
        <v>3</v>
      </c>
      <c r="I1442" s="831">
        <v>99</v>
      </c>
      <c r="J1442" s="822"/>
      <c r="K1442" s="822">
        <v>33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6951</v>
      </c>
      <c r="B1443" s="822" t="s">
        <v>6952</v>
      </c>
      <c r="C1443" s="822" t="s">
        <v>639</v>
      </c>
      <c r="D1443" s="822" t="s">
        <v>6941</v>
      </c>
      <c r="E1443" s="822" t="s">
        <v>6946</v>
      </c>
      <c r="F1443" s="822" t="s">
        <v>7368</v>
      </c>
      <c r="G1443" s="822" t="s">
        <v>7369</v>
      </c>
      <c r="H1443" s="831">
        <v>1</v>
      </c>
      <c r="I1443" s="831">
        <v>116</v>
      </c>
      <c r="J1443" s="822"/>
      <c r="K1443" s="822">
        <v>116</v>
      </c>
      <c r="L1443" s="831"/>
      <c r="M1443" s="831"/>
      <c r="N1443" s="822"/>
      <c r="O1443" s="822"/>
      <c r="P1443" s="831"/>
      <c r="Q1443" s="831"/>
      <c r="R1443" s="827"/>
      <c r="S1443" s="832"/>
    </row>
    <row r="1444" spans="1:19" ht="14.45" customHeight="1" x14ac:dyDescent="0.2">
      <c r="A1444" s="821" t="s">
        <v>6951</v>
      </c>
      <c r="B1444" s="822" t="s">
        <v>6952</v>
      </c>
      <c r="C1444" s="822" t="s">
        <v>639</v>
      </c>
      <c r="D1444" s="822" t="s">
        <v>3516</v>
      </c>
      <c r="E1444" s="822" t="s">
        <v>6953</v>
      </c>
      <c r="F1444" s="822" t="s">
        <v>6959</v>
      </c>
      <c r="G1444" s="822" t="s">
        <v>900</v>
      </c>
      <c r="H1444" s="831"/>
      <c r="I1444" s="831"/>
      <c r="J1444" s="822"/>
      <c r="K1444" s="822"/>
      <c r="L1444" s="831">
        <v>0.4</v>
      </c>
      <c r="M1444" s="831">
        <v>82.16</v>
      </c>
      <c r="N1444" s="822"/>
      <c r="O1444" s="822">
        <v>205.39999999999998</v>
      </c>
      <c r="P1444" s="831"/>
      <c r="Q1444" s="831"/>
      <c r="R1444" s="827"/>
      <c r="S1444" s="832"/>
    </row>
    <row r="1445" spans="1:19" ht="14.45" customHeight="1" x14ac:dyDescent="0.2">
      <c r="A1445" s="821" t="s">
        <v>6951</v>
      </c>
      <c r="B1445" s="822" t="s">
        <v>6952</v>
      </c>
      <c r="C1445" s="822" t="s">
        <v>639</v>
      </c>
      <c r="D1445" s="822" t="s">
        <v>3516</v>
      </c>
      <c r="E1445" s="822" t="s">
        <v>6953</v>
      </c>
      <c r="F1445" s="822" t="s">
        <v>6965</v>
      </c>
      <c r="G1445" s="822" t="s">
        <v>6966</v>
      </c>
      <c r="H1445" s="831"/>
      <c r="I1445" s="831"/>
      <c r="J1445" s="822"/>
      <c r="K1445" s="822"/>
      <c r="L1445" s="831">
        <v>2</v>
      </c>
      <c r="M1445" s="831">
        <v>9484.7999999999993</v>
      </c>
      <c r="N1445" s="822"/>
      <c r="O1445" s="822">
        <v>4742.3999999999996</v>
      </c>
      <c r="P1445" s="831"/>
      <c r="Q1445" s="831"/>
      <c r="R1445" s="827"/>
      <c r="S1445" s="832"/>
    </row>
    <row r="1446" spans="1:19" ht="14.45" customHeight="1" x14ac:dyDescent="0.2">
      <c r="A1446" s="821" t="s">
        <v>6951</v>
      </c>
      <c r="B1446" s="822" t="s">
        <v>6952</v>
      </c>
      <c r="C1446" s="822" t="s">
        <v>639</v>
      </c>
      <c r="D1446" s="822" t="s">
        <v>3516</v>
      </c>
      <c r="E1446" s="822" t="s">
        <v>6953</v>
      </c>
      <c r="F1446" s="822" t="s">
        <v>6973</v>
      </c>
      <c r="G1446" s="822" t="s">
        <v>6974</v>
      </c>
      <c r="H1446" s="831"/>
      <c r="I1446" s="831"/>
      <c r="J1446" s="822"/>
      <c r="K1446" s="822"/>
      <c r="L1446" s="831">
        <v>1</v>
      </c>
      <c r="M1446" s="831">
        <v>27257.599999999999</v>
      </c>
      <c r="N1446" s="822"/>
      <c r="O1446" s="822">
        <v>27257.599999999999</v>
      </c>
      <c r="P1446" s="831"/>
      <c r="Q1446" s="831"/>
      <c r="R1446" s="827"/>
      <c r="S1446" s="832"/>
    </row>
    <row r="1447" spans="1:19" ht="14.45" customHeight="1" x14ac:dyDescent="0.2">
      <c r="A1447" s="821" t="s">
        <v>6951</v>
      </c>
      <c r="B1447" s="822" t="s">
        <v>6952</v>
      </c>
      <c r="C1447" s="822" t="s">
        <v>639</v>
      </c>
      <c r="D1447" s="822" t="s">
        <v>3516</v>
      </c>
      <c r="E1447" s="822" t="s">
        <v>6953</v>
      </c>
      <c r="F1447" s="822" t="s">
        <v>6975</v>
      </c>
      <c r="G1447" s="822" t="s">
        <v>6974</v>
      </c>
      <c r="H1447" s="831"/>
      <c r="I1447" s="831"/>
      <c r="J1447" s="822"/>
      <c r="K1447" s="822"/>
      <c r="L1447" s="831">
        <v>1</v>
      </c>
      <c r="M1447" s="831">
        <v>55591.6</v>
      </c>
      <c r="N1447" s="822"/>
      <c r="O1447" s="822">
        <v>55591.6</v>
      </c>
      <c r="P1447" s="831"/>
      <c r="Q1447" s="831"/>
      <c r="R1447" s="827"/>
      <c r="S1447" s="832"/>
    </row>
    <row r="1448" spans="1:19" ht="14.45" customHeight="1" x14ac:dyDescent="0.2">
      <c r="A1448" s="821" t="s">
        <v>6951</v>
      </c>
      <c r="B1448" s="822" t="s">
        <v>6952</v>
      </c>
      <c r="C1448" s="822" t="s">
        <v>639</v>
      </c>
      <c r="D1448" s="822" t="s">
        <v>3516</v>
      </c>
      <c r="E1448" s="822" t="s">
        <v>6953</v>
      </c>
      <c r="F1448" s="822" t="s">
        <v>6976</v>
      </c>
      <c r="G1448" s="822" t="s">
        <v>6974</v>
      </c>
      <c r="H1448" s="831"/>
      <c r="I1448" s="831"/>
      <c r="J1448" s="822"/>
      <c r="K1448" s="822"/>
      <c r="L1448" s="831">
        <v>2</v>
      </c>
      <c r="M1448" s="831">
        <v>218381</v>
      </c>
      <c r="N1448" s="822"/>
      <c r="O1448" s="822">
        <v>109190.5</v>
      </c>
      <c r="P1448" s="831"/>
      <c r="Q1448" s="831"/>
      <c r="R1448" s="827"/>
      <c r="S1448" s="832"/>
    </row>
    <row r="1449" spans="1:19" ht="14.45" customHeight="1" x14ac:dyDescent="0.2">
      <c r="A1449" s="821" t="s">
        <v>6951</v>
      </c>
      <c r="B1449" s="822" t="s">
        <v>6952</v>
      </c>
      <c r="C1449" s="822" t="s">
        <v>639</v>
      </c>
      <c r="D1449" s="822" t="s">
        <v>3516</v>
      </c>
      <c r="E1449" s="822" t="s">
        <v>6953</v>
      </c>
      <c r="F1449" s="822" t="s">
        <v>6981</v>
      </c>
      <c r="G1449" s="822" t="s">
        <v>3381</v>
      </c>
      <c r="H1449" s="831"/>
      <c r="I1449" s="831"/>
      <c r="J1449" s="822"/>
      <c r="K1449" s="822"/>
      <c r="L1449" s="831">
        <v>4</v>
      </c>
      <c r="M1449" s="831">
        <v>29672.3</v>
      </c>
      <c r="N1449" s="822"/>
      <c r="O1449" s="822">
        <v>7418.0749999999998</v>
      </c>
      <c r="P1449" s="831"/>
      <c r="Q1449" s="831"/>
      <c r="R1449" s="827"/>
      <c r="S1449" s="832"/>
    </row>
    <row r="1450" spans="1:19" ht="14.45" customHeight="1" x14ac:dyDescent="0.2">
      <c r="A1450" s="821" t="s">
        <v>6951</v>
      </c>
      <c r="B1450" s="822" t="s">
        <v>6952</v>
      </c>
      <c r="C1450" s="822" t="s">
        <v>639</v>
      </c>
      <c r="D1450" s="822" t="s">
        <v>3516</v>
      </c>
      <c r="E1450" s="822" t="s">
        <v>6953</v>
      </c>
      <c r="F1450" s="822" t="s">
        <v>6983</v>
      </c>
      <c r="G1450" s="822" t="s">
        <v>2381</v>
      </c>
      <c r="H1450" s="831"/>
      <c r="I1450" s="831"/>
      <c r="J1450" s="822"/>
      <c r="K1450" s="822"/>
      <c r="L1450" s="831">
        <v>1</v>
      </c>
      <c r="M1450" s="831">
        <v>6449.41</v>
      </c>
      <c r="N1450" s="822"/>
      <c r="O1450" s="822">
        <v>6449.41</v>
      </c>
      <c r="P1450" s="831"/>
      <c r="Q1450" s="831"/>
      <c r="R1450" s="827"/>
      <c r="S1450" s="832"/>
    </row>
    <row r="1451" spans="1:19" ht="14.45" customHeight="1" x14ac:dyDescent="0.2">
      <c r="A1451" s="821" t="s">
        <v>6951</v>
      </c>
      <c r="B1451" s="822" t="s">
        <v>6952</v>
      </c>
      <c r="C1451" s="822" t="s">
        <v>639</v>
      </c>
      <c r="D1451" s="822" t="s">
        <v>3516</v>
      </c>
      <c r="E1451" s="822" t="s">
        <v>6953</v>
      </c>
      <c r="F1451" s="822" t="s">
        <v>6984</v>
      </c>
      <c r="G1451" s="822" t="s">
        <v>2381</v>
      </c>
      <c r="H1451" s="831"/>
      <c r="I1451" s="831"/>
      <c r="J1451" s="822"/>
      <c r="K1451" s="822"/>
      <c r="L1451" s="831">
        <v>1.96</v>
      </c>
      <c r="M1451" s="831">
        <v>50564.08</v>
      </c>
      <c r="N1451" s="822"/>
      <c r="O1451" s="822">
        <v>25798</v>
      </c>
      <c r="P1451" s="831"/>
      <c r="Q1451" s="831"/>
      <c r="R1451" s="827"/>
      <c r="S1451" s="832"/>
    </row>
    <row r="1452" spans="1:19" ht="14.45" customHeight="1" x14ac:dyDescent="0.2">
      <c r="A1452" s="821" t="s">
        <v>6951</v>
      </c>
      <c r="B1452" s="822" t="s">
        <v>6952</v>
      </c>
      <c r="C1452" s="822" t="s">
        <v>639</v>
      </c>
      <c r="D1452" s="822" t="s">
        <v>3516</v>
      </c>
      <c r="E1452" s="822" t="s">
        <v>6953</v>
      </c>
      <c r="F1452" s="822" t="s">
        <v>6985</v>
      </c>
      <c r="G1452" s="822" t="s">
        <v>2391</v>
      </c>
      <c r="H1452" s="831"/>
      <c r="I1452" s="831"/>
      <c r="J1452" s="822"/>
      <c r="K1452" s="822"/>
      <c r="L1452" s="831">
        <v>16</v>
      </c>
      <c r="M1452" s="831">
        <v>78249.440000000002</v>
      </c>
      <c r="N1452" s="822"/>
      <c r="O1452" s="822">
        <v>4890.59</v>
      </c>
      <c r="P1452" s="831"/>
      <c r="Q1452" s="831"/>
      <c r="R1452" s="827"/>
      <c r="S1452" s="832"/>
    </row>
    <row r="1453" spans="1:19" ht="14.45" customHeight="1" x14ac:dyDescent="0.2">
      <c r="A1453" s="821" t="s">
        <v>6951</v>
      </c>
      <c r="B1453" s="822" t="s">
        <v>6952</v>
      </c>
      <c r="C1453" s="822" t="s">
        <v>639</v>
      </c>
      <c r="D1453" s="822" t="s">
        <v>3516</v>
      </c>
      <c r="E1453" s="822" t="s">
        <v>6953</v>
      </c>
      <c r="F1453" s="822" t="s">
        <v>6990</v>
      </c>
      <c r="G1453" s="822" t="s">
        <v>3457</v>
      </c>
      <c r="H1453" s="831"/>
      <c r="I1453" s="831"/>
      <c r="J1453" s="822"/>
      <c r="K1453" s="822"/>
      <c r="L1453" s="831">
        <v>4</v>
      </c>
      <c r="M1453" s="831">
        <v>36601.32</v>
      </c>
      <c r="N1453" s="822"/>
      <c r="O1453" s="822">
        <v>9150.33</v>
      </c>
      <c r="P1453" s="831"/>
      <c r="Q1453" s="831"/>
      <c r="R1453" s="827"/>
      <c r="S1453" s="832"/>
    </row>
    <row r="1454" spans="1:19" ht="14.45" customHeight="1" x14ac:dyDescent="0.2">
      <c r="A1454" s="821" t="s">
        <v>6951</v>
      </c>
      <c r="B1454" s="822" t="s">
        <v>6952</v>
      </c>
      <c r="C1454" s="822" t="s">
        <v>639</v>
      </c>
      <c r="D1454" s="822" t="s">
        <v>3516</v>
      </c>
      <c r="E1454" s="822" t="s">
        <v>6953</v>
      </c>
      <c r="F1454" s="822" t="s">
        <v>6996</v>
      </c>
      <c r="G1454" s="822" t="s">
        <v>1434</v>
      </c>
      <c r="H1454" s="831"/>
      <c r="I1454" s="831"/>
      <c r="J1454" s="822"/>
      <c r="K1454" s="822"/>
      <c r="L1454" s="831">
        <v>1.2</v>
      </c>
      <c r="M1454" s="831">
        <v>213.02999999999997</v>
      </c>
      <c r="N1454" s="822"/>
      <c r="O1454" s="822">
        <v>177.52499999999998</v>
      </c>
      <c r="P1454" s="831"/>
      <c r="Q1454" s="831"/>
      <c r="R1454" s="827"/>
      <c r="S1454" s="832"/>
    </row>
    <row r="1455" spans="1:19" ht="14.45" customHeight="1" x14ac:dyDescent="0.2">
      <c r="A1455" s="821" t="s">
        <v>6951</v>
      </c>
      <c r="B1455" s="822" t="s">
        <v>6952</v>
      </c>
      <c r="C1455" s="822" t="s">
        <v>639</v>
      </c>
      <c r="D1455" s="822" t="s">
        <v>3516</v>
      </c>
      <c r="E1455" s="822" t="s">
        <v>6953</v>
      </c>
      <c r="F1455" s="822" t="s">
        <v>6997</v>
      </c>
      <c r="G1455" s="822" t="s">
        <v>877</v>
      </c>
      <c r="H1455" s="831"/>
      <c r="I1455" s="831"/>
      <c r="J1455" s="822"/>
      <c r="K1455" s="822"/>
      <c r="L1455" s="831">
        <v>1.5999999999999999</v>
      </c>
      <c r="M1455" s="831">
        <v>106.17</v>
      </c>
      <c r="N1455" s="822"/>
      <c r="O1455" s="822">
        <v>66.356250000000003</v>
      </c>
      <c r="P1455" s="831"/>
      <c r="Q1455" s="831"/>
      <c r="R1455" s="827"/>
      <c r="S1455" s="832"/>
    </row>
    <row r="1456" spans="1:19" ht="14.45" customHeight="1" x14ac:dyDescent="0.2">
      <c r="A1456" s="821" t="s">
        <v>6951</v>
      </c>
      <c r="B1456" s="822" t="s">
        <v>6952</v>
      </c>
      <c r="C1456" s="822" t="s">
        <v>639</v>
      </c>
      <c r="D1456" s="822" t="s">
        <v>3516</v>
      </c>
      <c r="E1456" s="822" t="s">
        <v>6953</v>
      </c>
      <c r="F1456" s="822" t="s">
        <v>7004</v>
      </c>
      <c r="G1456" s="822" t="s">
        <v>7005</v>
      </c>
      <c r="H1456" s="831">
        <v>4.5999999999999996</v>
      </c>
      <c r="I1456" s="831">
        <v>539.59</v>
      </c>
      <c r="J1456" s="822"/>
      <c r="K1456" s="822">
        <v>117.30217391304349</v>
      </c>
      <c r="L1456" s="831">
        <v>4.3</v>
      </c>
      <c r="M1456" s="831">
        <v>504.39000000000004</v>
      </c>
      <c r="N1456" s="822"/>
      <c r="O1456" s="822">
        <v>117.30000000000001</v>
      </c>
      <c r="P1456" s="831">
        <v>6.2</v>
      </c>
      <c r="Q1456" s="831">
        <v>727.27</v>
      </c>
      <c r="R1456" s="827"/>
      <c r="S1456" s="832">
        <v>117.3016129032258</v>
      </c>
    </row>
    <row r="1457" spans="1:19" ht="14.45" customHeight="1" x14ac:dyDescent="0.2">
      <c r="A1457" s="821" t="s">
        <v>6951</v>
      </c>
      <c r="B1457" s="822" t="s">
        <v>6952</v>
      </c>
      <c r="C1457" s="822" t="s">
        <v>639</v>
      </c>
      <c r="D1457" s="822" t="s">
        <v>3516</v>
      </c>
      <c r="E1457" s="822" t="s">
        <v>6953</v>
      </c>
      <c r="F1457" s="822" t="s">
        <v>7029</v>
      </c>
      <c r="G1457" s="822" t="s">
        <v>3393</v>
      </c>
      <c r="H1457" s="831"/>
      <c r="I1457" s="831"/>
      <c r="J1457" s="822"/>
      <c r="K1457" s="822"/>
      <c r="L1457" s="831">
        <v>20</v>
      </c>
      <c r="M1457" s="831">
        <v>134129.35999999999</v>
      </c>
      <c r="N1457" s="822"/>
      <c r="O1457" s="822">
        <v>6706.4679999999989</v>
      </c>
      <c r="P1457" s="831"/>
      <c r="Q1457" s="831"/>
      <c r="R1457" s="827"/>
      <c r="S1457" s="832"/>
    </row>
    <row r="1458" spans="1:19" ht="14.45" customHeight="1" x14ac:dyDescent="0.2">
      <c r="A1458" s="821" t="s">
        <v>6951</v>
      </c>
      <c r="B1458" s="822" t="s">
        <v>6952</v>
      </c>
      <c r="C1458" s="822" t="s">
        <v>639</v>
      </c>
      <c r="D1458" s="822" t="s">
        <v>3516</v>
      </c>
      <c r="E1458" s="822" t="s">
        <v>6953</v>
      </c>
      <c r="F1458" s="822" t="s">
        <v>7034</v>
      </c>
      <c r="G1458" s="822" t="s">
        <v>3281</v>
      </c>
      <c r="H1458" s="831">
        <v>0.4</v>
      </c>
      <c r="I1458" s="831">
        <v>230.68</v>
      </c>
      <c r="J1458" s="822"/>
      <c r="K1458" s="822">
        <v>576.69999999999993</v>
      </c>
      <c r="L1458" s="831">
        <v>0.4</v>
      </c>
      <c r="M1458" s="831">
        <v>230.69</v>
      </c>
      <c r="N1458" s="822"/>
      <c r="O1458" s="822">
        <v>576.72499999999991</v>
      </c>
      <c r="P1458" s="831"/>
      <c r="Q1458" s="831"/>
      <c r="R1458" s="827"/>
      <c r="S1458" s="832"/>
    </row>
    <row r="1459" spans="1:19" ht="14.45" customHeight="1" x14ac:dyDescent="0.2">
      <c r="A1459" s="821" t="s">
        <v>6951</v>
      </c>
      <c r="B1459" s="822" t="s">
        <v>6952</v>
      </c>
      <c r="C1459" s="822" t="s">
        <v>639</v>
      </c>
      <c r="D1459" s="822" t="s">
        <v>3516</v>
      </c>
      <c r="E1459" s="822" t="s">
        <v>6953</v>
      </c>
      <c r="F1459" s="822" t="s">
        <v>7035</v>
      </c>
      <c r="G1459" s="822" t="s">
        <v>3281</v>
      </c>
      <c r="H1459" s="831">
        <v>1.4</v>
      </c>
      <c r="I1459" s="831">
        <v>747.02</v>
      </c>
      <c r="J1459" s="822"/>
      <c r="K1459" s="822">
        <v>533.58571428571429</v>
      </c>
      <c r="L1459" s="831">
        <v>6.6000000000000005</v>
      </c>
      <c r="M1459" s="831">
        <v>10590.99</v>
      </c>
      <c r="N1459" s="822"/>
      <c r="O1459" s="822">
        <v>1604.6954545454544</v>
      </c>
      <c r="P1459" s="831">
        <v>1.4</v>
      </c>
      <c r="Q1459" s="831">
        <v>747.02</v>
      </c>
      <c r="R1459" s="827"/>
      <c r="S1459" s="832">
        <v>533.58571428571429</v>
      </c>
    </row>
    <row r="1460" spans="1:19" ht="14.45" customHeight="1" x14ac:dyDescent="0.2">
      <c r="A1460" s="821" t="s">
        <v>6951</v>
      </c>
      <c r="B1460" s="822" t="s">
        <v>6952</v>
      </c>
      <c r="C1460" s="822" t="s">
        <v>639</v>
      </c>
      <c r="D1460" s="822" t="s">
        <v>3516</v>
      </c>
      <c r="E1460" s="822" t="s">
        <v>6953</v>
      </c>
      <c r="F1460" s="822" t="s">
        <v>7039</v>
      </c>
      <c r="G1460" s="822" t="s">
        <v>7040</v>
      </c>
      <c r="H1460" s="831"/>
      <c r="I1460" s="831"/>
      <c r="J1460" s="822"/>
      <c r="K1460" s="822"/>
      <c r="L1460" s="831">
        <v>36</v>
      </c>
      <c r="M1460" s="831">
        <v>117249.12</v>
      </c>
      <c r="N1460" s="822"/>
      <c r="O1460" s="822">
        <v>3256.92</v>
      </c>
      <c r="P1460" s="831"/>
      <c r="Q1460" s="831"/>
      <c r="R1460" s="827"/>
      <c r="S1460" s="832"/>
    </row>
    <row r="1461" spans="1:19" ht="14.45" customHeight="1" x14ac:dyDescent="0.2">
      <c r="A1461" s="821" t="s">
        <v>6951</v>
      </c>
      <c r="B1461" s="822" t="s">
        <v>6952</v>
      </c>
      <c r="C1461" s="822" t="s">
        <v>639</v>
      </c>
      <c r="D1461" s="822" t="s">
        <v>3516</v>
      </c>
      <c r="E1461" s="822" t="s">
        <v>6953</v>
      </c>
      <c r="F1461" s="822" t="s">
        <v>7045</v>
      </c>
      <c r="G1461" s="822" t="s">
        <v>7044</v>
      </c>
      <c r="H1461" s="831"/>
      <c r="I1461" s="831"/>
      <c r="J1461" s="822"/>
      <c r="K1461" s="822"/>
      <c r="L1461" s="831">
        <v>1.87</v>
      </c>
      <c r="M1461" s="831">
        <v>122797.75999999999</v>
      </c>
      <c r="N1461" s="822"/>
      <c r="O1461" s="822">
        <v>65667.251336898393</v>
      </c>
      <c r="P1461" s="831"/>
      <c r="Q1461" s="831"/>
      <c r="R1461" s="827"/>
      <c r="S1461" s="832"/>
    </row>
    <row r="1462" spans="1:19" ht="14.45" customHeight="1" x14ac:dyDescent="0.2">
      <c r="A1462" s="821" t="s">
        <v>6951</v>
      </c>
      <c r="B1462" s="822" t="s">
        <v>6952</v>
      </c>
      <c r="C1462" s="822" t="s">
        <v>639</v>
      </c>
      <c r="D1462" s="822" t="s">
        <v>3516</v>
      </c>
      <c r="E1462" s="822" t="s">
        <v>6953</v>
      </c>
      <c r="F1462" s="822" t="s">
        <v>7059</v>
      </c>
      <c r="G1462" s="822" t="s">
        <v>1004</v>
      </c>
      <c r="H1462" s="831"/>
      <c r="I1462" s="831"/>
      <c r="J1462" s="822"/>
      <c r="K1462" s="822"/>
      <c r="L1462" s="831">
        <v>0.9</v>
      </c>
      <c r="M1462" s="831">
        <v>130.88999999999999</v>
      </c>
      <c r="N1462" s="822"/>
      <c r="O1462" s="822">
        <v>145.43333333333331</v>
      </c>
      <c r="P1462" s="831"/>
      <c r="Q1462" s="831"/>
      <c r="R1462" s="827"/>
      <c r="S1462" s="832"/>
    </row>
    <row r="1463" spans="1:19" ht="14.45" customHeight="1" x14ac:dyDescent="0.2">
      <c r="A1463" s="821" t="s">
        <v>6951</v>
      </c>
      <c r="B1463" s="822" t="s">
        <v>6952</v>
      </c>
      <c r="C1463" s="822" t="s">
        <v>639</v>
      </c>
      <c r="D1463" s="822" t="s">
        <v>3516</v>
      </c>
      <c r="E1463" s="822" t="s">
        <v>6953</v>
      </c>
      <c r="F1463" s="822" t="s">
        <v>7061</v>
      </c>
      <c r="G1463" s="822" t="s">
        <v>2967</v>
      </c>
      <c r="H1463" s="831"/>
      <c r="I1463" s="831"/>
      <c r="J1463" s="822"/>
      <c r="K1463" s="822"/>
      <c r="L1463" s="831">
        <v>1.6</v>
      </c>
      <c r="M1463" s="831">
        <v>231.82</v>
      </c>
      <c r="N1463" s="822"/>
      <c r="O1463" s="822">
        <v>144.88749999999999</v>
      </c>
      <c r="P1463" s="831"/>
      <c r="Q1463" s="831"/>
      <c r="R1463" s="827"/>
      <c r="S1463" s="832"/>
    </row>
    <row r="1464" spans="1:19" ht="14.45" customHeight="1" x14ac:dyDescent="0.2">
      <c r="A1464" s="821" t="s">
        <v>6951</v>
      </c>
      <c r="B1464" s="822" t="s">
        <v>6952</v>
      </c>
      <c r="C1464" s="822" t="s">
        <v>639</v>
      </c>
      <c r="D1464" s="822" t="s">
        <v>3516</v>
      </c>
      <c r="E1464" s="822" t="s">
        <v>6953</v>
      </c>
      <c r="F1464" s="822" t="s">
        <v>7062</v>
      </c>
      <c r="G1464" s="822" t="s">
        <v>7063</v>
      </c>
      <c r="H1464" s="831"/>
      <c r="I1464" s="831"/>
      <c r="J1464" s="822"/>
      <c r="K1464" s="822"/>
      <c r="L1464" s="831">
        <v>1</v>
      </c>
      <c r="M1464" s="831">
        <v>8102.07</v>
      </c>
      <c r="N1464" s="822"/>
      <c r="O1464" s="822">
        <v>8102.07</v>
      </c>
      <c r="P1464" s="831"/>
      <c r="Q1464" s="831"/>
      <c r="R1464" s="827"/>
      <c r="S1464" s="832"/>
    </row>
    <row r="1465" spans="1:19" ht="14.45" customHeight="1" x14ac:dyDescent="0.2">
      <c r="A1465" s="821" t="s">
        <v>6951</v>
      </c>
      <c r="B1465" s="822" t="s">
        <v>6952</v>
      </c>
      <c r="C1465" s="822" t="s">
        <v>639</v>
      </c>
      <c r="D1465" s="822" t="s">
        <v>3516</v>
      </c>
      <c r="E1465" s="822" t="s">
        <v>6953</v>
      </c>
      <c r="F1465" s="822" t="s">
        <v>7068</v>
      </c>
      <c r="G1465" s="822" t="s">
        <v>2985</v>
      </c>
      <c r="H1465" s="831"/>
      <c r="I1465" s="831"/>
      <c r="J1465" s="822"/>
      <c r="K1465" s="822"/>
      <c r="L1465" s="831">
        <v>11</v>
      </c>
      <c r="M1465" s="831">
        <v>973.23</v>
      </c>
      <c r="N1465" s="822"/>
      <c r="O1465" s="822">
        <v>88.475454545454554</v>
      </c>
      <c r="P1465" s="831"/>
      <c r="Q1465" s="831"/>
      <c r="R1465" s="827"/>
      <c r="S1465" s="832"/>
    </row>
    <row r="1466" spans="1:19" ht="14.45" customHeight="1" x14ac:dyDescent="0.2">
      <c r="A1466" s="821" t="s">
        <v>6951</v>
      </c>
      <c r="B1466" s="822" t="s">
        <v>6952</v>
      </c>
      <c r="C1466" s="822" t="s">
        <v>639</v>
      </c>
      <c r="D1466" s="822" t="s">
        <v>3516</v>
      </c>
      <c r="E1466" s="822" t="s">
        <v>6953</v>
      </c>
      <c r="F1466" s="822" t="s">
        <v>7070</v>
      </c>
      <c r="G1466" s="822" t="s">
        <v>2985</v>
      </c>
      <c r="H1466" s="831"/>
      <c r="I1466" s="831"/>
      <c r="J1466" s="822"/>
      <c r="K1466" s="822"/>
      <c r="L1466" s="831">
        <v>8.2800000000000011</v>
      </c>
      <c r="M1466" s="831">
        <v>2782.85</v>
      </c>
      <c r="N1466" s="822"/>
      <c r="O1466" s="822">
        <v>336.09299516908209</v>
      </c>
      <c r="P1466" s="831"/>
      <c r="Q1466" s="831"/>
      <c r="R1466" s="827"/>
      <c r="S1466" s="832"/>
    </row>
    <row r="1467" spans="1:19" ht="14.45" customHeight="1" x14ac:dyDescent="0.2">
      <c r="A1467" s="821" t="s">
        <v>6951</v>
      </c>
      <c r="B1467" s="822" t="s">
        <v>6952</v>
      </c>
      <c r="C1467" s="822" t="s">
        <v>639</v>
      </c>
      <c r="D1467" s="822" t="s">
        <v>3516</v>
      </c>
      <c r="E1467" s="822" t="s">
        <v>6953</v>
      </c>
      <c r="F1467" s="822" t="s">
        <v>7071</v>
      </c>
      <c r="G1467" s="822" t="s">
        <v>2477</v>
      </c>
      <c r="H1467" s="831"/>
      <c r="I1467" s="831"/>
      <c r="J1467" s="822"/>
      <c r="K1467" s="822"/>
      <c r="L1467" s="831">
        <v>114.02</v>
      </c>
      <c r="M1467" s="831">
        <v>4878016.13</v>
      </c>
      <c r="N1467" s="822"/>
      <c r="O1467" s="822">
        <v>42782.109542185579</v>
      </c>
      <c r="P1467" s="831"/>
      <c r="Q1467" s="831"/>
      <c r="R1467" s="827"/>
      <c r="S1467" s="832"/>
    </row>
    <row r="1468" spans="1:19" ht="14.45" customHeight="1" x14ac:dyDescent="0.2">
      <c r="A1468" s="821" t="s">
        <v>6951</v>
      </c>
      <c r="B1468" s="822" t="s">
        <v>6952</v>
      </c>
      <c r="C1468" s="822" t="s">
        <v>639</v>
      </c>
      <c r="D1468" s="822" t="s">
        <v>3516</v>
      </c>
      <c r="E1468" s="822" t="s">
        <v>6953</v>
      </c>
      <c r="F1468" s="822" t="s">
        <v>7078</v>
      </c>
      <c r="G1468" s="822" t="s">
        <v>7063</v>
      </c>
      <c r="H1468" s="831"/>
      <c r="I1468" s="831"/>
      <c r="J1468" s="822"/>
      <c r="K1468" s="822"/>
      <c r="L1468" s="831">
        <v>2</v>
      </c>
      <c r="M1468" s="831">
        <v>32408.400000000001</v>
      </c>
      <c r="N1468" s="822"/>
      <c r="O1468" s="822">
        <v>16204.2</v>
      </c>
      <c r="P1468" s="831"/>
      <c r="Q1468" s="831"/>
      <c r="R1468" s="827"/>
      <c r="S1468" s="832"/>
    </row>
    <row r="1469" spans="1:19" ht="14.45" customHeight="1" x14ac:dyDescent="0.2">
      <c r="A1469" s="821" t="s">
        <v>6951</v>
      </c>
      <c r="B1469" s="822" t="s">
        <v>6952</v>
      </c>
      <c r="C1469" s="822" t="s">
        <v>639</v>
      </c>
      <c r="D1469" s="822" t="s">
        <v>3516</v>
      </c>
      <c r="E1469" s="822" t="s">
        <v>6953</v>
      </c>
      <c r="F1469" s="822" t="s">
        <v>7084</v>
      </c>
      <c r="G1469" s="822" t="s">
        <v>7085</v>
      </c>
      <c r="H1469" s="831"/>
      <c r="I1469" s="831"/>
      <c r="J1469" s="822"/>
      <c r="K1469" s="822"/>
      <c r="L1469" s="831">
        <v>6</v>
      </c>
      <c r="M1469" s="831">
        <v>490.95</v>
      </c>
      <c r="N1469" s="822"/>
      <c r="O1469" s="822">
        <v>81.825000000000003</v>
      </c>
      <c r="P1469" s="831"/>
      <c r="Q1469" s="831"/>
      <c r="R1469" s="827"/>
      <c r="S1469" s="832"/>
    </row>
    <row r="1470" spans="1:19" ht="14.45" customHeight="1" x14ac:dyDescent="0.2">
      <c r="A1470" s="821" t="s">
        <v>6951</v>
      </c>
      <c r="B1470" s="822" t="s">
        <v>6952</v>
      </c>
      <c r="C1470" s="822" t="s">
        <v>639</v>
      </c>
      <c r="D1470" s="822" t="s">
        <v>3516</v>
      </c>
      <c r="E1470" s="822" t="s">
        <v>6953</v>
      </c>
      <c r="F1470" s="822" t="s">
        <v>7086</v>
      </c>
      <c r="G1470" s="822" t="s">
        <v>2660</v>
      </c>
      <c r="H1470" s="831"/>
      <c r="I1470" s="831"/>
      <c r="J1470" s="822"/>
      <c r="K1470" s="822"/>
      <c r="L1470" s="831">
        <v>0.79999999999999993</v>
      </c>
      <c r="M1470" s="831">
        <v>220.08</v>
      </c>
      <c r="N1470" s="822"/>
      <c r="O1470" s="822">
        <v>275.10000000000002</v>
      </c>
      <c r="P1470" s="831"/>
      <c r="Q1470" s="831"/>
      <c r="R1470" s="827"/>
      <c r="S1470" s="832"/>
    </row>
    <row r="1471" spans="1:19" ht="14.45" customHeight="1" x14ac:dyDescent="0.2">
      <c r="A1471" s="821" t="s">
        <v>6951</v>
      </c>
      <c r="B1471" s="822" t="s">
        <v>6952</v>
      </c>
      <c r="C1471" s="822" t="s">
        <v>639</v>
      </c>
      <c r="D1471" s="822" t="s">
        <v>3516</v>
      </c>
      <c r="E1471" s="822" t="s">
        <v>6953</v>
      </c>
      <c r="F1471" s="822" t="s">
        <v>7097</v>
      </c>
      <c r="G1471" s="822" t="s">
        <v>7098</v>
      </c>
      <c r="H1471" s="831"/>
      <c r="I1471" s="831"/>
      <c r="J1471" s="822"/>
      <c r="K1471" s="822"/>
      <c r="L1471" s="831">
        <v>11</v>
      </c>
      <c r="M1471" s="831">
        <v>22008.440000000002</v>
      </c>
      <c r="N1471" s="822"/>
      <c r="O1471" s="822">
        <v>2000.7672727272729</v>
      </c>
      <c r="P1471" s="831"/>
      <c r="Q1471" s="831"/>
      <c r="R1471" s="827"/>
      <c r="S1471" s="832"/>
    </row>
    <row r="1472" spans="1:19" ht="14.45" customHeight="1" x14ac:dyDescent="0.2">
      <c r="A1472" s="821" t="s">
        <v>6951</v>
      </c>
      <c r="B1472" s="822" t="s">
        <v>6952</v>
      </c>
      <c r="C1472" s="822" t="s">
        <v>639</v>
      </c>
      <c r="D1472" s="822" t="s">
        <v>3516</v>
      </c>
      <c r="E1472" s="822" t="s">
        <v>6953</v>
      </c>
      <c r="F1472" s="822" t="s">
        <v>7099</v>
      </c>
      <c r="G1472" s="822" t="s">
        <v>7100</v>
      </c>
      <c r="H1472" s="831"/>
      <c r="I1472" s="831"/>
      <c r="J1472" s="822"/>
      <c r="K1472" s="822"/>
      <c r="L1472" s="831">
        <v>15</v>
      </c>
      <c r="M1472" s="831">
        <v>61899.13</v>
      </c>
      <c r="N1472" s="822"/>
      <c r="O1472" s="822">
        <v>4126.6086666666661</v>
      </c>
      <c r="P1472" s="831"/>
      <c r="Q1472" s="831"/>
      <c r="R1472" s="827"/>
      <c r="S1472" s="832"/>
    </row>
    <row r="1473" spans="1:19" ht="14.45" customHeight="1" x14ac:dyDescent="0.2">
      <c r="A1473" s="821" t="s">
        <v>6951</v>
      </c>
      <c r="B1473" s="822" t="s">
        <v>6952</v>
      </c>
      <c r="C1473" s="822" t="s">
        <v>639</v>
      </c>
      <c r="D1473" s="822" t="s">
        <v>3516</v>
      </c>
      <c r="E1473" s="822" t="s">
        <v>6953</v>
      </c>
      <c r="F1473" s="822" t="s">
        <v>7101</v>
      </c>
      <c r="G1473" s="822" t="s">
        <v>2446</v>
      </c>
      <c r="H1473" s="831"/>
      <c r="I1473" s="831"/>
      <c r="J1473" s="822"/>
      <c r="K1473" s="822"/>
      <c r="L1473" s="831">
        <v>4.97</v>
      </c>
      <c r="M1473" s="831">
        <v>39237.35</v>
      </c>
      <c r="N1473" s="822"/>
      <c r="O1473" s="822">
        <v>7894.8390342052317</v>
      </c>
      <c r="P1473" s="831"/>
      <c r="Q1473" s="831"/>
      <c r="R1473" s="827"/>
      <c r="S1473" s="832"/>
    </row>
    <row r="1474" spans="1:19" ht="14.45" customHeight="1" x14ac:dyDescent="0.2">
      <c r="A1474" s="821" t="s">
        <v>6951</v>
      </c>
      <c r="B1474" s="822" t="s">
        <v>6952</v>
      </c>
      <c r="C1474" s="822" t="s">
        <v>639</v>
      </c>
      <c r="D1474" s="822" t="s">
        <v>3516</v>
      </c>
      <c r="E1474" s="822" t="s">
        <v>6953</v>
      </c>
      <c r="F1474" s="822" t="s">
        <v>7104</v>
      </c>
      <c r="G1474" s="822" t="s">
        <v>7105</v>
      </c>
      <c r="H1474" s="831"/>
      <c r="I1474" s="831"/>
      <c r="J1474" s="822"/>
      <c r="K1474" s="822"/>
      <c r="L1474" s="831">
        <v>3</v>
      </c>
      <c r="M1474" s="831">
        <v>109.2</v>
      </c>
      <c r="N1474" s="822"/>
      <c r="O1474" s="822">
        <v>36.4</v>
      </c>
      <c r="P1474" s="831"/>
      <c r="Q1474" s="831"/>
      <c r="R1474" s="827"/>
      <c r="S1474" s="832"/>
    </row>
    <row r="1475" spans="1:19" ht="14.45" customHeight="1" x14ac:dyDescent="0.2">
      <c r="A1475" s="821" t="s">
        <v>6951</v>
      </c>
      <c r="B1475" s="822" t="s">
        <v>6952</v>
      </c>
      <c r="C1475" s="822" t="s">
        <v>639</v>
      </c>
      <c r="D1475" s="822" t="s">
        <v>3516</v>
      </c>
      <c r="E1475" s="822" t="s">
        <v>6953</v>
      </c>
      <c r="F1475" s="822" t="s">
        <v>7111</v>
      </c>
      <c r="G1475" s="822" t="s">
        <v>2446</v>
      </c>
      <c r="H1475" s="831"/>
      <c r="I1475" s="831"/>
      <c r="J1475" s="822"/>
      <c r="K1475" s="822"/>
      <c r="L1475" s="831">
        <v>11.29</v>
      </c>
      <c r="M1475" s="831">
        <v>222742.74</v>
      </c>
      <c r="N1475" s="822"/>
      <c r="O1475" s="822">
        <v>19729.206377325067</v>
      </c>
      <c r="P1475" s="831"/>
      <c r="Q1475" s="831"/>
      <c r="R1475" s="827"/>
      <c r="S1475" s="832"/>
    </row>
    <row r="1476" spans="1:19" ht="14.45" customHeight="1" x14ac:dyDescent="0.2">
      <c r="A1476" s="821" t="s">
        <v>6951</v>
      </c>
      <c r="B1476" s="822" t="s">
        <v>6952</v>
      </c>
      <c r="C1476" s="822" t="s">
        <v>639</v>
      </c>
      <c r="D1476" s="822" t="s">
        <v>3516</v>
      </c>
      <c r="E1476" s="822" t="s">
        <v>6953</v>
      </c>
      <c r="F1476" s="822" t="s">
        <v>7112</v>
      </c>
      <c r="G1476" s="822" t="s">
        <v>7033</v>
      </c>
      <c r="H1476" s="831"/>
      <c r="I1476" s="831"/>
      <c r="J1476" s="822"/>
      <c r="K1476" s="822"/>
      <c r="L1476" s="831">
        <v>10</v>
      </c>
      <c r="M1476" s="831">
        <v>12425.599999999999</v>
      </c>
      <c r="N1476" s="822"/>
      <c r="O1476" s="822">
        <v>1242.56</v>
      </c>
      <c r="P1476" s="831"/>
      <c r="Q1476" s="831"/>
      <c r="R1476" s="827"/>
      <c r="S1476" s="832"/>
    </row>
    <row r="1477" spans="1:19" ht="14.45" customHeight="1" x14ac:dyDescent="0.2">
      <c r="A1477" s="821" t="s">
        <v>6951</v>
      </c>
      <c r="B1477" s="822" t="s">
        <v>6952</v>
      </c>
      <c r="C1477" s="822" t="s">
        <v>639</v>
      </c>
      <c r="D1477" s="822" t="s">
        <v>3516</v>
      </c>
      <c r="E1477" s="822" t="s">
        <v>6953</v>
      </c>
      <c r="F1477" s="822" t="s">
        <v>7114</v>
      </c>
      <c r="G1477" s="822" t="s">
        <v>2319</v>
      </c>
      <c r="H1477" s="831"/>
      <c r="I1477" s="831"/>
      <c r="J1477" s="822"/>
      <c r="K1477" s="822"/>
      <c r="L1477" s="831">
        <v>1</v>
      </c>
      <c r="M1477" s="831">
        <v>1186.57</v>
      </c>
      <c r="N1477" s="822"/>
      <c r="O1477" s="822">
        <v>1186.57</v>
      </c>
      <c r="P1477" s="831"/>
      <c r="Q1477" s="831"/>
      <c r="R1477" s="827"/>
      <c r="S1477" s="832"/>
    </row>
    <row r="1478" spans="1:19" ht="14.45" customHeight="1" x14ac:dyDescent="0.2">
      <c r="A1478" s="821" t="s">
        <v>6951</v>
      </c>
      <c r="B1478" s="822" t="s">
        <v>6952</v>
      </c>
      <c r="C1478" s="822" t="s">
        <v>639</v>
      </c>
      <c r="D1478" s="822" t="s">
        <v>3516</v>
      </c>
      <c r="E1478" s="822" t="s">
        <v>6953</v>
      </c>
      <c r="F1478" s="822" t="s">
        <v>7115</v>
      </c>
      <c r="G1478" s="822" t="s">
        <v>2319</v>
      </c>
      <c r="H1478" s="831"/>
      <c r="I1478" s="831"/>
      <c r="J1478" s="822"/>
      <c r="K1478" s="822"/>
      <c r="L1478" s="831">
        <v>5</v>
      </c>
      <c r="M1478" s="831">
        <v>19711.099999999999</v>
      </c>
      <c r="N1478" s="822"/>
      <c r="O1478" s="822">
        <v>3942.22</v>
      </c>
      <c r="P1478" s="831"/>
      <c r="Q1478" s="831"/>
      <c r="R1478" s="827"/>
      <c r="S1478" s="832"/>
    </row>
    <row r="1479" spans="1:19" ht="14.45" customHeight="1" x14ac:dyDescent="0.2">
      <c r="A1479" s="821" t="s">
        <v>6951</v>
      </c>
      <c r="B1479" s="822" t="s">
        <v>6952</v>
      </c>
      <c r="C1479" s="822" t="s">
        <v>639</v>
      </c>
      <c r="D1479" s="822" t="s">
        <v>3516</v>
      </c>
      <c r="E1479" s="822" t="s">
        <v>6953</v>
      </c>
      <c r="F1479" s="822" t="s">
        <v>7117</v>
      </c>
      <c r="G1479" s="822" t="s">
        <v>7118</v>
      </c>
      <c r="H1479" s="831"/>
      <c r="I1479" s="831"/>
      <c r="J1479" s="822"/>
      <c r="K1479" s="822"/>
      <c r="L1479" s="831">
        <v>115.02</v>
      </c>
      <c r="M1479" s="831">
        <v>5232416.2599999988</v>
      </c>
      <c r="N1479" s="822"/>
      <c r="O1479" s="822">
        <v>45491.360285167786</v>
      </c>
      <c r="P1479" s="831"/>
      <c r="Q1479" s="831"/>
      <c r="R1479" s="827"/>
      <c r="S1479" s="832"/>
    </row>
    <row r="1480" spans="1:19" ht="14.45" customHeight="1" x14ac:dyDescent="0.2">
      <c r="A1480" s="821" t="s">
        <v>6951</v>
      </c>
      <c r="B1480" s="822" t="s">
        <v>6952</v>
      </c>
      <c r="C1480" s="822" t="s">
        <v>639</v>
      </c>
      <c r="D1480" s="822" t="s">
        <v>3516</v>
      </c>
      <c r="E1480" s="822" t="s">
        <v>6953</v>
      </c>
      <c r="F1480" s="822" t="s">
        <v>7120</v>
      </c>
      <c r="G1480" s="822" t="s">
        <v>916</v>
      </c>
      <c r="H1480" s="831"/>
      <c r="I1480" s="831"/>
      <c r="J1480" s="822"/>
      <c r="K1480" s="822"/>
      <c r="L1480" s="831">
        <v>7.34</v>
      </c>
      <c r="M1480" s="831">
        <v>535.23</v>
      </c>
      <c r="N1480" s="822"/>
      <c r="O1480" s="822">
        <v>72.919618528610357</v>
      </c>
      <c r="P1480" s="831"/>
      <c r="Q1480" s="831"/>
      <c r="R1480" s="827"/>
      <c r="S1480" s="832"/>
    </row>
    <row r="1481" spans="1:19" ht="14.45" customHeight="1" x14ac:dyDescent="0.2">
      <c r="A1481" s="821" t="s">
        <v>6951</v>
      </c>
      <c r="B1481" s="822" t="s">
        <v>6952</v>
      </c>
      <c r="C1481" s="822" t="s">
        <v>639</v>
      </c>
      <c r="D1481" s="822" t="s">
        <v>3516</v>
      </c>
      <c r="E1481" s="822" t="s">
        <v>6953</v>
      </c>
      <c r="F1481" s="822" t="s">
        <v>7122</v>
      </c>
      <c r="G1481" s="822" t="s">
        <v>1390</v>
      </c>
      <c r="H1481" s="831"/>
      <c r="I1481" s="831"/>
      <c r="J1481" s="822"/>
      <c r="K1481" s="822"/>
      <c r="L1481" s="831">
        <v>1</v>
      </c>
      <c r="M1481" s="831">
        <v>148.46</v>
      </c>
      <c r="N1481" s="822"/>
      <c r="O1481" s="822">
        <v>148.46</v>
      </c>
      <c r="P1481" s="831"/>
      <c r="Q1481" s="831"/>
      <c r="R1481" s="827"/>
      <c r="S1481" s="832"/>
    </row>
    <row r="1482" spans="1:19" ht="14.45" customHeight="1" x14ac:dyDescent="0.2">
      <c r="A1482" s="821" t="s">
        <v>6951</v>
      </c>
      <c r="B1482" s="822" t="s">
        <v>6952</v>
      </c>
      <c r="C1482" s="822" t="s">
        <v>639</v>
      </c>
      <c r="D1482" s="822" t="s">
        <v>3516</v>
      </c>
      <c r="E1482" s="822" t="s">
        <v>6953</v>
      </c>
      <c r="F1482" s="822" t="s">
        <v>7129</v>
      </c>
      <c r="G1482" s="822" t="s">
        <v>791</v>
      </c>
      <c r="H1482" s="831"/>
      <c r="I1482" s="831"/>
      <c r="J1482" s="822"/>
      <c r="K1482" s="822"/>
      <c r="L1482" s="831">
        <v>1.51</v>
      </c>
      <c r="M1482" s="831">
        <v>167.61</v>
      </c>
      <c r="N1482" s="822"/>
      <c r="O1482" s="822">
        <v>111.00000000000001</v>
      </c>
      <c r="P1482" s="831"/>
      <c r="Q1482" s="831"/>
      <c r="R1482" s="827"/>
      <c r="S1482" s="832"/>
    </row>
    <row r="1483" spans="1:19" ht="14.45" customHeight="1" x14ac:dyDescent="0.2">
      <c r="A1483" s="821" t="s">
        <v>6951</v>
      </c>
      <c r="B1483" s="822" t="s">
        <v>6952</v>
      </c>
      <c r="C1483" s="822" t="s">
        <v>639</v>
      </c>
      <c r="D1483" s="822" t="s">
        <v>3516</v>
      </c>
      <c r="E1483" s="822" t="s">
        <v>6953</v>
      </c>
      <c r="F1483" s="822" t="s">
        <v>7130</v>
      </c>
      <c r="G1483" s="822" t="s">
        <v>791</v>
      </c>
      <c r="H1483" s="831"/>
      <c r="I1483" s="831"/>
      <c r="J1483" s="822"/>
      <c r="K1483" s="822"/>
      <c r="L1483" s="831">
        <v>0.56000000000000005</v>
      </c>
      <c r="M1483" s="831">
        <v>161.32</v>
      </c>
      <c r="N1483" s="822"/>
      <c r="O1483" s="822">
        <v>288.07142857142856</v>
      </c>
      <c r="P1483" s="831"/>
      <c r="Q1483" s="831"/>
      <c r="R1483" s="827"/>
      <c r="S1483" s="832"/>
    </row>
    <row r="1484" spans="1:19" ht="14.45" customHeight="1" x14ac:dyDescent="0.2">
      <c r="A1484" s="821" t="s">
        <v>6951</v>
      </c>
      <c r="B1484" s="822" t="s">
        <v>6952</v>
      </c>
      <c r="C1484" s="822" t="s">
        <v>639</v>
      </c>
      <c r="D1484" s="822" t="s">
        <v>3516</v>
      </c>
      <c r="E1484" s="822" t="s">
        <v>6953</v>
      </c>
      <c r="F1484" s="822" t="s">
        <v>7135</v>
      </c>
      <c r="G1484" s="822" t="s">
        <v>1132</v>
      </c>
      <c r="H1484" s="831"/>
      <c r="I1484" s="831"/>
      <c r="J1484" s="822"/>
      <c r="K1484" s="822"/>
      <c r="L1484" s="831">
        <v>2.96</v>
      </c>
      <c r="M1484" s="831">
        <v>291.94</v>
      </c>
      <c r="N1484" s="822"/>
      <c r="O1484" s="822">
        <v>98.628378378378372</v>
      </c>
      <c r="P1484" s="831"/>
      <c r="Q1484" s="831"/>
      <c r="R1484" s="827"/>
      <c r="S1484" s="832"/>
    </row>
    <row r="1485" spans="1:19" ht="14.45" customHeight="1" x14ac:dyDescent="0.2">
      <c r="A1485" s="821" t="s">
        <v>6951</v>
      </c>
      <c r="B1485" s="822" t="s">
        <v>6952</v>
      </c>
      <c r="C1485" s="822" t="s">
        <v>639</v>
      </c>
      <c r="D1485" s="822" t="s">
        <v>3516</v>
      </c>
      <c r="E1485" s="822" t="s">
        <v>6953</v>
      </c>
      <c r="F1485" s="822" t="s">
        <v>7141</v>
      </c>
      <c r="G1485" s="822" t="s">
        <v>2967</v>
      </c>
      <c r="H1485" s="831"/>
      <c r="I1485" s="831"/>
      <c r="J1485" s="822"/>
      <c r="K1485" s="822"/>
      <c r="L1485" s="831">
        <v>1.28</v>
      </c>
      <c r="M1485" s="831">
        <v>1302.1500000000001</v>
      </c>
      <c r="N1485" s="822"/>
      <c r="O1485" s="822">
        <v>1017.3046875</v>
      </c>
      <c r="P1485" s="831"/>
      <c r="Q1485" s="831"/>
      <c r="R1485" s="827"/>
      <c r="S1485" s="832"/>
    </row>
    <row r="1486" spans="1:19" ht="14.45" customHeight="1" x14ac:dyDescent="0.2">
      <c r="A1486" s="821" t="s">
        <v>6951</v>
      </c>
      <c r="B1486" s="822" t="s">
        <v>6952</v>
      </c>
      <c r="C1486" s="822" t="s">
        <v>639</v>
      </c>
      <c r="D1486" s="822" t="s">
        <v>3516</v>
      </c>
      <c r="E1486" s="822" t="s">
        <v>6953</v>
      </c>
      <c r="F1486" s="822" t="s">
        <v>7142</v>
      </c>
      <c r="G1486" s="822" t="s">
        <v>2967</v>
      </c>
      <c r="H1486" s="831"/>
      <c r="I1486" s="831"/>
      <c r="J1486" s="822"/>
      <c r="K1486" s="822"/>
      <c r="L1486" s="831">
        <v>2.11</v>
      </c>
      <c r="M1486" s="831">
        <v>1544.71</v>
      </c>
      <c r="N1486" s="822"/>
      <c r="O1486" s="822">
        <v>732.09004739336501</v>
      </c>
      <c r="P1486" s="831"/>
      <c r="Q1486" s="831"/>
      <c r="R1486" s="827"/>
      <c r="S1486" s="832"/>
    </row>
    <row r="1487" spans="1:19" ht="14.45" customHeight="1" x14ac:dyDescent="0.2">
      <c r="A1487" s="821" t="s">
        <v>6951</v>
      </c>
      <c r="B1487" s="822" t="s">
        <v>6952</v>
      </c>
      <c r="C1487" s="822" t="s">
        <v>639</v>
      </c>
      <c r="D1487" s="822" t="s">
        <v>3516</v>
      </c>
      <c r="E1487" s="822" t="s">
        <v>6953</v>
      </c>
      <c r="F1487" s="822" t="s">
        <v>7153</v>
      </c>
      <c r="G1487" s="822" t="s">
        <v>2388</v>
      </c>
      <c r="H1487" s="831"/>
      <c r="I1487" s="831"/>
      <c r="J1487" s="822"/>
      <c r="K1487" s="822"/>
      <c r="L1487" s="831">
        <v>2</v>
      </c>
      <c r="M1487" s="831">
        <v>186053.8</v>
      </c>
      <c r="N1487" s="822"/>
      <c r="O1487" s="822">
        <v>93026.9</v>
      </c>
      <c r="P1487" s="831"/>
      <c r="Q1487" s="831"/>
      <c r="R1487" s="827"/>
      <c r="S1487" s="832"/>
    </row>
    <row r="1488" spans="1:19" ht="14.45" customHeight="1" x14ac:dyDescent="0.2">
      <c r="A1488" s="821" t="s">
        <v>6951</v>
      </c>
      <c r="B1488" s="822" t="s">
        <v>6952</v>
      </c>
      <c r="C1488" s="822" t="s">
        <v>639</v>
      </c>
      <c r="D1488" s="822" t="s">
        <v>3516</v>
      </c>
      <c r="E1488" s="822" t="s">
        <v>6953</v>
      </c>
      <c r="F1488" s="822" t="s">
        <v>7157</v>
      </c>
      <c r="G1488" s="822" t="s">
        <v>7158</v>
      </c>
      <c r="H1488" s="831"/>
      <c r="I1488" s="831"/>
      <c r="J1488" s="822"/>
      <c r="K1488" s="822"/>
      <c r="L1488" s="831">
        <v>0.4</v>
      </c>
      <c r="M1488" s="831">
        <v>21.76</v>
      </c>
      <c r="N1488" s="822"/>
      <c r="O1488" s="822">
        <v>54.4</v>
      </c>
      <c r="P1488" s="831"/>
      <c r="Q1488" s="831"/>
      <c r="R1488" s="827"/>
      <c r="S1488" s="832"/>
    </row>
    <row r="1489" spans="1:19" ht="14.45" customHeight="1" x14ac:dyDescent="0.2">
      <c r="A1489" s="821" t="s">
        <v>6951</v>
      </c>
      <c r="B1489" s="822" t="s">
        <v>6952</v>
      </c>
      <c r="C1489" s="822" t="s">
        <v>639</v>
      </c>
      <c r="D1489" s="822" t="s">
        <v>3516</v>
      </c>
      <c r="E1489" s="822" t="s">
        <v>6953</v>
      </c>
      <c r="F1489" s="822" t="s">
        <v>7159</v>
      </c>
      <c r="G1489" s="822" t="s">
        <v>7158</v>
      </c>
      <c r="H1489" s="831"/>
      <c r="I1489" s="831"/>
      <c r="J1489" s="822"/>
      <c r="K1489" s="822"/>
      <c r="L1489" s="831">
        <v>0.2</v>
      </c>
      <c r="M1489" s="831">
        <v>20.74</v>
      </c>
      <c r="N1489" s="822"/>
      <c r="O1489" s="822">
        <v>103.69999999999999</v>
      </c>
      <c r="P1489" s="831"/>
      <c r="Q1489" s="831"/>
      <c r="R1489" s="827"/>
      <c r="S1489" s="832"/>
    </row>
    <row r="1490" spans="1:19" ht="14.45" customHeight="1" x14ac:dyDescent="0.2">
      <c r="A1490" s="821" t="s">
        <v>6951</v>
      </c>
      <c r="B1490" s="822" t="s">
        <v>6952</v>
      </c>
      <c r="C1490" s="822" t="s">
        <v>639</v>
      </c>
      <c r="D1490" s="822" t="s">
        <v>3516</v>
      </c>
      <c r="E1490" s="822" t="s">
        <v>6953</v>
      </c>
      <c r="F1490" s="822" t="s">
        <v>7160</v>
      </c>
      <c r="G1490" s="822" t="s">
        <v>3389</v>
      </c>
      <c r="H1490" s="831">
        <v>6</v>
      </c>
      <c r="I1490" s="831">
        <v>66516</v>
      </c>
      <c r="J1490" s="822"/>
      <c r="K1490" s="822">
        <v>11086</v>
      </c>
      <c r="L1490" s="831">
        <v>5</v>
      </c>
      <c r="M1490" s="831">
        <v>55337.8</v>
      </c>
      <c r="N1490" s="822"/>
      <c r="O1490" s="822">
        <v>11067.560000000001</v>
      </c>
      <c r="P1490" s="831"/>
      <c r="Q1490" s="831"/>
      <c r="R1490" s="827"/>
      <c r="S1490" s="832"/>
    </row>
    <row r="1491" spans="1:19" ht="14.45" customHeight="1" x14ac:dyDescent="0.2">
      <c r="A1491" s="821" t="s">
        <v>6951</v>
      </c>
      <c r="B1491" s="822" t="s">
        <v>6952</v>
      </c>
      <c r="C1491" s="822" t="s">
        <v>639</v>
      </c>
      <c r="D1491" s="822" t="s">
        <v>3516</v>
      </c>
      <c r="E1491" s="822" t="s">
        <v>6953</v>
      </c>
      <c r="F1491" s="822" t="s">
        <v>7171</v>
      </c>
      <c r="G1491" s="822" t="s">
        <v>1031</v>
      </c>
      <c r="H1491" s="831"/>
      <c r="I1491" s="831"/>
      <c r="J1491" s="822"/>
      <c r="K1491" s="822"/>
      <c r="L1491" s="831">
        <v>0.06</v>
      </c>
      <c r="M1491" s="831">
        <v>25.95</v>
      </c>
      <c r="N1491" s="822"/>
      <c r="O1491" s="822">
        <v>432.5</v>
      </c>
      <c r="P1491" s="831"/>
      <c r="Q1491" s="831"/>
      <c r="R1491" s="827"/>
      <c r="S1491" s="832"/>
    </row>
    <row r="1492" spans="1:19" ht="14.45" customHeight="1" x14ac:dyDescent="0.2">
      <c r="A1492" s="821" t="s">
        <v>6951</v>
      </c>
      <c r="B1492" s="822" t="s">
        <v>6952</v>
      </c>
      <c r="C1492" s="822" t="s">
        <v>639</v>
      </c>
      <c r="D1492" s="822" t="s">
        <v>3516</v>
      </c>
      <c r="E1492" s="822" t="s">
        <v>6953</v>
      </c>
      <c r="F1492" s="822" t="s">
        <v>7177</v>
      </c>
      <c r="G1492" s="822" t="s">
        <v>1031</v>
      </c>
      <c r="H1492" s="831"/>
      <c r="I1492" s="831"/>
      <c r="J1492" s="822"/>
      <c r="K1492" s="822"/>
      <c r="L1492" s="831">
        <v>2</v>
      </c>
      <c r="M1492" s="831">
        <v>487.88</v>
      </c>
      <c r="N1492" s="822"/>
      <c r="O1492" s="822">
        <v>243.94</v>
      </c>
      <c r="P1492" s="831"/>
      <c r="Q1492" s="831"/>
      <c r="R1492" s="827"/>
      <c r="S1492" s="832"/>
    </row>
    <row r="1493" spans="1:19" ht="14.45" customHeight="1" x14ac:dyDescent="0.2">
      <c r="A1493" s="821" t="s">
        <v>6951</v>
      </c>
      <c r="B1493" s="822" t="s">
        <v>6952</v>
      </c>
      <c r="C1493" s="822" t="s">
        <v>639</v>
      </c>
      <c r="D1493" s="822" t="s">
        <v>3516</v>
      </c>
      <c r="E1493" s="822" t="s">
        <v>6953</v>
      </c>
      <c r="F1493" s="822" t="s">
        <v>7178</v>
      </c>
      <c r="G1493" s="822" t="s">
        <v>1031</v>
      </c>
      <c r="H1493" s="831"/>
      <c r="I1493" s="831"/>
      <c r="J1493" s="822"/>
      <c r="K1493" s="822"/>
      <c r="L1493" s="831">
        <v>6.14</v>
      </c>
      <c r="M1493" s="831">
        <v>469.77</v>
      </c>
      <c r="N1493" s="822"/>
      <c r="O1493" s="822">
        <v>76.509771986970691</v>
      </c>
      <c r="P1493" s="831"/>
      <c r="Q1493" s="831"/>
      <c r="R1493" s="827"/>
      <c r="S1493" s="832"/>
    </row>
    <row r="1494" spans="1:19" ht="14.45" customHeight="1" x14ac:dyDescent="0.2">
      <c r="A1494" s="821" t="s">
        <v>6951</v>
      </c>
      <c r="B1494" s="822" t="s">
        <v>6952</v>
      </c>
      <c r="C1494" s="822" t="s">
        <v>639</v>
      </c>
      <c r="D1494" s="822" t="s">
        <v>3516</v>
      </c>
      <c r="E1494" s="822" t="s">
        <v>6953</v>
      </c>
      <c r="F1494" s="822" t="s">
        <v>7179</v>
      </c>
      <c r="G1494" s="822" t="s">
        <v>1132</v>
      </c>
      <c r="H1494" s="831"/>
      <c r="I1494" s="831"/>
      <c r="J1494" s="822"/>
      <c r="K1494" s="822"/>
      <c r="L1494" s="831">
        <v>3</v>
      </c>
      <c r="M1494" s="831">
        <v>1278.1999999999998</v>
      </c>
      <c r="N1494" s="822"/>
      <c r="O1494" s="822">
        <v>426.06666666666661</v>
      </c>
      <c r="P1494" s="831"/>
      <c r="Q1494" s="831"/>
      <c r="R1494" s="827"/>
      <c r="S1494" s="832"/>
    </row>
    <row r="1495" spans="1:19" ht="14.45" customHeight="1" x14ac:dyDescent="0.2">
      <c r="A1495" s="821" t="s">
        <v>6951</v>
      </c>
      <c r="B1495" s="822" t="s">
        <v>6952</v>
      </c>
      <c r="C1495" s="822" t="s">
        <v>639</v>
      </c>
      <c r="D1495" s="822" t="s">
        <v>3516</v>
      </c>
      <c r="E1495" s="822" t="s">
        <v>6953</v>
      </c>
      <c r="F1495" s="822" t="s">
        <v>7180</v>
      </c>
      <c r="G1495" s="822" t="s">
        <v>6966</v>
      </c>
      <c r="H1495" s="831"/>
      <c r="I1495" s="831"/>
      <c r="J1495" s="822"/>
      <c r="K1495" s="822"/>
      <c r="L1495" s="831">
        <v>4</v>
      </c>
      <c r="M1495" s="831">
        <v>16254.08</v>
      </c>
      <c r="N1495" s="822"/>
      <c r="O1495" s="822">
        <v>4063.52</v>
      </c>
      <c r="P1495" s="831"/>
      <c r="Q1495" s="831"/>
      <c r="R1495" s="827"/>
      <c r="S1495" s="832"/>
    </row>
    <row r="1496" spans="1:19" ht="14.45" customHeight="1" x14ac:dyDescent="0.2">
      <c r="A1496" s="821" t="s">
        <v>6951</v>
      </c>
      <c r="B1496" s="822" t="s">
        <v>6952</v>
      </c>
      <c r="C1496" s="822" t="s">
        <v>639</v>
      </c>
      <c r="D1496" s="822" t="s">
        <v>3516</v>
      </c>
      <c r="E1496" s="822" t="s">
        <v>6953</v>
      </c>
      <c r="F1496" s="822" t="s">
        <v>7181</v>
      </c>
      <c r="G1496" s="822" t="s">
        <v>6966</v>
      </c>
      <c r="H1496" s="831"/>
      <c r="I1496" s="831"/>
      <c r="J1496" s="822"/>
      <c r="K1496" s="822"/>
      <c r="L1496" s="831">
        <v>4</v>
      </c>
      <c r="M1496" s="831">
        <v>5453.3799999999992</v>
      </c>
      <c r="N1496" s="822"/>
      <c r="O1496" s="822">
        <v>1363.3449999999998</v>
      </c>
      <c r="P1496" s="831"/>
      <c r="Q1496" s="831"/>
      <c r="R1496" s="827"/>
      <c r="S1496" s="832"/>
    </row>
    <row r="1497" spans="1:19" ht="14.45" customHeight="1" x14ac:dyDescent="0.2">
      <c r="A1497" s="821" t="s">
        <v>6951</v>
      </c>
      <c r="B1497" s="822" t="s">
        <v>6952</v>
      </c>
      <c r="C1497" s="822" t="s">
        <v>639</v>
      </c>
      <c r="D1497" s="822" t="s">
        <v>3516</v>
      </c>
      <c r="E1497" s="822" t="s">
        <v>6953</v>
      </c>
      <c r="F1497" s="822" t="s">
        <v>7183</v>
      </c>
      <c r="G1497" s="822" t="s">
        <v>1370</v>
      </c>
      <c r="H1497" s="831"/>
      <c r="I1497" s="831"/>
      <c r="J1497" s="822"/>
      <c r="K1497" s="822"/>
      <c r="L1497" s="831">
        <v>4.2200000000000006</v>
      </c>
      <c r="M1497" s="831">
        <v>757.5</v>
      </c>
      <c r="N1497" s="822"/>
      <c r="O1497" s="822">
        <v>179.50236966824642</v>
      </c>
      <c r="P1497" s="831"/>
      <c r="Q1497" s="831"/>
      <c r="R1497" s="827"/>
      <c r="S1497" s="832"/>
    </row>
    <row r="1498" spans="1:19" ht="14.45" customHeight="1" x14ac:dyDescent="0.2">
      <c r="A1498" s="821" t="s">
        <v>6951</v>
      </c>
      <c r="B1498" s="822" t="s">
        <v>6952</v>
      </c>
      <c r="C1498" s="822" t="s">
        <v>639</v>
      </c>
      <c r="D1498" s="822" t="s">
        <v>3516</v>
      </c>
      <c r="E1498" s="822" t="s">
        <v>6953</v>
      </c>
      <c r="F1498" s="822" t="s">
        <v>7186</v>
      </c>
      <c r="G1498" s="822" t="s">
        <v>1031</v>
      </c>
      <c r="H1498" s="831"/>
      <c r="I1498" s="831"/>
      <c r="J1498" s="822"/>
      <c r="K1498" s="822"/>
      <c r="L1498" s="831">
        <v>0.79</v>
      </c>
      <c r="M1498" s="831">
        <v>341.62</v>
      </c>
      <c r="N1498" s="822"/>
      <c r="O1498" s="822">
        <v>432.43037974683546</v>
      </c>
      <c r="P1498" s="831"/>
      <c r="Q1498" s="831"/>
      <c r="R1498" s="827"/>
      <c r="S1498" s="832"/>
    </row>
    <row r="1499" spans="1:19" ht="14.45" customHeight="1" x14ac:dyDescent="0.2">
      <c r="A1499" s="821" t="s">
        <v>6951</v>
      </c>
      <c r="B1499" s="822" t="s">
        <v>6952</v>
      </c>
      <c r="C1499" s="822" t="s">
        <v>639</v>
      </c>
      <c r="D1499" s="822" t="s">
        <v>3516</v>
      </c>
      <c r="E1499" s="822" t="s">
        <v>6953</v>
      </c>
      <c r="F1499" s="822" t="s">
        <v>7189</v>
      </c>
      <c r="G1499" s="822" t="s">
        <v>1370</v>
      </c>
      <c r="H1499" s="831"/>
      <c r="I1499" s="831"/>
      <c r="J1499" s="822"/>
      <c r="K1499" s="822"/>
      <c r="L1499" s="831">
        <v>1</v>
      </c>
      <c r="M1499" s="831">
        <v>104.35</v>
      </c>
      <c r="N1499" s="822"/>
      <c r="O1499" s="822">
        <v>104.35</v>
      </c>
      <c r="P1499" s="831"/>
      <c r="Q1499" s="831"/>
      <c r="R1499" s="827"/>
      <c r="S1499" s="832"/>
    </row>
    <row r="1500" spans="1:19" ht="14.45" customHeight="1" x14ac:dyDescent="0.2">
      <c r="A1500" s="821" t="s">
        <v>6951</v>
      </c>
      <c r="B1500" s="822" t="s">
        <v>6952</v>
      </c>
      <c r="C1500" s="822" t="s">
        <v>639</v>
      </c>
      <c r="D1500" s="822" t="s">
        <v>3516</v>
      </c>
      <c r="E1500" s="822" t="s">
        <v>6953</v>
      </c>
      <c r="F1500" s="822" t="s">
        <v>7190</v>
      </c>
      <c r="G1500" s="822" t="s">
        <v>1004</v>
      </c>
      <c r="H1500" s="831"/>
      <c r="I1500" s="831"/>
      <c r="J1500" s="822"/>
      <c r="K1500" s="822"/>
      <c r="L1500" s="831">
        <v>5.57</v>
      </c>
      <c r="M1500" s="831">
        <v>810.05000000000007</v>
      </c>
      <c r="N1500" s="822"/>
      <c r="O1500" s="822">
        <v>145.43087971274687</v>
      </c>
      <c r="P1500" s="831"/>
      <c r="Q1500" s="831"/>
      <c r="R1500" s="827"/>
      <c r="S1500" s="832"/>
    </row>
    <row r="1501" spans="1:19" ht="14.45" customHeight="1" x14ac:dyDescent="0.2">
      <c r="A1501" s="821" t="s">
        <v>6951</v>
      </c>
      <c r="B1501" s="822" t="s">
        <v>6952</v>
      </c>
      <c r="C1501" s="822" t="s">
        <v>639</v>
      </c>
      <c r="D1501" s="822" t="s">
        <v>3516</v>
      </c>
      <c r="E1501" s="822" t="s">
        <v>6953</v>
      </c>
      <c r="F1501" s="822" t="s">
        <v>7203</v>
      </c>
      <c r="G1501" s="822" t="s">
        <v>3004</v>
      </c>
      <c r="H1501" s="831"/>
      <c r="I1501" s="831"/>
      <c r="J1501" s="822"/>
      <c r="K1501" s="822"/>
      <c r="L1501" s="831">
        <v>1</v>
      </c>
      <c r="M1501" s="831">
        <v>1749.08</v>
      </c>
      <c r="N1501" s="822"/>
      <c r="O1501" s="822">
        <v>1749.08</v>
      </c>
      <c r="P1501" s="831">
        <v>1</v>
      </c>
      <c r="Q1501" s="831">
        <v>100.88</v>
      </c>
      <c r="R1501" s="827"/>
      <c r="S1501" s="832">
        <v>100.88</v>
      </c>
    </row>
    <row r="1502" spans="1:19" ht="14.45" customHeight="1" x14ac:dyDescent="0.2">
      <c r="A1502" s="821" t="s">
        <v>6951</v>
      </c>
      <c r="B1502" s="822" t="s">
        <v>6952</v>
      </c>
      <c r="C1502" s="822" t="s">
        <v>639</v>
      </c>
      <c r="D1502" s="822" t="s">
        <v>3516</v>
      </c>
      <c r="E1502" s="822" t="s">
        <v>6953</v>
      </c>
      <c r="F1502" s="822" t="s">
        <v>7207</v>
      </c>
      <c r="G1502" s="822" t="s">
        <v>1132</v>
      </c>
      <c r="H1502" s="831"/>
      <c r="I1502" s="831"/>
      <c r="J1502" s="822"/>
      <c r="K1502" s="822"/>
      <c r="L1502" s="831">
        <v>1</v>
      </c>
      <c r="M1502" s="831">
        <v>185.32</v>
      </c>
      <c r="N1502" s="822"/>
      <c r="O1502" s="822">
        <v>185.32</v>
      </c>
      <c r="P1502" s="831"/>
      <c r="Q1502" s="831"/>
      <c r="R1502" s="827"/>
      <c r="S1502" s="832"/>
    </row>
    <row r="1503" spans="1:19" ht="14.45" customHeight="1" x14ac:dyDescent="0.2">
      <c r="A1503" s="821" t="s">
        <v>6951</v>
      </c>
      <c r="B1503" s="822" t="s">
        <v>6952</v>
      </c>
      <c r="C1503" s="822" t="s">
        <v>639</v>
      </c>
      <c r="D1503" s="822" t="s">
        <v>3516</v>
      </c>
      <c r="E1503" s="822" t="s">
        <v>7252</v>
      </c>
      <c r="F1503" s="822" t="s">
        <v>7255</v>
      </c>
      <c r="G1503" s="822" t="s">
        <v>7256</v>
      </c>
      <c r="H1503" s="831"/>
      <c r="I1503" s="831"/>
      <c r="J1503" s="822"/>
      <c r="K1503" s="822"/>
      <c r="L1503" s="831">
        <v>2</v>
      </c>
      <c r="M1503" s="831">
        <v>5340.68</v>
      </c>
      <c r="N1503" s="822"/>
      <c r="O1503" s="822">
        <v>2670.34</v>
      </c>
      <c r="P1503" s="831"/>
      <c r="Q1503" s="831"/>
      <c r="R1503" s="827"/>
      <c r="S1503" s="832"/>
    </row>
    <row r="1504" spans="1:19" ht="14.45" customHeight="1" x14ac:dyDescent="0.2">
      <c r="A1504" s="821" t="s">
        <v>6951</v>
      </c>
      <c r="B1504" s="822" t="s">
        <v>6952</v>
      </c>
      <c r="C1504" s="822" t="s">
        <v>639</v>
      </c>
      <c r="D1504" s="822" t="s">
        <v>3516</v>
      </c>
      <c r="E1504" s="822" t="s">
        <v>7261</v>
      </c>
      <c r="F1504" s="822" t="s">
        <v>7264</v>
      </c>
      <c r="G1504" s="822" t="s">
        <v>7265</v>
      </c>
      <c r="H1504" s="831"/>
      <c r="I1504" s="831"/>
      <c r="J1504" s="822"/>
      <c r="K1504" s="822"/>
      <c r="L1504" s="831">
        <v>6</v>
      </c>
      <c r="M1504" s="831">
        <v>3375.8999999999996</v>
      </c>
      <c r="N1504" s="822"/>
      <c r="O1504" s="822">
        <v>562.65</v>
      </c>
      <c r="P1504" s="831"/>
      <c r="Q1504" s="831"/>
      <c r="R1504" s="827"/>
      <c r="S1504" s="832"/>
    </row>
    <row r="1505" spans="1:19" ht="14.45" customHeight="1" x14ac:dyDescent="0.2">
      <c r="A1505" s="821" t="s">
        <v>6951</v>
      </c>
      <c r="B1505" s="822" t="s">
        <v>6952</v>
      </c>
      <c r="C1505" s="822" t="s">
        <v>639</v>
      </c>
      <c r="D1505" s="822" t="s">
        <v>3516</v>
      </c>
      <c r="E1505" s="822" t="s">
        <v>7261</v>
      </c>
      <c r="F1505" s="822" t="s">
        <v>7280</v>
      </c>
      <c r="G1505" s="822" t="s">
        <v>7281</v>
      </c>
      <c r="H1505" s="831"/>
      <c r="I1505" s="831"/>
      <c r="J1505" s="822"/>
      <c r="K1505" s="822"/>
      <c r="L1505" s="831">
        <v>40</v>
      </c>
      <c r="M1505" s="831">
        <v>7172.0000000000009</v>
      </c>
      <c r="N1505" s="822"/>
      <c r="O1505" s="822">
        <v>179.3</v>
      </c>
      <c r="P1505" s="831"/>
      <c r="Q1505" s="831"/>
      <c r="R1505" s="827"/>
      <c r="S1505" s="832"/>
    </row>
    <row r="1506" spans="1:19" ht="14.45" customHeight="1" x14ac:dyDescent="0.2">
      <c r="A1506" s="821" t="s">
        <v>6951</v>
      </c>
      <c r="B1506" s="822" t="s">
        <v>6952</v>
      </c>
      <c r="C1506" s="822" t="s">
        <v>639</v>
      </c>
      <c r="D1506" s="822" t="s">
        <v>3516</v>
      </c>
      <c r="E1506" s="822" t="s">
        <v>7261</v>
      </c>
      <c r="F1506" s="822" t="s">
        <v>7283</v>
      </c>
      <c r="G1506" s="822" t="s">
        <v>7284</v>
      </c>
      <c r="H1506" s="831"/>
      <c r="I1506" s="831"/>
      <c r="J1506" s="822"/>
      <c r="K1506" s="822"/>
      <c r="L1506" s="831">
        <v>4</v>
      </c>
      <c r="M1506" s="831">
        <v>303.88</v>
      </c>
      <c r="N1506" s="822"/>
      <c r="O1506" s="822">
        <v>75.97</v>
      </c>
      <c r="P1506" s="831"/>
      <c r="Q1506" s="831"/>
      <c r="R1506" s="827"/>
      <c r="S1506" s="832"/>
    </row>
    <row r="1507" spans="1:19" ht="14.45" customHeight="1" x14ac:dyDescent="0.2">
      <c r="A1507" s="821" t="s">
        <v>6951</v>
      </c>
      <c r="B1507" s="822" t="s">
        <v>6952</v>
      </c>
      <c r="C1507" s="822" t="s">
        <v>639</v>
      </c>
      <c r="D1507" s="822" t="s">
        <v>3516</v>
      </c>
      <c r="E1507" s="822" t="s">
        <v>7261</v>
      </c>
      <c r="F1507" s="822" t="s">
        <v>7287</v>
      </c>
      <c r="G1507" s="822" t="s">
        <v>7286</v>
      </c>
      <c r="H1507" s="831"/>
      <c r="I1507" s="831"/>
      <c r="J1507" s="822"/>
      <c r="K1507" s="822"/>
      <c r="L1507" s="831">
        <v>57</v>
      </c>
      <c r="M1507" s="831">
        <v>4330.29</v>
      </c>
      <c r="N1507" s="822"/>
      <c r="O1507" s="822">
        <v>75.97</v>
      </c>
      <c r="P1507" s="831"/>
      <c r="Q1507" s="831"/>
      <c r="R1507" s="827"/>
      <c r="S1507" s="832"/>
    </row>
    <row r="1508" spans="1:19" ht="14.45" customHeight="1" x14ac:dyDescent="0.2">
      <c r="A1508" s="821" t="s">
        <v>6951</v>
      </c>
      <c r="B1508" s="822" t="s">
        <v>6952</v>
      </c>
      <c r="C1508" s="822" t="s">
        <v>639</v>
      </c>
      <c r="D1508" s="822" t="s">
        <v>3516</v>
      </c>
      <c r="E1508" s="822" t="s">
        <v>6946</v>
      </c>
      <c r="F1508" s="822" t="s">
        <v>7310</v>
      </c>
      <c r="G1508" s="822" t="s">
        <v>7311</v>
      </c>
      <c r="H1508" s="831"/>
      <c r="I1508" s="831"/>
      <c r="J1508" s="822"/>
      <c r="K1508" s="822"/>
      <c r="L1508" s="831">
        <v>1</v>
      </c>
      <c r="M1508" s="831">
        <v>304</v>
      </c>
      <c r="N1508" s="822"/>
      <c r="O1508" s="822">
        <v>304</v>
      </c>
      <c r="P1508" s="831"/>
      <c r="Q1508" s="831"/>
      <c r="R1508" s="827"/>
      <c r="S1508" s="832"/>
    </row>
    <row r="1509" spans="1:19" ht="14.45" customHeight="1" x14ac:dyDescent="0.2">
      <c r="A1509" s="821" t="s">
        <v>6951</v>
      </c>
      <c r="B1509" s="822" t="s">
        <v>6952</v>
      </c>
      <c r="C1509" s="822" t="s">
        <v>639</v>
      </c>
      <c r="D1509" s="822" t="s">
        <v>3516</v>
      </c>
      <c r="E1509" s="822" t="s">
        <v>6946</v>
      </c>
      <c r="F1509" s="822" t="s">
        <v>7312</v>
      </c>
      <c r="G1509" s="822" t="s">
        <v>7313</v>
      </c>
      <c r="H1509" s="831"/>
      <c r="I1509" s="831"/>
      <c r="J1509" s="822"/>
      <c r="K1509" s="822"/>
      <c r="L1509" s="831">
        <v>1</v>
      </c>
      <c r="M1509" s="831">
        <v>123</v>
      </c>
      <c r="N1509" s="822"/>
      <c r="O1509" s="822">
        <v>123</v>
      </c>
      <c r="P1509" s="831"/>
      <c r="Q1509" s="831"/>
      <c r="R1509" s="827"/>
      <c r="S1509" s="832"/>
    </row>
    <row r="1510" spans="1:19" ht="14.45" customHeight="1" x14ac:dyDescent="0.2">
      <c r="A1510" s="821" t="s">
        <v>6951</v>
      </c>
      <c r="B1510" s="822" t="s">
        <v>6952</v>
      </c>
      <c r="C1510" s="822" t="s">
        <v>639</v>
      </c>
      <c r="D1510" s="822" t="s">
        <v>3516</v>
      </c>
      <c r="E1510" s="822" t="s">
        <v>6946</v>
      </c>
      <c r="F1510" s="822" t="s">
        <v>7314</v>
      </c>
      <c r="G1510" s="822" t="s">
        <v>7315</v>
      </c>
      <c r="H1510" s="831">
        <v>2</v>
      </c>
      <c r="I1510" s="831">
        <v>302</v>
      </c>
      <c r="J1510" s="822"/>
      <c r="K1510" s="822">
        <v>151</v>
      </c>
      <c r="L1510" s="831">
        <v>32</v>
      </c>
      <c r="M1510" s="831">
        <v>4896</v>
      </c>
      <c r="N1510" s="822"/>
      <c r="O1510" s="822">
        <v>153</v>
      </c>
      <c r="P1510" s="831"/>
      <c r="Q1510" s="831"/>
      <c r="R1510" s="827"/>
      <c r="S1510" s="832"/>
    </row>
    <row r="1511" spans="1:19" ht="14.45" customHeight="1" x14ac:dyDescent="0.2">
      <c r="A1511" s="821" t="s">
        <v>6951</v>
      </c>
      <c r="B1511" s="822" t="s">
        <v>6952</v>
      </c>
      <c r="C1511" s="822" t="s">
        <v>639</v>
      </c>
      <c r="D1511" s="822" t="s">
        <v>3516</v>
      </c>
      <c r="E1511" s="822" t="s">
        <v>6946</v>
      </c>
      <c r="F1511" s="822" t="s">
        <v>7316</v>
      </c>
      <c r="G1511" s="822" t="s">
        <v>7317</v>
      </c>
      <c r="H1511" s="831"/>
      <c r="I1511" s="831"/>
      <c r="J1511" s="822"/>
      <c r="K1511" s="822"/>
      <c r="L1511" s="831">
        <v>1</v>
      </c>
      <c r="M1511" s="831">
        <v>201</v>
      </c>
      <c r="N1511" s="822"/>
      <c r="O1511" s="822">
        <v>201</v>
      </c>
      <c r="P1511" s="831"/>
      <c r="Q1511" s="831"/>
      <c r="R1511" s="827"/>
      <c r="S1511" s="832"/>
    </row>
    <row r="1512" spans="1:19" ht="14.45" customHeight="1" x14ac:dyDescent="0.2">
      <c r="A1512" s="821" t="s">
        <v>6951</v>
      </c>
      <c r="B1512" s="822" t="s">
        <v>6952</v>
      </c>
      <c r="C1512" s="822" t="s">
        <v>639</v>
      </c>
      <c r="D1512" s="822" t="s">
        <v>3516</v>
      </c>
      <c r="E1512" s="822" t="s">
        <v>6946</v>
      </c>
      <c r="F1512" s="822" t="s">
        <v>7318</v>
      </c>
      <c r="G1512" s="822" t="s">
        <v>7319</v>
      </c>
      <c r="H1512" s="831">
        <v>60</v>
      </c>
      <c r="I1512" s="831">
        <v>2280</v>
      </c>
      <c r="J1512" s="822"/>
      <c r="K1512" s="822">
        <v>38</v>
      </c>
      <c r="L1512" s="831">
        <v>85</v>
      </c>
      <c r="M1512" s="831">
        <v>3230</v>
      </c>
      <c r="N1512" s="822"/>
      <c r="O1512" s="822">
        <v>38</v>
      </c>
      <c r="P1512" s="831">
        <v>56</v>
      </c>
      <c r="Q1512" s="831">
        <v>2240</v>
      </c>
      <c r="R1512" s="827"/>
      <c r="S1512" s="832">
        <v>40</v>
      </c>
    </row>
    <row r="1513" spans="1:19" ht="14.45" customHeight="1" x14ac:dyDescent="0.2">
      <c r="A1513" s="821" t="s">
        <v>6951</v>
      </c>
      <c r="B1513" s="822" t="s">
        <v>6952</v>
      </c>
      <c r="C1513" s="822" t="s">
        <v>639</v>
      </c>
      <c r="D1513" s="822" t="s">
        <v>3516</v>
      </c>
      <c r="E1513" s="822" t="s">
        <v>6946</v>
      </c>
      <c r="F1513" s="822" t="s">
        <v>7326</v>
      </c>
      <c r="G1513" s="822" t="s">
        <v>7327</v>
      </c>
      <c r="H1513" s="831">
        <v>1</v>
      </c>
      <c r="I1513" s="831">
        <v>179</v>
      </c>
      <c r="J1513" s="822"/>
      <c r="K1513" s="822">
        <v>179</v>
      </c>
      <c r="L1513" s="831">
        <v>431</v>
      </c>
      <c r="M1513" s="831">
        <v>77580</v>
      </c>
      <c r="N1513" s="822"/>
      <c r="O1513" s="822">
        <v>180</v>
      </c>
      <c r="P1513" s="831">
        <v>14</v>
      </c>
      <c r="Q1513" s="831">
        <v>2716</v>
      </c>
      <c r="R1513" s="827"/>
      <c r="S1513" s="832">
        <v>194</v>
      </c>
    </row>
    <row r="1514" spans="1:19" ht="14.45" customHeight="1" x14ac:dyDescent="0.2">
      <c r="A1514" s="821" t="s">
        <v>6951</v>
      </c>
      <c r="B1514" s="822" t="s">
        <v>6952</v>
      </c>
      <c r="C1514" s="822" t="s">
        <v>639</v>
      </c>
      <c r="D1514" s="822" t="s">
        <v>3516</v>
      </c>
      <c r="E1514" s="822" t="s">
        <v>6946</v>
      </c>
      <c r="F1514" s="822" t="s">
        <v>7332</v>
      </c>
      <c r="G1514" s="822" t="s">
        <v>7333</v>
      </c>
      <c r="H1514" s="831"/>
      <c r="I1514" s="831"/>
      <c r="J1514" s="822"/>
      <c r="K1514" s="822"/>
      <c r="L1514" s="831">
        <v>247</v>
      </c>
      <c r="M1514" s="831">
        <v>0</v>
      </c>
      <c r="N1514" s="822"/>
      <c r="O1514" s="822">
        <v>0</v>
      </c>
      <c r="P1514" s="831"/>
      <c r="Q1514" s="831"/>
      <c r="R1514" s="827"/>
      <c r="S1514" s="832"/>
    </row>
    <row r="1515" spans="1:19" ht="14.45" customHeight="1" x14ac:dyDescent="0.2">
      <c r="A1515" s="821" t="s">
        <v>6951</v>
      </c>
      <c r="B1515" s="822" t="s">
        <v>6952</v>
      </c>
      <c r="C1515" s="822" t="s">
        <v>639</v>
      </c>
      <c r="D1515" s="822" t="s">
        <v>3516</v>
      </c>
      <c r="E1515" s="822" t="s">
        <v>6946</v>
      </c>
      <c r="F1515" s="822" t="s">
        <v>7334</v>
      </c>
      <c r="G1515" s="822" t="s">
        <v>7335</v>
      </c>
      <c r="H1515" s="831">
        <v>3</v>
      </c>
      <c r="I1515" s="831">
        <v>0</v>
      </c>
      <c r="J1515" s="822"/>
      <c r="K1515" s="822">
        <v>0</v>
      </c>
      <c r="L1515" s="831">
        <v>9</v>
      </c>
      <c r="M1515" s="831">
        <v>0</v>
      </c>
      <c r="N1515" s="822"/>
      <c r="O1515" s="822">
        <v>0</v>
      </c>
      <c r="P1515" s="831">
        <v>2</v>
      </c>
      <c r="Q1515" s="831">
        <v>0</v>
      </c>
      <c r="R1515" s="827"/>
      <c r="S1515" s="832">
        <v>0</v>
      </c>
    </row>
    <row r="1516" spans="1:19" ht="14.45" customHeight="1" x14ac:dyDescent="0.2">
      <c r="A1516" s="821" t="s">
        <v>6951</v>
      </c>
      <c r="B1516" s="822" t="s">
        <v>6952</v>
      </c>
      <c r="C1516" s="822" t="s">
        <v>639</v>
      </c>
      <c r="D1516" s="822" t="s">
        <v>3516</v>
      </c>
      <c r="E1516" s="822" t="s">
        <v>6946</v>
      </c>
      <c r="F1516" s="822" t="s">
        <v>7336</v>
      </c>
      <c r="G1516" s="822" t="s">
        <v>7337</v>
      </c>
      <c r="H1516" s="831"/>
      <c r="I1516" s="831"/>
      <c r="J1516" s="822"/>
      <c r="K1516" s="822"/>
      <c r="L1516" s="831">
        <v>64</v>
      </c>
      <c r="M1516" s="831">
        <v>15744</v>
      </c>
      <c r="N1516" s="822"/>
      <c r="O1516" s="822">
        <v>246</v>
      </c>
      <c r="P1516" s="831"/>
      <c r="Q1516" s="831"/>
      <c r="R1516" s="827"/>
      <c r="S1516" s="832"/>
    </row>
    <row r="1517" spans="1:19" ht="14.45" customHeight="1" x14ac:dyDescent="0.2">
      <c r="A1517" s="821" t="s">
        <v>6951</v>
      </c>
      <c r="B1517" s="822" t="s">
        <v>6952</v>
      </c>
      <c r="C1517" s="822" t="s">
        <v>639</v>
      </c>
      <c r="D1517" s="822" t="s">
        <v>3516</v>
      </c>
      <c r="E1517" s="822" t="s">
        <v>6946</v>
      </c>
      <c r="F1517" s="822" t="s">
        <v>7338</v>
      </c>
      <c r="G1517" s="822" t="s">
        <v>7339</v>
      </c>
      <c r="H1517" s="831">
        <v>135</v>
      </c>
      <c r="I1517" s="831">
        <v>4499.9799999999996</v>
      </c>
      <c r="J1517" s="822"/>
      <c r="K1517" s="822">
        <v>33.333185185185179</v>
      </c>
      <c r="L1517" s="831">
        <v>648</v>
      </c>
      <c r="M1517" s="831">
        <v>23646.680000000004</v>
      </c>
      <c r="N1517" s="822"/>
      <c r="O1517" s="822">
        <v>36.491790123456795</v>
      </c>
      <c r="P1517" s="831">
        <v>27</v>
      </c>
      <c r="Q1517" s="831">
        <v>1093.3399999999999</v>
      </c>
      <c r="R1517" s="827"/>
      <c r="S1517" s="832">
        <v>40.494074074074071</v>
      </c>
    </row>
    <row r="1518" spans="1:19" ht="14.45" customHeight="1" x14ac:dyDescent="0.2">
      <c r="A1518" s="821" t="s">
        <v>6951</v>
      </c>
      <c r="B1518" s="822" t="s">
        <v>6952</v>
      </c>
      <c r="C1518" s="822" t="s">
        <v>639</v>
      </c>
      <c r="D1518" s="822" t="s">
        <v>3516</v>
      </c>
      <c r="E1518" s="822" t="s">
        <v>6946</v>
      </c>
      <c r="F1518" s="822" t="s">
        <v>7342</v>
      </c>
      <c r="G1518" s="822" t="s">
        <v>7343</v>
      </c>
      <c r="H1518" s="831">
        <v>128</v>
      </c>
      <c r="I1518" s="831">
        <v>4864</v>
      </c>
      <c r="J1518" s="822"/>
      <c r="K1518" s="822">
        <v>38</v>
      </c>
      <c r="L1518" s="831">
        <v>469</v>
      </c>
      <c r="M1518" s="831">
        <v>17822</v>
      </c>
      <c r="N1518" s="822"/>
      <c r="O1518" s="822">
        <v>38</v>
      </c>
      <c r="P1518" s="831">
        <v>21</v>
      </c>
      <c r="Q1518" s="831">
        <v>819</v>
      </c>
      <c r="R1518" s="827"/>
      <c r="S1518" s="832">
        <v>39</v>
      </c>
    </row>
    <row r="1519" spans="1:19" ht="14.45" customHeight="1" x14ac:dyDescent="0.2">
      <c r="A1519" s="821" t="s">
        <v>6951</v>
      </c>
      <c r="B1519" s="822" t="s">
        <v>6952</v>
      </c>
      <c r="C1519" s="822" t="s">
        <v>639</v>
      </c>
      <c r="D1519" s="822" t="s">
        <v>3516</v>
      </c>
      <c r="E1519" s="822" t="s">
        <v>6946</v>
      </c>
      <c r="F1519" s="822" t="s">
        <v>7348</v>
      </c>
      <c r="G1519" s="822" t="s">
        <v>7349</v>
      </c>
      <c r="H1519" s="831">
        <v>10</v>
      </c>
      <c r="I1519" s="831">
        <v>330</v>
      </c>
      <c r="J1519" s="822"/>
      <c r="K1519" s="822">
        <v>33</v>
      </c>
      <c r="L1519" s="831">
        <v>111</v>
      </c>
      <c r="M1519" s="831">
        <v>3663</v>
      </c>
      <c r="N1519" s="822"/>
      <c r="O1519" s="822">
        <v>33</v>
      </c>
      <c r="P1519" s="831">
        <v>4</v>
      </c>
      <c r="Q1519" s="831">
        <v>136</v>
      </c>
      <c r="R1519" s="827"/>
      <c r="S1519" s="832">
        <v>34</v>
      </c>
    </row>
    <row r="1520" spans="1:19" ht="14.45" customHeight="1" x14ac:dyDescent="0.2">
      <c r="A1520" s="821" t="s">
        <v>6951</v>
      </c>
      <c r="B1520" s="822" t="s">
        <v>6952</v>
      </c>
      <c r="C1520" s="822" t="s">
        <v>639</v>
      </c>
      <c r="D1520" s="822" t="s">
        <v>3516</v>
      </c>
      <c r="E1520" s="822" t="s">
        <v>6946</v>
      </c>
      <c r="F1520" s="822" t="s">
        <v>7352</v>
      </c>
      <c r="G1520" s="822" t="s">
        <v>7353</v>
      </c>
      <c r="H1520" s="831">
        <v>2</v>
      </c>
      <c r="I1520" s="831">
        <v>270</v>
      </c>
      <c r="J1520" s="822"/>
      <c r="K1520" s="822">
        <v>135</v>
      </c>
      <c r="L1520" s="831">
        <v>29</v>
      </c>
      <c r="M1520" s="831">
        <v>3973</v>
      </c>
      <c r="N1520" s="822"/>
      <c r="O1520" s="822">
        <v>137</v>
      </c>
      <c r="P1520" s="831">
        <v>35</v>
      </c>
      <c r="Q1520" s="831">
        <v>4970</v>
      </c>
      <c r="R1520" s="827"/>
      <c r="S1520" s="832">
        <v>142</v>
      </c>
    </row>
    <row r="1521" spans="1:19" ht="14.45" customHeight="1" x14ac:dyDescent="0.2">
      <c r="A1521" s="821" t="s">
        <v>6951</v>
      </c>
      <c r="B1521" s="822" t="s">
        <v>6952</v>
      </c>
      <c r="C1521" s="822" t="s">
        <v>639</v>
      </c>
      <c r="D1521" s="822" t="s">
        <v>3516</v>
      </c>
      <c r="E1521" s="822" t="s">
        <v>6946</v>
      </c>
      <c r="F1521" s="822" t="s">
        <v>7360</v>
      </c>
      <c r="G1521" s="822" t="s">
        <v>7361</v>
      </c>
      <c r="H1521" s="831">
        <v>134</v>
      </c>
      <c r="I1521" s="831">
        <v>47972</v>
      </c>
      <c r="J1521" s="822"/>
      <c r="K1521" s="822">
        <v>358</v>
      </c>
      <c r="L1521" s="831">
        <v>220</v>
      </c>
      <c r="M1521" s="831">
        <v>79200</v>
      </c>
      <c r="N1521" s="822"/>
      <c r="O1521" s="822">
        <v>360</v>
      </c>
      <c r="P1521" s="831">
        <v>12</v>
      </c>
      <c r="Q1521" s="831">
        <v>4656</v>
      </c>
      <c r="R1521" s="827"/>
      <c r="S1521" s="832">
        <v>388</v>
      </c>
    </row>
    <row r="1522" spans="1:19" ht="14.45" customHeight="1" x14ac:dyDescent="0.2">
      <c r="A1522" s="821" t="s">
        <v>6951</v>
      </c>
      <c r="B1522" s="822" t="s">
        <v>6952</v>
      </c>
      <c r="C1522" s="822" t="s">
        <v>639</v>
      </c>
      <c r="D1522" s="822" t="s">
        <v>3516</v>
      </c>
      <c r="E1522" s="822" t="s">
        <v>6946</v>
      </c>
      <c r="F1522" s="822" t="s">
        <v>7362</v>
      </c>
      <c r="G1522" s="822" t="s">
        <v>7363</v>
      </c>
      <c r="H1522" s="831">
        <v>39</v>
      </c>
      <c r="I1522" s="831">
        <v>2379</v>
      </c>
      <c r="J1522" s="822"/>
      <c r="K1522" s="822">
        <v>61</v>
      </c>
      <c r="L1522" s="831">
        <v>56</v>
      </c>
      <c r="M1522" s="831">
        <v>3472</v>
      </c>
      <c r="N1522" s="822"/>
      <c r="O1522" s="822">
        <v>62</v>
      </c>
      <c r="P1522" s="831">
        <v>31</v>
      </c>
      <c r="Q1522" s="831">
        <v>2046</v>
      </c>
      <c r="R1522" s="827"/>
      <c r="S1522" s="832">
        <v>66</v>
      </c>
    </row>
    <row r="1523" spans="1:19" ht="14.45" customHeight="1" x14ac:dyDescent="0.2">
      <c r="A1523" s="821" t="s">
        <v>6951</v>
      </c>
      <c r="B1523" s="822" t="s">
        <v>6952</v>
      </c>
      <c r="C1523" s="822" t="s">
        <v>639</v>
      </c>
      <c r="D1523" s="822" t="s">
        <v>3516</v>
      </c>
      <c r="E1523" s="822" t="s">
        <v>6946</v>
      </c>
      <c r="F1523" s="822" t="s">
        <v>7364</v>
      </c>
      <c r="G1523" s="822" t="s">
        <v>7365</v>
      </c>
      <c r="H1523" s="831"/>
      <c r="I1523" s="831"/>
      <c r="J1523" s="822"/>
      <c r="K1523" s="822"/>
      <c r="L1523" s="831">
        <v>15</v>
      </c>
      <c r="M1523" s="831">
        <v>10665</v>
      </c>
      <c r="N1523" s="822"/>
      <c r="O1523" s="822">
        <v>711</v>
      </c>
      <c r="P1523" s="831">
        <v>1</v>
      </c>
      <c r="Q1523" s="831">
        <v>768</v>
      </c>
      <c r="R1523" s="827"/>
      <c r="S1523" s="832">
        <v>768</v>
      </c>
    </row>
    <row r="1524" spans="1:19" ht="14.45" customHeight="1" x14ac:dyDescent="0.2">
      <c r="A1524" s="821" t="s">
        <v>6951</v>
      </c>
      <c r="B1524" s="822" t="s">
        <v>6952</v>
      </c>
      <c r="C1524" s="822" t="s">
        <v>639</v>
      </c>
      <c r="D1524" s="822" t="s">
        <v>3516</v>
      </c>
      <c r="E1524" s="822" t="s">
        <v>6946</v>
      </c>
      <c r="F1524" s="822" t="s">
        <v>7366</v>
      </c>
      <c r="G1524" s="822" t="s">
        <v>7367</v>
      </c>
      <c r="H1524" s="831">
        <v>1</v>
      </c>
      <c r="I1524" s="831">
        <v>61</v>
      </c>
      <c r="J1524" s="822"/>
      <c r="K1524" s="822">
        <v>61</v>
      </c>
      <c r="L1524" s="831">
        <v>1</v>
      </c>
      <c r="M1524" s="831">
        <v>62</v>
      </c>
      <c r="N1524" s="822"/>
      <c r="O1524" s="822">
        <v>62</v>
      </c>
      <c r="P1524" s="831">
        <v>6</v>
      </c>
      <c r="Q1524" s="831">
        <v>396</v>
      </c>
      <c r="R1524" s="827"/>
      <c r="S1524" s="832">
        <v>66</v>
      </c>
    </row>
    <row r="1525" spans="1:19" ht="14.45" customHeight="1" x14ac:dyDescent="0.2">
      <c r="A1525" s="821" t="s">
        <v>6951</v>
      </c>
      <c r="B1525" s="822" t="s">
        <v>6952</v>
      </c>
      <c r="C1525" s="822" t="s">
        <v>639</v>
      </c>
      <c r="D1525" s="822" t="s">
        <v>3516</v>
      </c>
      <c r="E1525" s="822" t="s">
        <v>6946</v>
      </c>
      <c r="F1525" s="822" t="s">
        <v>7372</v>
      </c>
      <c r="G1525" s="822"/>
      <c r="H1525" s="831"/>
      <c r="I1525" s="831"/>
      <c r="J1525" s="822"/>
      <c r="K1525" s="822"/>
      <c r="L1525" s="831">
        <v>0</v>
      </c>
      <c r="M1525" s="831">
        <v>0</v>
      </c>
      <c r="N1525" s="822"/>
      <c r="O1525" s="822"/>
      <c r="P1525" s="831"/>
      <c r="Q1525" s="831"/>
      <c r="R1525" s="827"/>
      <c r="S1525" s="832"/>
    </row>
    <row r="1526" spans="1:19" ht="14.45" customHeight="1" x14ac:dyDescent="0.2">
      <c r="A1526" s="821" t="s">
        <v>6951</v>
      </c>
      <c r="B1526" s="822" t="s">
        <v>6952</v>
      </c>
      <c r="C1526" s="822" t="s">
        <v>639</v>
      </c>
      <c r="D1526" s="822" t="s">
        <v>3516</v>
      </c>
      <c r="E1526" s="822" t="s">
        <v>6946</v>
      </c>
      <c r="F1526" s="822" t="s">
        <v>7375</v>
      </c>
      <c r="G1526" s="822"/>
      <c r="H1526" s="831"/>
      <c r="I1526" s="831"/>
      <c r="J1526" s="822"/>
      <c r="K1526" s="822"/>
      <c r="L1526" s="831">
        <v>65</v>
      </c>
      <c r="M1526" s="831">
        <v>0</v>
      </c>
      <c r="N1526" s="822"/>
      <c r="O1526" s="822">
        <v>0</v>
      </c>
      <c r="P1526" s="831"/>
      <c r="Q1526" s="831"/>
      <c r="R1526" s="827"/>
      <c r="S1526" s="832"/>
    </row>
    <row r="1527" spans="1:19" ht="14.45" customHeight="1" x14ac:dyDescent="0.2">
      <c r="A1527" s="821" t="s">
        <v>6951</v>
      </c>
      <c r="B1527" s="822" t="s">
        <v>6952</v>
      </c>
      <c r="C1527" s="822" t="s">
        <v>639</v>
      </c>
      <c r="D1527" s="822" t="s">
        <v>3516</v>
      </c>
      <c r="E1527" s="822" t="s">
        <v>6946</v>
      </c>
      <c r="F1527" s="822" t="s">
        <v>7375</v>
      </c>
      <c r="G1527" s="822" t="s">
        <v>7373</v>
      </c>
      <c r="H1527" s="831"/>
      <c r="I1527" s="831"/>
      <c r="J1527" s="822"/>
      <c r="K1527" s="822"/>
      <c r="L1527" s="831">
        <v>21</v>
      </c>
      <c r="M1527" s="831">
        <v>0</v>
      </c>
      <c r="N1527" s="822"/>
      <c r="O1527" s="822">
        <v>0</v>
      </c>
      <c r="P1527" s="831"/>
      <c r="Q1527" s="831"/>
      <c r="R1527" s="827"/>
      <c r="S1527" s="832"/>
    </row>
    <row r="1528" spans="1:19" ht="14.45" customHeight="1" x14ac:dyDescent="0.2">
      <c r="A1528" s="821" t="s">
        <v>6951</v>
      </c>
      <c r="B1528" s="822" t="s">
        <v>6952</v>
      </c>
      <c r="C1528" s="822" t="s">
        <v>639</v>
      </c>
      <c r="D1528" s="822" t="s">
        <v>3516</v>
      </c>
      <c r="E1528" s="822" t="s">
        <v>6946</v>
      </c>
      <c r="F1528" s="822" t="s">
        <v>7376</v>
      </c>
      <c r="G1528" s="822"/>
      <c r="H1528" s="831"/>
      <c r="I1528" s="831"/>
      <c r="J1528" s="822"/>
      <c r="K1528" s="822"/>
      <c r="L1528" s="831">
        <v>16</v>
      </c>
      <c r="M1528" s="831">
        <v>0</v>
      </c>
      <c r="N1528" s="822"/>
      <c r="O1528" s="822">
        <v>0</v>
      </c>
      <c r="P1528" s="831"/>
      <c r="Q1528" s="831"/>
      <c r="R1528" s="827"/>
      <c r="S1528" s="832"/>
    </row>
    <row r="1529" spans="1:19" ht="14.45" customHeight="1" x14ac:dyDescent="0.2">
      <c r="A1529" s="821" t="s">
        <v>6951</v>
      </c>
      <c r="B1529" s="822" t="s">
        <v>6952</v>
      </c>
      <c r="C1529" s="822" t="s">
        <v>639</v>
      </c>
      <c r="D1529" s="822" t="s">
        <v>3516</v>
      </c>
      <c r="E1529" s="822" t="s">
        <v>6946</v>
      </c>
      <c r="F1529" s="822" t="s">
        <v>7376</v>
      </c>
      <c r="G1529" s="822" t="s">
        <v>7373</v>
      </c>
      <c r="H1529" s="831"/>
      <c r="I1529" s="831"/>
      <c r="J1529" s="822"/>
      <c r="K1529" s="822"/>
      <c r="L1529" s="831">
        <v>13</v>
      </c>
      <c r="M1529" s="831">
        <v>0</v>
      </c>
      <c r="N1529" s="822"/>
      <c r="O1529" s="822">
        <v>0</v>
      </c>
      <c r="P1529" s="831"/>
      <c r="Q1529" s="831"/>
      <c r="R1529" s="827"/>
      <c r="S1529" s="832"/>
    </row>
    <row r="1530" spans="1:19" ht="14.45" customHeight="1" x14ac:dyDescent="0.2">
      <c r="A1530" s="821" t="s">
        <v>6951</v>
      </c>
      <c r="B1530" s="822" t="s">
        <v>6952</v>
      </c>
      <c r="C1530" s="822" t="s">
        <v>639</v>
      </c>
      <c r="D1530" s="822" t="s">
        <v>3516</v>
      </c>
      <c r="E1530" s="822" t="s">
        <v>6946</v>
      </c>
      <c r="F1530" s="822" t="s">
        <v>7382</v>
      </c>
      <c r="G1530" s="822" t="s">
        <v>7380</v>
      </c>
      <c r="H1530" s="831"/>
      <c r="I1530" s="831"/>
      <c r="J1530" s="822"/>
      <c r="K1530" s="822"/>
      <c r="L1530" s="831"/>
      <c r="M1530" s="831"/>
      <c r="N1530" s="822"/>
      <c r="O1530" s="822"/>
      <c r="P1530" s="831">
        <v>1</v>
      </c>
      <c r="Q1530" s="831">
        <v>117</v>
      </c>
      <c r="R1530" s="827"/>
      <c r="S1530" s="832">
        <v>117</v>
      </c>
    </row>
    <row r="1531" spans="1:19" ht="14.45" customHeight="1" x14ac:dyDescent="0.2">
      <c r="A1531" s="821" t="s">
        <v>6951</v>
      </c>
      <c r="B1531" s="822" t="s">
        <v>6952</v>
      </c>
      <c r="C1531" s="822" t="s">
        <v>639</v>
      </c>
      <c r="D1531" s="822" t="s">
        <v>3518</v>
      </c>
      <c r="E1531" s="822" t="s">
        <v>6953</v>
      </c>
      <c r="F1531" s="822" t="s">
        <v>7035</v>
      </c>
      <c r="G1531" s="822" t="s">
        <v>3281</v>
      </c>
      <c r="H1531" s="831"/>
      <c r="I1531" s="831"/>
      <c r="J1531" s="822"/>
      <c r="K1531" s="822"/>
      <c r="L1531" s="831"/>
      <c r="M1531" s="831"/>
      <c r="N1531" s="822"/>
      <c r="O1531" s="822"/>
      <c r="P1531" s="831">
        <v>0.6</v>
      </c>
      <c r="Q1531" s="831">
        <v>320.14999999999998</v>
      </c>
      <c r="R1531" s="827"/>
      <c r="S1531" s="832">
        <v>533.58333333333337</v>
      </c>
    </row>
    <row r="1532" spans="1:19" ht="14.45" customHeight="1" x14ac:dyDescent="0.2">
      <c r="A1532" s="821" t="s">
        <v>6951</v>
      </c>
      <c r="B1532" s="822" t="s">
        <v>6952</v>
      </c>
      <c r="C1532" s="822" t="s">
        <v>639</v>
      </c>
      <c r="D1532" s="822" t="s">
        <v>3518</v>
      </c>
      <c r="E1532" s="822" t="s">
        <v>6946</v>
      </c>
      <c r="F1532" s="822" t="s">
        <v>7342</v>
      </c>
      <c r="G1532" s="822" t="s">
        <v>7343</v>
      </c>
      <c r="H1532" s="831"/>
      <c r="I1532" s="831"/>
      <c r="J1532" s="822"/>
      <c r="K1532" s="822"/>
      <c r="L1532" s="831"/>
      <c r="M1532" s="831"/>
      <c r="N1532" s="822"/>
      <c r="O1532" s="822"/>
      <c r="P1532" s="831">
        <v>1</v>
      </c>
      <c r="Q1532" s="831">
        <v>39</v>
      </c>
      <c r="R1532" s="827"/>
      <c r="S1532" s="832">
        <v>39</v>
      </c>
    </row>
    <row r="1533" spans="1:19" ht="14.45" customHeight="1" x14ac:dyDescent="0.2">
      <c r="A1533" s="821" t="s">
        <v>6951</v>
      </c>
      <c r="B1533" s="822" t="s">
        <v>6952</v>
      </c>
      <c r="C1533" s="822" t="s">
        <v>639</v>
      </c>
      <c r="D1533" s="822" t="s">
        <v>3519</v>
      </c>
      <c r="E1533" s="822" t="s">
        <v>6953</v>
      </c>
      <c r="F1533" s="822" t="s">
        <v>6954</v>
      </c>
      <c r="G1533" s="822" t="s">
        <v>6955</v>
      </c>
      <c r="H1533" s="831">
        <v>0.2</v>
      </c>
      <c r="I1533" s="831">
        <v>10.88</v>
      </c>
      <c r="J1533" s="822"/>
      <c r="K1533" s="822">
        <v>54.4</v>
      </c>
      <c r="L1533" s="831"/>
      <c r="M1533" s="831"/>
      <c r="N1533" s="822"/>
      <c r="O1533" s="822"/>
      <c r="P1533" s="831"/>
      <c r="Q1533" s="831"/>
      <c r="R1533" s="827"/>
      <c r="S1533" s="832"/>
    </row>
    <row r="1534" spans="1:19" ht="14.45" customHeight="1" x14ac:dyDescent="0.2">
      <c r="A1534" s="821" t="s">
        <v>6951</v>
      </c>
      <c r="B1534" s="822" t="s">
        <v>6952</v>
      </c>
      <c r="C1534" s="822" t="s">
        <v>639</v>
      </c>
      <c r="D1534" s="822" t="s">
        <v>3519</v>
      </c>
      <c r="E1534" s="822" t="s">
        <v>6953</v>
      </c>
      <c r="F1534" s="822" t="s">
        <v>6957</v>
      </c>
      <c r="G1534" s="822" t="s">
        <v>6958</v>
      </c>
      <c r="H1534" s="831">
        <v>0.4</v>
      </c>
      <c r="I1534" s="831">
        <v>5.15</v>
      </c>
      <c r="J1534" s="822"/>
      <c r="K1534" s="822">
        <v>12.875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6951</v>
      </c>
      <c r="B1535" s="822" t="s">
        <v>6952</v>
      </c>
      <c r="C1535" s="822" t="s">
        <v>639</v>
      </c>
      <c r="D1535" s="822" t="s">
        <v>3519</v>
      </c>
      <c r="E1535" s="822" t="s">
        <v>6953</v>
      </c>
      <c r="F1535" s="822" t="s">
        <v>6959</v>
      </c>
      <c r="G1535" s="822" t="s">
        <v>900</v>
      </c>
      <c r="H1535" s="831">
        <v>0.1</v>
      </c>
      <c r="I1535" s="831">
        <v>17.36</v>
      </c>
      <c r="J1535" s="822"/>
      <c r="K1535" s="822">
        <v>173.6</v>
      </c>
      <c r="L1535" s="831"/>
      <c r="M1535" s="831"/>
      <c r="N1535" s="822"/>
      <c r="O1535" s="822"/>
      <c r="P1535" s="831">
        <v>1.7</v>
      </c>
      <c r="Q1535" s="831">
        <v>349.18</v>
      </c>
      <c r="R1535" s="827"/>
      <c r="S1535" s="832">
        <v>205.4</v>
      </c>
    </row>
    <row r="1536" spans="1:19" ht="14.45" customHeight="1" x14ac:dyDescent="0.2">
      <c r="A1536" s="821" t="s">
        <v>6951</v>
      </c>
      <c r="B1536" s="822" t="s">
        <v>6952</v>
      </c>
      <c r="C1536" s="822" t="s">
        <v>639</v>
      </c>
      <c r="D1536" s="822" t="s">
        <v>3519</v>
      </c>
      <c r="E1536" s="822" t="s">
        <v>6953</v>
      </c>
      <c r="F1536" s="822" t="s">
        <v>6972</v>
      </c>
      <c r="G1536" s="822" t="s">
        <v>3443</v>
      </c>
      <c r="H1536" s="831">
        <v>35.06</v>
      </c>
      <c r="I1536" s="831">
        <v>459918.98</v>
      </c>
      <c r="J1536" s="822"/>
      <c r="K1536" s="822">
        <v>13118.05419281232</v>
      </c>
      <c r="L1536" s="831">
        <v>34.24</v>
      </c>
      <c r="M1536" s="831">
        <v>269087.2</v>
      </c>
      <c r="N1536" s="822"/>
      <c r="O1536" s="822">
        <v>7858.8551401869154</v>
      </c>
      <c r="P1536" s="831"/>
      <c r="Q1536" s="831"/>
      <c r="R1536" s="827"/>
      <c r="S1536" s="832"/>
    </row>
    <row r="1537" spans="1:19" ht="14.45" customHeight="1" x14ac:dyDescent="0.2">
      <c r="A1537" s="821" t="s">
        <v>6951</v>
      </c>
      <c r="B1537" s="822" t="s">
        <v>6952</v>
      </c>
      <c r="C1537" s="822" t="s">
        <v>639</v>
      </c>
      <c r="D1537" s="822" t="s">
        <v>3519</v>
      </c>
      <c r="E1537" s="822" t="s">
        <v>6953</v>
      </c>
      <c r="F1537" s="822" t="s">
        <v>6973</v>
      </c>
      <c r="G1537" s="822" t="s">
        <v>6974</v>
      </c>
      <c r="H1537" s="831">
        <v>5</v>
      </c>
      <c r="I1537" s="831">
        <v>142725</v>
      </c>
      <c r="J1537" s="822"/>
      <c r="K1537" s="822">
        <v>28545</v>
      </c>
      <c r="L1537" s="831">
        <v>11.03</v>
      </c>
      <c r="M1537" s="831">
        <v>300695.03000000003</v>
      </c>
      <c r="N1537" s="822"/>
      <c r="O1537" s="822">
        <v>27261.562103354492</v>
      </c>
      <c r="P1537" s="831">
        <v>4</v>
      </c>
      <c r="Q1537" s="831">
        <v>76458</v>
      </c>
      <c r="R1537" s="827"/>
      <c r="S1537" s="832">
        <v>19114.5</v>
      </c>
    </row>
    <row r="1538" spans="1:19" ht="14.45" customHeight="1" x14ac:dyDescent="0.2">
      <c r="A1538" s="821" t="s">
        <v>6951</v>
      </c>
      <c r="B1538" s="822" t="s">
        <v>6952</v>
      </c>
      <c r="C1538" s="822" t="s">
        <v>639</v>
      </c>
      <c r="D1538" s="822" t="s">
        <v>3519</v>
      </c>
      <c r="E1538" s="822" t="s">
        <v>6953</v>
      </c>
      <c r="F1538" s="822" t="s">
        <v>6975</v>
      </c>
      <c r="G1538" s="822" t="s">
        <v>6974</v>
      </c>
      <c r="H1538" s="831">
        <v>6</v>
      </c>
      <c r="I1538" s="831">
        <v>347085.6</v>
      </c>
      <c r="J1538" s="822"/>
      <c r="K1538" s="822">
        <v>57847.6</v>
      </c>
      <c r="L1538" s="831">
        <v>13</v>
      </c>
      <c r="M1538" s="831">
        <v>722473.28</v>
      </c>
      <c r="N1538" s="822"/>
      <c r="O1538" s="822">
        <v>55574.867692307693</v>
      </c>
      <c r="P1538" s="831">
        <v>4</v>
      </c>
      <c r="Q1538" s="831">
        <v>156691.6</v>
      </c>
      <c r="R1538" s="827"/>
      <c r="S1538" s="832">
        <v>39172.9</v>
      </c>
    </row>
    <row r="1539" spans="1:19" ht="14.45" customHeight="1" x14ac:dyDescent="0.2">
      <c r="A1539" s="821" t="s">
        <v>6951</v>
      </c>
      <c r="B1539" s="822" t="s">
        <v>6952</v>
      </c>
      <c r="C1539" s="822" t="s">
        <v>639</v>
      </c>
      <c r="D1539" s="822" t="s">
        <v>3519</v>
      </c>
      <c r="E1539" s="822" t="s">
        <v>6953</v>
      </c>
      <c r="F1539" s="822" t="s">
        <v>6976</v>
      </c>
      <c r="G1539" s="822" t="s">
        <v>6974</v>
      </c>
      <c r="H1539" s="831">
        <v>47</v>
      </c>
      <c r="I1539" s="831">
        <v>5238009</v>
      </c>
      <c r="J1539" s="822"/>
      <c r="K1539" s="822">
        <v>111447</v>
      </c>
      <c r="L1539" s="831">
        <v>54</v>
      </c>
      <c r="M1539" s="831">
        <v>5863716.0800000001</v>
      </c>
      <c r="N1539" s="822"/>
      <c r="O1539" s="822">
        <v>108587.33481481482</v>
      </c>
      <c r="P1539" s="831">
        <v>1</v>
      </c>
      <c r="Q1539" s="831">
        <v>79289.5</v>
      </c>
      <c r="R1539" s="827"/>
      <c r="S1539" s="832">
        <v>79289.5</v>
      </c>
    </row>
    <row r="1540" spans="1:19" ht="14.45" customHeight="1" x14ac:dyDescent="0.2">
      <c r="A1540" s="821" t="s">
        <v>6951</v>
      </c>
      <c r="B1540" s="822" t="s">
        <v>6952</v>
      </c>
      <c r="C1540" s="822" t="s">
        <v>639</v>
      </c>
      <c r="D1540" s="822" t="s">
        <v>3519</v>
      </c>
      <c r="E1540" s="822" t="s">
        <v>6953</v>
      </c>
      <c r="F1540" s="822" t="s">
        <v>6977</v>
      </c>
      <c r="G1540" s="822" t="s">
        <v>6978</v>
      </c>
      <c r="H1540" s="831">
        <v>9</v>
      </c>
      <c r="I1540" s="831">
        <v>709443</v>
      </c>
      <c r="J1540" s="822"/>
      <c r="K1540" s="822">
        <v>78827</v>
      </c>
      <c r="L1540" s="831">
        <v>7</v>
      </c>
      <c r="M1540" s="831">
        <v>551496.4</v>
      </c>
      <c r="N1540" s="822"/>
      <c r="O1540" s="822">
        <v>78785.2</v>
      </c>
      <c r="P1540" s="831"/>
      <c r="Q1540" s="831"/>
      <c r="R1540" s="827"/>
      <c r="S1540" s="832"/>
    </row>
    <row r="1541" spans="1:19" ht="14.45" customHeight="1" x14ac:dyDescent="0.2">
      <c r="A1541" s="821" t="s">
        <v>6951</v>
      </c>
      <c r="B1541" s="822" t="s">
        <v>6952</v>
      </c>
      <c r="C1541" s="822" t="s">
        <v>639</v>
      </c>
      <c r="D1541" s="822" t="s">
        <v>3519</v>
      </c>
      <c r="E1541" s="822" t="s">
        <v>6953</v>
      </c>
      <c r="F1541" s="822" t="s">
        <v>6979</v>
      </c>
      <c r="G1541" s="822" t="s">
        <v>6980</v>
      </c>
      <c r="H1541" s="831">
        <v>3</v>
      </c>
      <c r="I1541" s="831">
        <v>72066.600000000006</v>
      </c>
      <c r="J1541" s="822"/>
      <c r="K1541" s="822">
        <v>24022.2</v>
      </c>
      <c r="L1541" s="831">
        <v>6</v>
      </c>
      <c r="M1541" s="831">
        <v>34876.5</v>
      </c>
      <c r="N1541" s="822"/>
      <c r="O1541" s="822">
        <v>5812.75</v>
      </c>
      <c r="P1541" s="831"/>
      <c r="Q1541" s="831"/>
      <c r="R1541" s="827"/>
      <c r="S1541" s="832"/>
    </row>
    <row r="1542" spans="1:19" ht="14.45" customHeight="1" x14ac:dyDescent="0.2">
      <c r="A1542" s="821" t="s">
        <v>6951</v>
      </c>
      <c r="B1542" s="822" t="s">
        <v>6952</v>
      </c>
      <c r="C1542" s="822" t="s">
        <v>639</v>
      </c>
      <c r="D1542" s="822" t="s">
        <v>3519</v>
      </c>
      <c r="E1542" s="822" t="s">
        <v>6953</v>
      </c>
      <c r="F1542" s="822" t="s">
        <v>6982</v>
      </c>
      <c r="G1542" s="822" t="s">
        <v>6980</v>
      </c>
      <c r="H1542" s="831">
        <v>1</v>
      </c>
      <c r="I1542" s="831">
        <v>72066.600000000006</v>
      </c>
      <c r="J1542" s="822"/>
      <c r="K1542" s="822">
        <v>72066.600000000006</v>
      </c>
      <c r="L1542" s="831">
        <v>2</v>
      </c>
      <c r="M1542" s="831">
        <v>34876.480000000003</v>
      </c>
      <c r="N1542" s="822"/>
      <c r="O1542" s="822">
        <v>17438.240000000002</v>
      </c>
      <c r="P1542" s="831"/>
      <c r="Q1542" s="831"/>
      <c r="R1542" s="827"/>
      <c r="S1542" s="832"/>
    </row>
    <row r="1543" spans="1:19" ht="14.45" customHeight="1" x14ac:dyDescent="0.2">
      <c r="A1543" s="821" t="s">
        <v>6951</v>
      </c>
      <c r="B1543" s="822" t="s">
        <v>6952</v>
      </c>
      <c r="C1543" s="822" t="s">
        <v>639</v>
      </c>
      <c r="D1543" s="822" t="s">
        <v>3519</v>
      </c>
      <c r="E1543" s="822" t="s">
        <v>6953</v>
      </c>
      <c r="F1543" s="822" t="s">
        <v>6983</v>
      </c>
      <c r="G1543" s="822" t="s">
        <v>2381</v>
      </c>
      <c r="H1543" s="831">
        <v>50.92</v>
      </c>
      <c r="I1543" s="831">
        <v>328919.70999999996</v>
      </c>
      <c r="J1543" s="822"/>
      <c r="K1543" s="822">
        <v>6459.5386881382556</v>
      </c>
      <c r="L1543" s="831">
        <v>45.230000000000004</v>
      </c>
      <c r="M1543" s="831">
        <v>291706.81</v>
      </c>
      <c r="N1543" s="822"/>
      <c r="O1543" s="822">
        <v>6449.409904930355</v>
      </c>
      <c r="P1543" s="831"/>
      <c r="Q1543" s="831"/>
      <c r="R1543" s="827"/>
      <c r="S1543" s="832"/>
    </row>
    <row r="1544" spans="1:19" ht="14.45" customHeight="1" x14ac:dyDescent="0.2">
      <c r="A1544" s="821" t="s">
        <v>6951</v>
      </c>
      <c r="B1544" s="822" t="s">
        <v>6952</v>
      </c>
      <c r="C1544" s="822" t="s">
        <v>639</v>
      </c>
      <c r="D1544" s="822" t="s">
        <v>3519</v>
      </c>
      <c r="E1544" s="822" t="s">
        <v>6953</v>
      </c>
      <c r="F1544" s="822" t="s">
        <v>6984</v>
      </c>
      <c r="G1544" s="822" t="s">
        <v>2381</v>
      </c>
      <c r="H1544" s="831">
        <v>70.680000000000007</v>
      </c>
      <c r="I1544" s="831">
        <v>1826114.32</v>
      </c>
      <c r="J1544" s="822"/>
      <c r="K1544" s="822">
        <v>25836.365591397847</v>
      </c>
      <c r="L1544" s="831">
        <v>43.13</v>
      </c>
      <c r="M1544" s="831">
        <v>1112667.7399999998</v>
      </c>
      <c r="N1544" s="822"/>
      <c r="O1544" s="822">
        <v>25797.999999999993</v>
      </c>
      <c r="P1544" s="831"/>
      <c r="Q1544" s="831"/>
      <c r="R1544" s="827"/>
      <c r="S1544" s="832"/>
    </row>
    <row r="1545" spans="1:19" ht="14.45" customHeight="1" x14ac:dyDescent="0.2">
      <c r="A1545" s="821" t="s">
        <v>6951</v>
      </c>
      <c r="B1545" s="822" t="s">
        <v>6952</v>
      </c>
      <c r="C1545" s="822" t="s">
        <v>639</v>
      </c>
      <c r="D1545" s="822" t="s">
        <v>3519</v>
      </c>
      <c r="E1545" s="822" t="s">
        <v>6953</v>
      </c>
      <c r="F1545" s="822" t="s">
        <v>6985</v>
      </c>
      <c r="G1545" s="822" t="s">
        <v>2391</v>
      </c>
      <c r="H1545" s="831">
        <v>782.5</v>
      </c>
      <c r="I1545" s="831">
        <v>3826886.69</v>
      </c>
      <c r="J1545" s="822"/>
      <c r="K1545" s="822">
        <v>4890.590019169329</v>
      </c>
      <c r="L1545" s="831">
        <v>557.84</v>
      </c>
      <c r="M1545" s="831">
        <v>2728166.76</v>
      </c>
      <c r="N1545" s="822"/>
      <c r="O1545" s="822">
        <v>4890.5900616664267</v>
      </c>
      <c r="P1545" s="831"/>
      <c r="Q1545" s="831"/>
      <c r="R1545" s="827"/>
      <c r="S1545" s="832"/>
    </row>
    <row r="1546" spans="1:19" ht="14.45" customHeight="1" x14ac:dyDescent="0.2">
      <c r="A1546" s="821" t="s">
        <v>6951</v>
      </c>
      <c r="B1546" s="822" t="s">
        <v>6952</v>
      </c>
      <c r="C1546" s="822" t="s">
        <v>639</v>
      </c>
      <c r="D1546" s="822" t="s">
        <v>3519</v>
      </c>
      <c r="E1546" s="822" t="s">
        <v>6953</v>
      </c>
      <c r="F1546" s="822" t="s">
        <v>6990</v>
      </c>
      <c r="G1546" s="822" t="s">
        <v>3457</v>
      </c>
      <c r="H1546" s="831">
        <v>44.61</v>
      </c>
      <c r="I1546" s="831">
        <v>408196.22000000003</v>
      </c>
      <c r="J1546" s="822"/>
      <c r="K1546" s="822">
        <v>9150.3299708585528</v>
      </c>
      <c r="L1546" s="831">
        <v>23.52</v>
      </c>
      <c r="M1546" s="831">
        <v>215215.76</v>
      </c>
      <c r="N1546" s="822"/>
      <c r="O1546" s="822">
        <v>9150.3299319727903</v>
      </c>
      <c r="P1546" s="831"/>
      <c r="Q1546" s="831"/>
      <c r="R1546" s="827"/>
      <c r="S1546" s="832"/>
    </row>
    <row r="1547" spans="1:19" ht="14.45" customHeight="1" x14ac:dyDescent="0.2">
      <c r="A1547" s="821" t="s">
        <v>6951</v>
      </c>
      <c r="B1547" s="822" t="s">
        <v>6952</v>
      </c>
      <c r="C1547" s="822" t="s">
        <v>639</v>
      </c>
      <c r="D1547" s="822" t="s">
        <v>3519</v>
      </c>
      <c r="E1547" s="822" t="s">
        <v>6953</v>
      </c>
      <c r="F1547" s="822" t="s">
        <v>6994</v>
      </c>
      <c r="G1547" s="822" t="s">
        <v>6966</v>
      </c>
      <c r="H1547" s="831">
        <v>1</v>
      </c>
      <c r="I1547" s="831">
        <v>1290.8599999999999</v>
      </c>
      <c r="J1547" s="822"/>
      <c r="K1547" s="822">
        <v>1290.8599999999999</v>
      </c>
      <c r="L1547" s="831"/>
      <c r="M1547" s="831"/>
      <c r="N1547" s="822"/>
      <c r="O1547" s="822"/>
      <c r="P1547" s="831"/>
      <c r="Q1547" s="831"/>
      <c r="R1547" s="827"/>
      <c r="S1547" s="832"/>
    </row>
    <row r="1548" spans="1:19" ht="14.45" customHeight="1" x14ac:dyDescent="0.2">
      <c r="A1548" s="821" t="s">
        <v>6951</v>
      </c>
      <c r="B1548" s="822" t="s">
        <v>6952</v>
      </c>
      <c r="C1548" s="822" t="s">
        <v>639</v>
      </c>
      <c r="D1548" s="822" t="s">
        <v>3519</v>
      </c>
      <c r="E1548" s="822" t="s">
        <v>6953</v>
      </c>
      <c r="F1548" s="822" t="s">
        <v>6995</v>
      </c>
      <c r="G1548" s="822" t="s">
        <v>699</v>
      </c>
      <c r="H1548" s="831">
        <v>0.1</v>
      </c>
      <c r="I1548" s="831">
        <v>4.71</v>
      </c>
      <c r="J1548" s="822"/>
      <c r="K1548" s="822">
        <v>47.099999999999994</v>
      </c>
      <c r="L1548" s="831"/>
      <c r="M1548" s="831"/>
      <c r="N1548" s="822"/>
      <c r="O1548" s="822"/>
      <c r="P1548" s="831"/>
      <c r="Q1548" s="831"/>
      <c r="R1548" s="827"/>
      <c r="S1548" s="832"/>
    </row>
    <row r="1549" spans="1:19" ht="14.45" customHeight="1" x14ac:dyDescent="0.2">
      <c r="A1549" s="821" t="s">
        <v>6951</v>
      </c>
      <c r="B1549" s="822" t="s">
        <v>6952</v>
      </c>
      <c r="C1549" s="822" t="s">
        <v>639</v>
      </c>
      <c r="D1549" s="822" t="s">
        <v>3519</v>
      </c>
      <c r="E1549" s="822" t="s">
        <v>6953</v>
      </c>
      <c r="F1549" s="822" t="s">
        <v>6996</v>
      </c>
      <c r="G1549" s="822" t="s">
        <v>1434</v>
      </c>
      <c r="H1549" s="831">
        <v>0.4</v>
      </c>
      <c r="I1549" s="831">
        <v>70.08</v>
      </c>
      <c r="J1549" s="822"/>
      <c r="K1549" s="822">
        <v>175.2</v>
      </c>
      <c r="L1549" s="831"/>
      <c r="M1549" s="831"/>
      <c r="N1549" s="822"/>
      <c r="O1549" s="822"/>
      <c r="P1549" s="831">
        <v>2.8</v>
      </c>
      <c r="Q1549" s="831">
        <v>428.58</v>
      </c>
      <c r="R1549" s="827"/>
      <c r="S1549" s="832">
        <v>153.06428571428572</v>
      </c>
    </row>
    <row r="1550" spans="1:19" ht="14.45" customHeight="1" x14ac:dyDescent="0.2">
      <c r="A1550" s="821" t="s">
        <v>6951</v>
      </c>
      <c r="B1550" s="822" t="s">
        <v>6952</v>
      </c>
      <c r="C1550" s="822" t="s">
        <v>639</v>
      </c>
      <c r="D1550" s="822" t="s">
        <v>3519</v>
      </c>
      <c r="E1550" s="822" t="s">
        <v>6953</v>
      </c>
      <c r="F1550" s="822" t="s">
        <v>6997</v>
      </c>
      <c r="G1550" s="822" t="s">
        <v>877</v>
      </c>
      <c r="H1550" s="831">
        <v>0.2</v>
      </c>
      <c r="I1550" s="831">
        <v>12</v>
      </c>
      <c r="J1550" s="822"/>
      <c r="K1550" s="822">
        <v>60</v>
      </c>
      <c r="L1550" s="831"/>
      <c r="M1550" s="831"/>
      <c r="N1550" s="822"/>
      <c r="O1550" s="822"/>
      <c r="P1550" s="831">
        <v>3.5</v>
      </c>
      <c r="Q1550" s="831">
        <v>210</v>
      </c>
      <c r="R1550" s="827"/>
      <c r="S1550" s="832">
        <v>60</v>
      </c>
    </row>
    <row r="1551" spans="1:19" ht="14.45" customHeight="1" x14ac:dyDescent="0.2">
      <c r="A1551" s="821" t="s">
        <v>6951</v>
      </c>
      <c r="B1551" s="822" t="s">
        <v>6952</v>
      </c>
      <c r="C1551" s="822" t="s">
        <v>639</v>
      </c>
      <c r="D1551" s="822" t="s">
        <v>3519</v>
      </c>
      <c r="E1551" s="822" t="s">
        <v>6953</v>
      </c>
      <c r="F1551" s="822" t="s">
        <v>6998</v>
      </c>
      <c r="G1551" s="822" t="s">
        <v>3267</v>
      </c>
      <c r="H1551" s="831"/>
      <c r="I1551" s="831"/>
      <c r="J1551" s="822"/>
      <c r="K1551" s="822"/>
      <c r="L1551" s="831"/>
      <c r="M1551" s="831"/>
      <c r="N1551" s="822"/>
      <c r="O1551" s="822"/>
      <c r="P1551" s="831">
        <v>0.01</v>
      </c>
      <c r="Q1551" s="831">
        <v>6.86</v>
      </c>
      <c r="R1551" s="827"/>
      <c r="S1551" s="832">
        <v>686</v>
      </c>
    </row>
    <row r="1552" spans="1:19" ht="14.45" customHeight="1" x14ac:dyDescent="0.2">
      <c r="A1552" s="821" t="s">
        <v>6951</v>
      </c>
      <c r="B1552" s="822" t="s">
        <v>6952</v>
      </c>
      <c r="C1552" s="822" t="s">
        <v>639</v>
      </c>
      <c r="D1552" s="822" t="s">
        <v>3519</v>
      </c>
      <c r="E1552" s="822" t="s">
        <v>6953</v>
      </c>
      <c r="F1552" s="822" t="s">
        <v>7000</v>
      </c>
      <c r="G1552" s="822" t="s">
        <v>3267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1</v>
      </c>
      <c r="Q1552" s="831">
        <v>343.09</v>
      </c>
      <c r="R1552" s="827"/>
      <c r="S1552" s="832">
        <v>343.09</v>
      </c>
    </row>
    <row r="1553" spans="1:19" ht="14.45" customHeight="1" x14ac:dyDescent="0.2">
      <c r="A1553" s="821" t="s">
        <v>6951</v>
      </c>
      <c r="B1553" s="822" t="s">
        <v>6952</v>
      </c>
      <c r="C1553" s="822" t="s">
        <v>639</v>
      </c>
      <c r="D1553" s="822" t="s">
        <v>3519</v>
      </c>
      <c r="E1553" s="822" t="s">
        <v>6953</v>
      </c>
      <c r="F1553" s="822" t="s">
        <v>7004</v>
      </c>
      <c r="G1553" s="822" t="s">
        <v>7005</v>
      </c>
      <c r="H1553" s="831">
        <v>0.2</v>
      </c>
      <c r="I1553" s="831">
        <v>23.46</v>
      </c>
      <c r="J1553" s="822"/>
      <c r="K1553" s="822">
        <v>117.3</v>
      </c>
      <c r="L1553" s="831">
        <v>0.3</v>
      </c>
      <c r="M1553" s="831">
        <v>35.19</v>
      </c>
      <c r="N1553" s="822"/>
      <c r="O1553" s="822">
        <v>117.3</v>
      </c>
      <c r="P1553" s="831"/>
      <c r="Q1553" s="831"/>
      <c r="R1553" s="827"/>
      <c r="S1553" s="832"/>
    </row>
    <row r="1554" spans="1:19" ht="14.45" customHeight="1" x14ac:dyDescent="0.2">
      <c r="A1554" s="821" t="s">
        <v>6951</v>
      </c>
      <c r="B1554" s="822" t="s">
        <v>6952</v>
      </c>
      <c r="C1554" s="822" t="s">
        <v>639</v>
      </c>
      <c r="D1554" s="822" t="s">
        <v>3519</v>
      </c>
      <c r="E1554" s="822" t="s">
        <v>6953</v>
      </c>
      <c r="F1554" s="822" t="s">
        <v>7010</v>
      </c>
      <c r="G1554" s="822" t="s">
        <v>1945</v>
      </c>
      <c r="H1554" s="831"/>
      <c r="I1554" s="831"/>
      <c r="J1554" s="822"/>
      <c r="K1554" s="822"/>
      <c r="L1554" s="831"/>
      <c r="M1554" s="831"/>
      <c r="N1554" s="822"/>
      <c r="O1554" s="822"/>
      <c r="P1554" s="831">
        <v>2</v>
      </c>
      <c r="Q1554" s="831">
        <v>365.26</v>
      </c>
      <c r="R1554" s="827"/>
      <c r="S1554" s="832">
        <v>182.63</v>
      </c>
    </row>
    <row r="1555" spans="1:19" ht="14.45" customHeight="1" x14ac:dyDescent="0.2">
      <c r="A1555" s="821" t="s">
        <v>6951</v>
      </c>
      <c r="B1555" s="822" t="s">
        <v>6952</v>
      </c>
      <c r="C1555" s="822" t="s">
        <v>639</v>
      </c>
      <c r="D1555" s="822" t="s">
        <v>3519</v>
      </c>
      <c r="E1555" s="822" t="s">
        <v>6953</v>
      </c>
      <c r="F1555" s="822" t="s">
        <v>7019</v>
      </c>
      <c r="G1555" s="822" t="s">
        <v>5588</v>
      </c>
      <c r="H1555" s="831">
        <v>8</v>
      </c>
      <c r="I1555" s="831">
        <v>615965.72</v>
      </c>
      <c r="J1555" s="822"/>
      <c r="K1555" s="822">
        <v>76995.714999999997</v>
      </c>
      <c r="L1555" s="831">
        <v>11</v>
      </c>
      <c r="M1555" s="831">
        <v>761444.20000000007</v>
      </c>
      <c r="N1555" s="822"/>
      <c r="O1555" s="822">
        <v>69222.200000000012</v>
      </c>
      <c r="P1555" s="831"/>
      <c r="Q1555" s="831"/>
      <c r="R1555" s="827"/>
      <c r="S1555" s="832"/>
    </row>
    <row r="1556" spans="1:19" ht="14.45" customHeight="1" x14ac:dyDescent="0.2">
      <c r="A1556" s="821" t="s">
        <v>6951</v>
      </c>
      <c r="B1556" s="822" t="s">
        <v>6952</v>
      </c>
      <c r="C1556" s="822" t="s">
        <v>639</v>
      </c>
      <c r="D1556" s="822" t="s">
        <v>3519</v>
      </c>
      <c r="E1556" s="822" t="s">
        <v>6953</v>
      </c>
      <c r="F1556" s="822" t="s">
        <v>7020</v>
      </c>
      <c r="G1556" s="822" t="s">
        <v>7021</v>
      </c>
      <c r="H1556" s="831"/>
      <c r="I1556" s="831"/>
      <c r="J1556" s="822"/>
      <c r="K1556" s="822"/>
      <c r="L1556" s="831">
        <v>18</v>
      </c>
      <c r="M1556" s="831">
        <v>69786</v>
      </c>
      <c r="N1556" s="822"/>
      <c r="O1556" s="822">
        <v>3877</v>
      </c>
      <c r="P1556" s="831"/>
      <c r="Q1556" s="831"/>
      <c r="R1556" s="827"/>
      <c r="S1556" s="832"/>
    </row>
    <row r="1557" spans="1:19" ht="14.45" customHeight="1" x14ac:dyDescent="0.2">
      <c r="A1557" s="821" t="s">
        <v>6951</v>
      </c>
      <c r="B1557" s="822" t="s">
        <v>6952</v>
      </c>
      <c r="C1557" s="822" t="s">
        <v>639</v>
      </c>
      <c r="D1557" s="822" t="s">
        <v>3519</v>
      </c>
      <c r="E1557" s="822" t="s">
        <v>6953</v>
      </c>
      <c r="F1557" s="822" t="s">
        <v>7022</v>
      </c>
      <c r="G1557" s="822" t="s">
        <v>7021</v>
      </c>
      <c r="H1557" s="831"/>
      <c r="I1557" s="831"/>
      <c r="J1557" s="822"/>
      <c r="K1557" s="822"/>
      <c r="L1557" s="831">
        <v>11.129999999999999</v>
      </c>
      <c r="M1557" s="831">
        <v>197156.82</v>
      </c>
      <c r="N1557" s="822"/>
      <c r="O1557" s="822">
        <v>17714.000000000004</v>
      </c>
      <c r="P1557" s="831"/>
      <c r="Q1557" s="831"/>
      <c r="R1557" s="827"/>
      <c r="S1557" s="832"/>
    </row>
    <row r="1558" spans="1:19" ht="14.45" customHeight="1" x14ac:dyDescent="0.2">
      <c r="A1558" s="821" t="s">
        <v>6951</v>
      </c>
      <c r="B1558" s="822" t="s">
        <v>6952</v>
      </c>
      <c r="C1558" s="822" t="s">
        <v>639</v>
      </c>
      <c r="D1558" s="822" t="s">
        <v>3519</v>
      </c>
      <c r="E1558" s="822" t="s">
        <v>6953</v>
      </c>
      <c r="F1558" s="822" t="s">
        <v>7027</v>
      </c>
      <c r="G1558" s="822" t="s">
        <v>3435</v>
      </c>
      <c r="H1558" s="831">
        <v>6</v>
      </c>
      <c r="I1558" s="831">
        <v>104999.40000000001</v>
      </c>
      <c r="J1558" s="822"/>
      <c r="K1558" s="822">
        <v>17499.900000000001</v>
      </c>
      <c r="L1558" s="831">
        <v>5</v>
      </c>
      <c r="M1558" s="831">
        <v>85050.68</v>
      </c>
      <c r="N1558" s="822"/>
      <c r="O1558" s="822">
        <v>17010.135999999999</v>
      </c>
      <c r="P1558" s="831"/>
      <c r="Q1558" s="831"/>
      <c r="R1558" s="827"/>
      <c r="S1558" s="832"/>
    </row>
    <row r="1559" spans="1:19" ht="14.45" customHeight="1" x14ac:dyDescent="0.2">
      <c r="A1559" s="821" t="s">
        <v>6951</v>
      </c>
      <c r="B1559" s="822" t="s">
        <v>6952</v>
      </c>
      <c r="C1559" s="822" t="s">
        <v>639</v>
      </c>
      <c r="D1559" s="822" t="s">
        <v>3519</v>
      </c>
      <c r="E1559" s="822" t="s">
        <v>6953</v>
      </c>
      <c r="F1559" s="822" t="s">
        <v>7028</v>
      </c>
      <c r="G1559" s="822" t="s">
        <v>3435</v>
      </c>
      <c r="H1559" s="831">
        <v>19</v>
      </c>
      <c r="I1559" s="831">
        <v>1283531.7</v>
      </c>
      <c r="J1559" s="822"/>
      <c r="K1559" s="822">
        <v>67554.3</v>
      </c>
      <c r="L1559" s="831">
        <v>13</v>
      </c>
      <c r="M1559" s="831">
        <v>864536.56</v>
      </c>
      <c r="N1559" s="822"/>
      <c r="O1559" s="822">
        <v>66502.812307692308</v>
      </c>
      <c r="P1559" s="831"/>
      <c r="Q1559" s="831"/>
      <c r="R1559" s="827"/>
      <c r="S1559" s="832"/>
    </row>
    <row r="1560" spans="1:19" ht="14.45" customHeight="1" x14ac:dyDescent="0.2">
      <c r="A1560" s="821" t="s">
        <v>6951</v>
      </c>
      <c r="B1560" s="822" t="s">
        <v>6952</v>
      </c>
      <c r="C1560" s="822" t="s">
        <v>639</v>
      </c>
      <c r="D1560" s="822" t="s">
        <v>3519</v>
      </c>
      <c r="E1560" s="822" t="s">
        <v>6953</v>
      </c>
      <c r="F1560" s="822" t="s">
        <v>7029</v>
      </c>
      <c r="G1560" s="822" t="s">
        <v>3393</v>
      </c>
      <c r="H1560" s="831">
        <v>3</v>
      </c>
      <c r="I1560" s="831">
        <v>20119.800000000003</v>
      </c>
      <c r="J1560" s="822"/>
      <c r="K1560" s="822">
        <v>6706.6000000000013</v>
      </c>
      <c r="L1560" s="831"/>
      <c r="M1560" s="831"/>
      <c r="N1560" s="822"/>
      <c r="O1560" s="822"/>
      <c r="P1560" s="831">
        <v>4</v>
      </c>
      <c r="Q1560" s="831">
        <v>26825.52</v>
      </c>
      <c r="R1560" s="827"/>
      <c r="S1560" s="832">
        <v>6706.38</v>
      </c>
    </row>
    <row r="1561" spans="1:19" ht="14.45" customHeight="1" x14ac:dyDescent="0.2">
      <c r="A1561" s="821" t="s">
        <v>6951</v>
      </c>
      <c r="B1561" s="822" t="s">
        <v>6952</v>
      </c>
      <c r="C1561" s="822" t="s">
        <v>639</v>
      </c>
      <c r="D1561" s="822" t="s">
        <v>3519</v>
      </c>
      <c r="E1561" s="822" t="s">
        <v>6953</v>
      </c>
      <c r="F1561" s="822" t="s">
        <v>7030</v>
      </c>
      <c r="G1561" s="822" t="s">
        <v>3361</v>
      </c>
      <c r="H1561" s="831">
        <v>1.06</v>
      </c>
      <c r="I1561" s="831">
        <v>505.12</v>
      </c>
      <c r="J1561" s="822"/>
      <c r="K1561" s="822">
        <v>476.52830188679241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6951</v>
      </c>
      <c r="B1562" s="822" t="s">
        <v>6952</v>
      </c>
      <c r="C1562" s="822" t="s">
        <v>639</v>
      </c>
      <c r="D1562" s="822" t="s">
        <v>3519</v>
      </c>
      <c r="E1562" s="822" t="s">
        <v>6953</v>
      </c>
      <c r="F1562" s="822" t="s">
        <v>7034</v>
      </c>
      <c r="G1562" s="822" t="s">
        <v>3281</v>
      </c>
      <c r="H1562" s="831"/>
      <c r="I1562" s="831"/>
      <c r="J1562" s="822"/>
      <c r="K1562" s="822"/>
      <c r="L1562" s="831">
        <v>0.2</v>
      </c>
      <c r="M1562" s="831">
        <v>115.34</v>
      </c>
      <c r="N1562" s="822"/>
      <c r="O1562" s="822">
        <v>576.69999999999993</v>
      </c>
      <c r="P1562" s="831">
        <v>2.8</v>
      </c>
      <c r="Q1562" s="831">
        <v>1614.86</v>
      </c>
      <c r="R1562" s="827"/>
      <c r="S1562" s="832">
        <v>576.73571428571427</v>
      </c>
    </row>
    <row r="1563" spans="1:19" ht="14.45" customHeight="1" x14ac:dyDescent="0.2">
      <c r="A1563" s="821" t="s">
        <v>6951</v>
      </c>
      <c r="B1563" s="822" t="s">
        <v>6952</v>
      </c>
      <c r="C1563" s="822" t="s">
        <v>639</v>
      </c>
      <c r="D1563" s="822" t="s">
        <v>3519</v>
      </c>
      <c r="E1563" s="822" t="s">
        <v>6953</v>
      </c>
      <c r="F1563" s="822" t="s">
        <v>7035</v>
      </c>
      <c r="G1563" s="822" t="s">
        <v>3281</v>
      </c>
      <c r="H1563" s="831">
        <v>31</v>
      </c>
      <c r="I1563" s="831">
        <v>16541.009999999998</v>
      </c>
      <c r="J1563" s="822"/>
      <c r="K1563" s="822">
        <v>533.58096774193541</v>
      </c>
      <c r="L1563" s="831">
        <v>21</v>
      </c>
      <c r="M1563" s="831">
        <v>12470.380000000001</v>
      </c>
      <c r="N1563" s="822"/>
      <c r="O1563" s="822">
        <v>593.82761904761912</v>
      </c>
      <c r="P1563" s="831"/>
      <c r="Q1563" s="831"/>
      <c r="R1563" s="827"/>
      <c r="S1563" s="832"/>
    </row>
    <row r="1564" spans="1:19" ht="14.45" customHeight="1" x14ac:dyDescent="0.2">
      <c r="A1564" s="821" t="s">
        <v>6951</v>
      </c>
      <c r="B1564" s="822" t="s">
        <v>6952</v>
      </c>
      <c r="C1564" s="822" t="s">
        <v>639</v>
      </c>
      <c r="D1564" s="822" t="s">
        <v>3519</v>
      </c>
      <c r="E1564" s="822" t="s">
        <v>6953</v>
      </c>
      <c r="F1564" s="822" t="s">
        <v>7039</v>
      </c>
      <c r="G1564" s="822" t="s">
        <v>7040</v>
      </c>
      <c r="H1564" s="831"/>
      <c r="I1564" s="831"/>
      <c r="J1564" s="822"/>
      <c r="K1564" s="822"/>
      <c r="L1564" s="831"/>
      <c r="M1564" s="831"/>
      <c r="N1564" s="822"/>
      <c r="O1564" s="822"/>
      <c r="P1564" s="831">
        <v>7</v>
      </c>
      <c r="Q1564" s="831">
        <v>20603.980000000003</v>
      </c>
      <c r="R1564" s="827"/>
      <c r="S1564" s="832">
        <v>2943.4257142857145</v>
      </c>
    </row>
    <row r="1565" spans="1:19" ht="14.45" customHeight="1" x14ac:dyDescent="0.2">
      <c r="A1565" s="821" t="s">
        <v>6951</v>
      </c>
      <c r="B1565" s="822" t="s">
        <v>6952</v>
      </c>
      <c r="C1565" s="822" t="s">
        <v>639</v>
      </c>
      <c r="D1565" s="822" t="s">
        <v>3519</v>
      </c>
      <c r="E1565" s="822" t="s">
        <v>6953</v>
      </c>
      <c r="F1565" s="822" t="s">
        <v>7045</v>
      </c>
      <c r="G1565" s="822" t="s">
        <v>7044</v>
      </c>
      <c r="H1565" s="831">
        <v>36.42</v>
      </c>
      <c r="I1565" s="831">
        <v>2657250.56</v>
      </c>
      <c r="J1565" s="822"/>
      <c r="K1565" s="822">
        <v>72961.300384404167</v>
      </c>
      <c r="L1565" s="831">
        <v>53.98</v>
      </c>
      <c r="M1565" s="831">
        <v>3544718.16</v>
      </c>
      <c r="N1565" s="822"/>
      <c r="O1565" s="822">
        <v>65667.250092626899</v>
      </c>
      <c r="P1565" s="831">
        <v>10.9</v>
      </c>
      <c r="Q1565" s="831">
        <v>715745.4800000001</v>
      </c>
      <c r="R1565" s="827"/>
      <c r="S1565" s="832">
        <v>65664.722935779821</v>
      </c>
    </row>
    <row r="1566" spans="1:19" ht="14.45" customHeight="1" x14ac:dyDescent="0.2">
      <c r="A1566" s="821" t="s">
        <v>6951</v>
      </c>
      <c r="B1566" s="822" t="s">
        <v>6952</v>
      </c>
      <c r="C1566" s="822" t="s">
        <v>639</v>
      </c>
      <c r="D1566" s="822" t="s">
        <v>3519</v>
      </c>
      <c r="E1566" s="822" t="s">
        <v>6953</v>
      </c>
      <c r="F1566" s="822" t="s">
        <v>7046</v>
      </c>
      <c r="G1566" s="822" t="s">
        <v>3405</v>
      </c>
      <c r="H1566" s="831">
        <v>1</v>
      </c>
      <c r="I1566" s="831">
        <v>89502.6</v>
      </c>
      <c r="J1566" s="822"/>
      <c r="K1566" s="822">
        <v>89502.6</v>
      </c>
      <c r="L1566" s="831">
        <v>1.24</v>
      </c>
      <c r="M1566" s="831">
        <v>110983.22</v>
      </c>
      <c r="N1566" s="822"/>
      <c r="O1566" s="822">
        <v>89502.596774193546</v>
      </c>
      <c r="P1566" s="831"/>
      <c r="Q1566" s="831"/>
      <c r="R1566" s="827"/>
      <c r="S1566" s="832"/>
    </row>
    <row r="1567" spans="1:19" ht="14.45" customHeight="1" x14ac:dyDescent="0.2">
      <c r="A1567" s="821" t="s">
        <v>6951</v>
      </c>
      <c r="B1567" s="822" t="s">
        <v>6952</v>
      </c>
      <c r="C1567" s="822" t="s">
        <v>639</v>
      </c>
      <c r="D1567" s="822" t="s">
        <v>3519</v>
      </c>
      <c r="E1567" s="822" t="s">
        <v>6953</v>
      </c>
      <c r="F1567" s="822" t="s">
        <v>7048</v>
      </c>
      <c r="G1567" s="822" t="s">
        <v>805</v>
      </c>
      <c r="H1567" s="831">
        <v>1</v>
      </c>
      <c r="I1567" s="831">
        <v>218.9</v>
      </c>
      <c r="J1567" s="822"/>
      <c r="K1567" s="822">
        <v>218.9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6951</v>
      </c>
      <c r="B1568" s="822" t="s">
        <v>6952</v>
      </c>
      <c r="C1568" s="822" t="s">
        <v>639</v>
      </c>
      <c r="D1568" s="822" t="s">
        <v>3519</v>
      </c>
      <c r="E1568" s="822" t="s">
        <v>6953</v>
      </c>
      <c r="F1568" s="822" t="s">
        <v>7049</v>
      </c>
      <c r="G1568" s="822" t="s">
        <v>805</v>
      </c>
      <c r="H1568" s="831">
        <v>1.53</v>
      </c>
      <c r="I1568" s="831">
        <v>121.18</v>
      </c>
      <c r="J1568" s="822"/>
      <c r="K1568" s="822">
        <v>79.202614379084977</v>
      </c>
      <c r="L1568" s="831"/>
      <c r="M1568" s="831"/>
      <c r="N1568" s="822"/>
      <c r="O1568" s="822"/>
      <c r="P1568" s="831"/>
      <c r="Q1568" s="831"/>
      <c r="R1568" s="827"/>
      <c r="S1568" s="832"/>
    </row>
    <row r="1569" spans="1:19" ht="14.45" customHeight="1" x14ac:dyDescent="0.2">
      <c r="A1569" s="821" t="s">
        <v>6951</v>
      </c>
      <c r="B1569" s="822" t="s">
        <v>6952</v>
      </c>
      <c r="C1569" s="822" t="s">
        <v>639</v>
      </c>
      <c r="D1569" s="822" t="s">
        <v>3519</v>
      </c>
      <c r="E1569" s="822" t="s">
        <v>6953</v>
      </c>
      <c r="F1569" s="822" t="s">
        <v>7052</v>
      </c>
      <c r="G1569" s="822" t="s">
        <v>1370</v>
      </c>
      <c r="H1569" s="831">
        <v>0.79</v>
      </c>
      <c r="I1569" s="831">
        <v>82.43</v>
      </c>
      <c r="J1569" s="822"/>
      <c r="K1569" s="822">
        <v>104.34177215189874</v>
      </c>
      <c r="L1569" s="831"/>
      <c r="M1569" s="831"/>
      <c r="N1569" s="822"/>
      <c r="O1569" s="822"/>
      <c r="P1569" s="831"/>
      <c r="Q1569" s="831"/>
      <c r="R1569" s="827"/>
      <c r="S1569" s="832"/>
    </row>
    <row r="1570" spans="1:19" ht="14.45" customHeight="1" x14ac:dyDescent="0.2">
      <c r="A1570" s="821" t="s">
        <v>6951</v>
      </c>
      <c r="B1570" s="822" t="s">
        <v>6952</v>
      </c>
      <c r="C1570" s="822" t="s">
        <v>639</v>
      </c>
      <c r="D1570" s="822" t="s">
        <v>3519</v>
      </c>
      <c r="E1570" s="822" t="s">
        <v>6953</v>
      </c>
      <c r="F1570" s="822" t="s">
        <v>7053</v>
      </c>
      <c r="G1570" s="822" t="s">
        <v>1370</v>
      </c>
      <c r="H1570" s="831">
        <v>1.1599999999999999</v>
      </c>
      <c r="I1570" s="831">
        <v>208.22</v>
      </c>
      <c r="J1570" s="822"/>
      <c r="K1570" s="822">
        <v>179.5</v>
      </c>
      <c r="L1570" s="831"/>
      <c r="M1570" s="831"/>
      <c r="N1570" s="822"/>
      <c r="O1570" s="822"/>
      <c r="P1570" s="831"/>
      <c r="Q1570" s="831"/>
      <c r="R1570" s="827"/>
      <c r="S1570" s="832"/>
    </row>
    <row r="1571" spans="1:19" ht="14.45" customHeight="1" x14ac:dyDescent="0.2">
      <c r="A1571" s="821" t="s">
        <v>6951</v>
      </c>
      <c r="B1571" s="822" t="s">
        <v>6952</v>
      </c>
      <c r="C1571" s="822" t="s">
        <v>639</v>
      </c>
      <c r="D1571" s="822" t="s">
        <v>3519</v>
      </c>
      <c r="E1571" s="822" t="s">
        <v>6953</v>
      </c>
      <c r="F1571" s="822" t="s">
        <v>7055</v>
      </c>
      <c r="G1571" s="822" t="s">
        <v>2404</v>
      </c>
      <c r="H1571" s="831">
        <v>38.340000000000003</v>
      </c>
      <c r="I1571" s="831">
        <v>340095.93</v>
      </c>
      <c r="J1571" s="822"/>
      <c r="K1571" s="822">
        <v>8870.5250391236295</v>
      </c>
      <c r="L1571" s="831"/>
      <c r="M1571" s="831"/>
      <c r="N1571" s="822"/>
      <c r="O1571" s="822"/>
      <c r="P1571" s="831"/>
      <c r="Q1571" s="831"/>
      <c r="R1571" s="827"/>
      <c r="S1571" s="832"/>
    </row>
    <row r="1572" spans="1:19" ht="14.45" customHeight="1" x14ac:dyDescent="0.2">
      <c r="A1572" s="821" t="s">
        <v>6951</v>
      </c>
      <c r="B1572" s="822" t="s">
        <v>6952</v>
      </c>
      <c r="C1572" s="822" t="s">
        <v>639</v>
      </c>
      <c r="D1572" s="822" t="s">
        <v>3519</v>
      </c>
      <c r="E1572" s="822" t="s">
        <v>6953</v>
      </c>
      <c r="F1572" s="822" t="s">
        <v>7056</v>
      </c>
      <c r="G1572" s="822" t="s">
        <v>3416</v>
      </c>
      <c r="H1572" s="831"/>
      <c r="I1572" s="831"/>
      <c r="J1572" s="822"/>
      <c r="K1572" s="822"/>
      <c r="L1572" s="831"/>
      <c r="M1572" s="831"/>
      <c r="N1572" s="822"/>
      <c r="O1572" s="822"/>
      <c r="P1572" s="831">
        <v>2</v>
      </c>
      <c r="Q1572" s="831">
        <v>187000</v>
      </c>
      <c r="R1572" s="827"/>
      <c r="S1572" s="832">
        <v>93500</v>
      </c>
    </row>
    <row r="1573" spans="1:19" ht="14.45" customHeight="1" x14ac:dyDescent="0.2">
      <c r="A1573" s="821" t="s">
        <v>6951</v>
      </c>
      <c r="B1573" s="822" t="s">
        <v>6952</v>
      </c>
      <c r="C1573" s="822" t="s">
        <v>639</v>
      </c>
      <c r="D1573" s="822" t="s">
        <v>3519</v>
      </c>
      <c r="E1573" s="822" t="s">
        <v>6953</v>
      </c>
      <c r="F1573" s="822" t="s">
        <v>7057</v>
      </c>
      <c r="G1573" s="822" t="s">
        <v>7058</v>
      </c>
      <c r="H1573" s="831">
        <v>10</v>
      </c>
      <c r="I1573" s="831">
        <v>759614.24</v>
      </c>
      <c r="J1573" s="822"/>
      <c r="K1573" s="822">
        <v>75961.423999999999</v>
      </c>
      <c r="L1573" s="831">
        <v>11</v>
      </c>
      <c r="M1573" s="831">
        <v>726000</v>
      </c>
      <c r="N1573" s="822"/>
      <c r="O1573" s="822">
        <v>66000</v>
      </c>
      <c r="P1573" s="831">
        <v>7</v>
      </c>
      <c r="Q1573" s="831">
        <v>450126.65</v>
      </c>
      <c r="R1573" s="827"/>
      <c r="S1573" s="832">
        <v>64303.807142857149</v>
      </c>
    </row>
    <row r="1574" spans="1:19" ht="14.45" customHeight="1" x14ac:dyDescent="0.2">
      <c r="A1574" s="821" t="s">
        <v>6951</v>
      </c>
      <c r="B1574" s="822" t="s">
        <v>6952</v>
      </c>
      <c r="C1574" s="822" t="s">
        <v>639</v>
      </c>
      <c r="D1574" s="822" t="s">
        <v>3519</v>
      </c>
      <c r="E1574" s="822" t="s">
        <v>6953</v>
      </c>
      <c r="F1574" s="822" t="s">
        <v>7059</v>
      </c>
      <c r="G1574" s="822" t="s">
        <v>1004</v>
      </c>
      <c r="H1574" s="831">
        <v>1.63</v>
      </c>
      <c r="I1574" s="831">
        <v>259.56</v>
      </c>
      <c r="J1574" s="822"/>
      <c r="K1574" s="822">
        <v>159.23926380368098</v>
      </c>
      <c r="L1574" s="831"/>
      <c r="M1574" s="831"/>
      <c r="N1574" s="822"/>
      <c r="O1574" s="822"/>
      <c r="P1574" s="831"/>
      <c r="Q1574" s="831"/>
      <c r="R1574" s="827"/>
      <c r="S1574" s="832"/>
    </row>
    <row r="1575" spans="1:19" ht="14.45" customHeight="1" x14ac:dyDescent="0.2">
      <c r="A1575" s="821" t="s">
        <v>6951</v>
      </c>
      <c r="B1575" s="822" t="s">
        <v>6952</v>
      </c>
      <c r="C1575" s="822" t="s">
        <v>639</v>
      </c>
      <c r="D1575" s="822" t="s">
        <v>3519</v>
      </c>
      <c r="E1575" s="822" t="s">
        <v>6953</v>
      </c>
      <c r="F1575" s="822" t="s">
        <v>7060</v>
      </c>
      <c r="G1575" s="822" t="s">
        <v>3443</v>
      </c>
      <c r="H1575" s="831">
        <v>39.94</v>
      </c>
      <c r="I1575" s="831">
        <v>1573424.5099999998</v>
      </c>
      <c r="J1575" s="822"/>
      <c r="K1575" s="822">
        <v>39394.704807210815</v>
      </c>
      <c r="L1575" s="831">
        <v>1</v>
      </c>
      <c r="M1575" s="831">
        <v>23660.799999999999</v>
      </c>
      <c r="N1575" s="822"/>
      <c r="O1575" s="822">
        <v>23660.799999999999</v>
      </c>
      <c r="P1575" s="831">
        <v>6</v>
      </c>
      <c r="Q1575" s="831">
        <v>141964.79999999999</v>
      </c>
      <c r="R1575" s="827"/>
      <c r="S1575" s="832">
        <v>23660.799999999999</v>
      </c>
    </row>
    <row r="1576" spans="1:19" ht="14.45" customHeight="1" x14ac:dyDescent="0.2">
      <c r="A1576" s="821" t="s">
        <v>6951</v>
      </c>
      <c r="B1576" s="822" t="s">
        <v>6952</v>
      </c>
      <c r="C1576" s="822" t="s">
        <v>639</v>
      </c>
      <c r="D1576" s="822" t="s">
        <v>3519</v>
      </c>
      <c r="E1576" s="822" t="s">
        <v>6953</v>
      </c>
      <c r="F1576" s="822" t="s">
        <v>7062</v>
      </c>
      <c r="G1576" s="822" t="s">
        <v>7063</v>
      </c>
      <c r="H1576" s="831">
        <v>35.08</v>
      </c>
      <c r="I1576" s="831">
        <v>291711.09999999998</v>
      </c>
      <c r="J1576" s="822"/>
      <c r="K1576" s="822">
        <v>8315.5957810718355</v>
      </c>
      <c r="L1576" s="831">
        <v>18.79</v>
      </c>
      <c r="M1576" s="831">
        <v>152237.91</v>
      </c>
      <c r="N1576" s="822"/>
      <c r="O1576" s="822">
        <v>8102.0707823310277</v>
      </c>
      <c r="P1576" s="831"/>
      <c r="Q1576" s="831"/>
      <c r="R1576" s="827"/>
      <c r="S1576" s="832"/>
    </row>
    <row r="1577" spans="1:19" ht="14.45" customHeight="1" x14ac:dyDescent="0.2">
      <c r="A1577" s="821" t="s">
        <v>6951</v>
      </c>
      <c r="B1577" s="822" t="s">
        <v>6952</v>
      </c>
      <c r="C1577" s="822" t="s">
        <v>639</v>
      </c>
      <c r="D1577" s="822" t="s">
        <v>3519</v>
      </c>
      <c r="E1577" s="822" t="s">
        <v>6953</v>
      </c>
      <c r="F1577" s="822" t="s">
        <v>7071</v>
      </c>
      <c r="G1577" s="822" t="s">
        <v>2477</v>
      </c>
      <c r="H1577" s="831">
        <v>5</v>
      </c>
      <c r="I1577" s="831">
        <v>213914.3</v>
      </c>
      <c r="J1577" s="822"/>
      <c r="K1577" s="822">
        <v>42782.86</v>
      </c>
      <c r="L1577" s="831">
        <v>3</v>
      </c>
      <c r="M1577" s="831">
        <v>128348.58</v>
      </c>
      <c r="N1577" s="822"/>
      <c r="O1577" s="822">
        <v>42782.86</v>
      </c>
      <c r="P1577" s="831"/>
      <c r="Q1577" s="831"/>
      <c r="R1577" s="827"/>
      <c r="S1577" s="832"/>
    </row>
    <row r="1578" spans="1:19" ht="14.45" customHeight="1" x14ac:dyDescent="0.2">
      <c r="A1578" s="821" t="s">
        <v>6951</v>
      </c>
      <c r="B1578" s="822" t="s">
        <v>6952</v>
      </c>
      <c r="C1578" s="822" t="s">
        <v>639</v>
      </c>
      <c r="D1578" s="822" t="s">
        <v>3519</v>
      </c>
      <c r="E1578" s="822" t="s">
        <v>6953</v>
      </c>
      <c r="F1578" s="822" t="s">
        <v>7073</v>
      </c>
      <c r="G1578" s="822" t="s">
        <v>3460</v>
      </c>
      <c r="H1578" s="831">
        <v>2</v>
      </c>
      <c r="I1578" s="831">
        <v>135836.79999999999</v>
      </c>
      <c r="J1578" s="822"/>
      <c r="K1578" s="822">
        <v>67918.399999999994</v>
      </c>
      <c r="L1578" s="831"/>
      <c r="M1578" s="831"/>
      <c r="N1578" s="822"/>
      <c r="O1578" s="822"/>
      <c r="P1578" s="831"/>
      <c r="Q1578" s="831"/>
      <c r="R1578" s="827"/>
      <c r="S1578" s="832"/>
    </row>
    <row r="1579" spans="1:19" ht="14.45" customHeight="1" x14ac:dyDescent="0.2">
      <c r="A1579" s="821" t="s">
        <v>6951</v>
      </c>
      <c r="B1579" s="822" t="s">
        <v>6952</v>
      </c>
      <c r="C1579" s="822" t="s">
        <v>639</v>
      </c>
      <c r="D1579" s="822" t="s">
        <v>3519</v>
      </c>
      <c r="E1579" s="822" t="s">
        <v>6953</v>
      </c>
      <c r="F1579" s="822" t="s">
        <v>7076</v>
      </c>
      <c r="G1579" s="822" t="s">
        <v>3460</v>
      </c>
      <c r="H1579" s="831">
        <v>7.52</v>
      </c>
      <c r="I1579" s="831">
        <v>319216.48</v>
      </c>
      <c r="J1579" s="822"/>
      <c r="K1579" s="822">
        <v>42449</v>
      </c>
      <c r="L1579" s="831"/>
      <c r="M1579" s="831"/>
      <c r="N1579" s="822"/>
      <c r="O1579" s="822"/>
      <c r="P1579" s="831"/>
      <c r="Q1579" s="831"/>
      <c r="R1579" s="827"/>
      <c r="S1579" s="832"/>
    </row>
    <row r="1580" spans="1:19" ht="14.45" customHeight="1" x14ac:dyDescent="0.2">
      <c r="A1580" s="821" t="s">
        <v>6951</v>
      </c>
      <c r="B1580" s="822" t="s">
        <v>6952</v>
      </c>
      <c r="C1580" s="822" t="s">
        <v>639</v>
      </c>
      <c r="D1580" s="822" t="s">
        <v>3519</v>
      </c>
      <c r="E1580" s="822" t="s">
        <v>6953</v>
      </c>
      <c r="F1580" s="822" t="s">
        <v>7078</v>
      </c>
      <c r="G1580" s="822" t="s">
        <v>7063</v>
      </c>
      <c r="H1580" s="831">
        <v>71.7</v>
      </c>
      <c r="I1580" s="831">
        <v>1181738.0399999998</v>
      </c>
      <c r="J1580" s="822"/>
      <c r="K1580" s="822">
        <v>16481.702092050207</v>
      </c>
      <c r="L1580" s="831">
        <v>52.06</v>
      </c>
      <c r="M1580" s="831">
        <v>843590.64999999991</v>
      </c>
      <c r="N1580" s="822"/>
      <c r="O1580" s="822">
        <v>16204.199961582786</v>
      </c>
      <c r="P1580" s="831"/>
      <c r="Q1580" s="831"/>
      <c r="R1580" s="827"/>
      <c r="S1580" s="832"/>
    </row>
    <row r="1581" spans="1:19" ht="14.45" customHeight="1" x14ac:dyDescent="0.2">
      <c r="A1581" s="821" t="s">
        <v>6951</v>
      </c>
      <c r="B1581" s="822" t="s">
        <v>6952</v>
      </c>
      <c r="C1581" s="822" t="s">
        <v>639</v>
      </c>
      <c r="D1581" s="822" t="s">
        <v>3519</v>
      </c>
      <c r="E1581" s="822" t="s">
        <v>6953</v>
      </c>
      <c r="F1581" s="822" t="s">
        <v>7080</v>
      </c>
      <c r="G1581" s="822" t="s">
        <v>7081</v>
      </c>
      <c r="H1581" s="831"/>
      <c r="I1581" s="831"/>
      <c r="J1581" s="822"/>
      <c r="K1581" s="822"/>
      <c r="L1581" s="831">
        <v>2</v>
      </c>
      <c r="M1581" s="831">
        <v>106370.6</v>
      </c>
      <c r="N1581" s="822"/>
      <c r="O1581" s="822">
        <v>53185.3</v>
      </c>
      <c r="P1581" s="831"/>
      <c r="Q1581" s="831"/>
      <c r="R1581" s="827"/>
      <c r="S1581" s="832"/>
    </row>
    <row r="1582" spans="1:19" ht="14.45" customHeight="1" x14ac:dyDescent="0.2">
      <c r="A1582" s="821" t="s">
        <v>6951</v>
      </c>
      <c r="B1582" s="822" t="s">
        <v>6952</v>
      </c>
      <c r="C1582" s="822" t="s">
        <v>639</v>
      </c>
      <c r="D1582" s="822" t="s">
        <v>3519</v>
      </c>
      <c r="E1582" s="822" t="s">
        <v>6953</v>
      </c>
      <c r="F1582" s="822" t="s">
        <v>7086</v>
      </c>
      <c r="G1582" s="822" t="s">
        <v>2660</v>
      </c>
      <c r="H1582" s="831">
        <v>0.15000000000000002</v>
      </c>
      <c r="I1582" s="831">
        <v>41.4</v>
      </c>
      <c r="J1582" s="822"/>
      <c r="K1582" s="822">
        <v>275.99999999999994</v>
      </c>
      <c r="L1582" s="831"/>
      <c r="M1582" s="831"/>
      <c r="N1582" s="822"/>
      <c r="O1582" s="822"/>
      <c r="P1582" s="831">
        <v>1.1000000000000001</v>
      </c>
      <c r="Q1582" s="831">
        <v>301.39</v>
      </c>
      <c r="R1582" s="827"/>
      <c r="S1582" s="832">
        <v>273.99090909090904</v>
      </c>
    </row>
    <row r="1583" spans="1:19" ht="14.45" customHeight="1" x14ac:dyDescent="0.2">
      <c r="A1583" s="821" t="s">
        <v>6951</v>
      </c>
      <c r="B1583" s="822" t="s">
        <v>6952</v>
      </c>
      <c r="C1583" s="822" t="s">
        <v>639</v>
      </c>
      <c r="D1583" s="822" t="s">
        <v>3519</v>
      </c>
      <c r="E1583" s="822" t="s">
        <v>6953</v>
      </c>
      <c r="F1583" s="822" t="s">
        <v>7087</v>
      </c>
      <c r="G1583" s="822" t="s">
        <v>3410</v>
      </c>
      <c r="H1583" s="831">
        <v>3</v>
      </c>
      <c r="I1583" s="831">
        <v>360000</v>
      </c>
      <c r="J1583" s="822"/>
      <c r="K1583" s="822">
        <v>120000</v>
      </c>
      <c r="L1583" s="831">
        <v>10.01</v>
      </c>
      <c r="M1583" s="831">
        <v>1176912</v>
      </c>
      <c r="N1583" s="822"/>
      <c r="O1583" s="822">
        <v>117573.62637362638</v>
      </c>
      <c r="P1583" s="831">
        <v>1</v>
      </c>
      <c r="Q1583" s="831">
        <v>114000</v>
      </c>
      <c r="R1583" s="827"/>
      <c r="S1583" s="832">
        <v>114000</v>
      </c>
    </row>
    <row r="1584" spans="1:19" ht="14.45" customHeight="1" x14ac:dyDescent="0.2">
      <c r="A1584" s="821" t="s">
        <v>6951</v>
      </c>
      <c r="B1584" s="822" t="s">
        <v>6952</v>
      </c>
      <c r="C1584" s="822" t="s">
        <v>639</v>
      </c>
      <c r="D1584" s="822" t="s">
        <v>3519</v>
      </c>
      <c r="E1584" s="822" t="s">
        <v>6953</v>
      </c>
      <c r="F1584" s="822" t="s">
        <v>7097</v>
      </c>
      <c r="G1584" s="822" t="s">
        <v>7098</v>
      </c>
      <c r="H1584" s="831">
        <v>1</v>
      </c>
      <c r="I1584" s="831">
        <v>1726.96</v>
      </c>
      <c r="J1584" s="822"/>
      <c r="K1584" s="822">
        <v>1726.96</v>
      </c>
      <c r="L1584" s="831"/>
      <c r="M1584" s="831"/>
      <c r="N1584" s="822"/>
      <c r="O1584" s="822"/>
      <c r="P1584" s="831">
        <v>3</v>
      </c>
      <c r="Q1584" s="831">
        <v>5188.21</v>
      </c>
      <c r="R1584" s="827"/>
      <c r="S1584" s="832">
        <v>1729.4033333333334</v>
      </c>
    </row>
    <row r="1585" spans="1:19" ht="14.45" customHeight="1" x14ac:dyDescent="0.2">
      <c r="A1585" s="821" t="s">
        <v>6951</v>
      </c>
      <c r="B1585" s="822" t="s">
        <v>6952</v>
      </c>
      <c r="C1585" s="822" t="s">
        <v>639</v>
      </c>
      <c r="D1585" s="822" t="s">
        <v>3519</v>
      </c>
      <c r="E1585" s="822" t="s">
        <v>6953</v>
      </c>
      <c r="F1585" s="822" t="s">
        <v>7099</v>
      </c>
      <c r="G1585" s="822" t="s">
        <v>7100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1</v>
      </c>
      <c r="Q1585" s="831">
        <v>3193.53</v>
      </c>
      <c r="R1585" s="827"/>
      <c r="S1585" s="832">
        <v>3193.53</v>
      </c>
    </row>
    <row r="1586" spans="1:19" ht="14.45" customHeight="1" x14ac:dyDescent="0.2">
      <c r="A1586" s="821" t="s">
        <v>6951</v>
      </c>
      <c r="B1586" s="822" t="s">
        <v>6952</v>
      </c>
      <c r="C1586" s="822" t="s">
        <v>639</v>
      </c>
      <c r="D1586" s="822" t="s">
        <v>3519</v>
      </c>
      <c r="E1586" s="822" t="s">
        <v>6953</v>
      </c>
      <c r="F1586" s="822" t="s">
        <v>7101</v>
      </c>
      <c r="G1586" s="822" t="s">
        <v>2446</v>
      </c>
      <c r="H1586" s="831">
        <v>178.53</v>
      </c>
      <c r="I1586" s="831">
        <v>1565988.3499999999</v>
      </c>
      <c r="J1586" s="822"/>
      <c r="K1586" s="822">
        <v>8771.5697641852894</v>
      </c>
      <c r="L1586" s="831">
        <v>174.46000000000004</v>
      </c>
      <c r="M1586" s="831">
        <v>1377333.65</v>
      </c>
      <c r="N1586" s="822"/>
      <c r="O1586" s="822">
        <v>7894.8392181588879</v>
      </c>
      <c r="P1586" s="831">
        <v>18</v>
      </c>
      <c r="Q1586" s="831">
        <v>142106.4</v>
      </c>
      <c r="R1586" s="827"/>
      <c r="S1586" s="832">
        <v>7894.7999999999993</v>
      </c>
    </row>
    <row r="1587" spans="1:19" ht="14.45" customHeight="1" x14ac:dyDescent="0.2">
      <c r="A1587" s="821" t="s">
        <v>6951</v>
      </c>
      <c r="B1587" s="822" t="s">
        <v>6952</v>
      </c>
      <c r="C1587" s="822" t="s">
        <v>639</v>
      </c>
      <c r="D1587" s="822" t="s">
        <v>3519</v>
      </c>
      <c r="E1587" s="822" t="s">
        <v>6953</v>
      </c>
      <c r="F1587" s="822" t="s">
        <v>7106</v>
      </c>
      <c r="G1587" s="822" t="s">
        <v>7107</v>
      </c>
      <c r="H1587" s="831"/>
      <c r="I1587" s="831"/>
      <c r="J1587" s="822"/>
      <c r="K1587" s="822"/>
      <c r="L1587" s="831">
        <v>1</v>
      </c>
      <c r="M1587" s="831">
        <v>158023.79999999999</v>
      </c>
      <c r="N1587" s="822"/>
      <c r="O1587" s="822">
        <v>158023.79999999999</v>
      </c>
      <c r="P1587" s="831"/>
      <c r="Q1587" s="831"/>
      <c r="R1587" s="827"/>
      <c r="S1587" s="832"/>
    </row>
    <row r="1588" spans="1:19" ht="14.45" customHeight="1" x14ac:dyDescent="0.2">
      <c r="A1588" s="821" t="s">
        <v>6951</v>
      </c>
      <c r="B1588" s="822" t="s">
        <v>6952</v>
      </c>
      <c r="C1588" s="822" t="s">
        <v>639</v>
      </c>
      <c r="D1588" s="822" t="s">
        <v>3519</v>
      </c>
      <c r="E1588" s="822" t="s">
        <v>6953</v>
      </c>
      <c r="F1588" s="822" t="s">
        <v>7110</v>
      </c>
      <c r="G1588" s="822" t="s">
        <v>2424</v>
      </c>
      <c r="H1588" s="831">
        <v>23.33</v>
      </c>
      <c r="I1588" s="831">
        <v>503111.45</v>
      </c>
      <c r="J1588" s="822"/>
      <c r="K1588" s="822">
        <v>21565.000000000004</v>
      </c>
      <c r="L1588" s="831">
        <v>8</v>
      </c>
      <c r="M1588" s="831">
        <v>172520</v>
      </c>
      <c r="N1588" s="822"/>
      <c r="O1588" s="822">
        <v>21565</v>
      </c>
      <c r="P1588" s="831"/>
      <c r="Q1588" s="831"/>
      <c r="R1588" s="827"/>
      <c r="S1588" s="832"/>
    </row>
    <row r="1589" spans="1:19" ht="14.45" customHeight="1" x14ac:dyDescent="0.2">
      <c r="A1589" s="821" t="s">
        <v>6951</v>
      </c>
      <c r="B1589" s="822" t="s">
        <v>6952</v>
      </c>
      <c r="C1589" s="822" t="s">
        <v>639</v>
      </c>
      <c r="D1589" s="822" t="s">
        <v>3519</v>
      </c>
      <c r="E1589" s="822" t="s">
        <v>6953</v>
      </c>
      <c r="F1589" s="822" t="s">
        <v>7111</v>
      </c>
      <c r="G1589" s="822" t="s">
        <v>2446</v>
      </c>
      <c r="H1589" s="831">
        <v>324.27</v>
      </c>
      <c r="I1589" s="831">
        <v>7108063.2400000012</v>
      </c>
      <c r="J1589" s="822"/>
      <c r="K1589" s="822">
        <v>21920.199956826105</v>
      </c>
      <c r="L1589" s="831">
        <v>336.03</v>
      </c>
      <c r="M1589" s="831">
        <v>6629604.1299999999</v>
      </c>
      <c r="N1589" s="822"/>
      <c r="O1589" s="822">
        <v>19729.203136624707</v>
      </c>
      <c r="P1589" s="831">
        <v>43.61</v>
      </c>
      <c r="Q1589" s="831">
        <v>860324.96</v>
      </c>
      <c r="R1589" s="827"/>
      <c r="S1589" s="832">
        <v>19727.699151570741</v>
      </c>
    </row>
    <row r="1590" spans="1:19" ht="14.45" customHeight="1" x14ac:dyDescent="0.2">
      <c r="A1590" s="821" t="s">
        <v>6951</v>
      </c>
      <c r="B1590" s="822" t="s">
        <v>6952</v>
      </c>
      <c r="C1590" s="822" t="s">
        <v>639</v>
      </c>
      <c r="D1590" s="822" t="s">
        <v>3519</v>
      </c>
      <c r="E1590" s="822" t="s">
        <v>6953</v>
      </c>
      <c r="F1590" s="822" t="s">
        <v>7117</v>
      </c>
      <c r="G1590" s="822" t="s">
        <v>7118</v>
      </c>
      <c r="H1590" s="831">
        <v>10</v>
      </c>
      <c r="I1590" s="831">
        <v>458298.80000000005</v>
      </c>
      <c r="J1590" s="822"/>
      <c r="K1590" s="822">
        <v>45829.880000000005</v>
      </c>
      <c r="L1590" s="831">
        <v>7</v>
      </c>
      <c r="M1590" s="831">
        <v>320809.16000000003</v>
      </c>
      <c r="N1590" s="822"/>
      <c r="O1590" s="822">
        <v>45829.880000000005</v>
      </c>
      <c r="P1590" s="831">
        <v>9</v>
      </c>
      <c r="Q1590" s="831">
        <v>349272</v>
      </c>
      <c r="R1590" s="827"/>
      <c r="S1590" s="832">
        <v>38808</v>
      </c>
    </row>
    <row r="1591" spans="1:19" ht="14.45" customHeight="1" x14ac:dyDescent="0.2">
      <c r="A1591" s="821" t="s">
        <v>6951</v>
      </c>
      <c r="B1591" s="822" t="s">
        <v>6952</v>
      </c>
      <c r="C1591" s="822" t="s">
        <v>639</v>
      </c>
      <c r="D1591" s="822" t="s">
        <v>3519</v>
      </c>
      <c r="E1591" s="822" t="s">
        <v>6953</v>
      </c>
      <c r="F1591" s="822" t="s">
        <v>7119</v>
      </c>
      <c r="G1591" s="822" t="s">
        <v>916</v>
      </c>
      <c r="H1591" s="831"/>
      <c r="I1591" s="831"/>
      <c r="J1591" s="822"/>
      <c r="K1591" s="822"/>
      <c r="L1591" s="831"/>
      <c r="M1591" s="831"/>
      <c r="N1591" s="822"/>
      <c r="O1591" s="822"/>
      <c r="P1591" s="831">
        <v>2</v>
      </c>
      <c r="Q1591" s="831">
        <v>426.32</v>
      </c>
      <c r="R1591" s="827"/>
      <c r="S1591" s="832">
        <v>213.16</v>
      </c>
    </row>
    <row r="1592" spans="1:19" ht="14.45" customHeight="1" x14ac:dyDescent="0.2">
      <c r="A1592" s="821" t="s">
        <v>6951</v>
      </c>
      <c r="B1592" s="822" t="s">
        <v>6952</v>
      </c>
      <c r="C1592" s="822" t="s">
        <v>639</v>
      </c>
      <c r="D1592" s="822" t="s">
        <v>3519</v>
      </c>
      <c r="E1592" s="822" t="s">
        <v>6953</v>
      </c>
      <c r="F1592" s="822" t="s">
        <v>7120</v>
      </c>
      <c r="G1592" s="822" t="s">
        <v>916</v>
      </c>
      <c r="H1592" s="831"/>
      <c r="I1592" s="831"/>
      <c r="J1592" s="822"/>
      <c r="K1592" s="822"/>
      <c r="L1592" s="831"/>
      <c r="M1592" s="831"/>
      <c r="N1592" s="822"/>
      <c r="O1592" s="822"/>
      <c r="P1592" s="831">
        <v>0.16</v>
      </c>
      <c r="Q1592" s="831">
        <v>11.67</v>
      </c>
      <c r="R1592" s="827"/>
      <c r="S1592" s="832">
        <v>72.9375</v>
      </c>
    </row>
    <row r="1593" spans="1:19" ht="14.45" customHeight="1" x14ac:dyDescent="0.2">
      <c r="A1593" s="821" t="s">
        <v>6951</v>
      </c>
      <c r="B1593" s="822" t="s">
        <v>6952</v>
      </c>
      <c r="C1593" s="822" t="s">
        <v>639</v>
      </c>
      <c r="D1593" s="822" t="s">
        <v>3519</v>
      </c>
      <c r="E1593" s="822" t="s">
        <v>6953</v>
      </c>
      <c r="F1593" s="822" t="s">
        <v>7123</v>
      </c>
      <c r="G1593" s="822" t="s">
        <v>7124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2</v>
      </c>
      <c r="Q1593" s="831">
        <v>229196</v>
      </c>
      <c r="R1593" s="827"/>
      <c r="S1593" s="832">
        <v>114598</v>
      </c>
    </row>
    <row r="1594" spans="1:19" ht="14.45" customHeight="1" x14ac:dyDescent="0.2">
      <c r="A1594" s="821" t="s">
        <v>6951</v>
      </c>
      <c r="B1594" s="822" t="s">
        <v>6952</v>
      </c>
      <c r="C1594" s="822" t="s">
        <v>639</v>
      </c>
      <c r="D1594" s="822" t="s">
        <v>3519</v>
      </c>
      <c r="E1594" s="822" t="s">
        <v>6953</v>
      </c>
      <c r="F1594" s="822" t="s">
        <v>7129</v>
      </c>
      <c r="G1594" s="822" t="s">
        <v>791</v>
      </c>
      <c r="H1594" s="831">
        <v>0.78</v>
      </c>
      <c r="I1594" s="831">
        <v>86.58</v>
      </c>
      <c r="J1594" s="822"/>
      <c r="K1594" s="822">
        <v>111</v>
      </c>
      <c r="L1594" s="831"/>
      <c r="M1594" s="831"/>
      <c r="N1594" s="822"/>
      <c r="O1594" s="822"/>
      <c r="P1594" s="831"/>
      <c r="Q1594" s="831"/>
      <c r="R1594" s="827"/>
      <c r="S1594" s="832"/>
    </row>
    <row r="1595" spans="1:19" ht="14.45" customHeight="1" x14ac:dyDescent="0.2">
      <c r="A1595" s="821" t="s">
        <v>6951</v>
      </c>
      <c r="B1595" s="822" t="s">
        <v>6952</v>
      </c>
      <c r="C1595" s="822" t="s">
        <v>639</v>
      </c>
      <c r="D1595" s="822" t="s">
        <v>3519</v>
      </c>
      <c r="E1595" s="822" t="s">
        <v>6953</v>
      </c>
      <c r="F1595" s="822" t="s">
        <v>7130</v>
      </c>
      <c r="G1595" s="822" t="s">
        <v>791</v>
      </c>
      <c r="H1595" s="831">
        <v>1</v>
      </c>
      <c r="I1595" s="831">
        <v>288.10000000000002</v>
      </c>
      <c r="J1595" s="822"/>
      <c r="K1595" s="822">
        <v>288.10000000000002</v>
      </c>
      <c r="L1595" s="831"/>
      <c r="M1595" s="831"/>
      <c r="N1595" s="822"/>
      <c r="O1595" s="822"/>
      <c r="P1595" s="831">
        <v>0.14000000000000001</v>
      </c>
      <c r="Q1595" s="831">
        <v>40.33</v>
      </c>
      <c r="R1595" s="827"/>
      <c r="S1595" s="832">
        <v>288.07142857142856</v>
      </c>
    </row>
    <row r="1596" spans="1:19" ht="14.45" customHeight="1" x14ac:dyDescent="0.2">
      <c r="A1596" s="821" t="s">
        <v>6951</v>
      </c>
      <c r="B1596" s="822" t="s">
        <v>6952</v>
      </c>
      <c r="C1596" s="822" t="s">
        <v>639</v>
      </c>
      <c r="D1596" s="822" t="s">
        <v>3519</v>
      </c>
      <c r="E1596" s="822" t="s">
        <v>6953</v>
      </c>
      <c r="F1596" s="822" t="s">
        <v>7133</v>
      </c>
      <c r="G1596" s="822" t="s">
        <v>7134</v>
      </c>
      <c r="H1596" s="831">
        <v>12</v>
      </c>
      <c r="I1596" s="831">
        <v>148963.20000000001</v>
      </c>
      <c r="J1596" s="822"/>
      <c r="K1596" s="822">
        <v>12413.6</v>
      </c>
      <c r="L1596" s="831">
        <v>19</v>
      </c>
      <c r="M1596" s="831">
        <v>235858.4</v>
      </c>
      <c r="N1596" s="822"/>
      <c r="O1596" s="822">
        <v>12413.6</v>
      </c>
      <c r="P1596" s="831"/>
      <c r="Q1596" s="831"/>
      <c r="R1596" s="827"/>
      <c r="S1596" s="832"/>
    </row>
    <row r="1597" spans="1:19" ht="14.45" customHeight="1" x14ac:dyDescent="0.2">
      <c r="A1597" s="821" t="s">
        <v>6951</v>
      </c>
      <c r="B1597" s="822" t="s">
        <v>6952</v>
      </c>
      <c r="C1597" s="822" t="s">
        <v>639</v>
      </c>
      <c r="D1597" s="822" t="s">
        <v>3519</v>
      </c>
      <c r="E1597" s="822" t="s">
        <v>6953</v>
      </c>
      <c r="F1597" s="822" t="s">
        <v>7137</v>
      </c>
      <c r="G1597" s="822" t="s">
        <v>7134</v>
      </c>
      <c r="H1597" s="831">
        <v>26</v>
      </c>
      <c r="I1597" s="831">
        <v>431763.8</v>
      </c>
      <c r="J1597" s="822"/>
      <c r="K1597" s="822">
        <v>16606.3</v>
      </c>
      <c r="L1597" s="831">
        <v>33</v>
      </c>
      <c r="M1597" s="831">
        <v>548007.9</v>
      </c>
      <c r="N1597" s="822"/>
      <c r="O1597" s="822">
        <v>16606.3</v>
      </c>
      <c r="P1597" s="831"/>
      <c r="Q1597" s="831"/>
      <c r="R1597" s="827"/>
      <c r="S1597" s="832"/>
    </row>
    <row r="1598" spans="1:19" ht="14.45" customHeight="1" x14ac:dyDescent="0.2">
      <c r="A1598" s="821" t="s">
        <v>6951</v>
      </c>
      <c r="B1598" s="822" t="s">
        <v>6952</v>
      </c>
      <c r="C1598" s="822" t="s">
        <v>639</v>
      </c>
      <c r="D1598" s="822" t="s">
        <v>3519</v>
      </c>
      <c r="E1598" s="822" t="s">
        <v>6953</v>
      </c>
      <c r="F1598" s="822" t="s">
        <v>7141</v>
      </c>
      <c r="G1598" s="822" t="s">
        <v>2967</v>
      </c>
      <c r="H1598" s="831">
        <v>0.48</v>
      </c>
      <c r="I1598" s="831">
        <v>227.65</v>
      </c>
      <c r="J1598" s="822"/>
      <c r="K1598" s="822">
        <v>474.27083333333337</v>
      </c>
      <c r="L1598" s="831"/>
      <c r="M1598" s="831"/>
      <c r="N1598" s="822"/>
      <c r="O1598" s="822"/>
      <c r="P1598" s="831">
        <v>0.11</v>
      </c>
      <c r="Q1598" s="831">
        <v>52.17</v>
      </c>
      <c r="R1598" s="827"/>
      <c r="S1598" s="832">
        <v>474.27272727272731</v>
      </c>
    </row>
    <row r="1599" spans="1:19" ht="14.45" customHeight="1" x14ac:dyDescent="0.2">
      <c r="A1599" s="821" t="s">
        <v>6951</v>
      </c>
      <c r="B1599" s="822" t="s">
        <v>6952</v>
      </c>
      <c r="C1599" s="822" t="s">
        <v>639</v>
      </c>
      <c r="D1599" s="822" t="s">
        <v>3519</v>
      </c>
      <c r="E1599" s="822" t="s">
        <v>6953</v>
      </c>
      <c r="F1599" s="822" t="s">
        <v>7142</v>
      </c>
      <c r="G1599" s="822" t="s">
        <v>2967</v>
      </c>
      <c r="H1599" s="831"/>
      <c r="I1599" s="831"/>
      <c r="J1599" s="822"/>
      <c r="K1599" s="822"/>
      <c r="L1599" s="831"/>
      <c r="M1599" s="831"/>
      <c r="N1599" s="822"/>
      <c r="O1599" s="822"/>
      <c r="P1599" s="831">
        <v>1</v>
      </c>
      <c r="Q1599" s="831">
        <v>204.52</v>
      </c>
      <c r="R1599" s="827"/>
      <c r="S1599" s="832">
        <v>204.52</v>
      </c>
    </row>
    <row r="1600" spans="1:19" ht="14.45" customHeight="1" x14ac:dyDescent="0.2">
      <c r="A1600" s="821" t="s">
        <v>6951</v>
      </c>
      <c r="B1600" s="822" t="s">
        <v>6952</v>
      </c>
      <c r="C1600" s="822" t="s">
        <v>639</v>
      </c>
      <c r="D1600" s="822" t="s">
        <v>3519</v>
      </c>
      <c r="E1600" s="822" t="s">
        <v>6953</v>
      </c>
      <c r="F1600" s="822" t="s">
        <v>7145</v>
      </c>
      <c r="G1600" s="822" t="s">
        <v>7146</v>
      </c>
      <c r="H1600" s="831">
        <v>2</v>
      </c>
      <c r="I1600" s="831">
        <v>6600.05</v>
      </c>
      <c r="J1600" s="822"/>
      <c r="K1600" s="822">
        <v>3300.0250000000001</v>
      </c>
      <c r="L1600" s="831">
        <v>11</v>
      </c>
      <c r="M1600" s="831">
        <v>36300.350000000006</v>
      </c>
      <c r="N1600" s="822"/>
      <c r="O1600" s="822">
        <v>3300.0318181818188</v>
      </c>
      <c r="P1600" s="831">
        <v>1</v>
      </c>
      <c r="Q1600" s="831">
        <v>3300</v>
      </c>
      <c r="R1600" s="827"/>
      <c r="S1600" s="832">
        <v>3300</v>
      </c>
    </row>
    <row r="1601" spans="1:19" ht="14.45" customHeight="1" x14ac:dyDescent="0.2">
      <c r="A1601" s="821" t="s">
        <v>6951</v>
      </c>
      <c r="B1601" s="822" t="s">
        <v>6952</v>
      </c>
      <c r="C1601" s="822" t="s">
        <v>639</v>
      </c>
      <c r="D1601" s="822" t="s">
        <v>3519</v>
      </c>
      <c r="E1601" s="822" t="s">
        <v>6953</v>
      </c>
      <c r="F1601" s="822" t="s">
        <v>7147</v>
      </c>
      <c r="G1601" s="822" t="s">
        <v>2388</v>
      </c>
      <c r="H1601" s="831">
        <v>5</v>
      </c>
      <c r="I1601" s="831">
        <v>533375</v>
      </c>
      <c r="J1601" s="822"/>
      <c r="K1601" s="822">
        <v>106675</v>
      </c>
      <c r="L1601" s="831">
        <v>4</v>
      </c>
      <c r="M1601" s="831">
        <v>344810.8</v>
      </c>
      <c r="N1601" s="822"/>
      <c r="O1601" s="822">
        <v>86202.7</v>
      </c>
      <c r="P1601" s="831"/>
      <c r="Q1601" s="831"/>
      <c r="R1601" s="827"/>
      <c r="S1601" s="832"/>
    </row>
    <row r="1602" spans="1:19" ht="14.45" customHeight="1" x14ac:dyDescent="0.2">
      <c r="A1602" s="821" t="s">
        <v>6951</v>
      </c>
      <c r="B1602" s="822" t="s">
        <v>6952</v>
      </c>
      <c r="C1602" s="822" t="s">
        <v>639</v>
      </c>
      <c r="D1602" s="822" t="s">
        <v>3519</v>
      </c>
      <c r="E1602" s="822" t="s">
        <v>6953</v>
      </c>
      <c r="F1602" s="822" t="s">
        <v>7152</v>
      </c>
      <c r="G1602" s="822" t="s">
        <v>2346</v>
      </c>
      <c r="H1602" s="831">
        <v>1</v>
      </c>
      <c r="I1602" s="831">
        <v>50292</v>
      </c>
      <c r="J1602" s="822"/>
      <c r="K1602" s="822">
        <v>50292</v>
      </c>
      <c r="L1602" s="831"/>
      <c r="M1602" s="831"/>
      <c r="N1602" s="822"/>
      <c r="O1602" s="822"/>
      <c r="P1602" s="831"/>
      <c r="Q1602" s="831"/>
      <c r="R1602" s="827"/>
      <c r="S1602" s="832"/>
    </row>
    <row r="1603" spans="1:19" ht="14.45" customHeight="1" x14ac:dyDescent="0.2">
      <c r="A1603" s="821" t="s">
        <v>6951</v>
      </c>
      <c r="B1603" s="822" t="s">
        <v>6952</v>
      </c>
      <c r="C1603" s="822" t="s">
        <v>639</v>
      </c>
      <c r="D1603" s="822" t="s">
        <v>3519</v>
      </c>
      <c r="E1603" s="822" t="s">
        <v>6953</v>
      </c>
      <c r="F1603" s="822" t="s">
        <v>7153</v>
      </c>
      <c r="G1603" s="822" t="s">
        <v>2388</v>
      </c>
      <c r="H1603" s="831">
        <v>6</v>
      </c>
      <c r="I1603" s="831">
        <v>637607</v>
      </c>
      <c r="J1603" s="822"/>
      <c r="K1603" s="822">
        <v>106267.83333333333</v>
      </c>
      <c r="L1603" s="831">
        <v>14</v>
      </c>
      <c r="M1603" s="831">
        <v>1256879.2</v>
      </c>
      <c r="N1603" s="822"/>
      <c r="O1603" s="822">
        <v>89777.085714285713</v>
      </c>
      <c r="P1603" s="831">
        <v>10</v>
      </c>
      <c r="Q1603" s="831">
        <v>862027</v>
      </c>
      <c r="R1603" s="827"/>
      <c r="S1603" s="832">
        <v>86202.7</v>
      </c>
    </row>
    <row r="1604" spans="1:19" ht="14.45" customHeight="1" x14ac:dyDescent="0.2">
      <c r="A1604" s="821" t="s">
        <v>6951</v>
      </c>
      <c r="B1604" s="822" t="s">
        <v>6952</v>
      </c>
      <c r="C1604" s="822" t="s">
        <v>639</v>
      </c>
      <c r="D1604" s="822" t="s">
        <v>3519</v>
      </c>
      <c r="E1604" s="822" t="s">
        <v>6953</v>
      </c>
      <c r="F1604" s="822" t="s">
        <v>7154</v>
      </c>
      <c r="G1604" s="822" t="s">
        <v>7155</v>
      </c>
      <c r="H1604" s="831"/>
      <c r="I1604" s="831"/>
      <c r="J1604" s="822"/>
      <c r="K1604" s="822"/>
      <c r="L1604" s="831">
        <v>1</v>
      </c>
      <c r="M1604" s="831">
        <v>29987.4</v>
      </c>
      <c r="N1604" s="822"/>
      <c r="O1604" s="822">
        <v>29987.4</v>
      </c>
      <c r="P1604" s="831"/>
      <c r="Q1604" s="831"/>
      <c r="R1604" s="827"/>
      <c r="S1604" s="832"/>
    </row>
    <row r="1605" spans="1:19" ht="14.45" customHeight="1" x14ac:dyDescent="0.2">
      <c r="A1605" s="821" t="s">
        <v>6951</v>
      </c>
      <c r="B1605" s="822" t="s">
        <v>6952</v>
      </c>
      <c r="C1605" s="822" t="s">
        <v>639</v>
      </c>
      <c r="D1605" s="822" t="s">
        <v>3519</v>
      </c>
      <c r="E1605" s="822" t="s">
        <v>6953</v>
      </c>
      <c r="F1605" s="822" t="s">
        <v>7161</v>
      </c>
      <c r="G1605" s="822" t="s">
        <v>7146</v>
      </c>
      <c r="H1605" s="831">
        <v>1</v>
      </c>
      <c r="I1605" s="831">
        <v>863.88</v>
      </c>
      <c r="J1605" s="822"/>
      <c r="K1605" s="822">
        <v>863.88</v>
      </c>
      <c r="L1605" s="831"/>
      <c r="M1605" s="831"/>
      <c r="N1605" s="822"/>
      <c r="O1605" s="822"/>
      <c r="P1605" s="831"/>
      <c r="Q1605" s="831"/>
      <c r="R1605" s="827"/>
      <c r="S1605" s="832"/>
    </row>
    <row r="1606" spans="1:19" ht="14.45" customHeight="1" x14ac:dyDescent="0.2">
      <c r="A1606" s="821" t="s">
        <v>6951</v>
      </c>
      <c r="B1606" s="822" t="s">
        <v>6952</v>
      </c>
      <c r="C1606" s="822" t="s">
        <v>639</v>
      </c>
      <c r="D1606" s="822" t="s">
        <v>3519</v>
      </c>
      <c r="E1606" s="822" t="s">
        <v>6953</v>
      </c>
      <c r="F1606" s="822" t="s">
        <v>7166</v>
      </c>
      <c r="G1606" s="822" t="s">
        <v>2446</v>
      </c>
      <c r="H1606" s="831">
        <v>35.869999999999997</v>
      </c>
      <c r="I1606" s="831">
        <v>1887059.72</v>
      </c>
      <c r="J1606" s="822"/>
      <c r="K1606" s="822">
        <v>52608.299972121553</v>
      </c>
      <c r="L1606" s="831">
        <v>26.6</v>
      </c>
      <c r="M1606" s="831">
        <v>1259512.6600000001</v>
      </c>
      <c r="N1606" s="822"/>
      <c r="O1606" s="822">
        <v>47350.100000000006</v>
      </c>
      <c r="P1606" s="831">
        <v>12</v>
      </c>
      <c r="Q1606" s="831">
        <v>568156.4</v>
      </c>
      <c r="R1606" s="827"/>
      <c r="S1606" s="832">
        <v>47346.366666666669</v>
      </c>
    </row>
    <row r="1607" spans="1:19" ht="14.45" customHeight="1" x14ac:dyDescent="0.2">
      <c r="A1607" s="821" t="s">
        <v>6951</v>
      </c>
      <c r="B1607" s="822" t="s">
        <v>6952</v>
      </c>
      <c r="C1607" s="822" t="s">
        <v>639</v>
      </c>
      <c r="D1607" s="822" t="s">
        <v>3519</v>
      </c>
      <c r="E1607" s="822" t="s">
        <v>6953</v>
      </c>
      <c r="F1607" s="822" t="s">
        <v>7167</v>
      </c>
      <c r="G1607" s="822" t="s">
        <v>2424</v>
      </c>
      <c r="H1607" s="831">
        <v>4</v>
      </c>
      <c r="I1607" s="831">
        <v>172520</v>
      </c>
      <c r="J1607" s="822"/>
      <c r="K1607" s="822">
        <v>43130</v>
      </c>
      <c r="L1607" s="831">
        <v>7.93</v>
      </c>
      <c r="M1607" s="831">
        <v>342020.9</v>
      </c>
      <c r="N1607" s="822"/>
      <c r="O1607" s="822">
        <v>43130.000000000007</v>
      </c>
      <c r="P1607" s="831">
        <v>2</v>
      </c>
      <c r="Q1607" s="831">
        <v>79359.199999999997</v>
      </c>
      <c r="R1607" s="827"/>
      <c r="S1607" s="832">
        <v>39679.599999999999</v>
      </c>
    </row>
    <row r="1608" spans="1:19" ht="14.45" customHeight="1" x14ac:dyDescent="0.2">
      <c r="A1608" s="821" t="s">
        <v>6951</v>
      </c>
      <c r="B1608" s="822" t="s">
        <v>6952</v>
      </c>
      <c r="C1608" s="822" t="s">
        <v>639</v>
      </c>
      <c r="D1608" s="822" t="s">
        <v>3519</v>
      </c>
      <c r="E1608" s="822" t="s">
        <v>6953</v>
      </c>
      <c r="F1608" s="822" t="s">
        <v>7174</v>
      </c>
      <c r="G1608" s="822" t="s">
        <v>2349</v>
      </c>
      <c r="H1608" s="831"/>
      <c r="I1608" s="831"/>
      <c r="J1608" s="822"/>
      <c r="K1608" s="822"/>
      <c r="L1608" s="831">
        <v>1</v>
      </c>
      <c r="M1608" s="831">
        <v>38013.800000000003</v>
      </c>
      <c r="N1608" s="822"/>
      <c r="O1608" s="822">
        <v>38013.800000000003</v>
      </c>
      <c r="P1608" s="831">
        <v>2</v>
      </c>
      <c r="Q1608" s="831">
        <v>62200</v>
      </c>
      <c r="R1608" s="827"/>
      <c r="S1608" s="832">
        <v>31100</v>
      </c>
    </row>
    <row r="1609" spans="1:19" ht="14.45" customHeight="1" x14ac:dyDescent="0.2">
      <c r="A1609" s="821" t="s">
        <v>6951</v>
      </c>
      <c r="B1609" s="822" t="s">
        <v>6952</v>
      </c>
      <c r="C1609" s="822" t="s">
        <v>639</v>
      </c>
      <c r="D1609" s="822" t="s">
        <v>3519</v>
      </c>
      <c r="E1609" s="822" t="s">
        <v>6953</v>
      </c>
      <c r="F1609" s="822" t="s">
        <v>7175</v>
      </c>
      <c r="G1609" s="822" t="s">
        <v>2442</v>
      </c>
      <c r="H1609" s="831"/>
      <c r="I1609" s="831"/>
      <c r="J1609" s="822"/>
      <c r="K1609" s="822"/>
      <c r="L1609" s="831"/>
      <c r="M1609" s="831"/>
      <c r="N1609" s="822"/>
      <c r="O1609" s="822"/>
      <c r="P1609" s="831">
        <v>17.919999999999998</v>
      </c>
      <c r="Q1609" s="831">
        <v>60259.59</v>
      </c>
      <c r="R1609" s="827"/>
      <c r="S1609" s="832">
        <v>3362.7003348214289</v>
      </c>
    </row>
    <row r="1610" spans="1:19" ht="14.45" customHeight="1" x14ac:dyDescent="0.2">
      <c r="A1610" s="821" t="s">
        <v>6951</v>
      </c>
      <c r="B1610" s="822" t="s">
        <v>6952</v>
      </c>
      <c r="C1610" s="822" t="s">
        <v>639</v>
      </c>
      <c r="D1610" s="822" t="s">
        <v>3519</v>
      </c>
      <c r="E1610" s="822" t="s">
        <v>6953</v>
      </c>
      <c r="F1610" s="822" t="s">
        <v>7176</v>
      </c>
      <c r="G1610" s="822" t="s">
        <v>2388</v>
      </c>
      <c r="H1610" s="831">
        <v>1</v>
      </c>
      <c r="I1610" s="831">
        <v>106641</v>
      </c>
      <c r="J1610" s="822"/>
      <c r="K1610" s="822">
        <v>106641</v>
      </c>
      <c r="L1610" s="831"/>
      <c r="M1610" s="831"/>
      <c r="N1610" s="822"/>
      <c r="O1610" s="822"/>
      <c r="P1610" s="831"/>
      <c r="Q1610" s="831"/>
      <c r="R1610" s="827"/>
      <c r="S1610" s="832"/>
    </row>
    <row r="1611" spans="1:19" ht="14.45" customHeight="1" x14ac:dyDescent="0.2">
      <c r="A1611" s="821" t="s">
        <v>6951</v>
      </c>
      <c r="B1611" s="822" t="s">
        <v>6952</v>
      </c>
      <c r="C1611" s="822" t="s">
        <v>639</v>
      </c>
      <c r="D1611" s="822" t="s">
        <v>3519</v>
      </c>
      <c r="E1611" s="822" t="s">
        <v>6953</v>
      </c>
      <c r="F1611" s="822" t="s">
        <v>7178</v>
      </c>
      <c r="G1611" s="822" t="s">
        <v>1031</v>
      </c>
      <c r="H1611" s="831"/>
      <c r="I1611" s="831"/>
      <c r="J1611" s="822"/>
      <c r="K1611" s="822"/>
      <c r="L1611" s="831"/>
      <c r="M1611" s="831"/>
      <c r="N1611" s="822"/>
      <c r="O1611" s="822"/>
      <c r="P1611" s="831">
        <v>2</v>
      </c>
      <c r="Q1611" s="831">
        <v>177.08</v>
      </c>
      <c r="R1611" s="827"/>
      <c r="S1611" s="832">
        <v>88.54</v>
      </c>
    </row>
    <row r="1612" spans="1:19" ht="14.45" customHeight="1" x14ac:dyDescent="0.2">
      <c r="A1612" s="821" t="s">
        <v>6951</v>
      </c>
      <c r="B1612" s="822" t="s">
        <v>6952</v>
      </c>
      <c r="C1612" s="822" t="s">
        <v>639</v>
      </c>
      <c r="D1612" s="822" t="s">
        <v>3519</v>
      </c>
      <c r="E1612" s="822" t="s">
        <v>6953</v>
      </c>
      <c r="F1612" s="822" t="s">
        <v>7181</v>
      </c>
      <c r="G1612" s="822" t="s">
        <v>6966</v>
      </c>
      <c r="H1612" s="831"/>
      <c r="I1612" s="831"/>
      <c r="J1612" s="822"/>
      <c r="K1612" s="822"/>
      <c r="L1612" s="831"/>
      <c r="M1612" s="831"/>
      <c r="N1612" s="822"/>
      <c r="O1612" s="822"/>
      <c r="P1612" s="831">
        <v>1</v>
      </c>
      <c r="Q1612" s="831">
        <v>990.14</v>
      </c>
      <c r="R1612" s="827"/>
      <c r="S1612" s="832">
        <v>990.14</v>
      </c>
    </row>
    <row r="1613" spans="1:19" ht="14.45" customHeight="1" x14ac:dyDescent="0.2">
      <c r="A1613" s="821" t="s">
        <v>6951</v>
      </c>
      <c r="B1613" s="822" t="s">
        <v>6952</v>
      </c>
      <c r="C1613" s="822" t="s">
        <v>639</v>
      </c>
      <c r="D1613" s="822" t="s">
        <v>3519</v>
      </c>
      <c r="E1613" s="822" t="s">
        <v>6953</v>
      </c>
      <c r="F1613" s="822" t="s">
        <v>7182</v>
      </c>
      <c r="G1613" s="822" t="s">
        <v>805</v>
      </c>
      <c r="H1613" s="831"/>
      <c r="I1613" s="831"/>
      <c r="J1613" s="822"/>
      <c r="K1613" s="822"/>
      <c r="L1613" s="831"/>
      <c r="M1613" s="831"/>
      <c r="N1613" s="822"/>
      <c r="O1613" s="822"/>
      <c r="P1613" s="831">
        <v>1.85</v>
      </c>
      <c r="Q1613" s="831">
        <v>1359.38</v>
      </c>
      <c r="R1613" s="827"/>
      <c r="S1613" s="832">
        <v>734.80000000000007</v>
      </c>
    </row>
    <row r="1614" spans="1:19" ht="14.45" customHeight="1" x14ac:dyDescent="0.2">
      <c r="A1614" s="821" t="s">
        <v>6951</v>
      </c>
      <c r="B1614" s="822" t="s">
        <v>6952</v>
      </c>
      <c r="C1614" s="822" t="s">
        <v>639</v>
      </c>
      <c r="D1614" s="822" t="s">
        <v>3519</v>
      </c>
      <c r="E1614" s="822" t="s">
        <v>6953</v>
      </c>
      <c r="F1614" s="822" t="s">
        <v>7183</v>
      </c>
      <c r="G1614" s="822" t="s">
        <v>1370</v>
      </c>
      <c r="H1614" s="831"/>
      <c r="I1614" s="831"/>
      <c r="J1614" s="822"/>
      <c r="K1614" s="822"/>
      <c r="L1614" s="831"/>
      <c r="M1614" s="831"/>
      <c r="N1614" s="822"/>
      <c r="O1614" s="822"/>
      <c r="P1614" s="831">
        <v>6.08</v>
      </c>
      <c r="Q1614" s="831">
        <v>1091.3599999999999</v>
      </c>
      <c r="R1614" s="827"/>
      <c r="S1614" s="832">
        <v>179.49999999999997</v>
      </c>
    </row>
    <row r="1615" spans="1:19" ht="14.45" customHeight="1" x14ac:dyDescent="0.2">
      <c r="A1615" s="821" t="s">
        <v>6951</v>
      </c>
      <c r="B1615" s="822" t="s">
        <v>6952</v>
      </c>
      <c r="C1615" s="822" t="s">
        <v>639</v>
      </c>
      <c r="D1615" s="822" t="s">
        <v>3519</v>
      </c>
      <c r="E1615" s="822" t="s">
        <v>6953</v>
      </c>
      <c r="F1615" s="822" t="s">
        <v>7186</v>
      </c>
      <c r="G1615" s="822" t="s">
        <v>1031</v>
      </c>
      <c r="H1615" s="831"/>
      <c r="I1615" s="831"/>
      <c r="J1615" s="822"/>
      <c r="K1615" s="822"/>
      <c r="L1615" s="831"/>
      <c r="M1615" s="831"/>
      <c r="N1615" s="822"/>
      <c r="O1615" s="822"/>
      <c r="P1615" s="831">
        <v>3.5599999999999996</v>
      </c>
      <c r="Q1615" s="831">
        <v>2779.37</v>
      </c>
      <c r="R1615" s="827"/>
      <c r="S1615" s="832">
        <v>780.72191011235964</v>
      </c>
    </row>
    <row r="1616" spans="1:19" ht="14.45" customHeight="1" x14ac:dyDescent="0.2">
      <c r="A1616" s="821" t="s">
        <v>6951</v>
      </c>
      <c r="B1616" s="822" t="s">
        <v>6952</v>
      </c>
      <c r="C1616" s="822" t="s">
        <v>639</v>
      </c>
      <c r="D1616" s="822" t="s">
        <v>3519</v>
      </c>
      <c r="E1616" s="822" t="s">
        <v>6953</v>
      </c>
      <c r="F1616" s="822" t="s">
        <v>7188</v>
      </c>
      <c r="G1616" s="822" t="s">
        <v>2286</v>
      </c>
      <c r="H1616" s="831"/>
      <c r="I1616" s="831"/>
      <c r="J1616" s="822"/>
      <c r="K1616" s="822"/>
      <c r="L1616" s="831"/>
      <c r="M1616" s="831"/>
      <c r="N1616" s="822"/>
      <c r="O1616" s="822"/>
      <c r="P1616" s="831">
        <v>1</v>
      </c>
      <c r="Q1616" s="831">
        <v>6505.96</v>
      </c>
      <c r="R1616" s="827"/>
      <c r="S1616" s="832">
        <v>6505.96</v>
      </c>
    </row>
    <row r="1617" spans="1:19" ht="14.45" customHeight="1" x14ac:dyDescent="0.2">
      <c r="A1617" s="821" t="s">
        <v>6951</v>
      </c>
      <c r="B1617" s="822" t="s">
        <v>6952</v>
      </c>
      <c r="C1617" s="822" t="s">
        <v>639</v>
      </c>
      <c r="D1617" s="822" t="s">
        <v>3519</v>
      </c>
      <c r="E1617" s="822" t="s">
        <v>6953</v>
      </c>
      <c r="F1617" s="822" t="s">
        <v>7189</v>
      </c>
      <c r="G1617" s="822" t="s">
        <v>1370</v>
      </c>
      <c r="H1617" s="831"/>
      <c r="I1617" s="831"/>
      <c r="J1617" s="822"/>
      <c r="K1617" s="822"/>
      <c r="L1617" s="831"/>
      <c r="M1617" s="831"/>
      <c r="N1617" s="822"/>
      <c r="O1617" s="822"/>
      <c r="P1617" s="831">
        <v>2.88</v>
      </c>
      <c r="Q1617" s="831">
        <v>300.5</v>
      </c>
      <c r="R1617" s="827"/>
      <c r="S1617" s="832">
        <v>104.34027777777779</v>
      </c>
    </row>
    <row r="1618" spans="1:19" ht="14.45" customHeight="1" x14ac:dyDescent="0.2">
      <c r="A1618" s="821" t="s">
        <v>6951</v>
      </c>
      <c r="B1618" s="822" t="s">
        <v>6952</v>
      </c>
      <c r="C1618" s="822" t="s">
        <v>639</v>
      </c>
      <c r="D1618" s="822" t="s">
        <v>3519</v>
      </c>
      <c r="E1618" s="822" t="s">
        <v>6953</v>
      </c>
      <c r="F1618" s="822" t="s">
        <v>7190</v>
      </c>
      <c r="G1618" s="822" t="s">
        <v>1004</v>
      </c>
      <c r="H1618" s="831"/>
      <c r="I1618" s="831"/>
      <c r="J1618" s="822"/>
      <c r="K1618" s="822"/>
      <c r="L1618" s="831"/>
      <c r="M1618" s="831"/>
      <c r="N1618" s="822"/>
      <c r="O1618" s="822"/>
      <c r="P1618" s="831">
        <v>0.91</v>
      </c>
      <c r="Q1618" s="831">
        <v>176.63</v>
      </c>
      <c r="R1618" s="827"/>
      <c r="S1618" s="832">
        <v>194.09890109890108</v>
      </c>
    </row>
    <row r="1619" spans="1:19" ht="14.45" customHeight="1" x14ac:dyDescent="0.2">
      <c r="A1619" s="821" t="s">
        <v>6951</v>
      </c>
      <c r="B1619" s="822" t="s">
        <v>6952</v>
      </c>
      <c r="C1619" s="822" t="s">
        <v>639</v>
      </c>
      <c r="D1619" s="822" t="s">
        <v>3519</v>
      </c>
      <c r="E1619" s="822" t="s">
        <v>6953</v>
      </c>
      <c r="F1619" s="822" t="s">
        <v>7192</v>
      </c>
      <c r="G1619" s="822" t="s">
        <v>805</v>
      </c>
      <c r="H1619" s="831"/>
      <c r="I1619" s="831"/>
      <c r="J1619" s="822"/>
      <c r="K1619" s="822"/>
      <c r="L1619" s="831"/>
      <c r="M1619" s="831"/>
      <c r="N1619" s="822"/>
      <c r="O1619" s="822"/>
      <c r="P1619" s="831">
        <v>0.3</v>
      </c>
      <c r="Q1619" s="831">
        <v>23.76</v>
      </c>
      <c r="R1619" s="827"/>
      <c r="S1619" s="832">
        <v>79.2</v>
      </c>
    </row>
    <row r="1620" spans="1:19" ht="14.45" customHeight="1" x14ac:dyDescent="0.2">
      <c r="A1620" s="821" t="s">
        <v>6951</v>
      </c>
      <c r="B1620" s="822" t="s">
        <v>6952</v>
      </c>
      <c r="C1620" s="822" t="s">
        <v>639</v>
      </c>
      <c r="D1620" s="822" t="s">
        <v>3519</v>
      </c>
      <c r="E1620" s="822" t="s">
        <v>6953</v>
      </c>
      <c r="F1620" s="822" t="s">
        <v>7194</v>
      </c>
      <c r="G1620" s="822" t="s">
        <v>7195</v>
      </c>
      <c r="H1620" s="831"/>
      <c r="I1620" s="831"/>
      <c r="J1620" s="822"/>
      <c r="K1620" s="822"/>
      <c r="L1620" s="831">
        <v>1</v>
      </c>
      <c r="M1620" s="831">
        <v>18239.8</v>
      </c>
      <c r="N1620" s="822"/>
      <c r="O1620" s="822">
        <v>18239.8</v>
      </c>
      <c r="P1620" s="831"/>
      <c r="Q1620" s="831"/>
      <c r="R1620" s="827"/>
      <c r="S1620" s="832"/>
    </row>
    <row r="1621" spans="1:19" ht="14.45" customHeight="1" x14ac:dyDescent="0.2">
      <c r="A1621" s="821" t="s">
        <v>6951</v>
      </c>
      <c r="B1621" s="822" t="s">
        <v>6952</v>
      </c>
      <c r="C1621" s="822" t="s">
        <v>639</v>
      </c>
      <c r="D1621" s="822" t="s">
        <v>3519</v>
      </c>
      <c r="E1621" s="822" t="s">
        <v>6953</v>
      </c>
      <c r="F1621" s="822" t="s">
        <v>7201</v>
      </c>
      <c r="G1621" s="822" t="s">
        <v>805</v>
      </c>
      <c r="H1621" s="831"/>
      <c r="I1621" s="831"/>
      <c r="J1621" s="822"/>
      <c r="K1621" s="822"/>
      <c r="L1621" s="831"/>
      <c r="M1621" s="831"/>
      <c r="N1621" s="822"/>
      <c r="O1621" s="822"/>
      <c r="P1621" s="831">
        <v>2.61</v>
      </c>
      <c r="Q1621" s="831">
        <v>571.33000000000004</v>
      </c>
      <c r="R1621" s="827"/>
      <c r="S1621" s="832">
        <v>218.90038314176249</v>
      </c>
    </row>
    <row r="1622" spans="1:19" ht="14.45" customHeight="1" x14ac:dyDescent="0.2">
      <c r="A1622" s="821" t="s">
        <v>6951</v>
      </c>
      <c r="B1622" s="822" t="s">
        <v>6952</v>
      </c>
      <c r="C1622" s="822" t="s">
        <v>639</v>
      </c>
      <c r="D1622" s="822" t="s">
        <v>3519</v>
      </c>
      <c r="E1622" s="822" t="s">
        <v>6953</v>
      </c>
      <c r="F1622" s="822" t="s">
        <v>7206</v>
      </c>
      <c r="G1622" s="822" t="s">
        <v>1241</v>
      </c>
      <c r="H1622" s="831"/>
      <c r="I1622" s="831"/>
      <c r="J1622" s="822"/>
      <c r="K1622" s="822"/>
      <c r="L1622" s="831"/>
      <c r="M1622" s="831"/>
      <c r="N1622" s="822"/>
      <c r="O1622" s="822"/>
      <c r="P1622" s="831">
        <v>0.2</v>
      </c>
      <c r="Q1622" s="831">
        <v>10.88</v>
      </c>
      <c r="R1622" s="827"/>
      <c r="S1622" s="832">
        <v>54.4</v>
      </c>
    </row>
    <row r="1623" spans="1:19" ht="14.45" customHeight="1" x14ac:dyDescent="0.2">
      <c r="A1623" s="821" t="s">
        <v>6951</v>
      </c>
      <c r="B1623" s="822" t="s">
        <v>6952</v>
      </c>
      <c r="C1623" s="822" t="s">
        <v>639</v>
      </c>
      <c r="D1623" s="822" t="s">
        <v>3519</v>
      </c>
      <c r="E1623" s="822" t="s">
        <v>6953</v>
      </c>
      <c r="F1623" s="822" t="s">
        <v>7208</v>
      </c>
      <c r="G1623" s="822" t="s">
        <v>2477</v>
      </c>
      <c r="H1623" s="831"/>
      <c r="I1623" s="831"/>
      <c r="J1623" s="822"/>
      <c r="K1623" s="822"/>
      <c r="L1623" s="831"/>
      <c r="M1623" s="831"/>
      <c r="N1623" s="822"/>
      <c r="O1623" s="822"/>
      <c r="P1623" s="831">
        <v>6</v>
      </c>
      <c r="Q1623" s="831">
        <v>256697.16</v>
      </c>
      <c r="R1623" s="827"/>
      <c r="S1623" s="832">
        <v>42782.86</v>
      </c>
    </row>
    <row r="1624" spans="1:19" ht="14.45" customHeight="1" x14ac:dyDescent="0.2">
      <c r="A1624" s="821" t="s">
        <v>6951</v>
      </c>
      <c r="B1624" s="822" t="s">
        <v>6952</v>
      </c>
      <c r="C1624" s="822" t="s">
        <v>639</v>
      </c>
      <c r="D1624" s="822" t="s">
        <v>3519</v>
      </c>
      <c r="E1624" s="822" t="s">
        <v>6953</v>
      </c>
      <c r="F1624" s="822" t="s">
        <v>7209</v>
      </c>
      <c r="G1624" s="822" t="s">
        <v>7210</v>
      </c>
      <c r="H1624" s="831"/>
      <c r="I1624" s="831"/>
      <c r="J1624" s="822"/>
      <c r="K1624" s="822"/>
      <c r="L1624" s="831">
        <v>1</v>
      </c>
      <c r="M1624" s="831">
        <v>6248.56</v>
      </c>
      <c r="N1624" s="822"/>
      <c r="O1624" s="822">
        <v>6248.56</v>
      </c>
      <c r="P1624" s="831"/>
      <c r="Q1624" s="831"/>
      <c r="R1624" s="827"/>
      <c r="S1624" s="832"/>
    </row>
    <row r="1625" spans="1:19" ht="14.45" customHeight="1" x14ac:dyDescent="0.2">
      <c r="A1625" s="821" t="s">
        <v>6951</v>
      </c>
      <c r="B1625" s="822" t="s">
        <v>6952</v>
      </c>
      <c r="C1625" s="822" t="s">
        <v>639</v>
      </c>
      <c r="D1625" s="822" t="s">
        <v>3519</v>
      </c>
      <c r="E1625" s="822" t="s">
        <v>6953</v>
      </c>
      <c r="F1625" s="822" t="s">
        <v>7214</v>
      </c>
      <c r="G1625" s="822" t="s">
        <v>7124</v>
      </c>
      <c r="H1625" s="831"/>
      <c r="I1625" s="831"/>
      <c r="J1625" s="822"/>
      <c r="K1625" s="822"/>
      <c r="L1625" s="831"/>
      <c r="M1625" s="831"/>
      <c r="N1625" s="822"/>
      <c r="O1625" s="822"/>
      <c r="P1625" s="831">
        <v>7</v>
      </c>
      <c r="Q1625" s="831">
        <v>401093</v>
      </c>
      <c r="R1625" s="827"/>
      <c r="S1625" s="832">
        <v>57299</v>
      </c>
    </row>
    <row r="1626" spans="1:19" ht="14.45" customHeight="1" x14ac:dyDescent="0.2">
      <c r="A1626" s="821" t="s">
        <v>6951</v>
      </c>
      <c r="B1626" s="822" t="s">
        <v>6952</v>
      </c>
      <c r="C1626" s="822" t="s">
        <v>639</v>
      </c>
      <c r="D1626" s="822" t="s">
        <v>3519</v>
      </c>
      <c r="E1626" s="822" t="s">
        <v>6953</v>
      </c>
      <c r="F1626" s="822" t="s">
        <v>7220</v>
      </c>
      <c r="G1626" s="822" t="s">
        <v>2384</v>
      </c>
      <c r="H1626" s="831"/>
      <c r="I1626" s="831"/>
      <c r="J1626" s="822"/>
      <c r="K1626" s="822"/>
      <c r="L1626" s="831"/>
      <c r="M1626" s="831"/>
      <c r="N1626" s="822"/>
      <c r="O1626" s="822"/>
      <c r="P1626" s="831">
        <v>16</v>
      </c>
      <c r="Q1626" s="831">
        <v>220679.6</v>
      </c>
      <c r="R1626" s="827"/>
      <c r="S1626" s="832">
        <v>13792.475</v>
      </c>
    </row>
    <row r="1627" spans="1:19" ht="14.45" customHeight="1" x14ac:dyDescent="0.2">
      <c r="A1627" s="821" t="s">
        <v>6951</v>
      </c>
      <c r="B1627" s="822" t="s">
        <v>6952</v>
      </c>
      <c r="C1627" s="822" t="s">
        <v>639</v>
      </c>
      <c r="D1627" s="822" t="s">
        <v>3519</v>
      </c>
      <c r="E1627" s="822" t="s">
        <v>6953</v>
      </c>
      <c r="F1627" s="822" t="s">
        <v>7230</v>
      </c>
      <c r="G1627" s="822" t="s">
        <v>2319</v>
      </c>
      <c r="H1627" s="831"/>
      <c r="I1627" s="831"/>
      <c r="J1627" s="822"/>
      <c r="K1627" s="822"/>
      <c r="L1627" s="831"/>
      <c r="M1627" s="831"/>
      <c r="N1627" s="822"/>
      <c r="O1627" s="822"/>
      <c r="P1627" s="831">
        <v>6</v>
      </c>
      <c r="Q1627" s="831">
        <v>6576.4</v>
      </c>
      <c r="R1627" s="827"/>
      <c r="S1627" s="832">
        <v>1096.0666666666666</v>
      </c>
    </row>
    <row r="1628" spans="1:19" ht="14.45" customHeight="1" x14ac:dyDescent="0.2">
      <c r="A1628" s="821" t="s">
        <v>6951</v>
      </c>
      <c r="B1628" s="822" t="s">
        <v>6952</v>
      </c>
      <c r="C1628" s="822" t="s">
        <v>639</v>
      </c>
      <c r="D1628" s="822" t="s">
        <v>3519</v>
      </c>
      <c r="E1628" s="822" t="s">
        <v>6953</v>
      </c>
      <c r="F1628" s="822" t="s">
        <v>7233</v>
      </c>
      <c r="G1628" s="822" t="s">
        <v>3429</v>
      </c>
      <c r="H1628" s="831"/>
      <c r="I1628" s="831"/>
      <c r="J1628" s="822"/>
      <c r="K1628" s="822"/>
      <c r="L1628" s="831"/>
      <c r="M1628" s="831"/>
      <c r="N1628" s="822"/>
      <c r="O1628" s="822"/>
      <c r="P1628" s="831">
        <v>2</v>
      </c>
      <c r="Q1628" s="831">
        <v>110998.39999999999</v>
      </c>
      <c r="R1628" s="827"/>
      <c r="S1628" s="832">
        <v>55499.199999999997</v>
      </c>
    </row>
    <row r="1629" spans="1:19" ht="14.45" customHeight="1" x14ac:dyDescent="0.2">
      <c r="A1629" s="821" t="s">
        <v>6951</v>
      </c>
      <c r="B1629" s="822" t="s">
        <v>6952</v>
      </c>
      <c r="C1629" s="822" t="s">
        <v>639</v>
      </c>
      <c r="D1629" s="822" t="s">
        <v>3519</v>
      </c>
      <c r="E1629" s="822" t="s">
        <v>6953</v>
      </c>
      <c r="F1629" s="822" t="s">
        <v>7242</v>
      </c>
      <c r="G1629" s="822" t="s">
        <v>2970</v>
      </c>
      <c r="H1629" s="831"/>
      <c r="I1629" s="831"/>
      <c r="J1629" s="822"/>
      <c r="K1629" s="822"/>
      <c r="L1629" s="831"/>
      <c r="M1629" s="831"/>
      <c r="N1629" s="822"/>
      <c r="O1629" s="822"/>
      <c r="P1629" s="831">
        <v>3.93</v>
      </c>
      <c r="Q1629" s="831">
        <v>1363.1399999999999</v>
      </c>
      <c r="R1629" s="827"/>
      <c r="S1629" s="832">
        <v>346.85496183206101</v>
      </c>
    </row>
    <row r="1630" spans="1:19" ht="14.45" customHeight="1" x14ac:dyDescent="0.2">
      <c r="A1630" s="821" t="s">
        <v>6951</v>
      </c>
      <c r="B1630" s="822" t="s">
        <v>6952</v>
      </c>
      <c r="C1630" s="822" t="s">
        <v>639</v>
      </c>
      <c r="D1630" s="822" t="s">
        <v>3519</v>
      </c>
      <c r="E1630" s="822" t="s">
        <v>6953</v>
      </c>
      <c r="F1630" s="822" t="s">
        <v>7243</v>
      </c>
      <c r="G1630" s="822" t="s">
        <v>2970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7.42</v>
      </c>
      <c r="Q1630" s="831">
        <v>1044.07</v>
      </c>
      <c r="R1630" s="827"/>
      <c r="S1630" s="832">
        <v>140.71024258760107</v>
      </c>
    </row>
    <row r="1631" spans="1:19" ht="14.45" customHeight="1" x14ac:dyDescent="0.2">
      <c r="A1631" s="821" t="s">
        <v>6951</v>
      </c>
      <c r="B1631" s="822" t="s">
        <v>6952</v>
      </c>
      <c r="C1631" s="822" t="s">
        <v>639</v>
      </c>
      <c r="D1631" s="822" t="s">
        <v>3519</v>
      </c>
      <c r="E1631" s="822" t="s">
        <v>6953</v>
      </c>
      <c r="F1631" s="822" t="s">
        <v>7245</v>
      </c>
      <c r="G1631" s="822" t="s">
        <v>2970</v>
      </c>
      <c r="H1631" s="831"/>
      <c r="I1631" s="831"/>
      <c r="J1631" s="822"/>
      <c r="K1631" s="822"/>
      <c r="L1631" s="831"/>
      <c r="M1631" s="831"/>
      <c r="N1631" s="822"/>
      <c r="O1631" s="822"/>
      <c r="P1631" s="831">
        <v>2.62</v>
      </c>
      <c r="Q1631" s="831">
        <v>218.06</v>
      </c>
      <c r="R1631" s="827"/>
      <c r="S1631" s="832">
        <v>83.229007633587784</v>
      </c>
    </row>
    <row r="1632" spans="1:19" ht="14.45" customHeight="1" x14ac:dyDescent="0.2">
      <c r="A1632" s="821" t="s">
        <v>6951</v>
      </c>
      <c r="B1632" s="822" t="s">
        <v>6952</v>
      </c>
      <c r="C1632" s="822" t="s">
        <v>639</v>
      </c>
      <c r="D1632" s="822" t="s">
        <v>3519</v>
      </c>
      <c r="E1632" s="822" t="s">
        <v>6953</v>
      </c>
      <c r="F1632" s="822" t="s">
        <v>7246</v>
      </c>
      <c r="G1632" s="822" t="s">
        <v>1890</v>
      </c>
      <c r="H1632" s="831"/>
      <c r="I1632" s="831"/>
      <c r="J1632" s="822"/>
      <c r="K1632" s="822"/>
      <c r="L1632" s="831"/>
      <c r="M1632" s="831"/>
      <c r="N1632" s="822"/>
      <c r="O1632" s="822"/>
      <c r="P1632" s="831">
        <v>2.35</v>
      </c>
      <c r="Q1632" s="831">
        <v>276.14999999999998</v>
      </c>
      <c r="R1632" s="827"/>
      <c r="S1632" s="832">
        <v>117.51063829787233</v>
      </c>
    </row>
    <row r="1633" spans="1:19" ht="14.45" customHeight="1" x14ac:dyDescent="0.2">
      <c r="A1633" s="821" t="s">
        <v>6951</v>
      </c>
      <c r="B1633" s="822" t="s">
        <v>6952</v>
      </c>
      <c r="C1633" s="822" t="s">
        <v>639</v>
      </c>
      <c r="D1633" s="822" t="s">
        <v>3519</v>
      </c>
      <c r="E1633" s="822" t="s">
        <v>6953</v>
      </c>
      <c r="F1633" s="822" t="s">
        <v>7247</v>
      </c>
      <c r="G1633" s="822" t="s">
        <v>1890</v>
      </c>
      <c r="H1633" s="831"/>
      <c r="I1633" s="831"/>
      <c r="J1633" s="822"/>
      <c r="K1633" s="822"/>
      <c r="L1633" s="831"/>
      <c r="M1633" s="831"/>
      <c r="N1633" s="822"/>
      <c r="O1633" s="822"/>
      <c r="P1633" s="831">
        <v>1</v>
      </c>
      <c r="Q1633" s="831">
        <v>276.01</v>
      </c>
      <c r="R1633" s="827"/>
      <c r="S1633" s="832">
        <v>276.01</v>
      </c>
    </row>
    <row r="1634" spans="1:19" ht="14.45" customHeight="1" x14ac:dyDescent="0.2">
      <c r="A1634" s="821" t="s">
        <v>6951</v>
      </c>
      <c r="B1634" s="822" t="s">
        <v>6952</v>
      </c>
      <c r="C1634" s="822" t="s">
        <v>639</v>
      </c>
      <c r="D1634" s="822" t="s">
        <v>3519</v>
      </c>
      <c r="E1634" s="822" t="s">
        <v>7252</v>
      </c>
      <c r="F1634" s="822" t="s">
        <v>7253</v>
      </c>
      <c r="G1634" s="822" t="s">
        <v>7254</v>
      </c>
      <c r="H1634" s="831">
        <v>2</v>
      </c>
      <c r="I1634" s="831">
        <v>4355.6000000000004</v>
      </c>
      <c r="J1634" s="822"/>
      <c r="K1634" s="822">
        <v>2177.8000000000002</v>
      </c>
      <c r="L1634" s="831"/>
      <c r="M1634" s="831"/>
      <c r="N1634" s="822"/>
      <c r="O1634" s="822"/>
      <c r="P1634" s="831"/>
      <c r="Q1634" s="831"/>
      <c r="R1634" s="827"/>
      <c r="S1634" s="832"/>
    </row>
    <row r="1635" spans="1:19" ht="14.45" customHeight="1" x14ac:dyDescent="0.2">
      <c r="A1635" s="821" t="s">
        <v>6951</v>
      </c>
      <c r="B1635" s="822" t="s">
        <v>6952</v>
      </c>
      <c r="C1635" s="822" t="s">
        <v>639</v>
      </c>
      <c r="D1635" s="822" t="s">
        <v>3519</v>
      </c>
      <c r="E1635" s="822" t="s">
        <v>7252</v>
      </c>
      <c r="F1635" s="822" t="s">
        <v>7255</v>
      </c>
      <c r="G1635" s="822" t="s">
        <v>7256</v>
      </c>
      <c r="H1635" s="831">
        <v>9</v>
      </c>
      <c r="I1635" s="831">
        <v>24000.5</v>
      </c>
      <c r="J1635" s="822"/>
      <c r="K1635" s="822">
        <v>2666.7222222222222</v>
      </c>
      <c r="L1635" s="831"/>
      <c r="M1635" s="831"/>
      <c r="N1635" s="822"/>
      <c r="O1635" s="822"/>
      <c r="P1635" s="831"/>
      <c r="Q1635" s="831"/>
      <c r="R1635" s="827"/>
      <c r="S1635" s="832"/>
    </row>
    <row r="1636" spans="1:19" ht="14.45" customHeight="1" x14ac:dyDescent="0.2">
      <c r="A1636" s="821" t="s">
        <v>6951</v>
      </c>
      <c r="B1636" s="822" t="s">
        <v>6952</v>
      </c>
      <c r="C1636" s="822" t="s">
        <v>639</v>
      </c>
      <c r="D1636" s="822" t="s">
        <v>3519</v>
      </c>
      <c r="E1636" s="822" t="s">
        <v>7261</v>
      </c>
      <c r="F1636" s="822" t="s">
        <v>7264</v>
      </c>
      <c r="G1636" s="822" t="s">
        <v>7265</v>
      </c>
      <c r="H1636" s="831">
        <v>2</v>
      </c>
      <c r="I1636" s="831">
        <v>1429.65</v>
      </c>
      <c r="J1636" s="822"/>
      <c r="K1636" s="822">
        <v>714.82500000000005</v>
      </c>
      <c r="L1636" s="831"/>
      <c r="M1636" s="831"/>
      <c r="N1636" s="822"/>
      <c r="O1636" s="822"/>
      <c r="P1636" s="831">
        <v>1</v>
      </c>
      <c r="Q1636" s="831">
        <v>562.65</v>
      </c>
      <c r="R1636" s="827"/>
      <c r="S1636" s="832">
        <v>562.65</v>
      </c>
    </row>
    <row r="1637" spans="1:19" ht="14.45" customHeight="1" x14ac:dyDescent="0.2">
      <c r="A1637" s="821" t="s">
        <v>6951</v>
      </c>
      <c r="B1637" s="822" t="s">
        <v>6952</v>
      </c>
      <c r="C1637" s="822" t="s">
        <v>639</v>
      </c>
      <c r="D1637" s="822" t="s">
        <v>3519</v>
      </c>
      <c r="E1637" s="822" t="s">
        <v>7261</v>
      </c>
      <c r="F1637" s="822" t="s">
        <v>7280</v>
      </c>
      <c r="G1637" s="822" t="s">
        <v>7281</v>
      </c>
      <c r="H1637" s="831"/>
      <c r="I1637" s="831"/>
      <c r="J1637" s="822"/>
      <c r="K1637" s="822"/>
      <c r="L1637" s="831">
        <v>3</v>
      </c>
      <c r="M1637" s="831">
        <v>537.9</v>
      </c>
      <c r="N1637" s="822"/>
      <c r="O1637" s="822">
        <v>179.29999999999998</v>
      </c>
      <c r="P1637" s="831">
        <v>57</v>
      </c>
      <c r="Q1637" s="831">
        <v>10220.1</v>
      </c>
      <c r="R1637" s="827"/>
      <c r="S1637" s="832">
        <v>179.3</v>
      </c>
    </row>
    <row r="1638" spans="1:19" ht="14.45" customHeight="1" x14ac:dyDescent="0.2">
      <c r="A1638" s="821" t="s">
        <v>6951</v>
      </c>
      <c r="B1638" s="822" t="s">
        <v>6952</v>
      </c>
      <c r="C1638" s="822" t="s">
        <v>639</v>
      </c>
      <c r="D1638" s="822" t="s">
        <v>3519</v>
      </c>
      <c r="E1638" s="822" t="s">
        <v>7261</v>
      </c>
      <c r="F1638" s="822" t="s">
        <v>7283</v>
      </c>
      <c r="G1638" s="822" t="s">
        <v>7284</v>
      </c>
      <c r="H1638" s="831"/>
      <c r="I1638" s="831"/>
      <c r="J1638" s="822"/>
      <c r="K1638" s="822"/>
      <c r="L1638" s="831"/>
      <c r="M1638" s="831"/>
      <c r="N1638" s="822"/>
      <c r="O1638" s="822"/>
      <c r="P1638" s="831">
        <v>14</v>
      </c>
      <c r="Q1638" s="831">
        <v>1095.5</v>
      </c>
      <c r="R1638" s="827"/>
      <c r="S1638" s="832">
        <v>78.25</v>
      </c>
    </row>
    <row r="1639" spans="1:19" ht="14.45" customHeight="1" x14ac:dyDescent="0.2">
      <c r="A1639" s="821" t="s">
        <v>6951</v>
      </c>
      <c r="B1639" s="822" t="s">
        <v>6952</v>
      </c>
      <c r="C1639" s="822" t="s">
        <v>639</v>
      </c>
      <c r="D1639" s="822" t="s">
        <v>3519</v>
      </c>
      <c r="E1639" s="822" t="s">
        <v>7261</v>
      </c>
      <c r="F1639" s="822" t="s">
        <v>7285</v>
      </c>
      <c r="G1639" s="822" t="s">
        <v>7286</v>
      </c>
      <c r="H1639" s="831"/>
      <c r="I1639" s="831"/>
      <c r="J1639" s="822"/>
      <c r="K1639" s="822"/>
      <c r="L1639" s="831"/>
      <c r="M1639" s="831"/>
      <c r="N1639" s="822"/>
      <c r="O1639" s="822"/>
      <c r="P1639" s="831">
        <v>3</v>
      </c>
      <c r="Q1639" s="831">
        <v>284.07</v>
      </c>
      <c r="R1639" s="827"/>
      <c r="S1639" s="832">
        <v>94.69</v>
      </c>
    </row>
    <row r="1640" spans="1:19" ht="14.45" customHeight="1" x14ac:dyDescent="0.2">
      <c r="A1640" s="821" t="s">
        <v>6951</v>
      </c>
      <c r="B1640" s="822" t="s">
        <v>6952</v>
      </c>
      <c r="C1640" s="822" t="s">
        <v>639</v>
      </c>
      <c r="D1640" s="822" t="s">
        <v>3519</v>
      </c>
      <c r="E1640" s="822" t="s">
        <v>7261</v>
      </c>
      <c r="F1640" s="822" t="s">
        <v>7287</v>
      </c>
      <c r="G1640" s="822" t="s">
        <v>7286</v>
      </c>
      <c r="H1640" s="831"/>
      <c r="I1640" s="831"/>
      <c r="J1640" s="822"/>
      <c r="K1640" s="822"/>
      <c r="L1640" s="831">
        <v>4</v>
      </c>
      <c r="M1640" s="831">
        <v>303.88</v>
      </c>
      <c r="N1640" s="822"/>
      <c r="O1640" s="822">
        <v>75.97</v>
      </c>
      <c r="P1640" s="831">
        <v>73</v>
      </c>
      <c r="Q1640" s="831">
        <v>5545.8099999999995</v>
      </c>
      <c r="R1640" s="827"/>
      <c r="S1640" s="832">
        <v>75.97</v>
      </c>
    </row>
    <row r="1641" spans="1:19" ht="14.45" customHeight="1" x14ac:dyDescent="0.2">
      <c r="A1641" s="821" t="s">
        <v>6951</v>
      </c>
      <c r="B1641" s="822" t="s">
        <v>6952</v>
      </c>
      <c r="C1641" s="822" t="s">
        <v>639</v>
      </c>
      <c r="D1641" s="822" t="s">
        <v>3519</v>
      </c>
      <c r="E1641" s="822" t="s">
        <v>6946</v>
      </c>
      <c r="F1641" s="822" t="s">
        <v>7312</v>
      </c>
      <c r="G1641" s="822" t="s">
        <v>7313</v>
      </c>
      <c r="H1641" s="831">
        <v>1</v>
      </c>
      <c r="I1641" s="831">
        <v>122</v>
      </c>
      <c r="J1641" s="822"/>
      <c r="K1641" s="822">
        <v>122</v>
      </c>
      <c r="L1641" s="831"/>
      <c r="M1641" s="831"/>
      <c r="N1641" s="822"/>
      <c r="O1641" s="822"/>
      <c r="P1641" s="831">
        <v>13</v>
      </c>
      <c r="Q1641" s="831">
        <v>1729</v>
      </c>
      <c r="R1641" s="827"/>
      <c r="S1641" s="832">
        <v>133</v>
      </c>
    </row>
    <row r="1642" spans="1:19" ht="14.45" customHeight="1" x14ac:dyDescent="0.2">
      <c r="A1642" s="821" t="s">
        <v>6951</v>
      </c>
      <c r="B1642" s="822" t="s">
        <v>6952</v>
      </c>
      <c r="C1642" s="822" t="s">
        <v>639</v>
      </c>
      <c r="D1642" s="822" t="s">
        <v>3519</v>
      </c>
      <c r="E1642" s="822" t="s">
        <v>6946</v>
      </c>
      <c r="F1642" s="822" t="s">
        <v>7314</v>
      </c>
      <c r="G1642" s="822" t="s">
        <v>7315</v>
      </c>
      <c r="H1642" s="831">
        <v>8</v>
      </c>
      <c r="I1642" s="831">
        <v>1208</v>
      </c>
      <c r="J1642" s="822"/>
      <c r="K1642" s="822">
        <v>151</v>
      </c>
      <c r="L1642" s="831">
        <v>1</v>
      </c>
      <c r="M1642" s="831">
        <v>153</v>
      </c>
      <c r="N1642" s="822"/>
      <c r="O1642" s="822">
        <v>153</v>
      </c>
      <c r="P1642" s="831">
        <v>1</v>
      </c>
      <c r="Q1642" s="831">
        <v>158</v>
      </c>
      <c r="R1642" s="827"/>
      <c r="S1642" s="832">
        <v>158</v>
      </c>
    </row>
    <row r="1643" spans="1:19" ht="14.45" customHeight="1" x14ac:dyDescent="0.2">
      <c r="A1643" s="821" t="s">
        <v>6951</v>
      </c>
      <c r="B1643" s="822" t="s">
        <v>6952</v>
      </c>
      <c r="C1643" s="822" t="s">
        <v>639</v>
      </c>
      <c r="D1643" s="822" t="s">
        <v>3519</v>
      </c>
      <c r="E1643" s="822" t="s">
        <v>6946</v>
      </c>
      <c r="F1643" s="822" t="s">
        <v>7316</v>
      </c>
      <c r="G1643" s="822" t="s">
        <v>7317</v>
      </c>
      <c r="H1643" s="831">
        <v>13</v>
      </c>
      <c r="I1643" s="831">
        <v>2587</v>
      </c>
      <c r="J1643" s="822"/>
      <c r="K1643" s="822">
        <v>199</v>
      </c>
      <c r="L1643" s="831"/>
      <c r="M1643" s="831"/>
      <c r="N1643" s="822"/>
      <c r="O1643" s="822"/>
      <c r="P1643" s="831"/>
      <c r="Q1643" s="831"/>
      <c r="R1643" s="827"/>
      <c r="S1643" s="832"/>
    </row>
    <row r="1644" spans="1:19" ht="14.45" customHeight="1" x14ac:dyDescent="0.2">
      <c r="A1644" s="821" t="s">
        <v>6951</v>
      </c>
      <c r="B1644" s="822" t="s">
        <v>6952</v>
      </c>
      <c r="C1644" s="822" t="s">
        <v>639</v>
      </c>
      <c r="D1644" s="822" t="s">
        <v>3519</v>
      </c>
      <c r="E1644" s="822" t="s">
        <v>6946</v>
      </c>
      <c r="F1644" s="822" t="s">
        <v>7318</v>
      </c>
      <c r="G1644" s="822" t="s">
        <v>7319</v>
      </c>
      <c r="H1644" s="831">
        <v>17</v>
      </c>
      <c r="I1644" s="831">
        <v>646</v>
      </c>
      <c r="J1644" s="822"/>
      <c r="K1644" s="822">
        <v>38</v>
      </c>
      <c r="L1644" s="831">
        <v>7</v>
      </c>
      <c r="M1644" s="831">
        <v>266</v>
      </c>
      <c r="N1644" s="822"/>
      <c r="O1644" s="822">
        <v>38</v>
      </c>
      <c r="P1644" s="831">
        <v>51</v>
      </c>
      <c r="Q1644" s="831">
        <v>2040</v>
      </c>
      <c r="R1644" s="827"/>
      <c r="S1644" s="832">
        <v>40</v>
      </c>
    </row>
    <row r="1645" spans="1:19" ht="14.45" customHeight="1" x14ac:dyDescent="0.2">
      <c r="A1645" s="821" t="s">
        <v>6951</v>
      </c>
      <c r="B1645" s="822" t="s">
        <v>6952</v>
      </c>
      <c r="C1645" s="822" t="s">
        <v>639</v>
      </c>
      <c r="D1645" s="822" t="s">
        <v>3519</v>
      </c>
      <c r="E1645" s="822" t="s">
        <v>6946</v>
      </c>
      <c r="F1645" s="822" t="s">
        <v>7326</v>
      </c>
      <c r="G1645" s="822" t="s">
        <v>7327</v>
      </c>
      <c r="H1645" s="831">
        <v>22</v>
      </c>
      <c r="I1645" s="831">
        <v>3938</v>
      </c>
      <c r="J1645" s="822"/>
      <c r="K1645" s="822">
        <v>179</v>
      </c>
      <c r="L1645" s="831">
        <v>5</v>
      </c>
      <c r="M1645" s="831">
        <v>900</v>
      </c>
      <c r="N1645" s="822"/>
      <c r="O1645" s="822">
        <v>180</v>
      </c>
      <c r="P1645" s="831">
        <v>205</v>
      </c>
      <c r="Q1645" s="831">
        <v>39770</v>
      </c>
      <c r="R1645" s="827"/>
      <c r="S1645" s="832">
        <v>194</v>
      </c>
    </row>
    <row r="1646" spans="1:19" ht="14.45" customHeight="1" x14ac:dyDescent="0.2">
      <c r="A1646" s="821" t="s">
        <v>6951</v>
      </c>
      <c r="B1646" s="822" t="s">
        <v>6952</v>
      </c>
      <c r="C1646" s="822" t="s">
        <v>639</v>
      </c>
      <c r="D1646" s="822" t="s">
        <v>3519</v>
      </c>
      <c r="E1646" s="822" t="s">
        <v>6946</v>
      </c>
      <c r="F1646" s="822" t="s">
        <v>7328</v>
      </c>
      <c r="G1646" s="822" t="s">
        <v>7329</v>
      </c>
      <c r="H1646" s="831"/>
      <c r="I1646" s="831"/>
      <c r="J1646" s="822"/>
      <c r="K1646" s="822"/>
      <c r="L1646" s="831">
        <v>0</v>
      </c>
      <c r="M1646" s="831">
        <v>0</v>
      </c>
      <c r="N1646" s="822"/>
      <c r="O1646" s="822"/>
      <c r="P1646" s="831"/>
      <c r="Q1646" s="831"/>
      <c r="R1646" s="827"/>
      <c r="S1646" s="832"/>
    </row>
    <row r="1647" spans="1:19" ht="14.45" customHeight="1" x14ac:dyDescent="0.2">
      <c r="A1647" s="821" t="s">
        <v>6951</v>
      </c>
      <c r="B1647" s="822" t="s">
        <v>6952</v>
      </c>
      <c r="C1647" s="822" t="s">
        <v>639</v>
      </c>
      <c r="D1647" s="822" t="s">
        <v>3519</v>
      </c>
      <c r="E1647" s="822" t="s">
        <v>6946</v>
      </c>
      <c r="F1647" s="822" t="s">
        <v>7332</v>
      </c>
      <c r="G1647" s="822" t="s">
        <v>7333</v>
      </c>
      <c r="H1647" s="831">
        <v>637</v>
      </c>
      <c r="I1647" s="831">
        <v>0</v>
      </c>
      <c r="J1647" s="822"/>
      <c r="K1647" s="822">
        <v>0</v>
      </c>
      <c r="L1647" s="831">
        <v>507</v>
      </c>
      <c r="M1647" s="831">
        <v>0</v>
      </c>
      <c r="N1647" s="822"/>
      <c r="O1647" s="822">
        <v>0</v>
      </c>
      <c r="P1647" s="831">
        <v>79</v>
      </c>
      <c r="Q1647" s="831">
        <v>0</v>
      </c>
      <c r="R1647" s="827"/>
      <c r="S1647" s="832">
        <v>0</v>
      </c>
    </row>
    <row r="1648" spans="1:19" ht="14.45" customHeight="1" x14ac:dyDescent="0.2">
      <c r="A1648" s="821" t="s">
        <v>6951</v>
      </c>
      <c r="B1648" s="822" t="s">
        <v>6952</v>
      </c>
      <c r="C1648" s="822" t="s">
        <v>639</v>
      </c>
      <c r="D1648" s="822" t="s">
        <v>3519</v>
      </c>
      <c r="E1648" s="822" t="s">
        <v>6946</v>
      </c>
      <c r="F1648" s="822" t="s">
        <v>7334</v>
      </c>
      <c r="G1648" s="822" t="s">
        <v>7335</v>
      </c>
      <c r="H1648" s="831">
        <v>40</v>
      </c>
      <c r="I1648" s="831">
        <v>0</v>
      </c>
      <c r="J1648" s="822"/>
      <c r="K1648" s="822">
        <v>0</v>
      </c>
      <c r="L1648" s="831">
        <v>29</v>
      </c>
      <c r="M1648" s="831">
        <v>0</v>
      </c>
      <c r="N1648" s="822"/>
      <c r="O1648" s="822">
        <v>0</v>
      </c>
      <c r="P1648" s="831">
        <v>6</v>
      </c>
      <c r="Q1648" s="831">
        <v>0</v>
      </c>
      <c r="R1648" s="827"/>
      <c r="S1648" s="832">
        <v>0</v>
      </c>
    </row>
    <row r="1649" spans="1:19" ht="14.45" customHeight="1" x14ac:dyDescent="0.2">
      <c r="A1649" s="821" t="s">
        <v>6951</v>
      </c>
      <c r="B1649" s="822" t="s">
        <v>6952</v>
      </c>
      <c r="C1649" s="822" t="s">
        <v>639</v>
      </c>
      <c r="D1649" s="822" t="s">
        <v>3519</v>
      </c>
      <c r="E1649" s="822" t="s">
        <v>6946</v>
      </c>
      <c r="F1649" s="822" t="s">
        <v>7336</v>
      </c>
      <c r="G1649" s="822" t="s">
        <v>7337</v>
      </c>
      <c r="H1649" s="831">
        <v>17</v>
      </c>
      <c r="I1649" s="831">
        <v>4165</v>
      </c>
      <c r="J1649" s="822"/>
      <c r="K1649" s="822">
        <v>245</v>
      </c>
      <c r="L1649" s="831">
        <v>4</v>
      </c>
      <c r="M1649" s="831">
        <v>984</v>
      </c>
      <c r="N1649" s="822"/>
      <c r="O1649" s="822">
        <v>246</v>
      </c>
      <c r="P1649" s="831">
        <v>76</v>
      </c>
      <c r="Q1649" s="831">
        <v>19760</v>
      </c>
      <c r="R1649" s="827"/>
      <c r="S1649" s="832">
        <v>260</v>
      </c>
    </row>
    <row r="1650" spans="1:19" ht="14.45" customHeight="1" x14ac:dyDescent="0.2">
      <c r="A1650" s="821" t="s">
        <v>6951</v>
      </c>
      <c r="B1650" s="822" t="s">
        <v>6952</v>
      </c>
      <c r="C1650" s="822" t="s">
        <v>639</v>
      </c>
      <c r="D1650" s="822" t="s">
        <v>3519</v>
      </c>
      <c r="E1650" s="822" t="s">
        <v>6946</v>
      </c>
      <c r="F1650" s="822" t="s">
        <v>7338</v>
      </c>
      <c r="G1650" s="822" t="s">
        <v>7339</v>
      </c>
      <c r="H1650" s="831">
        <v>22</v>
      </c>
      <c r="I1650" s="831">
        <v>733.33999999999992</v>
      </c>
      <c r="J1650" s="822"/>
      <c r="K1650" s="822">
        <v>33.333636363636359</v>
      </c>
      <c r="L1650" s="831">
        <v>5</v>
      </c>
      <c r="M1650" s="831">
        <v>214.44</v>
      </c>
      <c r="N1650" s="822"/>
      <c r="O1650" s="822">
        <v>42.887999999999998</v>
      </c>
      <c r="P1650" s="831">
        <v>219</v>
      </c>
      <c r="Q1650" s="831">
        <v>6150.02</v>
      </c>
      <c r="R1650" s="827"/>
      <c r="S1650" s="832">
        <v>28.082283105022832</v>
      </c>
    </row>
    <row r="1651" spans="1:19" ht="14.45" customHeight="1" x14ac:dyDescent="0.2">
      <c r="A1651" s="821" t="s">
        <v>6951</v>
      </c>
      <c r="B1651" s="822" t="s">
        <v>6952</v>
      </c>
      <c r="C1651" s="822" t="s">
        <v>639</v>
      </c>
      <c r="D1651" s="822" t="s">
        <v>3519</v>
      </c>
      <c r="E1651" s="822" t="s">
        <v>6946</v>
      </c>
      <c r="F1651" s="822" t="s">
        <v>7342</v>
      </c>
      <c r="G1651" s="822" t="s">
        <v>7343</v>
      </c>
      <c r="H1651" s="831">
        <v>22</v>
      </c>
      <c r="I1651" s="831">
        <v>836</v>
      </c>
      <c r="J1651" s="822"/>
      <c r="K1651" s="822">
        <v>38</v>
      </c>
      <c r="L1651" s="831">
        <v>6</v>
      </c>
      <c r="M1651" s="831">
        <v>228</v>
      </c>
      <c r="N1651" s="822"/>
      <c r="O1651" s="822">
        <v>38</v>
      </c>
      <c r="P1651" s="831">
        <v>159</v>
      </c>
      <c r="Q1651" s="831">
        <v>6201</v>
      </c>
      <c r="R1651" s="827"/>
      <c r="S1651" s="832">
        <v>39</v>
      </c>
    </row>
    <row r="1652" spans="1:19" ht="14.45" customHeight="1" x14ac:dyDescent="0.2">
      <c r="A1652" s="821" t="s">
        <v>6951</v>
      </c>
      <c r="B1652" s="822" t="s">
        <v>6952</v>
      </c>
      <c r="C1652" s="822" t="s">
        <v>639</v>
      </c>
      <c r="D1652" s="822" t="s">
        <v>3519</v>
      </c>
      <c r="E1652" s="822" t="s">
        <v>6946</v>
      </c>
      <c r="F1652" s="822" t="s">
        <v>7348</v>
      </c>
      <c r="G1652" s="822" t="s">
        <v>7349</v>
      </c>
      <c r="H1652" s="831">
        <v>6</v>
      </c>
      <c r="I1652" s="831">
        <v>198</v>
      </c>
      <c r="J1652" s="822"/>
      <c r="K1652" s="822">
        <v>33</v>
      </c>
      <c r="L1652" s="831"/>
      <c r="M1652" s="831"/>
      <c r="N1652" s="822"/>
      <c r="O1652" s="822"/>
      <c r="P1652" s="831">
        <v>32</v>
      </c>
      <c r="Q1652" s="831">
        <v>1088</v>
      </c>
      <c r="R1652" s="827"/>
      <c r="S1652" s="832">
        <v>34</v>
      </c>
    </row>
    <row r="1653" spans="1:19" ht="14.45" customHeight="1" x14ac:dyDescent="0.2">
      <c r="A1653" s="821" t="s">
        <v>6951</v>
      </c>
      <c r="B1653" s="822" t="s">
        <v>6952</v>
      </c>
      <c r="C1653" s="822" t="s">
        <v>639</v>
      </c>
      <c r="D1653" s="822" t="s">
        <v>3519</v>
      </c>
      <c r="E1653" s="822" t="s">
        <v>6946</v>
      </c>
      <c r="F1653" s="822" t="s">
        <v>7352</v>
      </c>
      <c r="G1653" s="822" t="s">
        <v>7353</v>
      </c>
      <c r="H1653" s="831">
        <v>2</v>
      </c>
      <c r="I1653" s="831">
        <v>270</v>
      </c>
      <c r="J1653" s="822"/>
      <c r="K1653" s="822">
        <v>135</v>
      </c>
      <c r="L1653" s="831">
        <v>2</v>
      </c>
      <c r="M1653" s="831">
        <v>274</v>
      </c>
      <c r="N1653" s="822"/>
      <c r="O1653" s="822">
        <v>137</v>
      </c>
      <c r="P1653" s="831">
        <v>71</v>
      </c>
      <c r="Q1653" s="831">
        <v>10082</v>
      </c>
      <c r="R1653" s="827"/>
      <c r="S1653" s="832">
        <v>142</v>
      </c>
    </row>
    <row r="1654" spans="1:19" ht="14.45" customHeight="1" x14ac:dyDescent="0.2">
      <c r="A1654" s="821" t="s">
        <v>6951</v>
      </c>
      <c r="B1654" s="822" t="s">
        <v>6952</v>
      </c>
      <c r="C1654" s="822" t="s">
        <v>639</v>
      </c>
      <c r="D1654" s="822" t="s">
        <v>3519</v>
      </c>
      <c r="E1654" s="822" t="s">
        <v>6946</v>
      </c>
      <c r="F1654" s="822" t="s">
        <v>7358</v>
      </c>
      <c r="G1654" s="822" t="s">
        <v>7359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1</v>
      </c>
      <c r="Q1654" s="831">
        <v>0</v>
      </c>
      <c r="R1654" s="827"/>
      <c r="S1654" s="832">
        <v>0</v>
      </c>
    </row>
    <row r="1655" spans="1:19" ht="14.45" customHeight="1" x14ac:dyDescent="0.2">
      <c r="A1655" s="821" t="s">
        <v>6951</v>
      </c>
      <c r="B1655" s="822" t="s">
        <v>6952</v>
      </c>
      <c r="C1655" s="822" t="s">
        <v>639</v>
      </c>
      <c r="D1655" s="822" t="s">
        <v>3519</v>
      </c>
      <c r="E1655" s="822" t="s">
        <v>6946</v>
      </c>
      <c r="F1655" s="822" t="s">
        <v>7360</v>
      </c>
      <c r="G1655" s="822" t="s">
        <v>7361</v>
      </c>
      <c r="H1655" s="831"/>
      <c r="I1655" s="831"/>
      <c r="J1655" s="822"/>
      <c r="K1655" s="822"/>
      <c r="L1655" s="831"/>
      <c r="M1655" s="831"/>
      <c r="N1655" s="822"/>
      <c r="O1655" s="822"/>
      <c r="P1655" s="831">
        <v>10</v>
      </c>
      <c r="Q1655" s="831">
        <v>3880</v>
      </c>
      <c r="R1655" s="827"/>
      <c r="S1655" s="832">
        <v>388</v>
      </c>
    </row>
    <row r="1656" spans="1:19" ht="14.45" customHeight="1" x14ac:dyDescent="0.2">
      <c r="A1656" s="821" t="s">
        <v>6951</v>
      </c>
      <c r="B1656" s="822" t="s">
        <v>6952</v>
      </c>
      <c r="C1656" s="822" t="s">
        <v>639</v>
      </c>
      <c r="D1656" s="822" t="s">
        <v>3519</v>
      </c>
      <c r="E1656" s="822" t="s">
        <v>6946</v>
      </c>
      <c r="F1656" s="822" t="s">
        <v>7362</v>
      </c>
      <c r="G1656" s="822" t="s">
        <v>7363</v>
      </c>
      <c r="H1656" s="831">
        <v>3</v>
      </c>
      <c r="I1656" s="831">
        <v>183</v>
      </c>
      <c r="J1656" s="822"/>
      <c r="K1656" s="822">
        <v>61</v>
      </c>
      <c r="L1656" s="831">
        <v>5</v>
      </c>
      <c r="M1656" s="831">
        <v>310</v>
      </c>
      <c r="N1656" s="822"/>
      <c r="O1656" s="822">
        <v>62</v>
      </c>
      <c r="P1656" s="831">
        <v>62</v>
      </c>
      <c r="Q1656" s="831">
        <v>4092</v>
      </c>
      <c r="R1656" s="827"/>
      <c r="S1656" s="832">
        <v>66</v>
      </c>
    </row>
    <row r="1657" spans="1:19" ht="14.45" customHeight="1" x14ac:dyDescent="0.2">
      <c r="A1657" s="821" t="s">
        <v>6951</v>
      </c>
      <c r="B1657" s="822" t="s">
        <v>6952</v>
      </c>
      <c r="C1657" s="822" t="s">
        <v>639</v>
      </c>
      <c r="D1657" s="822" t="s">
        <v>3519</v>
      </c>
      <c r="E1657" s="822" t="s">
        <v>6946</v>
      </c>
      <c r="F1657" s="822" t="s">
        <v>7364</v>
      </c>
      <c r="G1657" s="822" t="s">
        <v>7365</v>
      </c>
      <c r="H1657" s="831"/>
      <c r="I1657" s="831"/>
      <c r="J1657" s="822"/>
      <c r="K1657" s="822"/>
      <c r="L1657" s="831"/>
      <c r="M1657" s="831"/>
      <c r="N1657" s="822"/>
      <c r="O1657" s="822"/>
      <c r="P1657" s="831">
        <v>4</v>
      </c>
      <c r="Q1657" s="831">
        <v>3072</v>
      </c>
      <c r="R1657" s="827"/>
      <c r="S1657" s="832">
        <v>768</v>
      </c>
    </row>
    <row r="1658" spans="1:19" ht="14.45" customHeight="1" x14ac:dyDescent="0.2">
      <c r="A1658" s="821" t="s">
        <v>6951</v>
      </c>
      <c r="B1658" s="822" t="s">
        <v>6952</v>
      </c>
      <c r="C1658" s="822" t="s">
        <v>639</v>
      </c>
      <c r="D1658" s="822" t="s">
        <v>3519</v>
      </c>
      <c r="E1658" s="822" t="s">
        <v>6946</v>
      </c>
      <c r="F1658" s="822" t="s">
        <v>7370</v>
      </c>
      <c r="G1658" s="822" t="s">
        <v>7371</v>
      </c>
      <c r="H1658" s="831">
        <v>2</v>
      </c>
      <c r="I1658" s="831">
        <v>0</v>
      </c>
      <c r="J1658" s="822"/>
      <c r="K1658" s="822">
        <v>0</v>
      </c>
      <c r="L1658" s="831">
        <v>5</v>
      </c>
      <c r="M1658" s="831">
        <v>0</v>
      </c>
      <c r="N1658" s="822"/>
      <c r="O1658" s="822">
        <v>0</v>
      </c>
      <c r="P1658" s="831">
        <v>1</v>
      </c>
      <c r="Q1658" s="831">
        <v>0</v>
      </c>
      <c r="R1658" s="827"/>
      <c r="S1658" s="832">
        <v>0</v>
      </c>
    </row>
    <row r="1659" spans="1:19" ht="14.45" customHeight="1" x14ac:dyDescent="0.2">
      <c r="A1659" s="821" t="s">
        <v>6951</v>
      </c>
      <c r="B1659" s="822" t="s">
        <v>6952</v>
      </c>
      <c r="C1659" s="822" t="s">
        <v>639</v>
      </c>
      <c r="D1659" s="822" t="s">
        <v>3519</v>
      </c>
      <c r="E1659" s="822" t="s">
        <v>6946</v>
      </c>
      <c r="F1659" s="822" t="s">
        <v>7375</v>
      </c>
      <c r="G1659" s="822"/>
      <c r="H1659" s="831"/>
      <c r="I1659" s="831"/>
      <c r="J1659" s="822"/>
      <c r="K1659" s="822"/>
      <c r="L1659" s="831">
        <v>1</v>
      </c>
      <c r="M1659" s="831">
        <v>0</v>
      </c>
      <c r="N1659" s="822"/>
      <c r="O1659" s="822">
        <v>0</v>
      </c>
      <c r="P1659" s="831"/>
      <c r="Q1659" s="831"/>
      <c r="R1659" s="827"/>
      <c r="S1659" s="832"/>
    </row>
    <row r="1660" spans="1:19" ht="14.45" customHeight="1" x14ac:dyDescent="0.2">
      <c r="A1660" s="821" t="s">
        <v>6951</v>
      </c>
      <c r="B1660" s="822" t="s">
        <v>6952</v>
      </c>
      <c r="C1660" s="822" t="s">
        <v>639</v>
      </c>
      <c r="D1660" s="822" t="s">
        <v>3519</v>
      </c>
      <c r="E1660" s="822" t="s">
        <v>6946</v>
      </c>
      <c r="F1660" s="822" t="s">
        <v>7375</v>
      </c>
      <c r="G1660" s="822" t="s">
        <v>7373</v>
      </c>
      <c r="H1660" s="831">
        <v>2</v>
      </c>
      <c r="I1660" s="831">
        <v>0</v>
      </c>
      <c r="J1660" s="822"/>
      <c r="K1660" s="822">
        <v>0</v>
      </c>
      <c r="L1660" s="831">
        <v>5</v>
      </c>
      <c r="M1660" s="831">
        <v>0</v>
      </c>
      <c r="N1660" s="822"/>
      <c r="O1660" s="822">
        <v>0</v>
      </c>
      <c r="P1660" s="831"/>
      <c r="Q1660" s="831"/>
      <c r="R1660" s="827"/>
      <c r="S1660" s="832"/>
    </row>
    <row r="1661" spans="1:19" ht="14.45" customHeight="1" x14ac:dyDescent="0.2">
      <c r="A1661" s="821" t="s">
        <v>6951</v>
      </c>
      <c r="B1661" s="822" t="s">
        <v>6952</v>
      </c>
      <c r="C1661" s="822" t="s">
        <v>639</v>
      </c>
      <c r="D1661" s="822" t="s">
        <v>3519</v>
      </c>
      <c r="E1661" s="822" t="s">
        <v>6946</v>
      </c>
      <c r="F1661" s="822" t="s">
        <v>7376</v>
      </c>
      <c r="G1661" s="822" t="s">
        <v>7373</v>
      </c>
      <c r="H1661" s="831"/>
      <c r="I1661" s="831"/>
      <c r="J1661" s="822"/>
      <c r="K1661" s="822"/>
      <c r="L1661" s="831">
        <v>1</v>
      </c>
      <c r="M1661" s="831">
        <v>0</v>
      </c>
      <c r="N1661" s="822"/>
      <c r="O1661" s="822">
        <v>0</v>
      </c>
      <c r="P1661" s="831"/>
      <c r="Q1661" s="831"/>
      <c r="R1661" s="827"/>
      <c r="S1661" s="832"/>
    </row>
    <row r="1662" spans="1:19" ht="14.45" customHeight="1" x14ac:dyDescent="0.2">
      <c r="A1662" s="821" t="s">
        <v>6951</v>
      </c>
      <c r="B1662" s="822" t="s">
        <v>6952</v>
      </c>
      <c r="C1662" s="822" t="s">
        <v>639</v>
      </c>
      <c r="D1662" s="822" t="s">
        <v>3519</v>
      </c>
      <c r="E1662" s="822" t="s">
        <v>6946</v>
      </c>
      <c r="F1662" s="822" t="s">
        <v>7377</v>
      </c>
      <c r="G1662" s="822" t="s">
        <v>7378</v>
      </c>
      <c r="H1662" s="831"/>
      <c r="I1662" s="831"/>
      <c r="J1662" s="822"/>
      <c r="K1662" s="822"/>
      <c r="L1662" s="831">
        <v>10</v>
      </c>
      <c r="M1662" s="831">
        <v>0</v>
      </c>
      <c r="N1662" s="822"/>
      <c r="O1662" s="822">
        <v>0</v>
      </c>
      <c r="P1662" s="831">
        <v>3</v>
      </c>
      <c r="Q1662" s="831">
        <v>0</v>
      </c>
      <c r="R1662" s="827"/>
      <c r="S1662" s="832">
        <v>0</v>
      </c>
    </row>
    <row r="1663" spans="1:19" ht="14.45" customHeight="1" x14ac:dyDescent="0.2">
      <c r="A1663" s="821" t="s">
        <v>6951</v>
      </c>
      <c r="B1663" s="822" t="s">
        <v>6952</v>
      </c>
      <c r="C1663" s="822" t="s">
        <v>639</v>
      </c>
      <c r="D1663" s="822" t="s">
        <v>3519</v>
      </c>
      <c r="E1663" s="822" t="s">
        <v>6946</v>
      </c>
      <c r="F1663" s="822" t="s">
        <v>7381</v>
      </c>
      <c r="G1663" s="822" t="s">
        <v>7378</v>
      </c>
      <c r="H1663" s="831"/>
      <c r="I1663" s="831"/>
      <c r="J1663" s="822"/>
      <c r="K1663" s="822"/>
      <c r="L1663" s="831"/>
      <c r="M1663" s="831"/>
      <c r="N1663" s="822"/>
      <c r="O1663" s="822"/>
      <c r="P1663" s="831">
        <v>4</v>
      </c>
      <c r="Q1663" s="831">
        <v>0</v>
      </c>
      <c r="R1663" s="827"/>
      <c r="S1663" s="832">
        <v>0</v>
      </c>
    </row>
    <row r="1664" spans="1:19" ht="14.45" customHeight="1" x14ac:dyDescent="0.2">
      <c r="A1664" s="821" t="s">
        <v>6951</v>
      </c>
      <c r="B1664" s="822" t="s">
        <v>6952</v>
      </c>
      <c r="C1664" s="822" t="s">
        <v>639</v>
      </c>
      <c r="D1664" s="822" t="s">
        <v>3521</v>
      </c>
      <c r="E1664" s="822" t="s">
        <v>6953</v>
      </c>
      <c r="F1664" s="822" t="s">
        <v>6954</v>
      </c>
      <c r="G1664" s="822" t="s">
        <v>6955</v>
      </c>
      <c r="H1664" s="831">
        <v>1</v>
      </c>
      <c r="I1664" s="831">
        <v>54.34</v>
      </c>
      <c r="J1664" s="822"/>
      <c r="K1664" s="822">
        <v>54.34</v>
      </c>
      <c r="L1664" s="831"/>
      <c r="M1664" s="831"/>
      <c r="N1664" s="822"/>
      <c r="O1664" s="822"/>
      <c r="P1664" s="831"/>
      <c r="Q1664" s="831"/>
      <c r="R1664" s="827"/>
      <c r="S1664" s="832"/>
    </row>
    <row r="1665" spans="1:19" ht="14.45" customHeight="1" x14ac:dyDescent="0.2">
      <c r="A1665" s="821" t="s">
        <v>6951</v>
      </c>
      <c r="B1665" s="822" t="s">
        <v>6952</v>
      </c>
      <c r="C1665" s="822" t="s">
        <v>639</v>
      </c>
      <c r="D1665" s="822" t="s">
        <v>3521</v>
      </c>
      <c r="E1665" s="822" t="s">
        <v>6953</v>
      </c>
      <c r="F1665" s="822" t="s">
        <v>6956</v>
      </c>
      <c r="G1665" s="822" t="s">
        <v>6955</v>
      </c>
      <c r="H1665" s="831">
        <v>7</v>
      </c>
      <c r="I1665" s="831">
        <v>761.65</v>
      </c>
      <c r="J1665" s="822"/>
      <c r="K1665" s="822">
        <v>108.80714285714285</v>
      </c>
      <c r="L1665" s="831"/>
      <c r="M1665" s="831"/>
      <c r="N1665" s="822"/>
      <c r="O1665" s="822"/>
      <c r="P1665" s="831"/>
      <c r="Q1665" s="831"/>
      <c r="R1665" s="827"/>
      <c r="S1665" s="832"/>
    </row>
    <row r="1666" spans="1:19" ht="14.45" customHeight="1" x14ac:dyDescent="0.2">
      <c r="A1666" s="821" t="s">
        <v>6951</v>
      </c>
      <c r="B1666" s="822" t="s">
        <v>6952</v>
      </c>
      <c r="C1666" s="822" t="s">
        <v>639</v>
      </c>
      <c r="D1666" s="822" t="s">
        <v>3521</v>
      </c>
      <c r="E1666" s="822" t="s">
        <v>6953</v>
      </c>
      <c r="F1666" s="822" t="s">
        <v>6957</v>
      </c>
      <c r="G1666" s="822" t="s">
        <v>6958</v>
      </c>
      <c r="H1666" s="831">
        <v>1.8</v>
      </c>
      <c r="I1666" s="831">
        <v>23.15</v>
      </c>
      <c r="J1666" s="822"/>
      <c r="K1666" s="822">
        <v>12.861111111111111</v>
      </c>
      <c r="L1666" s="831">
        <v>1</v>
      </c>
      <c r="M1666" s="831">
        <v>12.86</v>
      </c>
      <c r="N1666" s="822"/>
      <c r="O1666" s="822">
        <v>12.86</v>
      </c>
      <c r="P1666" s="831">
        <v>6.1999999999999993</v>
      </c>
      <c r="Q1666" s="831">
        <v>79.77</v>
      </c>
      <c r="R1666" s="827"/>
      <c r="S1666" s="832">
        <v>12.866129032258065</v>
      </c>
    </row>
    <row r="1667" spans="1:19" ht="14.45" customHeight="1" x14ac:dyDescent="0.2">
      <c r="A1667" s="821" t="s">
        <v>6951</v>
      </c>
      <c r="B1667" s="822" t="s">
        <v>6952</v>
      </c>
      <c r="C1667" s="822" t="s">
        <v>639</v>
      </c>
      <c r="D1667" s="822" t="s">
        <v>3521</v>
      </c>
      <c r="E1667" s="822" t="s">
        <v>6953</v>
      </c>
      <c r="F1667" s="822" t="s">
        <v>6959</v>
      </c>
      <c r="G1667" s="822" t="s">
        <v>900</v>
      </c>
      <c r="H1667" s="831">
        <v>6.8999999999999995</v>
      </c>
      <c r="I1667" s="831">
        <v>1348.54</v>
      </c>
      <c r="J1667" s="822"/>
      <c r="K1667" s="822">
        <v>195.44057971014493</v>
      </c>
      <c r="L1667" s="831">
        <v>6.7</v>
      </c>
      <c r="M1667" s="831">
        <v>1376.1800000000003</v>
      </c>
      <c r="N1667" s="822"/>
      <c r="O1667" s="822">
        <v>205.40000000000003</v>
      </c>
      <c r="P1667" s="831">
        <v>10.1</v>
      </c>
      <c r="Q1667" s="831">
        <v>2074.5499999999997</v>
      </c>
      <c r="R1667" s="827"/>
      <c r="S1667" s="832">
        <v>205.40099009900987</v>
      </c>
    </row>
    <row r="1668" spans="1:19" ht="14.45" customHeight="1" x14ac:dyDescent="0.2">
      <c r="A1668" s="821" t="s">
        <v>6951</v>
      </c>
      <c r="B1668" s="822" t="s">
        <v>6952</v>
      </c>
      <c r="C1668" s="822" t="s">
        <v>639</v>
      </c>
      <c r="D1668" s="822" t="s">
        <v>3521</v>
      </c>
      <c r="E1668" s="822" t="s">
        <v>6953</v>
      </c>
      <c r="F1668" s="822" t="s">
        <v>6961</v>
      </c>
      <c r="G1668" s="822" t="s">
        <v>1338</v>
      </c>
      <c r="H1668" s="831">
        <v>0.4</v>
      </c>
      <c r="I1668" s="831">
        <v>20.239999999999998</v>
      </c>
      <c r="J1668" s="822"/>
      <c r="K1668" s="822">
        <v>50.599999999999994</v>
      </c>
      <c r="L1668" s="831"/>
      <c r="M1668" s="831"/>
      <c r="N1668" s="822"/>
      <c r="O1668" s="822"/>
      <c r="P1668" s="831"/>
      <c r="Q1668" s="831"/>
      <c r="R1668" s="827"/>
      <c r="S1668" s="832"/>
    </row>
    <row r="1669" spans="1:19" ht="14.45" customHeight="1" x14ac:dyDescent="0.2">
      <c r="A1669" s="821" t="s">
        <v>6951</v>
      </c>
      <c r="B1669" s="822" t="s">
        <v>6952</v>
      </c>
      <c r="C1669" s="822" t="s">
        <v>639</v>
      </c>
      <c r="D1669" s="822" t="s">
        <v>3521</v>
      </c>
      <c r="E1669" s="822" t="s">
        <v>6953</v>
      </c>
      <c r="F1669" s="822" t="s">
        <v>6962</v>
      </c>
      <c r="G1669" s="822" t="s">
        <v>1479</v>
      </c>
      <c r="H1669" s="831">
        <v>4</v>
      </c>
      <c r="I1669" s="831">
        <v>53.48</v>
      </c>
      <c r="J1669" s="822"/>
      <c r="K1669" s="822">
        <v>13.37</v>
      </c>
      <c r="L1669" s="831"/>
      <c r="M1669" s="831"/>
      <c r="N1669" s="822"/>
      <c r="O1669" s="822"/>
      <c r="P1669" s="831"/>
      <c r="Q1669" s="831"/>
      <c r="R1669" s="827"/>
      <c r="S1669" s="832"/>
    </row>
    <row r="1670" spans="1:19" ht="14.45" customHeight="1" x14ac:dyDescent="0.2">
      <c r="A1670" s="821" t="s">
        <v>6951</v>
      </c>
      <c r="B1670" s="822" t="s">
        <v>6952</v>
      </c>
      <c r="C1670" s="822" t="s">
        <v>639</v>
      </c>
      <c r="D1670" s="822" t="s">
        <v>3521</v>
      </c>
      <c r="E1670" s="822" t="s">
        <v>6953</v>
      </c>
      <c r="F1670" s="822" t="s">
        <v>6965</v>
      </c>
      <c r="G1670" s="822" t="s">
        <v>6966</v>
      </c>
      <c r="H1670" s="831">
        <v>3</v>
      </c>
      <c r="I1670" s="831">
        <v>12190.56</v>
      </c>
      <c r="J1670" s="822"/>
      <c r="K1670" s="822">
        <v>4063.52</v>
      </c>
      <c r="L1670" s="831"/>
      <c r="M1670" s="831"/>
      <c r="N1670" s="822"/>
      <c r="O1670" s="822"/>
      <c r="P1670" s="831"/>
      <c r="Q1670" s="831"/>
      <c r="R1670" s="827"/>
      <c r="S1670" s="832"/>
    </row>
    <row r="1671" spans="1:19" ht="14.45" customHeight="1" x14ac:dyDescent="0.2">
      <c r="A1671" s="821" t="s">
        <v>6951</v>
      </c>
      <c r="B1671" s="822" t="s">
        <v>6952</v>
      </c>
      <c r="C1671" s="822" t="s">
        <v>639</v>
      </c>
      <c r="D1671" s="822" t="s">
        <v>3521</v>
      </c>
      <c r="E1671" s="822" t="s">
        <v>6953</v>
      </c>
      <c r="F1671" s="822" t="s">
        <v>6967</v>
      </c>
      <c r="G1671" s="822" t="s">
        <v>974</v>
      </c>
      <c r="H1671" s="831"/>
      <c r="I1671" s="831"/>
      <c r="J1671" s="822"/>
      <c r="K1671" s="822"/>
      <c r="L1671" s="831">
        <v>4.5199999999999996</v>
      </c>
      <c r="M1671" s="831">
        <v>492.29</v>
      </c>
      <c r="N1671" s="822"/>
      <c r="O1671" s="822">
        <v>108.9137168141593</v>
      </c>
      <c r="P1671" s="831"/>
      <c r="Q1671" s="831"/>
      <c r="R1671" s="827"/>
      <c r="S1671" s="832"/>
    </row>
    <row r="1672" spans="1:19" ht="14.45" customHeight="1" x14ac:dyDescent="0.2">
      <c r="A1672" s="821" t="s">
        <v>6951</v>
      </c>
      <c r="B1672" s="822" t="s">
        <v>6952</v>
      </c>
      <c r="C1672" s="822" t="s">
        <v>639</v>
      </c>
      <c r="D1672" s="822" t="s">
        <v>3521</v>
      </c>
      <c r="E1672" s="822" t="s">
        <v>6953</v>
      </c>
      <c r="F1672" s="822" t="s">
        <v>6968</v>
      </c>
      <c r="G1672" s="822" t="s">
        <v>974</v>
      </c>
      <c r="H1672" s="831"/>
      <c r="I1672" s="831"/>
      <c r="J1672" s="822"/>
      <c r="K1672" s="822"/>
      <c r="L1672" s="831">
        <v>8.76</v>
      </c>
      <c r="M1672" s="831">
        <v>2152.87</v>
      </c>
      <c r="N1672" s="822"/>
      <c r="O1672" s="822">
        <v>245.76141552511416</v>
      </c>
      <c r="P1672" s="831"/>
      <c r="Q1672" s="831"/>
      <c r="R1672" s="827"/>
      <c r="S1672" s="832"/>
    </row>
    <row r="1673" spans="1:19" ht="14.45" customHeight="1" x14ac:dyDescent="0.2">
      <c r="A1673" s="821" t="s">
        <v>6951</v>
      </c>
      <c r="B1673" s="822" t="s">
        <v>6952</v>
      </c>
      <c r="C1673" s="822" t="s">
        <v>639</v>
      </c>
      <c r="D1673" s="822" t="s">
        <v>3521</v>
      </c>
      <c r="E1673" s="822" t="s">
        <v>6953</v>
      </c>
      <c r="F1673" s="822" t="s">
        <v>6969</v>
      </c>
      <c r="G1673" s="822" t="s">
        <v>974</v>
      </c>
      <c r="H1673" s="831"/>
      <c r="I1673" s="831"/>
      <c r="J1673" s="822"/>
      <c r="K1673" s="822"/>
      <c r="L1673" s="831">
        <v>1.01</v>
      </c>
      <c r="M1673" s="831">
        <v>327.75</v>
      </c>
      <c r="N1673" s="822"/>
      <c r="O1673" s="822">
        <v>324.50495049504951</v>
      </c>
      <c r="P1673" s="831"/>
      <c r="Q1673" s="831"/>
      <c r="R1673" s="827"/>
      <c r="S1673" s="832"/>
    </row>
    <row r="1674" spans="1:19" ht="14.45" customHeight="1" x14ac:dyDescent="0.2">
      <c r="A1674" s="821" t="s">
        <v>6951</v>
      </c>
      <c r="B1674" s="822" t="s">
        <v>6952</v>
      </c>
      <c r="C1674" s="822" t="s">
        <v>639</v>
      </c>
      <c r="D1674" s="822" t="s">
        <v>3521</v>
      </c>
      <c r="E1674" s="822" t="s">
        <v>6953</v>
      </c>
      <c r="F1674" s="822" t="s">
        <v>6970</v>
      </c>
      <c r="G1674" s="822" t="s">
        <v>6971</v>
      </c>
      <c r="H1674" s="831">
        <v>5</v>
      </c>
      <c r="I1674" s="831">
        <v>102006.3</v>
      </c>
      <c r="J1674" s="822"/>
      <c r="K1674" s="822">
        <v>20401.260000000002</v>
      </c>
      <c r="L1674" s="831">
        <v>12</v>
      </c>
      <c r="M1674" s="831">
        <v>244871.04000000001</v>
      </c>
      <c r="N1674" s="822"/>
      <c r="O1674" s="822">
        <v>20405.920000000002</v>
      </c>
      <c r="P1674" s="831">
        <v>5</v>
      </c>
      <c r="Q1674" s="831">
        <v>101390.1</v>
      </c>
      <c r="R1674" s="827"/>
      <c r="S1674" s="832">
        <v>20278.02</v>
      </c>
    </row>
    <row r="1675" spans="1:19" ht="14.45" customHeight="1" x14ac:dyDescent="0.2">
      <c r="A1675" s="821" t="s">
        <v>6951</v>
      </c>
      <c r="B1675" s="822" t="s">
        <v>6952</v>
      </c>
      <c r="C1675" s="822" t="s">
        <v>639</v>
      </c>
      <c r="D1675" s="822" t="s">
        <v>3521</v>
      </c>
      <c r="E1675" s="822" t="s">
        <v>6953</v>
      </c>
      <c r="F1675" s="822" t="s">
        <v>6972</v>
      </c>
      <c r="G1675" s="822" t="s">
        <v>3443</v>
      </c>
      <c r="H1675" s="831">
        <v>4.7799999999999994</v>
      </c>
      <c r="I1675" s="831">
        <v>62841.58</v>
      </c>
      <c r="J1675" s="822"/>
      <c r="K1675" s="822">
        <v>13146.774058577408</v>
      </c>
      <c r="L1675" s="831"/>
      <c r="M1675" s="831"/>
      <c r="N1675" s="822"/>
      <c r="O1675" s="822"/>
      <c r="P1675" s="831">
        <v>14.69</v>
      </c>
      <c r="Q1675" s="831">
        <v>115397.87999999999</v>
      </c>
      <c r="R1675" s="827"/>
      <c r="S1675" s="832">
        <v>7855.5398230088495</v>
      </c>
    </row>
    <row r="1676" spans="1:19" ht="14.45" customHeight="1" x14ac:dyDescent="0.2">
      <c r="A1676" s="821" t="s">
        <v>6951</v>
      </c>
      <c r="B1676" s="822" t="s">
        <v>6952</v>
      </c>
      <c r="C1676" s="822" t="s">
        <v>639</v>
      </c>
      <c r="D1676" s="822" t="s">
        <v>3521</v>
      </c>
      <c r="E1676" s="822" t="s">
        <v>6953</v>
      </c>
      <c r="F1676" s="822" t="s">
        <v>6973</v>
      </c>
      <c r="G1676" s="822" t="s">
        <v>6974</v>
      </c>
      <c r="H1676" s="831">
        <v>12</v>
      </c>
      <c r="I1676" s="831">
        <v>342540</v>
      </c>
      <c r="J1676" s="822"/>
      <c r="K1676" s="822">
        <v>28545</v>
      </c>
      <c r="L1676" s="831">
        <v>23</v>
      </c>
      <c r="M1676" s="831">
        <v>612162.73</v>
      </c>
      <c r="N1676" s="822"/>
      <c r="O1676" s="822">
        <v>26615.770869565218</v>
      </c>
      <c r="P1676" s="831">
        <v>10</v>
      </c>
      <c r="Q1676" s="831">
        <v>220261.6</v>
      </c>
      <c r="R1676" s="827"/>
      <c r="S1676" s="832">
        <v>22026.16</v>
      </c>
    </row>
    <row r="1677" spans="1:19" ht="14.45" customHeight="1" x14ac:dyDescent="0.2">
      <c r="A1677" s="821" t="s">
        <v>6951</v>
      </c>
      <c r="B1677" s="822" t="s">
        <v>6952</v>
      </c>
      <c r="C1677" s="822" t="s">
        <v>639</v>
      </c>
      <c r="D1677" s="822" t="s">
        <v>3521</v>
      </c>
      <c r="E1677" s="822" t="s">
        <v>6953</v>
      </c>
      <c r="F1677" s="822" t="s">
        <v>6975</v>
      </c>
      <c r="G1677" s="822" t="s">
        <v>6974</v>
      </c>
      <c r="H1677" s="831">
        <v>12</v>
      </c>
      <c r="I1677" s="831">
        <v>694171.2</v>
      </c>
      <c r="J1677" s="822"/>
      <c r="K1677" s="822">
        <v>57847.6</v>
      </c>
      <c r="L1677" s="831">
        <v>19</v>
      </c>
      <c r="M1677" s="831">
        <v>1018238.52</v>
      </c>
      <c r="N1677" s="822"/>
      <c r="O1677" s="822">
        <v>53591.501052631582</v>
      </c>
      <c r="P1677" s="831">
        <v>10</v>
      </c>
      <c r="Q1677" s="831">
        <v>448365.80000000005</v>
      </c>
      <c r="R1677" s="827"/>
      <c r="S1677" s="832">
        <v>44836.58</v>
      </c>
    </row>
    <row r="1678" spans="1:19" ht="14.45" customHeight="1" x14ac:dyDescent="0.2">
      <c r="A1678" s="821" t="s">
        <v>6951</v>
      </c>
      <c r="B1678" s="822" t="s">
        <v>6952</v>
      </c>
      <c r="C1678" s="822" t="s">
        <v>639</v>
      </c>
      <c r="D1678" s="822" t="s">
        <v>3521</v>
      </c>
      <c r="E1678" s="822" t="s">
        <v>6953</v>
      </c>
      <c r="F1678" s="822" t="s">
        <v>6976</v>
      </c>
      <c r="G1678" s="822" t="s">
        <v>6974</v>
      </c>
      <c r="H1678" s="831">
        <v>46</v>
      </c>
      <c r="I1678" s="831">
        <v>5126562</v>
      </c>
      <c r="J1678" s="822"/>
      <c r="K1678" s="822">
        <v>111447</v>
      </c>
      <c r="L1678" s="831">
        <v>42.03</v>
      </c>
      <c r="M1678" s="831">
        <v>4442031.82</v>
      </c>
      <c r="N1678" s="822"/>
      <c r="O1678" s="822">
        <v>105687.17154413514</v>
      </c>
      <c r="P1678" s="831">
        <v>7</v>
      </c>
      <c r="Q1678" s="831">
        <v>685422.3</v>
      </c>
      <c r="R1678" s="827"/>
      <c r="S1678" s="832">
        <v>97917.471428571429</v>
      </c>
    </row>
    <row r="1679" spans="1:19" ht="14.45" customHeight="1" x14ac:dyDescent="0.2">
      <c r="A1679" s="821" t="s">
        <v>6951</v>
      </c>
      <c r="B1679" s="822" t="s">
        <v>6952</v>
      </c>
      <c r="C1679" s="822" t="s">
        <v>639</v>
      </c>
      <c r="D1679" s="822" t="s">
        <v>3521</v>
      </c>
      <c r="E1679" s="822" t="s">
        <v>6953</v>
      </c>
      <c r="F1679" s="822" t="s">
        <v>6979</v>
      </c>
      <c r="G1679" s="822" t="s">
        <v>6980</v>
      </c>
      <c r="H1679" s="831">
        <v>32</v>
      </c>
      <c r="I1679" s="831">
        <v>768710.4</v>
      </c>
      <c r="J1679" s="822"/>
      <c r="K1679" s="822">
        <v>24022.2</v>
      </c>
      <c r="L1679" s="831">
        <v>34</v>
      </c>
      <c r="M1679" s="831">
        <v>175395.25</v>
      </c>
      <c r="N1679" s="822"/>
      <c r="O1679" s="822">
        <v>5158.6838235294117</v>
      </c>
      <c r="P1679" s="831">
        <v>15</v>
      </c>
      <c r="Q1679" s="831">
        <v>187129.02</v>
      </c>
      <c r="R1679" s="827"/>
      <c r="S1679" s="832">
        <v>12475.268</v>
      </c>
    </row>
    <row r="1680" spans="1:19" ht="14.45" customHeight="1" x14ac:dyDescent="0.2">
      <c r="A1680" s="821" t="s">
        <v>6951</v>
      </c>
      <c r="B1680" s="822" t="s">
        <v>6952</v>
      </c>
      <c r="C1680" s="822" t="s">
        <v>639</v>
      </c>
      <c r="D1680" s="822" t="s">
        <v>3521</v>
      </c>
      <c r="E1680" s="822" t="s">
        <v>6953</v>
      </c>
      <c r="F1680" s="822" t="s">
        <v>6981</v>
      </c>
      <c r="G1680" s="822" t="s">
        <v>3381</v>
      </c>
      <c r="H1680" s="831">
        <v>26</v>
      </c>
      <c r="I1680" s="831">
        <v>214750.9</v>
      </c>
      <c r="J1680" s="822"/>
      <c r="K1680" s="822">
        <v>8259.65</v>
      </c>
      <c r="L1680" s="831">
        <v>14</v>
      </c>
      <c r="M1680" s="831">
        <v>97602.34</v>
      </c>
      <c r="N1680" s="822"/>
      <c r="O1680" s="822">
        <v>6971.5957142857142</v>
      </c>
      <c r="P1680" s="831"/>
      <c r="Q1680" s="831"/>
      <c r="R1680" s="827"/>
      <c r="S1680" s="832"/>
    </row>
    <row r="1681" spans="1:19" ht="14.45" customHeight="1" x14ac:dyDescent="0.2">
      <c r="A1681" s="821" t="s">
        <v>6951</v>
      </c>
      <c r="B1681" s="822" t="s">
        <v>6952</v>
      </c>
      <c r="C1681" s="822" t="s">
        <v>639</v>
      </c>
      <c r="D1681" s="822" t="s">
        <v>3521</v>
      </c>
      <c r="E1681" s="822" t="s">
        <v>6953</v>
      </c>
      <c r="F1681" s="822" t="s">
        <v>6982</v>
      </c>
      <c r="G1681" s="822" t="s">
        <v>6980</v>
      </c>
      <c r="H1681" s="831">
        <v>4</v>
      </c>
      <c r="I1681" s="831">
        <v>288266.40000000002</v>
      </c>
      <c r="J1681" s="822"/>
      <c r="K1681" s="822">
        <v>72066.600000000006</v>
      </c>
      <c r="L1681" s="831"/>
      <c r="M1681" s="831"/>
      <c r="N1681" s="822"/>
      <c r="O1681" s="822"/>
      <c r="P1681" s="831"/>
      <c r="Q1681" s="831"/>
      <c r="R1681" s="827"/>
      <c r="S1681" s="832"/>
    </row>
    <row r="1682" spans="1:19" ht="14.45" customHeight="1" x14ac:dyDescent="0.2">
      <c r="A1682" s="821" t="s">
        <v>6951</v>
      </c>
      <c r="B1682" s="822" t="s">
        <v>6952</v>
      </c>
      <c r="C1682" s="822" t="s">
        <v>639</v>
      </c>
      <c r="D1682" s="822" t="s">
        <v>3521</v>
      </c>
      <c r="E1682" s="822" t="s">
        <v>6953</v>
      </c>
      <c r="F1682" s="822" t="s">
        <v>6983</v>
      </c>
      <c r="G1682" s="822" t="s">
        <v>2381</v>
      </c>
      <c r="H1682" s="831">
        <v>23.950000000000003</v>
      </c>
      <c r="I1682" s="831">
        <v>154465.76</v>
      </c>
      <c r="J1682" s="822"/>
      <c r="K1682" s="822">
        <v>6449.5098121085593</v>
      </c>
      <c r="L1682" s="831">
        <v>11.920000000000002</v>
      </c>
      <c r="M1682" s="831">
        <v>77049.27</v>
      </c>
      <c r="N1682" s="822"/>
      <c r="O1682" s="822">
        <v>6463.8649328859055</v>
      </c>
      <c r="P1682" s="831">
        <v>9.42</v>
      </c>
      <c r="Q1682" s="831">
        <v>60753.45</v>
      </c>
      <c r="R1682" s="827"/>
      <c r="S1682" s="832">
        <v>6449.4108280254777</v>
      </c>
    </row>
    <row r="1683" spans="1:19" ht="14.45" customHeight="1" x14ac:dyDescent="0.2">
      <c r="A1683" s="821" t="s">
        <v>6951</v>
      </c>
      <c r="B1683" s="822" t="s">
        <v>6952</v>
      </c>
      <c r="C1683" s="822" t="s">
        <v>639</v>
      </c>
      <c r="D1683" s="822" t="s">
        <v>3521</v>
      </c>
      <c r="E1683" s="822" t="s">
        <v>6953</v>
      </c>
      <c r="F1683" s="822" t="s">
        <v>6984</v>
      </c>
      <c r="G1683" s="822" t="s">
        <v>2381</v>
      </c>
      <c r="H1683" s="831">
        <v>43.260000000000005</v>
      </c>
      <c r="I1683" s="831">
        <v>1117242.72</v>
      </c>
      <c r="J1683" s="822"/>
      <c r="K1683" s="822">
        <v>25826.230235783631</v>
      </c>
      <c r="L1683" s="831">
        <v>16.34</v>
      </c>
      <c r="M1683" s="831">
        <v>421554.44000000006</v>
      </c>
      <c r="N1683" s="822"/>
      <c r="O1683" s="822">
        <v>25798.925336597313</v>
      </c>
      <c r="P1683" s="831">
        <v>7.21</v>
      </c>
      <c r="Q1683" s="831">
        <v>185506.81</v>
      </c>
      <c r="R1683" s="827"/>
      <c r="S1683" s="832">
        <v>25729.099861303745</v>
      </c>
    </row>
    <row r="1684" spans="1:19" ht="14.45" customHeight="1" x14ac:dyDescent="0.2">
      <c r="A1684" s="821" t="s">
        <v>6951</v>
      </c>
      <c r="B1684" s="822" t="s">
        <v>6952</v>
      </c>
      <c r="C1684" s="822" t="s">
        <v>639</v>
      </c>
      <c r="D1684" s="822" t="s">
        <v>3521</v>
      </c>
      <c r="E1684" s="822" t="s">
        <v>6953</v>
      </c>
      <c r="F1684" s="822" t="s">
        <v>6988</v>
      </c>
      <c r="G1684" s="822" t="s">
        <v>6989</v>
      </c>
      <c r="H1684" s="831">
        <v>8</v>
      </c>
      <c r="I1684" s="831">
        <v>167657.60000000001</v>
      </c>
      <c r="J1684" s="822"/>
      <c r="K1684" s="822">
        <v>20957.2</v>
      </c>
      <c r="L1684" s="831">
        <v>1</v>
      </c>
      <c r="M1684" s="831">
        <v>20957.2</v>
      </c>
      <c r="N1684" s="822"/>
      <c r="O1684" s="822">
        <v>20957.2</v>
      </c>
      <c r="P1684" s="831"/>
      <c r="Q1684" s="831"/>
      <c r="R1684" s="827"/>
      <c r="S1684" s="832"/>
    </row>
    <row r="1685" spans="1:19" ht="14.45" customHeight="1" x14ac:dyDescent="0.2">
      <c r="A1685" s="821" t="s">
        <v>6951</v>
      </c>
      <c r="B1685" s="822" t="s">
        <v>6952</v>
      </c>
      <c r="C1685" s="822" t="s">
        <v>639</v>
      </c>
      <c r="D1685" s="822" t="s">
        <v>3521</v>
      </c>
      <c r="E1685" s="822" t="s">
        <v>6953</v>
      </c>
      <c r="F1685" s="822" t="s">
        <v>6990</v>
      </c>
      <c r="G1685" s="822" t="s">
        <v>3457</v>
      </c>
      <c r="H1685" s="831">
        <v>14.45</v>
      </c>
      <c r="I1685" s="831">
        <v>132222.26999999999</v>
      </c>
      <c r="J1685" s="822"/>
      <c r="K1685" s="822">
        <v>9150.3301038062273</v>
      </c>
      <c r="L1685" s="831">
        <v>27.38</v>
      </c>
      <c r="M1685" s="831">
        <v>250536.05</v>
      </c>
      <c r="N1685" s="822"/>
      <c r="O1685" s="822">
        <v>9150.3305332359378</v>
      </c>
      <c r="P1685" s="831"/>
      <c r="Q1685" s="831"/>
      <c r="R1685" s="827"/>
      <c r="S1685" s="832"/>
    </row>
    <row r="1686" spans="1:19" ht="14.45" customHeight="1" x14ac:dyDescent="0.2">
      <c r="A1686" s="821" t="s">
        <v>6951</v>
      </c>
      <c r="B1686" s="822" t="s">
        <v>6952</v>
      </c>
      <c r="C1686" s="822" t="s">
        <v>639</v>
      </c>
      <c r="D1686" s="822" t="s">
        <v>3521</v>
      </c>
      <c r="E1686" s="822" t="s">
        <v>6953</v>
      </c>
      <c r="F1686" s="822" t="s">
        <v>6993</v>
      </c>
      <c r="G1686" s="822" t="s">
        <v>1960</v>
      </c>
      <c r="H1686" s="831">
        <v>0.2</v>
      </c>
      <c r="I1686" s="831">
        <v>35.4</v>
      </c>
      <c r="J1686" s="822"/>
      <c r="K1686" s="822">
        <v>176.99999999999997</v>
      </c>
      <c r="L1686" s="831"/>
      <c r="M1686" s="831"/>
      <c r="N1686" s="822"/>
      <c r="O1686" s="822"/>
      <c r="P1686" s="831"/>
      <c r="Q1686" s="831"/>
      <c r="R1686" s="827"/>
      <c r="S1686" s="832"/>
    </row>
    <row r="1687" spans="1:19" ht="14.45" customHeight="1" x14ac:dyDescent="0.2">
      <c r="A1687" s="821" t="s">
        <v>6951</v>
      </c>
      <c r="B1687" s="822" t="s">
        <v>6952</v>
      </c>
      <c r="C1687" s="822" t="s">
        <v>639</v>
      </c>
      <c r="D1687" s="822" t="s">
        <v>3521</v>
      </c>
      <c r="E1687" s="822" t="s">
        <v>6953</v>
      </c>
      <c r="F1687" s="822" t="s">
        <v>6994</v>
      </c>
      <c r="G1687" s="822" t="s">
        <v>6966</v>
      </c>
      <c r="H1687" s="831">
        <v>10</v>
      </c>
      <c r="I1687" s="831">
        <v>12908.600000000002</v>
      </c>
      <c r="J1687" s="822"/>
      <c r="K1687" s="822">
        <v>1290.8600000000001</v>
      </c>
      <c r="L1687" s="831"/>
      <c r="M1687" s="831"/>
      <c r="N1687" s="822"/>
      <c r="O1687" s="822"/>
      <c r="P1687" s="831"/>
      <c r="Q1687" s="831"/>
      <c r="R1687" s="827"/>
      <c r="S1687" s="832"/>
    </row>
    <row r="1688" spans="1:19" ht="14.45" customHeight="1" x14ac:dyDescent="0.2">
      <c r="A1688" s="821" t="s">
        <v>6951</v>
      </c>
      <c r="B1688" s="822" t="s">
        <v>6952</v>
      </c>
      <c r="C1688" s="822" t="s">
        <v>639</v>
      </c>
      <c r="D1688" s="822" t="s">
        <v>3521</v>
      </c>
      <c r="E1688" s="822" t="s">
        <v>6953</v>
      </c>
      <c r="F1688" s="822" t="s">
        <v>6995</v>
      </c>
      <c r="G1688" s="822" t="s">
        <v>699</v>
      </c>
      <c r="H1688" s="831">
        <v>0.4</v>
      </c>
      <c r="I1688" s="831">
        <v>18.91</v>
      </c>
      <c r="J1688" s="822"/>
      <c r="K1688" s="822">
        <v>47.274999999999999</v>
      </c>
      <c r="L1688" s="831">
        <v>0.2</v>
      </c>
      <c r="M1688" s="831">
        <v>12</v>
      </c>
      <c r="N1688" s="822"/>
      <c r="O1688" s="822">
        <v>60</v>
      </c>
      <c r="P1688" s="831">
        <v>0.5</v>
      </c>
      <c r="Q1688" s="831">
        <v>23.82</v>
      </c>
      <c r="R1688" s="827"/>
      <c r="S1688" s="832">
        <v>47.64</v>
      </c>
    </row>
    <row r="1689" spans="1:19" ht="14.45" customHeight="1" x14ac:dyDescent="0.2">
      <c r="A1689" s="821" t="s">
        <v>6951</v>
      </c>
      <c r="B1689" s="822" t="s">
        <v>6952</v>
      </c>
      <c r="C1689" s="822" t="s">
        <v>639</v>
      </c>
      <c r="D1689" s="822" t="s">
        <v>3521</v>
      </c>
      <c r="E1689" s="822" t="s">
        <v>6953</v>
      </c>
      <c r="F1689" s="822" t="s">
        <v>6996</v>
      </c>
      <c r="G1689" s="822" t="s">
        <v>1434</v>
      </c>
      <c r="H1689" s="831">
        <v>14.4</v>
      </c>
      <c r="I1689" s="831">
        <v>2523.1099999999997</v>
      </c>
      <c r="J1689" s="822"/>
      <c r="K1689" s="822">
        <v>175.21597222222221</v>
      </c>
      <c r="L1689" s="831">
        <v>13.4</v>
      </c>
      <c r="M1689" s="831">
        <v>2350.5699999999997</v>
      </c>
      <c r="N1689" s="822"/>
      <c r="O1689" s="822">
        <v>175.41567164179102</v>
      </c>
      <c r="P1689" s="831">
        <v>18.8</v>
      </c>
      <c r="Q1689" s="831">
        <v>2954.49</v>
      </c>
      <c r="R1689" s="827"/>
      <c r="S1689" s="832">
        <v>157.15372340425529</v>
      </c>
    </row>
    <row r="1690" spans="1:19" ht="14.45" customHeight="1" x14ac:dyDescent="0.2">
      <c r="A1690" s="821" t="s">
        <v>6951</v>
      </c>
      <c r="B1690" s="822" t="s">
        <v>6952</v>
      </c>
      <c r="C1690" s="822" t="s">
        <v>639</v>
      </c>
      <c r="D1690" s="822" t="s">
        <v>3521</v>
      </c>
      <c r="E1690" s="822" t="s">
        <v>6953</v>
      </c>
      <c r="F1690" s="822" t="s">
        <v>6997</v>
      </c>
      <c r="G1690" s="822" t="s">
        <v>877</v>
      </c>
      <c r="H1690" s="831">
        <v>6.0000000000000009</v>
      </c>
      <c r="I1690" s="831">
        <v>360.47999999999996</v>
      </c>
      <c r="J1690" s="822"/>
      <c r="K1690" s="822">
        <v>60.079999999999984</v>
      </c>
      <c r="L1690" s="831">
        <v>17.399999999999999</v>
      </c>
      <c r="M1690" s="831">
        <v>1067.4000000000001</v>
      </c>
      <c r="N1690" s="822"/>
      <c r="O1690" s="822">
        <v>61.344827586206904</v>
      </c>
      <c r="P1690" s="831">
        <v>24.099999999999998</v>
      </c>
      <c r="Q1690" s="831">
        <v>1445.66</v>
      </c>
      <c r="R1690" s="827"/>
      <c r="S1690" s="832">
        <v>59.985892116182583</v>
      </c>
    </row>
    <row r="1691" spans="1:19" ht="14.45" customHeight="1" x14ac:dyDescent="0.2">
      <c r="A1691" s="821" t="s">
        <v>6951</v>
      </c>
      <c r="B1691" s="822" t="s">
        <v>6952</v>
      </c>
      <c r="C1691" s="822" t="s">
        <v>639</v>
      </c>
      <c r="D1691" s="822" t="s">
        <v>3521</v>
      </c>
      <c r="E1691" s="822" t="s">
        <v>6953</v>
      </c>
      <c r="F1691" s="822" t="s">
        <v>6998</v>
      </c>
      <c r="G1691" s="822" t="s">
        <v>3267</v>
      </c>
      <c r="H1691" s="831">
        <v>0.1</v>
      </c>
      <c r="I1691" s="831">
        <v>68.61</v>
      </c>
      <c r="J1691" s="822"/>
      <c r="K1691" s="822">
        <v>686.09999999999991</v>
      </c>
      <c r="L1691" s="831">
        <v>0.77</v>
      </c>
      <c r="M1691" s="831">
        <v>528.32999999999993</v>
      </c>
      <c r="N1691" s="822"/>
      <c r="O1691" s="822">
        <v>686.142857142857</v>
      </c>
      <c r="P1691" s="831">
        <v>0.24000000000000002</v>
      </c>
      <c r="Q1691" s="831">
        <v>164.66</v>
      </c>
      <c r="R1691" s="827"/>
      <c r="S1691" s="832">
        <v>686.08333333333326</v>
      </c>
    </row>
    <row r="1692" spans="1:19" ht="14.45" customHeight="1" x14ac:dyDescent="0.2">
      <c r="A1692" s="821" t="s">
        <v>6951</v>
      </c>
      <c r="B1692" s="822" t="s">
        <v>6952</v>
      </c>
      <c r="C1692" s="822" t="s">
        <v>639</v>
      </c>
      <c r="D1692" s="822" t="s">
        <v>3521</v>
      </c>
      <c r="E1692" s="822" t="s">
        <v>6953</v>
      </c>
      <c r="F1692" s="822" t="s">
        <v>6999</v>
      </c>
      <c r="G1692" s="822" t="s">
        <v>3267</v>
      </c>
      <c r="H1692" s="831"/>
      <c r="I1692" s="831"/>
      <c r="J1692" s="822"/>
      <c r="K1692" s="822"/>
      <c r="L1692" s="831">
        <v>2.08</v>
      </c>
      <c r="M1692" s="831">
        <v>356.82000000000005</v>
      </c>
      <c r="N1692" s="822"/>
      <c r="O1692" s="822">
        <v>171.54807692307693</v>
      </c>
      <c r="P1692" s="831"/>
      <c r="Q1692" s="831"/>
      <c r="R1692" s="827"/>
      <c r="S1692" s="832"/>
    </row>
    <row r="1693" spans="1:19" ht="14.45" customHeight="1" x14ac:dyDescent="0.2">
      <c r="A1693" s="821" t="s">
        <v>6951</v>
      </c>
      <c r="B1693" s="822" t="s">
        <v>6952</v>
      </c>
      <c r="C1693" s="822" t="s">
        <v>639</v>
      </c>
      <c r="D1693" s="822" t="s">
        <v>3521</v>
      </c>
      <c r="E1693" s="822" t="s">
        <v>6953</v>
      </c>
      <c r="F1693" s="822" t="s">
        <v>7000</v>
      </c>
      <c r="G1693" s="822" t="s">
        <v>3267</v>
      </c>
      <c r="H1693" s="831">
        <v>1</v>
      </c>
      <c r="I1693" s="831">
        <v>343.09</v>
      </c>
      <c r="J1693" s="822"/>
      <c r="K1693" s="822">
        <v>343.09</v>
      </c>
      <c r="L1693" s="831">
        <v>6</v>
      </c>
      <c r="M1693" s="831">
        <v>2058.5299999999997</v>
      </c>
      <c r="N1693" s="822"/>
      <c r="O1693" s="822">
        <v>343.08833333333331</v>
      </c>
      <c r="P1693" s="831">
        <v>11.629999999999999</v>
      </c>
      <c r="Q1693" s="831">
        <v>3990.1099999999997</v>
      </c>
      <c r="R1693" s="827"/>
      <c r="S1693" s="832">
        <v>343.08770421324164</v>
      </c>
    </row>
    <row r="1694" spans="1:19" ht="14.45" customHeight="1" x14ac:dyDescent="0.2">
      <c r="A1694" s="821" t="s">
        <v>6951</v>
      </c>
      <c r="B1694" s="822" t="s">
        <v>6952</v>
      </c>
      <c r="C1694" s="822" t="s">
        <v>639</v>
      </c>
      <c r="D1694" s="822" t="s">
        <v>3521</v>
      </c>
      <c r="E1694" s="822" t="s">
        <v>6953</v>
      </c>
      <c r="F1694" s="822" t="s">
        <v>7001</v>
      </c>
      <c r="G1694" s="822" t="s">
        <v>1535</v>
      </c>
      <c r="H1694" s="831"/>
      <c r="I1694" s="831"/>
      <c r="J1694" s="822"/>
      <c r="K1694" s="822"/>
      <c r="L1694" s="831"/>
      <c r="M1694" s="831"/>
      <c r="N1694" s="822"/>
      <c r="O1694" s="822"/>
      <c r="P1694" s="831">
        <v>0.6</v>
      </c>
      <c r="Q1694" s="831">
        <v>26.7</v>
      </c>
      <c r="R1694" s="827"/>
      <c r="S1694" s="832">
        <v>44.5</v>
      </c>
    </row>
    <row r="1695" spans="1:19" ht="14.45" customHeight="1" x14ac:dyDescent="0.2">
      <c r="A1695" s="821" t="s">
        <v>6951</v>
      </c>
      <c r="B1695" s="822" t="s">
        <v>6952</v>
      </c>
      <c r="C1695" s="822" t="s">
        <v>639</v>
      </c>
      <c r="D1695" s="822" t="s">
        <v>3521</v>
      </c>
      <c r="E1695" s="822" t="s">
        <v>6953</v>
      </c>
      <c r="F1695" s="822" t="s">
        <v>7002</v>
      </c>
      <c r="G1695" s="822" t="s">
        <v>6000</v>
      </c>
      <c r="H1695" s="831">
        <v>0.01</v>
      </c>
      <c r="I1695" s="831">
        <v>19.66</v>
      </c>
      <c r="J1695" s="822"/>
      <c r="K1695" s="822">
        <v>1966</v>
      </c>
      <c r="L1695" s="831"/>
      <c r="M1695" s="831"/>
      <c r="N1695" s="822"/>
      <c r="O1695" s="822"/>
      <c r="P1695" s="831"/>
      <c r="Q1695" s="831"/>
      <c r="R1695" s="827"/>
      <c r="S1695" s="832"/>
    </row>
    <row r="1696" spans="1:19" ht="14.45" customHeight="1" x14ac:dyDescent="0.2">
      <c r="A1696" s="821" t="s">
        <v>6951</v>
      </c>
      <c r="B1696" s="822" t="s">
        <v>6952</v>
      </c>
      <c r="C1696" s="822" t="s">
        <v>639</v>
      </c>
      <c r="D1696" s="822" t="s">
        <v>3521</v>
      </c>
      <c r="E1696" s="822" t="s">
        <v>6953</v>
      </c>
      <c r="F1696" s="822" t="s">
        <v>7003</v>
      </c>
      <c r="G1696" s="822" t="s">
        <v>862</v>
      </c>
      <c r="H1696" s="831">
        <v>0.1</v>
      </c>
      <c r="I1696" s="831">
        <v>20.86</v>
      </c>
      <c r="J1696" s="822"/>
      <c r="K1696" s="822">
        <v>208.6</v>
      </c>
      <c r="L1696" s="831"/>
      <c r="M1696" s="831"/>
      <c r="N1696" s="822"/>
      <c r="O1696" s="822"/>
      <c r="P1696" s="831">
        <v>0.04</v>
      </c>
      <c r="Q1696" s="831">
        <v>8.1999999999999993</v>
      </c>
      <c r="R1696" s="827"/>
      <c r="S1696" s="832">
        <v>204.99999999999997</v>
      </c>
    </row>
    <row r="1697" spans="1:19" ht="14.45" customHeight="1" x14ac:dyDescent="0.2">
      <c r="A1697" s="821" t="s">
        <v>6951</v>
      </c>
      <c r="B1697" s="822" t="s">
        <v>6952</v>
      </c>
      <c r="C1697" s="822" t="s">
        <v>639</v>
      </c>
      <c r="D1697" s="822" t="s">
        <v>3521</v>
      </c>
      <c r="E1697" s="822" t="s">
        <v>6953</v>
      </c>
      <c r="F1697" s="822" t="s">
        <v>7004</v>
      </c>
      <c r="G1697" s="822" t="s">
        <v>7005</v>
      </c>
      <c r="H1697" s="831">
        <v>0.5</v>
      </c>
      <c r="I1697" s="831">
        <v>58.650000000000006</v>
      </c>
      <c r="J1697" s="822"/>
      <c r="K1697" s="822">
        <v>117.30000000000001</v>
      </c>
      <c r="L1697" s="831">
        <v>0.5</v>
      </c>
      <c r="M1697" s="831">
        <v>58.65</v>
      </c>
      <c r="N1697" s="822"/>
      <c r="O1697" s="822">
        <v>117.3</v>
      </c>
      <c r="P1697" s="831">
        <v>0.2</v>
      </c>
      <c r="Q1697" s="831">
        <v>23.46</v>
      </c>
      <c r="R1697" s="827"/>
      <c r="S1697" s="832">
        <v>117.3</v>
      </c>
    </row>
    <row r="1698" spans="1:19" ht="14.45" customHeight="1" x14ac:dyDescent="0.2">
      <c r="A1698" s="821" t="s">
        <v>6951</v>
      </c>
      <c r="B1698" s="822" t="s">
        <v>6952</v>
      </c>
      <c r="C1698" s="822" t="s">
        <v>639</v>
      </c>
      <c r="D1698" s="822" t="s">
        <v>3521</v>
      </c>
      <c r="E1698" s="822" t="s">
        <v>6953</v>
      </c>
      <c r="F1698" s="822" t="s">
        <v>7006</v>
      </c>
      <c r="G1698" s="822" t="s">
        <v>7007</v>
      </c>
      <c r="H1698" s="831">
        <v>0.2</v>
      </c>
      <c r="I1698" s="831">
        <v>13.31</v>
      </c>
      <c r="J1698" s="822"/>
      <c r="K1698" s="822">
        <v>66.55</v>
      </c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6951</v>
      </c>
      <c r="B1699" s="822" t="s">
        <v>6952</v>
      </c>
      <c r="C1699" s="822" t="s">
        <v>639</v>
      </c>
      <c r="D1699" s="822" t="s">
        <v>3521</v>
      </c>
      <c r="E1699" s="822" t="s">
        <v>6953</v>
      </c>
      <c r="F1699" s="822" t="s">
        <v>7009</v>
      </c>
      <c r="G1699" s="822" t="s">
        <v>2314</v>
      </c>
      <c r="H1699" s="831"/>
      <c r="I1699" s="831"/>
      <c r="J1699" s="822"/>
      <c r="K1699" s="822"/>
      <c r="L1699" s="831"/>
      <c r="M1699" s="831"/>
      <c r="N1699" s="822"/>
      <c r="O1699" s="822"/>
      <c r="P1699" s="831">
        <v>0.1</v>
      </c>
      <c r="Q1699" s="831">
        <v>1352.37</v>
      </c>
      <c r="R1699" s="827"/>
      <c r="S1699" s="832">
        <v>13523.699999999999</v>
      </c>
    </row>
    <row r="1700" spans="1:19" ht="14.45" customHeight="1" x14ac:dyDescent="0.2">
      <c r="A1700" s="821" t="s">
        <v>6951</v>
      </c>
      <c r="B1700" s="822" t="s">
        <v>6952</v>
      </c>
      <c r="C1700" s="822" t="s">
        <v>639</v>
      </c>
      <c r="D1700" s="822" t="s">
        <v>3521</v>
      </c>
      <c r="E1700" s="822" t="s">
        <v>6953</v>
      </c>
      <c r="F1700" s="822" t="s">
        <v>7010</v>
      </c>
      <c r="G1700" s="822" t="s">
        <v>1945</v>
      </c>
      <c r="H1700" s="831">
        <v>0.51</v>
      </c>
      <c r="I1700" s="831">
        <v>96.32</v>
      </c>
      <c r="J1700" s="822"/>
      <c r="K1700" s="822">
        <v>188.8627450980392</v>
      </c>
      <c r="L1700" s="831">
        <v>0.1</v>
      </c>
      <c r="M1700" s="831">
        <v>18.059999999999999</v>
      </c>
      <c r="N1700" s="822"/>
      <c r="O1700" s="822">
        <v>180.59999999999997</v>
      </c>
      <c r="P1700" s="831">
        <v>7.6</v>
      </c>
      <c r="Q1700" s="831">
        <v>1387.8999999999999</v>
      </c>
      <c r="R1700" s="827"/>
      <c r="S1700" s="832">
        <v>182.61842105263156</v>
      </c>
    </row>
    <row r="1701" spans="1:19" ht="14.45" customHeight="1" x14ac:dyDescent="0.2">
      <c r="A1701" s="821" t="s">
        <v>6951</v>
      </c>
      <c r="B1701" s="822" t="s">
        <v>6952</v>
      </c>
      <c r="C1701" s="822" t="s">
        <v>639</v>
      </c>
      <c r="D1701" s="822" t="s">
        <v>3521</v>
      </c>
      <c r="E1701" s="822" t="s">
        <v>6953</v>
      </c>
      <c r="F1701" s="822" t="s">
        <v>7012</v>
      </c>
      <c r="G1701" s="822" t="s">
        <v>1945</v>
      </c>
      <c r="H1701" s="831"/>
      <c r="I1701" s="831"/>
      <c r="J1701" s="822"/>
      <c r="K1701" s="822"/>
      <c r="L1701" s="831"/>
      <c r="M1701" s="831"/>
      <c r="N1701" s="822"/>
      <c r="O1701" s="822"/>
      <c r="P1701" s="831">
        <v>0.1</v>
      </c>
      <c r="Q1701" s="831">
        <v>20.13</v>
      </c>
      <c r="R1701" s="827"/>
      <c r="S1701" s="832">
        <v>201.29999999999998</v>
      </c>
    </row>
    <row r="1702" spans="1:19" ht="14.45" customHeight="1" x14ac:dyDescent="0.2">
      <c r="A1702" s="821" t="s">
        <v>6951</v>
      </c>
      <c r="B1702" s="822" t="s">
        <v>6952</v>
      </c>
      <c r="C1702" s="822" t="s">
        <v>639</v>
      </c>
      <c r="D1702" s="822" t="s">
        <v>3521</v>
      </c>
      <c r="E1702" s="822" t="s">
        <v>6953</v>
      </c>
      <c r="F1702" s="822" t="s">
        <v>7015</v>
      </c>
      <c r="G1702" s="822" t="s">
        <v>2286</v>
      </c>
      <c r="H1702" s="831"/>
      <c r="I1702" s="831"/>
      <c r="J1702" s="822"/>
      <c r="K1702" s="822"/>
      <c r="L1702" s="831">
        <v>1</v>
      </c>
      <c r="M1702" s="831">
        <v>4742.3999999999996</v>
      </c>
      <c r="N1702" s="822"/>
      <c r="O1702" s="822">
        <v>4742.3999999999996</v>
      </c>
      <c r="P1702" s="831"/>
      <c r="Q1702" s="831"/>
      <c r="R1702" s="827"/>
      <c r="S1702" s="832"/>
    </row>
    <row r="1703" spans="1:19" ht="14.45" customHeight="1" x14ac:dyDescent="0.2">
      <c r="A1703" s="821" t="s">
        <v>6951</v>
      </c>
      <c r="B1703" s="822" t="s">
        <v>6952</v>
      </c>
      <c r="C1703" s="822" t="s">
        <v>639</v>
      </c>
      <c r="D1703" s="822" t="s">
        <v>3521</v>
      </c>
      <c r="E1703" s="822" t="s">
        <v>6953</v>
      </c>
      <c r="F1703" s="822" t="s">
        <v>7016</v>
      </c>
      <c r="G1703" s="822" t="s">
        <v>7017</v>
      </c>
      <c r="H1703" s="831">
        <v>4</v>
      </c>
      <c r="I1703" s="831">
        <v>941.84</v>
      </c>
      <c r="J1703" s="822"/>
      <c r="K1703" s="822">
        <v>235.46</v>
      </c>
      <c r="L1703" s="831"/>
      <c r="M1703" s="831"/>
      <c r="N1703" s="822"/>
      <c r="O1703" s="822"/>
      <c r="P1703" s="831"/>
      <c r="Q1703" s="831"/>
      <c r="R1703" s="827"/>
      <c r="S1703" s="832"/>
    </row>
    <row r="1704" spans="1:19" ht="14.45" customHeight="1" x14ac:dyDescent="0.2">
      <c r="A1704" s="821" t="s">
        <v>6951</v>
      </c>
      <c r="B1704" s="822" t="s">
        <v>6952</v>
      </c>
      <c r="C1704" s="822" t="s">
        <v>639</v>
      </c>
      <c r="D1704" s="822" t="s">
        <v>3521</v>
      </c>
      <c r="E1704" s="822" t="s">
        <v>6953</v>
      </c>
      <c r="F1704" s="822" t="s">
        <v>7019</v>
      </c>
      <c r="G1704" s="822" t="s">
        <v>5588</v>
      </c>
      <c r="H1704" s="831">
        <v>4</v>
      </c>
      <c r="I1704" s="831">
        <v>315243.2</v>
      </c>
      <c r="J1704" s="822"/>
      <c r="K1704" s="822">
        <v>78810.8</v>
      </c>
      <c r="L1704" s="831">
        <v>7</v>
      </c>
      <c r="M1704" s="831">
        <v>491540.18000000005</v>
      </c>
      <c r="N1704" s="822"/>
      <c r="O1704" s="822">
        <v>70220.025714285715</v>
      </c>
      <c r="P1704" s="831">
        <v>3</v>
      </c>
      <c r="Q1704" s="831">
        <v>207666.6</v>
      </c>
      <c r="R1704" s="827"/>
      <c r="S1704" s="832">
        <v>69222.2</v>
      </c>
    </row>
    <row r="1705" spans="1:19" ht="14.45" customHeight="1" x14ac:dyDescent="0.2">
      <c r="A1705" s="821" t="s">
        <v>6951</v>
      </c>
      <c r="B1705" s="822" t="s">
        <v>6952</v>
      </c>
      <c r="C1705" s="822" t="s">
        <v>639</v>
      </c>
      <c r="D1705" s="822" t="s">
        <v>3521</v>
      </c>
      <c r="E1705" s="822" t="s">
        <v>6953</v>
      </c>
      <c r="F1705" s="822" t="s">
        <v>7020</v>
      </c>
      <c r="G1705" s="822" t="s">
        <v>7021</v>
      </c>
      <c r="H1705" s="831"/>
      <c r="I1705" s="831"/>
      <c r="J1705" s="822"/>
      <c r="K1705" s="822"/>
      <c r="L1705" s="831"/>
      <c r="M1705" s="831"/>
      <c r="N1705" s="822"/>
      <c r="O1705" s="822"/>
      <c r="P1705" s="831">
        <v>2</v>
      </c>
      <c r="Q1705" s="831">
        <v>7598.92</v>
      </c>
      <c r="R1705" s="827"/>
      <c r="S1705" s="832">
        <v>3799.46</v>
      </c>
    </row>
    <row r="1706" spans="1:19" ht="14.45" customHeight="1" x14ac:dyDescent="0.2">
      <c r="A1706" s="821" t="s">
        <v>6951</v>
      </c>
      <c r="B1706" s="822" t="s">
        <v>6952</v>
      </c>
      <c r="C1706" s="822" t="s">
        <v>639</v>
      </c>
      <c r="D1706" s="822" t="s">
        <v>3521</v>
      </c>
      <c r="E1706" s="822" t="s">
        <v>6953</v>
      </c>
      <c r="F1706" s="822" t="s">
        <v>7022</v>
      </c>
      <c r="G1706" s="822" t="s">
        <v>7021</v>
      </c>
      <c r="H1706" s="831"/>
      <c r="I1706" s="831"/>
      <c r="J1706" s="822"/>
      <c r="K1706" s="822"/>
      <c r="L1706" s="831">
        <v>2</v>
      </c>
      <c r="M1706" s="831">
        <v>35428</v>
      </c>
      <c r="N1706" s="822"/>
      <c r="O1706" s="822">
        <v>17714</v>
      </c>
      <c r="P1706" s="831">
        <v>2</v>
      </c>
      <c r="Q1706" s="831">
        <v>34510.199999999997</v>
      </c>
      <c r="R1706" s="827"/>
      <c r="S1706" s="832">
        <v>17255.099999999999</v>
      </c>
    </row>
    <row r="1707" spans="1:19" ht="14.45" customHeight="1" x14ac:dyDescent="0.2">
      <c r="A1707" s="821" t="s">
        <v>6951</v>
      </c>
      <c r="B1707" s="822" t="s">
        <v>6952</v>
      </c>
      <c r="C1707" s="822" t="s">
        <v>639</v>
      </c>
      <c r="D1707" s="822" t="s">
        <v>3521</v>
      </c>
      <c r="E1707" s="822" t="s">
        <v>6953</v>
      </c>
      <c r="F1707" s="822" t="s">
        <v>7025</v>
      </c>
      <c r="G1707" s="822" t="s">
        <v>3361</v>
      </c>
      <c r="H1707" s="831">
        <v>12.979999999999999</v>
      </c>
      <c r="I1707" s="831">
        <v>1022.3</v>
      </c>
      <c r="J1707" s="822"/>
      <c r="K1707" s="822">
        <v>78.759630200308166</v>
      </c>
      <c r="L1707" s="831"/>
      <c r="M1707" s="831"/>
      <c r="N1707" s="822"/>
      <c r="O1707" s="822"/>
      <c r="P1707" s="831"/>
      <c r="Q1707" s="831"/>
      <c r="R1707" s="827"/>
      <c r="S1707" s="832"/>
    </row>
    <row r="1708" spans="1:19" ht="14.45" customHeight="1" x14ac:dyDescent="0.2">
      <c r="A1708" s="821" t="s">
        <v>6951</v>
      </c>
      <c r="B1708" s="822" t="s">
        <v>6952</v>
      </c>
      <c r="C1708" s="822" t="s">
        <v>639</v>
      </c>
      <c r="D1708" s="822" t="s">
        <v>3521</v>
      </c>
      <c r="E1708" s="822" t="s">
        <v>6953</v>
      </c>
      <c r="F1708" s="822" t="s">
        <v>7027</v>
      </c>
      <c r="G1708" s="822" t="s">
        <v>3435</v>
      </c>
      <c r="H1708" s="831">
        <v>1</v>
      </c>
      <c r="I1708" s="831">
        <v>17499.900000000001</v>
      </c>
      <c r="J1708" s="822"/>
      <c r="K1708" s="822">
        <v>17499.900000000001</v>
      </c>
      <c r="L1708" s="831"/>
      <c r="M1708" s="831"/>
      <c r="N1708" s="822"/>
      <c r="O1708" s="822"/>
      <c r="P1708" s="831"/>
      <c r="Q1708" s="831"/>
      <c r="R1708" s="827"/>
      <c r="S1708" s="832"/>
    </row>
    <row r="1709" spans="1:19" ht="14.45" customHeight="1" x14ac:dyDescent="0.2">
      <c r="A1709" s="821" t="s">
        <v>6951</v>
      </c>
      <c r="B1709" s="822" t="s">
        <v>6952</v>
      </c>
      <c r="C1709" s="822" t="s">
        <v>639</v>
      </c>
      <c r="D1709" s="822" t="s">
        <v>3521</v>
      </c>
      <c r="E1709" s="822" t="s">
        <v>6953</v>
      </c>
      <c r="F1709" s="822" t="s">
        <v>7028</v>
      </c>
      <c r="G1709" s="822" t="s">
        <v>3435</v>
      </c>
      <c r="H1709" s="831">
        <v>6</v>
      </c>
      <c r="I1709" s="831">
        <v>405325.8</v>
      </c>
      <c r="J1709" s="822"/>
      <c r="K1709" s="822">
        <v>67554.3</v>
      </c>
      <c r="L1709" s="831"/>
      <c r="M1709" s="831"/>
      <c r="N1709" s="822"/>
      <c r="O1709" s="822"/>
      <c r="P1709" s="831"/>
      <c r="Q1709" s="831"/>
      <c r="R1709" s="827"/>
      <c r="S1709" s="832"/>
    </row>
    <row r="1710" spans="1:19" ht="14.45" customHeight="1" x14ac:dyDescent="0.2">
      <c r="A1710" s="821" t="s">
        <v>6951</v>
      </c>
      <c r="B1710" s="822" t="s">
        <v>6952</v>
      </c>
      <c r="C1710" s="822" t="s">
        <v>639</v>
      </c>
      <c r="D1710" s="822" t="s">
        <v>3521</v>
      </c>
      <c r="E1710" s="822" t="s">
        <v>6953</v>
      </c>
      <c r="F1710" s="822" t="s">
        <v>7029</v>
      </c>
      <c r="G1710" s="822" t="s">
        <v>3393</v>
      </c>
      <c r="H1710" s="831">
        <v>32</v>
      </c>
      <c r="I1710" s="831">
        <v>214611.20000000001</v>
      </c>
      <c r="J1710" s="822"/>
      <c r="K1710" s="822">
        <v>6706.6</v>
      </c>
      <c r="L1710" s="831">
        <v>45</v>
      </c>
      <c r="M1710" s="831">
        <v>301789.52</v>
      </c>
      <c r="N1710" s="822"/>
      <c r="O1710" s="822">
        <v>6706.4337777777782</v>
      </c>
      <c r="P1710" s="831">
        <v>30</v>
      </c>
      <c r="Q1710" s="831">
        <v>201191.40000000002</v>
      </c>
      <c r="R1710" s="827"/>
      <c r="S1710" s="832">
        <v>6706.380000000001</v>
      </c>
    </row>
    <row r="1711" spans="1:19" ht="14.45" customHeight="1" x14ac:dyDescent="0.2">
      <c r="A1711" s="821" t="s">
        <v>6951</v>
      </c>
      <c r="B1711" s="822" t="s">
        <v>6952</v>
      </c>
      <c r="C1711" s="822" t="s">
        <v>639</v>
      </c>
      <c r="D1711" s="822" t="s">
        <v>3521</v>
      </c>
      <c r="E1711" s="822" t="s">
        <v>6953</v>
      </c>
      <c r="F1711" s="822" t="s">
        <v>7030</v>
      </c>
      <c r="G1711" s="822" t="s">
        <v>3361</v>
      </c>
      <c r="H1711" s="831">
        <v>7.3100000000000005</v>
      </c>
      <c r="I1711" s="831">
        <v>3483.4300000000003</v>
      </c>
      <c r="J1711" s="822"/>
      <c r="K1711" s="822">
        <v>476.52941176470591</v>
      </c>
      <c r="L1711" s="831"/>
      <c r="M1711" s="831"/>
      <c r="N1711" s="822"/>
      <c r="O1711" s="822"/>
      <c r="P1711" s="831"/>
      <c r="Q1711" s="831"/>
      <c r="R1711" s="827"/>
      <c r="S1711" s="832"/>
    </row>
    <row r="1712" spans="1:19" ht="14.45" customHeight="1" x14ac:dyDescent="0.2">
      <c r="A1712" s="821" t="s">
        <v>6951</v>
      </c>
      <c r="B1712" s="822" t="s">
        <v>6952</v>
      </c>
      <c r="C1712" s="822" t="s">
        <v>639</v>
      </c>
      <c r="D1712" s="822" t="s">
        <v>3521</v>
      </c>
      <c r="E1712" s="822" t="s">
        <v>6953</v>
      </c>
      <c r="F1712" s="822" t="s">
        <v>7031</v>
      </c>
      <c r="G1712" s="822" t="s">
        <v>3361</v>
      </c>
      <c r="H1712" s="831">
        <v>6.58</v>
      </c>
      <c r="I1712" s="831">
        <v>1478.2</v>
      </c>
      <c r="J1712" s="822"/>
      <c r="K1712" s="822">
        <v>224.65045592705167</v>
      </c>
      <c r="L1712" s="831"/>
      <c r="M1712" s="831"/>
      <c r="N1712" s="822"/>
      <c r="O1712" s="822"/>
      <c r="P1712" s="831"/>
      <c r="Q1712" s="831"/>
      <c r="R1712" s="827"/>
      <c r="S1712" s="832"/>
    </row>
    <row r="1713" spans="1:19" ht="14.45" customHeight="1" x14ac:dyDescent="0.2">
      <c r="A1713" s="821" t="s">
        <v>6951</v>
      </c>
      <c r="B1713" s="822" t="s">
        <v>6952</v>
      </c>
      <c r="C1713" s="822" t="s">
        <v>639</v>
      </c>
      <c r="D1713" s="822" t="s">
        <v>3521</v>
      </c>
      <c r="E1713" s="822" t="s">
        <v>6953</v>
      </c>
      <c r="F1713" s="822" t="s">
        <v>7032</v>
      </c>
      <c r="G1713" s="822" t="s">
        <v>7033</v>
      </c>
      <c r="H1713" s="831">
        <v>0.38</v>
      </c>
      <c r="I1713" s="831">
        <v>236.11</v>
      </c>
      <c r="J1713" s="822"/>
      <c r="K1713" s="822">
        <v>621.34210526315792</v>
      </c>
      <c r="L1713" s="831">
        <v>2.2200000000000002</v>
      </c>
      <c r="M1713" s="831">
        <v>1381.22</v>
      </c>
      <c r="N1713" s="822"/>
      <c r="O1713" s="822">
        <v>622.17117117117118</v>
      </c>
      <c r="P1713" s="831"/>
      <c r="Q1713" s="831"/>
      <c r="R1713" s="827"/>
      <c r="S1713" s="832"/>
    </row>
    <row r="1714" spans="1:19" ht="14.45" customHeight="1" x14ac:dyDescent="0.2">
      <c r="A1714" s="821" t="s">
        <v>6951</v>
      </c>
      <c r="B1714" s="822" t="s">
        <v>6952</v>
      </c>
      <c r="C1714" s="822" t="s">
        <v>639</v>
      </c>
      <c r="D1714" s="822" t="s">
        <v>3521</v>
      </c>
      <c r="E1714" s="822" t="s">
        <v>6953</v>
      </c>
      <c r="F1714" s="822" t="s">
        <v>7034</v>
      </c>
      <c r="G1714" s="822" t="s">
        <v>3281</v>
      </c>
      <c r="H1714" s="831">
        <v>4.3999999999999995</v>
      </c>
      <c r="I1714" s="831">
        <v>2537.5100000000002</v>
      </c>
      <c r="J1714" s="822"/>
      <c r="K1714" s="822">
        <v>576.70681818181833</v>
      </c>
      <c r="L1714" s="831">
        <v>5.8000000000000007</v>
      </c>
      <c r="M1714" s="831">
        <v>3452.91</v>
      </c>
      <c r="N1714" s="822"/>
      <c r="O1714" s="822">
        <v>595.32931034482749</v>
      </c>
      <c r="P1714" s="831">
        <v>4.5999999999999996</v>
      </c>
      <c r="Q1714" s="831">
        <v>2652.9700000000003</v>
      </c>
      <c r="R1714" s="827"/>
      <c r="S1714" s="832">
        <v>576.73260869565229</v>
      </c>
    </row>
    <row r="1715" spans="1:19" ht="14.45" customHeight="1" x14ac:dyDescent="0.2">
      <c r="A1715" s="821" t="s">
        <v>6951</v>
      </c>
      <c r="B1715" s="822" t="s">
        <v>6952</v>
      </c>
      <c r="C1715" s="822" t="s">
        <v>639</v>
      </c>
      <c r="D1715" s="822" t="s">
        <v>3521</v>
      </c>
      <c r="E1715" s="822" t="s">
        <v>6953</v>
      </c>
      <c r="F1715" s="822" t="s">
        <v>7035</v>
      </c>
      <c r="G1715" s="822" t="s">
        <v>3281</v>
      </c>
      <c r="H1715" s="831">
        <v>16.600000000000001</v>
      </c>
      <c r="I1715" s="831">
        <v>8857.5099999999984</v>
      </c>
      <c r="J1715" s="822"/>
      <c r="K1715" s="822">
        <v>533.58493975903605</v>
      </c>
      <c r="L1715" s="831">
        <v>15.2</v>
      </c>
      <c r="M1715" s="831">
        <v>9225.51</v>
      </c>
      <c r="N1715" s="822"/>
      <c r="O1715" s="822">
        <v>606.94144736842111</v>
      </c>
      <c r="P1715" s="831">
        <v>2.4</v>
      </c>
      <c r="Q1715" s="831">
        <v>1280.5999999999999</v>
      </c>
      <c r="R1715" s="827"/>
      <c r="S1715" s="832">
        <v>533.58333333333337</v>
      </c>
    </row>
    <row r="1716" spans="1:19" ht="14.45" customHeight="1" x14ac:dyDescent="0.2">
      <c r="A1716" s="821" t="s">
        <v>6951</v>
      </c>
      <c r="B1716" s="822" t="s">
        <v>6952</v>
      </c>
      <c r="C1716" s="822" t="s">
        <v>639</v>
      </c>
      <c r="D1716" s="822" t="s">
        <v>3521</v>
      </c>
      <c r="E1716" s="822" t="s">
        <v>6953</v>
      </c>
      <c r="F1716" s="822" t="s">
        <v>7036</v>
      </c>
      <c r="G1716" s="822" t="s">
        <v>7037</v>
      </c>
      <c r="H1716" s="831">
        <v>0</v>
      </c>
      <c r="I1716" s="831">
        <v>0</v>
      </c>
      <c r="J1716" s="822"/>
      <c r="K1716" s="822"/>
      <c r="L1716" s="831">
        <v>1</v>
      </c>
      <c r="M1716" s="831">
        <v>36342.43</v>
      </c>
      <c r="N1716" s="822"/>
      <c r="O1716" s="822">
        <v>36342.43</v>
      </c>
      <c r="P1716" s="831"/>
      <c r="Q1716" s="831"/>
      <c r="R1716" s="827"/>
      <c r="S1716" s="832"/>
    </row>
    <row r="1717" spans="1:19" ht="14.45" customHeight="1" x14ac:dyDescent="0.2">
      <c r="A1717" s="821" t="s">
        <v>6951</v>
      </c>
      <c r="B1717" s="822" t="s">
        <v>6952</v>
      </c>
      <c r="C1717" s="822" t="s">
        <v>639</v>
      </c>
      <c r="D1717" s="822" t="s">
        <v>3521</v>
      </c>
      <c r="E1717" s="822" t="s">
        <v>6953</v>
      </c>
      <c r="F1717" s="822" t="s">
        <v>7039</v>
      </c>
      <c r="G1717" s="822" t="s">
        <v>7040</v>
      </c>
      <c r="H1717" s="831">
        <v>109</v>
      </c>
      <c r="I1717" s="831">
        <v>350687.39</v>
      </c>
      <c r="J1717" s="822"/>
      <c r="K1717" s="822">
        <v>3217.3155045871563</v>
      </c>
      <c r="L1717" s="831">
        <v>64</v>
      </c>
      <c r="M1717" s="831">
        <v>210022.39999999999</v>
      </c>
      <c r="N1717" s="822"/>
      <c r="O1717" s="822">
        <v>3281.6</v>
      </c>
      <c r="P1717" s="831">
        <v>44</v>
      </c>
      <c r="Q1717" s="831">
        <v>136505.48000000001</v>
      </c>
      <c r="R1717" s="827"/>
      <c r="S1717" s="832">
        <v>3102.397272727273</v>
      </c>
    </row>
    <row r="1718" spans="1:19" ht="14.45" customHeight="1" x14ac:dyDescent="0.2">
      <c r="A1718" s="821" t="s">
        <v>6951</v>
      </c>
      <c r="B1718" s="822" t="s">
        <v>6952</v>
      </c>
      <c r="C1718" s="822" t="s">
        <v>639</v>
      </c>
      <c r="D1718" s="822" t="s">
        <v>3521</v>
      </c>
      <c r="E1718" s="822" t="s">
        <v>6953</v>
      </c>
      <c r="F1718" s="822" t="s">
        <v>7041</v>
      </c>
      <c r="G1718" s="822" t="s">
        <v>7040</v>
      </c>
      <c r="H1718" s="831">
        <v>3</v>
      </c>
      <c r="I1718" s="831">
        <v>11817.68</v>
      </c>
      <c r="J1718" s="822"/>
      <c r="K1718" s="822">
        <v>3939.2266666666669</v>
      </c>
      <c r="L1718" s="831"/>
      <c r="M1718" s="831"/>
      <c r="N1718" s="822"/>
      <c r="O1718" s="822"/>
      <c r="P1718" s="831">
        <v>1</v>
      </c>
      <c r="Q1718" s="831">
        <v>3934.55</v>
      </c>
      <c r="R1718" s="827"/>
      <c r="S1718" s="832">
        <v>3934.55</v>
      </c>
    </row>
    <row r="1719" spans="1:19" ht="14.45" customHeight="1" x14ac:dyDescent="0.2">
      <c r="A1719" s="821" t="s">
        <v>6951</v>
      </c>
      <c r="B1719" s="822" t="s">
        <v>6952</v>
      </c>
      <c r="C1719" s="822" t="s">
        <v>639</v>
      </c>
      <c r="D1719" s="822" t="s">
        <v>3521</v>
      </c>
      <c r="E1719" s="822" t="s">
        <v>6953</v>
      </c>
      <c r="F1719" s="822" t="s">
        <v>7043</v>
      </c>
      <c r="G1719" s="822" t="s">
        <v>7044</v>
      </c>
      <c r="H1719" s="831">
        <v>1.34</v>
      </c>
      <c r="I1719" s="831">
        <v>393027.36</v>
      </c>
      <c r="J1719" s="822"/>
      <c r="K1719" s="822">
        <v>293304</v>
      </c>
      <c r="L1719" s="831"/>
      <c r="M1719" s="831"/>
      <c r="N1719" s="822"/>
      <c r="O1719" s="822"/>
      <c r="P1719" s="831"/>
      <c r="Q1719" s="831"/>
      <c r="R1719" s="827"/>
      <c r="S1719" s="832"/>
    </row>
    <row r="1720" spans="1:19" ht="14.45" customHeight="1" x14ac:dyDescent="0.2">
      <c r="A1720" s="821" t="s">
        <v>6951</v>
      </c>
      <c r="B1720" s="822" t="s">
        <v>6952</v>
      </c>
      <c r="C1720" s="822" t="s">
        <v>639</v>
      </c>
      <c r="D1720" s="822" t="s">
        <v>3521</v>
      </c>
      <c r="E1720" s="822" t="s">
        <v>6953</v>
      </c>
      <c r="F1720" s="822" t="s">
        <v>7045</v>
      </c>
      <c r="G1720" s="822" t="s">
        <v>7044</v>
      </c>
      <c r="H1720" s="831">
        <v>14.14</v>
      </c>
      <c r="I1720" s="831">
        <v>1031672.78</v>
      </c>
      <c r="J1720" s="822"/>
      <c r="K1720" s="822">
        <v>72961.299858557279</v>
      </c>
      <c r="L1720" s="831">
        <v>41.989999999999995</v>
      </c>
      <c r="M1720" s="831">
        <v>2757367.83</v>
      </c>
      <c r="N1720" s="822"/>
      <c r="O1720" s="822">
        <v>65667.250059537997</v>
      </c>
      <c r="P1720" s="831">
        <v>12.02</v>
      </c>
      <c r="Q1720" s="831">
        <v>789309.14</v>
      </c>
      <c r="R1720" s="827"/>
      <c r="S1720" s="832">
        <v>65666.317803660568</v>
      </c>
    </row>
    <row r="1721" spans="1:19" ht="14.45" customHeight="1" x14ac:dyDescent="0.2">
      <c r="A1721" s="821" t="s">
        <v>6951</v>
      </c>
      <c r="B1721" s="822" t="s">
        <v>6952</v>
      </c>
      <c r="C1721" s="822" t="s">
        <v>639</v>
      </c>
      <c r="D1721" s="822" t="s">
        <v>3521</v>
      </c>
      <c r="E1721" s="822" t="s">
        <v>6953</v>
      </c>
      <c r="F1721" s="822" t="s">
        <v>7046</v>
      </c>
      <c r="G1721" s="822" t="s">
        <v>3405</v>
      </c>
      <c r="H1721" s="831">
        <v>9</v>
      </c>
      <c r="I1721" s="831">
        <v>805523.39999999991</v>
      </c>
      <c r="J1721" s="822"/>
      <c r="K1721" s="822">
        <v>89502.599999999991</v>
      </c>
      <c r="L1721" s="831">
        <v>19.009999999999998</v>
      </c>
      <c r="M1721" s="831">
        <v>1710378.15</v>
      </c>
      <c r="N1721" s="822"/>
      <c r="O1721" s="822">
        <v>89972.548658600746</v>
      </c>
      <c r="P1721" s="831">
        <v>10</v>
      </c>
      <c r="Q1721" s="831">
        <v>895026</v>
      </c>
      <c r="R1721" s="827"/>
      <c r="S1721" s="832">
        <v>89502.6</v>
      </c>
    </row>
    <row r="1722" spans="1:19" ht="14.45" customHeight="1" x14ac:dyDescent="0.2">
      <c r="A1722" s="821" t="s">
        <v>6951</v>
      </c>
      <c r="B1722" s="822" t="s">
        <v>6952</v>
      </c>
      <c r="C1722" s="822" t="s">
        <v>639</v>
      </c>
      <c r="D1722" s="822" t="s">
        <v>3521</v>
      </c>
      <c r="E1722" s="822" t="s">
        <v>6953</v>
      </c>
      <c r="F1722" s="822" t="s">
        <v>7047</v>
      </c>
      <c r="G1722" s="822" t="s">
        <v>805</v>
      </c>
      <c r="H1722" s="831">
        <v>4.03</v>
      </c>
      <c r="I1722" s="831">
        <v>2118.9700000000003</v>
      </c>
      <c r="J1722" s="822"/>
      <c r="K1722" s="822">
        <v>525.79900744416875</v>
      </c>
      <c r="L1722" s="831">
        <v>13.79</v>
      </c>
      <c r="M1722" s="831">
        <v>7250.7800000000007</v>
      </c>
      <c r="N1722" s="822"/>
      <c r="O1722" s="822">
        <v>525.79985496736776</v>
      </c>
      <c r="P1722" s="831">
        <v>10.029999999999999</v>
      </c>
      <c r="Q1722" s="831">
        <v>10619.08</v>
      </c>
      <c r="R1722" s="827"/>
      <c r="S1722" s="832">
        <v>1058.7318045862414</v>
      </c>
    </row>
    <row r="1723" spans="1:19" ht="14.45" customHeight="1" x14ac:dyDescent="0.2">
      <c r="A1723" s="821" t="s">
        <v>6951</v>
      </c>
      <c r="B1723" s="822" t="s">
        <v>6952</v>
      </c>
      <c r="C1723" s="822" t="s">
        <v>639</v>
      </c>
      <c r="D1723" s="822" t="s">
        <v>3521</v>
      </c>
      <c r="E1723" s="822" t="s">
        <v>6953</v>
      </c>
      <c r="F1723" s="822" t="s">
        <v>7048</v>
      </c>
      <c r="G1723" s="822" t="s">
        <v>805</v>
      </c>
      <c r="H1723" s="831">
        <v>18.66</v>
      </c>
      <c r="I1723" s="831">
        <v>4084.7</v>
      </c>
      <c r="J1723" s="822"/>
      <c r="K1723" s="822">
        <v>218.90139335476954</v>
      </c>
      <c r="L1723" s="831">
        <v>2.4900000000000002</v>
      </c>
      <c r="M1723" s="831">
        <v>545.05999999999995</v>
      </c>
      <c r="N1723" s="822"/>
      <c r="O1723" s="822">
        <v>218.89959839357425</v>
      </c>
      <c r="P1723" s="831"/>
      <c r="Q1723" s="831"/>
      <c r="R1723" s="827"/>
      <c r="S1723" s="832"/>
    </row>
    <row r="1724" spans="1:19" ht="14.45" customHeight="1" x14ac:dyDescent="0.2">
      <c r="A1724" s="821" t="s">
        <v>6951</v>
      </c>
      <c r="B1724" s="822" t="s">
        <v>6952</v>
      </c>
      <c r="C1724" s="822" t="s">
        <v>639</v>
      </c>
      <c r="D1724" s="822" t="s">
        <v>3521</v>
      </c>
      <c r="E1724" s="822" t="s">
        <v>6953</v>
      </c>
      <c r="F1724" s="822" t="s">
        <v>7049</v>
      </c>
      <c r="G1724" s="822" t="s">
        <v>805</v>
      </c>
      <c r="H1724" s="831">
        <v>19.29</v>
      </c>
      <c r="I1724" s="831">
        <v>1527.7699999999998</v>
      </c>
      <c r="J1724" s="822"/>
      <c r="K1724" s="822">
        <v>79.200103680663545</v>
      </c>
      <c r="L1724" s="831">
        <v>14.63</v>
      </c>
      <c r="M1724" s="831">
        <v>1158.7</v>
      </c>
      <c r="N1724" s="822"/>
      <c r="O1724" s="822">
        <v>79.200273410799724</v>
      </c>
      <c r="P1724" s="831"/>
      <c r="Q1724" s="831"/>
      <c r="R1724" s="827"/>
      <c r="S1724" s="832"/>
    </row>
    <row r="1725" spans="1:19" ht="14.45" customHeight="1" x14ac:dyDescent="0.2">
      <c r="A1725" s="821" t="s">
        <v>6951</v>
      </c>
      <c r="B1725" s="822" t="s">
        <v>6952</v>
      </c>
      <c r="C1725" s="822" t="s">
        <v>639</v>
      </c>
      <c r="D1725" s="822" t="s">
        <v>3521</v>
      </c>
      <c r="E1725" s="822" t="s">
        <v>6953</v>
      </c>
      <c r="F1725" s="822" t="s">
        <v>7050</v>
      </c>
      <c r="G1725" s="822" t="s">
        <v>805</v>
      </c>
      <c r="H1725" s="831">
        <v>4.9000000000000004</v>
      </c>
      <c r="I1725" s="831">
        <v>3600.52</v>
      </c>
      <c r="J1725" s="822"/>
      <c r="K1725" s="822">
        <v>734.8</v>
      </c>
      <c r="L1725" s="831"/>
      <c r="M1725" s="831"/>
      <c r="N1725" s="822"/>
      <c r="O1725" s="822"/>
      <c r="P1725" s="831"/>
      <c r="Q1725" s="831"/>
      <c r="R1725" s="827"/>
      <c r="S1725" s="832"/>
    </row>
    <row r="1726" spans="1:19" ht="14.45" customHeight="1" x14ac:dyDescent="0.2">
      <c r="A1726" s="821" t="s">
        <v>6951</v>
      </c>
      <c r="B1726" s="822" t="s">
        <v>6952</v>
      </c>
      <c r="C1726" s="822" t="s">
        <v>639</v>
      </c>
      <c r="D1726" s="822" t="s">
        <v>3521</v>
      </c>
      <c r="E1726" s="822" t="s">
        <v>6953</v>
      </c>
      <c r="F1726" s="822" t="s">
        <v>7051</v>
      </c>
      <c r="G1726" s="822" t="s">
        <v>1479</v>
      </c>
      <c r="H1726" s="831"/>
      <c r="I1726" s="831"/>
      <c r="J1726" s="822"/>
      <c r="K1726" s="822"/>
      <c r="L1726" s="831"/>
      <c r="M1726" s="831"/>
      <c r="N1726" s="822"/>
      <c r="O1726" s="822"/>
      <c r="P1726" s="831">
        <v>1</v>
      </c>
      <c r="Q1726" s="831">
        <v>166.99</v>
      </c>
      <c r="R1726" s="827"/>
      <c r="S1726" s="832">
        <v>166.99</v>
      </c>
    </row>
    <row r="1727" spans="1:19" ht="14.45" customHeight="1" x14ac:dyDescent="0.2">
      <c r="A1727" s="821" t="s">
        <v>6951</v>
      </c>
      <c r="B1727" s="822" t="s">
        <v>6952</v>
      </c>
      <c r="C1727" s="822" t="s">
        <v>639</v>
      </c>
      <c r="D1727" s="822" t="s">
        <v>3521</v>
      </c>
      <c r="E1727" s="822" t="s">
        <v>6953</v>
      </c>
      <c r="F1727" s="822" t="s">
        <v>7052</v>
      </c>
      <c r="G1727" s="822" t="s">
        <v>1370</v>
      </c>
      <c r="H1727" s="831">
        <v>13.680000000000001</v>
      </c>
      <c r="I1727" s="831">
        <v>1427.4500000000003</v>
      </c>
      <c r="J1727" s="822"/>
      <c r="K1727" s="822">
        <v>104.34576023391814</v>
      </c>
      <c r="L1727" s="831">
        <v>2.21</v>
      </c>
      <c r="M1727" s="831">
        <v>230.59</v>
      </c>
      <c r="N1727" s="822"/>
      <c r="O1727" s="822">
        <v>104.33936651583711</v>
      </c>
      <c r="P1727" s="831"/>
      <c r="Q1727" s="831"/>
      <c r="R1727" s="827"/>
      <c r="S1727" s="832"/>
    </row>
    <row r="1728" spans="1:19" ht="14.45" customHeight="1" x14ac:dyDescent="0.2">
      <c r="A1728" s="821" t="s">
        <v>6951</v>
      </c>
      <c r="B1728" s="822" t="s">
        <v>6952</v>
      </c>
      <c r="C1728" s="822" t="s">
        <v>639</v>
      </c>
      <c r="D1728" s="822" t="s">
        <v>3521</v>
      </c>
      <c r="E1728" s="822" t="s">
        <v>6953</v>
      </c>
      <c r="F1728" s="822" t="s">
        <v>7053</v>
      </c>
      <c r="G1728" s="822" t="s">
        <v>1370</v>
      </c>
      <c r="H1728" s="831">
        <v>42.650000000000006</v>
      </c>
      <c r="I1728" s="831">
        <v>7655.9900000000007</v>
      </c>
      <c r="J1728" s="822"/>
      <c r="K1728" s="822">
        <v>179.5073856975381</v>
      </c>
      <c r="L1728" s="831"/>
      <c r="M1728" s="831"/>
      <c r="N1728" s="822"/>
      <c r="O1728" s="822"/>
      <c r="P1728" s="831"/>
      <c r="Q1728" s="831"/>
      <c r="R1728" s="827"/>
      <c r="S1728" s="832"/>
    </row>
    <row r="1729" spans="1:19" ht="14.45" customHeight="1" x14ac:dyDescent="0.2">
      <c r="A1729" s="821" t="s">
        <v>6951</v>
      </c>
      <c r="B1729" s="822" t="s">
        <v>6952</v>
      </c>
      <c r="C1729" s="822" t="s">
        <v>639</v>
      </c>
      <c r="D1729" s="822" t="s">
        <v>3521</v>
      </c>
      <c r="E1729" s="822" t="s">
        <v>6953</v>
      </c>
      <c r="F1729" s="822" t="s">
        <v>7056</v>
      </c>
      <c r="G1729" s="822" t="s">
        <v>3416</v>
      </c>
      <c r="H1729" s="831">
        <v>4</v>
      </c>
      <c r="I1729" s="831">
        <v>374000</v>
      </c>
      <c r="J1729" s="822"/>
      <c r="K1729" s="822">
        <v>93500</v>
      </c>
      <c r="L1729" s="831">
        <v>6</v>
      </c>
      <c r="M1729" s="831">
        <v>565573.84</v>
      </c>
      <c r="N1729" s="822"/>
      <c r="O1729" s="822">
        <v>94262.306666666656</v>
      </c>
      <c r="P1729" s="831">
        <v>3</v>
      </c>
      <c r="Q1729" s="831">
        <v>280500</v>
      </c>
      <c r="R1729" s="827"/>
      <c r="S1729" s="832">
        <v>93500</v>
      </c>
    </row>
    <row r="1730" spans="1:19" ht="14.45" customHeight="1" x14ac:dyDescent="0.2">
      <c r="A1730" s="821" t="s">
        <v>6951</v>
      </c>
      <c r="B1730" s="822" t="s">
        <v>6952</v>
      </c>
      <c r="C1730" s="822" t="s">
        <v>639</v>
      </c>
      <c r="D1730" s="822" t="s">
        <v>3521</v>
      </c>
      <c r="E1730" s="822" t="s">
        <v>6953</v>
      </c>
      <c r="F1730" s="822" t="s">
        <v>7057</v>
      </c>
      <c r="G1730" s="822" t="s">
        <v>7058</v>
      </c>
      <c r="H1730" s="831">
        <v>2</v>
      </c>
      <c r="I1730" s="831">
        <v>151922.92000000001</v>
      </c>
      <c r="J1730" s="822"/>
      <c r="K1730" s="822">
        <v>75961.460000000006</v>
      </c>
      <c r="L1730" s="831"/>
      <c r="M1730" s="831"/>
      <c r="N1730" s="822"/>
      <c r="O1730" s="822"/>
      <c r="P1730" s="831">
        <v>16.939999999999998</v>
      </c>
      <c r="Q1730" s="831">
        <v>1102542.4099999999</v>
      </c>
      <c r="R1730" s="827"/>
      <c r="S1730" s="832">
        <v>65085.148170011809</v>
      </c>
    </row>
    <row r="1731" spans="1:19" ht="14.45" customHeight="1" x14ac:dyDescent="0.2">
      <c r="A1731" s="821" t="s">
        <v>6951</v>
      </c>
      <c r="B1731" s="822" t="s">
        <v>6952</v>
      </c>
      <c r="C1731" s="822" t="s">
        <v>639</v>
      </c>
      <c r="D1731" s="822" t="s">
        <v>3521</v>
      </c>
      <c r="E1731" s="822" t="s">
        <v>6953</v>
      </c>
      <c r="F1731" s="822" t="s">
        <v>7059</v>
      </c>
      <c r="G1731" s="822" t="s">
        <v>1004</v>
      </c>
      <c r="H1731" s="831">
        <v>55.82</v>
      </c>
      <c r="I1731" s="831">
        <v>8542.2000000000007</v>
      </c>
      <c r="J1731" s="822"/>
      <c r="K1731" s="822">
        <v>153.03117162307419</v>
      </c>
      <c r="L1731" s="831">
        <v>28.270000000000003</v>
      </c>
      <c r="M1731" s="831">
        <v>4111.76</v>
      </c>
      <c r="N1731" s="822"/>
      <c r="O1731" s="822">
        <v>145.44605588963566</v>
      </c>
      <c r="P1731" s="831"/>
      <c r="Q1731" s="831"/>
      <c r="R1731" s="827"/>
      <c r="S1731" s="832"/>
    </row>
    <row r="1732" spans="1:19" ht="14.45" customHeight="1" x14ac:dyDescent="0.2">
      <c r="A1732" s="821" t="s">
        <v>6951</v>
      </c>
      <c r="B1732" s="822" t="s">
        <v>6952</v>
      </c>
      <c r="C1732" s="822" t="s">
        <v>639</v>
      </c>
      <c r="D1732" s="822" t="s">
        <v>3521</v>
      </c>
      <c r="E1732" s="822" t="s">
        <v>6953</v>
      </c>
      <c r="F1732" s="822" t="s">
        <v>7060</v>
      </c>
      <c r="G1732" s="822" t="s">
        <v>3443</v>
      </c>
      <c r="H1732" s="831">
        <v>2</v>
      </c>
      <c r="I1732" s="831">
        <v>78752.010000000009</v>
      </c>
      <c r="J1732" s="822"/>
      <c r="K1732" s="822">
        <v>39376.005000000005</v>
      </c>
      <c r="L1732" s="831"/>
      <c r="M1732" s="831"/>
      <c r="N1732" s="822"/>
      <c r="O1732" s="822"/>
      <c r="P1732" s="831">
        <v>5</v>
      </c>
      <c r="Q1732" s="831">
        <v>118304</v>
      </c>
      <c r="R1732" s="827"/>
      <c r="S1732" s="832">
        <v>23660.799999999999</v>
      </c>
    </row>
    <row r="1733" spans="1:19" ht="14.45" customHeight="1" x14ac:dyDescent="0.2">
      <c r="A1733" s="821" t="s">
        <v>6951</v>
      </c>
      <c r="B1733" s="822" t="s">
        <v>6952</v>
      </c>
      <c r="C1733" s="822" t="s">
        <v>639</v>
      </c>
      <c r="D1733" s="822" t="s">
        <v>3521</v>
      </c>
      <c r="E1733" s="822" t="s">
        <v>6953</v>
      </c>
      <c r="F1733" s="822" t="s">
        <v>7061</v>
      </c>
      <c r="G1733" s="822" t="s">
        <v>2967</v>
      </c>
      <c r="H1733" s="831">
        <v>16.71</v>
      </c>
      <c r="I1733" s="831">
        <v>1514.75</v>
      </c>
      <c r="J1733" s="822"/>
      <c r="K1733" s="822">
        <v>90.649311789347692</v>
      </c>
      <c r="L1733" s="831">
        <v>12.54</v>
      </c>
      <c r="M1733" s="831">
        <v>1136.76</v>
      </c>
      <c r="N1733" s="822"/>
      <c r="O1733" s="822">
        <v>90.650717703349287</v>
      </c>
      <c r="P1733" s="831">
        <v>10.780000000000001</v>
      </c>
      <c r="Q1733" s="831">
        <v>977.21</v>
      </c>
      <c r="R1733" s="827"/>
      <c r="S1733" s="832">
        <v>90.650278293135429</v>
      </c>
    </row>
    <row r="1734" spans="1:19" ht="14.45" customHeight="1" x14ac:dyDescent="0.2">
      <c r="A1734" s="821" t="s">
        <v>6951</v>
      </c>
      <c r="B1734" s="822" t="s">
        <v>6952</v>
      </c>
      <c r="C1734" s="822" t="s">
        <v>639</v>
      </c>
      <c r="D1734" s="822" t="s">
        <v>3521</v>
      </c>
      <c r="E1734" s="822" t="s">
        <v>6953</v>
      </c>
      <c r="F1734" s="822" t="s">
        <v>7062</v>
      </c>
      <c r="G1734" s="822" t="s">
        <v>7063</v>
      </c>
      <c r="H1734" s="831">
        <v>1.6800000000000002</v>
      </c>
      <c r="I1734" s="831">
        <v>13611.48</v>
      </c>
      <c r="J1734" s="822"/>
      <c r="K1734" s="822">
        <v>8102.0714285714275</v>
      </c>
      <c r="L1734" s="831"/>
      <c r="M1734" s="831"/>
      <c r="N1734" s="822"/>
      <c r="O1734" s="822"/>
      <c r="P1734" s="831"/>
      <c r="Q1734" s="831"/>
      <c r="R1734" s="827"/>
      <c r="S1734" s="832"/>
    </row>
    <row r="1735" spans="1:19" ht="14.45" customHeight="1" x14ac:dyDescent="0.2">
      <c r="A1735" s="821" t="s">
        <v>6951</v>
      </c>
      <c r="B1735" s="822" t="s">
        <v>6952</v>
      </c>
      <c r="C1735" s="822" t="s">
        <v>639</v>
      </c>
      <c r="D1735" s="822" t="s">
        <v>3521</v>
      </c>
      <c r="E1735" s="822" t="s">
        <v>6953</v>
      </c>
      <c r="F1735" s="822" t="s">
        <v>7064</v>
      </c>
      <c r="G1735" s="822" t="s">
        <v>1031</v>
      </c>
      <c r="H1735" s="831">
        <v>3</v>
      </c>
      <c r="I1735" s="831">
        <v>229.53</v>
      </c>
      <c r="J1735" s="822"/>
      <c r="K1735" s="822">
        <v>76.510000000000005</v>
      </c>
      <c r="L1735" s="831"/>
      <c r="M1735" s="831"/>
      <c r="N1735" s="822"/>
      <c r="O1735" s="822"/>
      <c r="P1735" s="831"/>
      <c r="Q1735" s="831"/>
      <c r="R1735" s="827"/>
      <c r="S1735" s="832"/>
    </row>
    <row r="1736" spans="1:19" ht="14.45" customHeight="1" x14ac:dyDescent="0.2">
      <c r="A1736" s="821" t="s">
        <v>6951</v>
      </c>
      <c r="B1736" s="822" t="s">
        <v>6952</v>
      </c>
      <c r="C1736" s="822" t="s">
        <v>639</v>
      </c>
      <c r="D1736" s="822" t="s">
        <v>3521</v>
      </c>
      <c r="E1736" s="822" t="s">
        <v>6953</v>
      </c>
      <c r="F1736" s="822" t="s">
        <v>7068</v>
      </c>
      <c r="G1736" s="822" t="s">
        <v>2985</v>
      </c>
      <c r="H1736" s="831">
        <v>13</v>
      </c>
      <c r="I1736" s="831">
        <v>1093.82</v>
      </c>
      <c r="J1736" s="822"/>
      <c r="K1736" s="822">
        <v>84.14</v>
      </c>
      <c r="L1736" s="831">
        <v>21.08</v>
      </c>
      <c r="M1736" s="831">
        <v>2704.41</v>
      </c>
      <c r="N1736" s="822"/>
      <c r="O1736" s="822">
        <v>128.29269449715369</v>
      </c>
      <c r="P1736" s="831">
        <v>9.84</v>
      </c>
      <c r="Q1736" s="831">
        <v>830.47</v>
      </c>
      <c r="R1736" s="827"/>
      <c r="S1736" s="832">
        <v>84.397357723577244</v>
      </c>
    </row>
    <row r="1737" spans="1:19" ht="14.45" customHeight="1" x14ac:dyDescent="0.2">
      <c r="A1737" s="821" t="s">
        <v>6951</v>
      </c>
      <c r="B1737" s="822" t="s">
        <v>6952</v>
      </c>
      <c r="C1737" s="822" t="s">
        <v>639</v>
      </c>
      <c r="D1737" s="822" t="s">
        <v>3521</v>
      </c>
      <c r="E1737" s="822" t="s">
        <v>6953</v>
      </c>
      <c r="F1737" s="822" t="s">
        <v>7069</v>
      </c>
      <c r="G1737" s="822" t="s">
        <v>2981</v>
      </c>
      <c r="H1737" s="831">
        <v>4.9800000000000004</v>
      </c>
      <c r="I1737" s="831">
        <v>36531.18</v>
      </c>
      <c r="J1737" s="822"/>
      <c r="K1737" s="822">
        <v>7335.5783132530114</v>
      </c>
      <c r="L1737" s="831"/>
      <c r="M1737" s="831"/>
      <c r="N1737" s="822"/>
      <c r="O1737" s="822"/>
      <c r="P1737" s="831">
        <v>1.72</v>
      </c>
      <c r="Q1737" s="831">
        <v>9701.8799999999992</v>
      </c>
      <c r="R1737" s="827"/>
      <c r="S1737" s="832">
        <v>5640.6279069767434</v>
      </c>
    </row>
    <row r="1738" spans="1:19" ht="14.45" customHeight="1" x14ac:dyDescent="0.2">
      <c r="A1738" s="821" t="s">
        <v>6951</v>
      </c>
      <c r="B1738" s="822" t="s">
        <v>6952</v>
      </c>
      <c r="C1738" s="822" t="s">
        <v>639</v>
      </c>
      <c r="D1738" s="822" t="s">
        <v>3521</v>
      </c>
      <c r="E1738" s="822" t="s">
        <v>6953</v>
      </c>
      <c r="F1738" s="822" t="s">
        <v>7070</v>
      </c>
      <c r="G1738" s="822" t="s">
        <v>2985</v>
      </c>
      <c r="H1738" s="831">
        <v>28.55</v>
      </c>
      <c r="I1738" s="831">
        <v>8968.51</v>
      </c>
      <c r="J1738" s="822"/>
      <c r="K1738" s="822">
        <v>314.13345008756568</v>
      </c>
      <c r="L1738" s="831">
        <v>32.130000000000003</v>
      </c>
      <c r="M1738" s="831">
        <v>19765.07</v>
      </c>
      <c r="N1738" s="822"/>
      <c r="O1738" s="822">
        <v>615.15935262994083</v>
      </c>
      <c r="P1738" s="831">
        <v>6.8100000000000005</v>
      </c>
      <c r="Q1738" s="831">
        <v>2141.54</v>
      </c>
      <c r="R1738" s="827"/>
      <c r="S1738" s="832">
        <v>314.46989720998528</v>
      </c>
    </row>
    <row r="1739" spans="1:19" ht="14.45" customHeight="1" x14ac:dyDescent="0.2">
      <c r="A1739" s="821" t="s">
        <v>6951</v>
      </c>
      <c r="B1739" s="822" t="s">
        <v>6952</v>
      </c>
      <c r="C1739" s="822" t="s">
        <v>639</v>
      </c>
      <c r="D1739" s="822" t="s">
        <v>3521</v>
      </c>
      <c r="E1739" s="822" t="s">
        <v>6953</v>
      </c>
      <c r="F1739" s="822" t="s">
        <v>7071</v>
      </c>
      <c r="G1739" s="822" t="s">
        <v>2477</v>
      </c>
      <c r="H1739" s="831">
        <v>97.02</v>
      </c>
      <c r="I1739" s="831">
        <v>4152845.04</v>
      </c>
      <c r="J1739" s="822"/>
      <c r="K1739" s="822">
        <v>42804.009894867042</v>
      </c>
      <c r="L1739" s="831">
        <v>54</v>
      </c>
      <c r="M1739" s="831">
        <v>2310274.44</v>
      </c>
      <c r="N1739" s="822"/>
      <c r="O1739" s="822">
        <v>42782.86</v>
      </c>
      <c r="P1739" s="831">
        <v>6</v>
      </c>
      <c r="Q1739" s="831">
        <v>256697.15999999997</v>
      </c>
      <c r="R1739" s="827"/>
      <c r="S1739" s="832">
        <v>42782.859999999993</v>
      </c>
    </row>
    <row r="1740" spans="1:19" ht="14.45" customHeight="1" x14ac:dyDescent="0.2">
      <c r="A1740" s="821" t="s">
        <v>6951</v>
      </c>
      <c r="B1740" s="822" t="s">
        <v>6952</v>
      </c>
      <c r="C1740" s="822" t="s">
        <v>639</v>
      </c>
      <c r="D1740" s="822" t="s">
        <v>3521</v>
      </c>
      <c r="E1740" s="822" t="s">
        <v>6953</v>
      </c>
      <c r="F1740" s="822" t="s">
        <v>7072</v>
      </c>
      <c r="G1740" s="822" t="s">
        <v>5527</v>
      </c>
      <c r="H1740" s="831"/>
      <c r="I1740" s="831"/>
      <c r="J1740" s="822"/>
      <c r="K1740" s="822"/>
      <c r="L1740" s="831"/>
      <c r="M1740" s="831"/>
      <c r="N1740" s="822"/>
      <c r="O1740" s="822"/>
      <c r="P1740" s="831">
        <v>0.2</v>
      </c>
      <c r="Q1740" s="831">
        <v>11.49</v>
      </c>
      <c r="R1740" s="827"/>
      <c r="S1740" s="832">
        <v>57.449999999999996</v>
      </c>
    </row>
    <row r="1741" spans="1:19" ht="14.45" customHeight="1" x14ac:dyDescent="0.2">
      <c r="A1741" s="821" t="s">
        <v>6951</v>
      </c>
      <c r="B1741" s="822" t="s">
        <v>6952</v>
      </c>
      <c r="C1741" s="822" t="s">
        <v>639</v>
      </c>
      <c r="D1741" s="822" t="s">
        <v>3521</v>
      </c>
      <c r="E1741" s="822" t="s">
        <v>6953</v>
      </c>
      <c r="F1741" s="822" t="s">
        <v>7074</v>
      </c>
      <c r="G1741" s="822" t="s">
        <v>7075</v>
      </c>
      <c r="H1741" s="831">
        <v>13.18</v>
      </c>
      <c r="I1741" s="831">
        <v>5445.23</v>
      </c>
      <c r="J1741" s="822"/>
      <c r="K1741" s="822">
        <v>413.14339908952957</v>
      </c>
      <c r="L1741" s="831">
        <v>22.2</v>
      </c>
      <c r="M1741" s="831">
        <v>9471</v>
      </c>
      <c r="N1741" s="822"/>
      <c r="O1741" s="822">
        <v>426.62162162162161</v>
      </c>
      <c r="P1741" s="831">
        <v>10.280000000000001</v>
      </c>
      <c r="Q1741" s="831">
        <v>5536.24</v>
      </c>
      <c r="R1741" s="827"/>
      <c r="S1741" s="832">
        <v>538.54474708171199</v>
      </c>
    </row>
    <row r="1742" spans="1:19" ht="14.45" customHeight="1" x14ac:dyDescent="0.2">
      <c r="A1742" s="821" t="s">
        <v>6951</v>
      </c>
      <c r="B1742" s="822" t="s">
        <v>6952</v>
      </c>
      <c r="C1742" s="822" t="s">
        <v>639</v>
      </c>
      <c r="D1742" s="822" t="s">
        <v>3521</v>
      </c>
      <c r="E1742" s="822" t="s">
        <v>6953</v>
      </c>
      <c r="F1742" s="822" t="s">
        <v>7076</v>
      </c>
      <c r="G1742" s="822" t="s">
        <v>3460</v>
      </c>
      <c r="H1742" s="831">
        <v>2</v>
      </c>
      <c r="I1742" s="831">
        <v>84898</v>
      </c>
      <c r="J1742" s="822"/>
      <c r="K1742" s="822">
        <v>42449</v>
      </c>
      <c r="L1742" s="831"/>
      <c r="M1742" s="831"/>
      <c r="N1742" s="822"/>
      <c r="O1742" s="822"/>
      <c r="P1742" s="831"/>
      <c r="Q1742" s="831"/>
      <c r="R1742" s="827"/>
      <c r="S1742" s="832"/>
    </row>
    <row r="1743" spans="1:19" ht="14.45" customHeight="1" x14ac:dyDescent="0.2">
      <c r="A1743" s="821" t="s">
        <v>6951</v>
      </c>
      <c r="B1743" s="822" t="s">
        <v>6952</v>
      </c>
      <c r="C1743" s="822" t="s">
        <v>639</v>
      </c>
      <c r="D1743" s="822" t="s">
        <v>3521</v>
      </c>
      <c r="E1743" s="822" t="s">
        <v>6953</v>
      </c>
      <c r="F1743" s="822" t="s">
        <v>7078</v>
      </c>
      <c r="G1743" s="822" t="s">
        <v>7063</v>
      </c>
      <c r="H1743" s="831">
        <v>1</v>
      </c>
      <c r="I1743" s="831">
        <v>16204.2</v>
      </c>
      <c r="J1743" s="822"/>
      <c r="K1743" s="822">
        <v>16204.2</v>
      </c>
      <c r="L1743" s="831"/>
      <c r="M1743" s="831"/>
      <c r="N1743" s="822"/>
      <c r="O1743" s="822"/>
      <c r="P1743" s="831"/>
      <c r="Q1743" s="831"/>
      <c r="R1743" s="827"/>
      <c r="S1743" s="832"/>
    </row>
    <row r="1744" spans="1:19" ht="14.45" customHeight="1" x14ac:dyDescent="0.2">
      <c r="A1744" s="821" t="s">
        <v>6951</v>
      </c>
      <c r="B1744" s="822" t="s">
        <v>6952</v>
      </c>
      <c r="C1744" s="822" t="s">
        <v>639</v>
      </c>
      <c r="D1744" s="822" t="s">
        <v>3521</v>
      </c>
      <c r="E1744" s="822" t="s">
        <v>6953</v>
      </c>
      <c r="F1744" s="822" t="s">
        <v>7080</v>
      </c>
      <c r="G1744" s="822" t="s">
        <v>7081</v>
      </c>
      <c r="H1744" s="831">
        <v>6</v>
      </c>
      <c r="I1744" s="831">
        <v>319113.2</v>
      </c>
      <c r="J1744" s="822"/>
      <c r="K1744" s="822">
        <v>53185.533333333333</v>
      </c>
      <c r="L1744" s="831">
        <v>3</v>
      </c>
      <c r="M1744" s="831">
        <v>159556.70000000001</v>
      </c>
      <c r="N1744" s="822"/>
      <c r="O1744" s="822">
        <v>53185.566666666673</v>
      </c>
      <c r="P1744" s="831">
        <v>1</v>
      </c>
      <c r="Q1744" s="831">
        <v>53185.5</v>
      </c>
      <c r="R1744" s="827"/>
      <c r="S1744" s="832">
        <v>53185.5</v>
      </c>
    </row>
    <row r="1745" spans="1:19" ht="14.45" customHeight="1" x14ac:dyDescent="0.2">
      <c r="A1745" s="821" t="s">
        <v>6951</v>
      </c>
      <c r="B1745" s="822" t="s">
        <v>6952</v>
      </c>
      <c r="C1745" s="822" t="s">
        <v>639</v>
      </c>
      <c r="D1745" s="822" t="s">
        <v>3521</v>
      </c>
      <c r="E1745" s="822" t="s">
        <v>6953</v>
      </c>
      <c r="F1745" s="822" t="s">
        <v>7084</v>
      </c>
      <c r="G1745" s="822" t="s">
        <v>7085</v>
      </c>
      <c r="H1745" s="831">
        <v>16</v>
      </c>
      <c r="I1745" s="831">
        <v>1584.83</v>
      </c>
      <c r="J1745" s="822"/>
      <c r="K1745" s="822">
        <v>99.051874999999995</v>
      </c>
      <c r="L1745" s="831">
        <v>2</v>
      </c>
      <c r="M1745" s="831">
        <v>163.66999999999999</v>
      </c>
      <c r="N1745" s="822"/>
      <c r="O1745" s="822">
        <v>81.834999999999994</v>
      </c>
      <c r="P1745" s="831">
        <v>1</v>
      </c>
      <c r="Q1745" s="831">
        <v>1749.08</v>
      </c>
      <c r="R1745" s="827"/>
      <c r="S1745" s="832">
        <v>1749.08</v>
      </c>
    </row>
    <row r="1746" spans="1:19" ht="14.45" customHeight="1" x14ac:dyDescent="0.2">
      <c r="A1746" s="821" t="s">
        <v>6951</v>
      </c>
      <c r="B1746" s="822" t="s">
        <v>6952</v>
      </c>
      <c r="C1746" s="822" t="s">
        <v>639</v>
      </c>
      <c r="D1746" s="822" t="s">
        <v>3521</v>
      </c>
      <c r="E1746" s="822" t="s">
        <v>6953</v>
      </c>
      <c r="F1746" s="822" t="s">
        <v>7086</v>
      </c>
      <c r="G1746" s="822" t="s">
        <v>2660</v>
      </c>
      <c r="H1746" s="831">
        <v>6.85</v>
      </c>
      <c r="I1746" s="831">
        <v>1886.02</v>
      </c>
      <c r="J1746" s="822"/>
      <c r="K1746" s="822">
        <v>275.33138686131389</v>
      </c>
      <c r="L1746" s="831">
        <v>5.8500000000000005</v>
      </c>
      <c r="M1746" s="831">
        <v>1608.6200000000001</v>
      </c>
      <c r="N1746" s="822"/>
      <c r="O1746" s="822">
        <v>274.97777777777776</v>
      </c>
      <c r="P1746" s="831">
        <v>7.4</v>
      </c>
      <c r="Q1746" s="831">
        <v>2027.6</v>
      </c>
      <c r="R1746" s="827"/>
      <c r="S1746" s="832">
        <v>274</v>
      </c>
    </row>
    <row r="1747" spans="1:19" ht="14.45" customHeight="1" x14ac:dyDescent="0.2">
      <c r="A1747" s="821" t="s">
        <v>6951</v>
      </c>
      <c r="B1747" s="822" t="s">
        <v>6952</v>
      </c>
      <c r="C1747" s="822" t="s">
        <v>639</v>
      </c>
      <c r="D1747" s="822" t="s">
        <v>3521</v>
      </c>
      <c r="E1747" s="822" t="s">
        <v>6953</v>
      </c>
      <c r="F1747" s="822" t="s">
        <v>7087</v>
      </c>
      <c r="G1747" s="822" t="s">
        <v>3410</v>
      </c>
      <c r="H1747" s="831"/>
      <c r="I1747" s="831"/>
      <c r="J1747" s="822"/>
      <c r="K1747" s="822"/>
      <c r="L1747" s="831">
        <v>1</v>
      </c>
      <c r="M1747" s="831">
        <v>114000</v>
      </c>
      <c r="N1747" s="822"/>
      <c r="O1747" s="822">
        <v>114000</v>
      </c>
      <c r="P1747" s="831"/>
      <c r="Q1747" s="831"/>
      <c r="R1747" s="827"/>
      <c r="S1747" s="832"/>
    </row>
    <row r="1748" spans="1:19" ht="14.45" customHeight="1" x14ac:dyDescent="0.2">
      <c r="A1748" s="821" t="s">
        <v>6951</v>
      </c>
      <c r="B1748" s="822" t="s">
        <v>6952</v>
      </c>
      <c r="C1748" s="822" t="s">
        <v>639</v>
      </c>
      <c r="D1748" s="822" t="s">
        <v>3521</v>
      </c>
      <c r="E1748" s="822" t="s">
        <v>6953</v>
      </c>
      <c r="F1748" s="822" t="s">
        <v>7090</v>
      </c>
      <c r="G1748" s="822" t="s">
        <v>7091</v>
      </c>
      <c r="H1748" s="831">
        <v>2.5</v>
      </c>
      <c r="I1748" s="831">
        <v>47800.5</v>
      </c>
      <c r="J1748" s="822"/>
      <c r="K1748" s="822">
        <v>19120.2</v>
      </c>
      <c r="L1748" s="831"/>
      <c r="M1748" s="831"/>
      <c r="N1748" s="822"/>
      <c r="O1748" s="822"/>
      <c r="P1748" s="831"/>
      <c r="Q1748" s="831"/>
      <c r="R1748" s="827"/>
      <c r="S1748" s="832"/>
    </row>
    <row r="1749" spans="1:19" ht="14.45" customHeight="1" x14ac:dyDescent="0.2">
      <c r="A1749" s="821" t="s">
        <v>6951</v>
      </c>
      <c r="B1749" s="822" t="s">
        <v>6952</v>
      </c>
      <c r="C1749" s="822" t="s">
        <v>639</v>
      </c>
      <c r="D1749" s="822" t="s">
        <v>3521</v>
      </c>
      <c r="E1749" s="822" t="s">
        <v>6953</v>
      </c>
      <c r="F1749" s="822" t="s">
        <v>7094</v>
      </c>
      <c r="G1749" s="822" t="s">
        <v>7095</v>
      </c>
      <c r="H1749" s="831">
        <v>3</v>
      </c>
      <c r="I1749" s="831">
        <v>1139.0999999999999</v>
      </c>
      <c r="J1749" s="822"/>
      <c r="K1749" s="822">
        <v>379.7</v>
      </c>
      <c r="L1749" s="831"/>
      <c r="M1749" s="831"/>
      <c r="N1749" s="822"/>
      <c r="O1749" s="822"/>
      <c r="P1749" s="831"/>
      <c r="Q1749" s="831"/>
      <c r="R1749" s="827"/>
      <c r="S1749" s="832"/>
    </row>
    <row r="1750" spans="1:19" ht="14.45" customHeight="1" x14ac:dyDescent="0.2">
      <c r="A1750" s="821" t="s">
        <v>6951</v>
      </c>
      <c r="B1750" s="822" t="s">
        <v>6952</v>
      </c>
      <c r="C1750" s="822" t="s">
        <v>639</v>
      </c>
      <c r="D1750" s="822" t="s">
        <v>3521</v>
      </c>
      <c r="E1750" s="822" t="s">
        <v>6953</v>
      </c>
      <c r="F1750" s="822" t="s">
        <v>7097</v>
      </c>
      <c r="G1750" s="822" t="s">
        <v>7098</v>
      </c>
      <c r="H1750" s="831">
        <v>12</v>
      </c>
      <c r="I1750" s="831">
        <v>20714.350000000002</v>
      </c>
      <c r="J1750" s="822"/>
      <c r="K1750" s="822">
        <v>1726.1958333333334</v>
      </c>
      <c r="L1750" s="831">
        <v>17</v>
      </c>
      <c r="M1750" s="831">
        <v>35397.18</v>
      </c>
      <c r="N1750" s="822"/>
      <c r="O1750" s="822">
        <v>2082.1870588235292</v>
      </c>
      <c r="P1750" s="831">
        <v>17</v>
      </c>
      <c r="Q1750" s="831">
        <v>29362.850000000002</v>
      </c>
      <c r="R1750" s="827"/>
      <c r="S1750" s="832">
        <v>1727.2264705882353</v>
      </c>
    </row>
    <row r="1751" spans="1:19" ht="14.45" customHeight="1" x14ac:dyDescent="0.2">
      <c r="A1751" s="821" t="s">
        <v>6951</v>
      </c>
      <c r="B1751" s="822" t="s">
        <v>6952</v>
      </c>
      <c r="C1751" s="822" t="s">
        <v>639</v>
      </c>
      <c r="D1751" s="822" t="s">
        <v>3521</v>
      </c>
      <c r="E1751" s="822" t="s">
        <v>6953</v>
      </c>
      <c r="F1751" s="822" t="s">
        <v>7099</v>
      </c>
      <c r="G1751" s="822" t="s">
        <v>7100</v>
      </c>
      <c r="H1751" s="831">
        <v>20</v>
      </c>
      <c r="I1751" s="831">
        <v>81708.28</v>
      </c>
      <c r="J1751" s="822"/>
      <c r="K1751" s="822">
        <v>4085.4139999999998</v>
      </c>
      <c r="L1751" s="831">
        <v>25</v>
      </c>
      <c r="M1751" s="831">
        <v>102065.81999999999</v>
      </c>
      <c r="N1751" s="822"/>
      <c r="O1751" s="822">
        <v>4082.6327999999999</v>
      </c>
      <c r="P1751" s="831">
        <v>20</v>
      </c>
      <c r="Q1751" s="831">
        <v>75417.14</v>
      </c>
      <c r="R1751" s="827"/>
      <c r="S1751" s="832">
        <v>3770.857</v>
      </c>
    </row>
    <row r="1752" spans="1:19" ht="14.45" customHeight="1" x14ac:dyDescent="0.2">
      <c r="A1752" s="821" t="s">
        <v>6951</v>
      </c>
      <c r="B1752" s="822" t="s">
        <v>6952</v>
      </c>
      <c r="C1752" s="822" t="s">
        <v>639</v>
      </c>
      <c r="D1752" s="822" t="s">
        <v>3521</v>
      </c>
      <c r="E1752" s="822" t="s">
        <v>6953</v>
      </c>
      <c r="F1752" s="822" t="s">
        <v>7101</v>
      </c>
      <c r="G1752" s="822" t="s">
        <v>2446</v>
      </c>
      <c r="H1752" s="831">
        <v>71.94</v>
      </c>
      <c r="I1752" s="831">
        <v>631026.74</v>
      </c>
      <c r="J1752" s="822"/>
      <c r="K1752" s="822">
        <v>8771.5699193772598</v>
      </c>
      <c r="L1752" s="831">
        <v>127.67</v>
      </c>
      <c r="M1752" s="831">
        <v>1007934.1300000001</v>
      </c>
      <c r="N1752" s="822"/>
      <c r="O1752" s="822">
        <v>7894.8392731260292</v>
      </c>
      <c r="P1752" s="831">
        <v>53.41</v>
      </c>
      <c r="Q1752" s="831">
        <v>421663.25</v>
      </c>
      <c r="R1752" s="827"/>
      <c r="S1752" s="832">
        <v>7894.8371091555891</v>
      </c>
    </row>
    <row r="1753" spans="1:19" ht="14.45" customHeight="1" x14ac:dyDescent="0.2">
      <c r="A1753" s="821" t="s">
        <v>6951</v>
      </c>
      <c r="B1753" s="822" t="s">
        <v>6952</v>
      </c>
      <c r="C1753" s="822" t="s">
        <v>639</v>
      </c>
      <c r="D1753" s="822" t="s">
        <v>3521</v>
      </c>
      <c r="E1753" s="822" t="s">
        <v>6953</v>
      </c>
      <c r="F1753" s="822" t="s">
        <v>7104</v>
      </c>
      <c r="G1753" s="822" t="s">
        <v>7105</v>
      </c>
      <c r="H1753" s="831">
        <v>6</v>
      </c>
      <c r="I1753" s="831">
        <v>217.59</v>
      </c>
      <c r="J1753" s="822"/>
      <c r="K1753" s="822">
        <v>36.265000000000001</v>
      </c>
      <c r="L1753" s="831"/>
      <c r="M1753" s="831"/>
      <c r="N1753" s="822"/>
      <c r="O1753" s="822"/>
      <c r="P1753" s="831"/>
      <c r="Q1753" s="831"/>
      <c r="R1753" s="827"/>
      <c r="S1753" s="832"/>
    </row>
    <row r="1754" spans="1:19" ht="14.45" customHeight="1" x14ac:dyDescent="0.2">
      <c r="A1754" s="821" t="s">
        <v>6951</v>
      </c>
      <c r="B1754" s="822" t="s">
        <v>6952</v>
      </c>
      <c r="C1754" s="822" t="s">
        <v>639</v>
      </c>
      <c r="D1754" s="822" t="s">
        <v>3521</v>
      </c>
      <c r="E1754" s="822" t="s">
        <v>6953</v>
      </c>
      <c r="F1754" s="822" t="s">
        <v>7108</v>
      </c>
      <c r="G1754" s="822" t="s">
        <v>1943</v>
      </c>
      <c r="H1754" s="831">
        <v>0.1</v>
      </c>
      <c r="I1754" s="831">
        <v>4.04</v>
      </c>
      <c r="J1754" s="822"/>
      <c r="K1754" s="822">
        <v>40.4</v>
      </c>
      <c r="L1754" s="831"/>
      <c r="M1754" s="831"/>
      <c r="N1754" s="822"/>
      <c r="O1754" s="822"/>
      <c r="P1754" s="831"/>
      <c r="Q1754" s="831"/>
      <c r="R1754" s="827"/>
      <c r="S1754" s="832"/>
    </row>
    <row r="1755" spans="1:19" ht="14.45" customHeight="1" x14ac:dyDescent="0.2">
      <c r="A1755" s="821" t="s">
        <v>6951</v>
      </c>
      <c r="B1755" s="822" t="s">
        <v>6952</v>
      </c>
      <c r="C1755" s="822" t="s">
        <v>639</v>
      </c>
      <c r="D1755" s="822" t="s">
        <v>3521</v>
      </c>
      <c r="E1755" s="822" t="s">
        <v>6953</v>
      </c>
      <c r="F1755" s="822" t="s">
        <v>7110</v>
      </c>
      <c r="G1755" s="822" t="s">
        <v>2424</v>
      </c>
      <c r="H1755" s="831"/>
      <c r="I1755" s="831"/>
      <c r="J1755" s="822"/>
      <c r="K1755" s="822"/>
      <c r="L1755" s="831">
        <v>8</v>
      </c>
      <c r="M1755" s="831">
        <v>172520</v>
      </c>
      <c r="N1755" s="822"/>
      <c r="O1755" s="822">
        <v>21565</v>
      </c>
      <c r="P1755" s="831"/>
      <c r="Q1755" s="831"/>
      <c r="R1755" s="827"/>
      <c r="S1755" s="832"/>
    </row>
    <row r="1756" spans="1:19" ht="14.45" customHeight="1" x14ac:dyDescent="0.2">
      <c r="A1756" s="821" t="s">
        <v>6951</v>
      </c>
      <c r="B1756" s="822" t="s">
        <v>6952</v>
      </c>
      <c r="C1756" s="822" t="s">
        <v>639</v>
      </c>
      <c r="D1756" s="822" t="s">
        <v>3521</v>
      </c>
      <c r="E1756" s="822" t="s">
        <v>6953</v>
      </c>
      <c r="F1756" s="822" t="s">
        <v>7111</v>
      </c>
      <c r="G1756" s="822" t="s">
        <v>2446</v>
      </c>
      <c r="H1756" s="831">
        <v>130.49</v>
      </c>
      <c r="I1756" s="831">
        <v>2860366.9</v>
      </c>
      <c r="J1756" s="822"/>
      <c r="K1756" s="822">
        <v>21920.200015326842</v>
      </c>
      <c r="L1756" s="831">
        <v>281.10000000000002</v>
      </c>
      <c r="M1756" s="831">
        <v>5545878.7699999996</v>
      </c>
      <c r="N1756" s="822"/>
      <c r="O1756" s="822">
        <v>19729.202312344358</v>
      </c>
      <c r="P1756" s="831">
        <v>107.08</v>
      </c>
      <c r="Q1756" s="831">
        <v>2112586.86</v>
      </c>
      <c r="R1756" s="827"/>
      <c r="S1756" s="832">
        <v>19729.05173701905</v>
      </c>
    </row>
    <row r="1757" spans="1:19" ht="14.45" customHeight="1" x14ac:dyDescent="0.2">
      <c r="A1757" s="821" t="s">
        <v>6951</v>
      </c>
      <c r="B1757" s="822" t="s">
        <v>6952</v>
      </c>
      <c r="C1757" s="822" t="s">
        <v>639</v>
      </c>
      <c r="D1757" s="822" t="s">
        <v>3521</v>
      </c>
      <c r="E1757" s="822" t="s">
        <v>6953</v>
      </c>
      <c r="F1757" s="822" t="s">
        <v>7112</v>
      </c>
      <c r="G1757" s="822" t="s">
        <v>7033</v>
      </c>
      <c r="H1757" s="831">
        <v>21.79</v>
      </c>
      <c r="I1757" s="831">
        <v>27078.01</v>
      </c>
      <c r="J1757" s="822"/>
      <c r="K1757" s="822">
        <v>1242.6805874254244</v>
      </c>
      <c r="L1757" s="831">
        <v>2.87</v>
      </c>
      <c r="M1757" s="831">
        <v>3566.15</v>
      </c>
      <c r="N1757" s="822"/>
      <c r="O1757" s="822">
        <v>1242.560975609756</v>
      </c>
      <c r="P1757" s="831"/>
      <c r="Q1757" s="831"/>
      <c r="R1757" s="827"/>
      <c r="S1757" s="832"/>
    </row>
    <row r="1758" spans="1:19" ht="14.45" customHeight="1" x14ac:dyDescent="0.2">
      <c r="A1758" s="821" t="s">
        <v>6951</v>
      </c>
      <c r="B1758" s="822" t="s">
        <v>6952</v>
      </c>
      <c r="C1758" s="822" t="s">
        <v>639</v>
      </c>
      <c r="D1758" s="822" t="s">
        <v>3521</v>
      </c>
      <c r="E1758" s="822" t="s">
        <v>6953</v>
      </c>
      <c r="F1758" s="822" t="s">
        <v>7114</v>
      </c>
      <c r="G1758" s="822" t="s">
        <v>2319</v>
      </c>
      <c r="H1758" s="831"/>
      <c r="I1758" s="831"/>
      <c r="J1758" s="822"/>
      <c r="K1758" s="822"/>
      <c r="L1758" s="831">
        <v>2</v>
      </c>
      <c r="M1758" s="831">
        <v>2615.4</v>
      </c>
      <c r="N1758" s="822"/>
      <c r="O1758" s="822">
        <v>1307.7</v>
      </c>
      <c r="P1758" s="831">
        <v>4</v>
      </c>
      <c r="Q1758" s="831">
        <v>4445.54</v>
      </c>
      <c r="R1758" s="827"/>
      <c r="S1758" s="832">
        <v>1111.385</v>
      </c>
    </row>
    <row r="1759" spans="1:19" ht="14.45" customHeight="1" x14ac:dyDescent="0.2">
      <c r="A1759" s="821" t="s">
        <v>6951</v>
      </c>
      <c r="B1759" s="822" t="s">
        <v>6952</v>
      </c>
      <c r="C1759" s="822" t="s">
        <v>639</v>
      </c>
      <c r="D1759" s="822" t="s">
        <v>3521</v>
      </c>
      <c r="E1759" s="822" t="s">
        <v>6953</v>
      </c>
      <c r="F1759" s="822" t="s">
        <v>7115</v>
      </c>
      <c r="G1759" s="822" t="s">
        <v>2319</v>
      </c>
      <c r="H1759" s="831">
        <v>8</v>
      </c>
      <c r="I1759" s="831">
        <v>31720.400000000001</v>
      </c>
      <c r="J1759" s="822"/>
      <c r="K1759" s="822">
        <v>3965.05</v>
      </c>
      <c r="L1759" s="831">
        <v>2</v>
      </c>
      <c r="M1759" s="831">
        <v>7892.05</v>
      </c>
      <c r="N1759" s="822"/>
      <c r="O1759" s="822">
        <v>3946.0250000000001</v>
      </c>
      <c r="P1759" s="831">
        <v>4</v>
      </c>
      <c r="Q1759" s="831">
        <v>13871.04</v>
      </c>
      <c r="R1759" s="827"/>
      <c r="S1759" s="832">
        <v>3467.76</v>
      </c>
    </row>
    <row r="1760" spans="1:19" ht="14.45" customHeight="1" x14ac:dyDescent="0.2">
      <c r="A1760" s="821" t="s">
        <v>6951</v>
      </c>
      <c r="B1760" s="822" t="s">
        <v>6952</v>
      </c>
      <c r="C1760" s="822" t="s">
        <v>639</v>
      </c>
      <c r="D1760" s="822" t="s">
        <v>3521</v>
      </c>
      <c r="E1760" s="822" t="s">
        <v>6953</v>
      </c>
      <c r="F1760" s="822" t="s">
        <v>7117</v>
      </c>
      <c r="G1760" s="822" t="s">
        <v>7118</v>
      </c>
      <c r="H1760" s="831">
        <v>110</v>
      </c>
      <c r="I1760" s="831">
        <v>5049751.9600000009</v>
      </c>
      <c r="J1760" s="822"/>
      <c r="K1760" s="822">
        <v>45906.83600000001</v>
      </c>
      <c r="L1760" s="831">
        <v>68.039999999999992</v>
      </c>
      <c r="M1760" s="831">
        <v>3059791.5</v>
      </c>
      <c r="N1760" s="822"/>
      <c r="O1760" s="822">
        <v>44970.480599647271</v>
      </c>
      <c r="P1760" s="831">
        <v>52</v>
      </c>
      <c r="Q1760" s="831">
        <v>2018016</v>
      </c>
      <c r="R1760" s="827"/>
      <c r="S1760" s="832">
        <v>38808</v>
      </c>
    </row>
    <row r="1761" spans="1:19" ht="14.45" customHeight="1" x14ac:dyDescent="0.2">
      <c r="A1761" s="821" t="s">
        <v>6951</v>
      </c>
      <c r="B1761" s="822" t="s">
        <v>6952</v>
      </c>
      <c r="C1761" s="822" t="s">
        <v>639</v>
      </c>
      <c r="D1761" s="822" t="s">
        <v>3521</v>
      </c>
      <c r="E1761" s="822" t="s">
        <v>6953</v>
      </c>
      <c r="F1761" s="822" t="s">
        <v>7119</v>
      </c>
      <c r="G1761" s="822" t="s">
        <v>916</v>
      </c>
      <c r="H1761" s="831">
        <v>6.5</v>
      </c>
      <c r="I1761" s="831">
        <v>1385.54</v>
      </c>
      <c r="J1761" s="822"/>
      <c r="K1761" s="822">
        <v>213.16</v>
      </c>
      <c r="L1761" s="831">
        <v>10.02</v>
      </c>
      <c r="M1761" s="831">
        <v>2135.86</v>
      </c>
      <c r="N1761" s="822"/>
      <c r="O1761" s="822">
        <v>213.15968063872256</v>
      </c>
      <c r="P1761" s="831">
        <v>4.2799999999999994</v>
      </c>
      <c r="Q1761" s="831">
        <v>912.31999999999994</v>
      </c>
      <c r="R1761" s="827"/>
      <c r="S1761" s="832">
        <v>213.15887850467291</v>
      </c>
    </row>
    <row r="1762" spans="1:19" ht="14.45" customHeight="1" x14ac:dyDescent="0.2">
      <c r="A1762" s="821" t="s">
        <v>6951</v>
      </c>
      <c r="B1762" s="822" t="s">
        <v>6952</v>
      </c>
      <c r="C1762" s="822" t="s">
        <v>639</v>
      </c>
      <c r="D1762" s="822" t="s">
        <v>3521</v>
      </c>
      <c r="E1762" s="822" t="s">
        <v>6953</v>
      </c>
      <c r="F1762" s="822" t="s">
        <v>7120</v>
      </c>
      <c r="G1762" s="822" t="s">
        <v>916</v>
      </c>
      <c r="H1762" s="831">
        <v>2.81</v>
      </c>
      <c r="I1762" s="831">
        <v>204.91</v>
      </c>
      <c r="J1762" s="822"/>
      <c r="K1762" s="822">
        <v>72.921708185053376</v>
      </c>
      <c r="L1762" s="831">
        <v>24.18</v>
      </c>
      <c r="M1762" s="831">
        <v>1852.38</v>
      </c>
      <c r="N1762" s="822"/>
      <c r="O1762" s="822">
        <v>76.607940446650133</v>
      </c>
      <c r="P1762" s="831">
        <v>0.62</v>
      </c>
      <c r="Q1762" s="831">
        <v>45.21</v>
      </c>
      <c r="R1762" s="827"/>
      <c r="S1762" s="832">
        <v>72.91935483870968</v>
      </c>
    </row>
    <row r="1763" spans="1:19" ht="14.45" customHeight="1" x14ac:dyDescent="0.2">
      <c r="A1763" s="821" t="s">
        <v>6951</v>
      </c>
      <c r="B1763" s="822" t="s">
        <v>6952</v>
      </c>
      <c r="C1763" s="822" t="s">
        <v>639</v>
      </c>
      <c r="D1763" s="822" t="s">
        <v>3521</v>
      </c>
      <c r="E1763" s="822" t="s">
        <v>6953</v>
      </c>
      <c r="F1763" s="822" t="s">
        <v>7122</v>
      </c>
      <c r="G1763" s="822" t="s">
        <v>1390</v>
      </c>
      <c r="H1763" s="831"/>
      <c r="I1763" s="831"/>
      <c r="J1763" s="822"/>
      <c r="K1763" s="822"/>
      <c r="L1763" s="831">
        <v>4</v>
      </c>
      <c r="M1763" s="831">
        <v>593.84</v>
      </c>
      <c r="N1763" s="822"/>
      <c r="O1763" s="822">
        <v>148.46</v>
      </c>
      <c r="P1763" s="831"/>
      <c r="Q1763" s="831"/>
      <c r="R1763" s="827"/>
      <c r="S1763" s="832"/>
    </row>
    <row r="1764" spans="1:19" ht="14.45" customHeight="1" x14ac:dyDescent="0.2">
      <c r="A1764" s="821" t="s">
        <v>6951</v>
      </c>
      <c r="B1764" s="822" t="s">
        <v>6952</v>
      </c>
      <c r="C1764" s="822" t="s">
        <v>639</v>
      </c>
      <c r="D1764" s="822" t="s">
        <v>3521</v>
      </c>
      <c r="E1764" s="822" t="s">
        <v>6953</v>
      </c>
      <c r="F1764" s="822" t="s">
        <v>7123</v>
      </c>
      <c r="G1764" s="822" t="s">
        <v>7124</v>
      </c>
      <c r="H1764" s="831"/>
      <c r="I1764" s="831"/>
      <c r="J1764" s="822"/>
      <c r="K1764" s="822"/>
      <c r="L1764" s="831">
        <v>9</v>
      </c>
      <c r="M1764" s="831">
        <v>1032891.17</v>
      </c>
      <c r="N1764" s="822"/>
      <c r="O1764" s="822">
        <v>114765.68555555557</v>
      </c>
      <c r="P1764" s="831">
        <v>8</v>
      </c>
      <c r="Q1764" s="831">
        <v>916784</v>
      </c>
      <c r="R1764" s="827"/>
      <c r="S1764" s="832">
        <v>114598</v>
      </c>
    </row>
    <row r="1765" spans="1:19" ht="14.45" customHeight="1" x14ac:dyDescent="0.2">
      <c r="A1765" s="821" t="s">
        <v>6951</v>
      </c>
      <c r="B1765" s="822" t="s">
        <v>6952</v>
      </c>
      <c r="C1765" s="822" t="s">
        <v>639</v>
      </c>
      <c r="D1765" s="822" t="s">
        <v>3521</v>
      </c>
      <c r="E1765" s="822" t="s">
        <v>6953</v>
      </c>
      <c r="F1765" s="822" t="s">
        <v>7126</v>
      </c>
      <c r="G1765" s="822" t="s">
        <v>2450</v>
      </c>
      <c r="H1765" s="831"/>
      <c r="I1765" s="831"/>
      <c r="J1765" s="822"/>
      <c r="K1765" s="822"/>
      <c r="L1765" s="831"/>
      <c r="M1765" s="831"/>
      <c r="N1765" s="822"/>
      <c r="O1765" s="822"/>
      <c r="P1765" s="831">
        <v>5.55</v>
      </c>
      <c r="Q1765" s="831">
        <v>3438.95</v>
      </c>
      <c r="R1765" s="827"/>
      <c r="S1765" s="832">
        <v>619.63063063063066</v>
      </c>
    </row>
    <row r="1766" spans="1:19" ht="14.45" customHeight="1" x14ac:dyDescent="0.2">
      <c r="A1766" s="821" t="s">
        <v>6951</v>
      </c>
      <c r="B1766" s="822" t="s">
        <v>6952</v>
      </c>
      <c r="C1766" s="822" t="s">
        <v>639</v>
      </c>
      <c r="D1766" s="822" t="s">
        <v>3521</v>
      </c>
      <c r="E1766" s="822" t="s">
        <v>6953</v>
      </c>
      <c r="F1766" s="822" t="s">
        <v>7129</v>
      </c>
      <c r="G1766" s="822" t="s">
        <v>791</v>
      </c>
      <c r="H1766" s="831">
        <v>27.23</v>
      </c>
      <c r="I1766" s="831">
        <v>3028.14</v>
      </c>
      <c r="J1766" s="822"/>
      <c r="K1766" s="822">
        <v>111.20602276900476</v>
      </c>
      <c r="L1766" s="831">
        <v>12.6</v>
      </c>
      <c r="M1766" s="831">
        <v>1409.56</v>
      </c>
      <c r="N1766" s="822"/>
      <c r="O1766" s="822">
        <v>111.86984126984127</v>
      </c>
      <c r="P1766" s="831">
        <v>1.5</v>
      </c>
      <c r="Q1766" s="831">
        <v>166.5</v>
      </c>
      <c r="R1766" s="827"/>
      <c r="S1766" s="832">
        <v>111</v>
      </c>
    </row>
    <row r="1767" spans="1:19" ht="14.45" customHeight="1" x14ac:dyDescent="0.2">
      <c r="A1767" s="821" t="s">
        <v>6951</v>
      </c>
      <c r="B1767" s="822" t="s">
        <v>6952</v>
      </c>
      <c r="C1767" s="822" t="s">
        <v>639</v>
      </c>
      <c r="D1767" s="822" t="s">
        <v>3521</v>
      </c>
      <c r="E1767" s="822" t="s">
        <v>6953</v>
      </c>
      <c r="F1767" s="822" t="s">
        <v>7130</v>
      </c>
      <c r="G1767" s="822" t="s">
        <v>791</v>
      </c>
      <c r="H1767" s="831">
        <v>30.76</v>
      </c>
      <c r="I1767" s="831">
        <v>8861.9900000000016</v>
      </c>
      <c r="J1767" s="822"/>
      <c r="K1767" s="822">
        <v>288.10110533159951</v>
      </c>
      <c r="L1767" s="831">
        <v>19.05</v>
      </c>
      <c r="M1767" s="831">
        <v>5835.16</v>
      </c>
      <c r="N1767" s="822"/>
      <c r="O1767" s="822">
        <v>306.30761154855639</v>
      </c>
      <c r="P1767" s="831">
        <v>0.28999999999999998</v>
      </c>
      <c r="Q1767" s="831">
        <v>83.55</v>
      </c>
      <c r="R1767" s="827"/>
      <c r="S1767" s="832">
        <v>288.10344827586209</v>
      </c>
    </row>
    <row r="1768" spans="1:19" ht="14.45" customHeight="1" x14ac:dyDescent="0.2">
      <c r="A1768" s="821" t="s">
        <v>6951</v>
      </c>
      <c r="B1768" s="822" t="s">
        <v>6952</v>
      </c>
      <c r="C1768" s="822" t="s">
        <v>639</v>
      </c>
      <c r="D1768" s="822" t="s">
        <v>3521</v>
      </c>
      <c r="E1768" s="822" t="s">
        <v>6953</v>
      </c>
      <c r="F1768" s="822" t="s">
        <v>7131</v>
      </c>
      <c r="G1768" s="822" t="s">
        <v>1132</v>
      </c>
      <c r="H1768" s="831">
        <v>9.5299999999999994</v>
      </c>
      <c r="I1768" s="831">
        <v>1755.4399999999998</v>
      </c>
      <c r="J1768" s="822"/>
      <c r="K1768" s="822">
        <v>184.20146904512066</v>
      </c>
      <c r="L1768" s="831">
        <v>6.7799999999999994</v>
      </c>
      <c r="M1768" s="831">
        <v>1240.06</v>
      </c>
      <c r="N1768" s="822"/>
      <c r="O1768" s="822">
        <v>182.89970501474926</v>
      </c>
      <c r="P1768" s="831"/>
      <c r="Q1768" s="831"/>
      <c r="R1768" s="827"/>
      <c r="S1768" s="832"/>
    </row>
    <row r="1769" spans="1:19" ht="14.45" customHeight="1" x14ac:dyDescent="0.2">
      <c r="A1769" s="821" t="s">
        <v>6951</v>
      </c>
      <c r="B1769" s="822" t="s">
        <v>6952</v>
      </c>
      <c r="C1769" s="822" t="s">
        <v>639</v>
      </c>
      <c r="D1769" s="822" t="s">
        <v>3521</v>
      </c>
      <c r="E1769" s="822" t="s">
        <v>6953</v>
      </c>
      <c r="F1769" s="822" t="s">
        <v>7133</v>
      </c>
      <c r="G1769" s="822" t="s">
        <v>7134</v>
      </c>
      <c r="H1769" s="831">
        <v>1</v>
      </c>
      <c r="I1769" s="831">
        <v>12413.6</v>
      </c>
      <c r="J1769" s="822"/>
      <c r="K1769" s="822">
        <v>12413.6</v>
      </c>
      <c r="L1769" s="831">
        <v>3</v>
      </c>
      <c r="M1769" s="831">
        <v>37240.800000000003</v>
      </c>
      <c r="N1769" s="822"/>
      <c r="O1769" s="822">
        <v>12413.6</v>
      </c>
      <c r="P1769" s="831">
        <v>9</v>
      </c>
      <c r="Q1769" s="831">
        <v>111722.4</v>
      </c>
      <c r="R1769" s="827"/>
      <c r="S1769" s="832">
        <v>12413.599999999999</v>
      </c>
    </row>
    <row r="1770" spans="1:19" ht="14.45" customHeight="1" x14ac:dyDescent="0.2">
      <c r="A1770" s="821" t="s">
        <v>6951</v>
      </c>
      <c r="B1770" s="822" t="s">
        <v>6952</v>
      </c>
      <c r="C1770" s="822" t="s">
        <v>639</v>
      </c>
      <c r="D1770" s="822" t="s">
        <v>3521</v>
      </c>
      <c r="E1770" s="822" t="s">
        <v>6953</v>
      </c>
      <c r="F1770" s="822" t="s">
        <v>7135</v>
      </c>
      <c r="G1770" s="822" t="s">
        <v>1132</v>
      </c>
      <c r="H1770" s="831">
        <v>8.68</v>
      </c>
      <c r="I1770" s="831">
        <v>846.73</v>
      </c>
      <c r="J1770" s="822"/>
      <c r="K1770" s="822">
        <v>97.549539170506918</v>
      </c>
      <c r="L1770" s="831">
        <v>5.97</v>
      </c>
      <c r="M1770" s="831">
        <v>587.54</v>
      </c>
      <c r="N1770" s="822"/>
      <c r="O1770" s="822">
        <v>98.415410385259634</v>
      </c>
      <c r="P1770" s="831"/>
      <c r="Q1770" s="831"/>
      <c r="R1770" s="827"/>
      <c r="S1770" s="832"/>
    </row>
    <row r="1771" spans="1:19" ht="14.45" customHeight="1" x14ac:dyDescent="0.2">
      <c r="A1771" s="821" t="s">
        <v>6951</v>
      </c>
      <c r="B1771" s="822" t="s">
        <v>6952</v>
      </c>
      <c r="C1771" s="822" t="s">
        <v>639</v>
      </c>
      <c r="D1771" s="822" t="s">
        <v>3521</v>
      </c>
      <c r="E1771" s="822" t="s">
        <v>6953</v>
      </c>
      <c r="F1771" s="822" t="s">
        <v>7136</v>
      </c>
      <c r="G1771" s="822" t="s">
        <v>1132</v>
      </c>
      <c r="H1771" s="831">
        <v>6.59</v>
      </c>
      <c r="I1771" s="831">
        <v>2775.83</v>
      </c>
      <c r="J1771" s="822"/>
      <c r="K1771" s="822">
        <v>421.2185128983308</v>
      </c>
      <c r="L1771" s="831"/>
      <c r="M1771" s="831"/>
      <c r="N1771" s="822"/>
      <c r="O1771" s="822"/>
      <c r="P1771" s="831"/>
      <c r="Q1771" s="831"/>
      <c r="R1771" s="827"/>
      <c r="S1771" s="832"/>
    </row>
    <row r="1772" spans="1:19" ht="14.45" customHeight="1" x14ac:dyDescent="0.2">
      <c r="A1772" s="821" t="s">
        <v>6951</v>
      </c>
      <c r="B1772" s="822" t="s">
        <v>6952</v>
      </c>
      <c r="C1772" s="822" t="s">
        <v>639</v>
      </c>
      <c r="D1772" s="822" t="s">
        <v>3521</v>
      </c>
      <c r="E1772" s="822" t="s">
        <v>6953</v>
      </c>
      <c r="F1772" s="822" t="s">
        <v>7137</v>
      </c>
      <c r="G1772" s="822" t="s">
        <v>7134</v>
      </c>
      <c r="H1772" s="831">
        <v>5</v>
      </c>
      <c r="I1772" s="831">
        <v>83031.5</v>
      </c>
      <c r="J1772" s="822"/>
      <c r="K1772" s="822">
        <v>16606.3</v>
      </c>
      <c r="L1772" s="831"/>
      <c r="M1772" s="831"/>
      <c r="N1772" s="822"/>
      <c r="O1772" s="822"/>
      <c r="P1772" s="831"/>
      <c r="Q1772" s="831"/>
      <c r="R1772" s="827"/>
      <c r="S1772" s="832"/>
    </row>
    <row r="1773" spans="1:19" ht="14.45" customHeight="1" x14ac:dyDescent="0.2">
      <c r="A1773" s="821" t="s">
        <v>6951</v>
      </c>
      <c r="B1773" s="822" t="s">
        <v>6952</v>
      </c>
      <c r="C1773" s="822" t="s">
        <v>639</v>
      </c>
      <c r="D1773" s="822" t="s">
        <v>3521</v>
      </c>
      <c r="E1773" s="822" t="s">
        <v>6953</v>
      </c>
      <c r="F1773" s="822" t="s">
        <v>7141</v>
      </c>
      <c r="G1773" s="822" t="s">
        <v>2967</v>
      </c>
      <c r="H1773" s="831">
        <v>27.61</v>
      </c>
      <c r="I1773" s="831">
        <v>13094.62</v>
      </c>
      <c r="J1773" s="822"/>
      <c r="K1773" s="822">
        <v>474.27091633466136</v>
      </c>
      <c r="L1773" s="831">
        <v>36.69</v>
      </c>
      <c r="M1773" s="831">
        <v>18189.96</v>
      </c>
      <c r="N1773" s="822"/>
      <c r="O1773" s="822">
        <v>495.77432542927227</v>
      </c>
      <c r="P1773" s="831">
        <v>36.620000000000005</v>
      </c>
      <c r="Q1773" s="831">
        <v>17367.8</v>
      </c>
      <c r="R1773" s="827"/>
      <c r="S1773" s="832">
        <v>474.2708902239213</v>
      </c>
    </row>
    <row r="1774" spans="1:19" ht="14.45" customHeight="1" x14ac:dyDescent="0.2">
      <c r="A1774" s="821" t="s">
        <v>6951</v>
      </c>
      <c r="B1774" s="822" t="s">
        <v>6952</v>
      </c>
      <c r="C1774" s="822" t="s">
        <v>639</v>
      </c>
      <c r="D1774" s="822" t="s">
        <v>3521</v>
      </c>
      <c r="E1774" s="822" t="s">
        <v>6953</v>
      </c>
      <c r="F1774" s="822" t="s">
        <v>7142</v>
      </c>
      <c r="G1774" s="822" t="s">
        <v>2967</v>
      </c>
      <c r="H1774" s="831">
        <v>33.159999999999997</v>
      </c>
      <c r="I1774" s="831">
        <v>6781.869999999999</v>
      </c>
      <c r="J1774" s="822"/>
      <c r="K1774" s="822">
        <v>204.51960193003617</v>
      </c>
      <c r="L1774" s="831">
        <v>29.299999999999997</v>
      </c>
      <c r="M1774" s="831">
        <v>5992.44</v>
      </c>
      <c r="N1774" s="822"/>
      <c r="O1774" s="822">
        <v>204.52013651877132</v>
      </c>
      <c r="P1774" s="831">
        <v>1080.8300000000002</v>
      </c>
      <c r="Q1774" s="831">
        <v>221051.35</v>
      </c>
      <c r="R1774" s="827"/>
      <c r="S1774" s="832">
        <v>204.51999851965616</v>
      </c>
    </row>
    <row r="1775" spans="1:19" ht="14.45" customHeight="1" x14ac:dyDescent="0.2">
      <c r="A1775" s="821" t="s">
        <v>6951</v>
      </c>
      <c r="B1775" s="822" t="s">
        <v>6952</v>
      </c>
      <c r="C1775" s="822" t="s">
        <v>639</v>
      </c>
      <c r="D1775" s="822" t="s">
        <v>3521</v>
      </c>
      <c r="E1775" s="822" t="s">
        <v>6953</v>
      </c>
      <c r="F1775" s="822" t="s">
        <v>7143</v>
      </c>
      <c r="G1775" s="822" t="s">
        <v>3416</v>
      </c>
      <c r="H1775" s="831">
        <v>1</v>
      </c>
      <c r="I1775" s="831">
        <v>81007.61</v>
      </c>
      <c r="J1775" s="822"/>
      <c r="K1775" s="822">
        <v>81007.61</v>
      </c>
      <c r="L1775" s="831"/>
      <c r="M1775" s="831"/>
      <c r="N1775" s="822"/>
      <c r="O1775" s="822"/>
      <c r="P1775" s="831"/>
      <c r="Q1775" s="831"/>
      <c r="R1775" s="827"/>
      <c r="S1775" s="832"/>
    </row>
    <row r="1776" spans="1:19" ht="14.45" customHeight="1" x14ac:dyDescent="0.2">
      <c r="A1776" s="821" t="s">
        <v>6951</v>
      </c>
      <c r="B1776" s="822" t="s">
        <v>6952</v>
      </c>
      <c r="C1776" s="822" t="s">
        <v>639</v>
      </c>
      <c r="D1776" s="822" t="s">
        <v>3521</v>
      </c>
      <c r="E1776" s="822" t="s">
        <v>6953</v>
      </c>
      <c r="F1776" s="822" t="s">
        <v>7145</v>
      </c>
      <c r="G1776" s="822" t="s">
        <v>7146</v>
      </c>
      <c r="H1776" s="831"/>
      <c r="I1776" s="831"/>
      <c r="J1776" s="822"/>
      <c r="K1776" s="822"/>
      <c r="L1776" s="831">
        <v>1</v>
      </c>
      <c r="M1776" s="831">
        <v>3300.05</v>
      </c>
      <c r="N1776" s="822"/>
      <c r="O1776" s="822">
        <v>3300.05</v>
      </c>
      <c r="P1776" s="831"/>
      <c r="Q1776" s="831"/>
      <c r="R1776" s="827"/>
      <c r="S1776" s="832"/>
    </row>
    <row r="1777" spans="1:19" ht="14.45" customHeight="1" x14ac:dyDescent="0.2">
      <c r="A1777" s="821" t="s">
        <v>6951</v>
      </c>
      <c r="B1777" s="822" t="s">
        <v>6952</v>
      </c>
      <c r="C1777" s="822" t="s">
        <v>639</v>
      </c>
      <c r="D1777" s="822" t="s">
        <v>3521</v>
      </c>
      <c r="E1777" s="822" t="s">
        <v>6953</v>
      </c>
      <c r="F1777" s="822" t="s">
        <v>7147</v>
      </c>
      <c r="G1777" s="822" t="s">
        <v>2388</v>
      </c>
      <c r="H1777" s="831">
        <v>7</v>
      </c>
      <c r="I1777" s="831">
        <v>746801</v>
      </c>
      <c r="J1777" s="822"/>
      <c r="K1777" s="822">
        <v>106685.85714285714</v>
      </c>
      <c r="L1777" s="831">
        <v>4</v>
      </c>
      <c r="M1777" s="831">
        <v>346608.1</v>
      </c>
      <c r="N1777" s="822"/>
      <c r="O1777" s="822">
        <v>86652.024999999994</v>
      </c>
      <c r="P1777" s="831">
        <v>1</v>
      </c>
      <c r="Q1777" s="831">
        <v>86202.7</v>
      </c>
      <c r="R1777" s="827"/>
      <c r="S1777" s="832">
        <v>86202.7</v>
      </c>
    </row>
    <row r="1778" spans="1:19" ht="14.45" customHeight="1" x14ac:dyDescent="0.2">
      <c r="A1778" s="821" t="s">
        <v>6951</v>
      </c>
      <c r="B1778" s="822" t="s">
        <v>6952</v>
      </c>
      <c r="C1778" s="822" t="s">
        <v>639</v>
      </c>
      <c r="D1778" s="822" t="s">
        <v>3521</v>
      </c>
      <c r="E1778" s="822" t="s">
        <v>6953</v>
      </c>
      <c r="F1778" s="822" t="s">
        <v>7152</v>
      </c>
      <c r="G1778" s="822" t="s">
        <v>2346</v>
      </c>
      <c r="H1778" s="831">
        <v>4</v>
      </c>
      <c r="I1778" s="831">
        <v>156815.5</v>
      </c>
      <c r="J1778" s="822"/>
      <c r="K1778" s="822">
        <v>39203.875</v>
      </c>
      <c r="L1778" s="831"/>
      <c r="M1778" s="831"/>
      <c r="N1778" s="822"/>
      <c r="O1778" s="822"/>
      <c r="P1778" s="831"/>
      <c r="Q1778" s="831"/>
      <c r="R1778" s="827"/>
      <c r="S1778" s="832"/>
    </row>
    <row r="1779" spans="1:19" ht="14.45" customHeight="1" x14ac:dyDescent="0.2">
      <c r="A1779" s="821" t="s">
        <v>6951</v>
      </c>
      <c r="B1779" s="822" t="s">
        <v>6952</v>
      </c>
      <c r="C1779" s="822" t="s">
        <v>639</v>
      </c>
      <c r="D1779" s="822" t="s">
        <v>3521</v>
      </c>
      <c r="E1779" s="822" t="s">
        <v>6953</v>
      </c>
      <c r="F1779" s="822" t="s">
        <v>7153</v>
      </c>
      <c r="G1779" s="822" t="s">
        <v>2388</v>
      </c>
      <c r="H1779" s="831">
        <v>35</v>
      </c>
      <c r="I1779" s="831">
        <v>3723777</v>
      </c>
      <c r="J1779" s="822"/>
      <c r="K1779" s="822">
        <v>106393.62857142858</v>
      </c>
      <c r="L1779" s="831">
        <v>45</v>
      </c>
      <c r="M1779" s="831">
        <v>3998573.7</v>
      </c>
      <c r="N1779" s="822"/>
      <c r="O1779" s="822">
        <v>88857.193333333344</v>
      </c>
      <c r="P1779" s="831">
        <v>33</v>
      </c>
      <c r="Q1779" s="831">
        <v>2844689.1</v>
      </c>
      <c r="R1779" s="827"/>
      <c r="S1779" s="832">
        <v>86202.7</v>
      </c>
    </row>
    <row r="1780" spans="1:19" ht="14.45" customHeight="1" x14ac:dyDescent="0.2">
      <c r="A1780" s="821" t="s">
        <v>6951</v>
      </c>
      <c r="B1780" s="822" t="s">
        <v>6952</v>
      </c>
      <c r="C1780" s="822" t="s">
        <v>639</v>
      </c>
      <c r="D1780" s="822" t="s">
        <v>3521</v>
      </c>
      <c r="E1780" s="822" t="s">
        <v>6953</v>
      </c>
      <c r="F1780" s="822" t="s">
        <v>7156</v>
      </c>
      <c r="G1780" s="822" t="s">
        <v>7155</v>
      </c>
      <c r="H1780" s="831"/>
      <c r="I1780" s="831"/>
      <c r="J1780" s="822"/>
      <c r="K1780" s="822"/>
      <c r="L1780" s="831"/>
      <c r="M1780" s="831"/>
      <c r="N1780" s="822"/>
      <c r="O1780" s="822"/>
      <c r="P1780" s="831">
        <v>4</v>
      </c>
      <c r="Q1780" s="831">
        <v>122178.3</v>
      </c>
      <c r="R1780" s="827"/>
      <c r="S1780" s="832">
        <v>30544.575000000001</v>
      </c>
    </row>
    <row r="1781" spans="1:19" ht="14.45" customHeight="1" x14ac:dyDescent="0.2">
      <c r="A1781" s="821" t="s">
        <v>6951</v>
      </c>
      <c r="B1781" s="822" t="s">
        <v>6952</v>
      </c>
      <c r="C1781" s="822" t="s">
        <v>639</v>
      </c>
      <c r="D1781" s="822" t="s">
        <v>3521</v>
      </c>
      <c r="E1781" s="822" t="s">
        <v>6953</v>
      </c>
      <c r="F1781" s="822" t="s">
        <v>7157</v>
      </c>
      <c r="G1781" s="822" t="s">
        <v>7158</v>
      </c>
      <c r="H1781" s="831"/>
      <c r="I1781" s="831"/>
      <c r="J1781" s="822"/>
      <c r="K1781" s="822"/>
      <c r="L1781" s="831">
        <v>4.8</v>
      </c>
      <c r="M1781" s="831">
        <v>261.14</v>
      </c>
      <c r="N1781" s="822"/>
      <c r="O1781" s="822">
        <v>54.404166666666669</v>
      </c>
      <c r="P1781" s="831">
        <v>0.8</v>
      </c>
      <c r="Q1781" s="831">
        <v>43.54</v>
      </c>
      <c r="R1781" s="827"/>
      <c r="S1781" s="832">
        <v>54.424999999999997</v>
      </c>
    </row>
    <row r="1782" spans="1:19" ht="14.45" customHeight="1" x14ac:dyDescent="0.2">
      <c r="A1782" s="821" t="s">
        <v>6951</v>
      </c>
      <c r="B1782" s="822" t="s">
        <v>6952</v>
      </c>
      <c r="C1782" s="822" t="s">
        <v>639</v>
      </c>
      <c r="D1782" s="822" t="s">
        <v>3521</v>
      </c>
      <c r="E1782" s="822" t="s">
        <v>6953</v>
      </c>
      <c r="F1782" s="822" t="s">
        <v>7159</v>
      </c>
      <c r="G1782" s="822" t="s">
        <v>7158</v>
      </c>
      <c r="H1782" s="831">
        <v>0.4</v>
      </c>
      <c r="I1782" s="831">
        <v>43.55</v>
      </c>
      <c r="J1782" s="822"/>
      <c r="K1782" s="822">
        <v>108.87499999999999</v>
      </c>
      <c r="L1782" s="831">
        <v>4.4000000000000004</v>
      </c>
      <c r="M1782" s="831">
        <v>476.92</v>
      </c>
      <c r="N1782" s="822"/>
      <c r="O1782" s="822">
        <v>108.39090909090909</v>
      </c>
      <c r="P1782" s="831">
        <v>2</v>
      </c>
      <c r="Q1782" s="831">
        <v>195.39999999999998</v>
      </c>
      <c r="R1782" s="827"/>
      <c r="S1782" s="832">
        <v>97.699999999999989</v>
      </c>
    </row>
    <row r="1783" spans="1:19" ht="14.45" customHeight="1" x14ac:dyDescent="0.2">
      <c r="A1783" s="821" t="s">
        <v>6951</v>
      </c>
      <c r="B1783" s="822" t="s">
        <v>6952</v>
      </c>
      <c r="C1783" s="822" t="s">
        <v>639</v>
      </c>
      <c r="D1783" s="822" t="s">
        <v>3521</v>
      </c>
      <c r="E1783" s="822" t="s">
        <v>6953</v>
      </c>
      <c r="F1783" s="822" t="s">
        <v>7160</v>
      </c>
      <c r="G1783" s="822" t="s">
        <v>3389</v>
      </c>
      <c r="H1783" s="831"/>
      <c r="I1783" s="831"/>
      <c r="J1783" s="822"/>
      <c r="K1783" s="822"/>
      <c r="L1783" s="831">
        <v>4</v>
      </c>
      <c r="M1783" s="831">
        <v>44282.9</v>
      </c>
      <c r="N1783" s="822"/>
      <c r="O1783" s="822">
        <v>11070.725</v>
      </c>
      <c r="P1783" s="831"/>
      <c r="Q1783" s="831"/>
      <c r="R1783" s="827"/>
      <c r="S1783" s="832"/>
    </row>
    <row r="1784" spans="1:19" ht="14.45" customHeight="1" x14ac:dyDescent="0.2">
      <c r="A1784" s="821" t="s">
        <v>6951</v>
      </c>
      <c r="B1784" s="822" t="s">
        <v>6952</v>
      </c>
      <c r="C1784" s="822" t="s">
        <v>639</v>
      </c>
      <c r="D1784" s="822" t="s">
        <v>3521</v>
      </c>
      <c r="E1784" s="822" t="s">
        <v>6953</v>
      </c>
      <c r="F1784" s="822" t="s">
        <v>7161</v>
      </c>
      <c r="G1784" s="822" t="s">
        <v>7146</v>
      </c>
      <c r="H1784" s="831">
        <v>2</v>
      </c>
      <c r="I1784" s="831">
        <v>1727.76</v>
      </c>
      <c r="J1784" s="822"/>
      <c r="K1784" s="822">
        <v>863.88</v>
      </c>
      <c r="L1784" s="831"/>
      <c r="M1784" s="831"/>
      <c r="N1784" s="822"/>
      <c r="O1784" s="822"/>
      <c r="P1784" s="831"/>
      <c r="Q1784" s="831"/>
      <c r="R1784" s="827"/>
      <c r="S1784" s="832"/>
    </row>
    <row r="1785" spans="1:19" ht="14.45" customHeight="1" x14ac:dyDescent="0.2">
      <c r="A1785" s="821" t="s">
        <v>6951</v>
      </c>
      <c r="B1785" s="822" t="s">
        <v>6952</v>
      </c>
      <c r="C1785" s="822" t="s">
        <v>639</v>
      </c>
      <c r="D1785" s="822" t="s">
        <v>3521</v>
      </c>
      <c r="E1785" s="822" t="s">
        <v>6953</v>
      </c>
      <c r="F1785" s="822" t="s">
        <v>7166</v>
      </c>
      <c r="G1785" s="822" t="s">
        <v>2446</v>
      </c>
      <c r="H1785" s="831">
        <v>11.88</v>
      </c>
      <c r="I1785" s="831">
        <v>626219.07999999996</v>
      </c>
      <c r="J1785" s="822"/>
      <c r="K1785" s="822">
        <v>52712.043771043762</v>
      </c>
      <c r="L1785" s="831">
        <v>20.89</v>
      </c>
      <c r="M1785" s="831">
        <v>989143.58</v>
      </c>
      <c r="N1785" s="822"/>
      <c r="O1785" s="822">
        <v>47350.099569171849</v>
      </c>
      <c r="P1785" s="831">
        <v>40.950000000000003</v>
      </c>
      <c r="Q1785" s="831">
        <v>1938970.4899999998</v>
      </c>
      <c r="R1785" s="827"/>
      <c r="S1785" s="832">
        <v>47349.706715506705</v>
      </c>
    </row>
    <row r="1786" spans="1:19" ht="14.45" customHeight="1" x14ac:dyDescent="0.2">
      <c r="A1786" s="821" t="s">
        <v>6951</v>
      </c>
      <c r="B1786" s="822" t="s">
        <v>6952</v>
      </c>
      <c r="C1786" s="822" t="s">
        <v>639</v>
      </c>
      <c r="D1786" s="822" t="s">
        <v>3521</v>
      </c>
      <c r="E1786" s="822" t="s">
        <v>6953</v>
      </c>
      <c r="F1786" s="822" t="s">
        <v>7167</v>
      </c>
      <c r="G1786" s="822" t="s">
        <v>2424</v>
      </c>
      <c r="H1786" s="831"/>
      <c r="I1786" s="831"/>
      <c r="J1786" s="822"/>
      <c r="K1786" s="822"/>
      <c r="L1786" s="831">
        <v>37</v>
      </c>
      <c r="M1786" s="831">
        <v>1509550</v>
      </c>
      <c r="N1786" s="822"/>
      <c r="O1786" s="822">
        <v>40798.648648648646</v>
      </c>
      <c r="P1786" s="831">
        <v>40</v>
      </c>
      <c r="Q1786" s="831">
        <v>1587184</v>
      </c>
      <c r="R1786" s="827"/>
      <c r="S1786" s="832">
        <v>39679.599999999999</v>
      </c>
    </row>
    <row r="1787" spans="1:19" ht="14.45" customHeight="1" x14ac:dyDescent="0.2">
      <c r="A1787" s="821" t="s">
        <v>6951</v>
      </c>
      <c r="B1787" s="822" t="s">
        <v>6952</v>
      </c>
      <c r="C1787" s="822" t="s">
        <v>639</v>
      </c>
      <c r="D1787" s="822" t="s">
        <v>3521</v>
      </c>
      <c r="E1787" s="822" t="s">
        <v>6953</v>
      </c>
      <c r="F1787" s="822" t="s">
        <v>7168</v>
      </c>
      <c r="G1787" s="822" t="s">
        <v>2366</v>
      </c>
      <c r="H1787" s="831">
        <v>2</v>
      </c>
      <c r="I1787" s="831">
        <v>179130.6</v>
      </c>
      <c r="J1787" s="822"/>
      <c r="K1787" s="822">
        <v>89565.3</v>
      </c>
      <c r="L1787" s="831">
        <v>4</v>
      </c>
      <c r="M1787" s="831">
        <v>249566.39</v>
      </c>
      <c r="N1787" s="822"/>
      <c r="O1787" s="822">
        <v>62391.597500000003</v>
      </c>
      <c r="P1787" s="831">
        <v>3</v>
      </c>
      <c r="Q1787" s="831">
        <v>187174.8</v>
      </c>
      <c r="R1787" s="827"/>
      <c r="S1787" s="832">
        <v>62391.6</v>
      </c>
    </row>
    <row r="1788" spans="1:19" ht="14.45" customHeight="1" x14ac:dyDescent="0.2">
      <c r="A1788" s="821" t="s">
        <v>6951</v>
      </c>
      <c r="B1788" s="822" t="s">
        <v>6952</v>
      </c>
      <c r="C1788" s="822" t="s">
        <v>639</v>
      </c>
      <c r="D1788" s="822" t="s">
        <v>3521</v>
      </c>
      <c r="E1788" s="822" t="s">
        <v>6953</v>
      </c>
      <c r="F1788" s="822" t="s">
        <v>7169</v>
      </c>
      <c r="G1788" s="822" t="s">
        <v>1272</v>
      </c>
      <c r="H1788" s="831">
        <v>5.07</v>
      </c>
      <c r="I1788" s="831">
        <v>120.76</v>
      </c>
      <c r="J1788" s="822"/>
      <c r="K1788" s="822">
        <v>23.818540433925047</v>
      </c>
      <c r="L1788" s="831"/>
      <c r="M1788" s="831"/>
      <c r="N1788" s="822"/>
      <c r="O1788" s="822"/>
      <c r="P1788" s="831"/>
      <c r="Q1788" s="831"/>
      <c r="R1788" s="827"/>
      <c r="S1788" s="832"/>
    </row>
    <row r="1789" spans="1:19" ht="14.45" customHeight="1" x14ac:dyDescent="0.2">
      <c r="A1789" s="821" t="s">
        <v>6951</v>
      </c>
      <c r="B1789" s="822" t="s">
        <v>6952</v>
      </c>
      <c r="C1789" s="822" t="s">
        <v>639</v>
      </c>
      <c r="D1789" s="822" t="s">
        <v>3521</v>
      </c>
      <c r="E1789" s="822" t="s">
        <v>6953</v>
      </c>
      <c r="F1789" s="822" t="s">
        <v>7170</v>
      </c>
      <c r="G1789" s="822" t="s">
        <v>1031</v>
      </c>
      <c r="H1789" s="831">
        <v>1</v>
      </c>
      <c r="I1789" s="831">
        <v>243.94</v>
      </c>
      <c r="J1789" s="822"/>
      <c r="K1789" s="822">
        <v>243.94</v>
      </c>
      <c r="L1789" s="831"/>
      <c r="M1789" s="831"/>
      <c r="N1789" s="822"/>
      <c r="O1789" s="822"/>
      <c r="P1789" s="831"/>
      <c r="Q1789" s="831"/>
      <c r="R1789" s="827"/>
      <c r="S1789" s="832"/>
    </row>
    <row r="1790" spans="1:19" ht="14.45" customHeight="1" x14ac:dyDescent="0.2">
      <c r="A1790" s="821" t="s">
        <v>6951</v>
      </c>
      <c r="B1790" s="822" t="s">
        <v>6952</v>
      </c>
      <c r="C1790" s="822" t="s">
        <v>639</v>
      </c>
      <c r="D1790" s="822" t="s">
        <v>3521</v>
      </c>
      <c r="E1790" s="822" t="s">
        <v>6953</v>
      </c>
      <c r="F1790" s="822" t="s">
        <v>7171</v>
      </c>
      <c r="G1790" s="822" t="s">
        <v>1031</v>
      </c>
      <c r="H1790" s="831">
        <v>2.3200000000000003</v>
      </c>
      <c r="I1790" s="831">
        <v>1003.23</v>
      </c>
      <c r="J1790" s="822"/>
      <c r="K1790" s="822">
        <v>432.42672413793099</v>
      </c>
      <c r="L1790" s="831">
        <v>13.22</v>
      </c>
      <c r="M1790" s="831">
        <v>5716.72</v>
      </c>
      <c r="N1790" s="822"/>
      <c r="O1790" s="822">
        <v>432.42965204236003</v>
      </c>
      <c r="P1790" s="831"/>
      <c r="Q1790" s="831"/>
      <c r="R1790" s="827"/>
      <c r="S1790" s="832"/>
    </row>
    <row r="1791" spans="1:19" ht="14.45" customHeight="1" x14ac:dyDescent="0.2">
      <c r="A1791" s="821" t="s">
        <v>6951</v>
      </c>
      <c r="B1791" s="822" t="s">
        <v>6952</v>
      </c>
      <c r="C1791" s="822" t="s">
        <v>639</v>
      </c>
      <c r="D1791" s="822" t="s">
        <v>3521</v>
      </c>
      <c r="E1791" s="822" t="s">
        <v>6953</v>
      </c>
      <c r="F1791" s="822" t="s">
        <v>7173</v>
      </c>
      <c r="G1791" s="822" t="s">
        <v>2346</v>
      </c>
      <c r="H1791" s="831">
        <v>3</v>
      </c>
      <c r="I1791" s="831">
        <v>109027.23000000001</v>
      </c>
      <c r="J1791" s="822"/>
      <c r="K1791" s="822">
        <v>36342.410000000003</v>
      </c>
      <c r="L1791" s="831"/>
      <c r="M1791" s="831"/>
      <c r="N1791" s="822"/>
      <c r="O1791" s="822"/>
      <c r="P1791" s="831"/>
      <c r="Q1791" s="831"/>
      <c r="R1791" s="827"/>
      <c r="S1791" s="832"/>
    </row>
    <row r="1792" spans="1:19" ht="14.45" customHeight="1" x14ac:dyDescent="0.2">
      <c r="A1792" s="821" t="s">
        <v>6951</v>
      </c>
      <c r="B1792" s="822" t="s">
        <v>6952</v>
      </c>
      <c r="C1792" s="822" t="s">
        <v>639</v>
      </c>
      <c r="D1792" s="822" t="s">
        <v>3521</v>
      </c>
      <c r="E1792" s="822" t="s">
        <v>6953</v>
      </c>
      <c r="F1792" s="822" t="s">
        <v>7174</v>
      </c>
      <c r="G1792" s="822" t="s">
        <v>2349</v>
      </c>
      <c r="H1792" s="831"/>
      <c r="I1792" s="831"/>
      <c r="J1792" s="822"/>
      <c r="K1792" s="822"/>
      <c r="L1792" s="831">
        <v>3</v>
      </c>
      <c r="M1792" s="831">
        <v>114041.4</v>
      </c>
      <c r="N1792" s="822"/>
      <c r="O1792" s="822">
        <v>38013.799999999996</v>
      </c>
      <c r="P1792" s="831">
        <v>3</v>
      </c>
      <c r="Q1792" s="831">
        <v>97057.5</v>
      </c>
      <c r="R1792" s="827"/>
      <c r="S1792" s="832">
        <v>32352.5</v>
      </c>
    </row>
    <row r="1793" spans="1:19" ht="14.45" customHeight="1" x14ac:dyDescent="0.2">
      <c r="A1793" s="821" t="s">
        <v>6951</v>
      </c>
      <c r="B1793" s="822" t="s">
        <v>6952</v>
      </c>
      <c r="C1793" s="822" t="s">
        <v>639</v>
      </c>
      <c r="D1793" s="822" t="s">
        <v>3521</v>
      </c>
      <c r="E1793" s="822" t="s">
        <v>6953</v>
      </c>
      <c r="F1793" s="822" t="s">
        <v>7175</v>
      </c>
      <c r="G1793" s="822" t="s">
        <v>2442</v>
      </c>
      <c r="H1793" s="831"/>
      <c r="I1793" s="831"/>
      <c r="J1793" s="822"/>
      <c r="K1793" s="822"/>
      <c r="L1793" s="831"/>
      <c r="M1793" s="831"/>
      <c r="N1793" s="822"/>
      <c r="O1793" s="822"/>
      <c r="P1793" s="831">
        <v>45.59</v>
      </c>
      <c r="Q1793" s="831">
        <v>194762.66</v>
      </c>
      <c r="R1793" s="827"/>
      <c r="S1793" s="832">
        <v>4272.0478175038379</v>
      </c>
    </row>
    <row r="1794" spans="1:19" ht="14.45" customHeight="1" x14ac:dyDescent="0.2">
      <c r="A1794" s="821" t="s">
        <v>6951</v>
      </c>
      <c r="B1794" s="822" t="s">
        <v>6952</v>
      </c>
      <c r="C1794" s="822" t="s">
        <v>639</v>
      </c>
      <c r="D1794" s="822" t="s">
        <v>3521</v>
      </c>
      <c r="E1794" s="822" t="s">
        <v>6953</v>
      </c>
      <c r="F1794" s="822" t="s">
        <v>7176</v>
      </c>
      <c r="G1794" s="822" t="s">
        <v>2388</v>
      </c>
      <c r="H1794" s="831">
        <v>5</v>
      </c>
      <c r="I1794" s="831">
        <v>529433</v>
      </c>
      <c r="J1794" s="822"/>
      <c r="K1794" s="822">
        <v>105886.6</v>
      </c>
      <c r="L1794" s="831">
        <v>10</v>
      </c>
      <c r="M1794" s="831">
        <v>897304.8</v>
      </c>
      <c r="N1794" s="822"/>
      <c r="O1794" s="822">
        <v>89730.48000000001</v>
      </c>
      <c r="P1794" s="831">
        <v>8</v>
      </c>
      <c r="Q1794" s="831">
        <v>694986.60000000009</v>
      </c>
      <c r="R1794" s="827"/>
      <c r="S1794" s="832">
        <v>86873.325000000012</v>
      </c>
    </row>
    <row r="1795" spans="1:19" ht="14.45" customHeight="1" x14ac:dyDescent="0.2">
      <c r="A1795" s="821" t="s">
        <v>6951</v>
      </c>
      <c r="B1795" s="822" t="s">
        <v>6952</v>
      </c>
      <c r="C1795" s="822" t="s">
        <v>639</v>
      </c>
      <c r="D1795" s="822" t="s">
        <v>3521</v>
      </c>
      <c r="E1795" s="822" t="s">
        <v>6953</v>
      </c>
      <c r="F1795" s="822" t="s">
        <v>7177</v>
      </c>
      <c r="G1795" s="822" t="s">
        <v>1031</v>
      </c>
      <c r="H1795" s="831"/>
      <c r="I1795" s="831"/>
      <c r="J1795" s="822"/>
      <c r="K1795" s="822"/>
      <c r="L1795" s="831">
        <v>12</v>
      </c>
      <c r="M1795" s="831">
        <v>2927.28</v>
      </c>
      <c r="N1795" s="822"/>
      <c r="O1795" s="822">
        <v>243.94000000000003</v>
      </c>
      <c r="P1795" s="831">
        <v>7.0200000000000005</v>
      </c>
      <c r="Q1795" s="831">
        <v>1865.5400000000002</v>
      </c>
      <c r="R1795" s="827"/>
      <c r="S1795" s="832">
        <v>265.74643874643874</v>
      </c>
    </row>
    <row r="1796" spans="1:19" ht="14.45" customHeight="1" x14ac:dyDescent="0.2">
      <c r="A1796" s="821" t="s">
        <v>6951</v>
      </c>
      <c r="B1796" s="822" t="s">
        <v>6952</v>
      </c>
      <c r="C1796" s="822" t="s">
        <v>639</v>
      </c>
      <c r="D1796" s="822" t="s">
        <v>3521</v>
      </c>
      <c r="E1796" s="822" t="s">
        <v>6953</v>
      </c>
      <c r="F1796" s="822" t="s">
        <v>7178</v>
      </c>
      <c r="G1796" s="822" t="s">
        <v>1031</v>
      </c>
      <c r="H1796" s="831"/>
      <c r="I1796" s="831"/>
      <c r="J1796" s="822"/>
      <c r="K1796" s="822"/>
      <c r="L1796" s="831">
        <v>40</v>
      </c>
      <c r="M1796" s="831">
        <v>3096.25</v>
      </c>
      <c r="N1796" s="822"/>
      <c r="O1796" s="822">
        <v>77.40625</v>
      </c>
      <c r="P1796" s="831">
        <v>12.16</v>
      </c>
      <c r="Q1796" s="831">
        <v>930.3599999999999</v>
      </c>
      <c r="R1796" s="827"/>
      <c r="S1796" s="832">
        <v>76.509868421052616</v>
      </c>
    </row>
    <row r="1797" spans="1:19" ht="14.45" customHeight="1" x14ac:dyDescent="0.2">
      <c r="A1797" s="821" t="s">
        <v>6951</v>
      </c>
      <c r="B1797" s="822" t="s">
        <v>6952</v>
      </c>
      <c r="C1797" s="822" t="s">
        <v>639</v>
      </c>
      <c r="D1797" s="822" t="s">
        <v>3521</v>
      </c>
      <c r="E1797" s="822" t="s">
        <v>6953</v>
      </c>
      <c r="F1797" s="822" t="s">
        <v>7179</v>
      </c>
      <c r="G1797" s="822" t="s">
        <v>1132</v>
      </c>
      <c r="H1797" s="831">
        <v>3.14</v>
      </c>
      <c r="I1797" s="831">
        <v>1322.63</v>
      </c>
      <c r="J1797" s="822"/>
      <c r="K1797" s="822">
        <v>421.21974522292993</v>
      </c>
      <c r="L1797" s="831">
        <v>3.04</v>
      </c>
      <c r="M1797" s="831">
        <v>1280.51</v>
      </c>
      <c r="N1797" s="822"/>
      <c r="O1797" s="822">
        <v>421.22039473684208</v>
      </c>
      <c r="P1797" s="831"/>
      <c r="Q1797" s="831"/>
      <c r="R1797" s="827"/>
      <c r="S1797" s="832"/>
    </row>
    <row r="1798" spans="1:19" ht="14.45" customHeight="1" x14ac:dyDescent="0.2">
      <c r="A1798" s="821" t="s">
        <v>6951</v>
      </c>
      <c r="B1798" s="822" t="s">
        <v>6952</v>
      </c>
      <c r="C1798" s="822" t="s">
        <v>639</v>
      </c>
      <c r="D1798" s="822" t="s">
        <v>3521</v>
      </c>
      <c r="E1798" s="822" t="s">
        <v>6953</v>
      </c>
      <c r="F1798" s="822" t="s">
        <v>7180</v>
      </c>
      <c r="G1798" s="822" t="s">
        <v>6966</v>
      </c>
      <c r="H1798" s="831">
        <v>1</v>
      </c>
      <c r="I1798" s="831">
        <v>4063.52</v>
      </c>
      <c r="J1798" s="822"/>
      <c r="K1798" s="822">
        <v>4063.52</v>
      </c>
      <c r="L1798" s="831">
        <v>5</v>
      </c>
      <c r="M1798" s="831">
        <v>21675.360000000001</v>
      </c>
      <c r="N1798" s="822"/>
      <c r="O1798" s="822">
        <v>4335.0720000000001</v>
      </c>
      <c r="P1798" s="831"/>
      <c r="Q1798" s="831"/>
      <c r="R1798" s="827"/>
      <c r="S1798" s="832"/>
    </row>
    <row r="1799" spans="1:19" ht="14.45" customHeight="1" x14ac:dyDescent="0.2">
      <c r="A1799" s="821" t="s">
        <v>6951</v>
      </c>
      <c r="B1799" s="822" t="s">
        <v>6952</v>
      </c>
      <c r="C1799" s="822" t="s">
        <v>639</v>
      </c>
      <c r="D1799" s="822" t="s">
        <v>3521</v>
      </c>
      <c r="E1799" s="822" t="s">
        <v>6953</v>
      </c>
      <c r="F1799" s="822" t="s">
        <v>7181</v>
      </c>
      <c r="G1799" s="822" t="s">
        <v>6966</v>
      </c>
      <c r="H1799" s="831">
        <v>1</v>
      </c>
      <c r="I1799" s="831">
        <v>1290.8599999999999</v>
      </c>
      <c r="J1799" s="822"/>
      <c r="K1799" s="822">
        <v>1290.8599999999999</v>
      </c>
      <c r="L1799" s="831">
        <v>8</v>
      </c>
      <c r="M1799" s="831">
        <v>10326.879999999999</v>
      </c>
      <c r="N1799" s="822"/>
      <c r="O1799" s="822">
        <v>1290.8599999999999</v>
      </c>
      <c r="P1799" s="831"/>
      <c r="Q1799" s="831"/>
      <c r="R1799" s="827"/>
      <c r="S1799" s="832"/>
    </row>
    <row r="1800" spans="1:19" ht="14.45" customHeight="1" x14ac:dyDescent="0.2">
      <c r="A1800" s="821" t="s">
        <v>6951</v>
      </c>
      <c r="B1800" s="822" t="s">
        <v>6952</v>
      </c>
      <c r="C1800" s="822" t="s">
        <v>639</v>
      </c>
      <c r="D1800" s="822" t="s">
        <v>3521</v>
      </c>
      <c r="E1800" s="822" t="s">
        <v>6953</v>
      </c>
      <c r="F1800" s="822" t="s">
        <v>7182</v>
      </c>
      <c r="G1800" s="822" t="s">
        <v>805</v>
      </c>
      <c r="H1800" s="831"/>
      <c r="I1800" s="831"/>
      <c r="J1800" s="822"/>
      <c r="K1800" s="822"/>
      <c r="L1800" s="831">
        <v>17.239999999999998</v>
      </c>
      <c r="M1800" s="831">
        <v>13717.08</v>
      </c>
      <c r="N1800" s="822"/>
      <c r="O1800" s="822">
        <v>795.65429234338751</v>
      </c>
      <c r="P1800" s="831">
        <v>2.0499999999999998</v>
      </c>
      <c r="Q1800" s="831">
        <v>1506.34</v>
      </c>
      <c r="R1800" s="827"/>
      <c r="S1800" s="832">
        <v>734.80000000000007</v>
      </c>
    </row>
    <row r="1801" spans="1:19" ht="14.45" customHeight="1" x14ac:dyDescent="0.2">
      <c r="A1801" s="821" t="s">
        <v>6951</v>
      </c>
      <c r="B1801" s="822" t="s">
        <v>6952</v>
      </c>
      <c r="C1801" s="822" t="s">
        <v>639</v>
      </c>
      <c r="D1801" s="822" t="s">
        <v>3521</v>
      </c>
      <c r="E1801" s="822" t="s">
        <v>6953</v>
      </c>
      <c r="F1801" s="822" t="s">
        <v>7183</v>
      </c>
      <c r="G1801" s="822" t="s">
        <v>1370</v>
      </c>
      <c r="H1801" s="831">
        <v>1</v>
      </c>
      <c r="I1801" s="831">
        <v>179.5</v>
      </c>
      <c r="J1801" s="822"/>
      <c r="K1801" s="822">
        <v>179.5</v>
      </c>
      <c r="L1801" s="831">
        <v>32.460000000000008</v>
      </c>
      <c r="M1801" s="831">
        <v>8806.0300000000007</v>
      </c>
      <c r="N1801" s="822"/>
      <c r="O1801" s="822">
        <v>271.28866296980897</v>
      </c>
      <c r="P1801" s="831">
        <v>16.64</v>
      </c>
      <c r="Q1801" s="831">
        <v>2986.91</v>
      </c>
      <c r="R1801" s="827"/>
      <c r="S1801" s="832">
        <v>179.50180288461536</v>
      </c>
    </row>
    <row r="1802" spans="1:19" ht="14.45" customHeight="1" x14ac:dyDescent="0.2">
      <c r="A1802" s="821" t="s">
        <v>6951</v>
      </c>
      <c r="B1802" s="822" t="s">
        <v>6952</v>
      </c>
      <c r="C1802" s="822" t="s">
        <v>639</v>
      </c>
      <c r="D1802" s="822" t="s">
        <v>3521</v>
      </c>
      <c r="E1802" s="822" t="s">
        <v>6953</v>
      </c>
      <c r="F1802" s="822" t="s">
        <v>7186</v>
      </c>
      <c r="G1802" s="822" t="s">
        <v>1031</v>
      </c>
      <c r="H1802" s="831"/>
      <c r="I1802" s="831"/>
      <c r="J1802" s="822"/>
      <c r="K1802" s="822"/>
      <c r="L1802" s="831">
        <v>8.89</v>
      </c>
      <c r="M1802" s="831">
        <v>4746.5200000000004</v>
      </c>
      <c r="N1802" s="822"/>
      <c r="O1802" s="822">
        <v>533.9167604049494</v>
      </c>
      <c r="P1802" s="831">
        <v>16.5</v>
      </c>
      <c r="Q1802" s="831">
        <v>7881.17</v>
      </c>
      <c r="R1802" s="827"/>
      <c r="S1802" s="832">
        <v>477.64666666666665</v>
      </c>
    </row>
    <row r="1803" spans="1:19" ht="14.45" customHeight="1" x14ac:dyDescent="0.2">
      <c r="A1803" s="821" t="s">
        <v>6951</v>
      </c>
      <c r="B1803" s="822" t="s">
        <v>6952</v>
      </c>
      <c r="C1803" s="822" t="s">
        <v>639</v>
      </c>
      <c r="D1803" s="822" t="s">
        <v>3521</v>
      </c>
      <c r="E1803" s="822" t="s">
        <v>6953</v>
      </c>
      <c r="F1803" s="822" t="s">
        <v>7188</v>
      </c>
      <c r="G1803" s="822" t="s">
        <v>2286</v>
      </c>
      <c r="H1803" s="831"/>
      <c r="I1803" s="831"/>
      <c r="J1803" s="822"/>
      <c r="K1803" s="822"/>
      <c r="L1803" s="831"/>
      <c r="M1803" s="831"/>
      <c r="N1803" s="822"/>
      <c r="O1803" s="822"/>
      <c r="P1803" s="831">
        <v>2</v>
      </c>
      <c r="Q1803" s="831">
        <v>13770.74</v>
      </c>
      <c r="R1803" s="827"/>
      <c r="S1803" s="832">
        <v>6885.37</v>
      </c>
    </row>
    <row r="1804" spans="1:19" ht="14.45" customHeight="1" x14ac:dyDescent="0.2">
      <c r="A1804" s="821" t="s">
        <v>6951</v>
      </c>
      <c r="B1804" s="822" t="s">
        <v>6952</v>
      </c>
      <c r="C1804" s="822" t="s">
        <v>639</v>
      </c>
      <c r="D1804" s="822" t="s">
        <v>3521</v>
      </c>
      <c r="E1804" s="822" t="s">
        <v>6953</v>
      </c>
      <c r="F1804" s="822" t="s">
        <v>7189</v>
      </c>
      <c r="G1804" s="822" t="s">
        <v>1370</v>
      </c>
      <c r="H1804" s="831"/>
      <c r="I1804" s="831"/>
      <c r="J1804" s="822"/>
      <c r="K1804" s="822"/>
      <c r="L1804" s="831">
        <v>12.349999999999998</v>
      </c>
      <c r="M1804" s="831">
        <v>1857.15</v>
      </c>
      <c r="N1804" s="822"/>
      <c r="O1804" s="822">
        <v>150.37651821862352</v>
      </c>
      <c r="P1804" s="831">
        <v>7.95</v>
      </c>
      <c r="Q1804" s="831">
        <v>829.51</v>
      </c>
      <c r="R1804" s="827"/>
      <c r="S1804" s="832">
        <v>104.34088050314465</v>
      </c>
    </row>
    <row r="1805" spans="1:19" ht="14.45" customHeight="1" x14ac:dyDescent="0.2">
      <c r="A1805" s="821" t="s">
        <v>6951</v>
      </c>
      <c r="B1805" s="822" t="s">
        <v>6952</v>
      </c>
      <c r="C1805" s="822" t="s">
        <v>639</v>
      </c>
      <c r="D1805" s="822" t="s">
        <v>3521</v>
      </c>
      <c r="E1805" s="822" t="s">
        <v>6953</v>
      </c>
      <c r="F1805" s="822" t="s">
        <v>7190</v>
      </c>
      <c r="G1805" s="822" t="s">
        <v>1004</v>
      </c>
      <c r="H1805" s="831"/>
      <c r="I1805" s="831"/>
      <c r="J1805" s="822"/>
      <c r="K1805" s="822"/>
      <c r="L1805" s="831">
        <v>19.729999999999997</v>
      </c>
      <c r="M1805" s="831">
        <v>3235.13</v>
      </c>
      <c r="N1805" s="822"/>
      <c r="O1805" s="822">
        <v>163.97009630005073</v>
      </c>
      <c r="P1805" s="831">
        <v>3.79</v>
      </c>
      <c r="Q1805" s="831">
        <v>588.99</v>
      </c>
      <c r="R1805" s="827"/>
      <c r="S1805" s="832">
        <v>155.40633245382585</v>
      </c>
    </row>
    <row r="1806" spans="1:19" ht="14.45" customHeight="1" x14ac:dyDescent="0.2">
      <c r="A1806" s="821" t="s">
        <v>6951</v>
      </c>
      <c r="B1806" s="822" t="s">
        <v>6952</v>
      </c>
      <c r="C1806" s="822" t="s">
        <v>639</v>
      </c>
      <c r="D1806" s="822" t="s">
        <v>3521</v>
      </c>
      <c r="E1806" s="822" t="s">
        <v>6953</v>
      </c>
      <c r="F1806" s="822" t="s">
        <v>7192</v>
      </c>
      <c r="G1806" s="822" t="s">
        <v>805</v>
      </c>
      <c r="H1806" s="831"/>
      <c r="I1806" s="831"/>
      <c r="J1806" s="822"/>
      <c r="K1806" s="822"/>
      <c r="L1806" s="831">
        <v>18.96</v>
      </c>
      <c r="M1806" s="831">
        <v>1600.01</v>
      </c>
      <c r="N1806" s="822"/>
      <c r="O1806" s="822">
        <v>84.38871308016877</v>
      </c>
      <c r="P1806" s="831">
        <v>28.64</v>
      </c>
      <c r="Q1806" s="831">
        <v>2268.2500000000005</v>
      </c>
      <c r="R1806" s="827"/>
      <c r="S1806" s="832">
        <v>79.19867318435756</v>
      </c>
    </row>
    <row r="1807" spans="1:19" ht="14.45" customHeight="1" x14ac:dyDescent="0.2">
      <c r="A1807" s="821" t="s">
        <v>6951</v>
      </c>
      <c r="B1807" s="822" t="s">
        <v>6952</v>
      </c>
      <c r="C1807" s="822" t="s">
        <v>639</v>
      </c>
      <c r="D1807" s="822" t="s">
        <v>3521</v>
      </c>
      <c r="E1807" s="822" t="s">
        <v>6953</v>
      </c>
      <c r="F1807" s="822" t="s">
        <v>7193</v>
      </c>
      <c r="G1807" s="822" t="s">
        <v>916</v>
      </c>
      <c r="H1807" s="831"/>
      <c r="I1807" s="831"/>
      <c r="J1807" s="822"/>
      <c r="K1807" s="822"/>
      <c r="L1807" s="831">
        <v>8.92</v>
      </c>
      <c r="M1807" s="831">
        <v>4662.92</v>
      </c>
      <c r="N1807" s="822"/>
      <c r="O1807" s="822">
        <v>522.74887892376682</v>
      </c>
      <c r="P1807" s="831">
        <v>9.75</v>
      </c>
      <c r="Q1807" s="831">
        <v>4047.2299999999996</v>
      </c>
      <c r="R1807" s="827"/>
      <c r="S1807" s="832">
        <v>415.10051282051279</v>
      </c>
    </row>
    <row r="1808" spans="1:19" ht="14.45" customHeight="1" x14ac:dyDescent="0.2">
      <c r="A1808" s="821" t="s">
        <v>6951</v>
      </c>
      <c r="B1808" s="822" t="s">
        <v>6952</v>
      </c>
      <c r="C1808" s="822" t="s">
        <v>639</v>
      </c>
      <c r="D1808" s="822" t="s">
        <v>3521</v>
      </c>
      <c r="E1808" s="822" t="s">
        <v>6953</v>
      </c>
      <c r="F1808" s="822" t="s">
        <v>7196</v>
      </c>
      <c r="G1808" s="822" t="s">
        <v>1134</v>
      </c>
      <c r="H1808" s="831"/>
      <c r="I1808" s="831"/>
      <c r="J1808" s="822"/>
      <c r="K1808" s="822"/>
      <c r="L1808" s="831">
        <v>4.59</v>
      </c>
      <c r="M1808" s="831">
        <v>656.37</v>
      </c>
      <c r="N1808" s="822"/>
      <c r="O1808" s="822">
        <v>143</v>
      </c>
      <c r="P1808" s="831"/>
      <c r="Q1808" s="831"/>
      <c r="R1808" s="827"/>
      <c r="S1808" s="832"/>
    </row>
    <row r="1809" spans="1:19" ht="14.45" customHeight="1" x14ac:dyDescent="0.2">
      <c r="A1809" s="821" t="s">
        <v>6951</v>
      </c>
      <c r="B1809" s="822" t="s">
        <v>6952</v>
      </c>
      <c r="C1809" s="822" t="s">
        <v>639</v>
      </c>
      <c r="D1809" s="822" t="s">
        <v>3521</v>
      </c>
      <c r="E1809" s="822" t="s">
        <v>6953</v>
      </c>
      <c r="F1809" s="822" t="s">
        <v>7200</v>
      </c>
      <c r="G1809" s="822" t="s">
        <v>1241</v>
      </c>
      <c r="H1809" s="831"/>
      <c r="I1809" s="831"/>
      <c r="J1809" s="822"/>
      <c r="K1809" s="822"/>
      <c r="L1809" s="831"/>
      <c r="M1809" s="831"/>
      <c r="N1809" s="822"/>
      <c r="O1809" s="822"/>
      <c r="P1809" s="831">
        <v>2</v>
      </c>
      <c r="Q1809" s="831">
        <v>161.4</v>
      </c>
      <c r="R1809" s="827"/>
      <c r="S1809" s="832">
        <v>80.7</v>
      </c>
    </row>
    <row r="1810" spans="1:19" ht="14.45" customHeight="1" x14ac:dyDescent="0.2">
      <c r="A1810" s="821" t="s">
        <v>6951</v>
      </c>
      <c r="B1810" s="822" t="s">
        <v>6952</v>
      </c>
      <c r="C1810" s="822" t="s">
        <v>639</v>
      </c>
      <c r="D1810" s="822" t="s">
        <v>3521</v>
      </c>
      <c r="E1810" s="822" t="s">
        <v>6953</v>
      </c>
      <c r="F1810" s="822" t="s">
        <v>7201</v>
      </c>
      <c r="G1810" s="822" t="s">
        <v>805</v>
      </c>
      <c r="H1810" s="831"/>
      <c r="I1810" s="831"/>
      <c r="J1810" s="822"/>
      <c r="K1810" s="822"/>
      <c r="L1810" s="831">
        <v>29.880000000000003</v>
      </c>
      <c r="M1810" s="831">
        <v>6761.8600000000006</v>
      </c>
      <c r="N1810" s="822"/>
      <c r="O1810" s="822">
        <v>226.30053547523428</v>
      </c>
      <c r="P1810" s="831">
        <v>43.14</v>
      </c>
      <c r="Q1810" s="831">
        <v>9443.3700000000008</v>
      </c>
      <c r="R1810" s="827"/>
      <c r="S1810" s="832">
        <v>218.90055632823368</v>
      </c>
    </row>
    <row r="1811" spans="1:19" ht="14.45" customHeight="1" x14ac:dyDescent="0.2">
      <c r="A1811" s="821" t="s">
        <v>6951</v>
      </c>
      <c r="B1811" s="822" t="s">
        <v>6952</v>
      </c>
      <c r="C1811" s="822" t="s">
        <v>639</v>
      </c>
      <c r="D1811" s="822" t="s">
        <v>3521</v>
      </c>
      <c r="E1811" s="822" t="s">
        <v>6953</v>
      </c>
      <c r="F1811" s="822" t="s">
        <v>7202</v>
      </c>
      <c r="G1811" s="822" t="s">
        <v>3385</v>
      </c>
      <c r="H1811" s="831"/>
      <c r="I1811" s="831"/>
      <c r="J1811" s="822"/>
      <c r="K1811" s="822"/>
      <c r="L1811" s="831">
        <v>3</v>
      </c>
      <c r="M1811" s="831">
        <v>91659.76</v>
      </c>
      <c r="N1811" s="822"/>
      <c r="O1811" s="822">
        <v>30553.25333333333</v>
      </c>
      <c r="P1811" s="831">
        <v>11</v>
      </c>
      <c r="Q1811" s="831">
        <v>409082.30000000005</v>
      </c>
      <c r="R1811" s="827"/>
      <c r="S1811" s="832">
        <v>37189.300000000003</v>
      </c>
    </row>
    <row r="1812" spans="1:19" ht="14.45" customHeight="1" x14ac:dyDescent="0.2">
      <c r="A1812" s="821" t="s">
        <v>6951</v>
      </c>
      <c r="B1812" s="822" t="s">
        <v>6952</v>
      </c>
      <c r="C1812" s="822" t="s">
        <v>639</v>
      </c>
      <c r="D1812" s="822" t="s">
        <v>3521</v>
      </c>
      <c r="E1812" s="822" t="s">
        <v>6953</v>
      </c>
      <c r="F1812" s="822" t="s">
        <v>7203</v>
      </c>
      <c r="G1812" s="822" t="s">
        <v>3004</v>
      </c>
      <c r="H1812" s="831"/>
      <c r="I1812" s="831"/>
      <c r="J1812" s="822"/>
      <c r="K1812" s="822"/>
      <c r="L1812" s="831">
        <v>3</v>
      </c>
      <c r="M1812" s="831">
        <v>1950.84</v>
      </c>
      <c r="N1812" s="822"/>
      <c r="O1812" s="822">
        <v>650.28</v>
      </c>
      <c r="P1812" s="831">
        <v>7</v>
      </c>
      <c r="Q1812" s="831">
        <v>706.16</v>
      </c>
      <c r="R1812" s="827"/>
      <c r="S1812" s="832">
        <v>100.88</v>
      </c>
    </row>
    <row r="1813" spans="1:19" ht="14.45" customHeight="1" x14ac:dyDescent="0.2">
      <c r="A1813" s="821" t="s">
        <v>6951</v>
      </c>
      <c r="B1813" s="822" t="s">
        <v>6952</v>
      </c>
      <c r="C1813" s="822" t="s">
        <v>639</v>
      </c>
      <c r="D1813" s="822" t="s">
        <v>3521</v>
      </c>
      <c r="E1813" s="822" t="s">
        <v>6953</v>
      </c>
      <c r="F1813" s="822" t="s">
        <v>7204</v>
      </c>
      <c r="G1813" s="822" t="s">
        <v>805</v>
      </c>
      <c r="H1813" s="831"/>
      <c r="I1813" s="831"/>
      <c r="J1813" s="822"/>
      <c r="K1813" s="822"/>
      <c r="L1813" s="831"/>
      <c r="M1813" s="831"/>
      <c r="N1813" s="822"/>
      <c r="O1813" s="822"/>
      <c r="P1813" s="831">
        <v>3.59</v>
      </c>
      <c r="Q1813" s="831">
        <v>1887.6399999999999</v>
      </c>
      <c r="R1813" s="827"/>
      <c r="S1813" s="832">
        <v>525.80501392757662</v>
      </c>
    </row>
    <row r="1814" spans="1:19" ht="14.45" customHeight="1" x14ac:dyDescent="0.2">
      <c r="A1814" s="821" t="s">
        <v>6951</v>
      </c>
      <c r="B1814" s="822" t="s">
        <v>6952</v>
      </c>
      <c r="C1814" s="822" t="s">
        <v>639</v>
      </c>
      <c r="D1814" s="822" t="s">
        <v>3521</v>
      </c>
      <c r="E1814" s="822" t="s">
        <v>6953</v>
      </c>
      <c r="F1814" s="822" t="s">
        <v>7207</v>
      </c>
      <c r="G1814" s="822" t="s">
        <v>1132</v>
      </c>
      <c r="H1814" s="831"/>
      <c r="I1814" s="831"/>
      <c r="J1814" s="822"/>
      <c r="K1814" s="822"/>
      <c r="L1814" s="831">
        <v>2</v>
      </c>
      <c r="M1814" s="831">
        <v>370.64</v>
      </c>
      <c r="N1814" s="822"/>
      <c r="O1814" s="822">
        <v>185.32</v>
      </c>
      <c r="P1814" s="831"/>
      <c r="Q1814" s="831"/>
      <c r="R1814" s="827"/>
      <c r="S1814" s="832"/>
    </row>
    <row r="1815" spans="1:19" ht="14.45" customHeight="1" x14ac:dyDescent="0.2">
      <c r="A1815" s="821" t="s">
        <v>6951</v>
      </c>
      <c r="B1815" s="822" t="s">
        <v>6952</v>
      </c>
      <c r="C1815" s="822" t="s">
        <v>639</v>
      </c>
      <c r="D1815" s="822" t="s">
        <v>3521</v>
      </c>
      <c r="E1815" s="822" t="s">
        <v>6953</v>
      </c>
      <c r="F1815" s="822" t="s">
        <v>7208</v>
      </c>
      <c r="G1815" s="822" t="s">
        <v>2477</v>
      </c>
      <c r="H1815" s="831"/>
      <c r="I1815" s="831"/>
      <c r="J1815" s="822"/>
      <c r="K1815" s="822"/>
      <c r="L1815" s="831"/>
      <c r="M1815" s="831"/>
      <c r="N1815" s="822"/>
      <c r="O1815" s="822"/>
      <c r="P1815" s="831">
        <v>33</v>
      </c>
      <c r="Q1815" s="831">
        <v>1411834.3800000001</v>
      </c>
      <c r="R1815" s="827"/>
      <c r="S1815" s="832">
        <v>42782.86</v>
      </c>
    </row>
    <row r="1816" spans="1:19" ht="14.45" customHeight="1" x14ac:dyDescent="0.2">
      <c r="A1816" s="821" t="s">
        <v>6951</v>
      </c>
      <c r="B1816" s="822" t="s">
        <v>6952</v>
      </c>
      <c r="C1816" s="822" t="s">
        <v>639</v>
      </c>
      <c r="D1816" s="822" t="s">
        <v>3521</v>
      </c>
      <c r="E1816" s="822" t="s">
        <v>6953</v>
      </c>
      <c r="F1816" s="822" t="s">
        <v>7214</v>
      </c>
      <c r="G1816" s="822" t="s">
        <v>7124</v>
      </c>
      <c r="H1816" s="831"/>
      <c r="I1816" s="831"/>
      <c r="J1816" s="822"/>
      <c r="K1816" s="822"/>
      <c r="L1816" s="831">
        <v>3</v>
      </c>
      <c r="M1816" s="831">
        <v>169356.6</v>
      </c>
      <c r="N1816" s="822"/>
      <c r="O1816" s="822">
        <v>56452.200000000004</v>
      </c>
      <c r="P1816" s="831">
        <v>10</v>
      </c>
      <c r="Q1816" s="831">
        <v>572548</v>
      </c>
      <c r="R1816" s="827"/>
      <c r="S1816" s="832">
        <v>57254.8</v>
      </c>
    </row>
    <row r="1817" spans="1:19" ht="14.45" customHeight="1" x14ac:dyDescent="0.2">
      <c r="A1817" s="821" t="s">
        <v>6951</v>
      </c>
      <c r="B1817" s="822" t="s">
        <v>6952</v>
      </c>
      <c r="C1817" s="822" t="s">
        <v>639</v>
      </c>
      <c r="D1817" s="822" t="s">
        <v>3521</v>
      </c>
      <c r="E1817" s="822" t="s">
        <v>6953</v>
      </c>
      <c r="F1817" s="822" t="s">
        <v>7218</v>
      </c>
      <c r="G1817" s="822" t="s">
        <v>2346</v>
      </c>
      <c r="H1817" s="831"/>
      <c r="I1817" s="831"/>
      <c r="J1817" s="822"/>
      <c r="K1817" s="822"/>
      <c r="L1817" s="831">
        <v>10</v>
      </c>
      <c r="M1817" s="831">
        <v>363424.03</v>
      </c>
      <c r="N1817" s="822"/>
      <c r="O1817" s="822">
        <v>36342.403000000006</v>
      </c>
      <c r="P1817" s="831">
        <v>2</v>
      </c>
      <c r="Q1817" s="831">
        <v>63755.7</v>
      </c>
      <c r="R1817" s="827"/>
      <c r="S1817" s="832">
        <v>31877.85</v>
      </c>
    </row>
    <row r="1818" spans="1:19" ht="14.45" customHeight="1" x14ac:dyDescent="0.2">
      <c r="A1818" s="821" t="s">
        <v>6951</v>
      </c>
      <c r="B1818" s="822" t="s">
        <v>6952</v>
      </c>
      <c r="C1818" s="822" t="s">
        <v>639</v>
      </c>
      <c r="D1818" s="822" t="s">
        <v>3521</v>
      </c>
      <c r="E1818" s="822" t="s">
        <v>6953</v>
      </c>
      <c r="F1818" s="822" t="s">
        <v>7219</v>
      </c>
      <c r="G1818" s="822" t="s">
        <v>2366</v>
      </c>
      <c r="H1818" s="831"/>
      <c r="I1818" s="831"/>
      <c r="J1818" s="822"/>
      <c r="K1818" s="822"/>
      <c r="L1818" s="831"/>
      <c r="M1818" s="831"/>
      <c r="N1818" s="822"/>
      <c r="O1818" s="822"/>
      <c r="P1818" s="831">
        <v>1</v>
      </c>
      <c r="Q1818" s="831">
        <v>45634.3</v>
      </c>
      <c r="R1818" s="827"/>
      <c r="S1818" s="832">
        <v>45634.3</v>
      </c>
    </row>
    <row r="1819" spans="1:19" ht="14.45" customHeight="1" x14ac:dyDescent="0.2">
      <c r="A1819" s="821" t="s">
        <v>6951</v>
      </c>
      <c r="B1819" s="822" t="s">
        <v>6952</v>
      </c>
      <c r="C1819" s="822" t="s">
        <v>639</v>
      </c>
      <c r="D1819" s="822" t="s">
        <v>3521</v>
      </c>
      <c r="E1819" s="822" t="s">
        <v>6953</v>
      </c>
      <c r="F1819" s="822" t="s">
        <v>7220</v>
      </c>
      <c r="G1819" s="822" t="s">
        <v>2384</v>
      </c>
      <c r="H1819" s="831"/>
      <c r="I1819" s="831"/>
      <c r="J1819" s="822"/>
      <c r="K1819" s="822"/>
      <c r="L1819" s="831"/>
      <c r="M1819" s="831"/>
      <c r="N1819" s="822"/>
      <c r="O1819" s="822"/>
      <c r="P1819" s="831">
        <v>12</v>
      </c>
      <c r="Q1819" s="831">
        <v>173283.6</v>
      </c>
      <c r="R1819" s="827"/>
      <c r="S1819" s="832">
        <v>14440.300000000001</v>
      </c>
    </row>
    <row r="1820" spans="1:19" ht="14.45" customHeight="1" x14ac:dyDescent="0.2">
      <c r="A1820" s="821" t="s">
        <v>6951</v>
      </c>
      <c r="B1820" s="822" t="s">
        <v>6952</v>
      </c>
      <c r="C1820" s="822" t="s">
        <v>639</v>
      </c>
      <c r="D1820" s="822" t="s">
        <v>3521</v>
      </c>
      <c r="E1820" s="822" t="s">
        <v>6953</v>
      </c>
      <c r="F1820" s="822" t="s">
        <v>7221</v>
      </c>
      <c r="G1820" s="822" t="s">
        <v>2319</v>
      </c>
      <c r="H1820" s="831"/>
      <c r="I1820" s="831"/>
      <c r="J1820" s="822"/>
      <c r="K1820" s="822"/>
      <c r="L1820" s="831"/>
      <c r="M1820" s="831"/>
      <c r="N1820" s="822"/>
      <c r="O1820" s="822"/>
      <c r="P1820" s="831">
        <v>2</v>
      </c>
      <c r="Q1820" s="831">
        <v>6851.86</v>
      </c>
      <c r="R1820" s="827"/>
      <c r="S1820" s="832">
        <v>3425.93</v>
      </c>
    </row>
    <row r="1821" spans="1:19" ht="14.45" customHeight="1" x14ac:dyDescent="0.2">
      <c r="A1821" s="821" t="s">
        <v>6951</v>
      </c>
      <c r="B1821" s="822" t="s">
        <v>6952</v>
      </c>
      <c r="C1821" s="822" t="s">
        <v>639</v>
      </c>
      <c r="D1821" s="822" t="s">
        <v>3521</v>
      </c>
      <c r="E1821" s="822" t="s">
        <v>6953</v>
      </c>
      <c r="F1821" s="822" t="s">
        <v>7225</v>
      </c>
      <c r="G1821" s="822" t="s">
        <v>2075</v>
      </c>
      <c r="H1821" s="831"/>
      <c r="I1821" s="831"/>
      <c r="J1821" s="822"/>
      <c r="K1821" s="822"/>
      <c r="L1821" s="831"/>
      <c r="M1821" s="831"/>
      <c r="N1821" s="822"/>
      <c r="O1821" s="822"/>
      <c r="P1821" s="831">
        <v>0</v>
      </c>
      <c r="Q1821" s="831">
        <v>0</v>
      </c>
      <c r="R1821" s="827"/>
      <c r="S1821" s="832"/>
    </row>
    <row r="1822" spans="1:19" ht="14.45" customHeight="1" x14ac:dyDescent="0.2">
      <c r="A1822" s="821" t="s">
        <v>6951</v>
      </c>
      <c r="B1822" s="822" t="s">
        <v>6952</v>
      </c>
      <c r="C1822" s="822" t="s">
        <v>639</v>
      </c>
      <c r="D1822" s="822" t="s">
        <v>3521</v>
      </c>
      <c r="E1822" s="822" t="s">
        <v>6953</v>
      </c>
      <c r="F1822" s="822" t="s">
        <v>7230</v>
      </c>
      <c r="G1822" s="822" t="s">
        <v>2319</v>
      </c>
      <c r="H1822" s="831"/>
      <c r="I1822" s="831"/>
      <c r="J1822" s="822"/>
      <c r="K1822" s="822"/>
      <c r="L1822" s="831"/>
      <c r="M1822" s="831"/>
      <c r="N1822" s="822"/>
      <c r="O1822" s="822"/>
      <c r="P1822" s="831">
        <v>2</v>
      </c>
      <c r="Q1822" s="831">
        <v>2192.39</v>
      </c>
      <c r="R1822" s="827"/>
      <c r="S1822" s="832">
        <v>1096.1949999999999</v>
      </c>
    </row>
    <row r="1823" spans="1:19" ht="14.45" customHeight="1" x14ac:dyDescent="0.2">
      <c r="A1823" s="821" t="s">
        <v>6951</v>
      </c>
      <c r="B1823" s="822" t="s">
        <v>6952</v>
      </c>
      <c r="C1823" s="822" t="s">
        <v>639</v>
      </c>
      <c r="D1823" s="822" t="s">
        <v>3521</v>
      </c>
      <c r="E1823" s="822" t="s">
        <v>6953</v>
      </c>
      <c r="F1823" s="822" t="s">
        <v>7233</v>
      </c>
      <c r="G1823" s="822" t="s">
        <v>3429</v>
      </c>
      <c r="H1823" s="831"/>
      <c r="I1823" s="831"/>
      <c r="J1823" s="822"/>
      <c r="K1823" s="822"/>
      <c r="L1823" s="831"/>
      <c r="M1823" s="831"/>
      <c r="N1823" s="822"/>
      <c r="O1823" s="822"/>
      <c r="P1823" s="831">
        <v>1</v>
      </c>
      <c r="Q1823" s="831">
        <v>55499.199999999997</v>
      </c>
      <c r="R1823" s="827"/>
      <c r="S1823" s="832">
        <v>55499.199999999997</v>
      </c>
    </row>
    <row r="1824" spans="1:19" ht="14.45" customHeight="1" x14ac:dyDescent="0.2">
      <c r="A1824" s="821" t="s">
        <v>6951</v>
      </c>
      <c r="B1824" s="822" t="s">
        <v>6952</v>
      </c>
      <c r="C1824" s="822" t="s">
        <v>639</v>
      </c>
      <c r="D1824" s="822" t="s">
        <v>3521</v>
      </c>
      <c r="E1824" s="822" t="s">
        <v>6953</v>
      </c>
      <c r="F1824" s="822" t="s">
        <v>7236</v>
      </c>
      <c r="G1824" s="822" t="s">
        <v>2346</v>
      </c>
      <c r="H1824" s="831"/>
      <c r="I1824" s="831"/>
      <c r="J1824" s="822"/>
      <c r="K1824" s="822"/>
      <c r="L1824" s="831"/>
      <c r="M1824" s="831"/>
      <c r="N1824" s="822"/>
      <c r="O1824" s="822"/>
      <c r="P1824" s="831">
        <v>1</v>
      </c>
      <c r="Q1824" s="831">
        <v>29368.9</v>
      </c>
      <c r="R1824" s="827"/>
      <c r="S1824" s="832">
        <v>29368.9</v>
      </c>
    </row>
    <row r="1825" spans="1:19" ht="14.45" customHeight="1" x14ac:dyDescent="0.2">
      <c r="A1825" s="821" t="s">
        <v>6951</v>
      </c>
      <c r="B1825" s="822" t="s">
        <v>6952</v>
      </c>
      <c r="C1825" s="822" t="s">
        <v>639</v>
      </c>
      <c r="D1825" s="822" t="s">
        <v>3521</v>
      </c>
      <c r="E1825" s="822" t="s">
        <v>7252</v>
      </c>
      <c r="F1825" s="822" t="s">
        <v>7253</v>
      </c>
      <c r="G1825" s="822" t="s">
        <v>7254</v>
      </c>
      <c r="H1825" s="831">
        <v>6</v>
      </c>
      <c r="I1825" s="831">
        <v>13080.16</v>
      </c>
      <c r="J1825" s="822"/>
      <c r="K1825" s="822">
        <v>2180.0266666666666</v>
      </c>
      <c r="L1825" s="831"/>
      <c r="M1825" s="831"/>
      <c r="N1825" s="822"/>
      <c r="O1825" s="822"/>
      <c r="P1825" s="831"/>
      <c r="Q1825" s="831"/>
      <c r="R1825" s="827"/>
      <c r="S1825" s="832"/>
    </row>
    <row r="1826" spans="1:19" ht="14.45" customHeight="1" x14ac:dyDescent="0.2">
      <c r="A1826" s="821" t="s">
        <v>6951</v>
      </c>
      <c r="B1826" s="822" t="s">
        <v>6952</v>
      </c>
      <c r="C1826" s="822" t="s">
        <v>639</v>
      </c>
      <c r="D1826" s="822" t="s">
        <v>3521</v>
      </c>
      <c r="E1826" s="822" t="s">
        <v>7252</v>
      </c>
      <c r="F1826" s="822" t="s">
        <v>7255</v>
      </c>
      <c r="G1826" s="822" t="s">
        <v>7256</v>
      </c>
      <c r="H1826" s="831">
        <v>3</v>
      </c>
      <c r="I1826" s="831">
        <v>7986.6</v>
      </c>
      <c r="J1826" s="822"/>
      <c r="K1826" s="822">
        <v>2662.2000000000003</v>
      </c>
      <c r="L1826" s="831">
        <v>4</v>
      </c>
      <c r="M1826" s="831">
        <v>10831.32</v>
      </c>
      <c r="N1826" s="822"/>
      <c r="O1826" s="822">
        <v>2707.83</v>
      </c>
      <c r="P1826" s="831"/>
      <c r="Q1826" s="831"/>
      <c r="R1826" s="827"/>
      <c r="S1826" s="832"/>
    </row>
    <row r="1827" spans="1:19" ht="14.45" customHeight="1" x14ac:dyDescent="0.2">
      <c r="A1827" s="821" t="s">
        <v>6951</v>
      </c>
      <c r="B1827" s="822" t="s">
        <v>6952</v>
      </c>
      <c r="C1827" s="822" t="s">
        <v>639</v>
      </c>
      <c r="D1827" s="822" t="s">
        <v>3521</v>
      </c>
      <c r="E1827" s="822" t="s">
        <v>7261</v>
      </c>
      <c r="F1827" s="822" t="s">
        <v>7262</v>
      </c>
      <c r="G1827" s="822" t="s">
        <v>7263</v>
      </c>
      <c r="H1827" s="831"/>
      <c r="I1827" s="831"/>
      <c r="J1827" s="822"/>
      <c r="K1827" s="822"/>
      <c r="L1827" s="831">
        <v>2</v>
      </c>
      <c r="M1827" s="831">
        <v>1734</v>
      </c>
      <c r="N1827" s="822"/>
      <c r="O1827" s="822">
        <v>867</v>
      </c>
      <c r="P1827" s="831"/>
      <c r="Q1827" s="831"/>
      <c r="R1827" s="827"/>
      <c r="S1827" s="832"/>
    </row>
    <row r="1828" spans="1:19" ht="14.45" customHeight="1" x14ac:dyDescent="0.2">
      <c r="A1828" s="821" t="s">
        <v>6951</v>
      </c>
      <c r="B1828" s="822" t="s">
        <v>6952</v>
      </c>
      <c r="C1828" s="822" t="s">
        <v>639</v>
      </c>
      <c r="D1828" s="822" t="s">
        <v>3521</v>
      </c>
      <c r="E1828" s="822" t="s">
        <v>7261</v>
      </c>
      <c r="F1828" s="822" t="s">
        <v>7264</v>
      </c>
      <c r="G1828" s="822" t="s">
        <v>7265</v>
      </c>
      <c r="H1828" s="831">
        <v>60</v>
      </c>
      <c r="I1828" s="831">
        <v>35280.75</v>
      </c>
      <c r="J1828" s="822"/>
      <c r="K1828" s="822">
        <v>588.01250000000005</v>
      </c>
      <c r="L1828" s="831">
        <v>39</v>
      </c>
      <c r="M1828" s="831">
        <v>22552.05</v>
      </c>
      <c r="N1828" s="822"/>
      <c r="O1828" s="822">
        <v>578.25769230769231</v>
      </c>
      <c r="P1828" s="831">
        <v>5</v>
      </c>
      <c r="Q1828" s="831">
        <v>2813.25</v>
      </c>
      <c r="R1828" s="827"/>
      <c r="S1828" s="832">
        <v>562.65</v>
      </c>
    </row>
    <row r="1829" spans="1:19" ht="14.45" customHeight="1" x14ac:dyDescent="0.2">
      <c r="A1829" s="821" t="s">
        <v>6951</v>
      </c>
      <c r="B1829" s="822" t="s">
        <v>6952</v>
      </c>
      <c r="C1829" s="822" t="s">
        <v>639</v>
      </c>
      <c r="D1829" s="822" t="s">
        <v>3521</v>
      </c>
      <c r="E1829" s="822" t="s">
        <v>7261</v>
      </c>
      <c r="F1829" s="822" t="s">
        <v>7280</v>
      </c>
      <c r="G1829" s="822" t="s">
        <v>7281</v>
      </c>
      <c r="H1829" s="831">
        <v>5</v>
      </c>
      <c r="I1829" s="831">
        <v>896.5</v>
      </c>
      <c r="J1829" s="822"/>
      <c r="K1829" s="822">
        <v>179.3</v>
      </c>
      <c r="L1829" s="831">
        <v>348</v>
      </c>
      <c r="M1829" s="831">
        <v>62396.399999999994</v>
      </c>
      <c r="N1829" s="822"/>
      <c r="O1829" s="822">
        <v>179.29999999999998</v>
      </c>
      <c r="P1829" s="831">
        <v>270</v>
      </c>
      <c r="Q1829" s="831">
        <v>48411</v>
      </c>
      <c r="R1829" s="827"/>
      <c r="S1829" s="832">
        <v>179.3</v>
      </c>
    </row>
    <row r="1830" spans="1:19" ht="14.45" customHeight="1" x14ac:dyDescent="0.2">
      <c r="A1830" s="821" t="s">
        <v>6951</v>
      </c>
      <c r="B1830" s="822" t="s">
        <v>6952</v>
      </c>
      <c r="C1830" s="822" t="s">
        <v>639</v>
      </c>
      <c r="D1830" s="822" t="s">
        <v>3521</v>
      </c>
      <c r="E1830" s="822" t="s">
        <v>7261</v>
      </c>
      <c r="F1830" s="822" t="s">
        <v>7283</v>
      </c>
      <c r="G1830" s="822" t="s">
        <v>7284</v>
      </c>
      <c r="H1830" s="831"/>
      <c r="I1830" s="831"/>
      <c r="J1830" s="822"/>
      <c r="K1830" s="822"/>
      <c r="L1830" s="831">
        <v>65</v>
      </c>
      <c r="M1830" s="831">
        <v>4938.0499999999993</v>
      </c>
      <c r="N1830" s="822"/>
      <c r="O1830" s="822">
        <v>75.969999999999985</v>
      </c>
      <c r="P1830" s="831">
        <v>119</v>
      </c>
      <c r="Q1830" s="831">
        <v>9225.11</v>
      </c>
      <c r="R1830" s="827"/>
      <c r="S1830" s="832">
        <v>77.521932773109242</v>
      </c>
    </row>
    <row r="1831" spans="1:19" ht="14.45" customHeight="1" x14ac:dyDescent="0.2">
      <c r="A1831" s="821" t="s">
        <v>6951</v>
      </c>
      <c r="B1831" s="822" t="s">
        <v>6952</v>
      </c>
      <c r="C1831" s="822" t="s">
        <v>639</v>
      </c>
      <c r="D1831" s="822" t="s">
        <v>3521</v>
      </c>
      <c r="E1831" s="822" t="s">
        <v>7261</v>
      </c>
      <c r="F1831" s="822" t="s">
        <v>7285</v>
      </c>
      <c r="G1831" s="822" t="s">
        <v>7286</v>
      </c>
      <c r="H1831" s="831"/>
      <c r="I1831" s="831"/>
      <c r="J1831" s="822"/>
      <c r="K1831" s="822"/>
      <c r="L1831" s="831">
        <v>91</v>
      </c>
      <c r="M1831" s="831">
        <v>8616.7900000000009</v>
      </c>
      <c r="N1831" s="822"/>
      <c r="O1831" s="822">
        <v>94.690000000000012</v>
      </c>
      <c r="P1831" s="831">
        <v>76</v>
      </c>
      <c r="Q1831" s="831">
        <v>7196.4400000000005</v>
      </c>
      <c r="R1831" s="827"/>
      <c r="S1831" s="832">
        <v>94.690000000000012</v>
      </c>
    </row>
    <row r="1832" spans="1:19" ht="14.45" customHeight="1" x14ac:dyDescent="0.2">
      <c r="A1832" s="821" t="s">
        <v>6951</v>
      </c>
      <c r="B1832" s="822" t="s">
        <v>6952</v>
      </c>
      <c r="C1832" s="822" t="s">
        <v>639</v>
      </c>
      <c r="D1832" s="822" t="s">
        <v>3521</v>
      </c>
      <c r="E1832" s="822" t="s">
        <v>7261</v>
      </c>
      <c r="F1832" s="822" t="s">
        <v>7287</v>
      </c>
      <c r="G1832" s="822" t="s">
        <v>7286</v>
      </c>
      <c r="H1832" s="831"/>
      <c r="I1832" s="831"/>
      <c r="J1832" s="822"/>
      <c r="K1832" s="822"/>
      <c r="L1832" s="831">
        <v>375</v>
      </c>
      <c r="M1832" s="831">
        <v>28488.75</v>
      </c>
      <c r="N1832" s="822"/>
      <c r="O1832" s="822">
        <v>75.97</v>
      </c>
      <c r="P1832" s="831">
        <v>221</v>
      </c>
      <c r="Q1832" s="831">
        <v>16789.37</v>
      </c>
      <c r="R1832" s="827"/>
      <c r="S1832" s="832">
        <v>75.97</v>
      </c>
    </row>
    <row r="1833" spans="1:19" ht="14.45" customHeight="1" x14ac:dyDescent="0.2">
      <c r="A1833" s="821" t="s">
        <v>6951</v>
      </c>
      <c r="B1833" s="822" t="s">
        <v>6952</v>
      </c>
      <c r="C1833" s="822" t="s">
        <v>639</v>
      </c>
      <c r="D1833" s="822" t="s">
        <v>3521</v>
      </c>
      <c r="E1833" s="822" t="s">
        <v>7261</v>
      </c>
      <c r="F1833" s="822" t="s">
        <v>7308</v>
      </c>
      <c r="G1833" s="822" t="s">
        <v>7309</v>
      </c>
      <c r="H1833" s="831">
        <v>1</v>
      </c>
      <c r="I1833" s="831">
        <v>19360</v>
      </c>
      <c r="J1833" s="822"/>
      <c r="K1833" s="822">
        <v>19360</v>
      </c>
      <c r="L1833" s="831"/>
      <c r="M1833" s="831"/>
      <c r="N1833" s="822"/>
      <c r="O1833" s="822"/>
      <c r="P1833" s="831"/>
      <c r="Q1833" s="831"/>
      <c r="R1833" s="827"/>
      <c r="S1833" s="832"/>
    </row>
    <row r="1834" spans="1:19" ht="14.45" customHeight="1" x14ac:dyDescent="0.2">
      <c r="A1834" s="821" t="s">
        <v>6951</v>
      </c>
      <c r="B1834" s="822" t="s">
        <v>6952</v>
      </c>
      <c r="C1834" s="822" t="s">
        <v>639</v>
      </c>
      <c r="D1834" s="822" t="s">
        <v>3521</v>
      </c>
      <c r="E1834" s="822" t="s">
        <v>6946</v>
      </c>
      <c r="F1834" s="822" t="s">
        <v>7310</v>
      </c>
      <c r="G1834" s="822" t="s">
        <v>7311</v>
      </c>
      <c r="H1834" s="831">
        <v>3</v>
      </c>
      <c r="I1834" s="831">
        <v>906</v>
      </c>
      <c r="J1834" s="822"/>
      <c r="K1834" s="822">
        <v>302</v>
      </c>
      <c r="L1834" s="831">
        <v>3</v>
      </c>
      <c r="M1834" s="831">
        <v>912</v>
      </c>
      <c r="N1834" s="822"/>
      <c r="O1834" s="822">
        <v>304</v>
      </c>
      <c r="P1834" s="831">
        <v>2</v>
      </c>
      <c r="Q1834" s="831">
        <v>654</v>
      </c>
      <c r="R1834" s="827"/>
      <c r="S1834" s="832">
        <v>327</v>
      </c>
    </row>
    <row r="1835" spans="1:19" ht="14.45" customHeight="1" x14ac:dyDescent="0.2">
      <c r="A1835" s="821" t="s">
        <v>6951</v>
      </c>
      <c r="B1835" s="822" t="s">
        <v>6952</v>
      </c>
      <c r="C1835" s="822" t="s">
        <v>639</v>
      </c>
      <c r="D1835" s="822" t="s">
        <v>3521</v>
      </c>
      <c r="E1835" s="822" t="s">
        <v>6946</v>
      </c>
      <c r="F1835" s="822" t="s">
        <v>7312</v>
      </c>
      <c r="G1835" s="822" t="s">
        <v>7313</v>
      </c>
      <c r="H1835" s="831">
        <v>15</v>
      </c>
      <c r="I1835" s="831">
        <v>1830</v>
      </c>
      <c r="J1835" s="822"/>
      <c r="K1835" s="822">
        <v>122</v>
      </c>
      <c r="L1835" s="831"/>
      <c r="M1835" s="831"/>
      <c r="N1835" s="822"/>
      <c r="O1835" s="822"/>
      <c r="P1835" s="831">
        <v>51</v>
      </c>
      <c r="Q1835" s="831">
        <v>6783</v>
      </c>
      <c r="R1835" s="827"/>
      <c r="S1835" s="832">
        <v>133</v>
      </c>
    </row>
    <row r="1836" spans="1:19" ht="14.45" customHeight="1" x14ac:dyDescent="0.2">
      <c r="A1836" s="821" t="s">
        <v>6951</v>
      </c>
      <c r="B1836" s="822" t="s">
        <v>6952</v>
      </c>
      <c r="C1836" s="822" t="s">
        <v>639</v>
      </c>
      <c r="D1836" s="822" t="s">
        <v>3521</v>
      </c>
      <c r="E1836" s="822" t="s">
        <v>6946</v>
      </c>
      <c r="F1836" s="822" t="s">
        <v>7314</v>
      </c>
      <c r="G1836" s="822" t="s">
        <v>7315</v>
      </c>
      <c r="H1836" s="831">
        <v>512</v>
      </c>
      <c r="I1836" s="831">
        <v>77312</v>
      </c>
      <c r="J1836" s="822"/>
      <c r="K1836" s="822">
        <v>151</v>
      </c>
      <c r="L1836" s="831">
        <v>526</v>
      </c>
      <c r="M1836" s="831">
        <v>80478</v>
      </c>
      <c r="N1836" s="822"/>
      <c r="O1836" s="822">
        <v>153</v>
      </c>
      <c r="P1836" s="831">
        <v>346</v>
      </c>
      <c r="Q1836" s="831">
        <v>54668</v>
      </c>
      <c r="R1836" s="827"/>
      <c r="S1836" s="832">
        <v>158</v>
      </c>
    </row>
    <row r="1837" spans="1:19" ht="14.45" customHeight="1" x14ac:dyDescent="0.2">
      <c r="A1837" s="821" t="s">
        <v>6951</v>
      </c>
      <c r="B1837" s="822" t="s">
        <v>6952</v>
      </c>
      <c r="C1837" s="822" t="s">
        <v>639</v>
      </c>
      <c r="D1837" s="822" t="s">
        <v>3521</v>
      </c>
      <c r="E1837" s="822" t="s">
        <v>6946</v>
      </c>
      <c r="F1837" s="822" t="s">
        <v>7316</v>
      </c>
      <c r="G1837" s="822" t="s">
        <v>7317</v>
      </c>
      <c r="H1837" s="831">
        <v>8</v>
      </c>
      <c r="I1837" s="831">
        <v>1592</v>
      </c>
      <c r="J1837" s="822"/>
      <c r="K1837" s="822">
        <v>199</v>
      </c>
      <c r="L1837" s="831">
        <v>2</v>
      </c>
      <c r="M1837" s="831">
        <v>402</v>
      </c>
      <c r="N1837" s="822"/>
      <c r="O1837" s="822">
        <v>201</v>
      </c>
      <c r="P1837" s="831"/>
      <c r="Q1837" s="831"/>
      <c r="R1837" s="827"/>
      <c r="S1837" s="832"/>
    </row>
    <row r="1838" spans="1:19" ht="14.45" customHeight="1" x14ac:dyDescent="0.2">
      <c r="A1838" s="821" t="s">
        <v>6951</v>
      </c>
      <c r="B1838" s="822" t="s">
        <v>6952</v>
      </c>
      <c r="C1838" s="822" t="s">
        <v>639</v>
      </c>
      <c r="D1838" s="822" t="s">
        <v>3521</v>
      </c>
      <c r="E1838" s="822" t="s">
        <v>6946</v>
      </c>
      <c r="F1838" s="822" t="s">
        <v>7318</v>
      </c>
      <c r="G1838" s="822" t="s">
        <v>7319</v>
      </c>
      <c r="H1838" s="831">
        <v>326</v>
      </c>
      <c r="I1838" s="831">
        <v>12388</v>
      </c>
      <c r="J1838" s="822"/>
      <c r="K1838" s="822">
        <v>38</v>
      </c>
      <c r="L1838" s="831">
        <v>339</v>
      </c>
      <c r="M1838" s="831">
        <v>12882</v>
      </c>
      <c r="N1838" s="822"/>
      <c r="O1838" s="822">
        <v>38</v>
      </c>
      <c r="P1838" s="831">
        <v>89</v>
      </c>
      <c r="Q1838" s="831">
        <v>3560</v>
      </c>
      <c r="R1838" s="827"/>
      <c r="S1838" s="832">
        <v>40</v>
      </c>
    </row>
    <row r="1839" spans="1:19" ht="14.45" customHeight="1" x14ac:dyDescent="0.2">
      <c r="A1839" s="821" t="s">
        <v>6951</v>
      </c>
      <c r="B1839" s="822" t="s">
        <v>6952</v>
      </c>
      <c r="C1839" s="822" t="s">
        <v>639</v>
      </c>
      <c r="D1839" s="822" t="s">
        <v>3521</v>
      </c>
      <c r="E1839" s="822" t="s">
        <v>6946</v>
      </c>
      <c r="F1839" s="822" t="s">
        <v>7326</v>
      </c>
      <c r="G1839" s="822" t="s">
        <v>7327</v>
      </c>
      <c r="H1839" s="831">
        <v>1368</v>
      </c>
      <c r="I1839" s="831">
        <v>244872</v>
      </c>
      <c r="J1839" s="822"/>
      <c r="K1839" s="822">
        <v>179</v>
      </c>
      <c r="L1839" s="831">
        <v>1788</v>
      </c>
      <c r="M1839" s="831">
        <v>321840</v>
      </c>
      <c r="N1839" s="822"/>
      <c r="O1839" s="822">
        <v>180</v>
      </c>
      <c r="P1839" s="831">
        <v>549</v>
      </c>
      <c r="Q1839" s="831">
        <v>106506</v>
      </c>
      <c r="R1839" s="827"/>
      <c r="S1839" s="832">
        <v>194</v>
      </c>
    </row>
    <row r="1840" spans="1:19" ht="14.45" customHeight="1" x14ac:dyDescent="0.2">
      <c r="A1840" s="821" t="s">
        <v>6951</v>
      </c>
      <c r="B1840" s="822" t="s">
        <v>6952</v>
      </c>
      <c r="C1840" s="822" t="s">
        <v>639</v>
      </c>
      <c r="D1840" s="822" t="s">
        <v>3521</v>
      </c>
      <c r="E1840" s="822" t="s">
        <v>6946</v>
      </c>
      <c r="F1840" s="822" t="s">
        <v>7332</v>
      </c>
      <c r="G1840" s="822" t="s">
        <v>7333</v>
      </c>
      <c r="H1840" s="831">
        <v>538</v>
      </c>
      <c r="I1840" s="831">
        <v>0</v>
      </c>
      <c r="J1840" s="822"/>
      <c r="K1840" s="822">
        <v>0</v>
      </c>
      <c r="L1840" s="831">
        <v>512</v>
      </c>
      <c r="M1840" s="831">
        <v>0</v>
      </c>
      <c r="N1840" s="822"/>
      <c r="O1840" s="822">
        <v>0</v>
      </c>
      <c r="P1840" s="831">
        <v>345</v>
      </c>
      <c r="Q1840" s="831">
        <v>0</v>
      </c>
      <c r="R1840" s="827"/>
      <c r="S1840" s="832">
        <v>0</v>
      </c>
    </row>
    <row r="1841" spans="1:19" ht="14.45" customHeight="1" x14ac:dyDescent="0.2">
      <c r="A1841" s="821" t="s">
        <v>6951</v>
      </c>
      <c r="B1841" s="822" t="s">
        <v>6952</v>
      </c>
      <c r="C1841" s="822" t="s">
        <v>639</v>
      </c>
      <c r="D1841" s="822" t="s">
        <v>3521</v>
      </c>
      <c r="E1841" s="822" t="s">
        <v>6946</v>
      </c>
      <c r="F1841" s="822" t="s">
        <v>7334</v>
      </c>
      <c r="G1841" s="822" t="s">
        <v>7335</v>
      </c>
      <c r="H1841" s="831">
        <v>27</v>
      </c>
      <c r="I1841" s="831">
        <v>0</v>
      </c>
      <c r="J1841" s="822"/>
      <c r="K1841" s="822">
        <v>0</v>
      </c>
      <c r="L1841" s="831">
        <v>25</v>
      </c>
      <c r="M1841" s="831">
        <v>0</v>
      </c>
      <c r="N1841" s="822"/>
      <c r="O1841" s="822">
        <v>0</v>
      </c>
      <c r="P1841" s="831">
        <v>12</v>
      </c>
      <c r="Q1841" s="831">
        <v>0</v>
      </c>
      <c r="R1841" s="827"/>
      <c r="S1841" s="832">
        <v>0</v>
      </c>
    </row>
    <row r="1842" spans="1:19" ht="14.45" customHeight="1" x14ac:dyDescent="0.2">
      <c r="A1842" s="821" t="s">
        <v>6951</v>
      </c>
      <c r="B1842" s="822" t="s">
        <v>6952</v>
      </c>
      <c r="C1842" s="822" t="s">
        <v>639</v>
      </c>
      <c r="D1842" s="822" t="s">
        <v>3521</v>
      </c>
      <c r="E1842" s="822" t="s">
        <v>6946</v>
      </c>
      <c r="F1842" s="822" t="s">
        <v>7336</v>
      </c>
      <c r="G1842" s="822" t="s">
        <v>7337</v>
      </c>
      <c r="H1842" s="831">
        <v>520</v>
      </c>
      <c r="I1842" s="831">
        <v>127400</v>
      </c>
      <c r="J1842" s="822"/>
      <c r="K1842" s="822">
        <v>245</v>
      </c>
      <c r="L1842" s="831">
        <v>593</v>
      </c>
      <c r="M1842" s="831">
        <v>145878</v>
      </c>
      <c r="N1842" s="822"/>
      <c r="O1842" s="822">
        <v>246</v>
      </c>
      <c r="P1842" s="831">
        <v>383</v>
      </c>
      <c r="Q1842" s="831">
        <v>99580</v>
      </c>
      <c r="R1842" s="827"/>
      <c r="S1842" s="832">
        <v>260</v>
      </c>
    </row>
    <row r="1843" spans="1:19" ht="14.45" customHeight="1" x14ac:dyDescent="0.2">
      <c r="A1843" s="821" t="s">
        <v>6951</v>
      </c>
      <c r="B1843" s="822" t="s">
        <v>6952</v>
      </c>
      <c r="C1843" s="822" t="s">
        <v>639</v>
      </c>
      <c r="D1843" s="822" t="s">
        <v>3521</v>
      </c>
      <c r="E1843" s="822" t="s">
        <v>6946</v>
      </c>
      <c r="F1843" s="822" t="s">
        <v>7338</v>
      </c>
      <c r="G1843" s="822" t="s">
        <v>7339</v>
      </c>
      <c r="H1843" s="831">
        <v>1562</v>
      </c>
      <c r="I1843" s="831">
        <v>52066.640000000007</v>
      </c>
      <c r="J1843" s="822"/>
      <c r="K1843" s="822">
        <v>33.333316261203592</v>
      </c>
      <c r="L1843" s="831">
        <v>1962</v>
      </c>
      <c r="M1843" s="831">
        <v>75666.679999999993</v>
      </c>
      <c r="N1843" s="822"/>
      <c r="O1843" s="822">
        <v>38.566095820591229</v>
      </c>
      <c r="P1843" s="831">
        <v>670</v>
      </c>
      <c r="Q1843" s="831">
        <v>30112.25</v>
      </c>
      <c r="R1843" s="827"/>
      <c r="S1843" s="832">
        <v>44.943656716417912</v>
      </c>
    </row>
    <row r="1844" spans="1:19" ht="14.45" customHeight="1" x14ac:dyDescent="0.2">
      <c r="A1844" s="821" t="s">
        <v>6951</v>
      </c>
      <c r="B1844" s="822" t="s">
        <v>6952</v>
      </c>
      <c r="C1844" s="822" t="s">
        <v>639</v>
      </c>
      <c r="D1844" s="822" t="s">
        <v>3521</v>
      </c>
      <c r="E1844" s="822" t="s">
        <v>6946</v>
      </c>
      <c r="F1844" s="822" t="s">
        <v>7342</v>
      </c>
      <c r="G1844" s="822" t="s">
        <v>7343</v>
      </c>
      <c r="H1844" s="831">
        <v>837</v>
      </c>
      <c r="I1844" s="831">
        <v>31806</v>
      </c>
      <c r="J1844" s="822"/>
      <c r="K1844" s="822">
        <v>38</v>
      </c>
      <c r="L1844" s="831">
        <v>1206</v>
      </c>
      <c r="M1844" s="831">
        <v>45828</v>
      </c>
      <c r="N1844" s="822"/>
      <c r="O1844" s="822">
        <v>38</v>
      </c>
      <c r="P1844" s="831">
        <v>809</v>
      </c>
      <c r="Q1844" s="831">
        <v>31551</v>
      </c>
      <c r="R1844" s="827"/>
      <c r="S1844" s="832">
        <v>39</v>
      </c>
    </row>
    <row r="1845" spans="1:19" ht="14.45" customHeight="1" x14ac:dyDescent="0.2">
      <c r="A1845" s="821" t="s">
        <v>6951</v>
      </c>
      <c r="B1845" s="822" t="s">
        <v>6952</v>
      </c>
      <c r="C1845" s="822" t="s">
        <v>639</v>
      </c>
      <c r="D1845" s="822" t="s">
        <v>3521</v>
      </c>
      <c r="E1845" s="822" t="s">
        <v>6946</v>
      </c>
      <c r="F1845" s="822" t="s">
        <v>7346</v>
      </c>
      <c r="G1845" s="822" t="s">
        <v>7347</v>
      </c>
      <c r="H1845" s="831">
        <v>3</v>
      </c>
      <c r="I1845" s="831">
        <v>261</v>
      </c>
      <c r="J1845" s="822"/>
      <c r="K1845" s="822">
        <v>87</v>
      </c>
      <c r="L1845" s="831">
        <v>2</v>
      </c>
      <c r="M1845" s="831">
        <v>176</v>
      </c>
      <c r="N1845" s="822"/>
      <c r="O1845" s="822">
        <v>88</v>
      </c>
      <c r="P1845" s="831">
        <v>2</v>
      </c>
      <c r="Q1845" s="831">
        <v>186</v>
      </c>
      <c r="R1845" s="827"/>
      <c r="S1845" s="832">
        <v>93</v>
      </c>
    </row>
    <row r="1846" spans="1:19" ht="14.45" customHeight="1" x14ac:dyDescent="0.2">
      <c r="A1846" s="821" t="s">
        <v>6951</v>
      </c>
      <c r="B1846" s="822" t="s">
        <v>6952</v>
      </c>
      <c r="C1846" s="822" t="s">
        <v>639</v>
      </c>
      <c r="D1846" s="822" t="s">
        <v>3521</v>
      </c>
      <c r="E1846" s="822" t="s">
        <v>6946</v>
      </c>
      <c r="F1846" s="822" t="s">
        <v>7348</v>
      </c>
      <c r="G1846" s="822" t="s">
        <v>7349</v>
      </c>
      <c r="H1846" s="831">
        <v>299</v>
      </c>
      <c r="I1846" s="831">
        <v>9867</v>
      </c>
      <c r="J1846" s="822"/>
      <c r="K1846" s="822">
        <v>33</v>
      </c>
      <c r="L1846" s="831">
        <v>251</v>
      </c>
      <c r="M1846" s="831">
        <v>8283</v>
      </c>
      <c r="N1846" s="822"/>
      <c r="O1846" s="822">
        <v>33</v>
      </c>
      <c r="P1846" s="831">
        <v>159</v>
      </c>
      <c r="Q1846" s="831">
        <v>5406</v>
      </c>
      <c r="R1846" s="827"/>
      <c r="S1846" s="832">
        <v>34</v>
      </c>
    </row>
    <row r="1847" spans="1:19" ht="14.45" customHeight="1" x14ac:dyDescent="0.2">
      <c r="A1847" s="821" t="s">
        <v>6951</v>
      </c>
      <c r="B1847" s="822" t="s">
        <v>6952</v>
      </c>
      <c r="C1847" s="822" t="s">
        <v>639</v>
      </c>
      <c r="D1847" s="822" t="s">
        <v>3521</v>
      </c>
      <c r="E1847" s="822" t="s">
        <v>6946</v>
      </c>
      <c r="F1847" s="822" t="s">
        <v>7352</v>
      </c>
      <c r="G1847" s="822" t="s">
        <v>7353</v>
      </c>
      <c r="H1847" s="831">
        <v>68</v>
      </c>
      <c r="I1847" s="831">
        <v>9180</v>
      </c>
      <c r="J1847" s="822"/>
      <c r="K1847" s="822">
        <v>135</v>
      </c>
      <c r="L1847" s="831">
        <v>16</v>
      </c>
      <c r="M1847" s="831">
        <v>2192</v>
      </c>
      <c r="N1847" s="822"/>
      <c r="O1847" s="822">
        <v>137</v>
      </c>
      <c r="P1847" s="831">
        <v>21</v>
      </c>
      <c r="Q1847" s="831">
        <v>2982</v>
      </c>
      <c r="R1847" s="827"/>
      <c r="S1847" s="832">
        <v>142</v>
      </c>
    </row>
    <row r="1848" spans="1:19" ht="14.45" customHeight="1" x14ac:dyDescent="0.2">
      <c r="A1848" s="821" t="s">
        <v>6951</v>
      </c>
      <c r="B1848" s="822" t="s">
        <v>6952</v>
      </c>
      <c r="C1848" s="822" t="s">
        <v>639</v>
      </c>
      <c r="D1848" s="822" t="s">
        <v>3521</v>
      </c>
      <c r="E1848" s="822" t="s">
        <v>6946</v>
      </c>
      <c r="F1848" s="822" t="s">
        <v>7354</v>
      </c>
      <c r="G1848" s="822" t="s">
        <v>7355</v>
      </c>
      <c r="H1848" s="831"/>
      <c r="I1848" s="831"/>
      <c r="J1848" s="822"/>
      <c r="K1848" s="822"/>
      <c r="L1848" s="831"/>
      <c r="M1848" s="831"/>
      <c r="N1848" s="822"/>
      <c r="O1848" s="822"/>
      <c r="P1848" s="831">
        <v>8</v>
      </c>
      <c r="Q1848" s="831">
        <v>648</v>
      </c>
      <c r="R1848" s="827"/>
      <c r="S1848" s="832">
        <v>81</v>
      </c>
    </row>
    <row r="1849" spans="1:19" ht="14.45" customHeight="1" x14ac:dyDescent="0.2">
      <c r="A1849" s="821" t="s">
        <v>6951</v>
      </c>
      <c r="B1849" s="822" t="s">
        <v>6952</v>
      </c>
      <c r="C1849" s="822" t="s">
        <v>639</v>
      </c>
      <c r="D1849" s="822" t="s">
        <v>3521</v>
      </c>
      <c r="E1849" s="822" t="s">
        <v>6946</v>
      </c>
      <c r="F1849" s="822" t="s">
        <v>7356</v>
      </c>
      <c r="G1849" s="822" t="s">
        <v>7357</v>
      </c>
      <c r="H1849" s="831"/>
      <c r="I1849" s="831"/>
      <c r="J1849" s="822"/>
      <c r="K1849" s="822"/>
      <c r="L1849" s="831">
        <v>24</v>
      </c>
      <c r="M1849" s="831">
        <v>5472</v>
      </c>
      <c r="N1849" s="822"/>
      <c r="O1849" s="822">
        <v>228</v>
      </c>
      <c r="P1849" s="831">
        <v>19</v>
      </c>
      <c r="Q1849" s="831">
        <v>4617</v>
      </c>
      <c r="R1849" s="827"/>
      <c r="S1849" s="832">
        <v>243</v>
      </c>
    </row>
    <row r="1850" spans="1:19" ht="14.45" customHeight="1" x14ac:dyDescent="0.2">
      <c r="A1850" s="821" t="s">
        <v>6951</v>
      </c>
      <c r="B1850" s="822" t="s">
        <v>6952</v>
      </c>
      <c r="C1850" s="822" t="s">
        <v>639</v>
      </c>
      <c r="D1850" s="822" t="s">
        <v>3521</v>
      </c>
      <c r="E1850" s="822" t="s">
        <v>6946</v>
      </c>
      <c r="F1850" s="822" t="s">
        <v>7360</v>
      </c>
      <c r="G1850" s="822" t="s">
        <v>7361</v>
      </c>
      <c r="H1850" s="831">
        <v>213</v>
      </c>
      <c r="I1850" s="831">
        <v>76254</v>
      </c>
      <c r="J1850" s="822"/>
      <c r="K1850" s="822">
        <v>358</v>
      </c>
      <c r="L1850" s="831">
        <v>175</v>
      </c>
      <c r="M1850" s="831">
        <v>63000</v>
      </c>
      <c r="N1850" s="822"/>
      <c r="O1850" s="822">
        <v>360</v>
      </c>
      <c r="P1850" s="831">
        <v>125</v>
      </c>
      <c r="Q1850" s="831">
        <v>48500</v>
      </c>
      <c r="R1850" s="827"/>
      <c r="S1850" s="832">
        <v>388</v>
      </c>
    </row>
    <row r="1851" spans="1:19" ht="14.45" customHeight="1" x14ac:dyDescent="0.2">
      <c r="A1851" s="821" t="s">
        <v>6951</v>
      </c>
      <c r="B1851" s="822" t="s">
        <v>6952</v>
      </c>
      <c r="C1851" s="822" t="s">
        <v>639</v>
      </c>
      <c r="D1851" s="822" t="s">
        <v>3521</v>
      </c>
      <c r="E1851" s="822" t="s">
        <v>6946</v>
      </c>
      <c r="F1851" s="822" t="s">
        <v>7362</v>
      </c>
      <c r="G1851" s="822" t="s">
        <v>7363</v>
      </c>
      <c r="H1851" s="831">
        <v>24</v>
      </c>
      <c r="I1851" s="831">
        <v>1464</v>
      </c>
      <c r="J1851" s="822"/>
      <c r="K1851" s="822">
        <v>61</v>
      </c>
      <c r="L1851" s="831">
        <v>10</v>
      </c>
      <c r="M1851" s="831">
        <v>620</v>
      </c>
      <c r="N1851" s="822"/>
      <c r="O1851" s="822">
        <v>62</v>
      </c>
      <c r="P1851" s="831">
        <v>1</v>
      </c>
      <c r="Q1851" s="831">
        <v>66</v>
      </c>
      <c r="R1851" s="827"/>
      <c r="S1851" s="832">
        <v>66</v>
      </c>
    </row>
    <row r="1852" spans="1:19" ht="14.45" customHeight="1" x14ac:dyDescent="0.2">
      <c r="A1852" s="821" t="s">
        <v>6951</v>
      </c>
      <c r="B1852" s="822" t="s">
        <v>6952</v>
      </c>
      <c r="C1852" s="822" t="s">
        <v>639</v>
      </c>
      <c r="D1852" s="822" t="s">
        <v>3521</v>
      </c>
      <c r="E1852" s="822" t="s">
        <v>6946</v>
      </c>
      <c r="F1852" s="822" t="s">
        <v>7364</v>
      </c>
      <c r="G1852" s="822" t="s">
        <v>7365</v>
      </c>
      <c r="H1852" s="831">
        <v>42</v>
      </c>
      <c r="I1852" s="831">
        <v>29694</v>
      </c>
      <c r="J1852" s="822"/>
      <c r="K1852" s="822">
        <v>707</v>
      </c>
      <c r="L1852" s="831">
        <v>28</v>
      </c>
      <c r="M1852" s="831">
        <v>19908</v>
      </c>
      <c r="N1852" s="822"/>
      <c r="O1852" s="822">
        <v>711</v>
      </c>
      <c r="P1852" s="831">
        <v>8</v>
      </c>
      <c r="Q1852" s="831">
        <v>6144</v>
      </c>
      <c r="R1852" s="827"/>
      <c r="S1852" s="832">
        <v>768</v>
      </c>
    </row>
    <row r="1853" spans="1:19" ht="14.45" customHeight="1" x14ac:dyDescent="0.2">
      <c r="A1853" s="821" t="s">
        <v>6951</v>
      </c>
      <c r="B1853" s="822" t="s">
        <v>6952</v>
      </c>
      <c r="C1853" s="822" t="s">
        <v>639</v>
      </c>
      <c r="D1853" s="822" t="s">
        <v>3521</v>
      </c>
      <c r="E1853" s="822" t="s">
        <v>6946</v>
      </c>
      <c r="F1853" s="822" t="s">
        <v>7366</v>
      </c>
      <c r="G1853" s="822" t="s">
        <v>7367</v>
      </c>
      <c r="H1853" s="831">
        <v>1</v>
      </c>
      <c r="I1853" s="831">
        <v>61</v>
      </c>
      <c r="J1853" s="822"/>
      <c r="K1853" s="822">
        <v>61</v>
      </c>
      <c r="L1853" s="831">
        <v>2</v>
      </c>
      <c r="M1853" s="831">
        <v>124</v>
      </c>
      <c r="N1853" s="822"/>
      <c r="O1853" s="822">
        <v>62</v>
      </c>
      <c r="P1853" s="831"/>
      <c r="Q1853" s="831"/>
      <c r="R1853" s="827"/>
      <c r="S1853" s="832"/>
    </row>
    <row r="1854" spans="1:19" ht="14.45" customHeight="1" x14ac:dyDescent="0.2">
      <c r="A1854" s="821" t="s">
        <v>6951</v>
      </c>
      <c r="B1854" s="822" t="s">
        <v>6952</v>
      </c>
      <c r="C1854" s="822" t="s">
        <v>639</v>
      </c>
      <c r="D1854" s="822" t="s">
        <v>3521</v>
      </c>
      <c r="E1854" s="822" t="s">
        <v>6946</v>
      </c>
      <c r="F1854" s="822" t="s">
        <v>7368</v>
      </c>
      <c r="G1854" s="822" t="s">
        <v>7369</v>
      </c>
      <c r="H1854" s="831">
        <v>34</v>
      </c>
      <c r="I1854" s="831">
        <v>3944</v>
      </c>
      <c r="J1854" s="822"/>
      <c r="K1854" s="822">
        <v>116</v>
      </c>
      <c r="L1854" s="831">
        <v>29</v>
      </c>
      <c r="M1854" s="831">
        <v>3393</v>
      </c>
      <c r="N1854" s="822"/>
      <c r="O1854" s="822">
        <v>117</v>
      </c>
      <c r="P1854" s="831">
        <v>16</v>
      </c>
      <c r="Q1854" s="831">
        <v>2032</v>
      </c>
      <c r="R1854" s="827"/>
      <c r="S1854" s="832">
        <v>127</v>
      </c>
    </row>
    <row r="1855" spans="1:19" ht="14.45" customHeight="1" x14ac:dyDescent="0.2">
      <c r="A1855" s="821" t="s">
        <v>6951</v>
      </c>
      <c r="B1855" s="822" t="s">
        <v>6952</v>
      </c>
      <c r="C1855" s="822" t="s">
        <v>639</v>
      </c>
      <c r="D1855" s="822" t="s">
        <v>3521</v>
      </c>
      <c r="E1855" s="822" t="s">
        <v>6946</v>
      </c>
      <c r="F1855" s="822" t="s">
        <v>7370</v>
      </c>
      <c r="G1855" s="822" t="s">
        <v>7371</v>
      </c>
      <c r="H1855" s="831">
        <v>35</v>
      </c>
      <c r="I1855" s="831">
        <v>0</v>
      </c>
      <c r="J1855" s="822"/>
      <c r="K1855" s="822">
        <v>0</v>
      </c>
      <c r="L1855" s="831">
        <v>35</v>
      </c>
      <c r="M1855" s="831">
        <v>0</v>
      </c>
      <c r="N1855" s="822"/>
      <c r="O1855" s="822">
        <v>0</v>
      </c>
      <c r="P1855" s="831">
        <v>13</v>
      </c>
      <c r="Q1855" s="831">
        <v>0</v>
      </c>
      <c r="R1855" s="827"/>
      <c r="S1855" s="832">
        <v>0</v>
      </c>
    </row>
    <row r="1856" spans="1:19" ht="14.45" customHeight="1" x14ac:dyDescent="0.2">
      <c r="A1856" s="821" t="s">
        <v>6951</v>
      </c>
      <c r="B1856" s="822" t="s">
        <v>6952</v>
      </c>
      <c r="C1856" s="822" t="s">
        <v>639</v>
      </c>
      <c r="D1856" s="822" t="s">
        <v>3521</v>
      </c>
      <c r="E1856" s="822" t="s">
        <v>6946</v>
      </c>
      <c r="F1856" s="822" t="s">
        <v>7375</v>
      </c>
      <c r="G1856" s="822"/>
      <c r="H1856" s="831"/>
      <c r="I1856" s="831"/>
      <c r="J1856" s="822"/>
      <c r="K1856" s="822"/>
      <c r="L1856" s="831">
        <v>18</v>
      </c>
      <c r="M1856" s="831">
        <v>0</v>
      </c>
      <c r="N1856" s="822"/>
      <c r="O1856" s="822">
        <v>0</v>
      </c>
      <c r="P1856" s="831">
        <v>1</v>
      </c>
      <c r="Q1856" s="831">
        <v>0</v>
      </c>
      <c r="R1856" s="827"/>
      <c r="S1856" s="832">
        <v>0</v>
      </c>
    </row>
    <row r="1857" spans="1:19" ht="14.45" customHeight="1" x14ac:dyDescent="0.2">
      <c r="A1857" s="821" t="s">
        <v>6951</v>
      </c>
      <c r="B1857" s="822" t="s">
        <v>6952</v>
      </c>
      <c r="C1857" s="822" t="s">
        <v>639</v>
      </c>
      <c r="D1857" s="822" t="s">
        <v>3521</v>
      </c>
      <c r="E1857" s="822" t="s">
        <v>6946</v>
      </c>
      <c r="F1857" s="822" t="s">
        <v>7375</v>
      </c>
      <c r="G1857" s="822" t="s">
        <v>7373</v>
      </c>
      <c r="H1857" s="831">
        <v>23</v>
      </c>
      <c r="I1857" s="831">
        <v>0</v>
      </c>
      <c r="J1857" s="822"/>
      <c r="K1857" s="822">
        <v>0</v>
      </c>
      <c r="L1857" s="831">
        <v>26</v>
      </c>
      <c r="M1857" s="831">
        <v>0</v>
      </c>
      <c r="N1857" s="822"/>
      <c r="O1857" s="822">
        <v>0</v>
      </c>
      <c r="P1857" s="831"/>
      <c r="Q1857" s="831"/>
      <c r="R1857" s="827"/>
      <c r="S1857" s="832"/>
    </row>
    <row r="1858" spans="1:19" ht="14.45" customHeight="1" x14ac:dyDescent="0.2">
      <c r="A1858" s="821" t="s">
        <v>6951</v>
      </c>
      <c r="B1858" s="822" t="s">
        <v>6952</v>
      </c>
      <c r="C1858" s="822" t="s">
        <v>639</v>
      </c>
      <c r="D1858" s="822" t="s">
        <v>3521</v>
      </c>
      <c r="E1858" s="822" t="s">
        <v>6946</v>
      </c>
      <c r="F1858" s="822" t="s">
        <v>7376</v>
      </c>
      <c r="G1858" s="822"/>
      <c r="H1858" s="831"/>
      <c r="I1858" s="831"/>
      <c r="J1858" s="822"/>
      <c r="K1858" s="822"/>
      <c r="L1858" s="831">
        <v>18</v>
      </c>
      <c r="M1858" s="831">
        <v>0</v>
      </c>
      <c r="N1858" s="822"/>
      <c r="O1858" s="822">
        <v>0</v>
      </c>
      <c r="P1858" s="831">
        <v>0</v>
      </c>
      <c r="Q1858" s="831">
        <v>0</v>
      </c>
      <c r="R1858" s="827"/>
      <c r="S1858" s="832"/>
    </row>
    <row r="1859" spans="1:19" ht="14.45" customHeight="1" x14ac:dyDescent="0.2">
      <c r="A1859" s="821" t="s">
        <v>6951</v>
      </c>
      <c r="B1859" s="822" t="s">
        <v>6952</v>
      </c>
      <c r="C1859" s="822" t="s">
        <v>639</v>
      </c>
      <c r="D1859" s="822" t="s">
        <v>3521</v>
      </c>
      <c r="E1859" s="822" t="s">
        <v>6946</v>
      </c>
      <c r="F1859" s="822" t="s">
        <v>7376</v>
      </c>
      <c r="G1859" s="822" t="s">
        <v>7373</v>
      </c>
      <c r="H1859" s="831">
        <v>7</v>
      </c>
      <c r="I1859" s="831">
        <v>0</v>
      </c>
      <c r="J1859" s="822"/>
      <c r="K1859" s="822">
        <v>0</v>
      </c>
      <c r="L1859" s="831">
        <v>7</v>
      </c>
      <c r="M1859" s="831">
        <v>0</v>
      </c>
      <c r="N1859" s="822"/>
      <c r="O1859" s="822">
        <v>0</v>
      </c>
      <c r="P1859" s="831"/>
      <c r="Q1859" s="831"/>
      <c r="R1859" s="827"/>
      <c r="S1859" s="832"/>
    </row>
    <row r="1860" spans="1:19" ht="14.45" customHeight="1" x14ac:dyDescent="0.2">
      <c r="A1860" s="821" t="s">
        <v>6951</v>
      </c>
      <c r="B1860" s="822" t="s">
        <v>6952</v>
      </c>
      <c r="C1860" s="822" t="s">
        <v>639</v>
      </c>
      <c r="D1860" s="822" t="s">
        <v>3521</v>
      </c>
      <c r="E1860" s="822" t="s">
        <v>6946</v>
      </c>
      <c r="F1860" s="822" t="s">
        <v>7377</v>
      </c>
      <c r="G1860" s="822" t="s">
        <v>7378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2</v>
      </c>
      <c r="Q1860" s="831">
        <v>0</v>
      </c>
      <c r="R1860" s="827"/>
      <c r="S1860" s="832">
        <v>0</v>
      </c>
    </row>
    <row r="1861" spans="1:19" ht="14.45" customHeight="1" x14ac:dyDescent="0.2">
      <c r="A1861" s="821" t="s">
        <v>6951</v>
      </c>
      <c r="B1861" s="822" t="s">
        <v>6952</v>
      </c>
      <c r="C1861" s="822" t="s">
        <v>639</v>
      </c>
      <c r="D1861" s="822" t="s">
        <v>3521</v>
      </c>
      <c r="E1861" s="822" t="s">
        <v>6946</v>
      </c>
      <c r="F1861" s="822" t="s">
        <v>7379</v>
      </c>
      <c r="G1861" s="822" t="s">
        <v>7380</v>
      </c>
      <c r="H1861" s="831"/>
      <c r="I1861" s="831"/>
      <c r="J1861" s="822"/>
      <c r="K1861" s="822"/>
      <c r="L1861" s="831"/>
      <c r="M1861" s="831"/>
      <c r="N1861" s="822"/>
      <c r="O1861" s="822"/>
      <c r="P1861" s="831">
        <v>28</v>
      </c>
      <c r="Q1861" s="831">
        <v>6552</v>
      </c>
      <c r="R1861" s="827"/>
      <c r="S1861" s="832">
        <v>234</v>
      </c>
    </row>
    <row r="1862" spans="1:19" ht="14.45" customHeight="1" x14ac:dyDescent="0.2">
      <c r="A1862" s="821" t="s">
        <v>6951</v>
      </c>
      <c r="B1862" s="822" t="s">
        <v>6952</v>
      </c>
      <c r="C1862" s="822" t="s">
        <v>639</v>
      </c>
      <c r="D1862" s="822" t="s">
        <v>3521</v>
      </c>
      <c r="E1862" s="822" t="s">
        <v>6946</v>
      </c>
      <c r="F1862" s="822" t="s">
        <v>7381</v>
      </c>
      <c r="G1862" s="822" t="s">
        <v>7378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8</v>
      </c>
      <c r="Q1862" s="831">
        <v>0</v>
      </c>
      <c r="R1862" s="827"/>
      <c r="S1862" s="832">
        <v>0</v>
      </c>
    </row>
    <row r="1863" spans="1:19" ht="14.45" customHeight="1" x14ac:dyDescent="0.2">
      <c r="A1863" s="821" t="s">
        <v>6951</v>
      </c>
      <c r="B1863" s="822" t="s">
        <v>6952</v>
      </c>
      <c r="C1863" s="822" t="s">
        <v>639</v>
      </c>
      <c r="D1863" s="822" t="s">
        <v>3521</v>
      </c>
      <c r="E1863" s="822" t="s">
        <v>6946</v>
      </c>
      <c r="F1863" s="822" t="s">
        <v>7382</v>
      </c>
      <c r="G1863" s="822" t="s">
        <v>7380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6</v>
      </c>
      <c r="Q1863" s="831">
        <v>702</v>
      </c>
      <c r="R1863" s="827"/>
      <c r="S1863" s="832">
        <v>117</v>
      </c>
    </row>
    <row r="1864" spans="1:19" ht="14.45" customHeight="1" x14ac:dyDescent="0.2">
      <c r="A1864" s="821" t="s">
        <v>6951</v>
      </c>
      <c r="B1864" s="822" t="s">
        <v>6952</v>
      </c>
      <c r="C1864" s="822" t="s">
        <v>639</v>
      </c>
      <c r="D1864" s="822" t="s">
        <v>3522</v>
      </c>
      <c r="E1864" s="822" t="s">
        <v>6953</v>
      </c>
      <c r="F1864" s="822" t="s">
        <v>6954</v>
      </c>
      <c r="G1864" s="822" t="s">
        <v>6955</v>
      </c>
      <c r="H1864" s="831">
        <v>5.6</v>
      </c>
      <c r="I1864" s="831">
        <v>303.81</v>
      </c>
      <c r="J1864" s="822"/>
      <c r="K1864" s="822">
        <v>54.251785714285717</v>
      </c>
      <c r="L1864" s="831"/>
      <c r="M1864" s="831"/>
      <c r="N1864" s="822"/>
      <c r="O1864" s="822"/>
      <c r="P1864" s="831"/>
      <c r="Q1864" s="831"/>
      <c r="R1864" s="827"/>
      <c r="S1864" s="832"/>
    </row>
    <row r="1865" spans="1:19" ht="14.45" customHeight="1" x14ac:dyDescent="0.2">
      <c r="A1865" s="821" t="s">
        <v>6951</v>
      </c>
      <c r="B1865" s="822" t="s">
        <v>6952</v>
      </c>
      <c r="C1865" s="822" t="s">
        <v>639</v>
      </c>
      <c r="D1865" s="822" t="s">
        <v>3522</v>
      </c>
      <c r="E1865" s="822" t="s">
        <v>6953</v>
      </c>
      <c r="F1865" s="822" t="s">
        <v>6956</v>
      </c>
      <c r="G1865" s="822" t="s">
        <v>6955</v>
      </c>
      <c r="H1865" s="831">
        <v>6.8</v>
      </c>
      <c r="I1865" s="831">
        <v>739.99</v>
      </c>
      <c r="J1865" s="822"/>
      <c r="K1865" s="822">
        <v>108.82205882352942</v>
      </c>
      <c r="L1865" s="831"/>
      <c r="M1865" s="831"/>
      <c r="N1865" s="822"/>
      <c r="O1865" s="822"/>
      <c r="P1865" s="831"/>
      <c r="Q1865" s="831"/>
      <c r="R1865" s="827"/>
      <c r="S1865" s="832"/>
    </row>
    <row r="1866" spans="1:19" ht="14.45" customHeight="1" x14ac:dyDescent="0.2">
      <c r="A1866" s="821" t="s">
        <v>6951</v>
      </c>
      <c r="B1866" s="822" t="s">
        <v>6952</v>
      </c>
      <c r="C1866" s="822" t="s">
        <v>639</v>
      </c>
      <c r="D1866" s="822" t="s">
        <v>3522</v>
      </c>
      <c r="E1866" s="822" t="s">
        <v>6953</v>
      </c>
      <c r="F1866" s="822" t="s">
        <v>6957</v>
      </c>
      <c r="G1866" s="822" t="s">
        <v>6958</v>
      </c>
      <c r="H1866" s="831">
        <v>1.4</v>
      </c>
      <c r="I1866" s="831">
        <v>18.009999999999998</v>
      </c>
      <c r="J1866" s="822"/>
      <c r="K1866" s="822">
        <v>12.864285714285714</v>
      </c>
      <c r="L1866" s="831">
        <v>1.6</v>
      </c>
      <c r="M1866" s="831">
        <v>20.57</v>
      </c>
      <c r="N1866" s="822"/>
      <c r="O1866" s="822">
        <v>12.856249999999999</v>
      </c>
      <c r="P1866" s="831">
        <v>5.8000000000000007</v>
      </c>
      <c r="Q1866" s="831">
        <v>74.599999999999994</v>
      </c>
      <c r="R1866" s="827"/>
      <c r="S1866" s="832">
        <v>12.862068965517238</v>
      </c>
    </row>
    <row r="1867" spans="1:19" ht="14.45" customHeight="1" x14ac:dyDescent="0.2">
      <c r="A1867" s="821" t="s">
        <v>6951</v>
      </c>
      <c r="B1867" s="822" t="s">
        <v>6952</v>
      </c>
      <c r="C1867" s="822" t="s">
        <v>639</v>
      </c>
      <c r="D1867" s="822" t="s">
        <v>3522</v>
      </c>
      <c r="E1867" s="822" t="s">
        <v>6953</v>
      </c>
      <c r="F1867" s="822" t="s">
        <v>6959</v>
      </c>
      <c r="G1867" s="822" t="s">
        <v>900</v>
      </c>
      <c r="H1867" s="831">
        <v>6</v>
      </c>
      <c r="I1867" s="831">
        <v>1157.72</v>
      </c>
      <c r="J1867" s="822"/>
      <c r="K1867" s="822">
        <v>192.95333333333335</v>
      </c>
      <c r="L1867" s="831">
        <v>6.7999999999999989</v>
      </c>
      <c r="M1867" s="831">
        <v>1396.7199999999998</v>
      </c>
      <c r="N1867" s="822"/>
      <c r="O1867" s="822">
        <v>205.4</v>
      </c>
      <c r="P1867" s="831">
        <v>1.9</v>
      </c>
      <c r="Q1867" s="831">
        <v>390.26</v>
      </c>
      <c r="R1867" s="827"/>
      <c r="S1867" s="832">
        <v>205.4</v>
      </c>
    </row>
    <row r="1868" spans="1:19" ht="14.45" customHeight="1" x14ac:dyDescent="0.2">
      <c r="A1868" s="821" t="s">
        <v>6951</v>
      </c>
      <c r="B1868" s="822" t="s">
        <v>6952</v>
      </c>
      <c r="C1868" s="822" t="s">
        <v>639</v>
      </c>
      <c r="D1868" s="822" t="s">
        <v>3522</v>
      </c>
      <c r="E1868" s="822" t="s">
        <v>6953</v>
      </c>
      <c r="F1868" s="822" t="s">
        <v>6962</v>
      </c>
      <c r="G1868" s="822" t="s">
        <v>1479</v>
      </c>
      <c r="H1868" s="831">
        <v>107</v>
      </c>
      <c r="I1868" s="831">
        <v>1430.5900000000001</v>
      </c>
      <c r="J1868" s="822"/>
      <c r="K1868" s="822">
        <v>13.370000000000001</v>
      </c>
      <c r="L1868" s="831"/>
      <c r="M1868" s="831"/>
      <c r="N1868" s="822"/>
      <c r="O1868" s="822"/>
      <c r="P1868" s="831"/>
      <c r="Q1868" s="831"/>
      <c r="R1868" s="827"/>
      <c r="S1868" s="832"/>
    </row>
    <row r="1869" spans="1:19" ht="14.45" customHeight="1" x14ac:dyDescent="0.2">
      <c r="A1869" s="821" t="s">
        <v>6951</v>
      </c>
      <c r="B1869" s="822" t="s">
        <v>6952</v>
      </c>
      <c r="C1869" s="822" t="s">
        <v>639</v>
      </c>
      <c r="D1869" s="822" t="s">
        <v>3522</v>
      </c>
      <c r="E1869" s="822" t="s">
        <v>6953</v>
      </c>
      <c r="F1869" s="822" t="s">
        <v>6967</v>
      </c>
      <c r="G1869" s="822" t="s">
        <v>974</v>
      </c>
      <c r="H1869" s="831">
        <v>2.56</v>
      </c>
      <c r="I1869" s="831">
        <v>267.52999999999997</v>
      </c>
      <c r="J1869" s="822"/>
      <c r="K1869" s="822">
        <v>104.50390624999999</v>
      </c>
      <c r="L1869" s="831"/>
      <c r="M1869" s="831"/>
      <c r="N1869" s="822"/>
      <c r="O1869" s="822"/>
      <c r="P1869" s="831"/>
      <c r="Q1869" s="831"/>
      <c r="R1869" s="827"/>
      <c r="S1869" s="832"/>
    </row>
    <row r="1870" spans="1:19" ht="14.45" customHeight="1" x14ac:dyDescent="0.2">
      <c r="A1870" s="821" t="s">
        <v>6951</v>
      </c>
      <c r="B1870" s="822" t="s">
        <v>6952</v>
      </c>
      <c r="C1870" s="822" t="s">
        <v>639</v>
      </c>
      <c r="D1870" s="822" t="s">
        <v>3522</v>
      </c>
      <c r="E1870" s="822" t="s">
        <v>6953</v>
      </c>
      <c r="F1870" s="822" t="s">
        <v>6968</v>
      </c>
      <c r="G1870" s="822" t="s">
        <v>974</v>
      </c>
      <c r="H1870" s="831">
        <v>7.4</v>
      </c>
      <c r="I1870" s="831">
        <v>1172.1599999999999</v>
      </c>
      <c r="J1870" s="822"/>
      <c r="K1870" s="822">
        <v>158.39999999999998</v>
      </c>
      <c r="L1870" s="831">
        <v>1.6</v>
      </c>
      <c r="M1870" s="831">
        <v>424.11</v>
      </c>
      <c r="N1870" s="822"/>
      <c r="O1870" s="822">
        <v>265.06874999999997</v>
      </c>
      <c r="P1870" s="831"/>
      <c r="Q1870" s="831"/>
      <c r="R1870" s="827"/>
      <c r="S1870" s="832"/>
    </row>
    <row r="1871" spans="1:19" ht="14.45" customHeight="1" x14ac:dyDescent="0.2">
      <c r="A1871" s="821" t="s">
        <v>6951</v>
      </c>
      <c r="B1871" s="822" t="s">
        <v>6952</v>
      </c>
      <c r="C1871" s="822" t="s">
        <v>639</v>
      </c>
      <c r="D1871" s="822" t="s">
        <v>3522</v>
      </c>
      <c r="E1871" s="822" t="s">
        <v>6953</v>
      </c>
      <c r="F1871" s="822" t="s">
        <v>6969</v>
      </c>
      <c r="G1871" s="822" t="s">
        <v>974</v>
      </c>
      <c r="H1871" s="831">
        <v>0.69</v>
      </c>
      <c r="I1871" s="831">
        <v>223.91</v>
      </c>
      <c r="J1871" s="822"/>
      <c r="K1871" s="822">
        <v>324.50724637681162</v>
      </c>
      <c r="L1871" s="831">
        <v>0.09</v>
      </c>
      <c r="M1871" s="831">
        <v>29.21</v>
      </c>
      <c r="N1871" s="822"/>
      <c r="O1871" s="822">
        <v>324.5555555555556</v>
      </c>
      <c r="P1871" s="831"/>
      <c r="Q1871" s="831"/>
      <c r="R1871" s="827"/>
      <c r="S1871" s="832"/>
    </row>
    <row r="1872" spans="1:19" ht="14.45" customHeight="1" x14ac:dyDescent="0.2">
      <c r="A1872" s="821" t="s">
        <v>6951</v>
      </c>
      <c r="B1872" s="822" t="s">
        <v>6952</v>
      </c>
      <c r="C1872" s="822" t="s">
        <v>639</v>
      </c>
      <c r="D1872" s="822" t="s">
        <v>3522</v>
      </c>
      <c r="E1872" s="822" t="s">
        <v>6953</v>
      </c>
      <c r="F1872" s="822" t="s">
        <v>6970</v>
      </c>
      <c r="G1872" s="822" t="s">
        <v>6971</v>
      </c>
      <c r="H1872" s="831">
        <v>128</v>
      </c>
      <c r="I1872" s="831">
        <v>2618444.7200000002</v>
      </c>
      <c r="J1872" s="822"/>
      <c r="K1872" s="822">
        <v>20456.599375000002</v>
      </c>
      <c r="L1872" s="831">
        <v>126</v>
      </c>
      <c r="M1872" s="831">
        <v>2571130.4000000004</v>
      </c>
      <c r="N1872" s="822"/>
      <c r="O1872" s="822">
        <v>20405.796825396828</v>
      </c>
      <c r="P1872" s="831">
        <v>134</v>
      </c>
      <c r="Q1872" s="831">
        <v>2717227.8</v>
      </c>
      <c r="R1872" s="827"/>
      <c r="S1872" s="832">
        <v>20277.819402985075</v>
      </c>
    </row>
    <row r="1873" spans="1:19" ht="14.45" customHeight="1" x14ac:dyDescent="0.2">
      <c r="A1873" s="821" t="s">
        <v>6951</v>
      </c>
      <c r="B1873" s="822" t="s">
        <v>6952</v>
      </c>
      <c r="C1873" s="822" t="s">
        <v>639</v>
      </c>
      <c r="D1873" s="822" t="s">
        <v>3522</v>
      </c>
      <c r="E1873" s="822" t="s">
        <v>6953</v>
      </c>
      <c r="F1873" s="822" t="s">
        <v>6972</v>
      </c>
      <c r="G1873" s="822" t="s">
        <v>3443</v>
      </c>
      <c r="H1873" s="831">
        <v>2</v>
      </c>
      <c r="I1873" s="831">
        <v>26316.080000000002</v>
      </c>
      <c r="J1873" s="822"/>
      <c r="K1873" s="822">
        <v>13158.04</v>
      </c>
      <c r="L1873" s="831"/>
      <c r="M1873" s="831"/>
      <c r="N1873" s="822"/>
      <c r="O1873" s="822"/>
      <c r="P1873" s="831"/>
      <c r="Q1873" s="831"/>
      <c r="R1873" s="827"/>
      <c r="S1873" s="832"/>
    </row>
    <row r="1874" spans="1:19" ht="14.45" customHeight="1" x14ac:dyDescent="0.2">
      <c r="A1874" s="821" t="s">
        <v>6951</v>
      </c>
      <c r="B1874" s="822" t="s">
        <v>6952</v>
      </c>
      <c r="C1874" s="822" t="s">
        <v>639</v>
      </c>
      <c r="D1874" s="822" t="s">
        <v>3522</v>
      </c>
      <c r="E1874" s="822" t="s">
        <v>6953</v>
      </c>
      <c r="F1874" s="822" t="s">
        <v>6973</v>
      </c>
      <c r="G1874" s="822" t="s">
        <v>6974</v>
      </c>
      <c r="H1874" s="831">
        <v>5</v>
      </c>
      <c r="I1874" s="831">
        <v>142725</v>
      </c>
      <c r="J1874" s="822"/>
      <c r="K1874" s="822">
        <v>28545</v>
      </c>
      <c r="L1874" s="831">
        <v>7</v>
      </c>
      <c r="M1874" s="831">
        <v>190398.5</v>
      </c>
      <c r="N1874" s="822"/>
      <c r="O1874" s="822">
        <v>27199.785714285714</v>
      </c>
      <c r="P1874" s="831">
        <v>3</v>
      </c>
      <c r="Q1874" s="831">
        <v>71059.600000000006</v>
      </c>
      <c r="R1874" s="827"/>
      <c r="S1874" s="832">
        <v>23686.533333333336</v>
      </c>
    </row>
    <row r="1875" spans="1:19" ht="14.45" customHeight="1" x14ac:dyDescent="0.2">
      <c r="A1875" s="821" t="s">
        <v>6951</v>
      </c>
      <c r="B1875" s="822" t="s">
        <v>6952</v>
      </c>
      <c r="C1875" s="822" t="s">
        <v>639</v>
      </c>
      <c r="D1875" s="822" t="s">
        <v>3522</v>
      </c>
      <c r="E1875" s="822" t="s">
        <v>6953</v>
      </c>
      <c r="F1875" s="822" t="s">
        <v>6975</v>
      </c>
      <c r="G1875" s="822" t="s">
        <v>6974</v>
      </c>
      <c r="H1875" s="831">
        <v>5</v>
      </c>
      <c r="I1875" s="831">
        <v>289238</v>
      </c>
      <c r="J1875" s="822"/>
      <c r="K1875" s="822">
        <v>57847.6</v>
      </c>
      <c r="L1875" s="831">
        <v>7</v>
      </c>
      <c r="M1875" s="831">
        <v>386717.92</v>
      </c>
      <c r="N1875" s="822"/>
      <c r="O1875" s="822">
        <v>55245.417142857143</v>
      </c>
      <c r="P1875" s="831">
        <v>3</v>
      </c>
      <c r="Q1875" s="831">
        <v>144258.70000000001</v>
      </c>
      <c r="R1875" s="827"/>
      <c r="S1875" s="832">
        <v>48086.233333333337</v>
      </c>
    </row>
    <row r="1876" spans="1:19" ht="14.45" customHeight="1" x14ac:dyDescent="0.2">
      <c r="A1876" s="821" t="s">
        <v>6951</v>
      </c>
      <c r="B1876" s="822" t="s">
        <v>6952</v>
      </c>
      <c r="C1876" s="822" t="s">
        <v>639</v>
      </c>
      <c r="D1876" s="822" t="s">
        <v>3522</v>
      </c>
      <c r="E1876" s="822" t="s">
        <v>6953</v>
      </c>
      <c r="F1876" s="822" t="s">
        <v>6976</v>
      </c>
      <c r="G1876" s="822" t="s">
        <v>6974</v>
      </c>
      <c r="H1876" s="831">
        <v>19</v>
      </c>
      <c r="I1876" s="831">
        <v>2117493</v>
      </c>
      <c r="J1876" s="822"/>
      <c r="K1876" s="822">
        <v>111447</v>
      </c>
      <c r="L1876" s="831">
        <v>17</v>
      </c>
      <c r="M1876" s="831">
        <v>1800854.8199999998</v>
      </c>
      <c r="N1876" s="822"/>
      <c r="O1876" s="822">
        <v>105932.63647058823</v>
      </c>
      <c r="P1876" s="831">
        <v>12</v>
      </c>
      <c r="Q1876" s="831">
        <v>1084835</v>
      </c>
      <c r="R1876" s="827"/>
      <c r="S1876" s="832">
        <v>90402.916666666672</v>
      </c>
    </row>
    <row r="1877" spans="1:19" ht="14.45" customHeight="1" x14ac:dyDescent="0.2">
      <c r="A1877" s="821" t="s">
        <v>6951</v>
      </c>
      <c r="B1877" s="822" t="s">
        <v>6952</v>
      </c>
      <c r="C1877" s="822" t="s">
        <v>639</v>
      </c>
      <c r="D1877" s="822" t="s">
        <v>3522</v>
      </c>
      <c r="E1877" s="822" t="s">
        <v>6953</v>
      </c>
      <c r="F1877" s="822" t="s">
        <v>6977</v>
      </c>
      <c r="G1877" s="822" t="s">
        <v>6978</v>
      </c>
      <c r="H1877" s="831">
        <v>84</v>
      </c>
      <c r="I1877" s="831">
        <v>6621468</v>
      </c>
      <c r="J1877" s="822"/>
      <c r="K1877" s="822">
        <v>78827</v>
      </c>
      <c r="L1877" s="831">
        <v>45</v>
      </c>
      <c r="M1877" s="831">
        <v>3544262.3</v>
      </c>
      <c r="N1877" s="822"/>
      <c r="O1877" s="822">
        <v>78761.38444444444</v>
      </c>
      <c r="P1877" s="831">
        <v>53</v>
      </c>
      <c r="Q1877" s="831">
        <v>4149077.2</v>
      </c>
      <c r="R1877" s="827"/>
      <c r="S1877" s="832">
        <v>78284.475471698112</v>
      </c>
    </row>
    <row r="1878" spans="1:19" ht="14.45" customHeight="1" x14ac:dyDescent="0.2">
      <c r="A1878" s="821" t="s">
        <v>6951</v>
      </c>
      <c r="B1878" s="822" t="s">
        <v>6952</v>
      </c>
      <c r="C1878" s="822" t="s">
        <v>639</v>
      </c>
      <c r="D1878" s="822" t="s">
        <v>3522</v>
      </c>
      <c r="E1878" s="822" t="s">
        <v>6953</v>
      </c>
      <c r="F1878" s="822" t="s">
        <v>6979</v>
      </c>
      <c r="G1878" s="822" t="s">
        <v>6980</v>
      </c>
      <c r="H1878" s="831">
        <v>168</v>
      </c>
      <c r="I1878" s="831">
        <v>4035729.6000000006</v>
      </c>
      <c r="J1878" s="822"/>
      <c r="K1878" s="822">
        <v>24022.200000000004</v>
      </c>
      <c r="L1878" s="831">
        <v>190</v>
      </c>
      <c r="M1878" s="831">
        <v>939859.45000000007</v>
      </c>
      <c r="N1878" s="822"/>
      <c r="O1878" s="822">
        <v>4946.6286842105264</v>
      </c>
      <c r="P1878" s="831">
        <v>191</v>
      </c>
      <c r="Q1878" s="831">
        <v>2438668.6399999997</v>
      </c>
      <c r="R1878" s="827"/>
      <c r="S1878" s="832">
        <v>12767.898638743454</v>
      </c>
    </row>
    <row r="1879" spans="1:19" ht="14.45" customHeight="1" x14ac:dyDescent="0.2">
      <c r="A1879" s="821" t="s">
        <v>6951</v>
      </c>
      <c r="B1879" s="822" t="s">
        <v>6952</v>
      </c>
      <c r="C1879" s="822" t="s">
        <v>639</v>
      </c>
      <c r="D1879" s="822" t="s">
        <v>3522</v>
      </c>
      <c r="E1879" s="822" t="s">
        <v>6953</v>
      </c>
      <c r="F1879" s="822" t="s">
        <v>6981</v>
      </c>
      <c r="G1879" s="822" t="s">
        <v>3381</v>
      </c>
      <c r="H1879" s="831">
        <v>24</v>
      </c>
      <c r="I1879" s="831">
        <v>198231.59999999998</v>
      </c>
      <c r="J1879" s="822"/>
      <c r="K1879" s="822">
        <v>8259.65</v>
      </c>
      <c r="L1879" s="831">
        <v>16</v>
      </c>
      <c r="M1879" s="831">
        <v>110036.06</v>
      </c>
      <c r="N1879" s="822"/>
      <c r="O1879" s="822">
        <v>6877.2537499999999</v>
      </c>
      <c r="P1879" s="831">
        <v>6</v>
      </c>
      <c r="Q1879" s="831">
        <v>34710.720000000001</v>
      </c>
      <c r="R1879" s="827"/>
      <c r="S1879" s="832">
        <v>5785.12</v>
      </c>
    </row>
    <row r="1880" spans="1:19" ht="14.45" customHeight="1" x14ac:dyDescent="0.2">
      <c r="A1880" s="821" t="s">
        <v>6951</v>
      </c>
      <c r="B1880" s="822" t="s">
        <v>6952</v>
      </c>
      <c r="C1880" s="822" t="s">
        <v>639</v>
      </c>
      <c r="D1880" s="822" t="s">
        <v>3522</v>
      </c>
      <c r="E1880" s="822" t="s">
        <v>6953</v>
      </c>
      <c r="F1880" s="822" t="s">
        <v>6982</v>
      </c>
      <c r="G1880" s="822" t="s">
        <v>6980</v>
      </c>
      <c r="H1880" s="831">
        <v>16</v>
      </c>
      <c r="I1880" s="831">
        <v>1154107</v>
      </c>
      <c r="J1880" s="822"/>
      <c r="K1880" s="822">
        <v>72131.6875</v>
      </c>
      <c r="L1880" s="831">
        <v>11</v>
      </c>
      <c r="M1880" s="831">
        <v>178477.7</v>
      </c>
      <c r="N1880" s="822"/>
      <c r="O1880" s="822">
        <v>16225.245454545455</v>
      </c>
      <c r="P1880" s="831">
        <v>20</v>
      </c>
      <c r="Q1880" s="831">
        <v>770060.25</v>
      </c>
      <c r="R1880" s="827"/>
      <c r="S1880" s="832">
        <v>38503.012499999997</v>
      </c>
    </row>
    <row r="1881" spans="1:19" ht="14.45" customHeight="1" x14ac:dyDescent="0.2">
      <c r="A1881" s="821" t="s">
        <v>6951</v>
      </c>
      <c r="B1881" s="822" t="s">
        <v>6952</v>
      </c>
      <c r="C1881" s="822" t="s">
        <v>639</v>
      </c>
      <c r="D1881" s="822" t="s">
        <v>3522</v>
      </c>
      <c r="E1881" s="822" t="s">
        <v>6953</v>
      </c>
      <c r="F1881" s="822" t="s">
        <v>6983</v>
      </c>
      <c r="G1881" s="822" t="s">
        <v>2381</v>
      </c>
      <c r="H1881" s="831">
        <v>1.6</v>
      </c>
      <c r="I1881" s="831">
        <v>10370.76</v>
      </c>
      <c r="J1881" s="822"/>
      <c r="K1881" s="822">
        <v>6481.7249999999995</v>
      </c>
      <c r="L1881" s="831"/>
      <c r="M1881" s="831"/>
      <c r="N1881" s="822"/>
      <c r="O1881" s="822"/>
      <c r="P1881" s="831"/>
      <c r="Q1881" s="831"/>
      <c r="R1881" s="827"/>
      <c r="S1881" s="832"/>
    </row>
    <row r="1882" spans="1:19" ht="14.45" customHeight="1" x14ac:dyDescent="0.2">
      <c r="A1882" s="821" t="s">
        <v>6951</v>
      </c>
      <c r="B1882" s="822" t="s">
        <v>6952</v>
      </c>
      <c r="C1882" s="822" t="s">
        <v>639</v>
      </c>
      <c r="D1882" s="822" t="s">
        <v>3522</v>
      </c>
      <c r="E1882" s="822" t="s">
        <v>6953</v>
      </c>
      <c r="F1882" s="822" t="s">
        <v>6984</v>
      </c>
      <c r="G1882" s="822" t="s">
        <v>2381</v>
      </c>
      <c r="H1882" s="831">
        <v>3</v>
      </c>
      <c r="I1882" s="831">
        <v>77780.88</v>
      </c>
      <c r="J1882" s="822"/>
      <c r="K1882" s="822">
        <v>25926.960000000003</v>
      </c>
      <c r="L1882" s="831">
        <v>0.94</v>
      </c>
      <c r="M1882" s="831">
        <v>24250.12</v>
      </c>
      <c r="N1882" s="822"/>
      <c r="O1882" s="822">
        <v>25798</v>
      </c>
      <c r="P1882" s="831"/>
      <c r="Q1882" s="831"/>
      <c r="R1882" s="827"/>
      <c r="S1882" s="832"/>
    </row>
    <row r="1883" spans="1:19" ht="14.45" customHeight="1" x14ac:dyDescent="0.2">
      <c r="A1883" s="821" t="s">
        <v>6951</v>
      </c>
      <c r="B1883" s="822" t="s">
        <v>6952</v>
      </c>
      <c r="C1883" s="822" t="s">
        <v>639</v>
      </c>
      <c r="D1883" s="822" t="s">
        <v>3522</v>
      </c>
      <c r="E1883" s="822" t="s">
        <v>6953</v>
      </c>
      <c r="F1883" s="822" t="s">
        <v>6985</v>
      </c>
      <c r="G1883" s="822" t="s">
        <v>2391</v>
      </c>
      <c r="H1883" s="831">
        <v>22</v>
      </c>
      <c r="I1883" s="831">
        <v>107592.98</v>
      </c>
      <c r="J1883" s="822"/>
      <c r="K1883" s="822">
        <v>4890.59</v>
      </c>
      <c r="L1883" s="831">
        <v>21</v>
      </c>
      <c r="M1883" s="831">
        <v>102702.39</v>
      </c>
      <c r="N1883" s="822"/>
      <c r="O1883" s="822">
        <v>4890.59</v>
      </c>
      <c r="P1883" s="831"/>
      <c r="Q1883" s="831"/>
      <c r="R1883" s="827"/>
      <c r="S1883" s="832"/>
    </row>
    <row r="1884" spans="1:19" ht="14.45" customHeight="1" x14ac:dyDescent="0.2">
      <c r="A1884" s="821" t="s">
        <v>6951</v>
      </c>
      <c r="B1884" s="822" t="s">
        <v>6952</v>
      </c>
      <c r="C1884" s="822" t="s">
        <v>639</v>
      </c>
      <c r="D1884" s="822" t="s">
        <v>3522</v>
      </c>
      <c r="E1884" s="822" t="s">
        <v>6953</v>
      </c>
      <c r="F1884" s="822" t="s">
        <v>6994</v>
      </c>
      <c r="G1884" s="822" t="s">
        <v>6966</v>
      </c>
      <c r="H1884" s="831">
        <v>13</v>
      </c>
      <c r="I1884" s="831">
        <v>16781.18</v>
      </c>
      <c r="J1884" s="822"/>
      <c r="K1884" s="822">
        <v>1290.8600000000001</v>
      </c>
      <c r="L1884" s="831"/>
      <c r="M1884" s="831"/>
      <c r="N1884" s="822"/>
      <c r="O1884" s="822"/>
      <c r="P1884" s="831"/>
      <c r="Q1884" s="831"/>
      <c r="R1884" s="827"/>
      <c r="S1884" s="832"/>
    </row>
    <row r="1885" spans="1:19" ht="14.45" customHeight="1" x14ac:dyDescent="0.2">
      <c r="A1885" s="821" t="s">
        <v>6951</v>
      </c>
      <c r="B1885" s="822" t="s">
        <v>6952</v>
      </c>
      <c r="C1885" s="822" t="s">
        <v>639</v>
      </c>
      <c r="D1885" s="822" t="s">
        <v>3522</v>
      </c>
      <c r="E1885" s="822" t="s">
        <v>6953</v>
      </c>
      <c r="F1885" s="822" t="s">
        <v>6996</v>
      </c>
      <c r="G1885" s="822" t="s">
        <v>1434</v>
      </c>
      <c r="H1885" s="831">
        <v>15</v>
      </c>
      <c r="I1885" s="831">
        <v>2628.1000000000004</v>
      </c>
      <c r="J1885" s="822"/>
      <c r="K1885" s="822">
        <v>175.20666666666668</v>
      </c>
      <c r="L1885" s="831">
        <v>14</v>
      </c>
      <c r="M1885" s="831">
        <v>2468.25</v>
      </c>
      <c r="N1885" s="822"/>
      <c r="O1885" s="822">
        <v>176.30357142857142</v>
      </c>
      <c r="P1885" s="831">
        <v>5.1999999999999993</v>
      </c>
      <c r="Q1885" s="831">
        <v>834.17000000000007</v>
      </c>
      <c r="R1885" s="827"/>
      <c r="S1885" s="832">
        <v>160.41730769230773</v>
      </c>
    </row>
    <row r="1886" spans="1:19" ht="14.45" customHeight="1" x14ac:dyDescent="0.2">
      <c r="A1886" s="821" t="s">
        <v>6951</v>
      </c>
      <c r="B1886" s="822" t="s">
        <v>6952</v>
      </c>
      <c r="C1886" s="822" t="s">
        <v>639</v>
      </c>
      <c r="D1886" s="822" t="s">
        <v>3522</v>
      </c>
      <c r="E1886" s="822" t="s">
        <v>6953</v>
      </c>
      <c r="F1886" s="822" t="s">
        <v>6997</v>
      </c>
      <c r="G1886" s="822" t="s">
        <v>877</v>
      </c>
      <c r="H1886" s="831">
        <v>7</v>
      </c>
      <c r="I1886" s="831">
        <v>420.91</v>
      </c>
      <c r="J1886" s="822"/>
      <c r="K1886" s="822">
        <v>60.13</v>
      </c>
      <c r="L1886" s="831">
        <v>31.3</v>
      </c>
      <c r="M1886" s="831">
        <v>1960.03</v>
      </c>
      <c r="N1886" s="822"/>
      <c r="O1886" s="822">
        <v>62.620766773162934</v>
      </c>
      <c r="P1886" s="831">
        <v>13.9</v>
      </c>
      <c r="Q1886" s="831">
        <v>833.86</v>
      </c>
      <c r="R1886" s="827"/>
      <c r="S1886" s="832">
        <v>59.989928057553954</v>
      </c>
    </row>
    <row r="1887" spans="1:19" ht="14.45" customHeight="1" x14ac:dyDescent="0.2">
      <c r="A1887" s="821" t="s">
        <v>6951</v>
      </c>
      <c r="B1887" s="822" t="s">
        <v>6952</v>
      </c>
      <c r="C1887" s="822" t="s">
        <v>639</v>
      </c>
      <c r="D1887" s="822" t="s">
        <v>3522</v>
      </c>
      <c r="E1887" s="822" t="s">
        <v>6953</v>
      </c>
      <c r="F1887" s="822" t="s">
        <v>6998</v>
      </c>
      <c r="G1887" s="822" t="s">
        <v>3267</v>
      </c>
      <c r="H1887" s="831">
        <v>0.09</v>
      </c>
      <c r="I1887" s="831">
        <v>61.75</v>
      </c>
      <c r="J1887" s="822"/>
      <c r="K1887" s="822">
        <v>686.11111111111109</v>
      </c>
      <c r="L1887" s="831">
        <v>0.3</v>
      </c>
      <c r="M1887" s="831">
        <v>205.85</v>
      </c>
      <c r="N1887" s="822"/>
      <c r="O1887" s="822">
        <v>686.16666666666663</v>
      </c>
      <c r="P1887" s="831">
        <v>0.25</v>
      </c>
      <c r="Q1887" s="831">
        <v>171.54</v>
      </c>
      <c r="R1887" s="827"/>
      <c r="S1887" s="832">
        <v>686.16</v>
      </c>
    </row>
    <row r="1888" spans="1:19" ht="14.45" customHeight="1" x14ac:dyDescent="0.2">
      <c r="A1888" s="821" t="s">
        <v>6951</v>
      </c>
      <c r="B1888" s="822" t="s">
        <v>6952</v>
      </c>
      <c r="C1888" s="822" t="s">
        <v>639</v>
      </c>
      <c r="D1888" s="822" t="s">
        <v>3522</v>
      </c>
      <c r="E1888" s="822" t="s">
        <v>6953</v>
      </c>
      <c r="F1888" s="822" t="s">
        <v>6999</v>
      </c>
      <c r="G1888" s="822" t="s">
        <v>3267</v>
      </c>
      <c r="H1888" s="831">
        <v>0.28000000000000003</v>
      </c>
      <c r="I1888" s="831">
        <v>48.03</v>
      </c>
      <c r="J1888" s="822"/>
      <c r="K1888" s="822">
        <v>171.53571428571428</v>
      </c>
      <c r="L1888" s="831">
        <v>1</v>
      </c>
      <c r="M1888" s="831">
        <v>171.55</v>
      </c>
      <c r="N1888" s="822"/>
      <c r="O1888" s="822">
        <v>171.55</v>
      </c>
      <c r="P1888" s="831">
        <v>1</v>
      </c>
      <c r="Q1888" s="831">
        <v>171.55</v>
      </c>
      <c r="R1888" s="827"/>
      <c r="S1888" s="832">
        <v>171.55</v>
      </c>
    </row>
    <row r="1889" spans="1:19" ht="14.45" customHeight="1" x14ac:dyDescent="0.2">
      <c r="A1889" s="821" t="s">
        <v>6951</v>
      </c>
      <c r="B1889" s="822" t="s">
        <v>6952</v>
      </c>
      <c r="C1889" s="822" t="s">
        <v>639</v>
      </c>
      <c r="D1889" s="822" t="s">
        <v>3522</v>
      </c>
      <c r="E1889" s="822" t="s">
        <v>6953</v>
      </c>
      <c r="F1889" s="822" t="s">
        <v>7000</v>
      </c>
      <c r="G1889" s="822" t="s">
        <v>3267</v>
      </c>
      <c r="H1889" s="831">
        <v>3.96</v>
      </c>
      <c r="I1889" s="831">
        <v>1358.63</v>
      </c>
      <c r="J1889" s="822"/>
      <c r="K1889" s="822">
        <v>343.08838383838389</v>
      </c>
      <c r="L1889" s="831"/>
      <c r="M1889" s="831"/>
      <c r="N1889" s="822"/>
      <c r="O1889" s="822"/>
      <c r="P1889" s="831">
        <v>2.99</v>
      </c>
      <c r="Q1889" s="831">
        <v>1025.83</v>
      </c>
      <c r="R1889" s="827"/>
      <c r="S1889" s="832">
        <v>343.08695652173907</v>
      </c>
    </row>
    <row r="1890" spans="1:19" ht="14.45" customHeight="1" x14ac:dyDescent="0.2">
      <c r="A1890" s="821" t="s">
        <v>6951</v>
      </c>
      <c r="B1890" s="822" t="s">
        <v>6952</v>
      </c>
      <c r="C1890" s="822" t="s">
        <v>639</v>
      </c>
      <c r="D1890" s="822" t="s">
        <v>3522</v>
      </c>
      <c r="E1890" s="822" t="s">
        <v>6953</v>
      </c>
      <c r="F1890" s="822" t="s">
        <v>7001</v>
      </c>
      <c r="G1890" s="822" t="s">
        <v>1535</v>
      </c>
      <c r="H1890" s="831">
        <v>4.6000000000000005</v>
      </c>
      <c r="I1890" s="831">
        <v>204.95</v>
      </c>
      <c r="J1890" s="822"/>
      <c r="K1890" s="822">
        <v>44.554347826086946</v>
      </c>
      <c r="L1890" s="831"/>
      <c r="M1890" s="831"/>
      <c r="N1890" s="822"/>
      <c r="O1890" s="822"/>
      <c r="P1890" s="831">
        <v>0.6</v>
      </c>
      <c r="Q1890" s="831">
        <v>35.22</v>
      </c>
      <c r="R1890" s="827"/>
      <c r="S1890" s="832">
        <v>58.7</v>
      </c>
    </row>
    <row r="1891" spans="1:19" ht="14.45" customHeight="1" x14ac:dyDescent="0.2">
      <c r="A1891" s="821" t="s">
        <v>6951</v>
      </c>
      <c r="B1891" s="822" t="s">
        <v>6952</v>
      </c>
      <c r="C1891" s="822" t="s">
        <v>639</v>
      </c>
      <c r="D1891" s="822" t="s">
        <v>3522</v>
      </c>
      <c r="E1891" s="822" t="s">
        <v>6953</v>
      </c>
      <c r="F1891" s="822" t="s">
        <v>7003</v>
      </c>
      <c r="G1891" s="822" t="s">
        <v>862</v>
      </c>
      <c r="H1891" s="831">
        <v>1.08</v>
      </c>
      <c r="I1891" s="831">
        <v>225.42</v>
      </c>
      <c r="J1891" s="822"/>
      <c r="K1891" s="822">
        <v>208.7222222222222</v>
      </c>
      <c r="L1891" s="831">
        <v>0.13999999999999999</v>
      </c>
      <c r="M1891" s="831">
        <v>29.18</v>
      </c>
      <c r="N1891" s="822"/>
      <c r="O1891" s="822">
        <v>208.42857142857144</v>
      </c>
      <c r="P1891" s="831">
        <v>0.02</v>
      </c>
      <c r="Q1891" s="831">
        <v>4.1100000000000003</v>
      </c>
      <c r="R1891" s="827"/>
      <c r="S1891" s="832">
        <v>205.5</v>
      </c>
    </row>
    <row r="1892" spans="1:19" ht="14.45" customHeight="1" x14ac:dyDescent="0.2">
      <c r="A1892" s="821" t="s">
        <v>6951</v>
      </c>
      <c r="B1892" s="822" t="s">
        <v>6952</v>
      </c>
      <c r="C1892" s="822" t="s">
        <v>639</v>
      </c>
      <c r="D1892" s="822" t="s">
        <v>3522</v>
      </c>
      <c r="E1892" s="822" t="s">
        <v>6953</v>
      </c>
      <c r="F1892" s="822" t="s">
        <v>7004</v>
      </c>
      <c r="G1892" s="822" t="s">
        <v>7005</v>
      </c>
      <c r="H1892" s="831">
        <v>7.2</v>
      </c>
      <c r="I1892" s="831">
        <v>844.56</v>
      </c>
      <c r="J1892" s="822"/>
      <c r="K1892" s="822">
        <v>117.29999999999998</v>
      </c>
      <c r="L1892" s="831">
        <v>10.1</v>
      </c>
      <c r="M1892" s="831">
        <v>1184.73</v>
      </c>
      <c r="N1892" s="822"/>
      <c r="O1892" s="822">
        <v>117.30000000000001</v>
      </c>
      <c r="P1892" s="831">
        <v>8.8000000000000007</v>
      </c>
      <c r="Q1892" s="831">
        <v>1032.27</v>
      </c>
      <c r="R1892" s="827"/>
      <c r="S1892" s="832">
        <v>117.30340909090908</v>
      </c>
    </row>
    <row r="1893" spans="1:19" ht="14.45" customHeight="1" x14ac:dyDescent="0.2">
      <c r="A1893" s="821" t="s">
        <v>6951</v>
      </c>
      <c r="B1893" s="822" t="s">
        <v>6952</v>
      </c>
      <c r="C1893" s="822" t="s">
        <v>639</v>
      </c>
      <c r="D1893" s="822" t="s">
        <v>3522</v>
      </c>
      <c r="E1893" s="822" t="s">
        <v>6953</v>
      </c>
      <c r="F1893" s="822" t="s">
        <v>7006</v>
      </c>
      <c r="G1893" s="822"/>
      <c r="H1893" s="831"/>
      <c r="I1893" s="831"/>
      <c r="J1893" s="822"/>
      <c r="K1893" s="822"/>
      <c r="L1893" s="831">
        <v>0.2</v>
      </c>
      <c r="M1893" s="831">
        <v>17.899999999999999</v>
      </c>
      <c r="N1893" s="822"/>
      <c r="O1893" s="822">
        <v>89.499999999999986</v>
      </c>
      <c r="P1893" s="831"/>
      <c r="Q1893" s="831"/>
      <c r="R1893" s="827"/>
      <c r="S1893" s="832"/>
    </row>
    <row r="1894" spans="1:19" ht="14.45" customHeight="1" x14ac:dyDescent="0.2">
      <c r="A1894" s="821" t="s">
        <v>6951</v>
      </c>
      <c r="B1894" s="822" t="s">
        <v>6952</v>
      </c>
      <c r="C1894" s="822" t="s">
        <v>639</v>
      </c>
      <c r="D1894" s="822" t="s">
        <v>3522</v>
      </c>
      <c r="E1894" s="822" t="s">
        <v>6953</v>
      </c>
      <c r="F1894" s="822" t="s">
        <v>7006</v>
      </c>
      <c r="G1894" s="822" t="s">
        <v>7007</v>
      </c>
      <c r="H1894" s="831">
        <v>0.2</v>
      </c>
      <c r="I1894" s="831">
        <v>13.33</v>
      </c>
      <c r="J1894" s="822"/>
      <c r="K1894" s="822">
        <v>66.649999999999991</v>
      </c>
      <c r="L1894" s="831"/>
      <c r="M1894" s="831"/>
      <c r="N1894" s="822"/>
      <c r="O1894" s="822"/>
      <c r="P1894" s="831"/>
      <c r="Q1894" s="831"/>
      <c r="R1894" s="827"/>
      <c r="S1894" s="832"/>
    </row>
    <row r="1895" spans="1:19" ht="14.45" customHeight="1" x14ac:dyDescent="0.2">
      <c r="A1895" s="821" t="s">
        <v>6951</v>
      </c>
      <c r="B1895" s="822" t="s">
        <v>6952</v>
      </c>
      <c r="C1895" s="822" t="s">
        <v>639</v>
      </c>
      <c r="D1895" s="822" t="s">
        <v>3522</v>
      </c>
      <c r="E1895" s="822" t="s">
        <v>6953</v>
      </c>
      <c r="F1895" s="822" t="s">
        <v>7009</v>
      </c>
      <c r="G1895" s="822" t="s">
        <v>2314</v>
      </c>
      <c r="H1895" s="831">
        <v>0.46</v>
      </c>
      <c r="I1895" s="831">
        <v>8705.68</v>
      </c>
      <c r="J1895" s="822"/>
      <c r="K1895" s="822">
        <v>18925.391304347824</v>
      </c>
      <c r="L1895" s="831"/>
      <c r="M1895" s="831"/>
      <c r="N1895" s="822"/>
      <c r="O1895" s="822"/>
      <c r="P1895" s="831"/>
      <c r="Q1895" s="831"/>
      <c r="R1895" s="827"/>
      <c r="S1895" s="832"/>
    </row>
    <row r="1896" spans="1:19" ht="14.45" customHeight="1" x14ac:dyDescent="0.2">
      <c r="A1896" s="821" t="s">
        <v>6951</v>
      </c>
      <c r="B1896" s="822" t="s">
        <v>6952</v>
      </c>
      <c r="C1896" s="822" t="s">
        <v>639</v>
      </c>
      <c r="D1896" s="822" t="s">
        <v>3522</v>
      </c>
      <c r="E1896" s="822" t="s">
        <v>6953</v>
      </c>
      <c r="F1896" s="822" t="s">
        <v>7010</v>
      </c>
      <c r="G1896" s="822" t="s">
        <v>1945</v>
      </c>
      <c r="H1896" s="831">
        <v>2.12</v>
      </c>
      <c r="I1896" s="831">
        <v>399.37000000000006</v>
      </c>
      <c r="J1896" s="822"/>
      <c r="K1896" s="822">
        <v>188.38207547169813</v>
      </c>
      <c r="L1896" s="831">
        <v>0.2</v>
      </c>
      <c r="M1896" s="831">
        <v>36.119999999999997</v>
      </c>
      <c r="N1896" s="822"/>
      <c r="O1896" s="822">
        <v>180.59999999999997</v>
      </c>
      <c r="P1896" s="831">
        <v>14.6</v>
      </c>
      <c r="Q1896" s="831">
        <v>2666.26</v>
      </c>
      <c r="R1896" s="827"/>
      <c r="S1896" s="832">
        <v>182.62054794520549</v>
      </c>
    </row>
    <row r="1897" spans="1:19" ht="14.45" customHeight="1" x14ac:dyDescent="0.2">
      <c r="A1897" s="821" t="s">
        <v>6951</v>
      </c>
      <c r="B1897" s="822" t="s">
        <v>6952</v>
      </c>
      <c r="C1897" s="822" t="s">
        <v>639</v>
      </c>
      <c r="D1897" s="822" t="s">
        <v>3522</v>
      </c>
      <c r="E1897" s="822" t="s">
        <v>6953</v>
      </c>
      <c r="F1897" s="822" t="s">
        <v>7012</v>
      </c>
      <c r="G1897" s="822" t="s">
        <v>1945</v>
      </c>
      <c r="H1897" s="831"/>
      <c r="I1897" s="831"/>
      <c r="J1897" s="822"/>
      <c r="K1897" s="822"/>
      <c r="L1897" s="831"/>
      <c r="M1897" s="831"/>
      <c r="N1897" s="822"/>
      <c r="O1897" s="822"/>
      <c r="P1897" s="831">
        <v>0.4</v>
      </c>
      <c r="Q1897" s="831">
        <v>80.52</v>
      </c>
      <c r="R1897" s="827"/>
      <c r="S1897" s="832">
        <v>201.29999999999998</v>
      </c>
    </row>
    <row r="1898" spans="1:19" ht="14.45" customHeight="1" x14ac:dyDescent="0.2">
      <c r="A1898" s="821" t="s">
        <v>6951</v>
      </c>
      <c r="B1898" s="822" t="s">
        <v>6952</v>
      </c>
      <c r="C1898" s="822" t="s">
        <v>639</v>
      </c>
      <c r="D1898" s="822" t="s">
        <v>3522</v>
      </c>
      <c r="E1898" s="822" t="s">
        <v>6953</v>
      </c>
      <c r="F1898" s="822" t="s">
        <v>7015</v>
      </c>
      <c r="G1898" s="822" t="s">
        <v>2286</v>
      </c>
      <c r="H1898" s="831"/>
      <c r="I1898" s="831"/>
      <c r="J1898" s="822"/>
      <c r="K1898" s="822"/>
      <c r="L1898" s="831"/>
      <c r="M1898" s="831"/>
      <c r="N1898" s="822"/>
      <c r="O1898" s="822"/>
      <c r="P1898" s="831">
        <v>1</v>
      </c>
      <c r="Q1898" s="831">
        <v>3745</v>
      </c>
      <c r="R1898" s="827"/>
      <c r="S1898" s="832">
        <v>3745</v>
      </c>
    </row>
    <row r="1899" spans="1:19" ht="14.45" customHeight="1" x14ac:dyDescent="0.2">
      <c r="A1899" s="821" t="s">
        <v>6951</v>
      </c>
      <c r="B1899" s="822" t="s">
        <v>6952</v>
      </c>
      <c r="C1899" s="822" t="s">
        <v>639</v>
      </c>
      <c r="D1899" s="822" t="s">
        <v>3522</v>
      </c>
      <c r="E1899" s="822" t="s">
        <v>6953</v>
      </c>
      <c r="F1899" s="822" t="s">
        <v>7018</v>
      </c>
      <c r="G1899" s="822" t="s">
        <v>5588</v>
      </c>
      <c r="H1899" s="831"/>
      <c r="I1899" s="831"/>
      <c r="J1899" s="822"/>
      <c r="K1899" s="822"/>
      <c r="L1899" s="831"/>
      <c r="M1899" s="831"/>
      <c r="N1899" s="822"/>
      <c r="O1899" s="822"/>
      <c r="P1899" s="831">
        <v>1</v>
      </c>
      <c r="Q1899" s="831">
        <v>42515</v>
      </c>
      <c r="R1899" s="827"/>
      <c r="S1899" s="832">
        <v>42515</v>
      </c>
    </row>
    <row r="1900" spans="1:19" ht="14.45" customHeight="1" x14ac:dyDescent="0.2">
      <c r="A1900" s="821" t="s">
        <v>6951</v>
      </c>
      <c r="B1900" s="822" t="s">
        <v>6952</v>
      </c>
      <c r="C1900" s="822" t="s">
        <v>639</v>
      </c>
      <c r="D1900" s="822" t="s">
        <v>3522</v>
      </c>
      <c r="E1900" s="822" t="s">
        <v>6953</v>
      </c>
      <c r="F1900" s="822" t="s">
        <v>7019</v>
      </c>
      <c r="G1900" s="822" t="s">
        <v>5588</v>
      </c>
      <c r="H1900" s="831">
        <v>32</v>
      </c>
      <c r="I1900" s="831">
        <v>2478383.56</v>
      </c>
      <c r="J1900" s="822"/>
      <c r="K1900" s="822">
        <v>77449.486250000002</v>
      </c>
      <c r="L1900" s="831">
        <v>13</v>
      </c>
      <c r="M1900" s="831">
        <v>899888.6</v>
      </c>
      <c r="N1900" s="822"/>
      <c r="O1900" s="822">
        <v>69222.2</v>
      </c>
      <c r="P1900" s="831">
        <v>2</v>
      </c>
      <c r="Q1900" s="831">
        <v>122071.14</v>
      </c>
      <c r="R1900" s="827"/>
      <c r="S1900" s="832">
        <v>61035.57</v>
      </c>
    </row>
    <row r="1901" spans="1:19" ht="14.45" customHeight="1" x14ac:dyDescent="0.2">
      <c r="A1901" s="821" t="s">
        <v>6951</v>
      </c>
      <c r="B1901" s="822" t="s">
        <v>6952</v>
      </c>
      <c r="C1901" s="822" t="s">
        <v>639</v>
      </c>
      <c r="D1901" s="822" t="s">
        <v>3522</v>
      </c>
      <c r="E1901" s="822" t="s">
        <v>6953</v>
      </c>
      <c r="F1901" s="822" t="s">
        <v>7025</v>
      </c>
      <c r="G1901" s="822" t="s">
        <v>3361</v>
      </c>
      <c r="H1901" s="831">
        <v>311.27999999999997</v>
      </c>
      <c r="I1901" s="831">
        <v>24516.42</v>
      </c>
      <c r="J1901" s="822"/>
      <c r="K1901" s="822">
        <v>78.760023130300695</v>
      </c>
      <c r="L1901" s="831"/>
      <c r="M1901" s="831"/>
      <c r="N1901" s="822"/>
      <c r="O1901" s="822"/>
      <c r="P1901" s="831"/>
      <c r="Q1901" s="831"/>
      <c r="R1901" s="827"/>
      <c r="S1901" s="832"/>
    </row>
    <row r="1902" spans="1:19" ht="14.45" customHeight="1" x14ac:dyDescent="0.2">
      <c r="A1902" s="821" t="s">
        <v>6951</v>
      </c>
      <c r="B1902" s="822" t="s">
        <v>6952</v>
      </c>
      <c r="C1902" s="822" t="s">
        <v>639</v>
      </c>
      <c r="D1902" s="822" t="s">
        <v>3522</v>
      </c>
      <c r="E1902" s="822" t="s">
        <v>6953</v>
      </c>
      <c r="F1902" s="822" t="s">
        <v>7026</v>
      </c>
      <c r="G1902" s="822" t="s">
        <v>6971</v>
      </c>
      <c r="H1902" s="831">
        <v>10</v>
      </c>
      <c r="I1902" s="831">
        <v>99239.01</v>
      </c>
      <c r="J1902" s="822"/>
      <c r="K1902" s="822">
        <v>9923.9009999999998</v>
      </c>
      <c r="L1902" s="831">
        <v>11</v>
      </c>
      <c r="M1902" s="831">
        <v>110533.81</v>
      </c>
      <c r="N1902" s="822"/>
      <c r="O1902" s="822">
        <v>10048.528181818181</v>
      </c>
      <c r="P1902" s="831">
        <v>11</v>
      </c>
      <c r="Q1902" s="831">
        <v>109382.79</v>
      </c>
      <c r="R1902" s="827"/>
      <c r="S1902" s="832">
        <v>9943.89</v>
      </c>
    </row>
    <row r="1903" spans="1:19" ht="14.45" customHeight="1" x14ac:dyDescent="0.2">
      <c r="A1903" s="821" t="s">
        <v>6951</v>
      </c>
      <c r="B1903" s="822" t="s">
        <v>6952</v>
      </c>
      <c r="C1903" s="822" t="s">
        <v>639</v>
      </c>
      <c r="D1903" s="822" t="s">
        <v>3522</v>
      </c>
      <c r="E1903" s="822" t="s">
        <v>6953</v>
      </c>
      <c r="F1903" s="822" t="s">
        <v>7028</v>
      </c>
      <c r="G1903" s="822" t="s">
        <v>3435</v>
      </c>
      <c r="H1903" s="831">
        <v>2</v>
      </c>
      <c r="I1903" s="831">
        <v>67654.3</v>
      </c>
      <c r="J1903" s="822"/>
      <c r="K1903" s="822">
        <v>33827.15</v>
      </c>
      <c r="L1903" s="831">
        <v>11</v>
      </c>
      <c r="M1903" s="831">
        <v>730112.12</v>
      </c>
      <c r="N1903" s="822"/>
      <c r="O1903" s="822">
        <v>66373.829090909087</v>
      </c>
      <c r="P1903" s="831">
        <v>20</v>
      </c>
      <c r="Q1903" s="831">
        <v>1313391.1000000001</v>
      </c>
      <c r="R1903" s="827"/>
      <c r="S1903" s="832">
        <v>65669.555000000008</v>
      </c>
    </row>
    <row r="1904" spans="1:19" ht="14.45" customHeight="1" x14ac:dyDescent="0.2">
      <c r="A1904" s="821" t="s">
        <v>6951</v>
      </c>
      <c r="B1904" s="822" t="s">
        <v>6952</v>
      </c>
      <c r="C1904" s="822" t="s">
        <v>639</v>
      </c>
      <c r="D1904" s="822" t="s">
        <v>3522</v>
      </c>
      <c r="E1904" s="822" t="s">
        <v>6953</v>
      </c>
      <c r="F1904" s="822" t="s">
        <v>7029</v>
      </c>
      <c r="G1904" s="822" t="s">
        <v>3393</v>
      </c>
      <c r="H1904" s="831">
        <v>73</v>
      </c>
      <c r="I1904" s="831">
        <v>489581.80000000005</v>
      </c>
      <c r="J1904" s="822"/>
      <c r="K1904" s="822">
        <v>6706.6</v>
      </c>
      <c r="L1904" s="831">
        <v>55</v>
      </c>
      <c r="M1904" s="831">
        <v>368853.98</v>
      </c>
      <c r="N1904" s="822"/>
      <c r="O1904" s="822">
        <v>6706.4359999999997</v>
      </c>
      <c r="P1904" s="831">
        <v>58</v>
      </c>
      <c r="Q1904" s="831">
        <v>388970.04000000004</v>
      </c>
      <c r="R1904" s="827"/>
      <c r="S1904" s="832">
        <v>6706.380000000001</v>
      </c>
    </row>
    <row r="1905" spans="1:19" ht="14.45" customHeight="1" x14ac:dyDescent="0.2">
      <c r="A1905" s="821" t="s">
        <v>6951</v>
      </c>
      <c r="B1905" s="822" t="s">
        <v>6952</v>
      </c>
      <c r="C1905" s="822" t="s">
        <v>639</v>
      </c>
      <c r="D1905" s="822" t="s">
        <v>3522</v>
      </c>
      <c r="E1905" s="822" t="s">
        <v>6953</v>
      </c>
      <c r="F1905" s="822" t="s">
        <v>7030</v>
      </c>
      <c r="G1905" s="822" t="s">
        <v>3361</v>
      </c>
      <c r="H1905" s="831">
        <v>81.709999999999994</v>
      </c>
      <c r="I1905" s="831">
        <v>38937.25</v>
      </c>
      <c r="J1905" s="822"/>
      <c r="K1905" s="822">
        <v>476.529800514013</v>
      </c>
      <c r="L1905" s="831"/>
      <c r="M1905" s="831"/>
      <c r="N1905" s="822"/>
      <c r="O1905" s="822"/>
      <c r="P1905" s="831">
        <v>2</v>
      </c>
      <c r="Q1905" s="831">
        <v>2669.28</v>
      </c>
      <c r="R1905" s="827"/>
      <c r="S1905" s="832">
        <v>1334.64</v>
      </c>
    </row>
    <row r="1906" spans="1:19" ht="14.45" customHeight="1" x14ac:dyDescent="0.2">
      <c r="A1906" s="821" t="s">
        <v>6951</v>
      </c>
      <c r="B1906" s="822" t="s">
        <v>6952</v>
      </c>
      <c r="C1906" s="822" t="s">
        <v>639</v>
      </c>
      <c r="D1906" s="822" t="s">
        <v>3522</v>
      </c>
      <c r="E1906" s="822" t="s">
        <v>6953</v>
      </c>
      <c r="F1906" s="822" t="s">
        <v>7031</v>
      </c>
      <c r="G1906" s="822" t="s">
        <v>3361</v>
      </c>
      <c r="H1906" s="831">
        <v>106.35</v>
      </c>
      <c r="I1906" s="831">
        <v>23891.53</v>
      </c>
      <c r="J1906" s="822"/>
      <c r="K1906" s="822">
        <v>224.65002350728727</v>
      </c>
      <c r="L1906" s="831"/>
      <c r="M1906" s="831"/>
      <c r="N1906" s="822"/>
      <c r="O1906" s="822"/>
      <c r="P1906" s="831"/>
      <c r="Q1906" s="831"/>
      <c r="R1906" s="827"/>
      <c r="S1906" s="832"/>
    </row>
    <row r="1907" spans="1:19" ht="14.45" customHeight="1" x14ac:dyDescent="0.2">
      <c r="A1907" s="821" t="s">
        <v>6951</v>
      </c>
      <c r="B1907" s="822" t="s">
        <v>6952</v>
      </c>
      <c r="C1907" s="822" t="s">
        <v>639</v>
      </c>
      <c r="D1907" s="822" t="s">
        <v>3522</v>
      </c>
      <c r="E1907" s="822" t="s">
        <v>6953</v>
      </c>
      <c r="F1907" s="822" t="s">
        <v>7035</v>
      </c>
      <c r="G1907" s="822" t="s">
        <v>3281</v>
      </c>
      <c r="H1907" s="831"/>
      <c r="I1907" s="831"/>
      <c r="J1907" s="822"/>
      <c r="K1907" s="822"/>
      <c r="L1907" s="831">
        <v>1.2</v>
      </c>
      <c r="M1907" s="831">
        <v>698.35</v>
      </c>
      <c r="N1907" s="822"/>
      <c r="O1907" s="822">
        <v>581.95833333333337</v>
      </c>
      <c r="P1907" s="831"/>
      <c r="Q1907" s="831"/>
      <c r="R1907" s="827"/>
      <c r="S1907" s="832"/>
    </row>
    <row r="1908" spans="1:19" ht="14.45" customHeight="1" x14ac:dyDescent="0.2">
      <c r="A1908" s="821" t="s">
        <v>6951</v>
      </c>
      <c r="B1908" s="822" t="s">
        <v>6952</v>
      </c>
      <c r="C1908" s="822" t="s">
        <v>639</v>
      </c>
      <c r="D1908" s="822" t="s">
        <v>3522</v>
      </c>
      <c r="E1908" s="822" t="s">
        <v>6953</v>
      </c>
      <c r="F1908" s="822" t="s">
        <v>7039</v>
      </c>
      <c r="G1908" s="822" t="s">
        <v>7040</v>
      </c>
      <c r="H1908" s="831">
        <v>1</v>
      </c>
      <c r="I1908" s="831">
        <v>3207.56</v>
      </c>
      <c r="J1908" s="822"/>
      <c r="K1908" s="822">
        <v>3207.56</v>
      </c>
      <c r="L1908" s="831"/>
      <c r="M1908" s="831"/>
      <c r="N1908" s="822"/>
      <c r="O1908" s="822"/>
      <c r="P1908" s="831"/>
      <c r="Q1908" s="831"/>
      <c r="R1908" s="827"/>
      <c r="S1908" s="832"/>
    </row>
    <row r="1909" spans="1:19" ht="14.45" customHeight="1" x14ac:dyDescent="0.2">
      <c r="A1909" s="821" t="s">
        <v>6951</v>
      </c>
      <c r="B1909" s="822" t="s">
        <v>6952</v>
      </c>
      <c r="C1909" s="822" t="s">
        <v>639</v>
      </c>
      <c r="D1909" s="822" t="s">
        <v>3522</v>
      </c>
      <c r="E1909" s="822" t="s">
        <v>6953</v>
      </c>
      <c r="F1909" s="822" t="s">
        <v>7042</v>
      </c>
      <c r="G1909" s="822" t="s">
        <v>1957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2.4500000000000002</v>
      </c>
      <c r="Q1909" s="831">
        <v>701.46999999999991</v>
      </c>
      <c r="R1909" s="827"/>
      <c r="S1909" s="832">
        <v>286.31428571428563</v>
      </c>
    </row>
    <row r="1910" spans="1:19" ht="14.45" customHeight="1" x14ac:dyDescent="0.2">
      <c r="A1910" s="821" t="s">
        <v>6951</v>
      </c>
      <c r="B1910" s="822" t="s">
        <v>6952</v>
      </c>
      <c r="C1910" s="822" t="s">
        <v>639</v>
      </c>
      <c r="D1910" s="822" t="s">
        <v>3522</v>
      </c>
      <c r="E1910" s="822" t="s">
        <v>6953</v>
      </c>
      <c r="F1910" s="822" t="s">
        <v>7047</v>
      </c>
      <c r="G1910" s="822" t="s">
        <v>805</v>
      </c>
      <c r="H1910" s="831">
        <v>10.25</v>
      </c>
      <c r="I1910" s="831">
        <v>5389.4599999999991</v>
      </c>
      <c r="J1910" s="822"/>
      <c r="K1910" s="822">
        <v>525.80097560975605</v>
      </c>
      <c r="L1910" s="831">
        <v>10.879999999999999</v>
      </c>
      <c r="M1910" s="831">
        <v>5720.73</v>
      </c>
      <c r="N1910" s="822"/>
      <c r="O1910" s="822">
        <v>525.80238970588232</v>
      </c>
      <c r="P1910" s="831">
        <v>3.3800000000000003</v>
      </c>
      <c r="Q1910" s="831">
        <v>3578.5</v>
      </c>
      <c r="R1910" s="827"/>
      <c r="S1910" s="832">
        <v>1058.7278106508875</v>
      </c>
    </row>
    <row r="1911" spans="1:19" ht="14.45" customHeight="1" x14ac:dyDescent="0.2">
      <c r="A1911" s="821" t="s">
        <v>6951</v>
      </c>
      <c r="B1911" s="822" t="s">
        <v>6952</v>
      </c>
      <c r="C1911" s="822" t="s">
        <v>639</v>
      </c>
      <c r="D1911" s="822" t="s">
        <v>3522</v>
      </c>
      <c r="E1911" s="822" t="s">
        <v>6953</v>
      </c>
      <c r="F1911" s="822" t="s">
        <v>7048</v>
      </c>
      <c r="G1911" s="822" t="s">
        <v>805</v>
      </c>
      <c r="H1911" s="831">
        <v>79.099999999999994</v>
      </c>
      <c r="I1911" s="831">
        <v>17315.04</v>
      </c>
      <c r="J1911" s="822"/>
      <c r="K1911" s="822">
        <v>218.90063211125161</v>
      </c>
      <c r="L1911" s="831">
        <v>5.21</v>
      </c>
      <c r="M1911" s="831">
        <v>1140.48</v>
      </c>
      <c r="N1911" s="822"/>
      <c r="O1911" s="822">
        <v>218.90211132437619</v>
      </c>
      <c r="P1911" s="831"/>
      <c r="Q1911" s="831"/>
      <c r="R1911" s="827"/>
      <c r="S1911" s="832"/>
    </row>
    <row r="1912" spans="1:19" ht="14.45" customHeight="1" x14ac:dyDescent="0.2">
      <c r="A1912" s="821" t="s">
        <v>6951</v>
      </c>
      <c r="B1912" s="822" t="s">
        <v>6952</v>
      </c>
      <c r="C1912" s="822" t="s">
        <v>639</v>
      </c>
      <c r="D1912" s="822" t="s">
        <v>3522</v>
      </c>
      <c r="E1912" s="822" t="s">
        <v>6953</v>
      </c>
      <c r="F1912" s="822" t="s">
        <v>7049</v>
      </c>
      <c r="G1912" s="822" t="s">
        <v>805</v>
      </c>
      <c r="H1912" s="831">
        <v>45.88</v>
      </c>
      <c r="I1912" s="831">
        <v>3633.7400000000002</v>
      </c>
      <c r="J1912" s="822"/>
      <c r="K1912" s="822">
        <v>79.200959023539667</v>
      </c>
      <c r="L1912" s="831">
        <v>6.25</v>
      </c>
      <c r="M1912" s="831">
        <v>495</v>
      </c>
      <c r="N1912" s="822"/>
      <c r="O1912" s="822">
        <v>79.2</v>
      </c>
      <c r="P1912" s="831"/>
      <c r="Q1912" s="831"/>
      <c r="R1912" s="827"/>
      <c r="S1912" s="832"/>
    </row>
    <row r="1913" spans="1:19" ht="14.45" customHeight="1" x14ac:dyDescent="0.2">
      <c r="A1913" s="821" t="s">
        <v>6951</v>
      </c>
      <c r="B1913" s="822" t="s">
        <v>6952</v>
      </c>
      <c r="C1913" s="822" t="s">
        <v>639</v>
      </c>
      <c r="D1913" s="822" t="s">
        <v>3522</v>
      </c>
      <c r="E1913" s="822" t="s">
        <v>6953</v>
      </c>
      <c r="F1913" s="822" t="s">
        <v>7050</v>
      </c>
      <c r="G1913" s="822" t="s">
        <v>805</v>
      </c>
      <c r="H1913" s="831">
        <v>2.4800000000000004</v>
      </c>
      <c r="I1913" s="831">
        <v>1822.3</v>
      </c>
      <c r="J1913" s="822"/>
      <c r="K1913" s="822">
        <v>734.79838709677404</v>
      </c>
      <c r="L1913" s="831"/>
      <c r="M1913" s="831"/>
      <c r="N1913" s="822"/>
      <c r="O1913" s="822"/>
      <c r="P1913" s="831"/>
      <c r="Q1913" s="831"/>
      <c r="R1913" s="827"/>
      <c r="S1913" s="832"/>
    </row>
    <row r="1914" spans="1:19" ht="14.45" customHeight="1" x14ac:dyDescent="0.2">
      <c r="A1914" s="821" t="s">
        <v>6951</v>
      </c>
      <c r="B1914" s="822" t="s">
        <v>6952</v>
      </c>
      <c r="C1914" s="822" t="s">
        <v>639</v>
      </c>
      <c r="D1914" s="822" t="s">
        <v>3522</v>
      </c>
      <c r="E1914" s="822" t="s">
        <v>6953</v>
      </c>
      <c r="F1914" s="822" t="s">
        <v>7052</v>
      </c>
      <c r="G1914" s="822" t="s">
        <v>1370</v>
      </c>
      <c r="H1914" s="831">
        <v>21.66</v>
      </c>
      <c r="I1914" s="831">
        <v>2260.08</v>
      </c>
      <c r="J1914" s="822"/>
      <c r="K1914" s="822">
        <v>104.34349030470914</v>
      </c>
      <c r="L1914" s="831">
        <v>0.17</v>
      </c>
      <c r="M1914" s="831">
        <v>17.739999999999998</v>
      </c>
      <c r="N1914" s="822"/>
      <c r="O1914" s="822">
        <v>104.35294117647057</v>
      </c>
      <c r="P1914" s="831"/>
      <c r="Q1914" s="831"/>
      <c r="R1914" s="827"/>
      <c r="S1914" s="832"/>
    </row>
    <row r="1915" spans="1:19" ht="14.45" customHeight="1" x14ac:dyDescent="0.2">
      <c r="A1915" s="821" t="s">
        <v>6951</v>
      </c>
      <c r="B1915" s="822" t="s">
        <v>6952</v>
      </c>
      <c r="C1915" s="822" t="s">
        <v>639</v>
      </c>
      <c r="D1915" s="822" t="s">
        <v>3522</v>
      </c>
      <c r="E1915" s="822" t="s">
        <v>6953</v>
      </c>
      <c r="F1915" s="822" t="s">
        <v>7053</v>
      </c>
      <c r="G1915" s="822" t="s">
        <v>1370</v>
      </c>
      <c r="H1915" s="831">
        <v>64.63</v>
      </c>
      <c r="I1915" s="831">
        <v>11601.85</v>
      </c>
      <c r="J1915" s="822"/>
      <c r="K1915" s="822">
        <v>179.5118366083862</v>
      </c>
      <c r="L1915" s="831"/>
      <c r="M1915" s="831"/>
      <c r="N1915" s="822"/>
      <c r="O1915" s="822"/>
      <c r="P1915" s="831"/>
      <c r="Q1915" s="831"/>
      <c r="R1915" s="827"/>
      <c r="S1915" s="832"/>
    </row>
    <row r="1916" spans="1:19" ht="14.45" customHeight="1" x14ac:dyDescent="0.2">
      <c r="A1916" s="821" t="s">
        <v>6951</v>
      </c>
      <c r="B1916" s="822" t="s">
        <v>6952</v>
      </c>
      <c r="C1916" s="822" t="s">
        <v>639</v>
      </c>
      <c r="D1916" s="822" t="s">
        <v>3522</v>
      </c>
      <c r="E1916" s="822" t="s">
        <v>6953</v>
      </c>
      <c r="F1916" s="822" t="s">
        <v>7055</v>
      </c>
      <c r="G1916" s="822" t="s">
        <v>2404</v>
      </c>
      <c r="H1916" s="831">
        <v>4.6900000000000004</v>
      </c>
      <c r="I1916" s="831">
        <v>41602.69</v>
      </c>
      <c r="J1916" s="822"/>
      <c r="K1916" s="822">
        <v>8870.5095948827293</v>
      </c>
      <c r="L1916" s="831"/>
      <c r="M1916" s="831"/>
      <c r="N1916" s="822"/>
      <c r="O1916" s="822"/>
      <c r="P1916" s="831"/>
      <c r="Q1916" s="831"/>
      <c r="R1916" s="827"/>
      <c r="S1916" s="832"/>
    </row>
    <row r="1917" spans="1:19" ht="14.45" customHeight="1" x14ac:dyDescent="0.2">
      <c r="A1917" s="821" t="s">
        <v>6951</v>
      </c>
      <c r="B1917" s="822" t="s">
        <v>6952</v>
      </c>
      <c r="C1917" s="822" t="s">
        <v>639</v>
      </c>
      <c r="D1917" s="822" t="s">
        <v>3522</v>
      </c>
      <c r="E1917" s="822" t="s">
        <v>6953</v>
      </c>
      <c r="F1917" s="822" t="s">
        <v>7059</v>
      </c>
      <c r="G1917" s="822" t="s">
        <v>1004</v>
      </c>
      <c r="H1917" s="831">
        <v>66.56</v>
      </c>
      <c r="I1917" s="831">
        <v>10477.69</v>
      </c>
      <c r="J1917" s="822"/>
      <c r="K1917" s="822">
        <v>157.41721754807693</v>
      </c>
      <c r="L1917" s="831">
        <v>3.76</v>
      </c>
      <c r="M1917" s="831">
        <v>546.88</v>
      </c>
      <c r="N1917" s="822"/>
      <c r="O1917" s="822">
        <v>145.44680851063831</v>
      </c>
      <c r="P1917" s="831"/>
      <c r="Q1917" s="831"/>
      <c r="R1917" s="827"/>
      <c r="S1917" s="832"/>
    </row>
    <row r="1918" spans="1:19" ht="14.45" customHeight="1" x14ac:dyDescent="0.2">
      <c r="A1918" s="821" t="s">
        <v>6951</v>
      </c>
      <c r="B1918" s="822" t="s">
        <v>6952</v>
      </c>
      <c r="C1918" s="822" t="s">
        <v>639</v>
      </c>
      <c r="D1918" s="822" t="s">
        <v>3522</v>
      </c>
      <c r="E1918" s="822" t="s">
        <v>6953</v>
      </c>
      <c r="F1918" s="822" t="s">
        <v>7060</v>
      </c>
      <c r="G1918" s="822" t="s">
        <v>3443</v>
      </c>
      <c r="H1918" s="831"/>
      <c r="I1918" s="831"/>
      <c r="J1918" s="822"/>
      <c r="K1918" s="822"/>
      <c r="L1918" s="831"/>
      <c r="M1918" s="831"/>
      <c r="N1918" s="822"/>
      <c r="O1918" s="822"/>
      <c r="P1918" s="831">
        <v>2</v>
      </c>
      <c r="Q1918" s="831">
        <v>47321.599999999999</v>
      </c>
      <c r="R1918" s="827"/>
      <c r="S1918" s="832">
        <v>23660.799999999999</v>
      </c>
    </row>
    <row r="1919" spans="1:19" ht="14.45" customHeight="1" x14ac:dyDescent="0.2">
      <c r="A1919" s="821" t="s">
        <v>6951</v>
      </c>
      <c r="B1919" s="822" t="s">
        <v>6952</v>
      </c>
      <c r="C1919" s="822" t="s">
        <v>639</v>
      </c>
      <c r="D1919" s="822" t="s">
        <v>3522</v>
      </c>
      <c r="E1919" s="822" t="s">
        <v>6953</v>
      </c>
      <c r="F1919" s="822" t="s">
        <v>7061</v>
      </c>
      <c r="G1919" s="822" t="s">
        <v>2967</v>
      </c>
      <c r="H1919" s="831">
        <v>14.29</v>
      </c>
      <c r="I1919" s="831">
        <v>1295.3900000000001</v>
      </c>
      <c r="J1919" s="822"/>
      <c r="K1919" s="822">
        <v>90.650104968509453</v>
      </c>
      <c r="L1919" s="831">
        <v>18.72</v>
      </c>
      <c r="M1919" s="831">
        <v>2333.37</v>
      </c>
      <c r="N1919" s="822"/>
      <c r="O1919" s="822">
        <v>124.64583333333333</v>
      </c>
      <c r="P1919" s="831">
        <v>1.08</v>
      </c>
      <c r="Q1919" s="831">
        <v>97.9</v>
      </c>
      <c r="R1919" s="827"/>
      <c r="S1919" s="832">
        <v>90.648148148148152</v>
      </c>
    </row>
    <row r="1920" spans="1:19" ht="14.45" customHeight="1" x14ac:dyDescent="0.2">
      <c r="A1920" s="821" t="s">
        <v>6951</v>
      </c>
      <c r="B1920" s="822" t="s">
        <v>6952</v>
      </c>
      <c r="C1920" s="822" t="s">
        <v>639</v>
      </c>
      <c r="D1920" s="822" t="s">
        <v>3522</v>
      </c>
      <c r="E1920" s="822" t="s">
        <v>6953</v>
      </c>
      <c r="F1920" s="822" t="s">
        <v>7064</v>
      </c>
      <c r="G1920" s="822" t="s">
        <v>1031</v>
      </c>
      <c r="H1920" s="831">
        <v>33.67</v>
      </c>
      <c r="I1920" s="831">
        <v>2576.09</v>
      </c>
      <c r="J1920" s="822"/>
      <c r="K1920" s="822">
        <v>76.509949509949507</v>
      </c>
      <c r="L1920" s="831"/>
      <c r="M1920" s="831"/>
      <c r="N1920" s="822"/>
      <c r="O1920" s="822"/>
      <c r="P1920" s="831"/>
      <c r="Q1920" s="831"/>
      <c r="R1920" s="827"/>
      <c r="S1920" s="832"/>
    </row>
    <row r="1921" spans="1:19" ht="14.45" customHeight="1" x14ac:dyDescent="0.2">
      <c r="A1921" s="821" t="s">
        <v>6951</v>
      </c>
      <c r="B1921" s="822" t="s">
        <v>6952</v>
      </c>
      <c r="C1921" s="822" t="s">
        <v>639</v>
      </c>
      <c r="D1921" s="822" t="s">
        <v>3522</v>
      </c>
      <c r="E1921" s="822" t="s">
        <v>6953</v>
      </c>
      <c r="F1921" s="822" t="s">
        <v>7065</v>
      </c>
      <c r="G1921" s="822" t="s">
        <v>7066</v>
      </c>
      <c r="H1921" s="831">
        <v>2</v>
      </c>
      <c r="I1921" s="831">
        <v>81.86</v>
      </c>
      <c r="J1921" s="822"/>
      <c r="K1921" s="822">
        <v>40.93</v>
      </c>
      <c r="L1921" s="831"/>
      <c r="M1921" s="831"/>
      <c r="N1921" s="822"/>
      <c r="O1921" s="822"/>
      <c r="P1921" s="831"/>
      <c r="Q1921" s="831"/>
      <c r="R1921" s="827"/>
      <c r="S1921" s="832"/>
    </row>
    <row r="1922" spans="1:19" ht="14.45" customHeight="1" x14ac:dyDescent="0.2">
      <c r="A1922" s="821" t="s">
        <v>6951</v>
      </c>
      <c r="B1922" s="822" t="s">
        <v>6952</v>
      </c>
      <c r="C1922" s="822" t="s">
        <v>639</v>
      </c>
      <c r="D1922" s="822" t="s">
        <v>3522</v>
      </c>
      <c r="E1922" s="822" t="s">
        <v>6953</v>
      </c>
      <c r="F1922" s="822" t="s">
        <v>7068</v>
      </c>
      <c r="G1922" s="822" t="s">
        <v>2985</v>
      </c>
      <c r="H1922" s="831"/>
      <c r="I1922" s="831"/>
      <c r="J1922" s="822"/>
      <c r="K1922" s="822"/>
      <c r="L1922" s="831">
        <v>4</v>
      </c>
      <c r="M1922" s="831">
        <v>904.84</v>
      </c>
      <c r="N1922" s="822"/>
      <c r="O1922" s="822">
        <v>226.21</v>
      </c>
      <c r="P1922" s="831"/>
      <c r="Q1922" s="831"/>
      <c r="R1922" s="827"/>
      <c r="S1922" s="832"/>
    </row>
    <row r="1923" spans="1:19" ht="14.45" customHeight="1" x14ac:dyDescent="0.2">
      <c r="A1923" s="821" t="s">
        <v>6951</v>
      </c>
      <c r="B1923" s="822" t="s">
        <v>6952</v>
      </c>
      <c r="C1923" s="822" t="s">
        <v>639</v>
      </c>
      <c r="D1923" s="822" t="s">
        <v>3522</v>
      </c>
      <c r="E1923" s="822" t="s">
        <v>6953</v>
      </c>
      <c r="F1923" s="822" t="s">
        <v>7069</v>
      </c>
      <c r="G1923" s="822" t="s">
        <v>2981</v>
      </c>
      <c r="H1923" s="831">
        <v>108.46000000000001</v>
      </c>
      <c r="I1923" s="831">
        <v>795616.78</v>
      </c>
      <c r="J1923" s="822"/>
      <c r="K1923" s="822">
        <v>7335.577908906509</v>
      </c>
      <c r="L1923" s="831">
        <v>72.239999999999995</v>
      </c>
      <c r="M1923" s="831">
        <v>467861.23000000004</v>
      </c>
      <c r="N1923" s="822"/>
      <c r="O1923" s="822">
        <v>6476.4843576965677</v>
      </c>
      <c r="P1923" s="831">
        <v>150.70999999999998</v>
      </c>
      <c r="Q1923" s="831">
        <v>722263.4</v>
      </c>
      <c r="R1923" s="827"/>
      <c r="S1923" s="832">
        <v>4792.4052816667781</v>
      </c>
    </row>
    <row r="1924" spans="1:19" ht="14.45" customHeight="1" x14ac:dyDescent="0.2">
      <c r="A1924" s="821" t="s">
        <v>6951</v>
      </c>
      <c r="B1924" s="822" t="s">
        <v>6952</v>
      </c>
      <c r="C1924" s="822" t="s">
        <v>639</v>
      </c>
      <c r="D1924" s="822" t="s">
        <v>3522</v>
      </c>
      <c r="E1924" s="822" t="s">
        <v>6953</v>
      </c>
      <c r="F1924" s="822" t="s">
        <v>7070</v>
      </c>
      <c r="G1924" s="822" t="s">
        <v>2985</v>
      </c>
      <c r="H1924" s="831">
        <v>2</v>
      </c>
      <c r="I1924" s="831">
        <v>628.26</v>
      </c>
      <c r="J1924" s="822"/>
      <c r="K1924" s="822">
        <v>314.13</v>
      </c>
      <c r="L1924" s="831">
        <v>5.24</v>
      </c>
      <c r="M1924" s="831">
        <v>2897.89</v>
      </c>
      <c r="N1924" s="822"/>
      <c r="O1924" s="822">
        <v>553.03244274809151</v>
      </c>
      <c r="P1924" s="831"/>
      <c r="Q1924" s="831"/>
      <c r="R1924" s="827"/>
      <c r="S1924" s="832"/>
    </row>
    <row r="1925" spans="1:19" ht="14.45" customHeight="1" x14ac:dyDescent="0.2">
      <c r="A1925" s="821" t="s">
        <v>6951</v>
      </c>
      <c r="B1925" s="822" t="s">
        <v>6952</v>
      </c>
      <c r="C1925" s="822" t="s">
        <v>639</v>
      </c>
      <c r="D1925" s="822" t="s">
        <v>3522</v>
      </c>
      <c r="E1925" s="822" t="s">
        <v>6953</v>
      </c>
      <c r="F1925" s="822" t="s">
        <v>7073</v>
      </c>
      <c r="G1925" s="822" t="s">
        <v>3460</v>
      </c>
      <c r="H1925" s="831"/>
      <c r="I1925" s="831"/>
      <c r="J1925" s="822"/>
      <c r="K1925" s="822"/>
      <c r="L1925" s="831"/>
      <c r="M1925" s="831"/>
      <c r="N1925" s="822"/>
      <c r="O1925" s="822"/>
      <c r="P1925" s="831">
        <v>1</v>
      </c>
      <c r="Q1925" s="831">
        <v>66318.399999999994</v>
      </c>
      <c r="R1925" s="827"/>
      <c r="S1925" s="832">
        <v>66318.399999999994</v>
      </c>
    </row>
    <row r="1926" spans="1:19" ht="14.45" customHeight="1" x14ac:dyDescent="0.2">
      <c r="A1926" s="821" t="s">
        <v>6951</v>
      </c>
      <c r="B1926" s="822" t="s">
        <v>6952</v>
      </c>
      <c r="C1926" s="822" t="s">
        <v>639</v>
      </c>
      <c r="D1926" s="822" t="s">
        <v>3522</v>
      </c>
      <c r="E1926" s="822" t="s">
        <v>6953</v>
      </c>
      <c r="F1926" s="822" t="s">
        <v>7074</v>
      </c>
      <c r="G1926" s="822" t="s">
        <v>7075</v>
      </c>
      <c r="H1926" s="831">
        <v>6.48</v>
      </c>
      <c r="I1926" s="831">
        <v>2678.33</v>
      </c>
      <c r="J1926" s="822"/>
      <c r="K1926" s="822">
        <v>413.32253086419752</v>
      </c>
      <c r="L1926" s="831">
        <v>25.68</v>
      </c>
      <c r="M1926" s="831">
        <v>12235.32</v>
      </c>
      <c r="N1926" s="822"/>
      <c r="O1926" s="822">
        <v>476.45327102803736</v>
      </c>
      <c r="P1926" s="831">
        <v>8.34</v>
      </c>
      <c r="Q1926" s="831">
        <v>4491.3999999999996</v>
      </c>
      <c r="R1926" s="827"/>
      <c r="S1926" s="832">
        <v>538.53717026378888</v>
      </c>
    </row>
    <row r="1927" spans="1:19" ht="14.45" customHeight="1" x14ac:dyDescent="0.2">
      <c r="A1927" s="821" t="s">
        <v>6951</v>
      </c>
      <c r="B1927" s="822" t="s">
        <v>6952</v>
      </c>
      <c r="C1927" s="822" t="s">
        <v>639</v>
      </c>
      <c r="D1927" s="822" t="s">
        <v>3522</v>
      </c>
      <c r="E1927" s="822" t="s">
        <v>6953</v>
      </c>
      <c r="F1927" s="822" t="s">
        <v>7076</v>
      </c>
      <c r="G1927" s="822" t="s">
        <v>3460</v>
      </c>
      <c r="H1927" s="831"/>
      <c r="I1927" s="831"/>
      <c r="J1927" s="822"/>
      <c r="K1927" s="822"/>
      <c r="L1927" s="831"/>
      <c r="M1927" s="831"/>
      <c r="N1927" s="822"/>
      <c r="O1927" s="822"/>
      <c r="P1927" s="831">
        <v>0.88</v>
      </c>
      <c r="Q1927" s="831">
        <v>36475.120000000003</v>
      </c>
      <c r="R1927" s="827"/>
      <c r="S1927" s="832">
        <v>41449</v>
      </c>
    </row>
    <row r="1928" spans="1:19" ht="14.45" customHeight="1" x14ac:dyDescent="0.2">
      <c r="A1928" s="821" t="s">
        <v>6951</v>
      </c>
      <c r="B1928" s="822" t="s">
        <v>6952</v>
      </c>
      <c r="C1928" s="822" t="s">
        <v>639</v>
      </c>
      <c r="D1928" s="822" t="s">
        <v>3522</v>
      </c>
      <c r="E1928" s="822" t="s">
        <v>6953</v>
      </c>
      <c r="F1928" s="822" t="s">
        <v>7080</v>
      </c>
      <c r="G1928" s="822" t="s">
        <v>7081</v>
      </c>
      <c r="H1928" s="831">
        <v>13</v>
      </c>
      <c r="I1928" s="831">
        <v>691411.6</v>
      </c>
      <c r="J1928" s="822"/>
      <c r="K1928" s="822">
        <v>53185.507692307692</v>
      </c>
      <c r="L1928" s="831">
        <v>3</v>
      </c>
      <c r="M1928" s="831">
        <v>159556</v>
      </c>
      <c r="N1928" s="822"/>
      <c r="O1928" s="822">
        <v>53185.333333333336</v>
      </c>
      <c r="P1928" s="831">
        <v>5</v>
      </c>
      <c r="Q1928" s="831">
        <v>265926.09999999998</v>
      </c>
      <c r="R1928" s="827"/>
      <c r="S1928" s="832">
        <v>53185.219999999994</v>
      </c>
    </row>
    <row r="1929" spans="1:19" ht="14.45" customHeight="1" x14ac:dyDescent="0.2">
      <c r="A1929" s="821" t="s">
        <v>6951</v>
      </c>
      <c r="B1929" s="822" t="s">
        <v>6952</v>
      </c>
      <c r="C1929" s="822" t="s">
        <v>639</v>
      </c>
      <c r="D1929" s="822" t="s">
        <v>3522</v>
      </c>
      <c r="E1929" s="822" t="s">
        <v>6953</v>
      </c>
      <c r="F1929" s="822" t="s">
        <v>7084</v>
      </c>
      <c r="G1929" s="822" t="s">
        <v>7085</v>
      </c>
      <c r="H1929" s="831">
        <v>40</v>
      </c>
      <c r="I1929" s="831">
        <v>4037.97</v>
      </c>
      <c r="J1929" s="822"/>
      <c r="K1929" s="822">
        <v>100.94924999999999</v>
      </c>
      <c r="L1929" s="831">
        <v>19</v>
      </c>
      <c r="M1929" s="831">
        <v>1554.6599999999999</v>
      </c>
      <c r="N1929" s="822"/>
      <c r="O1929" s="822">
        <v>81.824210526315781</v>
      </c>
      <c r="P1929" s="831">
        <v>4</v>
      </c>
      <c r="Q1929" s="831">
        <v>6996.32</v>
      </c>
      <c r="R1929" s="827"/>
      <c r="S1929" s="832">
        <v>1749.08</v>
      </c>
    </row>
    <row r="1930" spans="1:19" ht="14.45" customHeight="1" x14ac:dyDescent="0.2">
      <c r="A1930" s="821" t="s">
        <v>6951</v>
      </c>
      <c r="B1930" s="822" t="s">
        <v>6952</v>
      </c>
      <c r="C1930" s="822" t="s">
        <v>639</v>
      </c>
      <c r="D1930" s="822" t="s">
        <v>3522</v>
      </c>
      <c r="E1930" s="822" t="s">
        <v>6953</v>
      </c>
      <c r="F1930" s="822" t="s">
        <v>7086</v>
      </c>
      <c r="G1930" s="822" t="s">
        <v>2660</v>
      </c>
      <c r="H1930" s="831">
        <v>22.250000000000004</v>
      </c>
      <c r="I1930" s="831">
        <v>6137.5300000000007</v>
      </c>
      <c r="J1930" s="822"/>
      <c r="K1930" s="822">
        <v>275.84404494382022</v>
      </c>
      <c r="L1930" s="831">
        <v>12.799999999999999</v>
      </c>
      <c r="M1930" s="831">
        <v>3523.48</v>
      </c>
      <c r="N1930" s="822"/>
      <c r="O1930" s="822">
        <v>275.27187500000002</v>
      </c>
      <c r="P1930" s="831">
        <v>14.000000000000002</v>
      </c>
      <c r="Q1930" s="831">
        <v>3835.9399999999996</v>
      </c>
      <c r="R1930" s="827"/>
      <c r="S1930" s="832">
        <v>273.9957142857142</v>
      </c>
    </row>
    <row r="1931" spans="1:19" ht="14.45" customHeight="1" x14ac:dyDescent="0.2">
      <c r="A1931" s="821" t="s">
        <v>6951</v>
      </c>
      <c r="B1931" s="822" t="s">
        <v>6952</v>
      </c>
      <c r="C1931" s="822" t="s">
        <v>639</v>
      </c>
      <c r="D1931" s="822" t="s">
        <v>3522</v>
      </c>
      <c r="E1931" s="822" t="s">
        <v>6953</v>
      </c>
      <c r="F1931" s="822" t="s">
        <v>7087</v>
      </c>
      <c r="G1931" s="822" t="s">
        <v>3410</v>
      </c>
      <c r="H1931" s="831">
        <v>2</v>
      </c>
      <c r="I1931" s="831">
        <v>240000</v>
      </c>
      <c r="J1931" s="822"/>
      <c r="K1931" s="822">
        <v>120000</v>
      </c>
      <c r="L1931" s="831"/>
      <c r="M1931" s="831"/>
      <c r="N1931" s="822"/>
      <c r="O1931" s="822"/>
      <c r="P1931" s="831"/>
      <c r="Q1931" s="831"/>
      <c r="R1931" s="827"/>
      <c r="S1931" s="832"/>
    </row>
    <row r="1932" spans="1:19" ht="14.45" customHeight="1" x14ac:dyDescent="0.2">
      <c r="A1932" s="821" t="s">
        <v>6951</v>
      </c>
      <c r="B1932" s="822" t="s">
        <v>6952</v>
      </c>
      <c r="C1932" s="822" t="s">
        <v>639</v>
      </c>
      <c r="D1932" s="822" t="s">
        <v>3522</v>
      </c>
      <c r="E1932" s="822" t="s">
        <v>6953</v>
      </c>
      <c r="F1932" s="822" t="s">
        <v>7090</v>
      </c>
      <c r="G1932" s="822" t="s">
        <v>7091</v>
      </c>
      <c r="H1932" s="831">
        <v>3</v>
      </c>
      <c r="I1932" s="831">
        <v>57360.6</v>
      </c>
      <c r="J1932" s="822"/>
      <c r="K1932" s="822">
        <v>19120.2</v>
      </c>
      <c r="L1932" s="831"/>
      <c r="M1932" s="831"/>
      <c r="N1932" s="822"/>
      <c r="O1932" s="822"/>
      <c r="P1932" s="831"/>
      <c r="Q1932" s="831"/>
      <c r="R1932" s="827"/>
      <c r="S1932" s="832"/>
    </row>
    <row r="1933" spans="1:19" ht="14.45" customHeight="1" x14ac:dyDescent="0.2">
      <c r="A1933" s="821" t="s">
        <v>6951</v>
      </c>
      <c r="B1933" s="822" t="s">
        <v>6952</v>
      </c>
      <c r="C1933" s="822" t="s">
        <v>639</v>
      </c>
      <c r="D1933" s="822" t="s">
        <v>3522</v>
      </c>
      <c r="E1933" s="822" t="s">
        <v>6953</v>
      </c>
      <c r="F1933" s="822" t="s">
        <v>7092</v>
      </c>
      <c r="G1933" s="822" t="s">
        <v>7093</v>
      </c>
      <c r="H1933" s="831">
        <v>1</v>
      </c>
      <c r="I1933" s="831">
        <v>109096.83</v>
      </c>
      <c r="J1933" s="822"/>
      <c r="K1933" s="822">
        <v>109096.83</v>
      </c>
      <c r="L1933" s="831">
        <v>8</v>
      </c>
      <c r="M1933" s="831">
        <v>872774.64</v>
      </c>
      <c r="N1933" s="822"/>
      <c r="O1933" s="822">
        <v>109096.83</v>
      </c>
      <c r="P1933" s="831"/>
      <c r="Q1933" s="831"/>
      <c r="R1933" s="827"/>
      <c r="S1933" s="832"/>
    </row>
    <row r="1934" spans="1:19" ht="14.45" customHeight="1" x14ac:dyDescent="0.2">
      <c r="A1934" s="821" t="s">
        <v>6951</v>
      </c>
      <c r="B1934" s="822" t="s">
        <v>6952</v>
      </c>
      <c r="C1934" s="822" t="s">
        <v>639</v>
      </c>
      <c r="D1934" s="822" t="s">
        <v>3522</v>
      </c>
      <c r="E1934" s="822" t="s">
        <v>6953</v>
      </c>
      <c r="F1934" s="822" t="s">
        <v>7094</v>
      </c>
      <c r="G1934" s="822" t="s">
        <v>7095</v>
      </c>
      <c r="H1934" s="831">
        <v>2.4</v>
      </c>
      <c r="I1934" s="831">
        <v>754.66</v>
      </c>
      <c r="J1934" s="822"/>
      <c r="K1934" s="822">
        <v>314.44166666666666</v>
      </c>
      <c r="L1934" s="831"/>
      <c r="M1934" s="831"/>
      <c r="N1934" s="822"/>
      <c r="O1934" s="822"/>
      <c r="P1934" s="831"/>
      <c r="Q1934" s="831"/>
      <c r="R1934" s="827"/>
      <c r="S1934" s="832"/>
    </row>
    <row r="1935" spans="1:19" ht="14.45" customHeight="1" x14ac:dyDescent="0.2">
      <c r="A1935" s="821" t="s">
        <v>6951</v>
      </c>
      <c r="B1935" s="822" t="s">
        <v>6952</v>
      </c>
      <c r="C1935" s="822" t="s">
        <v>639</v>
      </c>
      <c r="D1935" s="822" t="s">
        <v>3522</v>
      </c>
      <c r="E1935" s="822" t="s">
        <v>6953</v>
      </c>
      <c r="F1935" s="822" t="s">
        <v>7096</v>
      </c>
      <c r="G1935" s="822" t="s">
        <v>720</v>
      </c>
      <c r="H1935" s="831"/>
      <c r="I1935" s="831"/>
      <c r="J1935" s="822"/>
      <c r="K1935" s="822"/>
      <c r="L1935" s="831">
        <v>0.1</v>
      </c>
      <c r="M1935" s="831">
        <v>5.18</v>
      </c>
      <c r="N1935" s="822"/>
      <c r="O1935" s="822">
        <v>51.8</v>
      </c>
      <c r="P1935" s="831"/>
      <c r="Q1935" s="831"/>
      <c r="R1935" s="827"/>
      <c r="S1935" s="832"/>
    </row>
    <row r="1936" spans="1:19" ht="14.45" customHeight="1" x14ac:dyDescent="0.2">
      <c r="A1936" s="821" t="s">
        <v>6951</v>
      </c>
      <c r="B1936" s="822" t="s">
        <v>6952</v>
      </c>
      <c r="C1936" s="822" t="s">
        <v>639</v>
      </c>
      <c r="D1936" s="822" t="s">
        <v>3522</v>
      </c>
      <c r="E1936" s="822" t="s">
        <v>6953</v>
      </c>
      <c r="F1936" s="822" t="s">
        <v>7099</v>
      </c>
      <c r="G1936" s="822" t="s">
        <v>7100</v>
      </c>
      <c r="H1936" s="831"/>
      <c r="I1936" s="831"/>
      <c r="J1936" s="822"/>
      <c r="K1936" s="822"/>
      <c r="L1936" s="831"/>
      <c r="M1936" s="831"/>
      <c r="N1936" s="822"/>
      <c r="O1936" s="822"/>
      <c r="P1936" s="831">
        <v>1</v>
      </c>
      <c r="Q1936" s="831">
        <v>3191.29</v>
      </c>
      <c r="R1936" s="827"/>
      <c r="S1936" s="832">
        <v>3191.29</v>
      </c>
    </row>
    <row r="1937" spans="1:19" ht="14.45" customHeight="1" x14ac:dyDescent="0.2">
      <c r="A1937" s="821" t="s">
        <v>6951</v>
      </c>
      <c r="B1937" s="822" t="s">
        <v>6952</v>
      </c>
      <c r="C1937" s="822" t="s">
        <v>639</v>
      </c>
      <c r="D1937" s="822" t="s">
        <v>3522</v>
      </c>
      <c r="E1937" s="822" t="s">
        <v>6953</v>
      </c>
      <c r="F1937" s="822" t="s">
        <v>7101</v>
      </c>
      <c r="G1937" s="822" t="s">
        <v>2446</v>
      </c>
      <c r="H1937" s="831"/>
      <c r="I1937" s="831"/>
      <c r="J1937" s="822"/>
      <c r="K1937" s="822"/>
      <c r="L1937" s="831">
        <v>17.920000000000002</v>
      </c>
      <c r="M1937" s="831">
        <v>141475.53</v>
      </c>
      <c r="N1937" s="822"/>
      <c r="O1937" s="822">
        <v>7894.8398437499991</v>
      </c>
      <c r="P1937" s="831">
        <v>12.71</v>
      </c>
      <c r="Q1937" s="831">
        <v>100343.23</v>
      </c>
      <c r="R1937" s="827"/>
      <c r="S1937" s="832">
        <v>7894.8253343823753</v>
      </c>
    </row>
    <row r="1938" spans="1:19" ht="14.45" customHeight="1" x14ac:dyDescent="0.2">
      <c r="A1938" s="821" t="s">
        <v>6951</v>
      </c>
      <c r="B1938" s="822" t="s">
        <v>6952</v>
      </c>
      <c r="C1938" s="822" t="s">
        <v>639</v>
      </c>
      <c r="D1938" s="822" t="s">
        <v>3522</v>
      </c>
      <c r="E1938" s="822" t="s">
        <v>6953</v>
      </c>
      <c r="F1938" s="822" t="s">
        <v>7102</v>
      </c>
      <c r="G1938" s="822" t="s">
        <v>7103</v>
      </c>
      <c r="H1938" s="831">
        <v>15</v>
      </c>
      <c r="I1938" s="831">
        <v>1319258.79</v>
      </c>
      <c r="J1938" s="822"/>
      <c r="K1938" s="822">
        <v>87950.585999999996</v>
      </c>
      <c r="L1938" s="831">
        <v>14</v>
      </c>
      <c r="M1938" s="831">
        <v>1429165.6199999999</v>
      </c>
      <c r="N1938" s="822"/>
      <c r="O1938" s="822">
        <v>102083.25857142857</v>
      </c>
      <c r="P1938" s="831">
        <v>24</v>
      </c>
      <c r="Q1938" s="831">
        <v>2618323.9500000002</v>
      </c>
      <c r="R1938" s="827"/>
      <c r="S1938" s="832">
        <v>109096.83125</v>
      </c>
    </row>
    <row r="1939" spans="1:19" ht="14.45" customHeight="1" x14ac:dyDescent="0.2">
      <c r="A1939" s="821" t="s">
        <v>6951</v>
      </c>
      <c r="B1939" s="822" t="s">
        <v>6952</v>
      </c>
      <c r="C1939" s="822" t="s">
        <v>639</v>
      </c>
      <c r="D1939" s="822" t="s">
        <v>3522</v>
      </c>
      <c r="E1939" s="822" t="s">
        <v>6953</v>
      </c>
      <c r="F1939" s="822" t="s">
        <v>7106</v>
      </c>
      <c r="G1939" s="822" t="s">
        <v>7107</v>
      </c>
      <c r="H1939" s="831">
        <v>12</v>
      </c>
      <c r="I1939" s="831">
        <v>1885030.2</v>
      </c>
      <c r="J1939" s="822"/>
      <c r="K1939" s="822">
        <v>157085.85</v>
      </c>
      <c r="L1939" s="831">
        <v>17</v>
      </c>
      <c r="M1939" s="831">
        <v>2686404.6</v>
      </c>
      <c r="N1939" s="822"/>
      <c r="O1939" s="822">
        <v>158023.80000000002</v>
      </c>
      <c r="P1939" s="831">
        <v>12</v>
      </c>
      <c r="Q1939" s="831">
        <v>1896285.6</v>
      </c>
      <c r="R1939" s="827"/>
      <c r="S1939" s="832">
        <v>158023.80000000002</v>
      </c>
    </row>
    <row r="1940" spans="1:19" ht="14.45" customHeight="1" x14ac:dyDescent="0.2">
      <c r="A1940" s="821" t="s">
        <v>6951</v>
      </c>
      <c r="B1940" s="822" t="s">
        <v>6952</v>
      </c>
      <c r="C1940" s="822" t="s">
        <v>639</v>
      </c>
      <c r="D1940" s="822" t="s">
        <v>3522</v>
      </c>
      <c r="E1940" s="822" t="s">
        <v>6953</v>
      </c>
      <c r="F1940" s="822" t="s">
        <v>7111</v>
      </c>
      <c r="G1940" s="822" t="s">
        <v>2446</v>
      </c>
      <c r="H1940" s="831"/>
      <c r="I1940" s="831"/>
      <c r="J1940" s="822"/>
      <c r="K1940" s="822"/>
      <c r="L1940" s="831">
        <v>29.5</v>
      </c>
      <c r="M1940" s="831">
        <v>582011.5</v>
      </c>
      <c r="N1940" s="822"/>
      <c r="O1940" s="822">
        <v>19729.203389830509</v>
      </c>
      <c r="P1940" s="831">
        <v>26</v>
      </c>
      <c r="Q1940" s="831">
        <v>512944</v>
      </c>
      <c r="R1940" s="827"/>
      <c r="S1940" s="832">
        <v>19728.615384615383</v>
      </c>
    </row>
    <row r="1941" spans="1:19" ht="14.45" customHeight="1" x14ac:dyDescent="0.2">
      <c r="A1941" s="821" t="s">
        <v>6951</v>
      </c>
      <c r="B1941" s="822" t="s">
        <v>6952</v>
      </c>
      <c r="C1941" s="822" t="s">
        <v>639</v>
      </c>
      <c r="D1941" s="822" t="s">
        <v>3522</v>
      </c>
      <c r="E1941" s="822" t="s">
        <v>6953</v>
      </c>
      <c r="F1941" s="822" t="s">
        <v>7114</v>
      </c>
      <c r="G1941" s="822" t="s">
        <v>2319</v>
      </c>
      <c r="H1941" s="831">
        <v>3</v>
      </c>
      <c r="I1941" s="831">
        <v>3559.71</v>
      </c>
      <c r="J1941" s="822"/>
      <c r="K1941" s="822">
        <v>1186.57</v>
      </c>
      <c r="L1941" s="831">
        <v>6</v>
      </c>
      <c r="M1941" s="831">
        <v>7096.16</v>
      </c>
      <c r="N1941" s="822"/>
      <c r="O1941" s="822">
        <v>1182.6933333333334</v>
      </c>
      <c r="P1941" s="831"/>
      <c r="Q1941" s="831"/>
      <c r="R1941" s="827"/>
      <c r="S1941" s="832"/>
    </row>
    <row r="1942" spans="1:19" ht="14.45" customHeight="1" x14ac:dyDescent="0.2">
      <c r="A1942" s="821" t="s">
        <v>6951</v>
      </c>
      <c r="B1942" s="822" t="s">
        <v>6952</v>
      </c>
      <c r="C1942" s="822" t="s">
        <v>639</v>
      </c>
      <c r="D1942" s="822" t="s">
        <v>3522</v>
      </c>
      <c r="E1942" s="822" t="s">
        <v>6953</v>
      </c>
      <c r="F1942" s="822" t="s">
        <v>7116</v>
      </c>
      <c r="G1942" s="822" t="s">
        <v>3358</v>
      </c>
      <c r="H1942" s="831">
        <v>160</v>
      </c>
      <c r="I1942" s="831">
        <v>3248303.8000000003</v>
      </c>
      <c r="J1942" s="822"/>
      <c r="K1942" s="822">
        <v>20301.89875</v>
      </c>
      <c r="L1942" s="831">
        <v>128</v>
      </c>
      <c r="M1942" s="831">
        <v>2568077.8199999998</v>
      </c>
      <c r="N1942" s="822"/>
      <c r="O1942" s="822">
        <v>20063.107968749999</v>
      </c>
      <c r="P1942" s="831">
        <v>76</v>
      </c>
      <c r="Q1942" s="831">
        <v>1266802.08</v>
      </c>
      <c r="R1942" s="827"/>
      <c r="S1942" s="832">
        <v>16668.448421052632</v>
      </c>
    </row>
    <row r="1943" spans="1:19" ht="14.45" customHeight="1" x14ac:dyDescent="0.2">
      <c r="A1943" s="821" t="s">
        <v>6951</v>
      </c>
      <c r="B1943" s="822" t="s">
        <v>6952</v>
      </c>
      <c r="C1943" s="822" t="s">
        <v>639</v>
      </c>
      <c r="D1943" s="822" t="s">
        <v>3522</v>
      </c>
      <c r="E1943" s="822" t="s">
        <v>6953</v>
      </c>
      <c r="F1943" s="822" t="s">
        <v>7119</v>
      </c>
      <c r="G1943" s="822" t="s">
        <v>916</v>
      </c>
      <c r="H1943" s="831">
        <v>30.259999999999998</v>
      </c>
      <c r="I1943" s="831">
        <v>6450.65</v>
      </c>
      <c r="J1943" s="822"/>
      <c r="K1943" s="822">
        <v>213.17415730337078</v>
      </c>
      <c r="L1943" s="831">
        <v>12.69</v>
      </c>
      <c r="M1943" s="831">
        <v>4427.43</v>
      </c>
      <c r="N1943" s="822"/>
      <c r="O1943" s="822">
        <v>348.89125295508279</v>
      </c>
      <c r="P1943" s="831">
        <v>22.54</v>
      </c>
      <c r="Q1943" s="831">
        <v>4804.6400000000003</v>
      </c>
      <c r="R1943" s="827"/>
      <c r="S1943" s="832">
        <v>213.16060337178351</v>
      </c>
    </row>
    <row r="1944" spans="1:19" ht="14.45" customHeight="1" x14ac:dyDescent="0.2">
      <c r="A1944" s="821" t="s">
        <v>6951</v>
      </c>
      <c r="B1944" s="822" t="s">
        <v>6952</v>
      </c>
      <c r="C1944" s="822" t="s">
        <v>639</v>
      </c>
      <c r="D1944" s="822" t="s">
        <v>3522</v>
      </c>
      <c r="E1944" s="822" t="s">
        <v>6953</v>
      </c>
      <c r="F1944" s="822" t="s">
        <v>7120</v>
      </c>
      <c r="G1944" s="822" t="s">
        <v>916</v>
      </c>
      <c r="H1944" s="831">
        <v>98.01</v>
      </c>
      <c r="I1944" s="831">
        <v>7147.8399999999992</v>
      </c>
      <c r="J1944" s="822"/>
      <c r="K1944" s="822">
        <v>72.929701050913167</v>
      </c>
      <c r="L1944" s="831">
        <v>35.42</v>
      </c>
      <c r="M1944" s="831">
        <v>3350.5</v>
      </c>
      <c r="N1944" s="822"/>
      <c r="O1944" s="822">
        <v>94.593450028232638</v>
      </c>
      <c r="P1944" s="831">
        <v>55.82</v>
      </c>
      <c r="Q1944" s="831">
        <v>4070.38</v>
      </c>
      <c r="R1944" s="827"/>
      <c r="S1944" s="832">
        <v>72.919742027946981</v>
      </c>
    </row>
    <row r="1945" spans="1:19" ht="14.45" customHeight="1" x14ac:dyDescent="0.2">
      <c r="A1945" s="821" t="s">
        <v>6951</v>
      </c>
      <c r="B1945" s="822" t="s">
        <v>6952</v>
      </c>
      <c r="C1945" s="822" t="s">
        <v>639</v>
      </c>
      <c r="D1945" s="822" t="s">
        <v>3522</v>
      </c>
      <c r="E1945" s="822" t="s">
        <v>6953</v>
      </c>
      <c r="F1945" s="822" t="s">
        <v>7121</v>
      </c>
      <c r="G1945" s="822" t="s">
        <v>1881</v>
      </c>
      <c r="H1945" s="831">
        <v>23.39</v>
      </c>
      <c r="I1945" s="831">
        <v>72952.84</v>
      </c>
      <c r="J1945" s="822"/>
      <c r="K1945" s="822">
        <v>3118.9756306113723</v>
      </c>
      <c r="L1945" s="831">
        <v>18.309999999999999</v>
      </c>
      <c r="M1945" s="831">
        <v>57106.149999999994</v>
      </c>
      <c r="N1945" s="822"/>
      <c r="O1945" s="822">
        <v>3118.8503549972693</v>
      </c>
      <c r="P1945" s="831"/>
      <c r="Q1945" s="831"/>
      <c r="R1945" s="827"/>
      <c r="S1945" s="832"/>
    </row>
    <row r="1946" spans="1:19" ht="14.45" customHeight="1" x14ac:dyDescent="0.2">
      <c r="A1946" s="821" t="s">
        <v>6951</v>
      </c>
      <c r="B1946" s="822" t="s">
        <v>6952</v>
      </c>
      <c r="C1946" s="822" t="s">
        <v>639</v>
      </c>
      <c r="D1946" s="822" t="s">
        <v>3522</v>
      </c>
      <c r="E1946" s="822" t="s">
        <v>6953</v>
      </c>
      <c r="F1946" s="822" t="s">
        <v>7122</v>
      </c>
      <c r="G1946" s="822" t="s">
        <v>1390</v>
      </c>
      <c r="H1946" s="831">
        <v>2</v>
      </c>
      <c r="I1946" s="831">
        <v>296.92</v>
      </c>
      <c r="J1946" s="822"/>
      <c r="K1946" s="822">
        <v>148.46</v>
      </c>
      <c r="L1946" s="831">
        <v>19</v>
      </c>
      <c r="M1946" s="831">
        <v>2820.7400000000002</v>
      </c>
      <c r="N1946" s="822"/>
      <c r="O1946" s="822">
        <v>148.46</v>
      </c>
      <c r="P1946" s="831">
        <v>18</v>
      </c>
      <c r="Q1946" s="831">
        <v>2672.2799999999997</v>
      </c>
      <c r="R1946" s="827"/>
      <c r="S1946" s="832">
        <v>148.45999999999998</v>
      </c>
    </row>
    <row r="1947" spans="1:19" ht="14.45" customHeight="1" x14ac:dyDescent="0.2">
      <c r="A1947" s="821" t="s">
        <v>6951</v>
      </c>
      <c r="B1947" s="822" t="s">
        <v>6952</v>
      </c>
      <c r="C1947" s="822" t="s">
        <v>639</v>
      </c>
      <c r="D1947" s="822" t="s">
        <v>3522</v>
      </c>
      <c r="E1947" s="822" t="s">
        <v>6953</v>
      </c>
      <c r="F1947" s="822" t="s">
        <v>7129</v>
      </c>
      <c r="G1947" s="822" t="s">
        <v>791</v>
      </c>
      <c r="H1947" s="831">
        <v>47.45</v>
      </c>
      <c r="I1947" s="831">
        <v>5295.3099999999995</v>
      </c>
      <c r="J1947" s="822"/>
      <c r="K1947" s="822">
        <v>111.5976817702845</v>
      </c>
      <c r="L1947" s="831">
        <v>8.5400000000000009</v>
      </c>
      <c r="M1947" s="831">
        <v>1054.29</v>
      </c>
      <c r="N1947" s="822"/>
      <c r="O1947" s="822">
        <v>123.45316159250584</v>
      </c>
      <c r="P1947" s="831">
        <v>6.41</v>
      </c>
      <c r="Q1947" s="831">
        <v>712.63999999999987</v>
      </c>
      <c r="R1947" s="827"/>
      <c r="S1947" s="832">
        <v>111.17628705148203</v>
      </c>
    </row>
    <row r="1948" spans="1:19" ht="14.45" customHeight="1" x14ac:dyDescent="0.2">
      <c r="A1948" s="821" t="s">
        <v>6951</v>
      </c>
      <c r="B1948" s="822" t="s">
        <v>6952</v>
      </c>
      <c r="C1948" s="822" t="s">
        <v>639</v>
      </c>
      <c r="D1948" s="822" t="s">
        <v>3522</v>
      </c>
      <c r="E1948" s="822" t="s">
        <v>6953</v>
      </c>
      <c r="F1948" s="822" t="s">
        <v>7130</v>
      </c>
      <c r="G1948" s="822" t="s">
        <v>791</v>
      </c>
      <c r="H1948" s="831">
        <v>7.07</v>
      </c>
      <c r="I1948" s="831">
        <v>2036.88</v>
      </c>
      <c r="J1948" s="822"/>
      <c r="K1948" s="822">
        <v>288.10183875530413</v>
      </c>
      <c r="L1948" s="831">
        <v>3.67</v>
      </c>
      <c r="M1948" s="831">
        <v>1103.56</v>
      </c>
      <c r="N1948" s="822"/>
      <c r="O1948" s="822">
        <v>300.69754768392369</v>
      </c>
      <c r="P1948" s="831">
        <v>0.84000000000000008</v>
      </c>
      <c r="Q1948" s="831">
        <v>242.00999999999996</v>
      </c>
      <c r="R1948" s="827"/>
      <c r="S1948" s="832">
        <v>288.10714285714278</v>
      </c>
    </row>
    <row r="1949" spans="1:19" ht="14.45" customHeight="1" x14ac:dyDescent="0.2">
      <c r="A1949" s="821" t="s">
        <v>6951</v>
      </c>
      <c r="B1949" s="822" t="s">
        <v>6952</v>
      </c>
      <c r="C1949" s="822" t="s">
        <v>639</v>
      </c>
      <c r="D1949" s="822" t="s">
        <v>3522</v>
      </c>
      <c r="E1949" s="822" t="s">
        <v>6953</v>
      </c>
      <c r="F1949" s="822" t="s">
        <v>7131</v>
      </c>
      <c r="G1949" s="822" t="s">
        <v>1132</v>
      </c>
      <c r="H1949" s="831">
        <v>46.05</v>
      </c>
      <c r="I1949" s="831">
        <v>8471.34</v>
      </c>
      <c r="J1949" s="822"/>
      <c r="K1949" s="822">
        <v>183.95960912052118</v>
      </c>
      <c r="L1949" s="831"/>
      <c r="M1949" s="831"/>
      <c r="N1949" s="822"/>
      <c r="O1949" s="822"/>
      <c r="P1949" s="831"/>
      <c r="Q1949" s="831"/>
      <c r="R1949" s="827"/>
      <c r="S1949" s="832"/>
    </row>
    <row r="1950" spans="1:19" ht="14.45" customHeight="1" x14ac:dyDescent="0.2">
      <c r="A1950" s="821" t="s">
        <v>6951</v>
      </c>
      <c r="B1950" s="822" t="s">
        <v>6952</v>
      </c>
      <c r="C1950" s="822" t="s">
        <v>639</v>
      </c>
      <c r="D1950" s="822" t="s">
        <v>3522</v>
      </c>
      <c r="E1950" s="822" t="s">
        <v>6953</v>
      </c>
      <c r="F1950" s="822" t="s">
        <v>7133</v>
      </c>
      <c r="G1950" s="822" t="s">
        <v>7134</v>
      </c>
      <c r="H1950" s="831">
        <v>1</v>
      </c>
      <c r="I1950" s="831">
        <v>12413.6</v>
      </c>
      <c r="J1950" s="822"/>
      <c r="K1950" s="822">
        <v>12413.6</v>
      </c>
      <c r="L1950" s="831"/>
      <c r="M1950" s="831"/>
      <c r="N1950" s="822"/>
      <c r="O1950" s="822"/>
      <c r="P1950" s="831"/>
      <c r="Q1950" s="831"/>
      <c r="R1950" s="827"/>
      <c r="S1950" s="832"/>
    </row>
    <row r="1951" spans="1:19" ht="14.45" customHeight="1" x14ac:dyDescent="0.2">
      <c r="A1951" s="821" t="s">
        <v>6951</v>
      </c>
      <c r="B1951" s="822" t="s">
        <v>6952</v>
      </c>
      <c r="C1951" s="822" t="s">
        <v>639</v>
      </c>
      <c r="D1951" s="822" t="s">
        <v>3522</v>
      </c>
      <c r="E1951" s="822" t="s">
        <v>6953</v>
      </c>
      <c r="F1951" s="822" t="s">
        <v>7135</v>
      </c>
      <c r="G1951" s="822" t="s">
        <v>1132</v>
      </c>
      <c r="H1951" s="831">
        <v>25.12</v>
      </c>
      <c r="I1951" s="831">
        <v>2450.4700000000003</v>
      </c>
      <c r="J1951" s="822"/>
      <c r="K1951" s="822">
        <v>97.550557324840767</v>
      </c>
      <c r="L1951" s="831"/>
      <c r="M1951" s="831"/>
      <c r="N1951" s="822"/>
      <c r="O1951" s="822"/>
      <c r="P1951" s="831"/>
      <c r="Q1951" s="831"/>
      <c r="R1951" s="827"/>
      <c r="S1951" s="832"/>
    </row>
    <row r="1952" spans="1:19" ht="14.45" customHeight="1" x14ac:dyDescent="0.2">
      <c r="A1952" s="821" t="s">
        <v>6951</v>
      </c>
      <c r="B1952" s="822" t="s">
        <v>6952</v>
      </c>
      <c r="C1952" s="822" t="s">
        <v>639</v>
      </c>
      <c r="D1952" s="822" t="s">
        <v>3522</v>
      </c>
      <c r="E1952" s="822" t="s">
        <v>6953</v>
      </c>
      <c r="F1952" s="822" t="s">
        <v>7136</v>
      </c>
      <c r="G1952" s="822" t="s">
        <v>1132</v>
      </c>
      <c r="H1952" s="831">
        <v>19.71</v>
      </c>
      <c r="I1952" s="831">
        <v>8302.24</v>
      </c>
      <c r="J1952" s="822"/>
      <c r="K1952" s="822">
        <v>421.21968543886351</v>
      </c>
      <c r="L1952" s="831"/>
      <c r="M1952" s="831"/>
      <c r="N1952" s="822"/>
      <c r="O1952" s="822"/>
      <c r="P1952" s="831"/>
      <c r="Q1952" s="831"/>
      <c r="R1952" s="827"/>
      <c r="S1952" s="832"/>
    </row>
    <row r="1953" spans="1:19" ht="14.45" customHeight="1" x14ac:dyDescent="0.2">
      <c r="A1953" s="821" t="s">
        <v>6951</v>
      </c>
      <c r="B1953" s="822" t="s">
        <v>6952</v>
      </c>
      <c r="C1953" s="822" t="s">
        <v>639</v>
      </c>
      <c r="D1953" s="822" t="s">
        <v>3522</v>
      </c>
      <c r="E1953" s="822" t="s">
        <v>6953</v>
      </c>
      <c r="F1953" s="822" t="s">
        <v>7137</v>
      </c>
      <c r="G1953" s="822" t="s">
        <v>7134</v>
      </c>
      <c r="H1953" s="831">
        <v>2</v>
      </c>
      <c r="I1953" s="831">
        <v>33212.6</v>
      </c>
      <c r="J1953" s="822"/>
      <c r="K1953" s="822">
        <v>16606.3</v>
      </c>
      <c r="L1953" s="831">
        <v>3</v>
      </c>
      <c r="M1953" s="831">
        <v>49818.9</v>
      </c>
      <c r="N1953" s="822"/>
      <c r="O1953" s="822">
        <v>16606.3</v>
      </c>
      <c r="P1953" s="831"/>
      <c r="Q1953" s="831"/>
      <c r="R1953" s="827"/>
      <c r="S1953" s="832"/>
    </row>
    <row r="1954" spans="1:19" ht="14.45" customHeight="1" x14ac:dyDescent="0.2">
      <c r="A1954" s="821" t="s">
        <v>6951</v>
      </c>
      <c r="B1954" s="822" t="s">
        <v>6952</v>
      </c>
      <c r="C1954" s="822" t="s">
        <v>639</v>
      </c>
      <c r="D1954" s="822" t="s">
        <v>3522</v>
      </c>
      <c r="E1954" s="822" t="s">
        <v>6953</v>
      </c>
      <c r="F1954" s="822" t="s">
        <v>7138</v>
      </c>
      <c r="G1954" s="822" t="s">
        <v>7139</v>
      </c>
      <c r="H1954" s="831">
        <v>7</v>
      </c>
      <c r="I1954" s="831">
        <v>1038.1400000000001</v>
      </c>
      <c r="J1954" s="822"/>
      <c r="K1954" s="822">
        <v>148.30571428571429</v>
      </c>
      <c r="L1954" s="831"/>
      <c r="M1954" s="831"/>
      <c r="N1954" s="822"/>
      <c r="O1954" s="822"/>
      <c r="P1954" s="831"/>
      <c r="Q1954" s="831"/>
      <c r="R1954" s="827"/>
      <c r="S1954" s="832"/>
    </row>
    <row r="1955" spans="1:19" ht="14.45" customHeight="1" x14ac:dyDescent="0.2">
      <c r="A1955" s="821" t="s">
        <v>6951</v>
      </c>
      <c r="B1955" s="822" t="s">
        <v>6952</v>
      </c>
      <c r="C1955" s="822" t="s">
        <v>639</v>
      </c>
      <c r="D1955" s="822" t="s">
        <v>3522</v>
      </c>
      <c r="E1955" s="822" t="s">
        <v>6953</v>
      </c>
      <c r="F1955" s="822" t="s">
        <v>7141</v>
      </c>
      <c r="G1955" s="822" t="s">
        <v>2967</v>
      </c>
      <c r="H1955" s="831">
        <v>18.07</v>
      </c>
      <c r="I1955" s="831">
        <v>8570.0400000000009</v>
      </c>
      <c r="J1955" s="822"/>
      <c r="K1955" s="822">
        <v>474.26895406751527</v>
      </c>
      <c r="L1955" s="831">
        <v>17.43</v>
      </c>
      <c r="M1955" s="831">
        <v>13376.32</v>
      </c>
      <c r="N1955" s="822"/>
      <c r="O1955" s="822">
        <v>767.43086632243262</v>
      </c>
      <c r="P1955" s="831">
        <v>5.83</v>
      </c>
      <c r="Q1955" s="831">
        <v>2764.99</v>
      </c>
      <c r="R1955" s="827"/>
      <c r="S1955" s="832">
        <v>474.26929674099483</v>
      </c>
    </row>
    <row r="1956" spans="1:19" ht="14.45" customHeight="1" x14ac:dyDescent="0.2">
      <c r="A1956" s="821" t="s">
        <v>6951</v>
      </c>
      <c r="B1956" s="822" t="s">
        <v>6952</v>
      </c>
      <c r="C1956" s="822" t="s">
        <v>639</v>
      </c>
      <c r="D1956" s="822" t="s">
        <v>3522</v>
      </c>
      <c r="E1956" s="822" t="s">
        <v>6953</v>
      </c>
      <c r="F1956" s="822" t="s">
        <v>7142</v>
      </c>
      <c r="G1956" s="822" t="s">
        <v>2967</v>
      </c>
      <c r="H1956" s="831">
        <v>31.38</v>
      </c>
      <c r="I1956" s="831">
        <v>6417.84</v>
      </c>
      <c r="J1956" s="822"/>
      <c r="K1956" s="822">
        <v>204.52007648183559</v>
      </c>
      <c r="L1956" s="831">
        <v>28.82</v>
      </c>
      <c r="M1956" s="831">
        <v>8166.98</v>
      </c>
      <c r="N1956" s="822"/>
      <c r="O1956" s="822">
        <v>283.37890353920886</v>
      </c>
      <c r="P1956" s="831">
        <v>4.18</v>
      </c>
      <c r="Q1956" s="831">
        <v>854.88</v>
      </c>
      <c r="R1956" s="827"/>
      <c r="S1956" s="832">
        <v>204.51674641148327</v>
      </c>
    </row>
    <row r="1957" spans="1:19" ht="14.45" customHeight="1" x14ac:dyDescent="0.2">
      <c r="A1957" s="821" t="s">
        <v>6951</v>
      </c>
      <c r="B1957" s="822" t="s">
        <v>6952</v>
      </c>
      <c r="C1957" s="822" t="s">
        <v>639</v>
      </c>
      <c r="D1957" s="822" t="s">
        <v>3522</v>
      </c>
      <c r="E1957" s="822" t="s">
        <v>6953</v>
      </c>
      <c r="F1957" s="822" t="s">
        <v>7145</v>
      </c>
      <c r="G1957" s="822" t="s">
        <v>7146</v>
      </c>
      <c r="H1957" s="831">
        <v>1</v>
      </c>
      <c r="I1957" s="831">
        <v>3300</v>
      </c>
      <c r="J1957" s="822"/>
      <c r="K1957" s="822">
        <v>3300</v>
      </c>
      <c r="L1957" s="831"/>
      <c r="M1957" s="831"/>
      <c r="N1957" s="822"/>
      <c r="O1957" s="822"/>
      <c r="P1957" s="831"/>
      <c r="Q1957" s="831"/>
      <c r="R1957" s="827"/>
      <c r="S1957" s="832"/>
    </row>
    <row r="1958" spans="1:19" ht="14.45" customHeight="1" x14ac:dyDescent="0.2">
      <c r="A1958" s="821" t="s">
        <v>6951</v>
      </c>
      <c r="B1958" s="822" t="s">
        <v>6952</v>
      </c>
      <c r="C1958" s="822" t="s">
        <v>639</v>
      </c>
      <c r="D1958" s="822" t="s">
        <v>3522</v>
      </c>
      <c r="E1958" s="822" t="s">
        <v>6953</v>
      </c>
      <c r="F1958" s="822" t="s">
        <v>7154</v>
      </c>
      <c r="G1958" s="822" t="s">
        <v>7155</v>
      </c>
      <c r="H1958" s="831">
        <v>23</v>
      </c>
      <c r="I1958" s="831">
        <v>689808.79999999993</v>
      </c>
      <c r="J1958" s="822"/>
      <c r="K1958" s="822">
        <v>29991.686956521735</v>
      </c>
      <c r="L1958" s="831">
        <v>39</v>
      </c>
      <c r="M1958" s="831">
        <v>1171560.96</v>
      </c>
      <c r="N1958" s="822"/>
      <c r="O1958" s="822">
        <v>30040.024615384613</v>
      </c>
      <c r="P1958" s="831">
        <v>27</v>
      </c>
      <c r="Q1958" s="831">
        <v>809659.8</v>
      </c>
      <c r="R1958" s="827"/>
      <c r="S1958" s="832">
        <v>29987.4</v>
      </c>
    </row>
    <row r="1959" spans="1:19" ht="14.45" customHeight="1" x14ac:dyDescent="0.2">
      <c r="A1959" s="821" t="s">
        <v>6951</v>
      </c>
      <c r="B1959" s="822" t="s">
        <v>6952</v>
      </c>
      <c r="C1959" s="822" t="s">
        <v>639</v>
      </c>
      <c r="D1959" s="822" t="s">
        <v>3522</v>
      </c>
      <c r="E1959" s="822" t="s">
        <v>6953</v>
      </c>
      <c r="F1959" s="822" t="s">
        <v>7156</v>
      </c>
      <c r="G1959" s="822" t="s">
        <v>7155</v>
      </c>
      <c r="H1959" s="831">
        <v>64</v>
      </c>
      <c r="I1959" s="831">
        <v>1955923.2</v>
      </c>
      <c r="J1959" s="822"/>
      <c r="K1959" s="822">
        <v>30561.3</v>
      </c>
      <c r="L1959" s="831">
        <v>148</v>
      </c>
      <c r="M1959" s="831">
        <v>4531190.4000000004</v>
      </c>
      <c r="N1959" s="822"/>
      <c r="O1959" s="822">
        <v>30616.151351351353</v>
      </c>
      <c r="P1959" s="831">
        <v>120</v>
      </c>
      <c r="Q1959" s="831">
        <v>3666535.3000000003</v>
      </c>
      <c r="R1959" s="827"/>
      <c r="S1959" s="832">
        <v>30554.460833333334</v>
      </c>
    </row>
    <row r="1960" spans="1:19" ht="14.45" customHeight="1" x14ac:dyDescent="0.2">
      <c r="A1960" s="821" t="s">
        <v>6951</v>
      </c>
      <c r="B1960" s="822" t="s">
        <v>6952</v>
      </c>
      <c r="C1960" s="822" t="s">
        <v>639</v>
      </c>
      <c r="D1960" s="822" t="s">
        <v>3522</v>
      </c>
      <c r="E1960" s="822" t="s">
        <v>6953</v>
      </c>
      <c r="F1960" s="822" t="s">
        <v>7157</v>
      </c>
      <c r="G1960" s="822" t="s">
        <v>7158</v>
      </c>
      <c r="H1960" s="831"/>
      <c r="I1960" s="831"/>
      <c r="J1960" s="822"/>
      <c r="K1960" s="822"/>
      <c r="L1960" s="831">
        <v>5</v>
      </c>
      <c r="M1960" s="831">
        <v>272</v>
      </c>
      <c r="N1960" s="822"/>
      <c r="O1960" s="822">
        <v>54.4</v>
      </c>
      <c r="P1960" s="831">
        <v>0.4</v>
      </c>
      <c r="Q1960" s="831">
        <v>21.76</v>
      </c>
      <c r="R1960" s="827"/>
      <c r="S1960" s="832">
        <v>54.4</v>
      </c>
    </row>
    <row r="1961" spans="1:19" ht="14.45" customHeight="1" x14ac:dyDescent="0.2">
      <c r="A1961" s="821" t="s">
        <v>6951</v>
      </c>
      <c r="B1961" s="822" t="s">
        <v>6952</v>
      </c>
      <c r="C1961" s="822" t="s">
        <v>639</v>
      </c>
      <c r="D1961" s="822" t="s">
        <v>3522</v>
      </c>
      <c r="E1961" s="822" t="s">
        <v>6953</v>
      </c>
      <c r="F1961" s="822" t="s">
        <v>7159</v>
      </c>
      <c r="G1961" s="822" t="s">
        <v>7158</v>
      </c>
      <c r="H1961" s="831"/>
      <c r="I1961" s="831"/>
      <c r="J1961" s="822"/>
      <c r="K1961" s="822"/>
      <c r="L1961" s="831">
        <v>9</v>
      </c>
      <c r="M1961" s="831">
        <v>960.22</v>
      </c>
      <c r="N1961" s="822"/>
      <c r="O1961" s="822">
        <v>106.69111111111111</v>
      </c>
      <c r="P1961" s="831">
        <v>0.4</v>
      </c>
      <c r="Q1961" s="831">
        <v>39.08</v>
      </c>
      <c r="R1961" s="827"/>
      <c r="S1961" s="832">
        <v>97.699999999999989</v>
      </c>
    </row>
    <row r="1962" spans="1:19" ht="14.45" customHeight="1" x14ac:dyDescent="0.2">
      <c r="A1962" s="821" t="s">
        <v>6951</v>
      </c>
      <c r="B1962" s="822" t="s">
        <v>6952</v>
      </c>
      <c r="C1962" s="822" t="s">
        <v>639</v>
      </c>
      <c r="D1962" s="822" t="s">
        <v>3522</v>
      </c>
      <c r="E1962" s="822" t="s">
        <v>6953</v>
      </c>
      <c r="F1962" s="822" t="s">
        <v>7160</v>
      </c>
      <c r="G1962" s="822" t="s">
        <v>3389</v>
      </c>
      <c r="H1962" s="831">
        <v>2</v>
      </c>
      <c r="I1962" s="831">
        <v>22172</v>
      </c>
      <c r="J1962" s="822"/>
      <c r="K1962" s="822">
        <v>11086</v>
      </c>
      <c r="L1962" s="831"/>
      <c r="M1962" s="831"/>
      <c r="N1962" s="822"/>
      <c r="O1962" s="822"/>
      <c r="P1962" s="831"/>
      <c r="Q1962" s="831"/>
      <c r="R1962" s="827"/>
      <c r="S1962" s="832"/>
    </row>
    <row r="1963" spans="1:19" ht="14.45" customHeight="1" x14ac:dyDescent="0.2">
      <c r="A1963" s="821" t="s">
        <v>6951</v>
      </c>
      <c r="B1963" s="822" t="s">
        <v>6952</v>
      </c>
      <c r="C1963" s="822" t="s">
        <v>639</v>
      </c>
      <c r="D1963" s="822" t="s">
        <v>3522</v>
      </c>
      <c r="E1963" s="822" t="s">
        <v>6953</v>
      </c>
      <c r="F1963" s="822" t="s">
        <v>7166</v>
      </c>
      <c r="G1963" s="822" t="s">
        <v>2446</v>
      </c>
      <c r="H1963" s="831"/>
      <c r="I1963" s="831"/>
      <c r="J1963" s="822"/>
      <c r="K1963" s="822"/>
      <c r="L1963" s="831">
        <v>1</v>
      </c>
      <c r="M1963" s="831">
        <v>47350.1</v>
      </c>
      <c r="N1963" s="822"/>
      <c r="O1963" s="822">
        <v>47350.1</v>
      </c>
      <c r="P1963" s="831">
        <v>7</v>
      </c>
      <c r="Q1963" s="831">
        <v>331447.3</v>
      </c>
      <c r="R1963" s="827"/>
      <c r="S1963" s="832">
        <v>47349.614285714284</v>
      </c>
    </row>
    <row r="1964" spans="1:19" ht="14.45" customHeight="1" x14ac:dyDescent="0.2">
      <c r="A1964" s="821" t="s">
        <v>6951</v>
      </c>
      <c r="B1964" s="822" t="s">
        <v>6952</v>
      </c>
      <c r="C1964" s="822" t="s">
        <v>639</v>
      </c>
      <c r="D1964" s="822" t="s">
        <v>3522</v>
      </c>
      <c r="E1964" s="822" t="s">
        <v>6953</v>
      </c>
      <c r="F1964" s="822" t="s">
        <v>7170</v>
      </c>
      <c r="G1964" s="822" t="s">
        <v>1031</v>
      </c>
      <c r="H1964" s="831">
        <v>24.06</v>
      </c>
      <c r="I1964" s="831">
        <v>5869.18</v>
      </c>
      <c r="J1964" s="822"/>
      <c r="K1964" s="822">
        <v>243.93931837073984</v>
      </c>
      <c r="L1964" s="831"/>
      <c r="M1964" s="831"/>
      <c r="N1964" s="822"/>
      <c r="O1964" s="822"/>
      <c r="P1964" s="831"/>
      <c r="Q1964" s="831"/>
      <c r="R1964" s="827"/>
      <c r="S1964" s="832"/>
    </row>
    <row r="1965" spans="1:19" ht="14.45" customHeight="1" x14ac:dyDescent="0.2">
      <c r="A1965" s="821" t="s">
        <v>6951</v>
      </c>
      <c r="B1965" s="822" t="s">
        <v>6952</v>
      </c>
      <c r="C1965" s="822" t="s">
        <v>639</v>
      </c>
      <c r="D1965" s="822" t="s">
        <v>3522</v>
      </c>
      <c r="E1965" s="822" t="s">
        <v>6953</v>
      </c>
      <c r="F1965" s="822" t="s">
        <v>7171</v>
      </c>
      <c r="G1965" s="822" t="s">
        <v>1031</v>
      </c>
      <c r="H1965" s="831">
        <v>50.72</v>
      </c>
      <c r="I1965" s="831">
        <v>21932.870000000003</v>
      </c>
      <c r="J1965" s="822"/>
      <c r="K1965" s="822">
        <v>432.43040220820194</v>
      </c>
      <c r="L1965" s="831">
        <v>12.91</v>
      </c>
      <c r="M1965" s="831">
        <v>5582.68</v>
      </c>
      <c r="N1965" s="822"/>
      <c r="O1965" s="822">
        <v>432.4306738962045</v>
      </c>
      <c r="P1965" s="831"/>
      <c r="Q1965" s="831"/>
      <c r="R1965" s="827"/>
      <c r="S1965" s="832"/>
    </row>
    <row r="1966" spans="1:19" ht="14.45" customHeight="1" x14ac:dyDescent="0.2">
      <c r="A1966" s="821" t="s">
        <v>6951</v>
      </c>
      <c r="B1966" s="822" t="s">
        <v>6952</v>
      </c>
      <c r="C1966" s="822" t="s">
        <v>639</v>
      </c>
      <c r="D1966" s="822" t="s">
        <v>3522</v>
      </c>
      <c r="E1966" s="822" t="s">
        <v>6953</v>
      </c>
      <c r="F1966" s="822" t="s">
        <v>7172</v>
      </c>
      <c r="G1966" s="822" t="s">
        <v>2290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3</v>
      </c>
      <c r="Q1966" s="831">
        <v>387.48</v>
      </c>
      <c r="R1966" s="827"/>
      <c r="S1966" s="832">
        <v>129.16</v>
      </c>
    </row>
    <row r="1967" spans="1:19" ht="14.45" customHeight="1" x14ac:dyDescent="0.2">
      <c r="A1967" s="821" t="s">
        <v>6951</v>
      </c>
      <c r="B1967" s="822" t="s">
        <v>6952</v>
      </c>
      <c r="C1967" s="822" t="s">
        <v>639</v>
      </c>
      <c r="D1967" s="822" t="s">
        <v>3522</v>
      </c>
      <c r="E1967" s="822" t="s">
        <v>6953</v>
      </c>
      <c r="F1967" s="822" t="s">
        <v>7174</v>
      </c>
      <c r="G1967" s="822" t="s">
        <v>2349</v>
      </c>
      <c r="H1967" s="831"/>
      <c r="I1967" s="831"/>
      <c r="J1967" s="822"/>
      <c r="K1967" s="822"/>
      <c r="L1967" s="831"/>
      <c r="M1967" s="831"/>
      <c r="N1967" s="822"/>
      <c r="O1967" s="822"/>
      <c r="P1967" s="831">
        <v>14</v>
      </c>
      <c r="Q1967" s="831">
        <v>435400</v>
      </c>
      <c r="R1967" s="827"/>
      <c r="S1967" s="832">
        <v>31100</v>
      </c>
    </row>
    <row r="1968" spans="1:19" ht="14.45" customHeight="1" x14ac:dyDescent="0.2">
      <c r="A1968" s="821" t="s">
        <v>6951</v>
      </c>
      <c r="B1968" s="822" t="s">
        <v>6952</v>
      </c>
      <c r="C1968" s="822" t="s">
        <v>639</v>
      </c>
      <c r="D1968" s="822" t="s">
        <v>3522</v>
      </c>
      <c r="E1968" s="822" t="s">
        <v>6953</v>
      </c>
      <c r="F1968" s="822" t="s">
        <v>7177</v>
      </c>
      <c r="G1968" s="822" t="s">
        <v>1031</v>
      </c>
      <c r="H1968" s="831">
        <v>32.36</v>
      </c>
      <c r="I1968" s="831">
        <v>7893.89</v>
      </c>
      <c r="J1968" s="822"/>
      <c r="K1968" s="822">
        <v>243.93974042027196</v>
      </c>
      <c r="L1968" s="831">
        <v>105.1</v>
      </c>
      <c r="M1968" s="831">
        <v>31544.110000000004</v>
      </c>
      <c r="N1968" s="822"/>
      <c r="O1968" s="822">
        <v>300.13425309229314</v>
      </c>
      <c r="P1968" s="831">
        <v>105.78</v>
      </c>
      <c r="Q1968" s="831">
        <v>26412.17</v>
      </c>
      <c r="R1968" s="827"/>
      <c r="S1968" s="832">
        <v>249.68963887313291</v>
      </c>
    </row>
    <row r="1969" spans="1:19" ht="14.45" customHeight="1" x14ac:dyDescent="0.2">
      <c r="A1969" s="821" t="s">
        <v>6951</v>
      </c>
      <c r="B1969" s="822" t="s">
        <v>6952</v>
      </c>
      <c r="C1969" s="822" t="s">
        <v>639</v>
      </c>
      <c r="D1969" s="822" t="s">
        <v>3522</v>
      </c>
      <c r="E1969" s="822" t="s">
        <v>6953</v>
      </c>
      <c r="F1969" s="822" t="s">
        <v>7178</v>
      </c>
      <c r="G1969" s="822" t="s">
        <v>1031</v>
      </c>
      <c r="H1969" s="831">
        <v>60.42</v>
      </c>
      <c r="I1969" s="831">
        <v>4622.74</v>
      </c>
      <c r="J1969" s="822"/>
      <c r="K1969" s="822">
        <v>76.510095994703732</v>
      </c>
      <c r="L1969" s="831">
        <v>270.5</v>
      </c>
      <c r="M1969" s="831">
        <v>22569.550000000003</v>
      </c>
      <c r="N1969" s="822"/>
      <c r="O1969" s="822">
        <v>83.436414048059163</v>
      </c>
      <c r="P1969" s="831">
        <v>200.96</v>
      </c>
      <c r="Q1969" s="831">
        <v>15875.310000000001</v>
      </c>
      <c r="R1969" s="827"/>
      <c r="S1969" s="832">
        <v>78.997362659235677</v>
      </c>
    </row>
    <row r="1970" spans="1:19" ht="14.45" customHeight="1" x14ac:dyDescent="0.2">
      <c r="A1970" s="821" t="s">
        <v>6951</v>
      </c>
      <c r="B1970" s="822" t="s">
        <v>6952</v>
      </c>
      <c r="C1970" s="822" t="s">
        <v>639</v>
      </c>
      <c r="D1970" s="822" t="s">
        <v>3522</v>
      </c>
      <c r="E1970" s="822" t="s">
        <v>6953</v>
      </c>
      <c r="F1970" s="822" t="s">
        <v>7179</v>
      </c>
      <c r="G1970" s="822" t="s">
        <v>1132</v>
      </c>
      <c r="H1970" s="831">
        <v>0.2</v>
      </c>
      <c r="I1970" s="831">
        <v>84.24</v>
      </c>
      <c r="J1970" s="822"/>
      <c r="K1970" s="822">
        <v>421.19999999999993</v>
      </c>
      <c r="L1970" s="831">
        <v>5.16</v>
      </c>
      <c r="M1970" s="831">
        <v>2191.73</v>
      </c>
      <c r="N1970" s="822"/>
      <c r="O1970" s="822">
        <v>424.75387596899225</v>
      </c>
      <c r="P1970" s="831"/>
      <c r="Q1970" s="831"/>
      <c r="R1970" s="827"/>
      <c r="S1970" s="832"/>
    </row>
    <row r="1971" spans="1:19" ht="14.45" customHeight="1" x14ac:dyDescent="0.2">
      <c r="A1971" s="821" t="s">
        <v>6951</v>
      </c>
      <c r="B1971" s="822" t="s">
        <v>6952</v>
      </c>
      <c r="C1971" s="822" t="s">
        <v>639</v>
      </c>
      <c r="D1971" s="822" t="s">
        <v>3522</v>
      </c>
      <c r="E1971" s="822" t="s">
        <v>6953</v>
      </c>
      <c r="F1971" s="822" t="s">
        <v>7180</v>
      </c>
      <c r="G1971" s="822" t="s">
        <v>6966</v>
      </c>
      <c r="H1971" s="831"/>
      <c r="I1971" s="831"/>
      <c r="J1971" s="822"/>
      <c r="K1971" s="822"/>
      <c r="L1971" s="831">
        <v>1</v>
      </c>
      <c r="M1971" s="831">
        <v>4063.52</v>
      </c>
      <c r="N1971" s="822"/>
      <c r="O1971" s="822">
        <v>4063.52</v>
      </c>
      <c r="P1971" s="831"/>
      <c r="Q1971" s="831"/>
      <c r="R1971" s="827"/>
      <c r="S1971" s="832"/>
    </row>
    <row r="1972" spans="1:19" ht="14.45" customHeight="1" x14ac:dyDescent="0.2">
      <c r="A1972" s="821" t="s">
        <v>6951</v>
      </c>
      <c r="B1972" s="822" t="s">
        <v>6952</v>
      </c>
      <c r="C1972" s="822" t="s">
        <v>639</v>
      </c>
      <c r="D1972" s="822" t="s">
        <v>3522</v>
      </c>
      <c r="E1972" s="822" t="s">
        <v>6953</v>
      </c>
      <c r="F1972" s="822" t="s">
        <v>7181</v>
      </c>
      <c r="G1972" s="822" t="s">
        <v>6966</v>
      </c>
      <c r="H1972" s="831">
        <v>2</v>
      </c>
      <c r="I1972" s="831">
        <v>2581.7199999999998</v>
      </c>
      <c r="J1972" s="822"/>
      <c r="K1972" s="822">
        <v>1290.8599999999999</v>
      </c>
      <c r="L1972" s="831">
        <v>4</v>
      </c>
      <c r="M1972" s="831">
        <v>5163.4399999999996</v>
      </c>
      <c r="N1972" s="822"/>
      <c r="O1972" s="822">
        <v>1290.8599999999999</v>
      </c>
      <c r="P1972" s="831">
        <v>3</v>
      </c>
      <c r="Q1972" s="831">
        <v>3001.3</v>
      </c>
      <c r="R1972" s="827"/>
      <c r="S1972" s="832">
        <v>1000.4333333333334</v>
      </c>
    </row>
    <row r="1973" spans="1:19" ht="14.45" customHeight="1" x14ac:dyDescent="0.2">
      <c r="A1973" s="821" t="s">
        <v>6951</v>
      </c>
      <c r="B1973" s="822" t="s">
        <v>6952</v>
      </c>
      <c r="C1973" s="822" t="s">
        <v>639</v>
      </c>
      <c r="D1973" s="822" t="s">
        <v>3522</v>
      </c>
      <c r="E1973" s="822" t="s">
        <v>6953</v>
      </c>
      <c r="F1973" s="822" t="s">
        <v>7182</v>
      </c>
      <c r="G1973" s="822" t="s">
        <v>805</v>
      </c>
      <c r="H1973" s="831">
        <v>0.03</v>
      </c>
      <c r="I1973" s="831">
        <v>22.04</v>
      </c>
      <c r="J1973" s="822"/>
      <c r="K1973" s="822">
        <v>734.66666666666663</v>
      </c>
      <c r="L1973" s="831">
        <v>1</v>
      </c>
      <c r="M1973" s="831">
        <v>1411.66</v>
      </c>
      <c r="N1973" s="822"/>
      <c r="O1973" s="822">
        <v>1411.66</v>
      </c>
      <c r="P1973" s="831">
        <v>1.02</v>
      </c>
      <c r="Q1973" s="831">
        <v>749.51</v>
      </c>
      <c r="R1973" s="827"/>
      <c r="S1973" s="832">
        <v>734.81372549019602</v>
      </c>
    </row>
    <row r="1974" spans="1:19" ht="14.45" customHeight="1" x14ac:dyDescent="0.2">
      <c r="A1974" s="821" t="s">
        <v>6951</v>
      </c>
      <c r="B1974" s="822" t="s">
        <v>6952</v>
      </c>
      <c r="C1974" s="822" t="s">
        <v>639</v>
      </c>
      <c r="D1974" s="822" t="s">
        <v>3522</v>
      </c>
      <c r="E1974" s="822" t="s">
        <v>6953</v>
      </c>
      <c r="F1974" s="822" t="s">
        <v>7183</v>
      </c>
      <c r="G1974" s="822" t="s">
        <v>1370</v>
      </c>
      <c r="H1974" s="831">
        <v>1</v>
      </c>
      <c r="I1974" s="831">
        <v>179.5</v>
      </c>
      <c r="J1974" s="822"/>
      <c r="K1974" s="822">
        <v>179.5</v>
      </c>
      <c r="L1974" s="831">
        <v>39.980000000000004</v>
      </c>
      <c r="M1974" s="831">
        <v>11082.25</v>
      </c>
      <c r="N1974" s="822"/>
      <c r="O1974" s="822">
        <v>277.19484742371185</v>
      </c>
      <c r="P1974" s="831">
        <v>13.280000000000001</v>
      </c>
      <c r="Q1974" s="831">
        <v>2383.79</v>
      </c>
      <c r="R1974" s="827"/>
      <c r="S1974" s="832">
        <v>179.50225903614455</v>
      </c>
    </row>
    <row r="1975" spans="1:19" ht="14.45" customHeight="1" x14ac:dyDescent="0.2">
      <c r="A1975" s="821" t="s">
        <v>6951</v>
      </c>
      <c r="B1975" s="822" t="s">
        <v>6952</v>
      </c>
      <c r="C1975" s="822" t="s">
        <v>639</v>
      </c>
      <c r="D1975" s="822" t="s">
        <v>3522</v>
      </c>
      <c r="E1975" s="822" t="s">
        <v>6953</v>
      </c>
      <c r="F1975" s="822" t="s">
        <v>7186</v>
      </c>
      <c r="G1975" s="822" t="s">
        <v>1031</v>
      </c>
      <c r="H1975" s="831">
        <v>4.83</v>
      </c>
      <c r="I1975" s="831">
        <v>2088.64</v>
      </c>
      <c r="J1975" s="822"/>
      <c r="K1975" s="822">
        <v>432.43064182194615</v>
      </c>
      <c r="L1975" s="831">
        <v>65.77000000000001</v>
      </c>
      <c r="M1975" s="831">
        <v>35270.629999999997</v>
      </c>
      <c r="N1975" s="822"/>
      <c r="O1975" s="822">
        <v>536.27231260453084</v>
      </c>
      <c r="P1975" s="831">
        <v>113.62</v>
      </c>
      <c r="Q1975" s="831">
        <v>62539.95</v>
      </c>
      <c r="R1975" s="827"/>
      <c r="S1975" s="832">
        <v>550.43082203837344</v>
      </c>
    </row>
    <row r="1976" spans="1:19" ht="14.45" customHeight="1" x14ac:dyDescent="0.2">
      <c r="A1976" s="821" t="s">
        <v>6951</v>
      </c>
      <c r="B1976" s="822" t="s">
        <v>6952</v>
      </c>
      <c r="C1976" s="822" t="s">
        <v>639</v>
      </c>
      <c r="D1976" s="822" t="s">
        <v>3522</v>
      </c>
      <c r="E1976" s="822" t="s">
        <v>6953</v>
      </c>
      <c r="F1976" s="822" t="s">
        <v>7188</v>
      </c>
      <c r="G1976" s="822" t="s">
        <v>2286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1</v>
      </c>
      <c r="Q1976" s="831">
        <v>6505.96</v>
      </c>
      <c r="R1976" s="827"/>
      <c r="S1976" s="832">
        <v>6505.96</v>
      </c>
    </row>
    <row r="1977" spans="1:19" ht="14.45" customHeight="1" x14ac:dyDescent="0.2">
      <c r="A1977" s="821" t="s">
        <v>6951</v>
      </c>
      <c r="B1977" s="822" t="s">
        <v>6952</v>
      </c>
      <c r="C1977" s="822" t="s">
        <v>639</v>
      </c>
      <c r="D1977" s="822" t="s">
        <v>3522</v>
      </c>
      <c r="E1977" s="822" t="s">
        <v>6953</v>
      </c>
      <c r="F1977" s="822" t="s">
        <v>7189</v>
      </c>
      <c r="G1977" s="822" t="s">
        <v>1370</v>
      </c>
      <c r="H1977" s="831"/>
      <c r="I1977" s="831"/>
      <c r="J1977" s="822"/>
      <c r="K1977" s="822"/>
      <c r="L1977" s="831">
        <v>9.7800000000000011</v>
      </c>
      <c r="M1977" s="831">
        <v>1900.8</v>
      </c>
      <c r="N1977" s="822"/>
      <c r="O1977" s="822">
        <v>194.35582822085888</v>
      </c>
      <c r="P1977" s="831">
        <v>4.8099999999999996</v>
      </c>
      <c r="Q1977" s="831">
        <v>501.88</v>
      </c>
      <c r="R1977" s="827"/>
      <c r="S1977" s="832">
        <v>104.34095634095635</v>
      </c>
    </row>
    <row r="1978" spans="1:19" ht="14.45" customHeight="1" x14ac:dyDescent="0.2">
      <c r="A1978" s="821" t="s">
        <v>6951</v>
      </c>
      <c r="B1978" s="822" t="s">
        <v>6952</v>
      </c>
      <c r="C1978" s="822" t="s">
        <v>639</v>
      </c>
      <c r="D1978" s="822" t="s">
        <v>3522</v>
      </c>
      <c r="E1978" s="822" t="s">
        <v>6953</v>
      </c>
      <c r="F1978" s="822" t="s">
        <v>7190</v>
      </c>
      <c r="G1978" s="822" t="s">
        <v>1004</v>
      </c>
      <c r="H1978" s="831"/>
      <c r="I1978" s="831"/>
      <c r="J1978" s="822"/>
      <c r="K1978" s="822"/>
      <c r="L1978" s="831">
        <v>17.809999999999999</v>
      </c>
      <c r="M1978" s="831">
        <v>2911.84</v>
      </c>
      <c r="N1978" s="822"/>
      <c r="O1978" s="822">
        <v>163.4946659180236</v>
      </c>
      <c r="P1978" s="831">
        <v>12.47</v>
      </c>
      <c r="Q1978" s="831">
        <v>1870.3400000000001</v>
      </c>
      <c r="R1978" s="827"/>
      <c r="S1978" s="832">
        <v>149.98716920609462</v>
      </c>
    </row>
    <row r="1979" spans="1:19" ht="14.45" customHeight="1" x14ac:dyDescent="0.2">
      <c r="A1979" s="821" t="s">
        <v>6951</v>
      </c>
      <c r="B1979" s="822" t="s">
        <v>6952</v>
      </c>
      <c r="C1979" s="822" t="s">
        <v>639</v>
      </c>
      <c r="D1979" s="822" t="s">
        <v>3522</v>
      </c>
      <c r="E1979" s="822" t="s">
        <v>6953</v>
      </c>
      <c r="F1979" s="822" t="s">
        <v>7191</v>
      </c>
      <c r="G1979" s="822" t="s">
        <v>1134</v>
      </c>
      <c r="H1979" s="831"/>
      <c r="I1979" s="831"/>
      <c r="J1979" s="822"/>
      <c r="K1979" s="822"/>
      <c r="L1979" s="831">
        <v>1</v>
      </c>
      <c r="M1979" s="831">
        <v>79.33</v>
      </c>
      <c r="N1979" s="822"/>
      <c r="O1979" s="822">
        <v>79.33</v>
      </c>
      <c r="P1979" s="831">
        <v>4.3199999999999994</v>
      </c>
      <c r="Q1979" s="831">
        <v>241.24</v>
      </c>
      <c r="R1979" s="827"/>
      <c r="S1979" s="832">
        <v>55.842592592592602</v>
      </c>
    </row>
    <row r="1980" spans="1:19" ht="14.45" customHeight="1" x14ac:dyDescent="0.2">
      <c r="A1980" s="821" t="s">
        <v>6951</v>
      </c>
      <c r="B1980" s="822" t="s">
        <v>6952</v>
      </c>
      <c r="C1980" s="822" t="s">
        <v>639</v>
      </c>
      <c r="D1980" s="822" t="s">
        <v>3522</v>
      </c>
      <c r="E1980" s="822" t="s">
        <v>6953</v>
      </c>
      <c r="F1980" s="822" t="s">
        <v>7192</v>
      </c>
      <c r="G1980" s="822" t="s">
        <v>805</v>
      </c>
      <c r="H1980" s="831"/>
      <c r="I1980" s="831"/>
      <c r="J1980" s="822"/>
      <c r="K1980" s="822"/>
      <c r="L1980" s="831">
        <v>30.12</v>
      </c>
      <c r="M1980" s="831">
        <v>2453.92</v>
      </c>
      <c r="N1980" s="822"/>
      <c r="O1980" s="822">
        <v>81.471447543160693</v>
      </c>
      <c r="P1980" s="831">
        <v>23.59</v>
      </c>
      <c r="Q1980" s="831">
        <v>1868.34</v>
      </c>
      <c r="R1980" s="827"/>
      <c r="S1980" s="832">
        <v>79.20050869012293</v>
      </c>
    </row>
    <row r="1981" spans="1:19" ht="14.45" customHeight="1" x14ac:dyDescent="0.2">
      <c r="A1981" s="821" t="s">
        <v>6951</v>
      </c>
      <c r="B1981" s="822" t="s">
        <v>6952</v>
      </c>
      <c r="C1981" s="822" t="s">
        <v>639</v>
      </c>
      <c r="D1981" s="822" t="s">
        <v>3522</v>
      </c>
      <c r="E1981" s="822" t="s">
        <v>6953</v>
      </c>
      <c r="F1981" s="822" t="s">
        <v>7193</v>
      </c>
      <c r="G1981" s="822" t="s">
        <v>916</v>
      </c>
      <c r="H1981" s="831"/>
      <c r="I1981" s="831"/>
      <c r="J1981" s="822"/>
      <c r="K1981" s="822"/>
      <c r="L1981" s="831">
        <v>6.6</v>
      </c>
      <c r="M1981" s="831">
        <v>2739.66</v>
      </c>
      <c r="N1981" s="822"/>
      <c r="O1981" s="822">
        <v>415.1</v>
      </c>
      <c r="P1981" s="831">
        <v>3.0500000000000003</v>
      </c>
      <c r="Q1981" s="831">
        <v>1266.06</v>
      </c>
      <c r="R1981" s="827"/>
      <c r="S1981" s="832">
        <v>415.10163934426225</v>
      </c>
    </row>
    <row r="1982" spans="1:19" ht="14.45" customHeight="1" x14ac:dyDescent="0.2">
      <c r="A1982" s="821" t="s">
        <v>6951</v>
      </c>
      <c r="B1982" s="822" t="s">
        <v>6952</v>
      </c>
      <c r="C1982" s="822" t="s">
        <v>639</v>
      </c>
      <c r="D1982" s="822" t="s">
        <v>3522</v>
      </c>
      <c r="E1982" s="822" t="s">
        <v>6953</v>
      </c>
      <c r="F1982" s="822" t="s">
        <v>7196</v>
      </c>
      <c r="G1982" s="822" t="s">
        <v>1134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4.74</v>
      </c>
      <c r="Q1982" s="831">
        <v>1144.0500000000002</v>
      </c>
      <c r="R1982" s="827"/>
      <c r="S1982" s="832">
        <v>241.36075949367091</v>
      </c>
    </row>
    <row r="1983" spans="1:19" ht="14.45" customHeight="1" x14ac:dyDescent="0.2">
      <c r="A1983" s="821" t="s">
        <v>6951</v>
      </c>
      <c r="B1983" s="822" t="s">
        <v>6952</v>
      </c>
      <c r="C1983" s="822" t="s">
        <v>639</v>
      </c>
      <c r="D1983" s="822" t="s">
        <v>3522</v>
      </c>
      <c r="E1983" s="822" t="s">
        <v>6953</v>
      </c>
      <c r="F1983" s="822" t="s">
        <v>7198</v>
      </c>
      <c r="G1983" s="822" t="s">
        <v>1134</v>
      </c>
      <c r="H1983" s="831"/>
      <c r="I1983" s="831"/>
      <c r="J1983" s="822"/>
      <c r="K1983" s="822"/>
      <c r="L1983" s="831">
        <v>2</v>
      </c>
      <c r="M1983" s="831">
        <v>316.27999999999997</v>
      </c>
      <c r="N1983" s="822"/>
      <c r="O1983" s="822">
        <v>158.13999999999999</v>
      </c>
      <c r="P1983" s="831">
        <v>8.1300000000000008</v>
      </c>
      <c r="Q1983" s="831">
        <v>1285.67</v>
      </c>
      <c r="R1983" s="827"/>
      <c r="S1983" s="832">
        <v>158.13899138991388</v>
      </c>
    </row>
    <row r="1984" spans="1:19" ht="14.45" customHeight="1" x14ac:dyDescent="0.2">
      <c r="A1984" s="821" t="s">
        <v>6951</v>
      </c>
      <c r="B1984" s="822" t="s">
        <v>6952</v>
      </c>
      <c r="C1984" s="822" t="s">
        <v>639</v>
      </c>
      <c r="D1984" s="822" t="s">
        <v>3522</v>
      </c>
      <c r="E1984" s="822" t="s">
        <v>6953</v>
      </c>
      <c r="F1984" s="822" t="s">
        <v>7199</v>
      </c>
      <c r="G1984" s="822" t="s">
        <v>2290</v>
      </c>
      <c r="H1984" s="831"/>
      <c r="I1984" s="831"/>
      <c r="J1984" s="822"/>
      <c r="K1984" s="822"/>
      <c r="L1984" s="831"/>
      <c r="M1984" s="831"/>
      <c r="N1984" s="822"/>
      <c r="O1984" s="822"/>
      <c r="P1984" s="831">
        <v>10.81</v>
      </c>
      <c r="Q1984" s="831">
        <v>5203.8599999999997</v>
      </c>
      <c r="R1984" s="827"/>
      <c r="S1984" s="832">
        <v>481.39315448658647</v>
      </c>
    </row>
    <row r="1985" spans="1:19" ht="14.45" customHeight="1" x14ac:dyDescent="0.2">
      <c r="A1985" s="821" t="s">
        <v>6951</v>
      </c>
      <c r="B1985" s="822" t="s">
        <v>6952</v>
      </c>
      <c r="C1985" s="822" t="s">
        <v>639</v>
      </c>
      <c r="D1985" s="822" t="s">
        <v>3522</v>
      </c>
      <c r="E1985" s="822" t="s">
        <v>6953</v>
      </c>
      <c r="F1985" s="822" t="s">
        <v>7200</v>
      </c>
      <c r="G1985" s="822" t="s">
        <v>1241</v>
      </c>
      <c r="H1985" s="831"/>
      <c r="I1985" s="831"/>
      <c r="J1985" s="822"/>
      <c r="K1985" s="822"/>
      <c r="L1985" s="831"/>
      <c r="M1985" s="831"/>
      <c r="N1985" s="822"/>
      <c r="O1985" s="822"/>
      <c r="P1985" s="831">
        <v>3.8000000000000003</v>
      </c>
      <c r="Q1985" s="831">
        <v>306.66000000000003</v>
      </c>
      <c r="R1985" s="827"/>
      <c r="S1985" s="832">
        <v>80.7</v>
      </c>
    </row>
    <row r="1986" spans="1:19" ht="14.45" customHeight="1" x14ac:dyDescent="0.2">
      <c r="A1986" s="821" t="s">
        <v>6951</v>
      </c>
      <c r="B1986" s="822" t="s">
        <v>6952</v>
      </c>
      <c r="C1986" s="822" t="s">
        <v>639</v>
      </c>
      <c r="D1986" s="822" t="s">
        <v>3522</v>
      </c>
      <c r="E1986" s="822" t="s">
        <v>6953</v>
      </c>
      <c r="F1986" s="822" t="s">
        <v>7201</v>
      </c>
      <c r="G1986" s="822" t="s">
        <v>805</v>
      </c>
      <c r="H1986" s="831"/>
      <c r="I1986" s="831"/>
      <c r="J1986" s="822"/>
      <c r="K1986" s="822"/>
      <c r="L1986" s="831">
        <v>48.19</v>
      </c>
      <c r="M1986" s="831">
        <v>10810.11</v>
      </c>
      <c r="N1986" s="822"/>
      <c r="O1986" s="822">
        <v>224.32268105416063</v>
      </c>
      <c r="P1986" s="831">
        <v>36.33</v>
      </c>
      <c r="Q1986" s="831">
        <v>7952.6600000000008</v>
      </c>
      <c r="R1986" s="827"/>
      <c r="S1986" s="832">
        <v>218.90063308560423</v>
      </c>
    </row>
    <row r="1987" spans="1:19" ht="14.45" customHeight="1" x14ac:dyDescent="0.2">
      <c r="A1987" s="821" t="s">
        <v>6951</v>
      </c>
      <c r="B1987" s="822" t="s">
        <v>6952</v>
      </c>
      <c r="C1987" s="822" t="s">
        <v>639</v>
      </c>
      <c r="D1987" s="822" t="s">
        <v>3522</v>
      </c>
      <c r="E1987" s="822" t="s">
        <v>6953</v>
      </c>
      <c r="F1987" s="822" t="s">
        <v>7203</v>
      </c>
      <c r="G1987" s="822" t="s">
        <v>3004</v>
      </c>
      <c r="H1987" s="831"/>
      <c r="I1987" s="831"/>
      <c r="J1987" s="822"/>
      <c r="K1987" s="822"/>
      <c r="L1987" s="831">
        <v>3</v>
      </c>
      <c r="M1987" s="831">
        <v>3599.04</v>
      </c>
      <c r="N1987" s="822"/>
      <c r="O1987" s="822">
        <v>1199.68</v>
      </c>
      <c r="P1987" s="831">
        <v>39</v>
      </c>
      <c r="Q1987" s="831">
        <v>3934.32</v>
      </c>
      <c r="R1987" s="827"/>
      <c r="S1987" s="832">
        <v>100.88000000000001</v>
      </c>
    </row>
    <row r="1988" spans="1:19" ht="14.45" customHeight="1" x14ac:dyDescent="0.2">
      <c r="A1988" s="821" t="s">
        <v>6951</v>
      </c>
      <c r="B1988" s="822" t="s">
        <v>6952</v>
      </c>
      <c r="C1988" s="822" t="s">
        <v>639</v>
      </c>
      <c r="D1988" s="822" t="s">
        <v>3522</v>
      </c>
      <c r="E1988" s="822" t="s">
        <v>6953</v>
      </c>
      <c r="F1988" s="822" t="s">
        <v>7204</v>
      </c>
      <c r="G1988" s="822" t="s">
        <v>805</v>
      </c>
      <c r="H1988" s="831"/>
      <c r="I1988" s="831"/>
      <c r="J1988" s="822"/>
      <c r="K1988" s="822"/>
      <c r="L1988" s="831"/>
      <c r="M1988" s="831"/>
      <c r="N1988" s="822"/>
      <c r="O1988" s="822"/>
      <c r="P1988" s="831">
        <v>2.9800000000000004</v>
      </c>
      <c r="Q1988" s="831">
        <v>1566.9</v>
      </c>
      <c r="R1988" s="827"/>
      <c r="S1988" s="832">
        <v>525.80536912751677</v>
      </c>
    </row>
    <row r="1989" spans="1:19" ht="14.45" customHeight="1" x14ac:dyDescent="0.2">
      <c r="A1989" s="821" t="s">
        <v>6951</v>
      </c>
      <c r="B1989" s="822" t="s">
        <v>6952</v>
      </c>
      <c r="C1989" s="822" t="s">
        <v>639</v>
      </c>
      <c r="D1989" s="822" t="s">
        <v>3522</v>
      </c>
      <c r="E1989" s="822" t="s">
        <v>6953</v>
      </c>
      <c r="F1989" s="822" t="s">
        <v>7206</v>
      </c>
      <c r="G1989" s="822" t="s">
        <v>1241</v>
      </c>
      <c r="H1989" s="831"/>
      <c r="I1989" s="831"/>
      <c r="J1989" s="822"/>
      <c r="K1989" s="822"/>
      <c r="L1989" s="831"/>
      <c r="M1989" s="831"/>
      <c r="N1989" s="822"/>
      <c r="O1989" s="822"/>
      <c r="P1989" s="831">
        <v>0.8</v>
      </c>
      <c r="Q1989" s="831">
        <v>43.52</v>
      </c>
      <c r="R1989" s="827"/>
      <c r="S1989" s="832">
        <v>54.4</v>
      </c>
    </row>
    <row r="1990" spans="1:19" ht="14.45" customHeight="1" x14ac:dyDescent="0.2">
      <c r="A1990" s="821" t="s">
        <v>6951</v>
      </c>
      <c r="B1990" s="822" t="s">
        <v>6952</v>
      </c>
      <c r="C1990" s="822" t="s">
        <v>639</v>
      </c>
      <c r="D1990" s="822" t="s">
        <v>3522</v>
      </c>
      <c r="E1990" s="822" t="s">
        <v>6953</v>
      </c>
      <c r="F1990" s="822" t="s">
        <v>7215</v>
      </c>
      <c r="G1990" s="822" t="s">
        <v>736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1.2000000000000002</v>
      </c>
      <c r="Q1990" s="831">
        <v>49.11</v>
      </c>
      <c r="R1990" s="827"/>
      <c r="S1990" s="832">
        <v>40.92499999999999</v>
      </c>
    </row>
    <row r="1991" spans="1:19" ht="14.45" customHeight="1" x14ac:dyDescent="0.2">
      <c r="A1991" s="821" t="s">
        <v>6951</v>
      </c>
      <c r="B1991" s="822" t="s">
        <v>6952</v>
      </c>
      <c r="C1991" s="822" t="s">
        <v>639</v>
      </c>
      <c r="D1991" s="822" t="s">
        <v>3522</v>
      </c>
      <c r="E1991" s="822" t="s">
        <v>6953</v>
      </c>
      <c r="F1991" s="822" t="s">
        <v>7217</v>
      </c>
      <c r="G1991" s="822" t="s">
        <v>2399</v>
      </c>
      <c r="H1991" s="831"/>
      <c r="I1991" s="831"/>
      <c r="J1991" s="822"/>
      <c r="K1991" s="822"/>
      <c r="L1991" s="831">
        <v>8</v>
      </c>
      <c r="M1991" s="831">
        <v>393954.02</v>
      </c>
      <c r="N1991" s="822"/>
      <c r="O1991" s="822">
        <v>49244.252500000002</v>
      </c>
      <c r="P1991" s="831">
        <v>6</v>
      </c>
      <c r="Q1991" s="831">
        <v>255498</v>
      </c>
      <c r="R1991" s="827"/>
      <c r="S1991" s="832">
        <v>42583</v>
      </c>
    </row>
    <row r="1992" spans="1:19" ht="14.45" customHeight="1" x14ac:dyDescent="0.2">
      <c r="A1992" s="821" t="s">
        <v>6951</v>
      </c>
      <c r="B1992" s="822" t="s">
        <v>6952</v>
      </c>
      <c r="C1992" s="822" t="s">
        <v>639</v>
      </c>
      <c r="D1992" s="822" t="s">
        <v>3522</v>
      </c>
      <c r="E1992" s="822" t="s">
        <v>6953</v>
      </c>
      <c r="F1992" s="822" t="s">
        <v>7230</v>
      </c>
      <c r="G1992" s="822" t="s">
        <v>2319</v>
      </c>
      <c r="H1992" s="831"/>
      <c r="I1992" s="831"/>
      <c r="J1992" s="822"/>
      <c r="K1992" s="822"/>
      <c r="L1992" s="831"/>
      <c r="M1992" s="831"/>
      <c r="N1992" s="822"/>
      <c r="O1992" s="822"/>
      <c r="P1992" s="831">
        <v>6</v>
      </c>
      <c r="Q1992" s="831">
        <v>6577.03</v>
      </c>
      <c r="R1992" s="827"/>
      <c r="S1992" s="832">
        <v>1096.1716666666666</v>
      </c>
    </row>
    <row r="1993" spans="1:19" ht="14.45" customHeight="1" x14ac:dyDescent="0.2">
      <c r="A1993" s="821" t="s">
        <v>6951</v>
      </c>
      <c r="B1993" s="822" t="s">
        <v>6952</v>
      </c>
      <c r="C1993" s="822" t="s">
        <v>639</v>
      </c>
      <c r="D1993" s="822" t="s">
        <v>3522</v>
      </c>
      <c r="E1993" s="822" t="s">
        <v>6953</v>
      </c>
      <c r="F1993" s="822" t="s">
        <v>7231</v>
      </c>
      <c r="G1993" s="822" t="s">
        <v>3241</v>
      </c>
      <c r="H1993" s="831"/>
      <c r="I1993" s="831"/>
      <c r="J1993" s="822"/>
      <c r="K1993" s="822"/>
      <c r="L1993" s="831"/>
      <c r="M1993" s="831"/>
      <c r="N1993" s="822"/>
      <c r="O1993" s="822"/>
      <c r="P1993" s="831">
        <v>8</v>
      </c>
      <c r="Q1993" s="831">
        <v>11000</v>
      </c>
      <c r="R1993" s="827"/>
      <c r="S1993" s="832">
        <v>1375</v>
      </c>
    </row>
    <row r="1994" spans="1:19" ht="14.45" customHeight="1" x14ac:dyDescent="0.2">
      <c r="A1994" s="821" t="s">
        <v>6951</v>
      </c>
      <c r="B1994" s="822" t="s">
        <v>6952</v>
      </c>
      <c r="C1994" s="822" t="s">
        <v>639</v>
      </c>
      <c r="D1994" s="822" t="s">
        <v>3522</v>
      </c>
      <c r="E1994" s="822" t="s">
        <v>6953</v>
      </c>
      <c r="F1994" s="822" t="s">
        <v>7232</v>
      </c>
      <c r="G1994" s="822" t="s">
        <v>2300</v>
      </c>
      <c r="H1994" s="831"/>
      <c r="I1994" s="831"/>
      <c r="J1994" s="822"/>
      <c r="K1994" s="822"/>
      <c r="L1994" s="831"/>
      <c r="M1994" s="831"/>
      <c r="N1994" s="822"/>
      <c r="O1994" s="822"/>
      <c r="P1994" s="831">
        <v>8</v>
      </c>
      <c r="Q1994" s="831">
        <v>6687.88</v>
      </c>
      <c r="R1994" s="827"/>
      <c r="S1994" s="832">
        <v>835.98500000000001</v>
      </c>
    </row>
    <row r="1995" spans="1:19" ht="14.45" customHeight="1" x14ac:dyDescent="0.2">
      <c r="A1995" s="821" t="s">
        <v>6951</v>
      </c>
      <c r="B1995" s="822" t="s">
        <v>6952</v>
      </c>
      <c r="C1995" s="822" t="s">
        <v>639</v>
      </c>
      <c r="D1995" s="822" t="s">
        <v>3522</v>
      </c>
      <c r="E1995" s="822" t="s">
        <v>6953</v>
      </c>
      <c r="F1995" s="822" t="s">
        <v>7242</v>
      </c>
      <c r="G1995" s="822" t="s">
        <v>2970</v>
      </c>
      <c r="H1995" s="831"/>
      <c r="I1995" s="831"/>
      <c r="J1995" s="822"/>
      <c r="K1995" s="822"/>
      <c r="L1995" s="831"/>
      <c r="M1995" s="831"/>
      <c r="N1995" s="822"/>
      <c r="O1995" s="822"/>
      <c r="P1995" s="831">
        <v>2.9699999999999998</v>
      </c>
      <c r="Q1995" s="831">
        <v>1030.1400000000001</v>
      </c>
      <c r="R1995" s="827"/>
      <c r="S1995" s="832">
        <v>346.84848484848493</v>
      </c>
    </row>
    <row r="1996" spans="1:19" ht="14.45" customHeight="1" x14ac:dyDescent="0.2">
      <c r="A1996" s="821" t="s">
        <v>6951</v>
      </c>
      <c r="B1996" s="822" t="s">
        <v>6952</v>
      </c>
      <c r="C1996" s="822" t="s">
        <v>639</v>
      </c>
      <c r="D1996" s="822" t="s">
        <v>3522</v>
      </c>
      <c r="E1996" s="822" t="s">
        <v>6953</v>
      </c>
      <c r="F1996" s="822" t="s">
        <v>7243</v>
      </c>
      <c r="G1996" s="822" t="s">
        <v>2970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0.57999999999999996</v>
      </c>
      <c r="Q1996" s="831">
        <v>81.61</v>
      </c>
      <c r="R1996" s="827"/>
      <c r="S1996" s="832">
        <v>140.70689655172416</v>
      </c>
    </row>
    <row r="1997" spans="1:19" ht="14.45" customHeight="1" x14ac:dyDescent="0.2">
      <c r="A1997" s="821" t="s">
        <v>6951</v>
      </c>
      <c r="B1997" s="822" t="s">
        <v>6952</v>
      </c>
      <c r="C1997" s="822" t="s">
        <v>639</v>
      </c>
      <c r="D1997" s="822" t="s">
        <v>3522</v>
      </c>
      <c r="E1997" s="822" t="s">
        <v>6953</v>
      </c>
      <c r="F1997" s="822" t="s">
        <v>7245</v>
      </c>
      <c r="G1997" s="822" t="s">
        <v>2970</v>
      </c>
      <c r="H1997" s="831"/>
      <c r="I1997" s="831"/>
      <c r="J1997" s="822"/>
      <c r="K1997" s="822"/>
      <c r="L1997" s="831"/>
      <c r="M1997" s="831"/>
      <c r="N1997" s="822"/>
      <c r="O1997" s="822"/>
      <c r="P1997" s="831">
        <v>2.1800000000000002</v>
      </c>
      <c r="Q1997" s="831">
        <v>181.44</v>
      </c>
      <c r="R1997" s="827"/>
      <c r="S1997" s="832">
        <v>83.229357798165125</v>
      </c>
    </row>
    <row r="1998" spans="1:19" ht="14.45" customHeight="1" x14ac:dyDescent="0.2">
      <c r="A1998" s="821" t="s">
        <v>6951</v>
      </c>
      <c r="B1998" s="822" t="s">
        <v>6952</v>
      </c>
      <c r="C1998" s="822" t="s">
        <v>639</v>
      </c>
      <c r="D1998" s="822" t="s">
        <v>3522</v>
      </c>
      <c r="E1998" s="822" t="s">
        <v>6953</v>
      </c>
      <c r="F1998" s="822" t="s">
        <v>7250</v>
      </c>
      <c r="G1998" s="822" t="s">
        <v>7251</v>
      </c>
      <c r="H1998" s="831">
        <v>1</v>
      </c>
      <c r="I1998" s="831">
        <v>227.46</v>
      </c>
      <c r="J1998" s="822"/>
      <c r="K1998" s="822">
        <v>227.46</v>
      </c>
      <c r="L1998" s="831"/>
      <c r="M1998" s="831"/>
      <c r="N1998" s="822"/>
      <c r="O1998" s="822"/>
      <c r="P1998" s="831"/>
      <c r="Q1998" s="831"/>
      <c r="R1998" s="827"/>
      <c r="S1998" s="832"/>
    </row>
    <row r="1999" spans="1:19" ht="14.45" customHeight="1" x14ac:dyDescent="0.2">
      <c r="A1999" s="821" t="s">
        <v>6951</v>
      </c>
      <c r="B1999" s="822" t="s">
        <v>6952</v>
      </c>
      <c r="C1999" s="822" t="s">
        <v>639</v>
      </c>
      <c r="D1999" s="822" t="s">
        <v>3522</v>
      </c>
      <c r="E1999" s="822" t="s">
        <v>7252</v>
      </c>
      <c r="F1999" s="822" t="s">
        <v>7253</v>
      </c>
      <c r="G1999" s="822" t="s">
        <v>7254</v>
      </c>
      <c r="H1999" s="831">
        <v>18</v>
      </c>
      <c r="I1999" s="831">
        <v>39320.639999999999</v>
      </c>
      <c r="J1999" s="822"/>
      <c r="K1999" s="822">
        <v>2184.48</v>
      </c>
      <c r="L1999" s="831"/>
      <c r="M1999" s="831"/>
      <c r="N1999" s="822"/>
      <c r="O1999" s="822"/>
      <c r="P1999" s="831"/>
      <c r="Q1999" s="831"/>
      <c r="R1999" s="827"/>
      <c r="S1999" s="832"/>
    </row>
    <row r="2000" spans="1:19" ht="14.45" customHeight="1" x14ac:dyDescent="0.2">
      <c r="A2000" s="821" t="s">
        <v>6951</v>
      </c>
      <c r="B2000" s="822" t="s">
        <v>6952</v>
      </c>
      <c r="C2000" s="822" t="s">
        <v>639</v>
      </c>
      <c r="D2000" s="822" t="s">
        <v>3522</v>
      </c>
      <c r="E2000" s="822" t="s">
        <v>7252</v>
      </c>
      <c r="F2000" s="822" t="s">
        <v>7255</v>
      </c>
      <c r="G2000" s="822" t="s">
        <v>7256</v>
      </c>
      <c r="H2000" s="831">
        <v>18</v>
      </c>
      <c r="I2000" s="831">
        <v>47976.58</v>
      </c>
      <c r="J2000" s="822"/>
      <c r="K2000" s="822">
        <v>2665.3655555555556</v>
      </c>
      <c r="L2000" s="831">
        <v>2</v>
      </c>
      <c r="M2000" s="831">
        <v>5415.66</v>
      </c>
      <c r="N2000" s="822"/>
      <c r="O2000" s="822">
        <v>2707.83</v>
      </c>
      <c r="P2000" s="831"/>
      <c r="Q2000" s="831"/>
      <c r="R2000" s="827"/>
      <c r="S2000" s="832"/>
    </row>
    <row r="2001" spans="1:19" ht="14.45" customHeight="1" x14ac:dyDescent="0.2">
      <c r="A2001" s="821" t="s">
        <v>6951</v>
      </c>
      <c r="B2001" s="822" t="s">
        <v>6952</v>
      </c>
      <c r="C2001" s="822" t="s">
        <v>639</v>
      </c>
      <c r="D2001" s="822" t="s">
        <v>3522</v>
      </c>
      <c r="E2001" s="822" t="s">
        <v>7252</v>
      </c>
      <c r="F2001" s="822" t="s">
        <v>7259</v>
      </c>
      <c r="G2001" s="822" t="s">
        <v>7260</v>
      </c>
      <c r="H2001" s="831">
        <v>1</v>
      </c>
      <c r="I2001" s="831">
        <v>10346.879999999999</v>
      </c>
      <c r="J2001" s="822"/>
      <c r="K2001" s="822">
        <v>10346.879999999999</v>
      </c>
      <c r="L2001" s="831"/>
      <c r="M2001" s="831"/>
      <c r="N2001" s="822"/>
      <c r="O2001" s="822"/>
      <c r="P2001" s="831"/>
      <c r="Q2001" s="831"/>
      <c r="R2001" s="827"/>
      <c r="S2001" s="832"/>
    </row>
    <row r="2002" spans="1:19" ht="14.45" customHeight="1" x14ac:dyDescent="0.2">
      <c r="A2002" s="821" t="s">
        <v>6951</v>
      </c>
      <c r="B2002" s="822" t="s">
        <v>6952</v>
      </c>
      <c r="C2002" s="822" t="s">
        <v>639</v>
      </c>
      <c r="D2002" s="822" t="s">
        <v>3522</v>
      </c>
      <c r="E2002" s="822" t="s">
        <v>7261</v>
      </c>
      <c r="F2002" s="822" t="s">
        <v>7262</v>
      </c>
      <c r="G2002" s="822" t="s">
        <v>7263</v>
      </c>
      <c r="H2002" s="831">
        <v>3</v>
      </c>
      <c r="I2002" s="831">
        <v>2601</v>
      </c>
      <c r="J2002" s="822"/>
      <c r="K2002" s="822">
        <v>867</v>
      </c>
      <c r="L2002" s="831"/>
      <c r="M2002" s="831"/>
      <c r="N2002" s="822"/>
      <c r="O2002" s="822"/>
      <c r="P2002" s="831"/>
      <c r="Q2002" s="831"/>
      <c r="R2002" s="827"/>
      <c r="S2002" s="832"/>
    </row>
    <row r="2003" spans="1:19" ht="14.45" customHeight="1" x14ac:dyDescent="0.2">
      <c r="A2003" s="821" t="s">
        <v>6951</v>
      </c>
      <c r="B2003" s="822" t="s">
        <v>6952</v>
      </c>
      <c r="C2003" s="822" t="s">
        <v>639</v>
      </c>
      <c r="D2003" s="822" t="s">
        <v>3522</v>
      </c>
      <c r="E2003" s="822" t="s">
        <v>7261</v>
      </c>
      <c r="F2003" s="822" t="s">
        <v>7264</v>
      </c>
      <c r="G2003" s="822" t="s">
        <v>7265</v>
      </c>
      <c r="H2003" s="831">
        <v>97.63</v>
      </c>
      <c r="I2003" s="831">
        <v>57999.69</v>
      </c>
      <c r="J2003" s="822"/>
      <c r="K2003" s="822">
        <v>594.07651336679305</v>
      </c>
      <c r="L2003" s="831">
        <v>26</v>
      </c>
      <c r="M2003" s="831">
        <v>15237.6</v>
      </c>
      <c r="N2003" s="822"/>
      <c r="O2003" s="822">
        <v>586.06153846153848</v>
      </c>
      <c r="P2003" s="831">
        <v>17</v>
      </c>
      <c r="Q2003" s="831">
        <v>9565.0500000000011</v>
      </c>
      <c r="R2003" s="827"/>
      <c r="S2003" s="832">
        <v>562.65000000000009</v>
      </c>
    </row>
    <row r="2004" spans="1:19" ht="14.45" customHeight="1" x14ac:dyDescent="0.2">
      <c r="A2004" s="821" t="s">
        <v>6951</v>
      </c>
      <c r="B2004" s="822" t="s">
        <v>6952</v>
      </c>
      <c r="C2004" s="822" t="s">
        <v>639</v>
      </c>
      <c r="D2004" s="822" t="s">
        <v>3522</v>
      </c>
      <c r="E2004" s="822" t="s">
        <v>7261</v>
      </c>
      <c r="F2004" s="822" t="s">
        <v>7274</v>
      </c>
      <c r="G2004" s="822" t="s">
        <v>7275</v>
      </c>
      <c r="H2004" s="831">
        <v>1</v>
      </c>
      <c r="I2004" s="831">
        <v>1557.65</v>
      </c>
      <c r="J2004" s="822"/>
      <c r="K2004" s="822">
        <v>1557.65</v>
      </c>
      <c r="L2004" s="831"/>
      <c r="M2004" s="831"/>
      <c r="N2004" s="822"/>
      <c r="O2004" s="822"/>
      <c r="P2004" s="831"/>
      <c r="Q2004" s="831"/>
      <c r="R2004" s="827"/>
      <c r="S2004" s="832"/>
    </row>
    <row r="2005" spans="1:19" ht="14.45" customHeight="1" x14ac:dyDescent="0.2">
      <c r="A2005" s="821" t="s">
        <v>6951</v>
      </c>
      <c r="B2005" s="822" t="s">
        <v>6952</v>
      </c>
      <c r="C2005" s="822" t="s">
        <v>639</v>
      </c>
      <c r="D2005" s="822" t="s">
        <v>3522</v>
      </c>
      <c r="E2005" s="822" t="s">
        <v>7261</v>
      </c>
      <c r="F2005" s="822" t="s">
        <v>7280</v>
      </c>
      <c r="G2005" s="822" t="s">
        <v>7281</v>
      </c>
      <c r="H2005" s="831">
        <v>9</v>
      </c>
      <c r="I2005" s="831">
        <v>1613.6999999999998</v>
      </c>
      <c r="J2005" s="822"/>
      <c r="K2005" s="822">
        <v>179.29999999999998</v>
      </c>
      <c r="L2005" s="831">
        <v>331</v>
      </c>
      <c r="M2005" s="831">
        <v>59348.3</v>
      </c>
      <c r="N2005" s="822"/>
      <c r="O2005" s="822">
        <v>179.3</v>
      </c>
      <c r="P2005" s="831">
        <v>312</v>
      </c>
      <c r="Q2005" s="831">
        <v>55941.599999999999</v>
      </c>
      <c r="R2005" s="827"/>
      <c r="S2005" s="832">
        <v>179.29999999999998</v>
      </c>
    </row>
    <row r="2006" spans="1:19" ht="14.45" customHeight="1" x14ac:dyDescent="0.2">
      <c r="A2006" s="821" t="s">
        <v>6951</v>
      </c>
      <c r="B2006" s="822" t="s">
        <v>6952</v>
      </c>
      <c r="C2006" s="822" t="s">
        <v>639</v>
      </c>
      <c r="D2006" s="822" t="s">
        <v>3522</v>
      </c>
      <c r="E2006" s="822" t="s">
        <v>7261</v>
      </c>
      <c r="F2006" s="822" t="s">
        <v>7283</v>
      </c>
      <c r="G2006" s="822" t="s">
        <v>7284</v>
      </c>
      <c r="H2006" s="831"/>
      <c r="I2006" s="831"/>
      <c r="J2006" s="822"/>
      <c r="K2006" s="822"/>
      <c r="L2006" s="831">
        <v>64</v>
      </c>
      <c r="M2006" s="831">
        <v>4862.08</v>
      </c>
      <c r="N2006" s="822"/>
      <c r="O2006" s="822">
        <v>75.97</v>
      </c>
      <c r="P2006" s="831">
        <v>20</v>
      </c>
      <c r="Q2006" s="831">
        <v>1544.48</v>
      </c>
      <c r="R2006" s="827"/>
      <c r="S2006" s="832">
        <v>77.224000000000004</v>
      </c>
    </row>
    <row r="2007" spans="1:19" ht="14.45" customHeight="1" x14ac:dyDescent="0.2">
      <c r="A2007" s="821" t="s">
        <v>6951</v>
      </c>
      <c r="B2007" s="822" t="s">
        <v>6952</v>
      </c>
      <c r="C2007" s="822" t="s">
        <v>639</v>
      </c>
      <c r="D2007" s="822" t="s">
        <v>3522</v>
      </c>
      <c r="E2007" s="822" t="s">
        <v>7261</v>
      </c>
      <c r="F2007" s="822" t="s">
        <v>7285</v>
      </c>
      <c r="G2007" s="822" t="s">
        <v>7286</v>
      </c>
      <c r="H2007" s="831"/>
      <c r="I2007" s="831"/>
      <c r="J2007" s="822"/>
      <c r="K2007" s="822"/>
      <c r="L2007" s="831">
        <v>123</v>
      </c>
      <c r="M2007" s="831">
        <v>11646.869999999999</v>
      </c>
      <c r="N2007" s="822"/>
      <c r="O2007" s="822">
        <v>94.69</v>
      </c>
      <c r="P2007" s="831">
        <v>66</v>
      </c>
      <c r="Q2007" s="831">
        <v>6249.54</v>
      </c>
      <c r="R2007" s="827"/>
      <c r="S2007" s="832">
        <v>94.69</v>
      </c>
    </row>
    <row r="2008" spans="1:19" ht="14.45" customHeight="1" x14ac:dyDescent="0.2">
      <c r="A2008" s="821" t="s">
        <v>6951</v>
      </c>
      <c r="B2008" s="822" t="s">
        <v>6952</v>
      </c>
      <c r="C2008" s="822" t="s">
        <v>639</v>
      </c>
      <c r="D2008" s="822" t="s">
        <v>3522</v>
      </c>
      <c r="E2008" s="822" t="s">
        <v>7261</v>
      </c>
      <c r="F2008" s="822" t="s">
        <v>7287</v>
      </c>
      <c r="G2008" s="822" t="s">
        <v>7286</v>
      </c>
      <c r="H2008" s="831"/>
      <c r="I2008" s="831"/>
      <c r="J2008" s="822"/>
      <c r="K2008" s="822"/>
      <c r="L2008" s="831">
        <v>380</v>
      </c>
      <c r="M2008" s="831">
        <v>28868.6</v>
      </c>
      <c r="N2008" s="822"/>
      <c r="O2008" s="822">
        <v>75.97</v>
      </c>
      <c r="P2008" s="831">
        <v>361</v>
      </c>
      <c r="Q2008" s="831">
        <v>27425.17</v>
      </c>
      <c r="R2008" s="827"/>
      <c r="S2008" s="832">
        <v>75.97</v>
      </c>
    </row>
    <row r="2009" spans="1:19" ht="14.45" customHeight="1" x14ac:dyDescent="0.2">
      <c r="A2009" s="821" t="s">
        <v>6951</v>
      </c>
      <c r="B2009" s="822" t="s">
        <v>6952</v>
      </c>
      <c r="C2009" s="822" t="s">
        <v>639</v>
      </c>
      <c r="D2009" s="822" t="s">
        <v>3522</v>
      </c>
      <c r="E2009" s="822" t="s">
        <v>6946</v>
      </c>
      <c r="F2009" s="822" t="s">
        <v>7310</v>
      </c>
      <c r="G2009" s="822" t="s">
        <v>7311</v>
      </c>
      <c r="H2009" s="831">
        <v>3</v>
      </c>
      <c r="I2009" s="831">
        <v>906</v>
      </c>
      <c r="J2009" s="822"/>
      <c r="K2009" s="822">
        <v>302</v>
      </c>
      <c r="L2009" s="831"/>
      <c r="M2009" s="831"/>
      <c r="N2009" s="822"/>
      <c r="O2009" s="822"/>
      <c r="P2009" s="831"/>
      <c r="Q2009" s="831"/>
      <c r="R2009" s="827"/>
      <c r="S2009" s="832"/>
    </row>
    <row r="2010" spans="1:19" ht="14.45" customHeight="1" x14ac:dyDescent="0.2">
      <c r="A2010" s="821" t="s">
        <v>6951</v>
      </c>
      <c r="B2010" s="822" t="s">
        <v>6952</v>
      </c>
      <c r="C2010" s="822" t="s">
        <v>639</v>
      </c>
      <c r="D2010" s="822" t="s">
        <v>3522</v>
      </c>
      <c r="E2010" s="822" t="s">
        <v>6946</v>
      </c>
      <c r="F2010" s="822" t="s">
        <v>7312</v>
      </c>
      <c r="G2010" s="822" t="s">
        <v>7313</v>
      </c>
      <c r="H2010" s="831">
        <v>22</v>
      </c>
      <c r="I2010" s="831">
        <v>2684</v>
      </c>
      <c r="J2010" s="822"/>
      <c r="K2010" s="822">
        <v>122</v>
      </c>
      <c r="L2010" s="831"/>
      <c r="M2010" s="831"/>
      <c r="N2010" s="822"/>
      <c r="O2010" s="822"/>
      <c r="P2010" s="831">
        <v>139</v>
      </c>
      <c r="Q2010" s="831">
        <v>18487</v>
      </c>
      <c r="R2010" s="827"/>
      <c r="S2010" s="832">
        <v>133</v>
      </c>
    </row>
    <row r="2011" spans="1:19" ht="14.45" customHeight="1" x14ac:dyDescent="0.2">
      <c r="A2011" s="821" t="s">
        <v>6951</v>
      </c>
      <c r="B2011" s="822" t="s">
        <v>6952</v>
      </c>
      <c r="C2011" s="822" t="s">
        <v>639</v>
      </c>
      <c r="D2011" s="822" t="s">
        <v>3522</v>
      </c>
      <c r="E2011" s="822" t="s">
        <v>6946</v>
      </c>
      <c r="F2011" s="822" t="s">
        <v>7314</v>
      </c>
      <c r="G2011" s="822" t="s">
        <v>7315</v>
      </c>
      <c r="H2011" s="831">
        <v>71</v>
      </c>
      <c r="I2011" s="831">
        <v>10721</v>
      </c>
      <c r="J2011" s="822"/>
      <c r="K2011" s="822">
        <v>151</v>
      </c>
      <c r="L2011" s="831">
        <v>41</v>
      </c>
      <c r="M2011" s="831">
        <v>6273</v>
      </c>
      <c r="N2011" s="822"/>
      <c r="O2011" s="822">
        <v>153</v>
      </c>
      <c r="P2011" s="831">
        <v>8</v>
      </c>
      <c r="Q2011" s="831">
        <v>1264</v>
      </c>
      <c r="R2011" s="827"/>
      <c r="S2011" s="832">
        <v>158</v>
      </c>
    </row>
    <row r="2012" spans="1:19" ht="14.45" customHeight="1" x14ac:dyDescent="0.2">
      <c r="A2012" s="821" t="s">
        <v>6951</v>
      </c>
      <c r="B2012" s="822" t="s">
        <v>6952</v>
      </c>
      <c r="C2012" s="822" t="s">
        <v>639</v>
      </c>
      <c r="D2012" s="822" t="s">
        <v>3522</v>
      </c>
      <c r="E2012" s="822" t="s">
        <v>6946</v>
      </c>
      <c r="F2012" s="822" t="s">
        <v>7316</v>
      </c>
      <c r="G2012" s="822" t="s">
        <v>7317</v>
      </c>
      <c r="H2012" s="831">
        <v>35</v>
      </c>
      <c r="I2012" s="831">
        <v>6965</v>
      </c>
      <c r="J2012" s="822"/>
      <c r="K2012" s="822">
        <v>199</v>
      </c>
      <c r="L2012" s="831">
        <v>2</v>
      </c>
      <c r="M2012" s="831">
        <v>402</v>
      </c>
      <c r="N2012" s="822"/>
      <c r="O2012" s="822">
        <v>201</v>
      </c>
      <c r="P2012" s="831"/>
      <c r="Q2012" s="831"/>
      <c r="R2012" s="827"/>
      <c r="S2012" s="832"/>
    </row>
    <row r="2013" spans="1:19" ht="14.45" customHeight="1" x14ac:dyDescent="0.2">
      <c r="A2013" s="821" t="s">
        <v>6951</v>
      </c>
      <c r="B2013" s="822" t="s">
        <v>6952</v>
      </c>
      <c r="C2013" s="822" t="s">
        <v>639</v>
      </c>
      <c r="D2013" s="822" t="s">
        <v>3522</v>
      </c>
      <c r="E2013" s="822" t="s">
        <v>6946</v>
      </c>
      <c r="F2013" s="822" t="s">
        <v>7318</v>
      </c>
      <c r="G2013" s="822" t="s">
        <v>7319</v>
      </c>
      <c r="H2013" s="831">
        <v>1698</v>
      </c>
      <c r="I2013" s="831">
        <v>64524</v>
      </c>
      <c r="J2013" s="822"/>
      <c r="K2013" s="822">
        <v>38</v>
      </c>
      <c r="L2013" s="831">
        <v>829</v>
      </c>
      <c r="M2013" s="831">
        <v>31502</v>
      </c>
      <c r="N2013" s="822"/>
      <c r="O2013" s="822">
        <v>38</v>
      </c>
      <c r="P2013" s="831">
        <v>429</v>
      </c>
      <c r="Q2013" s="831">
        <v>17160</v>
      </c>
      <c r="R2013" s="827"/>
      <c r="S2013" s="832">
        <v>40</v>
      </c>
    </row>
    <row r="2014" spans="1:19" ht="14.45" customHeight="1" x14ac:dyDescent="0.2">
      <c r="A2014" s="821" t="s">
        <v>6951</v>
      </c>
      <c r="B2014" s="822" t="s">
        <v>6952</v>
      </c>
      <c r="C2014" s="822" t="s">
        <v>639</v>
      </c>
      <c r="D2014" s="822" t="s">
        <v>3522</v>
      </c>
      <c r="E2014" s="822" t="s">
        <v>6946</v>
      </c>
      <c r="F2014" s="822" t="s">
        <v>7326</v>
      </c>
      <c r="G2014" s="822" t="s">
        <v>7327</v>
      </c>
      <c r="H2014" s="831">
        <v>1956</v>
      </c>
      <c r="I2014" s="831">
        <v>350124</v>
      </c>
      <c r="J2014" s="822"/>
      <c r="K2014" s="822">
        <v>179</v>
      </c>
      <c r="L2014" s="831">
        <v>1946</v>
      </c>
      <c r="M2014" s="831">
        <v>350280</v>
      </c>
      <c r="N2014" s="822"/>
      <c r="O2014" s="822">
        <v>180</v>
      </c>
      <c r="P2014" s="831">
        <v>1985</v>
      </c>
      <c r="Q2014" s="831">
        <v>385090</v>
      </c>
      <c r="R2014" s="827"/>
      <c r="S2014" s="832">
        <v>194</v>
      </c>
    </row>
    <row r="2015" spans="1:19" ht="14.45" customHeight="1" x14ac:dyDescent="0.2">
      <c r="A2015" s="821" t="s">
        <v>6951</v>
      </c>
      <c r="B2015" s="822" t="s">
        <v>6952</v>
      </c>
      <c r="C2015" s="822" t="s">
        <v>639</v>
      </c>
      <c r="D2015" s="822" t="s">
        <v>3522</v>
      </c>
      <c r="E2015" s="822" t="s">
        <v>6946</v>
      </c>
      <c r="F2015" s="822" t="s">
        <v>7332</v>
      </c>
      <c r="G2015" s="822" t="s">
        <v>7333</v>
      </c>
      <c r="H2015" s="831">
        <v>394</v>
      </c>
      <c r="I2015" s="831">
        <v>0</v>
      </c>
      <c r="J2015" s="822"/>
      <c r="K2015" s="822">
        <v>0</v>
      </c>
      <c r="L2015" s="831">
        <v>389</v>
      </c>
      <c r="M2015" s="831">
        <v>0</v>
      </c>
      <c r="N2015" s="822"/>
      <c r="O2015" s="822">
        <v>0</v>
      </c>
      <c r="P2015" s="831">
        <v>397</v>
      </c>
      <c r="Q2015" s="831">
        <v>0</v>
      </c>
      <c r="R2015" s="827"/>
      <c r="S2015" s="832">
        <v>0</v>
      </c>
    </row>
    <row r="2016" spans="1:19" ht="14.45" customHeight="1" x14ac:dyDescent="0.2">
      <c r="A2016" s="821" t="s">
        <v>6951</v>
      </c>
      <c r="B2016" s="822" t="s">
        <v>6952</v>
      </c>
      <c r="C2016" s="822" t="s">
        <v>639</v>
      </c>
      <c r="D2016" s="822" t="s">
        <v>3522</v>
      </c>
      <c r="E2016" s="822" t="s">
        <v>6946</v>
      </c>
      <c r="F2016" s="822" t="s">
        <v>7334</v>
      </c>
      <c r="G2016" s="822" t="s">
        <v>7335</v>
      </c>
      <c r="H2016" s="831"/>
      <c r="I2016" s="831"/>
      <c r="J2016" s="822"/>
      <c r="K2016" s="822"/>
      <c r="L2016" s="831">
        <v>1</v>
      </c>
      <c r="M2016" s="831">
        <v>0</v>
      </c>
      <c r="N2016" s="822"/>
      <c r="O2016" s="822">
        <v>0</v>
      </c>
      <c r="P2016" s="831">
        <v>1</v>
      </c>
      <c r="Q2016" s="831">
        <v>0</v>
      </c>
      <c r="R2016" s="827"/>
      <c r="S2016" s="832">
        <v>0</v>
      </c>
    </row>
    <row r="2017" spans="1:19" ht="14.45" customHeight="1" x14ac:dyDescent="0.2">
      <c r="A2017" s="821" t="s">
        <v>6951</v>
      </c>
      <c r="B2017" s="822" t="s">
        <v>6952</v>
      </c>
      <c r="C2017" s="822" t="s">
        <v>639</v>
      </c>
      <c r="D2017" s="822" t="s">
        <v>3522</v>
      </c>
      <c r="E2017" s="822" t="s">
        <v>6946</v>
      </c>
      <c r="F2017" s="822" t="s">
        <v>7336</v>
      </c>
      <c r="G2017" s="822" t="s">
        <v>7337</v>
      </c>
      <c r="H2017" s="831">
        <v>794</v>
      </c>
      <c r="I2017" s="831">
        <v>194530</v>
      </c>
      <c r="J2017" s="822"/>
      <c r="K2017" s="822">
        <v>245</v>
      </c>
      <c r="L2017" s="831">
        <v>583</v>
      </c>
      <c r="M2017" s="831">
        <v>143418</v>
      </c>
      <c r="N2017" s="822"/>
      <c r="O2017" s="822">
        <v>246</v>
      </c>
      <c r="P2017" s="831">
        <v>485</v>
      </c>
      <c r="Q2017" s="831">
        <v>126100</v>
      </c>
      <c r="R2017" s="827"/>
      <c r="S2017" s="832">
        <v>260</v>
      </c>
    </row>
    <row r="2018" spans="1:19" ht="14.45" customHeight="1" x14ac:dyDescent="0.2">
      <c r="A2018" s="821" t="s">
        <v>6951</v>
      </c>
      <c r="B2018" s="822" t="s">
        <v>6952</v>
      </c>
      <c r="C2018" s="822" t="s">
        <v>639</v>
      </c>
      <c r="D2018" s="822" t="s">
        <v>3522</v>
      </c>
      <c r="E2018" s="822" t="s">
        <v>6946</v>
      </c>
      <c r="F2018" s="822" t="s">
        <v>7338</v>
      </c>
      <c r="G2018" s="822" t="s">
        <v>7339</v>
      </c>
      <c r="H2018" s="831">
        <v>2444</v>
      </c>
      <c r="I2018" s="831">
        <v>81466.630000000019</v>
      </c>
      <c r="J2018" s="822"/>
      <c r="K2018" s="822">
        <v>33.333318330605572</v>
      </c>
      <c r="L2018" s="831">
        <v>2379</v>
      </c>
      <c r="M2018" s="831">
        <v>92414.459999999992</v>
      </c>
      <c r="N2018" s="822"/>
      <c r="O2018" s="822">
        <v>38.845926860025216</v>
      </c>
      <c r="P2018" s="831">
        <v>2267</v>
      </c>
      <c r="Q2018" s="831">
        <v>92204.549999999974</v>
      </c>
      <c r="R2018" s="827"/>
      <c r="S2018" s="832">
        <v>40.672496691662978</v>
      </c>
    </row>
    <row r="2019" spans="1:19" ht="14.45" customHeight="1" x14ac:dyDescent="0.2">
      <c r="A2019" s="821" t="s">
        <v>6951</v>
      </c>
      <c r="B2019" s="822" t="s">
        <v>6952</v>
      </c>
      <c r="C2019" s="822" t="s">
        <v>639</v>
      </c>
      <c r="D2019" s="822" t="s">
        <v>3522</v>
      </c>
      <c r="E2019" s="822" t="s">
        <v>6946</v>
      </c>
      <c r="F2019" s="822" t="s">
        <v>7342</v>
      </c>
      <c r="G2019" s="822" t="s">
        <v>7343</v>
      </c>
      <c r="H2019" s="831">
        <v>367</v>
      </c>
      <c r="I2019" s="831">
        <v>13946</v>
      </c>
      <c r="J2019" s="822"/>
      <c r="K2019" s="822">
        <v>38</v>
      </c>
      <c r="L2019" s="831">
        <v>237</v>
      </c>
      <c r="M2019" s="831">
        <v>9006</v>
      </c>
      <c r="N2019" s="822"/>
      <c r="O2019" s="822">
        <v>38</v>
      </c>
      <c r="P2019" s="831">
        <v>128</v>
      </c>
      <c r="Q2019" s="831">
        <v>4992</v>
      </c>
      <c r="R2019" s="827"/>
      <c r="S2019" s="832">
        <v>39</v>
      </c>
    </row>
    <row r="2020" spans="1:19" ht="14.45" customHeight="1" x14ac:dyDescent="0.2">
      <c r="A2020" s="821" t="s">
        <v>6951</v>
      </c>
      <c r="B2020" s="822" t="s">
        <v>6952</v>
      </c>
      <c r="C2020" s="822" t="s">
        <v>639</v>
      </c>
      <c r="D2020" s="822" t="s">
        <v>3522</v>
      </c>
      <c r="E2020" s="822" t="s">
        <v>6946</v>
      </c>
      <c r="F2020" s="822" t="s">
        <v>7346</v>
      </c>
      <c r="G2020" s="822" t="s">
        <v>7347</v>
      </c>
      <c r="H2020" s="831">
        <v>3</v>
      </c>
      <c r="I2020" s="831">
        <v>261</v>
      </c>
      <c r="J2020" s="822"/>
      <c r="K2020" s="822">
        <v>87</v>
      </c>
      <c r="L2020" s="831"/>
      <c r="M2020" s="831"/>
      <c r="N2020" s="822"/>
      <c r="O2020" s="822"/>
      <c r="P2020" s="831"/>
      <c r="Q2020" s="831"/>
      <c r="R2020" s="827"/>
      <c r="S2020" s="832"/>
    </row>
    <row r="2021" spans="1:19" ht="14.45" customHeight="1" x14ac:dyDescent="0.2">
      <c r="A2021" s="821" t="s">
        <v>6951</v>
      </c>
      <c r="B2021" s="822" t="s">
        <v>6952</v>
      </c>
      <c r="C2021" s="822" t="s">
        <v>639</v>
      </c>
      <c r="D2021" s="822" t="s">
        <v>3522</v>
      </c>
      <c r="E2021" s="822" t="s">
        <v>6946</v>
      </c>
      <c r="F2021" s="822" t="s">
        <v>7348</v>
      </c>
      <c r="G2021" s="822" t="s">
        <v>7349</v>
      </c>
      <c r="H2021" s="831">
        <v>434</v>
      </c>
      <c r="I2021" s="831">
        <v>14322</v>
      </c>
      <c r="J2021" s="822"/>
      <c r="K2021" s="822">
        <v>33</v>
      </c>
      <c r="L2021" s="831">
        <v>350</v>
      </c>
      <c r="M2021" s="831">
        <v>11550</v>
      </c>
      <c r="N2021" s="822"/>
      <c r="O2021" s="822">
        <v>33</v>
      </c>
      <c r="P2021" s="831">
        <v>347</v>
      </c>
      <c r="Q2021" s="831">
        <v>11798</v>
      </c>
      <c r="R2021" s="827"/>
      <c r="S2021" s="832">
        <v>34</v>
      </c>
    </row>
    <row r="2022" spans="1:19" ht="14.45" customHeight="1" x14ac:dyDescent="0.2">
      <c r="A2022" s="821" t="s">
        <v>6951</v>
      </c>
      <c r="B2022" s="822" t="s">
        <v>6952</v>
      </c>
      <c r="C2022" s="822" t="s">
        <v>639</v>
      </c>
      <c r="D2022" s="822" t="s">
        <v>3522</v>
      </c>
      <c r="E2022" s="822" t="s">
        <v>6946</v>
      </c>
      <c r="F2022" s="822" t="s">
        <v>7352</v>
      </c>
      <c r="G2022" s="822" t="s">
        <v>7353</v>
      </c>
      <c r="H2022" s="831">
        <v>496</v>
      </c>
      <c r="I2022" s="831">
        <v>66960</v>
      </c>
      <c r="J2022" s="822"/>
      <c r="K2022" s="822">
        <v>135</v>
      </c>
      <c r="L2022" s="831">
        <v>333</v>
      </c>
      <c r="M2022" s="831">
        <v>45621</v>
      </c>
      <c r="N2022" s="822"/>
      <c r="O2022" s="822">
        <v>137</v>
      </c>
      <c r="P2022" s="831">
        <v>309</v>
      </c>
      <c r="Q2022" s="831">
        <v>43878</v>
      </c>
      <c r="R2022" s="827"/>
      <c r="S2022" s="832">
        <v>142</v>
      </c>
    </row>
    <row r="2023" spans="1:19" ht="14.45" customHeight="1" x14ac:dyDescent="0.2">
      <c r="A2023" s="821" t="s">
        <v>6951</v>
      </c>
      <c r="B2023" s="822" t="s">
        <v>6952</v>
      </c>
      <c r="C2023" s="822" t="s">
        <v>639</v>
      </c>
      <c r="D2023" s="822" t="s">
        <v>3522</v>
      </c>
      <c r="E2023" s="822" t="s">
        <v>6946</v>
      </c>
      <c r="F2023" s="822" t="s">
        <v>7354</v>
      </c>
      <c r="G2023" s="822" t="s">
        <v>7355</v>
      </c>
      <c r="H2023" s="831"/>
      <c r="I2023" s="831"/>
      <c r="J2023" s="822"/>
      <c r="K2023" s="822"/>
      <c r="L2023" s="831"/>
      <c r="M2023" s="831"/>
      <c r="N2023" s="822"/>
      <c r="O2023" s="822"/>
      <c r="P2023" s="831">
        <v>32</v>
      </c>
      <c r="Q2023" s="831">
        <v>2592</v>
      </c>
      <c r="R2023" s="827"/>
      <c r="S2023" s="832">
        <v>81</v>
      </c>
    </row>
    <row r="2024" spans="1:19" ht="14.45" customHeight="1" x14ac:dyDescent="0.2">
      <c r="A2024" s="821" t="s">
        <v>6951</v>
      </c>
      <c r="B2024" s="822" t="s">
        <v>6952</v>
      </c>
      <c r="C2024" s="822" t="s">
        <v>639</v>
      </c>
      <c r="D2024" s="822" t="s">
        <v>3522</v>
      </c>
      <c r="E2024" s="822" t="s">
        <v>6946</v>
      </c>
      <c r="F2024" s="822" t="s">
        <v>7356</v>
      </c>
      <c r="G2024" s="822" t="s">
        <v>7357</v>
      </c>
      <c r="H2024" s="831"/>
      <c r="I2024" s="831"/>
      <c r="J2024" s="822"/>
      <c r="K2024" s="822"/>
      <c r="L2024" s="831">
        <v>10</v>
      </c>
      <c r="M2024" s="831">
        <v>2280</v>
      </c>
      <c r="N2024" s="822"/>
      <c r="O2024" s="822">
        <v>228</v>
      </c>
      <c r="P2024" s="831">
        <v>100</v>
      </c>
      <c r="Q2024" s="831">
        <v>24300</v>
      </c>
      <c r="R2024" s="827"/>
      <c r="S2024" s="832">
        <v>243</v>
      </c>
    </row>
    <row r="2025" spans="1:19" ht="14.45" customHeight="1" x14ac:dyDescent="0.2">
      <c r="A2025" s="821" t="s">
        <v>6951</v>
      </c>
      <c r="B2025" s="822" t="s">
        <v>6952</v>
      </c>
      <c r="C2025" s="822" t="s">
        <v>639</v>
      </c>
      <c r="D2025" s="822" t="s">
        <v>3522</v>
      </c>
      <c r="E2025" s="822" t="s">
        <v>6946</v>
      </c>
      <c r="F2025" s="822" t="s">
        <v>7358</v>
      </c>
      <c r="G2025" s="822" t="s">
        <v>7359</v>
      </c>
      <c r="H2025" s="831"/>
      <c r="I2025" s="831"/>
      <c r="J2025" s="822"/>
      <c r="K2025" s="822"/>
      <c r="L2025" s="831">
        <v>0</v>
      </c>
      <c r="M2025" s="831">
        <v>0</v>
      </c>
      <c r="N2025" s="822"/>
      <c r="O2025" s="822"/>
      <c r="P2025" s="831"/>
      <c r="Q2025" s="831"/>
      <c r="R2025" s="827"/>
      <c r="S2025" s="832"/>
    </row>
    <row r="2026" spans="1:19" ht="14.45" customHeight="1" x14ac:dyDescent="0.2">
      <c r="A2026" s="821" t="s">
        <v>6951</v>
      </c>
      <c r="B2026" s="822" t="s">
        <v>6952</v>
      </c>
      <c r="C2026" s="822" t="s">
        <v>639</v>
      </c>
      <c r="D2026" s="822" t="s">
        <v>3522</v>
      </c>
      <c r="E2026" s="822" t="s">
        <v>6946</v>
      </c>
      <c r="F2026" s="822" t="s">
        <v>7360</v>
      </c>
      <c r="G2026" s="822" t="s">
        <v>7361</v>
      </c>
      <c r="H2026" s="831">
        <v>471</v>
      </c>
      <c r="I2026" s="831">
        <v>168618</v>
      </c>
      <c r="J2026" s="822"/>
      <c r="K2026" s="822">
        <v>358</v>
      </c>
      <c r="L2026" s="831">
        <v>420</v>
      </c>
      <c r="M2026" s="831">
        <v>151200</v>
      </c>
      <c r="N2026" s="822"/>
      <c r="O2026" s="822">
        <v>360</v>
      </c>
      <c r="P2026" s="831">
        <v>347</v>
      </c>
      <c r="Q2026" s="831">
        <v>134636</v>
      </c>
      <c r="R2026" s="827"/>
      <c r="S2026" s="832">
        <v>388</v>
      </c>
    </row>
    <row r="2027" spans="1:19" ht="14.45" customHeight="1" x14ac:dyDescent="0.2">
      <c r="A2027" s="821" t="s">
        <v>6951</v>
      </c>
      <c r="B2027" s="822" t="s">
        <v>6952</v>
      </c>
      <c r="C2027" s="822" t="s">
        <v>639</v>
      </c>
      <c r="D2027" s="822" t="s">
        <v>3522</v>
      </c>
      <c r="E2027" s="822" t="s">
        <v>6946</v>
      </c>
      <c r="F2027" s="822" t="s">
        <v>7362</v>
      </c>
      <c r="G2027" s="822" t="s">
        <v>7363</v>
      </c>
      <c r="H2027" s="831">
        <v>494</v>
      </c>
      <c r="I2027" s="831">
        <v>30134</v>
      </c>
      <c r="J2027" s="822"/>
      <c r="K2027" s="822">
        <v>61</v>
      </c>
      <c r="L2027" s="831">
        <v>436</v>
      </c>
      <c r="M2027" s="831">
        <v>27032</v>
      </c>
      <c r="N2027" s="822"/>
      <c r="O2027" s="822">
        <v>62</v>
      </c>
      <c r="P2027" s="831">
        <v>382</v>
      </c>
      <c r="Q2027" s="831">
        <v>25212</v>
      </c>
      <c r="R2027" s="827"/>
      <c r="S2027" s="832">
        <v>66</v>
      </c>
    </row>
    <row r="2028" spans="1:19" ht="14.45" customHeight="1" x14ac:dyDescent="0.2">
      <c r="A2028" s="821" t="s">
        <v>6951</v>
      </c>
      <c r="B2028" s="822" t="s">
        <v>6952</v>
      </c>
      <c r="C2028" s="822" t="s">
        <v>639</v>
      </c>
      <c r="D2028" s="822" t="s">
        <v>3522</v>
      </c>
      <c r="E2028" s="822" t="s">
        <v>6946</v>
      </c>
      <c r="F2028" s="822" t="s">
        <v>7364</v>
      </c>
      <c r="G2028" s="822" t="s">
        <v>7365</v>
      </c>
      <c r="H2028" s="831">
        <v>82</v>
      </c>
      <c r="I2028" s="831">
        <v>57974</v>
      </c>
      <c r="J2028" s="822"/>
      <c r="K2028" s="822">
        <v>707</v>
      </c>
      <c r="L2028" s="831">
        <v>40</v>
      </c>
      <c r="M2028" s="831">
        <v>28440</v>
      </c>
      <c r="N2028" s="822"/>
      <c r="O2028" s="822">
        <v>711</v>
      </c>
      <c r="P2028" s="831">
        <v>30</v>
      </c>
      <c r="Q2028" s="831">
        <v>23040</v>
      </c>
      <c r="R2028" s="827"/>
      <c r="S2028" s="832">
        <v>768</v>
      </c>
    </row>
    <row r="2029" spans="1:19" ht="14.45" customHeight="1" x14ac:dyDescent="0.2">
      <c r="A2029" s="821" t="s">
        <v>6951</v>
      </c>
      <c r="B2029" s="822" t="s">
        <v>6952</v>
      </c>
      <c r="C2029" s="822" t="s">
        <v>639</v>
      </c>
      <c r="D2029" s="822" t="s">
        <v>3522</v>
      </c>
      <c r="E2029" s="822" t="s">
        <v>6946</v>
      </c>
      <c r="F2029" s="822" t="s">
        <v>7366</v>
      </c>
      <c r="G2029" s="822" t="s">
        <v>7367</v>
      </c>
      <c r="H2029" s="831"/>
      <c r="I2029" s="831"/>
      <c r="J2029" s="822"/>
      <c r="K2029" s="822"/>
      <c r="L2029" s="831">
        <v>1</v>
      </c>
      <c r="M2029" s="831">
        <v>62</v>
      </c>
      <c r="N2029" s="822"/>
      <c r="O2029" s="822">
        <v>62</v>
      </c>
      <c r="P2029" s="831"/>
      <c r="Q2029" s="831"/>
      <c r="R2029" s="827"/>
      <c r="S2029" s="832"/>
    </row>
    <row r="2030" spans="1:19" ht="14.45" customHeight="1" x14ac:dyDescent="0.2">
      <c r="A2030" s="821" t="s">
        <v>6951</v>
      </c>
      <c r="B2030" s="822" t="s">
        <v>6952</v>
      </c>
      <c r="C2030" s="822" t="s">
        <v>639</v>
      </c>
      <c r="D2030" s="822" t="s">
        <v>3522</v>
      </c>
      <c r="E2030" s="822" t="s">
        <v>6946</v>
      </c>
      <c r="F2030" s="822" t="s">
        <v>7368</v>
      </c>
      <c r="G2030" s="822" t="s">
        <v>7369</v>
      </c>
      <c r="H2030" s="831">
        <v>469</v>
      </c>
      <c r="I2030" s="831">
        <v>54404</v>
      </c>
      <c r="J2030" s="822"/>
      <c r="K2030" s="822">
        <v>116</v>
      </c>
      <c r="L2030" s="831">
        <v>321</v>
      </c>
      <c r="M2030" s="831">
        <v>37557</v>
      </c>
      <c r="N2030" s="822"/>
      <c r="O2030" s="822">
        <v>117</v>
      </c>
      <c r="P2030" s="831">
        <v>145</v>
      </c>
      <c r="Q2030" s="831">
        <v>18415</v>
      </c>
      <c r="R2030" s="827"/>
      <c r="S2030" s="832">
        <v>127</v>
      </c>
    </row>
    <row r="2031" spans="1:19" ht="14.45" customHeight="1" x14ac:dyDescent="0.2">
      <c r="A2031" s="821" t="s">
        <v>6951</v>
      </c>
      <c r="B2031" s="822" t="s">
        <v>6952</v>
      </c>
      <c r="C2031" s="822" t="s">
        <v>639</v>
      </c>
      <c r="D2031" s="822" t="s">
        <v>3522</v>
      </c>
      <c r="E2031" s="822" t="s">
        <v>6946</v>
      </c>
      <c r="F2031" s="822" t="s">
        <v>7370</v>
      </c>
      <c r="G2031" s="822" t="s">
        <v>7371</v>
      </c>
      <c r="H2031" s="831">
        <v>66</v>
      </c>
      <c r="I2031" s="831">
        <v>0</v>
      </c>
      <c r="J2031" s="822"/>
      <c r="K2031" s="822">
        <v>0</v>
      </c>
      <c r="L2031" s="831">
        <v>64</v>
      </c>
      <c r="M2031" s="831">
        <v>0</v>
      </c>
      <c r="N2031" s="822"/>
      <c r="O2031" s="822">
        <v>0</v>
      </c>
      <c r="P2031" s="831">
        <v>61</v>
      </c>
      <c r="Q2031" s="831">
        <v>0</v>
      </c>
      <c r="R2031" s="827"/>
      <c r="S2031" s="832">
        <v>0</v>
      </c>
    </row>
    <row r="2032" spans="1:19" ht="14.45" customHeight="1" x14ac:dyDescent="0.2">
      <c r="A2032" s="821" t="s">
        <v>6951</v>
      </c>
      <c r="B2032" s="822" t="s">
        <v>6952</v>
      </c>
      <c r="C2032" s="822" t="s">
        <v>639</v>
      </c>
      <c r="D2032" s="822" t="s">
        <v>3522</v>
      </c>
      <c r="E2032" s="822" t="s">
        <v>6946</v>
      </c>
      <c r="F2032" s="822" t="s">
        <v>7379</v>
      </c>
      <c r="G2032" s="822" t="s">
        <v>7380</v>
      </c>
      <c r="H2032" s="831"/>
      <c r="I2032" s="831"/>
      <c r="J2032" s="822"/>
      <c r="K2032" s="822"/>
      <c r="L2032" s="831"/>
      <c r="M2032" s="831"/>
      <c r="N2032" s="822"/>
      <c r="O2032" s="822"/>
      <c r="P2032" s="831">
        <v>15</v>
      </c>
      <c r="Q2032" s="831">
        <v>3510</v>
      </c>
      <c r="R2032" s="827"/>
      <c r="S2032" s="832">
        <v>234</v>
      </c>
    </row>
    <row r="2033" spans="1:19" ht="14.45" customHeight="1" x14ac:dyDescent="0.2">
      <c r="A2033" s="821" t="s">
        <v>6951</v>
      </c>
      <c r="B2033" s="822" t="s">
        <v>6952</v>
      </c>
      <c r="C2033" s="822" t="s">
        <v>639</v>
      </c>
      <c r="D2033" s="822" t="s">
        <v>3522</v>
      </c>
      <c r="E2033" s="822" t="s">
        <v>6946</v>
      </c>
      <c r="F2033" s="822" t="s">
        <v>7382</v>
      </c>
      <c r="G2033" s="822" t="s">
        <v>7380</v>
      </c>
      <c r="H2033" s="831"/>
      <c r="I2033" s="831"/>
      <c r="J2033" s="822"/>
      <c r="K2033" s="822"/>
      <c r="L2033" s="831"/>
      <c r="M2033" s="831"/>
      <c r="N2033" s="822"/>
      <c r="O2033" s="822"/>
      <c r="P2033" s="831">
        <v>82</v>
      </c>
      <c r="Q2033" s="831">
        <v>9594</v>
      </c>
      <c r="R2033" s="827"/>
      <c r="S2033" s="832">
        <v>117</v>
      </c>
    </row>
    <row r="2034" spans="1:19" ht="14.45" customHeight="1" x14ac:dyDescent="0.2">
      <c r="A2034" s="821" t="s">
        <v>6951</v>
      </c>
      <c r="B2034" s="822" t="s">
        <v>6952</v>
      </c>
      <c r="C2034" s="822" t="s">
        <v>639</v>
      </c>
      <c r="D2034" s="822" t="s">
        <v>3524</v>
      </c>
      <c r="E2034" s="822" t="s">
        <v>6953</v>
      </c>
      <c r="F2034" s="822" t="s">
        <v>6954</v>
      </c>
      <c r="G2034" s="822" t="s">
        <v>6955</v>
      </c>
      <c r="H2034" s="831">
        <v>1.2</v>
      </c>
      <c r="I2034" s="831">
        <v>65.16</v>
      </c>
      <c r="J2034" s="822"/>
      <c r="K2034" s="822">
        <v>54.3</v>
      </c>
      <c r="L2034" s="831"/>
      <c r="M2034" s="831"/>
      <c r="N2034" s="822"/>
      <c r="O2034" s="822"/>
      <c r="P2034" s="831"/>
      <c r="Q2034" s="831"/>
      <c r="R2034" s="827"/>
      <c r="S2034" s="832"/>
    </row>
    <row r="2035" spans="1:19" ht="14.45" customHeight="1" x14ac:dyDescent="0.2">
      <c r="A2035" s="821" t="s">
        <v>6951</v>
      </c>
      <c r="B2035" s="822" t="s">
        <v>6952</v>
      </c>
      <c r="C2035" s="822" t="s">
        <v>639</v>
      </c>
      <c r="D2035" s="822" t="s">
        <v>3524</v>
      </c>
      <c r="E2035" s="822" t="s">
        <v>6953</v>
      </c>
      <c r="F2035" s="822" t="s">
        <v>6956</v>
      </c>
      <c r="G2035" s="822" t="s">
        <v>6955</v>
      </c>
      <c r="H2035" s="831">
        <v>2</v>
      </c>
      <c r="I2035" s="831">
        <v>217.35999999999999</v>
      </c>
      <c r="J2035" s="822"/>
      <c r="K2035" s="822">
        <v>108.67999999999999</v>
      </c>
      <c r="L2035" s="831"/>
      <c r="M2035" s="831"/>
      <c r="N2035" s="822"/>
      <c r="O2035" s="822"/>
      <c r="P2035" s="831"/>
      <c r="Q2035" s="831"/>
      <c r="R2035" s="827"/>
      <c r="S2035" s="832"/>
    </row>
    <row r="2036" spans="1:19" ht="14.45" customHeight="1" x14ac:dyDescent="0.2">
      <c r="A2036" s="821" t="s">
        <v>6951</v>
      </c>
      <c r="B2036" s="822" t="s">
        <v>6952</v>
      </c>
      <c r="C2036" s="822" t="s">
        <v>639</v>
      </c>
      <c r="D2036" s="822" t="s">
        <v>3524</v>
      </c>
      <c r="E2036" s="822" t="s">
        <v>6953</v>
      </c>
      <c r="F2036" s="822" t="s">
        <v>6957</v>
      </c>
      <c r="G2036" s="822" t="s">
        <v>6958</v>
      </c>
      <c r="H2036" s="831">
        <v>0.4</v>
      </c>
      <c r="I2036" s="831">
        <v>5.14</v>
      </c>
      <c r="J2036" s="822"/>
      <c r="K2036" s="822">
        <v>12.849999999999998</v>
      </c>
      <c r="L2036" s="831"/>
      <c r="M2036" s="831"/>
      <c r="N2036" s="822"/>
      <c r="O2036" s="822"/>
      <c r="P2036" s="831">
        <v>1.7999999999999998</v>
      </c>
      <c r="Q2036" s="831">
        <v>23.150000000000002</v>
      </c>
      <c r="R2036" s="827"/>
      <c r="S2036" s="832">
        <v>12.861111111111114</v>
      </c>
    </row>
    <row r="2037" spans="1:19" ht="14.45" customHeight="1" x14ac:dyDescent="0.2">
      <c r="A2037" s="821" t="s">
        <v>6951</v>
      </c>
      <c r="B2037" s="822" t="s">
        <v>6952</v>
      </c>
      <c r="C2037" s="822" t="s">
        <v>639</v>
      </c>
      <c r="D2037" s="822" t="s">
        <v>3524</v>
      </c>
      <c r="E2037" s="822" t="s">
        <v>6953</v>
      </c>
      <c r="F2037" s="822" t="s">
        <v>6959</v>
      </c>
      <c r="G2037" s="822" t="s">
        <v>900</v>
      </c>
      <c r="H2037" s="831">
        <v>7.8999999999999995</v>
      </c>
      <c r="I2037" s="831">
        <v>1324.8999999999999</v>
      </c>
      <c r="J2037" s="822"/>
      <c r="K2037" s="822">
        <v>167.70886075949366</v>
      </c>
      <c r="L2037" s="831"/>
      <c r="M2037" s="831"/>
      <c r="N2037" s="822"/>
      <c r="O2037" s="822"/>
      <c r="P2037" s="831">
        <v>2.1</v>
      </c>
      <c r="Q2037" s="831">
        <v>431.34</v>
      </c>
      <c r="R2037" s="827"/>
      <c r="S2037" s="832">
        <v>205.39999999999998</v>
      </c>
    </row>
    <row r="2038" spans="1:19" ht="14.45" customHeight="1" x14ac:dyDescent="0.2">
      <c r="A2038" s="821" t="s">
        <v>6951</v>
      </c>
      <c r="B2038" s="822" t="s">
        <v>6952</v>
      </c>
      <c r="C2038" s="822" t="s">
        <v>639</v>
      </c>
      <c r="D2038" s="822" t="s">
        <v>3524</v>
      </c>
      <c r="E2038" s="822" t="s">
        <v>6953</v>
      </c>
      <c r="F2038" s="822" t="s">
        <v>6960</v>
      </c>
      <c r="G2038" s="822"/>
      <c r="H2038" s="831">
        <v>1</v>
      </c>
      <c r="I2038" s="831">
        <v>4742.3999999999996</v>
      </c>
      <c r="J2038" s="822"/>
      <c r="K2038" s="822">
        <v>4742.3999999999996</v>
      </c>
      <c r="L2038" s="831"/>
      <c r="M2038" s="831"/>
      <c r="N2038" s="822"/>
      <c r="O2038" s="822"/>
      <c r="P2038" s="831"/>
      <c r="Q2038" s="831"/>
      <c r="R2038" s="827"/>
      <c r="S2038" s="832"/>
    </row>
    <row r="2039" spans="1:19" ht="14.45" customHeight="1" x14ac:dyDescent="0.2">
      <c r="A2039" s="821" t="s">
        <v>6951</v>
      </c>
      <c r="B2039" s="822" t="s">
        <v>6952</v>
      </c>
      <c r="C2039" s="822" t="s">
        <v>639</v>
      </c>
      <c r="D2039" s="822" t="s">
        <v>3524</v>
      </c>
      <c r="E2039" s="822" t="s">
        <v>6953</v>
      </c>
      <c r="F2039" s="822" t="s">
        <v>6961</v>
      </c>
      <c r="G2039" s="822" t="s">
        <v>1338</v>
      </c>
      <c r="H2039" s="831">
        <v>0.1</v>
      </c>
      <c r="I2039" s="831">
        <v>5.07</v>
      </c>
      <c r="J2039" s="822"/>
      <c r="K2039" s="822">
        <v>50.7</v>
      </c>
      <c r="L2039" s="831"/>
      <c r="M2039" s="831"/>
      <c r="N2039" s="822"/>
      <c r="O2039" s="822"/>
      <c r="P2039" s="831">
        <v>0.1</v>
      </c>
      <c r="Q2039" s="831">
        <v>4.13</v>
      </c>
      <c r="R2039" s="827"/>
      <c r="S2039" s="832">
        <v>41.3</v>
      </c>
    </row>
    <row r="2040" spans="1:19" ht="14.45" customHeight="1" x14ac:dyDescent="0.2">
      <c r="A2040" s="821" t="s">
        <v>6951</v>
      </c>
      <c r="B2040" s="822" t="s">
        <v>6952</v>
      </c>
      <c r="C2040" s="822" t="s">
        <v>639</v>
      </c>
      <c r="D2040" s="822" t="s">
        <v>3524</v>
      </c>
      <c r="E2040" s="822" t="s">
        <v>6953</v>
      </c>
      <c r="F2040" s="822" t="s">
        <v>6962</v>
      </c>
      <c r="G2040" s="822" t="s">
        <v>1479</v>
      </c>
      <c r="H2040" s="831">
        <v>32</v>
      </c>
      <c r="I2040" s="831">
        <v>427.84000000000003</v>
      </c>
      <c r="J2040" s="822"/>
      <c r="K2040" s="822">
        <v>13.370000000000001</v>
      </c>
      <c r="L2040" s="831"/>
      <c r="M2040" s="831"/>
      <c r="N2040" s="822"/>
      <c r="O2040" s="822"/>
      <c r="P2040" s="831"/>
      <c r="Q2040" s="831"/>
      <c r="R2040" s="827"/>
      <c r="S2040" s="832"/>
    </row>
    <row r="2041" spans="1:19" ht="14.45" customHeight="1" x14ac:dyDescent="0.2">
      <c r="A2041" s="821" t="s">
        <v>6951</v>
      </c>
      <c r="B2041" s="822" t="s">
        <v>6952</v>
      </c>
      <c r="C2041" s="822" t="s">
        <v>639</v>
      </c>
      <c r="D2041" s="822" t="s">
        <v>3524</v>
      </c>
      <c r="E2041" s="822" t="s">
        <v>6953</v>
      </c>
      <c r="F2041" s="822" t="s">
        <v>6965</v>
      </c>
      <c r="G2041" s="822" t="s">
        <v>6966</v>
      </c>
      <c r="H2041" s="831">
        <v>4</v>
      </c>
      <c r="I2041" s="831">
        <v>16254.08</v>
      </c>
      <c r="J2041" s="822"/>
      <c r="K2041" s="822">
        <v>4063.52</v>
      </c>
      <c r="L2041" s="831"/>
      <c r="M2041" s="831"/>
      <c r="N2041" s="822"/>
      <c r="O2041" s="822"/>
      <c r="P2041" s="831"/>
      <c r="Q2041" s="831"/>
      <c r="R2041" s="827"/>
      <c r="S2041" s="832"/>
    </row>
    <row r="2042" spans="1:19" ht="14.45" customHeight="1" x14ac:dyDescent="0.2">
      <c r="A2042" s="821" t="s">
        <v>6951</v>
      </c>
      <c r="B2042" s="822" t="s">
        <v>6952</v>
      </c>
      <c r="C2042" s="822" t="s">
        <v>639</v>
      </c>
      <c r="D2042" s="822" t="s">
        <v>3524</v>
      </c>
      <c r="E2042" s="822" t="s">
        <v>6953</v>
      </c>
      <c r="F2042" s="822" t="s">
        <v>6970</v>
      </c>
      <c r="G2042" s="822" t="s">
        <v>6971</v>
      </c>
      <c r="H2042" s="831">
        <v>5</v>
      </c>
      <c r="I2042" s="831">
        <v>102605.7</v>
      </c>
      <c r="J2042" s="822"/>
      <c r="K2042" s="822">
        <v>20521.14</v>
      </c>
      <c r="L2042" s="831"/>
      <c r="M2042" s="831"/>
      <c r="N2042" s="822"/>
      <c r="O2042" s="822"/>
      <c r="P2042" s="831">
        <v>3</v>
      </c>
      <c r="Q2042" s="831">
        <v>60833.1</v>
      </c>
      <c r="R2042" s="827"/>
      <c r="S2042" s="832">
        <v>20277.7</v>
      </c>
    </row>
    <row r="2043" spans="1:19" ht="14.45" customHeight="1" x14ac:dyDescent="0.2">
      <c r="A2043" s="821" t="s">
        <v>6951</v>
      </c>
      <c r="B2043" s="822" t="s">
        <v>6952</v>
      </c>
      <c r="C2043" s="822" t="s">
        <v>639</v>
      </c>
      <c r="D2043" s="822" t="s">
        <v>3524</v>
      </c>
      <c r="E2043" s="822" t="s">
        <v>6953</v>
      </c>
      <c r="F2043" s="822" t="s">
        <v>6972</v>
      </c>
      <c r="G2043" s="822" t="s">
        <v>3443</v>
      </c>
      <c r="H2043" s="831">
        <v>21.96</v>
      </c>
      <c r="I2043" s="831">
        <v>288399.25</v>
      </c>
      <c r="J2043" s="822"/>
      <c r="K2043" s="822">
        <v>13132.934881602914</v>
      </c>
      <c r="L2043" s="831"/>
      <c r="M2043" s="831"/>
      <c r="N2043" s="822"/>
      <c r="O2043" s="822"/>
      <c r="P2043" s="831">
        <v>2.6</v>
      </c>
      <c r="Q2043" s="831">
        <v>20424.400000000001</v>
      </c>
      <c r="R2043" s="827"/>
      <c r="S2043" s="832">
        <v>7855.5384615384619</v>
      </c>
    </row>
    <row r="2044" spans="1:19" ht="14.45" customHeight="1" x14ac:dyDescent="0.2">
      <c r="A2044" s="821" t="s">
        <v>6951</v>
      </c>
      <c r="B2044" s="822" t="s">
        <v>6952</v>
      </c>
      <c r="C2044" s="822" t="s">
        <v>639</v>
      </c>
      <c r="D2044" s="822" t="s">
        <v>3524</v>
      </c>
      <c r="E2044" s="822" t="s">
        <v>6953</v>
      </c>
      <c r="F2044" s="822" t="s">
        <v>6973</v>
      </c>
      <c r="G2044" s="822" t="s">
        <v>6974</v>
      </c>
      <c r="H2044" s="831">
        <v>9</v>
      </c>
      <c r="I2044" s="831">
        <v>256905</v>
      </c>
      <c r="J2044" s="822"/>
      <c r="K2044" s="822">
        <v>28545</v>
      </c>
      <c r="L2044" s="831"/>
      <c r="M2044" s="831"/>
      <c r="N2044" s="822"/>
      <c r="O2044" s="822"/>
      <c r="P2044" s="831">
        <v>2</v>
      </c>
      <c r="Q2044" s="831">
        <v>38950.9</v>
      </c>
      <c r="R2044" s="827"/>
      <c r="S2044" s="832">
        <v>19475.45</v>
      </c>
    </row>
    <row r="2045" spans="1:19" ht="14.45" customHeight="1" x14ac:dyDescent="0.2">
      <c r="A2045" s="821" t="s">
        <v>6951</v>
      </c>
      <c r="B2045" s="822" t="s">
        <v>6952</v>
      </c>
      <c r="C2045" s="822" t="s">
        <v>639</v>
      </c>
      <c r="D2045" s="822" t="s">
        <v>3524</v>
      </c>
      <c r="E2045" s="822" t="s">
        <v>6953</v>
      </c>
      <c r="F2045" s="822" t="s">
        <v>6975</v>
      </c>
      <c r="G2045" s="822" t="s">
        <v>6974</v>
      </c>
      <c r="H2045" s="831">
        <v>8</v>
      </c>
      <c r="I2045" s="831">
        <v>462780.8</v>
      </c>
      <c r="J2045" s="822"/>
      <c r="K2045" s="822">
        <v>57847.6</v>
      </c>
      <c r="L2045" s="831"/>
      <c r="M2045" s="831"/>
      <c r="N2045" s="822"/>
      <c r="O2045" s="822"/>
      <c r="P2045" s="831">
        <v>3</v>
      </c>
      <c r="Q2045" s="831">
        <v>118582</v>
      </c>
      <c r="R2045" s="827"/>
      <c r="S2045" s="832">
        <v>39527.333333333336</v>
      </c>
    </row>
    <row r="2046" spans="1:19" ht="14.45" customHeight="1" x14ac:dyDescent="0.2">
      <c r="A2046" s="821" t="s">
        <v>6951</v>
      </c>
      <c r="B2046" s="822" t="s">
        <v>6952</v>
      </c>
      <c r="C2046" s="822" t="s">
        <v>639</v>
      </c>
      <c r="D2046" s="822" t="s">
        <v>3524</v>
      </c>
      <c r="E2046" s="822" t="s">
        <v>6953</v>
      </c>
      <c r="F2046" s="822" t="s">
        <v>6976</v>
      </c>
      <c r="G2046" s="822" t="s">
        <v>6974</v>
      </c>
      <c r="H2046" s="831">
        <v>17</v>
      </c>
      <c r="I2046" s="831">
        <v>1894599</v>
      </c>
      <c r="J2046" s="822"/>
      <c r="K2046" s="822">
        <v>111447</v>
      </c>
      <c r="L2046" s="831"/>
      <c r="M2046" s="831"/>
      <c r="N2046" s="822"/>
      <c r="O2046" s="822"/>
      <c r="P2046" s="831">
        <v>3</v>
      </c>
      <c r="Q2046" s="831">
        <v>294425.7</v>
      </c>
      <c r="R2046" s="827"/>
      <c r="S2046" s="832">
        <v>98141.900000000009</v>
      </c>
    </row>
    <row r="2047" spans="1:19" ht="14.45" customHeight="1" x14ac:dyDescent="0.2">
      <c r="A2047" s="821" t="s">
        <v>6951</v>
      </c>
      <c r="B2047" s="822" t="s">
        <v>6952</v>
      </c>
      <c r="C2047" s="822" t="s">
        <v>639</v>
      </c>
      <c r="D2047" s="822" t="s">
        <v>3524</v>
      </c>
      <c r="E2047" s="822" t="s">
        <v>6953</v>
      </c>
      <c r="F2047" s="822" t="s">
        <v>6977</v>
      </c>
      <c r="G2047" s="822" t="s">
        <v>6978</v>
      </c>
      <c r="H2047" s="831"/>
      <c r="I2047" s="831"/>
      <c r="J2047" s="822"/>
      <c r="K2047" s="822"/>
      <c r="L2047" s="831"/>
      <c r="M2047" s="831"/>
      <c r="N2047" s="822"/>
      <c r="O2047" s="822"/>
      <c r="P2047" s="831">
        <v>2</v>
      </c>
      <c r="Q2047" s="831">
        <v>156506.79999999999</v>
      </c>
      <c r="R2047" s="827"/>
      <c r="S2047" s="832">
        <v>78253.399999999994</v>
      </c>
    </row>
    <row r="2048" spans="1:19" ht="14.45" customHeight="1" x14ac:dyDescent="0.2">
      <c r="A2048" s="821" t="s">
        <v>6951</v>
      </c>
      <c r="B2048" s="822" t="s">
        <v>6952</v>
      </c>
      <c r="C2048" s="822" t="s">
        <v>639</v>
      </c>
      <c r="D2048" s="822" t="s">
        <v>3524</v>
      </c>
      <c r="E2048" s="822" t="s">
        <v>6953</v>
      </c>
      <c r="F2048" s="822" t="s">
        <v>6979</v>
      </c>
      <c r="G2048" s="822" t="s">
        <v>6980</v>
      </c>
      <c r="H2048" s="831">
        <v>2</v>
      </c>
      <c r="I2048" s="831">
        <v>48044.4</v>
      </c>
      <c r="J2048" s="822"/>
      <c r="K2048" s="822">
        <v>24022.2</v>
      </c>
      <c r="L2048" s="831"/>
      <c r="M2048" s="831"/>
      <c r="N2048" s="822"/>
      <c r="O2048" s="822"/>
      <c r="P2048" s="831">
        <v>2</v>
      </c>
      <c r="Q2048" s="831">
        <v>28369</v>
      </c>
      <c r="R2048" s="827"/>
      <c r="S2048" s="832">
        <v>14184.5</v>
      </c>
    </row>
    <row r="2049" spans="1:19" ht="14.45" customHeight="1" x14ac:dyDescent="0.2">
      <c r="A2049" s="821" t="s">
        <v>6951</v>
      </c>
      <c r="B2049" s="822" t="s">
        <v>6952</v>
      </c>
      <c r="C2049" s="822" t="s">
        <v>639</v>
      </c>
      <c r="D2049" s="822" t="s">
        <v>3524</v>
      </c>
      <c r="E2049" s="822" t="s">
        <v>6953</v>
      </c>
      <c r="F2049" s="822" t="s">
        <v>6981</v>
      </c>
      <c r="G2049" s="822" t="s">
        <v>3381</v>
      </c>
      <c r="H2049" s="831">
        <v>8</v>
      </c>
      <c r="I2049" s="831">
        <v>66077.2</v>
      </c>
      <c r="J2049" s="822"/>
      <c r="K2049" s="822">
        <v>8259.65</v>
      </c>
      <c r="L2049" s="831"/>
      <c r="M2049" s="831"/>
      <c r="N2049" s="822"/>
      <c r="O2049" s="822"/>
      <c r="P2049" s="831"/>
      <c r="Q2049" s="831"/>
      <c r="R2049" s="827"/>
      <c r="S2049" s="832"/>
    </row>
    <row r="2050" spans="1:19" ht="14.45" customHeight="1" x14ac:dyDescent="0.2">
      <c r="A2050" s="821" t="s">
        <v>6951</v>
      </c>
      <c r="B2050" s="822" t="s">
        <v>6952</v>
      </c>
      <c r="C2050" s="822" t="s">
        <v>639</v>
      </c>
      <c r="D2050" s="822" t="s">
        <v>3524</v>
      </c>
      <c r="E2050" s="822" t="s">
        <v>6953</v>
      </c>
      <c r="F2050" s="822" t="s">
        <v>6982</v>
      </c>
      <c r="G2050" s="822" t="s">
        <v>6980</v>
      </c>
      <c r="H2050" s="831"/>
      <c r="I2050" s="831"/>
      <c r="J2050" s="822"/>
      <c r="K2050" s="822"/>
      <c r="L2050" s="831"/>
      <c r="M2050" s="831"/>
      <c r="N2050" s="822"/>
      <c r="O2050" s="822"/>
      <c r="P2050" s="831">
        <v>1</v>
      </c>
      <c r="Q2050" s="831">
        <v>42553.599999999999</v>
      </c>
      <c r="R2050" s="827"/>
      <c r="S2050" s="832">
        <v>42553.599999999999</v>
      </c>
    </row>
    <row r="2051" spans="1:19" ht="14.45" customHeight="1" x14ac:dyDescent="0.2">
      <c r="A2051" s="821" t="s">
        <v>6951</v>
      </c>
      <c r="B2051" s="822" t="s">
        <v>6952</v>
      </c>
      <c r="C2051" s="822" t="s">
        <v>639</v>
      </c>
      <c r="D2051" s="822" t="s">
        <v>3524</v>
      </c>
      <c r="E2051" s="822" t="s">
        <v>6953</v>
      </c>
      <c r="F2051" s="822" t="s">
        <v>6983</v>
      </c>
      <c r="G2051" s="822" t="s">
        <v>2381</v>
      </c>
      <c r="H2051" s="831">
        <v>1.3900000000000001</v>
      </c>
      <c r="I2051" s="831">
        <v>9009.61</v>
      </c>
      <c r="J2051" s="822"/>
      <c r="K2051" s="822">
        <v>6481.7338129496402</v>
      </c>
      <c r="L2051" s="831"/>
      <c r="M2051" s="831"/>
      <c r="N2051" s="822"/>
      <c r="O2051" s="822"/>
      <c r="P2051" s="831">
        <v>7.1499999999999995</v>
      </c>
      <c r="Q2051" s="831">
        <v>45005.43</v>
      </c>
      <c r="R2051" s="827"/>
      <c r="S2051" s="832">
        <v>6294.4657342657347</v>
      </c>
    </row>
    <row r="2052" spans="1:19" ht="14.45" customHeight="1" x14ac:dyDescent="0.2">
      <c r="A2052" s="821" t="s">
        <v>6951</v>
      </c>
      <c r="B2052" s="822" t="s">
        <v>6952</v>
      </c>
      <c r="C2052" s="822" t="s">
        <v>639</v>
      </c>
      <c r="D2052" s="822" t="s">
        <v>3524</v>
      </c>
      <c r="E2052" s="822" t="s">
        <v>6953</v>
      </c>
      <c r="F2052" s="822" t="s">
        <v>6984</v>
      </c>
      <c r="G2052" s="822" t="s">
        <v>2381</v>
      </c>
      <c r="H2052" s="831">
        <v>3.41</v>
      </c>
      <c r="I2052" s="831">
        <v>88410.93</v>
      </c>
      <c r="J2052" s="822"/>
      <c r="K2052" s="822">
        <v>25926.958944281523</v>
      </c>
      <c r="L2052" s="831"/>
      <c r="M2052" s="831"/>
      <c r="N2052" s="822"/>
      <c r="O2052" s="822"/>
      <c r="P2052" s="831">
        <v>1.98</v>
      </c>
      <c r="Q2052" s="831">
        <v>41583.64</v>
      </c>
      <c r="R2052" s="827"/>
      <c r="S2052" s="832">
        <v>21001.838383838385</v>
      </c>
    </row>
    <row r="2053" spans="1:19" ht="14.45" customHeight="1" x14ac:dyDescent="0.2">
      <c r="A2053" s="821" t="s">
        <v>6951</v>
      </c>
      <c r="B2053" s="822" t="s">
        <v>6952</v>
      </c>
      <c r="C2053" s="822" t="s">
        <v>639</v>
      </c>
      <c r="D2053" s="822" t="s">
        <v>3524</v>
      </c>
      <c r="E2053" s="822" t="s">
        <v>6953</v>
      </c>
      <c r="F2053" s="822" t="s">
        <v>6985</v>
      </c>
      <c r="G2053" s="822" t="s">
        <v>2391</v>
      </c>
      <c r="H2053" s="831">
        <v>10</v>
      </c>
      <c r="I2053" s="831">
        <v>48905.9</v>
      </c>
      <c r="J2053" s="822"/>
      <c r="K2053" s="822">
        <v>4890.59</v>
      </c>
      <c r="L2053" s="831"/>
      <c r="M2053" s="831"/>
      <c r="N2053" s="822"/>
      <c r="O2053" s="822"/>
      <c r="P2053" s="831">
        <v>8.52</v>
      </c>
      <c r="Q2053" s="831">
        <v>41325.94</v>
      </c>
      <c r="R2053" s="827"/>
      <c r="S2053" s="832">
        <v>4850.4624413145548</v>
      </c>
    </row>
    <row r="2054" spans="1:19" ht="14.45" customHeight="1" x14ac:dyDescent="0.2">
      <c r="A2054" s="821" t="s">
        <v>6951</v>
      </c>
      <c r="B2054" s="822" t="s">
        <v>6952</v>
      </c>
      <c r="C2054" s="822" t="s">
        <v>639</v>
      </c>
      <c r="D2054" s="822" t="s">
        <v>3524</v>
      </c>
      <c r="E2054" s="822" t="s">
        <v>6953</v>
      </c>
      <c r="F2054" s="822" t="s">
        <v>6990</v>
      </c>
      <c r="G2054" s="822" t="s">
        <v>3457</v>
      </c>
      <c r="H2054" s="831"/>
      <c r="I2054" s="831"/>
      <c r="J2054" s="822"/>
      <c r="K2054" s="822"/>
      <c r="L2054" s="831"/>
      <c r="M2054" s="831"/>
      <c r="N2054" s="822"/>
      <c r="O2054" s="822"/>
      <c r="P2054" s="831">
        <v>4.28</v>
      </c>
      <c r="Q2054" s="831">
        <v>39163.410000000003</v>
      </c>
      <c r="R2054" s="827"/>
      <c r="S2054" s="832">
        <v>9150.3294392523367</v>
      </c>
    </row>
    <row r="2055" spans="1:19" ht="14.45" customHeight="1" x14ac:dyDescent="0.2">
      <c r="A2055" s="821" t="s">
        <v>6951</v>
      </c>
      <c r="B2055" s="822" t="s">
        <v>6952</v>
      </c>
      <c r="C2055" s="822" t="s">
        <v>639</v>
      </c>
      <c r="D2055" s="822" t="s">
        <v>3524</v>
      </c>
      <c r="E2055" s="822" t="s">
        <v>6953</v>
      </c>
      <c r="F2055" s="822" t="s">
        <v>6994</v>
      </c>
      <c r="G2055" s="822" t="s">
        <v>6966</v>
      </c>
      <c r="H2055" s="831">
        <v>20</v>
      </c>
      <c r="I2055" s="831">
        <v>25817.200000000001</v>
      </c>
      <c r="J2055" s="822"/>
      <c r="K2055" s="822">
        <v>1290.8600000000001</v>
      </c>
      <c r="L2055" s="831"/>
      <c r="M2055" s="831"/>
      <c r="N2055" s="822"/>
      <c r="O2055" s="822"/>
      <c r="P2055" s="831"/>
      <c r="Q2055" s="831"/>
      <c r="R2055" s="827"/>
      <c r="S2055" s="832"/>
    </row>
    <row r="2056" spans="1:19" ht="14.45" customHeight="1" x14ac:dyDescent="0.2">
      <c r="A2056" s="821" t="s">
        <v>6951</v>
      </c>
      <c r="B2056" s="822" t="s">
        <v>6952</v>
      </c>
      <c r="C2056" s="822" t="s">
        <v>639</v>
      </c>
      <c r="D2056" s="822" t="s">
        <v>3524</v>
      </c>
      <c r="E2056" s="822" t="s">
        <v>6953</v>
      </c>
      <c r="F2056" s="822" t="s">
        <v>6995</v>
      </c>
      <c r="G2056" s="822" t="s">
        <v>699</v>
      </c>
      <c r="H2056" s="831">
        <v>0.1</v>
      </c>
      <c r="I2056" s="831">
        <v>4.71</v>
      </c>
      <c r="J2056" s="822"/>
      <c r="K2056" s="822">
        <v>47.099999999999994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6951</v>
      </c>
      <c r="B2057" s="822" t="s">
        <v>6952</v>
      </c>
      <c r="C2057" s="822" t="s">
        <v>639</v>
      </c>
      <c r="D2057" s="822" t="s">
        <v>3524</v>
      </c>
      <c r="E2057" s="822" t="s">
        <v>6953</v>
      </c>
      <c r="F2057" s="822" t="s">
        <v>6996</v>
      </c>
      <c r="G2057" s="822" t="s">
        <v>1434</v>
      </c>
      <c r="H2057" s="831">
        <v>16.600000000000001</v>
      </c>
      <c r="I2057" s="831">
        <v>2911.64</v>
      </c>
      <c r="J2057" s="822"/>
      <c r="K2057" s="822">
        <v>175.39999999999998</v>
      </c>
      <c r="L2057" s="831"/>
      <c r="M2057" s="831"/>
      <c r="N2057" s="822"/>
      <c r="O2057" s="822"/>
      <c r="P2057" s="831">
        <v>6.2</v>
      </c>
      <c r="Q2057" s="831">
        <v>950.99</v>
      </c>
      <c r="R2057" s="827"/>
      <c r="S2057" s="832">
        <v>153.38548387096773</v>
      </c>
    </row>
    <row r="2058" spans="1:19" ht="14.45" customHeight="1" x14ac:dyDescent="0.2">
      <c r="A2058" s="821" t="s">
        <v>6951</v>
      </c>
      <c r="B2058" s="822" t="s">
        <v>6952</v>
      </c>
      <c r="C2058" s="822" t="s">
        <v>639</v>
      </c>
      <c r="D2058" s="822" t="s">
        <v>3524</v>
      </c>
      <c r="E2058" s="822" t="s">
        <v>6953</v>
      </c>
      <c r="F2058" s="822" t="s">
        <v>6997</v>
      </c>
      <c r="G2058" s="822" t="s">
        <v>877</v>
      </c>
      <c r="H2058" s="831">
        <v>1.2000000000000002</v>
      </c>
      <c r="I2058" s="831">
        <v>72.33</v>
      </c>
      <c r="J2058" s="822"/>
      <c r="K2058" s="822">
        <v>60.274999999999991</v>
      </c>
      <c r="L2058" s="831"/>
      <c r="M2058" s="831"/>
      <c r="N2058" s="822"/>
      <c r="O2058" s="822"/>
      <c r="P2058" s="831">
        <v>7.7999999999999989</v>
      </c>
      <c r="Q2058" s="831">
        <v>467.83</v>
      </c>
      <c r="R2058" s="827"/>
      <c r="S2058" s="832">
        <v>59.978205128205133</v>
      </c>
    </row>
    <row r="2059" spans="1:19" ht="14.45" customHeight="1" x14ac:dyDescent="0.2">
      <c r="A2059" s="821" t="s">
        <v>6951</v>
      </c>
      <c r="B2059" s="822" t="s">
        <v>6952</v>
      </c>
      <c r="C2059" s="822" t="s">
        <v>639</v>
      </c>
      <c r="D2059" s="822" t="s">
        <v>3524</v>
      </c>
      <c r="E2059" s="822" t="s">
        <v>6953</v>
      </c>
      <c r="F2059" s="822" t="s">
        <v>6998</v>
      </c>
      <c r="G2059" s="822" t="s">
        <v>3267</v>
      </c>
      <c r="H2059" s="831"/>
      <c r="I2059" s="831"/>
      <c r="J2059" s="822"/>
      <c r="K2059" s="822"/>
      <c r="L2059" s="831"/>
      <c r="M2059" s="831"/>
      <c r="N2059" s="822"/>
      <c r="O2059" s="822"/>
      <c r="P2059" s="831">
        <v>0.37</v>
      </c>
      <c r="Q2059" s="831">
        <v>253.86</v>
      </c>
      <c r="R2059" s="827"/>
      <c r="S2059" s="832">
        <v>686.10810810810813</v>
      </c>
    </row>
    <row r="2060" spans="1:19" ht="14.45" customHeight="1" x14ac:dyDescent="0.2">
      <c r="A2060" s="821" t="s">
        <v>6951</v>
      </c>
      <c r="B2060" s="822" t="s">
        <v>6952</v>
      </c>
      <c r="C2060" s="822" t="s">
        <v>639</v>
      </c>
      <c r="D2060" s="822" t="s">
        <v>3524</v>
      </c>
      <c r="E2060" s="822" t="s">
        <v>6953</v>
      </c>
      <c r="F2060" s="822" t="s">
        <v>6999</v>
      </c>
      <c r="G2060" s="822" t="s">
        <v>3267</v>
      </c>
      <c r="H2060" s="831"/>
      <c r="I2060" s="831"/>
      <c r="J2060" s="822"/>
      <c r="K2060" s="822"/>
      <c r="L2060" s="831"/>
      <c r="M2060" s="831"/>
      <c r="N2060" s="822"/>
      <c r="O2060" s="822"/>
      <c r="P2060" s="831">
        <v>2.13</v>
      </c>
      <c r="Q2060" s="831">
        <v>365.4</v>
      </c>
      <c r="R2060" s="827"/>
      <c r="S2060" s="832">
        <v>171.54929577464787</v>
      </c>
    </row>
    <row r="2061" spans="1:19" ht="14.45" customHeight="1" x14ac:dyDescent="0.2">
      <c r="A2061" s="821" t="s">
        <v>6951</v>
      </c>
      <c r="B2061" s="822" t="s">
        <v>6952</v>
      </c>
      <c r="C2061" s="822" t="s">
        <v>639</v>
      </c>
      <c r="D2061" s="822" t="s">
        <v>3524</v>
      </c>
      <c r="E2061" s="822" t="s">
        <v>6953</v>
      </c>
      <c r="F2061" s="822" t="s">
        <v>7000</v>
      </c>
      <c r="G2061" s="822" t="s">
        <v>3267</v>
      </c>
      <c r="H2061" s="831"/>
      <c r="I2061" s="831"/>
      <c r="J2061" s="822"/>
      <c r="K2061" s="822"/>
      <c r="L2061" s="831"/>
      <c r="M2061" s="831"/>
      <c r="N2061" s="822"/>
      <c r="O2061" s="822"/>
      <c r="P2061" s="831">
        <v>4.2699999999999996</v>
      </c>
      <c r="Q2061" s="831">
        <v>1464.98</v>
      </c>
      <c r="R2061" s="827"/>
      <c r="S2061" s="832">
        <v>343.08665105386422</v>
      </c>
    </row>
    <row r="2062" spans="1:19" ht="14.45" customHeight="1" x14ac:dyDescent="0.2">
      <c r="A2062" s="821" t="s">
        <v>6951</v>
      </c>
      <c r="B2062" s="822" t="s">
        <v>6952</v>
      </c>
      <c r="C2062" s="822" t="s">
        <v>639</v>
      </c>
      <c r="D2062" s="822" t="s">
        <v>3524</v>
      </c>
      <c r="E2062" s="822" t="s">
        <v>6953</v>
      </c>
      <c r="F2062" s="822" t="s">
        <v>7003</v>
      </c>
      <c r="G2062" s="822" t="s">
        <v>862</v>
      </c>
      <c r="H2062" s="831">
        <v>0.06</v>
      </c>
      <c r="I2062" s="831">
        <v>12.49</v>
      </c>
      <c r="J2062" s="822"/>
      <c r="K2062" s="822">
        <v>208.16666666666669</v>
      </c>
      <c r="L2062" s="831"/>
      <c r="M2062" s="831"/>
      <c r="N2062" s="822"/>
      <c r="O2062" s="822"/>
      <c r="P2062" s="831">
        <v>0.44</v>
      </c>
      <c r="Q2062" s="831">
        <v>90.4</v>
      </c>
      <c r="R2062" s="827"/>
      <c r="S2062" s="832">
        <v>205.45454545454547</v>
      </c>
    </row>
    <row r="2063" spans="1:19" ht="14.45" customHeight="1" x14ac:dyDescent="0.2">
      <c r="A2063" s="821" t="s">
        <v>6951</v>
      </c>
      <c r="B2063" s="822" t="s">
        <v>6952</v>
      </c>
      <c r="C2063" s="822" t="s">
        <v>639</v>
      </c>
      <c r="D2063" s="822" t="s">
        <v>3524</v>
      </c>
      <c r="E2063" s="822" t="s">
        <v>6953</v>
      </c>
      <c r="F2063" s="822" t="s">
        <v>7004</v>
      </c>
      <c r="G2063" s="822" t="s">
        <v>7005</v>
      </c>
      <c r="H2063" s="831">
        <v>2.6000000000000005</v>
      </c>
      <c r="I2063" s="831">
        <v>304.97999999999996</v>
      </c>
      <c r="J2063" s="822"/>
      <c r="K2063" s="822">
        <v>117.29999999999995</v>
      </c>
      <c r="L2063" s="831"/>
      <c r="M2063" s="831"/>
      <c r="N2063" s="822"/>
      <c r="O2063" s="822"/>
      <c r="P2063" s="831">
        <v>0.4</v>
      </c>
      <c r="Q2063" s="831">
        <v>46.92</v>
      </c>
      <c r="R2063" s="827"/>
      <c r="S2063" s="832">
        <v>117.3</v>
      </c>
    </row>
    <row r="2064" spans="1:19" ht="14.45" customHeight="1" x14ac:dyDescent="0.2">
      <c r="A2064" s="821" t="s">
        <v>6951</v>
      </c>
      <c r="B2064" s="822" t="s">
        <v>6952</v>
      </c>
      <c r="C2064" s="822" t="s">
        <v>639</v>
      </c>
      <c r="D2064" s="822" t="s">
        <v>3524</v>
      </c>
      <c r="E2064" s="822" t="s">
        <v>6953</v>
      </c>
      <c r="F2064" s="822" t="s">
        <v>7009</v>
      </c>
      <c r="G2064" s="822" t="s">
        <v>2314</v>
      </c>
      <c r="H2064" s="831">
        <v>0.1</v>
      </c>
      <c r="I2064" s="831">
        <v>1903.78</v>
      </c>
      <c r="J2064" s="822"/>
      <c r="K2064" s="822">
        <v>19037.8</v>
      </c>
      <c r="L2064" s="831"/>
      <c r="M2064" s="831"/>
      <c r="N2064" s="822"/>
      <c r="O2064" s="822"/>
      <c r="P2064" s="831"/>
      <c r="Q2064" s="831"/>
      <c r="R2064" s="827"/>
      <c r="S2064" s="832"/>
    </row>
    <row r="2065" spans="1:19" ht="14.45" customHeight="1" x14ac:dyDescent="0.2">
      <c r="A2065" s="821" t="s">
        <v>6951</v>
      </c>
      <c r="B2065" s="822" t="s">
        <v>6952</v>
      </c>
      <c r="C2065" s="822" t="s">
        <v>639</v>
      </c>
      <c r="D2065" s="822" t="s">
        <v>3524</v>
      </c>
      <c r="E2065" s="822" t="s">
        <v>6953</v>
      </c>
      <c r="F2065" s="822" t="s">
        <v>7010</v>
      </c>
      <c r="G2065" s="822" t="s">
        <v>1945</v>
      </c>
      <c r="H2065" s="831">
        <v>1.1200000000000001</v>
      </c>
      <c r="I2065" s="831">
        <v>206.73000000000002</v>
      </c>
      <c r="J2065" s="822"/>
      <c r="K2065" s="822">
        <v>184.58035714285714</v>
      </c>
      <c r="L2065" s="831"/>
      <c r="M2065" s="831"/>
      <c r="N2065" s="822"/>
      <c r="O2065" s="822"/>
      <c r="P2065" s="831">
        <v>3.4000000000000004</v>
      </c>
      <c r="Q2065" s="831">
        <v>620.93000000000006</v>
      </c>
      <c r="R2065" s="827"/>
      <c r="S2065" s="832">
        <v>182.62647058823529</v>
      </c>
    </row>
    <row r="2066" spans="1:19" ht="14.45" customHeight="1" x14ac:dyDescent="0.2">
      <c r="A2066" s="821" t="s">
        <v>6951</v>
      </c>
      <c r="B2066" s="822" t="s">
        <v>6952</v>
      </c>
      <c r="C2066" s="822" t="s">
        <v>639</v>
      </c>
      <c r="D2066" s="822" t="s">
        <v>3524</v>
      </c>
      <c r="E2066" s="822" t="s">
        <v>6953</v>
      </c>
      <c r="F2066" s="822" t="s">
        <v>7012</v>
      </c>
      <c r="G2066" s="822" t="s">
        <v>1945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0.30000000000000004</v>
      </c>
      <c r="Q2066" s="831">
        <v>60.39</v>
      </c>
      <c r="R2066" s="827"/>
      <c r="S2066" s="832">
        <v>201.29999999999998</v>
      </c>
    </row>
    <row r="2067" spans="1:19" ht="14.45" customHeight="1" x14ac:dyDescent="0.2">
      <c r="A2067" s="821" t="s">
        <v>6951</v>
      </c>
      <c r="B2067" s="822" t="s">
        <v>6952</v>
      </c>
      <c r="C2067" s="822" t="s">
        <v>639</v>
      </c>
      <c r="D2067" s="822" t="s">
        <v>3524</v>
      </c>
      <c r="E2067" s="822" t="s">
        <v>6953</v>
      </c>
      <c r="F2067" s="822" t="s">
        <v>7025</v>
      </c>
      <c r="G2067" s="822" t="s">
        <v>3361</v>
      </c>
      <c r="H2067" s="831">
        <v>25.4</v>
      </c>
      <c r="I2067" s="831">
        <v>2000.4999999999998</v>
      </c>
      <c r="J2067" s="822"/>
      <c r="K2067" s="822">
        <v>78.759842519685037</v>
      </c>
      <c r="L2067" s="831"/>
      <c r="M2067" s="831"/>
      <c r="N2067" s="822"/>
      <c r="O2067" s="822"/>
      <c r="P2067" s="831"/>
      <c r="Q2067" s="831"/>
      <c r="R2067" s="827"/>
      <c r="S2067" s="832"/>
    </row>
    <row r="2068" spans="1:19" ht="14.45" customHeight="1" x14ac:dyDescent="0.2">
      <c r="A2068" s="821" t="s">
        <v>6951</v>
      </c>
      <c r="B2068" s="822" t="s">
        <v>6952</v>
      </c>
      <c r="C2068" s="822" t="s">
        <v>639</v>
      </c>
      <c r="D2068" s="822" t="s">
        <v>3524</v>
      </c>
      <c r="E2068" s="822" t="s">
        <v>6953</v>
      </c>
      <c r="F2068" s="822" t="s">
        <v>7027</v>
      </c>
      <c r="G2068" s="822" t="s">
        <v>3435</v>
      </c>
      <c r="H2068" s="831">
        <v>10</v>
      </c>
      <c r="I2068" s="831">
        <v>174999</v>
      </c>
      <c r="J2068" s="822"/>
      <c r="K2068" s="822">
        <v>17499.900000000001</v>
      </c>
      <c r="L2068" s="831"/>
      <c r="M2068" s="831"/>
      <c r="N2068" s="822"/>
      <c r="O2068" s="822"/>
      <c r="P2068" s="831"/>
      <c r="Q2068" s="831"/>
      <c r="R2068" s="827"/>
      <c r="S2068" s="832"/>
    </row>
    <row r="2069" spans="1:19" ht="14.45" customHeight="1" x14ac:dyDescent="0.2">
      <c r="A2069" s="821" t="s">
        <v>6951</v>
      </c>
      <c r="B2069" s="822" t="s">
        <v>6952</v>
      </c>
      <c r="C2069" s="822" t="s">
        <v>639</v>
      </c>
      <c r="D2069" s="822" t="s">
        <v>3524</v>
      </c>
      <c r="E2069" s="822" t="s">
        <v>6953</v>
      </c>
      <c r="F2069" s="822" t="s">
        <v>7028</v>
      </c>
      <c r="G2069" s="822" t="s">
        <v>3435</v>
      </c>
      <c r="H2069" s="831">
        <v>13</v>
      </c>
      <c r="I2069" s="831">
        <v>878205.89999999991</v>
      </c>
      <c r="J2069" s="822"/>
      <c r="K2069" s="822">
        <v>67554.299999999988</v>
      </c>
      <c r="L2069" s="831"/>
      <c r="M2069" s="831"/>
      <c r="N2069" s="822"/>
      <c r="O2069" s="822"/>
      <c r="P2069" s="831"/>
      <c r="Q2069" s="831"/>
      <c r="R2069" s="827"/>
      <c r="S2069" s="832"/>
    </row>
    <row r="2070" spans="1:19" ht="14.45" customHeight="1" x14ac:dyDescent="0.2">
      <c r="A2070" s="821" t="s">
        <v>6951</v>
      </c>
      <c r="B2070" s="822" t="s">
        <v>6952</v>
      </c>
      <c r="C2070" s="822" t="s">
        <v>639</v>
      </c>
      <c r="D2070" s="822" t="s">
        <v>3524</v>
      </c>
      <c r="E2070" s="822" t="s">
        <v>6953</v>
      </c>
      <c r="F2070" s="822" t="s">
        <v>7029</v>
      </c>
      <c r="G2070" s="822" t="s">
        <v>3393</v>
      </c>
      <c r="H2070" s="831">
        <v>31</v>
      </c>
      <c r="I2070" s="831">
        <v>207904.6</v>
      </c>
      <c r="J2070" s="822"/>
      <c r="K2070" s="822">
        <v>6706.6</v>
      </c>
      <c r="L2070" s="831"/>
      <c r="M2070" s="831"/>
      <c r="N2070" s="822"/>
      <c r="O2070" s="822"/>
      <c r="P2070" s="831">
        <v>16</v>
      </c>
      <c r="Q2070" s="831">
        <v>107302.08</v>
      </c>
      <c r="R2070" s="827"/>
      <c r="S2070" s="832">
        <v>6706.38</v>
      </c>
    </row>
    <row r="2071" spans="1:19" ht="14.45" customHeight="1" x14ac:dyDescent="0.2">
      <c r="A2071" s="821" t="s">
        <v>6951</v>
      </c>
      <c r="B2071" s="822" t="s">
        <v>6952</v>
      </c>
      <c r="C2071" s="822" t="s">
        <v>639</v>
      </c>
      <c r="D2071" s="822" t="s">
        <v>3524</v>
      </c>
      <c r="E2071" s="822" t="s">
        <v>6953</v>
      </c>
      <c r="F2071" s="822" t="s">
        <v>7030</v>
      </c>
      <c r="G2071" s="822" t="s">
        <v>3361</v>
      </c>
      <c r="H2071" s="831">
        <v>8.6300000000000008</v>
      </c>
      <c r="I2071" s="831">
        <v>4112.45</v>
      </c>
      <c r="J2071" s="822"/>
      <c r="K2071" s="822">
        <v>476.52954808806481</v>
      </c>
      <c r="L2071" s="831"/>
      <c r="M2071" s="831"/>
      <c r="N2071" s="822"/>
      <c r="O2071" s="822"/>
      <c r="P2071" s="831"/>
      <c r="Q2071" s="831"/>
      <c r="R2071" s="827"/>
      <c r="S2071" s="832"/>
    </row>
    <row r="2072" spans="1:19" ht="14.45" customHeight="1" x14ac:dyDescent="0.2">
      <c r="A2072" s="821" t="s">
        <v>6951</v>
      </c>
      <c r="B2072" s="822" t="s">
        <v>6952</v>
      </c>
      <c r="C2072" s="822" t="s">
        <v>639</v>
      </c>
      <c r="D2072" s="822" t="s">
        <v>3524</v>
      </c>
      <c r="E2072" s="822" t="s">
        <v>6953</v>
      </c>
      <c r="F2072" s="822" t="s">
        <v>7031</v>
      </c>
      <c r="G2072" s="822" t="s">
        <v>3361</v>
      </c>
      <c r="H2072" s="831">
        <v>7.32</v>
      </c>
      <c r="I2072" s="831">
        <v>1644.44</v>
      </c>
      <c r="J2072" s="822"/>
      <c r="K2072" s="822">
        <v>224.6502732240437</v>
      </c>
      <c r="L2072" s="831"/>
      <c r="M2072" s="831"/>
      <c r="N2072" s="822"/>
      <c r="O2072" s="822"/>
      <c r="P2072" s="831"/>
      <c r="Q2072" s="831"/>
      <c r="R2072" s="827"/>
      <c r="S2072" s="832"/>
    </row>
    <row r="2073" spans="1:19" ht="14.45" customHeight="1" x14ac:dyDescent="0.2">
      <c r="A2073" s="821" t="s">
        <v>6951</v>
      </c>
      <c r="B2073" s="822" t="s">
        <v>6952</v>
      </c>
      <c r="C2073" s="822" t="s">
        <v>639</v>
      </c>
      <c r="D2073" s="822" t="s">
        <v>3524</v>
      </c>
      <c r="E2073" s="822" t="s">
        <v>6953</v>
      </c>
      <c r="F2073" s="822" t="s">
        <v>7032</v>
      </c>
      <c r="G2073" s="822" t="s">
        <v>7033</v>
      </c>
      <c r="H2073" s="831"/>
      <c r="I2073" s="831"/>
      <c r="J2073" s="822"/>
      <c r="K2073" s="822"/>
      <c r="L2073" s="831"/>
      <c r="M2073" s="831"/>
      <c r="N2073" s="822"/>
      <c r="O2073" s="822"/>
      <c r="P2073" s="831">
        <v>2</v>
      </c>
      <c r="Q2073" s="831">
        <v>1242.56</v>
      </c>
      <c r="R2073" s="827"/>
      <c r="S2073" s="832">
        <v>621.28</v>
      </c>
    </row>
    <row r="2074" spans="1:19" ht="14.45" customHeight="1" x14ac:dyDescent="0.2">
      <c r="A2074" s="821" t="s">
        <v>6951</v>
      </c>
      <c r="B2074" s="822" t="s">
        <v>6952</v>
      </c>
      <c r="C2074" s="822" t="s">
        <v>639</v>
      </c>
      <c r="D2074" s="822" t="s">
        <v>3524</v>
      </c>
      <c r="E2074" s="822" t="s">
        <v>6953</v>
      </c>
      <c r="F2074" s="822" t="s">
        <v>7034</v>
      </c>
      <c r="G2074" s="822" t="s">
        <v>3281</v>
      </c>
      <c r="H2074" s="831">
        <v>1</v>
      </c>
      <c r="I2074" s="831">
        <v>576.72</v>
      </c>
      <c r="J2074" s="822"/>
      <c r="K2074" s="822">
        <v>576.72</v>
      </c>
      <c r="L2074" s="831"/>
      <c r="M2074" s="831"/>
      <c r="N2074" s="822"/>
      <c r="O2074" s="822"/>
      <c r="P2074" s="831">
        <v>0.2</v>
      </c>
      <c r="Q2074" s="831">
        <v>115.35</v>
      </c>
      <c r="R2074" s="827"/>
      <c r="S2074" s="832">
        <v>576.74999999999989</v>
      </c>
    </row>
    <row r="2075" spans="1:19" ht="14.45" customHeight="1" x14ac:dyDescent="0.2">
      <c r="A2075" s="821" t="s">
        <v>6951</v>
      </c>
      <c r="B2075" s="822" t="s">
        <v>6952</v>
      </c>
      <c r="C2075" s="822" t="s">
        <v>639</v>
      </c>
      <c r="D2075" s="822" t="s">
        <v>3524</v>
      </c>
      <c r="E2075" s="822" t="s">
        <v>6953</v>
      </c>
      <c r="F2075" s="822" t="s">
        <v>7035</v>
      </c>
      <c r="G2075" s="822" t="s">
        <v>3281</v>
      </c>
      <c r="H2075" s="831">
        <v>5</v>
      </c>
      <c r="I2075" s="831">
        <v>2667.95</v>
      </c>
      <c r="J2075" s="822"/>
      <c r="K2075" s="822">
        <v>533.58999999999992</v>
      </c>
      <c r="L2075" s="831"/>
      <c r="M2075" s="831"/>
      <c r="N2075" s="822"/>
      <c r="O2075" s="822"/>
      <c r="P2075" s="831">
        <v>2.5999999999999996</v>
      </c>
      <c r="Q2075" s="831">
        <v>1387.31</v>
      </c>
      <c r="R2075" s="827"/>
      <c r="S2075" s="832">
        <v>533.58076923076931</v>
      </c>
    </row>
    <row r="2076" spans="1:19" ht="14.45" customHeight="1" x14ac:dyDescent="0.2">
      <c r="A2076" s="821" t="s">
        <v>6951</v>
      </c>
      <c r="B2076" s="822" t="s">
        <v>6952</v>
      </c>
      <c r="C2076" s="822" t="s">
        <v>639</v>
      </c>
      <c r="D2076" s="822" t="s">
        <v>3524</v>
      </c>
      <c r="E2076" s="822" t="s">
        <v>6953</v>
      </c>
      <c r="F2076" s="822" t="s">
        <v>7036</v>
      </c>
      <c r="G2076" s="822" t="s">
        <v>7037</v>
      </c>
      <c r="H2076" s="831">
        <v>0</v>
      </c>
      <c r="I2076" s="831">
        <v>0</v>
      </c>
      <c r="J2076" s="822"/>
      <c r="K2076" s="822"/>
      <c r="L2076" s="831"/>
      <c r="M2076" s="831"/>
      <c r="N2076" s="822"/>
      <c r="O2076" s="822"/>
      <c r="P2076" s="831">
        <v>0</v>
      </c>
      <c r="Q2076" s="831">
        <v>0</v>
      </c>
      <c r="R2076" s="827"/>
      <c r="S2076" s="832"/>
    </row>
    <row r="2077" spans="1:19" ht="14.45" customHeight="1" x14ac:dyDescent="0.2">
      <c r="A2077" s="821" t="s">
        <v>6951</v>
      </c>
      <c r="B2077" s="822" t="s">
        <v>6952</v>
      </c>
      <c r="C2077" s="822" t="s">
        <v>639</v>
      </c>
      <c r="D2077" s="822" t="s">
        <v>3524</v>
      </c>
      <c r="E2077" s="822" t="s">
        <v>6953</v>
      </c>
      <c r="F2077" s="822" t="s">
        <v>7039</v>
      </c>
      <c r="G2077" s="822" t="s">
        <v>7040</v>
      </c>
      <c r="H2077" s="831">
        <v>36</v>
      </c>
      <c r="I2077" s="831">
        <v>116467.39</v>
      </c>
      <c r="J2077" s="822"/>
      <c r="K2077" s="822">
        <v>3235.2052777777776</v>
      </c>
      <c r="L2077" s="831"/>
      <c r="M2077" s="831"/>
      <c r="N2077" s="822"/>
      <c r="O2077" s="822"/>
      <c r="P2077" s="831">
        <v>17</v>
      </c>
      <c r="Q2077" s="831">
        <v>50040.31</v>
      </c>
      <c r="R2077" s="827"/>
      <c r="S2077" s="832">
        <v>2943.5476470588233</v>
      </c>
    </row>
    <row r="2078" spans="1:19" ht="14.45" customHeight="1" x14ac:dyDescent="0.2">
      <c r="A2078" s="821" t="s">
        <v>6951</v>
      </c>
      <c r="B2078" s="822" t="s">
        <v>6952</v>
      </c>
      <c r="C2078" s="822" t="s">
        <v>639</v>
      </c>
      <c r="D2078" s="822" t="s">
        <v>3524</v>
      </c>
      <c r="E2078" s="822" t="s">
        <v>6953</v>
      </c>
      <c r="F2078" s="822" t="s">
        <v>7041</v>
      </c>
      <c r="G2078" s="822" t="s">
        <v>7040</v>
      </c>
      <c r="H2078" s="831">
        <v>1</v>
      </c>
      <c r="I2078" s="831">
        <v>3934.55</v>
      </c>
      <c r="J2078" s="822"/>
      <c r="K2078" s="822">
        <v>3934.55</v>
      </c>
      <c r="L2078" s="831"/>
      <c r="M2078" s="831"/>
      <c r="N2078" s="822"/>
      <c r="O2078" s="822"/>
      <c r="P2078" s="831">
        <v>6</v>
      </c>
      <c r="Q2078" s="831">
        <v>18107.09</v>
      </c>
      <c r="R2078" s="827"/>
      <c r="S2078" s="832">
        <v>3017.8483333333334</v>
      </c>
    </row>
    <row r="2079" spans="1:19" ht="14.45" customHeight="1" x14ac:dyDescent="0.2">
      <c r="A2079" s="821" t="s">
        <v>6951</v>
      </c>
      <c r="B2079" s="822" t="s">
        <v>6952</v>
      </c>
      <c r="C2079" s="822" t="s">
        <v>639</v>
      </c>
      <c r="D2079" s="822" t="s">
        <v>3524</v>
      </c>
      <c r="E2079" s="822" t="s">
        <v>6953</v>
      </c>
      <c r="F2079" s="822" t="s">
        <v>7042</v>
      </c>
      <c r="G2079" s="822" t="s">
        <v>1957</v>
      </c>
      <c r="H2079" s="831"/>
      <c r="I2079" s="831"/>
      <c r="J2079" s="822"/>
      <c r="K2079" s="822"/>
      <c r="L2079" s="831"/>
      <c r="M2079" s="831"/>
      <c r="N2079" s="822"/>
      <c r="O2079" s="822"/>
      <c r="P2079" s="831">
        <v>0.25</v>
      </c>
      <c r="Q2079" s="831">
        <v>71.569999999999993</v>
      </c>
      <c r="R2079" s="827"/>
      <c r="S2079" s="832">
        <v>286.27999999999997</v>
      </c>
    </row>
    <row r="2080" spans="1:19" ht="14.45" customHeight="1" x14ac:dyDescent="0.2">
      <c r="A2080" s="821" t="s">
        <v>6951</v>
      </c>
      <c r="B2080" s="822" t="s">
        <v>6952</v>
      </c>
      <c r="C2080" s="822" t="s">
        <v>639</v>
      </c>
      <c r="D2080" s="822" t="s">
        <v>3524</v>
      </c>
      <c r="E2080" s="822" t="s">
        <v>6953</v>
      </c>
      <c r="F2080" s="822" t="s">
        <v>7045</v>
      </c>
      <c r="G2080" s="822" t="s">
        <v>7044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11.66</v>
      </c>
      <c r="Q2080" s="831">
        <v>765666.57000000007</v>
      </c>
      <c r="R2080" s="827"/>
      <c r="S2080" s="832">
        <v>65666.086620926246</v>
      </c>
    </row>
    <row r="2081" spans="1:19" ht="14.45" customHeight="1" x14ac:dyDescent="0.2">
      <c r="A2081" s="821" t="s">
        <v>6951</v>
      </c>
      <c r="B2081" s="822" t="s">
        <v>6952</v>
      </c>
      <c r="C2081" s="822" t="s">
        <v>639</v>
      </c>
      <c r="D2081" s="822" t="s">
        <v>3524</v>
      </c>
      <c r="E2081" s="822" t="s">
        <v>6953</v>
      </c>
      <c r="F2081" s="822" t="s">
        <v>7046</v>
      </c>
      <c r="G2081" s="822" t="s">
        <v>3405</v>
      </c>
      <c r="H2081" s="831">
        <v>2</v>
      </c>
      <c r="I2081" s="831">
        <v>179005.5</v>
      </c>
      <c r="J2081" s="822"/>
      <c r="K2081" s="822">
        <v>89502.75</v>
      </c>
      <c r="L2081" s="831"/>
      <c r="M2081" s="831"/>
      <c r="N2081" s="822"/>
      <c r="O2081" s="822"/>
      <c r="P2081" s="831">
        <v>2</v>
      </c>
      <c r="Q2081" s="831">
        <v>179005.2</v>
      </c>
      <c r="R2081" s="827"/>
      <c r="S2081" s="832">
        <v>89502.6</v>
      </c>
    </row>
    <row r="2082" spans="1:19" ht="14.45" customHeight="1" x14ac:dyDescent="0.2">
      <c r="A2082" s="821" t="s">
        <v>6951</v>
      </c>
      <c r="B2082" s="822" t="s">
        <v>6952</v>
      </c>
      <c r="C2082" s="822" t="s">
        <v>639</v>
      </c>
      <c r="D2082" s="822" t="s">
        <v>3524</v>
      </c>
      <c r="E2082" s="822" t="s">
        <v>6953</v>
      </c>
      <c r="F2082" s="822" t="s">
        <v>7047</v>
      </c>
      <c r="G2082" s="822" t="s">
        <v>805</v>
      </c>
      <c r="H2082" s="831">
        <v>9.5</v>
      </c>
      <c r="I2082" s="831">
        <v>4995.08</v>
      </c>
      <c r="J2082" s="822"/>
      <c r="K2082" s="822">
        <v>525.79789473684207</v>
      </c>
      <c r="L2082" s="831"/>
      <c r="M2082" s="831"/>
      <c r="N2082" s="822"/>
      <c r="O2082" s="822"/>
      <c r="P2082" s="831">
        <v>1.49</v>
      </c>
      <c r="Q2082" s="831">
        <v>1577.52</v>
      </c>
      <c r="R2082" s="827"/>
      <c r="S2082" s="832">
        <v>1058.7382550335572</v>
      </c>
    </row>
    <row r="2083" spans="1:19" ht="14.45" customHeight="1" x14ac:dyDescent="0.2">
      <c r="A2083" s="821" t="s">
        <v>6951</v>
      </c>
      <c r="B2083" s="822" t="s">
        <v>6952</v>
      </c>
      <c r="C2083" s="822" t="s">
        <v>639</v>
      </c>
      <c r="D2083" s="822" t="s">
        <v>3524</v>
      </c>
      <c r="E2083" s="822" t="s">
        <v>6953</v>
      </c>
      <c r="F2083" s="822" t="s">
        <v>7048</v>
      </c>
      <c r="G2083" s="822" t="s">
        <v>805</v>
      </c>
      <c r="H2083" s="831">
        <v>43.120000000000005</v>
      </c>
      <c r="I2083" s="831">
        <v>9438.9800000000014</v>
      </c>
      <c r="J2083" s="822"/>
      <c r="K2083" s="822">
        <v>218.90027829313544</v>
      </c>
      <c r="L2083" s="831"/>
      <c r="M2083" s="831"/>
      <c r="N2083" s="822"/>
      <c r="O2083" s="822"/>
      <c r="P2083" s="831"/>
      <c r="Q2083" s="831"/>
      <c r="R2083" s="827"/>
      <c r="S2083" s="832"/>
    </row>
    <row r="2084" spans="1:19" ht="14.45" customHeight="1" x14ac:dyDescent="0.2">
      <c r="A2084" s="821" t="s">
        <v>6951</v>
      </c>
      <c r="B2084" s="822" t="s">
        <v>6952</v>
      </c>
      <c r="C2084" s="822" t="s">
        <v>639</v>
      </c>
      <c r="D2084" s="822" t="s">
        <v>3524</v>
      </c>
      <c r="E2084" s="822" t="s">
        <v>6953</v>
      </c>
      <c r="F2084" s="822" t="s">
        <v>7049</v>
      </c>
      <c r="G2084" s="822" t="s">
        <v>805</v>
      </c>
      <c r="H2084" s="831">
        <v>33.89</v>
      </c>
      <c r="I2084" s="831">
        <v>2684.09</v>
      </c>
      <c r="J2084" s="822"/>
      <c r="K2084" s="822">
        <v>79.200059014458546</v>
      </c>
      <c r="L2084" s="831"/>
      <c r="M2084" s="831"/>
      <c r="N2084" s="822"/>
      <c r="O2084" s="822"/>
      <c r="P2084" s="831"/>
      <c r="Q2084" s="831"/>
      <c r="R2084" s="827"/>
      <c r="S2084" s="832"/>
    </row>
    <row r="2085" spans="1:19" ht="14.45" customHeight="1" x14ac:dyDescent="0.2">
      <c r="A2085" s="821" t="s">
        <v>6951</v>
      </c>
      <c r="B2085" s="822" t="s">
        <v>6952</v>
      </c>
      <c r="C2085" s="822" t="s">
        <v>639</v>
      </c>
      <c r="D2085" s="822" t="s">
        <v>3524</v>
      </c>
      <c r="E2085" s="822" t="s">
        <v>6953</v>
      </c>
      <c r="F2085" s="822" t="s">
        <v>7050</v>
      </c>
      <c r="G2085" s="822" t="s">
        <v>805</v>
      </c>
      <c r="H2085" s="831">
        <v>12.65</v>
      </c>
      <c r="I2085" s="831">
        <v>9295.2200000000012</v>
      </c>
      <c r="J2085" s="822"/>
      <c r="K2085" s="822">
        <v>734.80000000000007</v>
      </c>
      <c r="L2085" s="831"/>
      <c r="M2085" s="831"/>
      <c r="N2085" s="822"/>
      <c r="O2085" s="822"/>
      <c r="P2085" s="831"/>
      <c r="Q2085" s="831"/>
      <c r="R2085" s="827"/>
      <c r="S2085" s="832"/>
    </row>
    <row r="2086" spans="1:19" ht="14.45" customHeight="1" x14ac:dyDescent="0.2">
      <c r="A2086" s="821" t="s">
        <v>6951</v>
      </c>
      <c r="B2086" s="822" t="s">
        <v>6952</v>
      </c>
      <c r="C2086" s="822" t="s">
        <v>639</v>
      </c>
      <c r="D2086" s="822" t="s">
        <v>3524</v>
      </c>
      <c r="E2086" s="822" t="s">
        <v>6953</v>
      </c>
      <c r="F2086" s="822" t="s">
        <v>7052</v>
      </c>
      <c r="G2086" s="822" t="s">
        <v>1370</v>
      </c>
      <c r="H2086" s="831">
        <v>8.48</v>
      </c>
      <c r="I2086" s="831">
        <v>884.88999999999987</v>
      </c>
      <c r="J2086" s="822"/>
      <c r="K2086" s="822">
        <v>104.35023584905659</v>
      </c>
      <c r="L2086" s="831"/>
      <c r="M2086" s="831"/>
      <c r="N2086" s="822"/>
      <c r="O2086" s="822"/>
      <c r="P2086" s="831"/>
      <c r="Q2086" s="831"/>
      <c r="R2086" s="827"/>
      <c r="S2086" s="832"/>
    </row>
    <row r="2087" spans="1:19" ht="14.45" customHeight="1" x14ac:dyDescent="0.2">
      <c r="A2087" s="821" t="s">
        <v>6951</v>
      </c>
      <c r="B2087" s="822" t="s">
        <v>6952</v>
      </c>
      <c r="C2087" s="822" t="s">
        <v>639</v>
      </c>
      <c r="D2087" s="822" t="s">
        <v>3524</v>
      </c>
      <c r="E2087" s="822" t="s">
        <v>6953</v>
      </c>
      <c r="F2087" s="822" t="s">
        <v>7053</v>
      </c>
      <c r="G2087" s="822" t="s">
        <v>1370</v>
      </c>
      <c r="H2087" s="831">
        <v>13.16</v>
      </c>
      <c r="I2087" s="831">
        <v>2362.4499999999998</v>
      </c>
      <c r="J2087" s="822"/>
      <c r="K2087" s="822">
        <v>179.51747720364739</v>
      </c>
      <c r="L2087" s="831"/>
      <c r="M2087" s="831"/>
      <c r="N2087" s="822"/>
      <c r="O2087" s="822"/>
      <c r="P2087" s="831"/>
      <c r="Q2087" s="831"/>
      <c r="R2087" s="827"/>
      <c r="S2087" s="832"/>
    </row>
    <row r="2088" spans="1:19" ht="14.45" customHeight="1" x14ac:dyDescent="0.2">
      <c r="A2088" s="821" t="s">
        <v>6951</v>
      </c>
      <c r="B2088" s="822" t="s">
        <v>6952</v>
      </c>
      <c r="C2088" s="822" t="s">
        <v>639</v>
      </c>
      <c r="D2088" s="822" t="s">
        <v>3524</v>
      </c>
      <c r="E2088" s="822" t="s">
        <v>6953</v>
      </c>
      <c r="F2088" s="822" t="s">
        <v>7055</v>
      </c>
      <c r="G2088" s="822" t="s">
        <v>2404</v>
      </c>
      <c r="H2088" s="831">
        <v>12.51</v>
      </c>
      <c r="I2088" s="831">
        <v>110970.34</v>
      </c>
      <c r="J2088" s="822"/>
      <c r="K2088" s="822">
        <v>8870.5307753796969</v>
      </c>
      <c r="L2088" s="831"/>
      <c r="M2088" s="831"/>
      <c r="N2088" s="822"/>
      <c r="O2088" s="822"/>
      <c r="P2088" s="831"/>
      <c r="Q2088" s="831"/>
      <c r="R2088" s="827"/>
      <c r="S2088" s="832"/>
    </row>
    <row r="2089" spans="1:19" ht="14.45" customHeight="1" x14ac:dyDescent="0.2">
      <c r="A2089" s="821" t="s">
        <v>6951</v>
      </c>
      <c r="B2089" s="822" t="s">
        <v>6952</v>
      </c>
      <c r="C2089" s="822" t="s">
        <v>639</v>
      </c>
      <c r="D2089" s="822" t="s">
        <v>3524</v>
      </c>
      <c r="E2089" s="822" t="s">
        <v>6953</v>
      </c>
      <c r="F2089" s="822" t="s">
        <v>7057</v>
      </c>
      <c r="G2089" s="822" t="s">
        <v>7058</v>
      </c>
      <c r="H2089" s="831">
        <v>6</v>
      </c>
      <c r="I2089" s="831">
        <v>455768.58</v>
      </c>
      <c r="J2089" s="822"/>
      <c r="K2089" s="822">
        <v>75961.430000000008</v>
      </c>
      <c r="L2089" s="831"/>
      <c r="M2089" s="831"/>
      <c r="N2089" s="822"/>
      <c r="O2089" s="822"/>
      <c r="P2089" s="831">
        <v>2</v>
      </c>
      <c r="Q2089" s="831">
        <v>129058.18</v>
      </c>
      <c r="R2089" s="827"/>
      <c r="S2089" s="832">
        <v>64529.09</v>
      </c>
    </row>
    <row r="2090" spans="1:19" ht="14.45" customHeight="1" x14ac:dyDescent="0.2">
      <c r="A2090" s="821" t="s">
        <v>6951</v>
      </c>
      <c r="B2090" s="822" t="s">
        <v>6952</v>
      </c>
      <c r="C2090" s="822" t="s">
        <v>639</v>
      </c>
      <c r="D2090" s="822" t="s">
        <v>3524</v>
      </c>
      <c r="E2090" s="822" t="s">
        <v>6953</v>
      </c>
      <c r="F2090" s="822" t="s">
        <v>7059</v>
      </c>
      <c r="G2090" s="822" t="s">
        <v>1004</v>
      </c>
      <c r="H2090" s="831">
        <v>16.36</v>
      </c>
      <c r="I2090" s="831">
        <v>2606.4899999999998</v>
      </c>
      <c r="J2090" s="822"/>
      <c r="K2090" s="822">
        <v>159.32090464547676</v>
      </c>
      <c r="L2090" s="831"/>
      <c r="M2090" s="831"/>
      <c r="N2090" s="822"/>
      <c r="O2090" s="822"/>
      <c r="P2090" s="831"/>
      <c r="Q2090" s="831"/>
      <c r="R2090" s="827"/>
      <c r="S2090" s="832"/>
    </row>
    <row r="2091" spans="1:19" ht="14.45" customHeight="1" x14ac:dyDescent="0.2">
      <c r="A2091" s="821" t="s">
        <v>6951</v>
      </c>
      <c r="B2091" s="822" t="s">
        <v>6952</v>
      </c>
      <c r="C2091" s="822" t="s">
        <v>639</v>
      </c>
      <c r="D2091" s="822" t="s">
        <v>3524</v>
      </c>
      <c r="E2091" s="822" t="s">
        <v>6953</v>
      </c>
      <c r="F2091" s="822" t="s">
        <v>7060</v>
      </c>
      <c r="G2091" s="822" t="s">
        <v>3443</v>
      </c>
      <c r="H2091" s="831">
        <v>17</v>
      </c>
      <c r="I2091" s="831">
        <v>669815.55999999994</v>
      </c>
      <c r="J2091" s="822"/>
      <c r="K2091" s="822">
        <v>39400.915294117643</v>
      </c>
      <c r="L2091" s="831"/>
      <c r="M2091" s="831"/>
      <c r="N2091" s="822"/>
      <c r="O2091" s="822"/>
      <c r="P2091" s="831">
        <v>2</v>
      </c>
      <c r="Q2091" s="831">
        <v>47321.599999999999</v>
      </c>
      <c r="R2091" s="827"/>
      <c r="S2091" s="832">
        <v>23660.799999999999</v>
      </c>
    </row>
    <row r="2092" spans="1:19" ht="14.45" customHeight="1" x14ac:dyDescent="0.2">
      <c r="A2092" s="821" t="s">
        <v>6951</v>
      </c>
      <c r="B2092" s="822" t="s">
        <v>6952</v>
      </c>
      <c r="C2092" s="822" t="s">
        <v>639</v>
      </c>
      <c r="D2092" s="822" t="s">
        <v>3524</v>
      </c>
      <c r="E2092" s="822" t="s">
        <v>6953</v>
      </c>
      <c r="F2092" s="822" t="s">
        <v>7061</v>
      </c>
      <c r="G2092" s="822" t="s">
        <v>2967</v>
      </c>
      <c r="H2092" s="831">
        <v>24.65</v>
      </c>
      <c r="I2092" s="831">
        <v>2234.5099999999998</v>
      </c>
      <c r="J2092" s="822"/>
      <c r="K2092" s="822">
        <v>90.649492900608521</v>
      </c>
      <c r="L2092" s="831"/>
      <c r="M2092" s="831"/>
      <c r="N2092" s="822"/>
      <c r="O2092" s="822"/>
      <c r="P2092" s="831">
        <v>3.8699999999999997</v>
      </c>
      <c r="Q2092" s="831">
        <v>350.82</v>
      </c>
      <c r="R2092" s="827"/>
      <c r="S2092" s="832">
        <v>90.651162790697683</v>
      </c>
    </row>
    <row r="2093" spans="1:19" ht="14.45" customHeight="1" x14ac:dyDescent="0.2">
      <c r="A2093" s="821" t="s">
        <v>6951</v>
      </c>
      <c r="B2093" s="822" t="s">
        <v>6952</v>
      </c>
      <c r="C2093" s="822" t="s">
        <v>639</v>
      </c>
      <c r="D2093" s="822" t="s">
        <v>3524</v>
      </c>
      <c r="E2093" s="822" t="s">
        <v>6953</v>
      </c>
      <c r="F2093" s="822" t="s">
        <v>7068</v>
      </c>
      <c r="G2093" s="822" t="s">
        <v>2985</v>
      </c>
      <c r="H2093" s="831">
        <v>11</v>
      </c>
      <c r="I2093" s="831">
        <v>925.65</v>
      </c>
      <c r="J2093" s="822"/>
      <c r="K2093" s="822">
        <v>84.149999999999991</v>
      </c>
      <c r="L2093" s="831"/>
      <c r="M2093" s="831"/>
      <c r="N2093" s="822"/>
      <c r="O2093" s="822"/>
      <c r="P2093" s="831"/>
      <c r="Q2093" s="831"/>
      <c r="R2093" s="827"/>
      <c r="S2093" s="832"/>
    </row>
    <row r="2094" spans="1:19" ht="14.45" customHeight="1" x14ac:dyDescent="0.2">
      <c r="A2094" s="821" t="s">
        <v>6951</v>
      </c>
      <c r="B2094" s="822" t="s">
        <v>6952</v>
      </c>
      <c r="C2094" s="822" t="s">
        <v>639</v>
      </c>
      <c r="D2094" s="822" t="s">
        <v>3524</v>
      </c>
      <c r="E2094" s="822" t="s">
        <v>6953</v>
      </c>
      <c r="F2094" s="822" t="s">
        <v>7069</v>
      </c>
      <c r="G2094" s="822" t="s">
        <v>2981</v>
      </c>
      <c r="H2094" s="831">
        <v>2</v>
      </c>
      <c r="I2094" s="831">
        <v>14671.16</v>
      </c>
      <c r="J2094" s="822"/>
      <c r="K2094" s="822">
        <v>7335.58</v>
      </c>
      <c r="L2094" s="831"/>
      <c r="M2094" s="831"/>
      <c r="N2094" s="822"/>
      <c r="O2094" s="822"/>
      <c r="P2094" s="831">
        <v>2.54</v>
      </c>
      <c r="Q2094" s="831">
        <v>14327.2</v>
      </c>
      <c r="R2094" s="827"/>
      <c r="S2094" s="832">
        <v>5640.6299212598424</v>
      </c>
    </row>
    <row r="2095" spans="1:19" ht="14.45" customHeight="1" x14ac:dyDescent="0.2">
      <c r="A2095" s="821" t="s">
        <v>6951</v>
      </c>
      <c r="B2095" s="822" t="s">
        <v>6952</v>
      </c>
      <c r="C2095" s="822" t="s">
        <v>639</v>
      </c>
      <c r="D2095" s="822" t="s">
        <v>3524</v>
      </c>
      <c r="E2095" s="822" t="s">
        <v>6953</v>
      </c>
      <c r="F2095" s="822" t="s">
        <v>7070</v>
      </c>
      <c r="G2095" s="822" t="s">
        <v>2985</v>
      </c>
      <c r="H2095" s="831">
        <v>17.600000000000001</v>
      </c>
      <c r="I2095" s="831">
        <v>5529.19</v>
      </c>
      <c r="J2095" s="822"/>
      <c r="K2095" s="822">
        <v>314.15852272727267</v>
      </c>
      <c r="L2095" s="831"/>
      <c r="M2095" s="831"/>
      <c r="N2095" s="822"/>
      <c r="O2095" s="822"/>
      <c r="P2095" s="831"/>
      <c r="Q2095" s="831"/>
      <c r="R2095" s="827"/>
      <c r="S2095" s="832"/>
    </row>
    <row r="2096" spans="1:19" ht="14.45" customHeight="1" x14ac:dyDescent="0.2">
      <c r="A2096" s="821" t="s">
        <v>6951</v>
      </c>
      <c r="B2096" s="822" t="s">
        <v>6952</v>
      </c>
      <c r="C2096" s="822" t="s">
        <v>639</v>
      </c>
      <c r="D2096" s="822" t="s">
        <v>3524</v>
      </c>
      <c r="E2096" s="822" t="s">
        <v>6953</v>
      </c>
      <c r="F2096" s="822" t="s">
        <v>7071</v>
      </c>
      <c r="G2096" s="822" t="s">
        <v>2477</v>
      </c>
      <c r="H2096" s="831">
        <v>58.010000000000005</v>
      </c>
      <c r="I2096" s="831">
        <v>2489605.1</v>
      </c>
      <c r="J2096" s="822"/>
      <c r="K2096" s="822">
        <v>42916.826409239788</v>
      </c>
      <c r="L2096" s="831"/>
      <c r="M2096" s="831"/>
      <c r="N2096" s="822"/>
      <c r="O2096" s="822"/>
      <c r="P2096" s="831">
        <v>3</v>
      </c>
      <c r="Q2096" s="831">
        <v>128348.58</v>
      </c>
      <c r="R2096" s="827"/>
      <c r="S2096" s="832">
        <v>42782.86</v>
      </c>
    </row>
    <row r="2097" spans="1:19" ht="14.45" customHeight="1" x14ac:dyDescent="0.2">
      <c r="A2097" s="821" t="s">
        <v>6951</v>
      </c>
      <c r="B2097" s="822" t="s">
        <v>6952</v>
      </c>
      <c r="C2097" s="822" t="s">
        <v>639</v>
      </c>
      <c r="D2097" s="822" t="s">
        <v>3524</v>
      </c>
      <c r="E2097" s="822" t="s">
        <v>6953</v>
      </c>
      <c r="F2097" s="822" t="s">
        <v>7073</v>
      </c>
      <c r="G2097" s="822" t="s">
        <v>3460</v>
      </c>
      <c r="H2097" s="831">
        <v>2</v>
      </c>
      <c r="I2097" s="831">
        <v>135836.79999999999</v>
      </c>
      <c r="J2097" s="822"/>
      <c r="K2097" s="822">
        <v>67918.399999999994</v>
      </c>
      <c r="L2097" s="831"/>
      <c r="M2097" s="831"/>
      <c r="N2097" s="822"/>
      <c r="O2097" s="822"/>
      <c r="P2097" s="831"/>
      <c r="Q2097" s="831"/>
      <c r="R2097" s="827"/>
      <c r="S2097" s="832"/>
    </row>
    <row r="2098" spans="1:19" ht="14.45" customHeight="1" x14ac:dyDescent="0.2">
      <c r="A2098" s="821" t="s">
        <v>6951</v>
      </c>
      <c r="B2098" s="822" t="s">
        <v>6952</v>
      </c>
      <c r="C2098" s="822" t="s">
        <v>639</v>
      </c>
      <c r="D2098" s="822" t="s">
        <v>3524</v>
      </c>
      <c r="E2098" s="822" t="s">
        <v>6953</v>
      </c>
      <c r="F2098" s="822" t="s">
        <v>7074</v>
      </c>
      <c r="G2098" s="822" t="s">
        <v>7075</v>
      </c>
      <c r="H2098" s="831">
        <v>7.9399999999999995</v>
      </c>
      <c r="I2098" s="831">
        <v>3280.33</v>
      </c>
      <c r="J2098" s="822"/>
      <c r="K2098" s="822">
        <v>413.13979848866501</v>
      </c>
      <c r="L2098" s="831"/>
      <c r="M2098" s="831"/>
      <c r="N2098" s="822"/>
      <c r="O2098" s="822"/>
      <c r="P2098" s="831">
        <v>4.54</v>
      </c>
      <c r="Q2098" s="831">
        <v>2445.0100000000002</v>
      </c>
      <c r="R2098" s="827"/>
      <c r="S2098" s="832">
        <v>538.54845814977978</v>
      </c>
    </row>
    <row r="2099" spans="1:19" ht="14.45" customHeight="1" x14ac:dyDescent="0.2">
      <c r="A2099" s="821" t="s">
        <v>6951</v>
      </c>
      <c r="B2099" s="822" t="s">
        <v>6952</v>
      </c>
      <c r="C2099" s="822" t="s">
        <v>639</v>
      </c>
      <c r="D2099" s="822" t="s">
        <v>3524</v>
      </c>
      <c r="E2099" s="822" t="s">
        <v>6953</v>
      </c>
      <c r="F2099" s="822" t="s">
        <v>7076</v>
      </c>
      <c r="G2099" s="822" t="s">
        <v>3460</v>
      </c>
      <c r="H2099" s="831">
        <v>6.76</v>
      </c>
      <c r="I2099" s="831">
        <v>286955.24</v>
      </c>
      <c r="J2099" s="822"/>
      <c r="K2099" s="822">
        <v>42449</v>
      </c>
      <c r="L2099" s="831"/>
      <c r="M2099" s="831"/>
      <c r="N2099" s="822"/>
      <c r="O2099" s="822"/>
      <c r="P2099" s="831"/>
      <c r="Q2099" s="831"/>
      <c r="R2099" s="827"/>
      <c r="S2099" s="832"/>
    </row>
    <row r="2100" spans="1:19" ht="14.45" customHeight="1" x14ac:dyDescent="0.2">
      <c r="A2100" s="821" t="s">
        <v>6951</v>
      </c>
      <c r="B2100" s="822" t="s">
        <v>6952</v>
      </c>
      <c r="C2100" s="822" t="s">
        <v>639</v>
      </c>
      <c r="D2100" s="822" t="s">
        <v>3524</v>
      </c>
      <c r="E2100" s="822" t="s">
        <v>6953</v>
      </c>
      <c r="F2100" s="822" t="s">
        <v>7077</v>
      </c>
      <c r="G2100" s="822" t="s">
        <v>841</v>
      </c>
      <c r="H2100" s="831">
        <v>1</v>
      </c>
      <c r="I2100" s="831">
        <v>16.55</v>
      </c>
      <c r="J2100" s="822"/>
      <c r="K2100" s="822">
        <v>16.55</v>
      </c>
      <c r="L2100" s="831"/>
      <c r="M2100" s="831"/>
      <c r="N2100" s="822"/>
      <c r="O2100" s="822"/>
      <c r="P2100" s="831"/>
      <c r="Q2100" s="831"/>
      <c r="R2100" s="827"/>
      <c r="S2100" s="832"/>
    </row>
    <row r="2101" spans="1:19" ht="14.45" customHeight="1" x14ac:dyDescent="0.2">
      <c r="A2101" s="821" t="s">
        <v>6951</v>
      </c>
      <c r="B2101" s="822" t="s">
        <v>6952</v>
      </c>
      <c r="C2101" s="822" t="s">
        <v>639</v>
      </c>
      <c r="D2101" s="822" t="s">
        <v>3524</v>
      </c>
      <c r="E2101" s="822" t="s">
        <v>6953</v>
      </c>
      <c r="F2101" s="822" t="s">
        <v>7080</v>
      </c>
      <c r="G2101" s="822" t="s">
        <v>7081</v>
      </c>
      <c r="H2101" s="831">
        <v>2</v>
      </c>
      <c r="I2101" s="831">
        <v>106371</v>
      </c>
      <c r="J2101" s="822"/>
      <c r="K2101" s="822">
        <v>53185.5</v>
      </c>
      <c r="L2101" s="831"/>
      <c r="M2101" s="831"/>
      <c r="N2101" s="822"/>
      <c r="O2101" s="822"/>
      <c r="P2101" s="831">
        <v>2</v>
      </c>
      <c r="Q2101" s="831">
        <v>106371</v>
      </c>
      <c r="R2101" s="827"/>
      <c r="S2101" s="832">
        <v>53185.5</v>
      </c>
    </row>
    <row r="2102" spans="1:19" ht="14.45" customHeight="1" x14ac:dyDescent="0.2">
      <c r="A2102" s="821" t="s">
        <v>6951</v>
      </c>
      <c r="B2102" s="822" t="s">
        <v>6952</v>
      </c>
      <c r="C2102" s="822" t="s">
        <v>639</v>
      </c>
      <c r="D2102" s="822" t="s">
        <v>3524</v>
      </c>
      <c r="E2102" s="822" t="s">
        <v>6953</v>
      </c>
      <c r="F2102" s="822" t="s">
        <v>7084</v>
      </c>
      <c r="G2102" s="822" t="s">
        <v>7085</v>
      </c>
      <c r="H2102" s="831">
        <v>11</v>
      </c>
      <c r="I2102" s="831">
        <v>900.9</v>
      </c>
      <c r="J2102" s="822"/>
      <c r="K2102" s="822">
        <v>81.899999999999991</v>
      </c>
      <c r="L2102" s="831"/>
      <c r="M2102" s="831"/>
      <c r="N2102" s="822"/>
      <c r="O2102" s="822"/>
      <c r="P2102" s="831"/>
      <c r="Q2102" s="831"/>
      <c r="R2102" s="827"/>
      <c r="S2102" s="832"/>
    </row>
    <row r="2103" spans="1:19" ht="14.45" customHeight="1" x14ac:dyDescent="0.2">
      <c r="A2103" s="821" t="s">
        <v>6951</v>
      </c>
      <c r="B2103" s="822" t="s">
        <v>6952</v>
      </c>
      <c r="C2103" s="822" t="s">
        <v>639</v>
      </c>
      <c r="D2103" s="822" t="s">
        <v>3524</v>
      </c>
      <c r="E2103" s="822" t="s">
        <v>6953</v>
      </c>
      <c r="F2103" s="822" t="s">
        <v>7086</v>
      </c>
      <c r="G2103" s="822" t="s">
        <v>2660</v>
      </c>
      <c r="H2103" s="831">
        <v>6.6</v>
      </c>
      <c r="I2103" s="831">
        <v>1842.33</v>
      </c>
      <c r="J2103" s="822"/>
      <c r="K2103" s="822">
        <v>279.14090909090908</v>
      </c>
      <c r="L2103" s="831"/>
      <c r="M2103" s="831"/>
      <c r="N2103" s="822"/>
      <c r="O2103" s="822"/>
      <c r="P2103" s="831">
        <v>1.85</v>
      </c>
      <c r="Q2103" s="831">
        <v>506.9</v>
      </c>
      <c r="R2103" s="827"/>
      <c r="S2103" s="832">
        <v>274</v>
      </c>
    </row>
    <row r="2104" spans="1:19" ht="14.45" customHeight="1" x14ac:dyDescent="0.2">
      <c r="A2104" s="821" t="s">
        <v>6951</v>
      </c>
      <c r="B2104" s="822" t="s">
        <v>6952</v>
      </c>
      <c r="C2104" s="822" t="s">
        <v>639</v>
      </c>
      <c r="D2104" s="822" t="s">
        <v>3524</v>
      </c>
      <c r="E2104" s="822" t="s">
        <v>6953</v>
      </c>
      <c r="F2104" s="822" t="s">
        <v>7094</v>
      </c>
      <c r="G2104" s="822" t="s">
        <v>7095</v>
      </c>
      <c r="H2104" s="831">
        <v>1</v>
      </c>
      <c r="I2104" s="831">
        <v>347.36</v>
      </c>
      <c r="J2104" s="822"/>
      <c r="K2104" s="822">
        <v>347.36</v>
      </c>
      <c r="L2104" s="831"/>
      <c r="M2104" s="831"/>
      <c r="N2104" s="822"/>
      <c r="O2104" s="822"/>
      <c r="P2104" s="831"/>
      <c r="Q2104" s="831"/>
      <c r="R2104" s="827"/>
      <c r="S2104" s="832"/>
    </row>
    <row r="2105" spans="1:19" ht="14.45" customHeight="1" x14ac:dyDescent="0.2">
      <c r="A2105" s="821" t="s">
        <v>6951</v>
      </c>
      <c r="B2105" s="822" t="s">
        <v>6952</v>
      </c>
      <c r="C2105" s="822" t="s">
        <v>639</v>
      </c>
      <c r="D2105" s="822" t="s">
        <v>3524</v>
      </c>
      <c r="E2105" s="822" t="s">
        <v>6953</v>
      </c>
      <c r="F2105" s="822" t="s">
        <v>7097</v>
      </c>
      <c r="G2105" s="822" t="s">
        <v>7098</v>
      </c>
      <c r="H2105" s="831">
        <v>13</v>
      </c>
      <c r="I2105" s="831">
        <v>22458.57</v>
      </c>
      <c r="J2105" s="822"/>
      <c r="K2105" s="822">
        <v>1727.5823076923077</v>
      </c>
      <c r="L2105" s="831"/>
      <c r="M2105" s="831"/>
      <c r="N2105" s="822"/>
      <c r="O2105" s="822"/>
      <c r="P2105" s="831"/>
      <c r="Q2105" s="831"/>
      <c r="R2105" s="827"/>
      <c r="S2105" s="832"/>
    </row>
    <row r="2106" spans="1:19" ht="14.45" customHeight="1" x14ac:dyDescent="0.2">
      <c r="A2106" s="821" t="s">
        <v>6951</v>
      </c>
      <c r="B2106" s="822" t="s">
        <v>6952</v>
      </c>
      <c r="C2106" s="822" t="s">
        <v>639</v>
      </c>
      <c r="D2106" s="822" t="s">
        <v>3524</v>
      </c>
      <c r="E2106" s="822" t="s">
        <v>6953</v>
      </c>
      <c r="F2106" s="822" t="s">
        <v>7099</v>
      </c>
      <c r="G2106" s="822" t="s">
        <v>7100</v>
      </c>
      <c r="H2106" s="831">
        <v>15</v>
      </c>
      <c r="I2106" s="831">
        <v>61310.590000000011</v>
      </c>
      <c r="J2106" s="822"/>
      <c r="K2106" s="822">
        <v>4087.3726666666676</v>
      </c>
      <c r="L2106" s="831"/>
      <c r="M2106" s="831"/>
      <c r="N2106" s="822"/>
      <c r="O2106" s="822"/>
      <c r="P2106" s="831">
        <v>5</v>
      </c>
      <c r="Q2106" s="831">
        <v>15972.029999999999</v>
      </c>
      <c r="R2106" s="827"/>
      <c r="S2106" s="832">
        <v>3194.4059999999999</v>
      </c>
    </row>
    <row r="2107" spans="1:19" ht="14.45" customHeight="1" x14ac:dyDescent="0.2">
      <c r="A2107" s="821" t="s">
        <v>6951</v>
      </c>
      <c r="B2107" s="822" t="s">
        <v>6952</v>
      </c>
      <c r="C2107" s="822" t="s">
        <v>639</v>
      </c>
      <c r="D2107" s="822" t="s">
        <v>3524</v>
      </c>
      <c r="E2107" s="822" t="s">
        <v>6953</v>
      </c>
      <c r="F2107" s="822" t="s">
        <v>7101</v>
      </c>
      <c r="G2107" s="822" t="s">
        <v>2446</v>
      </c>
      <c r="H2107" s="831">
        <v>35.42</v>
      </c>
      <c r="I2107" s="831">
        <v>310688.99</v>
      </c>
      <c r="J2107" s="822"/>
      <c r="K2107" s="822">
        <v>8771.5694522868434</v>
      </c>
      <c r="L2107" s="831"/>
      <c r="M2107" s="831"/>
      <c r="N2107" s="822"/>
      <c r="O2107" s="822"/>
      <c r="P2107" s="831">
        <v>11.72</v>
      </c>
      <c r="Q2107" s="831">
        <v>92527.200000000012</v>
      </c>
      <c r="R2107" s="827"/>
      <c r="S2107" s="832">
        <v>7894.81228668942</v>
      </c>
    </row>
    <row r="2108" spans="1:19" ht="14.45" customHeight="1" x14ac:dyDescent="0.2">
      <c r="A2108" s="821" t="s">
        <v>6951</v>
      </c>
      <c r="B2108" s="822" t="s">
        <v>6952</v>
      </c>
      <c r="C2108" s="822" t="s">
        <v>639</v>
      </c>
      <c r="D2108" s="822" t="s">
        <v>3524</v>
      </c>
      <c r="E2108" s="822" t="s">
        <v>6953</v>
      </c>
      <c r="F2108" s="822" t="s">
        <v>7104</v>
      </c>
      <c r="G2108" s="822" t="s">
        <v>7105</v>
      </c>
      <c r="H2108" s="831"/>
      <c r="I2108" s="831"/>
      <c r="J2108" s="822"/>
      <c r="K2108" s="822"/>
      <c r="L2108" s="831"/>
      <c r="M2108" s="831"/>
      <c r="N2108" s="822"/>
      <c r="O2108" s="822"/>
      <c r="P2108" s="831">
        <v>1</v>
      </c>
      <c r="Q2108" s="831">
        <v>43.82</v>
      </c>
      <c r="R2108" s="827"/>
      <c r="S2108" s="832">
        <v>43.82</v>
      </c>
    </row>
    <row r="2109" spans="1:19" ht="14.45" customHeight="1" x14ac:dyDescent="0.2">
      <c r="A2109" s="821" t="s">
        <v>6951</v>
      </c>
      <c r="B2109" s="822" t="s">
        <v>6952</v>
      </c>
      <c r="C2109" s="822" t="s">
        <v>639</v>
      </c>
      <c r="D2109" s="822" t="s">
        <v>3524</v>
      </c>
      <c r="E2109" s="822" t="s">
        <v>6953</v>
      </c>
      <c r="F2109" s="822" t="s">
        <v>7111</v>
      </c>
      <c r="G2109" s="822" t="s">
        <v>2446</v>
      </c>
      <c r="H2109" s="831">
        <v>60.13</v>
      </c>
      <c r="I2109" s="831">
        <v>1318061.6300000001</v>
      </c>
      <c r="J2109" s="822"/>
      <c r="K2109" s="822">
        <v>21920.200066522535</v>
      </c>
      <c r="L2109" s="831"/>
      <c r="M2109" s="831"/>
      <c r="N2109" s="822"/>
      <c r="O2109" s="822"/>
      <c r="P2109" s="831">
        <v>24.13</v>
      </c>
      <c r="Q2109" s="831">
        <v>476039.54</v>
      </c>
      <c r="R2109" s="827"/>
      <c r="S2109" s="832">
        <v>19728.120182345629</v>
      </c>
    </row>
    <row r="2110" spans="1:19" ht="14.45" customHeight="1" x14ac:dyDescent="0.2">
      <c r="A2110" s="821" t="s">
        <v>6951</v>
      </c>
      <c r="B2110" s="822" t="s">
        <v>6952</v>
      </c>
      <c r="C2110" s="822" t="s">
        <v>639</v>
      </c>
      <c r="D2110" s="822" t="s">
        <v>3524</v>
      </c>
      <c r="E2110" s="822" t="s">
        <v>6953</v>
      </c>
      <c r="F2110" s="822" t="s">
        <v>7112</v>
      </c>
      <c r="G2110" s="822" t="s">
        <v>7033</v>
      </c>
      <c r="H2110" s="831">
        <v>9</v>
      </c>
      <c r="I2110" s="831">
        <v>11184</v>
      </c>
      <c r="J2110" s="822"/>
      <c r="K2110" s="822">
        <v>1242.6666666666667</v>
      </c>
      <c r="L2110" s="831"/>
      <c r="M2110" s="831"/>
      <c r="N2110" s="822"/>
      <c r="O2110" s="822"/>
      <c r="P2110" s="831"/>
      <c r="Q2110" s="831"/>
      <c r="R2110" s="827"/>
      <c r="S2110" s="832"/>
    </row>
    <row r="2111" spans="1:19" ht="14.45" customHeight="1" x14ac:dyDescent="0.2">
      <c r="A2111" s="821" t="s">
        <v>6951</v>
      </c>
      <c r="B2111" s="822" t="s">
        <v>6952</v>
      </c>
      <c r="C2111" s="822" t="s">
        <v>639</v>
      </c>
      <c r="D2111" s="822" t="s">
        <v>3524</v>
      </c>
      <c r="E2111" s="822" t="s">
        <v>6953</v>
      </c>
      <c r="F2111" s="822" t="s">
        <v>7114</v>
      </c>
      <c r="G2111" s="822" t="s">
        <v>2319</v>
      </c>
      <c r="H2111" s="831">
        <v>4</v>
      </c>
      <c r="I2111" s="831">
        <v>4746.28</v>
      </c>
      <c r="J2111" s="822"/>
      <c r="K2111" s="822">
        <v>1186.57</v>
      </c>
      <c r="L2111" s="831"/>
      <c r="M2111" s="831"/>
      <c r="N2111" s="822"/>
      <c r="O2111" s="822"/>
      <c r="P2111" s="831"/>
      <c r="Q2111" s="831"/>
      <c r="R2111" s="827"/>
      <c r="S2111" s="832"/>
    </row>
    <row r="2112" spans="1:19" ht="14.45" customHeight="1" x14ac:dyDescent="0.2">
      <c r="A2112" s="821" t="s">
        <v>6951</v>
      </c>
      <c r="B2112" s="822" t="s">
        <v>6952</v>
      </c>
      <c r="C2112" s="822" t="s">
        <v>639</v>
      </c>
      <c r="D2112" s="822" t="s">
        <v>3524</v>
      </c>
      <c r="E2112" s="822" t="s">
        <v>6953</v>
      </c>
      <c r="F2112" s="822" t="s">
        <v>7115</v>
      </c>
      <c r="G2112" s="822" t="s">
        <v>2319</v>
      </c>
      <c r="H2112" s="831">
        <v>2</v>
      </c>
      <c r="I2112" s="831">
        <v>7930.1</v>
      </c>
      <c r="J2112" s="822"/>
      <c r="K2112" s="822">
        <v>3965.05</v>
      </c>
      <c r="L2112" s="831"/>
      <c r="M2112" s="831"/>
      <c r="N2112" s="822"/>
      <c r="O2112" s="822"/>
      <c r="P2112" s="831"/>
      <c r="Q2112" s="831"/>
      <c r="R2112" s="827"/>
      <c r="S2112" s="832"/>
    </row>
    <row r="2113" spans="1:19" ht="14.45" customHeight="1" x14ac:dyDescent="0.2">
      <c r="A2113" s="821" t="s">
        <v>6951</v>
      </c>
      <c r="B2113" s="822" t="s">
        <v>6952</v>
      </c>
      <c r="C2113" s="822" t="s">
        <v>639</v>
      </c>
      <c r="D2113" s="822" t="s">
        <v>3524</v>
      </c>
      <c r="E2113" s="822" t="s">
        <v>6953</v>
      </c>
      <c r="F2113" s="822" t="s">
        <v>7117</v>
      </c>
      <c r="G2113" s="822" t="s">
        <v>7118</v>
      </c>
      <c r="H2113" s="831">
        <v>81</v>
      </c>
      <c r="I2113" s="831">
        <v>3739924.4400000004</v>
      </c>
      <c r="J2113" s="822"/>
      <c r="K2113" s="822">
        <v>46171.906666666669</v>
      </c>
      <c r="L2113" s="831"/>
      <c r="M2113" s="831"/>
      <c r="N2113" s="822"/>
      <c r="O2113" s="822"/>
      <c r="P2113" s="831">
        <v>35</v>
      </c>
      <c r="Q2113" s="831">
        <v>1358280</v>
      </c>
      <c r="R2113" s="827"/>
      <c r="S2113" s="832">
        <v>38808</v>
      </c>
    </row>
    <row r="2114" spans="1:19" ht="14.45" customHeight="1" x14ac:dyDescent="0.2">
      <c r="A2114" s="821" t="s">
        <v>6951</v>
      </c>
      <c r="B2114" s="822" t="s">
        <v>6952</v>
      </c>
      <c r="C2114" s="822" t="s">
        <v>639</v>
      </c>
      <c r="D2114" s="822" t="s">
        <v>3524</v>
      </c>
      <c r="E2114" s="822" t="s">
        <v>6953</v>
      </c>
      <c r="F2114" s="822" t="s">
        <v>7119</v>
      </c>
      <c r="G2114" s="822" t="s">
        <v>916</v>
      </c>
      <c r="H2114" s="831"/>
      <c r="I2114" s="831"/>
      <c r="J2114" s="822"/>
      <c r="K2114" s="822"/>
      <c r="L2114" s="831"/>
      <c r="M2114" s="831"/>
      <c r="N2114" s="822"/>
      <c r="O2114" s="822"/>
      <c r="P2114" s="831">
        <v>6.67</v>
      </c>
      <c r="Q2114" s="831">
        <v>1421.78</v>
      </c>
      <c r="R2114" s="827"/>
      <c r="S2114" s="832">
        <v>213.16041979010495</v>
      </c>
    </row>
    <row r="2115" spans="1:19" ht="14.45" customHeight="1" x14ac:dyDescent="0.2">
      <c r="A2115" s="821" t="s">
        <v>6951</v>
      </c>
      <c r="B2115" s="822" t="s">
        <v>6952</v>
      </c>
      <c r="C2115" s="822" t="s">
        <v>639</v>
      </c>
      <c r="D2115" s="822" t="s">
        <v>3524</v>
      </c>
      <c r="E2115" s="822" t="s">
        <v>6953</v>
      </c>
      <c r="F2115" s="822" t="s">
        <v>7120</v>
      </c>
      <c r="G2115" s="822" t="s">
        <v>916</v>
      </c>
      <c r="H2115" s="831"/>
      <c r="I2115" s="831"/>
      <c r="J2115" s="822"/>
      <c r="K2115" s="822"/>
      <c r="L2115" s="831"/>
      <c r="M2115" s="831"/>
      <c r="N2115" s="822"/>
      <c r="O2115" s="822"/>
      <c r="P2115" s="831">
        <v>0.28000000000000003</v>
      </c>
      <c r="Q2115" s="831">
        <v>20.420000000000002</v>
      </c>
      <c r="R2115" s="827"/>
      <c r="S2115" s="832">
        <v>72.928571428571431</v>
      </c>
    </row>
    <row r="2116" spans="1:19" ht="14.45" customHeight="1" x14ac:dyDescent="0.2">
      <c r="A2116" s="821" t="s">
        <v>6951</v>
      </c>
      <c r="B2116" s="822" t="s">
        <v>6952</v>
      </c>
      <c r="C2116" s="822" t="s">
        <v>639</v>
      </c>
      <c r="D2116" s="822" t="s">
        <v>3524</v>
      </c>
      <c r="E2116" s="822" t="s">
        <v>6953</v>
      </c>
      <c r="F2116" s="822" t="s">
        <v>7122</v>
      </c>
      <c r="G2116" s="822" t="s">
        <v>1390</v>
      </c>
      <c r="H2116" s="831"/>
      <c r="I2116" s="831"/>
      <c r="J2116" s="822"/>
      <c r="K2116" s="822"/>
      <c r="L2116" s="831"/>
      <c r="M2116" s="831"/>
      <c r="N2116" s="822"/>
      <c r="O2116" s="822"/>
      <c r="P2116" s="831">
        <v>3</v>
      </c>
      <c r="Q2116" s="831">
        <v>445.38</v>
      </c>
      <c r="R2116" s="827"/>
      <c r="S2116" s="832">
        <v>148.46</v>
      </c>
    </row>
    <row r="2117" spans="1:19" ht="14.45" customHeight="1" x14ac:dyDescent="0.2">
      <c r="A2117" s="821" t="s">
        <v>6951</v>
      </c>
      <c r="B2117" s="822" t="s">
        <v>6952</v>
      </c>
      <c r="C2117" s="822" t="s">
        <v>639</v>
      </c>
      <c r="D2117" s="822" t="s">
        <v>3524</v>
      </c>
      <c r="E2117" s="822" t="s">
        <v>6953</v>
      </c>
      <c r="F2117" s="822" t="s">
        <v>7129</v>
      </c>
      <c r="G2117" s="822" t="s">
        <v>791</v>
      </c>
      <c r="H2117" s="831">
        <v>7.02</v>
      </c>
      <c r="I2117" s="831">
        <v>784.67</v>
      </c>
      <c r="J2117" s="822"/>
      <c r="K2117" s="822">
        <v>111.77635327635328</v>
      </c>
      <c r="L2117" s="831"/>
      <c r="M2117" s="831"/>
      <c r="N2117" s="822"/>
      <c r="O2117" s="822"/>
      <c r="P2117" s="831">
        <v>1.48</v>
      </c>
      <c r="Q2117" s="831">
        <v>164.28</v>
      </c>
      <c r="R2117" s="827"/>
      <c r="S2117" s="832">
        <v>111</v>
      </c>
    </row>
    <row r="2118" spans="1:19" ht="14.45" customHeight="1" x14ac:dyDescent="0.2">
      <c r="A2118" s="821" t="s">
        <v>6951</v>
      </c>
      <c r="B2118" s="822" t="s">
        <v>6952</v>
      </c>
      <c r="C2118" s="822" t="s">
        <v>639</v>
      </c>
      <c r="D2118" s="822" t="s">
        <v>3524</v>
      </c>
      <c r="E2118" s="822" t="s">
        <v>6953</v>
      </c>
      <c r="F2118" s="822" t="s">
        <v>7130</v>
      </c>
      <c r="G2118" s="822" t="s">
        <v>791</v>
      </c>
      <c r="H2118" s="831">
        <v>8.43</v>
      </c>
      <c r="I2118" s="831">
        <v>2428.7000000000003</v>
      </c>
      <c r="J2118" s="822"/>
      <c r="K2118" s="822">
        <v>288.10201660735476</v>
      </c>
      <c r="L2118" s="831"/>
      <c r="M2118" s="831"/>
      <c r="N2118" s="822"/>
      <c r="O2118" s="822"/>
      <c r="P2118" s="831">
        <v>1.1400000000000001</v>
      </c>
      <c r="Q2118" s="831">
        <v>328.42</v>
      </c>
      <c r="R2118" s="827"/>
      <c r="S2118" s="832">
        <v>288.08771929824559</v>
      </c>
    </row>
    <row r="2119" spans="1:19" ht="14.45" customHeight="1" x14ac:dyDescent="0.2">
      <c r="A2119" s="821" t="s">
        <v>6951</v>
      </c>
      <c r="B2119" s="822" t="s">
        <v>6952</v>
      </c>
      <c r="C2119" s="822" t="s">
        <v>639</v>
      </c>
      <c r="D2119" s="822" t="s">
        <v>3524</v>
      </c>
      <c r="E2119" s="822" t="s">
        <v>6953</v>
      </c>
      <c r="F2119" s="822" t="s">
        <v>7131</v>
      </c>
      <c r="G2119" s="822" t="s">
        <v>1132</v>
      </c>
      <c r="H2119" s="831">
        <v>7</v>
      </c>
      <c r="I2119" s="831">
        <v>1280.3</v>
      </c>
      <c r="J2119" s="822"/>
      <c r="K2119" s="822">
        <v>182.9</v>
      </c>
      <c r="L2119" s="831"/>
      <c r="M2119" s="831"/>
      <c r="N2119" s="822"/>
      <c r="O2119" s="822"/>
      <c r="P2119" s="831"/>
      <c r="Q2119" s="831"/>
      <c r="R2119" s="827"/>
      <c r="S2119" s="832"/>
    </row>
    <row r="2120" spans="1:19" ht="14.45" customHeight="1" x14ac:dyDescent="0.2">
      <c r="A2120" s="821" t="s">
        <v>6951</v>
      </c>
      <c r="B2120" s="822" t="s">
        <v>6952</v>
      </c>
      <c r="C2120" s="822" t="s">
        <v>639</v>
      </c>
      <c r="D2120" s="822" t="s">
        <v>3524</v>
      </c>
      <c r="E2120" s="822" t="s">
        <v>6953</v>
      </c>
      <c r="F2120" s="822" t="s">
        <v>7135</v>
      </c>
      <c r="G2120" s="822" t="s">
        <v>1132</v>
      </c>
      <c r="H2120" s="831">
        <v>1.9</v>
      </c>
      <c r="I2120" s="831">
        <v>185.35</v>
      </c>
      <c r="J2120" s="822"/>
      <c r="K2120" s="822">
        <v>97.55263157894737</v>
      </c>
      <c r="L2120" s="831"/>
      <c r="M2120" s="831"/>
      <c r="N2120" s="822"/>
      <c r="O2120" s="822"/>
      <c r="P2120" s="831"/>
      <c r="Q2120" s="831"/>
      <c r="R2120" s="827"/>
      <c r="S2120" s="832"/>
    </row>
    <row r="2121" spans="1:19" ht="14.45" customHeight="1" x14ac:dyDescent="0.2">
      <c r="A2121" s="821" t="s">
        <v>6951</v>
      </c>
      <c r="B2121" s="822" t="s">
        <v>6952</v>
      </c>
      <c r="C2121" s="822" t="s">
        <v>639</v>
      </c>
      <c r="D2121" s="822" t="s">
        <v>3524</v>
      </c>
      <c r="E2121" s="822" t="s">
        <v>6953</v>
      </c>
      <c r="F2121" s="822" t="s">
        <v>7136</v>
      </c>
      <c r="G2121" s="822" t="s">
        <v>1132</v>
      </c>
      <c r="H2121" s="831">
        <v>2</v>
      </c>
      <c r="I2121" s="831">
        <v>842.44</v>
      </c>
      <c r="J2121" s="822"/>
      <c r="K2121" s="822">
        <v>421.22</v>
      </c>
      <c r="L2121" s="831"/>
      <c r="M2121" s="831"/>
      <c r="N2121" s="822"/>
      <c r="O2121" s="822"/>
      <c r="P2121" s="831"/>
      <c r="Q2121" s="831"/>
      <c r="R2121" s="827"/>
      <c r="S2121" s="832"/>
    </row>
    <row r="2122" spans="1:19" ht="14.45" customHeight="1" x14ac:dyDescent="0.2">
      <c r="A2122" s="821" t="s">
        <v>6951</v>
      </c>
      <c r="B2122" s="822" t="s">
        <v>6952</v>
      </c>
      <c r="C2122" s="822" t="s">
        <v>639</v>
      </c>
      <c r="D2122" s="822" t="s">
        <v>3524</v>
      </c>
      <c r="E2122" s="822" t="s">
        <v>6953</v>
      </c>
      <c r="F2122" s="822" t="s">
        <v>7137</v>
      </c>
      <c r="G2122" s="822" t="s">
        <v>7134</v>
      </c>
      <c r="H2122" s="831"/>
      <c r="I2122" s="831"/>
      <c r="J2122" s="822"/>
      <c r="K2122" s="822"/>
      <c r="L2122" s="831"/>
      <c r="M2122" s="831"/>
      <c r="N2122" s="822"/>
      <c r="O2122" s="822"/>
      <c r="P2122" s="831">
        <v>3</v>
      </c>
      <c r="Q2122" s="831">
        <v>49818.9</v>
      </c>
      <c r="R2122" s="827"/>
      <c r="S2122" s="832">
        <v>16606.3</v>
      </c>
    </row>
    <row r="2123" spans="1:19" ht="14.45" customHeight="1" x14ac:dyDescent="0.2">
      <c r="A2123" s="821" t="s">
        <v>6951</v>
      </c>
      <c r="B2123" s="822" t="s">
        <v>6952</v>
      </c>
      <c r="C2123" s="822" t="s">
        <v>639</v>
      </c>
      <c r="D2123" s="822" t="s">
        <v>3524</v>
      </c>
      <c r="E2123" s="822" t="s">
        <v>6953</v>
      </c>
      <c r="F2123" s="822" t="s">
        <v>7138</v>
      </c>
      <c r="G2123" s="822" t="s">
        <v>7139</v>
      </c>
      <c r="H2123" s="831">
        <v>3</v>
      </c>
      <c r="I2123" s="831">
        <v>445.38</v>
      </c>
      <c r="J2123" s="822"/>
      <c r="K2123" s="822">
        <v>148.46</v>
      </c>
      <c r="L2123" s="831"/>
      <c r="M2123" s="831"/>
      <c r="N2123" s="822"/>
      <c r="O2123" s="822"/>
      <c r="P2123" s="831"/>
      <c r="Q2123" s="831"/>
      <c r="R2123" s="827"/>
      <c r="S2123" s="832"/>
    </row>
    <row r="2124" spans="1:19" ht="14.45" customHeight="1" x14ac:dyDescent="0.2">
      <c r="A2124" s="821" t="s">
        <v>6951</v>
      </c>
      <c r="B2124" s="822" t="s">
        <v>6952</v>
      </c>
      <c r="C2124" s="822" t="s">
        <v>639</v>
      </c>
      <c r="D2124" s="822" t="s">
        <v>3524</v>
      </c>
      <c r="E2124" s="822" t="s">
        <v>6953</v>
      </c>
      <c r="F2124" s="822" t="s">
        <v>7141</v>
      </c>
      <c r="G2124" s="822" t="s">
        <v>2967</v>
      </c>
      <c r="H2124" s="831">
        <v>37.33</v>
      </c>
      <c r="I2124" s="831">
        <v>17704.489999999998</v>
      </c>
      <c r="J2124" s="822"/>
      <c r="K2124" s="822">
        <v>474.26975622823466</v>
      </c>
      <c r="L2124" s="831"/>
      <c r="M2124" s="831"/>
      <c r="N2124" s="822"/>
      <c r="O2124" s="822"/>
      <c r="P2124" s="831">
        <v>3.32</v>
      </c>
      <c r="Q2124" s="831">
        <v>1574.58</v>
      </c>
      <c r="R2124" s="827"/>
      <c r="S2124" s="832">
        <v>474.27108433734941</v>
      </c>
    </row>
    <row r="2125" spans="1:19" ht="14.45" customHeight="1" x14ac:dyDescent="0.2">
      <c r="A2125" s="821" t="s">
        <v>6951</v>
      </c>
      <c r="B2125" s="822" t="s">
        <v>6952</v>
      </c>
      <c r="C2125" s="822" t="s">
        <v>639</v>
      </c>
      <c r="D2125" s="822" t="s">
        <v>3524</v>
      </c>
      <c r="E2125" s="822" t="s">
        <v>6953</v>
      </c>
      <c r="F2125" s="822" t="s">
        <v>7142</v>
      </c>
      <c r="G2125" s="822" t="s">
        <v>2967</v>
      </c>
      <c r="H2125" s="831">
        <v>36.200000000000003</v>
      </c>
      <c r="I2125" s="831">
        <v>7403.61</v>
      </c>
      <c r="J2125" s="822"/>
      <c r="K2125" s="822">
        <v>204.51961325966849</v>
      </c>
      <c r="L2125" s="831"/>
      <c r="M2125" s="831"/>
      <c r="N2125" s="822"/>
      <c r="O2125" s="822"/>
      <c r="P2125" s="831">
        <v>7.66</v>
      </c>
      <c r="Q2125" s="831">
        <v>1566.62</v>
      </c>
      <c r="R2125" s="827"/>
      <c r="S2125" s="832">
        <v>204.5195822454308</v>
      </c>
    </row>
    <row r="2126" spans="1:19" ht="14.45" customHeight="1" x14ac:dyDescent="0.2">
      <c r="A2126" s="821" t="s">
        <v>6951</v>
      </c>
      <c r="B2126" s="822" t="s">
        <v>6952</v>
      </c>
      <c r="C2126" s="822" t="s">
        <v>639</v>
      </c>
      <c r="D2126" s="822" t="s">
        <v>3524</v>
      </c>
      <c r="E2126" s="822" t="s">
        <v>6953</v>
      </c>
      <c r="F2126" s="822" t="s">
        <v>7144</v>
      </c>
      <c r="G2126" s="822" t="s">
        <v>3365</v>
      </c>
      <c r="H2126" s="831">
        <v>5</v>
      </c>
      <c r="I2126" s="831">
        <v>84611</v>
      </c>
      <c r="J2126" s="822"/>
      <c r="K2126" s="822">
        <v>16922.2</v>
      </c>
      <c r="L2126" s="831"/>
      <c r="M2126" s="831"/>
      <c r="N2126" s="822"/>
      <c r="O2126" s="822"/>
      <c r="P2126" s="831"/>
      <c r="Q2126" s="831"/>
      <c r="R2126" s="827"/>
      <c r="S2126" s="832"/>
    </row>
    <row r="2127" spans="1:19" ht="14.45" customHeight="1" x14ac:dyDescent="0.2">
      <c r="A2127" s="821" t="s">
        <v>6951</v>
      </c>
      <c r="B2127" s="822" t="s">
        <v>6952</v>
      </c>
      <c r="C2127" s="822" t="s">
        <v>639</v>
      </c>
      <c r="D2127" s="822" t="s">
        <v>3524</v>
      </c>
      <c r="E2127" s="822" t="s">
        <v>6953</v>
      </c>
      <c r="F2127" s="822" t="s">
        <v>7147</v>
      </c>
      <c r="G2127" s="822" t="s">
        <v>2388</v>
      </c>
      <c r="H2127" s="831">
        <v>6</v>
      </c>
      <c r="I2127" s="831">
        <v>640195</v>
      </c>
      <c r="J2127" s="822"/>
      <c r="K2127" s="822">
        <v>106699.16666666667</v>
      </c>
      <c r="L2127" s="831"/>
      <c r="M2127" s="831"/>
      <c r="N2127" s="822"/>
      <c r="O2127" s="822"/>
      <c r="P2127" s="831">
        <v>11</v>
      </c>
      <c r="Q2127" s="831">
        <v>948229.7</v>
      </c>
      <c r="R2127" s="827"/>
      <c r="S2127" s="832">
        <v>86202.7</v>
      </c>
    </row>
    <row r="2128" spans="1:19" ht="14.45" customHeight="1" x14ac:dyDescent="0.2">
      <c r="A2128" s="821" t="s">
        <v>6951</v>
      </c>
      <c r="B2128" s="822" t="s">
        <v>6952</v>
      </c>
      <c r="C2128" s="822" t="s">
        <v>639</v>
      </c>
      <c r="D2128" s="822" t="s">
        <v>3524</v>
      </c>
      <c r="E2128" s="822" t="s">
        <v>6953</v>
      </c>
      <c r="F2128" s="822" t="s">
        <v>7152</v>
      </c>
      <c r="G2128" s="822" t="s">
        <v>2346</v>
      </c>
      <c r="H2128" s="831">
        <v>1</v>
      </c>
      <c r="I2128" s="831">
        <v>39442.300000000003</v>
      </c>
      <c r="J2128" s="822"/>
      <c r="K2128" s="822">
        <v>39442.300000000003</v>
      </c>
      <c r="L2128" s="831"/>
      <c r="M2128" s="831"/>
      <c r="N2128" s="822"/>
      <c r="O2128" s="822"/>
      <c r="P2128" s="831"/>
      <c r="Q2128" s="831"/>
      <c r="R2128" s="827"/>
      <c r="S2128" s="832"/>
    </row>
    <row r="2129" spans="1:19" ht="14.45" customHeight="1" x14ac:dyDescent="0.2">
      <c r="A2129" s="821" t="s">
        <v>6951</v>
      </c>
      <c r="B2129" s="822" t="s">
        <v>6952</v>
      </c>
      <c r="C2129" s="822" t="s">
        <v>639</v>
      </c>
      <c r="D2129" s="822" t="s">
        <v>3524</v>
      </c>
      <c r="E2129" s="822" t="s">
        <v>6953</v>
      </c>
      <c r="F2129" s="822" t="s">
        <v>7153</v>
      </c>
      <c r="G2129" s="822" t="s">
        <v>2388</v>
      </c>
      <c r="H2129" s="831">
        <v>1</v>
      </c>
      <c r="I2129" s="831">
        <v>106641</v>
      </c>
      <c r="J2129" s="822"/>
      <c r="K2129" s="822">
        <v>106641</v>
      </c>
      <c r="L2129" s="831"/>
      <c r="M2129" s="831"/>
      <c r="N2129" s="822"/>
      <c r="O2129" s="822"/>
      <c r="P2129" s="831"/>
      <c r="Q2129" s="831"/>
      <c r="R2129" s="827"/>
      <c r="S2129" s="832"/>
    </row>
    <row r="2130" spans="1:19" ht="14.45" customHeight="1" x14ac:dyDescent="0.2">
      <c r="A2130" s="821" t="s">
        <v>6951</v>
      </c>
      <c r="B2130" s="822" t="s">
        <v>6952</v>
      </c>
      <c r="C2130" s="822" t="s">
        <v>639</v>
      </c>
      <c r="D2130" s="822" t="s">
        <v>3524</v>
      </c>
      <c r="E2130" s="822" t="s">
        <v>6953</v>
      </c>
      <c r="F2130" s="822" t="s">
        <v>7154</v>
      </c>
      <c r="G2130" s="822" t="s">
        <v>7155</v>
      </c>
      <c r="H2130" s="831"/>
      <c r="I2130" s="831"/>
      <c r="J2130" s="822"/>
      <c r="K2130" s="822"/>
      <c r="L2130" s="831"/>
      <c r="M2130" s="831"/>
      <c r="N2130" s="822"/>
      <c r="O2130" s="822"/>
      <c r="P2130" s="831">
        <v>3</v>
      </c>
      <c r="Q2130" s="831">
        <v>89962.2</v>
      </c>
      <c r="R2130" s="827"/>
      <c r="S2130" s="832">
        <v>29987.399999999998</v>
      </c>
    </row>
    <row r="2131" spans="1:19" ht="14.45" customHeight="1" x14ac:dyDescent="0.2">
      <c r="A2131" s="821" t="s">
        <v>6951</v>
      </c>
      <c r="B2131" s="822" t="s">
        <v>6952</v>
      </c>
      <c r="C2131" s="822" t="s">
        <v>639</v>
      </c>
      <c r="D2131" s="822" t="s">
        <v>3524</v>
      </c>
      <c r="E2131" s="822" t="s">
        <v>6953</v>
      </c>
      <c r="F2131" s="822" t="s">
        <v>7157</v>
      </c>
      <c r="G2131" s="822" t="s">
        <v>7158</v>
      </c>
      <c r="H2131" s="831"/>
      <c r="I2131" s="831"/>
      <c r="J2131" s="822"/>
      <c r="K2131" s="822"/>
      <c r="L2131" s="831"/>
      <c r="M2131" s="831"/>
      <c r="N2131" s="822"/>
      <c r="O2131" s="822"/>
      <c r="P2131" s="831">
        <v>0.2</v>
      </c>
      <c r="Q2131" s="831">
        <v>10.88</v>
      </c>
      <c r="R2131" s="827"/>
      <c r="S2131" s="832">
        <v>54.4</v>
      </c>
    </row>
    <row r="2132" spans="1:19" ht="14.45" customHeight="1" x14ac:dyDescent="0.2">
      <c r="A2132" s="821" t="s">
        <v>6951</v>
      </c>
      <c r="B2132" s="822" t="s">
        <v>6952</v>
      </c>
      <c r="C2132" s="822" t="s">
        <v>639</v>
      </c>
      <c r="D2132" s="822" t="s">
        <v>3524</v>
      </c>
      <c r="E2132" s="822" t="s">
        <v>6953</v>
      </c>
      <c r="F2132" s="822" t="s">
        <v>7159</v>
      </c>
      <c r="G2132" s="822" t="s">
        <v>7158</v>
      </c>
      <c r="H2132" s="831"/>
      <c r="I2132" s="831"/>
      <c r="J2132" s="822"/>
      <c r="K2132" s="822"/>
      <c r="L2132" s="831"/>
      <c r="M2132" s="831"/>
      <c r="N2132" s="822"/>
      <c r="O2132" s="822"/>
      <c r="P2132" s="831">
        <v>0.4</v>
      </c>
      <c r="Q2132" s="831">
        <v>39.08</v>
      </c>
      <c r="R2132" s="827"/>
      <c r="S2132" s="832">
        <v>97.699999999999989</v>
      </c>
    </row>
    <row r="2133" spans="1:19" ht="14.45" customHeight="1" x14ac:dyDescent="0.2">
      <c r="A2133" s="821" t="s">
        <v>6951</v>
      </c>
      <c r="B2133" s="822" t="s">
        <v>6952</v>
      </c>
      <c r="C2133" s="822" t="s">
        <v>639</v>
      </c>
      <c r="D2133" s="822" t="s">
        <v>3524</v>
      </c>
      <c r="E2133" s="822" t="s">
        <v>6953</v>
      </c>
      <c r="F2133" s="822" t="s">
        <v>7160</v>
      </c>
      <c r="G2133" s="822" t="s">
        <v>3389</v>
      </c>
      <c r="H2133" s="831">
        <v>2</v>
      </c>
      <c r="I2133" s="831">
        <v>22172</v>
      </c>
      <c r="J2133" s="822"/>
      <c r="K2133" s="822">
        <v>11086</v>
      </c>
      <c r="L2133" s="831"/>
      <c r="M2133" s="831"/>
      <c r="N2133" s="822"/>
      <c r="O2133" s="822"/>
      <c r="P2133" s="831"/>
      <c r="Q2133" s="831"/>
      <c r="R2133" s="827"/>
      <c r="S2133" s="832"/>
    </row>
    <row r="2134" spans="1:19" ht="14.45" customHeight="1" x14ac:dyDescent="0.2">
      <c r="A2134" s="821" t="s">
        <v>6951</v>
      </c>
      <c r="B2134" s="822" t="s">
        <v>6952</v>
      </c>
      <c r="C2134" s="822" t="s">
        <v>639</v>
      </c>
      <c r="D2134" s="822" t="s">
        <v>3524</v>
      </c>
      <c r="E2134" s="822" t="s">
        <v>6953</v>
      </c>
      <c r="F2134" s="822" t="s">
        <v>7166</v>
      </c>
      <c r="G2134" s="822" t="s">
        <v>2446</v>
      </c>
      <c r="H2134" s="831"/>
      <c r="I2134" s="831"/>
      <c r="J2134" s="822"/>
      <c r="K2134" s="822"/>
      <c r="L2134" s="831"/>
      <c r="M2134" s="831"/>
      <c r="N2134" s="822"/>
      <c r="O2134" s="822"/>
      <c r="P2134" s="831">
        <v>7.93</v>
      </c>
      <c r="Q2134" s="831">
        <v>375463.16</v>
      </c>
      <c r="R2134" s="827"/>
      <c r="S2134" s="832">
        <v>47347.182849936944</v>
      </c>
    </row>
    <row r="2135" spans="1:19" ht="14.45" customHeight="1" x14ac:dyDescent="0.2">
      <c r="A2135" s="821" t="s">
        <v>6951</v>
      </c>
      <c r="B2135" s="822" t="s">
        <v>6952</v>
      </c>
      <c r="C2135" s="822" t="s">
        <v>639</v>
      </c>
      <c r="D2135" s="822" t="s">
        <v>3524</v>
      </c>
      <c r="E2135" s="822" t="s">
        <v>6953</v>
      </c>
      <c r="F2135" s="822" t="s">
        <v>7167</v>
      </c>
      <c r="G2135" s="822" t="s">
        <v>2424</v>
      </c>
      <c r="H2135" s="831"/>
      <c r="I2135" s="831"/>
      <c r="J2135" s="822"/>
      <c r="K2135" s="822"/>
      <c r="L2135" s="831"/>
      <c r="M2135" s="831"/>
      <c r="N2135" s="822"/>
      <c r="O2135" s="822"/>
      <c r="P2135" s="831">
        <v>2</v>
      </c>
      <c r="Q2135" s="831">
        <v>79359.199999999997</v>
      </c>
      <c r="R2135" s="827"/>
      <c r="S2135" s="832">
        <v>39679.599999999999</v>
      </c>
    </row>
    <row r="2136" spans="1:19" ht="14.45" customHeight="1" x14ac:dyDescent="0.2">
      <c r="A2136" s="821" t="s">
        <v>6951</v>
      </c>
      <c r="B2136" s="822" t="s">
        <v>6952</v>
      </c>
      <c r="C2136" s="822" t="s">
        <v>639</v>
      </c>
      <c r="D2136" s="822" t="s">
        <v>3524</v>
      </c>
      <c r="E2136" s="822" t="s">
        <v>6953</v>
      </c>
      <c r="F2136" s="822" t="s">
        <v>7168</v>
      </c>
      <c r="G2136" s="822" t="s">
        <v>2366</v>
      </c>
      <c r="H2136" s="831">
        <v>2</v>
      </c>
      <c r="I2136" s="831">
        <v>179130.6</v>
      </c>
      <c r="J2136" s="822"/>
      <c r="K2136" s="822">
        <v>89565.3</v>
      </c>
      <c r="L2136" s="831"/>
      <c r="M2136" s="831"/>
      <c r="N2136" s="822"/>
      <c r="O2136" s="822"/>
      <c r="P2136" s="831"/>
      <c r="Q2136" s="831"/>
      <c r="R2136" s="827"/>
      <c r="S2136" s="832"/>
    </row>
    <row r="2137" spans="1:19" ht="14.45" customHeight="1" x14ac:dyDescent="0.2">
      <c r="A2137" s="821" t="s">
        <v>6951</v>
      </c>
      <c r="B2137" s="822" t="s">
        <v>6952</v>
      </c>
      <c r="C2137" s="822" t="s">
        <v>639</v>
      </c>
      <c r="D2137" s="822" t="s">
        <v>3524</v>
      </c>
      <c r="E2137" s="822" t="s">
        <v>6953</v>
      </c>
      <c r="F2137" s="822" t="s">
        <v>7177</v>
      </c>
      <c r="G2137" s="822" t="s">
        <v>1031</v>
      </c>
      <c r="H2137" s="831"/>
      <c r="I2137" s="831"/>
      <c r="J2137" s="822"/>
      <c r="K2137" s="822"/>
      <c r="L2137" s="831"/>
      <c r="M2137" s="831"/>
      <c r="N2137" s="822"/>
      <c r="O2137" s="822"/>
      <c r="P2137" s="831">
        <v>10.64</v>
      </c>
      <c r="Q2137" s="831">
        <v>2767.42</v>
      </c>
      <c r="R2137" s="827"/>
      <c r="S2137" s="832">
        <v>260.0958646616541</v>
      </c>
    </row>
    <row r="2138" spans="1:19" ht="14.45" customHeight="1" x14ac:dyDescent="0.2">
      <c r="A2138" s="821" t="s">
        <v>6951</v>
      </c>
      <c r="B2138" s="822" t="s">
        <v>6952</v>
      </c>
      <c r="C2138" s="822" t="s">
        <v>639</v>
      </c>
      <c r="D2138" s="822" t="s">
        <v>3524</v>
      </c>
      <c r="E2138" s="822" t="s">
        <v>6953</v>
      </c>
      <c r="F2138" s="822" t="s">
        <v>7178</v>
      </c>
      <c r="G2138" s="822" t="s">
        <v>1031</v>
      </c>
      <c r="H2138" s="831"/>
      <c r="I2138" s="831"/>
      <c r="J2138" s="822"/>
      <c r="K2138" s="822"/>
      <c r="L2138" s="831"/>
      <c r="M2138" s="831"/>
      <c r="N2138" s="822"/>
      <c r="O2138" s="822"/>
      <c r="P2138" s="831">
        <v>15.96</v>
      </c>
      <c r="Q2138" s="831">
        <v>1232.77</v>
      </c>
      <c r="R2138" s="827"/>
      <c r="S2138" s="832">
        <v>77.241228070175438</v>
      </c>
    </row>
    <row r="2139" spans="1:19" ht="14.45" customHeight="1" x14ac:dyDescent="0.2">
      <c r="A2139" s="821" t="s">
        <v>6951</v>
      </c>
      <c r="B2139" s="822" t="s">
        <v>6952</v>
      </c>
      <c r="C2139" s="822" t="s">
        <v>639</v>
      </c>
      <c r="D2139" s="822" t="s">
        <v>3524</v>
      </c>
      <c r="E2139" s="822" t="s">
        <v>6953</v>
      </c>
      <c r="F2139" s="822" t="s">
        <v>7181</v>
      </c>
      <c r="G2139" s="822" t="s">
        <v>6966</v>
      </c>
      <c r="H2139" s="831"/>
      <c r="I2139" s="831"/>
      <c r="J2139" s="822"/>
      <c r="K2139" s="822"/>
      <c r="L2139" s="831"/>
      <c r="M2139" s="831"/>
      <c r="N2139" s="822"/>
      <c r="O2139" s="822"/>
      <c r="P2139" s="831">
        <v>1</v>
      </c>
      <c r="Q2139" s="831">
        <v>1005.58</v>
      </c>
      <c r="R2139" s="827"/>
      <c r="S2139" s="832">
        <v>1005.58</v>
      </c>
    </row>
    <row r="2140" spans="1:19" ht="14.45" customHeight="1" x14ac:dyDescent="0.2">
      <c r="A2140" s="821" t="s">
        <v>6951</v>
      </c>
      <c r="B2140" s="822" t="s">
        <v>6952</v>
      </c>
      <c r="C2140" s="822" t="s">
        <v>639</v>
      </c>
      <c r="D2140" s="822" t="s">
        <v>3524</v>
      </c>
      <c r="E2140" s="822" t="s">
        <v>6953</v>
      </c>
      <c r="F2140" s="822" t="s">
        <v>7182</v>
      </c>
      <c r="G2140" s="822" t="s">
        <v>805</v>
      </c>
      <c r="H2140" s="831"/>
      <c r="I2140" s="831"/>
      <c r="J2140" s="822"/>
      <c r="K2140" s="822"/>
      <c r="L2140" s="831"/>
      <c r="M2140" s="831"/>
      <c r="N2140" s="822"/>
      <c r="O2140" s="822"/>
      <c r="P2140" s="831">
        <v>0.33</v>
      </c>
      <c r="Q2140" s="831">
        <v>242.48</v>
      </c>
      <c r="R2140" s="827"/>
      <c r="S2140" s="832">
        <v>734.78787878787875</v>
      </c>
    </row>
    <row r="2141" spans="1:19" ht="14.45" customHeight="1" x14ac:dyDescent="0.2">
      <c r="A2141" s="821" t="s">
        <v>6951</v>
      </c>
      <c r="B2141" s="822" t="s">
        <v>6952</v>
      </c>
      <c r="C2141" s="822" t="s">
        <v>639</v>
      </c>
      <c r="D2141" s="822" t="s">
        <v>3524</v>
      </c>
      <c r="E2141" s="822" t="s">
        <v>6953</v>
      </c>
      <c r="F2141" s="822" t="s">
        <v>7183</v>
      </c>
      <c r="G2141" s="822" t="s">
        <v>1370</v>
      </c>
      <c r="H2141" s="831"/>
      <c r="I2141" s="831"/>
      <c r="J2141" s="822"/>
      <c r="K2141" s="822"/>
      <c r="L2141" s="831"/>
      <c r="M2141" s="831"/>
      <c r="N2141" s="822"/>
      <c r="O2141" s="822"/>
      <c r="P2141" s="831">
        <v>10.85</v>
      </c>
      <c r="Q2141" s="831">
        <v>1947.6</v>
      </c>
      <c r="R2141" s="827"/>
      <c r="S2141" s="832">
        <v>179.50230414746542</v>
      </c>
    </row>
    <row r="2142" spans="1:19" ht="14.45" customHeight="1" x14ac:dyDescent="0.2">
      <c r="A2142" s="821" t="s">
        <v>6951</v>
      </c>
      <c r="B2142" s="822" t="s">
        <v>6952</v>
      </c>
      <c r="C2142" s="822" t="s">
        <v>639</v>
      </c>
      <c r="D2142" s="822" t="s">
        <v>3524</v>
      </c>
      <c r="E2142" s="822" t="s">
        <v>6953</v>
      </c>
      <c r="F2142" s="822" t="s">
        <v>7186</v>
      </c>
      <c r="G2142" s="822" t="s">
        <v>1031</v>
      </c>
      <c r="H2142" s="831"/>
      <c r="I2142" s="831"/>
      <c r="J2142" s="822"/>
      <c r="K2142" s="822"/>
      <c r="L2142" s="831"/>
      <c r="M2142" s="831"/>
      <c r="N2142" s="822"/>
      <c r="O2142" s="822"/>
      <c r="P2142" s="831">
        <v>18.840000000000003</v>
      </c>
      <c r="Q2142" s="831">
        <v>8968.7900000000009</v>
      </c>
      <c r="R2142" s="827"/>
      <c r="S2142" s="832">
        <v>476.05042462845006</v>
      </c>
    </row>
    <row r="2143" spans="1:19" ht="14.45" customHeight="1" x14ac:dyDescent="0.2">
      <c r="A2143" s="821" t="s">
        <v>6951</v>
      </c>
      <c r="B2143" s="822" t="s">
        <v>6952</v>
      </c>
      <c r="C2143" s="822" t="s">
        <v>639</v>
      </c>
      <c r="D2143" s="822" t="s">
        <v>3524</v>
      </c>
      <c r="E2143" s="822" t="s">
        <v>6953</v>
      </c>
      <c r="F2143" s="822" t="s">
        <v>7188</v>
      </c>
      <c r="G2143" s="822" t="s">
        <v>2286</v>
      </c>
      <c r="H2143" s="831"/>
      <c r="I2143" s="831"/>
      <c r="J2143" s="822"/>
      <c r="K2143" s="822"/>
      <c r="L2143" s="831"/>
      <c r="M2143" s="831"/>
      <c r="N2143" s="822"/>
      <c r="O2143" s="822"/>
      <c r="P2143" s="831">
        <v>1</v>
      </c>
      <c r="Q2143" s="831">
        <v>6505.96</v>
      </c>
      <c r="R2143" s="827"/>
      <c r="S2143" s="832">
        <v>6505.96</v>
      </c>
    </row>
    <row r="2144" spans="1:19" ht="14.45" customHeight="1" x14ac:dyDescent="0.2">
      <c r="A2144" s="821" t="s">
        <v>6951</v>
      </c>
      <c r="B2144" s="822" t="s">
        <v>6952</v>
      </c>
      <c r="C2144" s="822" t="s">
        <v>639</v>
      </c>
      <c r="D2144" s="822" t="s">
        <v>3524</v>
      </c>
      <c r="E2144" s="822" t="s">
        <v>6953</v>
      </c>
      <c r="F2144" s="822" t="s">
        <v>7189</v>
      </c>
      <c r="G2144" s="822" t="s">
        <v>1370</v>
      </c>
      <c r="H2144" s="831"/>
      <c r="I2144" s="831"/>
      <c r="J2144" s="822"/>
      <c r="K2144" s="822"/>
      <c r="L2144" s="831"/>
      <c r="M2144" s="831"/>
      <c r="N2144" s="822"/>
      <c r="O2144" s="822"/>
      <c r="P2144" s="831">
        <v>3.09</v>
      </c>
      <c r="Q2144" s="831">
        <v>322.42</v>
      </c>
      <c r="R2144" s="827"/>
      <c r="S2144" s="832">
        <v>104.34304207119742</v>
      </c>
    </row>
    <row r="2145" spans="1:19" ht="14.45" customHeight="1" x14ac:dyDescent="0.2">
      <c r="A2145" s="821" t="s">
        <v>6951</v>
      </c>
      <c r="B2145" s="822" t="s">
        <v>6952</v>
      </c>
      <c r="C2145" s="822" t="s">
        <v>639</v>
      </c>
      <c r="D2145" s="822" t="s">
        <v>3524</v>
      </c>
      <c r="E2145" s="822" t="s">
        <v>6953</v>
      </c>
      <c r="F2145" s="822" t="s">
        <v>7190</v>
      </c>
      <c r="G2145" s="822" t="s">
        <v>1004</v>
      </c>
      <c r="H2145" s="831"/>
      <c r="I2145" s="831"/>
      <c r="J2145" s="822"/>
      <c r="K2145" s="822"/>
      <c r="L2145" s="831"/>
      <c r="M2145" s="831"/>
      <c r="N2145" s="822"/>
      <c r="O2145" s="822"/>
      <c r="P2145" s="831">
        <v>10.77</v>
      </c>
      <c r="Q2145" s="831">
        <v>1626.63</v>
      </c>
      <c r="R2145" s="827"/>
      <c r="S2145" s="832">
        <v>151.03342618384403</v>
      </c>
    </row>
    <row r="2146" spans="1:19" ht="14.45" customHeight="1" x14ac:dyDescent="0.2">
      <c r="A2146" s="821" t="s">
        <v>6951</v>
      </c>
      <c r="B2146" s="822" t="s">
        <v>6952</v>
      </c>
      <c r="C2146" s="822" t="s">
        <v>639</v>
      </c>
      <c r="D2146" s="822" t="s">
        <v>3524</v>
      </c>
      <c r="E2146" s="822" t="s">
        <v>6953</v>
      </c>
      <c r="F2146" s="822" t="s">
        <v>7192</v>
      </c>
      <c r="G2146" s="822" t="s">
        <v>805</v>
      </c>
      <c r="H2146" s="831"/>
      <c r="I2146" s="831"/>
      <c r="J2146" s="822"/>
      <c r="K2146" s="822"/>
      <c r="L2146" s="831"/>
      <c r="M2146" s="831"/>
      <c r="N2146" s="822"/>
      <c r="O2146" s="822"/>
      <c r="P2146" s="831">
        <v>8.98</v>
      </c>
      <c r="Q2146" s="831">
        <v>711.22</v>
      </c>
      <c r="R2146" s="827"/>
      <c r="S2146" s="832">
        <v>79.200445434298445</v>
      </c>
    </row>
    <row r="2147" spans="1:19" ht="14.45" customHeight="1" x14ac:dyDescent="0.2">
      <c r="A2147" s="821" t="s">
        <v>6951</v>
      </c>
      <c r="B2147" s="822" t="s">
        <v>6952</v>
      </c>
      <c r="C2147" s="822" t="s">
        <v>639</v>
      </c>
      <c r="D2147" s="822" t="s">
        <v>3524</v>
      </c>
      <c r="E2147" s="822" t="s">
        <v>6953</v>
      </c>
      <c r="F2147" s="822" t="s">
        <v>7193</v>
      </c>
      <c r="G2147" s="822" t="s">
        <v>916</v>
      </c>
      <c r="H2147" s="831"/>
      <c r="I2147" s="831"/>
      <c r="J2147" s="822"/>
      <c r="K2147" s="822"/>
      <c r="L2147" s="831"/>
      <c r="M2147" s="831"/>
      <c r="N2147" s="822"/>
      <c r="O2147" s="822"/>
      <c r="P2147" s="831">
        <v>3.01</v>
      </c>
      <c r="Q2147" s="831">
        <v>1249.46</v>
      </c>
      <c r="R2147" s="827"/>
      <c r="S2147" s="832">
        <v>415.10299003322262</v>
      </c>
    </row>
    <row r="2148" spans="1:19" ht="14.45" customHeight="1" x14ac:dyDescent="0.2">
      <c r="A2148" s="821" t="s">
        <v>6951</v>
      </c>
      <c r="B2148" s="822" t="s">
        <v>6952</v>
      </c>
      <c r="C2148" s="822" t="s">
        <v>639</v>
      </c>
      <c r="D2148" s="822" t="s">
        <v>3524</v>
      </c>
      <c r="E2148" s="822" t="s">
        <v>6953</v>
      </c>
      <c r="F2148" s="822" t="s">
        <v>7196</v>
      </c>
      <c r="G2148" s="822" t="s">
        <v>1134</v>
      </c>
      <c r="H2148" s="831"/>
      <c r="I2148" s="831"/>
      <c r="J2148" s="822"/>
      <c r="K2148" s="822"/>
      <c r="L2148" s="831"/>
      <c r="M2148" s="831"/>
      <c r="N2148" s="822"/>
      <c r="O2148" s="822"/>
      <c r="P2148" s="831">
        <v>0.93</v>
      </c>
      <c r="Q2148" s="831">
        <v>224.46</v>
      </c>
      <c r="R2148" s="827"/>
      <c r="S2148" s="832">
        <v>241.35483870967741</v>
      </c>
    </row>
    <row r="2149" spans="1:19" ht="14.45" customHeight="1" x14ac:dyDescent="0.2">
      <c r="A2149" s="821" t="s">
        <v>6951</v>
      </c>
      <c r="B2149" s="822" t="s">
        <v>6952</v>
      </c>
      <c r="C2149" s="822" t="s">
        <v>639</v>
      </c>
      <c r="D2149" s="822" t="s">
        <v>3524</v>
      </c>
      <c r="E2149" s="822" t="s">
        <v>6953</v>
      </c>
      <c r="F2149" s="822" t="s">
        <v>7200</v>
      </c>
      <c r="G2149" s="822" t="s">
        <v>1241</v>
      </c>
      <c r="H2149" s="831"/>
      <c r="I2149" s="831"/>
      <c r="J2149" s="822"/>
      <c r="K2149" s="822"/>
      <c r="L2149" s="831"/>
      <c r="M2149" s="831"/>
      <c r="N2149" s="822"/>
      <c r="O2149" s="822"/>
      <c r="P2149" s="831">
        <v>2</v>
      </c>
      <c r="Q2149" s="831">
        <v>161.4</v>
      </c>
      <c r="R2149" s="827"/>
      <c r="S2149" s="832">
        <v>80.7</v>
      </c>
    </row>
    <row r="2150" spans="1:19" ht="14.45" customHeight="1" x14ac:dyDescent="0.2">
      <c r="A2150" s="821" t="s">
        <v>6951</v>
      </c>
      <c r="B2150" s="822" t="s">
        <v>6952</v>
      </c>
      <c r="C2150" s="822" t="s">
        <v>639</v>
      </c>
      <c r="D2150" s="822" t="s">
        <v>3524</v>
      </c>
      <c r="E2150" s="822" t="s">
        <v>6953</v>
      </c>
      <c r="F2150" s="822" t="s">
        <v>7201</v>
      </c>
      <c r="G2150" s="822" t="s">
        <v>805</v>
      </c>
      <c r="H2150" s="831"/>
      <c r="I2150" s="831"/>
      <c r="J2150" s="822"/>
      <c r="K2150" s="822"/>
      <c r="L2150" s="831"/>
      <c r="M2150" s="831"/>
      <c r="N2150" s="822"/>
      <c r="O2150" s="822"/>
      <c r="P2150" s="831">
        <v>7.84</v>
      </c>
      <c r="Q2150" s="831">
        <v>1716.18</v>
      </c>
      <c r="R2150" s="827"/>
      <c r="S2150" s="832">
        <v>218.90051020408166</v>
      </c>
    </row>
    <row r="2151" spans="1:19" ht="14.45" customHeight="1" x14ac:dyDescent="0.2">
      <c r="A2151" s="821" t="s">
        <v>6951</v>
      </c>
      <c r="B2151" s="822" t="s">
        <v>6952</v>
      </c>
      <c r="C2151" s="822" t="s">
        <v>639</v>
      </c>
      <c r="D2151" s="822" t="s">
        <v>3524</v>
      </c>
      <c r="E2151" s="822" t="s">
        <v>6953</v>
      </c>
      <c r="F2151" s="822" t="s">
        <v>7202</v>
      </c>
      <c r="G2151" s="822" t="s">
        <v>3385</v>
      </c>
      <c r="H2151" s="831"/>
      <c r="I2151" s="831"/>
      <c r="J2151" s="822"/>
      <c r="K2151" s="822"/>
      <c r="L2151" s="831"/>
      <c r="M2151" s="831"/>
      <c r="N2151" s="822"/>
      <c r="O2151" s="822"/>
      <c r="P2151" s="831">
        <v>13</v>
      </c>
      <c r="Q2151" s="831">
        <v>483460.9</v>
      </c>
      <c r="R2151" s="827"/>
      <c r="S2151" s="832">
        <v>37189.300000000003</v>
      </c>
    </row>
    <row r="2152" spans="1:19" ht="14.45" customHeight="1" x14ac:dyDescent="0.2">
      <c r="A2152" s="821" t="s">
        <v>6951</v>
      </c>
      <c r="B2152" s="822" t="s">
        <v>6952</v>
      </c>
      <c r="C2152" s="822" t="s">
        <v>639</v>
      </c>
      <c r="D2152" s="822" t="s">
        <v>3524</v>
      </c>
      <c r="E2152" s="822" t="s">
        <v>6953</v>
      </c>
      <c r="F2152" s="822" t="s">
        <v>7203</v>
      </c>
      <c r="G2152" s="822" t="s">
        <v>3004</v>
      </c>
      <c r="H2152" s="831"/>
      <c r="I2152" s="831"/>
      <c r="J2152" s="822"/>
      <c r="K2152" s="822"/>
      <c r="L2152" s="831"/>
      <c r="M2152" s="831"/>
      <c r="N2152" s="822"/>
      <c r="O2152" s="822"/>
      <c r="P2152" s="831">
        <v>2</v>
      </c>
      <c r="Q2152" s="831">
        <v>201.76</v>
      </c>
      <c r="R2152" s="827"/>
      <c r="S2152" s="832">
        <v>100.88</v>
      </c>
    </row>
    <row r="2153" spans="1:19" ht="14.45" customHeight="1" x14ac:dyDescent="0.2">
      <c r="A2153" s="821" t="s">
        <v>6951</v>
      </c>
      <c r="B2153" s="822" t="s">
        <v>6952</v>
      </c>
      <c r="C2153" s="822" t="s">
        <v>639</v>
      </c>
      <c r="D2153" s="822" t="s">
        <v>3524</v>
      </c>
      <c r="E2153" s="822" t="s">
        <v>6953</v>
      </c>
      <c r="F2153" s="822" t="s">
        <v>7204</v>
      </c>
      <c r="G2153" s="822" t="s">
        <v>805</v>
      </c>
      <c r="H2153" s="831"/>
      <c r="I2153" s="831"/>
      <c r="J2153" s="822"/>
      <c r="K2153" s="822"/>
      <c r="L2153" s="831"/>
      <c r="M2153" s="831"/>
      <c r="N2153" s="822"/>
      <c r="O2153" s="822"/>
      <c r="P2153" s="831">
        <v>2.0699999999999998</v>
      </c>
      <c r="Q2153" s="831">
        <v>1088.4000000000001</v>
      </c>
      <c r="R2153" s="827"/>
      <c r="S2153" s="832">
        <v>525.79710144927549</v>
      </c>
    </row>
    <row r="2154" spans="1:19" ht="14.45" customHeight="1" x14ac:dyDescent="0.2">
      <c r="A2154" s="821" t="s">
        <v>6951</v>
      </c>
      <c r="B2154" s="822" t="s">
        <v>6952</v>
      </c>
      <c r="C2154" s="822" t="s">
        <v>639</v>
      </c>
      <c r="D2154" s="822" t="s">
        <v>3524</v>
      </c>
      <c r="E2154" s="822" t="s">
        <v>6953</v>
      </c>
      <c r="F2154" s="822" t="s">
        <v>7206</v>
      </c>
      <c r="G2154" s="822" t="s">
        <v>1241</v>
      </c>
      <c r="H2154" s="831"/>
      <c r="I2154" s="831"/>
      <c r="J2154" s="822"/>
      <c r="K2154" s="822"/>
      <c r="L2154" s="831"/>
      <c r="M2154" s="831"/>
      <c r="N2154" s="822"/>
      <c r="O2154" s="822"/>
      <c r="P2154" s="831">
        <v>1.5999999999999999</v>
      </c>
      <c r="Q2154" s="831">
        <v>87.039999999999992</v>
      </c>
      <c r="R2154" s="827"/>
      <c r="S2154" s="832">
        <v>54.4</v>
      </c>
    </row>
    <row r="2155" spans="1:19" ht="14.45" customHeight="1" x14ac:dyDescent="0.2">
      <c r="A2155" s="821" t="s">
        <v>6951</v>
      </c>
      <c r="B2155" s="822" t="s">
        <v>6952</v>
      </c>
      <c r="C2155" s="822" t="s">
        <v>639</v>
      </c>
      <c r="D2155" s="822" t="s">
        <v>3524</v>
      </c>
      <c r="E2155" s="822" t="s">
        <v>6953</v>
      </c>
      <c r="F2155" s="822" t="s">
        <v>7208</v>
      </c>
      <c r="G2155" s="822" t="s">
        <v>2477</v>
      </c>
      <c r="H2155" s="831"/>
      <c r="I2155" s="831"/>
      <c r="J2155" s="822"/>
      <c r="K2155" s="822"/>
      <c r="L2155" s="831"/>
      <c r="M2155" s="831"/>
      <c r="N2155" s="822"/>
      <c r="O2155" s="822"/>
      <c r="P2155" s="831">
        <v>12</v>
      </c>
      <c r="Q2155" s="831">
        <v>513394.32</v>
      </c>
      <c r="R2155" s="827"/>
      <c r="S2155" s="832">
        <v>42782.86</v>
      </c>
    </row>
    <row r="2156" spans="1:19" ht="14.45" customHeight="1" x14ac:dyDescent="0.2">
      <c r="A2156" s="821" t="s">
        <v>6951</v>
      </c>
      <c r="B2156" s="822" t="s">
        <v>6952</v>
      </c>
      <c r="C2156" s="822" t="s">
        <v>639</v>
      </c>
      <c r="D2156" s="822" t="s">
        <v>3524</v>
      </c>
      <c r="E2156" s="822" t="s">
        <v>6953</v>
      </c>
      <c r="F2156" s="822" t="s">
        <v>7213</v>
      </c>
      <c r="G2156" s="822" t="s">
        <v>7100</v>
      </c>
      <c r="H2156" s="831"/>
      <c r="I2156" s="831"/>
      <c r="J2156" s="822"/>
      <c r="K2156" s="822"/>
      <c r="L2156" s="831"/>
      <c r="M2156" s="831"/>
      <c r="N2156" s="822"/>
      <c r="O2156" s="822"/>
      <c r="P2156" s="831">
        <v>1</v>
      </c>
      <c r="Q2156" s="831">
        <v>8582.66</v>
      </c>
      <c r="R2156" s="827"/>
      <c r="S2156" s="832">
        <v>8582.66</v>
      </c>
    </row>
    <row r="2157" spans="1:19" ht="14.45" customHeight="1" x14ac:dyDescent="0.2">
      <c r="A2157" s="821" t="s">
        <v>6951</v>
      </c>
      <c r="B2157" s="822" t="s">
        <v>6952</v>
      </c>
      <c r="C2157" s="822" t="s">
        <v>639</v>
      </c>
      <c r="D2157" s="822" t="s">
        <v>3524</v>
      </c>
      <c r="E2157" s="822" t="s">
        <v>6953</v>
      </c>
      <c r="F2157" s="822" t="s">
        <v>7230</v>
      </c>
      <c r="G2157" s="822" t="s">
        <v>2319</v>
      </c>
      <c r="H2157" s="831"/>
      <c r="I2157" s="831"/>
      <c r="J2157" s="822"/>
      <c r="K2157" s="822"/>
      <c r="L2157" s="831"/>
      <c r="M2157" s="831"/>
      <c r="N2157" s="822"/>
      <c r="O2157" s="822"/>
      <c r="P2157" s="831">
        <v>2</v>
      </c>
      <c r="Q2157" s="831">
        <v>2192.15</v>
      </c>
      <c r="R2157" s="827"/>
      <c r="S2157" s="832">
        <v>1096.075</v>
      </c>
    </row>
    <row r="2158" spans="1:19" ht="14.45" customHeight="1" x14ac:dyDescent="0.2">
      <c r="A2158" s="821" t="s">
        <v>6951</v>
      </c>
      <c r="B2158" s="822" t="s">
        <v>6952</v>
      </c>
      <c r="C2158" s="822" t="s">
        <v>639</v>
      </c>
      <c r="D2158" s="822" t="s">
        <v>3524</v>
      </c>
      <c r="E2158" s="822" t="s">
        <v>6953</v>
      </c>
      <c r="F2158" s="822" t="s">
        <v>7239</v>
      </c>
      <c r="G2158" s="822" t="s">
        <v>7240</v>
      </c>
      <c r="H2158" s="831"/>
      <c r="I2158" s="831"/>
      <c r="J2158" s="822"/>
      <c r="K2158" s="822"/>
      <c r="L2158" s="831"/>
      <c r="M2158" s="831"/>
      <c r="N2158" s="822"/>
      <c r="O2158" s="822"/>
      <c r="P2158" s="831">
        <v>0.4</v>
      </c>
      <c r="Q2158" s="831">
        <v>10120</v>
      </c>
      <c r="R2158" s="827"/>
      <c r="S2158" s="832">
        <v>25300</v>
      </c>
    </row>
    <row r="2159" spans="1:19" ht="14.45" customHeight="1" x14ac:dyDescent="0.2">
      <c r="A2159" s="821" t="s">
        <v>6951</v>
      </c>
      <c r="B2159" s="822" t="s">
        <v>6952</v>
      </c>
      <c r="C2159" s="822" t="s">
        <v>639</v>
      </c>
      <c r="D2159" s="822" t="s">
        <v>3524</v>
      </c>
      <c r="E2159" s="822" t="s">
        <v>6953</v>
      </c>
      <c r="F2159" s="822" t="s">
        <v>7242</v>
      </c>
      <c r="G2159" s="822" t="s">
        <v>2970</v>
      </c>
      <c r="H2159" s="831"/>
      <c r="I2159" s="831"/>
      <c r="J2159" s="822"/>
      <c r="K2159" s="822"/>
      <c r="L2159" s="831"/>
      <c r="M2159" s="831"/>
      <c r="N2159" s="822"/>
      <c r="O2159" s="822"/>
      <c r="P2159" s="831">
        <v>1.88</v>
      </c>
      <c r="Q2159" s="831">
        <v>652.07000000000005</v>
      </c>
      <c r="R2159" s="827"/>
      <c r="S2159" s="832">
        <v>346.84574468085111</v>
      </c>
    </row>
    <row r="2160" spans="1:19" ht="14.45" customHeight="1" x14ac:dyDescent="0.2">
      <c r="A2160" s="821" t="s">
        <v>6951</v>
      </c>
      <c r="B2160" s="822" t="s">
        <v>6952</v>
      </c>
      <c r="C2160" s="822" t="s">
        <v>639</v>
      </c>
      <c r="D2160" s="822" t="s">
        <v>3524</v>
      </c>
      <c r="E2160" s="822" t="s">
        <v>6953</v>
      </c>
      <c r="F2160" s="822" t="s">
        <v>7243</v>
      </c>
      <c r="G2160" s="822" t="s">
        <v>2970</v>
      </c>
      <c r="H2160" s="831"/>
      <c r="I2160" s="831"/>
      <c r="J2160" s="822"/>
      <c r="K2160" s="822"/>
      <c r="L2160" s="831"/>
      <c r="M2160" s="831"/>
      <c r="N2160" s="822"/>
      <c r="O2160" s="822"/>
      <c r="P2160" s="831">
        <v>5.05</v>
      </c>
      <c r="Q2160" s="831">
        <v>710.59</v>
      </c>
      <c r="R2160" s="827"/>
      <c r="S2160" s="832">
        <v>140.71089108910891</v>
      </c>
    </row>
    <row r="2161" spans="1:19" ht="14.45" customHeight="1" x14ac:dyDescent="0.2">
      <c r="A2161" s="821" t="s">
        <v>6951</v>
      </c>
      <c r="B2161" s="822" t="s">
        <v>6952</v>
      </c>
      <c r="C2161" s="822" t="s">
        <v>639</v>
      </c>
      <c r="D2161" s="822" t="s">
        <v>3524</v>
      </c>
      <c r="E2161" s="822" t="s">
        <v>6953</v>
      </c>
      <c r="F2161" s="822" t="s">
        <v>7245</v>
      </c>
      <c r="G2161" s="822" t="s">
        <v>2970</v>
      </c>
      <c r="H2161" s="831"/>
      <c r="I2161" s="831"/>
      <c r="J2161" s="822"/>
      <c r="K2161" s="822"/>
      <c r="L2161" s="831"/>
      <c r="M2161" s="831"/>
      <c r="N2161" s="822"/>
      <c r="O2161" s="822"/>
      <c r="P2161" s="831">
        <v>2.0299999999999998</v>
      </c>
      <c r="Q2161" s="831">
        <v>168.95</v>
      </c>
      <c r="R2161" s="827"/>
      <c r="S2161" s="832">
        <v>83.22660098522168</v>
      </c>
    </row>
    <row r="2162" spans="1:19" ht="14.45" customHeight="1" x14ac:dyDescent="0.2">
      <c r="A2162" s="821" t="s">
        <v>6951</v>
      </c>
      <c r="B2162" s="822" t="s">
        <v>6952</v>
      </c>
      <c r="C2162" s="822" t="s">
        <v>639</v>
      </c>
      <c r="D2162" s="822" t="s">
        <v>3524</v>
      </c>
      <c r="E2162" s="822" t="s">
        <v>7252</v>
      </c>
      <c r="F2162" s="822" t="s">
        <v>7253</v>
      </c>
      <c r="G2162" s="822" t="s">
        <v>7254</v>
      </c>
      <c r="H2162" s="831">
        <v>8</v>
      </c>
      <c r="I2162" s="831">
        <v>17422.400000000001</v>
      </c>
      <c r="J2162" s="822"/>
      <c r="K2162" s="822">
        <v>2177.8000000000002</v>
      </c>
      <c r="L2162" s="831"/>
      <c r="M2162" s="831"/>
      <c r="N2162" s="822"/>
      <c r="O2162" s="822"/>
      <c r="P2162" s="831"/>
      <c r="Q2162" s="831"/>
      <c r="R2162" s="827"/>
      <c r="S2162" s="832"/>
    </row>
    <row r="2163" spans="1:19" ht="14.45" customHeight="1" x14ac:dyDescent="0.2">
      <c r="A2163" s="821" t="s">
        <v>6951</v>
      </c>
      <c r="B2163" s="822" t="s">
        <v>6952</v>
      </c>
      <c r="C2163" s="822" t="s">
        <v>639</v>
      </c>
      <c r="D2163" s="822" t="s">
        <v>3524</v>
      </c>
      <c r="E2163" s="822" t="s">
        <v>7252</v>
      </c>
      <c r="F2163" s="822" t="s">
        <v>7255</v>
      </c>
      <c r="G2163" s="822" t="s">
        <v>7256</v>
      </c>
      <c r="H2163" s="831">
        <v>2</v>
      </c>
      <c r="I2163" s="831">
        <v>5324.4</v>
      </c>
      <c r="J2163" s="822"/>
      <c r="K2163" s="822">
        <v>2662.2</v>
      </c>
      <c r="L2163" s="831"/>
      <c r="M2163" s="831"/>
      <c r="N2163" s="822"/>
      <c r="O2163" s="822"/>
      <c r="P2163" s="831"/>
      <c r="Q2163" s="831"/>
      <c r="R2163" s="827"/>
      <c r="S2163" s="832"/>
    </row>
    <row r="2164" spans="1:19" ht="14.45" customHeight="1" x14ac:dyDescent="0.2">
      <c r="A2164" s="821" t="s">
        <v>6951</v>
      </c>
      <c r="B2164" s="822" t="s">
        <v>6952</v>
      </c>
      <c r="C2164" s="822" t="s">
        <v>639</v>
      </c>
      <c r="D2164" s="822" t="s">
        <v>3524</v>
      </c>
      <c r="E2164" s="822" t="s">
        <v>7261</v>
      </c>
      <c r="F2164" s="822" t="s">
        <v>7262</v>
      </c>
      <c r="G2164" s="822" t="s">
        <v>7263</v>
      </c>
      <c r="H2164" s="831">
        <v>1</v>
      </c>
      <c r="I2164" s="831">
        <v>867</v>
      </c>
      <c r="J2164" s="822"/>
      <c r="K2164" s="822">
        <v>867</v>
      </c>
      <c r="L2164" s="831"/>
      <c r="M2164" s="831"/>
      <c r="N2164" s="822"/>
      <c r="O2164" s="822"/>
      <c r="P2164" s="831"/>
      <c r="Q2164" s="831"/>
      <c r="R2164" s="827"/>
      <c r="S2164" s="832"/>
    </row>
    <row r="2165" spans="1:19" ht="14.45" customHeight="1" x14ac:dyDescent="0.2">
      <c r="A2165" s="821" t="s">
        <v>6951</v>
      </c>
      <c r="B2165" s="822" t="s">
        <v>6952</v>
      </c>
      <c r="C2165" s="822" t="s">
        <v>639</v>
      </c>
      <c r="D2165" s="822" t="s">
        <v>3524</v>
      </c>
      <c r="E2165" s="822" t="s">
        <v>7261</v>
      </c>
      <c r="F2165" s="822" t="s">
        <v>7264</v>
      </c>
      <c r="G2165" s="822" t="s">
        <v>7265</v>
      </c>
      <c r="H2165" s="831">
        <v>16</v>
      </c>
      <c r="I2165" s="831">
        <v>9002.4</v>
      </c>
      <c r="J2165" s="822"/>
      <c r="K2165" s="822">
        <v>562.65</v>
      </c>
      <c r="L2165" s="831"/>
      <c r="M2165" s="831"/>
      <c r="N2165" s="822"/>
      <c r="O2165" s="822"/>
      <c r="P2165" s="831">
        <v>11</v>
      </c>
      <c r="Q2165" s="831">
        <v>6189.1500000000005</v>
      </c>
      <c r="R2165" s="827"/>
      <c r="S2165" s="832">
        <v>562.65000000000009</v>
      </c>
    </row>
    <row r="2166" spans="1:19" ht="14.45" customHeight="1" x14ac:dyDescent="0.2">
      <c r="A2166" s="821" t="s">
        <v>6951</v>
      </c>
      <c r="B2166" s="822" t="s">
        <v>6952</v>
      </c>
      <c r="C2166" s="822" t="s">
        <v>639</v>
      </c>
      <c r="D2166" s="822" t="s">
        <v>3524</v>
      </c>
      <c r="E2166" s="822" t="s">
        <v>7261</v>
      </c>
      <c r="F2166" s="822" t="s">
        <v>7280</v>
      </c>
      <c r="G2166" s="822" t="s">
        <v>7281</v>
      </c>
      <c r="H2166" s="831"/>
      <c r="I2166" s="831"/>
      <c r="J2166" s="822"/>
      <c r="K2166" s="822"/>
      <c r="L2166" s="831"/>
      <c r="M2166" s="831"/>
      <c r="N2166" s="822"/>
      <c r="O2166" s="822"/>
      <c r="P2166" s="831">
        <v>124</v>
      </c>
      <c r="Q2166" s="831">
        <v>22233.200000000004</v>
      </c>
      <c r="R2166" s="827"/>
      <c r="S2166" s="832">
        <v>179.30000000000004</v>
      </c>
    </row>
    <row r="2167" spans="1:19" ht="14.45" customHeight="1" x14ac:dyDescent="0.2">
      <c r="A2167" s="821" t="s">
        <v>6951</v>
      </c>
      <c r="B2167" s="822" t="s">
        <v>6952</v>
      </c>
      <c r="C2167" s="822" t="s">
        <v>639</v>
      </c>
      <c r="D2167" s="822" t="s">
        <v>3524</v>
      </c>
      <c r="E2167" s="822" t="s">
        <v>7261</v>
      </c>
      <c r="F2167" s="822" t="s">
        <v>7283</v>
      </c>
      <c r="G2167" s="822" t="s">
        <v>7284</v>
      </c>
      <c r="H2167" s="831"/>
      <c r="I2167" s="831"/>
      <c r="J2167" s="822"/>
      <c r="K2167" s="822"/>
      <c r="L2167" s="831"/>
      <c r="M2167" s="831"/>
      <c r="N2167" s="822"/>
      <c r="O2167" s="822"/>
      <c r="P2167" s="831">
        <v>19</v>
      </c>
      <c r="Q2167" s="831">
        <v>1484.47</v>
      </c>
      <c r="R2167" s="827"/>
      <c r="S2167" s="832">
        <v>78.13</v>
      </c>
    </row>
    <row r="2168" spans="1:19" ht="14.45" customHeight="1" x14ac:dyDescent="0.2">
      <c r="A2168" s="821" t="s">
        <v>6951</v>
      </c>
      <c r="B2168" s="822" t="s">
        <v>6952</v>
      </c>
      <c r="C2168" s="822" t="s">
        <v>639</v>
      </c>
      <c r="D2168" s="822" t="s">
        <v>3524</v>
      </c>
      <c r="E2168" s="822" t="s">
        <v>7261</v>
      </c>
      <c r="F2168" s="822" t="s">
        <v>7285</v>
      </c>
      <c r="G2168" s="822" t="s">
        <v>7286</v>
      </c>
      <c r="H2168" s="831"/>
      <c r="I2168" s="831"/>
      <c r="J2168" s="822"/>
      <c r="K2168" s="822"/>
      <c r="L2168" s="831"/>
      <c r="M2168" s="831"/>
      <c r="N2168" s="822"/>
      <c r="O2168" s="822"/>
      <c r="P2168" s="831">
        <v>19</v>
      </c>
      <c r="Q2168" s="831">
        <v>1799.1100000000001</v>
      </c>
      <c r="R2168" s="827"/>
      <c r="S2168" s="832">
        <v>94.690000000000012</v>
      </c>
    </row>
    <row r="2169" spans="1:19" ht="14.45" customHeight="1" x14ac:dyDescent="0.2">
      <c r="A2169" s="821" t="s">
        <v>6951</v>
      </c>
      <c r="B2169" s="822" t="s">
        <v>6952</v>
      </c>
      <c r="C2169" s="822" t="s">
        <v>639</v>
      </c>
      <c r="D2169" s="822" t="s">
        <v>3524</v>
      </c>
      <c r="E2169" s="822" t="s">
        <v>7261</v>
      </c>
      <c r="F2169" s="822" t="s">
        <v>7287</v>
      </c>
      <c r="G2169" s="822" t="s">
        <v>7286</v>
      </c>
      <c r="H2169" s="831"/>
      <c r="I2169" s="831"/>
      <c r="J2169" s="822"/>
      <c r="K2169" s="822"/>
      <c r="L2169" s="831"/>
      <c r="M2169" s="831"/>
      <c r="N2169" s="822"/>
      <c r="O2169" s="822"/>
      <c r="P2169" s="831">
        <v>147</v>
      </c>
      <c r="Q2169" s="831">
        <v>11167.59</v>
      </c>
      <c r="R2169" s="827"/>
      <c r="S2169" s="832">
        <v>75.97</v>
      </c>
    </row>
    <row r="2170" spans="1:19" ht="14.45" customHeight="1" x14ac:dyDescent="0.2">
      <c r="A2170" s="821" t="s">
        <v>6951</v>
      </c>
      <c r="B2170" s="822" t="s">
        <v>6952</v>
      </c>
      <c r="C2170" s="822" t="s">
        <v>639</v>
      </c>
      <c r="D2170" s="822" t="s">
        <v>3524</v>
      </c>
      <c r="E2170" s="822" t="s">
        <v>6946</v>
      </c>
      <c r="F2170" s="822" t="s">
        <v>7310</v>
      </c>
      <c r="G2170" s="822" t="s">
        <v>7311</v>
      </c>
      <c r="H2170" s="831">
        <v>2</v>
      </c>
      <c r="I2170" s="831">
        <v>604</v>
      </c>
      <c r="J2170" s="822"/>
      <c r="K2170" s="822">
        <v>302</v>
      </c>
      <c r="L2170" s="831"/>
      <c r="M2170" s="831"/>
      <c r="N2170" s="822"/>
      <c r="O2170" s="822"/>
      <c r="P2170" s="831"/>
      <c r="Q2170" s="831"/>
      <c r="R2170" s="827"/>
      <c r="S2170" s="832"/>
    </row>
    <row r="2171" spans="1:19" ht="14.45" customHeight="1" x14ac:dyDescent="0.2">
      <c r="A2171" s="821" t="s">
        <v>6951</v>
      </c>
      <c r="B2171" s="822" t="s">
        <v>6952</v>
      </c>
      <c r="C2171" s="822" t="s">
        <v>639</v>
      </c>
      <c r="D2171" s="822" t="s">
        <v>3524</v>
      </c>
      <c r="E2171" s="822" t="s">
        <v>6946</v>
      </c>
      <c r="F2171" s="822" t="s">
        <v>7312</v>
      </c>
      <c r="G2171" s="822" t="s">
        <v>7313</v>
      </c>
      <c r="H2171" s="831">
        <v>20</v>
      </c>
      <c r="I2171" s="831">
        <v>2440</v>
      </c>
      <c r="J2171" s="822"/>
      <c r="K2171" s="822">
        <v>122</v>
      </c>
      <c r="L2171" s="831"/>
      <c r="M2171" s="831"/>
      <c r="N2171" s="822"/>
      <c r="O2171" s="822"/>
      <c r="P2171" s="831">
        <v>42</v>
      </c>
      <c r="Q2171" s="831">
        <v>5586</v>
      </c>
      <c r="R2171" s="827"/>
      <c r="S2171" s="832">
        <v>133</v>
      </c>
    </row>
    <row r="2172" spans="1:19" ht="14.45" customHeight="1" x14ac:dyDescent="0.2">
      <c r="A2172" s="821" t="s">
        <v>6951</v>
      </c>
      <c r="B2172" s="822" t="s">
        <v>6952</v>
      </c>
      <c r="C2172" s="822" t="s">
        <v>639</v>
      </c>
      <c r="D2172" s="822" t="s">
        <v>3524</v>
      </c>
      <c r="E2172" s="822" t="s">
        <v>6946</v>
      </c>
      <c r="F2172" s="822" t="s">
        <v>7314</v>
      </c>
      <c r="G2172" s="822" t="s">
        <v>7315</v>
      </c>
      <c r="H2172" s="831">
        <v>398</v>
      </c>
      <c r="I2172" s="831">
        <v>60098</v>
      </c>
      <c r="J2172" s="822"/>
      <c r="K2172" s="822">
        <v>151</v>
      </c>
      <c r="L2172" s="831"/>
      <c r="M2172" s="831"/>
      <c r="N2172" s="822"/>
      <c r="O2172" s="822"/>
      <c r="P2172" s="831">
        <v>157</v>
      </c>
      <c r="Q2172" s="831">
        <v>24806</v>
      </c>
      <c r="R2172" s="827"/>
      <c r="S2172" s="832">
        <v>158</v>
      </c>
    </row>
    <row r="2173" spans="1:19" ht="14.45" customHeight="1" x14ac:dyDescent="0.2">
      <c r="A2173" s="821" t="s">
        <v>6951</v>
      </c>
      <c r="B2173" s="822" t="s">
        <v>6952</v>
      </c>
      <c r="C2173" s="822" t="s">
        <v>639</v>
      </c>
      <c r="D2173" s="822" t="s">
        <v>3524</v>
      </c>
      <c r="E2173" s="822" t="s">
        <v>6946</v>
      </c>
      <c r="F2173" s="822" t="s">
        <v>7316</v>
      </c>
      <c r="G2173" s="822" t="s">
        <v>7317</v>
      </c>
      <c r="H2173" s="831">
        <v>6</v>
      </c>
      <c r="I2173" s="831">
        <v>1194</v>
      </c>
      <c r="J2173" s="822"/>
      <c r="K2173" s="822">
        <v>199</v>
      </c>
      <c r="L2173" s="831"/>
      <c r="M2173" s="831"/>
      <c r="N2173" s="822"/>
      <c r="O2173" s="822"/>
      <c r="P2173" s="831"/>
      <c r="Q2173" s="831"/>
      <c r="R2173" s="827"/>
      <c r="S2173" s="832"/>
    </row>
    <row r="2174" spans="1:19" ht="14.45" customHeight="1" x14ac:dyDescent="0.2">
      <c r="A2174" s="821" t="s">
        <v>6951</v>
      </c>
      <c r="B2174" s="822" t="s">
        <v>6952</v>
      </c>
      <c r="C2174" s="822" t="s">
        <v>639</v>
      </c>
      <c r="D2174" s="822" t="s">
        <v>3524</v>
      </c>
      <c r="E2174" s="822" t="s">
        <v>6946</v>
      </c>
      <c r="F2174" s="822" t="s">
        <v>7318</v>
      </c>
      <c r="G2174" s="822" t="s">
        <v>7319</v>
      </c>
      <c r="H2174" s="831">
        <v>585</v>
      </c>
      <c r="I2174" s="831">
        <v>22230</v>
      </c>
      <c r="J2174" s="822"/>
      <c r="K2174" s="822">
        <v>38</v>
      </c>
      <c r="L2174" s="831"/>
      <c r="M2174" s="831"/>
      <c r="N2174" s="822"/>
      <c r="O2174" s="822"/>
      <c r="P2174" s="831">
        <v>82</v>
      </c>
      <c r="Q2174" s="831">
        <v>3280</v>
      </c>
      <c r="R2174" s="827"/>
      <c r="S2174" s="832">
        <v>40</v>
      </c>
    </row>
    <row r="2175" spans="1:19" ht="14.45" customHeight="1" x14ac:dyDescent="0.2">
      <c r="A2175" s="821" t="s">
        <v>6951</v>
      </c>
      <c r="B2175" s="822" t="s">
        <v>6952</v>
      </c>
      <c r="C2175" s="822" t="s">
        <v>639</v>
      </c>
      <c r="D2175" s="822" t="s">
        <v>3524</v>
      </c>
      <c r="E2175" s="822" t="s">
        <v>6946</v>
      </c>
      <c r="F2175" s="822" t="s">
        <v>7326</v>
      </c>
      <c r="G2175" s="822" t="s">
        <v>7327</v>
      </c>
      <c r="H2175" s="831">
        <v>874</v>
      </c>
      <c r="I2175" s="831">
        <v>156446</v>
      </c>
      <c r="J2175" s="822"/>
      <c r="K2175" s="822">
        <v>179</v>
      </c>
      <c r="L2175" s="831"/>
      <c r="M2175" s="831"/>
      <c r="N2175" s="822"/>
      <c r="O2175" s="822"/>
      <c r="P2175" s="831">
        <v>548</v>
      </c>
      <c r="Q2175" s="831">
        <v>106312</v>
      </c>
      <c r="R2175" s="827"/>
      <c r="S2175" s="832">
        <v>194</v>
      </c>
    </row>
    <row r="2176" spans="1:19" ht="14.45" customHeight="1" x14ac:dyDescent="0.2">
      <c r="A2176" s="821" t="s">
        <v>6951</v>
      </c>
      <c r="B2176" s="822" t="s">
        <v>6952</v>
      </c>
      <c r="C2176" s="822" t="s">
        <v>639</v>
      </c>
      <c r="D2176" s="822" t="s">
        <v>3524</v>
      </c>
      <c r="E2176" s="822" t="s">
        <v>6946</v>
      </c>
      <c r="F2176" s="822" t="s">
        <v>7332</v>
      </c>
      <c r="G2176" s="822" t="s">
        <v>7333</v>
      </c>
      <c r="H2176" s="831">
        <v>266</v>
      </c>
      <c r="I2176" s="831">
        <v>0</v>
      </c>
      <c r="J2176" s="822"/>
      <c r="K2176" s="822">
        <v>0</v>
      </c>
      <c r="L2176" s="831"/>
      <c r="M2176" s="831"/>
      <c r="N2176" s="822"/>
      <c r="O2176" s="822"/>
      <c r="P2176" s="831">
        <v>116</v>
      </c>
      <c r="Q2176" s="831">
        <v>0</v>
      </c>
      <c r="R2176" s="827"/>
      <c r="S2176" s="832">
        <v>0</v>
      </c>
    </row>
    <row r="2177" spans="1:19" ht="14.45" customHeight="1" x14ac:dyDescent="0.2">
      <c r="A2177" s="821" t="s">
        <v>6951</v>
      </c>
      <c r="B2177" s="822" t="s">
        <v>6952</v>
      </c>
      <c r="C2177" s="822" t="s">
        <v>639</v>
      </c>
      <c r="D2177" s="822" t="s">
        <v>3524</v>
      </c>
      <c r="E2177" s="822" t="s">
        <v>6946</v>
      </c>
      <c r="F2177" s="822" t="s">
        <v>7334</v>
      </c>
      <c r="G2177" s="822" t="s">
        <v>7335</v>
      </c>
      <c r="H2177" s="831">
        <v>5</v>
      </c>
      <c r="I2177" s="831">
        <v>0</v>
      </c>
      <c r="J2177" s="822"/>
      <c r="K2177" s="822">
        <v>0</v>
      </c>
      <c r="L2177" s="831"/>
      <c r="M2177" s="831"/>
      <c r="N2177" s="822"/>
      <c r="O2177" s="822"/>
      <c r="P2177" s="831">
        <v>6</v>
      </c>
      <c r="Q2177" s="831">
        <v>0</v>
      </c>
      <c r="R2177" s="827"/>
      <c r="S2177" s="832">
        <v>0</v>
      </c>
    </row>
    <row r="2178" spans="1:19" ht="14.45" customHeight="1" x14ac:dyDescent="0.2">
      <c r="A2178" s="821" t="s">
        <v>6951</v>
      </c>
      <c r="B2178" s="822" t="s">
        <v>6952</v>
      </c>
      <c r="C2178" s="822" t="s">
        <v>639</v>
      </c>
      <c r="D2178" s="822" t="s">
        <v>3524</v>
      </c>
      <c r="E2178" s="822" t="s">
        <v>6946</v>
      </c>
      <c r="F2178" s="822" t="s">
        <v>7336</v>
      </c>
      <c r="G2178" s="822" t="s">
        <v>7337</v>
      </c>
      <c r="H2178" s="831">
        <v>423</v>
      </c>
      <c r="I2178" s="831">
        <v>103635</v>
      </c>
      <c r="J2178" s="822"/>
      <c r="K2178" s="822">
        <v>245</v>
      </c>
      <c r="L2178" s="831"/>
      <c r="M2178" s="831"/>
      <c r="N2178" s="822"/>
      <c r="O2178" s="822"/>
      <c r="P2178" s="831">
        <v>169</v>
      </c>
      <c r="Q2178" s="831">
        <v>43940</v>
      </c>
      <c r="R2178" s="827"/>
      <c r="S2178" s="832">
        <v>260</v>
      </c>
    </row>
    <row r="2179" spans="1:19" ht="14.45" customHeight="1" x14ac:dyDescent="0.2">
      <c r="A2179" s="821" t="s">
        <v>6951</v>
      </c>
      <c r="B2179" s="822" t="s">
        <v>6952</v>
      </c>
      <c r="C2179" s="822" t="s">
        <v>639</v>
      </c>
      <c r="D2179" s="822" t="s">
        <v>3524</v>
      </c>
      <c r="E2179" s="822" t="s">
        <v>6946</v>
      </c>
      <c r="F2179" s="822" t="s">
        <v>7338</v>
      </c>
      <c r="G2179" s="822" t="s">
        <v>7339</v>
      </c>
      <c r="H2179" s="831">
        <v>905</v>
      </c>
      <c r="I2179" s="831">
        <v>30166.68</v>
      </c>
      <c r="J2179" s="822"/>
      <c r="K2179" s="822">
        <v>33.333348066298342</v>
      </c>
      <c r="L2179" s="831"/>
      <c r="M2179" s="831"/>
      <c r="N2179" s="822"/>
      <c r="O2179" s="822"/>
      <c r="P2179" s="831">
        <v>582</v>
      </c>
      <c r="Q2179" s="831">
        <v>23187.790000000005</v>
      </c>
      <c r="R2179" s="827"/>
      <c r="S2179" s="832">
        <v>39.841563573883171</v>
      </c>
    </row>
    <row r="2180" spans="1:19" ht="14.45" customHeight="1" x14ac:dyDescent="0.2">
      <c r="A2180" s="821" t="s">
        <v>6951</v>
      </c>
      <c r="B2180" s="822" t="s">
        <v>6952</v>
      </c>
      <c r="C2180" s="822" t="s">
        <v>639</v>
      </c>
      <c r="D2180" s="822" t="s">
        <v>3524</v>
      </c>
      <c r="E2180" s="822" t="s">
        <v>6946</v>
      </c>
      <c r="F2180" s="822" t="s">
        <v>7342</v>
      </c>
      <c r="G2180" s="822" t="s">
        <v>7343</v>
      </c>
      <c r="H2180" s="831">
        <v>1109</v>
      </c>
      <c r="I2180" s="831">
        <v>42142</v>
      </c>
      <c r="J2180" s="822"/>
      <c r="K2180" s="822">
        <v>38</v>
      </c>
      <c r="L2180" s="831"/>
      <c r="M2180" s="831"/>
      <c r="N2180" s="822"/>
      <c r="O2180" s="822"/>
      <c r="P2180" s="831">
        <v>442</v>
      </c>
      <c r="Q2180" s="831">
        <v>17238</v>
      </c>
      <c r="R2180" s="827"/>
      <c r="S2180" s="832">
        <v>39</v>
      </c>
    </row>
    <row r="2181" spans="1:19" ht="14.45" customHeight="1" x14ac:dyDescent="0.2">
      <c r="A2181" s="821" t="s">
        <v>6951</v>
      </c>
      <c r="B2181" s="822" t="s">
        <v>6952</v>
      </c>
      <c r="C2181" s="822" t="s">
        <v>639</v>
      </c>
      <c r="D2181" s="822" t="s">
        <v>3524</v>
      </c>
      <c r="E2181" s="822" t="s">
        <v>6946</v>
      </c>
      <c r="F2181" s="822" t="s">
        <v>7346</v>
      </c>
      <c r="G2181" s="822" t="s">
        <v>7347</v>
      </c>
      <c r="H2181" s="831">
        <v>1</v>
      </c>
      <c r="I2181" s="831">
        <v>87</v>
      </c>
      <c r="J2181" s="822"/>
      <c r="K2181" s="822">
        <v>87</v>
      </c>
      <c r="L2181" s="831"/>
      <c r="M2181" s="831"/>
      <c r="N2181" s="822"/>
      <c r="O2181" s="822"/>
      <c r="P2181" s="831"/>
      <c r="Q2181" s="831"/>
      <c r="R2181" s="827"/>
      <c r="S2181" s="832"/>
    </row>
    <row r="2182" spans="1:19" ht="14.45" customHeight="1" x14ac:dyDescent="0.2">
      <c r="A2182" s="821" t="s">
        <v>6951</v>
      </c>
      <c r="B2182" s="822" t="s">
        <v>6952</v>
      </c>
      <c r="C2182" s="822" t="s">
        <v>639</v>
      </c>
      <c r="D2182" s="822" t="s">
        <v>3524</v>
      </c>
      <c r="E2182" s="822" t="s">
        <v>6946</v>
      </c>
      <c r="F2182" s="822" t="s">
        <v>7348</v>
      </c>
      <c r="G2182" s="822" t="s">
        <v>7349</v>
      </c>
      <c r="H2182" s="831">
        <v>200</v>
      </c>
      <c r="I2182" s="831">
        <v>6600</v>
      </c>
      <c r="J2182" s="822"/>
      <c r="K2182" s="822">
        <v>33</v>
      </c>
      <c r="L2182" s="831"/>
      <c r="M2182" s="831"/>
      <c r="N2182" s="822"/>
      <c r="O2182" s="822"/>
      <c r="P2182" s="831">
        <v>61</v>
      </c>
      <c r="Q2182" s="831">
        <v>2074</v>
      </c>
      <c r="R2182" s="827"/>
      <c r="S2182" s="832">
        <v>34</v>
      </c>
    </row>
    <row r="2183" spans="1:19" ht="14.45" customHeight="1" x14ac:dyDescent="0.2">
      <c r="A2183" s="821" t="s">
        <v>6951</v>
      </c>
      <c r="B2183" s="822" t="s">
        <v>6952</v>
      </c>
      <c r="C2183" s="822" t="s">
        <v>639</v>
      </c>
      <c r="D2183" s="822" t="s">
        <v>3524</v>
      </c>
      <c r="E2183" s="822" t="s">
        <v>6946</v>
      </c>
      <c r="F2183" s="822" t="s">
        <v>7352</v>
      </c>
      <c r="G2183" s="822" t="s">
        <v>7353</v>
      </c>
      <c r="H2183" s="831">
        <v>10</v>
      </c>
      <c r="I2183" s="831">
        <v>1350</v>
      </c>
      <c r="J2183" s="822"/>
      <c r="K2183" s="822">
        <v>135</v>
      </c>
      <c r="L2183" s="831"/>
      <c r="M2183" s="831"/>
      <c r="N2183" s="822"/>
      <c r="O2183" s="822"/>
      <c r="P2183" s="831"/>
      <c r="Q2183" s="831"/>
      <c r="R2183" s="827"/>
      <c r="S2183" s="832"/>
    </row>
    <row r="2184" spans="1:19" ht="14.45" customHeight="1" x14ac:dyDescent="0.2">
      <c r="A2184" s="821" t="s">
        <v>6951</v>
      </c>
      <c r="B2184" s="822" t="s">
        <v>6952</v>
      </c>
      <c r="C2184" s="822" t="s">
        <v>639</v>
      </c>
      <c r="D2184" s="822" t="s">
        <v>3524</v>
      </c>
      <c r="E2184" s="822" t="s">
        <v>6946</v>
      </c>
      <c r="F2184" s="822" t="s">
        <v>7360</v>
      </c>
      <c r="G2184" s="822" t="s">
        <v>7361</v>
      </c>
      <c r="H2184" s="831">
        <v>13</v>
      </c>
      <c r="I2184" s="831">
        <v>4654</v>
      </c>
      <c r="J2184" s="822"/>
      <c r="K2184" s="822">
        <v>358</v>
      </c>
      <c r="L2184" s="831"/>
      <c r="M2184" s="831"/>
      <c r="N2184" s="822"/>
      <c r="O2184" s="822"/>
      <c r="P2184" s="831">
        <v>27</v>
      </c>
      <c r="Q2184" s="831">
        <v>10476</v>
      </c>
      <c r="R2184" s="827"/>
      <c r="S2184" s="832">
        <v>388</v>
      </c>
    </row>
    <row r="2185" spans="1:19" ht="14.45" customHeight="1" x14ac:dyDescent="0.2">
      <c r="A2185" s="821" t="s">
        <v>6951</v>
      </c>
      <c r="B2185" s="822" t="s">
        <v>6952</v>
      </c>
      <c r="C2185" s="822" t="s">
        <v>639</v>
      </c>
      <c r="D2185" s="822" t="s">
        <v>3524</v>
      </c>
      <c r="E2185" s="822" t="s">
        <v>6946</v>
      </c>
      <c r="F2185" s="822" t="s">
        <v>7362</v>
      </c>
      <c r="G2185" s="822" t="s">
        <v>7363</v>
      </c>
      <c r="H2185" s="831">
        <v>44</v>
      </c>
      <c r="I2185" s="831">
        <v>2684</v>
      </c>
      <c r="J2185" s="822"/>
      <c r="K2185" s="822">
        <v>61</v>
      </c>
      <c r="L2185" s="831"/>
      <c r="M2185" s="831"/>
      <c r="N2185" s="822"/>
      <c r="O2185" s="822"/>
      <c r="P2185" s="831">
        <v>8</v>
      </c>
      <c r="Q2185" s="831">
        <v>528</v>
      </c>
      <c r="R2185" s="827"/>
      <c r="S2185" s="832">
        <v>66</v>
      </c>
    </row>
    <row r="2186" spans="1:19" ht="14.45" customHeight="1" x14ac:dyDescent="0.2">
      <c r="A2186" s="821" t="s">
        <v>6951</v>
      </c>
      <c r="B2186" s="822" t="s">
        <v>6952</v>
      </c>
      <c r="C2186" s="822" t="s">
        <v>639</v>
      </c>
      <c r="D2186" s="822" t="s">
        <v>3524</v>
      </c>
      <c r="E2186" s="822" t="s">
        <v>6946</v>
      </c>
      <c r="F2186" s="822" t="s">
        <v>7364</v>
      </c>
      <c r="G2186" s="822" t="s">
        <v>7365</v>
      </c>
      <c r="H2186" s="831">
        <v>36</v>
      </c>
      <c r="I2186" s="831">
        <v>25452</v>
      </c>
      <c r="J2186" s="822"/>
      <c r="K2186" s="822">
        <v>707</v>
      </c>
      <c r="L2186" s="831"/>
      <c r="M2186" s="831"/>
      <c r="N2186" s="822"/>
      <c r="O2186" s="822"/>
      <c r="P2186" s="831">
        <v>31</v>
      </c>
      <c r="Q2186" s="831">
        <v>23808</v>
      </c>
      <c r="R2186" s="827"/>
      <c r="S2186" s="832">
        <v>768</v>
      </c>
    </row>
    <row r="2187" spans="1:19" ht="14.45" customHeight="1" x14ac:dyDescent="0.2">
      <c r="A2187" s="821" t="s">
        <v>6951</v>
      </c>
      <c r="B2187" s="822" t="s">
        <v>6952</v>
      </c>
      <c r="C2187" s="822" t="s">
        <v>639</v>
      </c>
      <c r="D2187" s="822" t="s">
        <v>3524</v>
      </c>
      <c r="E2187" s="822" t="s">
        <v>6946</v>
      </c>
      <c r="F2187" s="822" t="s">
        <v>7366</v>
      </c>
      <c r="G2187" s="822" t="s">
        <v>7367</v>
      </c>
      <c r="H2187" s="831">
        <v>1</v>
      </c>
      <c r="I2187" s="831">
        <v>61</v>
      </c>
      <c r="J2187" s="822"/>
      <c r="K2187" s="822">
        <v>61</v>
      </c>
      <c r="L2187" s="831"/>
      <c r="M2187" s="831"/>
      <c r="N2187" s="822"/>
      <c r="O2187" s="822"/>
      <c r="P2187" s="831">
        <v>4</v>
      </c>
      <c r="Q2187" s="831">
        <v>264</v>
      </c>
      <c r="R2187" s="827"/>
      <c r="S2187" s="832">
        <v>66</v>
      </c>
    </row>
    <row r="2188" spans="1:19" ht="14.45" customHeight="1" x14ac:dyDescent="0.2">
      <c r="A2188" s="821" t="s">
        <v>6951</v>
      </c>
      <c r="B2188" s="822" t="s">
        <v>6952</v>
      </c>
      <c r="C2188" s="822" t="s">
        <v>639</v>
      </c>
      <c r="D2188" s="822" t="s">
        <v>3524</v>
      </c>
      <c r="E2188" s="822" t="s">
        <v>6946</v>
      </c>
      <c r="F2188" s="822" t="s">
        <v>7368</v>
      </c>
      <c r="G2188" s="822" t="s">
        <v>7369</v>
      </c>
      <c r="H2188" s="831">
        <v>5</v>
      </c>
      <c r="I2188" s="831">
        <v>580</v>
      </c>
      <c r="J2188" s="822"/>
      <c r="K2188" s="822">
        <v>116</v>
      </c>
      <c r="L2188" s="831"/>
      <c r="M2188" s="831"/>
      <c r="N2188" s="822"/>
      <c r="O2188" s="822"/>
      <c r="P2188" s="831">
        <v>45</v>
      </c>
      <c r="Q2188" s="831">
        <v>5715</v>
      </c>
      <c r="R2188" s="827"/>
      <c r="S2188" s="832">
        <v>127</v>
      </c>
    </row>
    <row r="2189" spans="1:19" ht="14.45" customHeight="1" x14ac:dyDescent="0.2">
      <c r="A2189" s="821" t="s">
        <v>6951</v>
      </c>
      <c r="B2189" s="822" t="s">
        <v>6952</v>
      </c>
      <c r="C2189" s="822" t="s">
        <v>639</v>
      </c>
      <c r="D2189" s="822" t="s">
        <v>3524</v>
      </c>
      <c r="E2189" s="822" t="s">
        <v>6946</v>
      </c>
      <c r="F2189" s="822" t="s">
        <v>7370</v>
      </c>
      <c r="G2189" s="822" t="s">
        <v>7371</v>
      </c>
      <c r="H2189" s="831">
        <v>2</v>
      </c>
      <c r="I2189" s="831">
        <v>0</v>
      </c>
      <c r="J2189" s="822"/>
      <c r="K2189" s="822">
        <v>0</v>
      </c>
      <c r="L2189" s="831"/>
      <c r="M2189" s="831"/>
      <c r="N2189" s="822"/>
      <c r="O2189" s="822"/>
      <c r="P2189" s="831">
        <v>1</v>
      </c>
      <c r="Q2189" s="831">
        <v>0</v>
      </c>
      <c r="R2189" s="827"/>
      <c r="S2189" s="832">
        <v>0</v>
      </c>
    </row>
    <row r="2190" spans="1:19" ht="14.45" customHeight="1" x14ac:dyDescent="0.2">
      <c r="A2190" s="821" t="s">
        <v>6951</v>
      </c>
      <c r="B2190" s="822" t="s">
        <v>6952</v>
      </c>
      <c r="C2190" s="822" t="s">
        <v>639</v>
      </c>
      <c r="D2190" s="822" t="s">
        <v>3524</v>
      </c>
      <c r="E2190" s="822" t="s">
        <v>6946</v>
      </c>
      <c r="F2190" s="822" t="s">
        <v>7381</v>
      </c>
      <c r="G2190" s="822" t="s">
        <v>7378</v>
      </c>
      <c r="H2190" s="831"/>
      <c r="I2190" s="831"/>
      <c r="J2190" s="822"/>
      <c r="K2190" s="822"/>
      <c r="L2190" s="831"/>
      <c r="M2190" s="831"/>
      <c r="N2190" s="822"/>
      <c r="O2190" s="822"/>
      <c r="P2190" s="831">
        <v>2</v>
      </c>
      <c r="Q2190" s="831">
        <v>0</v>
      </c>
      <c r="R2190" s="827"/>
      <c r="S2190" s="832">
        <v>0</v>
      </c>
    </row>
    <row r="2191" spans="1:19" ht="14.45" customHeight="1" x14ac:dyDescent="0.2">
      <c r="A2191" s="821" t="s">
        <v>6951</v>
      </c>
      <c r="B2191" s="822" t="s">
        <v>6952</v>
      </c>
      <c r="C2191" s="822" t="s">
        <v>639</v>
      </c>
      <c r="D2191" s="822" t="s">
        <v>3525</v>
      </c>
      <c r="E2191" s="822" t="s">
        <v>6953</v>
      </c>
      <c r="F2191" s="822" t="s">
        <v>6972</v>
      </c>
      <c r="G2191" s="822" t="s">
        <v>3443</v>
      </c>
      <c r="H2191" s="831">
        <v>3.69</v>
      </c>
      <c r="I2191" s="831">
        <v>48481.43</v>
      </c>
      <c r="J2191" s="822"/>
      <c r="K2191" s="822">
        <v>13138.59891598916</v>
      </c>
      <c r="L2191" s="831">
        <v>2.87</v>
      </c>
      <c r="M2191" s="831">
        <v>22545.4</v>
      </c>
      <c r="N2191" s="822"/>
      <c r="O2191" s="822">
        <v>7855.5400696864117</v>
      </c>
      <c r="P2191" s="831"/>
      <c r="Q2191" s="831"/>
      <c r="R2191" s="827"/>
      <c r="S2191" s="832"/>
    </row>
    <row r="2192" spans="1:19" ht="14.45" customHeight="1" x14ac:dyDescent="0.2">
      <c r="A2192" s="821" t="s">
        <v>6951</v>
      </c>
      <c r="B2192" s="822" t="s">
        <v>6952</v>
      </c>
      <c r="C2192" s="822" t="s">
        <v>639</v>
      </c>
      <c r="D2192" s="822" t="s">
        <v>3525</v>
      </c>
      <c r="E2192" s="822" t="s">
        <v>6953</v>
      </c>
      <c r="F2192" s="822" t="s">
        <v>6981</v>
      </c>
      <c r="G2192" s="822" t="s">
        <v>3381</v>
      </c>
      <c r="H2192" s="831"/>
      <c r="I2192" s="831"/>
      <c r="J2192" s="822"/>
      <c r="K2192" s="822"/>
      <c r="L2192" s="831"/>
      <c r="M2192" s="831"/>
      <c r="N2192" s="822"/>
      <c r="O2192" s="822"/>
      <c r="P2192" s="831">
        <v>2</v>
      </c>
      <c r="Q2192" s="831">
        <v>11570.24</v>
      </c>
      <c r="R2192" s="827"/>
      <c r="S2192" s="832">
        <v>5785.12</v>
      </c>
    </row>
    <row r="2193" spans="1:19" ht="14.45" customHeight="1" x14ac:dyDescent="0.2">
      <c r="A2193" s="821" t="s">
        <v>6951</v>
      </c>
      <c r="B2193" s="822" t="s">
        <v>6952</v>
      </c>
      <c r="C2193" s="822" t="s">
        <v>639</v>
      </c>
      <c r="D2193" s="822" t="s">
        <v>3525</v>
      </c>
      <c r="E2193" s="822" t="s">
        <v>6953</v>
      </c>
      <c r="F2193" s="822" t="s">
        <v>6983</v>
      </c>
      <c r="G2193" s="822" t="s">
        <v>2381</v>
      </c>
      <c r="H2193" s="831">
        <v>14.55</v>
      </c>
      <c r="I2193" s="831">
        <v>94259.75</v>
      </c>
      <c r="J2193" s="822"/>
      <c r="K2193" s="822">
        <v>6478.333333333333</v>
      </c>
      <c r="L2193" s="831">
        <v>2.38</v>
      </c>
      <c r="M2193" s="831">
        <v>15349.6</v>
      </c>
      <c r="N2193" s="822"/>
      <c r="O2193" s="822">
        <v>6449.4117647058829</v>
      </c>
      <c r="P2193" s="831">
        <v>1.1399999999999999</v>
      </c>
      <c r="Q2193" s="831">
        <v>7352.33</v>
      </c>
      <c r="R2193" s="827"/>
      <c r="S2193" s="832">
        <v>6449.4122807017548</v>
      </c>
    </row>
    <row r="2194" spans="1:19" ht="14.45" customHeight="1" x14ac:dyDescent="0.2">
      <c r="A2194" s="821" t="s">
        <v>6951</v>
      </c>
      <c r="B2194" s="822" t="s">
        <v>6952</v>
      </c>
      <c r="C2194" s="822" t="s">
        <v>639</v>
      </c>
      <c r="D2194" s="822" t="s">
        <v>3525</v>
      </c>
      <c r="E2194" s="822" t="s">
        <v>6953</v>
      </c>
      <c r="F2194" s="822" t="s">
        <v>6984</v>
      </c>
      <c r="G2194" s="822" t="s">
        <v>2381</v>
      </c>
      <c r="H2194" s="831">
        <v>19.149999999999999</v>
      </c>
      <c r="I2194" s="831">
        <v>496124.82999999996</v>
      </c>
      <c r="J2194" s="822"/>
      <c r="K2194" s="822">
        <v>25907.301827676241</v>
      </c>
      <c r="L2194" s="831">
        <v>5.05</v>
      </c>
      <c r="M2194" s="831">
        <v>130162.3</v>
      </c>
      <c r="N2194" s="822"/>
      <c r="O2194" s="822">
        <v>25774.712871287131</v>
      </c>
      <c r="P2194" s="831">
        <v>17.5</v>
      </c>
      <c r="Q2194" s="831">
        <v>363117.92000000004</v>
      </c>
      <c r="R2194" s="827"/>
      <c r="S2194" s="832">
        <v>20749.595428571432</v>
      </c>
    </row>
    <row r="2195" spans="1:19" ht="14.45" customHeight="1" x14ac:dyDescent="0.2">
      <c r="A2195" s="821" t="s">
        <v>6951</v>
      </c>
      <c r="B2195" s="822" t="s">
        <v>6952</v>
      </c>
      <c r="C2195" s="822" t="s">
        <v>639</v>
      </c>
      <c r="D2195" s="822" t="s">
        <v>3525</v>
      </c>
      <c r="E2195" s="822" t="s">
        <v>6953</v>
      </c>
      <c r="F2195" s="822" t="s">
        <v>6985</v>
      </c>
      <c r="G2195" s="822" t="s">
        <v>2391</v>
      </c>
      <c r="H2195" s="831"/>
      <c r="I2195" s="831"/>
      <c r="J2195" s="822"/>
      <c r="K2195" s="822"/>
      <c r="L2195" s="831">
        <v>5.28</v>
      </c>
      <c r="M2195" s="831">
        <v>25822.32</v>
      </c>
      <c r="N2195" s="822"/>
      <c r="O2195" s="822">
        <v>4890.590909090909</v>
      </c>
      <c r="P2195" s="831"/>
      <c r="Q2195" s="831"/>
      <c r="R2195" s="827"/>
      <c r="S2195" s="832"/>
    </row>
    <row r="2196" spans="1:19" ht="14.45" customHeight="1" x14ac:dyDescent="0.2">
      <c r="A2196" s="821" t="s">
        <v>6951</v>
      </c>
      <c r="B2196" s="822" t="s">
        <v>6952</v>
      </c>
      <c r="C2196" s="822" t="s">
        <v>639</v>
      </c>
      <c r="D2196" s="822" t="s">
        <v>3525</v>
      </c>
      <c r="E2196" s="822" t="s">
        <v>6953</v>
      </c>
      <c r="F2196" s="822" t="s">
        <v>7004</v>
      </c>
      <c r="G2196" s="822" t="s">
        <v>7005</v>
      </c>
      <c r="H2196" s="831">
        <v>0.1</v>
      </c>
      <c r="I2196" s="831">
        <v>11.73</v>
      </c>
      <c r="J2196" s="822"/>
      <c r="K2196" s="822">
        <v>117.3</v>
      </c>
      <c r="L2196" s="831">
        <v>0.2</v>
      </c>
      <c r="M2196" s="831">
        <v>23.46</v>
      </c>
      <c r="N2196" s="822"/>
      <c r="O2196" s="822">
        <v>117.3</v>
      </c>
      <c r="P2196" s="831"/>
      <c r="Q2196" s="831"/>
      <c r="R2196" s="827"/>
      <c r="S2196" s="832"/>
    </row>
    <row r="2197" spans="1:19" ht="14.45" customHeight="1" x14ac:dyDescent="0.2">
      <c r="A2197" s="821" t="s">
        <v>6951</v>
      </c>
      <c r="B2197" s="822" t="s">
        <v>6952</v>
      </c>
      <c r="C2197" s="822" t="s">
        <v>639</v>
      </c>
      <c r="D2197" s="822" t="s">
        <v>3525</v>
      </c>
      <c r="E2197" s="822" t="s">
        <v>6953</v>
      </c>
      <c r="F2197" s="822" t="s">
        <v>7034</v>
      </c>
      <c r="G2197" s="822" t="s">
        <v>3281</v>
      </c>
      <c r="H2197" s="831"/>
      <c r="I2197" s="831"/>
      <c r="J2197" s="822"/>
      <c r="K2197" s="822"/>
      <c r="L2197" s="831">
        <v>3</v>
      </c>
      <c r="M2197" s="831">
        <v>4394.5</v>
      </c>
      <c r="N2197" s="822"/>
      <c r="O2197" s="822">
        <v>1464.8333333333333</v>
      </c>
      <c r="P2197" s="831">
        <v>0.8</v>
      </c>
      <c r="Q2197" s="831">
        <v>461.38</v>
      </c>
      <c r="R2197" s="827"/>
      <c r="S2197" s="832">
        <v>576.72499999999991</v>
      </c>
    </row>
    <row r="2198" spans="1:19" ht="14.45" customHeight="1" x14ac:dyDescent="0.2">
      <c r="A2198" s="821" t="s">
        <v>6951</v>
      </c>
      <c r="B2198" s="822" t="s">
        <v>6952</v>
      </c>
      <c r="C2198" s="822" t="s">
        <v>639</v>
      </c>
      <c r="D2198" s="822" t="s">
        <v>3525</v>
      </c>
      <c r="E2198" s="822" t="s">
        <v>6953</v>
      </c>
      <c r="F2198" s="822" t="s">
        <v>7035</v>
      </c>
      <c r="G2198" s="822" t="s">
        <v>3281</v>
      </c>
      <c r="H2198" s="831">
        <v>1.2</v>
      </c>
      <c r="I2198" s="831">
        <v>640.29999999999995</v>
      </c>
      <c r="J2198" s="822"/>
      <c r="K2198" s="822">
        <v>533.58333333333337</v>
      </c>
      <c r="L2198" s="831">
        <v>3.2</v>
      </c>
      <c r="M2198" s="831">
        <v>5375.92</v>
      </c>
      <c r="N2198" s="822"/>
      <c r="O2198" s="822">
        <v>1679.9749999999999</v>
      </c>
      <c r="P2198" s="831"/>
      <c r="Q2198" s="831"/>
      <c r="R2198" s="827"/>
      <c r="S2198" s="832"/>
    </row>
    <row r="2199" spans="1:19" ht="14.45" customHeight="1" x14ac:dyDescent="0.2">
      <c r="A2199" s="821" t="s">
        <v>6951</v>
      </c>
      <c r="B2199" s="822" t="s">
        <v>6952</v>
      </c>
      <c r="C2199" s="822" t="s">
        <v>639</v>
      </c>
      <c r="D2199" s="822" t="s">
        <v>3525</v>
      </c>
      <c r="E2199" s="822" t="s">
        <v>6953</v>
      </c>
      <c r="F2199" s="822" t="s">
        <v>7036</v>
      </c>
      <c r="G2199" s="822" t="s">
        <v>7037</v>
      </c>
      <c r="H2199" s="831">
        <v>6</v>
      </c>
      <c r="I2199" s="831">
        <v>500037.25</v>
      </c>
      <c r="J2199" s="822"/>
      <c r="K2199" s="822">
        <v>83339.541666666672</v>
      </c>
      <c r="L2199" s="831"/>
      <c r="M2199" s="831"/>
      <c r="N2199" s="822"/>
      <c r="O2199" s="822"/>
      <c r="P2199" s="831"/>
      <c r="Q2199" s="831"/>
      <c r="R2199" s="827"/>
      <c r="S2199" s="832"/>
    </row>
    <row r="2200" spans="1:19" ht="14.45" customHeight="1" x14ac:dyDescent="0.2">
      <c r="A2200" s="821" t="s">
        <v>6951</v>
      </c>
      <c r="B2200" s="822" t="s">
        <v>6952</v>
      </c>
      <c r="C2200" s="822" t="s">
        <v>639</v>
      </c>
      <c r="D2200" s="822" t="s">
        <v>3525</v>
      </c>
      <c r="E2200" s="822" t="s">
        <v>6953</v>
      </c>
      <c r="F2200" s="822" t="s">
        <v>7057</v>
      </c>
      <c r="G2200" s="822" t="s">
        <v>7058</v>
      </c>
      <c r="H2200" s="831">
        <v>2</v>
      </c>
      <c r="I2200" s="831">
        <v>151922.92000000001</v>
      </c>
      <c r="J2200" s="822"/>
      <c r="K2200" s="822">
        <v>75961.460000000006</v>
      </c>
      <c r="L2200" s="831">
        <v>1</v>
      </c>
      <c r="M2200" s="831">
        <v>66000</v>
      </c>
      <c r="N2200" s="822"/>
      <c r="O2200" s="822">
        <v>66000</v>
      </c>
      <c r="P2200" s="831">
        <v>3</v>
      </c>
      <c r="Q2200" s="831">
        <v>198000</v>
      </c>
      <c r="R2200" s="827"/>
      <c r="S2200" s="832">
        <v>66000</v>
      </c>
    </row>
    <row r="2201" spans="1:19" ht="14.45" customHeight="1" x14ac:dyDescent="0.2">
      <c r="A2201" s="821" t="s">
        <v>6951</v>
      </c>
      <c r="B2201" s="822" t="s">
        <v>6952</v>
      </c>
      <c r="C2201" s="822" t="s">
        <v>639</v>
      </c>
      <c r="D2201" s="822" t="s">
        <v>3525</v>
      </c>
      <c r="E2201" s="822" t="s">
        <v>6953</v>
      </c>
      <c r="F2201" s="822" t="s">
        <v>7060</v>
      </c>
      <c r="G2201" s="822" t="s">
        <v>3443</v>
      </c>
      <c r="H2201" s="831"/>
      <c r="I2201" s="831"/>
      <c r="J2201" s="822"/>
      <c r="K2201" s="822"/>
      <c r="L2201" s="831">
        <v>2</v>
      </c>
      <c r="M2201" s="831">
        <v>47345.3</v>
      </c>
      <c r="N2201" s="822"/>
      <c r="O2201" s="822">
        <v>23672.65</v>
      </c>
      <c r="P2201" s="831">
        <v>3</v>
      </c>
      <c r="Q2201" s="831">
        <v>70982.399999999994</v>
      </c>
      <c r="R2201" s="827"/>
      <c r="S2201" s="832">
        <v>23660.799999999999</v>
      </c>
    </row>
    <row r="2202" spans="1:19" ht="14.45" customHeight="1" x14ac:dyDescent="0.2">
      <c r="A2202" s="821" t="s">
        <v>6951</v>
      </c>
      <c r="B2202" s="822" t="s">
        <v>6952</v>
      </c>
      <c r="C2202" s="822" t="s">
        <v>639</v>
      </c>
      <c r="D2202" s="822" t="s">
        <v>3525</v>
      </c>
      <c r="E2202" s="822" t="s">
        <v>6953</v>
      </c>
      <c r="F2202" s="822" t="s">
        <v>7062</v>
      </c>
      <c r="G2202" s="822" t="s">
        <v>7063</v>
      </c>
      <c r="H2202" s="831">
        <v>2</v>
      </c>
      <c r="I2202" s="831">
        <v>16204.14</v>
      </c>
      <c r="J2202" s="822"/>
      <c r="K2202" s="822">
        <v>8102.07</v>
      </c>
      <c r="L2202" s="831"/>
      <c r="M2202" s="831"/>
      <c r="N2202" s="822"/>
      <c r="O2202" s="822"/>
      <c r="P2202" s="831"/>
      <c r="Q2202" s="831"/>
      <c r="R2202" s="827"/>
      <c r="S2202" s="832"/>
    </row>
    <row r="2203" spans="1:19" ht="14.45" customHeight="1" x14ac:dyDescent="0.2">
      <c r="A2203" s="821" t="s">
        <v>6951</v>
      </c>
      <c r="B2203" s="822" t="s">
        <v>6952</v>
      </c>
      <c r="C2203" s="822" t="s">
        <v>639</v>
      </c>
      <c r="D2203" s="822" t="s">
        <v>3525</v>
      </c>
      <c r="E2203" s="822" t="s">
        <v>6953</v>
      </c>
      <c r="F2203" s="822" t="s">
        <v>7071</v>
      </c>
      <c r="G2203" s="822" t="s">
        <v>2477</v>
      </c>
      <c r="H2203" s="831"/>
      <c r="I2203" s="831"/>
      <c r="J2203" s="822"/>
      <c r="K2203" s="822"/>
      <c r="L2203" s="831">
        <v>4</v>
      </c>
      <c r="M2203" s="831">
        <v>171131.44</v>
      </c>
      <c r="N2203" s="822"/>
      <c r="O2203" s="822">
        <v>42782.86</v>
      </c>
      <c r="P2203" s="831"/>
      <c r="Q2203" s="831"/>
      <c r="R2203" s="827"/>
      <c r="S2203" s="832"/>
    </row>
    <row r="2204" spans="1:19" ht="14.45" customHeight="1" x14ac:dyDescent="0.2">
      <c r="A2204" s="821" t="s">
        <v>6951</v>
      </c>
      <c r="B2204" s="822" t="s">
        <v>6952</v>
      </c>
      <c r="C2204" s="822" t="s">
        <v>639</v>
      </c>
      <c r="D2204" s="822" t="s">
        <v>3525</v>
      </c>
      <c r="E2204" s="822" t="s">
        <v>6953</v>
      </c>
      <c r="F2204" s="822" t="s">
        <v>7078</v>
      </c>
      <c r="G2204" s="822" t="s">
        <v>7063</v>
      </c>
      <c r="H2204" s="831">
        <v>1</v>
      </c>
      <c r="I2204" s="831">
        <v>16204.2</v>
      </c>
      <c r="J2204" s="822"/>
      <c r="K2204" s="822">
        <v>16204.2</v>
      </c>
      <c r="L2204" s="831"/>
      <c r="M2204" s="831"/>
      <c r="N2204" s="822"/>
      <c r="O2204" s="822"/>
      <c r="P2204" s="831"/>
      <c r="Q2204" s="831"/>
      <c r="R2204" s="827"/>
      <c r="S2204" s="832"/>
    </row>
    <row r="2205" spans="1:19" ht="14.45" customHeight="1" x14ac:dyDescent="0.2">
      <c r="A2205" s="821" t="s">
        <v>6951</v>
      </c>
      <c r="B2205" s="822" t="s">
        <v>6952</v>
      </c>
      <c r="C2205" s="822" t="s">
        <v>639</v>
      </c>
      <c r="D2205" s="822" t="s">
        <v>3525</v>
      </c>
      <c r="E2205" s="822" t="s">
        <v>6953</v>
      </c>
      <c r="F2205" s="822" t="s">
        <v>7088</v>
      </c>
      <c r="G2205" s="822" t="s">
        <v>7089</v>
      </c>
      <c r="H2205" s="831"/>
      <c r="I2205" s="831"/>
      <c r="J2205" s="822"/>
      <c r="K2205" s="822"/>
      <c r="L2205" s="831">
        <v>8</v>
      </c>
      <c r="M2205" s="831">
        <v>654903.92000000004</v>
      </c>
      <c r="N2205" s="822"/>
      <c r="O2205" s="822">
        <v>81862.990000000005</v>
      </c>
      <c r="P2205" s="831">
        <v>22</v>
      </c>
      <c r="Q2205" s="831">
        <v>1801916.43</v>
      </c>
      <c r="R2205" s="827"/>
      <c r="S2205" s="832">
        <v>81905.292272727267</v>
      </c>
    </row>
    <row r="2206" spans="1:19" ht="14.45" customHeight="1" x14ac:dyDescent="0.2">
      <c r="A2206" s="821" t="s">
        <v>6951</v>
      </c>
      <c r="B2206" s="822" t="s">
        <v>6952</v>
      </c>
      <c r="C2206" s="822" t="s">
        <v>639</v>
      </c>
      <c r="D2206" s="822" t="s">
        <v>3525</v>
      </c>
      <c r="E2206" s="822" t="s">
        <v>6953</v>
      </c>
      <c r="F2206" s="822" t="s">
        <v>7092</v>
      </c>
      <c r="G2206" s="822" t="s">
        <v>7093</v>
      </c>
      <c r="H2206" s="831">
        <v>16</v>
      </c>
      <c r="I2206" s="831">
        <v>1314238.79</v>
      </c>
      <c r="J2206" s="822"/>
      <c r="K2206" s="822">
        <v>82139.924375000002</v>
      </c>
      <c r="L2206" s="831">
        <v>27</v>
      </c>
      <c r="M2206" s="831">
        <v>2210300.73</v>
      </c>
      <c r="N2206" s="822"/>
      <c r="O2206" s="822">
        <v>81862.990000000005</v>
      </c>
      <c r="P2206" s="831"/>
      <c r="Q2206" s="831"/>
      <c r="R2206" s="827"/>
      <c r="S2206" s="832"/>
    </row>
    <row r="2207" spans="1:19" ht="14.45" customHeight="1" x14ac:dyDescent="0.2">
      <c r="A2207" s="821" t="s">
        <v>6951</v>
      </c>
      <c r="B2207" s="822" t="s">
        <v>6952</v>
      </c>
      <c r="C2207" s="822" t="s">
        <v>639</v>
      </c>
      <c r="D2207" s="822" t="s">
        <v>3525</v>
      </c>
      <c r="E2207" s="822" t="s">
        <v>6953</v>
      </c>
      <c r="F2207" s="822" t="s">
        <v>7117</v>
      </c>
      <c r="G2207" s="822" t="s">
        <v>7118</v>
      </c>
      <c r="H2207" s="831"/>
      <c r="I2207" s="831"/>
      <c r="J2207" s="822"/>
      <c r="K2207" s="822"/>
      <c r="L2207" s="831">
        <v>2</v>
      </c>
      <c r="M2207" s="831">
        <v>91659.76</v>
      </c>
      <c r="N2207" s="822"/>
      <c r="O2207" s="822">
        <v>45829.88</v>
      </c>
      <c r="P2207" s="831"/>
      <c r="Q2207" s="831"/>
      <c r="R2207" s="827"/>
      <c r="S2207" s="832"/>
    </row>
    <row r="2208" spans="1:19" ht="14.45" customHeight="1" x14ac:dyDescent="0.2">
      <c r="A2208" s="821" t="s">
        <v>6951</v>
      </c>
      <c r="B2208" s="822" t="s">
        <v>6952</v>
      </c>
      <c r="C2208" s="822" t="s">
        <v>639</v>
      </c>
      <c r="D2208" s="822" t="s">
        <v>3525</v>
      </c>
      <c r="E2208" s="822" t="s">
        <v>6953</v>
      </c>
      <c r="F2208" s="822" t="s">
        <v>7123</v>
      </c>
      <c r="G2208" s="822" t="s">
        <v>7124</v>
      </c>
      <c r="H2208" s="831"/>
      <c r="I2208" s="831"/>
      <c r="J2208" s="822"/>
      <c r="K2208" s="822"/>
      <c r="L2208" s="831"/>
      <c r="M2208" s="831"/>
      <c r="N2208" s="822"/>
      <c r="O2208" s="822"/>
      <c r="P2208" s="831">
        <v>1</v>
      </c>
      <c r="Q2208" s="831">
        <v>114598</v>
      </c>
      <c r="R2208" s="827"/>
      <c r="S2208" s="832">
        <v>114598</v>
      </c>
    </row>
    <row r="2209" spans="1:19" ht="14.45" customHeight="1" x14ac:dyDescent="0.2">
      <c r="A2209" s="821" t="s">
        <v>6951</v>
      </c>
      <c r="B2209" s="822" t="s">
        <v>6952</v>
      </c>
      <c r="C2209" s="822" t="s">
        <v>639</v>
      </c>
      <c r="D2209" s="822" t="s">
        <v>3525</v>
      </c>
      <c r="E2209" s="822" t="s">
        <v>6953</v>
      </c>
      <c r="F2209" s="822" t="s">
        <v>7167</v>
      </c>
      <c r="G2209" s="822" t="s">
        <v>2424</v>
      </c>
      <c r="H2209" s="831">
        <v>2</v>
      </c>
      <c r="I2209" s="831">
        <v>86260</v>
      </c>
      <c r="J2209" s="822"/>
      <c r="K2209" s="822">
        <v>43130</v>
      </c>
      <c r="L2209" s="831">
        <v>2</v>
      </c>
      <c r="M2209" s="831">
        <v>86260</v>
      </c>
      <c r="N2209" s="822"/>
      <c r="O2209" s="822">
        <v>43130</v>
      </c>
      <c r="P2209" s="831"/>
      <c r="Q2209" s="831"/>
      <c r="R2209" s="827"/>
      <c r="S2209" s="832"/>
    </row>
    <row r="2210" spans="1:19" ht="14.45" customHeight="1" x14ac:dyDescent="0.2">
      <c r="A2210" s="821" t="s">
        <v>6951</v>
      </c>
      <c r="B2210" s="822" t="s">
        <v>6952</v>
      </c>
      <c r="C2210" s="822" t="s">
        <v>639</v>
      </c>
      <c r="D2210" s="822" t="s">
        <v>3525</v>
      </c>
      <c r="E2210" s="822" t="s">
        <v>6953</v>
      </c>
      <c r="F2210" s="822" t="s">
        <v>7174</v>
      </c>
      <c r="G2210" s="822" t="s">
        <v>2349</v>
      </c>
      <c r="H2210" s="831"/>
      <c r="I2210" s="831"/>
      <c r="J2210" s="822"/>
      <c r="K2210" s="822"/>
      <c r="L2210" s="831"/>
      <c r="M2210" s="831"/>
      <c r="N2210" s="822"/>
      <c r="O2210" s="822"/>
      <c r="P2210" s="831">
        <v>4</v>
      </c>
      <c r="Q2210" s="831">
        <v>124400</v>
      </c>
      <c r="R2210" s="827"/>
      <c r="S2210" s="832">
        <v>31100</v>
      </c>
    </row>
    <row r="2211" spans="1:19" ht="14.45" customHeight="1" x14ac:dyDescent="0.2">
      <c r="A2211" s="821" t="s">
        <v>6951</v>
      </c>
      <c r="B2211" s="822" t="s">
        <v>6952</v>
      </c>
      <c r="C2211" s="822" t="s">
        <v>639</v>
      </c>
      <c r="D2211" s="822" t="s">
        <v>3525</v>
      </c>
      <c r="E2211" s="822" t="s">
        <v>6953</v>
      </c>
      <c r="F2211" s="822" t="s">
        <v>7175</v>
      </c>
      <c r="G2211" s="822" t="s">
        <v>2442</v>
      </c>
      <c r="H2211" s="831"/>
      <c r="I2211" s="831"/>
      <c r="J2211" s="822"/>
      <c r="K2211" s="822"/>
      <c r="L2211" s="831">
        <v>1.9100000000000001</v>
      </c>
      <c r="M2211" s="831">
        <v>8912.48</v>
      </c>
      <c r="N2211" s="822"/>
      <c r="O2211" s="822">
        <v>4666.2198952879571</v>
      </c>
      <c r="P2211" s="831">
        <v>10.15</v>
      </c>
      <c r="Q2211" s="831">
        <v>49668.04</v>
      </c>
      <c r="R2211" s="827"/>
      <c r="S2211" s="832">
        <v>4893.4029556650248</v>
      </c>
    </row>
    <row r="2212" spans="1:19" ht="14.45" customHeight="1" x14ac:dyDescent="0.2">
      <c r="A2212" s="821" t="s">
        <v>6951</v>
      </c>
      <c r="B2212" s="822" t="s">
        <v>6952</v>
      </c>
      <c r="C2212" s="822" t="s">
        <v>639</v>
      </c>
      <c r="D2212" s="822" t="s">
        <v>3525</v>
      </c>
      <c r="E2212" s="822" t="s">
        <v>6953</v>
      </c>
      <c r="F2212" s="822" t="s">
        <v>7188</v>
      </c>
      <c r="G2212" s="822" t="s">
        <v>2286</v>
      </c>
      <c r="H2212" s="831"/>
      <c r="I2212" s="831"/>
      <c r="J2212" s="822"/>
      <c r="K2212" s="822"/>
      <c r="L2212" s="831"/>
      <c r="M2212" s="831"/>
      <c r="N2212" s="822"/>
      <c r="O2212" s="822"/>
      <c r="P2212" s="831">
        <v>1</v>
      </c>
      <c r="Q2212" s="831">
        <v>6988.03</v>
      </c>
      <c r="R2212" s="827"/>
      <c r="S2212" s="832">
        <v>6988.03</v>
      </c>
    </row>
    <row r="2213" spans="1:19" ht="14.45" customHeight="1" x14ac:dyDescent="0.2">
      <c r="A2213" s="821" t="s">
        <v>6951</v>
      </c>
      <c r="B2213" s="822" t="s">
        <v>6952</v>
      </c>
      <c r="C2213" s="822" t="s">
        <v>639</v>
      </c>
      <c r="D2213" s="822" t="s">
        <v>3525</v>
      </c>
      <c r="E2213" s="822" t="s">
        <v>6953</v>
      </c>
      <c r="F2213" s="822" t="s">
        <v>7214</v>
      </c>
      <c r="G2213" s="822" t="s">
        <v>7124</v>
      </c>
      <c r="H2213" s="831"/>
      <c r="I2213" s="831"/>
      <c r="J2213" s="822"/>
      <c r="K2213" s="822"/>
      <c r="L2213" s="831"/>
      <c r="M2213" s="831"/>
      <c r="N2213" s="822"/>
      <c r="O2213" s="822"/>
      <c r="P2213" s="831">
        <v>6</v>
      </c>
      <c r="Q2213" s="831">
        <v>343573</v>
      </c>
      <c r="R2213" s="827"/>
      <c r="S2213" s="832">
        <v>57262.166666666664</v>
      </c>
    </row>
    <row r="2214" spans="1:19" ht="14.45" customHeight="1" x14ac:dyDescent="0.2">
      <c r="A2214" s="821" t="s">
        <v>6951</v>
      </c>
      <c r="B2214" s="822" t="s">
        <v>6952</v>
      </c>
      <c r="C2214" s="822" t="s">
        <v>639</v>
      </c>
      <c r="D2214" s="822" t="s">
        <v>3525</v>
      </c>
      <c r="E2214" s="822" t="s">
        <v>6953</v>
      </c>
      <c r="F2214" s="822" t="s">
        <v>7248</v>
      </c>
      <c r="G2214" s="822" t="s">
        <v>2351</v>
      </c>
      <c r="H2214" s="831"/>
      <c r="I2214" s="831"/>
      <c r="J2214" s="822"/>
      <c r="K2214" s="822"/>
      <c r="L2214" s="831"/>
      <c r="M2214" s="831"/>
      <c r="N2214" s="822"/>
      <c r="O2214" s="822"/>
      <c r="P2214" s="831">
        <v>2</v>
      </c>
      <c r="Q2214" s="831">
        <v>293740</v>
      </c>
      <c r="R2214" s="827"/>
      <c r="S2214" s="832">
        <v>146870</v>
      </c>
    </row>
    <row r="2215" spans="1:19" ht="14.45" customHeight="1" x14ac:dyDescent="0.2">
      <c r="A2215" s="821" t="s">
        <v>6951</v>
      </c>
      <c r="B2215" s="822" t="s">
        <v>6952</v>
      </c>
      <c r="C2215" s="822" t="s">
        <v>639</v>
      </c>
      <c r="D2215" s="822" t="s">
        <v>3525</v>
      </c>
      <c r="E2215" s="822" t="s">
        <v>7252</v>
      </c>
      <c r="F2215" s="822" t="s">
        <v>7253</v>
      </c>
      <c r="G2215" s="822" t="s">
        <v>7254</v>
      </c>
      <c r="H2215" s="831">
        <v>5</v>
      </c>
      <c r="I2215" s="831">
        <v>10909.04</v>
      </c>
      <c r="J2215" s="822"/>
      <c r="K2215" s="822">
        <v>2181.808</v>
      </c>
      <c r="L2215" s="831"/>
      <c r="M2215" s="831"/>
      <c r="N2215" s="822"/>
      <c r="O2215" s="822"/>
      <c r="P2215" s="831">
        <v>4</v>
      </c>
      <c r="Q2215" s="831">
        <v>8870.92</v>
      </c>
      <c r="R2215" s="827"/>
      <c r="S2215" s="832">
        <v>2217.73</v>
      </c>
    </row>
    <row r="2216" spans="1:19" ht="14.45" customHeight="1" x14ac:dyDescent="0.2">
      <c r="A2216" s="821" t="s">
        <v>6951</v>
      </c>
      <c r="B2216" s="822" t="s">
        <v>6952</v>
      </c>
      <c r="C2216" s="822" t="s">
        <v>639</v>
      </c>
      <c r="D2216" s="822" t="s">
        <v>3525</v>
      </c>
      <c r="E2216" s="822" t="s">
        <v>7252</v>
      </c>
      <c r="F2216" s="822" t="s">
        <v>7255</v>
      </c>
      <c r="G2216" s="822" t="s">
        <v>7256</v>
      </c>
      <c r="H2216" s="831">
        <v>12</v>
      </c>
      <c r="I2216" s="831">
        <v>32011.52</v>
      </c>
      <c r="J2216" s="822"/>
      <c r="K2216" s="822">
        <v>2667.6266666666666</v>
      </c>
      <c r="L2216" s="831">
        <v>5</v>
      </c>
      <c r="M2216" s="831">
        <v>13464.17</v>
      </c>
      <c r="N2216" s="822"/>
      <c r="O2216" s="822">
        <v>2692.8339999999998</v>
      </c>
      <c r="P2216" s="831"/>
      <c r="Q2216" s="831"/>
      <c r="R2216" s="827"/>
      <c r="S2216" s="832"/>
    </row>
    <row r="2217" spans="1:19" ht="14.45" customHeight="1" x14ac:dyDescent="0.2">
      <c r="A2217" s="821" t="s">
        <v>6951</v>
      </c>
      <c r="B2217" s="822" t="s">
        <v>6952</v>
      </c>
      <c r="C2217" s="822" t="s">
        <v>639</v>
      </c>
      <c r="D2217" s="822" t="s">
        <v>3525</v>
      </c>
      <c r="E2217" s="822" t="s">
        <v>6946</v>
      </c>
      <c r="F2217" s="822" t="s">
        <v>7312</v>
      </c>
      <c r="G2217" s="822" t="s">
        <v>7313</v>
      </c>
      <c r="H2217" s="831"/>
      <c r="I2217" s="831"/>
      <c r="J2217" s="822"/>
      <c r="K2217" s="822"/>
      <c r="L2217" s="831"/>
      <c r="M2217" s="831"/>
      <c r="N2217" s="822"/>
      <c r="O2217" s="822"/>
      <c r="P2217" s="831">
        <v>1</v>
      </c>
      <c r="Q2217" s="831">
        <v>133</v>
      </c>
      <c r="R2217" s="827"/>
      <c r="S2217" s="832">
        <v>133</v>
      </c>
    </row>
    <row r="2218" spans="1:19" ht="14.45" customHeight="1" x14ac:dyDescent="0.2">
      <c r="A2218" s="821" t="s">
        <v>6951</v>
      </c>
      <c r="B2218" s="822" t="s">
        <v>6952</v>
      </c>
      <c r="C2218" s="822" t="s">
        <v>639</v>
      </c>
      <c r="D2218" s="822" t="s">
        <v>3525</v>
      </c>
      <c r="E2218" s="822" t="s">
        <v>6946</v>
      </c>
      <c r="F2218" s="822" t="s">
        <v>7314</v>
      </c>
      <c r="G2218" s="822" t="s">
        <v>7315</v>
      </c>
      <c r="H2218" s="831"/>
      <c r="I2218" s="831"/>
      <c r="J2218" s="822"/>
      <c r="K2218" s="822"/>
      <c r="L2218" s="831">
        <v>1</v>
      </c>
      <c r="M2218" s="831">
        <v>153</v>
      </c>
      <c r="N2218" s="822"/>
      <c r="O2218" s="822">
        <v>153</v>
      </c>
      <c r="P2218" s="831"/>
      <c r="Q2218" s="831"/>
      <c r="R2218" s="827"/>
      <c r="S2218" s="832"/>
    </row>
    <row r="2219" spans="1:19" ht="14.45" customHeight="1" x14ac:dyDescent="0.2">
      <c r="A2219" s="821" t="s">
        <v>6951</v>
      </c>
      <c r="B2219" s="822" t="s">
        <v>6952</v>
      </c>
      <c r="C2219" s="822" t="s">
        <v>639</v>
      </c>
      <c r="D2219" s="822" t="s">
        <v>3525</v>
      </c>
      <c r="E2219" s="822" t="s">
        <v>6946</v>
      </c>
      <c r="F2219" s="822" t="s">
        <v>7316</v>
      </c>
      <c r="G2219" s="822" t="s">
        <v>7317</v>
      </c>
      <c r="H2219" s="831">
        <v>17</v>
      </c>
      <c r="I2219" s="831">
        <v>3383</v>
      </c>
      <c r="J2219" s="822"/>
      <c r="K2219" s="822">
        <v>199</v>
      </c>
      <c r="L2219" s="831">
        <v>5</v>
      </c>
      <c r="M2219" s="831">
        <v>1005</v>
      </c>
      <c r="N2219" s="822"/>
      <c r="O2219" s="822">
        <v>201</v>
      </c>
      <c r="P2219" s="831">
        <v>4</v>
      </c>
      <c r="Q2219" s="831">
        <v>840</v>
      </c>
      <c r="R2219" s="827"/>
      <c r="S2219" s="832">
        <v>210</v>
      </c>
    </row>
    <row r="2220" spans="1:19" ht="14.45" customHeight="1" x14ac:dyDescent="0.2">
      <c r="A2220" s="821" t="s">
        <v>6951</v>
      </c>
      <c r="B2220" s="822" t="s">
        <v>6952</v>
      </c>
      <c r="C2220" s="822" t="s">
        <v>639</v>
      </c>
      <c r="D2220" s="822" t="s">
        <v>3525</v>
      </c>
      <c r="E2220" s="822" t="s">
        <v>6946</v>
      </c>
      <c r="F2220" s="822" t="s">
        <v>7318</v>
      </c>
      <c r="G2220" s="822" t="s">
        <v>7319</v>
      </c>
      <c r="H2220" s="831">
        <v>4</v>
      </c>
      <c r="I2220" s="831">
        <v>152</v>
      </c>
      <c r="J2220" s="822"/>
      <c r="K2220" s="822">
        <v>38</v>
      </c>
      <c r="L2220" s="831">
        <v>6</v>
      </c>
      <c r="M2220" s="831">
        <v>228</v>
      </c>
      <c r="N2220" s="822"/>
      <c r="O2220" s="822">
        <v>38</v>
      </c>
      <c r="P2220" s="831">
        <v>2</v>
      </c>
      <c r="Q2220" s="831">
        <v>80</v>
      </c>
      <c r="R2220" s="827"/>
      <c r="S2220" s="832">
        <v>40</v>
      </c>
    </row>
    <row r="2221" spans="1:19" ht="14.45" customHeight="1" x14ac:dyDescent="0.2">
      <c r="A2221" s="821" t="s">
        <v>6951</v>
      </c>
      <c r="B2221" s="822" t="s">
        <v>6952</v>
      </c>
      <c r="C2221" s="822" t="s">
        <v>639</v>
      </c>
      <c r="D2221" s="822" t="s">
        <v>3525</v>
      </c>
      <c r="E2221" s="822" t="s">
        <v>6946</v>
      </c>
      <c r="F2221" s="822" t="s">
        <v>7326</v>
      </c>
      <c r="G2221" s="822" t="s">
        <v>7327</v>
      </c>
      <c r="H2221" s="831"/>
      <c r="I2221" s="831"/>
      <c r="J2221" s="822"/>
      <c r="K2221" s="822"/>
      <c r="L2221" s="831">
        <v>1</v>
      </c>
      <c r="M2221" s="831">
        <v>180</v>
      </c>
      <c r="N2221" s="822"/>
      <c r="O2221" s="822">
        <v>180</v>
      </c>
      <c r="P2221" s="831">
        <v>3</v>
      </c>
      <c r="Q2221" s="831">
        <v>582</v>
      </c>
      <c r="R2221" s="827"/>
      <c r="S2221" s="832">
        <v>194</v>
      </c>
    </row>
    <row r="2222" spans="1:19" ht="14.45" customHeight="1" x14ac:dyDescent="0.2">
      <c r="A2222" s="821" t="s">
        <v>6951</v>
      </c>
      <c r="B2222" s="822" t="s">
        <v>6952</v>
      </c>
      <c r="C2222" s="822" t="s">
        <v>639</v>
      </c>
      <c r="D2222" s="822" t="s">
        <v>3525</v>
      </c>
      <c r="E2222" s="822" t="s">
        <v>6946</v>
      </c>
      <c r="F2222" s="822" t="s">
        <v>7332</v>
      </c>
      <c r="G2222" s="822" t="s">
        <v>7333</v>
      </c>
      <c r="H2222" s="831">
        <v>44</v>
      </c>
      <c r="I2222" s="831">
        <v>0</v>
      </c>
      <c r="J2222" s="822"/>
      <c r="K2222" s="822">
        <v>0</v>
      </c>
      <c r="L2222" s="831">
        <v>50</v>
      </c>
      <c r="M2222" s="831">
        <v>0</v>
      </c>
      <c r="N2222" s="822"/>
      <c r="O2222" s="822">
        <v>0</v>
      </c>
      <c r="P2222" s="831">
        <v>47</v>
      </c>
      <c r="Q2222" s="831">
        <v>0</v>
      </c>
      <c r="R2222" s="827"/>
      <c r="S2222" s="832">
        <v>0</v>
      </c>
    </row>
    <row r="2223" spans="1:19" ht="14.45" customHeight="1" x14ac:dyDescent="0.2">
      <c r="A2223" s="821" t="s">
        <v>6951</v>
      </c>
      <c r="B2223" s="822" t="s">
        <v>6952</v>
      </c>
      <c r="C2223" s="822" t="s">
        <v>639</v>
      </c>
      <c r="D2223" s="822" t="s">
        <v>3525</v>
      </c>
      <c r="E2223" s="822" t="s">
        <v>6946</v>
      </c>
      <c r="F2223" s="822" t="s">
        <v>7334</v>
      </c>
      <c r="G2223" s="822" t="s">
        <v>7335</v>
      </c>
      <c r="H2223" s="831">
        <v>2</v>
      </c>
      <c r="I2223" s="831">
        <v>0</v>
      </c>
      <c r="J2223" s="822"/>
      <c r="K2223" s="822">
        <v>0</v>
      </c>
      <c r="L2223" s="831">
        <v>13</v>
      </c>
      <c r="M2223" s="831">
        <v>0</v>
      </c>
      <c r="N2223" s="822"/>
      <c r="O2223" s="822">
        <v>0</v>
      </c>
      <c r="P2223" s="831">
        <v>3</v>
      </c>
      <c r="Q2223" s="831">
        <v>0</v>
      </c>
      <c r="R2223" s="827"/>
      <c r="S2223" s="832">
        <v>0</v>
      </c>
    </row>
    <row r="2224" spans="1:19" ht="14.45" customHeight="1" x14ac:dyDescent="0.2">
      <c r="A2224" s="821" t="s">
        <v>6951</v>
      </c>
      <c r="B2224" s="822" t="s">
        <v>6952</v>
      </c>
      <c r="C2224" s="822" t="s">
        <v>639</v>
      </c>
      <c r="D2224" s="822" t="s">
        <v>3525</v>
      </c>
      <c r="E2224" s="822" t="s">
        <v>6946</v>
      </c>
      <c r="F2224" s="822" t="s">
        <v>7338</v>
      </c>
      <c r="G2224" s="822" t="s">
        <v>7339</v>
      </c>
      <c r="H2224" s="831"/>
      <c r="I2224" s="831"/>
      <c r="J2224" s="822"/>
      <c r="K2224" s="822"/>
      <c r="L2224" s="831">
        <v>1</v>
      </c>
      <c r="M2224" s="831">
        <v>45.56</v>
      </c>
      <c r="N2224" s="822"/>
      <c r="O2224" s="822">
        <v>45.56</v>
      </c>
      <c r="P2224" s="831">
        <v>3</v>
      </c>
      <c r="Q2224" s="831">
        <v>91.11</v>
      </c>
      <c r="R2224" s="827"/>
      <c r="S2224" s="832">
        <v>30.37</v>
      </c>
    </row>
    <row r="2225" spans="1:19" ht="14.45" customHeight="1" x14ac:dyDescent="0.2">
      <c r="A2225" s="821" t="s">
        <v>6951</v>
      </c>
      <c r="B2225" s="822" t="s">
        <v>6952</v>
      </c>
      <c r="C2225" s="822" t="s">
        <v>639</v>
      </c>
      <c r="D2225" s="822" t="s">
        <v>3525</v>
      </c>
      <c r="E2225" s="822" t="s">
        <v>6946</v>
      </c>
      <c r="F2225" s="822" t="s">
        <v>7342</v>
      </c>
      <c r="G2225" s="822" t="s">
        <v>7343</v>
      </c>
      <c r="H2225" s="831"/>
      <c r="I2225" s="831"/>
      <c r="J2225" s="822"/>
      <c r="K2225" s="822"/>
      <c r="L2225" s="831"/>
      <c r="M2225" s="831"/>
      <c r="N2225" s="822"/>
      <c r="O2225" s="822"/>
      <c r="P2225" s="831">
        <v>2</v>
      </c>
      <c r="Q2225" s="831">
        <v>78</v>
      </c>
      <c r="R2225" s="827"/>
      <c r="S2225" s="832">
        <v>39</v>
      </c>
    </row>
    <row r="2226" spans="1:19" ht="14.45" customHeight="1" x14ac:dyDescent="0.2">
      <c r="A2226" s="821" t="s">
        <v>6951</v>
      </c>
      <c r="B2226" s="822" t="s">
        <v>6952</v>
      </c>
      <c r="C2226" s="822" t="s">
        <v>639</v>
      </c>
      <c r="D2226" s="822" t="s">
        <v>3525</v>
      </c>
      <c r="E2226" s="822" t="s">
        <v>6946</v>
      </c>
      <c r="F2226" s="822" t="s">
        <v>7348</v>
      </c>
      <c r="G2226" s="822" t="s">
        <v>7349</v>
      </c>
      <c r="H2226" s="831"/>
      <c r="I2226" s="831"/>
      <c r="J2226" s="822"/>
      <c r="K2226" s="822"/>
      <c r="L2226" s="831">
        <v>4</v>
      </c>
      <c r="M2226" s="831">
        <v>132</v>
      </c>
      <c r="N2226" s="822"/>
      <c r="O2226" s="822">
        <v>33</v>
      </c>
      <c r="P2226" s="831">
        <v>1</v>
      </c>
      <c r="Q2226" s="831">
        <v>34</v>
      </c>
      <c r="R2226" s="827"/>
      <c r="S2226" s="832">
        <v>34</v>
      </c>
    </row>
    <row r="2227" spans="1:19" ht="14.45" customHeight="1" x14ac:dyDescent="0.2">
      <c r="A2227" s="821" t="s">
        <v>6951</v>
      </c>
      <c r="B2227" s="822" t="s">
        <v>6952</v>
      </c>
      <c r="C2227" s="822" t="s">
        <v>639</v>
      </c>
      <c r="D2227" s="822" t="s">
        <v>3525</v>
      </c>
      <c r="E2227" s="822" t="s">
        <v>6946</v>
      </c>
      <c r="F2227" s="822" t="s">
        <v>7362</v>
      </c>
      <c r="G2227" s="822" t="s">
        <v>7363</v>
      </c>
      <c r="H2227" s="831">
        <v>1</v>
      </c>
      <c r="I2227" s="831">
        <v>61</v>
      </c>
      <c r="J2227" s="822"/>
      <c r="K2227" s="822">
        <v>61</v>
      </c>
      <c r="L2227" s="831">
        <v>2</v>
      </c>
      <c r="M2227" s="831">
        <v>124</v>
      </c>
      <c r="N2227" s="822"/>
      <c r="O2227" s="822">
        <v>62</v>
      </c>
      <c r="P2227" s="831"/>
      <c r="Q2227" s="831"/>
      <c r="R2227" s="827"/>
      <c r="S2227" s="832"/>
    </row>
    <row r="2228" spans="1:19" ht="14.45" customHeight="1" x14ac:dyDescent="0.2">
      <c r="A2228" s="821" t="s">
        <v>6951</v>
      </c>
      <c r="B2228" s="822" t="s">
        <v>6952</v>
      </c>
      <c r="C2228" s="822" t="s">
        <v>639</v>
      </c>
      <c r="D2228" s="822" t="s">
        <v>3525</v>
      </c>
      <c r="E2228" s="822" t="s">
        <v>6946</v>
      </c>
      <c r="F2228" s="822" t="s">
        <v>7375</v>
      </c>
      <c r="G2228" s="822" t="s">
        <v>7373</v>
      </c>
      <c r="H2228" s="831"/>
      <c r="I2228" s="831"/>
      <c r="J2228" s="822"/>
      <c r="K2228" s="822"/>
      <c r="L2228" s="831">
        <v>1</v>
      </c>
      <c r="M2228" s="831">
        <v>0</v>
      </c>
      <c r="N2228" s="822"/>
      <c r="O2228" s="822">
        <v>0</v>
      </c>
      <c r="P2228" s="831"/>
      <c r="Q2228" s="831"/>
      <c r="R2228" s="827"/>
      <c r="S2228" s="832"/>
    </row>
    <row r="2229" spans="1:19" ht="14.45" customHeight="1" x14ac:dyDescent="0.2">
      <c r="A2229" s="821" t="s">
        <v>6951</v>
      </c>
      <c r="B2229" s="822" t="s">
        <v>6952</v>
      </c>
      <c r="C2229" s="822" t="s">
        <v>639</v>
      </c>
      <c r="D2229" s="822" t="s">
        <v>3525</v>
      </c>
      <c r="E2229" s="822" t="s">
        <v>6946</v>
      </c>
      <c r="F2229" s="822" t="s">
        <v>7376</v>
      </c>
      <c r="G2229" s="822" t="s">
        <v>7373</v>
      </c>
      <c r="H2229" s="831"/>
      <c r="I2229" s="831"/>
      <c r="J2229" s="822"/>
      <c r="K2229" s="822"/>
      <c r="L2229" s="831">
        <v>1</v>
      </c>
      <c r="M2229" s="831">
        <v>0</v>
      </c>
      <c r="N2229" s="822"/>
      <c r="O2229" s="822">
        <v>0</v>
      </c>
      <c r="P2229" s="831"/>
      <c r="Q2229" s="831"/>
      <c r="R2229" s="827"/>
      <c r="S2229" s="832"/>
    </row>
    <row r="2230" spans="1:19" ht="14.45" customHeight="1" x14ac:dyDescent="0.2">
      <c r="A2230" s="821" t="s">
        <v>6951</v>
      </c>
      <c r="B2230" s="822" t="s">
        <v>6952</v>
      </c>
      <c r="C2230" s="822" t="s">
        <v>639</v>
      </c>
      <c r="D2230" s="822" t="s">
        <v>3525</v>
      </c>
      <c r="E2230" s="822" t="s">
        <v>6946</v>
      </c>
      <c r="F2230" s="822" t="s">
        <v>7377</v>
      </c>
      <c r="G2230" s="822" t="s">
        <v>7378</v>
      </c>
      <c r="H2230" s="831"/>
      <c r="I2230" s="831"/>
      <c r="J2230" s="822"/>
      <c r="K2230" s="822"/>
      <c r="L2230" s="831">
        <v>1</v>
      </c>
      <c r="M2230" s="831">
        <v>0</v>
      </c>
      <c r="N2230" s="822"/>
      <c r="O2230" s="822">
        <v>0</v>
      </c>
      <c r="P2230" s="831">
        <v>3</v>
      </c>
      <c r="Q2230" s="831">
        <v>0</v>
      </c>
      <c r="R2230" s="827"/>
      <c r="S2230" s="832">
        <v>0</v>
      </c>
    </row>
    <row r="2231" spans="1:19" ht="14.45" customHeight="1" x14ac:dyDescent="0.2">
      <c r="A2231" s="821" t="s">
        <v>6951</v>
      </c>
      <c r="B2231" s="822" t="s">
        <v>6952</v>
      </c>
      <c r="C2231" s="822" t="s">
        <v>639</v>
      </c>
      <c r="D2231" s="822" t="s">
        <v>6943</v>
      </c>
      <c r="E2231" s="822" t="s">
        <v>6953</v>
      </c>
      <c r="F2231" s="822" t="s">
        <v>6972</v>
      </c>
      <c r="G2231" s="822" t="s">
        <v>3443</v>
      </c>
      <c r="H2231" s="831">
        <v>6.04</v>
      </c>
      <c r="I2231" s="831">
        <v>79474.559999999998</v>
      </c>
      <c r="J2231" s="822"/>
      <c r="K2231" s="822">
        <v>13158.039735099337</v>
      </c>
      <c r="L2231" s="831"/>
      <c r="M2231" s="831"/>
      <c r="N2231" s="822"/>
      <c r="O2231" s="822"/>
      <c r="P2231" s="831"/>
      <c r="Q2231" s="831"/>
      <c r="R2231" s="827"/>
      <c r="S2231" s="832"/>
    </row>
    <row r="2232" spans="1:19" ht="14.45" customHeight="1" x14ac:dyDescent="0.2">
      <c r="A2232" s="821" t="s">
        <v>6951</v>
      </c>
      <c r="B2232" s="822" t="s">
        <v>6952</v>
      </c>
      <c r="C2232" s="822" t="s">
        <v>639</v>
      </c>
      <c r="D2232" s="822" t="s">
        <v>6943</v>
      </c>
      <c r="E2232" s="822" t="s">
        <v>6953</v>
      </c>
      <c r="F2232" s="822" t="s">
        <v>6979</v>
      </c>
      <c r="G2232" s="822" t="s">
        <v>6980</v>
      </c>
      <c r="H2232" s="831">
        <v>1</v>
      </c>
      <c r="I2232" s="831">
        <v>24022.2</v>
      </c>
      <c r="J2232" s="822"/>
      <c r="K2232" s="822">
        <v>24022.2</v>
      </c>
      <c r="L2232" s="831"/>
      <c r="M2232" s="831"/>
      <c r="N2232" s="822"/>
      <c r="O2232" s="822"/>
      <c r="P2232" s="831"/>
      <c r="Q2232" s="831"/>
      <c r="R2232" s="827"/>
      <c r="S2232" s="832"/>
    </row>
    <row r="2233" spans="1:19" ht="14.45" customHeight="1" x14ac:dyDescent="0.2">
      <c r="A2233" s="821" t="s">
        <v>6951</v>
      </c>
      <c r="B2233" s="822" t="s">
        <v>6952</v>
      </c>
      <c r="C2233" s="822" t="s">
        <v>639</v>
      </c>
      <c r="D2233" s="822" t="s">
        <v>6943</v>
      </c>
      <c r="E2233" s="822" t="s">
        <v>6953</v>
      </c>
      <c r="F2233" s="822" t="s">
        <v>6982</v>
      </c>
      <c r="G2233" s="822" t="s">
        <v>6980</v>
      </c>
      <c r="H2233" s="831">
        <v>1</v>
      </c>
      <c r="I2233" s="831">
        <v>72587.3</v>
      </c>
      <c r="J2233" s="822"/>
      <c r="K2233" s="822">
        <v>72587.3</v>
      </c>
      <c r="L2233" s="831"/>
      <c r="M2233" s="831"/>
      <c r="N2233" s="822"/>
      <c r="O2233" s="822"/>
      <c r="P2233" s="831"/>
      <c r="Q2233" s="831"/>
      <c r="R2233" s="827"/>
      <c r="S2233" s="832"/>
    </row>
    <row r="2234" spans="1:19" ht="14.45" customHeight="1" x14ac:dyDescent="0.2">
      <c r="A2234" s="821" t="s">
        <v>6951</v>
      </c>
      <c r="B2234" s="822" t="s">
        <v>6952</v>
      </c>
      <c r="C2234" s="822" t="s">
        <v>639</v>
      </c>
      <c r="D2234" s="822" t="s">
        <v>6943</v>
      </c>
      <c r="E2234" s="822" t="s">
        <v>6953</v>
      </c>
      <c r="F2234" s="822" t="s">
        <v>6985</v>
      </c>
      <c r="G2234" s="822" t="s">
        <v>2391</v>
      </c>
      <c r="H2234" s="831">
        <v>4.7</v>
      </c>
      <c r="I2234" s="831">
        <v>22985.77</v>
      </c>
      <c r="J2234" s="822"/>
      <c r="K2234" s="822">
        <v>4890.5893617021275</v>
      </c>
      <c r="L2234" s="831"/>
      <c r="M2234" s="831"/>
      <c r="N2234" s="822"/>
      <c r="O2234" s="822"/>
      <c r="P2234" s="831"/>
      <c r="Q2234" s="831"/>
      <c r="R2234" s="827"/>
      <c r="S2234" s="832"/>
    </row>
    <row r="2235" spans="1:19" ht="14.45" customHeight="1" x14ac:dyDescent="0.2">
      <c r="A2235" s="821" t="s">
        <v>6951</v>
      </c>
      <c r="B2235" s="822" t="s">
        <v>6952</v>
      </c>
      <c r="C2235" s="822" t="s">
        <v>639</v>
      </c>
      <c r="D2235" s="822" t="s">
        <v>6943</v>
      </c>
      <c r="E2235" s="822" t="s">
        <v>6953</v>
      </c>
      <c r="F2235" s="822" t="s">
        <v>6990</v>
      </c>
      <c r="G2235" s="822" t="s">
        <v>3457</v>
      </c>
      <c r="H2235" s="831">
        <v>4</v>
      </c>
      <c r="I2235" s="831">
        <v>36601.32</v>
      </c>
      <c r="J2235" s="822"/>
      <c r="K2235" s="822">
        <v>9150.33</v>
      </c>
      <c r="L2235" s="831"/>
      <c r="M2235" s="831"/>
      <c r="N2235" s="822"/>
      <c r="O2235" s="822"/>
      <c r="P2235" s="831"/>
      <c r="Q2235" s="831"/>
      <c r="R2235" s="827"/>
      <c r="S2235" s="832"/>
    </row>
    <row r="2236" spans="1:19" ht="14.45" customHeight="1" x14ac:dyDescent="0.2">
      <c r="A2236" s="821" t="s">
        <v>6951</v>
      </c>
      <c r="B2236" s="822" t="s">
        <v>6952</v>
      </c>
      <c r="C2236" s="822" t="s">
        <v>639</v>
      </c>
      <c r="D2236" s="822" t="s">
        <v>6943</v>
      </c>
      <c r="E2236" s="822" t="s">
        <v>6953</v>
      </c>
      <c r="F2236" s="822" t="s">
        <v>7019</v>
      </c>
      <c r="G2236" s="822" t="s">
        <v>5588</v>
      </c>
      <c r="H2236" s="831">
        <v>2</v>
      </c>
      <c r="I2236" s="831">
        <v>157621.6</v>
      </c>
      <c r="J2236" s="822"/>
      <c r="K2236" s="822">
        <v>78810.8</v>
      </c>
      <c r="L2236" s="831"/>
      <c r="M2236" s="831"/>
      <c r="N2236" s="822"/>
      <c r="O2236" s="822"/>
      <c r="P2236" s="831"/>
      <c r="Q2236" s="831"/>
      <c r="R2236" s="827"/>
      <c r="S2236" s="832"/>
    </row>
    <row r="2237" spans="1:19" ht="14.45" customHeight="1" x14ac:dyDescent="0.2">
      <c r="A2237" s="821" t="s">
        <v>6951</v>
      </c>
      <c r="B2237" s="822" t="s">
        <v>6952</v>
      </c>
      <c r="C2237" s="822" t="s">
        <v>639</v>
      </c>
      <c r="D2237" s="822" t="s">
        <v>6943</v>
      </c>
      <c r="E2237" s="822" t="s">
        <v>6953</v>
      </c>
      <c r="F2237" s="822" t="s">
        <v>7035</v>
      </c>
      <c r="G2237" s="822" t="s">
        <v>3281</v>
      </c>
      <c r="H2237" s="831">
        <v>0.6</v>
      </c>
      <c r="I2237" s="831">
        <v>320.14999999999998</v>
      </c>
      <c r="J2237" s="822"/>
      <c r="K2237" s="822">
        <v>533.58333333333337</v>
      </c>
      <c r="L2237" s="831"/>
      <c r="M2237" s="831"/>
      <c r="N2237" s="822"/>
      <c r="O2237" s="822"/>
      <c r="P2237" s="831"/>
      <c r="Q2237" s="831"/>
      <c r="R2237" s="827"/>
      <c r="S2237" s="832"/>
    </row>
    <row r="2238" spans="1:19" ht="14.45" customHeight="1" x14ac:dyDescent="0.2">
      <c r="A2238" s="821" t="s">
        <v>6951</v>
      </c>
      <c r="B2238" s="822" t="s">
        <v>6952</v>
      </c>
      <c r="C2238" s="822" t="s">
        <v>639</v>
      </c>
      <c r="D2238" s="822" t="s">
        <v>6943</v>
      </c>
      <c r="E2238" s="822" t="s">
        <v>6953</v>
      </c>
      <c r="F2238" s="822" t="s">
        <v>7056</v>
      </c>
      <c r="G2238" s="822" t="s">
        <v>3416</v>
      </c>
      <c r="H2238" s="831">
        <v>1</v>
      </c>
      <c r="I2238" s="831">
        <v>93500</v>
      </c>
      <c r="J2238" s="822"/>
      <c r="K2238" s="822">
        <v>93500</v>
      </c>
      <c r="L2238" s="831"/>
      <c r="M2238" s="831"/>
      <c r="N2238" s="822"/>
      <c r="O2238" s="822"/>
      <c r="P2238" s="831"/>
      <c r="Q2238" s="831"/>
      <c r="R2238" s="827"/>
      <c r="S2238" s="832"/>
    </row>
    <row r="2239" spans="1:19" ht="14.45" customHeight="1" x14ac:dyDescent="0.2">
      <c r="A2239" s="821" t="s">
        <v>6951</v>
      </c>
      <c r="B2239" s="822" t="s">
        <v>6952</v>
      </c>
      <c r="C2239" s="822" t="s">
        <v>639</v>
      </c>
      <c r="D2239" s="822" t="s">
        <v>6943</v>
      </c>
      <c r="E2239" s="822" t="s">
        <v>6953</v>
      </c>
      <c r="F2239" s="822" t="s">
        <v>7071</v>
      </c>
      <c r="G2239" s="822" t="s">
        <v>2477</v>
      </c>
      <c r="H2239" s="831">
        <v>2</v>
      </c>
      <c r="I2239" s="831">
        <v>86986.48</v>
      </c>
      <c r="J2239" s="822"/>
      <c r="K2239" s="822">
        <v>43493.24</v>
      </c>
      <c r="L2239" s="831"/>
      <c r="M2239" s="831"/>
      <c r="N2239" s="822"/>
      <c r="O2239" s="822"/>
      <c r="P2239" s="831"/>
      <c r="Q2239" s="831"/>
      <c r="R2239" s="827"/>
      <c r="S2239" s="832"/>
    </row>
    <row r="2240" spans="1:19" ht="14.45" customHeight="1" x14ac:dyDescent="0.2">
      <c r="A2240" s="821" t="s">
        <v>6951</v>
      </c>
      <c r="B2240" s="822" t="s">
        <v>6952</v>
      </c>
      <c r="C2240" s="822" t="s">
        <v>639</v>
      </c>
      <c r="D2240" s="822" t="s">
        <v>6943</v>
      </c>
      <c r="E2240" s="822" t="s">
        <v>6953</v>
      </c>
      <c r="F2240" s="822" t="s">
        <v>7073</v>
      </c>
      <c r="G2240" s="822" t="s">
        <v>3460</v>
      </c>
      <c r="H2240" s="831">
        <v>3</v>
      </c>
      <c r="I2240" s="831">
        <v>203755.2</v>
      </c>
      <c r="J2240" s="822"/>
      <c r="K2240" s="822">
        <v>67918.400000000009</v>
      </c>
      <c r="L2240" s="831"/>
      <c r="M2240" s="831"/>
      <c r="N2240" s="822"/>
      <c r="O2240" s="822"/>
      <c r="P2240" s="831"/>
      <c r="Q2240" s="831"/>
      <c r="R2240" s="827"/>
      <c r="S2240" s="832"/>
    </row>
    <row r="2241" spans="1:19" ht="14.45" customHeight="1" x14ac:dyDescent="0.2">
      <c r="A2241" s="821" t="s">
        <v>6951</v>
      </c>
      <c r="B2241" s="822" t="s">
        <v>6952</v>
      </c>
      <c r="C2241" s="822" t="s">
        <v>639</v>
      </c>
      <c r="D2241" s="822" t="s">
        <v>6943</v>
      </c>
      <c r="E2241" s="822" t="s">
        <v>6953</v>
      </c>
      <c r="F2241" s="822" t="s">
        <v>7076</v>
      </c>
      <c r="G2241" s="822" t="s">
        <v>3460</v>
      </c>
      <c r="H2241" s="831">
        <v>2.48</v>
      </c>
      <c r="I2241" s="831">
        <v>105273.52</v>
      </c>
      <c r="J2241" s="822"/>
      <c r="K2241" s="822">
        <v>42449</v>
      </c>
      <c r="L2241" s="831"/>
      <c r="M2241" s="831"/>
      <c r="N2241" s="822"/>
      <c r="O2241" s="822"/>
      <c r="P2241" s="831"/>
      <c r="Q2241" s="831"/>
      <c r="R2241" s="827"/>
      <c r="S2241" s="832"/>
    </row>
    <row r="2242" spans="1:19" ht="14.45" customHeight="1" x14ac:dyDescent="0.2">
      <c r="A2242" s="821" t="s">
        <v>6951</v>
      </c>
      <c r="B2242" s="822" t="s">
        <v>6952</v>
      </c>
      <c r="C2242" s="822" t="s">
        <v>639</v>
      </c>
      <c r="D2242" s="822" t="s">
        <v>6943</v>
      </c>
      <c r="E2242" s="822" t="s">
        <v>6953</v>
      </c>
      <c r="F2242" s="822" t="s">
        <v>7092</v>
      </c>
      <c r="G2242" s="822" t="s">
        <v>7093</v>
      </c>
      <c r="H2242" s="831">
        <v>6.6</v>
      </c>
      <c r="I2242" s="831">
        <v>201022.26</v>
      </c>
      <c r="J2242" s="822"/>
      <c r="K2242" s="822">
        <v>30457.918181818186</v>
      </c>
      <c r="L2242" s="831"/>
      <c r="M2242" s="831"/>
      <c r="N2242" s="822"/>
      <c r="O2242" s="822"/>
      <c r="P2242" s="831"/>
      <c r="Q2242" s="831"/>
      <c r="R2242" s="827"/>
      <c r="S2242" s="832"/>
    </row>
    <row r="2243" spans="1:19" ht="14.45" customHeight="1" x14ac:dyDescent="0.2">
      <c r="A2243" s="821" t="s">
        <v>6951</v>
      </c>
      <c r="B2243" s="822" t="s">
        <v>6952</v>
      </c>
      <c r="C2243" s="822" t="s">
        <v>639</v>
      </c>
      <c r="D2243" s="822" t="s">
        <v>6943</v>
      </c>
      <c r="E2243" s="822" t="s">
        <v>6953</v>
      </c>
      <c r="F2243" s="822" t="s">
        <v>7101</v>
      </c>
      <c r="G2243" s="822" t="s">
        <v>2446</v>
      </c>
      <c r="H2243" s="831">
        <v>1.6800000000000002</v>
      </c>
      <c r="I2243" s="831">
        <v>14736.24</v>
      </c>
      <c r="J2243" s="822"/>
      <c r="K2243" s="822">
        <v>8771.5714285714275</v>
      </c>
      <c r="L2243" s="831"/>
      <c r="M2243" s="831"/>
      <c r="N2243" s="822"/>
      <c r="O2243" s="822"/>
      <c r="P2243" s="831"/>
      <c r="Q2243" s="831"/>
      <c r="R2243" s="827"/>
      <c r="S2243" s="832"/>
    </row>
    <row r="2244" spans="1:19" ht="14.45" customHeight="1" x14ac:dyDescent="0.2">
      <c r="A2244" s="821" t="s">
        <v>6951</v>
      </c>
      <c r="B2244" s="822" t="s">
        <v>6952</v>
      </c>
      <c r="C2244" s="822" t="s">
        <v>639</v>
      </c>
      <c r="D2244" s="822" t="s">
        <v>6943</v>
      </c>
      <c r="E2244" s="822" t="s">
        <v>6953</v>
      </c>
      <c r="F2244" s="822" t="s">
        <v>7111</v>
      </c>
      <c r="G2244" s="822" t="s">
        <v>2446</v>
      </c>
      <c r="H2244" s="831">
        <v>9.1999999999999993</v>
      </c>
      <c r="I2244" s="831">
        <v>201665.84000000003</v>
      </c>
      <c r="J2244" s="822"/>
      <c r="K2244" s="822">
        <v>21920.200000000004</v>
      </c>
      <c r="L2244" s="831"/>
      <c r="M2244" s="831"/>
      <c r="N2244" s="822"/>
      <c r="O2244" s="822"/>
      <c r="P2244" s="831"/>
      <c r="Q2244" s="831"/>
      <c r="R2244" s="827"/>
      <c r="S2244" s="832"/>
    </row>
    <row r="2245" spans="1:19" ht="14.45" customHeight="1" x14ac:dyDescent="0.2">
      <c r="A2245" s="821" t="s">
        <v>6951</v>
      </c>
      <c r="B2245" s="822" t="s">
        <v>6952</v>
      </c>
      <c r="C2245" s="822" t="s">
        <v>639</v>
      </c>
      <c r="D2245" s="822" t="s">
        <v>6943</v>
      </c>
      <c r="E2245" s="822" t="s">
        <v>6953</v>
      </c>
      <c r="F2245" s="822" t="s">
        <v>7113</v>
      </c>
      <c r="G2245" s="822" t="s">
        <v>4071</v>
      </c>
      <c r="H2245" s="831">
        <v>0</v>
      </c>
      <c r="I2245" s="831">
        <v>0</v>
      </c>
      <c r="J2245" s="822"/>
      <c r="K2245" s="822"/>
      <c r="L2245" s="831"/>
      <c r="M2245" s="831"/>
      <c r="N2245" s="822"/>
      <c r="O2245" s="822"/>
      <c r="P2245" s="831"/>
      <c r="Q2245" s="831"/>
      <c r="R2245" s="827"/>
      <c r="S2245" s="832"/>
    </row>
    <row r="2246" spans="1:19" ht="14.45" customHeight="1" x14ac:dyDescent="0.2">
      <c r="A2246" s="821" t="s">
        <v>6951</v>
      </c>
      <c r="B2246" s="822" t="s">
        <v>6952</v>
      </c>
      <c r="C2246" s="822" t="s">
        <v>639</v>
      </c>
      <c r="D2246" s="822" t="s">
        <v>6943</v>
      </c>
      <c r="E2246" s="822" t="s">
        <v>6953</v>
      </c>
      <c r="F2246" s="822" t="s">
        <v>7137</v>
      </c>
      <c r="G2246" s="822" t="s">
        <v>7134</v>
      </c>
      <c r="H2246" s="831">
        <v>6</v>
      </c>
      <c r="I2246" s="831">
        <v>99637.8</v>
      </c>
      <c r="J2246" s="822"/>
      <c r="K2246" s="822">
        <v>16606.3</v>
      </c>
      <c r="L2246" s="831"/>
      <c r="M2246" s="831"/>
      <c r="N2246" s="822"/>
      <c r="O2246" s="822"/>
      <c r="P2246" s="831"/>
      <c r="Q2246" s="831"/>
      <c r="R2246" s="827"/>
      <c r="S2246" s="832"/>
    </row>
    <row r="2247" spans="1:19" ht="14.45" customHeight="1" x14ac:dyDescent="0.2">
      <c r="A2247" s="821" t="s">
        <v>6951</v>
      </c>
      <c r="B2247" s="822" t="s">
        <v>6952</v>
      </c>
      <c r="C2247" s="822" t="s">
        <v>639</v>
      </c>
      <c r="D2247" s="822" t="s">
        <v>6943</v>
      </c>
      <c r="E2247" s="822" t="s">
        <v>6946</v>
      </c>
      <c r="F2247" s="822" t="s">
        <v>7332</v>
      </c>
      <c r="G2247" s="822" t="s">
        <v>7333</v>
      </c>
      <c r="H2247" s="831">
        <v>26</v>
      </c>
      <c r="I2247" s="831">
        <v>0</v>
      </c>
      <c r="J2247" s="822"/>
      <c r="K2247" s="822">
        <v>0</v>
      </c>
      <c r="L2247" s="831"/>
      <c r="M2247" s="831"/>
      <c r="N2247" s="822"/>
      <c r="O2247" s="822"/>
      <c r="P2247" s="831"/>
      <c r="Q2247" s="831"/>
      <c r="R2247" s="827"/>
      <c r="S2247" s="832"/>
    </row>
    <row r="2248" spans="1:19" ht="14.45" customHeight="1" x14ac:dyDescent="0.2">
      <c r="A2248" s="821" t="s">
        <v>6951</v>
      </c>
      <c r="B2248" s="822" t="s">
        <v>6952</v>
      </c>
      <c r="C2248" s="822" t="s">
        <v>639</v>
      </c>
      <c r="D2248" s="822" t="s">
        <v>6943</v>
      </c>
      <c r="E2248" s="822" t="s">
        <v>6946</v>
      </c>
      <c r="F2248" s="822" t="s">
        <v>7334</v>
      </c>
      <c r="G2248" s="822" t="s">
        <v>7335</v>
      </c>
      <c r="H2248" s="831">
        <v>1</v>
      </c>
      <c r="I2248" s="831">
        <v>0</v>
      </c>
      <c r="J2248" s="822"/>
      <c r="K2248" s="822">
        <v>0</v>
      </c>
      <c r="L2248" s="831"/>
      <c r="M2248" s="831"/>
      <c r="N2248" s="822"/>
      <c r="O2248" s="822"/>
      <c r="P2248" s="831"/>
      <c r="Q2248" s="831"/>
      <c r="R2248" s="827"/>
      <c r="S2248" s="832"/>
    </row>
    <row r="2249" spans="1:19" ht="14.45" customHeight="1" x14ac:dyDescent="0.2">
      <c r="A2249" s="821" t="s">
        <v>6951</v>
      </c>
      <c r="B2249" s="822" t="s">
        <v>6952</v>
      </c>
      <c r="C2249" s="822" t="s">
        <v>639</v>
      </c>
      <c r="D2249" s="822" t="s">
        <v>6943</v>
      </c>
      <c r="E2249" s="822" t="s">
        <v>6946</v>
      </c>
      <c r="F2249" s="822" t="s">
        <v>7370</v>
      </c>
      <c r="G2249" s="822" t="s">
        <v>7371</v>
      </c>
      <c r="H2249" s="831">
        <v>1</v>
      </c>
      <c r="I2249" s="831">
        <v>0</v>
      </c>
      <c r="J2249" s="822"/>
      <c r="K2249" s="822">
        <v>0</v>
      </c>
      <c r="L2249" s="831"/>
      <c r="M2249" s="831"/>
      <c r="N2249" s="822"/>
      <c r="O2249" s="822"/>
      <c r="P2249" s="831"/>
      <c r="Q2249" s="831"/>
      <c r="R2249" s="827"/>
      <c r="S2249" s="832"/>
    </row>
    <row r="2250" spans="1:19" ht="14.45" customHeight="1" x14ac:dyDescent="0.2">
      <c r="A2250" s="821" t="s">
        <v>6951</v>
      </c>
      <c r="B2250" s="822" t="s">
        <v>6952</v>
      </c>
      <c r="C2250" s="822" t="s">
        <v>639</v>
      </c>
      <c r="D2250" s="822" t="s">
        <v>3491</v>
      </c>
      <c r="E2250" s="822" t="s">
        <v>6953</v>
      </c>
      <c r="F2250" s="822" t="s">
        <v>6959</v>
      </c>
      <c r="G2250" s="822" t="s">
        <v>900</v>
      </c>
      <c r="H2250" s="831"/>
      <c r="I2250" s="831"/>
      <c r="J2250" s="822"/>
      <c r="K2250" s="822"/>
      <c r="L2250" s="831">
        <v>2.9000000000000004</v>
      </c>
      <c r="M2250" s="831">
        <v>595.66000000000008</v>
      </c>
      <c r="N2250" s="822"/>
      <c r="O2250" s="822">
        <v>205.4</v>
      </c>
      <c r="P2250" s="831">
        <v>4</v>
      </c>
      <c r="Q2250" s="831">
        <v>821.6</v>
      </c>
      <c r="R2250" s="827"/>
      <c r="S2250" s="832">
        <v>205.4</v>
      </c>
    </row>
    <row r="2251" spans="1:19" ht="14.45" customHeight="1" x14ac:dyDescent="0.2">
      <c r="A2251" s="821" t="s">
        <v>6951</v>
      </c>
      <c r="B2251" s="822" t="s">
        <v>6952</v>
      </c>
      <c r="C2251" s="822" t="s">
        <v>639</v>
      </c>
      <c r="D2251" s="822" t="s">
        <v>3491</v>
      </c>
      <c r="E2251" s="822" t="s">
        <v>6953</v>
      </c>
      <c r="F2251" s="822" t="s">
        <v>6961</v>
      </c>
      <c r="G2251" s="822" t="s">
        <v>1338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0.1</v>
      </c>
      <c r="Q2251" s="831">
        <v>4.0599999999999996</v>
      </c>
      <c r="R2251" s="827"/>
      <c r="S2251" s="832">
        <v>40.599999999999994</v>
      </c>
    </row>
    <row r="2252" spans="1:19" ht="14.45" customHeight="1" x14ac:dyDescent="0.2">
      <c r="A2252" s="821" t="s">
        <v>6951</v>
      </c>
      <c r="B2252" s="822" t="s">
        <v>6952</v>
      </c>
      <c r="C2252" s="822" t="s">
        <v>639</v>
      </c>
      <c r="D2252" s="822" t="s">
        <v>3491</v>
      </c>
      <c r="E2252" s="822" t="s">
        <v>6953</v>
      </c>
      <c r="F2252" s="822" t="s">
        <v>6972</v>
      </c>
      <c r="G2252" s="822" t="s">
        <v>3443</v>
      </c>
      <c r="H2252" s="831"/>
      <c r="I2252" s="831"/>
      <c r="J2252" s="822"/>
      <c r="K2252" s="822"/>
      <c r="L2252" s="831">
        <v>32.050000000000004</v>
      </c>
      <c r="M2252" s="831">
        <v>251856.47999999998</v>
      </c>
      <c r="N2252" s="822"/>
      <c r="O2252" s="822">
        <v>7858.2365054602169</v>
      </c>
      <c r="P2252" s="831">
        <v>6.49</v>
      </c>
      <c r="Q2252" s="831">
        <v>50982.46</v>
      </c>
      <c r="R2252" s="827"/>
      <c r="S2252" s="832">
        <v>7855.5408320493061</v>
      </c>
    </row>
    <row r="2253" spans="1:19" ht="14.45" customHeight="1" x14ac:dyDescent="0.2">
      <c r="A2253" s="821" t="s">
        <v>6951</v>
      </c>
      <c r="B2253" s="822" t="s">
        <v>6952</v>
      </c>
      <c r="C2253" s="822" t="s">
        <v>639</v>
      </c>
      <c r="D2253" s="822" t="s">
        <v>3491</v>
      </c>
      <c r="E2253" s="822" t="s">
        <v>6953</v>
      </c>
      <c r="F2253" s="822" t="s">
        <v>6973</v>
      </c>
      <c r="G2253" s="822" t="s">
        <v>6974</v>
      </c>
      <c r="H2253" s="831"/>
      <c r="I2253" s="831"/>
      <c r="J2253" s="822"/>
      <c r="K2253" s="822"/>
      <c r="L2253" s="831">
        <v>1</v>
      </c>
      <c r="M2253" s="831">
        <v>28545</v>
      </c>
      <c r="N2253" s="822"/>
      <c r="O2253" s="822">
        <v>28545</v>
      </c>
      <c r="P2253" s="831">
        <v>2</v>
      </c>
      <c r="Q2253" s="831">
        <v>38229</v>
      </c>
      <c r="R2253" s="827"/>
      <c r="S2253" s="832">
        <v>19114.5</v>
      </c>
    </row>
    <row r="2254" spans="1:19" ht="14.45" customHeight="1" x14ac:dyDescent="0.2">
      <c r="A2254" s="821" t="s">
        <v>6951</v>
      </c>
      <c r="B2254" s="822" t="s">
        <v>6952</v>
      </c>
      <c r="C2254" s="822" t="s">
        <v>639</v>
      </c>
      <c r="D2254" s="822" t="s">
        <v>3491</v>
      </c>
      <c r="E2254" s="822" t="s">
        <v>6953</v>
      </c>
      <c r="F2254" s="822" t="s">
        <v>6975</v>
      </c>
      <c r="G2254" s="822" t="s">
        <v>6974</v>
      </c>
      <c r="H2254" s="831"/>
      <c r="I2254" s="831"/>
      <c r="J2254" s="822"/>
      <c r="K2254" s="822"/>
      <c r="L2254" s="831">
        <v>1</v>
      </c>
      <c r="M2254" s="831">
        <v>57847.6</v>
      </c>
      <c r="N2254" s="822"/>
      <c r="O2254" s="822">
        <v>57847.6</v>
      </c>
      <c r="P2254" s="831">
        <v>2</v>
      </c>
      <c r="Q2254" s="831">
        <v>78345.8</v>
      </c>
      <c r="R2254" s="827"/>
      <c r="S2254" s="832">
        <v>39172.9</v>
      </c>
    </row>
    <row r="2255" spans="1:19" ht="14.45" customHeight="1" x14ac:dyDescent="0.2">
      <c r="A2255" s="821" t="s">
        <v>6951</v>
      </c>
      <c r="B2255" s="822" t="s">
        <v>6952</v>
      </c>
      <c r="C2255" s="822" t="s">
        <v>639</v>
      </c>
      <c r="D2255" s="822" t="s">
        <v>3491</v>
      </c>
      <c r="E2255" s="822" t="s">
        <v>6953</v>
      </c>
      <c r="F2255" s="822" t="s">
        <v>6976</v>
      </c>
      <c r="G2255" s="822" t="s">
        <v>6974</v>
      </c>
      <c r="H2255" s="831"/>
      <c r="I2255" s="831"/>
      <c r="J2255" s="822"/>
      <c r="K2255" s="822"/>
      <c r="L2255" s="831">
        <v>3</v>
      </c>
      <c r="M2255" s="831">
        <v>329828</v>
      </c>
      <c r="N2255" s="822"/>
      <c r="O2255" s="822">
        <v>109942.66666666667</v>
      </c>
      <c r="P2255" s="831"/>
      <c r="Q2255" s="831"/>
      <c r="R2255" s="827"/>
      <c r="S2255" s="832"/>
    </row>
    <row r="2256" spans="1:19" ht="14.45" customHeight="1" x14ac:dyDescent="0.2">
      <c r="A2256" s="821" t="s">
        <v>6951</v>
      </c>
      <c r="B2256" s="822" t="s">
        <v>6952</v>
      </c>
      <c r="C2256" s="822" t="s">
        <v>639</v>
      </c>
      <c r="D2256" s="822" t="s">
        <v>3491</v>
      </c>
      <c r="E2256" s="822" t="s">
        <v>6953</v>
      </c>
      <c r="F2256" s="822" t="s">
        <v>6979</v>
      </c>
      <c r="G2256" s="822" t="s">
        <v>6980</v>
      </c>
      <c r="H2256" s="831"/>
      <c r="I2256" s="831"/>
      <c r="J2256" s="822"/>
      <c r="K2256" s="822"/>
      <c r="L2256" s="831">
        <v>2</v>
      </c>
      <c r="M2256" s="831">
        <v>11625.5</v>
      </c>
      <c r="N2256" s="822"/>
      <c r="O2256" s="822">
        <v>5812.75</v>
      </c>
      <c r="P2256" s="831"/>
      <c r="Q2256" s="831"/>
      <c r="R2256" s="827"/>
      <c r="S2256" s="832"/>
    </row>
    <row r="2257" spans="1:19" ht="14.45" customHeight="1" x14ac:dyDescent="0.2">
      <c r="A2257" s="821" t="s">
        <v>6951</v>
      </c>
      <c r="B2257" s="822" t="s">
        <v>6952</v>
      </c>
      <c r="C2257" s="822" t="s">
        <v>639</v>
      </c>
      <c r="D2257" s="822" t="s">
        <v>3491</v>
      </c>
      <c r="E2257" s="822" t="s">
        <v>6953</v>
      </c>
      <c r="F2257" s="822" t="s">
        <v>6981</v>
      </c>
      <c r="G2257" s="822" t="s">
        <v>3381</v>
      </c>
      <c r="H2257" s="831"/>
      <c r="I2257" s="831"/>
      <c r="J2257" s="822"/>
      <c r="K2257" s="822"/>
      <c r="L2257" s="831">
        <v>10</v>
      </c>
      <c r="M2257" s="831">
        <v>67749.320000000007</v>
      </c>
      <c r="N2257" s="822"/>
      <c r="O2257" s="822">
        <v>6774.9320000000007</v>
      </c>
      <c r="P2257" s="831">
        <v>12</v>
      </c>
      <c r="Q2257" s="831">
        <v>69421.440000000002</v>
      </c>
      <c r="R2257" s="827"/>
      <c r="S2257" s="832">
        <v>5785.12</v>
      </c>
    </row>
    <row r="2258" spans="1:19" ht="14.45" customHeight="1" x14ac:dyDescent="0.2">
      <c r="A2258" s="821" t="s">
        <v>6951</v>
      </c>
      <c r="B2258" s="822" t="s">
        <v>6952</v>
      </c>
      <c r="C2258" s="822" t="s">
        <v>639</v>
      </c>
      <c r="D2258" s="822" t="s">
        <v>3491</v>
      </c>
      <c r="E2258" s="822" t="s">
        <v>6953</v>
      </c>
      <c r="F2258" s="822" t="s">
        <v>6983</v>
      </c>
      <c r="G2258" s="822" t="s">
        <v>2381</v>
      </c>
      <c r="H2258" s="831"/>
      <c r="I2258" s="831"/>
      <c r="J2258" s="822"/>
      <c r="K2258" s="822"/>
      <c r="L2258" s="831">
        <v>4.0199999999999996</v>
      </c>
      <c r="M2258" s="831">
        <v>25926.620000000003</v>
      </c>
      <c r="N2258" s="822"/>
      <c r="O2258" s="822">
        <v>6449.4079601990061</v>
      </c>
      <c r="P2258" s="831">
        <v>5.89</v>
      </c>
      <c r="Q2258" s="831">
        <v>24080.489999999998</v>
      </c>
      <c r="R2258" s="827"/>
      <c r="S2258" s="832">
        <v>4088.3684210526317</v>
      </c>
    </row>
    <row r="2259" spans="1:19" ht="14.45" customHeight="1" x14ac:dyDescent="0.2">
      <c r="A2259" s="821" t="s">
        <v>6951</v>
      </c>
      <c r="B2259" s="822" t="s">
        <v>6952</v>
      </c>
      <c r="C2259" s="822" t="s">
        <v>639</v>
      </c>
      <c r="D2259" s="822" t="s">
        <v>3491</v>
      </c>
      <c r="E2259" s="822" t="s">
        <v>6953</v>
      </c>
      <c r="F2259" s="822" t="s">
        <v>6984</v>
      </c>
      <c r="G2259" s="822" t="s">
        <v>2381</v>
      </c>
      <c r="H2259" s="831"/>
      <c r="I2259" s="831"/>
      <c r="J2259" s="822"/>
      <c r="K2259" s="822"/>
      <c r="L2259" s="831">
        <v>3.8900000000000006</v>
      </c>
      <c r="M2259" s="831">
        <v>100381.81999999999</v>
      </c>
      <c r="N2259" s="822"/>
      <c r="O2259" s="822">
        <v>25805.09511568123</v>
      </c>
      <c r="P2259" s="831">
        <v>5.05</v>
      </c>
      <c r="Q2259" s="831">
        <v>82582.569999999992</v>
      </c>
      <c r="R2259" s="827"/>
      <c r="S2259" s="832">
        <v>16352.98415841584</v>
      </c>
    </row>
    <row r="2260" spans="1:19" ht="14.45" customHeight="1" x14ac:dyDescent="0.2">
      <c r="A2260" s="821" t="s">
        <v>6951</v>
      </c>
      <c r="B2260" s="822" t="s">
        <v>6952</v>
      </c>
      <c r="C2260" s="822" t="s">
        <v>639</v>
      </c>
      <c r="D2260" s="822" t="s">
        <v>3491</v>
      </c>
      <c r="E2260" s="822" t="s">
        <v>6953</v>
      </c>
      <c r="F2260" s="822" t="s">
        <v>6985</v>
      </c>
      <c r="G2260" s="822" t="s">
        <v>2391</v>
      </c>
      <c r="H2260" s="831"/>
      <c r="I2260" s="831"/>
      <c r="J2260" s="822"/>
      <c r="K2260" s="822"/>
      <c r="L2260" s="831">
        <v>33.620000000000005</v>
      </c>
      <c r="M2260" s="831">
        <v>164421.64000000001</v>
      </c>
      <c r="N2260" s="822"/>
      <c r="O2260" s="822">
        <v>4890.5901249256394</v>
      </c>
      <c r="P2260" s="831"/>
      <c r="Q2260" s="831"/>
      <c r="R2260" s="827"/>
      <c r="S2260" s="832"/>
    </row>
    <row r="2261" spans="1:19" ht="14.45" customHeight="1" x14ac:dyDescent="0.2">
      <c r="A2261" s="821" t="s">
        <v>6951</v>
      </c>
      <c r="B2261" s="822" t="s">
        <v>6952</v>
      </c>
      <c r="C2261" s="822" t="s">
        <v>639</v>
      </c>
      <c r="D2261" s="822" t="s">
        <v>3491</v>
      </c>
      <c r="E2261" s="822" t="s">
        <v>6953</v>
      </c>
      <c r="F2261" s="822" t="s">
        <v>6990</v>
      </c>
      <c r="G2261" s="822" t="s">
        <v>3457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4.76</v>
      </c>
      <c r="Q2261" s="831">
        <v>42651.839999999997</v>
      </c>
      <c r="R2261" s="827"/>
      <c r="S2261" s="832">
        <v>8960.4705882352937</v>
      </c>
    </row>
    <row r="2262" spans="1:19" ht="14.45" customHeight="1" x14ac:dyDescent="0.2">
      <c r="A2262" s="821" t="s">
        <v>6951</v>
      </c>
      <c r="B2262" s="822" t="s">
        <v>6952</v>
      </c>
      <c r="C2262" s="822" t="s">
        <v>639</v>
      </c>
      <c r="D2262" s="822" t="s">
        <v>3491</v>
      </c>
      <c r="E2262" s="822" t="s">
        <v>6953</v>
      </c>
      <c r="F2262" s="822" t="s">
        <v>6991</v>
      </c>
      <c r="G2262" s="822" t="s">
        <v>4815</v>
      </c>
      <c r="H2262" s="831"/>
      <c r="I2262" s="831"/>
      <c r="J2262" s="822"/>
      <c r="K2262" s="822"/>
      <c r="L2262" s="831"/>
      <c r="M2262" s="831"/>
      <c r="N2262" s="822"/>
      <c r="O2262" s="822"/>
      <c r="P2262" s="831">
        <v>1</v>
      </c>
      <c r="Q2262" s="831">
        <v>39.020000000000003</v>
      </c>
      <c r="R2262" s="827"/>
      <c r="S2262" s="832">
        <v>39.020000000000003</v>
      </c>
    </row>
    <row r="2263" spans="1:19" ht="14.45" customHeight="1" x14ac:dyDescent="0.2">
      <c r="A2263" s="821" t="s">
        <v>6951</v>
      </c>
      <c r="B2263" s="822" t="s">
        <v>6952</v>
      </c>
      <c r="C2263" s="822" t="s">
        <v>639</v>
      </c>
      <c r="D2263" s="822" t="s">
        <v>3491</v>
      </c>
      <c r="E2263" s="822" t="s">
        <v>6953</v>
      </c>
      <c r="F2263" s="822" t="s">
        <v>6995</v>
      </c>
      <c r="G2263" s="822" t="s">
        <v>699</v>
      </c>
      <c r="H2263" s="831"/>
      <c r="I2263" s="831"/>
      <c r="J2263" s="822"/>
      <c r="K2263" s="822"/>
      <c r="L2263" s="831"/>
      <c r="M2263" s="831"/>
      <c r="N2263" s="822"/>
      <c r="O2263" s="822"/>
      <c r="P2263" s="831">
        <v>0.1</v>
      </c>
      <c r="Q2263" s="831">
        <v>4.8899999999999997</v>
      </c>
      <c r="R2263" s="827"/>
      <c r="S2263" s="832">
        <v>48.899999999999991</v>
      </c>
    </row>
    <row r="2264" spans="1:19" ht="14.45" customHeight="1" x14ac:dyDescent="0.2">
      <c r="A2264" s="821" t="s">
        <v>6951</v>
      </c>
      <c r="B2264" s="822" t="s">
        <v>6952</v>
      </c>
      <c r="C2264" s="822" t="s">
        <v>639</v>
      </c>
      <c r="D2264" s="822" t="s">
        <v>3491</v>
      </c>
      <c r="E2264" s="822" t="s">
        <v>6953</v>
      </c>
      <c r="F2264" s="822" t="s">
        <v>6996</v>
      </c>
      <c r="G2264" s="822" t="s">
        <v>1434</v>
      </c>
      <c r="H2264" s="831"/>
      <c r="I2264" s="831"/>
      <c r="J2264" s="822"/>
      <c r="K2264" s="822"/>
      <c r="L2264" s="831">
        <v>5</v>
      </c>
      <c r="M2264" s="831">
        <v>876</v>
      </c>
      <c r="N2264" s="822"/>
      <c r="O2264" s="822">
        <v>175.2</v>
      </c>
      <c r="P2264" s="831">
        <v>7</v>
      </c>
      <c r="Q2264" s="831">
        <v>1084.94</v>
      </c>
      <c r="R2264" s="827"/>
      <c r="S2264" s="832">
        <v>154.99142857142857</v>
      </c>
    </row>
    <row r="2265" spans="1:19" ht="14.45" customHeight="1" x14ac:dyDescent="0.2">
      <c r="A2265" s="821" t="s">
        <v>6951</v>
      </c>
      <c r="B2265" s="822" t="s">
        <v>6952</v>
      </c>
      <c r="C2265" s="822" t="s">
        <v>639</v>
      </c>
      <c r="D2265" s="822" t="s">
        <v>3491</v>
      </c>
      <c r="E2265" s="822" t="s">
        <v>6953</v>
      </c>
      <c r="F2265" s="822" t="s">
        <v>6997</v>
      </c>
      <c r="G2265" s="822" t="s">
        <v>877</v>
      </c>
      <c r="H2265" s="831"/>
      <c r="I2265" s="831"/>
      <c r="J2265" s="822"/>
      <c r="K2265" s="822"/>
      <c r="L2265" s="831">
        <v>10.8</v>
      </c>
      <c r="M2265" s="831">
        <v>656.8</v>
      </c>
      <c r="N2265" s="822"/>
      <c r="O2265" s="822">
        <v>60.81481481481481</v>
      </c>
      <c r="P2265" s="831">
        <v>7.4</v>
      </c>
      <c r="Q2265" s="831">
        <v>443.85</v>
      </c>
      <c r="R2265" s="827"/>
      <c r="S2265" s="832">
        <v>59.979729729729733</v>
      </c>
    </row>
    <row r="2266" spans="1:19" ht="14.45" customHeight="1" x14ac:dyDescent="0.2">
      <c r="A2266" s="821" t="s">
        <v>6951</v>
      </c>
      <c r="B2266" s="822" t="s">
        <v>6952</v>
      </c>
      <c r="C2266" s="822" t="s">
        <v>639</v>
      </c>
      <c r="D2266" s="822" t="s">
        <v>3491</v>
      </c>
      <c r="E2266" s="822" t="s">
        <v>6953</v>
      </c>
      <c r="F2266" s="822" t="s">
        <v>6998</v>
      </c>
      <c r="G2266" s="822" t="s">
        <v>3267</v>
      </c>
      <c r="H2266" s="831"/>
      <c r="I2266" s="831"/>
      <c r="J2266" s="822"/>
      <c r="K2266" s="822"/>
      <c r="L2266" s="831">
        <v>0.82</v>
      </c>
      <c r="M2266" s="831">
        <v>562.63</v>
      </c>
      <c r="N2266" s="822"/>
      <c r="O2266" s="822">
        <v>686.13414634146341</v>
      </c>
      <c r="P2266" s="831">
        <v>0.69</v>
      </c>
      <c r="Q2266" s="831">
        <v>473.45</v>
      </c>
      <c r="R2266" s="827"/>
      <c r="S2266" s="832">
        <v>686.15942028985512</v>
      </c>
    </row>
    <row r="2267" spans="1:19" ht="14.45" customHeight="1" x14ac:dyDescent="0.2">
      <c r="A2267" s="821" t="s">
        <v>6951</v>
      </c>
      <c r="B2267" s="822" t="s">
        <v>6952</v>
      </c>
      <c r="C2267" s="822" t="s">
        <v>639</v>
      </c>
      <c r="D2267" s="822" t="s">
        <v>3491</v>
      </c>
      <c r="E2267" s="822" t="s">
        <v>6953</v>
      </c>
      <c r="F2267" s="822" t="s">
        <v>6999</v>
      </c>
      <c r="G2267" s="822" t="s">
        <v>3267</v>
      </c>
      <c r="H2267" s="831"/>
      <c r="I2267" s="831"/>
      <c r="J2267" s="822"/>
      <c r="K2267" s="822"/>
      <c r="L2267" s="831">
        <v>3</v>
      </c>
      <c r="M2267" s="831">
        <v>514.65000000000009</v>
      </c>
      <c r="N2267" s="822"/>
      <c r="O2267" s="822">
        <v>171.55000000000004</v>
      </c>
      <c r="P2267" s="831">
        <v>1</v>
      </c>
      <c r="Q2267" s="831">
        <v>171.55</v>
      </c>
      <c r="R2267" s="827"/>
      <c r="S2267" s="832">
        <v>171.55</v>
      </c>
    </row>
    <row r="2268" spans="1:19" ht="14.45" customHeight="1" x14ac:dyDescent="0.2">
      <c r="A2268" s="821" t="s">
        <v>6951</v>
      </c>
      <c r="B2268" s="822" t="s">
        <v>6952</v>
      </c>
      <c r="C2268" s="822" t="s">
        <v>639</v>
      </c>
      <c r="D2268" s="822" t="s">
        <v>3491</v>
      </c>
      <c r="E2268" s="822" t="s">
        <v>6953</v>
      </c>
      <c r="F2268" s="822" t="s">
        <v>7000</v>
      </c>
      <c r="G2268" s="822" t="s">
        <v>3267</v>
      </c>
      <c r="H2268" s="831"/>
      <c r="I2268" s="831"/>
      <c r="J2268" s="822"/>
      <c r="K2268" s="822"/>
      <c r="L2268" s="831">
        <v>5.28</v>
      </c>
      <c r="M2268" s="831">
        <v>1811.5</v>
      </c>
      <c r="N2268" s="822"/>
      <c r="O2268" s="822">
        <v>343.08712121212119</v>
      </c>
      <c r="P2268" s="831">
        <v>4.12</v>
      </c>
      <c r="Q2268" s="831">
        <v>1413.52</v>
      </c>
      <c r="R2268" s="827"/>
      <c r="S2268" s="832">
        <v>343.08737864077671</v>
      </c>
    </row>
    <row r="2269" spans="1:19" ht="14.45" customHeight="1" x14ac:dyDescent="0.2">
      <c r="A2269" s="821" t="s">
        <v>6951</v>
      </c>
      <c r="B2269" s="822" t="s">
        <v>6952</v>
      </c>
      <c r="C2269" s="822" t="s">
        <v>639</v>
      </c>
      <c r="D2269" s="822" t="s">
        <v>3491</v>
      </c>
      <c r="E2269" s="822" t="s">
        <v>6953</v>
      </c>
      <c r="F2269" s="822" t="s">
        <v>7003</v>
      </c>
      <c r="G2269" s="822" t="s">
        <v>862</v>
      </c>
      <c r="H2269" s="831"/>
      <c r="I2269" s="831"/>
      <c r="J2269" s="822"/>
      <c r="K2269" s="822"/>
      <c r="L2269" s="831"/>
      <c r="M2269" s="831"/>
      <c r="N2269" s="822"/>
      <c r="O2269" s="822"/>
      <c r="P2269" s="831">
        <v>0.02</v>
      </c>
      <c r="Q2269" s="831">
        <v>4.13</v>
      </c>
      <c r="R2269" s="827"/>
      <c r="S2269" s="832">
        <v>206.5</v>
      </c>
    </row>
    <row r="2270" spans="1:19" ht="14.45" customHeight="1" x14ac:dyDescent="0.2">
      <c r="A2270" s="821" t="s">
        <v>6951</v>
      </c>
      <c r="B2270" s="822" t="s">
        <v>6952</v>
      </c>
      <c r="C2270" s="822" t="s">
        <v>639</v>
      </c>
      <c r="D2270" s="822" t="s">
        <v>3491</v>
      </c>
      <c r="E2270" s="822" t="s">
        <v>6953</v>
      </c>
      <c r="F2270" s="822" t="s">
        <v>7004</v>
      </c>
      <c r="G2270" s="822" t="s">
        <v>7005</v>
      </c>
      <c r="H2270" s="831">
        <v>0.1</v>
      </c>
      <c r="I2270" s="831">
        <v>11.73</v>
      </c>
      <c r="J2270" s="822"/>
      <c r="K2270" s="822">
        <v>117.3</v>
      </c>
      <c r="L2270" s="831">
        <v>22.3</v>
      </c>
      <c r="M2270" s="831">
        <v>2615.9899999999998</v>
      </c>
      <c r="N2270" s="822"/>
      <c r="O2270" s="822">
        <v>117.30896860986546</v>
      </c>
      <c r="P2270" s="831">
        <v>4.0999999999999996</v>
      </c>
      <c r="Q2270" s="831">
        <v>480.94</v>
      </c>
      <c r="R2270" s="827"/>
      <c r="S2270" s="832">
        <v>117.30243902439025</v>
      </c>
    </row>
    <row r="2271" spans="1:19" ht="14.45" customHeight="1" x14ac:dyDescent="0.2">
      <c r="A2271" s="821" t="s">
        <v>6951</v>
      </c>
      <c r="B2271" s="822" t="s">
        <v>6952</v>
      </c>
      <c r="C2271" s="822" t="s">
        <v>639</v>
      </c>
      <c r="D2271" s="822" t="s">
        <v>3491</v>
      </c>
      <c r="E2271" s="822" t="s">
        <v>6953</v>
      </c>
      <c r="F2271" s="822" t="s">
        <v>7006</v>
      </c>
      <c r="G2271" s="822"/>
      <c r="H2271" s="831"/>
      <c r="I2271" s="831"/>
      <c r="J2271" s="822"/>
      <c r="K2271" s="822"/>
      <c r="L2271" s="831">
        <v>0.2</v>
      </c>
      <c r="M2271" s="831">
        <v>17.899999999999999</v>
      </c>
      <c r="N2271" s="822"/>
      <c r="O2271" s="822">
        <v>89.499999999999986</v>
      </c>
      <c r="P2271" s="831"/>
      <c r="Q2271" s="831"/>
      <c r="R2271" s="827"/>
      <c r="S2271" s="832"/>
    </row>
    <row r="2272" spans="1:19" ht="14.45" customHeight="1" x14ac:dyDescent="0.2">
      <c r="A2272" s="821" t="s">
        <v>6951</v>
      </c>
      <c r="B2272" s="822" t="s">
        <v>6952</v>
      </c>
      <c r="C2272" s="822" t="s">
        <v>639</v>
      </c>
      <c r="D2272" s="822" t="s">
        <v>3491</v>
      </c>
      <c r="E2272" s="822" t="s">
        <v>6953</v>
      </c>
      <c r="F2272" s="822" t="s">
        <v>7010</v>
      </c>
      <c r="G2272" s="822" t="s">
        <v>1945</v>
      </c>
      <c r="H2272" s="831"/>
      <c r="I2272" s="831"/>
      <c r="J2272" s="822"/>
      <c r="K2272" s="822"/>
      <c r="L2272" s="831"/>
      <c r="M2272" s="831"/>
      <c r="N2272" s="822"/>
      <c r="O2272" s="822"/>
      <c r="P2272" s="831">
        <v>2.2999999999999998</v>
      </c>
      <c r="Q2272" s="831">
        <v>420.07</v>
      </c>
      <c r="R2272" s="827"/>
      <c r="S2272" s="832">
        <v>182.63913043478263</v>
      </c>
    </row>
    <row r="2273" spans="1:19" ht="14.45" customHeight="1" x14ac:dyDescent="0.2">
      <c r="A2273" s="821" t="s">
        <v>6951</v>
      </c>
      <c r="B2273" s="822" t="s">
        <v>6952</v>
      </c>
      <c r="C2273" s="822" t="s">
        <v>639</v>
      </c>
      <c r="D2273" s="822" t="s">
        <v>3491</v>
      </c>
      <c r="E2273" s="822" t="s">
        <v>6953</v>
      </c>
      <c r="F2273" s="822" t="s">
        <v>7019</v>
      </c>
      <c r="G2273" s="822" t="s">
        <v>5588</v>
      </c>
      <c r="H2273" s="831"/>
      <c r="I2273" s="831"/>
      <c r="J2273" s="822"/>
      <c r="K2273" s="822"/>
      <c r="L2273" s="831">
        <v>1</v>
      </c>
      <c r="M2273" s="831">
        <v>69222.2</v>
      </c>
      <c r="N2273" s="822"/>
      <c r="O2273" s="822">
        <v>69222.2</v>
      </c>
      <c r="P2273" s="831"/>
      <c r="Q2273" s="831"/>
      <c r="R2273" s="827"/>
      <c r="S2273" s="832"/>
    </row>
    <row r="2274" spans="1:19" ht="14.45" customHeight="1" x14ac:dyDescent="0.2">
      <c r="A2274" s="821" t="s">
        <v>6951</v>
      </c>
      <c r="B2274" s="822" t="s">
        <v>6952</v>
      </c>
      <c r="C2274" s="822" t="s">
        <v>639</v>
      </c>
      <c r="D2274" s="822" t="s">
        <v>3491</v>
      </c>
      <c r="E2274" s="822" t="s">
        <v>6953</v>
      </c>
      <c r="F2274" s="822" t="s">
        <v>7029</v>
      </c>
      <c r="G2274" s="822" t="s">
        <v>3393</v>
      </c>
      <c r="H2274" s="831"/>
      <c r="I2274" s="831"/>
      <c r="J2274" s="822"/>
      <c r="K2274" s="822"/>
      <c r="L2274" s="831">
        <v>11</v>
      </c>
      <c r="M2274" s="831">
        <v>73770.399999999994</v>
      </c>
      <c r="N2274" s="822"/>
      <c r="O2274" s="822">
        <v>6706.4</v>
      </c>
      <c r="P2274" s="831">
        <v>19</v>
      </c>
      <c r="Q2274" s="831">
        <v>127421.22</v>
      </c>
      <c r="R2274" s="827"/>
      <c r="S2274" s="832">
        <v>6706.38</v>
      </c>
    </row>
    <row r="2275" spans="1:19" ht="14.45" customHeight="1" x14ac:dyDescent="0.2">
      <c r="A2275" s="821" t="s">
        <v>6951</v>
      </c>
      <c r="B2275" s="822" t="s">
        <v>6952</v>
      </c>
      <c r="C2275" s="822" t="s">
        <v>639</v>
      </c>
      <c r="D2275" s="822" t="s">
        <v>3491</v>
      </c>
      <c r="E2275" s="822" t="s">
        <v>6953</v>
      </c>
      <c r="F2275" s="822" t="s">
        <v>7034</v>
      </c>
      <c r="G2275" s="822" t="s">
        <v>3281</v>
      </c>
      <c r="H2275" s="831">
        <v>1.4</v>
      </c>
      <c r="I2275" s="831">
        <v>807.38</v>
      </c>
      <c r="J2275" s="822"/>
      <c r="K2275" s="822">
        <v>576.70000000000005</v>
      </c>
      <c r="L2275" s="831">
        <v>2.2000000000000002</v>
      </c>
      <c r="M2275" s="831">
        <v>1286.2</v>
      </c>
      <c r="N2275" s="822"/>
      <c r="O2275" s="822">
        <v>584.63636363636363</v>
      </c>
      <c r="P2275" s="831">
        <v>2.6</v>
      </c>
      <c r="Q2275" s="831">
        <v>1499.49</v>
      </c>
      <c r="R2275" s="827"/>
      <c r="S2275" s="832">
        <v>576.72692307692307</v>
      </c>
    </row>
    <row r="2276" spans="1:19" ht="14.45" customHeight="1" x14ac:dyDescent="0.2">
      <c r="A2276" s="821" t="s">
        <v>6951</v>
      </c>
      <c r="B2276" s="822" t="s">
        <v>6952</v>
      </c>
      <c r="C2276" s="822" t="s">
        <v>639</v>
      </c>
      <c r="D2276" s="822" t="s">
        <v>3491</v>
      </c>
      <c r="E2276" s="822" t="s">
        <v>6953</v>
      </c>
      <c r="F2276" s="822" t="s">
        <v>7035</v>
      </c>
      <c r="G2276" s="822" t="s">
        <v>3281</v>
      </c>
      <c r="H2276" s="831">
        <v>0.60000000000000009</v>
      </c>
      <c r="I2276" s="831">
        <v>320.15999999999997</v>
      </c>
      <c r="J2276" s="822"/>
      <c r="K2276" s="822">
        <v>533.59999999999991</v>
      </c>
      <c r="L2276" s="831">
        <v>2.4</v>
      </c>
      <c r="M2276" s="831">
        <v>1506.74</v>
      </c>
      <c r="N2276" s="822"/>
      <c r="O2276" s="822">
        <v>627.80833333333339</v>
      </c>
      <c r="P2276" s="831">
        <v>4.5999999999999996</v>
      </c>
      <c r="Q2276" s="831">
        <v>2454.5</v>
      </c>
      <c r="R2276" s="827"/>
      <c r="S2276" s="832">
        <v>533.58695652173913</v>
      </c>
    </row>
    <row r="2277" spans="1:19" ht="14.45" customHeight="1" x14ac:dyDescent="0.2">
      <c r="A2277" s="821" t="s">
        <v>6951</v>
      </c>
      <c r="B2277" s="822" t="s">
        <v>6952</v>
      </c>
      <c r="C2277" s="822" t="s">
        <v>639</v>
      </c>
      <c r="D2277" s="822" t="s">
        <v>3491</v>
      </c>
      <c r="E2277" s="822" t="s">
        <v>6953</v>
      </c>
      <c r="F2277" s="822" t="s">
        <v>7039</v>
      </c>
      <c r="G2277" s="822" t="s">
        <v>7040</v>
      </c>
      <c r="H2277" s="831"/>
      <c r="I2277" s="831"/>
      <c r="J2277" s="822"/>
      <c r="K2277" s="822"/>
      <c r="L2277" s="831">
        <v>1</v>
      </c>
      <c r="M2277" s="831">
        <v>3207.56</v>
      </c>
      <c r="N2277" s="822"/>
      <c r="O2277" s="822">
        <v>3207.56</v>
      </c>
      <c r="P2277" s="831"/>
      <c r="Q2277" s="831"/>
      <c r="R2277" s="827"/>
      <c r="S2277" s="832"/>
    </row>
    <row r="2278" spans="1:19" ht="14.45" customHeight="1" x14ac:dyDescent="0.2">
      <c r="A2278" s="821" t="s">
        <v>6951</v>
      </c>
      <c r="B2278" s="822" t="s">
        <v>6952</v>
      </c>
      <c r="C2278" s="822" t="s">
        <v>639</v>
      </c>
      <c r="D2278" s="822" t="s">
        <v>3491</v>
      </c>
      <c r="E2278" s="822" t="s">
        <v>6953</v>
      </c>
      <c r="F2278" s="822" t="s">
        <v>7045</v>
      </c>
      <c r="G2278" s="822" t="s">
        <v>7044</v>
      </c>
      <c r="H2278" s="831"/>
      <c r="I2278" s="831"/>
      <c r="J2278" s="822"/>
      <c r="K2278" s="822"/>
      <c r="L2278" s="831">
        <v>3.88</v>
      </c>
      <c r="M2278" s="831">
        <v>254788.93</v>
      </c>
      <c r="N2278" s="822"/>
      <c r="O2278" s="822">
        <v>65667.25</v>
      </c>
      <c r="P2278" s="831"/>
      <c r="Q2278" s="831"/>
      <c r="R2278" s="827"/>
      <c r="S2278" s="832"/>
    </row>
    <row r="2279" spans="1:19" ht="14.45" customHeight="1" x14ac:dyDescent="0.2">
      <c r="A2279" s="821" t="s">
        <v>6951</v>
      </c>
      <c r="B2279" s="822" t="s">
        <v>6952</v>
      </c>
      <c r="C2279" s="822" t="s">
        <v>639</v>
      </c>
      <c r="D2279" s="822" t="s">
        <v>3491</v>
      </c>
      <c r="E2279" s="822" t="s">
        <v>6953</v>
      </c>
      <c r="F2279" s="822" t="s">
        <v>7047</v>
      </c>
      <c r="G2279" s="822" t="s">
        <v>805</v>
      </c>
      <c r="H2279" s="831"/>
      <c r="I2279" s="831"/>
      <c r="J2279" s="822"/>
      <c r="K2279" s="822"/>
      <c r="L2279" s="831">
        <v>2.58</v>
      </c>
      <c r="M2279" s="831">
        <v>1356.57</v>
      </c>
      <c r="N2279" s="822"/>
      <c r="O2279" s="822">
        <v>525.80232558139528</v>
      </c>
      <c r="P2279" s="831"/>
      <c r="Q2279" s="831"/>
      <c r="R2279" s="827"/>
      <c r="S2279" s="832"/>
    </row>
    <row r="2280" spans="1:19" ht="14.45" customHeight="1" x14ac:dyDescent="0.2">
      <c r="A2280" s="821" t="s">
        <v>6951</v>
      </c>
      <c r="B2280" s="822" t="s">
        <v>6952</v>
      </c>
      <c r="C2280" s="822" t="s">
        <v>639</v>
      </c>
      <c r="D2280" s="822" t="s">
        <v>3491</v>
      </c>
      <c r="E2280" s="822" t="s">
        <v>6953</v>
      </c>
      <c r="F2280" s="822" t="s">
        <v>7055</v>
      </c>
      <c r="G2280" s="822" t="s">
        <v>2404</v>
      </c>
      <c r="H2280" s="831"/>
      <c r="I2280" s="831"/>
      <c r="J2280" s="822"/>
      <c r="K2280" s="822"/>
      <c r="L2280" s="831"/>
      <c r="M2280" s="831"/>
      <c r="N2280" s="822"/>
      <c r="O2280" s="822"/>
      <c r="P2280" s="831">
        <v>3</v>
      </c>
      <c r="Q2280" s="831">
        <v>26608.86</v>
      </c>
      <c r="R2280" s="827"/>
      <c r="S2280" s="832">
        <v>8869.6200000000008</v>
      </c>
    </row>
    <row r="2281" spans="1:19" ht="14.45" customHeight="1" x14ac:dyDescent="0.2">
      <c r="A2281" s="821" t="s">
        <v>6951</v>
      </c>
      <c r="B2281" s="822" t="s">
        <v>6952</v>
      </c>
      <c r="C2281" s="822" t="s">
        <v>639</v>
      </c>
      <c r="D2281" s="822" t="s">
        <v>3491</v>
      </c>
      <c r="E2281" s="822" t="s">
        <v>6953</v>
      </c>
      <c r="F2281" s="822" t="s">
        <v>7057</v>
      </c>
      <c r="G2281" s="822" t="s">
        <v>7058</v>
      </c>
      <c r="H2281" s="831"/>
      <c r="I2281" s="831"/>
      <c r="J2281" s="822"/>
      <c r="K2281" s="822"/>
      <c r="L2281" s="831">
        <v>11</v>
      </c>
      <c r="M2281" s="831">
        <v>726000</v>
      </c>
      <c r="N2281" s="822"/>
      <c r="O2281" s="822">
        <v>66000</v>
      </c>
      <c r="P2281" s="831">
        <v>12</v>
      </c>
      <c r="Q2281" s="831">
        <v>783174.54</v>
      </c>
      <c r="R2281" s="827"/>
      <c r="S2281" s="832">
        <v>65264.545000000006</v>
      </c>
    </row>
    <row r="2282" spans="1:19" ht="14.45" customHeight="1" x14ac:dyDescent="0.2">
      <c r="A2282" s="821" t="s">
        <v>6951</v>
      </c>
      <c r="B2282" s="822" t="s">
        <v>6952</v>
      </c>
      <c r="C2282" s="822" t="s">
        <v>639</v>
      </c>
      <c r="D2282" s="822" t="s">
        <v>3491</v>
      </c>
      <c r="E2282" s="822" t="s">
        <v>6953</v>
      </c>
      <c r="F2282" s="822" t="s">
        <v>7059</v>
      </c>
      <c r="G2282" s="822" t="s">
        <v>1004</v>
      </c>
      <c r="H2282" s="831"/>
      <c r="I2282" s="831"/>
      <c r="J2282" s="822"/>
      <c r="K2282" s="822"/>
      <c r="L2282" s="831">
        <v>19.899999999999999</v>
      </c>
      <c r="M2282" s="831">
        <v>2894.06</v>
      </c>
      <c r="N2282" s="822"/>
      <c r="O2282" s="822">
        <v>145.43015075376886</v>
      </c>
      <c r="P2282" s="831"/>
      <c r="Q2282" s="831"/>
      <c r="R2282" s="827"/>
      <c r="S2282" s="832"/>
    </row>
    <row r="2283" spans="1:19" ht="14.45" customHeight="1" x14ac:dyDescent="0.2">
      <c r="A2283" s="821" t="s">
        <v>6951</v>
      </c>
      <c r="B2283" s="822" t="s">
        <v>6952</v>
      </c>
      <c r="C2283" s="822" t="s">
        <v>639</v>
      </c>
      <c r="D2283" s="822" t="s">
        <v>3491</v>
      </c>
      <c r="E2283" s="822" t="s">
        <v>6953</v>
      </c>
      <c r="F2283" s="822" t="s">
        <v>7060</v>
      </c>
      <c r="G2283" s="822" t="s">
        <v>3443</v>
      </c>
      <c r="H2283" s="831"/>
      <c r="I2283" s="831"/>
      <c r="J2283" s="822"/>
      <c r="K2283" s="822"/>
      <c r="L2283" s="831">
        <v>5</v>
      </c>
      <c r="M2283" s="831">
        <v>118247.6</v>
      </c>
      <c r="N2283" s="822"/>
      <c r="O2283" s="822">
        <v>23649.52</v>
      </c>
      <c r="P2283" s="831">
        <v>3</v>
      </c>
      <c r="Q2283" s="831">
        <v>70982.399999999994</v>
      </c>
      <c r="R2283" s="827"/>
      <c r="S2283" s="832">
        <v>23660.799999999999</v>
      </c>
    </row>
    <row r="2284" spans="1:19" ht="14.45" customHeight="1" x14ac:dyDescent="0.2">
      <c r="A2284" s="821" t="s">
        <v>6951</v>
      </c>
      <c r="B2284" s="822" t="s">
        <v>6952</v>
      </c>
      <c r="C2284" s="822" t="s">
        <v>639</v>
      </c>
      <c r="D2284" s="822" t="s">
        <v>3491</v>
      </c>
      <c r="E2284" s="822" t="s">
        <v>6953</v>
      </c>
      <c r="F2284" s="822" t="s">
        <v>7061</v>
      </c>
      <c r="G2284" s="822" t="s">
        <v>2967</v>
      </c>
      <c r="H2284" s="831"/>
      <c r="I2284" s="831"/>
      <c r="J2284" s="822"/>
      <c r="K2284" s="822"/>
      <c r="L2284" s="831">
        <v>3.63</v>
      </c>
      <c r="M2284" s="831">
        <v>329.06000000000006</v>
      </c>
      <c r="N2284" s="822"/>
      <c r="O2284" s="822">
        <v>90.650137741046848</v>
      </c>
      <c r="P2284" s="831">
        <v>2.91</v>
      </c>
      <c r="Q2284" s="831">
        <v>263.8</v>
      </c>
      <c r="R2284" s="827"/>
      <c r="S2284" s="832">
        <v>90.652920962199318</v>
      </c>
    </row>
    <row r="2285" spans="1:19" ht="14.45" customHeight="1" x14ac:dyDescent="0.2">
      <c r="A2285" s="821" t="s">
        <v>6951</v>
      </c>
      <c r="B2285" s="822" t="s">
        <v>6952</v>
      </c>
      <c r="C2285" s="822" t="s">
        <v>639</v>
      </c>
      <c r="D2285" s="822" t="s">
        <v>3491</v>
      </c>
      <c r="E2285" s="822" t="s">
        <v>6953</v>
      </c>
      <c r="F2285" s="822" t="s">
        <v>7062</v>
      </c>
      <c r="G2285" s="822" t="s">
        <v>7063</v>
      </c>
      <c r="H2285" s="831"/>
      <c r="I2285" s="831"/>
      <c r="J2285" s="822"/>
      <c r="K2285" s="822"/>
      <c r="L2285" s="831">
        <v>1</v>
      </c>
      <c r="M2285" s="831">
        <v>8102.07</v>
      </c>
      <c r="N2285" s="822"/>
      <c r="O2285" s="822">
        <v>8102.07</v>
      </c>
      <c r="P2285" s="831">
        <v>3</v>
      </c>
      <c r="Q2285" s="831">
        <v>24306.21</v>
      </c>
      <c r="R2285" s="827"/>
      <c r="S2285" s="832">
        <v>8102.07</v>
      </c>
    </row>
    <row r="2286" spans="1:19" ht="14.45" customHeight="1" x14ac:dyDescent="0.2">
      <c r="A2286" s="821" t="s">
        <v>6951</v>
      </c>
      <c r="B2286" s="822" t="s">
        <v>6952</v>
      </c>
      <c r="C2286" s="822" t="s">
        <v>639</v>
      </c>
      <c r="D2286" s="822" t="s">
        <v>3491</v>
      </c>
      <c r="E2286" s="822" t="s">
        <v>6953</v>
      </c>
      <c r="F2286" s="822" t="s">
        <v>7068</v>
      </c>
      <c r="G2286" s="822" t="s">
        <v>2985</v>
      </c>
      <c r="H2286" s="831"/>
      <c r="I2286" s="831"/>
      <c r="J2286" s="822"/>
      <c r="K2286" s="822"/>
      <c r="L2286" s="831">
        <v>4.8</v>
      </c>
      <c r="M2286" s="831">
        <v>406.65</v>
      </c>
      <c r="N2286" s="822"/>
      <c r="O2286" s="822">
        <v>84.71875</v>
      </c>
      <c r="P2286" s="831"/>
      <c r="Q2286" s="831"/>
      <c r="R2286" s="827"/>
      <c r="S2286" s="832"/>
    </row>
    <row r="2287" spans="1:19" ht="14.45" customHeight="1" x14ac:dyDescent="0.2">
      <c r="A2287" s="821" t="s">
        <v>6951</v>
      </c>
      <c r="B2287" s="822" t="s">
        <v>6952</v>
      </c>
      <c r="C2287" s="822" t="s">
        <v>639</v>
      </c>
      <c r="D2287" s="822" t="s">
        <v>3491</v>
      </c>
      <c r="E2287" s="822" t="s">
        <v>6953</v>
      </c>
      <c r="F2287" s="822" t="s">
        <v>7070</v>
      </c>
      <c r="G2287" s="822" t="s">
        <v>2985</v>
      </c>
      <c r="H2287" s="831"/>
      <c r="I2287" s="831"/>
      <c r="J2287" s="822"/>
      <c r="K2287" s="822"/>
      <c r="L2287" s="831">
        <v>5.18</v>
      </c>
      <c r="M2287" s="831">
        <v>1718.48</v>
      </c>
      <c r="N2287" s="822"/>
      <c r="O2287" s="822">
        <v>331.75289575289577</v>
      </c>
      <c r="P2287" s="831">
        <v>2.0499999999999998</v>
      </c>
      <c r="Q2287" s="831">
        <v>644.66</v>
      </c>
      <c r="R2287" s="827"/>
      <c r="S2287" s="832">
        <v>314.46829268292686</v>
      </c>
    </row>
    <row r="2288" spans="1:19" ht="14.45" customHeight="1" x14ac:dyDescent="0.2">
      <c r="A2288" s="821" t="s">
        <v>6951</v>
      </c>
      <c r="B2288" s="822" t="s">
        <v>6952</v>
      </c>
      <c r="C2288" s="822" t="s">
        <v>639</v>
      </c>
      <c r="D2288" s="822" t="s">
        <v>3491</v>
      </c>
      <c r="E2288" s="822" t="s">
        <v>6953</v>
      </c>
      <c r="F2288" s="822" t="s">
        <v>7071</v>
      </c>
      <c r="G2288" s="822" t="s">
        <v>2477</v>
      </c>
      <c r="H2288" s="831"/>
      <c r="I2288" s="831"/>
      <c r="J2288" s="822"/>
      <c r="K2288" s="822"/>
      <c r="L2288" s="831">
        <v>1</v>
      </c>
      <c r="M2288" s="831">
        <v>42782.86</v>
      </c>
      <c r="N2288" s="822"/>
      <c r="O2288" s="822">
        <v>42782.86</v>
      </c>
      <c r="P2288" s="831"/>
      <c r="Q2288" s="831"/>
      <c r="R2288" s="827"/>
      <c r="S2288" s="832"/>
    </row>
    <row r="2289" spans="1:19" ht="14.45" customHeight="1" x14ac:dyDescent="0.2">
      <c r="A2289" s="821" t="s">
        <v>6951</v>
      </c>
      <c r="B2289" s="822" t="s">
        <v>6952</v>
      </c>
      <c r="C2289" s="822" t="s">
        <v>639</v>
      </c>
      <c r="D2289" s="822" t="s">
        <v>3491</v>
      </c>
      <c r="E2289" s="822" t="s">
        <v>6953</v>
      </c>
      <c r="F2289" s="822" t="s">
        <v>7076</v>
      </c>
      <c r="G2289" s="822" t="s">
        <v>3460</v>
      </c>
      <c r="H2289" s="831"/>
      <c r="I2289" s="831"/>
      <c r="J2289" s="822"/>
      <c r="K2289" s="822"/>
      <c r="L2289" s="831">
        <v>2</v>
      </c>
      <c r="M2289" s="831">
        <v>84898</v>
      </c>
      <c r="N2289" s="822"/>
      <c r="O2289" s="822">
        <v>42449</v>
      </c>
      <c r="P2289" s="831">
        <v>6</v>
      </c>
      <c r="Q2289" s="831">
        <v>254694</v>
      </c>
      <c r="R2289" s="827"/>
      <c r="S2289" s="832">
        <v>42449</v>
      </c>
    </row>
    <row r="2290" spans="1:19" ht="14.45" customHeight="1" x14ac:dyDescent="0.2">
      <c r="A2290" s="821" t="s">
        <v>6951</v>
      </c>
      <c r="B2290" s="822" t="s">
        <v>6952</v>
      </c>
      <c r="C2290" s="822" t="s">
        <v>639</v>
      </c>
      <c r="D2290" s="822" t="s">
        <v>3491</v>
      </c>
      <c r="E2290" s="822" t="s">
        <v>6953</v>
      </c>
      <c r="F2290" s="822" t="s">
        <v>7078</v>
      </c>
      <c r="G2290" s="822" t="s">
        <v>7063</v>
      </c>
      <c r="H2290" s="831"/>
      <c r="I2290" s="831"/>
      <c r="J2290" s="822"/>
      <c r="K2290" s="822"/>
      <c r="L2290" s="831">
        <v>5.29</v>
      </c>
      <c r="M2290" s="831">
        <v>85720.22</v>
      </c>
      <c r="N2290" s="822"/>
      <c r="O2290" s="822">
        <v>16204.200378071833</v>
      </c>
      <c r="P2290" s="831"/>
      <c r="Q2290" s="831"/>
      <c r="R2290" s="827"/>
      <c r="S2290" s="832"/>
    </row>
    <row r="2291" spans="1:19" ht="14.45" customHeight="1" x14ac:dyDescent="0.2">
      <c r="A2291" s="821" t="s">
        <v>6951</v>
      </c>
      <c r="B2291" s="822" t="s">
        <v>6952</v>
      </c>
      <c r="C2291" s="822" t="s">
        <v>639</v>
      </c>
      <c r="D2291" s="822" t="s">
        <v>3491</v>
      </c>
      <c r="E2291" s="822" t="s">
        <v>6953</v>
      </c>
      <c r="F2291" s="822" t="s">
        <v>7084</v>
      </c>
      <c r="G2291" s="822" t="s">
        <v>7085</v>
      </c>
      <c r="H2291" s="831"/>
      <c r="I2291" s="831"/>
      <c r="J2291" s="822"/>
      <c r="K2291" s="822"/>
      <c r="L2291" s="831">
        <v>2</v>
      </c>
      <c r="M2291" s="831">
        <v>163.62</v>
      </c>
      <c r="N2291" s="822"/>
      <c r="O2291" s="822">
        <v>81.81</v>
      </c>
      <c r="P2291" s="831"/>
      <c r="Q2291" s="831"/>
      <c r="R2291" s="827"/>
      <c r="S2291" s="832"/>
    </row>
    <row r="2292" spans="1:19" ht="14.45" customHeight="1" x14ac:dyDescent="0.2">
      <c r="A2292" s="821" t="s">
        <v>6951</v>
      </c>
      <c r="B2292" s="822" t="s">
        <v>6952</v>
      </c>
      <c r="C2292" s="822" t="s">
        <v>639</v>
      </c>
      <c r="D2292" s="822" t="s">
        <v>3491</v>
      </c>
      <c r="E2292" s="822" t="s">
        <v>6953</v>
      </c>
      <c r="F2292" s="822" t="s">
        <v>7086</v>
      </c>
      <c r="G2292" s="822" t="s">
        <v>2660</v>
      </c>
      <c r="H2292" s="831"/>
      <c r="I2292" s="831"/>
      <c r="J2292" s="822"/>
      <c r="K2292" s="822"/>
      <c r="L2292" s="831">
        <v>2.5000000000000004</v>
      </c>
      <c r="M2292" s="831">
        <v>685.43999999999994</v>
      </c>
      <c r="N2292" s="822"/>
      <c r="O2292" s="822">
        <v>274.17599999999993</v>
      </c>
      <c r="P2292" s="831">
        <v>2.65</v>
      </c>
      <c r="Q2292" s="831">
        <v>726.08</v>
      </c>
      <c r="R2292" s="827"/>
      <c r="S2292" s="832">
        <v>273.99245283018871</v>
      </c>
    </row>
    <row r="2293" spans="1:19" ht="14.45" customHeight="1" x14ac:dyDescent="0.2">
      <c r="A2293" s="821" t="s">
        <v>6951</v>
      </c>
      <c r="B2293" s="822" t="s">
        <v>6952</v>
      </c>
      <c r="C2293" s="822" t="s">
        <v>639</v>
      </c>
      <c r="D2293" s="822" t="s">
        <v>3491</v>
      </c>
      <c r="E2293" s="822" t="s">
        <v>6953</v>
      </c>
      <c r="F2293" s="822" t="s">
        <v>7088</v>
      </c>
      <c r="G2293" s="822" t="s">
        <v>7089</v>
      </c>
      <c r="H2293" s="831"/>
      <c r="I2293" s="831"/>
      <c r="J2293" s="822"/>
      <c r="K2293" s="822"/>
      <c r="L2293" s="831">
        <v>1</v>
      </c>
      <c r="M2293" s="831">
        <v>81862.990000000005</v>
      </c>
      <c r="N2293" s="822"/>
      <c r="O2293" s="822">
        <v>81862.990000000005</v>
      </c>
      <c r="P2293" s="831"/>
      <c r="Q2293" s="831"/>
      <c r="R2293" s="827"/>
      <c r="S2293" s="832"/>
    </row>
    <row r="2294" spans="1:19" ht="14.45" customHeight="1" x14ac:dyDescent="0.2">
      <c r="A2294" s="821" t="s">
        <v>6951</v>
      </c>
      <c r="B2294" s="822" t="s">
        <v>6952</v>
      </c>
      <c r="C2294" s="822" t="s">
        <v>639</v>
      </c>
      <c r="D2294" s="822" t="s">
        <v>3491</v>
      </c>
      <c r="E2294" s="822" t="s">
        <v>6953</v>
      </c>
      <c r="F2294" s="822" t="s">
        <v>7092</v>
      </c>
      <c r="G2294" s="822" t="s">
        <v>7093</v>
      </c>
      <c r="H2294" s="831"/>
      <c r="I2294" s="831"/>
      <c r="J2294" s="822"/>
      <c r="K2294" s="822"/>
      <c r="L2294" s="831">
        <v>3</v>
      </c>
      <c r="M2294" s="831">
        <v>245588.97</v>
      </c>
      <c r="N2294" s="822"/>
      <c r="O2294" s="822">
        <v>81862.990000000005</v>
      </c>
      <c r="P2294" s="831"/>
      <c r="Q2294" s="831"/>
      <c r="R2294" s="827"/>
      <c r="S2294" s="832"/>
    </row>
    <row r="2295" spans="1:19" ht="14.45" customHeight="1" x14ac:dyDescent="0.2">
      <c r="A2295" s="821" t="s">
        <v>6951</v>
      </c>
      <c r="B2295" s="822" t="s">
        <v>6952</v>
      </c>
      <c r="C2295" s="822" t="s">
        <v>639</v>
      </c>
      <c r="D2295" s="822" t="s">
        <v>3491</v>
      </c>
      <c r="E2295" s="822" t="s">
        <v>6953</v>
      </c>
      <c r="F2295" s="822" t="s">
        <v>7097</v>
      </c>
      <c r="G2295" s="822" t="s">
        <v>7098</v>
      </c>
      <c r="H2295" s="831"/>
      <c r="I2295" s="831"/>
      <c r="J2295" s="822"/>
      <c r="K2295" s="822"/>
      <c r="L2295" s="831">
        <v>1</v>
      </c>
      <c r="M2295" s="831">
        <v>1726.45</v>
      </c>
      <c r="N2295" s="822"/>
      <c r="O2295" s="822">
        <v>1726.45</v>
      </c>
      <c r="P2295" s="831"/>
      <c r="Q2295" s="831"/>
      <c r="R2295" s="827"/>
      <c r="S2295" s="832"/>
    </row>
    <row r="2296" spans="1:19" ht="14.45" customHeight="1" x14ac:dyDescent="0.2">
      <c r="A2296" s="821" t="s">
        <v>6951</v>
      </c>
      <c r="B2296" s="822" t="s">
        <v>6952</v>
      </c>
      <c r="C2296" s="822" t="s">
        <v>639</v>
      </c>
      <c r="D2296" s="822" t="s">
        <v>3491</v>
      </c>
      <c r="E2296" s="822" t="s">
        <v>6953</v>
      </c>
      <c r="F2296" s="822" t="s">
        <v>7099</v>
      </c>
      <c r="G2296" s="822" t="s">
        <v>7100</v>
      </c>
      <c r="H2296" s="831"/>
      <c r="I2296" s="831"/>
      <c r="J2296" s="822"/>
      <c r="K2296" s="822"/>
      <c r="L2296" s="831">
        <v>5</v>
      </c>
      <c r="M2296" s="831">
        <v>21072.42</v>
      </c>
      <c r="N2296" s="822"/>
      <c r="O2296" s="822">
        <v>4214.4839999999995</v>
      </c>
      <c r="P2296" s="831">
        <v>1</v>
      </c>
      <c r="Q2296" s="831">
        <v>3249.4</v>
      </c>
      <c r="R2296" s="827"/>
      <c r="S2296" s="832">
        <v>3249.4</v>
      </c>
    </row>
    <row r="2297" spans="1:19" ht="14.45" customHeight="1" x14ac:dyDescent="0.2">
      <c r="A2297" s="821" t="s">
        <v>6951</v>
      </c>
      <c r="B2297" s="822" t="s">
        <v>6952</v>
      </c>
      <c r="C2297" s="822" t="s">
        <v>639</v>
      </c>
      <c r="D2297" s="822" t="s">
        <v>3491</v>
      </c>
      <c r="E2297" s="822" t="s">
        <v>6953</v>
      </c>
      <c r="F2297" s="822" t="s">
        <v>7101</v>
      </c>
      <c r="G2297" s="822" t="s">
        <v>2446</v>
      </c>
      <c r="H2297" s="831"/>
      <c r="I2297" s="831"/>
      <c r="J2297" s="822"/>
      <c r="K2297" s="822"/>
      <c r="L2297" s="831">
        <v>11.899999999999999</v>
      </c>
      <c r="M2297" s="831">
        <v>93948.6</v>
      </c>
      <c r="N2297" s="822"/>
      <c r="O2297" s="822">
        <v>7894.8403361344554</v>
      </c>
      <c r="P2297" s="831">
        <v>2</v>
      </c>
      <c r="Q2297" s="831">
        <v>15789.64</v>
      </c>
      <c r="R2297" s="827"/>
      <c r="S2297" s="832">
        <v>7894.82</v>
      </c>
    </row>
    <row r="2298" spans="1:19" ht="14.45" customHeight="1" x14ac:dyDescent="0.2">
      <c r="A2298" s="821" t="s">
        <v>6951</v>
      </c>
      <c r="B2298" s="822" t="s">
        <v>6952</v>
      </c>
      <c r="C2298" s="822" t="s">
        <v>639</v>
      </c>
      <c r="D2298" s="822" t="s">
        <v>3491</v>
      </c>
      <c r="E2298" s="822" t="s">
        <v>6953</v>
      </c>
      <c r="F2298" s="822" t="s">
        <v>7111</v>
      </c>
      <c r="G2298" s="822" t="s">
        <v>2446</v>
      </c>
      <c r="H2298" s="831"/>
      <c r="I2298" s="831"/>
      <c r="J2298" s="822"/>
      <c r="K2298" s="822"/>
      <c r="L2298" s="831">
        <v>19.57</v>
      </c>
      <c r="M2298" s="831">
        <v>386100.60000000003</v>
      </c>
      <c r="N2298" s="822"/>
      <c r="O2298" s="822">
        <v>19729.207971384774</v>
      </c>
      <c r="P2298" s="831">
        <v>4</v>
      </c>
      <c r="Q2298" s="831">
        <v>78912.800000000003</v>
      </c>
      <c r="R2298" s="827"/>
      <c r="S2298" s="832">
        <v>19728.2</v>
      </c>
    </row>
    <row r="2299" spans="1:19" ht="14.45" customHeight="1" x14ac:dyDescent="0.2">
      <c r="A2299" s="821" t="s">
        <v>6951</v>
      </c>
      <c r="B2299" s="822" t="s">
        <v>6952</v>
      </c>
      <c r="C2299" s="822" t="s">
        <v>639</v>
      </c>
      <c r="D2299" s="822" t="s">
        <v>3491</v>
      </c>
      <c r="E2299" s="822" t="s">
        <v>6953</v>
      </c>
      <c r="F2299" s="822" t="s">
        <v>7114</v>
      </c>
      <c r="G2299" s="822" t="s">
        <v>2319</v>
      </c>
      <c r="H2299" s="831"/>
      <c r="I2299" s="831"/>
      <c r="J2299" s="822"/>
      <c r="K2299" s="822"/>
      <c r="L2299" s="831">
        <v>2</v>
      </c>
      <c r="M2299" s="831">
        <v>2373.14</v>
      </c>
      <c r="N2299" s="822"/>
      <c r="O2299" s="822">
        <v>1186.57</v>
      </c>
      <c r="P2299" s="831">
        <v>2</v>
      </c>
      <c r="Q2299" s="831">
        <v>2309.94</v>
      </c>
      <c r="R2299" s="827"/>
      <c r="S2299" s="832">
        <v>1154.97</v>
      </c>
    </row>
    <row r="2300" spans="1:19" ht="14.45" customHeight="1" x14ac:dyDescent="0.2">
      <c r="A2300" s="821" t="s">
        <v>6951</v>
      </c>
      <c r="B2300" s="822" t="s">
        <v>6952</v>
      </c>
      <c r="C2300" s="822" t="s">
        <v>639</v>
      </c>
      <c r="D2300" s="822" t="s">
        <v>3491</v>
      </c>
      <c r="E2300" s="822" t="s">
        <v>6953</v>
      </c>
      <c r="F2300" s="822" t="s">
        <v>7116</v>
      </c>
      <c r="G2300" s="822" t="s">
        <v>3358</v>
      </c>
      <c r="H2300" s="831"/>
      <c r="I2300" s="831"/>
      <c r="J2300" s="822"/>
      <c r="K2300" s="822"/>
      <c r="L2300" s="831">
        <v>1</v>
      </c>
      <c r="M2300" s="831">
        <v>20020</v>
      </c>
      <c r="N2300" s="822"/>
      <c r="O2300" s="822">
        <v>20020</v>
      </c>
      <c r="P2300" s="831"/>
      <c r="Q2300" s="831"/>
      <c r="R2300" s="827"/>
      <c r="S2300" s="832"/>
    </row>
    <row r="2301" spans="1:19" ht="14.45" customHeight="1" x14ac:dyDescent="0.2">
      <c r="A2301" s="821" t="s">
        <v>6951</v>
      </c>
      <c r="B2301" s="822" t="s">
        <v>6952</v>
      </c>
      <c r="C2301" s="822" t="s">
        <v>639</v>
      </c>
      <c r="D2301" s="822" t="s">
        <v>3491</v>
      </c>
      <c r="E2301" s="822" t="s">
        <v>6953</v>
      </c>
      <c r="F2301" s="822" t="s">
        <v>7117</v>
      </c>
      <c r="G2301" s="822" t="s">
        <v>7118</v>
      </c>
      <c r="H2301" s="831"/>
      <c r="I2301" s="831"/>
      <c r="J2301" s="822"/>
      <c r="K2301" s="822"/>
      <c r="L2301" s="831">
        <v>1</v>
      </c>
      <c r="M2301" s="831">
        <v>45829.88</v>
      </c>
      <c r="N2301" s="822"/>
      <c r="O2301" s="822">
        <v>45829.88</v>
      </c>
      <c r="P2301" s="831">
        <v>1</v>
      </c>
      <c r="Q2301" s="831">
        <v>38808</v>
      </c>
      <c r="R2301" s="827"/>
      <c r="S2301" s="832">
        <v>38808</v>
      </c>
    </row>
    <row r="2302" spans="1:19" ht="14.45" customHeight="1" x14ac:dyDescent="0.2">
      <c r="A2302" s="821" t="s">
        <v>6951</v>
      </c>
      <c r="B2302" s="822" t="s">
        <v>6952</v>
      </c>
      <c r="C2302" s="822" t="s">
        <v>639</v>
      </c>
      <c r="D2302" s="822" t="s">
        <v>3491</v>
      </c>
      <c r="E2302" s="822" t="s">
        <v>6953</v>
      </c>
      <c r="F2302" s="822" t="s">
        <v>7119</v>
      </c>
      <c r="G2302" s="822" t="s">
        <v>916</v>
      </c>
      <c r="H2302" s="831"/>
      <c r="I2302" s="831"/>
      <c r="J2302" s="822"/>
      <c r="K2302" s="822"/>
      <c r="L2302" s="831">
        <v>15.25</v>
      </c>
      <c r="M2302" s="831">
        <v>3250.68</v>
      </c>
      <c r="N2302" s="822"/>
      <c r="O2302" s="822">
        <v>213.15934426229506</v>
      </c>
      <c r="P2302" s="831">
        <v>4.38</v>
      </c>
      <c r="Q2302" s="831">
        <v>933.64</v>
      </c>
      <c r="R2302" s="827"/>
      <c r="S2302" s="832">
        <v>213.15981735159818</v>
      </c>
    </row>
    <row r="2303" spans="1:19" ht="14.45" customHeight="1" x14ac:dyDescent="0.2">
      <c r="A2303" s="821" t="s">
        <v>6951</v>
      </c>
      <c r="B2303" s="822" t="s">
        <v>6952</v>
      </c>
      <c r="C2303" s="822" t="s">
        <v>639</v>
      </c>
      <c r="D2303" s="822" t="s">
        <v>3491</v>
      </c>
      <c r="E2303" s="822" t="s">
        <v>6953</v>
      </c>
      <c r="F2303" s="822" t="s">
        <v>7120</v>
      </c>
      <c r="G2303" s="822" t="s">
        <v>916</v>
      </c>
      <c r="H2303" s="831"/>
      <c r="I2303" s="831"/>
      <c r="J2303" s="822"/>
      <c r="K2303" s="822"/>
      <c r="L2303" s="831">
        <v>7.6899999999999995</v>
      </c>
      <c r="M2303" s="831">
        <v>560.75</v>
      </c>
      <c r="N2303" s="822"/>
      <c r="O2303" s="822">
        <v>72.919375812743823</v>
      </c>
      <c r="P2303" s="831">
        <v>0.89</v>
      </c>
      <c r="Q2303" s="831">
        <v>64.89</v>
      </c>
      <c r="R2303" s="827"/>
      <c r="S2303" s="832">
        <v>72.910112359550567</v>
      </c>
    </row>
    <row r="2304" spans="1:19" ht="14.45" customHeight="1" x14ac:dyDescent="0.2">
      <c r="A2304" s="821" t="s">
        <v>6951</v>
      </c>
      <c r="B2304" s="822" t="s">
        <v>6952</v>
      </c>
      <c r="C2304" s="822" t="s">
        <v>639</v>
      </c>
      <c r="D2304" s="822" t="s">
        <v>3491</v>
      </c>
      <c r="E2304" s="822" t="s">
        <v>6953</v>
      </c>
      <c r="F2304" s="822" t="s">
        <v>7122</v>
      </c>
      <c r="G2304" s="822" t="s">
        <v>1390</v>
      </c>
      <c r="H2304" s="831"/>
      <c r="I2304" s="831"/>
      <c r="J2304" s="822"/>
      <c r="K2304" s="822"/>
      <c r="L2304" s="831">
        <v>6</v>
      </c>
      <c r="M2304" s="831">
        <v>890.76</v>
      </c>
      <c r="N2304" s="822"/>
      <c r="O2304" s="822">
        <v>148.46</v>
      </c>
      <c r="P2304" s="831">
        <v>1.5</v>
      </c>
      <c r="Q2304" s="831">
        <v>222.69</v>
      </c>
      <c r="R2304" s="827"/>
      <c r="S2304" s="832">
        <v>148.46</v>
      </c>
    </row>
    <row r="2305" spans="1:19" ht="14.45" customHeight="1" x14ac:dyDescent="0.2">
      <c r="A2305" s="821" t="s">
        <v>6951</v>
      </c>
      <c r="B2305" s="822" t="s">
        <v>6952</v>
      </c>
      <c r="C2305" s="822" t="s">
        <v>639</v>
      </c>
      <c r="D2305" s="822" t="s">
        <v>3491</v>
      </c>
      <c r="E2305" s="822" t="s">
        <v>6953</v>
      </c>
      <c r="F2305" s="822" t="s">
        <v>7123</v>
      </c>
      <c r="G2305" s="822" t="s">
        <v>7124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2</v>
      </c>
      <c r="Q2305" s="831">
        <v>229196</v>
      </c>
      <c r="R2305" s="827"/>
      <c r="S2305" s="832">
        <v>114598</v>
      </c>
    </row>
    <row r="2306" spans="1:19" ht="14.45" customHeight="1" x14ac:dyDescent="0.2">
      <c r="A2306" s="821" t="s">
        <v>6951</v>
      </c>
      <c r="B2306" s="822" t="s">
        <v>6952</v>
      </c>
      <c r="C2306" s="822" t="s">
        <v>639</v>
      </c>
      <c r="D2306" s="822" t="s">
        <v>3491</v>
      </c>
      <c r="E2306" s="822" t="s">
        <v>6953</v>
      </c>
      <c r="F2306" s="822" t="s">
        <v>7129</v>
      </c>
      <c r="G2306" s="822" t="s">
        <v>791</v>
      </c>
      <c r="H2306" s="831"/>
      <c r="I2306" s="831"/>
      <c r="J2306" s="822"/>
      <c r="K2306" s="822"/>
      <c r="L2306" s="831">
        <v>6.84</v>
      </c>
      <c r="M2306" s="831">
        <v>771.65000000000009</v>
      </c>
      <c r="N2306" s="822"/>
      <c r="O2306" s="822">
        <v>112.81432748538013</v>
      </c>
      <c r="P2306" s="831">
        <v>1.73</v>
      </c>
      <c r="Q2306" s="831">
        <v>193.83999999999997</v>
      </c>
      <c r="R2306" s="827"/>
      <c r="S2306" s="832">
        <v>112.04624277456647</v>
      </c>
    </row>
    <row r="2307" spans="1:19" ht="14.45" customHeight="1" x14ac:dyDescent="0.2">
      <c r="A2307" s="821" t="s">
        <v>6951</v>
      </c>
      <c r="B2307" s="822" t="s">
        <v>6952</v>
      </c>
      <c r="C2307" s="822" t="s">
        <v>639</v>
      </c>
      <c r="D2307" s="822" t="s">
        <v>3491</v>
      </c>
      <c r="E2307" s="822" t="s">
        <v>6953</v>
      </c>
      <c r="F2307" s="822" t="s">
        <v>7130</v>
      </c>
      <c r="G2307" s="822" t="s">
        <v>791</v>
      </c>
      <c r="H2307" s="831"/>
      <c r="I2307" s="831"/>
      <c r="J2307" s="822"/>
      <c r="K2307" s="822"/>
      <c r="L2307" s="831">
        <v>4.47</v>
      </c>
      <c r="M2307" s="831">
        <v>1317.53</v>
      </c>
      <c r="N2307" s="822"/>
      <c r="O2307" s="822">
        <v>294.74944071588368</v>
      </c>
      <c r="P2307" s="831">
        <v>0.49</v>
      </c>
      <c r="Q2307" s="831">
        <v>141.16</v>
      </c>
      <c r="R2307" s="827"/>
      <c r="S2307" s="832">
        <v>288.08163265306121</v>
      </c>
    </row>
    <row r="2308" spans="1:19" ht="14.45" customHeight="1" x14ac:dyDescent="0.2">
      <c r="A2308" s="821" t="s">
        <v>6951</v>
      </c>
      <c r="B2308" s="822" t="s">
        <v>6952</v>
      </c>
      <c r="C2308" s="822" t="s">
        <v>639</v>
      </c>
      <c r="D2308" s="822" t="s">
        <v>3491</v>
      </c>
      <c r="E2308" s="822" t="s">
        <v>6953</v>
      </c>
      <c r="F2308" s="822" t="s">
        <v>7133</v>
      </c>
      <c r="G2308" s="822" t="s">
        <v>7134</v>
      </c>
      <c r="H2308" s="831"/>
      <c r="I2308" s="831"/>
      <c r="J2308" s="822"/>
      <c r="K2308" s="822"/>
      <c r="L2308" s="831">
        <v>1</v>
      </c>
      <c r="M2308" s="831">
        <v>12413.6</v>
      </c>
      <c r="N2308" s="822"/>
      <c r="O2308" s="822">
        <v>12413.6</v>
      </c>
      <c r="P2308" s="831"/>
      <c r="Q2308" s="831"/>
      <c r="R2308" s="827"/>
      <c r="S2308" s="832"/>
    </row>
    <row r="2309" spans="1:19" ht="14.45" customHeight="1" x14ac:dyDescent="0.2">
      <c r="A2309" s="821" t="s">
        <v>6951</v>
      </c>
      <c r="B2309" s="822" t="s">
        <v>6952</v>
      </c>
      <c r="C2309" s="822" t="s">
        <v>639</v>
      </c>
      <c r="D2309" s="822" t="s">
        <v>3491</v>
      </c>
      <c r="E2309" s="822" t="s">
        <v>6953</v>
      </c>
      <c r="F2309" s="822" t="s">
        <v>7137</v>
      </c>
      <c r="G2309" s="822" t="s">
        <v>7134</v>
      </c>
      <c r="H2309" s="831"/>
      <c r="I2309" s="831"/>
      <c r="J2309" s="822"/>
      <c r="K2309" s="822"/>
      <c r="L2309" s="831">
        <v>2</v>
      </c>
      <c r="M2309" s="831">
        <v>33212.6</v>
      </c>
      <c r="N2309" s="822"/>
      <c r="O2309" s="822">
        <v>16606.3</v>
      </c>
      <c r="P2309" s="831">
        <v>6</v>
      </c>
      <c r="Q2309" s="831">
        <v>99637.8</v>
      </c>
      <c r="R2309" s="827"/>
      <c r="S2309" s="832">
        <v>16606.3</v>
      </c>
    </row>
    <row r="2310" spans="1:19" ht="14.45" customHeight="1" x14ac:dyDescent="0.2">
      <c r="A2310" s="821" t="s">
        <v>6951</v>
      </c>
      <c r="B2310" s="822" t="s">
        <v>6952</v>
      </c>
      <c r="C2310" s="822" t="s">
        <v>639</v>
      </c>
      <c r="D2310" s="822" t="s">
        <v>3491</v>
      </c>
      <c r="E2310" s="822" t="s">
        <v>6953</v>
      </c>
      <c r="F2310" s="822" t="s">
        <v>7140</v>
      </c>
      <c r="G2310" s="822" t="s">
        <v>2391</v>
      </c>
      <c r="H2310" s="831"/>
      <c r="I2310" s="831"/>
      <c r="J2310" s="822"/>
      <c r="K2310" s="822"/>
      <c r="L2310" s="831">
        <v>3</v>
      </c>
      <c r="M2310" s="831">
        <v>65337.299999999996</v>
      </c>
      <c r="N2310" s="822"/>
      <c r="O2310" s="822">
        <v>21779.1</v>
      </c>
      <c r="P2310" s="831"/>
      <c r="Q2310" s="831"/>
      <c r="R2310" s="827"/>
      <c r="S2310" s="832"/>
    </row>
    <row r="2311" spans="1:19" ht="14.45" customHeight="1" x14ac:dyDescent="0.2">
      <c r="A2311" s="821" t="s">
        <v>6951</v>
      </c>
      <c r="B2311" s="822" t="s">
        <v>6952</v>
      </c>
      <c r="C2311" s="822" t="s">
        <v>639</v>
      </c>
      <c r="D2311" s="822" t="s">
        <v>3491</v>
      </c>
      <c r="E2311" s="822" t="s">
        <v>6953</v>
      </c>
      <c r="F2311" s="822" t="s">
        <v>7141</v>
      </c>
      <c r="G2311" s="822" t="s">
        <v>2967</v>
      </c>
      <c r="H2311" s="831"/>
      <c r="I2311" s="831"/>
      <c r="J2311" s="822"/>
      <c r="K2311" s="822"/>
      <c r="L2311" s="831">
        <v>8.0100000000000016</v>
      </c>
      <c r="M2311" s="831">
        <v>3798.91</v>
      </c>
      <c r="N2311" s="822"/>
      <c r="O2311" s="822">
        <v>474.27091136079889</v>
      </c>
      <c r="P2311" s="831">
        <v>10.02</v>
      </c>
      <c r="Q2311" s="831">
        <v>4752.1899999999996</v>
      </c>
      <c r="R2311" s="827"/>
      <c r="S2311" s="832">
        <v>474.27045908183629</v>
      </c>
    </row>
    <row r="2312" spans="1:19" ht="14.45" customHeight="1" x14ac:dyDescent="0.2">
      <c r="A2312" s="821" t="s">
        <v>6951</v>
      </c>
      <c r="B2312" s="822" t="s">
        <v>6952</v>
      </c>
      <c r="C2312" s="822" t="s">
        <v>639</v>
      </c>
      <c r="D2312" s="822" t="s">
        <v>3491</v>
      </c>
      <c r="E2312" s="822" t="s">
        <v>6953</v>
      </c>
      <c r="F2312" s="822" t="s">
        <v>7142</v>
      </c>
      <c r="G2312" s="822" t="s">
        <v>2967</v>
      </c>
      <c r="H2312" s="831"/>
      <c r="I2312" s="831"/>
      <c r="J2312" s="822"/>
      <c r="K2312" s="822"/>
      <c r="L2312" s="831">
        <v>5.86</v>
      </c>
      <c r="M2312" s="831">
        <v>1198.49</v>
      </c>
      <c r="N2312" s="822"/>
      <c r="O2312" s="822">
        <v>204.52047781569965</v>
      </c>
      <c r="P2312" s="831">
        <v>5.67</v>
      </c>
      <c r="Q2312" s="831">
        <v>1159.6199999999999</v>
      </c>
      <c r="R2312" s="827"/>
      <c r="S2312" s="832">
        <v>204.5185185185185</v>
      </c>
    </row>
    <row r="2313" spans="1:19" ht="14.45" customHeight="1" x14ac:dyDescent="0.2">
      <c r="A2313" s="821" t="s">
        <v>6951</v>
      </c>
      <c r="B2313" s="822" t="s">
        <v>6952</v>
      </c>
      <c r="C2313" s="822" t="s">
        <v>639</v>
      </c>
      <c r="D2313" s="822" t="s">
        <v>3491</v>
      </c>
      <c r="E2313" s="822" t="s">
        <v>6953</v>
      </c>
      <c r="F2313" s="822" t="s">
        <v>7147</v>
      </c>
      <c r="G2313" s="822" t="s">
        <v>2388</v>
      </c>
      <c r="H2313" s="831"/>
      <c r="I2313" s="831"/>
      <c r="J2313" s="822"/>
      <c r="K2313" s="822"/>
      <c r="L2313" s="831"/>
      <c r="M2313" s="831"/>
      <c r="N2313" s="822"/>
      <c r="O2313" s="822"/>
      <c r="P2313" s="831">
        <v>1</v>
      </c>
      <c r="Q2313" s="831">
        <v>86202.7</v>
      </c>
      <c r="R2313" s="827"/>
      <c r="S2313" s="832">
        <v>86202.7</v>
      </c>
    </row>
    <row r="2314" spans="1:19" ht="14.45" customHeight="1" x14ac:dyDescent="0.2">
      <c r="A2314" s="821" t="s">
        <v>6951</v>
      </c>
      <c r="B2314" s="822" t="s">
        <v>6952</v>
      </c>
      <c r="C2314" s="822" t="s">
        <v>639</v>
      </c>
      <c r="D2314" s="822" t="s">
        <v>3491</v>
      </c>
      <c r="E2314" s="822" t="s">
        <v>6953</v>
      </c>
      <c r="F2314" s="822" t="s">
        <v>7152</v>
      </c>
      <c r="G2314" s="822" t="s">
        <v>2346</v>
      </c>
      <c r="H2314" s="831"/>
      <c r="I2314" s="831"/>
      <c r="J2314" s="822"/>
      <c r="K2314" s="822"/>
      <c r="L2314" s="831">
        <v>7</v>
      </c>
      <c r="M2314" s="831">
        <v>254389.19</v>
      </c>
      <c r="N2314" s="822"/>
      <c r="O2314" s="822">
        <v>36341.312857142861</v>
      </c>
      <c r="P2314" s="831">
        <v>5</v>
      </c>
      <c r="Q2314" s="831">
        <v>174736.41999999998</v>
      </c>
      <c r="R2314" s="827"/>
      <c r="S2314" s="832">
        <v>34947.284</v>
      </c>
    </row>
    <row r="2315" spans="1:19" ht="14.45" customHeight="1" x14ac:dyDescent="0.2">
      <c r="A2315" s="821" t="s">
        <v>6951</v>
      </c>
      <c r="B2315" s="822" t="s">
        <v>6952</v>
      </c>
      <c r="C2315" s="822" t="s">
        <v>639</v>
      </c>
      <c r="D2315" s="822" t="s">
        <v>3491</v>
      </c>
      <c r="E2315" s="822" t="s">
        <v>6953</v>
      </c>
      <c r="F2315" s="822" t="s">
        <v>7153</v>
      </c>
      <c r="G2315" s="822" t="s">
        <v>2388</v>
      </c>
      <c r="H2315" s="831"/>
      <c r="I2315" s="831"/>
      <c r="J2315" s="822"/>
      <c r="K2315" s="822"/>
      <c r="L2315" s="831">
        <v>1</v>
      </c>
      <c r="M2315" s="831">
        <v>93026.9</v>
      </c>
      <c r="N2315" s="822"/>
      <c r="O2315" s="822">
        <v>93026.9</v>
      </c>
      <c r="P2315" s="831"/>
      <c r="Q2315" s="831"/>
      <c r="R2315" s="827"/>
      <c r="S2315" s="832"/>
    </row>
    <row r="2316" spans="1:19" ht="14.45" customHeight="1" x14ac:dyDescent="0.2">
      <c r="A2316" s="821" t="s">
        <v>6951</v>
      </c>
      <c r="B2316" s="822" t="s">
        <v>6952</v>
      </c>
      <c r="C2316" s="822" t="s">
        <v>639</v>
      </c>
      <c r="D2316" s="822" t="s">
        <v>3491</v>
      </c>
      <c r="E2316" s="822" t="s">
        <v>6953</v>
      </c>
      <c r="F2316" s="822" t="s">
        <v>7157</v>
      </c>
      <c r="G2316" s="822" t="s">
        <v>7158</v>
      </c>
      <c r="H2316" s="831"/>
      <c r="I2316" s="831"/>
      <c r="J2316" s="822"/>
      <c r="K2316" s="822"/>
      <c r="L2316" s="831">
        <v>2</v>
      </c>
      <c r="M2316" s="831">
        <v>108.80000000000001</v>
      </c>
      <c r="N2316" s="822"/>
      <c r="O2316" s="822">
        <v>54.400000000000006</v>
      </c>
      <c r="P2316" s="831">
        <v>0.60000000000000009</v>
      </c>
      <c r="Q2316" s="831">
        <v>32.64</v>
      </c>
      <c r="R2316" s="827"/>
      <c r="S2316" s="832">
        <v>54.399999999999991</v>
      </c>
    </row>
    <row r="2317" spans="1:19" ht="14.45" customHeight="1" x14ac:dyDescent="0.2">
      <c r="A2317" s="821" t="s">
        <v>6951</v>
      </c>
      <c r="B2317" s="822" t="s">
        <v>6952</v>
      </c>
      <c r="C2317" s="822" t="s">
        <v>639</v>
      </c>
      <c r="D2317" s="822" t="s">
        <v>3491</v>
      </c>
      <c r="E2317" s="822" t="s">
        <v>6953</v>
      </c>
      <c r="F2317" s="822" t="s">
        <v>7159</v>
      </c>
      <c r="G2317" s="822" t="s">
        <v>7158</v>
      </c>
      <c r="H2317" s="831"/>
      <c r="I2317" s="831"/>
      <c r="J2317" s="822"/>
      <c r="K2317" s="822"/>
      <c r="L2317" s="831">
        <v>1.8</v>
      </c>
      <c r="M2317" s="831">
        <v>195.94000000000003</v>
      </c>
      <c r="N2317" s="822"/>
      <c r="O2317" s="822">
        <v>108.85555555555557</v>
      </c>
      <c r="P2317" s="831"/>
      <c r="Q2317" s="831"/>
      <c r="R2317" s="827"/>
      <c r="S2317" s="832"/>
    </row>
    <row r="2318" spans="1:19" ht="14.45" customHeight="1" x14ac:dyDescent="0.2">
      <c r="A2318" s="821" t="s">
        <v>6951</v>
      </c>
      <c r="B2318" s="822" t="s">
        <v>6952</v>
      </c>
      <c r="C2318" s="822" t="s">
        <v>639</v>
      </c>
      <c r="D2318" s="822" t="s">
        <v>3491</v>
      </c>
      <c r="E2318" s="822" t="s">
        <v>6953</v>
      </c>
      <c r="F2318" s="822" t="s">
        <v>7160</v>
      </c>
      <c r="G2318" s="822" t="s">
        <v>3389</v>
      </c>
      <c r="H2318" s="831"/>
      <c r="I2318" s="831"/>
      <c r="J2318" s="822"/>
      <c r="K2318" s="822"/>
      <c r="L2318" s="831"/>
      <c r="M2318" s="831"/>
      <c r="N2318" s="822"/>
      <c r="O2318" s="822"/>
      <c r="P2318" s="831">
        <v>1</v>
      </c>
      <c r="Q2318" s="831">
        <v>11045.7</v>
      </c>
      <c r="R2318" s="827"/>
      <c r="S2318" s="832">
        <v>11045.7</v>
      </c>
    </row>
    <row r="2319" spans="1:19" ht="14.45" customHeight="1" x14ac:dyDescent="0.2">
      <c r="A2319" s="821" t="s">
        <v>6951</v>
      </c>
      <c r="B2319" s="822" t="s">
        <v>6952</v>
      </c>
      <c r="C2319" s="822" t="s">
        <v>639</v>
      </c>
      <c r="D2319" s="822" t="s">
        <v>3491</v>
      </c>
      <c r="E2319" s="822" t="s">
        <v>6953</v>
      </c>
      <c r="F2319" s="822" t="s">
        <v>7166</v>
      </c>
      <c r="G2319" s="822" t="s">
        <v>2446</v>
      </c>
      <c r="H2319" s="831"/>
      <c r="I2319" s="831"/>
      <c r="J2319" s="822"/>
      <c r="K2319" s="822"/>
      <c r="L2319" s="831"/>
      <c r="M2319" s="831"/>
      <c r="N2319" s="822"/>
      <c r="O2319" s="822"/>
      <c r="P2319" s="831">
        <v>4</v>
      </c>
      <c r="Q2319" s="831">
        <v>189398.39999999999</v>
      </c>
      <c r="R2319" s="827"/>
      <c r="S2319" s="832">
        <v>47349.599999999999</v>
      </c>
    </row>
    <row r="2320" spans="1:19" ht="14.45" customHeight="1" x14ac:dyDescent="0.2">
      <c r="A2320" s="821" t="s">
        <v>6951</v>
      </c>
      <c r="B2320" s="822" t="s">
        <v>6952</v>
      </c>
      <c r="C2320" s="822" t="s">
        <v>639</v>
      </c>
      <c r="D2320" s="822" t="s">
        <v>3491</v>
      </c>
      <c r="E2320" s="822" t="s">
        <v>6953</v>
      </c>
      <c r="F2320" s="822" t="s">
        <v>7167</v>
      </c>
      <c r="G2320" s="822" t="s">
        <v>2424</v>
      </c>
      <c r="H2320" s="831"/>
      <c r="I2320" s="831"/>
      <c r="J2320" s="822"/>
      <c r="K2320" s="822"/>
      <c r="L2320" s="831">
        <v>2</v>
      </c>
      <c r="M2320" s="831">
        <v>86260</v>
      </c>
      <c r="N2320" s="822"/>
      <c r="O2320" s="822">
        <v>43130</v>
      </c>
      <c r="P2320" s="831">
        <v>1.9100000000000001</v>
      </c>
      <c r="Q2320" s="831">
        <v>75788.039999999994</v>
      </c>
      <c r="R2320" s="827"/>
      <c r="S2320" s="832">
        <v>39679.602094240829</v>
      </c>
    </row>
    <row r="2321" spans="1:19" ht="14.45" customHeight="1" x14ac:dyDescent="0.2">
      <c r="A2321" s="821" t="s">
        <v>6951</v>
      </c>
      <c r="B2321" s="822" t="s">
        <v>6952</v>
      </c>
      <c r="C2321" s="822" t="s">
        <v>639</v>
      </c>
      <c r="D2321" s="822" t="s">
        <v>3491</v>
      </c>
      <c r="E2321" s="822" t="s">
        <v>6953</v>
      </c>
      <c r="F2321" s="822" t="s">
        <v>7168</v>
      </c>
      <c r="G2321" s="822" t="s">
        <v>2366</v>
      </c>
      <c r="H2321" s="831"/>
      <c r="I2321" s="831"/>
      <c r="J2321" s="822"/>
      <c r="K2321" s="822"/>
      <c r="L2321" s="831"/>
      <c r="M2321" s="831"/>
      <c r="N2321" s="822"/>
      <c r="O2321" s="822"/>
      <c r="P2321" s="831">
        <v>1</v>
      </c>
      <c r="Q2321" s="831">
        <v>62391.6</v>
      </c>
      <c r="R2321" s="827"/>
      <c r="S2321" s="832">
        <v>62391.6</v>
      </c>
    </row>
    <row r="2322" spans="1:19" ht="14.45" customHeight="1" x14ac:dyDescent="0.2">
      <c r="A2322" s="821" t="s">
        <v>6951</v>
      </c>
      <c r="B2322" s="822" t="s">
        <v>6952</v>
      </c>
      <c r="C2322" s="822" t="s">
        <v>639</v>
      </c>
      <c r="D2322" s="822" t="s">
        <v>3491</v>
      </c>
      <c r="E2322" s="822" t="s">
        <v>6953</v>
      </c>
      <c r="F2322" s="822" t="s">
        <v>7173</v>
      </c>
      <c r="G2322" s="822" t="s">
        <v>2346</v>
      </c>
      <c r="H2322" s="831"/>
      <c r="I2322" s="831"/>
      <c r="J2322" s="822"/>
      <c r="K2322" s="822"/>
      <c r="L2322" s="831">
        <v>1</v>
      </c>
      <c r="M2322" s="831">
        <v>36341.300000000003</v>
      </c>
      <c r="N2322" s="822"/>
      <c r="O2322" s="822">
        <v>36341.300000000003</v>
      </c>
      <c r="P2322" s="831">
        <v>2</v>
      </c>
      <c r="Q2322" s="831">
        <v>67241.3</v>
      </c>
      <c r="R2322" s="827"/>
      <c r="S2322" s="832">
        <v>33620.65</v>
      </c>
    </row>
    <row r="2323" spans="1:19" ht="14.45" customHeight="1" x14ac:dyDescent="0.2">
      <c r="A2323" s="821" t="s">
        <v>6951</v>
      </c>
      <c r="B2323" s="822" t="s">
        <v>6952</v>
      </c>
      <c r="C2323" s="822" t="s">
        <v>639</v>
      </c>
      <c r="D2323" s="822" t="s">
        <v>3491</v>
      </c>
      <c r="E2323" s="822" t="s">
        <v>6953</v>
      </c>
      <c r="F2323" s="822" t="s">
        <v>7174</v>
      </c>
      <c r="G2323" s="822" t="s">
        <v>2349</v>
      </c>
      <c r="H2323" s="831"/>
      <c r="I2323" s="831"/>
      <c r="J2323" s="822"/>
      <c r="K2323" s="822"/>
      <c r="L2323" s="831">
        <v>1</v>
      </c>
      <c r="M2323" s="831">
        <v>38013.800000000003</v>
      </c>
      <c r="N2323" s="822"/>
      <c r="O2323" s="822">
        <v>38013.800000000003</v>
      </c>
      <c r="P2323" s="831">
        <v>1</v>
      </c>
      <c r="Q2323" s="831">
        <v>31100</v>
      </c>
      <c r="R2323" s="827"/>
      <c r="S2323" s="832">
        <v>31100</v>
      </c>
    </row>
    <row r="2324" spans="1:19" ht="14.45" customHeight="1" x14ac:dyDescent="0.2">
      <c r="A2324" s="821" t="s">
        <v>6951</v>
      </c>
      <c r="B2324" s="822" t="s">
        <v>6952</v>
      </c>
      <c r="C2324" s="822" t="s">
        <v>639</v>
      </c>
      <c r="D2324" s="822" t="s">
        <v>3491</v>
      </c>
      <c r="E2324" s="822" t="s">
        <v>6953</v>
      </c>
      <c r="F2324" s="822" t="s">
        <v>7175</v>
      </c>
      <c r="G2324" s="822" t="s">
        <v>2442</v>
      </c>
      <c r="H2324" s="831"/>
      <c r="I2324" s="831"/>
      <c r="J2324" s="822"/>
      <c r="K2324" s="822"/>
      <c r="L2324" s="831">
        <v>7.47</v>
      </c>
      <c r="M2324" s="831">
        <v>34856.67</v>
      </c>
      <c r="N2324" s="822"/>
      <c r="O2324" s="822">
        <v>4666.2208835341362</v>
      </c>
      <c r="P2324" s="831">
        <v>28.29</v>
      </c>
      <c r="Q2324" s="831">
        <v>111280.79999999999</v>
      </c>
      <c r="R2324" s="827"/>
      <c r="S2324" s="832">
        <v>3933.5737009544005</v>
      </c>
    </row>
    <row r="2325" spans="1:19" ht="14.45" customHeight="1" x14ac:dyDescent="0.2">
      <c r="A2325" s="821" t="s">
        <v>6951</v>
      </c>
      <c r="B2325" s="822" t="s">
        <v>6952</v>
      </c>
      <c r="C2325" s="822" t="s">
        <v>639</v>
      </c>
      <c r="D2325" s="822" t="s">
        <v>3491</v>
      </c>
      <c r="E2325" s="822" t="s">
        <v>6953</v>
      </c>
      <c r="F2325" s="822" t="s">
        <v>7177</v>
      </c>
      <c r="G2325" s="822" t="s">
        <v>1031</v>
      </c>
      <c r="H2325" s="831"/>
      <c r="I2325" s="831"/>
      <c r="J2325" s="822"/>
      <c r="K2325" s="822"/>
      <c r="L2325" s="831">
        <v>5</v>
      </c>
      <c r="M2325" s="831">
        <v>1643.07</v>
      </c>
      <c r="N2325" s="822"/>
      <c r="O2325" s="822">
        <v>328.61399999999998</v>
      </c>
      <c r="P2325" s="831">
        <v>1.98</v>
      </c>
      <c r="Q2325" s="831">
        <v>485.36</v>
      </c>
      <c r="R2325" s="827"/>
      <c r="S2325" s="832">
        <v>245.13131313131314</v>
      </c>
    </row>
    <row r="2326" spans="1:19" ht="14.45" customHeight="1" x14ac:dyDescent="0.2">
      <c r="A2326" s="821" t="s">
        <v>6951</v>
      </c>
      <c r="B2326" s="822" t="s">
        <v>6952</v>
      </c>
      <c r="C2326" s="822" t="s">
        <v>639</v>
      </c>
      <c r="D2326" s="822" t="s">
        <v>3491</v>
      </c>
      <c r="E2326" s="822" t="s">
        <v>6953</v>
      </c>
      <c r="F2326" s="822" t="s">
        <v>7178</v>
      </c>
      <c r="G2326" s="822" t="s">
        <v>1031</v>
      </c>
      <c r="H2326" s="831"/>
      <c r="I2326" s="831"/>
      <c r="J2326" s="822"/>
      <c r="K2326" s="822"/>
      <c r="L2326" s="831">
        <v>10.66</v>
      </c>
      <c r="M2326" s="831">
        <v>936.89</v>
      </c>
      <c r="N2326" s="822"/>
      <c r="O2326" s="822">
        <v>87.888367729831145</v>
      </c>
      <c r="P2326" s="831">
        <v>5.9</v>
      </c>
      <c r="Q2326" s="831">
        <v>458.65</v>
      </c>
      <c r="R2326" s="827"/>
      <c r="S2326" s="832">
        <v>77.737288135593218</v>
      </c>
    </row>
    <row r="2327" spans="1:19" ht="14.45" customHeight="1" x14ac:dyDescent="0.2">
      <c r="A2327" s="821" t="s">
        <v>6951</v>
      </c>
      <c r="B2327" s="822" t="s">
        <v>6952</v>
      </c>
      <c r="C2327" s="822" t="s">
        <v>639</v>
      </c>
      <c r="D2327" s="822" t="s">
        <v>3491</v>
      </c>
      <c r="E2327" s="822" t="s">
        <v>6953</v>
      </c>
      <c r="F2327" s="822" t="s">
        <v>7179</v>
      </c>
      <c r="G2327" s="822" t="s">
        <v>1132</v>
      </c>
      <c r="H2327" s="831"/>
      <c r="I2327" s="831"/>
      <c r="J2327" s="822"/>
      <c r="K2327" s="822"/>
      <c r="L2327" s="831">
        <v>0.05</v>
      </c>
      <c r="M2327" s="831">
        <v>21.34</v>
      </c>
      <c r="N2327" s="822"/>
      <c r="O2327" s="822">
        <v>426.79999999999995</v>
      </c>
      <c r="P2327" s="831"/>
      <c r="Q2327" s="831"/>
      <c r="R2327" s="827"/>
      <c r="S2327" s="832"/>
    </row>
    <row r="2328" spans="1:19" ht="14.45" customHeight="1" x14ac:dyDescent="0.2">
      <c r="A2328" s="821" t="s">
        <v>6951</v>
      </c>
      <c r="B2328" s="822" t="s">
        <v>6952</v>
      </c>
      <c r="C2328" s="822" t="s">
        <v>639</v>
      </c>
      <c r="D2328" s="822" t="s">
        <v>3491</v>
      </c>
      <c r="E2328" s="822" t="s">
        <v>6953</v>
      </c>
      <c r="F2328" s="822" t="s">
        <v>7181</v>
      </c>
      <c r="G2328" s="822" t="s">
        <v>6966</v>
      </c>
      <c r="H2328" s="831"/>
      <c r="I2328" s="831"/>
      <c r="J2328" s="822"/>
      <c r="K2328" s="822"/>
      <c r="L2328" s="831">
        <v>6</v>
      </c>
      <c r="M2328" s="831">
        <v>7822.3399999999992</v>
      </c>
      <c r="N2328" s="822"/>
      <c r="O2328" s="822">
        <v>1303.7233333333331</v>
      </c>
      <c r="P2328" s="831">
        <v>10</v>
      </c>
      <c r="Q2328" s="831">
        <v>10055.799999999999</v>
      </c>
      <c r="R2328" s="827"/>
      <c r="S2328" s="832">
        <v>1005.5799999999999</v>
      </c>
    </row>
    <row r="2329" spans="1:19" ht="14.45" customHeight="1" x14ac:dyDescent="0.2">
      <c r="A2329" s="821" t="s">
        <v>6951</v>
      </c>
      <c r="B2329" s="822" t="s">
        <v>6952</v>
      </c>
      <c r="C2329" s="822" t="s">
        <v>639</v>
      </c>
      <c r="D2329" s="822" t="s">
        <v>3491</v>
      </c>
      <c r="E2329" s="822" t="s">
        <v>6953</v>
      </c>
      <c r="F2329" s="822" t="s">
        <v>7182</v>
      </c>
      <c r="G2329" s="822" t="s">
        <v>805</v>
      </c>
      <c r="H2329" s="831"/>
      <c r="I2329" s="831"/>
      <c r="J2329" s="822"/>
      <c r="K2329" s="822"/>
      <c r="L2329" s="831">
        <v>1</v>
      </c>
      <c r="M2329" s="831">
        <v>734.8</v>
      </c>
      <c r="N2329" s="822"/>
      <c r="O2329" s="822">
        <v>734.8</v>
      </c>
      <c r="P2329" s="831">
        <v>2.67</v>
      </c>
      <c r="Q2329" s="831">
        <v>1961.9199999999998</v>
      </c>
      <c r="R2329" s="827"/>
      <c r="S2329" s="832">
        <v>734.80149812734078</v>
      </c>
    </row>
    <row r="2330" spans="1:19" ht="14.45" customHeight="1" x14ac:dyDescent="0.2">
      <c r="A2330" s="821" t="s">
        <v>6951</v>
      </c>
      <c r="B2330" s="822" t="s">
        <v>6952</v>
      </c>
      <c r="C2330" s="822" t="s">
        <v>639</v>
      </c>
      <c r="D2330" s="822" t="s">
        <v>3491</v>
      </c>
      <c r="E2330" s="822" t="s">
        <v>6953</v>
      </c>
      <c r="F2330" s="822" t="s">
        <v>7183</v>
      </c>
      <c r="G2330" s="822" t="s">
        <v>1370</v>
      </c>
      <c r="H2330" s="831"/>
      <c r="I2330" s="831"/>
      <c r="J2330" s="822"/>
      <c r="K2330" s="822"/>
      <c r="L2330" s="831">
        <v>22.65</v>
      </c>
      <c r="M2330" s="831">
        <v>4065.68</v>
      </c>
      <c r="N2330" s="822"/>
      <c r="O2330" s="822">
        <v>179.50022075055188</v>
      </c>
      <c r="P2330" s="831">
        <v>3.54</v>
      </c>
      <c r="Q2330" s="831">
        <v>635.43000000000006</v>
      </c>
      <c r="R2330" s="827"/>
      <c r="S2330" s="832">
        <v>179.50000000000003</v>
      </c>
    </row>
    <row r="2331" spans="1:19" ht="14.45" customHeight="1" x14ac:dyDescent="0.2">
      <c r="A2331" s="821" t="s">
        <v>6951</v>
      </c>
      <c r="B2331" s="822" t="s">
        <v>6952</v>
      </c>
      <c r="C2331" s="822" t="s">
        <v>639</v>
      </c>
      <c r="D2331" s="822" t="s">
        <v>3491</v>
      </c>
      <c r="E2331" s="822" t="s">
        <v>6953</v>
      </c>
      <c r="F2331" s="822" t="s">
        <v>7186</v>
      </c>
      <c r="G2331" s="822" t="s">
        <v>1031</v>
      </c>
      <c r="H2331" s="831"/>
      <c r="I2331" s="831"/>
      <c r="J2331" s="822"/>
      <c r="K2331" s="822"/>
      <c r="L2331" s="831">
        <v>3.63</v>
      </c>
      <c r="M2331" s="831">
        <v>1569.72</v>
      </c>
      <c r="N2331" s="822"/>
      <c r="O2331" s="822">
        <v>432.42975206611573</v>
      </c>
      <c r="P2331" s="831">
        <v>7.4499999999999993</v>
      </c>
      <c r="Q2331" s="831">
        <v>3675.81</v>
      </c>
      <c r="R2331" s="827"/>
      <c r="S2331" s="832">
        <v>493.39731543624163</v>
      </c>
    </row>
    <row r="2332" spans="1:19" ht="14.45" customHeight="1" x14ac:dyDescent="0.2">
      <c r="A2332" s="821" t="s">
        <v>6951</v>
      </c>
      <c r="B2332" s="822" t="s">
        <v>6952</v>
      </c>
      <c r="C2332" s="822" t="s">
        <v>639</v>
      </c>
      <c r="D2332" s="822" t="s">
        <v>3491</v>
      </c>
      <c r="E2332" s="822" t="s">
        <v>6953</v>
      </c>
      <c r="F2332" s="822" t="s">
        <v>7189</v>
      </c>
      <c r="G2332" s="822" t="s">
        <v>1370</v>
      </c>
      <c r="H2332" s="831"/>
      <c r="I2332" s="831"/>
      <c r="J2332" s="822"/>
      <c r="K2332" s="822"/>
      <c r="L2332" s="831">
        <v>8.7000000000000011</v>
      </c>
      <c r="M2332" s="831">
        <v>907.75</v>
      </c>
      <c r="N2332" s="822"/>
      <c r="O2332" s="822">
        <v>104.3390804597701</v>
      </c>
      <c r="P2332" s="831">
        <v>1.76</v>
      </c>
      <c r="Q2332" s="831">
        <v>183.64</v>
      </c>
      <c r="R2332" s="827"/>
      <c r="S2332" s="832">
        <v>104.34090909090908</v>
      </c>
    </row>
    <row r="2333" spans="1:19" ht="14.45" customHeight="1" x14ac:dyDescent="0.2">
      <c r="A2333" s="821" t="s">
        <v>6951</v>
      </c>
      <c r="B2333" s="822" t="s">
        <v>6952</v>
      </c>
      <c r="C2333" s="822" t="s">
        <v>639</v>
      </c>
      <c r="D2333" s="822" t="s">
        <v>3491</v>
      </c>
      <c r="E2333" s="822" t="s">
        <v>6953</v>
      </c>
      <c r="F2333" s="822" t="s">
        <v>7190</v>
      </c>
      <c r="G2333" s="822" t="s">
        <v>1004</v>
      </c>
      <c r="H2333" s="831"/>
      <c r="I2333" s="831"/>
      <c r="J2333" s="822"/>
      <c r="K2333" s="822"/>
      <c r="L2333" s="831">
        <v>3.4599999999999995</v>
      </c>
      <c r="M2333" s="831">
        <v>708.13</v>
      </c>
      <c r="N2333" s="822"/>
      <c r="O2333" s="822">
        <v>204.66184971098269</v>
      </c>
      <c r="P2333" s="831">
        <v>7.65</v>
      </c>
      <c r="Q2333" s="831">
        <v>1167.79</v>
      </c>
      <c r="R2333" s="827"/>
      <c r="S2333" s="832">
        <v>152.65228758169934</v>
      </c>
    </row>
    <row r="2334" spans="1:19" ht="14.45" customHeight="1" x14ac:dyDescent="0.2">
      <c r="A2334" s="821" t="s">
        <v>6951</v>
      </c>
      <c r="B2334" s="822" t="s">
        <v>6952</v>
      </c>
      <c r="C2334" s="822" t="s">
        <v>639</v>
      </c>
      <c r="D2334" s="822" t="s">
        <v>3491</v>
      </c>
      <c r="E2334" s="822" t="s">
        <v>6953</v>
      </c>
      <c r="F2334" s="822" t="s">
        <v>7191</v>
      </c>
      <c r="G2334" s="822" t="s">
        <v>1134</v>
      </c>
      <c r="H2334" s="831"/>
      <c r="I2334" s="831"/>
      <c r="J2334" s="822"/>
      <c r="K2334" s="822"/>
      <c r="L2334" s="831"/>
      <c r="M2334" s="831"/>
      <c r="N2334" s="822"/>
      <c r="O2334" s="822"/>
      <c r="P2334" s="831">
        <v>1.48</v>
      </c>
      <c r="Q2334" s="831">
        <v>117.4</v>
      </c>
      <c r="R2334" s="827"/>
      <c r="S2334" s="832">
        <v>79.324324324324323</v>
      </c>
    </row>
    <row r="2335" spans="1:19" ht="14.45" customHeight="1" x14ac:dyDescent="0.2">
      <c r="A2335" s="821" t="s">
        <v>6951</v>
      </c>
      <c r="B2335" s="822" t="s">
        <v>6952</v>
      </c>
      <c r="C2335" s="822" t="s">
        <v>639</v>
      </c>
      <c r="D2335" s="822" t="s">
        <v>3491</v>
      </c>
      <c r="E2335" s="822" t="s">
        <v>6953</v>
      </c>
      <c r="F2335" s="822" t="s">
        <v>7192</v>
      </c>
      <c r="G2335" s="822" t="s">
        <v>805</v>
      </c>
      <c r="H2335" s="831"/>
      <c r="I2335" s="831"/>
      <c r="J2335" s="822"/>
      <c r="K2335" s="822"/>
      <c r="L2335" s="831">
        <v>5.08</v>
      </c>
      <c r="M2335" s="831">
        <v>402.34000000000003</v>
      </c>
      <c r="N2335" s="822"/>
      <c r="O2335" s="822">
        <v>79.200787401574814</v>
      </c>
      <c r="P2335" s="831">
        <v>6.25</v>
      </c>
      <c r="Q2335" s="831">
        <v>495</v>
      </c>
      <c r="R2335" s="827"/>
      <c r="S2335" s="832">
        <v>79.2</v>
      </c>
    </row>
    <row r="2336" spans="1:19" ht="14.45" customHeight="1" x14ac:dyDescent="0.2">
      <c r="A2336" s="821" t="s">
        <v>6951</v>
      </c>
      <c r="B2336" s="822" t="s">
        <v>6952</v>
      </c>
      <c r="C2336" s="822" t="s">
        <v>639</v>
      </c>
      <c r="D2336" s="822" t="s">
        <v>3491</v>
      </c>
      <c r="E2336" s="822" t="s">
        <v>6953</v>
      </c>
      <c r="F2336" s="822" t="s">
        <v>7193</v>
      </c>
      <c r="G2336" s="822" t="s">
        <v>916</v>
      </c>
      <c r="H2336" s="831"/>
      <c r="I2336" s="831"/>
      <c r="J2336" s="822"/>
      <c r="K2336" s="822"/>
      <c r="L2336" s="831"/>
      <c r="M2336" s="831"/>
      <c r="N2336" s="822"/>
      <c r="O2336" s="822"/>
      <c r="P2336" s="831">
        <v>2.96</v>
      </c>
      <c r="Q2336" s="831">
        <v>1228.7</v>
      </c>
      <c r="R2336" s="827"/>
      <c r="S2336" s="832">
        <v>415.10135135135135</v>
      </c>
    </row>
    <row r="2337" spans="1:19" ht="14.45" customHeight="1" x14ac:dyDescent="0.2">
      <c r="A2337" s="821" t="s">
        <v>6951</v>
      </c>
      <c r="B2337" s="822" t="s">
        <v>6952</v>
      </c>
      <c r="C2337" s="822" t="s">
        <v>639</v>
      </c>
      <c r="D2337" s="822" t="s">
        <v>3491</v>
      </c>
      <c r="E2337" s="822" t="s">
        <v>6953</v>
      </c>
      <c r="F2337" s="822" t="s">
        <v>7196</v>
      </c>
      <c r="G2337" s="822" t="s">
        <v>1134</v>
      </c>
      <c r="H2337" s="831"/>
      <c r="I2337" s="831"/>
      <c r="J2337" s="822"/>
      <c r="K2337" s="822"/>
      <c r="L2337" s="831">
        <v>6.78</v>
      </c>
      <c r="M2337" s="831">
        <v>3131.1299999999997</v>
      </c>
      <c r="N2337" s="822"/>
      <c r="O2337" s="822">
        <v>461.81858407079642</v>
      </c>
      <c r="P2337" s="831">
        <v>3.84</v>
      </c>
      <c r="Q2337" s="831">
        <v>926.81999999999994</v>
      </c>
      <c r="R2337" s="827"/>
      <c r="S2337" s="832">
        <v>241.359375</v>
      </c>
    </row>
    <row r="2338" spans="1:19" ht="14.45" customHeight="1" x14ac:dyDescent="0.2">
      <c r="A2338" s="821" t="s">
        <v>6951</v>
      </c>
      <c r="B2338" s="822" t="s">
        <v>6952</v>
      </c>
      <c r="C2338" s="822" t="s">
        <v>639</v>
      </c>
      <c r="D2338" s="822" t="s">
        <v>3491</v>
      </c>
      <c r="E2338" s="822" t="s">
        <v>6953</v>
      </c>
      <c r="F2338" s="822" t="s">
        <v>7198</v>
      </c>
      <c r="G2338" s="822" t="s">
        <v>1134</v>
      </c>
      <c r="H2338" s="831"/>
      <c r="I2338" s="831"/>
      <c r="J2338" s="822"/>
      <c r="K2338" s="822"/>
      <c r="L2338" s="831">
        <v>6</v>
      </c>
      <c r="M2338" s="831">
        <v>2162.4299999999998</v>
      </c>
      <c r="N2338" s="822"/>
      <c r="O2338" s="822">
        <v>360.40499999999997</v>
      </c>
      <c r="P2338" s="831"/>
      <c r="Q2338" s="831"/>
      <c r="R2338" s="827"/>
      <c r="S2338" s="832"/>
    </row>
    <row r="2339" spans="1:19" ht="14.45" customHeight="1" x14ac:dyDescent="0.2">
      <c r="A2339" s="821" t="s">
        <v>6951</v>
      </c>
      <c r="B2339" s="822" t="s">
        <v>6952</v>
      </c>
      <c r="C2339" s="822" t="s">
        <v>639</v>
      </c>
      <c r="D2339" s="822" t="s">
        <v>3491</v>
      </c>
      <c r="E2339" s="822" t="s">
        <v>6953</v>
      </c>
      <c r="F2339" s="822" t="s">
        <v>7201</v>
      </c>
      <c r="G2339" s="822" t="s">
        <v>805</v>
      </c>
      <c r="H2339" s="831"/>
      <c r="I2339" s="831"/>
      <c r="J2339" s="822"/>
      <c r="K2339" s="822"/>
      <c r="L2339" s="831">
        <v>5.75</v>
      </c>
      <c r="M2339" s="831">
        <v>1258.67</v>
      </c>
      <c r="N2339" s="822"/>
      <c r="O2339" s="822">
        <v>218.89913043478262</v>
      </c>
      <c r="P2339" s="831">
        <v>3.2699999999999996</v>
      </c>
      <c r="Q2339" s="831">
        <v>715.81</v>
      </c>
      <c r="R2339" s="827"/>
      <c r="S2339" s="832">
        <v>218.90214067278288</v>
      </c>
    </row>
    <row r="2340" spans="1:19" ht="14.45" customHeight="1" x14ac:dyDescent="0.2">
      <c r="A2340" s="821" t="s">
        <v>6951</v>
      </c>
      <c r="B2340" s="822" t="s">
        <v>6952</v>
      </c>
      <c r="C2340" s="822" t="s">
        <v>639</v>
      </c>
      <c r="D2340" s="822" t="s">
        <v>3491</v>
      </c>
      <c r="E2340" s="822" t="s">
        <v>6953</v>
      </c>
      <c r="F2340" s="822" t="s">
        <v>7203</v>
      </c>
      <c r="G2340" s="822" t="s">
        <v>3004</v>
      </c>
      <c r="H2340" s="831"/>
      <c r="I2340" s="831"/>
      <c r="J2340" s="822"/>
      <c r="K2340" s="822"/>
      <c r="L2340" s="831">
        <v>1</v>
      </c>
      <c r="M2340" s="831">
        <v>100.88</v>
      </c>
      <c r="N2340" s="822"/>
      <c r="O2340" s="822">
        <v>100.88</v>
      </c>
      <c r="P2340" s="831">
        <v>4</v>
      </c>
      <c r="Q2340" s="831">
        <v>403.52</v>
      </c>
      <c r="R2340" s="827"/>
      <c r="S2340" s="832">
        <v>100.88</v>
      </c>
    </row>
    <row r="2341" spans="1:19" ht="14.45" customHeight="1" x14ac:dyDescent="0.2">
      <c r="A2341" s="821" t="s">
        <v>6951</v>
      </c>
      <c r="B2341" s="822" t="s">
        <v>6952</v>
      </c>
      <c r="C2341" s="822" t="s">
        <v>639</v>
      </c>
      <c r="D2341" s="822" t="s">
        <v>3491</v>
      </c>
      <c r="E2341" s="822" t="s">
        <v>6953</v>
      </c>
      <c r="F2341" s="822" t="s">
        <v>7204</v>
      </c>
      <c r="G2341" s="822" t="s">
        <v>805</v>
      </c>
      <c r="H2341" s="831"/>
      <c r="I2341" s="831"/>
      <c r="J2341" s="822"/>
      <c r="K2341" s="822"/>
      <c r="L2341" s="831"/>
      <c r="M2341" s="831"/>
      <c r="N2341" s="822"/>
      <c r="O2341" s="822"/>
      <c r="P2341" s="831">
        <v>6.8599999999999994</v>
      </c>
      <c r="Q2341" s="831">
        <v>3607</v>
      </c>
      <c r="R2341" s="827"/>
      <c r="S2341" s="832">
        <v>525.80174927113706</v>
      </c>
    </row>
    <row r="2342" spans="1:19" ht="14.45" customHeight="1" x14ac:dyDescent="0.2">
      <c r="A2342" s="821" t="s">
        <v>6951</v>
      </c>
      <c r="B2342" s="822" t="s">
        <v>6952</v>
      </c>
      <c r="C2342" s="822" t="s">
        <v>639</v>
      </c>
      <c r="D2342" s="822" t="s">
        <v>3491</v>
      </c>
      <c r="E2342" s="822" t="s">
        <v>6953</v>
      </c>
      <c r="F2342" s="822" t="s">
        <v>7206</v>
      </c>
      <c r="G2342" s="822" t="s">
        <v>1241</v>
      </c>
      <c r="H2342" s="831"/>
      <c r="I2342" s="831"/>
      <c r="J2342" s="822"/>
      <c r="K2342" s="822"/>
      <c r="L2342" s="831"/>
      <c r="M2342" s="831"/>
      <c r="N2342" s="822"/>
      <c r="O2342" s="822"/>
      <c r="P2342" s="831">
        <v>0.2</v>
      </c>
      <c r="Q2342" s="831">
        <v>10.88</v>
      </c>
      <c r="R2342" s="827"/>
      <c r="S2342" s="832">
        <v>54.4</v>
      </c>
    </row>
    <row r="2343" spans="1:19" ht="14.45" customHeight="1" x14ac:dyDescent="0.2">
      <c r="A2343" s="821" t="s">
        <v>6951</v>
      </c>
      <c r="B2343" s="822" t="s">
        <v>6952</v>
      </c>
      <c r="C2343" s="822" t="s">
        <v>639</v>
      </c>
      <c r="D2343" s="822" t="s">
        <v>3491</v>
      </c>
      <c r="E2343" s="822" t="s">
        <v>6953</v>
      </c>
      <c r="F2343" s="822" t="s">
        <v>7207</v>
      </c>
      <c r="G2343" s="822" t="s">
        <v>1132</v>
      </c>
      <c r="H2343" s="831"/>
      <c r="I2343" s="831"/>
      <c r="J2343" s="822"/>
      <c r="K2343" s="822"/>
      <c r="L2343" s="831">
        <v>2.34</v>
      </c>
      <c r="M2343" s="831">
        <v>433.65</v>
      </c>
      <c r="N2343" s="822"/>
      <c r="O2343" s="822">
        <v>185.32051282051282</v>
      </c>
      <c r="P2343" s="831"/>
      <c r="Q2343" s="831"/>
      <c r="R2343" s="827"/>
      <c r="S2343" s="832"/>
    </row>
    <row r="2344" spans="1:19" ht="14.45" customHeight="1" x14ac:dyDescent="0.2">
      <c r="A2344" s="821" t="s">
        <v>6951</v>
      </c>
      <c r="B2344" s="822" t="s">
        <v>6952</v>
      </c>
      <c r="C2344" s="822" t="s">
        <v>639</v>
      </c>
      <c r="D2344" s="822" t="s">
        <v>3491</v>
      </c>
      <c r="E2344" s="822" t="s">
        <v>6953</v>
      </c>
      <c r="F2344" s="822" t="s">
        <v>7220</v>
      </c>
      <c r="G2344" s="822" t="s">
        <v>2384</v>
      </c>
      <c r="H2344" s="831"/>
      <c r="I2344" s="831"/>
      <c r="J2344" s="822"/>
      <c r="K2344" s="822"/>
      <c r="L2344" s="831"/>
      <c r="M2344" s="831"/>
      <c r="N2344" s="822"/>
      <c r="O2344" s="822"/>
      <c r="P2344" s="831">
        <v>8</v>
      </c>
      <c r="Q2344" s="831">
        <v>105157.2</v>
      </c>
      <c r="R2344" s="827"/>
      <c r="S2344" s="832">
        <v>13144.65</v>
      </c>
    </row>
    <row r="2345" spans="1:19" ht="14.45" customHeight="1" x14ac:dyDescent="0.2">
      <c r="A2345" s="821" t="s">
        <v>6951</v>
      </c>
      <c r="B2345" s="822" t="s">
        <v>6952</v>
      </c>
      <c r="C2345" s="822" t="s">
        <v>639</v>
      </c>
      <c r="D2345" s="822" t="s">
        <v>3491</v>
      </c>
      <c r="E2345" s="822" t="s">
        <v>6953</v>
      </c>
      <c r="F2345" s="822" t="s">
        <v>7230</v>
      </c>
      <c r="G2345" s="822" t="s">
        <v>2319</v>
      </c>
      <c r="H2345" s="831"/>
      <c r="I2345" s="831"/>
      <c r="J2345" s="822"/>
      <c r="K2345" s="822"/>
      <c r="L2345" s="831"/>
      <c r="M2345" s="831"/>
      <c r="N2345" s="822"/>
      <c r="O2345" s="822"/>
      <c r="P2345" s="831">
        <v>1</v>
      </c>
      <c r="Q2345" s="831">
        <v>1096.0999999999999</v>
      </c>
      <c r="R2345" s="827"/>
      <c r="S2345" s="832">
        <v>1096.0999999999999</v>
      </c>
    </row>
    <row r="2346" spans="1:19" ht="14.45" customHeight="1" x14ac:dyDescent="0.2">
      <c r="A2346" s="821" t="s">
        <v>6951</v>
      </c>
      <c r="B2346" s="822" t="s">
        <v>6952</v>
      </c>
      <c r="C2346" s="822" t="s">
        <v>639</v>
      </c>
      <c r="D2346" s="822" t="s">
        <v>3491</v>
      </c>
      <c r="E2346" s="822" t="s">
        <v>6953</v>
      </c>
      <c r="F2346" s="822" t="s">
        <v>7232</v>
      </c>
      <c r="G2346" s="822" t="s">
        <v>2300</v>
      </c>
      <c r="H2346" s="831"/>
      <c r="I2346" s="831"/>
      <c r="J2346" s="822"/>
      <c r="K2346" s="822"/>
      <c r="L2346" s="831"/>
      <c r="M2346" s="831"/>
      <c r="N2346" s="822"/>
      <c r="O2346" s="822"/>
      <c r="P2346" s="831">
        <v>1</v>
      </c>
      <c r="Q2346" s="831">
        <v>1114.27</v>
      </c>
      <c r="R2346" s="827"/>
      <c r="S2346" s="832">
        <v>1114.27</v>
      </c>
    </row>
    <row r="2347" spans="1:19" ht="14.45" customHeight="1" x14ac:dyDescent="0.2">
      <c r="A2347" s="821" t="s">
        <v>6951</v>
      </c>
      <c r="B2347" s="822" t="s">
        <v>6952</v>
      </c>
      <c r="C2347" s="822" t="s">
        <v>639</v>
      </c>
      <c r="D2347" s="822" t="s">
        <v>3491</v>
      </c>
      <c r="E2347" s="822" t="s">
        <v>6953</v>
      </c>
      <c r="F2347" s="822" t="s">
        <v>7233</v>
      </c>
      <c r="G2347" s="822" t="s">
        <v>3429</v>
      </c>
      <c r="H2347" s="831"/>
      <c r="I2347" s="831"/>
      <c r="J2347" s="822"/>
      <c r="K2347" s="822"/>
      <c r="L2347" s="831"/>
      <c r="M2347" s="831"/>
      <c r="N2347" s="822"/>
      <c r="O2347" s="822"/>
      <c r="P2347" s="831">
        <v>1</v>
      </c>
      <c r="Q2347" s="831">
        <v>55499.199999999997</v>
      </c>
      <c r="R2347" s="827"/>
      <c r="S2347" s="832">
        <v>55499.199999999997</v>
      </c>
    </row>
    <row r="2348" spans="1:19" ht="14.45" customHeight="1" x14ac:dyDescent="0.2">
      <c r="A2348" s="821" t="s">
        <v>6951</v>
      </c>
      <c r="B2348" s="822" t="s">
        <v>6952</v>
      </c>
      <c r="C2348" s="822" t="s">
        <v>639</v>
      </c>
      <c r="D2348" s="822" t="s">
        <v>3491</v>
      </c>
      <c r="E2348" s="822" t="s">
        <v>6953</v>
      </c>
      <c r="F2348" s="822" t="s">
        <v>7234</v>
      </c>
      <c r="G2348" s="822" t="s">
        <v>2346</v>
      </c>
      <c r="H2348" s="831"/>
      <c r="I2348" s="831"/>
      <c r="J2348" s="822"/>
      <c r="K2348" s="822"/>
      <c r="L2348" s="831"/>
      <c r="M2348" s="831"/>
      <c r="N2348" s="822"/>
      <c r="O2348" s="822"/>
      <c r="P2348" s="831">
        <v>4</v>
      </c>
      <c r="Q2348" s="831">
        <v>117475.6</v>
      </c>
      <c r="R2348" s="827"/>
      <c r="S2348" s="832">
        <v>29368.9</v>
      </c>
    </row>
    <row r="2349" spans="1:19" ht="14.45" customHeight="1" x14ac:dyDescent="0.2">
      <c r="A2349" s="821" t="s">
        <v>6951</v>
      </c>
      <c r="B2349" s="822" t="s">
        <v>6952</v>
      </c>
      <c r="C2349" s="822" t="s">
        <v>639</v>
      </c>
      <c r="D2349" s="822" t="s">
        <v>3491</v>
      </c>
      <c r="E2349" s="822" t="s">
        <v>6953</v>
      </c>
      <c r="F2349" s="822" t="s">
        <v>7242</v>
      </c>
      <c r="G2349" s="822" t="s">
        <v>2970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7.08</v>
      </c>
      <c r="Q2349" s="831">
        <v>2455.6999999999998</v>
      </c>
      <c r="R2349" s="827"/>
      <c r="S2349" s="832">
        <v>346.85028248587565</v>
      </c>
    </row>
    <row r="2350" spans="1:19" ht="14.45" customHeight="1" x14ac:dyDescent="0.2">
      <c r="A2350" s="821" t="s">
        <v>6951</v>
      </c>
      <c r="B2350" s="822" t="s">
        <v>6952</v>
      </c>
      <c r="C2350" s="822" t="s">
        <v>639</v>
      </c>
      <c r="D2350" s="822" t="s">
        <v>3491</v>
      </c>
      <c r="E2350" s="822" t="s">
        <v>6953</v>
      </c>
      <c r="F2350" s="822" t="s">
        <v>7243</v>
      </c>
      <c r="G2350" s="822" t="s">
        <v>2970</v>
      </c>
      <c r="H2350" s="831"/>
      <c r="I2350" s="831"/>
      <c r="J2350" s="822"/>
      <c r="K2350" s="822"/>
      <c r="L2350" s="831"/>
      <c r="M2350" s="831"/>
      <c r="N2350" s="822"/>
      <c r="O2350" s="822"/>
      <c r="P2350" s="831">
        <v>3.63</v>
      </c>
      <c r="Q2350" s="831">
        <v>510.78</v>
      </c>
      <c r="R2350" s="827"/>
      <c r="S2350" s="832">
        <v>140.71074380165288</v>
      </c>
    </row>
    <row r="2351" spans="1:19" ht="14.45" customHeight="1" x14ac:dyDescent="0.2">
      <c r="A2351" s="821" t="s">
        <v>6951</v>
      </c>
      <c r="B2351" s="822" t="s">
        <v>6952</v>
      </c>
      <c r="C2351" s="822" t="s">
        <v>639</v>
      </c>
      <c r="D2351" s="822" t="s">
        <v>3491</v>
      </c>
      <c r="E2351" s="822" t="s">
        <v>6953</v>
      </c>
      <c r="F2351" s="822" t="s">
        <v>7245</v>
      </c>
      <c r="G2351" s="822" t="s">
        <v>2970</v>
      </c>
      <c r="H2351" s="831"/>
      <c r="I2351" s="831"/>
      <c r="J2351" s="822"/>
      <c r="K2351" s="822"/>
      <c r="L2351" s="831"/>
      <c r="M2351" s="831"/>
      <c r="N2351" s="822"/>
      <c r="O2351" s="822"/>
      <c r="P2351" s="831">
        <v>1.6800000000000002</v>
      </c>
      <c r="Q2351" s="831">
        <v>139.83000000000001</v>
      </c>
      <c r="R2351" s="827"/>
      <c r="S2351" s="832">
        <v>83.232142857142861</v>
      </c>
    </row>
    <row r="2352" spans="1:19" ht="14.45" customHeight="1" x14ac:dyDescent="0.2">
      <c r="A2352" s="821" t="s">
        <v>6951</v>
      </c>
      <c r="B2352" s="822" t="s">
        <v>6952</v>
      </c>
      <c r="C2352" s="822" t="s">
        <v>639</v>
      </c>
      <c r="D2352" s="822" t="s">
        <v>3491</v>
      </c>
      <c r="E2352" s="822" t="s">
        <v>7261</v>
      </c>
      <c r="F2352" s="822" t="s">
        <v>7264</v>
      </c>
      <c r="G2352" s="822" t="s">
        <v>7265</v>
      </c>
      <c r="H2352" s="831"/>
      <c r="I2352" s="831"/>
      <c r="J2352" s="822"/>
      <c r="K2352" s="822"/>
      <c r="L2352" s="831">
        <v>22</v>
      </c>
      <c r="M2352" s="831">
        <v>12682.65</v>
      </c>
      <c r="N2352" s="822"/>
      <c r="O2352" s="822">
        <v>576.48409090909092</v>
      </c>
      <c r="P2352" s="831">
        <v>6</v>
      </c>
      <c r="Q2352" s="831">
        <v>3375.9</v>
      </c>
      <c r="R2352" s="827"/>
      <c r="S2352" s="832">
        <v>562.65</v>
      </c>
    </row>
    <row r="2353" spans="1:19" ht="14.45" customHeight="1" x14ac:dyDescent="0.2">
      <c r="A2353" s="821" t="s">
        <v>6951</v>
      </c>
      <c r="B2353" s="822" t="s">
        <v>6952</v>
      </c>
      <c r="C2353" s="822" t="s">
        <v>639</v>
      </c>
      <c r="D2353" s="822" t="s">
        <v>3491</v>
      </c>
      <c r="E2353" s="822" t="s">
        <v>7261</v>
      </c>
      <c r="F2353" s="822" t="s">
        <v>7280</v>
      </c>
      <c r="G2353" s="822" t="s">
        <v>7281</v>
      </c>
      <c r="H2353" s="831"/>
      <c r="I2353" s="831"/>
      <c r="J2353" s="822"/>
      <c r="K2353" s="822"/>
      <c r="L2353" s="831">
        <v>91</v>
      </c>
      <c r="M2353" s="831">
        <v>16316.3</v>
      </c>
      <c r="N2353" s="822"/>
      <c r="O2353" s="822">
        <v>179.29999999999998</v>
      </c>
      <c r="P2353" s="831">
        <v>83</v>
      </c>
      <c r="Q2353" s="831">
        <v>14881.900000000001</v>
      </c>
      <c r="R2353" s="827"/>
      <c r="S2353" s="832">
        <v>179.3</v>
      </c>
    </row>
    <row r="2354" spans="1:19" ht="14.45" customHeight="1" x14ac:dyDescent="0.2">
      <c r="A2354" s="821" t="s">
        <v>6951</v>
      </c>
      <c r="B2354" s="822" t="s">
        <v>6952</v>
      </c>
      <c r="C2354" s="822" t="s">
        <v>639</v>
      </c>
      <c r="D2354" s="822" t="s">
        <v>3491</v>
      </c>
      <c r="E2354" s="822" t="s">
        <v>7261</v>
      </c>
      <c r="F2354" s="822" t="s">
        <v>7283</v>
      </c>
      <c r="G2354" s="822" t="s">
        <v>7284</v>
      </c>
      <c r="H2354" s="831"/>
      <c r="I2354" s="831"/>
      <c r="J2354" s="822"/>
      <c r="K2354" s="822"/>
      <c r="L2354" s="831">
        <v>18</v>
      </c>
      <c r="M2354" s="831">
        <v>1367.46</v>
      </c>
      <c r="N2354" s="822"/>
      <c r="O2354" s="822">
        <v>75.97</v>
      </c>
      <c r="P2354" s="831">
        <v>45</v>
      </c>
      <c r="Q2354" s="831">
        <v>3503.01</v>
      </c>
      <c r="R2354" s="827"/>
      <c r="S2354" s="832">
        <v>77.844666666666669</v>
      </c>
    </row>
    <row r="2355" spans="1:19" ht="14.45" customHeight="1" x14ac:dyDescent="0.2">
      <c r="A2355" s="821" t="s">
        <v>6951</v>
      </c>
      <c r="B2355" s="822" t="s">
        <v>6952</v>
      </c>
      <c r="C2355" s="822" t="s">
        <v>639</v>
      </c>
      <c r="D2355" s="822" t="s">
        <v>3491</v>
      </c>
      <c r="E2355" s="822" t="s">
        <v>7261</v>
      </c>
      <c r="F2355" s="822" t="s">
        <v>7285</v>
      </c>
      <c r="G2355" s="822" t="s">
        <v>7286</v>
      </c>
      <c r="H2355" s="831"/>
      <c r="I2355" s="831"/>
      <c r="J2355" s="822"/>
      <c r="K2355" s="822"/>
      <c r="L2355" s="831">
        <v>12</v>
      </c>
      <c r="M2355" s="831">
        <v>1136.28</v>
      </c>
      <c r="N2355" s="822"/>
      <c r="O2355" s="822">
        <v>94.69</v>
      </c>
      <c r="P2355" s="831">
        <v>26</v>
      </c>
      <c r="Q2355" s="831">
        <v>2461.94</v>
      </c>
      <c r="R2355" s="827"/>
      <c r="S2355" s="832">
        <v>94.69</v>
      </c>
    </row>
    <row r="2356" spans="1:19" ht="14.45" customHeight="1" x14ac:dyDescent="0.2">
      <c r="A2356" s="821" t="s">
        <v>6951</v>
      </c>
      <c r="B2356" s="822" t="s">
        <v>6952</v>
      </c>
      <c r="C2356" s="822" t="s">
        <v>639</v>
      </c>
      <c r="D2356" s="822" t="s">
        <v>3491</v>
      </c>
      <c r="E2356" s="822" t="s">
        <v>7261</v>
      </c>
      <c r="F2356" s="822" t="s">
        <v>7287</v>
      </c>
      <c r="G2356" s="822" t="s">
        <v>7286</v>
      </c>
      <c r="H2356" s="831"/>
      <c r="I2356" s="831"/>
      <c r="J2356" s="822"/>
      <c r="K2356" s="822"/>
      <c r="L2356" s="831">
        <v>122</v>
      </c>
      <c r="M2356" s="831">
        <v>9268.34</v>
      </c>
      <c r="N2356" s="822"/>
      <c r="O2356" s="822">
        <v>75.97</v>
      </c>
      <c r="P2356" s="831">
        <v>80</v>
      </c>
      <c r="Q2356" s="831">
        <v>6077.5999999999995</v>
      </c>
      <c r="R2356" s="827"/>
      <c r="S2356" s="832">
        <v>75.97</v>
      </c>
    </row>
    <row r="2357" spans="1:19" ht="14.45" customHeight="1" x14ac:dyDescent="0.2">
      <c r="A2357" s="821" t="s">
        <v>6951</v>
      </c>
      <c r="B2357" s="822" t="s">
        <v>6952</v>
      </c>
      <c r="C2357" s="822" t="s">
        <v>639</v>
      </c>
      <c r="D2357" s="822" t="s">
        <v>3491</v>
      </c>
      <c r="E2357" s="822" t="s">
        <v>6946</v>
      </c>
      <c r="F2357" s="822" t="s">
        <v>7310</v>
      </c>
      <c r="G2357" s="822" t="s">
        <v>7311</v>
      </c>
      <c r="H2357" s="831"/>
      <c r="I2357" s="831"/>
      <c r="J2357" s="822"/>
      <c r="K2357" s="822"/>
      <c r="L2357" s="831">
        <v>2</v>
      </c>
      <c r="M2357" s="831">
        <v>608</v>
      </c>
      <c r="N2357" s="822"/>
      <c r="O2357" s="822">
        <v>304</v>
      </c>
      <c r="P2357" s="831">
        <v>1</v>
      </c>
      <c r="Q2357" s="831">
        <v>327</v>
      </c>
      <c r="R2357" s="827"/>
      <c r="S2357" s="832">
        <v>327</v>
      </c>
    </row>
    <row r="2358" spans="1:19" ht="14.45" customHeight="1" x14ac:dyDescent="0.2">
      <c r="A2358" s="821" t="s">
        <v>6951</v>
      </c>
      <c r="B2358" s="822" t="s">
        <v>6952</v>
      </c>
      <c r="C2358" s="822" t="s">
        <v>639</v>
      </c>
      <c r="D2358" s="822" t="s">
        <v>3491</v>
      </c>
      <c r="E2358" s="822" t="s">
        <v>6946</v>
      </c>
      <c r="F2358" s="822" t="s">
        <v>7312</v>
      </c>
      <c r="G2358" s="822" t="s">
        <v>7313</v>
      </c>
      <c r="H2358" s="831"/>
      <c r="I2358" s="831"/>
      <c r="J2358" s="822"/>
      <c r="K2358" s="822"/>
      <c r="L2358" s="831">
        <v>1</v>
      </c>
      <c r="M2358" s="831">
        <v>123</v>
      </c>
      <c r="N2358" s="822"/>
      <c r="O2358" s="822">
        <v>123</v>
      </c>
      <c r="P2358" s="831">
        <v>1</v>
      </c>
      <c r="Q2358" s="831">
        <v>133</v>
      </c>
      <c r="R2358" s="827"/>
      <c r="S2358" s="832">
        <v>133</v>
      </c>
    </row>
    <row r="2359" spans="1:19" ht="14.45" customHeight="1" x14ac:dyDescent="0.2">
      <c r="A2359" s="821" t="s">
        <v>6951</v>
      </c>
      <c r="B2359" s="822" t="s">
        <v>6952</v>
      </c>
      <c r="C2359" s="822" t="s">
        <v>639</v>
      </c>
      <c r="D2359" s="822" t="s">
        <v>3491</v>
      </c>
      <c r="E2359" s="822" t="s">
        <v>6946</v>
      </c>
      <c r="F2359" s="822" t="s">
        <v>7314</v>
      </c>
      <c r="G2359" s="822" t="s">
        <v>7315</v>
      </c>
      <c r="H2359" s="831"/>
      <c r="I2359" s="831"/>
      <c r="J2359" s="822"/>
      <c r="K2359" s="822"/>
      <c r="L2359" s="831">
        <v>38</v>
      </c>
      <c r="M2359" s="831">
        <v>5814</v>
      </c>
      <c r="N2359" s="822"/>
      <c r="O2359" s="822">
        <v>153</v>
      </c>
      <c r="P2359" s="831">
        <v>10</v>
      </c>
      <c r="Q2359" s="831">
        <v>1580</v>
      </c>
      <c r="R2359" s="827"/>
      <c r="S2359" s="832">
        <v>158</v>
      </c>
    </row>
    <row r="2360" spans="1:19" ht="14.45" customHeight="1" x14ac:dyDescent="0.2">
      <c r="A2360" s="821" t="s">
        <v>6951</v>
      </c>
      <c r="B2360" s="822" t="s">
        <v>6952</v>
      </c>
      <c r="C2360" s="822" t="s">
        <v>639</v>
      </c>
      <c r="D2360" s="822" t="s">
        <v>3491</v>
      </c>
      <c r="E2360" s="822" t="s">
        <v>6946</v>
      </c>
      <c r="F2360" s="822" t="s">
        <v>7318</v>
      </c>
      <c r="G2360" s="822" t="s">
        <v>7319</v>
      </c>
      <c r="H2360" s="831">
        <v>31</v>
      </c>
      <c r="I2360" s="831">
        <v>1178</v>
      </c>
      <c r="J2360" s="822"/>
      <c r="K2360" s="822">
        <v>38</v>
      </c>
      <c r="L2360" s="831">
        <v>86</v>
      </c>
      <c r="M2360" s="831">
        <v>3268</v>
      </c>
      <c r="N2360" s="822"/>
      <c r="O2360" s="822">
        <v>38</v>
      </c>
      <c r="P2360" s="831">
        <v>145</v>
      </c>
      <c r="Q2360" s="831">
        <v>5800</v>
      </c>
      <c r="R2360" s="827"/>
      <c r="S2360" s="832">
        <v>40</v>
      </c>
    </row>
    <row r="2361" spans="1:19" ht="14.45" customHeight="1" x14ac:dyDescent="0.2">
      <c r="A2361" s="821" t="s">
        <v>6951</v>
      </c>
      <c r="B2361" s="822" t="s">
        <v>6952</v>
      </c>
      <c r="C2361" s="822" t="s">
        <v>639</v>
      </c>
      <c r="D2361" s="822" t="s">
        <v>3491</v>
      </c>
      <c r="E2361" s="822" t="s">
        <v>6946</v>
      </c>
      <c r="F2361" s="822" t="s">
        <v>7326</v>
      </c>
      <c r="G2361" s="822" t="s">
        <v>7327</v>
      </c>
      <c r="H2361" s="831">
        <v>1</v>
      </c>
      <c r="I2361" s="831">
        <v>179</v>
      </c>
      <c r="J2361" s="822"/>
      <c r="K2361" s="822">
        <v>179</v>
      </c>
      <c r="L2361" s="831">
        <v>279</v>
      </c>
      <c r="M2361" s="831">
        <v>50220</v>
      </c>
      <c r="N2361" s="822"/>
      <c r="O2361" s="822">
        <v>180</v>
      </c>
      <c r="P2361" s="831">
        <v>268</v>
      </c>
      <c r="Q2361" s="831">
        <v>51992</v>
      </c>
      <c r="R2361" s="827"/>
      <c r="S2361" s="832">
        <v>194</v>
      </c>
    </row>
    <row r="2362" spans="1:19" ht="14.45" customHeight="1" x14ac:dyDescent="0.2">
      <c r="A2362" s="821" t="s">
        <v>6951</v>
      </c>
      <c r="B2362" s="822" t="s">
        <v>6952</v>
      </c>
      <c r="C2362" s="822" t="s">
        <v>639</v>
      </c>
      <c r="D2362" s="822" t="s">
        <v>3491</v>
      </c>
      <c r="E2362" s="822" t="s">
        <v>6946</v>
      </c>
      <c r="F2362" s="822" t="s">
        <v>7332</v>
      </c>
      <c r="G2362" s="822" t="s">
        <v>7333</v>
      </c>
      <c r="H2362" s="831"/>
      <c r="I2362" s="831"/>
      <c r="J2362" s="822"/>
      <c r="K2362" s="822"/>
      <c r="L2362" s="831">
        <v>70</v>
      </c>
      <c r="M2362" s="831">
        <v>0</v>
      </c>
      <c r="N2362" s="822"/>
      <c r="O2362" s="822">
        <v>0</v>
      </c>
      <c r="P2362" s="831">
        <v>60</v>
      </c>
      <c r="Q2362" s="831">
        <v>0</v>
      </c>
      <c r="R2362" s="827"/>
      <c r="S2362" s="832">
        <v>0</v>
      </c>
    </row>
    <row r="2363" spans="1:19" ht="14.45" customHeight="1" x14ac:dyDescent="0.2">
      <c r="A2363" s="821" t="s">
        <v>6951</v>
      </c>
      <c r="B2363" s="822" t="s">
        <v>6952</v>
      </c>
      <c r="C2363" s="822" t="s">
        <v>639</v>
      </c>
      <c r="D2363" s="822" t="s">
        <v>3491</v>
      </c>
      <c r="E2363" s="822" t="s">
        <v>6946</v>
      </c>
      <c r="F2363" s="822" t="s">
        <v>7334</v>
      </c>
      <c r="G2363" s="822" t="s">
        <v>7335</v>
      </c>
      <c r="H2363" s="831"/>
      <c r="I2363" s="831"/>
      <c r="J2363" s="822"/>
      <c r="K2363" s="822"/>
      <c r="L2363" s="831">
        <v>2</v>
      </c>
      <c r="M2363" s="831">
        <v>0</v>
      </c>
      <c r="N2363" s="822"/>
      <c r="O2363" s="822">
        <v>0</v>
      </c>
      <c r="P2363" s="831">
        <v>13</v>
      </c>
      <c r="Q2363" s="831">
        <v>0</v>
      </c>
      <c r="R2363" s="827"/>
      <c r="S2363" s="832">
        <v>0</v>
      </c>
    </row>
    <row r="2364" spans="1:19" ht="14.45" customHeight="1" x14ac:dyDescent="0.2">
      <c r="A2364" s="821" t="s">
        <v>6951</v>
      </c>
      <c r="B2364" s="822" t="s">
        <v>6952</v>
      </c>
      <c r="C2364" s="822" t="s">
        <v>639</v>
      </c>
      <c r="D2364" s="822" t="s">
        <v>3491</v>
      </c>
      <c r="E2364" s="822" t="s">
        <v>6946</v>
      </c>
      <c r="F2364" s="822" t="s">
        <v>7336</v>
      </c>
      <c r="G2364" s="822" t="s">
        <v>7337</v>
      </c>
      <c r="H2364" s="831"/>
      <c r="I2364" s="831"/>
      <c r="J2364" s="822"/>
      <c r="K2364" s="822"/>
      <c r="L2364" s="831">
        <v>172</v>
      </c>
      <c r="M2364" s="831">
        <v>42312</v>
      </c>
      <c r="N2364" s="822"/>
      <c r="O2364" s="822">
        <v>246</v>
      </c>
      <c r="P2364" s="831">
        <v>152</v>
      </c>
      <c r="Q2364" s="831">
        <v>39520</v>
      </c>
      <c r="R2364" s="827"/>
      <c r="S2364" s="832">
        <v>260</v>
      </c>
    </row>
    <row r="2365" spans="1:19" ht="14.45" customHeight="1" x14ac:dyDescent="0.2">
      <c r="A2365" s="821" t="s">
        <v>6951</v>
      </c>
      <c r="B2365" s="822" t="s">
        <v>6952</v>
      </c>
      <c r="C2365" s="822" t="s">
        <v>639</v>
      </c>
      <c r="D2365" s="822" t="s">
        <v>3491</v>
      </c>
      <c r="E2365" s="822" t="s">
        <v>6946</v>
      </c>
      <c r="F2365" s="822" t="s">
        <v>7338</v>
      </c>
      <c r="G2365" s="822" t="s">
        <v>7339</v>
      </c>
      <c r="H2365" s="831">
        <v>57</v>
      </c>
      <c r="I2365" s="831">
        <v>1899.9899999999998</v>
      </c>
      <c r="J2365" s="822"/>
      <c r="K2365" s="822">
        <v>33.333157894736836</v>
      </c>
      <c r="L2365" s="831">
        <v>720</v>
      </c>
      <c r="M2365" s="831">
        <v>28826.670000000002</v>
      </c>
      <c r="N2365" s="822"/>
      <c r="O2365" s="822">
        <v>40.037041666666667</v>
      </c>
      <c r="P2365" s="831">
        <v>622</v>
      </c>
      <c r="Q2365" s="831">
        <v>25784.45</v>
      </c>
      <c r="R2365" s="827"/>
      <c r="S2365" s="832">
        <v>41.454099678456593</v>
      </c>
    </row>
    <row r="2366" spans="1:19" ht="14.45" customHeight="1" x14ac:dyDescent="0.2">
      <c r="A2366" s="821" t="s">
        <v>6951</v>
      </c>
      <c r="B2366" s="822" t="s">
        <v>6952</v>
      </c>
      <c r="C2366" s="822" t="s">
        <v>639</v>
      </c>
      <c r="D2366" s="822" t="s">
        <v>3491</v>
      </c>
      <c r="E2366" s="822" t="s">
        <v>6946</v>
      </c>
      <c r="F2366" s="822" t="s">
        <v>7342</v>
      </c>
      <c r="G2366" s="822" t="s">
        <v>7343</v>
      </c>
      <c r="H2366" s="831">
        <v>46</v>
      </c>
      <c r="I2366" s="831">
        <v>1748</v>
      </c>
      <c r="J2366" s="822"/>
      <c r="K2366" s="822">
        <v>38</v>
      </c>
      <c r="L2366" s="831">
        <v>565</v>
      </c>
      <c r="M2366" s="831">
        <v>21470</v>
      </c>
      <c r="N2366" s="822"/>
      <c r="O2366" s="822">
        <v>38</v>
      </c>
      <c r="P2366" s="831">
        <v>590</v>
      </c>
      <c r="Q2366" s="831">
        <v>23010</v>
      </c>
      <c r="R2366" s="827"/>
      <c r="S2366" s="832">
        <v>39</v>
      </c>
    </row>
    <row r="2367" spans="1:19" ht="14.45" customHeight="1" x14ac:dyDescent="0.2">
      <c r="A2367" s="821" t="s">
        <v>6951</v>
      </c>
      <c r="B2367" s="822" t="s">
        <v>6952</v>
      </c>
      <c r="C2367" s="822" t="s">
        <v>639</v>
      </c>
      <c r="D2367" s="822" t="s">
        <v>3491</v>
      </c>
      <c r="E2367" s="822" t="s">
        <v>6946</v>
      </c>
      <c r="F2367" s="822" t="s">
        <v>7348</v>
      </c>
      <c r="G2367" s="822" t="s">
        <v>7349</v>
      </c>
      <c r="H2367" s="831">
        <v>15</v>
      </c>
      <c r="I2367" s="831">
        <v>495</v>
      </c>
      <c r="J2367" s="822"/>
      <c r="K2367" s="822">
        <v>33</v>
      </c>
      <c r="L2367" s="831">
        <v>61</v>
      </c>
      <c r="M2367" s="831">
        <v>2013</v>
      </c>
      <c r="N2367" s="822"/>
      <c r="O2367" s="822">
        <v>33</v>
      </c>
      <c r="P2367" s="831">
        <v>58</v>
      </c>
      <c r="Q2367" s="831">
        <v>1972</v>
      </c>
      <c r="R2367" s="827"/>
      <c r="S2367" s="832">
        <v>34</v>
      </c>
    </row>
    <row r="2368" spans="1:19" ht="14.45" customHeight="1" x14ac:dyDescent="0.2">
      <c r="A2368" s="821" t="s">
        <v>6951</v>
      </c>
      <c r="B2368" s="822" t="s">
        <v>6952</v>
      </c>
      <c r="C2368" s="822" t="s">
        <v>639</v>
      </c>
      <c r="D2368" s="822" t="s">
        <v>3491</v>
      </c>
      <c r="E2368" s="822" t="s">
        <v>6946</v>
      </c>
      <c r="F2368" s="822" t="s">
        <v>7352</v>
      </c>
      <c r="G2368" s="822" t="s">
        <v>7353</v>
      </c>
      <c r="H2368" s="831"/>
      <c r="I2368" s="831"/>
      <c r="J2368" s="822"/>
      <c r="K2368" s="822"/>
      <c r="L2368" s="831">
        <v>60</v>
      </c>
      <c r="M2368" s="831">
        <v>8220</v>
      </c>
      <c r="N2368" s="822"/>
      <c r="O2368" s="822">
        <v>137</v>
      </c>
      <c r="P2368" s="831">
        <v>81</v>
      </c>
      <c r="Q2368" s="831">
        <v>11502</v>
      </c>
      <c r="R2368" s="827"/>
      <c r="S2368" s="832">
        <v>142</v>
      </c>
    </row>
    <row r="2369" spans="1:19" ht="14.45" customHeight="1" x14ac:dyDescent="0.2">
      <c r="A2369" s="821" t="s">
        <v>6951</v>
      </c>
      <c r="B2369" s="822" t="s">
        <v>6952</v>
      </c>
      <c r="C2369" s="822" t="s">
        <v>639</v>
      </c>
      <c r="D2369" s="822" t="s">
        <v>3491</v>
      </c>
      <c r="E2369" s="822" t="s">
        <v>6946</v>
      </c>
      <c r="F2369" s="822" t="s">
        <v>7360</v>
      </c>
      <c r="G2369" s="822" t="s">
        <v>7361</v>
      </c>
      <c r="H2369" s="831">
        <v>58</v>
      </c>
      <c r="I2369" s="831">
        <v>20764</v>
      </c>
      <c r="J2369" s="822"/>
      <c r="K2369" s="822">
        <v>358</v>
      </c>
      <c r="L2369" s="831">
        <v>446</v>
      </c>
      <c r="M2369" s="831">
        <v>160560</v>
      </c>
      <c r="N2369" s="822"/>
      <c r="O2369" s="822">
        <v>360</v>
      </c>
      <c r="P2369" s="831">
        <v>372</v>
      </c>
      <c r="Q2369" s="831">
        <v>144336</v>
      </c>
      <c r="R2369" s="827"/>
      <c r="S2369" s="832">
        <v>388</v>
      </c>
    </row>
    <row r="2370" spans="1:19" ht="14.45" customHeight="1" x14ac:dyDescent="0.2">
      <c r="A2370" s="821" t="s">
        <v>6951</v>
      </c>
      <c r="B2370" s="822" t="s">
        <v>6952</v>
      </c>
      <c r="C2370" s="822" t="s">
        <v>639</v>
      </c>
      <c r="D2370" s="822" t="s">
        <v>3491</v>
      </c>
      <c r="E2370" s="822" t="s">
        <v>6946</v>
      </c>
      <c r="F2370" s="822" t="s">
        <v>7362</v>
      </c>
      <c r="G2370" s="822" t="s">
        <v>7363</v>
      </c>
      <c r="H2370" s="831">
        <v>1</v>
      </c>
      <c r="I2370" s="831">
        <v>61</v>
      </c>
      <c r="J2370" s="822"/>
      <c r="K2370" s="822">
        <v>61</v>
      </c>
      <c r="L2370" s="831">
        <v>106</v>
      </c>
      <c r="M2370" s="831">
        <v>6572</v>
      </c>
      <c r="N2370" s="822"/>
      <c r="O2370" s="822">
        <v>62</v>
      </c>
      <c r="P2370" s="831">
        <v>96</v>
      </c>
      <c r="Q2370" s="831">
        <v>6336</v>
      </c>
      <c r="R2370" s="827"/>
      <c r="S2370" s="832">
        <v>66</v>
      </c>
    </row>
    <row r="2371" spans="1:19" ht="14.45" customHeight="1" x14ac:dyDescent="0.2">
      <c r="A2371" s="821" t="s">
        <v>6951</v>
      </c>
      <c r="B2371" s="822" t="s">
        <v>6952</v>
      </c>
      <c r="C2371" s="822" t="s">
        <v>639</v>
      </c>
      <c r="D2371" s="822" t="s">
        <v>3491</v>
      </c>
      <c r="E2371" s="822" t="s">
        <v>6946</v>
      </c>
      <c r="F2371" s="822" t="s">
        <v>7364</v>
      </c>
      <c r="G2371" s="822" t="s">
        <v>7365</v>
      </c>
      <c r="H2371" s="831"/>
      <c r="I2371" s="831"/>
      <c r="J2371" s="822"/>
      <c r="K2371" s="822"/>
      <c r="L2371" s="831"/>
      <c r="M2371" s="831"/>
      <c r="N2371" s="822"/>
      <c r="O2371" s="822"/>
      <c r="P2371" s="831">
        <v>2</v>
      </c>
      <c r="Q2371" s="831">
        <v>1536</v>
      </c>
      <c r="R2371" s="827"/>
      <c r="S2371" s="832">
        <v>768</v>
      </c>
    </row>
    <row r="2372" spans="1:19" ht="14.45" customHeight="1" x14ac:dyDescent="0.2">
      <c r="A2372" s="821" t="s">
        <v>6951</v>
      </c>
      <c r="B2372" s="822" t="s">
        <v>6952</v>
      </c>
      <c r="C2372" s="822" t="s">
        <v>639</v>
      </c>
      <c r="D2372" s="822" t="s">
        <v>3491</v>
      </c>
      <c r="E2372" s="822" t="s">
        <v>6946</v>
      </c>
      <c r="F2372" s="822" t="s">
        <v>7366</v>
      </c>
      <c r="G2372" s="822" t="s">
        <v>7367</v>
      </c>
      <c r="H2372" s="831"/>
      <c r="I2372" s="831"/>
      <c r="J2372" s="822"/>
      <c r="K2372" s="822"/>
      <c r="L2372" s="831">
        <v>3</v>
      </c>
      <c r="M2372" s="831">
        <v>186</v>
      </c>
      <c r="N2372" s="822"/>
      <c r="O2372" s="822">
        <v>62</v>
      </c>
      <c r="P2372" s="831">
        <v>3</v>
      </c>
      <c r="Q2372" s="831">
        <v>198</v>
      </c>
      <c r="R2372" s="827"/>
      <c r="S2372" s="832">
        <v>66</v>
      </c>
    </row>
    <row r="2373" spans="1:19" ht="14.45" customHeight="1" x14ac:dyDescent="0.2">
      <c r="A2373" s="821" t="s">
        <v>6951</v>
      </c>
      <c r="B2373" s="822" t="s">
        <v>6952</v>
      </c>
      <c r="C2373" s="822" t="s">
        <v>639</v>
      </c>
      <c r="D2373" s="822" t="s">
        <v>3491</v>
      </c>
      <c r="E2373" s="822" t="s">
        <v>6946</v>
      </c>
      <c r="F2373" s="822" t="s">
        <v>7370</v>
      </c>
      <c r="G2373" s="822" t="s">
        <v>7371</v>
      </c>
      <c r="H2373" s="831"/>
      <c r="I2373" s="831"/>
      <c r="J2373" s="822"/>
      <c r="K2373" s="822"/>
      <c r="L2373" s="831">
        <v>2</v>
      </c>
      <c r="M2373" s="831">
        <v>0</v>
      </c>
      <c r="N2373" s="822"/>
      <c r="O2373" s="822">
        <v>0</v>
      </c>
      <c r="P2373" s="831"/>
      <c r="Q2373" s="831"/>
      <c r="R2373" s="827"/>
      <c r="S2373" s="832"/>
    </row>
    <row r="2374" spans="1:19" ht="14.45" customHeight="1" x14ac:dyDescent="0.2">
      <c r="A2374" s="821" t="s">
        <v>6951</v>
      </c>
      <c r="B2374" s="822" t="s">
        <v>6952</v>
      </c>
      <c r="C2374" s="822" t="s">
        <v>639</v>
      </c>
      <c r="D2374" s="822" t="s">
        <v>3491</v>
      </c>
      <c r="E2374" s="822" t="s">
        <v>6946</v>
      </c>
      <c r="F2374" s="822" t="s">
        <v>7376</v>
      </c>
      <c r="G2374" s="822"/>
      <c r="H2374" s="831"/>
      <c r="I2374" s="831"/>
      <c r="J2374" s="822"/>
      <c r="K2374" s="822"/>
      <c r="L2374" s="831">
        <v>1</v>
      </c>
      <c r="M2374" s="831">
        <v>0</v>
      </c>
      <c r="N2374" s="822"/>
      <c r="O2374" s="822">
        <v>0</v>
      </c>
      <c r="P2374" s="831"/>
      <c r="Q2374" s="831"/>
      <c r="R2374" s="827"/>
      <c r="S2374" s="832"/>
    </row>
    <row r="2375" spans="1:19" ht="14.45" customHeight="1" x14ac:dyDescent="0.2">
      <c r="A2375" s="821" t="s">
        <v>6951</v>
      </c>
      <c r="B2375" s="822" t="s">
        <v>6952</v>
      </c>
      <c r="C2375" s="822" t="s">
        <v>639</v>
      </c>
      <c r="D2375" s="822" t="s">
        <v>3491</v>
      </c>
      <c r="E2375" s="822" t="s">
        <v>6946</v>
      </c>
      <c r="F2375" s="822" t="s">
        <v>7377</v>
      </c>
      <c r="G2375" s="822" t="s">
        <v>7378</v>
      </c>
      <c r="H2375" s="831"/>
      <c r="I2375" s="831"/>
      <c r="J2375" s="822"/>
      <c r="K2375" s="822"/>
      <c r="L2375" s="831">
        <v>10</v>
      </c>
      <c r="M2375" s="831">
        <v>0</v>
      </c>
      <c r="N2375" s="822"/>
      <c r="O2375" s="822">
        <v>0</v>
      </c>
      <c r="P2375" s="831">
        <v>9</v>
      </c>
      <c r="Q2375" s="831">
        <v>0</v>
      </c>
      <c r="R2375" s="827"/>
      <c r="S2375" s="832">
        <v>0</v>
      </c>
    </row>
    <row r="2376" spans="1:19" ht="14.45" customHeight="1" x14ac:dyDescent="0.2">
      <c r="A2376" s="821" t="s">
        <v>6951</v>
      </c>
      <c r="B2376" s="822" t="s">
        <v>6952</v>
      </c>
      <c r="C2376" s="822" t="s">
        <v>639</v>
      </c>
      <c r="D2376" s="822" t="s">
        <v>3491</v>
      </c>
      <c r="E2376" s="822" t="s">
        <v>6946</v>
      </c>
      <c r="F2376" s="822" t="s">
        <v>7381</v>
      </c>
      <c r="G2376" s="822" t="s">
        <v>7378</v>
      </c>
      <c r="H2376" s="831"/>
      <c r="I2376" s="831"/>
      <c r="J2376" s="822"/>
      <c r="K2376" s="822"/>
      <c r="L2376" s="831"/>
      <c r="M2376" s="831"/>
      <c r="N2376" s="822"/>
      <c r="O2376" s="822"/>
      <c r="P2376" s="831">
        <v>3</v>
      </c>
      <c r="Q2376" s="831">
        <v>0</v>
      </c>
      <c r="R2376" s="827"/>
      <c r="S2376" s="832">
        <v>0</v>
      </c>
    </row>
    <row r="2377" spans="1:19" ht="14.45" customHeight="1" x14ac:dyDescent="0.2">
      <c r="A2377" s="821" t="s">
        <v>6951</v>
      </c>
      <c r="B2377" s="822" t="s">
        <v>6952</v>
      </c>
      <c r="C2377" s="822" t="s">
        <v>639</v>
      </c>
      <c r="D2377" s="822" t="s">
        <v>3526</v>
      </c>
      <c r="E2377" s="822" t="s">
        <v>6953</v>
      </c>
      <c r="F2377" s="822" t="s">
        <v>6957</v>
      </c>
      <c r="G2377" s="822" t="s">
        <v>6958</v>
      </c>
      <c r="H2377" s="831"/>
      <c r="I2377" s="831"/>
      <c r="J2377" s="822"/>
      <c r="K2377" s="822"/>
      <c r="L2377" s="831"/>
      <c r="M2377" s="831"/>
      <c r="N2377" s="822"/>
      <c r="O2377" s="822"/>
      <c r="P2377" s="831">
        <v>2.2000000000000002</v>
      </c>
      <c r="Q2377" s="831">
        <v>28.31</v>
      </c>
      <c r="R2377" s="827"/>
      <c r="S2377" s="832">
        <v>12.868181818181817</v>
      </c>
    </row>
    <row r="2378" spans="1:19" ht="14.45" customHeight="1" x14ac:dyDescent="0.2">
      <c r="A2378" s="821" t="s">
        <v>6951</v>
      </c>
      <c r="B2378" s="822" t="s">
        <v>6952</v>
      </c>
      <c r="C2378" s="822" t="s">
        <v>639</v>
      </c>
      <c r="D2378" s="822" t="s">
        <v>3526</v>
      </c>
      <c r="E2378" s="822" t="s">
        <v>6953</v>
      </c>
      <c r="F2378" s="822" t="s">
        <v>6959</v>
      </c>
      <c r="G2378" s="822" t="s">
        <v>900</v>
      </c>
      <c r="H2378" s="831"/>
      <c r="I2378" s="831"/>
      <c r="J2378" s="822"/>
      <c r="K2378" s="822"/>
      <c r="L2378" s="831">
        <v>6.6</v>
      </c>
      <c r="M2378" s="831">
        <v>1355.64</v>
      </c>
      <c r="N2378" s="822"/>
      <c r="O2378" s="822">
        <v>205.40000000000003</v>
      </c>
      <c r="P2378" s="831">
        <v>19</v>
      </c>
      <c r="Q2378" s="831">
        <v>3902.6099999999997</v>
      </c>
      <c r="R2378" s="827"/>
      <c r="S2378" s="832">
        <v>205.40052631578945</v>
      </c>
    </row>
    <row r="2379" spans="1:19" ht="14.45" customHeight="1" x14ac:dyDescent="0.2">
      <c r="A2379" s="821" t="s">
        <v>6951</v>
      </c>
      <c r="B2379" s="822" t="s">
        <v>6952</v>
      </c>
      <c r="C2379" s="822" t="s">
        <v>639</v>
      </c>
      <c r="D2379" s="822" t="s">
        <v>3526</v>
      </c>
      <c r="E2379" s="822" t="s">
        <v>6953</v>
      </c>
      <c r="F2379" s="822" t="s">
        <v>6961</v>
      </c>
      <c r="G2379" s="822" t="s">
        <v>1338</v>
      </c>
      <c r="H2379" s="831"/>
      <c r="I2379" s="831"/>
      <c r="J2379" s="822"/>
      <c r="K2379" s="822"/>
      <c r="L2379" s="831"/>
      <c r="M2379" s="831"/>
      <c r="N2379" s="822"/>
      <c r="O2379" s="822"/>
      <c r="P2379" s="831">
        <v>0.2</v>
      </c>
      <c r="Q2379" s="831">
        <v>8.34</v>
      </c>
      <c r="R2379" s="827"/>
      <c r="S2379" s="832">
        <v>41.699999999999996</v>
      </c>
    </row>
    <row r="2380" spans="1:19" ht="14.45" customHeight="1" x14ac:dyDescent="0.2">
      <c r="A2380" s="821" t="s">
        <v>6951</v>
      </c>
      <c r="B2380" s="822" t="s">
        <v>6952</v>
      </c>
      <c r="C2380" s="822" t="s">
        <v>639</v>
      </c>
      <c r="D2380" s="822" t="s">
        <v>3526</v>
      </c>
      <c r="E2380" s="822" t="s">
        <v>6953</v>
      </c>
      <c r="F2380" s="822" t="s">
        <v>6970</v>
      </c>
      <c r="G2380" s="822" t="s">
        <v>6971</v>
      </c>
      <c r="H2380" s="831"/>
      <c r="I2380" s="831"/>
      <c r="J2380" s="822"/>
      <c r="K2380" s="822"/>
      <c r="L2380" s="831">
        <v>3</v>
      </c>
      <c r="M2380" s="831">
        <v>61187.14</v>
      </c>
      <c r="N2380" s="822"/>
      <c r="O2380" s="822">
        <v>20395.713333333333</v>
      </c>
      <c r="P2380" s="831">
        <v>13</v>
      </c>
      <c r="Q2380" s="831">
        <v>263611.7</v>
      </c>
      <c r="R2380" s="827"/>
      <c r="S2380" s="832">
        <v>20277.823076923079</v>
      </c>
    </row>
    <row r="2381" spans="1:19" ht="14.45" customHeight="1" x14ac:dyDescent="0.2">
      <c r="A2381" s="821" t="s">
        <v>6951</v>
      </c>
      <c r="B2381" s="822" t="s">
        <v>6952</v>
      </c>
      <c r="C2381" s="822" t="s">
        <v>639</v>
      </c>
      <c r="D2381" s="822" t="s">
        <v>3526</v>
      </c>
      <c r="E2381" s="822" t="s">
        <v>6953</v>
      </c>
      <c r="F2381" s="822" t="s">
        <v>6972</v>
      </c>
      <c r="G2381" s="822" t="s">
        <v>3443</v>
      </c>
      <c r="H2381" s="831"/>
      <c r="I2381" s="831"/>
      <c r="J2381" s="822"/>
      <c r="K2381" s="822"/>
      <c r="L2381" s="831">
        <v>34.99</v>
      </c>
      <c r="M2381" s="831">
        <v>275179.58</v>
      </c>
      <c r="N2381" s="822"/>
      <c r="O2381" s="822">
        <v>7864.5207202057727</v>
      </c>
      <c r="P2381" s="831">
        <v>23.65</v>
      </c>
      <c r="Q2381" s="831">
        <v>185783.53</v>
      </c>
      <c r="R2381" s="827"/>
      <c r="S2381" s="832">
        <v>7855.5403805496835</v>
      </c>
    </row>
    <row r="2382" spans="1:19" ht="14.45" customHeight="1" x14ac:dyDescent="0.2">
      <c r="A2382" s="821" t="s">
        <v>6951</v>
      </c>
      <c r="B2382" s="822" t="s">
        <v>6952</v>
      </c>
      <c r="C2382" s="822" t="s">
        <v>639</v>
      </c>
      <c r="D2382" s="822" t="s">
        <v>3526</v>
      </c>
      <c r="E2382" s="822" t="s">
        <v>6953</v>
      </c>
      <c r="F2382" s="822" t="s">
        <v>6973</v>
      </c>
      <c r="G2382" s="822" t="s">
        <v>6974</v>
      </c>
      <c r="H2382" s="831"/>
      <c r="I2382" s="831"/>
      <c r="J2382" s="822"/>
      <c r="K2382" s="822"/>
      <c r="L2382" s="831">
        <v>7</v>
      </c>
      <c r="M2382" s="831">
        <v>175677.41999999998</v>
      </c>
      <c r="N2382" s="822"/>
      <c r="O2382" s="822">
        <v>25096.774285714284</v>
      </c>
      <c r="P2382" s="831">
        <v>28</v>
      </c>
      <c r="Q2382" s="831">
        <v>585257.70000000007</v>
      </c>
      <c r="R2382" s="827"/>
      <c r="S2382" s="832">
        <v>20902.060714285715</v>
      </c>
    </row>
    <row r="2383" spans="1:19" ht="14.45" customHeight="1" x14ac:dyDescent="0.2">
      <c r="A2383" s="821" t="s">
        <v>6951</v>
      </c>
      <c r="B2383" s="822" t="s">
        <v>6952</v>
      </c>
      <c r="C2383" s="822" t="s">
        <v>639</v>
      </c>
      <c r="D2383" s="822" t="s">
        <v>3526</v>
      </c>
      <c r="E2383" s="822" t="s">
        <v>6953</v>
      </c>
      <c r="F2383" s="822" t="s">
        <v>6975</v>
      </c>
      <c r="G2383" s="822" t="s">
        <v>6974</v>
      </c>
      <c r="H2383" s="831"/>
      <c r="I2383" s="831"/>
      <c r="J2383" s="822"/>
      <c r="K2383" s="822"/>
      <c r="L2383" s="831">
        <v>6</v>
      </c>
      <c r="M2383" s="831">
        <v>306594.14</v>
      </c>
      <c r="N2383" s="822"/>
      <c r="O2383" s="822">
        <v>51099.023333333338</v>
      </c>
      <c r="P2383" s="831">
        <v>37</v>
      </c>
      <c r="Q2383" s="831">
        <v>1566924.0999999999</v>
      </c>
      <c r="R2383" s="827"/>
      <c r="S2383" s="832">
        <v>42349.299999999996</v>
      </c>
    </row>
    <row r="2384" spans="1:19" ht="14.45" customHeight="1" x14ac:dyDescent="0.2">
      <c r="A2384" s="821" t="s">
        <v>6951</v>
      </c>
      <c r="B2384" s="822" t="s">
        <v>6952</v>
      </c>
      <c r="C2384" s="822" t="s">
        <v>639</v>
      </c>
      <c r="D2384" s="822" t="s">
        <v>3526</v>
      </c>
      <c r="E2384" s="822" t="s">
        <v>6953</v>
      </c>
      <c r="F2384" s="822" t="s">
        <v>6976</v>
      </c>
      <c r="G2384" s="822" t="s">
        <v>6974</v>
      </c>
      <c r="H2384" s="831"/>
      <c r="I2384" s="831"/>
      <c r="J2384" s="822"/>
      <c r="K2384" s="822"/>
      <c r="L2384" s="831">
        <v>25</v>
      </c>
      <c r="M2384" s="831">
        <v>2545084.08</v>
      </c>
      <c r="N2384" s="822"/>
      <c r="O2384" s="822">
        <v>101803.36320000001</v>
      </c>
      <c r="P2384" s="831">
        <v>45</v>
      </c>
      <c r="Q2384" s="831">
        <v>4104471.2</v>
      </c>
      <c r="R2384" s="827"/>
      <c r="S2384" s="832">
        <v>91210.47111111111</v>
      </c>
    </row>
    <row r="2385" spans="1:19" ht="14.45" customHeight="1" x14ac:dyDescent="0.2">
      <c r="A2385" s="821" t="s">
        <v>6951</v>
      </c>
      <c r="B2385" s="822" t="s">
        <v>6952</v>
      </c>
      <c r="C2385" s="822" t="s">
        <v>639</v>
      </c>
      <c r="D2385" s="822" t="s">
        <v>3526</v>
      </c>
      <c r="E2385" s="822" t="s">
        <v>6953</v>
      </c>
      <c r="F2385" s="822" t="s">
        <v>6977</v>
      </c>
      <c r="G2385" s="822" t="s">
        <v>6978</v>
      </c>
      <c r="H2385" s="831"/>
      <c r="I2385" s="831"/>
      <c r="J2385" s="822"/>
      <c r="K2385" s="822"/>
      <c r="L2385" s="831">
        <v>3</v>
      </c>
      <c r="M2385" s="831">
        <v>235875.4</v>
      </c>
      <c r="N2385" s="822"/>
      <c r="O2385" s="822">
        <v>78625.133333333331</v>
      </c>
      <c r="P2385" s="831">
        <v>1</v>
      </c>
      <c r="Q2385" s="831">
        <v>77513.5</v>
      </c>
      <c r="R2385" s="827"/>
      <c r="S2385" s="832">
        <v>77513.5</v>
      </c>
    </row>
    <row r="2386" spans="1:19" ht="14.45" customHeight="1" x14ac:dyDescent="0.2">
      <c r="A2386" s="821" t="s">
        <v>6951</v>
      </c>
      <c r="B2386" s="822" t="s">
        <v>6952</v>
      </c>
      <c r="C2386" s="822" t="s">
        <v>639</v>
      </c>
      <c r="D2386" s="822" t="s">
        <v>3526</v>
      </c>
      <c r="E2386" s="822" t="s">
        <v>6953</v>
      </c>
      <c r="F2386" s="822" t="s">
        <v>6979</v>
      </c>
      <c r="G2386" s="822" t="s">
        <v>6980</v>
      </c>
      <c r="H2386" s="831"/>
      <c r="I2386" s="831"/>
      <c r="J2386" s="822"/>
      <c r="K2386" s="822"/>
      <c r="L2386" s="831">
        <v>5</v>
      </c>
      <c r="M2386" s="831">
        <v>24616.1</v>
      </c>
      <c r="N2386" s="822"/>
      <c r="O2386" s="822">
        <v>4923.2199999999993</v>
      </c>
      <c r="P2386" s="831">
        <v>1</v>
      </c>
      <c r="Q2386" s="831">
        <v>14184.5</v>
      </c>
      <c r="R2386" s="827"/>
      <c r="S2386" s="832">
        <v>14184.5</v>
      </c>
    </row>
    <row r="2387" spans="1:19" ht="14.45" customHeight="1" x14ac:dyDescent="0.2">
      <c r="A2387" s="821" t="s">
        <v>6951</v>
      </c>
      <c r="B2387" s="822" t="s">
        <v>6952</v>
      </c>
      <c r="C2387" s="822" t="s">
        <v>639</v>
      </c>
      <c r="D2387" s="822" t="s">
        <v>3526</v>
      </c>
      <c r="E2387" s="822" t="s">
        <v>6953</v>
      </c>
      <c r="F2387" s="822" t="s">
        <v>6981</v>
      </c>
      <c r="G2387" s="822" t="s">
        <v>3381</v>
      </c>
      <c r="H2387" s="831"/>
      <c r="I2387" s="831"/>
      <c r="J2387" s="822"/>
      <c r="K2387" s="822"/>
      <c r="L2387" s="831">
        <v>10</v>
      </c>
      <c r="M2387" s="831">
        <v>62800.259999999995</v>
      </c>
      <c r="N2387" s="822"/>
      <c r="O2387" s="822">
        <v>6280.0259999999998</v>
      </c>
      <c r="P2387" s="831">
        <v>12</v>
      </c>
      <c r="Q2387" s="831">
        <v>69421.440000000002</v>
      </c>
      <c r="R2387" s="827"/>
      <c r="S2387" s="832">
        <v>5785.12</v>
      </c>
    </row>
    <row r="2388" spans="1:19" ht="14.45" customHeight="1" x14ac:dyDescent="0.2">
      <c r="A2388" s="821" t="s">
        <v>6951</v>
      </c>
      <c r="B2388" s="822" t="s">
        <v>6952</v>
      </c>
      <c r="C2388" s="822" t="s">
        <v>639</v>
      </c>
      <c r="D2388" s="822" t="s">
        <v>3526</v>
      </c>
      <c r="E2388" s="822" t="s">
        <v>6953</v>
      </c>
      <c r="F2388" s="822" t="s">
        <v>6983</v>
      </c>
      <c r="G2388" s="822" t="s">
        <v>2381</v>
      </c>
      <c r="H2388" s="831"/>
      <c r="I2388" s="831"/>
      <c r="J2388" s="822"/>
      <c r="K2388" s="822"/>
      <c r="L2388" s="831">
        <v>25.82</v>
      </c>
      <c r="M2388" s="831">
        <v>166709.97</v>
      </c>
      <c r="N2388" s="822"/>
      <c r="O2388" s="822">
        <v>6456.6216111541444</v>
      </c>
      <c r="P2388" s="831">
        <v>71.680000000000007</v>
      </c>
      <c r="Q2388" s="831">
        <v>432976.88</v>
      </c>
      <c r="R2388" s="827"/>
      <c r="S2388" s="832">
        <v>6040.4140624999991</v>
      </c>
    </row>
    <row r="2389" spans="1:19" ht="14.45" customHeight="1" x14ac:dyDescent="0.2">
      <c r="A2389" s="821" t="s">
        <v>6951</v>
      </c>
      <c r="B2389" s="822" t="s">
        <v>6952</v>
      </c>
      <c r="C2389" s="822" t="s">
        <v>639</v>
      </c>
      <c r="D2389" s="822" t="s">
        <v>3526</v>
      </c>
      <c r="E2389" s="822" t="s">
        <v>6953</v>
      </c>
      <c r="F2389" s="822" t="s">
        <v>6984</v>
      </c>
      <c r="G2389" s="822" t="s">
        <v>2381</v>
      </c>
      <c r="H2389" s="831"/>
      <c r="I2389" s="831"/>
      <c r="J2389" s="822"/>
      <c r="K2389" s="822"/>
      <c r="L2389" s="831">
        <v>24.490000000000002</v>
      </c>
      <c r="M2389" s="831">
        <v>631916.83000000007</v>
      </c>
      <c r="N2389" s="822"/>
      <c r="O2389" s="822">
        <v>25803.05553287056</v>
      </c>
      <c r="P2389" s="831">
        <v>33.43</v>
      </c>
      <c r="Q2389" s="831">
        <v>774188.39</v>
      </c>
      <c r="R2389" s="827"/>
      <c r="S2389" s="832">
        <v>23158.492072988334</v>
      </c>
    </row>
    <row r="2390" spans="1:19" ht="14.45" customHeight="1" x14ac:dyDescent="0.2">
      <c r="A2390" s="821" t="s">
        <v>6951</v>
      </c>
      <c r="B2390" s="822" t="s">
        <v>6952</v>
      </c>
      <c r="C2390" s="822" t="s">
        <v>639</v>
      </c>
      <c r="D2390" s="822" t="s">
        <v>3526</v>
      </c>
      <c r="E2390" s="822" t="s">
        <v>6953</v>
      </c>
      <c r="F2390" s="822" t="s">
        <v>6985</v>
      </c>
      <c r="G2390" s="822" t="s">
        <v>2391</v>
      </c>
      <c r="H2390" s="831"/>
      <c r="I2390" s="831"/>
      <c r="J2390" s="822"/>
      <c r="K2390" s="822"/>
      <c r="L2390" s="831">
        <v>121.02999999999999</v>
      </c>
      <c r="M2390" s="831">
        <v>633647.88</v>
      </c>
      <c r="N2390" s="822"/>
      <c r="O2390" s="822">
        <v>5235.4612905891108</v>
      </c>
      <c r="P2390" s="831">
        <v>211.17000000000002</v>
      </c>
      <c r="Q2390" s="831">
        <v>1005183.1599999999</v>
      </c>
      <c r="R2390" s="827"/>
      <c r="S2390" s="832">
        <v>4760.0661078751709</v>
      </c>
    </row>
    <row r="2391" spans="1:19" ht="14.45" customHeight="1" x14ac:dyDescent="0.2">
      <c r="A2391" s="821" t="s">
        <v>6951</v>
      </c>
      <c r="B2391" s="822" t="s">
        <v>6952</v>
      </c>
      <c r="C2391" s="822" t="s">
        <v>639</v>
      </c>
      <c r="D2391" s="822" t="s">
        <v>3526</v>
      </c>
      <c r="E2391" s="822" t="s">
        <v>6953</v>
      </c>
      <c r="F2391" s="822" t="s">
        <v>6990</v>
      </c>
      <c r="G2391" s="822" t="s">
        <v>3457</v>
      </c>
      <c r="H2391" s="831"/>
      <c r="I2391" s="831"/>
      <c r="J2391" s="822"/>
      <c r="K2391" s="822"/>
      <c r="L2391" s="831">
        <v>40.019999999999996</v>
      </c>
      <c r="M2391" s="831">
        <v>373824.88</v>
      </c>
      <c r="N2391" s="822"/>
      <c r="O2391" s="822">
        <v>9340.951524237882</v>
      </c>
      <c r="P2391" s="831">
        <v>30.540000000000003</v>
      </c>
      <c r="Q2391" s="831">
        <v>264191.43</v>
      </c>
      <c r="R2391" s="827"/>
      <c r="S2391" s="832">
        <v>8650.6689587426317</v>
      </c>
    </row>
    <row r="2392" spans="1:19" ht="14.45" customHeight="1" x14ac:dyDescent="0.2">
      <c r="A2392" s="821" t="s">
        <v>6951</v>
      </c>
      <c r="B2392" s="822" t="s">
        <v>6952</v>
      </c>
      <c r="C2392" s="822" t="s">
        <v>639</v>
      </c>
      <c r="D2392" s="822" t="s">
        <v>3526</v>
      </c>
      <c r="E2392" s="822" t="s">
        <v>6953</v>
      </c>
      <c r="F2392" s="822" t="s">
        <v>6995</v>
      </c>
      <c r="G2392" s="822" t="s">
        <v>699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0.8</v>
      </c>
      <c r="Q2392" s="831">
        <v>39.14</v>
      </c>
      <c r="R2392" s="827"/>
      <c r="S2392" s="832">
        <v>48.924999999999997</v>
      </c>
    </row>
    <row r="2393" spans="1:19" ht="14.45" customHeight="1" x14ac:dyDescent="0.2">
      <c r="A2393" s="821" t="s">
        <v>6951</v>
      </c>
      <c r="B2393" s="822" t="s">
        <v>6952</v>
      </c>
      <c r="C2393" s="822" t="s">
        <v>639</v>
      </c>
      <c r="D2393" s="822" t="s">
        <v>3526</v>
      </c>
      <c r="E2393" s="822" t="s">
        <v>6953</v>
      </c>
      <c r="F2393" s="822" t="s">
        <v>6996</v>
      </c>
      <c r="G2393" s="822" t="s">
        <v>1434</v>
      </c>
      <c r="H2393" s="831"/>
      <c r="I2393" s="831"/>
      <c r="J2393" s="822"/>
      <c r="K2393" s="822"/>
      <c r="L2393" s="831">
        <v>15.8</v>
      </c>
      <c r="M2393" s="831">
        <v>2785.0200000000004</v>
      </c>
      <c r="N2393" s="822"/>
      <c r="O2393" s="822">
        <v>176.26708860759496</v>
      </c>
      <c r="P2393" s="831">
        <v>41.400000000000006</v>
      </c>
      <c r="Q2393" s="831">
        <v>6534.08</v>
      </c>
      <c r="R2393" s="827"/>
      <c r="S2393" s="832">
        <v>157.82801932367147</v>
      </c>
    </row>
    <row r="2394" spans="1:19" ht="14.45" customHeight="1" x14ac:dyDescent="0.2">
      <c r="A2394" s="821" t="s">
        <v>6951</v>
      </c>
      <c r="B2394" s="822" t="s">
        <v>6952</v>
      </c>
      <c r="C2394" s="822" t="s">
        <v>639</v>
      </c>
      <c r="D2394" s="822" t="s">
        <v>3526</v>
      </c>
      <c r="E2394" s="822" t="s">
        <v>6953</v>
      </c>
      <c r="F2394" s="822" t="s">
        <v>6997</v>
      </c>
      <c r="G2394" s="822" t="s">
        <v>877</v>
      </c>
      <c r="H2394" s="831"/>
      <c r="I2394" s="831"/>
      <c r="J2394" s="822"/>
      <c r="K2394" s="822"/>
      <c r="L2394" s="831">
        <v>21.599999999999994</v>
      </c>
      <c r="M2394" s="831">
        <v>1382.1200000000001</v>
      </c>
      <c r="N2394" s="822"/>
      <c r="O2394" s="822">
        <v>63.987037037037062</v>
      </c>
      <c r="P2394" s="831">
        <v>56.800000000000004</v>
      </c>
      <c r="Q2394" s="831">
        <v>3407.62</v>
      </c>
      <c r="R2394" s="827"/>
      <c r="S2394" s="832">
        <v>59.99330985915492</v>
      </c>
    </row>
    <row r="2395" spans="1:19" ht="14.45" customHeight="1" x14ac:dyDescent="0.2">
      <c r="A2395" s="821" t="s">
        <v>6951</v>
      </c>
      <c r="B2395" s="822" t="s">
        <v>6952</v>
      </c>
      <c r="C2395" s="822" t="s">
        <v>639</v>
      </c>
      <c r="D2395" s="822" t="s">
        <v>3526</v>
      </c>
      <c r="E2395" s="822" t="s">
        <v>6953</v>
      </c>
      <c r="F2395" s="822" t="s">
        <v>6998</v>
      </c>
      <c r="G2395" s="822" t="s">
        <v>3267</v>
      </c>
      <c r="H2395" s="831"/>
      <c r="I2395" s="831"/>
      <c r="J2395" s="822"/>
      <c r="K2395" s="822"/>
      <c r="L2395" s="831">
        <v>0.43</v>
      </c>
      <c r="M2395" s="831">
        <v>295.03999999999996</v>
      </c>
      <c r="N2395" s="822"/>
      <c r="O2395" s="822">
        <v>686.1395348837209</v>
      </c>
      <c r="P2395" s="831">
        <v>1.46</v>
      </c>
      <c r="Q2395" s="831">
        <v>1001.77</v>
      </c>
      <c r="R2395" s="827"/>
      <c r="S2395" s="832">
        <v>686.14383561643831</v>
      </c>
    </row>
    <row r="2396" spans="1:19" ht="14.45" customHeight="1" x14ac:dyDescent="0.2">
      <c r="A2396" s="821" t="s">
        <v>6951</v>
      </c>
      <c r="B2396" s="822" t="s">
        <v>6952</v>
      </c>
      <c r="C2396" s="822" t="s">
        <v>639</v>
      </c>
      <c r="D2396" s="822" t="s">
        <v>3526</v>
      </c>
      <c r="E2396" s="822" t="s">
        <v>6953</v>
      </c>
      <c r="F2396" s="822" t="s">
        <v>6999</v>
      </c>
      <c r="G2396" s="822" t="s">
        <v>3267</v>
      </c>
      <c r="H2396" s="831"/>
      <c r="I2396" s="831"/>
      <c r="J2396" s="822"/>
      <c r="K2396" s="822"/>
      <c r="L2396" s="831">
        <v>1</v>
      </c>
      <c r="M2396" s="831">
        <v>171.55</v>
      </c>
      <c r="N2396" s="822"/>
      <c r="O2396" s="822">
        <v>171.55</v>
      </c>
      <c r="P2396" s="831">
        <v>3</v>
      </c>
      <c r="Q2396" s="831">
        <v>514.65</v>
      </c>
      <c r="R2396" s="827"/>
      <c r="S2396" s="832">
        <v>171.54999999999998</v>
      </c>
    </row>
    <row r="2397" spans="1:19" ht="14.45" customHeight="1" x14ac:dyDescent="0.2">
      <c r="A2397" s="821" t="s">
        <v>6951</v>
      </c>
      <c r="B2397" s="822" t="s">
        <v>6952</v>
      </c>
      <c r="C2397" s="822" t="s">
        <v>639</v>
      </c>
      <c r="D2397" s="822" t="s">
        <v>3526</v>
      </c>
      <c r="E2397" s="822" t="s">
        <v>6953</v>
      </c>
      <c r="F2397" s="822" t="s">
        <v>7000</v>
      </c>
      <c r="G2397" s="822" t="s">
        <v>3267</v>
      </c>
      <c r="H2397" s="831"/>
      <c r="I2397" s="831"/>
      <c r="J2397" s="822"/>
      <c r="K2397" s="822"/>
      <c r="L2397" s="831">
        <v>4.04</v>
      </c>
      <c r="M2397" s="831">
        <v>1386.07</v>
      </c>
      <c r="N2397" s="822"/>
      <c r="O2397" s="822">
        <v>343.08663366336634</v>
      </c>
      <c r="P2397" s="831">
        <v>9.01</v>
      </c>
      <c r="Q2397" s="831">
        <v>3091.2300000000005</v>
      </c>
      <c r="R2397" s="827"/>
      <c r="S2397" s="832">
        <v>343.08879023307441</v>
      </c>
    </row>
    <row r="2398" spans="1:19" ht="14.45" customHeight="1" x14ac:dyDescent="0.2">
      <c r="A2398" s="821" t="s">
        <v>6951</v>
      </c>
      <c r="B2398" s="822" t="s">
        <v>6952</v>
      </c>
      <c r="C2398" s="822" t="s">
        <v>639</v>
      </c>
      <c r="D2398" s="822" t="s">
        <v>3526</v>
      </c>
      <c r="E2398" s="822" t="s">
        <v>6953</v>
      </c>
      <c r="F2398" s="822" t="s">
        <v>7001</v>
      </c>
      <c r="G2398" s="822" t="s">
        <v>1535</v>
      </c>
      <c r="H2398" s="831"/>
      <c r="I2398" s="831"/>
      <c r="J2398" s="822"/>
      <c r="K2398" s="822"/>
      <c r="L2398" s="831"/>
      <c r="M2398" s="831"/>
      <c r="N2398" s="822"/>
      <c r="O2398" s="822"/>
      <c r="P2398" s="831">
        <v>1.8</v>
      </c>
      <c r="Q2398" s="831">
        <v>91.28</v>
      </c>
      <c r="R2398" s="827"/>
      <c r="S2398" s="832">
        <v>50.711111111111109</v>
      </c>
    </row>
    <row r="2399" spans="1:19" ht="14.45" customHeight="1" x14ac:dyDescent="0.2">
      <c r="A2399" s="821" t="s">
        <v>6951</v>
      </c>
      <c r="B2399" s="822" t="s">
        <v>6952</v>
      </c>
      <c r="C2399" s="822" t="s">
        <v>639</v>
      </c>
      <c r="D2399" s="822" t="s">
        <v>3526</v>
      </c>
      <c r="E2399" s="822" t="s">
        <v>6953</v>
      </c>
      <c r="F2399" s="822" t="s">
        <v>7004</v>
      </c>
      <c r="G2399" s="822" t="s">
        <v>7005</v>
      </c>
      <c r="H2399" s="831">
        <v>10.1</v>
      </c>
      <c r="I2399" s="831">
        <v>1184.83</v>
      </c>
      <c r="J2399" s="822"/>
      <c r="K2399" s="822">
        <v>117.30990099009901</v>
      </c>
      <c r="L2399" s="831">
        <v>13.4</v>
      </c>
      <c r="M2399" s="831">
        <v>1571.93</v>
      </c>
      <c r="N2399" s="822"/>
      <c r="O2399" s="822">
        <v>117.30820895522388</v>
      </c>
      <c r="P2399" s="831">
        <v>11.599999999999998</v>
      </c>
      <c r="Q2399" s="831">
        <v>1360.7</v>
      </c>
      <c r="R2399" s="827"/>
      <c r="S2399" s="832">
        <v>117.30172413793106</v>
      </c>
    </row>
    <row r="2400" spans="1:19" ht="14.45" customHeight="1" x14ac:dyDescent="0.2">
      <c r="A2400" s="821" t="s">
        <v>6951</v>
      </c>
      <c r="B2400" s="822" t="s">
        <v>6952</v>
      </c>
      <c r="C2400" s="822" t="s">
        <v>639</v>
      </c>
      <c r="D2400" s="822" t="s">
        <v>3526</v>
      </c>
      <c r="E2400" s="822" t="s">
        <v>6953</v>
      </c>
      <c r="F2400" s="822" t="s">
        <v>7010</v>
      </c>
      <c r="G2400" s="822" t="s">
        <v>1945</v>
      </c>
      <c r="H2400" s="831"/>
      <c r="I2400" s="831"/>
      <c r="J2400" s="822"/>
      <c r="K2400" s="822"/>
      <c r="L2400" s="831"/>
      <c r="M2400" s="831"/>
      <c r="N2400" s="822"/>
      <c r="O2400" s="822"/>
      <c r="P2400" s="831">
        <v>19.829999999999998</v>
      </c>
      <c r="Q2400" s="831">
        <v>3621.9299999999994</v>
      </c>
      <c r="R2400" s="827"/>
      <c r="S2400" s="832">
        <v>182.64901664145233</v>
      </c>
    </row>
    <row r="2401" spans="1:19" ht="14.45" customHeight="1" x14ac:dyDescent="0.2">
      <c r="A2401" s="821" t="s">
        <v>6951</v>
      </c>
      <c r="B2401" s="822" t="s">
        <v>6952</v>
      </c>
      <c r="C2401" s="822" t="s">
        <v>639</v>
      </c>
      <c r="D2401" s="822" t="s">
        <v>3526</v>
      </c>
      <c r="E2401" s="822" t="s">
        <v>6953</v>
      </c>
      <c r="F2401" s="822" t="s">
        <v>7012</v>
      </c>
      <c r="G2401" s="822" t="s">
        <v>1945</v>
      </c>
      <c r="H2401" s="831"/>
      <c r="I2401" s="831"/>
      <c r="J2401" s="822"/>
      <c r="K2401" s="822"/>
      <c r="L2401" s="831"/>
      <c r="M2401" s="831"/>
      <c r="N2401" s="822"/>
      <c r="O2401" s="822"/>
      <c r="P2401" s="831">
        <v>0.4</v>
      </c>
      <c r="Q2401" s="831">
        <v>80.52</v>
      </c>
      <c r="R2401" s="827"/>
      <c r="S2401" s="832">
        <v>201.29999999999998</v>
      </c>
    </row>
    <row r="2402" spans="1:19" ht="14.45" customHeight="1" x14ac:dyDescent="0.2">
      <c r="A2402" s="821" t="s">
        <v>6951</v>
      </c>
      <c r="B2402" s="822" t="s">
        <v>6952</v>
      </c>
      <c r="C2402" s="822" t="s">
        <v>639</v>
      </c>
      <c r="D2402" s="822" t="s">
        <v>3526</v>
      </c>
      <c r="E2402" s="822" t="s">
        <v>6953</v>
      </c>
      <c r="F2402" s="822" t="s">
        <v>7018</v>
      </c>
      <c r="G2402" s="822" t="s">
        <v>5588</v>
      </c>
      <c r="H2402" s="831"/>
      <c r="I2402" s="831"/>
      <c r="J2402" s="822"/>
      <c r="K2402" s="822"/>
      <c r="L2402" s="831"/>
      <c r="M2402" s="831"/>
      <c r="N2402" s="822"/>
      <c r="O2402" s="822"/>
      <c r="P2402" s="831">
        <v>1</v>
      </c>
      <c r="Q2402" s="831">
        <v>42515</v>
      </c>
      <c r="R2402" s="827"/>
      <c r="S2402" s="832">
        <v>42515</v>
      </c>
    </row>
    <row r="2403" spans="1:19" ht="14.45" customHeight="1" x14ac:dyDescent="0.2">
      <c r="A2403" s="821" t="s">
        <v>6951</v>
      </c>
      <c r="B2403" s="822" t="s">
        <v>6952</v>
      </c>
      <c r="C2403" s="822" t="s">
        <v>639</v>
      </c>
      <c r="D2403" s="822" t="s">
        <v>3526</v>
      </c>
      <c r="E2403" s="822" t="s">
        <v>6953</v>
      </c>
      <c r="F2403" s="822" t="s">
        <v>7019</v>
      </c>
      <c r="G2403" s="822" t="s">
        <v>5588</v>
      </c>
      <c r="H2403" s="831"/>
      <c r="I2403" s="831"/>
      <c r="J2403" s="822"/>
      <c r="K2403" s="822"/>
      <c r="L2403" s="831">
        <v>2</v>
      </c>
      <c r="M2403" s="831">
        <v>140772.66</v>
      </c>
      <c r="N2403" s="822"/>
      <c r="O2403" s="822">
        <v>70386.33</v>
      </c>
      <c r="P2403" s="831">
        <v>17</v>
      </c>
      <c r="Q2403" s="831">
        <v>1103510.1399999999</v>
      </c>
      <c r="R2403" s="827"/>
      <c r="S2403" s="832">
        <v>64912.361176470586</v>
      </c>
    </row>
    <row r="2404" spans="1:19" ht="14.45" customHeight="1" x14ac:dyDescent="0.2">
      <c r="A2404" s="821" t="s">
        <v>6951</v>
      </c>
      <c r="B2404" s="822" t="s">
        <v>6952</v>
      </c>
      <c r="C2404" s="822" t="s">
        <v>639</v>
      </c>
      <c r="D2404" s="822" t="s">
        <v>3526</v>
      </c>
      <c r="E2404" s="822" t="s">
        <v>6953</v>
      </c>
      <c r="F2404" s="822" t="s">
        <v>7022</v>
      </c>
      <c r="G2404" s="822" t="s">
        <v>7021</v>
      </c>
      <c r="H2404" s="831"/>
      <c r="I2404" s="831"/>
      <c r="J2404" s="822"/>
      <c r="K2404" s="822"/>
      <c r="L2404" s="831">
        <v>2</v>
      </c>
      <c r="M2404" s="831">
        <v>35428</v>
      </c>
      <c r="N2404" s="822"/>
      <c r="O2404" s="822">
        <v>17714</v>
      </c>
      <c r="P2404" s="831"/>
      <c r="Q2404" s="831"/>
      <c r="R2404" s="827"/>
      <c r="S2404" s="832"/>
    </row>
    <row r="2405" spans="1:19" ht="14.45" customHeight="1" x14ac:dyDescent="0.2">
      <c r="A2405" s="821" t="s">
        <v>6951</v>
      </c>
      <c r="B2405" s="822" t="s">
        <v>6952</v>
      </c>
      <c r="C2405" s="822" t="s">
        <v>639</v>
      </c>
      <c r="D2405" s="822" t="s">
        <v>3526</v>
      </c>
      <c r="E2405" s="822" t="s">
        <v>6953</v>
      </c>
      <c r="F2405" s="822" t="s">
        <v>7027</v>
      </c>
      <c r="G2405" s="822" t="s">
        <v>3435</v>
      </c>
      <c r="H2405" s="831"/>
      <c r="I2405" s="831"/>
      <c r="J2405" s="822"/>
      <c r="K2405" s="822"/>
      <c r="L2405" s="831">
        <v>2</v>
      </c>
      <c r="M2405" s="831">
        <v>32820.199999999997</v>
      </c>
      <c r="N2405" s="822"/>
      <c r="O2405" s="822">
        <v>16410.099999999999</v>
      </c>
      <c r="P2405" s="831">
        <v>8</v>
      </c>
      <c r="Q2405" s="831">
        <v>131280.79999999999</v>
      </c>
      <c r="R2405" s="827"/>
      <c r="S2405" s="832">
        <v>16410.099999999999</v>
      </c>
    </row>
    <row r="2406" spans="1:19" ht="14.45" customHeight="1" x14ac:dyDescent="0.2">
      <c r="A2406" s="821" t="s">
        <v>6951</v>
      </c>
      <c r="B2406" s="822" t="s">
        <v>6952</v>
      </c>
      <c r="C2406" s="822" t="s">
        <v>639</v>
      </c>
      <c r="D2406" s="822" t="s">
        <v>3526</v>
      </c>
      <c r="E2406" s="822" t="s">
        <v>6953</v>
      </c>
      <c r="F2406" s="822" t="s">
        <v>7028</v>
      </c>
      <c r="G2406" s="822" t="s">
        <v>3435</v>
      </c>
      <c r="H2406" s="831"/>
      <c r="I2406" s="831"/>
      <c r="J2406" s="822"/>
      <c r="K2406" s="822"/>
      <c r="L2406" s="831">
        <v>4</v>
      </c>
      <c r="M2406" s="831">
        <v>264203.06</v>
      </c>
      <c r="N2406" s="822"/>
      <c r="O2406" s="822">
        <v>66050.764999999999</v>
      </c>
      <c r="P2406" s="831">
        <v>7</v>
      </c>
      <c r="Q2406" s="831">
        <v>459755.5</v>
      </c>
      <c r="R2406" s="827"/>
      <c r="S2406" s="832">
        <v>65679.357142857145</v>
      </c>
    </row>
    <row r="2407" spans="1:19" ht="14.45" customHeight="1" x14ac:dyDescent="0.2">
      <c r="A2407" s="821" t="s">
        <v>6951</v>
      </c>
      <c r="B2407" s="822" t="s">
        <v>6952</v>
      </c>
      <c r="C2407" s="822" t="s">
        <v>639</v>
      </c>
      <c r="D2407" s="822" t="s">
        <v>3526</v>
      </c>
      <c r="E2407" s="822" t="s">
        <v>6953</v>
      </c>
      <c r="F2407" s="822" t="s">
        <v>7029</v>
      </c>
      <c r="G2407" s="822" t="s">
        <v>3393</v>
      </c>
      <c r="H2407" s="831"/>
      <c r="I2407" s="831"/>
      <c r="J2407" s="822"/>
      <c r="K2407" s="822"/>
      <c r="L2407" s="831">
        <v>11</v>
      </c>
      <c r="M2407" s="831">
        <v>73770.179999999993</v>
      </c>
      <c r="N2407" s="822"/>
      <c r="O2407" s="822">
        <v>6706.3799999999992</v>
      </c>
      <c r="P2407" s="831">
        <v>67</v>
      </c>
      <c r="Q2407" s="831">
        <v>449327.46</v>
      </c>
      <c r="R2407" s="827"/>
      <c r="S2407" s="832">
        <v>6706.38</v>
      </c>
    </row>
    <row r="2408" spans="1:19" ht="14.45" customHeight="1" x14ac:dyDescent="0.2">
      <c r="A2408" s="821" t="s">
        <v>6951</v>
      </c>
      <c r="B2408" s="822" t="s">
        <v>6952</v>
      </c>
      <c r="C2408" s="822" t="s">
        <v>639</v>
      </c>
      <c r="D2408" s="822" t="s">
        <v>3526</v>
      </c>
      <c r="E2408" s="822" t="s">
        <v>6953</v>
      </c>
      <c r="F2408" s="822" t="s">
        <v>7031</v>
      </c>
      <c r="G2408" s="822" t="s">
        <v>3361</v>
      </c>
      <c r="H2408" s="831"/>
      <c r="I2408" s="831"/>
      <c r="J2408" s="822"/>
      <c r="K2408" s="822"/>
      <c r="L2408" s="831"/>
      <c r="M2408" s="831"/>
      <c r="N2408" s="822"/>
      <c r="O2408" s="822"/>
      <c r="P2408" s="831">
        <v>1.5</v>
      </c>
      <c r="Q2408" s="831">
        <v>627</v>
      </c>
      <c r="R2408" s="827"/>
      <c r="S2408" s="832">
        <v>418</v>
      </c>
    </row>
    <row r="2409" spans="1:19" ht="14.45" customHeight="1" x14ac:dyDescent="0.2">
      <c r="A2409" s="821" t="s">
        <v>6951</v>
      </c>
      <c r="B2409" s="822" t="s">
        <v>6952</v>
      </c>
      <c r="C2409" s="822" t="s">
        <v>639</v>
      </c>
      <c r="D2409" s="822" t="s">
        <v>3526</v>
      </c>
      <c r="E2409" s="822" t="s">
        <v>6953</v>
      </c>
      <c r="F2409" s="822" t="s">
        <v>7032</v>
      </c>
      <c r="G2409" s="822" t="s">
        <v>7033</v>
      </c>
      <c r="H2409" s="831"/>
      <c r="I2409" s="831"/>
      <c r="J2409" s="822"/>
      <c r="K2409" s="822"/>
      <c r="L2409" s="831">
        <v>4</v>
      </c>
      <c r="M2409" s="831">
        <v>2486.16</v>
      </c>
      <c r="N2409" s="822"/>
      <c r="O2409" s="822">
        <v>621.54</v>
      </c>
      <c r="P2409" s="831"/>
      <c r="Q2409" s="831"/>
      <c r="R2409" s="827"/>
      <c r="S2409" s="832"/>
    </row>
    <row r="2410" spans="1:19" ht="14.45" customHeight="1" x14ac:dyDescent="0.2">
      <c r="A2410" s="821" t="s">
        <v>6951</v>
      </c>
      <c r="B2410" s="822" t="s">
        <v>6952</v>
      </c>
      <c r="C2410" s="822" t="s">
        <v>639</v>
      </c>
      <c r="D2410" s="822" t="s">
        <v>3526</v>
      </c>
      <c r="E2410" s="822" t="s">
        <v>6953</v>
      </c>
      <c r="F2410" s="822" t="s">
        <v>7034</v>
      </c>
      <c r="G2410" s="822" t="s">
        <v>3281</v>
      </c>
      <c r="H2410" s="831">
        <v>2.4</v>
      </c>
      <c r="I2410" s="831">
        <v>1384.1</v>
      </c>
      <c r="J2410" s="822"/>
      <c r="K2410" s="822">
        <v>576.70833333333337</v>
      </c>
      <c r="L2410" s="831">
        <v>3.6</v>
      </c>
      <c r="M2410" s="831">
        <v>3460.7000000000003</v>
      </c>
      <c r="N2410" s="822"/>
      <c r="O2410" s="822">
        <v>961.30555555555566</v>
      </c>
      <c r="P2410" s="831">
        <v>21.4</v>
      </c>
      <c r="Q2410" s="831">
        <v>12342.03</v>
      </c>
      <c r="R2410" s="827"/>
      <c r="S2410" s="832">
        <v>576.73037383177575</v>
      </c>
    </row>
    <row r="2411" spans="1:19" ht="14.45" customHeight="1" x14ac:dyDescent="0.2">
      <c r="A2411" s="821" t="s">
        <v>6951</v>
      </c>
      <c r="B2411" s="822" t="s">
        <v>6952</v>
      </c>
      <c r="C2411" s="822" t="s">
        <v>639</v>
      </c>
      <c r="D2411" s="822" t="s">
        <v>3526</v>
      </c>
      <c r="E2411" s="822" t="s">
        <v>6953</v>
      </c>
      <c r="F2411" s="822" t="s">
        <v>7035</v>
      </c>
      <c r="G2411" s="822" t="s">
        <v>3281</v>
      </c>
      <c r="H2411" s="831">
        <v>8</v>
      </c>
      <c r="I2411" s="831">
        <v>4268.75</v>
      </c>
      <c r="J2411" s="822"/>
      <c r="K2411" s="822">
        <v>533.59375</v>
      </c>
      <c r="L2411" s="831">
        <v>14.600000000000001</v>
      </c>
      <c r="M2411" s="831">
        <v>15726.970000000001</v>
      </c>
      <c r="N2411" s="822"/>
      <c r="O2411" s="822">
        <v>1077.1897260273972</v>
      </c>
      <c r="P2411" s="831">
        <v>23.4</v>
      </c>
      <c r="Q2411" s="831">
        <v>12485.820000000002</v>
      </c>
      <c r="R2411" s="827"/>
      <c r="S2411" s="832">
        <v>533.58205128205134</v>
      </c>
    </row>
    <row r="2412" spans="1:19" ht="14.45" customHeight="1" x14ac:dyDescent="0.2">
      <c r="A2412" s="821" t="s">
        <v>6951</v>
      </c>
      <c r="B2412" s="822" t="s">
        <v>6952</v>
      </c>
      <c r="C2412" s="822" t="s">
        <v>639</v>
      </c>
      <c r="D2412" s="822" t="s">
        <v>3526</v>
      </c>
      <c r="E2412" s="822" t="s">
        <v>6953</v>
      </c>
      <c r="F2412" s="822" t="s">
        <v>7039</v>
      </c>
      <c r="G2412" s="822" t="s">
        <v>7040</v>
      </c>
      <c r="H2412" s="831">
        <v>4</v>
      </c>
      <c r="I2412" s="831">
        <v>12830.24</v>
      </c>
      <c r="J2412" s="822"/>
      <c r="K2412" s="822">
        <v>3207.56</v>
      </c>
      <c r="L2412" s="831">
        <v>17</v>
      </c>
      <c r="M2412" s="831">
        <v>55713.16</v>
      </c>
      <c r="N2412" s="822"/>
      <c r="O2412" s="822">
        <v>3277.2447058823532</v>
      </c>
      <c r="P2412" s="831">
        <v>36</v>
      </c>
      <c r="Q2412" s="831">
        <v>109158.04000000001</v>
      </c>
      <c r="R2412" s="827"/>
      <c r="S2412" s="832">
        <v>3032.1677777777782</v>
      </c>
    </row>
    <row r="2413" spans="1:19" ht="14.45" customHeight="1" x14ac:dyDescent="0.2">
      <c r="A2413" s="821" t="s">
        <v>6951</v>
      </c>
      <c r="B2413" s="822" t="s">
        <v>6952</v>
      </c>
      <c r="C2413" s="822" t="s">
        <v>639</v>
      </c>
      <c r="D2413" s="822" t="s">
        <v>3526</v>
      </c>
      <c r="E2413" s="822" t="s">
        <v>6953</v>
      </c>
      <c r="F2413" s="822" t="s">
        <v>7041</v>
      </c>
      <c r="G2413" s="822" t="s">
        <v>7040</v>
      </c>
      <c r="H2413" s="831"/>
      <c r="I2413" s="831"/>
      <c r="J2413" s="822"/>
      <c r="K2413" s="822"/>
      <c r="L2413" s="831">
        <v>3.5</v>
      </c>
      <c r="M2413" s="831">
        <v>13770.93</v>
      </c>
      <c r="N2413" s="822"/>
      <c r="O2413" s="822">
        <v>3934.5514285714285</v>
      </c>
      <c r="P2413" s="831">
        <v>5</v>
      </c>
      <c r="Q2413" s="831">
        <v>15667.810000000001</v>
      </c>
      <c r="R2413" s="827"/>
      <c r="S2413" s="832">
        <v>3133.5620000000004</v>
      </c>
    </row>
    <row r="2414" spans="1:19" ht="14.45" customHeight="1" x14ac:dyDescent="0.2">
      <c r="A2414" s="821" t="s">
        <v>6951</v>
      </c>
      <c r="B2414" s="822" t="s">
        <v>6952</v>
      </c>
      <c r="C2414" s="822" t="s">
        <v>639</v>
      </c>
      <c r="D2414" s="822" t="s">
        <v>3526</v>
      </c>
      <c r="E2414" s="822" t="s">
        <v>6953</v>
      </c>
      <c r="F2414" s="822" t="s">
        <v>7042</v>
      </c>
      <c r="G2414" s="822" t="s">
        <v>1957</v>
      </c>
      <c r="H2414" s="831"/>
      <c r="I2414" s="831"/>
      <c r="J2414" s="822"/>
      <c r="K2414" s="822"/>
      <c r="L2414" s="831"/>
      <c r="M2414" s="831"/>
      <c r="N2414" s="822"/>
      <c r="O2414" s="822"/>
      <c r="P2414" s="831">
        <v>0.4</v>
      </c>
      <c r="Q2414" s="831">
        <v>114.52</v>
      </c>
      <c r="R2414" s="827"/>
      <c r="S2414" s="832">
        <v>286.29999999999995</v>
      </c>
    </row>
    <row r="2415" spans="1:19" ht="14.45" customHeight="1" x14ac:dyDescent="0.2">
      <c r="A2415" s="821" t="s">
        <v>6951</v>
      </c>
      <c r="B2415" s="822" t="s">
        <v>6952</v>
      </c>
      <c r="C2415" s="822" t="s">
        <v>639</v>
      </c>
      <c r="D2415" s="822" t="s">
        <v>3526</v>
      </c>
      <c r="E2415" s="822" t="s">
        <v>6953</v>
      </c>
      <c r="F2415" s="822" t="s">
        <v>7043</v>
      </c>
      <c r="G2415" s="822" t="s">
        <v>7044</v>
      </c>
      <c r="H2415" s="831"/>
      <c r="I2415" s="831"/>
      <c r="J2415" s="822"/>
      <c r="K2415" s="822"/>
      <c r="L2415" s="831"/>
      <c r="M2415" s="831"/>
      <c r="N2415" s="822"/>
      <c r="O2415" s="822"/>
      <c r="P2415" s="831">
        <v>4.0599999999999996</v>
      </c>
      <c r="Q2415" s="831">
        <v>1066436.04</v>
      </c>
      <c r="R2415" s="827"/>
      <c r="S2415" s="832">
        <v>262668.97536945814</v>
      </c>
    </row>
    <row r="2416" spans="1:19" ht="14.45" customHeight="1" x14ac:dyDescent="0.2">
      <c r="A2416" s="821" t="s">
        <v>6951</v>
      </c>
      <c r="B2416" s="822" t="s">
        <v>6952</v>
      </c>
      <c r="C2416" s="822" t="s">
        <v>639</v>
      </c>
      <c r="D2416" s="822" t="s">
        <v>3526</v>
      </c>
      <c r="E2416" s="822" t="s">
        <v>6953</v>
      </c>
      <c r="F2416" s="822" t="s">
        <v>7045</v>
      </c>
      <c r="G2416" s="822" t="s">
        <v>7044</v>
      </c>
      <c r="H2416" s="831"/>
      <c r="I2416" s="831"/>
      <c r="J2416" s="822"/>
      <c r="K2416" s="822"/>
      <c r="L2416" s="831">
        <v>51.47</v>
      </c>
      <c r="M2416" s="831">
        <v>3379893.33</v>
      </c>
      <c r="N2416" s="822"/>
      <c r="O2416" s="822">
        <v>65667.249465708184</v>
      </c>
      <c r="P2416" s="831">
        <v>52.71</v>
      </c>
      <c r="Q2416" s="831">
        <v>3461279.65</v>
      </c>
      <c r="R2416" s="827"/>
      <c r="S2416" s="832">
        <v>65666.47030923923</v>
      </c>
    </row>
    <row r="2417" spans="1:19" ht="14.45" customHeight="1" x14ac:dyDescent="0.2">
      <c r="A2417" s="821" t="s">
        <v>6951</v>
      </c>
      <c r="B2417" s="822" t="s">
        <v>6952</v>
      </c>
      <c r="C2417" s="822" t="s">
        <v>639</v>
      </c>
      <c r="D2417" s="822" t="s">
        <v>3526</v>
      </c>
      <c r="E2417" s="822" t="s">
        <v>6953</v>
      </c>
      <c r="F2417" s="822" t="s">
        <v>7046</v>
      </c>
      <c r="G2417" s="822" t="s">
        <v>3405</v>
      </c>
      <c r="H2417" s="831"/>
      <c r="I2417" s="831"/>
      <c r="J2417" s="822"/>
      <c r="K2417" s="822"/>
      <c r="L2417" s="831"/>
      <c r="M2417" s="831"/>
      <c r="N2417" s="822"/>
      <c r="O2417" s="822"/>
      <c r="P2417" s="831">
        <v>1</v>
      </c>
      <c r="Q2417" s="831">
        <v>89502.6</v>
      </c>
      <c r="R2417" s="827"/>
      <c r="S2417" s="832">
        <v>89502.6</v>
      </c>
    </row>
    <row r="2418" spans="1:19" ht="14.45" customHeight="1" x14ac:dyDescent="0.2">
      <c r="A2418" s="821" t="s">
        <v>6951</v>
      </c>
      <c r="B2418" s="822" t="s">
        <v>6952</v>
      </c>
      <c r="C2418" s="822" t="s">
        <v>639</v>
      </c>
      <c r="D2418" s="822" t="s">
        <v>3526</v>
      </c>
      <c r="E2418" s="822" t="s">
        <v>6953</v>
      </c>
      <c r="F2418" s="822" t="s">
        <v>7047</v>
      </c>
      <c r="G2418" s="822" t="s">
        <v>805</v>
      </c>
      <c r="H2418" s="831"/>
      <c r="I2418" s="831"/>
      <c r="J2418" s="822"/>
      <c r="K2418" s="822"/>
      <c r="L2418" s="831">
        <v>4.7499999999999991</v>
      </c>
      <c r="M2418" s="831">
        <v>3009.1800000000003</v>
      </c>
      <c r="N2418" s="822"/>
      <c r="O2418" s="822">
        <v>633.51157894736855</v>
      </c>
      <c r="P2418" s="831">
        <v>5.29</v>
      </c>
      <c r="Q2418" s="831">
        <v>5600.67</v>
      </c>
      <c r="R2418" s="827"/>
      <c r="S2418" s="832">
        <v>1058.7277882797732</v>
      </c>
    </row>
    <row r="2419" spans="1:19" ht="14.45" customHeight="1" x14ac:dyDescent="0.2">
      <c r="A2419" s="821" t="s">
        <v>6951</v>
      </c>
      <c r="B2419" s="822" t="s">
        <v>6952</v>
      </c>
      <c r="C2419" s="822" t="s">
        <v>639</v>
      </c>
      <c r="D2419" s="822" t="s">
        <v>3526</v>
      </c>
      <c r="E2419" s="822" t="s">
        <v>6953</v>
      </c>
      <c r="F2419" s="822" t="s">
        <v>7055</v>
      </c>
      <c r="G2419" s="822" t="s">
        <v>2404</v>
      </c>
      <c r="H2419" s="831"/>
      <c r="I2419" s="831"/>
      <c r="J2419" s="822"/>
      <c r="K2419" s="822"/>
      <c r="L2419" s="831"/>
      <c r="M2419" s="831"/>
      <c r="N2419" s="822"/>
      <c r="O2419" s="822"/>
      <c r="P2419" s="831">
        <v>17</v>
      </c>
      <c r="Q2419" s="831">
        <v>150783.54</v>
      </c>
      <c r="R2419" s="827"/>
      <c r="S2419" s="832">
        <v>8869.6200000000008</v>
      </c>
    </row>
    <row r="2420" spans="1:19" ht="14.45" customHeight="1" x14ac:dyDescent="0.2">
      <c r="A2420" s="821" t="s">
        <v>6951</v>
      </c>
      <c r="B2420" s="822" t="s">
        <v>6952</v>
      </c>
      <c r="C2420" s="822" t="s">
        <v>639</v>
      </c>
      <c r="D2420" s="822" t="s">
        <v>3526</v>
      </c>
      <c r="E2420" s="822" t="s">
        <v>6953</v>
      </c>
      <c r="F2420" s="822" t="s">
        <v>7057</v>
      </c>
      <c r="G2420" s="822" t="s">
        <v>7058</v>
      </c>
      <c r="H2420" s="831"/>
      <c r="I2420" s="831"/>
      <c r="J2420" s="822"/>
      <c r="K2420" s="822"/>
      <c r="L2420" s="831">
        <v>11</v>
      </c>
      <c r="M2420" s="831">
        <v>726000</v>
      </c>
      <c r="N2420" s="822"/>
      <c r="O2420" s="822">
        <v>66000</v>
      </c>
      <c r="P2420" s="831">
        <v>26</v>
      </c>
      <c r="Q2420" s="831">
        <v>1696089.6800000002</v>
      </c>
      <c r="R2420" s="827"/>
      <c r="S2420" s="832">
        <v>65234.218461538469</v>
      </c>
    </row>
    <row r="2421" spans="1:19" ht="14.45" customHeight="1" x14ac:dyDescent="0.2">
      <c r="A2421" s="821" t="s">
        <v>6951</v>
      </c>
      <c r="B2421" s="822" t="s">
        <v>6952</v>
      </c>
      <c r="C2421" s="822" t="s">
        <v>639</v>
      </c>
      <c r="D2421" s="822" t="s">
        <v>3526</v>
      </c>
      <c r="E2421" s="822" t="s">
        <v>6953</v>
      </c>
      <c r="F2421" s="822" t="s">
        <v>7059</v>
      </c>
      <c r="G2421" s="822" t="s">
        <v>1004</v>
      </c>
      <c r="H2421" s="831"/>
      <c r="I2421" s="831"/>
      <c r="J2421" s="822"/>
      <c r="K2421" s="822"/>
      <c r="L2421" s="831">
        <v>9.68</v>
      </c>
      <c r="M2421" s="831">
        <v>1407.7700000000002</v>
      </c>
      <c r="N2421" s="822"/>
      <c r="O2421" s="822">
        <v>145.43078512396696</v>
      </c>
      <c r="P2421" s="831"/>
      <c r="Q2421" s="831"/>
      <c r="R2421" s="827"/>
      <c r="S2421" s="832"/>
    </row>
    <row r="2422" spans="1:19" ht="14.45" customHeight="1" x14ac:dyDescent="0.2">
      <c r="A2422" s="821" t="s">
        <v>6951</v>
      </c>
      <c r="B2422" s="822" t="s">
        <v>6952</v>
      </c>
      <c r="C2422" s="822" t="s">
        <v>639</v>
      </c>
      <c r="D2422" s="822" t="s">
        <v>3526</v>
      </c>
      <c r="E2422" s="822" t="s">
        <v>6953</v>
      </c>
      <c r="F2422" s="822" t="s">
        <v>7060</v>
      </c>
      <c r="G2422" s="822" t="s">
        <v>3443</v>
      </c>
      <c r="H2422" s="831"/>
      <c r="I2422" s="831"/>
      <c r="J2422" s="822"/>
      <c r="K2422" s="822"/>
      <c r="L2422" s="831">
        <v>4</v>
      </c>
      <c r="M2422" s="831">
        <v>94615</v>
      </c>
      <c r="N2422" s="822"/>
      <c r="O2422" s="822">
        <v>23653.75</v>
      </c>
      <c r="P2422" s="831">
        <v>8</v>
      </c>
      <c r="Q2422" s="831">
        <v>189286.39999999999</v>
      </c>
      <c r="R2422" s="827"/>
      <c r="S2422" s="832">
        <v>23660.799999999999</v>
      </c>
    </row>
    <row r="2423" spans="1:19" ht="14.45" customHeight="1" x14ac:dyDescent="0.2">
      <c r="A2423" s="821" t="s">
        <v>6951</v>
      </c>
      <c r="B2423" s="822" t="s">
        <v>6952</v>
      </c>
      <c r="C2423" s="822" t="s">
        <v>639</v>
      </c>
      <c r="D2423" s="822" t="s">
        <v>3526</v>
      </c>
      <c r="E2423" s="822" t="s">
        <v>6953</v>
      </c>
      <c r="F2423" s="822" t="s">
        <v>7061</v>
      </c>
      <c r="G2423" s="822" t="s">
        <v>2967</v>
      </c>
      <c r="H2423" s="831"/>
      <c r="I2423" s="831"/>
      <c r="J2423" s="822"/>
      <c r="K2423" s="822"/>
      <c r="L2423" s="831">
        <v>19.939999999999998</v>
      </c>
      <c r="M2423" s="831">
        <v>2231.33</v>
      </c>
      <c r="N2423" s="822"/>
      <c r="O2423" s="822">
        <v>111.90220661985958</v>
      </c>
      <c r="P2423" s="831">
        <v>23.46</v>
      </c>
      <c r="Q2423" s="831">
        <v>2126.65</v>
      </c>
      <c r="R2423" s="827"/>
      <c r="S2423" s="832">
        <v>90.650042625745954</v>
      </c>
    </row>
    <row r="2424" spans="1:19" ht="14.45" customHeight="1" x14ac:dyDescent="0.2">
      <c r="A2424" s="821" t="s">
        <v>6951</v>
      </c>
      <c r="B2424" s="822" t="s">
        <v>6952</v>
      </c>
      <c r="C2424" s="822" t="s">
        <v>639</v>
      </c>
      <c r="D2424" s="822" t="s">
        <v>3526</v>
      </c>
      <c r="E2424" s="822" t="s">
        <v>6953</v>
      </c>
      <c r="F2424" s="822" t="s">
        <v>7062</v>
      </c>
      <c r="G2424" s="822" t="s">
        <v>7063</v>
      </c>
      <c r="H2424" s="831"/>
      <c r="I2424" s="831"/>
      <c r="J2424" s="822"/>
      <c r="K2424" s="822"/>
      <c r="L2424" s="831">
        <v>3.5700000000000003</v>
      </c>
      <c r="M2424" s="831">
        <v>28924.48</v>
      </c>
      <c r="N2424" s="822"/>
      <c r="O2424" s="822">
        <v>8102.0952380952376</v>
      </c>
      <c r="P2424" s="831">
        <v>23.07</v>
      </c>
      <c r="Q2424" s="831">
        <v>186914.79</v>
      </c>
      <c r="R2424" s="827"/>
      <c r="S2424" s="832">
        <v>8102.071521456437</v>
      </c>
    </row>
    <row r="2425" spans="1:19" ht="14.45" customHeight="1" x14ac:dyDescent="0.2">
      <c r="A2425" s="821" t="s">
        <v>6951</v>
      </c>
      <c r="B2425" s="822" t="s">
        <v>6952</v>
      </c>
      <c r="C2425" s="822" t="s">
        <v>639</v>
      </c>
      <c r="D2425" s="822" t="s">
        <v>3526</v>
      </c>
      <c r="E2425" s="822" t="s">
        <v>6953</v>
      </c>
      <c r="F2425" s="822" t="s">
        <v>7067</v>
      </c>
      <c r="G2425" s="822" t="s">
        <v>3429</v>
      </c>
      <c r="H2425" s="831"/>
      <c r="I2425" s="831"/>
      <c r="J2425" s="822"/>
      <c r="K2425" s="822"/>
      <c r="L2425" s="831"/>
      <c r="M2425" s="831"/>
      <c r="N2425" s="822"/>
      <c r="O2425" s="822"/>
      <c r="P2425" s="831">
        <v>6</v>
      </c>
      <c r="Q2425" s="831">
        <v>84967.2</v>
      </c>
      <c r="R2425" s="827"/>
      <c r="S2425" s="832">
        <v>14161.199999999999</v>
      </c>
    </row>
    <row r="2426" spans="1:19" ht="14.45" customHeight="1" x14ac:dyDescent="0.2">
      <c r="A2426" s="821" t="s">
        <v>6951</v>
      </c>
      <c r="B2426" s="822" t="s">
        <v>6952</v>
      </c>
      <c r="C2426" s="822" t="s">
        <v>639</v>
      </c>
      <c r="D2426" s="822" t="s">
        <v>3526</v>
      </c>
      <c r="E2426" s="822" t="s">
        <v>6953</v>
      </c>
      <c r="F2426" s="822" t="s">
        <v>7068</v>
      </c>
      <c r="G2426" s="822" t="s">
        <v>2985</v>
      </c>
      <c r="H2426" s="831"/>
      <c r="I2426" s="831"/>
      <c r="J2426" s="822"/>
      <c r="K2426" s="822"/>
      <c r="L2426" s="831">
        <v>1</v>
      </c>
      <c r="M2426" s="831">
        <v>87.47</v>
      </c>
      <c r="N2426" s="822"/>
      <c r="O2426" s="822">
        <v>87.47</v>
      </c>
      <c r="P2426" s="831">
        <v>12</v>
      </c>
      <c r="Q2426" s="831">
        <v>1011.4</v>
      </c>
      <c r="R2426" s="827"/>
      <c r="S2426" s="832">
        <v>84.283333333333331</v>
      </c>
    </row>
    <row r="2427" spans="1:19" ht="14.45" customHeight="1" x14ac:dyDescent="0.2">
      <c r="A2427" s="821" t="s">
        <v>6951</v>
      </c>
      <c r="B2427" s="822" t="s">
        <v>6952</v>
      </c>
      <c r="C2427" s="822" t="s">
        <v>639</v>
      </c>
      <c r="D2427" s="822" t="s">
        <v>3526</v>
      </c>
      <c r="E2427" s="822" t="s">
        <v>6953</v>
      </c>
      <c r="F2427" s="822" t="s">
        <v>7069</v>
      </c>
      <c r="G2427" s="822" t="s">
        <v>2981</v>
      </c>
      <c r="H2427" s="831"/>
      <c r="I2427" s="831"/>
      <c r="J2427" s="822"/>
      <c r="K2427" s="822"/>
      <c r="L2427" s="831">
        <v>21.28</v>
      </c>
      <c r="M2427" s="831">
        <v>133875.71</v>
      </c>
      <c r="N2427" s="822"/>
      <c r="O2427" s="822">
        <v>6291.1517857142853</v>
      </c>
      <c r="P2427" s="831">
        <v>42.31</v>
      </c>
      <c r="Q2427" s="831">
        <v>171341.81</v>
      </c>
      <c r="R2427" s="827"/>
      <c r="S2427" s="832">
        <v>4049.6764358307728</v>
      </c>
    </row>
    <row r="2428" spans="1:19" ht="14.45" customHeight="1" x14ac:dyDescent="0.2">
      <c r="A2428" s="821" t="s">
        <v>6951</v>
      </c>
      <c r="B2428" s="822" t="s">
        <v>6952</v>
      </c>
      <c r="C2428" s="822" t="s">
        <v>639</v>
      </c>
      <c r="D2428" s="822" t="s">
        <v>3526</v>
      </c>
      <c r="E2428" s="822" t="s">
        <v>6953</v>
      </c>
      <c r="F2428" s="822" t="s">
        <v>7070</v>
      </c>
      <c r="G2428" s="822" t="s">
        <v>2985</v>
      </c>
      <c r="H2428" s="831"/>
      <c r="I2428" s="831"/>
      <c r="J2428" s="822"/>
      <c r="K2428" s="822"/>
      <c r="L2428" s="831">
        <v>3</v>
      </c>
      <c r="M2428" s="831">
        <v>992.31</v>
      </c>
      <c r="N2428" s="822"/>
      <c r="O2428" s="822">
        <v>330.77</v>
      </c>
      <c r="P2428" s="831">
        <v>9.82</v>
      </c>
      <c r="Q2428" s="831">
        <v>3106.11</v>
      </c>
      <c r="R2428" s="827"/>
      <c r="S2428" s="832">
        <v>316.30448065173118</v>
      </c>
    </row>
    <row r="2429" spans="1:19" ht="14.45" customHeight="1" x14ac:dyDescent="0.2">
      <c r="A2429" s="821" t="s">
        <v>6951</v>
      </c>
      <c r="B2429" s="822" t="s">
        <v>6952</v>
      </c>
      <c r="C2429" s="822" t="s">
        <v>639</v>
      </c>
      <c r="D2429" s="822" t="s">
        <v>3526</v>
      </c>
      <c r="E2429" s="822" t="s">
        <v>6953</v>
      </c>
      <c r="F2429" s="822" t="s">
        <v>7071</v>
      </c>
      <c r="G2429" s="822" t="s">
        <v>2477</v>
      </c>
      <c r="H2429" s="831"/>
      <c r="I2429" s="831"/>
      <c r="J2429" s="822"/>
      <c r="K2429" s="822"/>
      <c r="L2429" s="831">
        <v>8</v>
      </c>
      <c r="M2429" s="831">
        <v>342262.88</v>
      </c>
      <c r="N2429" s="822"/>
      <c r="O2429" s="822">
        <v>42782.86</v>
      </c>
      <c r="P2429" s="831"/>
      <c r="Q2429" s="831"/>
      <c r="R2429" s="827"/>
      <c r="S2429" s="832"/>
    </row>
    <row r="2430" spans="1:19" ht="14.45" customHeight="1" x14ac:dyDescent="0.2">
      <c r="A2430" s="821" t="s">
        <v>6951</v>
      </c>
      <c r="B2430" s="822" t="s">
        <v>6952</v>
      </c>
      <c r="C2430" s="822" t="s">
        <v>639</v>
      </c>
      <c r="D2430" s="822" t="s">
        <v>3526</v>
      </c>
      <c r="E2430" s="822" t="s">
        <v>6953</v>
      </c>
      <c r="F2430" s="822" t="s">
        <v>7073</v>
      </c>
      <c r="G2430" s="822" t="s">
        <v>3460</v>
      </c>
      <c r="H2430" s="831"/>
      <c r="I2430" s="831"/>
      <c r="J2430" s="822"/>
      <c r="K2430" s="822"/>
      <c r="L2430" s="831">
        <v>3</v>
      </c>
      <c r="M2430" s="831">
        <v>208882.69</v>
      </c>
      <c r="N2430" s="822"/>
      <c r="O2430" s="822">
        <v>69627.563333333339</v>
      </c>
      <c r="P2430" s="831">
        <v>4</v>
      </c>
      <c r="Q2430" s="831">
        <v>270759.3</v>
      </c>
      <c r="R2430" s="827"/>
      <c r="S2430" s="832">
        <v>67689.824999999997</v>
      </c>
    </row>
    <row r="2431" spans="1:19" ht="14.45" customHeight="1" x14ac:dyDescent="0.2">
      <c r="A2431" s="821" t="s">
        <v>6951</v>
      </c>
      <c r="B2431" s="822" t="s">
        <v>6952</v>
      </c>
      <c r="C2431" s="822" t="s">
        <v>639</v>
      </c>
      <c r="D2431" s="822" t="s">
        <v>3526</v>
      </c>
      <c r="E2431" s="822" t="s">
        <v>6953</v>
      </c>
      <c r="F2431" s="822" t="s">
        <v>7074</v>
      </c>
      <c r="G2431" s="822" t="s">
        <v>7075</v>
      </c>
      <c r="H2431" s="831"/>
      <c r="I2431" s="831"/>
      <c r="J2431" s="822"/>
      <c r="K2431" s="822"/>
      <c r="L2431" s="831">
        <v>1.79</v>
      </c>
      <c r="M2431" s="831">
        <v>855.15000000000009</v>
      </c>
      <c r="N2431" s="822"/>
      <c r="O2431" s="822">
        <v>477.73743016759778</v>
      </c>
      <c r="P2431" s="831">
        <v>5.62</v>
      </c>
      <c r="Q2431" s="831">
        <v>3026.63</v>
      </c>
      <c r="R2431" s="827"/>
      <c r="S2431" s="832">
        <v>538.54626334519571</v>
      </c>
    </row>
    <row r="2432" spans="1:19" ht="14.45" customHeight="1" x14ac:dyDescent="0.2">
      <c r="A2432" s="821" t="s">
        <v>6951</v>
      </c>
      <c r="B2432" s="822" t="s">
        <v>6952</v>
      </c>
      <c r="C2432" s="822" t="s">
        <v>639</v>
      </c>
      <c r="D2432" s="822" t="s">
        <v>3526</v>
      </c>
      <c r="E2432" s="822" t="s">
        <v>6953</v>
      </c>
      <c r="F2432" s="822" t="s">
        <v>7076</v>
      </c>
      <c r="G2432" s="822" t="s">
        <v>3460</v>
      </c>
      <c r="H2432" s="831"/>
      <c r="I2432" s="831"/>
      <c r="J2432" s="822"/>
      <c r="K2432" s="822"/>
      <c r="L2432" s="831">
        <v>7.1199999999999992</v>
      </c>
      <c r="M2432" s="831">
        <v>304803.75000000006</v>
      </c>
      <c r="N2432" s="822"/>
      <c r="O2432" s="822">
        <v>42809.515449438215</v>
      </c>
      <c r="P2432" s="831">
        <v>9.0399999999999991</v>
      </c>
      <c r="Q2432" s="831">
        <v>377528.33</v>
      </c>
      <c r="R2432" s="827"/>
      <c r="S2432" s="832">
        <v>41761.98340707965</v>
      </c>
    </row>
    <row r="2433" spans="1:19" ht="14.45" customHeight="1" x14ac:dyDescent="0.2">
      <c r="A2433" s="821" t="s">
        <v>6951</v>
      </c>
      <c r="B2433" s="822" t="s">
        <v>6952</v>
      </c>
      <c r="C2433" s="822" t="s">
        <v>639</v>
      </c>
      <c r="D2433" s="822" t="s">
        <v>3526</v>
      </c>
      <c r="E2433" s="822" t="s">
        <v>6953</v>
      </c>
      <c r="F2433" s="822" t="s">
        <v>7078</v>
      </c>
      <c r="G2433" s="822" t="s">
        <v>7063</v>
      </c>
      <c r="H2433" s="831"/>
      <c r="I2433" s="831"/>
      <c r="J2433" s="822"/>
      <c r="K2433" s="822"/>
      <c r="L2433" s="831">
        <v>13.76</v>
      </c>
      <c r="M2433" s="831">
        <v>222970.19</v>
      </c>
      <c r="N2433" s="822"/>
      <c r="O2433" s="822">
        <v>16204.228924418605</v>
      </c>
      <c r="P2433" s="831">
        <v>10.8</v>
      </c>
      <c r="Q2433" s="831">
        <v>175005.36</v>
      </c>
      <c r="R2433" s="827"/>
      <c r="S2433" s="832">
        <v>16204.199999999997</v>
      </c>
    </row>
    <row r="2434" spans="1:19" ht="14.45" customHeight="1" x14ac:dyDescent="0.2">
      <c r="A2434" s="821" t="s">
        <v>6951</v>
      </c>
      <c r="B2434" s="822" t="s">
        <v>6952</v>
      </c>
      <c r="C2434" s="822" t="s">
        <v>639</v>
      </c>
      <c r="D2434" s="822" t="s">
        <v>3526</v>
      </c>
      <c r="E2434" s="822" t="s">
        <v>6953</v>
      </c>
      <c r="F2434" s="822" t="s">
        <v>7080</v>
      </c>
      <c r="G2434" s="822" t="s">
        <v>7081</v>
      </c>
      <c r="H2434" s="831"/>
      <c r="I2434" s="831"/>
      <c r="J2434" s="822"/>
      <c r="K2434" s="822"/>
      <c r="L2434" s="831">
        <v>2</v>
      </c>
      <c r="M2434" s="831">
        <v>106372.37</v>
      </c>
      <c r="N2434" s="822"/>
      <c r="O2434" s="822">
        <v>53186.184999999998</v>
      </c>
      <c r="P2434" s="831">
        <v>13</v>
      </c>
      <c r="Q2434" s="831">
        <v>691409.99999999988</v>
      </c>
      <c r="R2434" s="827"/>
      <c r="S2434" s="832">
        <v>53185.38461538461</v>
      </c>
    </row>
    <row r="2435" spans="1:19" ht="14.45" customHeight="1" x14ac:dyDescent="0.2">
      <c r="A2435" s="821" t="s">
        <v>6951</v>
      </c>
      <c r="B2435" s="822" t="s">
        <v>6952</v>
      </c>
      <c r="C2435" s="822" t="s">
        <v>639</v>
      </c>
      <c r="D2435" s="822" t="s">
        <v>3526</v>
      </c>
      <c r="E2435" s="822" t="s">
        <v>6953</v>
      </c>
      <c r="F2435" s="822" t="s">
        <v>7084</v>
      </c>
      <c r="G2435" s="822" t="s">
        <v>7085</v>
      </c>
      <c r="H2435" s="831"/>
      <c r="I2435" s="831"/>
      <c r="J2435" s="822"/>
      <c r="K2435" s="822"/>
      <c r="L2435" s="831"/>
      <c r="M2435" s="831"/>
      <c r="N2435" s="822"/>
      <c r="O2435" s="822"/>
      <c r="P2435" s="831">
        <v>2</v>
      </c>
      <c r="Q2435" s="831">
        <v>3498.16</v>
      </c>
      <c r="R2435" s="827"/>
      <c r="S2435" s="832">
        <v>1749.08</v>
      </c>
    </row>
    <row r="2436" spans="1:19" ht="14.45" customHeight="1" x14ac:dyDescent="0.2">
      <c r="A2436" s="821" t="s">
        <v>6951</v>
      </c>
      <c r="B2436" s="822" t="s">
        <v>6952</v>
      </c>
      <c r="C2436" s="822" t="s">
        <v>639</v>
      </c>
      <c r="D2436" s="822" t="s">
        <v>3526</v>
      </c>
      <c r="E2436" s="822" t="s">
        <v>6953</v>
      </c>
      <c r="F2436" s="822" t="s">
        <v>7086</v>
      </c>
      <c r="G2436" s="822" t="s">
        <v>2660</v>
      </c>
      <c r="H2436" s="831"/>
      <c r="I2436" s="831"/>
      <c r="J2436" s="822"/>
      <c r="K2436" s="822"/>
      <c r="L2436" s="831">
        <v>6.7</v>
      </c>
      <c r="M2436" s="831">
        <v>1843.72</v>
      </c>
      <c r="N2436" s="822"/>
      <c r="O2436" s="822">
        <v>275.18208955223878</v>
      </c>
      <c r="P2436" s="831">
        <v>17.149999999999999</v>
      </c>
      <c r="Q2436" s="831">
        <v>4699.1000000000004</v>
      </c>
      <c r="R2436" s="827"/>
      <c r="S2436" s="832">
        <v>274.00000000000006</v>
      </c>
    </row>
    <row r="2437" spans="1:19" ht="14.45" customHeight="1" x14ac:dyDescent="0.2">
      <c r="A2437" s="821" t="s">
        <v>6951</v>
      </c>
      <c r="B2437" s="822" t="s">
        <v>6952</v>
      </c>
      <c r="C2437" s="822" t="s">
        <v>639</v>
      </c>
      <c r="D2437" s="822" t="s">
        <v>3526</v>
      </c>
      <c r="E2437" s="822" t="s">
        <v>6953</v>
      </c>
      <c r="F2437" s="822" t="s">
        <v>7087</v>
      </c>
      <c r="G2437" s="822" t="s">
        <v>3410</v>
      </c>
      <c r="H2437" s="831"/>
      <c r="I2437" s="831"/>
      <c r="J2437" s="822"/>
      <c r="K2437" s="822"/>
      <c r="L2437" s="831">
        <v>2</v>
      </c>
      <c r="M2437" s="831">
        <v>228000</v>
      </c>
      <c r="N2437" s="822"/>
      <c r="O2437" s="822">
        <v>114000</v>
      </c>
      <c r="P2437" s="831">
        <v>35</v>
      </c>
      <c r="Q2437" s="831">
        <v>3990000</v>
      </c>
      <c r="R2437" s="827"/>
      <c r="S2437" s="832">
        <v>114000</v>
      </c>
    </row>
    <row r="2438" spans="1:19" ht="14.45" customHeight="1" x14ac:dyDescent="0.2">
      <c r="A2438" s="821" t="s">
        <v>6951</v>
      </c>
      <c r="B2438" s="822" t="s">
        <v>6952</v>
      </c>
      <c r="C2438" s="822" t="s">
        <v>639</v>
      </c>
      <c r="D2438" s="822" t="s">
        <v>3526</v>
      </c>
      <c r="E2438" s="822" t="s">
        <v>6953</v>
      </c>
      <c r="F2438" s="822" t="s">
        <v>7097</v>
      </c>
      <c r="G2438" s="822" t="s">
        <v>7098</v>
      </c>
      <c r="H2438" s="831"/>
      <c r="I2438" s="831"/>
      <c r="J2438" s="822"/>
      <c r="K2438" s="822"/>
      <c r="L2438" s="831"/>
      <c r="M2438" s="831"/>
      <c r="N2438" s="822"/>
      <c r="O2438" s="822"/>
      <c r="P2438" s="831">
        <v>1</v>
      </c>
      <c r="Q2438" s="831">
        <v>1729.93</v>
      </c>
      <c r="R2438" s="827"/>
      <c r="S2438" s="832">
        <v>1729.93</v>
      </c>
    </row>
    <row r="2439" spans="1:19" ht="14.45" customHeight="1" x14ac:dyDescent="0.2">
      <c r="A2439" s="821" t="s">
        <v>6951</v>
      </c>
      <c r="B2439" s="822" t="s">
        <v>6952</v>
      </c>
      <c r="C2439" s="822" t="s">
        <v>639</v>
      </c>
      <c r="D2439" s="822" t="s">
        <v>3526</v>
      </c>
      <c r="E2439" s="822" t="s">
        <v>6953</v>
      </c>
      <c r="F2439" s="822" t="s">
        <v>7099</v>
      </c>
      <c r="G2439" s="822" t="s">
        <v>7100</v>
      </c>
      <c r="H2439" s="831"/>
      <c r="I2439" s="831"/>
      <c r="J2439" s="822"/>
      <c r="K2439" s="822"/>
      <c r="L2439" s="831">
        <v>5</v>
      </c>
      <c r="M2439" s="831">
        <v>20412.659999999996</v>
      </c>
      <c r="N2439" s="822"/>
      <c r="O2439" s="822">
        <v>4082.5319999999992</v>
      </c>
      <c r="P2439" s="831">
        <v>4</v>
      </c>
      <c r="Q2439" s="831">
        <v>13668.04</v>
      </c>
      <c r="R2439" s="827"/>
      <c r="S2439" s="832">
        <v>3417.01</v>
      </c>
    </row>
    <row r="2440" spans="1:19" ht="14.45" customHeight="1" x14ac:dyDescent="0.2">
      <c r="A2440" s="821" t="s">
        <v>6951</v>
      </c>
      <c r="B2440" s="822" t="s">
        <v>6952</v>
      </c>
      <c r="C2440" s="822" t="s">
        <v>639</v>
      </c>
      <c r="D2440" s="822" t="s">
        <v>3526</v>
      </c>
      <c r="E2440" s="822" t="s">
        <v>6953</v>
      </c>
      <c r="F2440" s="822" t="s">
        <v>7101</v>
      </c>
      <c r="G2440" s="822" t="s">
        <v>2446</v>
      </c>
      <c r="H2440" s="831"/>
      <c r="I2440" s="831"/>
      <c r="J2440" s="822"/>
      <c r="K2440" s="822"/>
      <c r="L2440" s="831">
        <v>56.599999999999994</v>
      </c>
      <c r="M2440" s="831">
        <v>446847.91000000003</v>
      </c>
      <c r="N2440" s="822"/>
      <c r="O2440" s="822">
        <v>7894.8393992932879</v>
      </c>
      <c r="P2440" s="831">
        <v>136.89000000000001</v>
      </c>
      <c r="Q2440" s="831">
        <v>1080722.93</v>
      </c>
      <c r="R2440" s="827"/>
      <c r="S2440" s="832">
        <v>7894.8274526992464</v>
      </c>
    </row>
    <row r="2441" spans="1:19" ht="14.45" customHeight="1" x14ac:dyDescent="0.2">
      <c r="A2441" s="821" t="s">
        <v>6951</v>
      </c>
      <c r="B2441" s="822" t="s">
        <v>6952</v>
      </c>
      <c r="C2441" s="822" t="s">
        <v>639</v>
      </c>
      <c r="D2441" s="822" t="s">
        <v>3526</v>
      </c>
      <c r="E2441" s="822" t="s">
        <v>6953</v>
      </c>
      <c r="F2441" s="822" t="s">
        <v>7104</v>
      </c>
      <c r="G2441" s="822" t="s">
        <v>7105</v>
      </c>
      <c r="H2441" s="831"/>
      <c r="I2441" s="831"/>
      <c r="J2441" s="822"/>
      <c r="K2441" s="822"/>
      <c r="L2441" s="831">
        <v>2</v>
      </c>
      <c r="M2441" s="831">
        <v>78.44</v>
      </c>
      <c r="N2441" s="822"/>
      <c r="O2441" s="822">
        <v>39.22</v>
      </c>
      <c r="P2441" s="831">
        <v>4</v>
      </c>
      <c r="Q2441" s="831">
        <v>175.25</v>
      </c>
      <c r="R2441" s="827"/>
      <c r="S2441" s="832">
        <v>43.8125</v>
      </c>
    </row>
    <row r="2442" spans="1:19" ht="14.45" customHeight="1" x14ac:dyDescent="0.2">
      <c r="A2442" s="821" t="s">
        <v>6951</v>
      </c>
      <c r="B2442" s="822" t="s">
        <v>6952</v>
      </c>
      <c r="C2442" s="822" t="s">
        <v>639</v>
      </c>
      <c r="D2442" s="822" t="s">
        <v>3526</v>
      </c>
      <c r="E2442" s="822" t="s">
        <v>6953</v>
      </c>
      <c r="F2442" s="822" t="s">
        <v>7110</v>
      </c>
      <c r="G2442" s="822" t="s">
        <v>2424</v>
      </c>
      <c r="H2442" s="831"/>
      <c r="I2442" s="831"/>
      <c r="J2442" s="822"/>
      <c r="K2442" s="822"/>
      <c r="L2442" s="831">
        <v>7.1099999999999994</v>
      </c>
      <c r="M2442" s="831">
        <v>153327.15000000002</v>
      </c>
      <c r="N2442" s="822"/>
      <c r="O2442" s="822">
        <v>21565.000000000004</v>
      </c>
      <c r="P2442" s="831"/>
      <c r="Q2442" s="831"/>
      <c r="R2442" s="827"/>
      <c r="S2442" s="832"/>
    </row>
    <row r="2443" spans="1:19" ht="14.45" customHeight="1" x14ac:dyDescent="0.2">
      <c r="A2443" s="821" t="s">
        <v>6951</v>
      </c>
      <c r="B2443" s="822" t="s">
        <v>6952</v>
      </c>
      <c r="C2443" s="822" t="s">
        <v>639</v>
      </c>
      <c r="D2443" s="822" t="s">
        <v>3526</v>
      </c>
      <c r="E2443" s="822" t="s">
        <v>6953</v>
      </c>
      <c r="F2443" s="822" t="s">
        <v>7111</v>
      </c>
      <c r="G2443" s="822" t="s">
        <v>2446</v>
      </c>
      <c r="H2443" s="831"/>
      <c r="I2443" s="831"/>
      <c r="J2443" s="822"/>
      <c r="K2443" s="822"/>
      <c r="L2443" s="831">
        <v>130.49</v>
      </c>
      <c r="M2443" s="831">
        <v>2574463.79</v>
      </c>
      <c r="N2443" s="822"/>
      <c r="O2443" s="822">
        <v>19729.203693769636</v>
      </c>
      <c r="P2443" s="831">
        <v>309.44</v>
      </c>
      <c r="Q2443" s="831">
        <v>6104837.8199999994</v>
      </c>
      <c r="R2443" s="827"/>
      <c r="S2443" s="832">
        <v>19728.664102895553</v>
      </c>
    </row>
    <row r="2444" spans="1:19" ht="14.45" customHeight="1" x14ac:dyDescent="0.2">
      <c r="A2444" s="821" t="s">
        <v>6951</v>
      </c>
      <c r="B2444" s="822" t="s">
        <v>6952</v>
      </c>
      <c r="C2444" s="822" t="s">
        <v>639</v>
      </c>
      <c r="D2444" s="822" t="s">
        <v>3526</v>
      </c>
      <c r="E2444" s="822" t="s">
        <v>6953</v>
      </c>
      <c r="F2444" s="822" t="s">
        <v>7114</v>
      </c>
      <c r="G2444" s="822" t="s">
        <v>2319</v>
      </c>
      <c r="H2444" s="831"/>
      <c r="I2444" s="831"/>
      <c r="J2444" s="822"/>
      <c r="K2444" s="822"/>
      <c r="L2444" s="831">
        <v>10</v>
      </c>
      <c r="M2444" s="831">
        <v>12019.27</v>
      </c>
      <c r="N2444" s="822"/>
      <c r="O2444" s="822">
        <v>1201.9270000000001</v>
      </c>
      <c r="P2444" s="831">
        <v>21</v>
      </c>
      <c r="Q2444" s="831">
        <v>23413.11</v>
      </c>
      <c r="R2444" s="827"/>
      <c r="S2444" s="832">
        <v>1114.9100000000001</v>
      </c>
    </row>
    <row r="2445" spans="1:19" ht="14.45" customHeight="1" x14ac:dyDescent="0.2">
      <c r="A2445" s="821" t="s">
        <v>6951</v>
      </c>
      <c r="B2445" s="822" t="s">
        <v>6952</v>
      </c>
      <c r="C2445" s="822" t="s">
        <v>639</v>
      </c>
      <c r="D2445" s="822" t="s">
        <v>3526</v>
      </c>
      <c r="E2445" s="822" t="s">
        <v>6953</v>
      </c>
      <c r="F2445" s="822" t="s">
        <v>7117</v>
      </c>
      <c r="G2445" s="822" t="s">
        <v>7118</v>
      </c>
      <c r="H2445" s="831"/>
      <c r="I2445" s="831"/>
      <c r="J2445" s="822"/>
      <c r="K2445" s="822"/>
      <c r="L2445" s="831">
        <v>15</v>
      </c>
      <c r="M2445" s="831">
        <v>672898.56000000006</v>
      </c>
      <c r="N2445" s="822"/>
      <c r="O2445" s="822">
        <v>44859.904000000002</v>
      </c>
      <c r="P2445" s="831">
        <v>22</v>
      </c>
      <c r="Q2445" s="831">
        <v>853776</v>
      </c>
      <c r="R2445" s="827"/>
      <c r="S2445" s="832">
        <v>38808</v>
      </c>
    </row>
    <row r="2446" spans="1:19" ht="14.45" customHeight="1" x14ac:dyDescent="0.2">
      <c r="A2446" s="821" t="s">
        <v>6951</v>
      </c>
      <c r="B2446" s="822" t="s">
        <v>6952</v>
      </c>
      <c r="C2446" s="822" t="s">
        <v>639</v>
      </c>
      <c r="D2446" s="822" t="s">
        <v>3526</v>
      </c>
      <c r="E2446" s="822" t="s">
        <v>6953</v>
      </c>
      <c r="F2446" s="822" t="s">
        <v>7119</v>
      </c>
      <c r="G2446" s="822" t="s">
        <v>916</v>
      </c>
      <c r="H2446" s="831"/>
      <c r="I2446" s="831"/>
      <c r="J2446" s="822"/>
      <c r="K2446" s="822"/>
      <c r="L2446" s="831">
        <v>3.89</v>
      </c>
      <c r="M2446" s="831">
        <v>829.19</v>
      </c>
      <c r="N2446" s="822"/>
      <c r="O2446" s="822">
        <v>213.15938303341903</v>
      </c>
      <c r="P2446" s="831">
        <v>23.72</v>
      </c>
      <c r="Q2446" s="831">
        <v>5056.1600000000008</v>
      </c>
      <c r="R2446" s="827"/>
      <c r="S2446" s="832">
        <v>213.16020236087695</v>
      </c>
    </row>
    <row r="2447" spans="1:19" ht="14.45" customHeight="1" x14ac:dyDescent="0.2">
      <c r="A2447" s="821" t="s">
        <v>6951</v>
      </c>
      <c r="B2447" s="822" t="s">
        <v>6952</v>
      </c>
      <c r="C2447" s="822" t="s">
        <v>639</v>
      </c>
      <c r="D2447" s="822" t="s">
        <v>3526</v>
      </c>
      <c r="E2447" s="822" t="s">
        <v>6953</v>
      </c>
      <c r="F2447" s="822" t="s">
        <v>7120</v>
      </c>
      <c r="G2447" s="822" t="s">
        <v>916</v>
      </c>
      <c r="H2447" s="831"/>
      <c r="I2447" s="831"/>
      <c r="J2447" s="822"/>
      <c r="K2447" s="822"/>
      <c r="L2447" s="831">
        <v>5.8</v>
      </c>
      <c r="M2447" s="831">
        <v>446.84000000000003</v>
      </c>
      <c r="N2447" s="822"/>
      <c r="O2447" s="822">
        <v>77.041379310344837</v>
      </c>
      <c r="P2447" s="831">
        <v>18.13</v>
      </c>
      <c r="Q2447" s="831">
        <v>1322.04</v>
      </c>
      <c r="R2447" s="827"/>
      <c r="S2447" s="832">
        <v>72.920022062879212</v>
      </c>
    </row>
    <row r="2448" spans="1:19" ht="14.45" customHeight="1" x14ac:dyDescent="0.2">
      <c r="A2448" s="821" t="s">
        <v>6951</v>
      </c>
      <c r="B2448" s="822" t="s">
        <v>6952</v>
      </c>
      <c r="C2448" s="822" t="s">
        <v>639</v>
      </c>
      <c r="D2448" s="822" t="s">
        <v>3526</v>
      </c>
      <c r="E2448" s="822" t="s">
        <v>6953</v>
      </c>
      <c r="F2448" s="822" t="s">
        <v>7121</v>
      </c>
      <c r="G2448" s="822" t="s">
        <v>1881</v>
      </c>
      <c r="H2448" s="831"/>
      <c r="I2448" s="831"/>
      <c r="J2448" s="822"/>
      <c r="K2448" s="822"/>
      <c r="L2448" s="831"/>
      <c r="M2448" s="831"/>
      <c r="N2448" s="822"/>
      <c r="O2448" s="822"/>
      <c r="P2448" s="831">
        <v>0.7</v>
      </c>
      <c r="Q2448" s="831">
        <v>2183.19</v>
      </c>
      <c r="R2448" s="827"/>
      <c r="S2448" s="832">
        <v>3118.8428571428576</v>
      </c>
    </row>
    <row r="2449" spans="1:19" ht="14.45" customHeight="1" x14ac:dyDescent="0.2">
      <c r="A2449" s="821" t="s">
        <v>6951</v>
      </c>
      <c r="B2449" s="822" t="s">
        <v>6952</v>
      </c>
      <c r="C2449" s="822" t="s">
        <v>639</v>
      </c>
      <c r="D2449" s="822" t="s">
        <v>3526</v>
      </c>
      <c r="E2449" s="822" t="s">
        <v>6953</v>
      </c>
      <c r="F2449" s="822" t="s">
        <v>7122</v>
      </c>
      <c r="G2449" s="822" t="s">
        <v>1390</v>
      </c>
      <c r="H2449" s="831"/>
      <c r="I2449" s="831"/>
      <c r="J2449" s="822"/>
      <c r="K2449" s="822"/>
      <c r="L2449" s="831">
        <v>4</v>
      </c>
      <c r="M2449" s="831">
        <v>593.84</v>
      </c>
      <c r="N2449" s="822"/>
      <c r="O2449" s="822">
        <v>148.46</v>
      </c>
      <c r="P2449" s="831">
        <v>18.25</v>
      </c>
      <c r="Q2449" s="831">
        <v>2709.3900000000003</v>
      </c>
      <c r="R2449" s="827"/>
      <c r="S2449" s="832">
        <v>148.45972602739727</v>
      </c>
    </row>
    <row r="2450" spans="1:19" ht="14.45" customHeight="1" x14ac:dyDescent="0.2">
      <c r="A2450" s="821" t="s">
        <v>6951</v>
      </c>
      <c r="B2450" s="822" t="s">
        <v>6952</v>
      </c>
      <c r="C2450" s="822" t="s">
        <v>639</v>
      </c>
      <c r="D2450" s="822" t="s">
        <v>3526</v>
      </c>
      <c r="E2450" s="822" t="s">
        <v>6953</v>
      </c>
      <c r="F2450" s="822" t="s">
        <v>7123</v>
      </c>
      <c r="G2450" s="822" t="s">
        <v>7124</v>
      </c>
      <c r="H2450" s="831"/>
      <c r="I2450" s="831"/>
      <c r="J2450" s="822"/>
      <c r="K2450" s="822"/>
      <c r="L2450" s="831"/>
      <c r="M2450" s="831"/>
      <c r="N2450" s="822"/>
      <c r="O2450" s="822"/>
      <c r="P2450" s="831">
        <v>1</v>
      </c>
      <c r="Q2450" s="831">
        <v>114598</v>
      </c>
      <c r="R2450" s="827"/>
      <c r="S2450" s="832">
        <v>114598</v>
      </c>
    </row>
    <row r="2451" spans="1:19" ht="14.45" customHeight="1" x14ac:dyDescent="0.2">
      <c r="A2451" s="821" t="s">
        <v>6951</v>
      </c>
      <c r="B2451" s="822" t="s">
        <v>6952</v>
      </c>
      <c r="C2451" s="822" t="s">
        <v>639</v>
      </c>
      <c r="D2451" s="822" t="s">
        <v>3526</v>
      </c>
      <c r="E2451" s="822" t="s">
        <v>6953</v>
      </c>
      <c r="F2451" s="822" t="s">
        <v>7129</v>
      </c>
      <c r="G2451" s="822" t="s">
        <v>791</v>
      </c>
      <c r="H2451" s="831"/>
      <c r="I2451" s="831"/>
      <c r="J2451" s="822"/>
      <c r="K2451" s="822"/>
      <c r="L2451" s="831">
        <v>16.440000000000001</v>
      </c>
      <c r="M2451" s="831">
        <v>2202.13</v>
      </c>
      <c r="N2451" s="822"/>
      <c r="O2451" s="822">
        <v>133.94951338199513</v>
      </c>
      <c r="P2451" s="831">
        <v>33.510000000000005</v>
      </c>
      <c r="Q2451" s="831">
        <v>3744.9500000000007</v>
      </c>
      <c r="R2451" s="827"/>
      <c r="S2451" s="832">
        <v>111.75619218143838</v>
      </c>
    </row>
    <row r="2452" spans="1:19" ht="14.45" customHeight="1" x14ac:dyDescent="0.2">
      <c r="A2452" s="821" t="s">
        <v>6951</v>
      </c>
      <c r="B2452" s="822" t="s">
        <v>6952</v>
      </c>
      <c r="C2452" s="822" t="s">
        <v>639</v>
      </c>
      <c r="D2452" s="822" t="s">
        <v>3526</v>
      </c>
      <c r="E2452" s="822" t="s">
        <v>6953</v>
      </c>
      <c r="F2452" s="822" t="s">
        <v>7130</v>
      </c>
      <c r="G2452" s="822" t="s">
        <v>791</v>
      </c>
      <c r="H2452" s="831"/>
      <c r="I2452" s="831"/>
      <c r="J2452" s="822"/>
      <c r="K2452" s="822"/>
      <c r="L2452" s="831">
        <v>9.4499999999999993</v>
      </c>
      <c r="M2452" s="831">
        <v>3756.56</v>
      </c>
      <c r="N2452" s="822"/>
      <c r="O2452" s="822">
        <v>397.51957671957672</v>
      </c>
      <c r="P2452" s="831">
        <v>27.32</v>
      </c>
      <c r="Q2452" s="831">
        <v>7870.8300000000008</v>
      </c>
      <c r="R2452" s="827"/>
      <c r="S2452" s="832">
        <v>288.09773060029283</v>
      </c>
    </row>
    <row r="2453" spans="1:19" ht="14.45" customHeight="1" x14ac:dyDescent="0.2">
      <c r="A2453" s="821" t="s">
        <v>6951</v>
      </c>
      <c r="B2453" s="822" t="s">
        <v>6952</v>
      </c>
      <c r="C2453" s="822" t="s">
        <v>639</v>
      </c>
      <c r="D2453" s="822" t="s">
        <v>3526</v>
      </c>
      <c r="E2453" s="822" t="s">
        <v>6953</v>
      </c>
      <c r="F2453" s="822" t="s">
        <v>7133</v>
      </c>
      <c r="G2453" s="822" t="s">
        <v>7134</v>
      </c>
      <c r="H2453" s="831"/>
      <c r="I2453" s="831"/>
      <c r="J2453" s="822"/>
      <c r="K2453" s="822"/>
      <c r="L2453" s="831">
        <v>8</v>
      </c>
      <c r="M2453" s="831">
        <v>102540.45999999999</v>
      </c>
      <c r="N2453" s="822"/>
      <c r="O2453" s="822">
        <v>12817.557499999999</v>
      </c>
      <c r="P2453" s="831">
        <v>18</v>
      </c>
      <c r="Q2453" s="831">
        <v>223444.8</v>
      </c>
      <c r="R2453" s="827"/>
      <c r="S2453" s="832">
        <v>12413.599999999999</v>
      </c>
    </row>
    <row r="2454" spans="1:19" ht="14.45" customHeight="1" x14ac:dyDescent="0.2">
      <c r="A2454" s="821" t="s">
        <v>6951</v>
      </c>
      <c r="B2454" s="822" t="s">
        <v>6952</v>
      </c>
      <c r="C2454" s="822" t="s">
        <v>639</v>
      </c>
      <c r="D2454" s="822" t="s">
        <v>3526</v>
      </c>
      <c r="E2454" s="822" t="s">
        <v>6953</v>
      </c>
      <c r="F2454" s="822" t="s">
        <v>7135</v>
      </c>
      <c r="G2454" s="822" t="s">
        <v>1132</v>
      </c>
      <c r="H2454" s="831"/>
      <c r="I2454" s="831"/>
      <c r="J2454" s="822"/>
      <c r="K2454" s="822"/>
      <c r="L2454" s="831">
        <v>2.69</v>
      </c>
      <c r="M2454" s="831">
        <v>265.88</v>
      </c>
      <c r="N2454" s="822"/>
      <c r="O2454" s="822">
        <v>98.840148698884761</v>
      </c>
      <c r="P2454" s="831"/>
      <c r="Q2454" s="831"/>
      <c r="R2454" s="827"/>
      <c r="S2454" s="832"/>
    </row>
    <row r="2455" spans="1:19" ht="14.45" customHeight="1" x14ac:dyDescent="0.2">
      <c r="A2455" s="821" t="s">
        <v>6951</v>
      </c>
      <c r="B2455" s="822" t="s">
        <v>6952</v>
      </c>
      <c r="C2455" s="822" t="s">
        <v>639</v>
      </c>
      <c r="D2455" s="822" t="s">
        <v>3526</v>
      </c>
      <c r="E2455" s="822" t="s">
        <v>6953</v>
      </c>
      <c r="F2455" s="822" t="s">
        <v>7137</v>
      </c>
      <c r="G2455" s="822" t="s">
        <v>7134</v>
      </c>
      <c r="H2455" s="831"/>
      <c r="I2455" s="831"/>
      <c r="J2455" s="822"/>
      <c r="K2455" s="822"/>
      <c r="L2455" s="831">
        <v>11</v>
      </c>
      <c r="M2455" s="831">
        <v>186147.56</v>
      </c>
      <c r="N2455" s="822"/>
      <c r="O2455" s="822">
        <v>16922.505454545455</v>
      </c>
      <c r="P2455" s="831">
        <v>42</v>
      </c>
      <c r="Q2455" s="831">
        <v>697464.6</v>
      </c>
      <c r="R2455" s="827"/>
      <c r="S2455" s="832">
        <v>16606.3</v>
      </c>
    </row>
    <row r="2456" spans="1:19" ht="14.45" customHeight="1" x14ac:dyDescent="0.2">
      <c r="A2456" s="821" t="s">
        <v>6951</v>
      </c>
      <c r="B2456" s="822" t="s">
        <v>6952</v>
      </c>
      <c r="C2456" s="822" t="s">
        <v>639</v>
      </c>
      <c r="D2456" s="822" t="s">
        <v>3526</v>
      </c>
      <c r="E2456" s="822" t="s">
        <v>6953</v>
      </c>
      <c r="F2456" s="822" t="s">
        <v>7140</v>
      </c>
      <c r="G2456" s="822" t="s">
        <v>2391</v>
      </c>
      <c r="H2456" s="831"/>
      <c r="I2456" s="831"/>
      <c r="J2456" s="822"/>
      <c r="K2456" s="822"/>
      <c r="L2456" s="831">
        <v>1</v>
      </c>
      <c r="M2456" s="831">
        <v>21779.1</v>
      </c>
      <c r="N2456" s="822"/>
      <c r="O2456" s="822">
        <v>21779.1</v>
      </c>
      <c r="P2456" s="831"/>
      <c r="Q2456" s="831"/>
      <c r="R2456" s="827"/>
      <c r="S2456" s="832"/>
    </row>
    <row r="2457" spans="1:19" ht="14.45" customHeight="1" x14ac:dyDescent="0.2">
      <c r="A2457" s="821" t="s">
        <v>6951</v>
      </c>
      <c r="B2457" s="822" t="s">
        <v>6952</v>
      </c>
      <c r="C2457" s="822" t="s">
        <v>639</v>
      </c>
      <c r="D2457" s="822" t="s">
        <v>3526</v>
      </c>
      <c r="E2457" s="822" t="s">
        <v>6953</v>
      </c>
      <c r="F2457" s="822" t="s">
        <v>7141</v>
      </c>
      <c r="G2457" s="822" t="s">
        <v>2967</v>
      </c>
      <c r="H2457" s="831"/>
      <c r="I2457" s="831"/>
      <c r="J2457" s="822"/>
      <c r="K2457" s="822"/>
      <c r="L2457" s="831">
        <v>18.470000000000002</v>
      </c>
      <c r="M2457" s="831">
        <v>10488.080000000002</v>
      </c>
      <c r="N2457" s="822"/>
      <c r="O2457" s="822">
        <v>567.84407146724425</v>
      </c>
      <c r="P2457" s="831">
        <v>35.03</v>
      </c>
      <c r="Q2457" s="831">
        <v>16613.689999999999</v>
      </c>
      <c r="R2457" s="827"/>
      <c r="S2457" s="832">
        <v>474.27033970882098</v>
      </c>
    </row>
    <row r="2458" spans="1:19" ht="14.45" customHeight="1" x14ac:dyDescent="0.2">
      <c r="A2458" s="821" t="s">
        <v>6951</v>
      </c>
      <c r="B2458" s="822" t="s">
        <v>6952</v>
      </c>
      <c r="C2458" s="822" t="s">
        <v>639</v>
      </c>
      <c r="D2458" s="822" t="s">
        <v>3526</v>
      </c>
      <c r="E2458" s="822" t="s">
        <v>6953</v>
      </c>
      <c r="F2458" s="822" t="s">
        <v>7142</v>
      </c>
      <c r="G2458" s="822" t="s">
        <v>2967</v>
      </c>
      <c r="H2458" s="831"/>
      <c r="I2458" s="831"/>
      <c r="J2458" s="822"/>
      <c r="K2458" s="822"/>
      <c r="L2458" s="831">
        <v>31.089999999999996</v>
      </c>
      <c r="M2458" s="831">
        <v>9089.27</v>
      </c>
      <c r="N2458" s="822"/>
      <c r="O2458" s="822">
        <v>292.35348986812483</v>
      </c>
      <c r="P2458" s="831">
        <v>58.4</v>
      </c>
      <c r="Q2458" s="831">
        <v>11943.93</v>
      </c>
      <c r="R2458" s="827"/>
      <c r="S2458" s="832">
        <v>204.5193493150685</v>
      </c>
    </row>
    <row r="2459" spans="1:19" ht="14.45" customHeight="1" x14ac:dyDescent="0.2">
      <c r="A2459" s="821" t="s">
        <v>6951</v>
      </c>
      <c r="B2459" s="822" t="s">
        <v>6952</v>
      </c>
      <c r="C2459" s="822" t="s">
        <v>639</v>
      </c>
      <c r="D2459" s="822" t="s">
        <v>3526</v>
      </c>
      <c r="E2459" s="822" t="s">
        <v>6953</v>
      </c>
      <c r="F2459" s="822" t="s">
        <v>7145</v>
      </c>
      <c r="G2459" s="822" t="s">
        <v>7146</v>
      </c>
      <c r="H2459" s="831"/>
      <c r="I2459" s="831"/>
      <c r="J2459" s="822"/>
      <c r="K2459" s="822"/>
      <c r="L2459" s="831">
        <v>2</v>
      </c>
      <c r="M2459" s="831">
        <v>6600.1</v>
      </c>
      <c r="N2459" s="822"/>
      <c r="O2459" s="822">
        <v>3300.05</v>
      </c>
      <c r="P2459" s="831">
        <v>35</v>
      </c>
      <c r="Q2459" s="831">
        <v>115500.5</v>
      </c>
      <c r="R2459" s="827"/>
      <c r="S2459" s="832">
        <v>3300.0142857142855</v>
      </c>
    </row>
    <row r="2460" spans="1:19" ht="14.45" customHeight="1" x14ac:dyDescent="0.2">
      <c r="A2460" s="821" t="s">
        <v>6951</v>
      </c>
      <c r="B2460" s="822" t="s">
        <v>6952</v>
      </c>
      <c r="C2460" s="822" t="s">
        <v>639</v>
      </c>
      <c r="D2460" s="822" t="s">
        <v>3526</v>
      </c>
      <c r="E2460" s="822" t="s">
        <v>6953</v>
      </c>
      <c r="F2460" s="822" t="s">
        <v>7147</v>
      </c>
      <c r="G2460" s="822" t="s">
        <v>2388</v>
      </c>
      <c r="H2460" s="831"/>
      <c r="I2460" s="831"/>
      <c r="J2460" s="822"/>
      <c r="K2460" s="822"/>
      <c r="L2460" s="831">
        <v>4</v>
      </c>
      <c r="M2460" s="831">
        <v>344810.8</v>
      </c>
      <c r="N2460" s="822"/>
      <c r="O2460" s="822">
        <v>86202.7</v>
      </c>
      <c r="P2460" s="831">
        <v>36</v>
      </c>
      <c r="Q2460" s="831">
        <v>3103297.2</v>
      </c>
      <c r="R2460" s="827"/>
      <c r="S2460" s="832">
        <v>86202.700000000012</v>
      </c>
    </row>
    <row r="2461" spans="1:19" ht="14.45" customHeight="1" x14ac:dyDescent="0.2">
      <c r="A2461" s="821" t="s">
        <v>6951</v>
      </c>
      <c r="B2461" s="822" t="s">
        <v>6952</v>
      </c>
      <c r="C2461" s="822" t="s">
        <v>639</v>
      </c>
      <c r="D2461" s="822" t="s">
        <v>3526</v>
      </c>
      <c r="E2461" s="822" t="s">
        <v>6953</v>
      </c>
      <c r="F2461" s="822" t="s">
        <v>7150</v>
      </c>
      <c r="G2461" s="822" t="s">
        <v>7151</v>
      </c>
      <c r="H2461" s="831"/>
      <c r="I2461" s="831"/>
      <c r="J2461" s="822"/>
      <c r="K2461" s="822"/>
      <c r="L2461" s="831"/>
      <c r="M2461" s="831"/>
      <c r="N2461" s="822"/>
      <c r="O2461" s="822"/>
      <c r="P2461" s="831">
        <v>0.1</v>
      </c>
      <c r="Q2461" s="831">
        <v>14.31</v>
      </c>
      <c r="R2461" s="827"/>
      <c r="S2461" s="832">
        <v>143.1</v>
      </c>
    </row>
    <row r="2462" spans="1:19" ht="14.45" customHeight="1" x14ac:dyDescent="0.2">
      <c r="A2462" s="821" t="s">
        <v>6951</v>
      </c>
      <c r="B2462" s="822" t="s">
        <v>6952</v>
      </c>
      <c r="C2462" s="822" t="s">
        <v>639</v>
      </c>
      <c r="D2462" s="822" t="s">
        <v>3526</v>
      </c>
      <c r="E2462" s="822" t="s">
        <v>6953</v>
      </c>
      <c r="F2462" s="822" t="s">
        <v>7153</v>
      </c>
      <c r="G2462" s="822" t="s">
        <v>2388</v>
      </c>
      <c r="H2462" s="831"/>
      <c r="I2462" s="831"/>
      <c r="J2462" s="822"/>
      <c r="K2462" s="822"/>
      <c r="L2462" s="831">
        <v>5</v>
      </c>
      <c r="M2462" s="831">
        <v>436405.4</v>
      </c>
      <c r="N2462" s="822"/>
      <c r="O2462" s="822">
        <v>87281.08</v>
      </c>
      <c r="P2462" s="831">
        <v>46</v>
      </c>
      <c r="Q2462" s="831">
        <v>3965324.2</v>
      </c>
      <c r="R2462" s="827"/>
      <c r="S2462" s="832">
        <v>86202.7</v>
      </c>
    </row>
    <row r="2463" spans="1:19" ht="14.45" customHeight="1" x14ac:dyDescent="0.2">
      <c r="A2463" s="821" t="s">
        <v>6951</v>
      </c>
      <c r="B2463" s="822" t="s">
        <v>6952</v>
      </c>
      <c r="C2463" s="822" t="s">
        <v>639</v>
      </c>
      <c r="D2463" s="822" t="s">
        <v>3526</v>
      </c>
      <c r="E2463" s="822" t="s">
        <v>6953</v>
      </c>
      <c r="F2463" s="822" t="s">
        <v>7157</v>
      </c>
      <c r="G2463" s="822" t="s">
        <v>7158</v>
      </c>
      <c r="H2463" s="831"/>
      <c r="I2463" s="831"/>
      <c r="J2463" s="822"/>
      <c r="K2463" s="822"/>
      <c r="L2463" s="831">
        <v>4.5999999999999996</v>
      </c>
      <c r="M2463" s="831">
        <v>250.24</v>
      </c>
      <c r="N2463" s="822"/>
      <c r="O2463" s="822">
        <v>54.400000000000006</v>
      </c>
      <c r="P2463" s="831">
        <v>2.8</v>
      </c>
      <c r="Q2463" s="831">
        <v>152.32</v>
      </c>
      <c r="R2463" s="827"/>
      <c r="S2463" s="832">
        <v>54.4</v>
      </c>
    </row>
    <row r="2464" spans="1:19" ht="14.45" customHeight="1" x14ac:dyDescent="0.2">
      <c r="A2464" s="821" t="s">
        <v>6951</v>
      </c>
      <c r="B2464" s="822" t="s">
        <v>6952</v>
      </c>
      <c r="C2464" s="822" t="s">
        <v>639</v>
      </c>
      <c r="D2464" s="822" t="s">
        <v>3526</v>
      </c>
      <c r="E2464" s="822" t="s">
        <v>6953</v>
      </c>
      <c r="F2464" s="822" t="s">
        <v>7159</v>
      </c>
      <c r="G2464" s="822" t="s">
        <v>7158</v>
      </c>
      <c r="H2464" s="831"/>
      <c r="I2464" s="831"/>
      <c r="J2464" s="822"/>
      <c r="K2464" s="822"/>
      <c r="L2464" s="831">
        <v>1.6</v>
      </c>
      <c r="M2464" s="831">
        <v>166.38</v>
      </c>
      <c r="N2464" s="822"/>
      <c r="O2464" s="822">
        <v>103.9875</v>
      </c>
      <c r="P2464" s="831">
        <v>4</v>
      </c>
      <c r="Q2464" s="831">
        <v>390.81</v>
      </c>
      <c r="R2464" s="827"/>
      <c r="S2464" s="832">
        <v>97.702500000000001</v>
      </c>
    </row>
    <row r="2465" spans="1:19" ht="14.45" customHeight="1" x14ac:dyDescent="0.2">
      <c r="A2465" s="821" t="s">
        <v>6951</v>
      </c>
      <c r="B2465" s="822" t="s">
        <v>6952</v>
      </c>
      <c r="C2465" s="822" t="s">
        <v>639</v>
      </c>
      <c r="D2465" s="822" t="s">
        <v>3526</v>
      </c>
      <c r="E2465" s="822" t="s">
        <v>6953</v>
      </c>
      <c r="F2465" s="822" t="s">
        <v>7166</v>
      </c>
      <c r="G2465" s="822" t="s">
        <v>2446</v>
      </c>
      <c r="H2465" s="831"/>
      <c r="I2465" s="831"/>
      <c r="J2465" s="822"/>
      <c r="K2465" s="822"/>
      <c r="L2465" s="831">
        <v>24.48</v>
      </c>
      <c r="M2465" s="831">
        <v>1159130.46</v>
      </c>
      <c r="N2465" s="822"/>
      <c r="O2465" s="822">
        <v>47350.100490196077</v>
      </c>
      <c r="P2465" s="831">
        <v>171.54</v>
      </c>
      <c r="Q2465" s="831">
        <v>8122220.7199999997</v>
      </c>
      <c r="R2465" s="827"/>
      <c r="S2465" s="832">
        <v>47348.844117989975</v>
      </c>
    </row>
    <row r="2466" spans="1:19" ht="14.45" customHeight="1" x14ac:dyDescent="0.2">
      <c r="A2466" s="821" t="s">
        <v>6951</v>
      </c>
      <c r="B2466" s="822" t="s">
        <v>6952</v>
      </c>
      <c r="C2466" s="822" t="s">
        <v>639</v>
      </c>
      <c r="D2466" s="822" t="s">
        <v>3526</v>
      </c>
      <c r="E2466" s="822" t="s">
        <v>6953</v>
      </c>
      <c r="F2466" s="822" t="s">
        <v>7167</v>
      </c>
      <c r="G2466" s="822" t="s">
        <v>2424</v>
      </c>
      <c r="H2466" s="831"/>
      <c r="I2466" s="831"/>
      <c r="J2466" s="822"/>
      <c r="K2466" s="822"/>
      <c r="L2466" s="831">
        <v>3.87</v>
      </c>
      <c r="M2466" s="831">
        <v>160012.29999999999</v>
      </c>
      <c r="N2466" s="822"/>
      <c r="O2466" s="822">
        <v>41346.847545219636</v>
      </c>
      <c r="P2466" s="831">
        <v>24</v>
      </c>
      <c r="Q2466" s="831">
        <v>952310.4</v>
      </c>
      <c r="R2466" s="827"/>
      <c r="S2466" s="832">
        <v>39679.599999999999</v>
      </c>
    </row>
    <row r="2467" spans="1:19" ht="14.45" customHeight="1" x14ac:dyDescent="0.2">
      <c r="A2467" s="821" t="s">
        <v>6951</v>
      </c>
      <c r="B2467" s="822" t="s">
        <v>6952</v>
      </c>
      <c r="C2467" s="822" t="s">
        <v>639</v>
      </c>
      <c r="D2467" s="822" t="s">
        <v>3526</v>
      </c>
      <c r="E2467" s="822" t="s">
        <v>6953</v>
      </c>
      <c r="F2467" s="822" t="s">
        <v>7174</v>
      </c>
      <c r="G2467" s="822" t="s">
        <v>2349</v>
      </c>
      <c r="H2467" s="831"/>
      <c r="I2467" s="831"/>
      <c r="J2467" s="822"/>
      <c r="K2467" s="822"/>
      <c r="L2467" s="831">
        <v>9</v>
      </c>
      <c r="M2467" s="831">
        <v>340122.76</v>
      </c>
      <c r="N2467" s="822"/>
      <c r="O2467" s="822">
        <v>37791.41777777778</v>
      </c>
      <c r="P2467" s="831">
        <v>45</v>
      </c>
      <c r="Q2467" s="831">
        <v>1407015</v>
      </c>
      <c r="R2467" s="827"/>
      <c r="S2467" s="832">
        <v>31267</v>
      </c>
    </row>
    <row r="2468" spans="1:19" ht="14.45" customHeight="1" x14ac:dyDescent="0.2">
      <c r="A2468" s="821" t="s">
        <v>6951</v>
      </c>
      <c r="B2468" s="822" t="s">
        <v>6952</v>
      </c>
      <c r="C2468" s="822" t="s">
        <v>639</v>
      </c>
      <c r="D2468" s="822" t="s">
        <v>3526</v>
      </c>
      <c r="E2468" s="822" t="s">
        <v>6953</v>
      </c>
      <c r="F2468" s="822" t="s">
        <v>7175</v>
      </c>
      <c r="G2468" s="822" t="s">
        <v>2442</v>
      </c>
      <c r="H2468" s="831"/>
      <c r="I2468" s="831"/>
      <c r="J2468" s="822"/>
      <c r="K2468" s="822"/>
      <c r="L2468" s="831">
        <v>2.85</v>
      </c>
      <c r="M2468" s="831">
        <v>17269.900000000001</v>
      </c>
      <c r="N2468" s="822"/>
      <c r="O2468" s="822">
        <v>6059.6140350877195</v>
      </c>
      <c r="P2468" s="831">
        <v>69.22999999999999</v>
      </c>
      <c r="Q2468" s="831">
        <v>266479.29000000004</v>
      </c>
      <c r="R2468" s="827"/>
      <c r="S2468" s="832">
        <v>3849.1880687563207</v>
      </c>
    </row>
    <row r="2469" spans="1:19" ht="14.45" customHeight="1" x14ac:dyDescent="0.2">
      <c r="A2469" s="821" t="s">
        <v>6951</v>
      </c>
      <c r="B2469" s="822" t="s">
        <v>6952</v>
      </c>
      <c r="C2469" s="822" t="s">
        <v>639</v>
      </c>
      <c r="D2469" s="822" t="s">
        <v>3526</v>
      </c>
      <c r="E2469" s="822" t="s">
        <v>6953</v>
      </c>
      <c r="F2469" s="822" t="s">
        <v>7176</v>
      </c>
      <c r="G2469" s="822" t="s">
        <v>2388</v>
      </c>
      <c r="H2469" s="831"/>
      <c r="I2469" s="831"/>
      <c r="J2469" s="822"/>
      <c r="K2469" s="822"/>
      <c r="L2469" s="831"/>
      <c r="M2469" s="831"/>
      <c r="N2469" s="822"/>
      <c r="O2469" s="822"/>
      <c r="P2469" s="831">
        <v>5</v>
      </c>
      <c r="Q2469" s="831">
        <v>431927.9</v>
      </c>
      <c r="R2469" s="827"/>
      <c r="S2469" s="832">
        <v>86385.58</v>
      </c>
    </row>
    <row r="2470" spans="1:19" ht="14.45" customHeight="1" x14ac:dyDescent="0.2">
      <c r="A2470" s="821" t="s">
        <v>6951</v>
      </c>
      <c r="B2470" s="822" t="s">
        <v>6952</v>
      </c>
      <c r="C2470" s="822" t="s">
        <v>639</v>
      </c>
      <c r="D2470" s="822" t="s">
        <v>3526</v>
      </c>
      <c r="E2470" s="822" t="s">
        <v>6953</v>
      </c>
      <c r="F2470" s="822" t="s">
        <v>7177</v>
      </c>
      <c r="G2470" s="822" t="s">
        <v>1031</v>
      </c>
      <c r="H2470" s="831"/>
      <c r="I2470" s="831"/>
      <c r="J2470" s="822"/>
      <c r="K2470" s="822"/>
      <c r="L2470" s="831">
        <v>21.490000000000002</v>
      </c>
      <c r="M2470" s="831">
        <v>6410.7599999999993</v>
      </c>
      <c r="N2470" s="822"/>
      <c r="O2470" s="822">
        <v>298.31363424848763</v>
      </c>
      <c r="P2470" s="831">
        <v>69.05</v>
      </c>
      <c r="Q2470" s="831">
        <v>17254.59</v>
      </c>
      <c r="R2470" s="827"/>
      <c r="S2470" s="832">
        <v>249.88544532947142</v>
      </c>
    </row>
    <row r="2471" spans="1:19" ht="14.45" customHeight="1" x14ac:dyDescent="0.2">
      <c r="A2471" s="821" t="s">
        <v>6951</v>
      </c>
      <c r="B2471" s="822" t="s">
        <v>6952</v>
      </c>
      <c r="C2471" s="822" t="s">
        <v>639</v>
      </c>
      <c r="D2471" s="822" t="s">
        <v>3526</v>
      </c>
      <c r="E2471" s="822" t="s">
        <v>6953</v>
      </c>
      <c r="F2471" s="822" t="s">
        <v>7178</v>
      </c>
      <c r="G2471" s="822" t="s">
        <v>1031</v>
      </c>
      <c r="H2471" s="831"/>
      <c r="I2471" s="831"/>
      <c r="J2471" s="822"/>
      <c r="K2471" s="822"/>
      <c r="L2471" s="831">
        <v>27.04</v>
      </c>
      <c r="M2471" s="831">
        <v>2068.84</v>
      </c>
      <c r="N2471" s="822"/>
      <c r="O2471" s="822">
        <v>76.51035502958581</v>
      </c>
      <c r="P2471" s="831">
        <v>101.18</v>
      </c>
      <c r="Q2471" s="831">
        <v>7933.1900000000005</v>
      </c>
      <c r="R2471" s="827"/>
      <c r="S2471" s="832">
        <v>78.406700929037356</v>
      </c>
    </row>
    <row r="2472" spans="1:19" ht="14.45" customHeight="1" x14ac:dyDescent="0.2">
      <c r="A2472" s="821" t="s">
        <v>6951</v>
      </c>
      <c r="B2472" s="822" t="s">
        <v>6952</v>
      </c>
      <c r="C2472" s="822" t="s">
        <v>639</v>
      </c>
      <c r="D2472" s="822" t="s">
        <v>3526</v>
      </c>
      <c r="E2472" s="822" t="s">
        <v>6953</v>
      </c>
      <c r="F2472" s="822" t="s">
        <v>7179</v>
      </c>
      <c r="G2472" s="822" t="s">
        <v>1132</v>
      </c>
      <c r="H2472" s="831"/>
      <c r="I2472" s="831"/>
      <c r="J2472" s="822"/>
      <c r="K2472" s="822"/>
      <c r="L2472" s="831">
        <v>4.0299999999999994</v>
      </c>
      <c r="M2472" s="831">
        <v>1714.36</v>
      </c>
      <c r="N2472" s="822"/>
      <c r="O2472" s="822">
        <v>425.39950372208443</v>
      </c>
      <c r="P2472" s="831"/>
      <c r="Q2472" s="831"/>
      <c r="R2472" s="827"/>
      <c r="S2472" s="832"/>
    </row>
    <row r="2473" spans="1:19" ht="14.45" customHeight="1" x14ac:dyDescent="0.2">
      <c r="A2473" s="821" t="s">
        <v>6951</v>
      </c>
      <c r="B2473" s="822" t="s">
        <v>6952</v>
      </c>
      <c r="C2473" s="822" t="s">
        <v>639</v>
      </c>
      <c r="D2473" s="822" t="s">
        <v>3526</v>
      </c>
      <c r="E2473" s="822" t="s">
        <v>6953</v>
      </c>
      <c r="F2473" s="822" t="s">
        <v>7180</v>
      </c>
      <c r="G2473" s="822" t="s">
        <v>6966</v>
      </c>
      <c r="H2473" s="831"/>
      <c r="I2473" s="831"/>
      <c r="J2473" s="822"/>
      <c r="K2473" s="822"/>
      <c r="L2473" s="831">
        <v>1</v>
      </c>
      <c r="M2473" s="831">
        <v>4742.3999999999996</v>
      </c>
      <c r="N2473" s="822"/>
      <c r="O2473" s="822">
        <v>4742.3999999999996</v>
      </c>
      <c r="P2473" s="831"/>
      <c r="Q2473" s="831"/>
      <c r="R2473" s="827"/>
      <c r="S2473" s="832"/>
    </row>
    <row r="2474" spans="1:19" ht="14.45" customHeight="1" x14ac:dyDescent="0.2">
      <c r="A2474" s="821" t="s">
        <v>6951</v>
      </c>
      <c r="B2474" s="822" t="s">
        <v>6952</v>
      </c>
      <c r="C2474" s="822" t="s">
        <v>639</v>
      </c>
      <c r="D2474" s="822" t="s">
        <v>3526</v>
      </c>
      <c r="E2474" s="822" t="s">
        <v>6953</v>
      </c>
      <c r="F2474" s="822" t="s">
        <v>7181</v>
      </c>
      <c r="G2474" s="822" t="s">
        <v>6966</v>
      </c>
      <c r="H2474" s="831"/>
      <c r="I2474" s="831"/>
      <c r="J2474" s="822"/>
      <c r="K2474" s="822"/>
      <c r="L2474" s="831">
        <v>7</v>
      </c>
      <c r="M2474" s="831">
        <v>9403.14</v>
      </c>
      <c r="N2474" s="822"/>
      <c r="O2474" s="822">
        <v>1343.3057142857142</v>
      </c>
      <c r="P2474" s="831">
        <v>12</v>
      </c>
      <c r="Q2474" s="831">
        <v>12036.08</v>
      </c>
      <c r="R2474" s="827"/>
      <c r="S2474" s="832">
        <v>1003.0066666666667</v>
      </c>
    </row>
    <row r="2475" spans="1:19" ht="14.45" customHeight="1" x14ac:dyDescent="0.2">
      <c r="A2475" s="821" t="s">
        <v>6951</v>
      </c>
      <c r="B2475" s="822" t="s">
        <v>6952</v>
      </c>
      <c r="C2475" s="822" t="s">
        <v>639</v>
      </c>
      <c r="D2475" s="822" t="s">
        <v>3526</v>
      </c>
      <c r="E2475" s="822" t="s">
        <v>6953</v>
      </c>
      <c r="F2475" s="822" t="s">
        <v>7182</v>
      </c>
      <c r="G2475" s="822" t="s">
        <v>805</v>
      </c>
      <c r="H2475" s="831"/>
      <c r="I2475" s="831"/>
      <c r="J2475" s="822"/>
      <c r="K2475" s="822"/>
      <c r="L2475" s="831">
        <v>0.28000000000000003</v>
      </c>
      <c r="M2475" s="831">
        <v>205.74</v>
      </c>
      <c r="N2475" s="822"/>
      <c r="O2475" s="822">
        <v>734.78571428571422</v>
      </c>
      <c r="P2475" s="831">
        <v>3.2800000000000002</v>
      </c>
      <c r="Q2475" s="831">
        <v>2410.13</v>
      </c>
      <c r="R2475" s="827"/>
      <c r="S2475" s="832">
        <v>734.79573170731703</v>
      </c>
    </row>
    <row r="2476" spans="1:19" ht="14.45" customHeight="1" x14ac:dyDescent="0.2">
      <c r="A2476" s="821" t="s">
        <v>6951</v>
      </c>
      <c r="B2476" s="822" t="s">
        <v>6952</v>
      </c>
      <c r="C2476" s="822" t="s">
        <v>639</v>
      </c>
      <c r="D2476" s="822" t="s">
        <v>3526</v>
      </c>
      <c r="E2476" s="822" t="s">
        <v>6953</v>
      </c>
      <c r="F2476" s="822" t="s">
        <v>7183</v>
      </c>
      <c r="G2476" s="822" t="s">
        <v>1370</v>
      </c>
      <c r="H2476" s="831"/>
      <c r="I2476" s="831"/>
      <c r="J2476" s="822"/>
      <c r="K2476" s="822"/>
      <c r="L2476" s="831">
        <v>41.319999999999993</v>
      </c>
      <c r="M2476" s="831">
        <v>20473.86</v>
      </c>
      <c r="N2476" s="822"/>
      <c r="O2476" s="822">
        <v>495.49515972894494</v>
      </c>
      <c r="P2476" s="831">
        <v>52.39</v>
      </c>
      <c r="Q2476" s="831">
        <v>9404.1</v>
      </c>
      <c r="R2476" s="827"/>
      <c r="S2476" s="832">
        <v>179.50181332315327</v>
      </c>
    </row>
    <row r="2477" spans="1:19" ht="14.45" customHeight="1" x14ac:dyDescent="0.2">
      <c r="A2477" s="821" t="s">
        <v>6951</v>
      </c>
      <c r="B2477" s="822" t="s">
        <v>6952</v>
      </c>
      <c r="C2477" s="822" t="s">
        <v>639</v>
      </c>
      <c r="D2477" s="822" t="s">
        <v>3526</v>
      </c>
      <c r="E2477" s="822" t="s">
        <v>6953</v>
      </c>
      <c r="F2477" s="822" t="s">
        <v>7184</v>
      </c>
      <c r="G2477" s="822" t="s">
        <v>7185</v>
      </c>
      <c r="H2477" s="831"/>
      <c r="I2477" s="831"/>
      <c r="J2477" s="822"/>
      <c r="K2477" s="822"/>
      <c r="L2477" s="831">
        <v>1</v>
      </c>
      <c r="M2477" s="831">
        <v>71548.399999999994</v>
      </c>
      <c r="N2477" s="822"/>
      <c r="O2477" s="822">
        <v>71548.399999999994</v>
      </c>
      <c r="P2477" s="831"/>
      <c r="Q2477" s="831"/>
      <c r="R2477" s="827"/>
      <c r="S2477" s="832"/>
    </row>
    <row r="2478" spans="1:19" ht="14.45" customHeight="1" x14ac:dyDescent="0.2">
      <c r="A2478" s="821" t="s">
        <v>6951</v>
      </c>
      <c r="B2478" s="822" t="s">
        <v>6952</v>
      </c>
      <c r="C2478" s="822" t="s">
        <v>639</v>
      </c>
      <c r="D2478" s="822" t="s">
        <v>3526</v>
      </c>
      <c r="E2478" s="822" t="s">
        <v>6953</v>
      </c>
      <c r="F2478" s="822" t="s">
        <v>7186</v>
      </c>
      <c r="G2478" s="822" t="s">
        <v>1031</v>
      </c>
      <c r="H2478" s="831"/>
      <c r="I2478" s="831"/>
      <c r="J2478" s="822"/>
      <c r="K2478" s="822"/>
      <c r="L2478" s="831">
        <v>18.850000000000001</v>
      </c>
      <c r="M2478" s="831">
        <v>10415.84</v>
      </c>
      <c r="N2478" s="822"/>
      <c r="O2478" s="822">
        <v>552.56445623342177</v>
      </c>
      <c r="P2478" s="831">
        <v>50.120000000000005</v>
      </c>
      <c r="Q2478" s="831">
        <v>30822.65</v>
      </c>
      <c r="R2478" s="827"/>
      <c r="S2478" s="832">
        <v>614.97705506783711</v>
      </c>
    </row>
    <row r="2479" spans="1:19" ht="14.45" customHeight="1" x14ac:dyDescent="0.2">
      <c r="A2479" s="821" t="s">
        <v>6951</v>
      </c>
      <c r="B2479" s="822" t="s">
        <v>6952</v>
      </c>
      <c r="C2479" s="822" t="s">
        <v>639</v>
      </c>
      <c r="D2479" s="822" t="s">
        <v>3526</v>
      </c>
      <c r="E2479" s="822" t="s">
        <v>6953</v>
      </c>
      <c r="F2479" s="822" t="s">
        <v>7189</v>
      </c>
      <c r="G2479" s="822" t="s">
        <v>1370</v>
      </c>
      <c r="H2479" s="831"/>
      <c r="I2479" s="831"/>
      <c r="J2479" s="822"/>
      <c r="K2479" s="822"/>
      <c r="L2479" s="831">
        <v>6.9300000000000006</v>
      </c>
      <c r="M2479" s="831">
        <v>2147.4699999999998</v>
      </c>
      <c r="N2479" s="822"/>
      <c r="O2479" s="822">
        <v>309.88023088023084</v>
      </c>
      <c r="P2479" s="831">
        <v>23.060000000000002</v>
      </c>
      <c r="Q2479" s="831">
        <v>2406.09</v>
      </c>
      <c r="R2479" s="827"/>
      <c r="S2479" s="832">
        <v>104.34041630529055</v>
      </c>
    </row>
    <row r="2480" spans="1:19" ht="14.45" customHeight="1" x14ac:dyDescent="0.2">
      <c r="A2480" s="821" t="s">
        <v>6951</v>
      </c>
      <c r="B2480" s="822" t="s">
        <v>6952</v>
      </c>
      <c r="C2480" s="822" t="s">
        <v>639</v>
      </c>
      <c r="D2480" s="822" t="s">
        <v>3526</v>
      </c>
      <c r="E2480" s="822" t="s">
        <v>6953</v>
      </c>
      <c r="F2480" s="822" t="s">
        <v>7190</v>
      </c>
      <c r="G2480" s="822" t="s">
        <v>1004</v>
      </c>
      <c r="H2480" s="831"/>
      <c r="I2480" s="831"/>
      <c r="J2480" s="822"/>
      <c r="K2480" s="822"/>
      <c r="L2480" s="831">
        <v>49.35</v>
      </c>
      <c r="M2480" s="831">
        <v>10074.800000000001</v>
      </c>
      <c r="N2480" s="822"/>
      <c r="O2480" s="822">
        <v>204.14994934143871</v>
      </c>
      <c r="P2480" s="831">
        <v>1130.26</v>
      </c>
      <c r="Q2480" s="831">
        <v>165294.01</v>
      </c>
      <c r="R2480" s="827"/>
      <c r="S2480" s="832">
        <v>146.24423583954135</v>
      </c>
    </row>
    <row r="2481" spans="1:19" ht="14.45" customHeight="1" x14ac:dyDescent="0.2">
      <c r="A2481" s="821" t="s">
        <v>6951</v>
      </c>
      <c r="B2481" s="822" t="s">
        <v>6952</v>
      </c>
      <c r="C2481" s="822" t="s">
        <v>639</v>
      </c>
      <c r="D2481" s="822" t="s">
        <v>3526</v>
      </c>
      <c r="E2481" s="822" t="s">
        <v>6953</v>
      </c>
      <c r="F2481" s="822" t="s">
        <v>7191</v>
      </c>
      <c r="G2481" s="822" t="s">
        <v>1134</v>
      </c>
      <c r="H2481" s="831"/>
      <c r="I2481" s="831"/>
      <c r="J2481" s="822"/>
      <c r="K2481" s="822"/>
      <c r="L2481" s="831">
        <v>54.43</v>
      </c>
      <c r="M2481" s="831">
        <v>5772.32</v>
      </c>
      <c r="N2481" s="822"/>
      <c r="O2481" s="822">
        <v>106.05033988609222</v>
      </c>
      <c r="P2481" s="831">
        <v>57.550000000000011</v>
      </c>
      <c r="Q2481" s="831">
        <v>4066.1000000000004</v>
      </c>
      <c r="R2481" s="827"/>
      <c r="S2481" s="832">
        <v>70.653344917463073</v>
      </c>
    </row>
    <row r="2482" spans="1:19" ht="14.45" customHeight="1" x14ac:dyDescent="0.2">
      <c r="A2482" s="821" t="s">
        <v>6951</v>
      </c>
      <c r="B2482" s="822" t="s">
        <v>6952</v>
      </c>
      <c r="C2482" s="822" t="s">
        <v>639</v>
      </c>
      <c r="D2482" s="822" t="s">
        <v>3526</v>
      </c>
      <c r="E2482" s="822" t="s">
        <v>6953</v>
      </c>
      <c r="F2482" s="822" t="s">
        <v>7192</v>
      </c>
      <c r="G2482" s="822" t="s">
        <v>805</v>
      </c>
      <c r="H2482" s="831"/>
      <c r="I2482" s="831"/>
      <c r="J2482" s="822"/>
      <c r="K2482" s="822"/>
      <c r="L2482" s="831">
        <v>27.39</v>
      </c>
      <c r="M2482" s="831">
        <v>2286.09</v>
      </c>
      <c r="N2482" s="822"/>
      <c r="O2482" s="822">
        <v>83.464403066812707</v>
      </c>
      <c r="P2482" s="831">
        <v>48.440000000000005</v>
      </c>
      <c r="Q2482" s="831">
        <v>3836.44</v>
      </c>
      <c r="R2482" s="827"/>
      <c r="S2482" s="832">
        <v>79.199834847233689</v>
      </c>
    </row>
    <row r="2483" spans="1:19" ht="14.45" customHeight="1" x14ac:dyDescent="0.2">
      <c r="A2483" s="821" t="s">
        <v>6951</v>
      </c>
      <c r="B2483" s="822" t="s">
        <v>6952</v>
      </c>
      <c r="C2483" s="822" t="s">
        <v>639</v>
      </c>
      <c r="D2483" s="822" t="s">
        <v>3526</v>
      </c>
      <c r="E2483" s="822" t="s">
        <v>6953</v>
      </c>
      <c r="F2483" s="822" t="s">
        <v>7193</v>
      </c>
      <c r="G2483" s="822" t="s">
        <v>916</v>
      </c>
      <c r="H2483" s="831"/>
      <c r="I2483" s="831"/>
      <c r="J2483" s="822"/>
      <c r="K2483" s="822"/>
      <c r="L2483" s="831">
        <v>3</v>
      </c>
      <c r="M2483" s="831">
        <v>2205.5299999999997</v>
      </c>
      <c r="N2483" s="822"/>
      <c r="O2483" s="822">
        <v>735.17666666666662</v>
      </c>
      <c r="P2483" s="831">
        <v>1</v>
      </c>
      <c r="Q2483" s="831">
        <v>415.1</v>
      </c>
      <c r="R2483" s="827"/>
      <c r="S2483" s="832">
        <v>415.1</v>
      </c>
    </row>
    <row r="2484" spans="1:19" ht="14.45" customHeight="1" x14ac:dyDescent="0.2">
      <c r="A2484" s="821" t="s">
        <v>6951</v>
      </c>
      <c r="B2484" s="822" t="s">
        <v>6952</v>
      </c>
      <c r="C2484" s="822" t="s">
        <v>639</v>
      </c>
      <c r="D2484" s="822" t="s">
        <v>3526</v>
      </c>
      <c r="E2484" s="822" t="s">
        <v>6953</v>
      </c>
      <c r="F2484" s="822" t="s">
        <v>7196</v>
      </c>
      <c r="G2484" s="822" t="s">
        <v>1134</v>
      </c>
      <c r="H2484" s="831"/>
      <c r="I2484" s="831"/>
      <c r="J2484" s="822"/>
      <c r="K2484" s="822"/>
      <c r="L2484" s="831">
        <v>1.85</v>
      </c>
      <c r="M2484" s="831">
        <v>264.55</v>
      </c>
      <c r="N2484" s="822"/>
      <c r="O2484" s="822">
        <v>143</v>
      </c>
      <c r="P2484" s="831">
        <v>34.300000000000004</v>
      </c>
      <c r="Q2484" s="831">
        <v>8278.6500000000015</v>
      </c>
      <c r="R2484" s="827"/>
      <c r="S2484" s="832">
        <v>241.36005830903792</v>
      </c>
    </row>
    <row r="2485" spans="1:19" ht="14.45" customHeight="1" x14ac:dyDescent="0.2">
      <c r="A2485" s="821" t="s">
        <v>6951</v>
      </c>
      <c r="B2485" s="822" t="s">
        <v>6952</v>
      </c>
      <c r="C2485" s="822" t="s">
        <v>639</v>
      </c>
      <c r="D2485" s="822" t="s">
        <v>3526</v>
      </c>
      <c r="E2485" s="822" t="s">
        <v>6953</v>
      </c>
      <c r="F2485" s="822" t="s">
        <v>7198</v>
      </c>
      <c r="G2485" s="822" t="s">
        <v>1134</v>
      </c>
      <c r="H2485" s="831"/>
      <c r="I2485" s="831"/>
      <c r="J2485" s="822"/>
      <c r="K2485" s="822"/>
      <c r="L2485" s="831">
        <v>44.91</v>
      </c>
      <c r="M2485" s="831">
        <v>14108.5</v>
      </c>
      <c r="N2485" s="822"/>
      <c r="O2485" s="822">
        <v>314.15052326875974</v>
      </c>
      <c r="P2485" s="831">
        <v>48.25</v>
      </c>
      <c r="Q2485" s="831">
        <v>7630.25</v>
      </c>
      <c r="R2485" s="827"/>
      <c r="S2485" s="832">
        <v>158.13989637305698</v>
      </c>
    </row>
    <row r="2486" spans="1:19" ht="14.45" customHeight="1" x14ac:dyDescent="0.2">
      <c r="A2486" s="821" t="s">
        <v>6951</v>
      </c>
      <c r="B2486" s="822" t="s">
        <v>6952</v>
      </c>
      <c r="C2486" s="822" t="s">
        <v>639</v>
      </c>
      <c r="D2486" s="822" t="s">
        <v>3526</v>
      </c>
      <c r="E2486" s="822" t="s">
        <v>6953</v>
      </c>
      <c r="F2486" s="822" t="s">
        <v>7200</v>
      </c>
      <c r="G2486" s="822" t="s">
        <v>1241</v>
      </c>
      <c r="H2486" s="831"/>
      <c r="I2486" s="831"/>
      <c r="J2486" s="822"/>
      <c r="K2486" s="822"/>
      <c r="L2486" s="831"/>
      <c r="M2486" s="831"/>
      <c r="N2486" s="822"/>
      <c r="O2486" s="822"/>
      <c r="P2486" s="831">
        <v>6.6</v>
      </c>
      <c r="Q2486" s="831">
        <v>532.6099999999999</v>
      </c>
      <c r="R2486" s="827"/>
      <c r="S2486" s="832">
        <v>80.698484848484838</v>
      </c>
    </row>
    <row r="2487" spans="1:19" ht="14.45" customHeight="1" x14ac:dyDescent="0.2">
      <c r="A2487" s="821" t="s">
        <v>6951</v>
      </c>
      <c r="B2487" s="822" t="s">
        <v>6952</v>
      </c>
      <c r="C2487" s="822" t="s">
        <v>639</v>
      </c>
      <c r="D2487" s="822" t="s">
        <v>3526</v>
      </c>
      <c r="E2487" s="822" t="s">
        <v>6953</v>
      </c>
      <c r="F2487" s="822" t="s">
        <v>7201</v>
      </c>
      <c r="G2487" s="822" t="s">
        <v>805</v>
      </c>
      <c r="H2487" s="831"/>
      <c r="I2487" s="831"/>
      <c r="J2487" s="822"/>
      <c r="K2487" s="822"/>
      <c r="L2487" s="831">
        <v>31.460000000000004</v>
      </c>
      <c r="M2487" s="831">
        <v>7288.6100000000006</v>
      </c>
      <c r="N2487" s="822"/>
      <c r="O2487" s="822">
        <v>231.6786395422759</v>
      </c>
      <c r="P2487" s="831">
        <v>72.649999999999991</v>
      </c>
      <c r="Q2487" s="831">
        <v>15903.109999999999</v>
      </c>
      <c r="R2487" s="827"/>
      <c r="S2487" s="832">
        <v>218.90034411562286</v>
      </c>
    </row>
    <row r="2488" spans="1:19" ht="14.45" customHeight="1" x14ac:dyDescent="0.2">
      <c r="A2488" s="821" t="s">
        <v>6951</v>
      </c>
      <c r="B2488" s="822" t="s">
        <v>6952</v>
      </c>
      <c r="C2488" s="822" t="s">
        <v>639</v>
      </c>
      <c r="D2488" s="822" t="s">
        <v>3526</v>
      </c>
      <c r="E2488" s="822" t="s">
        <v>6953</v>
      </c>
      <c r="F2488" s="822" t="s">
        <v>7202</v>
      </c>
      <c r="G2488" s="822" t="s">
        <v>3385</v>
      </c>
      <c r="H2488" s="831"/>
      <c r="I2488" s="831"/>
      <c r="J2488" s="822"/>
      <c r="K2488" s="822"/>
      <c r="L2488" s="831"/>
      <c r="M2488" s="831"/>
      <c r="N2488" s="822"/>
      <c r="O2488" s="822"/>
      <c r="P2488" s="831">
        <v>16</v>
      </c>
      <c r="Q2488" s="831">
        <v>595028.80000000005</v>
      </c>
      <c r="R2488" s="827"/>
      <c r="S2488" s="832">
        <v>37189.300000000003</v>
      </c>
    </row>
    <row r="2489" spans="1:19" ht="14.45" customHeight="1" x14ac:dyDescent="0.2">
      <c r="A2489" s="821" t="s">
        <v>6951</v>
      </c>
      <c r="B2489" s="822" t="s">
        <v>6952</v>
      </c>
      <c r="C2489" s="822" t="s">
        <v>639</v>
      </c>
      <c r="D2489" s="822" t="s">
        <v>3526</v>
      </c>
      <c r="E2489" s="822" t="s">
        <v>6953</v>
      </c>
      <c r="F2489" s="822" t="s">
        <v>7203</v>
      </c>
      <c r="G2489" s="822" t="s">
        <v>3004</v>
      </c>
      <c r="H2489" s="831"/>
      <c r="I2489" s="831"/>
      <c r="J2489" s="822"/>
      <c r="K2489" s="822"/>
      <c r="L2489" s="831">
        <v>3</v>
      </c>
      <c r="M2489" s="831">
        <v>302.64</v>
      </c>
      <c r="N2489" s="822"/>
      <c r="O2489" s="822">
        <v>100.88</v>
      </c>
      <c r="P2489" s="831">
        <v>10</v>
      </c>
      <c r="Q2489" s="831">
        <v>1008.8</v>
      </c>
      <c r="R2489" s="827"/>
      <c r="S2489" s="832">
        <v>100.88</v>
      </c>
    </row>
    <row r="2490" spans="1:19" ht="14.45" customHeight="1" x14ac:dyDescent="0.2">
      <c r="A2490" s="821" t="s">
        <v>6951</v>
      </c>
      <c r="B2490" s="822" t="s">
        <v>6952</v>
      </c>
      <c r="C2490" s="822" t="s">
        <v>639</v>
      </c>
      <c r="D2490" s="822" t="s">
        <v>3526</v>
      </c>
      <c r="E2490" s="822" t="s">
        <v>6953</v>
      </c>
      <c r="F2490" s="822" t="s">
        <v>7204</v>
      </c>
      <c r="G2490" s="822" t="s">
        <v>805</v>
      </c>
      <c r="H2490" s="831"/>
      <c r="I2490" s="831"/>
      <c r="J2490" s="822"/>
      <c r="K2490" s="822"/>
      <c r="L2490" s="831"/>
      <c r="M2490" s="831"/>
      <c r="N2490" s="822"/>
      <c r="O2490" s="822"/>
      <c r="P2490" s="831">
        <v>9.8899999999999988</v>
      </c>
      <c r="Q2490" s="831">
        <v>5200.17</v>
      </c>
      <c r="R2490" s="827"/>
      <c r="S2490" s="832">
        <v>525.80080889787666</v>
      </c>
    </row>
    <row r="2491" spans="1:19" ht="14.45" customHeight="1" x14ac:dyDescent="0.2">
      <c r="A2491" s="821" t="s">
        <v>6951</v>
      </c>
      <c r="B2491" s="822" t="s">
        <v>6952</v>
      </c>
      <c r="C2491" s="822" t="s">
        <v>639</v>
      </c>
      <c r="D2491" s="822" t="s">
        <v>3526</v>
      </c>
      <c r="E2491" s="822" t="s">
        <v>6953</v>
      </c>
      <c r="F2491" s="822" t="s">
        <v>7206</v>
      </c>
      <c r="G2491" s="822" t="s">
        <v>1241</v>
      </c>
      <c r="H2491" s="831"/>
      <c r="I2491" s="831"/>
      <c r="J2491" s="822"/>
      <c r="K2491" s="822"/>
      <c r="L2491" s="831"/>
      <c r="M2491" s="831"/>
      <c r="N2491" s="822"/>
      <c r="O2491" s="822"/>
      <c r="P2491" s="831">
        <v>4.4000000000000004</v>
      </c>
      <c r="Q2491" s="831">
        <v>239.37</v>
      </c>
      <c r="R2491" s="827"/>
      <c r="S2491" s="832">
        <v>54.402272727272724</v>
      </c>
    </row>
    <row r="2492" spans="1:19" ht="14.45" customHeight="1" x14ac:dyDescent="0.2">
      <c r="A2492" s="821" t="s">
        <v>6951</v>
      </c>
      <c r="B2492" s="822" t="s">
        <v>6952</v>
      </c>
      <c r="C2492" s="822" t="s">
        <v>639</v>
      </c>
      <c r="D2492" s="822" t="s">
        <v>3526</v>
      </c>
      <c r="E2492" s="822" t="s">
        <v>6953</v>
      </c>
      <c r="F2492" s="822" t="s">
        <v>7207</v>
      </c>
      <c r="G2492" s="822" t="s">
        <v>1132</v>
      </c>
      <c r="H2492" s="831"/>
      <c r="I2492" s="831"/>
      <c r="J2492" s="822"/>
      <c r="K2492" s="822"/>
      <c r="L2492" s="831">
        <v>17.73</v>
      </c>
      <c r="M2492" s="831">
        <v>3285.7200000000003</v>
      </c>
      <c r="N2492" s="822"/>
      <c r="O2492" s="822">
        <v>185.31979695431474</v>
      </c>
      <c r="P2492" s="831">
        <v>3.74</v>
      </c>
      <c r="Q2492" s="831">
        <v>957.22</v>
      </c>
      <c r="R2492" s="827"/>
      <c r="S2492" s="832">
        <v>255.94117647058823</v>
      </c>
    </row>
    <row r="2493" spans="1:19" ht="14.45" customHeight="1" x14ac:dyDescent="0.2">
      <c r="A2493" s="821" t="s">
        <v>6951</v>
      </c>
      <c r="B2493" s="822" t="s">
        <v>6952</v>
      </c>
      <c r="C2493" s="822" t="s">
        <v>639</v>
      </c>
      <c r="D2493" s="822" t="s">
        <v>3526</v>
      </c>
      <c r="E2493" s="822" t="s">
        <v>6953</v>
      </c>
      <c r="F2493" s="822" t="s">
        <v>7208</v>
      </c>
      <c r="G2493" s="822" t="s">
        <v>2477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3</v>
      </c>
      <c r="Q2493" s="831">
        <v>128348.58</v>
      </c>
      <c r="R2493" s="827"/>
      <c r="S2493" s="832">
        <v>42782.86</v>
      </c>
    </row>
    <row r="2494" spans="1:19" ht="14.45" customHeight="1" x14ac:dyDescent="0.2">
      <c r="A2494" s="821" t="s">
        <v>6951</v>
      </c>
      <c r="B2494" s="822" t="s">
        <v>6952</v>
      </c>
      <c r="C2494" s="822" t="s">
        <v>639</v>
      </c>
      <c r="D2494" s="822" t="s">
        <v>3526</v>
      </c>
      <c r="E2494" s="822" t="s">
        <v>6953</v>
      </c>
      <c r="F2494" s="822" t="s">
        <v>7209</v>
      </c>
      <c r="G2494" s="822" t="s">
        <v>7210</v>
      </c>
      <c r="H2494" s="831"/>
      <c r="I2494" s="831"/>
      <c r="J2494" s="822"/>
      <c r="K2494" s="822"/>
      <c r="L2494" s="831">
        <v>1</v>
      </c>
      <c r="M2494" s="831">
        <v>6248.56</v>
      </c>
      <c r="N2494" s="822"/>
      <c r="O2494" s="822">
        <v>6248.56</v>
      </c>
      <c r="P2494" s="831"/>
      <c r="Q2494" s="831"/>
      <c r="R2494" s="827"/>
      <c r="S2494" s="832"/>
    </row>
    <row r="2495" spans="1:19" ht="14.45" customHeight="1" x14ac:dyDescent="0.2">
      <c r="A2495" s="821" t="s">
        <v>6951</v>
      </c>
      <c r="B2495" s="822" t="s">
        <v>6952</v>
      </c>
      <c r="C2495" s="822" t="s">
        <v>639</v>
      </c>
      <c r="D2495" s="822" t="s">
        <v>3526</v>
      </c>
      <c r="E2495" s="822" t="s">
        <v>6953</v>
      </c>
      <c r="F2495" s="822" t="s">
        <v>7215</v>
      </c>
      <c r="G2495" s="822" t="s">
        <v>736</v>
      </c>
      <c r="H2495" s="831"/>
      <c r="I2495" s="831"/>
      <c r="J2495" s="822"/>
      <c r="K2495" s="822"/>
      <c r="L2495" s="831"/>
      <c r="M2495" s="831"/>
      <c r="N2495" s="822"/>
      <c r="O2495" s="822"/>
      <c r="P2495" s="831">
        <v>2.3000000000000003</v>
      </c>
      <c r="Q2495" s="831">
        <v>94.12</v>
      </c>
      <c r="R2495" s="827"/>
      <c r="S2495" s="832">
        <v>40.92173913043478</v>
      </c>
    </row>
    <row r="2496" spans="1:19" ht="14.45" customHeight="1" x14ac:dyDescent="0.2">
      <c r="A2496" s="821" t="s">
        <v>6951</v>
      </c>
      <c r="B2496" s="822" t="s">
        <v>6952</v>
      </c>
      <c r="C2496" s="822" t="s">
        <v>639</v>
      </c>
      <c r="D2496" s="822" t="s">
        <v>3526</v>
      </c>
      <c r="E2496" s="822" t="s">
        <v>6953</v>
      </c>
      <c r="F2496" s="822" t="s">
        <v>7216</v>
      </c>
      <c r="G2496" s="822" t="s">
        <v>3410</v>
      </c>
      <c r="H2496" s="831"/>
      <c r="I2496" s="831"/>
      <c r="J2496" s="822"/>
      <c r="K2496" s="822"/>
      <c r="L2496" s="831"/>
      <c r="M2496" s="831"/>
      <c r="N2496" s="822"/>
      <c r="O2496" s="822"/>
      <c r="P2496" s="831">
        <v>1</v>
      </c>
      <c r="Q2496" s="831">
        <v>26600</v>
      </c>
      <c r="R2496" s="827"/>
      <c r="S2496" s="832">
        <v>26600</v>
      </c>
    </row>
    <row r="2497" spans="1:19" ht="14.45" customHeight="1" x14ac:dyDescent="0.2">
      <c r="A2497" s="821" t="s">
        <v>6951</v>
      </c>
      <c r="B2497" s="822" t="s">
        <v>6952</v>
      </c>
      <c r="C2497" s="822" t="s">
        <v>639</v>
      </c>
      <c r="D2497" s="822" t="s">
        <v>3526</v>
      </c>
      <c r="E2497" s="822" t="s">
        <v>6953</v>
      </c>
      <c r="F2497" s="822" t="s">
        <v>7220</v>
      </c>
      <c r="G2497" s="822" t="s">
        <v>2384</v>
      </c>
      <c r="H2497" s="831"/>
      <c r="I2497" s="831"/>
      <c r="J2497" s="822"/>
      <c r="K2497" s="822"/>
      <c r="L2497" s="831">
        <v>4</v>
      </c>
      <c r="M2497" s="831">
        <v>91634.8</v>
      </c>
      <c r="N2497" s="822"/>
      <c r="O2497" s="822">
        <v>22908.7</v>
      </c>
      <c r="P2497" s="831">
        <v>60</v>
      </c>
      <c r="Q2497" s="831">
        <v>824957.20000000007</v>
      </c>
      <c r="R2497" s="827"/>
      <c r="S2497" s="832">
        <v>13749.286666666669</v>
      </c>
    </row>
    <row r="2498" spans="1:19" ht="14.45" customHeight="1" x14ac:dyDescent="0.2">
      <c r="A2498" s="821" t="s">
        <v>6951</v>
      </c>
      <c r="B2498" s="822" t="s">
        <v>6952</v>
      </c>
      <c r="C2498" s="822" t="s">
        <v>639</v>
      </c>
      <c r="D2498" s="822" t="s">
        <v>3526</v>
      </c>
      <c r="E2498" s="822" t="s">
        <v>6953</v>
      </c>
      <c r="F2498" s="822" t="s">
        <v>7222</v>
      </c>
      <c r="G2498" s="822" t="s">
        <v>2346</v>
      </c>
      <c r="H2498" s="831"/>
      <c r="I2498" s="831"/>
      <c r="J2498" s="822"/>
      <c r="K2498" s="822"/>
      <c r="L2498" s="831"/>
      <c r="M2498" s="831"/>
      <c r="N2498" s="822"/>
      <c r="O2498" s="822"/>
      <c r="P2498" s="831">
        <v>5</v>
      </c>
      <c r="Q2498" s="831">
        <v>148911.90000000002</v>
      </c>
      <c r="R2498" s="827"/>
      <c r="S2498" s="832">
        <v>29782.380000000005</v>
      </c>
    </row>
    <row r="2499" spans="1:19" ht="14.45" customHeight="1" x14ac:dyDescent="0.2">
      <c r="A2499" s="821" t="s">
        <v>6951</v>
      </c>
      <c r="B2499" s="822" t="s">
        <v>6952</v>
      </c>
      <c r="C2499" s="822" t="s">
        <v>639</v>
      </c>
      <c r="D2499" s="822" t="s">
        <v>3526</v>
      </c>
      <c r="E2499" s="822" t="s">
        <v>6953</v>
      </c>
      <c r="F2499" s="822" t="s">
        <v>7228</v>
      </c>
      <c r="G2499" s="822" t="s">
        <v>2436</v>
      </c>
      <c r="H2499" s="831"/>
      <c r="I2499" s="831"/>
      <c r="J2499" s="822"/>
      <c r="K2499" s="822"/>
      <c r="L2499" s="831"/>
      <c r="M2499" s="831"/>
      <c r="N2499" s="822"/>
      <c r="O2499" s="822"/>
      <c r="P2499" s="831">
        <v>2</v>
      </c>
      <c r="Q2499" s="831">
        <v>2879.4</v>
      </c>
      <c r="R2499" s="827"/>
      <c r="S2499" s="832">
        <v>1439.7</v>
      </c>
    </row>
    <row r="2500" spans="1:19" ht="14.45" customHeight="1" x14ac:dyDescent="0.2">
      <c r="A2500" s="821" t="s">
        <v>6951</v>
      </c>
      <c r="B2500" s="822" t="s">
        <v>6952</v>
      </c>
      <c r="C2500" s="822" t="s">
        <v>639</v>
      </c>
      <c r="D2500" s="822" t="s">
        <v>3526</v>
      </c>
      <c r="E2500" s="822" t="s">
        <v>6953</v>
      </c>
      <c r="F2500" s="822" t="s">
        <v>7229</v>
      </c>
      <c r="G2500" s="822" t="s">
        <v>2386</v>
      </c>
      <c r="H2500" s="831"/>
      <c r="I2500" s="831"/>
      <c r="J2500" s="822"/>
      <c r="K2500" s="822"/>
      <c r="L2500" s="831"/>
      <c r="M2500" s="831"/>
      <c r="N2500" s="822"/>
      <c r="O2500" s="822"/>
      <c r="P2500" s="831">
        <v>12</v>
      </c>
      <c r="Q2500" s="831">
        <v>319312.32</v>
      </c>
      <c r="R2500" s="827"/>
      <c r="S2500" s="832">
        <v>26609.360000000001</v>
      </c>
    </row>
    <row r="2501" spans="1:19" ht="14.45" customHeight="1" x14ac:dyDescent="0.2">
      <c r="A2501" s="821" t="s">
        <v>6951</v>
      </c>
      <c r="B2501" s="822" t="s">
        <v>6952</v>
      </c>
      <c r="C2501" s="822" t="s">
        <v>639</v>
      </c>
      <c r="D2501" s="822" t="s">
        <v>3526</v>
      </c>
      <c r="E2501" s="822" t="s">
        <v>6953</v>
      </c>
      <c r="F2501" s="822" t="s">
        <v>7230</v>
      </c>
      <c r="G2501" s="822" t="s">
        <v>2319</v>
      </c>
      <c r="H2501" s="831"/>
      <c r="I2501" s="831"/>
      <c r="J2501" s="822"/>
      <c r="K2501" s="822"/>
      <c r="L2501" s="831"/>
      <c r="M2501" s="831"/>
      <c r="N2501" s="822"/>
      <c r="O2501" s="822"/>
      <c r="P2501" s="831">
        <v>30</v>
      </c>
      <c r="Q2501" s="831">
        <v>32885.49</v>
      </c>
      <c r="R2501" s="827"/>
      <c r="S2501" s="832">
        <v>1096.183</v>
      </c>
    </row>
    <row r="2502" spans="1:19" ht="14.45" customHeight="1" x14ac:dyDescent="0.2">
      <c r="A2502" s="821" t="s">
        <v>6951</v>
      </c>
      <c r="B2502" s="822" t="s">
        <v>6952</v>
      </c>
      <c r="C2502" s="822" t="s">
        <v>639</v>
      </c>
      <c r="D2502" s="822" t="s">
        <v>3526</v>
      </c>
      <c r="E2502" s="822" t="s">
        <v>6953</v>
      </c>
      <c r="F2502" s="822" t="s">
        <v>7232</v>
      </c>
      <c r="G2502" s="822" t="s">
        <v>2300</v>
      </c>
      <c r="H2502" s="831"/>
      <c r="I2502" s="831"/>
      <c r="J2502" s="822"/>
      <c r="K2502" s="822"/>
      <c r="L2502" s="831"/>
      <c r="M2502" s="831"/>
      <c r="N2502" s="822"/>
      <c r="O2502" s="822"/>
      <c r="P2502" s="831">
        <v>8</v>
      </c>
      <c r="Q2502" s="831">
        <v>8914.16</v>
      </c>
      <c r="R2502" s="827"/>
      <c r="S2502" s="832">
        <v>1114.27</v>
      </c>
    </row>
    <row r="2503" spans="1:19" ht="14.45" customHeight="1" x14ac:dyDescent="0.2">
      <c r="A2503" s="821" t="s">
        <v>6951</v>
      </c>
      <c r="B2503" s="822" t="s">
        <v>6952</v>
      </c>
      <c r="C2503" s="822" t="s">
        <v>639</v>
      </c>
      <c r="D2503" s="822" t="s">
        <v>3526</v>
      </c>
      <c r="E2503" s="822" t="s">
        <v>6953</v>
      </c>
      <c r="F2503" s="822" t="s">
        <v>7233</v>
      </c>
      <c r="G2503" s="822" t="s">
        <v>3429</v>
      </c>
      <c r="H2503" s="831"/>
      <c r="I2503" s="831"/>
      <c r="J2503" s="822"/>
      <c r="K2503" s="822"/>
      <c r="L2503" s="831"/>
      <c r="M2503" s="831"/>
      <c r="N2503" s="822"/>
      <c r="O2503" s="822"/>
      <c r="P2503" s="831">
        <v>6</v>
      </c>
      <c r="Q2503" s="831">
        <v>332995.19999999995</v>
      </c>
      <c r="R2503" s="827"/>
      <c r="S2503" s="832">
        <v>55499.19999999999</v>
      </c>
    </row>
    <row r="2504" spans="1:19" ht="14.45" customHeight="1" x14ac:dyDescent="0.2">
      <c r="A2504" s="821" t="s">
        <v>6951</v>
      </c>
      <c r="B2504" s="822" t="s">
        <v>6952</v>
      </c>
      <c r="C2504" s="822" t="s">
        <v>639</v>
      </c>
      <c r="D2504" s="822" t="s">
        <v>3526</v>
      </c>
      <c r="E2504" s="822" t="s">
        <v>6953</v>
      </c>
      <c r="F2504" s="822" t="s">
        <v>7234</v>
      </c>
      <c r="G2504" s="822" t="s">
        <v>2346</v>
      </c>
      <c r="H2504" s="831"/>
      <c r="I2504" s="831"/>
      <c r="J2504" s="822"/>
      <c r="K2504" s="822"/>
      <c r="L2504" s="831"/>
      <c r="M2504" s="831"/>
      <c r="N2504" s="822"/>
      <c r="O2504" s="822"/>
      <c r="P2504" s="831">
        <v>5</v>
      </c>
      <c r="Q2504" s="831">
        <v>146844.5</v>
      </c>
      <c r="R2504" s="827"/>
      <c r="S2504" s="832">
        <v>29368.9</v>
      </c>
    </row>
    <row r="2505" spans="1:19" ht="14.45" customHeight="1" x14ac:dyDescent="0.2">
      <c r="A2505" s="821" t="s">
        <v>6951</v>
      </c>
      <c r="B2505" s="822" t="s">
        <v>6952</v>
      </c>
      <c r="C2505" s="822" t="s">
        <v>639</v>
      </c>
      <c r="D2505" s="822" t="s">
        <v>3526</v>
      </c>
      <c r="E2505" s="822" t="s">
        <v>6953</v>
      </c>
      <c r="F2505" s="822" t="s">
        <v>7237</v>
      </c>
      <c r="G2505" s="822" t="s">
        <v>7238</v>
      </c>
      <c r="H2505" s="831"/>
      <c r="I2505" s="831"/>
      <c r="J2505" s="822"/>
      <c r="K2505" s="822"/>
      <c r="L2505" s="831"/>
      <c r="M2505" s="831"/>
      <c r="N2505" s="822"/>
      <c r="O2505" s="822"/>
      <c r="P2505" s="831">
        <v>2</v>
      </c>
      <c r="Q2505" s="831">
        <v>20981.24</v>
      </c>
      <c r="R2505" s="827"/>
      <c r="S2505" s="832">
        <v>10490.62</v>
      </c>
    </row>
    <row r="2506" spans="1:19" ht="14.45" customHeight="1" x14ac:dyDescent="0.2">
      <c r="A2506" s="821" t="s">
        <v>6951</v>
      </c>
      <c r="B2506" s="822" t="s">
        <v>6952</v>
      </c>
      <c r="C2506" s="822" t="s">
        <v>639</v>
      </c>
      <c r="D2506" s="822" t="s">
        <v>3526</v>
      </c>
      <c r="E2506" s="822" t="s">
        <v>6953</v>
      </c>
      <c r="F2506" s="822" t="s">
        <v>7241</v>
      </c>
      <c r="G2506" s="822" t="s">
        <v>2438</v>
      </c>
      <c r="H2506" s="831"/>
      <c r="I2506" s="831"/>
      <c r="J2506" s="822"/>
      <c r="K2506" s="822"/>
      <c r="L2506" s="831"/>
      <c r="M2506" s="831"/>
      <c r="N2506" s="822"/>
      <c r="O2506" s="822"/>
      <c r="P2506" s="831">
        <v>1</v>
      </c>
      <c r="Q2506" s="831">
        <v>118000</v>
      </c>
      <c r="R2506" s="827"/>
      <c r="S2506" s="832">
        <v>118000</v>
      </c>
    </row>
    <row r="2507" spans="1:19" ht="14.45" customHeight="1" x14ac:dyDescent="0.2">
      <c r="A2507" s="821" t="s">
        <v>6951</v>
      </c>
      <c r="B2507" s="822" t="s">
        <v>6952</v>
      </c>
      <c r="C2507" s="822" t="s">
        <v>639</v>
      </c>
      <c r="D2507" s="822" t="s">
        <v>3526</v>
      </c>
      <c r="E2507" s="822" t="s">
        <v>6953</v>
      </c>
      <c r="F2507" s="822" t="s">
        <v>7242</v>
      </c>
      <c r="G2507" s="822" t="s">
        <v>2970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10.129999999999999</v>
      </c>
      <c r="Q2507" s="831">
        <v>3513.63</v>
      </c>
      <c r="R2507" s="827"/>
      <c r="S2507" s="832">
        <v>346.85389930898327</v>
      </c>
    </row>
    <row r="2508" spans="1:19" ht="14.45" customHeight="1" x14ac:dyDescent="0.2">
      <c r="A2508" s="821" t="s">
        <v>6951</v>
      </c>
      <c r="B2508" s="822" t="s">
        <v>6952</v>
      </c>
      <c r="C2508" s="822" t="s">
        <v>639</v>
      </c>
      <c r="D2508" s="822" t="s">
        <v>3526</v>
      </c>
      <c r="E2508" s="822" t="s">
        <v>6953</v>
      </c>
      <c r="F2508" s="822" t="s">
        <v>7243</v>
      </c>
      <c r="G2508" s="822" t="s">
        <v>2970</v>
      </c>
      <c r="H2508" s="831"/>
      <c r="I2508" s="831"/>
      <c r="J2508" s="822"/>
      <c r="K2508" s="822"/>
      <c r="L2508" s="831"/>
      <c r="M2508" s="831"/>
      <c r="N2508" s="822"/>
      <c r="O2508" s="822"/>
      <c r="P2508" s="831">
        <v>19.79</v>
      </c>
      <c r="Q2508" s="831">
        <v>2784.67</v>
      </c>
      <c r="R2508" s="827"/>
      <c r="S2508" s="832">
        <v>140.71096513390603</v>
      </c>
    </row>
    <row r="2509" spans="1:19" ht="14.45" customHeight="1" x14ac:dyDescent="0.2">
      <c r="A2509" s="821" t="s">
        <v>6951</v>
      </c>
      <c r="B2509" s="822" t="s">
        <v>6952</v>
      </c>
      <c r="C2509" s="822" t="s">
        <v>639</v>
      </c>
      <c r="D2509" s="822" t="s">
        <v>3526</v>
      </c>
      <c r="E2509" s="822" t="s">
        <v>6953</v>
      </c>
      <c r="F2509" s="822" t="s">
        <v>7245</v>
      </c>
      <c r="G2509" s="822" t="s">
        <v>2970</v>
      </c>
      <c r="H2509" s="831"/>
      <c r="I2509" s="831"/>
      <c r="J2509" s="822"/>
      <c r="K2509" s="822"/>
      <c r="L2509" s="831"/>
      <c r="M2509" s="831"/>
      <c r="N2509" s="822"/>
      <c r="O2509" s="822"/>
      <c r="P2509" s="831">
        <v>3.82</v>
      </c>
      <c r="Q2509" s="831">
        <v>317.94</v>
      </c>
      <c r="R2509" s="827"/>
      <c r="S2509" s="832">
        <v>83.230366492146601</v>
      </c>
    </row>
    <row r="2510" spans="1:19" ht="14.45" customHeight="1" x14ac:dyDescent="0.2">
      <c r="A2510" s="821" t="s">
        <v>6951</v>
      </c>
      <c r="B2510" s="822" t="s">
        <v>6952</v>
      </c>
      <c r="C2510" s="822" t="s">
        <v>639</v>
      </c>
      <c r="D2510" s="822" t="s">
        <v>3526</v>
      </c>
      <c r="E2510" s="822" t="s">
        <v>6953</v>
      </c>
      <c r="F2510" s="822" t="s">
        <v>7246</v>
      </c>
      <c r="G2510" s="822" t="s">
        <v>1890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2</v>
      </c>
      <c r="Q2510" s="831">
        <v>235.02</v>
      </c>
      <c r="R2510" s="827"/>
      <c r="S2510" s="832">
        <v>117.51</v>
      </c>
    </row>
    <row r="2511" spans="1:19" ht="14.45" customHeight="1" x14ac:dyDescent="0.2">
      <c r="A2511" s="821" t="s">
        <v>6951</v>
      </c>
      <c r="B2511" s="822" t="s">
        <v>6952</v>
      </c>
      <c r="C2511" s="822" t="s">
        <v>639</v>
      </c>
      <c r="D2511" s="822" t="s">
        <v>3526</v>
      </c>
      <c r="E2511" s="822" t="s">
        <v>6953</v>
      </c>
      <c r="F2511" s="822" t="s">
        <v>7247</v>
      </c>
      <c r="G2511" s="822" t="s">
        <v>1890</v>
      </c>
      <c r="H2511" s="831"/>
      <c r="I2511" s="831"/>
      <c r="J2511" s="822"/>
      <c r="K2511" s="822"/>
      <c r="L2511" s="831"/>
      <c r="M2511" s="831"/>
      <c r="N2511" s="822"/>
      <c r="O2511" s="822"/>
      <c r="P2511" s="831">
        <v>3.19</v>
      </c>
      <c r="Q2511" s="831">
        <v>880.47</v>
      </c>
      <c r="R2511" s="827"/>
      <c r="S2511" s="832">
        <v>276.00940438871476</v>
      </c>
    </row>
    <row r="2512" spans="1:19" ht="14.45" customHeight="1" x14ac:dyDescent="0.2">
      <c r="A2512" s="821" t="s">
        <v>6951</v>
      </c>
      <c r="B2512" s="822" t="s">
        <v>6952</v>
      </c>
      <c r="C2512" s="822" t="s">
        <v>639</v>
      </c>
      <c r="D2512" s="822" t="s">
        <v>3526</v>
      </c>
      <c r="E2512" s="822" t="s">
        <v>7252</v>
      </c>
      <c r="F2512" s="822" t="s">
        <v>7253</v>
      </c>
      <c r="G2512" s="822" t="s">
        <v>7254</v>
      </c>
      <c r="H2512" s="831"/>
      <c r="I2512" s="831"/>
      <c r="J2512" s="822"/>
      <c r="K2512" s="822"/>
      <c r="L2512" s="831"/>
      <c r="M2512" s="831"/>
      <c r="N2512" s="822"/>
      <c r="O2512" s="822"/>
      <c r="P2512" s="831">
        <v>2</v>
      </c>
      <c r="Q2512" s="831">
        <v>4491.8</v>
      </c>
      <c r="R2512" s="827"/>
      <c r="S2512" s="832">
        <v>2245.9</v>
      </c>
    </row>
    <row r="2513" spans="1:19" ht="14.45" customHeight="1" x14ac:dyDescent="0.2">
      <c r="A2513" s="821" t="s">
        <v>6951</v>
      </c>
      <c r="B2513" s="822" t="s">
        <v>6952</v>
      </c>
      <c r="C2513" s="822" t="s">
        <v>639</v>
      </c>
      <c r="D2513" s="822" t="s">
        <v>3526</v>
      </c>
      <c r="E2513" s="822" t="s">
        <v>7252</v>
      </c>
      <c r="F2513" s="822" t="s">
        <v>7255</v>
      </c>
      <c r="G2513" s="822" t="s">
        <v>7256</v>
      </c>
      <c r="H2513" s="831"/>
      <c r="I2513" s="831"/>
      <c r="J2513" s="822"/>
      <c r="K2513" s="822"/>
      <c r="L2513" s="831"/>
      <c r="M2513" s="831"/>
      <c r="N2513" s="822"/>
      <c r="O2513" s="822"/>
      <c r="P2513" s="831">
        <v>10</v>
      </c>
      <c r="Q2513" s="831">
        <v>27330.38</v>
      </c>
      <c r="R2513" s="827"/>
      <c r="S2513" s="832">
        <v>2733.038</v>
      </c>
    </row>
    <row r="2514" spans="1:19" ht="14.45" customHeight="1" x14ac:dyDescent="0.2">
      <c r="A2514" s="821" t="s">
        <v>6951</v>
      </c>
      <c r="B2514" s="822" t="s">
        <v>6952</v>
      </c>
      <c r="C2514" s="822" t="s">
        <v>639</v>
      </c>
      <c r="D2514" s="822" t="s">
        <v>3526</v>
      </c>
      <c r="E2514" s="822" t="s">
        <v>7261</v>
      </c>
      <c r="F2514" s="822" t="s">
        <v>7264</v>
      </c>
      <c r="G2514" s="822" t="s">
        <v>7265</v>
      </c>
      <c r="H2514" s="831"/>
      <c r="I2514" s="831"/>
      <c r="J2514" s="822"/>
      <c r="K2514" s="822"/>
      <c r="L2514" s="831">
        <v>61</v>
      </c>
      <c r="M2514" s="831">
        <v>38582.550000000003</v>
      </c>
      <c r="N2514" s="822"/>
      <c r="O2514" s="822">
        <v>632.50081967213123</v>
      </c>
      <c r="P2514" s="831">
        <v>122</v>
      </c>
      <c r="Q2514" s="831">
        <v>68643.3</v>
      </c>
      <c r="R2514" s="827"/>
      <c r="S2514" s="832">
        <v>562.65</v>
      </c>
    </row>
    <row r="2515" spans="1:19" ht="14.45" customHeight="1" x14ac:dyDescent="0.2">
      <c r="A2515" s="821" t="s">
        <v>6951</v>
      </c>
      <c r="B2515" s="822" t="s">
        <v>6952</v>
      </c>
      <c r="C2515" s="822" t="s">
        <v>639</v>
      </c>
      <c r="D2515" s="822" t="s">
        <v>3526</v>
      </c>
      <c r="E2515" s="822" t="s">
        <v>7261</v>
      </c>
      <c r="F2515" s="822" t="s">
        <v>7274</v>
      </c>
      <c r="G2515" s="822" t="s">
        <v>7275</v>
      </c>
      <c r="H2515" s="831"/>
      <c r="I2515" s="831"/>
      <c r="J2515" s="822"/>
      <c r="K2515" s="822"/>
      <c r="L2515" s="831">
        <v>1</v>
      </c>
      <c r="M2515" s="831">
        <v>1557.65</v>
      </c>
      <c r="N2515" s="822"/>
      <c r="O2515" s="822">
        <v>1557.65</v>
      </c>
      <c r="P2515" s="831"/>
      <c r="Q2515" s="831"/>
      <c r="R2515" s="827"/>
      <c r="S2515" s="832"/>
    </row>
    <row r="2516" spans="1:19" ht="14.45" customHeight="1" x14ac:dyDescent="0.2">
      <c r="A2516" s="821" t="s">
        <v>6951</v>
      </c>
      <c r="B2516" s="822" t="s">
        <v>6952</v>
      </c>
      <c r="C2516" s="822" t="s">
        <v>639</v>
      </c>
      <c r="D2516" s="822" t="s">
        <v>3526</v>
      </c>
      <c r="E2516" s="822" t="s">
        <v>7261</v>
      </c>
      <c r="F2516" s="822" t="s">
        <v>7280</v>
      </c>
      <c r="G2516" s="822" t="s">
        <v>7281</v>
      </c>
      <c r="H2516" s="831"/>
      <c r="I2516" s="831"/>
      <c r="J2516" s="822"/>
      <c r="K2516" s="822"/>
      <c r="L2516" s="831">
        <v>288.14</v>
      </c>
      <c r="M2516" s="831">
        <v>51663.5</v>
      </c>
      <c r="N2516" s="822"/>
      <c r="O2516" s="822">
        <v>179.29999305892969</v>
      </c>
      <c r="P2516" s="831">
        <v>848</v>
      </c>
      <c r="Q2516" s="831">
        <v>152046.39999999999</v>
      </c>
      <c r="R2516" s="827"/>
      <c r="S2516" s="832">
        <v>179.29999999999998</v>
      </c>
    </row>
    <row r="2517" spans="1:19" ht="14.45" customHeight="1" x14ac:dyDescent="0.2">
      <c r="A2517" s="821" t="s">
        <v>6951</v>
      </c>
      <c r="B2517" s="822" t="s">
        <v>6952</v>
      </c>
      <c r="C2517" s="822" t="s">
        <v>639</v>
      </c>
      <c r="D2517" s="822" t="s">
        <v>3526</v>
      </c>
      <c r="E2517" s="822" t="s">
        <v>7261</v>
      </c>
      <c r="F2517" s="822" t="s">
        <v>7283</v>
      </c>
      <c r="G2517" s="822" t="s">
        <v>7284</v>
      </c>
      <c r="H2517" s="831"/>
      <c r="I2517" s="831"/>
      <c r="J2517" s="822"/>
      <c r="K2517" s="822"/>
      <c r="L2517" s="831">
        <v>57</v>
      </c>
      <c r="M2517" s="831">
        <v>4330.29</v>
      </c>
      <c r="N2517" s="822"/>
      <c r="O2517" s="822">
        <v>75.97</v>
      </c>
      <c r="P2517" s="831">
        <v>167</v>
      </c>
      <c r="Q2517" s="831">
        <v>12949.189999999999</v>
      </c>
      <c r="R2517" s="827"/>
      <c r="S2517" s="832">
        <v>77.540059880239511</v>
      </c>
    </row>
    <row r="2518" spans="1:19" ht="14.45" customHeight="1" x14ac:dyDescent="0.2">
      <c r="A2518" s="821" t="s">
        <v>6951</v>
      </c>
      <c r="B2518" s="822" t="s">
        <v>6952</v>
      </c>
      <c r="C2518" s="822" t="s">
        <v>639</v>
      </c>
      <c r="D2518" s="822" t="s">
        <v>3526</v>
      </c>
      <c r="E2518" s="822" t="s">
        <v>7261</v>
      </c>
      <c r="F2518" s="822" t="s">
        <v>7285</v>
      </c>
      <c r="G2518" s="822" t="s">
        <v>7286</v>
      </c>
      <c r="H2518" s="831"/>
      <c r="I2518" s="831"/>
      <c r="J2518" s="822"/>
      <c r="K2518" s="822"/>
      <c r="L2518" s="831">
        <v>49</v>
      </c>
      <c r="M2518" s="831">
        <v>4639.8099999999995</v>
      </c>
      <c r="N2518" s="822"/>
      <c r="O2518" s="822">
        <v>94.689999999999984</v>
      </c>
      <c r="P2518" s="831">
        <v>127</v>
      </c>
      <c r="Q2518" s="831">
        <v>12025.630000000001</v>
      </c>
      <c r="R2518" s="827"/>
      <c r="S2518" s="832">
        <v>94.690000000000012</v>
      </c>
    </row>
    <row r="2519" spans="1:19" ht="14.45" customHeight="1" x14ac:dyDescent="0.2">
      <c r="A2519" s="821" t="s">
        <v>6951</v>
      </c>
      <c r="B2519" s="822" t="s">
        <v>6952</v>
      </c>
      <c r="C2519" s="822" t="s">
        <v>639</v>
      </c>
      <c r="D2519" s="822" t="s">
        <v>3526</v>
      </c>
      <c r="E2519" s="822" t="s">
        <v>7261</v>
      </c>
      <c r="F2519" s="822" t="s">
        <v>7287</v>
      </c>
      <c r="G2519" s="822" t="s">
        <v>7286</v>
      </c>
      <c r="H2519" s="831"/>
      <c r="I2519" s="831"/>
      <c r="J2519" s="822"/>
      <c r="K2519" s="822"/>
      <c r="L2519" s="831">
        <v>384</v>
      </c>
      <c r="M2519" s="831">
        <v>29172.479999999996</v>
      </c>
      <c r="N2519" s="822"/>
      <c r="O2519" s="822">
        <v>75.969999999999985</v>
      </c>
      <c r="P2519" s="831">
        <v>1014</v>
      </c>
      <c r="Q2519" s="831">
        <v>77033.58</v>
      </c>
      <c r="R2519" s="827"/>
      <c r="S2519" s="832">
        <v>75.97</v>
      </c>
    </row>
    <row r="2520" spans="1:19" ht="14.45" customHeight="1" x14ac:dyDescent="0.2">
      <c r="A2520" s="821" t="s">
        <v>6951</v>
      </c>
      <c r="B2520" s="822" t="s">
        <v>6952</v>
      </c>
      <c r="C2520" s="822" t="s">
        <v>639</v>
      </c>
      <c r="D2520" s="822" t="s">
        <v>3526</v>
      </c>
      <c r="E2520" s="822" t="s">
        <v>7261</v>
      </c>
      <c r="F2520" s="822" t="s">
        <v>7306</v>
      </c>
      <c r="G2520" s="822" t="s">
        <v>7307</v>
      </c>
      <c r="H2520" s="831"/>
      <c r="I2520" s="831"/>
      <c r="J2520" s="822"/>
      <c r="K2520" s="822"/>
      <c r="L2520" s="831"/>
      <c r="M2520" s="831"/>
      <c r="N2520" s="822"/>
      <c r="O2520" s="822"/>
      <c r="P2520" s="831">
        <v>1</v>
      </c>
      <c r="Q2520" s="831">
        <v>2407.9</v>
      </c>
      <c r="R2520" s="827"/>
      <c r="S2520" s="832">
        <v>2407.9</v>
      </c>
    </row>
    <row r="2521" spans="1:19" ht="14.45" customHeight="1" x14ac:dyDescent="0.2">
      <c r="A2521" s="821" t="s">
        <v>6951</v>
      </c>
      <c r="B2521" s="822" t="s">
        <v>6952</v>
      </c>
      <c r="C2521" s="822" t="s">
        <v>639</v>
      </c>
      <c r="D2521" s="822" t="s">
        <v>3526</v>
      </c>
      <c r="E2521" s="822" t="s">
        <v>6946</v>
      </c>
      <c r="F2521" s="822" t="s">
        <v>7310</v>
      </c>
      <c r="G2521" s="822" t="s">
        <v>7311</v>
      </c>
      <c r="H2521" s="831"/>
      <c r="I2521" s="831"/>
      <c r="J2521" s="822"/>
      <c r="K2521" s="822"/>
      <c r="L2521" s="831"/>
      <c r="M2521" s="831"/>
      <c r="N2521" s="822"/>
      <c r="O2521" s="822"/>
      <c r="P2521" s="831">
        <v>1</v>
      </c>
      <c r="Q2521" s="831">
        <v>327</v>
      </c>
      <c r="R2521" s="827"/>
      <c r="S2521" s="832">
        <v>327</v>
      </c>
    </row>
    <row r="2522" spans="1:19" ht="14.45" customHeight="1" x14ac:dyDescent="0.2">
      <c r="A2522" s="821" t="s">
        <v>6951</v>
      </c>
      <c r="B2522" s="822" t="s">
        <v>6952</v>
      </c>
      <c r="C2522" s="822" t="s">
        <v>639</v>
      </c>
      <c r="D2522" s="822" t="s">
        <v>3526</v>
      </c>
      <c r="E2522" s="822" t="s">
        <v>6946</v>
      </c>
      <c r="F2522" s="822" t="s">
        <v>7312</v>
      </c>
      <c r="G2522" s="822" t="s">
        <v>7313</v>
      </c>
      <c r="H2522" s="831"/>
      <c r="I2522" s="831"/>
      <c r="J2522" s="822"/>
      <c r="K2522" s="822"/>
      <c r="L2522" s="831"/>
      <c r="M2522" s="831"/>
      <c r="N2522" s="822"/>
      <c r="O2522" s="822"/>
      <c r="P2522" s="831">
        <v>226</v>
      </c>
      <c r="Q2522" s="831">
        <v>30058</v>
      </c>
      <c r="R2522" s="827"/>
      <c r="S2522" s="832">
        <v>133</v>
      </c>
    </row>
    <row r="2523" spans="1:19" ht="14.45" customHeight="1" x14ac:dyDescent="0.2">
      <c r="A2523" s="821" t="s">
        <v>6951</v>
      </c>
      <c r="B2523" s="822" t="s">
        <v>6952</v>
      </c>
      <c r="C2523" s="822" t="s">
        <v>639</v>
      </c>
      <c r="D2523" s="822" t="s">
        <v>3526</v>
      </c>
      <c r="E2523" s="822" t="s">
        <v>6946</v>
      </c>
      <c r="F2523" s="822" t="s">
        <v>7314</v>
      </c>
      <c r="G2523" s="822" t="s">
        <v>7315</v>
      </c>
      <c r="H2523" s="831"/>
      <c r="I2523" s="831"/>
      <c r="J2523" s="822"/>
      <c r="K2523" s="822"/>
      <c r="L2523" s="831">
        <v>87</v>
      </c>
      <c r="M2523" s="831">
        <v>13311</v>
      </c>
      <c r="N2523" s="822"/>
      <c r="O2523" s="822">
        <v>153</v>
      </c>
      <c r="P2523" s="831">
        <v>46</v>
      </c>
      <c r="Q2523" s="831">
        <v>7268</v>
      </c>
      <c r="R2523" s="827"/>
      <c r="S2523" s="832">
        <v>158</v>
      </c>
    </row>
    <row r="2524" spans="1:19" ht="14.45" customHeight="1" x14ac:dyDescent="0.2">
      <c r="A2524" s="821" t="s">
        <v>6951</v>
      </c>
      <c r="B2524" s="822" t="s">
        <v>6952</v>
      </c>
      <c r="C2524" s="822" t="s">
        <v>639</v>
      </c>
      <c r="D2524" s="822" t="s">
        <v>3526</v>
      </c>
      <c r="E2524" s="822" t="s">
        <v>6946</v>
      </c>
      <c r="F2524" s="822" t="s">
        <v>7316</v>
      </c>
      <c r="G2524" s="822" t="s">
        <v>7317</v>
      </c>
      <c r="H2524" s="831"/>
      <c r="I2524" s="831"/>
      <c r="J2524" s="822"/>
      <c r="K2524" s="822"/>
      <c r="L2524" s="831"/>
      <c r="M2524" s="831"/>
      <c r="N2524" s="822"/>
      <c r="O2524" s="822"/>
      <c r="P2524" s="831">
        <v>10</v>
      </c>
      <c r="Q2524" s="831">
        <v>2100</v>
      </c>
      <c r="R2524" s="827"/>
      <c r="S2524" s="832">
        <v>210</v>
      </c>
    </row>
    <row r="2525" spans="1:19" ht="14.45" customHeight="1" x14ac:dyDescent="0.2">
      <c r="A2525" s="821" t="s">
        <v>6951</v>
      </c>
      <c r="B2525" s="822" t="s">
        <v>6952</v>
      </c>
      <c r="C2525" s="822" t="s">
        <v>639</v>
      </c>
      <c r="D2525" s="822" t="s">
        <v>3526</v>
      </c>
      <c r="E2525" s="822" t="s">
        <v>6946</v>
      </c>
      <c r="F2525" s="822" t="s">
        <v>7318</v>
      </c>
      <c r="G2525" s="822" t="s">
        <v>7319</v>
      </c>
      <c r="H2525" s="831">
        <v>50</v>
      </c>
      <c r="I2525" s="831">
        <v>1900</v>
      </c>
      <c r="J2525" s="822"/>
      <c r="K2525" s="822">
        <v>38</v>
      </c>
      <c r="L2525" s="831">
        <v>496</v>
      </c>
      <c r="M2525" s="831">
        <v>18848</v>
      </c>
      <c r="N2525" s="822"/>
      <c r="O2525" s="822">
        <v>38</v>
      </c>
      <c r="P2525" s="831">
        <v>1487</v>
      </c>
      <c r="Q2525" s="831">
        <v>59480</v>
      </c>
      <c r="R2525" s="827"/>
      <c r="S2525" s="832">
        <v>40</v>
      </c>
    </row>
    <row r="2526" spans="1:19" ht="14.45" customHeight="1" x14ac:dyDescent="0.2">
      <c r="A2526" s="821" t="s">
        <v>6951</v>
      </c>
      <c r="B2526" s="822" t="s">
        <v>6952</v>
      </c>
      <c r="C2526" s="822" t="s">
        <v>639</v>
      </c>
      <c r="D2526" s="822" t="s">
        <v>3526</v>
      </c>
      <c r="E2526" s="822" t="s">
        <v>6946</v>
      </c>
      <c r="F2526" s="822" t="s">
        <v>7326</v>
      </c>
      <c r="G2526" s="822" t="s">
        <v>7327</v>
      </c>
      <c r="H2526" s="831">
        <v>1</v>
      </c>
      <c r="I2526" s="831">
        <v>179</v>
      </c>
      <c r="J2526" s="822"/>
      <c r="K2526" s="822">
        <v>179</v>
      </c>
      <c r="L2526" s="831">
        <v>887</v>
      </c>
      <c r="M2526" s="831">
        <v>159660</v>
      </c>
      <c r="N2526" s="822"/>
      <c r="O2526" s="822">
        <v>180</v>
      </c>
      <c r="P2526" s="831">
        <v>2073</v>
      </c>
      <c r="Q2526" s="831">
        <v>402162</v>
      </c>
      <c r="R2526" s="827"/>
      <c r="S2526" s="832">
        <v>194</v>
      </c>
    </row>
    <row r="2527" spans="1:19" ht="14.45" customHeight="1" x14ac:dyDescent="0.2">
      <c r="A2527" s="821" t="s">
        <v>6951</v>
      </c>
      <c r="B2527" s="822" t="s">
        <v>6952</v>
      </c>
      <c r="C2527" s="822" t="s">
        <v>639</v>
      </c>
      <c r="D2527" s="822" t="s">
        <v>3526</v>
      </c>
      <c r="E2527" s="822" t="s">
        <v>6946</v>
      </c>
      <c r="F2527" s="822" t="s">
        <v>7332</v>
      </c>
      <c r="G2527" s="822" t="s">
        <v>7333</v>
      </c>
      <c r="H2527" s="831"/>
      <c r="I2527" s="831"/>
      <c r="J2527" s="822"/>
      <c r="K2527" s="822"/>
      <c r="L2527" s="831">
        <v>273</v>
      </c>
      <c r="M2527" s="831">
        <v>0</v>
      </c>
      <c r="N2527" s="822"/>
      <c r="O2527" s="822">
        <v>0</v>
      </c>
      <c r="P2527" s="831">
        <v>835</v>
      </c>
      <c r="Q2527" s="831">
        <v>0</v>
      </c>
      <c r="R2527" s="827"/>
      <c r="S2527" s="832">
        <v>0</v>
      </c>
    </row>
    <row r="2528" spans="1:19" ht="14.45" customHeight="1" x14ac:dyDescent="0.2">
      <c r="A2528" s="821" t="s">
        <v>6951</v>
      </c>
      <c r="B2528" s="822" t="s">
        <v>6952</v>
      </c>
      <c r="C2528" s="822" t="s">
        <v>639</v>
      </c>
      <c r="D2528" s="822" t="s">
        <v>3526</v>
      </c>
      <c r="E2528" s="822" t="s">
        <v>6946</v>
      </c>
      <c r="F2528" s="822" t="s">
        <v>7334</v>
      </c>
      <c r="G2528" s="822" t="s">
        <v>7335</v>
      </c>
      <c r="H2528" s="831">
        <v>1</v>
      </c>
      <c r="I2528" s="831">
        <v>0</v>
      </c>
      <c r="J2528" s="822"/>
      <c r="K2528" s="822">
        <v>0</v>
      </c>
      <c r="L2528" s="831">
        <v>27</v>
      </c>
      <c r="M2528" s="831">
        <v>0</v>
      </c>
      <c r="N2528" s="822"/>
      <c r="O2528" s="822">
        <v>0</v>
      </c>
      <c r="P2528" s="831">
        <v>86</v>
      </c>
      <c r="Q2528" s="831">
        <v>0</v>
      </c>
      <c r="R2528" s="827"/>
      <c r="S2528" s="832">
        <v>0</v>
      </c>
    </row>
    <row r="2529" spans="1:19" ht="14.45" customHeight="1" x14ac:dyDescent="0.2">
      <c r="A2529" s="821" t="s">
        <v>6951</v>
      </c>
      <c r="B2529" s="822" t="s">
        <v>6952</v>
      </c>
      <c r="C2529" s="822" t="s">
        <v>639</v>
      </c>
      <c r="D2529" s="822" t="s">
        <v>3526</v>
      </c>
      <c r="E2529" s="822" t="s">
        <v>6946</v>
      </c>
      <c r="F2529" s="822" t="s">
        <v>7336</v>
      </c>
      <c r="G2529" s="822" t="s">
        <v>7337</v>
      </c>
      <c r="H2529" s="831"/>
      <c r="I2529" s="831"/>
      <c r="J2529" s="822"/>
      <c r="K2529" s="822"/>
      <c r="L2529" s="831">
        <v>600</v>
      </c>
      <c r="M2529" s="831">
        <v>147600</v>
      </c>
      <c r="N2529" s="822"/>
      <c r="O2529" s="822">
        <v>246</v>
      </c>
      <c r="P2529" s="831">
        <v>1415</v>
      </c>
      <c r="Q2529" s="831">
        <v>367900</v>
      </c>
      <c r="R2529" s="827"/>
      <c r="S2529" s="832">
        <v>260</v>
      </c>
    </row>
    <row r="2530" spans="1:19" ht="14.45" customHeight="1" x14ac:dyDescent="0.2">
      <c r="A2530" s="821" t="s">
        <v>6951</v>
      </c>
      <c r="B2530" s="822" t="s">
        <v>6952</v>
      </c>
      <c r="C2530" s="822" t="s">
        <v>639</v>
      </c>
      <c r="D2530" s="822" t="s">
        <v>3526</v>
      </c>
      <c r="E2530" s="822" t="s">
        <v>6946</v>
      </c>
      <c r="F2530" s="822" t="s">
        <v>7338</v>
      </c>
      <c r="G2530" s="822" t="s">
        <v>7339</v>
      </c>
      <c r="H2530" s="831">
        <v>97</v>
      </c>
      <c r="I2530" s="831">
        <v>3233.3299999999995</v>
      </c>
      <c r="J2530" s="822"/>
      <c r="K2530" s="822">
        <v>33.33329896907216</v>
      </c>
      <c r="L2530" s="831">
        <v>1360</v>
      </c>
      <c r="M2530" s="831">
        <v>57384.429999999993</v>
      </c>
      <c r="N2530" s="822"/>
      <c r="O2530" s="822">
        <v>42.194433823529408</v>
      </c>
      <c r="P2530" s="831">
        <v>2948</v>
      </c>
      <c r="Q2530" s="831">
        <v>120084.45999999999</v>
      </c>
      <c r="R2530" s="827"/>
      <c r="S2530" s="832">
        <v>40.734213025780186</v>
      </c>
    </row>
    <row r="2531" spans="1:19" ht="14.45" customHeight="1" x14ac:dyDescent="0.2">
      <c r="A2531" s="821" t="s">
        <v>6951</v>
      </c>
      <c r="B2531" s="822" t="s">
        <v>6952</v>
      </c>
      <c r="C2531" s="822" t="s">
        <v>639</v>
      </c>
      <c r="D2531" s="822" t="s">
        <v>3526</v>
      </c>
      <c r="E2531" s="822" t="s">
        <v>6946</v>
      </c>
      <c r="F2531" s="822" t="s">
        <v>7342</v>
      </c>
      <c r="G2531" s="822" t="s">
        <v>7343</v>
      </c>
      <c r="H2531" s="831">
        <v>89</v>
      </c>
      <c r="I2531" s="831">
        <v>3382</v>
      </c>
      <c r="J2531" s="822"/>
      <c r="K2531" s="822">
        <v>38</v>
      </c>
      <c r="L2531" s="831">
        <v>1128</v>
      </c>
      <c r="M2531" s="831">
        <v>42864</v>
      </c>
      <c r="N2531" s="822"/>
      <c r="O2531" s="822">
        <v>38</v>
      </c>
      <c r="P2531" s="831">
        <v>2844</v>
      </c>
      <c r="Q2531" s="831">
        <v>110916</v>
      </c>
      <c r="R2531" s="827"/>
      <c r="S2531" s="832">
        <v>39</v>
      </c>
    </row>
    <row r="2532" spans="1:19" ht="14.45" customHeight="1" x14ac:dyDescent="0.2">
      <c r="A2532" s="821" t="s">
        <v>6951</v>
      </c>
      <c r="B2532" s="822" t="s">
        <v>6952</v>
      </c>
      <c r="C2532" s="822" t="s">
        <v>639</v>
      </c>
      <c r="D2532" s="822" t="s">
        <v>3526</v>
      </c>
      <c r="E2532" s="822" t="s">
        <v>6946</v>
      </c>
      <c r="F2532" s="822" t="s">
        <v>7348</v>
      </c>
      <c r="G2532" s="822" t="s">
        <v>7349</v>
      </c>
      <c r="H2532" s="831">
        <v>46</v>
      </c>
      <c r="I2532" s="831">
        <v>1518</v>
      </c>
      <c r="J2532" s="822"/>
      <c r="K2532" s="822">
        <v>33</v>
      </c>
      <c r="L2532" s="831">
        <v>91</v>
      </c>
      <c r="M2532" s="831">
        <v>3003</v>
      </c>
      <c r="N2532" s="822"/>
      <c r="O2532" s="822">
        <v>33</v>
      </c>
      <c r="P2532" s="831">
        <v>262</v>
      </c>
      <c r="Q2532" s="831">
        <v>8908</v>
      </c>
      <c r="R2532" s="827"/>
      <c r="S2532" s="832">
        <v>34</v>
      </c>
    </row>
    <row r="2533" spans="1:19" ht="14.45" customHeight="1" x14ac:dyDescent="0.2">
      <c r="A2533" s="821" t="s">
        <v>6951</v>
      </c>
      <c r="B2533" s="822" t="s">
        <v>6952</v>
      </c>
      <c r="C2533" s="822" t="s">
        <v>639</v>
      </c>
      <c r="D2533" s="822" t="s">
        <v>3526</v>
      </c>
      <c r="E2533" s="822" t="s">
        <v>6946</v>
      </c>
      <c r="F2533" s="822" t="s">
        <v>7352</v>
      </c>
      <c r="G2533" s="822" t="s">
        <v>7353</v>
      </c>
      <c r="H2533" s="831"/>
      <c r="I2533" s="831"/>
      <c r="J2533" s="822"/>
      <c r="K2533" s="822"/>
      <c r="L2533" s="831">
        <v>285</v>
      </c>
      <c r="M2533" s="831">
        <v>39045</v>
      </c>
      <c r="N2533" s="822"/>
      <c r="O2533" s="822">
        <v>137</v>
      </c>
      <c r="P2533" s="831">
        <v>1014</v>
      </c>
      <c r="Q2533" s="831">
        <v>143988</v>
      </c>
      <c r="R2533" s="827"/>
      <c r="S2533" s="832">
        <v>142</v>
      </c>
    </row>
    <row r="2534" spans="1:19" ht="14.45" customHeight="1" x14ac:dyDescent="0.2">
      <c r="A2534" s="821" t="s">
        <v>6951</v>
      </c>
      <c r="B2534" s="822" t="s">
        <v>6952</v>
      </c>
      <c r="C2534" s="822" t="s">
        <v>639</v>
      </c>
      <c r="D2534" s="822" t="s">
        <v>3526</v>
      </c>
      <c r="E2534" s="822" t="s">
        <v>6946</v>
      </c>
      <c r="F2534" s="822" t="s">
        <v>7354</v>
      </c>
      <c r="G2534" s="822" t="s">
        <v>7355</v>
      </c>
      <c r="H2534" s="831"/>
      <c r="I2534" s="831"/>
      <c r="J2534" s="822"/>
      <c r="K2534" s="822"/>
      <c r="L2534" s="831"/>
      <c r="M2534" s="831"/>
      <c r="N2534" s="822"/>
      <c r="O2534" s="822"/>
      <c r="P2534" s="831">
        <v>14</v>
      </c>
      <c r="Q2534" s="831">
        <v>1134</v>
      </c>
      <c r="R2534" s="827"/>
      <c r="S2534" s="832">
        <v>81</v>
      </c>
    </row>
    <row r="2535" spans="1:19" ht="14.45" customHeight="1" x14ac:dyDescent="0.2">
      <c r="A2535" s="821" t="s">
        <v>6951</v>
      </c>
      <c r="B2535" s="822" t="s">
        <v>6952</v>
      </c>
      <c r="C2535" s="822" t="s">
        <v>639</v>
      </c>
      <c r="D2535" s="822" t="s">
        <v>3526</v>
      </c>
      <c r="E2535" s="822" t="s">
        <v>6946</v>
      </c>
      <c r="F2535" s="822" t="s">
        <v>7356</v>
      </c>
      <c r="G2535" s="822" t="s">
        <v>7357</v>
      </c>
      <c r="H2535" s="831"/>
      <c r="I2535" s="831"/>
      <c r="J2535" s="822"/>
      <c r="K2535" s="822"/>
      <c r="L2535" s="831"/>
      <c r="M2535" s="831"/>
      <c r="N2535" s="822"/>
      <c r="O2535" s="822"/>
      <c r="P2535" s="831">
        <v>14</v>
      </c>
      <c r="Q2535" s="831">
        <v>3402</v>
      </c>
      <c r="R2535" s="827"/>
      <c r="S2535" s="832">
        <v>243</v>
      </c>
    </row>
    <row r="2536" spans="1:19" ht="14.45" customHeight="1" x14ac:dyDescent="0.2">
      <c r="A2536" s="821" t="s">
        <v>6951</v>
      </c>
      <c r="B2536" s="822" t="s">
        <v>6952</v>
      </c>
      <c r="C2536" s="822" t="s">
        <v>639</v>
      </c>
      <c r="D2536" s="822" t="s">
        <v>3526</v>
      </c>
      <c r="E2536" s="822" t="s">
        <v>6946</v>
      </c>
      <c r="F2536" s="822" t="s">
        <v>7360</v>
      </c>
      <c r="G2536" s="822" t="s">
        <v>7361</v>
      </c>
      <c r="H2536" s="831">
        <v>96</v>
      </c>
      <c r="I2536" s="831">
        <v>34368</v>
      </c>
      <c r="J2536" s="822"/>
      <c r="K2536" s="822">
        <v>358</v>
      </c>
      <c r="L2536" s="831">
        <v>496</v>
      </c>
      <c r="M2536" s="831">
        <v>178560</v>
      </c>
      <c r="N2536" s="822"/>
      <c r="O2536" s="822">
        <v>360</v>
      </c>
      <c r="P2536" s="831">
        <v>858</v>
      </c>
      <c r="Q2536" s="831">
        <v>332904</v>
      </c>
      <c r="R2536" s="827"/>
      <c r="S2536" s="832">
        <v>388</v>
      </c>
    </row>
    <row r="2537" spans="1:19" ht="14.45" customHeight="1" x14ac:dyDescent="0.2">
      <c r="A2537" s="821" t="s">
        <v>6951</v>
      </c>
      <c r="B2537" s="822" t="s">
        <v>6952</v>
      </c>
      <c r="C2537" s="822" t="s">
        <v>639</v>
      </c>
      <c r="D2537" s="822" t="s">
        <v>3526</v>
      </c>
      <c r="E2537" s="822" t="s">
        <v>6946</v>
      </c>
      <c r="F2537" s="822" t="s">
        <v>7362</v>
      </c>
      <c r="G2537" s="822" t="s">
        <v>7363</v>
      </c>
      <c r="H2537" s="831">
        <v>11</v>
      </c>
      <c r="I2537" s="831">
        <v>671</v>
      </c>
      <c r="J2537" s="822"/>
      <c r="K2537" s="822">
        <v>61</v>
      </c>
      <c r="L2537" s="831">
        <v>248</v>
      </c>
      <c r="M2537" s="831">
        <v>15376</v>
      </c>
      <c r="N2537" s="822"/>
      <c r="O2537" s="822">
        <v>62</v>
      </c>
      <c r="P2537" s="831">
        <v>977</v>
      </c>
      <c r="Q2537" s="831">
        <v>64482</v>
      </c>
      <c r="R2537" s="827"/>
      <c r="S2537" s="832">
        <v>66</v>
      </c>
    </row>
    <row r="2538" spans="1:19" ht="14.45" customHeight="1" x14ac:dyDescent="0.2">
      <c r="A2538" s="821" t="s">
        <v>6951</v>
      </c>
      <c r="B2538" s="822" t="s">
        <v>6952</v>
      </c>
      <c r="C2538" s="822" t="s">
        <v>639</v>
      </c>
      <c r="D2538" s="822" t="s">
        <v>3526</v>
      </c>
      <c r="E2538" s="822" t="s">
        <v>6946</v>
      </c>
      <c r="F2538" s="822" t="s">
        <v>7364</v>
      </c>
      <c r="G2538" s="822" t="s">
        <v>7365</v>
      </c>
      <c r="H2538" s="831"/>
      <c r="I2538" s="831"/>
      <c r="J2538" s="822"/>
      <c r="K2538" s="822"/>
      <c r="L2538" s="831"/>
      <c r="M2538" s="831"/>
      <c r="N2538" s="822"/>
      <c r="O2538" s="822"/>
      <c r="P2538" s="831">
        <v>76</v>
      </c>
      <c r="Q2538" s="831">
        <v>58368</v>
      </c>
      <c r="R2538" s="827"/>
      <c r="S2538" s="832">
        <v>768</v>
      </c>
    </row>
    <row r="2539" spans="1:19" ht="14.45" customHeight="1" x14ac:dyDescent="0.2">
      <c r="A2539" s="821" t="s">
        <v>6951</v>
      </c>
      <c r="B2539" s="822" t="s">
        <v>6952</v>
      </c>
      <c r="C2539" s="822" t="s">
        <v>639</v>
      </c>
      <c r="D2539" s="822" t="s">
        <v>3526</v>
      </c>
      <c r="E2539" s="822" t="s">
        <v>6946</v>
      </c>
      <c r="F2539" s="822" t="s">
        <v>7366</v>
      </c>
      <c r="G2539" s="822" t="s">
        <v>7367</v>
      </c>
      <c r="H2539" s="831">
        <v>1</v>
      </c>
      <c r="I2539" s="831">
        <v>61</v>
      </c>
      <c r="J2539" s="822"/>
      <c r="K2539" s="822">
        <v>61</v>
      </c>
      <c r="L2539" s="831">
        <v>2</v>
      </c>
      <c r="M2539" s="831">
        <v>124</v>
      </c>
      <c r="N2539" s="822"/>
      <c r="O2539" s="822">
        <v>62</v>
      </c>
      <c r="P2539" s="831">
        <v>12</v>
      </c>
      <c r="Q2539" s="831">
        <v>792</v>
      </c>
      <c r="R2539" s="827"/>
      <c r="S2539" s="832">
        <v>66</v>
      </c>
    </row>
    <row r="2540" spans="1:19" ht="14.45" customHeight="1" x14ac:dyDescent="0.2">
      <c r="A2540" s="821" t="s">
        <v>6951</v>
      </c>
      <c r="B2540" s="822" t="s">
        <v>6952</v>
      </c>
      <c r="C2540" s="822" t="s">
        <v>639</v>
      </c>
      <c r="D2540" s="822" t="s">
        <v>3526</v>
      </c>
      <c r="E2540" s="822" t="s">
        <v>6946</v>
      </c>
      <c r="F2540" s="822" t="s">
        <v>7368</v>
      </c>
      <c r="G2540" s="822" t="s">
        <v>7369</v>
      </c>
      <c r="H2540" s="831"/>
      <c r="I2540" s="831"/>
      <c r="J2540" s="822"/>
      <c r="K2540" s="822"/>
      <c r="L2540" s="831"/>
      <c r="M2540" s="831"/>
      <c r="N2540" s="822"/>
      <c r="O2540" s="822"/>
      <c r="P2540" s="831">
        <v>5</v>
      </c>
      <c r="Q2540" s="831">
        <v>635</v>
      </c>
      <c r="R2540" s="827"/>
      <c r="S2540" s="832">
        <v>127</v>
      </c>
    </row>
    <row r="2541" spans="1:19" ht="14.45" customHeight="1" x14ac:dyDescent="0.2">
      <c r="A2541" s="821" t="s">
        <v>6951</v>
      </c>
      <c r="B2541" s="822" t="s">
        <v>6952</v>
      </c>
      <c r="C2541" s="822" t="s">
        <v>639</v>
      </c>
      <c r="D2541" s="822" t="s">
        <v>3526</v>
      </c>
      <c r="E2541" s="822" t="s">
        <v>6946</v>
      </c>
      <c r="F2541" s="822" t="s">
        <v>7370</v>
      </c>
      <c r="G2541" s="822" t="s">
        <v>7371</v>
      </c>
      <c r="H2541" s="831"/>
      <c r="I2541" s="831"/>
      <c r="J2541" s="822"/>
      <c r="K2541" s="822"/>
      <c r="L2541" s="831">
        <v>4</v>
      </c>
      <c r="M2541" s="831">
        <v>0</v>
      </c>
      <c r="N2541" s="822"/>
      <c r="O2541" s="822">
        <v>0</v>
      </c>
      <c r="P2541" s="831">
        <v>1</v>
      </c>
      <c r="Q2541" s="831">
        <v>0</v>
      </c>
      <c r="R2541" s="827"/>
      <c r="S2541" s="832">
        <v>0</v>
      </c>
    </row>
    <row r="2542" spans="1:19" ht="14.45" customHeight="1" x14ac:dyDescent="0.2">
      <c r="A2542" s="821" t="s">
        <v>6951</v>
      </c>
      <c r="B2542" s="822" t="s">
        <v>6952</v>
      </c>
      <c r="C2542" s="822" t="s">
        <v>639</v>
      </c>
      <c r="D2542" s="822" t="s">
        <v>3526</v>
      </c>
      <c r="E2542" s="822" t="s">
        <v>6946</v>
      </c>
      <c r="F2542" s="822" t="s">
        <v>7375</v>
      </c>
      <c r="G2542" s="822" t="s">
        <v>7373</v>
      </c>
      <c r="H2542" s="831"/>
      <c r="I2542" s="831"/>
      <c r="J2542" s="822"/>
      <c r="K2542" s="822"/>
      <c r="L2542" s="831">
        <v>8</v>
      </c>
      <c r="M2542" s="831">
        <v>0</v>
      </c>
      <c r="N2542" s="822"/>
      <c r="O2542" s="822">
        <v>0</v>
      </c>
      <c r="P2542" s="831"/>
      <c r="Q2542" s="831"/>
      <c r="R2542" s="827"/>
      <c r="S2542" s="832"/>
    </row>
    <row r="2543" spans="1:19" ht="14.45" customHeight="1" x14ac:dyDescent="0.2">
      <c r="A2543" s="821" t="s">
        <v>6951</v>
      </c>
      <c r="B2543" s="822" t="s">
        <v>6952</v>
      </c>
      <c r="C2543" s="822" t="s">
        <v>639</v>
      </c>
      <c r="D2543" s="822" t="s">
        <v>3526</v>
      </c>
      <c r="E2543" s="822" t="s">
        <v>6946</v>
      </c>
      <c r="F2543" s="822" t="s">
        <v>7376</v>
      </c>
      <c r="G2543" s="822"/>
      <c r="H2543" s="831"/>
      <c r="I2543" s="831"/>
      <c r="J2543" s="822"/>
      <c r="K2543" s="822"/>
      <c r="L2543" s="831"/>
      <c r="M2543" s="831"/>
      <c r="N2543" s="822"/>
      <c r="O2543" s="822"/>
      <c r="P2543" s="831">
        <v>0</v>
      </c>
      <c r="Q2543" s="831">
        <v>0</v>
      </c>
      <c r="R2543" s="827"/>
      <c r="S2543" s="832"/>
    </row>
    <row r="2544" spans="1:19" ht="14.45" customHeight="1" x14ac:dyDescent="0.2">
      <c r="A2544" s="821" t="s">
        <v>6951</v>
      </c>
      <c r="B2544" s="822" t="s">
        <v>6952</v>
      </c>
      <c r="C2544" s="822" t="s">
        <v>639</v>
      </c>
      <c r="D2544" s="822" t="s">
        <v>3526</v>
      </c>
      <c r="E2544" s="822" t="s">
        <v>6946</v>
      </c>
      <c r="F2544" s="822" t="s">
        <v>7376</v>
      </c>
      <c r="G2544" s="822" t="s">
        <v>7373</v>
      </c>
      <c r="H2544" s="831"/>
      <c r="I2544" s="831"/>
      <c r="J2544" s="822"/>
      <c r="K2544" s="822"/>
      <c r="L2544" s="831">
        <v>7</v>
      </c>
      <c r="M2544" s="831">
        <v>0</v>
      </c>
      <c r="N2544" s="822"/>
      <c r="O2544" s="822">
        <v>0</v>
      </c>
      <c r="P2544" s="831"/>
      <c r="Q2544" s="831"/>
      <c r="R2544" s="827"/>
      <c r="S2544" s="832"/>
    </row>
    <row r="2545" spans="1:19" ht="14.45" customHeight="1" x14ac:dyDescent="0.2">
      <c r="A2545" s="821" t="s">
        <v>6951</v>
      </c>
      <c r="B2545" s="822" t="s">
        <v>6952</v>
      </c>
      <c r="C2545" s="822" t="s">
        <v>639</v>
      </c>
      <c r="D2545" s="822" t="s">
        <v>3526</v>
      </c>
      <c r="E2545" s="822" t="s">
        <v>6946</v>
      </c>
      <c r="F2545" s="822" t="s">
        <v>7377</v>
      </c>
      <c r="G2545" s="822" t="s">
        <v>7378</v>
      </c>
      <c r="H2545" s="831"/>
      <c r="I2545" s="831"/>
      <c r="J2545" s="822"/>
      <c r="K2545" s="822"/>
      <c r="L2545" s="831">
        <v>9</v>
      </c>
      <c r="M2545" s="831">
        <v>0</v>
      </c>
      <c r="N2545" s="822"/>
      <c r="O2545" s="822">
        <v>0</v>
      </c>
      <c r="P2545" s="831">
        <v>20</v>
      </c>
      <c r="Q2545" s="831">
        <v>0</v>
      </c>
      <c r="R2545" s="827"/>
      <c r="S2545" s="832">
        <v>0</v>
      </c>
    </row>
    <row r="2546" spans="1:19" ht="14.45" customHeight="1" x14ac:dyDescent="0.2">
      <c r="A2546" s="821" t="s">
        <v>6951</v>
      </c>
      <c r="B2546" s="822" t="s">
        <v>6952</v>
      </c>
      <c r="C2546" s="822" t="s">
        <v>639</v>
      </c>
      <c r="D2546" s="822" t="s">
        <v>3526</v>
      </c>
      <c r="E2546" s="822" t="s">
        <v>6946</v>
      </c>
      <c r="F2546" s="822" t="s">
        <v>7379</v>
      </c>
      <c r="G2546" s="822" t="s">
        <v>7380</v>
      </c>
      <c r="H2546" s="831"/>
      <c r="I2546" s="831"/>
      <c r="J2546" s="822"/>
      <c r="K2546" s="822"/>
      <c r="L2546" s="831"/>
      <c r="M2546" s="831"/>
      <c r="N2546" s="822"/>
      <c r="O2546" s="822"/>
      <c r="P2546" s="831">
        <v>33</v>
      </c>
      <c r="Q2546" s="831">
        <v>7722</v>
      </c>
      <c r="R2546" s="827"/>
      <c r="S2546" s="832">
        <v>234</v>
      </c>
    </row>
    <row r="2547" spans="1:19" ht="14.45" customHeight="1" x14ac:dyDescent="0.2">
      <c r="A2547" s="821" t="s">
        <v>6951</v>
      </c>
      <c r="B2547" s="822" t="s">
        <v>6952</v>
      </c>
      <c r="C2547" s="822" t="s">
        <v>639</v>
      </c>
      <c r="D2547" s="822" t="s">
        <v>3526</v>
      </c>
      <c r="E2547" s="822" t="s">
        <v>6946</v>
      </c>
      <c r="F2547" s="822" t="s">
        <v>7381</v>
      </c>
      <c r="G2547" s="822" t="s">
        <v>7378</v>
      </c>
      <c r="H2547" s="831"/>
      <c r="I2547" s="831"/>
      <c r="J2547" s="822"/>
      <c r="K2547" s="822"/>
      <c r="L2547" s="831">
        <v>2</v>
      </c>
      <c r="M2547" s="831">
        <v>0</v>
      </c>
      <c r="N2547" s="822"/>
      <c r="O2547" s="822">
        <v>0</v>
      </c>
      <c r="P2547" s="831">
        <v>5</v>
      </c>
      <c r="Q2547" s="831">
        <v>0</v>
      </c>
      <c r="R2547" s="827"/>
      <c r="S2547" s="832">
        <v>0</v>
      </c>
    </row>
    <row r="2548" spans="1:19" ht="14.45" customHeight="1" x14ac:dyDescent="0.2">
      <c r="A2548" s="821" t="s">
        <v>6951</v>
      </c>
      <c r="B2548" s="822" t="s">
        <v>6952</v>
      </c>
      <c r="C2548" s="822" t="s">
        <v>639</v>
      </c>
      <c r="D2548" s="822" t="s">
        <v>3526</v>
      </c>
      <c r="E2548" s="822" t="s">
        <v>6946</v>
      </c>
      <c r="F2548" s="822" t="s">
        <v>7382</v>
      </c>
      <c r="G2548" s="822" t="s">
        <v>7380</v>
      </c>
      <c r="H2548" s="831"/>
      <c r="I2548" s="831"/>
      <c r="J2548" s="822"/>
      <c r="K2548" s="822"/>
      <c r="L2548" s="831"/>
      <c r="M2548" s="831"/>
      <c r="N2548" s="822"/>
      <c r="O2548" s="822"/>
      <c r="P2548" s="831">
        <v>1</v>
      </c>
      <c r="Q2548" s="831">
        <v>117</v>
      </c>
      <c r="R2548" s="827"/>
      <c r="S2548" s="832">
        <v>117</v>
      </c>
    </row>
    <row r="2549" spans="1:19" ht="14.45" customHeight="1" x14ac:dyDescent="0.2">
      <c r="A2549" s="821" t="s">
        <v>6951</v>
      </c>
      <c r="B2549" s="822" t="s">
        <v>6952</v>
      </c>
      <c r="C2549" s="822" t="s">
        <v>639</v>
      </c>
      <c r="D2549" s="822" t="s">
        <v>6939</v>
      </c>
      <c r="E2549" s="822" t="s">
        <v>6946</v>
      </c>
      <c r="F2549" s="822" t="s">
        <v>7318</v>
      </c>
      <c r="G2549" s="822" t="s">
        <v>7319</v>
      </c>
      <c r="H2549" s="831"/>
      <c r="I2549" s="831"/>
      <c r="J2549" s="822"/>
      <c r="K2549" s="822"/>
      <c r="L2549" s="831">
        <v>1</v>
      </c>
      <c r="M2549" s="831">
        <v>38</v>
      </c>
      <c r="N2549" s="822"/>
      <c r="O2549" s="822">
        <v>38</v>
      </c>
      <c r="P2549" s="831"/>
      <c r="Q2549" s="831"/>
      <c r="R2549" s="827"/>
      <c r="S2549" s="832"/>
    </row>
    <row r="2550" spans="1:19" ht="14.45" customHeight="1" x14ac:dyDescent="0.2">
      <c r="A2550" s="821" t="s">
        <v>6951</v>
      </c>
      <c r="B2550" s="822" t="s">
        <v>6952</v>
      </c>
      <c r="C2550" s="822" t="s">
        <v>639</v>
      </c>
      <c r="D2550" s="822" t="s">
        <v>3529</v>
      </c>
      <c r="E2550" s="822" t="s">
        <v>6953</v>
      </c>
      <c r="F2550" s="822" t="s">
        <v>6957</v>
      </c>
      <c r="G2550" s="822" t="s">
        <v>6958</v>
      </c>
      <c r="H2550" s="831"/>
      <c r="I2550" s="831"/>
      <c r="J2550" s="822"/>
      <c r="K2550" s="822"/>
      <c r="L2550" s="831"/>
      <c r="M2550" s="831"/>
      <c r="N2550" s="822"/>
      <c r="O2550" s="822"/>
      <c r="P2550" s="831">
        <v>5.2</v>
      </c>
      <c r="Q2550" s="831">
        <v>66.899999999999991</v>
      </c>
      <c r="R2550" s="827"/>
      <c r="S2550" s="832">
        <v>12.865384615384613</v>
      </c>
    </row>
    <row r="2551" spans="1:19" ht="14.45" customHeight="1" x14ac:dyDescent="0.2">
      <c r="A2551" s="821" t="s">
        <v>6951</v>
      </c>
      <c r="B2551" s="822" t="s">
        <v>6952</v>
      </c>
      <c r="C2551" s="822" t="s">
        <v>639</v>
      </c>
      <c r="D2551" s="822" t="s">
        <v>3529</v>
      </c>
      <c r="E2551" s="822" t="s">
        <v>6953</v>
      </c>
      <c r="F2551" s="822" t="s">
        <v>6959</v>
      </c>
      <c r="G2551" s="822" t="s">
        <v>900</v>
      </c>
      <c r="H2551" s="831"/>
      <c r="I2551" s="831"/>
      <c r="J2551" s="822"/>
      <c r="K2551" s="822"/>
      <c r="L2551" s="831">
        <v>3.6999999999999997</v>
      </c>
      <c r="M2551" s="831">
        <v>759.98</v>
      </c>
      <c r="N2551" s="822"/>
      <c r="O2551" s="822">
        <v>205.4</v>
      </c>
      <c r="P2551" s="831">
        <v>16.600000000000001</v>
      </c>
      <c r="Q2551" s="831">
        <v>3409.64</v>
      </c>
      <c r="R2551" s="827"/>
      <c r="S2551" s="832">
        <v>205.39999999999998</v>
      </c>
    </row>
    <row r="2552" spans="1:19" ht="14.45" customHeight="1" x14ac:dyDescent="0.2">
      <c r="A2552" s="821" t="s">
        <v>6951</v>
      </c>
      <c r="B2552" s="822" t="s">
        <v>6952</v>
      </c>
      <c r="C2552" s="822" t="s">
        <v>639</v>
      </c>
      <c r="D2552" s="822" t="s">
        <v>3529</v>
      </c>
      <c r="E2552" s="822" t="s">
        <v>6953</v>
      </c>
      <c r="F2552" s="822" t="s">
        <v>6970</v>
      </c>
      <c r="G2552" s="822" t="s">
        <v>6971</v>
      </c>
      <c r="H2552" s="831"/>
      <c r="I2552" s="831"/>
      <c r="J2552" s="822"/>
      <c r="K2552" s="822"/>
      <c r="L2552" s="831">
        <v>1</v>
      </c>
      <c r="M2552" s="831">
        <v>20380.3</v>
      </c>
      <c r="N2552" s="822"/>
      <c r="O2552" s="822">
        <v>20380.3</v>
      </c>
      <c r="P2552" s="831"/>
      <c r="Q2552" s="831"/>
      <c r="R2552" s="827"/>
      <c r="S2552" s="832"/>
    </row>
    <row r="2553" spans="1:19" ht="14.45" customHeight="1" x14ac:dyDescent="0.2">
      <c r="A2553" s="821" t="s">
        <v>6951</v>
      </c>
      <c r="B2553" s="822" t="s">
        <v>6952</v>
      </c>
      <c r="C2553" s="822" t="s">
        <v>639</v>
      </c>
      <c r="D2553" s="822" t="s">
        <v>3529</v>
      </c>
      <c r="E2553" s="822" t="s">
        <v>6953</v>
      </c>
      <c r="F2553" s="822" t="s">
        <v>6972</v>
      </c>
      <c r="G2553" s="822" t="s">
        <v>3443</v>
      </c>
      <c r="H2553" s="831"/>
      <c r="I2553" s="831"/>
      <c r="J2553" s="822"/>
      <c r="K2553" s="822"/>
      <c r="L2553" s="831">
        <v>8.8000000000000007</v>
      </c>
      <c r="M2553" s="831">
        <v>69246.59</v>
      </c>
      <c r="N2553" s="822"/>
      <c r="O2553" s="822">
        <v>7868.9306818181803</v>
      </c>
      <c r="P2553" s="831">
        <v>16.939999999999998</v>
      </c>
      <c r="Q2553" s="831">
        <v>133072.84</v>
      </c>
      <c r="R2553" s="827"/>
      <c r="S2553" s="832">
        <v>7855.5395513577341</v>
      </c>
    </row>
    <row r="2554" spans="1:19" ht="14.45" customHeight="1" x14ac:dyDescent="0.2">
      <c r="A2554" s="821" t="s">
        <v>6951</v>
      </c>
      <c r="B2554" s="822" t="s">
        <v>6952</v>
      </c>
      <c r="C2554" s="822" t="s">
        <v>639</v>
      </c>
      <c r="D2554" s="822" t="s">
        <v>3529</v>
      </c>
      <c r="E2554" s="822" t="s">
        <v>6953</v>
      </c>
      <c r="F2554" s="822" t="s">
        <v>6973</v>
      </c>
      <c r="G2554" s="822" t="s">
        <v>6974</v>
      </c>
      <c r="H2554" s="831"/>
      <c r="I2554" s="831"/>
      <c r="J2554" s="822"/>
      <c r="K2554" s="822"/>
      <c r="L2554" s="831"/>
      <c r="M2554" s="831"/>
      <c r="N2554" s="822"/>
      <c r="O2554" s="822"/>
      <c r="P2554" s="831">
        <v>2</v>
      </c>
      <c r="Q2554" s="831">
        <v>48335.6</v>
      </c>
      <c r="R2554" s="827"/>
      <c r="S2554" s="832">
        <v>24167.8</v>
      </c>
    </row>
    <row r="2555" spans="1:19" ht="14.45" customHeight="1" x14ac:dyDescent="0.2">
      <c r="A2555" s="821" t="s">
        <v>6951</v>
      </c>
      <c r="B2555" s="822" t="s">
        <v>6952</v>
      </c>
      <c r="C2555" s="822" t="s">
        <v>639</v>
      </c>
      <c r="D2555" s="822" t="s">
        <v>3529</v>
      </c>
      <c r="E2555" s="822" t="s">
        <v>6953</v>
      </c>
      <c r="F2555" s="822" t="s">
        <v>6975</v>
      </c>
      <c r="G2555" s="822" t="s">
        <v>6974</v>
      </c>
      <c r="H2555" s="831"/>
      <c r="I2555" s="831"/>
      <c r="J2555" s="822"/>
      <c r="K2555" s="822"/>
      <c r="L2555" s="831"/>
      <c r="M2555" s="831"/>
      <c r="N2555" s="822"/>
      <c r="O2555" s="822"/>
      <c r="P2555" s="831">
        <v>2</v>
      </c>
      <c r="Q2555" s="831">
        <v>98549.4</v>
      </c>
      <c r="R2555" s="827"/>
      <c r="S2555" s="832">
        <v>49274.7</v>
      </c>
    </row>
    <row r="2556" spans="1:19" ht="14.45" customHeight="1" x14ac:dyDescent="0.2">
      <c r="A2556" s="821" t="s">
        <v>6951</v>
      </c>
      <c r="B2556" s="822" t="s">
        <v>6952</v>
      </c>
      <c r="C2556" s="822" t="s">
        <v>639</v>
      </c>
      <c r="D2556" s="822" t="s">
        <v>3529</v>
      </c>
      <c r="E2556" s="822" t="s">
        <v>6953</v>
      </c>
      <c r="F2556" s="822" t="s">
        <v>6979</v>
      </c>
      <c r="G2556" s="822" t="s">
        <v>6980</v>
      </c>
      <c r="H2556" s="831"/>
      <c r="I2556" s="831"/>
      <c r="J2556" s="822"/>
      <c r="K2556" s="822"/>
      <c r="L2556" s="831">
        <v>6</v>
      </c>
      <c r="M2556" s="831">
        <v>34876.5</v>
      </c>
      <c r="N2556" s="822"/>
      <c r="O2556" s="822">
        <v>5812.75</v>
      </c>
      <c r="P2556" s="831">
        <v>12</v>
      </c>
      <c r="Q2556" s="831">
        <v>144575.24</v>
      </c>
      <c r="R2556" s="827"/>
      <c r="S2556" s="832">
        <v>12047.936666666666</v>
      </c>
    </row>
    <row r="2557" spans="1:19" ht="14.45" customHeight="1" x14ac:dyDescent="0.2">
      <c r="A2557" s="821" t="s">
        <v>6951</v>
      </c>
      <c r="B2557" s="822" t="s">
        <v>6952</v>
      </c>
      <c r="C2557" s="822" t="s">
        <v>639</v>
      </c>
      <c r="D2557" s="822" t="s">
        <v>3529</v>
      </c>
      <c r="E2557" s="822" t="s">
        <v>6953</v>
      </c>
      <c r="F2557" s="822" t="s">
        <v>6981</v>
      </c>
      <c r="G2557" s="822" t="s">
        <v>3381</v>
      </c>
      <c r="H2557" s="831"/>
      <c r="I2557" s="831"/>
      <c r="J2557" s="822"/>
      <c r="K2557" s="822"/>
      <c r="L2557" s="831">
        <v>4</v>
      </c>
      <c r="M2557" s="831">
        <v>28089.54</v>
      </c>
      <c r="N2557" s="822"/>
      <c r="O2557" s="822">
        <v>7022.3850000000002</v>
      </c>
      <c r="P2557" s="831">
        <v>8</v>
      </c>
      <c r="Q2557" s="831">
        <v>46280.959999999999</v>
      </c>
      <c r="R2557" s="827"/>
      <c r="S2557" s="832">
        <v>5785.12</v>
      </c>
    </row>
    <row r="2558" spans="1:19" ht="14.45" customHeight="1" x14ac:dyDescent="0.2">
      <c r="A2558" s="821" t="s">
        <v>6951</v>
      </c>
      <c r="B2558" s="822" t="s">
        <v>6952</v>
      </c>
      <c r="C2558" s="822" t="s">
        <v>639</v>
      </c>
      <c r="D2558" s="822" t="s">
        <v>3529</v>
      </c>
      <c r="E2558" s="822" t="s">
        <v>6953</v>
      </c>
      <c r="F2558" s="822" t="s">
        <v>6983</v>
      </c>
      <c r="G2558" s="822" t="s">
        <v>2381</v>
      </c>
      <c r="H2558" s="831"/>
      <c r="I2558" s="831"/>
      <c r="J2558" s="822"/>
      <c r="K2558" s="822"/>
      <c r="L2558" s="831">
        <v>19.84</v>
      </c>
      <c r="M2558" s="831">
        <v>128274.08</v>
      </c>
      <c r="N2558" s="822"/>
      <c r="O2558" s="822">
        <v>6465.427419354839</v>
      </c>
      <c r="P2558" s="831">
        <v>62.889999999999993</v>
      </c>
      <c r="Q2558" s="831">
        <v>360010.73000000004</v>
      </c>
      <c r="R2558" s="827"/>
      <c r="S2558" s="832">
        <v>5724.4511051041509</v>
      </c>
    </row>
    <row r="2559" spans="1:19" ht="14.45" customHeight="1" x14ac:dyDescent="0.2">
      <c r="A2559" s="821" t="s">
        <v>6951</v>
      </c>
      <c r="B2559" s="822" t="s">
        <v>6952</v>
      </c>
      <c r="C2559" s="822" t="s">
        <v>639</v>
      </c>
      <c r="D2559" s="822" t="s">
        <v>3529</v>
      </c>
      <c r="E2559" s="822" t="s">
        <v>6953</v>
      </c>
      <c r="F2559" s="822" t="s">
        <v>6984</v>
      </c>
      <c r="G2559" s="822" t="s">
        <v>2381</v>
      </c>
      <c r="H2559" s="831"/>
      <c r="I2559" s="831"/>
      <c r="J2559" s="822"/>
      <c r="K2559" s="822"/>
      <c r="L2559" s="831">
        <v>7.16</v>
      </c>
      <c r="M2559" s="831">
        <v>184623.63</v>
      </c>
      <c r="N2559" s="822"/>
      <c r="O2559" s="822">
        <v>25785.423184357544</v>
      </c>
      <c r="P2559" s="831">
        <v>38.230000000000004</v>
      </c>
      <c r="Q2559" s="831">
        <v>892131.24</v>
      </c>
      <c r="R2559" s="827"/>
      <c r="S2559" s="832">
        <v>23335.894323829452</v>
      </c>
    </row>
    <row r="2560" spans="1:19" ht="14.45" customHeight="1" x14ac:dyDescent="0.2">
      <c r="A2560" s="821" t="s">
        <v>6951</v>
      </c>
      <c r="B2560" s="822" t="s">
        <v>6952</v>
      </c>
      <c r="C2560" s="822" t="s">
        <v>639</v>
      </c>
      <c r="D2560" s="822" t="s">
        <v>3529</v>
      </c>
      <c r="E2560" s="822" t="s">
        <v>6953</v>
      </c>
      <c r="F2560" s="822" t="s">
        <v>6985</v>
      </c>
      <c r="G2560" s="822" t="s">
        <v>2391</v>
      </c>
      <c r="H2560" s="831"/>
      <c r="I2560" s="831"/>
      <c r="J2560" s="822"/>
      <c r="K2560" s="822"/>
      <c r="L2560" s="831">
        <v>63.17</v>
      </c>
      <c r="M2560" s="831">
        <v>323532.89999999997</v>
      </c>
      <c r="N2560" s="822"/>
      <c r="O2560" s="822">
        <v>5121.6226056672467</v>
      </c>
      <c r="P2560" s="831">
        <v>350.2</v>
      </c>
      <c r="Q2560" s="831">
        <v>1650794.0999999999</v>
      </c>
      <c r="R2560" s="827"/>
      <c r="S2560" s="832">
        <v>4713.8609366076525</v>
      </c>
    </row>
    <row r="2561" spans="1:19" ht="14.45" customHeight="1" x14ac:dyDescent="0.2">
      <c r="A2561" s="821" t="s">
        <v>6951</v>
      </c>
      <c r="B2561" s="822" t="s">
        <v>6952</v>
      </c>
      <c r="C2561" s="822" t="s">
        <v>639</v>
      </c>
      <c r="D2561" s="822" t="s">
        <v>3529</v>
      </c>
      <c r="E2561" s="822" t="s">
        <v>6953</v>
      </c>
      <c r="F2561" s="822" t="s">
        <v>6990</v>
      </c>
      <c r="G2561" s="822" t="s">
        <v>3457</v>
      </c>
      <c r="H2561" s="831"/>
      <c r="I2561" s="831"/>
      <c r="J2561" s="822"/>
      <c r="K2561" s="822"/>
      <c r="L2561" s="831">
        <v>28.14</v>
      </c>
      <c r="M2561" s="831">
        <v>267996.03999999998</v>
      </c>
      <c r="N2561" s="822"/>
      <c r="O2561" s="822">
        <v>9523.6687988628273</v>
      </c>
      <c r="P2561" s="831">
        <v>262.77999999999997</v>
      </c>
      <c r="Q2561" s="831">
        <v>2347279.5699999998</v>
      </c>
      <c r="R2561" s="827"/>
      <c r="S2561" s="832">
        <v>8932.4894208082806</v>
      </c>
    </row>
    <row r="2562" spans="1:19" ht="14.45" customHeight="1" x14ac:dyDescent="0.2">
      <c r="A2562" s="821" t="s">
        <v>6951</v>
      </c>
      <c r="B2562" s="822" t="s">
        <v>6952</v>
      </c>
      <c r="C2562" s="822" t="s">
        <v>639</v>
      </c>
      <c r="D2562" s="822" t="s">
        <v>3529</v>
      </c>
      <c r="E2562" s="822" t="s">
        <v>6953</v>
      </c>
      <c r="F2562" s="822" t="s">
        <v>6996</v>
      </c>
      <c r="G2562" s="822" t="s">
        <v>1434</v>
      </c>
      <c r="H2562" s="831"/>
      <c r="I2562" s="831"/>
      <c r="J2562" s="822"/>
      <c r="K2562" s="822"/>
      <c r="L2562" s="831">
        <v>8.4</v>
      </c>
      <c r="M2562" s="831">
        <v>1484.19</v>
      </c>
      <c r="N2562" s="822"/>
      <c r="O2562" s="822">
        <v>176.68928571428572</v>
      </c>
      <c r="P2562" s="831">
        <v>68.199999999999989</v>
      </c>
      <c r="Q2562" s="831">
        <v>10750.019999999999</v>
      </c>
      <c r="R2562" s="827"/>
      <c r="S2562" s="832">
        <v>157.62492668621701</v>
      </c>
    </row>
    <row r="2563" spans="1:19" ht="14.45" customHeight="1" x14ac:dyDescent="0.2">
      <c r="A2563" s="821" t="s">
        <v>6951</v>
      </c>
      <c r="B2563" s="822" t="s">
        <v>6952</v>
      </c>
      <c r="C2563" s="822" t="s">
        <v>639</v>
      </c>
      <c r="D2563" s="822" t="s">
        <v>3529</v>
      </c>
      <c r="E2563" s="822" t="s">
        <v>6953</v>
      </c>
      <c r="F2563" s="822" t="s">
        <v>6997</v>
      </c>
      <c r="G2563" s="822" t="s">
        <v>877</v>
      </c>
      <c r="H2563" s="831"/>
      <c r="I2563" s="831"/>
      <c r="J2563" s="822"/>
      <c r="K2563" s="822"/>
      <c r="L2563" s="831">
        <v>9.7999999999999989</v>
      </c>
      <c r="M2563" s="831">
        <v>653.19000000000005</v>
      </c>
      <c r="N2563" s="822"/>
      <c r="O2563" s="822">
        <v>66.652040816326547</v>
      </c>
      <c r="P2563" s="831">
        <v>73.599999999999994</v>
      </c>
      <c r="Q2563" s="831">
        <v>4412.95</v>
      </c>
      <c r="R2563" s="827"/>
      <c r="S2563" s="832">
        <v>59.958559782608695</v>
      </c>
    </row>
    <row r="2564" spans="1:19" ht="14.45" customHeight="1" x14ac:dyDescent="0.2">
      <c r="A2564" s="821" t="s">
        <v>6951</v>
      </c>
      <c r="B2564" s="822" t="s">
        <v>6952</v>
      </c>
      <c r="C2564" s="822" t="s">
        <v>639</v>
      </c>
      <c r="D2564" s="822" t="s">
        <v>3529</v>
      </c>
      <c r="E2564" s="822" t="s">
        <v>6953</v>
      </c>
      <c r="F2564" s="822" t="s">
        <v>6998</v>
      </c>
      <c r="G2564" s="822" t="s">
        <v>3267</v>
      </c>
      <c r="H2564" s="831"/>
      <c r="I2564" s="831"/>
      <c r="J2564" s="822"/>
      <c r="K2564" s="822"/>
      <c r="L2564" s="831">
        <v>0.5</v>
      </c>
      <c r="M2564" s="831">
        <v>343.08</v>
      </c>
      <c r="N2564" s="822"/>
      <c r="O2564" s="822">
        <v>686.16</v>
      </c>
      <c r="P2564" s="831">
        <v>1.9000000000000001</v>
      </c>
      <c r="Q2564" s="831">
        <v>1303.68</v>
      </c>
      <c r="R2564" s="827"/>
      <c r="S2564" s="832">
        <v>686.14736842105265</v>
      </c>
    </row>
    <row r="2565" spans="1:19" ht="14.45" customHeight="1" x14ac:dyDescent="0.2">
      <c r="A2565" s="821" t="s">
        <v>6951</v>
      </c>
      <c r="B2565" s="822" t="s">
        <v>6952</v>
      </c>
      <c r="C2565" s="822" t="s">
        <v>639</v>
      </c>
      <c r="D2565" s="822" t="s">
        <v>3529</v>
      </c>
      <c r="E2565" s="822" t="s">
        <v>6953</v>
      </c>
      <c r="F2565" s="822" t="s">
        <v>6999</v>
      </c>
      <c r="G2565" s="822" t="s">
        <v>3267</v>
      </c>
      <c r="H2565" s="831"/>
      <c r="I2565" s="831"/>
      <c r="J2565" s="822"/>
      <c r="K2565" s="822"/>
      <c r="L2565" s="831">
        <v>1.8900000000000001</v>
      </c>
      <c r="M2565" s="831">
        <v>324.22000000000003</v>
      </c>
      <c r="N2565" s="822"/>
      <c r="O2565" s="822">
        <v>171.54497354497354</v>
      </c>
      <c r="P2565" s="831">
        <v>5.83</v>
      </c>
      <c r="Q2565" s="831">
        <v>1000.13</v>
      </c>
      <c r="R2565" s="827"/>
      <c r="S2565" s="832">
        <v>171.54888507718695</v>
      </c>
    </row>
    <row r="2566" spans="1:19" ht="14.45" customHeight="1" x14ac:dyDescent="0.2">
      <c r="A2566" s="821" t="s">
        <v>6951</v>
      </c>
      <c r="B2566" s="822" t="s">
        <v>6952</v>
      </c>
      <c r="C2566" s="822" t="s">
        <v>639</v>
      </c>
      <c r="D2566" s="822" t="s">
        <v>3529</v>
      </c>
      <c r="E2566" s="822" t="s">
        <v>6953</v>
      </c>
      <c r="F2566" s="822" t="s">
        <v>7000</v>
      </c>
      <c r="G2566" s="822" t="s">
        <v>3267</v>
      </c>
      <c r="H2566" s="831"/>
      <c r="I2566" s="831"/>
      <c r="J2566" s="822"/>
      <c r="K2566" s="822"/>
      <c r="L2566" s="831">
        <v>4.92</v>
      </c>
      <c r="M2566" s="831">
        <v>1688</v>
      </c>
      <c r="N2566" s="822"/>
      <c r="O2566" s="822">
        <v>343.08943089430898</v>
      </c>
      <c r="P2566" s="831">
        <v>13.03</v>
      </c>
      <c r="Q2566" s="831">
        <v>4470.43</v>
      </c>
      <c r="R2566" s="827"/>
      <c r="S2566" s="832">
        <v>343.08749040675366</v>
      </c>
    </row>
    <row r="2567" spans="1:19" ht="14.45" customHeight="1" x14ac:dyDescent="0.2">
      <c r="A2567" s="821" t="s">
        <v>6951</v>
      </c>
      <c r="B2567" s="822" t="s">
        <v>6952</v>
      </c>
      <c r="C2567" s="822" t="s">
        <v>639</v>
      </c>
      <c r="D2567" s="822" t="s">
        <v>3529</v>
      </c>
      <c r="E2567" s="822" t="s">
        <v>6953</v>
      </c>
      <c r="F2567" s="822" t="s">
        <v>7003</v>
      </c>
      <c r="G2567" s="822" t="s">
        <v>862</v>
      </c>
      <c r="H2567" s="831"/>
      <c r="I2567" s="831"/>
      <c r="J2567" s="822"/>
      <c r="K2567" s="822"/>
      <c r="L2567" s="831"/>
      <c r="M2567" s="831"/>
      <c r="N2567" s="822"/>
      <c r="O2567" s="822"/>
      <c r="P2567" s="831">
        <v>0.04</v>
      </c>
      <c r="Q2567" s="831">
        <v>8.2200000000000006</v>
      </c>
      <c r="R2567" s="827"/>
      <c r="S2567" s="832">
        <v>205.5</v>
      </c>
    </row>
    <row r="2568" spans="1:19" ht="14.45" customHeight="1" x14ac:dyDescent="0.2">
      <c r="A2568" s="821" t="s">
        <v>6951</v>
      </c>
      <c r="B2568" s="822" t="s">
        <v>6952</v>
      </c>
      <c r="C2568" s="822" t="s">
        <v>639</v>
      </c>
      <c r="D2568" s="822" t="s">
        <v>3529</v>
      </c>
      <c r="E2568" s="822" t="s">
        <v>6953</v>
      </c>
      <c r="F2568" s="822" t="s">
        <v>7004</v>
      </c>
      <c r="G2568" s="822" t="s">
        <v>7005</v>
      </c>
      <c r="H2568" s="831">
        <v>0.4</v>
      </c>
      <c r="I2568" s="831">
        <v>46.92</v>
      </c>
      <c r="J2568" s="822"/>
      <c r="K2568" s="822">
        <v>117.3</v>
      </c>
      <c r="L2568" s="831">
        <v>2.5</v>
      </c>
      <c r="M2568" s="831">
        <v>293.24999999999994</v>
      </c>
      <c r="N2568" s="822"/>
      <c r="O2568" s="822">
        <v>117.29999999999998</v>
      </c>
      <c r="P2568" s="831">
        <v>30.6</v>
      </c>
      <c r="Q2568" s="831">
        <v>3589.4100000000008</v>
      </c>
      <c r="R2568" s="827"/>
      <c r="S2568" s="832">
        <v>117.30098039215689</v>
      </c>
    </row>
    <row r="2569" spans="1:19" ht="14.45" customHeight="1" x14ac:dyDescent="0.2">
      <c r="A2569" s="821" t="s">
        <v>6951</v>
      </c>
      <c r="B2569" s="822" t="s">
        <v>6952</v>
      </c>
      <c r="C2569" s="822" t="s">
        <v>639</v>
      </c>
      <c r="D2569" s="822" t="s">
        <v>3529</v>
      </c>
      <c r="E2569" s="822" t="s">
        <v>6953</v>
      </c>
      <c r="F2569" s="822" t="s">
        <v>7008</v>
      </c>
      <c r="G2569" s="822" t="s">
        <v>2314</v>
      </c>
      <c r="H2569" s="831"/>
      <c r="I2569" s="831"/>
      <c r="J2569" s="822"/>
      <c r="K2569" s="822"/>
      <c r="L2569" s="831"/>
      <c r="M2569" s="831"/>
      <c r="N2569" s="822"/>
      <c r="O2569" s="822"/>
      <c r="P2569" s="831">
        <v>0.65</v>
      </c>
      <c r="Q2569" s="831">
        <v>1601.07</v>
      </c>
      <c r="R2569" s="827"/>
      <c r="S2569" s="832">
        <v>2463.1846153846154</v>
      </c>
    </row>
    <row r="2570" spans="1:19" ht="14.45" customHeight="1" x14ac:dyDescent="0.2">
      <c r="A2570" s="821" t="s">
        <v>6951</v>
      </c>
      <c r="B2570" s="822" t="s">
        <v>6952</v>
      </c>
      <c r="C2570" s="822" t="s">
        <v>639</v>
      </c>
      <c r="D2570" s="822" t="s">
        <v>3529</v>
      </c>
      <c r="E2570" s="822" t="s">
        <v>6953</v>
      </c>
      <c r="F2570" s="822" t="s">
        <v>7009</v>
      </c>
      <c r="G2570" s="822" t="s">
        <v>2314</v>
      </c>
      <c r="H2570" s="831"/>
      <c r="I2570" s="831"/>
      <c r="J2570" s="822"/>
      <c r="K2570" s="822"/>
      <c r="L2570" s="831"/>
      <c r="M2570" s="831"/>
      <c r="N2570" s="822"/>
      <c r="O2570" s="822"/>
      <c r="P2570" s="831">
        <v>0.6</v>
      </c>
      <c r="Q2570" s="831">
        <v>8114.22</v>
      </c>
      <c r="R2570" s="827"/>
      <c r="S2570" s="832">
        <v>13523.7</v>
      </c>
    </row>
    <row r="2571" spans="1:19" ht="14.45" customHeight="1" x14ac:dyDescent="0.2">
      <c r="A2571" s="821" t="s">
        <v>6951</v>
      </c>
      <c r="B2571" s="822" t="s">
        <v>6952</v>
      </c>
      <c r="C2571" s="822" t="s">
        <v>639</v>
      </c>
      <c r="D2571" s="822" t="s">
        <v>3529</v>
      </c>
      <c r="E2571" s="822" t="s">
        <v>6953</v>
      </c>
      <c r="F2571" s="822" t="s">
        <v>7010</v>
      </c>
      <c r="G2571" s="822" t="s">
        <v>1945</v>
      </c>
      <c r="H2571" s="831"/>
      <c r="I2571" s="831"/>
      <c r="J2571" s="822"/>
      <c r="K2571" s="822"/>
      <c r="L2571" s="831"/>
      <c r="M2571" s="831"/>
      <c r="N2571" s="822"/>
      <c r="O2571" s="822"/>
      <c r="P2571" s="831">
        <v>26.099999999999998</v>
      </c>
      <c r="Q2571" s="831">
        <v>4766.59</v>
      </c>
      <c r="R2571" s="827"/>
      <c r="S2571" s="832">
        <v>182.62796934865904</v>
      </c>
    </row>
    <row r="2572" spans="1:19" ht="14.45" customHeight="1" x14ac:dyDescent="0.2">
      <c r="A2572" s="821" t="s">
        <v>6951</v>
      </c>
      <c r="B2572" s="822" t="s">
        <v>6952</v>
      </c>
      <c r="C2572" s="822" t="s">
        <v>639</v>
      </c>
      <c r="D2572" s="822" t="s">
        <v>3529</v>
      </c>
      <c r="E2572" s="822" t="s">
        <v>6953</v>
      </c>
      <c r="F2572" s="822" t="s">
        <v>7011</v>
      </c>
      <c r="G2572" s="822" t="s">
        <v>1945</v>
      </c>
      <c r="H2572" s="831"/>
      <c r="I2572" s="831"/>
      <c r="J2572" s="822"/>
      <c r="K2572" s="822"/>
      <c r="L2572" s="831"/>
      <c r="M2572" s="831"/>
      <c r="N2572" s="822"/>
      <c r="O2572" s="822"/>
      <c r="P2572" s="831">
        <v>0.05</v>
      </c>
      <c r="Q2572" s="831">
        <v>12.17</v>
      </c>
      <c r="R2572" s="827"/>
      <c r="S2572" s="832">
        <v>243.39999999999998</v>
      </c>
    </row>
    <row r="2573" spans="1:19" ht="14.45" customHeight="1" x14ac:dyDescent="0.2">
      <c r="A2573" s="821" t="s">
        <v>6951</v>
      </c>
      <c r="B2573" s="822" t="s">
        <v>6952</v>
      </c>
      <c r="C2573" s="822" t="s">
        <v>639</v>
      </c>
      <c r="D2573" s="822" t="s">
        <v>3529</v>
      </c>
      <c r="E2573" s="822" t="s">
        <v>6953</v>
      </c>
      <c r="F2573" s="822" t="s">
        <v>7012</v>
      </c>
      <c r="G2573" s="822" t="s">
        <v>1945</v>
      </c>
      <c r="H2573" s="831"/>
      <c r="I2573" s="831"/>
      <c r="J2573" s="822"/>
      <c r="K2573" s="822"/>
      <c r="L2573" s="831"/>
      <c r="M2573" s="831"/>
      <c r="N2573" s="822"/>
      <c r="O2573" s="822"/>
      <c r="P2573" s="831">
        <v>0.8</v>
      </c>
      <c r="Q2573" s="831">
        <v>161.04</v>
      </c>
      <c r="R2573" s="827"/>
      <c r="S2573" s="832">
        <v>201.29999999999998</v>
      </c>
    </row>
    <row r="2574" spans="1:19" ht="14.45" customHeight="1" x14ac:dyDescent="0.2">
      <c r="A2574" s="821" t="s">
        <v>6951</v>
      </c>
      <c r="B2574" s="822" t="s">
        <v>6952</v>
      </c>
      <c r="C2574" s="822" t="s">
        <v>639</v>
      </c>
      <c r="D2574" s="822" t="s">
        <v>3529</v>
      </c>
      <c r="E2574" s="822" t="s">
        <v>6953</v>
      </c>
      <c r="F2574" s="822" t="s">
        <v>7016</v>
      </c>
      <c r="G2574" s="822" t="s">
        <v>7017</v>
      </c>
      <c r="H2574" s="831"/>
      <c r="I2574" s="831"/>
      <c r="J2574" s="822"/>
      <c r="K2574" s="822"/>
      <c r="L2574" s="831">
        <v>3</v>
      </c>
      <c r="M2574" s="831">
        <v>706.38</v>
      </c>
      <c r="N2574" s="822"/>
      <c r="O2574" s="822">
        <v>235.46</v>
      </c>
      <c r="P2574" s="831">
        <v>6.44</v>
      </c>
      <c r="Q2574" s="831">
        <v>1516.36</v>
      </c>
      <c r="R2574" s="827"/>
      <c r="S2574" s="832">
        <v>235.45962732919253</v>
      </c>
    </row>
    <row r="2575" spans="1:19" ht="14.45" customHeight="1" x14ac:dyDescent="0.2">
      <c r="A2575" s="821" t="s">
        <v>6951</v>
      </c>
      <c r="B2575" s="822" t="s">
        <v>6952</v>
      </c>
      <c r="C2575" s="822" t="s">
        <v>639</v>
      </c>
      <c r="D2575" s="822" t="s">
        <v>3529</v>
      </c>
      <c r="E2575" s="822" t="s">
        <v>6953</v>
      </c>
      <c r="F2575" s="822" t="s">
        <v>7027</v>
      </c>
      <c r="G2575" s="822" t="s">
        <v>3435</v>
      </c>
      <c r="H2575" s="831"/>
      <c r="I2575" s="831"/>
      <c r="J2575" s="822"/>
      <c r="K2575" s="822"/>
      <c r="L2575" s="831">
        <v>2</v>
      </c>
      <c r="M2575" s="831">
        <v>32820.199999999997</v>
      </c>
      <c r="N2575" s="822"/>
      <c r="O2575" s="822">
        <v>16410.099999999999</v>
      </c>
      <c r="P2575" s="831"/>
      <c r="Q2575" s="831"/>
      <c r="R2575" s="827"/>
      <c r="S2575" s="832"/>
    </row>
    <row r="2576" spans="1:19" ht="14.45" customHeight="1" x14ac:dyDescent="0.2">
      <c r="A2576" s="821" t="s">
        <v>6951</v>
      </c>
      <c r="B2576" s="822" t="s">
        <v>6952</v>
      </c>
      <c r="C2576" s="822" t="s">
        <v>639</v>
      </c>
      <c r="D2576" s="822" t="s">
        <v>3529</v>
      </c>
      <c r="E2576" s="822" t="s">
        <v>6953</v>
      </c>
      <c r="F2576" s="822" t="s">
        <v>7028</v>
      </c>
      <c r="G2576" s="822" t="s">
        <v>3435</v>
      </c>
      <c r="H2576" s="831"/>
      <c r="I2576" s="831"/>
      <c r="J2576" s="822"/>
      <c r="K2576" s="822"/>
      <c r="L2576" s="831"/>
      <c r="M2576" s="831"/>
      <c r="N2576" s="822"/>
      <c r="O2576" s="822"/>
      <c r="P2576" s="831">
        <v>1</v>
      </c>
      <c r="Q2576" s="831">
        <v>65640.5</v>
      </c>
      <c r="R2576" s="827"/>
      <c r="S2576" s="832">
        <v>65640.5</v>
      </c>
    </row>
    <row r="2577" spans="1:19" ht="14.45" customHeight="1" x14ac:dyDescent="0.2">
      <c r="A2577" s="821" t="s">
        <v>6951</v>
      </c>
      <c r="B2577" s="822" t="s">
        <v>6952</v>
      </c>
      <c r="C2577" s="822" t="s">
        <v>639</v>
      </c>
      <c r="D2577" s="822" t="s">
        <v>3529</v>
      </c>
      <c r="E2577" s="822" t="s">
        <v>6953</v>
      </c>
      <c r="F2577" s="822" t="s">
        <v>7029</v>
      </c>
      <c r="G2577" s="822" t="s">
        <v>3393</v>
      </c>
      <c r="H2577" s="831">
        <v>1</v>
      </c>
      <c r="I2577" s="831">
        <v>6706.6</v>
      </c>
      <c r="J2577" s="822"/>
      <c r="K2577" s="822">
        <v>6706.6</v>
      </c>
      <c r="L2577" s="831">
        <v>8</v>
      </c>
      <c r="M2577" s="831">
        <v>53651.040000000001</v>
      </c>
      <c r="N2577" s="822"/>
      <c r="O2577" s="822">
        <v>6706.38</v>
      </c>
      <c r="P2577" s="831">
        <v>65</v>
      </c>
      <c r="Q2577" s="831">
        <v>435914.70000000007</v>
      </c>
      <c r="R2577" s="827"/>
      <c r="S2577" s="832">
        <v>6706.380000000001</v>
      </c>
    </row>
    <row r="2578" spans="1:19" ht="14.45" customHeight="1" x14ac:dyDescent="0.2">
      <c r="A2578" s="821" t="s">
        <v>6951</v>
      </c>
      <c r="B2578" s="822" t="s">
        <v>6952</v>
      </c>
      <c r="C2578" s="822" t="s">
        <v>639</v>
      </c>
      <c r="D2578" s="822" t="s">
        <v>3529</v>
      </c>
      <c r="E2578" s="822" t="s">
        <v>6953</v>
      </c>
      <c r="F2578" s="822" t="s">
        <v>7032</v>
      </c>
      <c r="G2578" s="822" t="s">
        <v>7033</v>
      </c>
      <c r="H2578" s="831"/>
      <c r="I2578" s="831"/>
      <c r="J2578" s="822"/>
      <c r="K2578" s="822"/>
      <c r="L2578" s="831"/>
      <c r="M2578" s="831"/>
      <c r="N2578" s="822"/>
      <c r="O2578" s="822"/>
      <c r="P2578" s="831">
        <v>8</v>
      </c>
      <c r="Q2578" s="831">
        <v>4970.24</v>
      </c>
      <c r="R2578" s="827"/>
      <c r="S2578" s="832">
        <v>621.28</v>
      </c>
    </row>
    <row r="2579" spans="1:19" ht="14.45" customHeight="1" x14ac:dyDescent="0.2">
      <c r="A2579" s="821" t="s">
        <v>6951</v>
      </c>
      <c r="B2579" s="822" t="s">
        <v>6952</v>
      </c>
      <c r="C2579" s="822" t="s">
        <v>639</v>
      </c>
      <c r="D2579" s="822" t="s">
        <v>3529</v>
      </c>
      <c r="E2579" s="822" t="s">
        <v>6953</v>
      </c>
      <c r="F2579" s="822" t="s">
        <v>7034</v>
      </c>
      <c r="G2579" s="822" t="s">
        <v>3281</v>
      </c>
      <c r="H2579" s="831"/>
      <c r="I2579" s="831"/>
      <c r="J2579" s="822"/>
      <c r="K2579" s="822"/>
      <c r="L2579" s="831">
        <v>5.2</v>
      </c>
      <c r="M2579" s="831">
        <v>8257.81</v>
      </c>
      <c r="N2579" s="822"/>
      <c r="O2579" s="822">
        <v>1588.0403846153845</v>
      </c>
      <c r="P2579" s="831">
        <v>0.4</v>
      </c>
      <c r="Q2579" s="831">
        <v>230.69</v>
      </c>
      <c r="R2579" s="827"/>
      <c r="S2579" s="832">
        <v>576.72499999999991</v>
      </c>
    </row>
    <row r="2580" spans="1:19" ht="14.45" customHeight="1" x14ac:dyDescent="0.2">
      <c r="A2580" s="821" t="s">
        <v>6951</v>
      </c>
      <c r="B2580" s="822" t="s">
        <v>6952</v>
      </c>
      <c r="C2580" s="822" t="s">
        <v>639</v>
      </c>
      <c r="D2580" s="822" t="s">
        <v>3529</v>
      </c>
      <c r="E2580" s="822" t="s">
        <v>6953</v>
      </c>
      <c r="F2580" s="822" t="s">
        <v>7035</v>
      </c>
      <c r="G2580" s="822" t="s">
        <v>3281</v>
      </c>
      <c r="H2580" s="831">
        <v>1</v>
      </c>
      <c r="I2580" s="831">
        <v>533.59</v>
      </c>
      <c r="J2580" s="822"/>
      <c r="K2580" s="822">
        <v>533.59</v>
      </c>
      <c r="L2580" s="831">
        <v>5.0000000000000009</v>
      </c>
      <c r="M2580" s="831">
        <v>2668.06</v>
      </c>
      <c r="N2580" s="822"/>
      <c r="O2580" s="822">
        <v>533.61199999999985</v>
      </c>
      <c r="P2580" s="831">
        <v>19</v>
      </c>
      <c r="Q2580" s="831">
        <v>10138.1</v>
      </c>
      <c r="R2580" s="827"/>
      <c r="S2580" s="832">
        <v>533.58421052631581</v>
      </c>
    </row>
    <row r="2581" spans="1:19" ht="14.45" customHeight="1" x14ac:dyDescent="0.2">
      <c r="A2581" s="821" t="s">
        <v>6951</v>
      </c>
      <c r="B2581" s="822" t="s">
        <v>6952</v>
      </c>
      <c r="C2581" s="822" t="s">
        <v>639</v>
      </c>
      <c r="D2581" s="822" t="s">
        <v>3529</v>
      </c>
      <c r="E2581" s="822" t="s">
        <v>6953</v>
      </c>
      <c r="F2581" s="822" t="s">
        <v>7038</v>
      </c>
      <c r="G2581" s="822" t="s">
        <v>3423</v>
      </c>
      <c r="H2581" s="831"/>
      <c r="I2581" s="831"/>
      <c r="J2581" s="822"/>
      <c r="K2581" s="822"/>
      <c r="L2581" s="831"/>
      <c r="M2581" s="831"/>
      <c r="N2581" s="822"/>
      <c r="O2581" s="822"/>
      <c r="P2581" s="831">
        <v>4</v>
      </c>
      <c r="Q2581" s="831">
        <v>103462.42</v>
      </c>
      <c r="R2581" s="827"/>
      <c r="S2581" s="832">
        <v>25865.605</v>
      </c>
    </row>
    <row r="2582" spans="1:19" ht="14.45" customHeight="1" x14ac:dyDescent="0.2">
      <c r="A2582" s="821" t="s">
        <v>6951</v>
      </c>
      <c r="B2582" s="822" t="s">
        <v>6952</v>
      </c>
      <c r="C2582" s="822" t="s">
        <v>639</v>
      </c>
      <c r="D2582" s="822" t="s">
        <v>3529</v>
      </c>
      <c r="E2582" s="822" t="s">
        <v>6953</v>
      </c>
      <c r="F2582" s="822" t="s">
        <v>7039</v>
      </c>
      <c r="G2582" s="822" t="s">
        <v>7040</v>
      </c>
      <c r="H2582" s="831"/>
      <c r="I2582" s="831"/>
      <c r="J2582" s="822"/>
      <c r="K2582" s="822"/>
      <c r="L2582" s="831">
        <v>1</v>
      </c>
      <c r="M2582" s="831">
        <v>3207.56</v>
      </c>
      <c r="N2582" s="822"/>
      <c r="O2582" s="822">
        <v>3207.56</v>
      </c>
      <c r="P2582" s="831">
        <v>1</v>
      </c>
      <c r="Q2582" s="831">
        <v>3168.34</v>
      </c>
      <c r="R2582" s="827"/>
      <c r="S2582" s="832">
        <v>3168.34</v>
      </c>
    </row>
    <row r="2583" spans="1:19" ht="14.45" customHeight="1" x14ac:dyDescent="0.2">
      <c r="A2583" s="821" t="s">
        <v>6951</v>
      </c>
      <c r="B2583" s="822" t="s">
        <v>6952</v>
      </c>
      <c r="C2583" s="822" t="s">
        <v>639</v>
      </c>
      <c r="D2583" s="822" t="s">
        <v>3529</v>
      </c>
      <c r="E2583" s="822" t="s">
        <v>6953</v>
      </c>
      <c r="F2583" s="822" t="s">
        <v>7042</v>
      </c>
      <c r="G2583" s="822" t="s">
        <v>1957</v>
      </c>
      <c r="H2583" s="831"/>
      <c r="I2583" s="831"/>
      <c r="J2583" s="822"/>
      <c r="K2583" s="822"/>
      <c r="L2583" s="831"/>
      <c r="M2583" s="831"/>
      <c r="N2583" s="822"/>
      <c r="O2583" s="822"/>
      <c r="P2583" s="831">
        <v>0.70000000000000007</v>
      </c>
      <c r="Q2583" s="831">
        <v>200.38</v>
      </c>
      <c r="R2583" s="827"/>
      <c r="S2583" s="832">
        <v>286.25714285714281</v>
      </c>
    </row>
    <row r="2584" spans="1:19" ht="14.45" customHeight="1" x14ac:dyDescent="0.2">
      <c r="A2584" s="821" t="s">
        <v>6951</v>
      </c>
      <c r="B2584" s="822" t="s">
        <v>6952</v>
      </c>
      <c r="C2584" s="822" t="s">
        <v>639</v>
      </c>
      <c r="D2584" s="822" t="s">
        <v>3529</v>
      </c>
      <c r="E2584" s="822" t="s">
        <v>6953</v>
      </c>
      <c r="F2584" s="822" t="s">
        <v>7043</v>
      </c>
      <c r="G2584" s="822" t="s">
        <v>7044</v>
      </c>
      <c r="H2584" s="831"/>
      <c r="I2584" s="831"/>
      <c r="J2584" s="822"/>
      <c r="K2584" s="822"/>
      <c r="L2584" s="831">
        <v>1.1599999999999999</v>
      </c>
      <c r="M2584" s="831">
        <v>304696</v>
      </c>
      <c r="N2584" s="822"/>
      <c r="O2584" s="822">
        <v>262668.96551724139</v>
      </c>
      <c r="P2584" s="831"/>
      <c r="Q2584" s="831"/>
      <c r="R2584" s="827"/>
      <c r="S2584" s="832"/>
    </row>
    <row r="2585" spans="1:19" ht="14.45" customHeight="1" x14ac:dyDescent="0.2">
      <c r="A2585" s="821" t="s">
        <v>6951</v>
      </c>
      <c r="B2585" s="822" t="s">
        <v>6952</v>
      </c>
      <c r="C2585" s="822" t="s">
        <v>639</v>
      </c>
      <c r="D2585" s="822" t="s">
        <v>3529</v>
      </c>
      <c r="E2585" s="822" t="s">
        <v>6953</v>
      </c>
      <c r="F2585" s="822" t="s">
        <v>7045</v>
      </c>
      <c r="G2585" s="822" t="s">
        <v>7044</v>
      </c>
      <c r="H2585" s="831"/>
      <c r="I2585" s="831"/>
      <c r="J2585" s="822"/>
      <c r="K2585" s="822"/>
      <c r="L2585" s="831">
        <v>3.52</v>
      </c>
      <c r="M2585" s="831">
        <v>231148.72</v>
      </c>
      <c r="N2585" s="822"/>
      <c r="O2585" s="822">
        <v>65667.25</v>
      </c>
      <c r="P2585" s="831">
        <v>4.2</v>
      </c>
      <c r="Q2585" s="831">
        <v>275802.45</v>
      </c>
      <c r="R2585" s="827"/>
      <c r="S2585" s="832">
        <v>65667.25</v>
      </c>
    </row>
    <row r="2586" spans="1:19" ht="14.45" customHeight="1" x14ac:dyDescent="0.2">
      <c r="A2586" s="821" t="s">
        <v>6951</v>
      </c>
      <c r="B2586" s="822" t="s">
        <v>6952</v>
      </c>
      <c r="C2586" s="822" t="s">
        <v>639</v>
      </c>
      <c r="D2586" s="822" t="s">
        <v>3529</v>
      </c>
      <c r="E2586" s="822" t="s">
        <v>6953</v>
      </c>
      <c r="F2586" s="822" t="s">
        <v>7046</v>
      </c>
      <c r="G2586" s="822" t="s">
        <v>3405</v>
      </c>
      <c r="H2586" s="831"/>
      <c r="I2586" s="831"/>
      <c r="J2586" s="822"/>
      <c r="K2586" s="822"/>
      <c r="L2586" s="831"/>
      <c r="M2586" s="831"/>
      <c r="N2586" s="822"/>
      <c r="O2586" s="822"/>
      <c r="P2586" s="831">
        <v>3.7699999999999996</v>
      </c>
      <c r="Q2586" s="831">
        <v>337424.80000000005</v>
      </c>
      <c r="R2586" s="827"/>
      <c r="S2586" s="832">
        <v>89502.599469496039</v>
      </c>
    </row>
    <row r="2587" spans="1:19" ht="14.45" customHeight="1" x14ac:dyDescent="0.2">
      <c r="A2587" s="821" t="s">
        <v>6951</v>
      </c>
      <c r="B2587" s="822" t="s">
        <v>6952</v>
      </c>
      <c r="C2587" s="822" t="s">
        <v>639</v>
      </c>
      <c r="D2587" s="822" t="s">
        <v>3529</v>
      </c>
      <c r="E2587" s="822" t="s">
        <v>6953</v>
      </c>
      <c r="F2587" s="822" t="s">
        <v>7047</v>
      </c>
      <c r="G2587" s="822" t="s">
        <v>805</v>
      </c>
      <c r="H2587" s="831"/>
      <c r="I2587" s="831"/>
      <c r="J2587" s="822"/>
      <c r="K2587" s="822"/>
      <c r="L2587" s="831">
        <v>2.6999999999999997</v>
      </c>
      <c r="M2587" s="831">
        <v>1478.29</v>
      </c>
      <c r="N2587" s="822"/>
      <c r="O2587" s="822">
        <v>547.51481481481483</v>
      </c>
      <c r="P2587" s="831">
        <v>6.67</v>
      </c>
      <c r="Q2587" s="831">
        <v>7061.72</v>
      </c>
      <c r="R2587" s="827"/>
      <c r="S2587" s="832">
        <v>1058.7286356821589</v>
      </c>
    </row>
    <row r="2588" spans="1:19" ht="14.45" customHeight="1" x14ac:dyDescent="0.2">
      <c r="A2588" s="821" t="s">
        <v>6951</v>
      </c>
      <c r="B2588" s="822" t="s">
        <v>6952</v>
      </c>
      <c r="C2588" s="822" t="s">
        <v>639</v>
      </c>
      <c r="D2588" s="822" t="s">
        <v>3529</v>
      </c>
      <c r="E2588" s="822" t="s">
        <v>6953</v>
      </c>
      <c r="F2588" s="822" t="s">
        <v>7055</v>
      </c>
      <c r="G2588" s="822" t="s">
        <v>2404</v>
      </c>
      <c r="H2588" s="831"/>
      <c r="I2588" s="831"/>
      <c r="J2588" s="822"/>
      <c r="K2588" s="822"/>
      <c r="L2588" s="831">
        <v>6</v>
      </c>
      <c r="M2588" s="831">
        <v>56511.72</v>
      </c>
      <c r="N2588" s="822"/>
      <c r="O2588" s="822">
        <v>9418.6200000000008</v>
      </c>
      <c r="P2588" s="831">
        <v>4</v>
      </c>
      <c r="Q2588" s="831">
        <v>35478.480000000003</v>
      </c>
      <c r="R2588" s="827"/>
      <c r="S2588" s="832">
        <v>8869.6200000000008</v>
      </c>
    </row>
    <row r="2589" spans="1:19" ht="14.45" customHeight="1" x14ac:dyDescent="0.2">
      <c r="A2589" s="821" t="s">
        <v>6951</v>
      </c>
      <c r="B2589" s="822" t="s">
        <v>6952</v>
      </c>
      <c r="C2589" s="822" t="s">
        <v>639</v>
      </c>
      <c r="D2589" s="822" t="s">
        <v>3529</v>
      </c>
      <c r="E2589" s="822" t="s">
        <v>6953</v>
      </c>
      <c r="F2589" s="822" t="s">
        <v>7056</v>
      </c>
      <c r="G2589" s="822" t="s">
        <v>3416</v>
      </c>
      <c r="H2589" s="831"/>
      <c r="I2589" s="831"/>
      <c r="J2589" s="822"/>
      <c r="K2589" s="822"/>
      <c r="L2589" s="831">
        <v>1</v>
      </c>
      <c r="M2589" s="831">
        <v>93500</v>
      </c>
      <c r="N2589" s="822"/>
      <c r="O2589" s="822">
        <v>93500</v>
      </c>
      <c r="P2589" s="831"/>
      <c r="Q2589" s="831"/>
      <c r="R2589" s="827"/>
      <c r="S2589" s="832"/>
    </row>
    <row r="2590" spans="1:19" ht="14.45" customHeight="1" x14ac:dyDescent="0.2">
      <c r="A2590" s="821" t="s">
        <v>6951</v>
      </c>
      <c r="B2590" s="822" t="s">
        <v>6952</v>
      </c>
      <c r="C2590" s="822" t="s">
        <v>639</v>
      </c>
      <c r="D2590" s="822" t="s">
        <v>3529</v>
      </c>
      <c r="E2590" s="822" t="s">
        <v>6953</v>
      </c>
      <c r="F2590" s="822" t="s">
        <v>7057</v>
      </c>
      <c r="G2590" s="822" t="s">
        <v>7058</v>
      </c>
      <c r="H2590" s="831"/>
      <c r="I2590" s="831"/>
      <c r="J2590" s="822"/>
      <c r="K2590" s="822"/>
      <c r="L2590" s="831">
        <v>4</v>
      </c>
      <c r="M2590" s="831">
        <v>264000</v>
      </c>
      <c r="N2590" s="822"/>
      <c r="O2590" s="822">
        <v>66000</v>
      </c>
      <c r="P2590" s="831">
        <v>29</v>
      </c>
      <c r="Q2590" s="831">
        <v>1878486.02</v>
      </c>
      <c r="R2590" s="827"/>
      <c r="S2590" s="832">
        <v>64775.38</v>
      </c>
    </row>
    <row r="2591" spans="1:19" ht="14.45" customHeight="1" x14ac:dyDescent="0.2">
      <c r="A2591" s="821" t="s">
        <v>6951</v>
      </c>
      <c r="B2591" s="822" t="s">
        <v>6952</v>
      </c>
      <c r="C2591" s="822" t="s">
        <v>639</v>
      </c>
      <c r="D2591" s="822" t="s">
        <v>3529</v>
      </c>
      <c r="E2591" s="822" t="s">
        <v>6953</v>
      </c>
      <c r="F2591" s="822" t="s">
        <v>7059</v>
      </c>
      <c r="G2591" s="822" t="s">
        <v>1004</v>
      </c>
      <c r="H2591" s="831"/>
      <c r="I2591" s="831"/>
      <c r="J2591" s="822"/>
      <c r="K2591" s="822"/>
      <c r="L2591" s="831">
        <v>8.9</v>
      </c>
      <c r="M2591" s="831">
        <v>1294.3599999999999</v>
      </c>
      <c r="N2591" s="822"/>
      <c r="O2591" s="822">
        <v>145.43370786516851</v>
      </c>
      <c r="P2591" s="831"/>
      <c r="Q2591" s="831"/>
      <c r="R2591" s="827"/>
      <c r="S2591" s="832"/>
    </row>
    <row r="2592" spans="1:19" ht="14.45" customHeight="1" x14ac:dyDescent="0.2">
      <c r="A2592" s="821" t="s">
        <v>6951</v>
      </c>
      <c r="B2592" s="822" t="s">
        <v>6952</v>
      </c>
      <c r="C2592" s="822" t="s">
        <v>639</v>
      </c>
      <c r="D2592" s="822" t="s">
        <v>3529</v>
      </c>
      <c r="E2592" s="822" t="s">
        <v>6953</v>
      </c>
      <c r="F2592" s="822" t="s">
        <v>7060</v>
      </c>
      <c r="G2592" s="822" t="s">
        <v>3443</v>
      </c>
      <c r="H2592" s="831"/>
      <c r="I2592" s="831"/>
      <c r="J2592" s="822"/>
      <c r="K2592" s="822"/>
      <c r="L2592" s="831">
        <v>12</v>
      </c>
      <c r="M2592" s="831">
        <v>283920.59999999998</v>
      </c>
      <c r="N2592" s="822"/>
      <c r="O2592" s="822">
        <v>23660.05</v>
      </c>
      <c r="P2592" s="831">
        <v>35</v>
      </c>
      <c r="Q2592" s="831">
        <v>828128</v>
      </c>
      <c r="R2592" s="827"/>
      <c r="S2592" s="832">
        <v>23660.799999999999</v>
      </c>
    </row>
    <row r="2593" spans="1:19" ht="14.45" customHeight="1" x14ac:dyDescent="0.2">
      <c r="A2593" s="821" t="s">
        <v>6951</v>
      </c>
      <c r="B2593" s="822" t="s">
        <v>6952</v>
      </c>
      <c r="C2593" s="822" t="s">
        <v>639</v>
      </c>
      <c r="D2593" s="822" t="s">
        <v>3529</v>
      </c>
      <c r="E2593" s="822" t="s">
        <v>6953</v>
      </c>
      <c r="F2593" s="822" t="s">
        <v>7061</v>
      </c>
      <c r="G2593" s="822" t="s">
        <v>2967</v>
      </c>
      <c r="H2593" s="831"/>
      <c r="I2593" s="831"/>
      <c r="J2593" s="822"/>
      <c r="K2593" s="822"/>
      <c r="L2593" s="831">
        <v>9.76</v>
      </c>
      <c r="M2593" s="831">
        <v>1607.94</v>
      </c>
      <c r="N2593" s="822"/>
      <c r="O2593" s="822">
        <v>164.74795081967213</v>
      </c>
      <c r="P2593" s="831">
        <v>23.41</v>
      </c>
      <c r="Q2593" s="831">
        <v>2122.11</v>
      </c>
      <c r="R2593" s="827"/>
      <c r="S2593" s="832">
        <v>90.649722340879975</v>
      </c>
    </row>
    <row r="2594" spans="1:19" ht="14.45" customHeight="1" x14ac:dyDescent="0.2">
      <c r="A2594" s="821" t="s">
        <v>6951</v>
      </c>
      <c r="B2594" s="822" t="s">
        <v>6952</v>
      </c>
      <c r="C2594" s="822" t="s">
        <v>639</v>
      </c>
      <c r="D2594" s="822" t="s">
        <v>3529</v>
      </c>
      <c r="E2594" s="822" t="s">
        <v>6953</v>
      </c>
      <c r="F2594" s="822" t="s">
        <v>7068</v>
      </c>
      <c r="G2594" s="822" t="s">
        <v>2985</v>
      </c>
      <c r="H2594" s="831"/>
      <c r="I2594" s="831"/>
      <c r="J2594" s="822"/>
      <c r="K2594" s="822"/>
      <c r="L2594" s="831">
        <v>1</v>
      </c>
      <c r="M2594" s="831">
        <v>89.75</v>
      </c>
      <c r="N2594" s="822"/>
      <c r="O2594" s="822">
        <v>89.75</v>
      </c>
      <c r="P2594" s="831">
        <v>3.74</v>
      </c>
      <c r="Q2594" s="831">
        <v>315.65999999999997</v>
      </c>
      <c r="R2594" s="827"/>
      <c r="S2594" s="832">
        <v>84.401069518716568</v>
      </c>
    </row>
    <row r="2595" spans="1:19" ht="14.45" customHeight="1" x14ac:dyDescent="0.2">
      <c r="A2595" s="821" t="s">
        <v>6951</v>
      </c>
      <c r="B2595" s="822" t="s">
        <v>6952</v>
      </c>
      <c r="C2595" s="822" t="s">
        <v>639</v>
      </c>
      <c r="D2595" s="822" t="s">
        <v>3529</v>
      </c>
      <c r="E2595" s="822" t="s">
        <v>6953</v>
      </c>
      <c r="F2595" s="822" t="s">
        <v>7069</v>
      </c>
      <c r="G2595" s="822" t="s">
        <v>2981</v>
      </c>
      <c r="H2595" s="831"/>
      <c r="I2595" s="831"/>
      <c r="J2595" s="822"/>
      <c r="K2595" s="822"/>
      <c r="L2595" s="831">
        <v>14.719999999999999</v>
      </c>
      <c r="M2595" s="831">
        <v>94391.39</v>
      </c>
      <c r="N2595" s="822"/>
      <c r="O2595" s="822">
        <v>6412.458559782609</v>
      </c>
      <c r="P2595" s="831">
        <v>46.010000000000005</v>
      </c>
      <c r="Q2595" s="831">
        <v>203197.93</v>
      </c>
      <c r="R2595" s="827"/>
      <c r="S2595" s="832">
        <v>4416.3862203868721</v>
      </c>
    </row>
    <row r="2596" spans="1:19" ht="14.45" customHeight="1" x14ac:dyDescent="0.2">
      <c r="A2596" s="821" t="s">
        <v>6951</v>
      </c>
      <c r="B2596" s="822" t="s">
        <v>6952</v>
      </c>
      <c r="C2596" s="822" t="s">
        <v>639</v>
      </c>
      <c r="D2596" s="822" t="s">
        <v>3529</v>
      </c>
      <c r="E2596" s="822" t="s">
        <v>6953</v>
      </c>
      <c r="F2596" s="822" t="s">
        <v>7070</v>
      </c>
      <c r="G2596" s="822" t="s">
        <v>2985</v>
      </c>
      <c r="H2596" s="831"/>
      <c r="I2596" s="831"/>
      <c r="J2596" s="822"/>
      <c r="K2596" s="822"/>
      <c r="L2596" s="831">
        <v>1</v>
      </c>
      <c r="M2596" s="831">
        <v>349.45</v>
      </c>
      <c r="N2596" s="822"/>
      <c r="O2596" s="822">
        <v>349.45</v>
      </c>
      <c r="P2596" s="831">
        <v>8.15</v>
      </c>
      <c r="Q2596" s="831">
        <v>2576.8000000000002</v>
      </c>
      <c r="R2596" s="827"/>
      <c r="S2596" s="832">
        <v>316.17177914110431</v>
      </c>
    </row>
    <row r="2597" spans="1:19" ht="14.45" customHeight="1" x14ac:dyDescent="0.2">
      <c r="A2597" s="821" t="s">
        <v>6951</v>
      </c>
      <c r="B2597" s="822" t="s">
        <v>6952</v>
      </c>
      <c r="C2597" s="822" t="s">
        <v>639</v>
      </c>
      <c r="D2597" s="822" t="s">
        <v>3529</v>
      </c>
      <c r="E2597" s="822" t="s">
        <v>6953</v>
      </c>
      <c r="F2597" s="822" t="s">
        <v>7073</v>
      </c>
      <c r="G2597" s="822" t="s">
        <v>3460</v>
      </c>
      <c r="H2597" s="831"/>
      <c r="I2597" s="831"/>
      <c r="J2597" s="822"/>
      <c r="K2597" s="822"/>
      <c r="L2597" s="831"/>
      <c r="M2597" s="831"/>
      <c r="N2597" s="822"/>
      <c r="O2597" s="822"/>
      <c r="P2597" s="831">
        <v>1</v>
      </c>
      <c r="Q2597" s="831">
        <v>66318.399999999994</v>
      </c>
      <c r="R2597" s="827"/>
      <c r="S2597" s="832">
        <v>66318.399999999994</v>
      </c>
    </row>
    <row r="2598" spans="1:19" ht="14.45" customHeight="1" x14ac:dyDescent="0.2">
      <c r="A2598" s="821" t="s">
        <v>6951</v>
      </c>
      <c r="B2598" s="822" t="s">
        <v>6952</v>
      </c>
      <c r="C2598" s="822" t="s">
        <v>639</v>
      </c>
      <c r="D2598" s="822" t="s">
        <v>3529</v>
      </c>
      <c r="E2598" s="822" t="s">
        <v>6953</v>
      </c>
      <c r="F2598" s="822" t="s">
        <v>7074</v>
      </c>
      <c r="G2598" s="822" t="s">
        <v>7075</v>
      </c>
      <c r="H2598" s="831"/>
      <c r="I2598" s="831"/>
      <c r="J2598" s="822"/>
      <c r="K2598" s="822"/>
      <c r="L2598" s="831"/>
      <c r="M2598" s="831"/>
      <c r="N2598" s="822"/>
      <c r="O2598" s="822"/>
      <c r="P2598" s="831">
        <v>10.65</v>
      </c>
      <c r="Q2598" s="831">
        <v>5735.5099999999993</v>
      </c>
      <c r="R2598" s="827"/>
      <c r="S2598" s="832">
        <v>538.54553990610316</v>
      </c>
    </row>
    <row r="2599" spans="1:19" ht="14.45" customHeight="1" x14ac:dyDescent="0.2">
      <c r="A2599" s="821" t="s">
        <v>6951</v>
      </c>
      <c r="B2599" s="822" t="s">
        <v>6952</v>
      </c>
      <c r="C2599" s="822" t="s">
        <v>639</v>
      </c>
      <c r="D2599" s="822" t="s">
        <v>3529</v>
      </c>
      <c r="E2599" s="822" t="s">
        <v>6953</v>
      </c>
      <c r="F2599" s="822" t="s">
        <v>7076</v>
      </c>
      <c r="G2599" s="822" t="s">
        <v>3460</v>
      </c>
      <c r="H2599" s="831"/>
      <c r="I2599" s="831"/>
      <c r="J2599" s="822"/>
      <c r="K2599" s="822"/>
      <c r="L2599" s="831"/>
      <c r="M2599" s="831"/>
      <c r="N2599" s="822"/>
      <c r="O2599" s="822"/>
      <c r="P2599" s="831">
        <v>11.990000000000002</v>
      </c>
      <c r="Q2599" s="831">
        <v>497064.03</v>
      </c>
      <c r="R2599" s="827"/>
      <c r="S2599" s="832">
        <v>41456.549624687235</v>
      </c>
    </row>
    <row r="2600" spans="1:19" ht="14.45" customHeight="1" x14ac:dyDescent="0.2">
      <c r="A2600" s="821" t="s">
        <v>6951</v>
      </c>
      <c r="B2600" s="822" t="s">
        <v>6952</v>
      </c>
      <c r="C2600" s="822" t="s">
        <v>639</v>
      </c>
      <c r="D2600" s="822" t="s">
        <v>3529</v>
      </c>
      <c r="E2600" s="822" t="s">
        <v>6953</v>
      </c>
      <c r="F2600" s="822" t="s">
        <v>7077</v>
      </c>
      <c r="G2600" s="822" t="s">
        <v>841</v>
      </c>
      <c r="H2600" s="831"/>
      <c r="I2600" s="831"/>
      <c r="J2600" s="822"/>
      <c r="K2600" s="822"/>
      <c r="L2600" s="831"/>
      <c r="M2600" s="831"/>
      <c r="N2600" s="822"/>
      <c r="O2600" s="822"/>
      <c r="P2600" s="831">
        <v>1</v>
      </c>
      <c r="Q2600" s="831">
        <v>16.57</v>
      </c>
      <c r="R2600" s="827"/>
      <c r="S2600" s="832">
        <v>16.57</v>
      </c>
    </row>
    <row r="2601" spans="1:19" ht="14.45" customHeight="1" x14ac:dyDescent="0.2">
      <c r="A2601" s="821" t="s">
        <v>6951</v>
      </c>
      <c r="B2601" s="822" t="s">
        <v>6952</v>
      </c>
      <c r="C2601" s="822" t="s">
        <v>639</v>
      </c>
      <c r="D2601" s="822" t="s">
        <v>3529</v>
      </c>
      <c r="E2601" s="822" t="s">
        <v>6953</v>
      </c>
      <c r="F2601" s="822" t="s">
        <v>7084</v>
      </c>
      <c r="G2601" s="822" t="s">
        <v>7085</v>
      </c>
      <c r="H2601" s="831"/>
      <c r="I2601" s="831"/>
      <c r="J2601" s="822"/>
      <c r="K2601" s="822"/>
      <c r="L2601" s="831">
        <v>2</v>
      </c>
      <c r="M2601" s="831">
        <v>163.62</v>
      </c>
      <c r="N2601" s="822"/>
      <c r="O2601" s="822">
        <v>81.81</v>
      </c>
      <c r="P2601" s="831"/>
      <c r="Q2601" s="831"/>
      <c r="R2601" s="827"/>
      <c r="S2601" s="832"/>
    </row>
    <row r="2602" spans="1:19" ht="14.45" customHeight="1" x14ac:dyDescent="0.2">
      <c r="A2602" s="821" t="s">
        <v>6951</v>
      </c>
      <c r="B2602" s="822" t="s">
        <v>6952</v>
      </c>
      <c r="C2602" s="822" t="s">
        <v>639</v>
      </c>
      <c r="D2602" s="822" t="s">
        <v>3529</v>
      </c>
      <c r="E2602" s="822" t="s">
        <v>6953</v>
      </c>
      <c r="F2602" s="822" t="s">
        <v>7086</v>
      </c>
      <c r="G2602" s="822" t="s">
        <v>2660</v>
      </c>
      <c r="H2602" s="831"/>
      <c r="I2602" s="831"/>
      <c r="J2602" s="822"/>
      <c r="K2602" s="822"/>
      <c r="L2602" s="831">
        <v>5.1499999999999995</v>
      </c>
      <c r="M2602" s="831">
        <v>1422.44</v>
      </c>
      <c r="N2602" s="822"/>
      <c r="O2602" s="822">
        <v>276.20194174757285</v>
      </c>
      <c r="P2602" s="831">
        <v>21.45</v>
      </c>
      <c r="Q2602" s="831">
        <v>5877.3</v>
      </c>
      <c r="R2602" s="827"/>
      <c r="S2602" s="832">
        <v>274</v>
      </c>
    </row>
    <row r="2603" spans="1:19" ht="14.45" customHeight="1" x14ac:dyDescent="0.2">
      <c r="A2603" s="821" t="s">
        <v>6951</v>
      </c>
      <c r="B2603" s="822" t="s">
        <v>6952</v>
      </c>
      <c r="C2603" s="822" t="s">
        <v>639</v>
      </c>
      <c r="D2603" s="822" t="s">
        <v>3529</v>
      </c>
      <c r="E2603" s="822" t="s">
        <v>6953</v>
      </c>
      <c r="F2603" s="822" t="s">
        <v>7087</v>
      </c>
      <c r="G2603" s="822" t="s">
        <v>3410</v>
      </c>
      <c r="H2603" s="831"/>
      <c r="I2603" s="831"/>
      <c r="J2603" s="822"/>
      <c r="K2603" s="822"/>
      <c r="L2603" s="831">
        <v>2</v>
      </c>
      <c r="M2603" s="831">
        <v>228000</v>
      </c>
      <c r="N2603" s="822"/>
      <c r="O2603" s="822">
        <v>114000</v>
      </c>
      <c r="P2603" s="831">
        <v>2</v>
      </c>
      <c r="Q2603" s="831">
        <v>228000</v>
      </c>
      <c r="R2603" s="827"/>
      <c r="S2603" s="832">
        <v>114000</v>
      </c>
    </row>
    <row r="2604" spans="1:19" ht="14.45" customHeight="1" x14ac:dyDescent="0.2">
      <c r="A2604" s="821" t="s">
        <v>6951</v>
      </c>
      <c r="B2604" s="822" t="s">
        <v>6952</v>
      </c>
      <c r="C2604" s="822" t="s">
        <v>639</v>
      </c>
      <c r="D2604" s="822" t="s">
        <v>3529</v>
      </c>
      <c r="E2604" s="822" t="s">
        <v>6953</v>
      </c>
      <c r="F2604" s="822" t="s">
        <v>7097</v>
      </c>
      <c r="G2604" s="822" t="s">
        <v>7098</v>
      </c>
      <c r="H2604" s="831"/>
      <c r="I2604" s="831"/>
      <c r="J2604" s="822"/>
      <c r="K2604" s="822"/>
      <c r="L2604" s="831">
        <v>1</v>
      </c>
      <c r="M2604" s="831">
        <v>1726.45</v>
      </c>
      <c r="N2604" s="822"/>
      <c r="O2604" s="822">
        <v>1726.45</v>
      </c>
      <c r="P2604" s="831">
        <v>2</v>
      </c>
      <c r="Q2604" s="831">
        <v>3456.16</v>
      </c>
      <c r="R2604" s="827"/>
      <c r="S2604" s="832">
        <v>1728.08</v>
      </c>
    </row>
    <row r="2605" spans="1:19" ht="14.45" customHeight="1" x14ac:dyDescent="0.2">
      <c r="A2605" s="821" t="s">
        <v>6951</v>
      </c>
      <c r="B2605" s="822" t="s">
        <v>6952</v>
      </c>
      <c r="C2605" s="822" t="s">
        <v>639</v>
      </c>
      <c r="D2605" s="822" t="s">
        <v>3529</v>
      </c>
      <c r="E2605" s="822" t="s">
        <v>6953</v>
      </c>
      <c r="F2605" s="822" t="s">
        <v>7101</v>
      </c>
      <c r="G2605" s="822" t="s">
        <v>2446</v>
      </c>
      <c r="H2605" s="831"/>
      <c r="I2605" s="831"/>
      <c r="J2605" s="822"/>
      <c r="K2605" s="822"/>
      <c r="L2605" s="831">
        <v>10.370000000000001</v>
      </c>
      <c r="M2605" s="831">
        <v>81869.48000000001</v>
      </c>
      <c r="N2605" s="822"/>
      <c r="O2605" s="822">
        <v>7894.8389585342338</v>
      </c>
      <c r="P2605" s="831">
        <v>33.85</v>
      </c>
      <c r="Q2605" s="831">
        <v>267240.13999999996</v>
      </c>
      <c r="R2605" s="827"/>
      <c r="S2605" s="832">
        <v>7894.8342688330858</v>
      </c>
    </row>
    <row r="2606" spans="1:19" ht="14.45" customHeight="1" x14ac:dyDescent="0.2">
      <c r="A2606" s="821" t="s">
        <v>6951</v>
      </c>
      <c r="B2606" s="822" t="s">
        <v>6952</v>
      </c>
      <c r="C2606" s="822" t="s">
        <v>639</v>
      </c>
      <c r="D2606" s="822" t="s">
        <v>3529</v>
      </c>
      <c r="E2606" s="822" t="s">
        <v>6953</v>
      </c>
      <c r="F2606" s="822" t="s">
        <v>7104</v>
      </c>
      <c r="G2606" s="822" t="s">
        <v>7105</v>
      </c>
      <c r="H2606" s="831"/>
      <c r="I2606" s="831"/>
      <c r="J2606" s="822"/>
      <c r="K2606" s="822"/>
      <c r="L2606" s="831"/>
      <c r="M2606" s="831"/>
      <c r="N2606" s="822"/>
      <c r="O2606" s="822"/>
      <c r="P2606" s="831">
        <v>5</v>
      </c>
      <c r="Q2606" s="831">
        <v>219.08999999999997</v>
      </c>
      <c r="R2606" s="827"/>
      <c r="S2606" s="832">
        <v>43.817999999999998</v>
      </c>
    </row>
    <row r="2607" spans="1:19" ht="14.45" customHeight="1" x14ac:dyDescent="0.2">
      <c r="A2607" s="821" t="s">
        <v>6951</v>
      </c>
      <c r="B2607" s="822" t="s">
        <v>6952</v>
      </c>
      <c r="C2607" s="822" t="s">
        <v>639</v>
      </c>
      <c r="D2607" s="822" t="s">
        <v>3529</v>
      </c>
      <c r="E2607" s="822" t="s">
        <v>6953</v>
      </c>
      <c r="F2607" s="822" t="s">
        <v>7111</v>
      </c>
      <c r="G2607" s="822" t="s">
        <v>2446</v>
      </c>
      <c r="H2607" s="831"/>
      <c r="I2607" s="831"/>
      <c r="J2607" s="822"/>
      <c r="K2607" s="822"/>
      <c r="L2607" s="831">
        <v>37</v>
      </c>
      <c r="M2607" s="831">
        <v>729980.61</v>
      </c>
      <c r="N2607" s="822"/>
      <c r="O2607" s="822">
        <v>19729.205675675676</v>
      </c>
      <c r="P2607" s="831">
        <v>74</v>
      </c>
      <c r="Q2607" s="831">
        <v>1459941.9999999998</v>
      </c>
      <c r="R2607" s="827"/>
      <c r="S2607" s="832">
        <v>19728.945945945943</v>
      </c>
    </row>
    <row r="2608" spans="1:19" ht="14.45" customHeight="1" x14ac:dyDescent="0.2">
      <c r="A2608" s="821" t="s">
        <v>6951</v>
      </c>
      <c r="B2608" s="822" t="s">
        <v>6952</v>
      </c>
      <c r="C2608" s="822" t="s">
        <v>639</v>
      </c>
      <c r="D2608" s="822" t="s">
        <v>3529</v>
      </c>
      <c r="E2608" s="822" t="s">
        <v>6953</v>
      </c>
      <c r="F2608" s="822" t="s">
        <v>7114</v>
      </c>
      <c r="G2608" s="822" t="s">
        <v>2319</v>
      </c>
      <c r="H2608" s="831"/>
      <c r="I2608" s="831"/>
      <c r="J2608" s="822"/>
      <c r="K2608" s="822"/>
      <c r="L2608" s="831">
        <v>13</v>
      </c>
      <c r="M2608" s="831">
        <v>16096.289999999999</v>
      </c>
      <c r="N2608" s="822"/>
      <c r="O2608" s="822">
        <v>1238.1761538461537</v>
      </c>
      <c r="P2608" s="831">
        <v>18.600000000000001</v>
      </c>
      <c r="Q2608" s="831">
        <v>21725.949999999997</v>
      </c>
      <c r="R2608" s="827"/>
      <c r="S2608" s="832">
        <v>1168.061827956989</v>
      </c>
    </row>
    <row r="2609" spans="1:19" ht="14.45" customHeight="1" x14ac:dyDescent="0.2">
      <c r="A2609" s="821" t="s">
        <v>6951</v>
      </c>
      <c r="B2609" s="822" t="s">
        <v>6952</v>
      </c>
      <c r="C2609" s="822" t="s">
        <v>639</v>
      </c>
      <c r="D2609" s="822" t="s">
        <v>3529</v>
      </c>
      <c r="E2609" s="822" t="s">
        <v>6953</v>
      </c>
      <c r="F2609" s="822" t="s">
        <v>7115</v>
      </c>
      <c r="G2609" s="822" t="s">
        <v>2319</v>
      </c>
      <c r="H2609" s="831"/>
      <c r="I2609" s="831"/>
      <c r="J2609" s="822"/>
      <c r="K2609" s="822"/>
      <c r="L2609" s="831">
        <v>1</v>
      </c>
      <c r="M2609" s="831">
        <v>4567.1000000000004</v>
      </c>
      <c r="N2609" s="822"/>
      <c r="O2609" s="822">
        <v>4567.1000000000004</v>
      </c>
      <c r="P2609" s="831"/>
      <c r="Q2609" s="831"/>
      <c r="R2609" s="827"/>
      <c r="S2609" s="832"/>
    </row>
    <row r="2610" spans="1:19" ht="14.45" customHeight="1" x14ac:dyDescent="0.2">
      <c r="A2610" s="821" t="s">
        <v>6951</v>
      </c>
      <c r="B2610" s="822" t="s">
        <v>6952</v>
      </c>
      <c r="C2610" s="822" t="s">
        <v>639</v>
      </c>
      <c r="D2610" s="822" t="s">
        <v>3529</v>
      </c>
      <c r="E2610" s="822" t="s">
        <v>6953</v>
      </c>
      <c r="F2610" s="822" t="s">
        <v>7116</v>
      </c>
      <c r="G2610" s="822" t="s">
        <v>3358</v>
      </c>
      <c r="H2610" s="831"/>
      <c r="I2610" s="831"/>
      <c r="J2610" s="822"/>
      <c r="K2610" s="822"/>
      <c r="L2610" s="831">
        <v>1</v>
      </c>
      <c r="M2610" s="831">
        <v>20020</v>
      </c>
      <c r="N2610" s="822"/>
      <c r="O2610" s="822">
        <v>20020</v>
      </c>
      <c r="P2610" s="831"/>
      <c r="Q2610" s="831"/>
      <c r="R2610" s="827"/>
      <c r="S2610" s="832"/>
    </row>
    <row r="2611" spans="1:19" ht="14.45" customHeight="1" x14ac:dyDescent="0.2">
      <c r="A2611" s="821" t="s">
        <v>6951</v>
      </c>
      <c r="B2611" s="822" t="s">
        <v>6952</v>
      </c>
      <c r="C2611" s="822" t="s">
        <v>639</v>
      </c>
      <c r="D2611" s="822" t="s">
        <v>3529</v>
      </c>
      <c r="E2611" s="822" t="s">
        <v>6953</v>
      </c>
      <c r="F2611" s="822" t="s">
        <v>7117</v>
      </c>
      <c r="G2611" s="822" t="s">
        <v>7118</v>
      </c>
      <c r="H2611" s="831"/>
      <c r="I2611" s="831"/>
      <c r="J2611" s="822"/>
      <c r="K2611" s="822"/>
      <c r="L2611" s="831">
        <v>1</v>
      </c>
      <c r="M2611" s="831">
        <v>45829.88</v>
      </c>
      <c r="N2611" s="822"/>
      <c r="O2611" s="822">
        <v>45829.88</v>
      </c>
      <c r="P2611" s="831"/>
      <c r="Q2611" s="831"/>
      <c r="R2611" s="827"/>
      <c r="S2611" s="832"/>
    </row>
    <row r="2612" spans="1:19" ht="14.45" customHeight="1" x14ac:dyDescent="0.2">
      <c r="A2612" s="821" t="s">
        <v>6951</v>
      </c>
      <c r="B2612" s="822" t="s">
        <v>6952</v>
      </c>
      <c r="C2612" s="822" t="s">
        <v>639</v>
      </c>
      <c r="D2612" s="822" t="s">
        <v>3529</v>
      </c>
      <c r="E2612" s="822" t="s">
        <v>6953</v>
      </c>
      <c r="F2612" s="822" t="s">
        <v>7119</v>
      </c>
      <c r="G2612" s="822" t="s">
        <v>916</v>
      </c>
      <c r="H2612" s="831"/>
      <c r="I2612" s="831"/>
      <c r="J2612" s="822"/>
      <c r="K2612" s="822"/>
      <c r="L2612" s="831">
        <v>4.21</v>
      </c>
      <c r="M2612" s="831">
        <v>897.4</v>
      </c>
      <c r="N2612" s="822"/>
      <c r="O2612" s="822">
        <v>213.15914489311163</v>
      </c>
      <c r="P2612" s="831">
        <v>24.36</v>
      </c>
      <c r="Q2612" s="831">
        <v>5192.58</v>
      </c>
      <c r="R2612" s="827"/>
      <c r="S2612" s="832">
        <v>213.16009852216749</v>
      </c>
    </row>
    <row r="2613" spans="1:19" ht="14.45" customHeight="1" x14ac:dyDescent="0.2">
      <c r="A2613" s="821" t="s">
        <v>6951</v>
      </c>
      <c r="B2613" s="822" t="s">
        <v>6952</v>
      </c>
      <c r="C2613" s="822" t="s">
        <v>639</v>
      </c>
      <c r="D2613" s="822" t="s">
        <v>3529</v>
      </c>
      <c r="E2613" s="822" t="s">
        <v>6953</v>
      </c>
      <c r="F2613" s="822" t="s">
        <v>7120</v>
      </c>
      <c r="G2613" s="822" t="s">
        <v>916</v>
      </c>
      <c r="H2613" s="831"/>
      <c r="I2613" s="831"/>
      <c r="J2613" s="822"/>
      <c r="K2613" s="822"/>
      <c r="L2613" s="831">
        <v>5.5600000000000005</v>
      </c>
      <c r="M2613" s="831">
        <v>423.53000000000003</v>
      </c>
      <c r="N2613" s="822"/>
      <c r="O2613" s="822">
        <v>76.17446043165468</v>
      </c>
      <c r="P2613" s="831">
        <v>11.78</v>
      </c>
      <c r="Q2613" s="831">
        <v>859</v>
      </c>
      <c r="R2613" s="827"/>
      <c r="S2613" s="832">
        <v>72.920203735144312</v>
      </c>
    </row>
    <row r="2614" spans="1:19" ht="14.45" customHeight="1" x14ac:dyDescent="0.2">
      <c r="A2614" s="821" t="s">
        <v>6951</v>
      </c>
      <c r="B2614" s="822" t="s">
        <v>6952</v>
      </c>
      <c r="C2614" s="822" t="s">
        <v>639</v>
      </c>
      <c r="D2614" s="822" t="s">
        <v>3529</v>
      </c>
      <c r="E2614" s="822" t="s">
        <v>6953</v>
      </c>
      <c r="F2614" s="822" t="s">
        <v>7122</v>
      </c>
      <c r="G2614" s="822" t="s">
        <v>1390</v>
      </c>
      <c r="H2614" s="831"/>
      <c r="I2614" s="831"/>
      <c r="J2614" s="822"/>
      <c r="K2614" s="822"/>
      <c r="L2614" s="831">
        <v>4</v>
      </c>
      <c r="M2614" s="831">
        <v>593.84</v>
      </c>
      <c r="N2614" s="822"/>
      <c r="O2614" s="822">
        <v>148.46</v>
      </c>
      <c r="P2614" s="831">
        <v>34</v>
      </c>
      <c r="Q2614" s="831">
        <v>5047.6400000000003</v>
      </c>
      <c r="R2614" s="827"/>
      <c r="S2614" s="832">
        <v>148.46</v>
      </c>
    </row>
    <row r="2615" spans="1:19" ht="14.45" customHeight="1" x14ac:dyDescent="0.2">
      <c r="A2615" s="821" t="s">
        <v>6951</v>
      </c>
      <c r="B2615" s="822" t="s">
        <v>6952</v>
      </c>
      <c r="C2615" s="822" t="s">
        <v>639</v>
      </c>
      <c r="D2615" s="822" t="s">
        <v>3529</v>
      </c>
      <c r="E2615" s="822" t="s">
        <v>6953</v>
      </c>
      <c r="F2615" s="822" t="s">
        <v>7123</v>
      </c>
      <c r="G2615" s="822" t="s">
        <v>7124</v>
      </c>
      <c r="H2615" s="831"/>
      <c r="I2615" s="831"/>
      <c r="J2615" s="822"/>
      <c r="K2615" s="822"/>
      <c r="L2615" s="831">
        <v>1</v>
      </c>
      <c r="M2615" s="831">
        <v>114598</v>
      </c>
      <c r="N2615" s="822"/>
      <c r="O2615" s="822">
        <v>114598</v>
      </c>
      <c r="P2615" s="831"/>
      <c r="Q2615" s="831"/>
      <c r="R2615" s="827"/>
      <c r="S2615" s="832"/>
    </row>
    <row r="2616" spans="1:19" ht="14.45" customHeight="1" x14ac:dyDescent="0.2">
      <c r="A2616" s="821" t="s">
        <v>6951</v>
      </c>
      <c r="B2616" s="822" t="s">
        <v>6952</v>
      </c>
      <c r="C2616" s="822" t="s">
        <v>639</v>
      </c>
      <c r="D2616" s="822" t="s">
        <v>3529</v>
      </c>
      <c r="E2616" s="822" t="s">
        <v>6953</v>
      </c>
      <c r="F2616" s="822" t="s">
        <v>7125</v>
      </c>
      <c r="G2616" s="822" t="s">
        <v>1998</v>
      </c>
      <c r="H2616" s="831"/>
      <c r="I2616" s="831"/>
      <c r="J2616" s="822"/>
      <c r="K2616" s="822"/>
      <c r="L2616" s="831"/>
      <c r="M2616" s="831"/>
      <c r="N2616" s="822"/>
      <c r="O2616" s="822"/>
      <c r="P2616" s="831">
        <v>0.1</v>
      </c>
      <c r="Q2616" s="831">
        <v>37.54</v>
      </c>
      <c r="R2616" s="827"/>
      <c r="S2616" s="832">
        <v>375.4</v>
      </c>
    </row>
    <row r="2617" spans="1:19" ht="14.45" customHeight="1" x14ac:dyDescent="0.2">
      <c r="A2617" s="821" t="s">
        <v>6951</v>
      </c>
      <c r="B2617" s="822" t="s">
        <v>6952</v>
      </c>
      <c r="C2617" s="822" t="s">
        <v>639</v>
      </c>
      <c r="D2617" s="822" t="s">
        <v>3529</v>
      </c>
      <c r="E2617" s="822" t="s">
        <v>6953</v>
      </c>
      <c r="F2617" s="822" t="s">
        <v>7126</v>
      </c>
      <c r="G2617" s="822" t="s">
        <v>2450</v>
      </c>
      <c r="H2617" s="831"/>
      <c r="I2617" s="831"/>
      <c r="J2617" s="822"/>
      <c r="K2617" s="822"/>
      <c r="L2617" s="831"/>
      <c r="M2617" s="831"/>
      <c r="N2617" s="822"/>
      <c r="O2617" s="822"/>
      <c r="P2617" s="831">
        <v>2.06</v>
      </c>
      <c r="Q2617" s="831">
        <v>1276.44</v>
      </c>
      <c r="R2617" s="827"/>
      <c r="S2617" s="832">
        <v>619.63106796116506</v>
      </c>
    </row>
    <row r="2618" spans="1:19" ht="14.45" customHeight="1" x14ac:dyDescent="0.2">
      <c r="A2618" s="821" t="s">
        <v>6951</v>
      </c>
      <c r="B2618" s="822" t="s">
        <v>6952</v>
      </c>
      <c r="C2618" s="822" t="s">
        <v>639</v>
      </c>
      <c r="D2618" s="822" t="s">
        <v>3529</v>
      </c>
      <c r="E2618" s="822" t="s">
        <v>6953</v>
      </c>
      <c r="F2618" s="822" t="s">
        <v>7127</v>
      </c>
      <c r="G2618" s="822" t="s">
        <v>7128</v>
      </c>
      <c r="H2618" s="831">
        <v>3</v>
      </c>
      <c r="I2618" s="831">
        <v>45371.7</v>
      </c>
      <c r="J2618" s="822"/>
      <c r="K2618" s="822">
        <v>15123.9</v>
      </c>
      <c r="L2618" s="831"/>
      <c r="M2618" s="831"/>
      <c r="N2618" s="822"/>
      <c r="O2618" s="822"/>
      <c r="P2618" s="831"/>
      <c r="Q2618" s="831"/>
      <c r="R2618" s="827"/>
      <c r="S2618" s="832"/>
    </row>
    <row r="2619" spans="1:19" ht="14.45" customHeight="1" x14ac:dyDescent="0.2">
      <c r="A2619" s="821" t="s">
        <v>6951</v>
      </c>
      <c r="B2619" s="822" t="s">
        <v>6952</v>
      </c>
      <c r="C2619" s="822" t="s">
        <v>639</v>
      </c>
      <c r="D2619" s="822" t="s">
        <v>3529</v>
      </c>
      <c r="E2619" s="822" t="s">
        <v>6953</v>
      </c>
      <c r="F2619" s="822" t="s">
        <v>7129</v>
      </c>
      <c r="G2619" s="822" t="s">
        <v>791</v>
      </c>
      <c r="H2619" s="831"/>
      <c r="I2619" s="831"/>
      <c r="J2619" s="822"/>
      <c r="K2619" s="822"/>
      <c r="L2619" s="831">
        <v>10.64</v>
      </c>
      <c r="M2619" s="831">
        <v>1590.37</v>
      </c>
      <c r="N2619" s="822"/>
      <c r="O2619" s="822">
        <v>149.4708646616541</v>
      </c>
      <c r="P2619" s="831">
        <v>89.509999999999991</v>
      </c>
      <c r="Q2619" s="831">
        <v>9984.24</v>
      </c>
      <c r="R2619" s="827"/>
      <c r="S2619" s="832">
        <v>111.54329125237405</v>
      </c>
    </row>
    <row r="2620" spans="1:19" ht="14.45" customHeight="1" x14ac:dyDescent="0.2">
      <c r="A2620" s="821" t="s">
        <v>6951</v>
      </c>
      <c r="B2620" s="822" t="s">
        <v>6952</v>
      </c>
      <c r="C2620" s="822" t="s">
        <v>639</v>
      </c>
      <c r="D2620" s="822" t="s">
        <v>3529</v>
      </c>
      <c r="E2620" s="822" t="s">
        <v>6953</v>
      </c>
      <c r="F2620" s="822" t="s">
        <v>7130</v>
      </c>
      <c r="G2620" s="822" t="s">
        <v>791</v>
      </c>
      <c r="H2620" s="831"/>
      <c r="I2620" s="831"/>
      <c r="J2620" s="822"/>
      <c r="K2620" s="822"/>
      <c r="L2620" s="831">
        <v>2.12</v>
      </c>
      <c r="M2620" s="831">
        <v>785.83999999999992</v>
      </c>
      <c r="N2620" s="822"/>
      <c r="O2620" s="822">
        <v>370.67924528301882</v>
      </c>
      <c r="P2620" s="831">
        <v>22.34</v>
      </c>
      <c r="Q2620" s="831">
        <v>6436.08</v>
      </c>
      <c r="R2620" s="827"/>
      <c r="S2620" s="832">
        <v>288.09668755595345</v>
      </c>
    </row>
    <row r="2621" spans="1:19" ht="14.45" customHeight="1" x14ac:dyDescent="0.2">
      <c r="A2621" s="821" t="s">
        <v>6951</v>
      </c>
      <c r="B2621" s="822" t="s">
        <v>6952</v>
      </c>
      <c r="C2621" s="822" t="s">
        <v>639</v>
      </c>
      <c r="D2621" s="822" t="s">
        <v>3529</v>
      </c>
      <c r="E2621" s="822" t="s">
        <v>6953</v>
      </c>
      <c r="F2621" s="822" t="s">
        <v>7133</v>
      </c>
      <c r="G2621" s="822" t="s">
        <v>7134</v>
      </c>
      <c r="H2621" s="831"/>
      <c r="I2621" s="831"/>
      <c r="J2621" s="822"/>
      <c r="K2621" s="822"/>
      <c r="L2621" s="831">
        <v>3</v>
      </c>
      <c r="M2621" s="831">
        <v>39395.24</v>
      </c>
      <c r="N2621" s="822"/>
      <c r="O2621" s="822">
        <v>13131.746666666666</v>
      </c>
      <c r="P2621" s="831">
        <v>13</v>
      </c>
      <c r="Q2621" s="831">
        <v>161376.80000000002</v>
      </c>
      <c r="R2621" s="827"/>
      <c r="S2621" s="832">
        <v>12413.600000000002</v>
      </c>
    </row>
    <row r="2622" spans="1:19" ht="14.45" customHeight="1" x14ac:dyDescent="0.2">
      <c r="A2622" s="821" t="s">
        <v>6951</v>
      </c>
      <c r="B2622" s="822" t="s">
        <v>6952</v>
      </c>
      <c r="C2622" s="822" t="s">
        <v>639</v>
      </c>
      <c r="D2622" s="822" t="s">
        <v>3529</v>
      </c>
      <c r="E2622" s="822" t="s">
        <v>6953</v>
      </c>
      <c r="F2622" s="822" t="s">
        <v>7135</v>
      </c>
      <c r="G2622" s="822" t="s">
        <v>1132</v>
      </c>
      <c r="H2622" s="831"/>
      <c r="I2622" s="831"/>
      <c r="J2622" s="822"/>
      <c r="K2622" s="822"/>
      <c r="L2622" s="831">
        <v>2</v>
      </c>
      <c r="M2622" s="831">
        <v>195.1</v>
      </c>
      <c r="N2622" s="822"/>
      <c r="O2622" s="822">
        <v>97.55</v>
      </c>
      <c r="P2622" s="831"/>
      <c r="Q2622" s="831"/>
      <c r="R2622" s="827"/>
      <c r="S2622" s="832"/>
    </row>
    <row r="2623" spans="1:19" ht="14.45" customHeight="1" x14ac:dyDescent="0.2">
      <c r="A2623" s="821" t="s">
        <v>6951</v>
      </c>
      <c r="B2623" s="822" t="s">
        <v>6952</v>
      </c>
      <c r="C2623" s="822" t="s">
        <v>639</v>
      </c>
      <c r="D2623" s="822" t="s">
        <v>3529</v>
      </c>
      <c r="E2623" s="822" t="s">
        <v>6953</v>
      </c>
      <c r="F2623" s="822" t="s">
        <v>7137</v>
      </c>
      <c r="G2623" s="822" t="s">
        <v>7134</v>
      </c>
      <c r="H2623" s="831"/>
      <c r="I2623" s="831"/>
      <c r="J2623" s="822"/>
      <c r="K2623" s="822"/>
      <c r="L2623" s="831">
        <v>15</v>
      </c>
      <c r="M2623" s="831">
        <v>257210.44</v>
      </c>
      <c r="N2623" s="822"/>
      <c r="O2623" s="822">
        <v>17147.362666666668</v>
      </c>
      <c r="P2623" s="831">
        <v>47</v>
      </c>
      <c r="Q2623" s="831">
        <v>780496.10000000009</v>
      </c>
      <c r="R2623" s="827"/>
      <c r="S2623" s="832">
        <v>16606.300000000003</v>
      </c>
    </row>
    <row r="2624" spans="1:19" ht="14.45" customHeight="1" x14ac:dyDescent="0.2">
      <c r="A2624" s="821" t="s">
        <v>6951</v>
      </c>
      <c r="B2624" s="822" t="s">
        <v>6952</v>
      </c>
      <c r="C2624" s="822" t="s">
        <v>639</v>
      </c>
      <c r="D2624" s="822" t="s">
        <v>3529</v>
      </c>
      <c r="E2624" s="822" t="s">
        <v>6953</v>
      </c>
      <c r="F2624" s="822" t="s">
        <v>7140</v>
      </c>
      <c r="G2624" s="822" t="s">
        <v>2391</v>
      </c>
      <c r="H2624" s="831"/>
      <c r="I2624" s="831"/>
      <c r="J2624" s="822"/>
      <c r="K2624" s="822"/>
      <c r="L2624" s="831">
        <v>1.8900000000000001</v>
      </c>
      <c r="M2624" s="831">
        <v>41162.5</v>
      </c>
      <c r="N2624" s="822"/>
      <c r="O2624" s="822">
        <v>21779.100529100528</v>
      </c>
      <c r="P2624" s="831">
        <v>9</v>
      </c>
      <c r="Q2624" s="831">
        <v>196011.9</v>
      </c>
      <c r="R2624" s="827"/>
      <c r="S2624" s="832">
        <v>21779.1</v>
      </c>
    </row>
    <row r="2625" spans="1:19" ht="14.45" customHeight="1" x14ac:dyDescent="0.2">
      <c r="A2625" s="821" t="s">
        <v>6951</v>
      </c>
      <c r="B2625" s="822" t="s">
        <v>6952</v>
      </c>
      <c r="C2625" s="822" t="s">
        <v>639</v>
      </c>
      <c r="D2625" s="822" t="s">
        <v>3529</v>
      </c>
      <c r="E2625" s="822" t="s">
        <v>6953</v>
      </c>
      <c r="F2625" s="822" t="s">
        <v>7141</v>
      </c>
      <c r="G2625" s="822" t="s">
        <v>2967</v>
      </c>
      <c r="H2625" s="831"/>
      <c r="I2625" s="831"/>
      <c r="J2625" s="822"/>
      <c r="K2625" s="822"/>
      <c r="L2625" s="831">
        <v>18.259999999999998</v>
      </c>
      <c r="M2625" s="831">
        <v>12060.480000000001</v>
      </c>
      <c r="N2625" s="822"/>
      <c r="O2625" s="822">
        <v>660.48630887185118</v>
      </c>
      <c r="P2625" s="831">
        <v>30.36</v>
      </c>
      <c r="Q2625" s="831">
        <v>14398.830000000002</v>
      </c>
      <c r="R2625" s="827"/>
      <c r="S2625" s="832">
        <v>474.26976284584987</v>
      </c>
    </row>
    <row r="2626" spans="1:19" ht="14.45" customHeight="1" x14ac:dyDescent="0.2">
      <c r="A2626" s="821" t="s">
        <v>6951</v>
      </c>
      <c r="B2626" s="822" t="s">
        <v>6952</v>
      </c>
      <c r="C2626" s="822" t="s">
        <v>639</v>
      </c>
      <c r="D2626" s="822" t="s">
        <v>3529</v>
      </c>
      <c r="E2626" s="822" t="s">
        <v>6953</v>
      </c>
      <c r="F2626" s="822" t="s">
        <v>7142</v>
      </c>
      <c r="G2626" s="822" t="s">
        <v>2967</v>
      </c>
      <c r="H2626" s="831"/>
      <c r="I2626" s="831"/>
      <c r="J2626" s="822"/>
      <c r="K2626" s="822"/>
      <c r="L2626" s="831">
        <v>14.64</v>
      </c>
      <c r="M2626" s="831">
        <v>6901.8799999999992</v>
      </c>
      <c r="N2626" s="822"/>
      <c r="O2626" s="822">
        <v>471.43989071038243</v>
      </c>
      <c r="P2626" s="831">
        <v>29.76</v>
      </c>
      <c r="Q2626" s="831">
        <v>6086.52</v>
      </c>
      <c r="R2626" s="827"/>
      <c r="S2626" s="832">
        <v>204.52016129032259</v>
      </c>
    </row>
    <row r="2627" spans="1:19" ht="14.45" customHeight="1" x14ac:dyDescent="0.2">
      <c r="A2627" s="821" t="s">
        <v>6951</v>
      </c>
      <c r="B2627" s="822" t="s">
        <v>6952</v>
      </c>
      <c r="C2627" s="822" t="s">
        <v>639</v>
      </c>
      <c r="D2627" s="822" t="s">
        <v>3529</v>
      </c>
      <c r="E2627" s="822" t="s">
        <v>6953</v>
      </c>
      <c r="F2627" s="822" t="s">
        <v>7145</v>
      </c>
      <c r="G2627" s="822" t="s">
        <v>7146</v>
      </c>
      <c r="H2627" s="831"/>
      <c r="I2627" s="831"/>
      <c r="J2627" s="822"/>
      <c r="K2627" s="822"/>
      <c r="L2627" s="831">
        <v>2</v>
      </c>
      <c r="M2627" s="831">
        <v>6600.1</v>
      </c>
      <c r="N2627" s="822"/>
      <c r="O2627" s="822">
        <v>3300.05</v>
      </c>
      <c r="P2627" s="831">
        <v>3</v>
      </c>
      <c r="Q2627" s="831">
        <v>9900.0499999999993</v>
      </c>
      <c r="R2627" s="827"/>
      <c r="S2627" s="832">
        <v>3300.0166666666664</v>
      </c>
    </row>
    <row r="2628" spans="1:19" ht="14.45" customHeight="1" x14ac:dyDescent="0.2">
      <c r="A2628" s="821" t="s">
        <v>6951</v>
      </c>
      <c r="B2628" s="822" t="s">
        <v>6952</v>
      </c>
      <c r="C2628" s="822" t="s">
        <v>639</v>
      </c>
      <c r="D2628" s="822" t="s">
        <v>3529</v>
      </c>
      <c r="E2628" s="822" t="s">
        <v>6953</v>
      </c>
      <c r="F2628" s="822" t="s">
        <v>7152</v>
      </c>
      <c r="G2628" s="822" t="s">
        <v>2346</v>
      </c>
      <c r="H2628" s="831"/>
      <c r="I2628" s="831"/>
      <c r="J2628" s="822"/>
      <c r="K2628" s="822"/>
      <c r="L2628" s="831"/>
      <c r="M2628" s="831"/>
      <c r="N2628" s="822"/>
      <c r="O2628" s="822"/>
      <c r="P2628" s="831">
        <v>4</v>
      </c>
      <c r="Q2628" s="831">
        <v>120537.8</v>
      </c>
      <c r="R2628" s="827"/>
      <c r="S2628" s="832">
        <v>30134.45</v>
      </c>
    </row>
    <row r="2629" spans="1:19" ht="14.45" customHeight="1" x14ac:dyDescent="0.2">
      <c r="A2629" s="821" t="s">
        <v>6951</v>
      </c>
      <c r="B2629" s="822" t="s">
        <v>6952</v>
      </c>
      <c r="C2629" s="822" t="s">
        <v>639</v>
      </c>
      <c r="D2629" s="822" t="s">
        <v>3529</v>
      </c>
      <c r="E2629" s="822" t="s">
        <v>6953</v>
      </c>
      <c r="F2629" s="822" t="s">
        <v>7157</v>
      </c>
      <c r="G2629" s="822" t="s">
        <v>7158</v>
      </c>
      <c r="H2629" s="831"/>
      <c r="I2629" s="831"/>
      <c r="J2629" s="822"/>
      <c r="K2629" s="822"/>
      <c r="L2629" s="831">
        <v>4.5999999999999996</v>
      </c>
      <c r="M2629" s="831">
        <v>250.24</v>
      </c>
      <c r="N2629" s="822"/>
      <c r="O2629" s="822">
        <v>54.400000000000006</v>
      </c>
      <c r="P2629" s="831">
        <v>12.599999999999998</v>
      </c>
      <c r="Q2629" s="831">
        <v>685.44999999999993</v>
      </c>
      <c r="R2629" s="827"/>
      <c r="S2629" s="832">
        <v>54.400793650793652</v>
      </c>
    </row>
    <row r="2630" spans="1:19" ht="14.45" customHeight="1" x14ac:dyDescent="0.2">
      <c r="A2630" s="821" t="s">
        <v>6951</v>
      </c>
      <c r="B2630" s="822" t="s">
        <v>6952</v>
      </c>
      <c r="C2630" s="822" t="s">
        <v>639</v>
      </c>
      <c r="D2630" s="822" t="s">
        <v>3529</v>
      </c>
      <c r="E2630" s="822" t="s">
        <v>6953</v>
      </c>
      <c r="F2630" s="822" t="s">
        <v>7159</v>
      </c>
      <c r="G2630" s="822" t="s">
        <v>7158</v>
      </c>
      <c r="H2630" s="831"/>
      <c r="I2630" s="831"/>
      <c r="J2630" s="822"/>
      <c r="K2630" s="822"/>
      <c r="L2630" s="831">
        <v>2.4000000000000004</v>
      </c>
      <c r="M2630" s="831">
        <v>250.96</v>
      </c>
      <c r="N2630" s="822"/>
      <c r="O2630" s="822">
        <v>104.56666666666665</v>
      </c>
      <c r="P2630" s="831">
        <v>3</v>
      </c>
      <c r="Q2630" s="831">
        <v>293.10000000000002</v>
      </c>
      <c r="R2630" s="827"/>
      <c r="S2630" s="832">
        <v>97.7</v>
      </c>
    </row>
    <row r="2631" spans="1:19" ht="14.45" customHeight="1" x14ac:dyDescent="0.2">
      <c r="A2631" s="821" t="s">
        <v>6951</v>
      </c>
      <c r="B2631" s="822" t="s">
        <v>6952</v>
      </c>
      <c r="C2631" s="822" t="s">
        <v>639</v>
      </c>
      <c r="D2631" s="822" t="s">
        <v>3529</v>
      </c>
      <c r="E2631" s="822" t="s">
        <v>6953</v>
      </c>
      <c r="F2631" s="822" t="s">
        <v>7160</v>
      </c>
      <c r="G2631" s="822" t="s">
        <v>3389</v>
      </c>
      <c r="H2631" s="831">
        <v>1</v>
      </c>
      <c r="I2631" s="831">
        <v>11086</v>
      </c>
      <c r="J2631" s="822"/>
      <c r="K2631" s="822">
        <v>11086</v>
      </c>
      <c r="L2631" s="831"/>
      <c r="M2631" s="831"/>
      <c r="N2631" s="822"/>
      <c r="O2631" s="822"/>
      <c r="P2631" s="831"/>
      <c r="Q2631" s="831"/>
      <c r="R2631" s="827"/>
      <c r="S2631" s="832"/>
    </row>
    <row r="2632" spans="1:19" ht="14.45" customHeight="1" x14ac:dyDescent="0.2">
      <c r="A2632" s="821" t="s">
        <v>6951</v>
      </c>
      <c r="B2632" s="822" t="s">
        <v>6952</v>
      </c>
      <c r="C2632" s="822" t="s">
        <v>639</v>
      </c>
      <c r="D2632" s="822" t="s">
        <v>3529</v>
      </c>
      <c r="E2632" s="822" t="s">
        <v>6953</v>
      </c>
      <c r="F2632" s="822" t="s">
        <v>7166</v>
      </c>
      <c r="G2632" s="822" t="s">
        <v>2446</v>
      </c>
      <c r="H2632" s="831"/>
      <c r="I2632" s="831"/>
      <c r="J2632" s="822"/>
      <c r="K2632" s="822"/>
      <c r="L2632" s="831">
        <v>7.9399999999999995</v>
      </c>
      <c r="M2632" s="831">
        <v>375959.79</v>
      </c>
      <c r="N2632" s="822"/>
      <c r="O2632" s="822">
        <v>47350.099496221665</v>
      </c>
      <c r="P2632" s="831">
        <v>37.92</v>
      </c>
      <c r="Q2632" s="831">
        <v>1795479.05</v>
      </c>
      <c r="R2632" s="827"/>
      <c r="S2632" s="832">
        <v>47349.131065400841</v>
      </c>
    </row>
    <row r="2633" spans="1:19" ht="14.45" customHeight="1" x14ac:dyDescent="0.2">
      <c r="A2633" s="821" t="s">
        <v>6951</v>
      </c>
      <c r="B2633" s="822" t="s">
        <v>6952</v>
      </c>
      <c r="C2633" s="822" t="s">
        <v>639</v>
      </c>
      <c r="D2633" s="822" t="s">
        <v>3529</v>
      </c>
      <c r="E2633" s="822" t="s">
        <v>6953</v>
      </c>
      <c r="F2633" s="822" t="s">
        <v>7167</v>
      </c>
      <c r="G2633" s="822" t="s">
        <v>2424</v>
      </c>
      <c r="H2633" s="831"/>
      <c r="I2633" s="831"/>
      <c r="J2633" s="822"/>
      <c r="K2633" s="822"/>
      <c r="L2633" s="831"/>
      <c r="M2633" s="831"/>
      <c r="N2633" s="822"/>
      <c r="O2633" s="822"/>
      <c r="P2633" s="831">
        <v>4</v>
      </c>
      <c r="Q2633" s="831">
        <v>158718.39999999999</v>
      </c>
      <c r="R2633" s="827"/>
      <c r="S2633" s="832">
        <v>39679.599999999999</v>
      </c>
    </row>
    <row r="2634" spans="1:19" ht="14.45" customHeight="1" x14ac:dyDescent="0.2">
      <c r="A2634" s="821" t="s">
        <v>6951</v>
      </c>
      <c r="B2634" s="822" t="s">
        <v>6952</v>
      </c>
      <c r="C2634" s="822" t="s">
        <v>639</v>
      </c>
      <c r="D2634" s="822" t="s">
        <v>3529</v>
      </c>
      <c r="E2634" s="822" t="s">
        <v>6953</v>
      </c>
      <c r="F2634" s="822" t="s">
        <v>7169</v>
      </c>
      <c r="G2634" s="822" t="s">
        <v>1272</v>
      </c>
      <c r="H2634" s="831"/>
      <c r="I2634" s="831"/>
      <c r="J2634" s="822"/>
      <c r="K2634" s="822"/>
      <c r="L2634" s="831">
        <v>1.83</v>
      </c>
      <c r="M2634" s="831">
        <v>43.59</v>
      </c>
      <c r="N2634" s="822"/>
      <c r="O2634" s="822">
        <v>23.819672131147541</v>
      </c>
      <c r="P2634" s="831"/>
      <c r="Q2634" s="831"/>
      <c r="R2634" s="827"/>
      <c r="S2634" s="832"/>
    </row>
    <row r="2635" spans="1:19" ht="14.45" customHeight="1" x14ac:dyDescent="0.2">
      <c r="A2635" s="821" t="s">
        <v>6951</v>
      </c>
      <c r="B2635" s="822" t="s">
        <v>6952</v>
      </c>
      <c r="C2635" s="822" t="s">
        <v>639</v>
      </c>
      <c r="D2635" s="822" t="s">
        <v>3529</v>
      </c>
      <c r="E2635" s="822" t="s">
        <v>6953</v>
      </c>
      <c r="F2635" s="822" t="s">
        <v>7173</v>
      </c>
      <c r="G2635" s="822" t="s">
        <v>2346</v>
      </c>
      <c r="H2635" s="831"/>
      <c r="I2635" s="831"/>
      <c r="J2635" s="822"/>
      <c r="K2635" s="822"/>
      <c r="L2635" s="831">
        <v>2</v>
      </c>
      <c r="M2635" s="831">
        <v>72682.63</v>
      </c>
      <c r="N2635" s="822"/>
      <c r="O2635" s="822">
        <v>36341.315000000002</v>
      </c>
      <c r="P2635" s="831">
        <v>1</v>
      </c>
      <c r="Q2635" s="831">
        <v>29368.9</v>
      </c>
      <c r="R2635" s="827"/>
      <c r="S2635" s="832">
        <v>29368.9</v>
      </c>
    </row>
    <row r="2636" spans="1:19" ht="14.45" customHeight="1" x14ac:dyDescent="0.2">
      <c r="A2636" s="821" t="s">
        <v>6951</v>
      </c>
      <c r="B2636" s="822" t="s">
        <v>6952</v>
      </c>
      <c r="C2636" s="822" t="s">
        <v>639</v>
      </c>
      <c r="D2636" s="822" t="s">
        <v>3529</v>
      </c>
      <c r="E2636" s="822" t="s">
        <v>6953</v>
      </c>
      <c r="F2636" s="822" t="s">
        <v>7174</v>
      </c>
      <c r="G2636" s="822" t="s">
        <v>2349</v>
      </c>
      <c r="H2636" s="831"/>
      <c r="I2636" s="831"/>
      <c r="J2636" s="822"/>
      <c r="K2636" s="822"/>
      <c r="L2636" s="831">
        <v>1</v>
      </c>
      <c r="M2636" s="831">
        <v>38013.800000000003</v>
      </c>
      <c r="N2636" s="822"/>
      <c r="O2636" s="822">
        <v>38013.800000000003</v>
      </c>
      <c r="P2636" s="831">
        <v>20</v>
      </c>
      <c r="Q2636" s="831">
        <v>622000</v>
      </c>
      <c r="R2636" s="827"/>
      <c r="S2636" s="832">
        <v>31100</v>
      </c>
    </row>
    <row r="2637" spans="1:19" ht="14.45" customHeight="1" x14ac:dyDescent="0.2">
      <c r="A2637" s="821" t="s">
        <v>6951</v>
      </c>
      <c r="B2637" s="822" t="s">
        <v>6952</v>
      </c>
      <c r="C2637" s="822" t="s">
        <v>639</v>
      </c>
      <c r="D2637" s="822" t="s">
        <v>3529</v>
      </c>
      <c r="E2637" s="822" t="s">
        <v>6953</v>
      </c>
      <c r="F2637" s="822" t="s">
        <v>7175</v>
      </c>
      <c r="G2637" s="822" t="s">
        <v>2442</v>
      </c>
      <c r="H2637" s="831"/>
      <c r="I2637" s="831"/>
      <c r="J2637" s="822"/>
      <c r="K2637" s="822"/>
      <c r="L2637" s="831">
        <v>21.76</v>
      </c>
      <c r="M2637" s="831">
        <v>123329.98999999999</v>
      </c>
      <c r="N2637" s="822"/>
      <c r="O2637" s="822">
        <v>5667.7385110294108</v>
      </c>
      <c r="P2637" s="831">
        <v>84.06</v>
      </c>
      <c r="Q2637" s="831">
        <v>312245.48000000004</v>
      </c>
      <c r="R2637" s="827"/>
      <c r="S2637" s="832">
        <v>3714.5548417796817</v>
      </c>
    </row>
    <row r="2638" spans="1:19" ht="14.45" customHeight="1" x14ac:dyDescent="0.2">
      <c r="A2638" s="821" t="s">
        <v>6951</v>
      </c>
      <c r="B2638" s="822" t="s">
        <v>6952</v>
      </c>
      <c r="C2638" s="822" t="s">
        <v>639</v>
      </c>
      <c r="D2638" s="822" t="s">
        <v>3529</v>
      </c>
      <c r="E2638" s="822" t="s">
        <v>6953</v>
      </c>
      <c r="F2638" s="822" t="s">
        <v>7177</v>
      </c>
      <c r="G2638" s="822" t="s">
        <v>1031</v>
      </c>
      <c r="H2638" s="831"/>
      <c r="I2638" s="831"/>
      <c r="J2638" s="822"/>
      <c r="K2638" s="822"/>
      <c r="L2638" s="831">
        <v>8.7900000000000009</v>
      </c>
      <c r="M2638" s="831">
        <v>4371.1499999999996</v>
      </c>
      <c r="N2638" s="822"/>
      <c r="O2638" s="822">
        <v>497.28668941979515</v>
      </c>
      <c r="P2638" s="831">
        <v>26.63</v>
      </c>
      <c r="Q2638" s="831">
        <v>6661.4100000000008</v>
      </c>
      <c r="R2638" s="827"/>
      <c r="S2638" s="832">
        <v>250.14682688696962</v>
      </c>
    </row>
    <row r="2639" spans="1:19" ht="14.45" customHeight="1" x14ac:dyDescent="0.2">
      <c r="A2639" s="821" t="s">
        <v>6951</v>
      </c>
      <c r="B2639" s="822" t="s">
        <v>6952</v>
      </c>
      <c r="C2639" s="822" t="s">
        <v>639</v>
      </c>
      <c r="D2639" s="822" t="s">
        <v>3529</v>
      </c>
      <c r="E2639" s="822" t="s">
        <v>6953</v>
      </c>
      <c r="F2639" s="822" t="s">
        <v>7178</v>
      </c>
      <c r="G2639" s="822" t="s">
        <v>1031</v>
      </c>
      <c r="H2639" s="831"/>
      <c r="I2639" s="831"/>
      <c r="J2639" s="822"/>
      <c r="K2639" s="822"/>
      <c r="L2639" s="831">
        <v>14.780000000000001</v>
      </c>
      <c r="M2639" s="831">
        <v>1658.1599999999999</v>
      </c>
      <c r="N2639" s="822"/>
      <c r="O2639" s="822">
        <v>112.18944519621108</v>
      </c>
      <c r="P2639" s="831">
        <v>44.330000000000005</v>
      </c>
      <c r="Q2639" s="831">
        <v>3513.3199999999997</v>
      </c>
      <c r="R2639" s="827"/>
      <c r="S2639" s="832">
        <v>79.253778479584909</v>
      </c>
    </row>
    <row r="2640" spans="1:19" ht="14.45" customHeight="1" x14ac:dyDescent="0.2">
      <c r="A2640" s="821" t="s">
        <v>6951</v>
      </c>
      <c r="B2640" s="822" t="s">
        <v>6952</v>
      </c>
      <c r="C2640" s="822" t="s">
        <v>639</v>
      </c>
      <c r="D2640" s="822" t="s">
        <v>3529</v>
      </c>
      <c r="E2640" s="822" t="s">
        <v>6953</v>
      </c>
      <c r="F2640" s="822" t="s">
        <v>7179</v>
      </c>
      <c r="G2640" s="822" t="s">
        <v>1132</v>
      </c>
      <c r="H2640" s="831"/>
      <c r="I2640" s="831"/>
      <c r="J2640" s="822"/>
      <c r="K2640" s="822"/>
      <c r="L2640" s="831">
        <v>1</v>
      </c>
      <c r="M2640" s="831">
        <v>421.22</v>
      </c>
      <c r="N2640" s="822"/>
      <c r="O2640" s="822">
        <v>421.22</v>
      </c>
      <c r="P2640" s="831"/>
      <c r="Q2640" s="831"/>
      <c r="R2640" s="827"/>
      <c r="S2640" s="832"/>
    </row>
    <row r="2641" spans="1:19" ht="14.45" customHeight="1" x14ac:dyDescent="0.2">
      <c r="A2641" s="821" t="s">
        <v>6951</v>
      </c>
      <c r="B2641" s="822" t="s">
        <v>6952</v>
      </c>
      <c r="C2641" s="822" t="s">
        <v>639</v>
      </c>
      <c r="D2641" s="822" t="s">
        <v>3529</v>
      </c>
      <c r="E2641" s="822" t="s">
        <v>6953</v>
      </c>
      <c r="F2641" s="822" t="s">
        <v>7180</v>
      </c>
      <c r="G2641" s="822" t="s">
        <v>6966</v>
      </c>
      <c r="H2641" s="831"/>
      <c r="I2641" s="831"/>
      <c r="J2641" s="822"/>
      <c r="K2641" s="822"/>
      <c r="L2641" s="831"/>
      <c r="M2641" s="831"/>
      <c r="N2641" s="822"/>
      <c r="O2641" s="822"/>
      <c r="P2641" s="831">
        <v>1</v>
      </c>
      <c r="Q2641" s="831">
        <v>3745</v>
      </c>
      <c r="R2641" s="827"/>
      <c r="S2641" s="832">
        <v>3745</v>
      </c>
    </row>
    <row r="2642" spans="1:19" ht="14.45" customHeight="1" x14ac:dyDescent="0.2">
      <c r="A2642" s="821" t="s">
        <v>6951</v>
      </c>
      <c r="B2642" s="822" t="s">
        <v>6952</v>
      </c>
      <c r="C2642" s="822" t="s">
        <v>639</v>
      </c>
      <c r="D2642" s="822" t="s">
        <v>3529</v>
      </c>
      <c r="E2642" s="822" t="s">
        <v>6953</v>
      </c>
      <c r="F2642" s="822" t="s">
        <v>7181</v>
      </c>
      <c r="G2642" s="822" t="s">
        <v>6966</v>
      </c>
      <c r="H2642" s="831"/>
      <c r="I2642" s="831"/>
      <c r="J2642" s="822"/>
      <c r="K2642" s="822"/>
      <c r="L2642" s="831">
        <v>2</v>
      </c>
      <c r="M2642" s="831">
        <v>2368.96</v>
      </c>
      <c r="N2642" s="822"/>
      <c r="O2642" s="822">
        <v>1184.48</v>
      </c>
      <c r="P2642" s="831">
        <v>12</v>
      </c>
      <c r="Q2642" s="831">
        <v>12066.96</v>
      </c>
      <c r="R2642" s="827"/>
      <c r="S2642" s="832">
        <v>1005.5799999999999</v>
      </c>
    </row>
    <row r="2643" spans="1:19" ht="14.45" customHeight="1" x14ac:dyDescent="0.2">
      <c r="A2643" s="821" t="s">
        <v>6951</v>
      </c>
      <c r="B2643" s="822" t="s">
        <v>6952</v>
      </c>
      <c r="C2643" s="822" t="s">
        <v>639</v>
      </c>
      <c r="D2643" s="822" t="s">
        <v>3529</v>
      </c>
      <c r="E2643" s="822" t="s">
        <v>6953</v>
      </c>
      <c r="F2643" s="822" t="s">
        <v>7182</v>
      </c>
      <c r="G2643" s="822" t="s">
        <v>805</v>
      </c>
      <c r="H2643" s="831"/>
      <c r="I2643" s="831"/>
      <c r="J2643" s="822"/>
      <c r="K2643" s="822"/>
      <c r="L2643" s="831">
        <v>2</v>
      </c>
      <c r="M2643" s="831">
        <v>1469.6</v>
      </c>
      <c r="N2643" s="822"/>
      <c r="O2643" s="822">
        <v>734.8</v>
      </c>
      <c r="P2643" s="831">
        <v>5.51</v>
      </c>
      <c r="Q2643" s="831">
        <v>4048.75</v>
      </c>
      <c r="R2643" s="827"/>
      <c r="S2643" s="832">
        <v>734.80036297640652</v>
      </c>
    </row>
    <row r="2644" spans="1:19" ht="14.45" customHeight="1" x14ac:dyDescent="0.2">
      <c r="A2644" s="821" t="s">
        <v>6951</v>
      </c>
      <c r="B2644" s="822" t="s">
        <v>6952</v>
      </c>
      <c r="C2644" s="822" t="s">
        <v>639</v>
      </c>
      <c r="D2644" s="822" t="s">
        <v>3529</v>
      </c>
      <c r="E2644" s="822" t="s">
        <v>6953</v>
      </c>
      <c r="F2644" s="822" t="s">
        <v>7183</v>
      </c>
      <c r="G2644" s="822" t="s">
        <v>1370</v>
      </c>
      <c r="H2644" s="831"/>
      <c r="I2644" s="831"/>
      <c r="J2644" s="822"/>
      <c r="K2644" s="822"/>
      <c r="L2644" s="831">
        <v>39.51</v>
      </c>
      <c r="M2644" s="831">
        <v>24943.57</v>
      </c>
      <c r="N2644" s="822"/>
      <c r="O2644" s="822">
        <v>631.32295621361686</v>
      </c>
      <c r="P2644" s="831">
        <v>259.57</v>
      </c>
      <c r="Q2644" s="831">
        <v>46593.11</v>
      </c>
      <c r="R2644" s="827"/>
      <c r="S2644" s="832">
        <v>179.50113649497246</v>
      </c>
    </row>
    <row r="2645" spans="1:19" ht="14.45" customHeight="1" x14ac:dyDescent="0.2">
      <c r="A2645" s="821" t="s">
        <v>6951</v>
      </c>
      <c r="B2645" s="822" t="s">
        <v>6952</v>
      </c>
      <c r="C2645" s="822" t="s">
        <v>639</v>
      </c>
      <c r="D2645" s="822" t="s">
        <v>3529</v>
      </c>
      <c r="E2645" s="822" t="s">
        <v>6953</v>
      </c>
      <c r="F2645" s="822" t="s">
        <v>7186</v>
      </c>
      <c r="G2645" s="822" t="s">
        <v>1031</v>
      </c>
      <c r="H2645" s="831"/>
      <c r="I2645" s="831"/>
      <c r="J2645" s="822"/>
      <c r="K2645" s="822"/>
      <c r="L2645" s="831">
        <v>2.64</v>
      </c>
      <c r="M2645" s="831">
        <v>2621.23</v>
      </c>
      <c r="N2645" s="822"/>
      <c r="O2645" s="822">
        <v>992.8901515151515</v>
      </c>
      <c r="P2645" s="831">
        <v>21.89</v>
      </c>
      <c r="Q2645" s="831">
        <v>13486.78</v>
      </c>
      <c r="R2645" s="827"/>
      <c r="S2645" s="832">
        <v>616.11603471904982</v>
      </c>
    </row>
    <row r="2646" spans="1:19" ht="14.45" customHeight="1" x14ac:dyDescent="0.2">
      <c r="A2646" s="821" t="s">
        <v>6951</v>
      </c>
      <c r="B2646" s="822" t="s">
        <v>6952</v>
      </c>
      <c r="C2646" s="822" t="s">
        <v>639</v>
      </c>
      <c r="D2646" s="822" t="s">
        <v>3529</v>
      </c>
      <c r="E2646" s="822" t="s">
        <v>6953</v>
      </c>
      <c r="F2646" s="822" t="s">
        <v>7189</v>
      </c>
      <c r="G2646" s="822" t="s">
        <v>1370</v>
      </c>
      <c r="H2646" s="831"/>
      <c r="I2646" s="831"/>
      <c r="J2646" s="822"/>
      <c r="K2646" s="822"/>
      <c r="L2646" s="831">
        <v>19.54</v>
      </c>
      <c r="M2646" s="831">
        <v>7962.68</v>
      </c>
      <c r="N2646" s="822"/>
      <c r="O2646" s="822">
        <v>407.5066530194473</v>
      </c>
      <c r="P2646" s="831">
        <v>123.6</v>
      </c>
      <c r="Q2646" s="831">
        <v>12896.49</v>
      </c>
      <c r="R2646" s="827"/>
      <c r="S2646" s="832">
        <v>104.34053398058252</v>
      </c>
    </row>
    <row r="2647" spans="1:19" ht="14.45" customHeight="1" x14ac:dyDescent="0.2">
      <c r="A2647" s="821" t="s">
        <v>6951</v>
      </c>
      <c r="B2647" s="822" t="s">
        <v>6952</v>
      </c>
      <c r="C2647" s="822" t="s">
        <v>639</v>
      </c>
      <c r="D2647" s="822" t="s">
        <v>3529</v>
      </c>
      <c r="E2647" s="822" t="s">
        <v>6953</v>
      </c>
      <c r="F2647" s="822" t="s">
        <v>7190</v>
      </c>
      <c r="G2647" s="822" t="s">
        <v>1004</v>
      </c>
      <c r="H2647" s="831"/>
      <c r="I2647" s="831"/>
      <c r="J2647" s="822"/>
      <c r="K2647" s="822"/>
      <c r="L2647" s="831">
        <v>27.5</v>
      </c>
      <c r="M2647" s="831">
        <v>6692.24</v>
      </c>
      <c r="N2647" s="822"/>
      <c r="O2647" s="822">
        <v>243.35418181818181</v>
      </c>
      <c r="P2647" s="831">
        <v>326.81</v>
      </c>
      <c r="Q2647" s="831">
        <v>52784.280000000006</v>
      </c>
      <c r="R2647" s="827"/>
      <c r="S2647" s="832">
        <v>161.51366237263244</v>
      </c>
    </row>
    <row r="2648" spans="1:19" ht="14.45" customHeight="1" x14ac:dyDescent="0.2">
      <c r="A2648" s="821" t="s">
        <v>6951</v>
      </c>
      <c r="B2648" s="822" t="s">
        <v>6952</v>
      </c>
      <c r="C2648" s="822" t="s">
        <v>639</v>
      </c>
      <c r="D2648" s="822" t="s">
        <v>3529</v>
      </c>
      <c r="E2648" s="822" t="s">
        <v>6953</v>
      </c>
      <c r="F2648" s="822" t="s">
        <v>7191</v>
      </c>
      <c r="G2648" s="822" t="s">
        <v>1134</v>
      </c>
      <c r="H2648" s="831"/>
      <c r="I2648" s="831"/>
      <c r="J2648" s="822"/>
      <c r="K2648" s="822"/>
      <c r="L2648" s="831">
        <v>20.38</v>
      </c>
      <c r="M2648" s="831">
        <v>2307.4900000000002</v>
      </c>
      <c r="N2648" s="822"/>
      <c r="O2648" s="822">
        <v>113.22325809617274</v>
      </c>
      <c r="P2648" s="831">
        <v>75.27000000000001</v>
      </c>
      <c r="Q2648" s="831">
        <v>4119.8500000000004</v>
      </c>
      <c r="R2648" s="827"/>
      <c r="S2648" s="832">
        <v>54.734289889730299</v>
      </c>
    </row>
    <row r="2649" spans="1:19" ht="14.45" customHeight="1" x14ac:dyDescent="0.2">
      <c r="A2649" s="821" t="s">
        <v>6951</v>
      </c>
      <c r="B2649" s="822" t="s">
        <v>6952</v>
      </c>
      <c r="C2649" s="822" t="s">
        <v>639</v>
      </c>
      <c r="D2649" s="822" t="s">
        <v>3529</v>
      </c>
      <c r="E2649" s="822" t="s">
        <v>6953</v>
      </c>
      <c r="F2649" s="822" t="s">
        <v>7192</v>
      </c>
      <c r="G2649" s="822" t="s">
        <v>805</v>
      </c>
      <c r="H2649" s="831"/>
      <c r="I2649" s="831"/>
      <c r="J2649" s="822"/>
      <c r="K2649" s="822"/>
      <c r="L2649" s="831">
        <v>16.59</v>
      </c>
      <c r="M2649" s="831">
        <v>1431.1200000000001</v>
      </c>
      <c r="N2649" s="822"/>
      <c r="O2649" s="822">
        <v>86.264014466546115</v>
      </c>
      <c r="P2649" s="831">
        <v>25.740000000000002</v>
      </c>
      <c r="Q2649" s="831">
        <v>2038.6</v>
      </c>
      <c r="R2649" s="827"/>
      <c r="S2649" s="832">
        <v>79.199689199689189</v>
      </c>
    </row>
    <row r="2650" spans="1:19" ht="14.45" customHeight="1" x14ac:dyDescent="0.2">
      <c r="A2650" s="821" t="s">
        <v>6951</v>
      </c>
      <c r="B2650" s="822" t="s">
        <v>6952</v>
      </c>
      <c r="C2650" s="822" t="s">
        <v>639</v>
      </c>
      <c r="D2650" s="822" t="s">
        <v>3529</v>
      </c>
      <c r="E2650" s="822" t="s">
        <v>6953</v>
      </c>
      <c r="F2650" s="822" t="s">
        <v>7193</v>
      </c>
      <c r="G2650" s="822" t="s">
        <v>916</v>
      </c>
      <c r="H2650" s="831"/>
      <c r="I2650" s="831"/>
      <c r="J2650" s="822"/>
      <c r="K2650" s="822"/>
      <c r="L2650" s="831">
        <v>4.07</v>
      </c>
      <c r="M2650" s="831">
        <v>2649.69</v>
      </c>
      <c r="N2650" s="822"/>
      <c r="O2650" s="822">
        <v>651.02948402948402</v>
      </c>
      <c r="P2650" s="831">
        <v>7.35</v>
      </c>
      <c r="Q2650" s="831">
        <v>3050.98</v>
      </c>
      <c r="R2650" s="827"/>
      <c r="S2650" s="832">
        <v>415.09931972789116</v>
      </c>
    </row>
    <row r="2651" spans="1:19" ht="14.45" customHeight="1" x14ac:dyDescent="0.2">
      <c r="A2651" s="821" t="s">
        <v>6951</v>
      </c>
      <c r="B2651" s="822" t="s">
        <v>6952</v>
      </c>
      <c r="C2651" s="822" t="s">
        <v>639</v>
      </c>
      <c r="D2651" s="822" t="s">
        <v>3529</v>
      </c>
      <c r="E2651" s="822" t="s">
        <v>6953</v>
      </c>
      <c r="F2651" s="822" t="s">
        <v>7196</v>
      </c>
      <c r="G2651" s="822" t="s">
        <v>1134</v>
      </c>
      <c r="H2651" s="831"/>
      <c r="I2651" s="831"/>
      <c r="J2651" s="822"/>
      <c r="K2651" s="822"/>
      <c r="L2651" s="831">
        <v>3.6999999999999997</v>
      </c>
      <c r="M2651" s="831">
        <v>529.1</v>
      </c>
      <c r="N2651" s="822"/>
      <c r="O2651" s="822">
        <v>143.00000000000003</v>
      </c>
      <c r="P2651" s="831">
        <v>94.360000000000014</v>
      </c>
      <c r="Q2651" s="831">
        <v>22774.71</v>
      </c>
      <c r="R2651" s="827"/>
      <c r="S2651" s="832">
        <v>241.35979228486642</v>
      </c>
    </row>
    <row r="2652" spans="1:19" ht="14.45" customHeight="1" x14ac:dyDescent="0.2">
      <c r="A2652" s="821" t="s">
        <v>6951</v>
      </c>
      <c r="B2652" s="822" t="s">
        <v>6952</v>
      </c>
      <c r="C2652" s="822" t="s">
        <v>639</v>
      </c>
      <c r="D2652" s="822" t="s">
        <v>3529</v>
      </c>
      <c r="E2652" s="822" t="s">
        <v>6953</v>
      </c>
      <c r="F2652" s="822" t="s">
        <v>7198</v>
      </c>
      <c r="G2652" s="822" t="s">
        <v>1134</v>
      </c>
      <c r="H2652" s="831"/>
      <c r="I2652" s="831"/>
      <c r="J2652" s="822"/>
      <c r="K2652" s="822"/>
      <c r="L2652" s="831">
        <v>10</v>
      </c>
      <c r="M2652" s="831">
        <v>5222.17</v>
      </c>
      <c r="N2652" s="822"/>
      <c r="O2652" s="822">
        <v>522.21699999999998</v>
      </c>
      <c r="P2652" s="831">
        <v>37.67</v>
      </c>
      <c r="Q2652" s="831">
        <v>5957.15</v>
      </c>
      <c r="R2652" s="827"/>
      <c r="S2652" s="832">
        <v>158.140430050438</v>
      </c>
    </row>
    <row r="2653" spans="1:19" ht="14.45" customHeight="1" x14ac:dyDescent="0.2">
      <c r="A2653" s="821" t="s">
        <v>6951</v>
      </c>
      <c r="B2653" s="822" t="s">
        <v>6952</v>
      </c>
      <c r="C2653" s="822" t="s">
        <v>639</v>
      </c>
      <c r="D2653" s="822" t="s">
        <v>3529</v>
      </c>
      <c r="E2653" s="822" t="s">
        <v>6953</v>
      </c>
      <c r="F2653" s="822" t="s">
        <v>7200</v>
      </c>
      <c r="G2653" s="822" t="s">
        <v>1241</v>
      </c>
      <c r="H2653" s="831"/>
      <c r="I2653" s="831"/>
      <c r="J2653" s="822"/>
      <c r="K2653" s="822"/>
      <c r="L2653" s="831"/>
      <c r="M2653" s="831"/>
      <c r="N2653" s="822"/>
      <c r="O2653" s="822"/>
      <c r="P2653" s="831">
        <v>9.6</v>
      </c>
      <c r="Q2653" s="831">
        <v>774.71999999999991</v>
      </c>
      <c r="R2653" s="827"/>
      <c r="S2653" s="832">
        <v>80.699999999999989</v>
      </c>
    </row>
    <row r="2654" spans="1:19" ht="14.45" customHeight="1" x14ac:dyDescent="0.2">
      <c r="A2654" s="821" t="s">
        <v>6951</v>
      </c>
      <c r="B2654" s="822" t="s">
        <v>6952</v>
      </c>
      <c r="C2654" s="822" t="s">
        <v>639</v>
      </c>
      <c r="D2654" s="822" t="s">
        <v>3529</v>
      </c>
      <c r="E2654" s="822" t="s">
        <v>6953</v>
      </c>
      <c r="F2654" s="822" t="s">
        <v>7201</v>
      </c>
      <c r="G2654" s="822" t="s">
        <v>805</v>
      </c>
      <c r="H2654" s="831"/>
      <c r="I2654" s="831"/>
      <c r="J2654" s="822"/>
      <c r="K2654" s="822"/>
      <c r="L2654" s="831">
        <v>14.02</v>
      </c>
      <c r="M2654" s="831">
        <v>3358.4300000000003</v>
      </c>
      <c r="N2654" s="822"/>
      <c r="O2654" s="822">
        <v>239.54564907275324</v>
      </c>
      <c r="P2654" s="831">
        <v>38.170000000000009</v>
      </c>
      <c r="Q2654" s="831">
        <v>8355.43</v>
      </c>
      <c r="R2654" s="827"/>
      <c r="S2654" s="832">
        <v>218.90044537594966</v>
      </c>
    </row>
    <row r="2655" spans="1:19" ht="14.45" customHeight="1" x14ac:dyDescent="0.2">
      <c r="A2655" s="821" t="s">
        <v>6951</v>
      </c>
      <c r="B2655" s="822" t="s">
        <v>6952</v>
      </c>
      <c r="C2655" s="822" t="s">
        <v>639</v>
      </c>
      <c r="D2655" s="822" t="s">
        <v>3529</v>
      </c>
      <c r="E2655" s="822" t="s">
        <v>6953</v>
      </c>
      <c r="F2655" s="822" t="s">
        <v>7203</v>
      </c>
      <c r="G2655" s="822" t="s">
        <v>3004</v>
      </c>
      <c r="H2655" s="831"/>
      <c r="I2655" s="831"/>
      <c r="J2655" s="822"/>
      <c r="K2655" s="822"/>
      <c r="L2655" s="831">
        <v>1</v>
      </c>
      <c r="M2655" s="831">
        <v>1749.08</v>
      </c>
      <c r="N2655" s="822"/>
      <c r="O2655" s="822">
        <v>1749.08</v>
      </c>
      <c r="P2655" s="831">
        <v>5</v>
      </c>
      <c r="Q2655" s="831">
        <v>504.4</v>
      </c>
      <c r="R2655" s="827"/>
      <c r="S2655" s="832">
        <v>100.88</v>
      </c>
    </row>
    <row r="2656" spans="1:19" ht="14.45" customHeight="1" x14ac:dyDescent="0.2">
      <c r="A2656" s="821" t="s">
        <v>6951</v>
      </c>
      <c r="B2656" s="822" t="s">
        <v>6952</v>
      </c>
      <c r="C2656" s="822" t="s">
        <v>639</v>
      </c>
      <c r="D2656" s="822" t="s">
        <v>3529</v>
      </c>
      <c r="E2656" s="822" t="s">
        <v>6953</v>
      </c>
      <c r="F2656" s="822" t="s">
        <v>7204</v>
      </c>
      <c r="G2656" s="822" t="s">
        <v>805</v>
      </c>
      <c r="H2656" s="831"/>
      <c r="I2656" s="831"/>
      <c r="J2656" s="822"/>
      <c r="K2656" s="822"/>
      <c r="L2656" s="831"/>
      <c r="M2656" s="831"/>
      <c r="N2656" s="822"/>
      <c r="O2656" s="822"/>
      <c r="P2656" s="831">
        <v>5.1400000000000006</v>
      </c>
      <c r="Q2656" s="831">
        <v>2702.61</v>
      </c>
      <c r="R2656" s="827"/>
      <c r="S2656" s="832">
        <v>525.79961089494157</v>
      </c>
    </row>
    <row r="2657" spans="1:19" ht="14.45" customHeight="1" x14ac:dyDescent="0.2">
      <c r="A2657" s="821" t="s">
        <v>6951</v>
      </c>
      <c r="B2657" s="822" t="s">
        <v>6952</v>
      </c>
      <c r="C2657" s="822" t="s">
        <v>639</v>
      </c>
      <c r="D2657" s="822" t="s">
        <v>3529</v>
      </c>
      <c r="E2657" s="822" t="s">
        <v>6953</v>
      </c>
      <c r="F2657" s="822" t="s">
        <v>7206</v>
      </c>
      <c r="G2657" s="822" t="s">
        <v>1241</v>
      </c>
      <c r="H2657" s="831"/>
      <c r="I2657" s="831"/>
      <c r="J2657" s="822"/>
      <c r="K2657" s="822"/>
      <c r="L2657" s="831"/>
      <c r="M2657" s="831"/>
      <c r="N2657" s="822"/>
      <c r="O2657" s="822"/>
      <c r="P2657" s="831">
        <v>27.2</v>
      </c>
      <c r="Q2657" s="831">
        <v>1479.7100000000003</v>
      </c>
      <c r="R2657" s="827"/>
      <c r="S2657" s="832">
        <v>54.401102941176482</v>
      </c>
    </row>
    <row r="2658" spans="1:19" ht="14.45" customHeight="1" x14ac:dyDescent="0.2">
      <c r="A2658" s="821" t="s">
        <v>6951</v>
      </c>
      <c r="B2658" s="822" t="s">
        <v>6952</v>
      </c>
      <c r="C2658" s="822" t="s">
        <v>639</v>
      </c>
      <c r="D2658" s="822" t="s">
        <v>3529</v>
      </c>
      <c r="E2658" s="822" t="s">
        <v>6953</v>
      </c>
      <c r="F2658" s="822" t="s">
        <v>7207</v>
      </c>
      <c r="G2658" s="822" t="s">
        <v>1132</v>
      </c>
      <c r="H2658" s="831"/>
      <c r="I2658" s="831"/>
      <c r="J2658" s="822"/>
      <c r="K2658" s="822"/>
      <c r="L2658" s="831"/>
      <c r="M2658" s="831"/>
      <c r="N2658" s="822"/>
      <c r="O2658" s="822"/>
      <c r="P2658" s="831">
        <v>7</v>
      </c>
      <c r="Q2658" s="831">
        <v>1791.58</v>
      </c>
      <c r="R2658" s="827"/>
      <c r="S2658" s="832">
        <v>255.94</v>
      </c>
    </row>
    <row r="2659" spans="1:19" ht="14.45" customHeight="1" x14ac:dyDescent="0.2">
      <c r="A2659" s="821" t="s">
        <v>6951</v>
      </c>
      <c r="B2659" s="822" t="s">
        <v>6952</v>
      </c>
      <c r="C2659" s="822" t="s">
        <v>639</v>
      </c>
      <c r="D2659" s="822" t="s">
        <v>3529</v>
      </c>
      <c r="E2659" s="822" t="s">
        <v>6953</v>
      </c>
      <c r="F2659" s="822" t="s">
        <v>7208</v>
      </c>
      <c r="G2659" s="822" t="s">
        <v>2477</v>
      </c>
      <c r="H2659" s="831"/>
      <c r="I2659" s="831"/>
      <c r="J2659" s="822"/>
      <c r="K2659" s="822"/>
      <c r="L2659" s="831"/>
      <c r="M2659" s="831"/>
      <c r="N2659" s="822"/>
      <c r="O2659" s="822"/>
      <c r="P2659" s="831">
        <v>1</v>
      </c>
      <c r="Q2659" s="831">
        <v>42782.86</v>
      </c>
      <c r="R2659" s="827"/>
      <c r="S2659" s="832">
        <v>42782.86</v>
      </c>
    </row>
    <row r="2660" spans="1:19" ht="14.45" customHeight="1" x14ac:dyDescent="0.2">
      <c r="A2660" s="821" t="s">
        <v>6951</v>
      </c>
      <c r="B2660" s="822" t="s">
        <v>6952</v>
      </c>
      <c r="C2660" s="822" t="s">
        <v>639</v>
      </c>
      <c r="D2660" s="822" t="s">
        <v>3529</v>
      </c>
      <c r="E2660" s="822" t="s">
        <v>6953</v>
      </c>
      <c r="F2660" s="822" t="s">
        <v>7214</v>
      </c>
      <c r="G2660" s="822" t="s">
        <v>7124</v>
      </c>
      <c r="H2660" s="831"/>
      <c r="I2660" s="831"/>
      <c r="J2660" s="822"/>
      <c r="K2660" s="822"/>
      <c r="L2660" s="831"/>
      <c r="M2660" s="831"/>
      <c r="N2660" s="822"/>
      <c r="O2660" s="822"/>
      <c r="P2660" s="831">
        <v>1</v>
      </c>
      <c r="Q2660" s="831">
        <v>57299</v>
      </c>
      <c r="R2660" s="827"/>
      <c r="S2660" s="832">
        <v>57299</v>
      </c>
    </row>
    <row r="2661" spans="1:19" ht="14.45" customHeight="1" x14ac:dyDescent="0.2">
      <c r="A2661" s="821" t="s">
        <v>6951</v>
      </c>
      <c r="B2661" s="822" t="s">
        <v>6952</v>
      </c>
      <c r="C2661" s="822" t="s">
        <v>639</v>
      </c>
      <c r="D2661" s="822" t="s">
        <v>3529</v>
      </c>
      <c r="E2661" s="822" t="s">
        <v>6953</v>
      </c>
      <c r="F2661" s="822" t="s">
        <v>7215</v>
      </c>
      <c r="G2661" s="822" t="s">
        <v>736</v>
      </c>
      <c r="H2661" s="831"/>
      <c r="I2661" s="831"/>
      <c r="J2661" s="822"/>
      <c r="K2661" s="822"/>
      <c r="L2661" s="831"/>
      <c r="M2661" s="831"/>
      <c r="N2661" s="822"/>
      <c r="O2661" s="822"/>
      <c r="P2661" s="831">
        <v>11.65</v>
      </c>
      <c r="Q2661" s="831">
        <v>476.65999999999997</v>
      </c>
      <c r="R2661" s="827"/>
      <c r="S2661" s="832">
        <v>40.915021459227461</v>
      </c>
    </row>
    <row r="2662" spans="1:19" ht="14.45" customHeight="1" x14ac:dyDescent="0.2">
      <c r="A2662" s="821" t="s">
        <v>6951</v>
      </c>
      <c r="B2662" s="822" t="s">
        <v>6952</v>
      </c>
      <c r="C2662" s="822" t="s">
        <v>639</v>
      </c>
      <c r="D2662" s="822" t="s">
        <v>3529</v>
      </c>
      <c r="E2662" s="822" t="s">
        <v>6953</v>
      </c>
      <c r="F2662" s="822" t="s">
        <v>7220</v>
      </c>
      <c r="G2662" s="822" t="s">
        <v>2384</v>
      </c>
      <c r="H2662" s="831"/>
      <c r="I2662" s="831"/>
      <c r="J2662" s="822"/>
      <c r="K2662" s="822"/>
      <c r="L2662" s="831"/>
      <c r="M2662" s="831"/>
      <c r="N2662" s="822"/>
      <c r="O2662" s="822"/>
      <c r="P2662" s="831">
        <v>3.88</v>
      </c>
      <c r="Q2662" s="831">
        <v>56028.36</v>
      </c>
      <c r="R2662" s="827"/>
      <c r="S2662" s="832">
        <v>14440.298969072166</v>
      </c>
    </row>
    <row r="2663" spans="1:19" ht="14.45" customHeight="1" x14ac:dyDescent="0.2">
      <c r="A2663" s="821" t="s">
        <v>6951</v>
      </c>
      <c r="B2663" s="822" t="s">
        <v>6952</v>
      </c>
      <c r="C2663" s="822" t="s">
        <v>639</v>
      </c>
      <c r="D2663" s="822" t="s">
        <v>3529</v>
      </c>
      <c r="E2663" s="822" t="s">
        <v>6953</v>
      </c>
      <c r="F2663" s="822" t="s">
        <v>7221</v>
      </c>
      <c r="G2663" s="822" t="s">
        <v>2319</v>
      </c>
      <c r="H2663" s="831"/>
      <c r="I2663" s="831"/>
      <c r="J2663" s="822"/>
      <c r="K2663" s="822"/>
      <c r="L2663" s="831"/>
      <c r="M2663" s="831"/>
      <c r="N2663" s="822"/>
      <c r="O2663" s="822"/>
      <c r="P2663" s="831">
        <v>1</v>
      </c>
      <c r="Q2663" s="831">
        <v>3421.37</v>
      </c>
      <c r="R2663" s="827"/>
      <c r="S2663" s="832">
        <v>3421.37</v>
      </c>
    </row>
    <row r="2664" spans="1:19" ht="14.45" customHeight="1" x14ac:dyDescent="0.2">
      <c r="A2664" s="821" t="s">
        <v>6951</v>
      </c>
      <c r="B2664" s="822" t="s">
        <v>6952</v>
      </c>
      <c r="C2664" s="822" t="s">
        <v>639</v>
      </c>
      <c r="D2664" s="822" t="s">
        <v>3529</v>
      </c>
      <c r="E2664" s="822" t="s">
        <v>6953</v>
      </c>
      <c r="F2664" s="822" t="s">
        <v>7222</v>
      </c>
      <c r="G2664" s="822" t="s">
        <v>2346</v>
      </c>
      <c r="H2664" s="831"/>
      <c r="I2664" s="831"/>
      <c r="J2664" s="822"/>
      <c r="K2664" s="822"/>
      <c r="L2664" s="831"/>
      <c r="M2664" s="831"/>
      <c r="N2664" s="822"/>
      <c r="O2664" s="822"/>
      <c r="P2664" s="831">
        <v>7</v>
      </c>
      <c r="Q2664" s="831">
        <v>205582.3</v>
      </c>
      <c r="R2664" s="827"/>
      <c r="S2664" s="832">
        <v>29368.899999999998</v>
      </c>
    </row>
    <row r="2665" spans="1:19" ht="14.45" customHeight="1" x14ac:dyDescent="0.2">
      <c r="A2665" s="821" t="s">
        <v>6951</v>
      </c>
      <c r="B2665" s="822" t="s">
        <v>6952</v>
      </c>
      <c r="C2665" s="822" t="s">
        <v>639</v>
      </c>
      <c r="D2665" s="822" t="s">
        <v>3529</v>
      </c>
      <c r="E2665" s="822" t="s">
        <v>6953</v>
      </c>
      <c r="F2665" s="822" t="s">
        <v>7228</v>
      </c>
      <c r="G2665" s="822" t="s">
        <v>2436</v>
      </c>
      <c r="H2665" s="831"/>
      <c r="I2665" s="831"/>
      <c r="J2665" s="822"/>
      <c r="K2665" s="822"/>
      <c r="L2665" s="831"/>
      <c r="M2665" s="831"/>
      <c r="N2665" s="822"/>
      <c r="O2665" s="822"/>
      <c r="P2665" s="831">
        <v>2</v>
      </c>
      <c r="Q2665" s="831">
        <v>2879.4</v>
      </c>
      <c r="R2665" s="827"/>
      <c r="S2665" s="832">
        <v>1439.7</v>
      </c>
    </row>
    <row r="2666" spans="1:19" ht="14.45" customHeight="1" x14ac:dyDescent="0.2">
      <c r="A2666" s="821" t="s">
        <v>6951</v>
      </c>
      <c r="B2666" s="822" t="s">
        <v>6952</v>
      </c>
      <c r="C2666" s="822" t="s">
        <v>639</v>
      </c>
      <c r="D2666" s="822" t="s">
        <v>3529</v>
      </c>
      <c r="E2666" s="822" t="s">
        <v>6953</v>
      </c>
      <c r="F2666" s="822" t="s">
        <v>7229</v>
      </c>
      <c r="G2666" s="822" t="s">
        <v>2386</v>
      </c>
      <c r="H2666" s="831"/>
      <c r="I2666" s="831"/>
      <c r="J2666" s="822"/>
      <c r="K2666" s="822"/>
      <c r="L2666" s="831"/>
      <c r="M2666" s="831"/>
      <c r="N2666" s="822"/>
      <c r="O2666" s="822"/>
      <c r="P2666" s="831">
        <v>3</v>
      </c>
      <c r="Q2666" s="831">
        <v>81457.2</v>
      </c>
      <c r="R2666" s="827"/>
      <c r="S2666" s="832">
        <v>27152.399999999998</v>
      </c>
    </row>
    <row r="2667" spans="1:19" ht="14.45" customHeight="1" x14ac:dyDescent="0.2">
      <c r="A2667" s="821" t="s">
        <v>6951</v>
      </c>
      <c r="B2667" s="822" t="s">
        <v>6952</v>
      </c>
      <c r="C2667" s="822" t="s">
        <v>639</v>
      </c>
      <c r="D2667" s="822" t="s">
        <v>3529</v>
      </c>
      <c r="E2667" s="822" t="s">
        <v>6953</v>
      </c>
      <c r="F2667" s="822" t="s">
        <v>7230</v>
      </c>
      <c r="G2667" s="822" t="s">
        <v>2319</v>
      </c>
      <c r="H2667" s="831"/>
      <c r="I2667" s="831"/>
      <c r="J2667" s="822"/>
      <c r="K2667" s="822"/>
      <c r="L2667" s="831"/>
      <c r="M2667" s="831"/>
      <c r="N2667" s="822"/>
      <c r="O2667" s="822"/>
      <c r="P2667" s="831">
        <v>25</v>
      </c>
      <c r="Q2667" s="831">
        <v>27405.119999999995</v>
      </c>
      <c r="R2667" s="827"/>
      <c r="S2667" s="832">
        <v>1096.2047999999998</v>
      </c>
    </row>
    <row r="2668" spans="1:19" ht="14.45" customHeight="1" x14ac:dyDescent="0.2">
      <c r="A2668" s="821" t="s">
        <v>6951</v>
      </c>
      <c r="B2668" s="822" t="s">
        <v>6952</v>
      </c>
      <c r="C2668" s="822" t="s">
        <v>639</v>
      </c>
      <c r="D2668" s="822" t="s">
        <v>3529</v>
      </c>
      <c r="E2668" s="822" t="s">
        <v>6953</v>
      </c>
      <c r="F2668" s="822" t="s">
        <v>7232</v>
      </c>
      <c r="G2668" s="822" t="s">
        <v>2300</v>
      </c>
      <c r="H2668" s="831"/>
      <c r="I2668" s="831"/>
      <c r="J2668" s="822"/>
      <c r="K2668" s="822"/>
      <c r="L2668" s="831"/>
      <c r="M2668" s="831"/>
      <c r="N2668" s="822"/>
      <c r="O2668" s="822"/>
      <c r="P2668" s="831">
        <v>8</v>
      </c>
      <c r="Q2668" s="831">
        <v>8914.16</v>
      </c>
      <c r="R2668" s="827"/>
      <c r="S2668" s="832">
        <v>1114.27</v>
      </c>
    </row>
    <row r="2669" spans="1:19" ht="14.45" customHeight="1" x14ac:dyDescent="0.2">
      <c r="A2669" s="821" t="s">
        <v>6951</v>
      </c>
      <c r="B2669" s="822" t="s">
        <v>6952</v>
      </c>
      <c r="C2669" s="822" t="s">
        <v>639</v>
      </c>
      <c r="D2669" s="822" t="s">
        <v>3529</v>
      </c>
      <c r="E2669" s="822" t="s">
        <v>6953</v>
      </c>
      <c r="F2669" s="822" t="s">
        <v>7234</v>
      </c>
      <c r="G2669" s="822" t="s">
        <v>2346</v>
      </c>
      <c r="H2669" s="831"/>
      <c r="I2669" s="831"/>
      <c r="J2669" s="822"/>
      <c r="K2669" s="822"/>
      <c r="L2669" s="831"/>
      <c r="M2669" s="831"/>
      <c r="N2669" s="822"/>
      <c r="O2669" s="822"/>
      <c r="P2669" s="831">
        <v>3</v>
      </c>
      <c r="Q2669" s="831">
        <v>88106.700000000012</v>
      </c>
      <c r="R2669" s="827"/>
      <c r="S2669" s="832">
        <v>29368.900000000005</v>
      </c>
    </row>
    <row r="2670" spans="1:19" ht="14.45" customHeight="1" x14ac:dyDescent="0.2">
      <c r="A2670" s="821" t="s">
        <v>6951</v>
      </c>
      <c r="B2670" s="822" t="s">
        <v>6952</v>
      </c>
      <c r="C2670" s="822" t="s">
        <v>639</v>
      </c>
      <c r="D2670" s="822" t="s">
        <v>3529</v>
      </c>
      <c r="E2670" s="822" t="s">
        <v>6953</v>
      </c>
      <c r="F2670" s="822" t="s">
        <v>7241</v>
      </c>
      <c r="G2670" s="822" t="s">
        <v>2438</v>
      </c>
      <c r="H2670" s="831"/>
      <c r="I2670" s="831"/>
      <c r="J2670" s="822"/>
      <c r="K2670" s="822"/>
      <c r="L2670" s="831"/>
      <c r="M2670" s="831"/>
      <c r="N2670" s="822"/>
      <c r="O2670" s="822"/>
      <c r="P2670" s="831">
        <v>1</v>
      </c>
      <c r="Q2670" s="831">
        <v>118000</v>
      </c>
      <c r="R2670" s="827"/>
      <c r="S2670" s="832">
        <v>118000</v>
      </c>
    </row>
    <row r="2671" spans="1:19" ht="14.45" customHeight="1" x14ac:dyDescent="0.2">
      <c r="A2671" s="821" t="s">
        <v>6951</v>
      </c>
      <c r="B2671" s="822" t="s">
        <v>6952</v>
      </c>
      <c r="C2671" s="822" t="s">
        <v>639</v>
      </c>
      <c r="D2671" s="822" t="s">
        <v>3529</v>
      </c>
      <c r="E2671" s="822" t="s">
        <v>6953</v>
      </c>
      <c r="F2671" s="822" t="s">
        <v>7242</v>
      </c>
      <c r="G2671" s="822" t="s">
        <v>2970</v>
      </c>
      <c r="H2671" s="831"/>
      <c r="I2671" s="831"/>
      <c r="J2671" s="822"/>
      <c r="K2671" s="822"/>
      <c r="L2671" s="831"/>
      <c r="M2671" s="831"/>
      <c r="N2671" s="822"/>
      <c r="O2671" s="822"/>
      <c r="P2671" s="831">
        <v>14.880000000000003</v>
      </c>
      <c r="Q2671" s="831">
        <v>5161.1100000000006</v>
      </c>
      <c r="R2671" s="827"/>
      <c r="S2671" s="832">
        <v>346.84879032258061</v>
      </c>
    </row>
    <row r="2672" spans="1:19" ht="14.45" customHeight="1" x14ac:dyDescent="0.2">
      <c r="A2672" s="821" t="s">
        <v>6951</v>
      </c>
      <c r="B2672" s="822" t="s">
        <v>6952</v>
      </c>
      <c r="C2672" s="822" t="s">
        <v>639</v>
      </c>
      <c r="D2672" s="822" t="s">
        <v>3529</v>
      </c>
      <c r="E2672" s="822" t="s">
        <v>6953</v>
      </c>
      <c r="F2672" s="822" t="s">
        <v>7243</v>
      </c>
      <c r="G2672" s="822" t="s">
        <v>2970</v>
      </c>
      <c r="H2672" s="831"/>
      <c r="I2672" s="831"/>
      <c r="J2672" s="822"/>
      <c r="K2672" s="822"/>
      <c r="L2672" s="831"/>
      <c r="M2672" s="831"/>
      <c r="N2672" s="822"/>
      <c r="O2672" s="822"/>
      <c r="P2672" s="831">
        <v>24.31</v>
      </c>
      <c r="Q2672" s="831">
        <v>3420.67</v>
      </c>
      <c r="R2672" s="827"/>
      <c r="S2672" s="832">
        <v>140.71040723981901</v>
      </c>
    </row>
    <row r="2673" spans="1:19" ht="14.45" customHeight="1" x14ac:dyDescent="0.2">
      <c r="A2673" s="821" t="s">
        <v>6951</v>
      </c>
      <c r="B2673" s="822" t="s">
        <v>6952</v>
      </c>
      <c r="C2673" s="822" t="s">
        <v>639</v>
      </c>
      <c r="D2673" s="822" t="s">
        <v>3529</v>
      </c>
      <c r="E2673" s="822" t="s">
        <v>6953</v>
      </c>
      <c r="F2673" s="822" t="s">
        <v>7245</v>
      </c>
      <c r="G2673" s="822" t="s">
        <v>2970</v>
      </c>
      <c r="H2673" s="831"/>
      <c r="I2673" s="831"/>
      <c r="J2673" s="822"/>
      <c r="K2673" s="822"/>
      <c r="L2673" s="831"/>
      <c r="M2673" s="831"/>
      <c r="N2673" s="822"/>
      <c r="O2673" s="822"/>
      <c r="P2673" s="831">
        <v>9.07</v>
      </c>
      <c r="Q2673" s="831">
        <v>754.89</v>
      </c>
      <c r="R2673" s="827"/>
      <c r="S2673" s="832">
        <v>83.229327453142218</v>
      </c>
    </row>
    <row r="2674" spans="1:19" ht="14.45" customHeight="1" x14ac:dyDescent="0.2">
      <c r="A2674" s="821" t="s">
        <v>6951</v>
      </c>
      <c r="B2674" s="822" t="s">
        <v>6952</v>
      </c>
      <c r="C2674" s="822" t="s">
        <v>639</v>
      </c>
      <c r="D2674" s="822" t="s">
        <v>3529</v>
      </c>
      <c r="E2674" s="822" t="s">
        <v>6953</v>
      </c>
      <c r="F2674" s="822" t="s">
        <v>7246</v>
      </c>
      <c r="G2674" s="822" t="s">
        <v>1890</v>
      </c>
      <c r="H2674" s="831"/>
      <c r="I2674" s="831"/>
      <c r="J2674" s="822"/>
      <c r="K2674" s="822"/>
      <c r="L2674" s="831"/>
      <c r="M2674" s="831"/>
      <c r="N2674" s="822"/>
      <c r="O2674" s="822"/>
      <c r="P2674" s="831">
        <v>1.65</v>
      </c>
      <c r="Q2674" s="831">
        <v>193.89</v>
      </c>
      <c r="R2674" s="827"/>
      <c r="S2674" s="832">
        <v>117.5090909090909</v>
      </c>
    </row>
    <row r="2675" spans="1:19" ht="14.45" customHeight="1" x14ac:dyDescent="0.2">
      <c r="A2675" s="821" t="s">
        <v>6951</v>
      </c>
      <c r="B2675" s="822" t="s">
        <v>6952</v>
      </c>
      <c r="C2675" s="822" t="s">
        <v>639</v>
      </c>
      <c r="D2675" s="822" t="s">
        <v>3529</v>
      </c>
      <c r="E2675" s="822" t="s">
        <v>6953</v>
      </c>
      <c r="F2675" s="822" t="s">
        <v>7247</v>
      </c>
      <c r="G2675" s="822" t="s">
        <v>1890</v>
      </c>
      <c r="H2675" s="831"/>
      <c r="I2675" s="831"/>
      <c r="J2675" s="822"/>
      <c r="K2675" s="822"/>
      <c r="L2675" s="831"/>
      <c r="M2675" s="831"/>
      <c r="N2675" s="822"/>
      <c r="O2675" s="822"/>
      <c r="P2675" s="831">
        <v>8.0399999999999991</v>
      </c>
      <c r="Q2675" s="831">
        <v>2219.12</v>
      </c>
      <c r="R2675" s="827"/>
      <c r="S2675" s="832">
        <v>276.00995024875624</v>
      </c>
    </row>
    <row r="2676" spans="1:19" ht="14.45" customHeight="1" x14ac:dyDescent="0.2">
      <c r="A2676" s="821" t="s">
        <v>6951</v>
      </c>
      <c r="B2676" s="822" t="s">
        <v>6952</v>
      </c>
      <c r="C2676" s="822" t="s">
        <v>639</v>
      </c>
      <c r="D2676" s="822" t="s">
        <v>3529</v>
      </c>
      <c r="E2676" s="822" t="s">
        <v>6953</v>
      </c>
      <c r="F2676" s="822" t="s">
        <v>7249</v>
      </c>
      <c r="G2676" s="822" t="s">
        <v>693</v>
      </c>
      <c r="H2676" s="831"/>
      <c r="I2676" s="831"/>
      <c r="J2676" s="822"/>
      <c r="K2676" s="822"/>
      <c r="L2676" s="831"/>
      <c r="M2676" s="831"/>
      <c r="N2676" s="822"/>
      <c r="O2676" s="822"/>
      <c r="P2676" s="831">
        <v>1</v>
      </c>
      <c r="Q2676" s="831">
        <v>1479.87</v>
      </c>
      <c r="R2676" s="827"/>
      <c r="S2676" s="832">
        <v>1479.87</v>
      </c>
    </row>
    <row r="2677" spans="1:19" ht="14.45" customHeight="1" x14ac:dyDescent="0.2">
      <c r="A2677" s="821" t="s">
        <v>6951</v>
      </c>
      <c r="B2677" s="822" t="s">
        <v>6952</v>
      </c>
      <c r="C2677" s="822" t="s">
        <v>639</v>
      </c>
      <c r="D2677" s="822" t="s">
        <v>3529</v>
      </c>
      <c r="E2677" s="822" t="s">
        <v>7252</v>
      </c>
      <c r="F2677" s="822" t="s">
        <v>7253</v>
      </c>
      <c r="G2677" s="822" t="s">
        <v>7254</v>
      </c>
      <c r="H2677" s="831"/>
      <c r="I2677" s="831"/>
      <c r="J2677" s="822"/>
      <c r="K2677" s="822"/>
      <c r="L2677" s="831"/>
      <c r="M2677" s="831"/>
      <c r="N2677" s="822"/>
      <c r="O2677" s="822"/>
      <c r="P2677" s="831">
        <v>16</v>
      </c>
      <c r="Q2677" s="831">
        <v>35821.720000000008</v>
      </c>
      <c r="R2677" s="827"/>
      <c r="S2677" s="832">
        <v>2238.8575000000005</v>
      </c>
    </row>
    <row r="2678" spans="1:19" ht="14.45" customHeight="1" x14ac:dyDescent="0.2">
      <c r="A2678" s="821" t="s">
        <v>6951</v>
      </c>
      <c r="B2678" s="822" t="s">
        <v>6952</v>
      </c>
      <c r="C2678" s="822" t="s">
        <v>639</v>
      </c>
      <c r="D2678" s="822" t="s">
        <v>3529</v>
      </c>
      <c r="E2678" s="822" t="s">
        <v>7252</v>
      </c>
      <c r="F2678" s="822" t="s">
        <v>7255</v>
      </c>
      <c r="G2678" s="822" t="s">
        <v>7256</v>
      </c>
      <c r="H2678" s="831"/>
      <c r="I2678" s="831"/>
      <c r="J2678" s="822"/>
      <c r="K2678" s="822"/>
      <c r="L2678" s="831">
        <v>2</v>
      </c>
      <c r="M2678" s="831">
        <v>5415.66</v>
      </c>
      <c r="N2678" s="822"/>
      <c r="O2678" s="822">
        <v>2707.83</v>
      </c>
      <c r="P2678" s="831">
        <v>16</v>
      </c>
      <c r="Q2678" s="831">
        <v>43640.380000000005</v>
      </c>
      <c r="R2678" s="827"/>
      <c r="S2678" s="832">
        <v>2727.5237500000003</v>
      </c>
    </row>
    <row r="2679" spans="1:19" ht="14.45" customHeight="1" x14ac:dyDescent="0.2">
      <c r="A2679" s="821" t="s">
        <v>6951</v>
      </c>
      <c r="B2679" s="822" t="s">
        <v>6952</v>
      </c>
      <c r="C2679" s="822" t="s">
        <v>639</v>
      </c>
      <c r="D2679" s="822" t="s">
        <v>3529</v>
      </c>
      <c r="E2679" s="822" t="s">
        <v>7261</v>
      </c>
      <c r="F2679" s="822" t="s">
        <v>7264</v>
      </c>
      <c r="G2679" s="822" t="s">
        <v>7265</v>
      </c>
      <c r="H2679" s="831"/>
      <c r="I2679" s="831"/>
      <c r="J2679" s="822"/>
      <c r="K2679" s="822"/>
      <c r="L2679" s="831">
        <v>34</v>
      </c>
      <c r="M2679" s="831">
        <v>22477.949999999997</v>
      </c>
      <c r="N2679" s="822"/>
      <c r="O2679" s="822">
        <v>661.11617647058813</v>
      </c>
      <c r="P2679" s="831">
        <v>311</v>
      </c>
      <c r="Q2679" s="831">
        <v>174984.15000000002</v>
      </c>
      <c r="R2679" s="827"/>
      <c r="S2679" s="832">
        <v>562.65000000000009</v>
      </c>
    </row>
    <row r="2680" spans="1:19" ht="14.45" customHeight="1" x14ac:dyDescent="0.2">
      <c r="A2680" s="821" t="s">
        <v>6951</v>
      </c>
      <c r="B2680" s="822" t="s">
        <v>6952</v>
      </c>
      <c r="C2680" s="822" t="s">
        <v>639</v>
      </c>
      <c r="D2680" s="822" t="s">
        <v>3529</v>
      </c>
      <c r="E2680" s="822" t="s">
        <v>7261</v>
      </c>
      <c r="F2680" s="822" t="s">
        <v>7280</v>
      </c>
      <c r="G2680" s="822" t="s">
        <v>7281</v>
      </c>
      <c r="H2680" s="831"/>
      <c r="I2680" s="831"/>
      <c r="J2680" s="822"/>
      <c r="K2680" s="822"/>
      <c r="L2680" s="831">
        <v>133</v>
      </c>
      <c r="M2680" s="831">
        <v>23846.899999999998</v>
      </c>
      <c r="N2680" s="822"/>
      <c r="O2680" s="822">
        <v>179.29999999999998</v>
      </c>
      <c r="P2680" s="831">
        <v>707</v>
      </c>
      <c r="Q2680" s="831">
        <v>126765.1</v>
      </c>
      <c r="R2680" s="827"/>
      <c r="S2680" s="832">
        <v>179.3</v>
      </c>
    </row>
    <row r="2681" spans="1:19" ht="14.45" customHeight="1" x14ac:dyDescent="0.2">
      <c r="A2681" s="821" t="s">
        <v>6951</v>
      </c>
      <c r="B2681" s="822" t="s">
        <v>6952</v>
      </c>
      <c r="C2681" s="822" t="s">
        <v>639</v>
      </c>
      <c r="D2681" s="822" t="s">
        <v>3529</v>
      </c>
      <c r="E2681" s="822" t="s">
        <v>7261</v>
      </c>
      <c r="F2681" s="822" t="s">
        <v>7283</v>
      </c>
      <c r="G2681" s="822" t="s">
        <v>7284</v>
      </c>
      <c r="H2681" s="831"/>
      <c r="I2681" s="831"/>
      <c r="J2681" s="822"/>
      <c r="K2681" s="822"/>
      <c r="L2681" s="831">
        <v>37</v>
      </c>
      <c r="M2681" s="831">
        <v>2810.89</v>
      </c>
      <c r="N2681" s="822"/>
      <c r="O2681" s="822">
        <v>75.97</v>
      </c>
      <c r="P2681" s="831">
        <v>128</v>
      </c>
      <c r="Q2681" s="831">
        <v>9924.7999999999993</v>
      </c>
      <c r="R2681" s="827"/>
      <c r="S2681" s="832">
        <v>77.537499999999994</v>
      </c>
    </row>
    <row r="2682" spans="1:19" ht="14.45" customHeight="1" x14ac:dyDescent="0.2">
      <c r="A2682" s="821" t="s">
        <v>6951</v>
      </c>
      <c r="B2682" s="822" t="s">
        <v>6952</v>
      </c>
      <c r="C2682" s="822" t="s">
        <v>639</v>
      </c>
      <c r="D2682" s="822" t="s">
        <v>3529</v>
      </c>
      <c r="E2682" s="822" t="s">
        <v>7261</v>
      </c>
      <c r="F2682" s="822" t="s">
        <v>7285</v>
      </c>
      <c r="G2682" s="822" t="s">
        <v>7286</v>
      </c>
      <c r="H2682" s="831"/>
      <c r="I2682" s="831"/>
      <c r="J2682" s="822"/>
      <c r="K2682" s="822"/>
      <c r="L2682" s="831">
        <v>25</v>
      </c>
      <c r="M2682" s="831">
        <v>2367.25</v>
      </c>
      <c r="N2682" s="822"/>
      <c r="O2682" s="822">
        <v>94.69</v>
      </c>
      <c r="P2682" s="831">
        <v>73</v>
      </c>
      <c r="Q2682" s="831">
        <v>6912.37</v>
      </c>
      <c r="R2682" s="827"/>
      <c r="S2682" s="832">
        <v>94.69</v>
      </c>
    </row>
    <row r="2683" spans="1:19" ht="14.45" customHeight="1" x14ac:dyDescent="0.2">
      <c r="A2683" s="821" t="s">
        <v>6951</v>
      </c>
      <c r="B2683" s="822" t="s">
        <v>6952</v>
      </c>
      <c r="C2683" s="822" t="s">
        <v>639</v>
      </c>
      <c r="D2683" s="822" t="s">
        <v>3529</v>
      </c>
      <c r="E2683" s="822" t="s">
        <v>7261</v>
      </c>
      <c r="F2683" s="822" t="s">
        <v>7287</v>
      </c>
      <c r="G2683" s="822" t="s">
        <v>7286</v>
      </c>
      <c r="H2683" s="831"/>
      <c r="I2683" s="831"/>
      <c r="J2683" s="822"/>
      <c r="K2683" s="822"/>
      <c r="L2683" s="831">
        <v>196</v>
      </c>
      <c r="M2683" s="831">
        <v>14890.120000000003</v>
      </c>
      <c r="N2683" s="822"/>
      <c r="O2683" s="822">
        <v>75.970000000000013</v>
      </c>
      <c r="P2683" s="831">
        <v>1081</v>
      </c>
      <c r="Q2683" s="831">
        <v>82123.570000000022</v>
      </c>
      <c r="R2683" s="827"/>
      <c r="S2683" s="832">
        <v>75.970000000000013</v>
      </c>
    </row>
    <row r="2684" spans="1:19" ht="14.45" customHeight="1" x14ac:dyDescent="0.2">
      <c r="A2684" s="821" t="s">
        <v>6951</v>
      </c>
      <c r="B2684" s="822" t="s">
        <v>6952</v>
      </c>
      <c r="C2684" s="822" t="s">
        <v>639</v>
      </c>
      <c r="D2684" s="822" t="s">
        <v>3529</v>
      </c>
      <c r="E2684" s="822" t="s">
        <v>7261</v>
      </c>
      <c r="F2684" s="822" t="s">
        <v>7296</v>
      </c>
      <c r="G2684" s="822" t="s">
        <v>7297</v>
      </c>
      <c r="H2684" s="831"/>
      <c r="I2684" s="831"/>
      <c r="J2684" s="822"/>
      <c r="K2684" s="822"/>
      <c r="L2684" s="831">
        <v>1</v>
      </c>
      <c r="M2684" s="831">
        <v>748</v>
      </c>
      <c r="N2684" s="822"/>
      <c r="O2684" s="822">
        <v>748</v>
      </c>
      <c r="P2684" s="831"/>
      <c r="Q2684" s="831"/>
      <c r="R2684" s="827"/>
      <c r="S2684" s="832"/>
    </row>
    <row r="2685" spans="1:19" ht="14.45" customHeight="1" x14ac:dyDescent="0.2">
      <c r="A2685" s="821" t="s">
        <v>6951</v>
      </c>
      <c r="B2685" s="822" t="s">
        <v>6952</v>
      </c>
      <c r="C2685" s="822" t="s">
        <v>639</v>
      </c>
      <c r="D2685" s="822" t="s">
        <v>3529</v>
      </c>
      <c r="E2685" s="822" t="s">
        <v>6946</v>
      </c>
      <c r="F2685" s="822" t="s">
        <v>7310</v>
      </c>
      <c r="G2685" s="822" t="s">
        <v>7311</v>
      </c>
      <c r="H2685" s="831"/>
      <c r="I2685" s="831"/>
      <c r="J2685" s="822"/>
      <c r="K2685" s="822"/>
      <c r="L2685" s="831">
        <v>1</v>
      </c>
      <c r="M2685" s="831">
        <v>304</v>
      </c>
      <c r="N2685" s="822"/>
      <c r="O2685" s="822">
        <v>304</v>
      </c>
      <c r="P2685" s="831">
        <v>8</v>
      </c>
      <c r="Q2685" s="831">
        <v>2616</v>
      </c>
      <c r="R2685" s="827"/>
      <c r="S2685" s="832">
        <v>327</v>
      </c>
    </row>
    <row r="2686" spans="1:19" ht="14.45" customHeight="1" x14ac:dyDescent="0.2">
      <c r="A2686" s="821" t="s">
        <v>6951</v>
      </c>
      <c r="B2686" s="822" t="s">
        <v>6952</v>
      </c>
      <c r="C2686" s="822" t="s">
        <v>639</v>
      </c>
      <c r="D2686" s="822" t="s">
        <v>3529</v>
      </c>
      <c r="E2686" s="822" t="s">
        <v>6946</v>
      </c>
      <c r="F2686" s="822" t="s">
        <v>7312</v>
      </c>
      <c r="G2686" s="822" t="s">
        <v>7313</v>
      </c>
      <c r="H2686" s="831"/>
      <c r="I2686" s="831"/>
      <c r="J2686" s="822"/>
      <c r="K2686" s="822"/>
      <c r="L2686" s="831"/>
      <c r="M2686" s="831"/>
      <c r="N2686" s="822"/>
      <c r="O2686" s="822"/>
      <c r="P2686" s="831">
        <v>42</v>
      </c>
      <c r="Q2686" s="831">
        <v>5586</v>
      </c>
      <c r="R2686" s="827"/>
      <c r="S2686" s="832">
        <v>133</v>
      </c>
    </row>
    <row r="2687" spans="1:19" ht="14.45" customHeight="1" x14ac:dyDescent="0.2">
      <c r="A2687" s="821" t="s">
        <v>6951</v>
      </c>
      <c r="B2687" s="822" t="s">
        <v>6952</v>
      </c>
      <c r="C2687" s="822" t="s">
        <v>639</v>
      </c>
      <c r="D2687" s="822" t="s">
        <v>3529</v>
      </c>
      <c r="E2687" s="822" t="s">
        <v>6946</v>
      </c>
      <c r="F2687" s="822" t="s">
        <v>7314</v>
      </c>
      <c r="G2687" s="822" t="s">
        <v>7315</v>
      </c>
      <c r="H2687" s="831"/>
      <c r="I2687" s="831"/>
      <c r="J2687" s="822"/>
      <c r="K2687" s="822"/>
      <c r="L2687" s="831">
        <v>91</v>
      </c>
      <c r="M2687" s="831">
        <v>13923</v>
      </c>
      <c r="N2687" s="822"/>
      <c r="O2687" s="822">
        <v>153</v>
      </c>
      <c r="P2687" s="831">
        <v>353</v>
      </c>
      <c r="Q2687" s="831">
        <v>55774</v>
      </c>
      <c r="R2687" s="827"/>
      <c r="S2687" s="832">
        <v>158</v>
      </c>
    </row>
    <row r="2688" spans="1:19" ht="14.45" customHeight="1" x14ac:dyDescent="0.2">
      <c r="A2688" s="821" t="s">
        <v>6951</v>
      </c>
      <c r="B2688" s="822" t="s">
        <v>6952</v>
      </c>
      <c r="C2688" s="822" t="s">
        <v>639</v>
      </c>
      <c r="D2688" s="822" t="s">
        <v>3529</v>
      </c>
      <c r="E2688" s="822" t="s">
        <v>6946</v>
      </c>
      <c r="F2688" s="822" t="s">
        <v>7316</v>
      </c>
      <c r="G2688" s="822" t="s">
        <v>7317</v>
      </c>
      <c r="H2688" s="831"/>
      <c r="I2688" s="831"/>
      <c r="J2688" s="822"/>
      <c r="K2688" s="822"/>
      <c r="L2688" s="831">
        <v>2</v>
      </c>
      <c r="M2688" s="831">
        <v>402</v>
      </c>
      <c r="N2688" s="822"/>
      <c r="O2688" s="822">
        <v>201</v>
      </c>
      <c r="P2688" s="831">
        <v>32</v>
      </c>
      <c r="Q2688" s="831">
        <v>6720</v>
      </c>
      <c r="R2688" s="827"/>
      <c r="S2688" s="832">
        <v>210</v>
      </c>
    </row>
    <row r="2689" spans="1:19" ht="14.45" customHeight="1" x14ac:dyDescent="0.2">
      <c r="A2689" s="821" t="s">
        <v>6951</v>
      </c>
      <c r="B2689" s="822" t="s">
        <v>6952</v>
      </c>
      <c r="C2689" s="822" t="s">
        <v>639</v>
      </c>
      <c r="D2689" s="822" t="s">
        <v>3529</v>
      </c>
      <c r="E2689" s="822" t="s">
        <v>6946</v>
      </c>
      <c r="F2689" s="822" t="s">
        <v>7318</v>
      </c>
      <c r="G2689" s="822" t="s">
        <v>7319</v>
      </c>
      <c r="H2689" s="831">
        <v>15</v>
      </c>
      <c r="I2689" s="831">
        <v>570</v>
      </c>
      <c r="J2689" s="822"/>
      <c r="K2689" s="822">
        <v>38</v>
      </c>
      <c r="L2689" s="831">
        <v>90</v>
      </c>
      <c r="M2689" s="831">
        <v>3420</v>
      </c>
      <c r="N2689" s="822"/>
      <c r="O2689" s="822">
        <v>38</v>
      </c>
      <c r="P2689" s="831">
        <v>796</v>
      </c>
      <c r="Q2689" s="831">
        <v>31840</v>
      </c>
      <c r="R2689" s="827"/>
      <c r="S2689" s="832">
        <v>40</v>
      </c>
    </row>
    <row r="2690" spans="1:19" ht="14.45" customHeight="1" x14ac:dyDescent="0.2">
      <c r="A2690" s="821" t="s">
        <v>6951</v>
      </c>
      <c r="B2690" s="822" t="s">
        <v>6952</v>
      </c>
      <c r="C2690" s="822" t="s">
        <v>639</v>
      </c>
      <c r="D2690" s="822" t="s">
        <v>3529</v>
      </c>
      <c r="E2690" s="822" t="s">
        <v>6946</v>
      </c>
      <c r="F2690" s="822" t="s">
        <v>7326</v>
      </c>
      <c r="G2690" s="822" t="s">
        <v>7327</v>
      </c>
      <c r="H2690" s="831"/>
      <c r="I2690" s="831"/>
      <c r="J2690" s="822"/>
      <c r="K2690" s="822"/>
      <c r="L2690" s="831">
        <v>484</v>
      </c>
      <c r="M2690" s="831">
        <v>87120</v>
      </c>
      <c r="N2690" s="822"/>
      <c r="O2690" s="822">
        <v>180</v>
      </c>
      <c r="P2690" s="831">
        <v>1341</v>
      </c>
      <c r="Q2690" s="831">
        <v>260154</v>
      </c>
      <c r="R2690" s="827"/>
      <c r="S2690" s="832">
        <v>194</v>
      </c>
    </row>
    <row r="2691" spans="1:19" ht="14.45" customHeight="1" x14ac:dyDescent="0.2">
      <c r="A2691" s="821" t="s">
        <v>6951</v>
      </c>
      <c r="B2691" s="822" t="s">
        <v>6952</v>
      </c>
      <c r="C2691" s="822" t="s">
        <v>639</v>
      </c>
      <c r="D2691" s="822" t="s">
        <v>3529</v>
      </c>
      <c r="E2691" s="822" t="s">
        <v>6946</v>
      </c>
      <c r="F2691" s="822" t="s">
        <v>7332</v>
      </c>
      <c r="G2691" s="822" t="s">
        <v>7333</v>
      </c>
      <c r="H2691" s="831"/>
      <c r="I2691" s="831"/>
      <c r="J2691" s="822"/>
      <c r="K2691" s="822"/>
      <c r="L2691" s="831">
        <v>105</v>
      </c>
      <c r="M2691" s="831">
        <v>0</v>
      </c>
      <c r="N2691" s="822"/>
      <c r="O2691" s="822">
        <v>0</v>
      </c>
      <c r="P2691" s="831">
        <v>407</v>
      </c>
      <c r="Q2691" s="831">
        <v>0</v>
      </c>
      <c r="R2691" s="827"/>
      <c r="S2691" s="832">
        <v>0</v>
      </c>
    </row>
    <row r="2692" spans="1:19" ht="14.45" customHeight="1" x14ac:dyDescent="0.2">
      <c r="A2692" s="821" t="s">
        <v>6951</v>
      </c>
      <c r="B2692" s="822" t="s">
        <v>6952</v>
      </c>
      <c r="C2692" s="822" t="s">
        <v>639</v>
      </c>
      <c r="D2692" s="822" t="s">
        <v>3529</v>
      </c>
      <c r="E2692" s="822" t="s">
        <v>6946</v>
      </c>
      <c r="F2692" s="822" t="s">
        <v>7334</v>
      </c>
      <c r="G2692" s="822" t="s">
        <v>7335</v>
      </c>
      <c r="H2692" s="831"/>
      <c r="I2692" s="831"/>
      <c r="J2692" s="822"/>
      <c r="K2692" s="822"/>
      <c r="L2692" s="831">
        <v>16</v>
      </c>
      <c r="M2692" s="831">
        <v>0</v>
      </c>
      <c r="N2692" s="822"/>
      <c r="O2692" s="822">
        <v>0</v>
      </c>
      <c r="P2692" s="831">
        <v>37</v>
      </c>
      <c r="Q2692" s="831">
        <v>0</v>
      </c>
      <c r="R2692" s="827"/>
      <c r="S2692" s="832">
        <v>0</v>
      </c>
    </row>
    <row r="2693" spans="1:19" ht="14.45" customHeight="1" x14ac:dyDescent="0.2">
      <c r="A2693" s="821" t="s">
        <v>6951</v>
      </c>
      <c r="B2693" s="822" t="s">
        <v>6952</v>
      </c>
      <c r="C2693" s="822" t="s">
        <v>639</v>
      </c>
      <c r="D2693" s="822" t="s">
        <v>3529</v>
      </c>
      <c r="E2693" s="822" t="s">
        <v>6946</v>
      </c>
      <c r="F2693" s="822" t="s">
        <v>7336</v>
      </c>
      <c r="G2693" s="822" t="s">
        <v>7337</v>
      </c>
      <c r="H2693" s="831"/>
      <c r="I2693" s="831"/>
      <c r="J2693" s="822"/>
      <c r="K2693" s="822"/>
      <c r="L2693" s="831">
        <v>285</v>
      </c>
      <c r="M2693" s="831">
        <v>70110</v>
      </c>
      <c r="N2693" s="822"/>
      <c r="O2693" s="822">
        <v>246</v>
      </c>
      <c r="P2693" s="831">
        <v>1287</v>
      </c>
      <c r="Q2693" s="831">
        <v>334620</v>
      </c>
      <c r="R2693" s="827"/>
      <c r="S2693" s="832">
        <v>260</v>
      </c>
    </row>
    <row r="2694" spans="1:19" ht="14.45" customHeight="1" x14ac:dyDescent="0.2">
      <c r="A2694" s="821" t="s">
        <v>6951</v>
      </c>
      <c r="B2694" s="822" t="s">
        <v>6952</v>
      </c>
      <c r="C2694" s="822" t="s">
        <v>639</v>
      </c>
      <c r="D2694" s="822" t="s">
        <v>3529</v>
      </c>
      <c r="E2694" s="822" t="s">
        <v>6946</v>
      </c>
      <c r="F2694" s="822" t="s">
        <v>7338</v>
      </c>
      <c r="G2694" s="822" t="s">
        <v>7339</v>
      </c>
      <c r="H2694" s="831">
        <v>97</v>
      </c>
      <c r="I2694" s="831">
        <v>3233.33</v>
      </c>
      <c r="J2694" s="822"/>
      <c r="K2694" s="822">
        <v>33.333298969072167</v>
      </c>
      <c r="L2694" s="831">
        <v>858</v>
      </c>
      <c r="M2694" s="831">
        <v>35640.039999999994</v>
      </c>
      <c r="N2694" s="822"/>
      <c r="O2694" s="822">
        <v>41.538508158508151</v>
      </c>
      <c r="P2694" s="831">
        <v>2494</v>
      </c>
      <c r="Q2694" s="831">
        <v>102545.56999999999</v>
      </c>
      <c r="R2694" s="827"/>
      <c r="S2694" s="832">
        <v>41.116908580593424</v>
      </c>
    </row>
    <row r="2695" spans="1:19" ht="14.45" customHeight="1" x14ac:dyDescent="0.2">
      <c r="A2695" s="821" t="s">
        <v>6951</v>
      </c>
      <c r="B2695" s="822" t="s">
        <v>6952</v>
      </c>
      <c r="C2695" s="822" t="s">
        <v>639</v>
      </c>
      <c r="D2695" s="822" t="s">
        <v>3529</v>
      </c>
      <c r="E2695" s="822" t="s">
        <v>6946</v>
      </c>
      <c r="F2695" s="822" t="s">
        <v>7342</v>
      </c>
      <c r="G2695" s="822" t="s">
        <v>7343</v>
      </c>
      <c r="H2695" s="831">
        <v>92</v>
      </c>
      <c r="I2695" s="831">
        <v>3496</v>
      </c>
      <c r="J2695" s="822"/>
      <c r="K2695" s="822">
        <v>38</v>
      </c>
      <c r="L2695" s="831">
        <v>679</v>
      </c>
      <c r="M2695" s="831">
        <v>25802</v>
      </c>
      <c r="N2695" s="822"/>
      <c r="O2695" s="822">
        <v>38</v>
      </c>
      <c r="P2695" s="831">
        <v>2007</v>
      </c>
      <c r="Q2695" s="831">
        <v>78273</v>
      </c>
      <c r="R2695" s="827"/>
      <c r="S2695" s="832">
        <v>39</v>
      </c>
    </row>
    <row r="2696" spans="1:19" ht="14.45" customHeight="1" x14ac:dyDescent="0.2">
      <c r="A2696" s="821" t="s">
        <v>6951</v>
      </c>
      <c r="B2696" s="822" t="s">
        <v>6952</v>
      </c>
      <c r="C2696" s="822" t="s">
        <v>639</v>
      </c>
      <c r="D2696" s="822" t="s">
        <v>3529</v>
      </c>
      <c r="E2696" s="822" t="s">
        <v>6946</v>
      </c>
      <c r="F2696" s="822" t="s">
        <v>7348</v>
      </c>
      <c r="G2696" s="822" t="s">
        <v>7349</v>
      </c>
      <c r="H2696" s="831">
        <v>9</v>
      </c>
      <c r="I2696" s="831">
        <v>297</v>
      </c>
      <c r="J2696" s="822"/>
      <c r="K2696" s="822">
        <v>33</v>
      </c>
      <c r="L2696" s="831">
        <v>58</v>
      </c>
      <c r="M2696" s="831">
        <v>1914</v>
      </c>
      <c r="N2696" s="822"/>
      <c r="O2696" s="822">
        <v>33</v>
      </c>
      <c r="P2696" s="831">
        <v>199</v>
      </c>
      <c r="Q2696" s="831">
        <v>6766</v>
      </c>
      <c r="R2696" s="827"/>
      <c r="S2696" s="832">
        <v>34</v>
      </c>
    </row>
    <row r="2697" spans="1:19" ht="14.45" customHeight="1" x14ac:dyDescent="0.2">
      <c r="A2697" s="821" t="s">
        <v>6951</v>
      </c>
      <c r="B2697" s="822" t="s">
        <v>6952</v>
      </c>
      <c r="C2697" s="822" t="s">
        <v>639</v>
      </c>
      <c r="D2697" s="822" t="s">
        <v>3529</v>
      </c>
      <c r="E2697" s="822" t="s">
        <v>6946</v>
      </c>
      <c r="F2697" s="822" t="s">
        <v>7352</v>
      </c>
      <c r="G2697" s="822" t="s">
        <v>7353</v>
      </c>
      <c r="H2697" s="831"/>
      <c r="I2697" s="831"/>
      <c r="J2697" s="822"/>
      <c r="K2697" s="822"/>
      <c r="L2697" s="831">
        <v>62</v>
      </c>
      <c r="M2697" s="831">
        <v>8494</v>
      </c>
      <c r="N2697" s="822"/>
      <c r="O2697" s="822">
        <v>137</v>
      </c>
      <c r="P2697" s="831">
        <v>401</v>
      </c>
      <c r="Q2697" s="831">
        <v>56942</v>
      </c>
      <c r="R2697" s="827"/>
      <c r="S2697" s="832">
        <v>142</v>
      </c>
    </row>
    <row r="2698" spans="1:19" ht="14.45" customHeight="1" x14ac:dyDescent="0.2">
      <c r="A2698" s="821" t="s">
        <v>6951</v>
      </c>
      <c r="B2698" s="822" t="s">
        <v>6952</v>
      </c>
      <c r="C2698" s="822" t="s">
        <v>639</v>
      </c>
      <c r="D2698" s="822" t="s">
        <v>3529</v>
      </c>
      <c r="E2698" s="822" t="s">
        <v>6946</v>
      </c>
      <c r="F2698" s="822" t="s">
        <v>7354</v>
      </c>
      <c r="G2698" s="822" t="s">
        <v>7355</v>
      </c>
      <c r="H2698" s="831"/>
      <c r="I2698" s="831"/>
      <c r="J2698" s="822"/>
      <c r="K2698" s="822"/>
      <c r="L2698" s="831"/>
      <c r="M2698" s="831"/>
      <c r="N2698" s="822"/>
      <c r="O2698" s="822"/>
      <c r="P2698" s="831">
        <v>15</v>
      </c>
      <c r="Q2698" s="831">
        <v>1215</v>
      </c>
      <c r="R2698" s="827"/>
      <c r="S2698" s="832">
        <v>81</v>
      </c>
    </row>
    <row r="2699" spans="1:19" ht="14.45" customHeight="1" x14ac:dyDescent="0.2">
      <c r="A2699" s="821" t="s">
        <v>6951</v>
      </c>
      <c r="B2699" s="822" t="s">
        <v>6952</v>
      </c>
      <c r="C2699" s="822" t="s">
        <v>639</v>
      </c>
      <c r="D2699" s="822" t="s">
        <v>3529</v>
      </c>
      <c r="E2699" s="822" t="s">
        <v>6946</v>
      </c>
      <c r="F2699" s="822" t="s">
        <v>7356</v>
      </c>
      <c r="G2699" s="822" t="s">
        <v>7357</v>
      </c>
      <c r="H2699" s="831"/>
      <c r="I2699" s="831"/>
      <c r="J2699" s="822"/>
      <c r="K2699" s="822"/>
      <c r="L2699" s="831"/>
      <c r="M2699" s="831"/>
      <c r="N2699" s="822"/>
      <c r="O2699" s="822"/>
      <c r="P2699" s="831">
        <v>41</v>
      </c>
      <c r="Q2699" s="831">
        <v>9963</v>
      </c>
      <c r="R2699" s="827"/>
      <c r="S2699" s="832">
        <v>243</v>
      </c>
    </row>
    <row r="2700" spans="1:19" ht="14.45" customHeight="1" x14ac:dyDescent="0.2">
      <c r="A2700" s="821" t="s">
        <v>6951</v>
      </c>
      <c r="B2700" s="822" t="s">
        <v>6952</v>
      </c>
      <c r="C2700" s="822" t="s">
        <v>639</v>
      </c>
      <c r="D2700" s="822" t="s">
        <v>3529</v>
      </c>
      <c r="E2700" s="822" t="s">
        <v>6946</v>
      </c>
      <c r="F2700" s="822" t="s">
        <v>7360</v>
      </c>
      <c r="G2700" s="822" t="s">
        <v>7361</v>
      </c>
      <c r="H2700" s="831">
        <v>97</v>
      </c>
      <c r="I2700" s="831">
        <v>34726</v>
      </c>
      <c r="J2700" s="822"/>
      <c r="K2700" s="822">
        <v>358</v>
      </c>
      <c r="L2700" s="831">
        <v>376</v>
      </c>
      <c r="M2700" s="831">
        <v>135360</v>
      </c>
      <c r="N2700" s="822"/>
      <c r="O2700" s="822">
        <v>360</v>
      </c>
      <c r="P2700" s="831">
        <v>1141</v>
      </c>
      <c r="Q2700" s="831">
        <v>442708</v>
      </c>
      <c r="R2700" s="827"/>
      <c r="S2700" s="832">
        <v>388</v>
      </c>
    </row>
    <row r="2701" spans="1:19" ht="14.45" customHeight="1" x14ac:dyDescent="0.2">
      <c r="A2701" s="821" t="s">
        <v>6951</v>
      </c>
      <c r="B2701" s="822" t="s">
        <v>6952</v>
      </c>
      <c r="C2701" s="822" t="s">
        <v>639</v>
      </c>
      <c r="D2701" s="822" t="s">
        <v>3529</v>
      </c>
      <c r="E2701" s="822" t="s">
        <v>6946</v>
      </c>
      <c r="F2701" s="822" t="s">
        <v>7362</v>
      </c>
      <c r="G2701" s="822" t="s">
        <v>7363</v>
      </c>
      <c r="H2701" s="831">
        <v>7</v>
      </c>
      <c r="I2701" s="831">
        <v>427</v>
      </c>
      <c r="J2701" s="822"/>
      <c r="K2701" s="822">
        <v>61</v>
      </c>
      <c r="L2701" s="831">
        <v>96</v>
      </c>
      <c r="M2701" s="831">
        <v>5952</v>
      </c>
      <c r="N2701" s="822"/>
      <c r="O2701" s="822">
        <v>62</v>
      </c>
      <c r="P2701" s="831">
        <v>631</v>
      </c>
      <c r="Q2701" s="831">
        <v>41646</v>
      </c>
      <c r="R2701" s="827"/>
      <c r="S2701" s="832">
        <v>66</v>
      </c>
    </row>
    <row r="2702" spans="1:19" ht="14.45" customHeight="1" x14ac:dyDescent="0.2">
      <c r="A2702" s="821" t="s">
        <v>6951</v>
      </c>
      <c r="B2702" s="822" t="s">
        <v>6952</v>
      </c>
      <c r="C2702" s="822" t="s">
        <v>639</v>
      </c>
      <c r="D2702" s="822" t="s">
        <v>3529</v>
      </c>
      <c r="E2702" s="822" t="s">
        <v>6946</v>
      </c>
      <c r="F2702" s="822" t="s">
        <v>7364</v>
      </c>
      <c r="G2702" s="822" t="s">
        <v>7365</v>
      </c>
      <c r="H2702" s="831"/>
      <c r="I2702" s="831"/>
      <c r="J2702" s="822"/>
      <c r="K2702" s="822"/>
      <c r="L2702" s="831"/>
      <c r="M2702" s="831"/>
      <c r="N2702" s="822"/>
      <c r="O2702" s="822"/>
      <c r="P2702" s="831">
        <v>47</v>
      </c>
      <c r="Q2702" s="831">
        <v>36096</v>
      </c>
      <c r="R2702" s="827"/>
      <c r="S2702" s="832">
        <v>768</v>
      </c>
    </row>
    <row r="2703" spans="1:19" ht="14.45" customHeight="1" x14ac:dyDescent="0.2">
      <c r="A2703" s="821" t="s">
        <v>6951</v>
      </c>
      <c r="B2703" s="822" t="s">
        <v>6952</v>
      </c>
      <c r="C2703" s="822" t="s">
        <v>639</v>
      </c>
      <c r="D2703" s="822" t="s">
        <v>3529</v>
      </c>
      <c r="E2703" s="822" t="s">
        <v>6946</v>
      </c>
      <c r="F2703" s="822" t="s">
        <v>7366</v>
      </c>
      <c r="G2703" s="822" t="s">
        <v>7367</v>
      </c>
      <c r="H2703" s="831"/>
      <c r="I2703" s="831"/>
      <c r="J2703" s="822"/>
      <c r="K2703" s="822"/>
      <c r="L2703" s="831">
        <v>1</v>
      </c>
      <c r="M2703" s="831">
        <v>62</v>
      </c>
      <c r="N2703" s="822"/>
      <c r="O2703" s="822">
        <v>62</v>
      </c>
      <c r="P2703" s="831">
        <v>14</v>
      </c>
      <c r="Q2703" s="831">
        <v>924</v>
      </c>
      <c r="R2703" s="827"/>
      <c r="S2703" s="832">
        <v>66</v>
      </c>
    </row>
    <row r="2704" spans="1:19" ht="14.45" customHeight="1" x14ac:dyDescent="0.2">
      <c r="A2704" s="821" t="s">
        <v>6951</v>
      </c>
      <c r="B2704" s="822" t="s">
        <v>6952</v>
      </c>
      <c r="C2704" s="822" t="s">
        <v>639</v>
      </c>
      <c r="D2704" s="822" t="s">
        <v>3529</v>
      </c>
      <c r="E2704" s="822" t="s">
        <v>6946</v>
      </c>
      <c r="F2704" s="822" t="s">
        <v>7368</v>
      </c>
      <c r="G2704" s="822" t="s">
        <v>7369</v>
      </c>
      <c r="H2704" s="831"/>
      <c r="I2704" s="831"/>
      <c r="J2704" s="822"/>
      <c r="K2704" s="822"/>
      <c r="L2704" s="831"/>
      <c r="M2704" s="831"/>
      <c r="N2704" s="822"/>
      <c r="O2704" s="822"/>
      <c r="P2704" s="831">
        <v>21</v>
      </c>
      <c r="Q2704" s="831">
        <v>2667</v>
      </c>
      <c r="R2704" s="827"/>
      <c r="S2704" s="832">
        <v>127</v>
      </c>
    </row>
    <row r="2705" spans="1:19" ht="14.45" customHeight="1" x14ac:dyDescent="0.2">
      <c r="A2705" s="821" t="s">
        <v>6951</v>
      </c>
      <c r="B2705" s="822" t="s">
        <v>6952</v>
      </c>
      <c r="C2705" s="822" t="s">
        <v>639</v>
      </c>
      <c r="D2705" s="822" t="s">
        <v>3529</v>
      </c>
      <c r="E2705" s="822" t="s">
        <v>6946</v>
      </c>
      <c r="F2705" s="822" t="s">
        <v>7370</v>
      </c>
      <c r="G2705" s="822" t="s">
        <v>7371</v>
      </c>
      <c r="H2705" s="831"/>
      <c r="I2705" s="831"/>
      <c r="J2705" s="822"/>
      <c r="K2705" s="822"/>
      <c r="L2705" s="831">
        <v>4</v>
      </c>
      <c r="M2705" s="831">
        <v>0</v>
      </c>
      <c r="N2705" s="822"/>
      <c r="O2705" s="822">
        <v>0</v>
      </c>
      <c r="P2705" s="831">
        <v>2</v>
      </c>
      <c r="Q2705" s="831">
        <v>0</v>
      </c>
      <c r="R2705" s="827"/>
      <c r="S2705" s="832">
        <v>0</v>
      </c>
    </row>
    <row r="2706" spans="1:19" ht="14.45" customHeight="1" x14ac:dyDescent="0.2">
      <c r="A2706" s="821" t="s">
        <v>6951</v>
      </c>
      <c r="B2706" s="822" t="s">
        <v>6952</v>
      </c>
      <c r="C2706" s="822" t="s">
        <v>639</v>
      </c>
      <c r="D2706" s="822" t="s">
        <v>3529</v>
      </c>
      <c r="E2706" s="822" t="s">
        <v>6946</v>
      </c>
      <c r="F2706" s="822" t="s">
        <v>7375</v>
      </c>
      <c r="G2706" s="822"/>
      <c r="H2706" s="831"/>
      <c r="I2706" s="831"/>
      <c r="J2706" s="822"/>
      <c r="K2706" s="822"/>
      <c r="L2706" s="831">
        <v>1</v>
      </c>
      <c r="M2706" s="831">
        <v>0</v>
      </c>
      <c r="N2706" s="822"/>
      <c r="O2706" s="822">
        <v>0</v>
      </c>
      <c r="P2706" s="831"/>
      <c r="Q2706" s="831"/>
      <c r="R2706" s="827"/>
      <c r="S2706" s="832"/>
    </row>
    <row r="2707" spans="1:19" ht="14.45" customHeight="1" x14ac:dyDescent="0.2">
      <c r="A2707" s="821" t="s">
        <v>6951</v>
      </c>
      <c r="B2707" s="822" t="s">
        <v>6952</v>
      </c>
      <c r="C2707" s="822" t="s">
        <v>639</v>
      </c>
      <c r="D2707" s="822" t="s">
        <v>3529</v>
      </c>
      <c r="E2707" s="822" t="s">
        <v>6946</v>
      </c>
      <c r="F2707" s="822" t="s">
        <v>7377</v>
      </c>
      <c r="G2707" s="822" t="s">
        <v>7378</v>
      </c>
      <c r="H2707" s="831"/>
      <c r="I2707" s="831"/>
      <c r="J2707" s="822"/>
      <c r="K2707" s="822"/>
      <c r="L2707" s="831">
        <v>3</v>
      </c>
      <c r="M2707" s="831">
        <v>0</v>
      </c>
      <c r="N2707" s="822"/>
      <c r="O2707" s="822">
        <v>0</v>
      </c>
      <c r="P2707" s="831">
        <v>26</v>
      </c>
      <c r="Q2707" s="831">
        <v>0</v>
      </c>
      <c r="R2707" s="827"/>
      <c r="S2707" s="832">
        <v>0</v>
      </c>
    </row>
    <row r="2708" spans="1:19" ht="14.45" customHeight="1" x14ac:dyDescent="0.2">
      <c r="A2708" s="821" t="s">
        <v>6951</v>
      </c>
      <c r="B2708" s="822" t="s">
        <v>6952</v>
      </c>
      <c r="C2708" s="822" t="s">
        <v>639</v>
      </c>
      <c r="D2708" s="822" t="s">
        <v>3529</v>
      </c>
      <c r="E2708" s="822" t="s">
        <v>6946</v>
      </c>
      <c r="F2708" s="822" t="s">
        <v>7381</v>
      </c>
      <c r="G2708" s="822" t="s">
        <v>7378</v>
      </c>
      <c r="H2708" s="831"/>
      <c r="I2708" s="831"/>
      <c r="J2708" s="822"/>
      <c r="K2708" s="822"/>
      <c r="L2708" s="831">
        <v>1</v>
      </c>
      <c r="M2708" s="831">
        <v>0</v>
      </c>
      <c r="N2708" s="822"/>
      <c r="O2708" s="822">
        <v>0</v>
      </c>
      <c r="P2708" s="831">
        <v>2</v>
      </c>
      <c r="Q2708" s="831">
        <v>0</v>
      </c>
      <c r="R2708" s="827"/>
      <c r="S2708" s="832">
        <v>0</v>
      </c>
    </row>
    <row r="2709" spans="1:19" ht="14.45" customHeight="1" x14ac:dyDescent="0.2">
      <c r="A2709" s="821" t="s">
        <v>6951</v>
      </c>
      <c r="B2709" s="822" t="s">
        <v>6952</v>
      </c>
      <c r="C2709" s="822" t="s">
        <v>639</v>
      </c>
      <c r="D2709" s="822" t="s">
        <v>3529</v>
      </c>
      <c r="E2709" s="822" t="s">
        <v>6946</v>
      </c>
      <c r="F2709" s="822" t="s">
        <v>7382</v>
      </c>
      <c r="G2709" s="822" t="s">
        <v>7380</v>
      </c>
      <c r="H2709" s="831"/>
      <c r="I2709" s="831"/>
      <c r="J2709" s="822"/>
      <c r="K2709" s="822"/>
      <c r="L2709" s="831"/>
      <c r="M2709" s="831"/>
      <c r="N2709" s="822"/>
      <c r="O2709" s="822"/>
      <c r="P2709" s="831">
        <v>16</v>
      </c>
      <c r="Q2709" s="831">
        <v>1872</v>
      </c>
      <c r="R2709" s="827"/>
      <c r="S2709" s="832">
        <v>117</v>
      </c>
    </row>
    <row r="2710" spans="1:19" ht="14.45" customHeight="1" x14ac:dyDescent="0.2">
      <c r="A2710" s="821" t="s">
        <v>6951</v>
      </c>
      <c r="B2710" s="822" t="s">
        <v>6952</v>
      </c>
      <c r="C2710" s="822" t="s">
        <v>639</v>
      </c>
      <c r="D2710" s="822" t="s">
        <v>3529</v>
      </c>
      <c r="E2710" s="822" t="s">
        <v>6946</v>
      </c>
      <c r="F2710" s="822" t="s">
        <v>7383</v>
      </c>
      <c r="G2710" s="822" t="s">
        <v>7384</v>
      </c>
      <c r="H2710" s="831"/>
      <c r="I2710" s="831"/>
      <c r="J2710" s="822"/>
      <c r="K2710" s="822"/>
      <c r="L2710" s="831"/>
      <c r="M2710" s="831"/>
      <c r="N2710" s="822"/>
      <c r="O2710" s="822"/>
      <c r="P2710" s="831">
        <v>1</v>
      </c>
      <c r="Q2710" s="831">
        <v>195.56</v>
      </c>
      <c r="R2710" s="827"/>
      <c r="S2710" s="832">
        <v>195.56</v>
      </c>
    </row>
    <row r="2711" spans="1:19" ht="14.45" customHeight="1" x14ac:dyDescent="0.2">
      <c r="A2711" s="821" t="s">
        <v>6951</v>
      </c>
      <c r="B2711" s="822" t="s">
        <v>6952</v>
      </c>
      <c r="C2711" s="822" t="s">
        <v>639</v>
      </c>
      <c r="D2711" s="822" t="s">
        <v>6932</v>
      </c>
      <c r="E2711" s="822" t="s">
        <v>6953</v>
      </c>
      <c r="F2711" s="822" t="s">
        <v>6956</v>
      </c>
      <c r="G2711" s="822" t="s">
        <v>6955</v>
      </c>
      <c r="H2711" s="831">
        <v>0.2</v>
      </c>
      <c r="I2711" s="831">
        <v>21.77</v>
      </c>
      <c r="J2711" s="822"/>
      <c r="K2711" s="822">
        <v>108.85</v>
      </c>
      <c r="L2711" s="831"/>
      <c r="M2711" s="831"/>
      <c r="N2711" s="822"/>
      <c r="O2711" s="822"/>
      <c r="P2711" s="831"/>
      <c r="Q2711" s="831"/>
      <c r="R2711" s="827"/>
      <c r="S2711" s="832"/>
    </row>
    <row r="2712" spans="1:19" ht="14.45" customHeight="1" x14ac:dyDescent="0.2">
      <c r="A2712" s="821" t="s">
        <v>6951</v>
      </c>
      <c r="B2712" s="822" t="s">
        <v>6952</v>
      </c>
      <c r="C2712" s="822" t="s">
        <v>639</v>
      </c>
      <c r="D2712" s="822" t="s">
        <v>6932</v>
      </c>
      <c r="E2712" s="822" t="s">
        <v>6953</v>
      </c>
      <c r="F2712" s="822" t="s">
        <v>6995</v>
      </c>
      <c r="G2712" s="822" t="s">
        <v>699</v>
      </c>
      <c r="H2712" s="831">
        <v>0.1</v>
      </c>
      <c r="I2712" s="831">
        <v>4.71</v>
      </c>
      <c r="J2712" s="822"/>
      <c r="K2712" s="822">
        <v>47.099999999999994</v>
      </c>
      <c r="L2712" s="831"/>
      <c r="M2712" s="831"/>
      <c r="N2712" s="822"/>
      <c r="O2712" s="822"/>
      <c r="P2712" s="831"/>
      <c r="Q2712" s="831"/>
      <c r="R2712" s="827"/>
      <c r="S2712" s="832"/>
    </row>
    <row r="2713" spans="1:19" ht="14.45" customHeight="1" x14ac:dyDescent="0.2">
      <c r="A2713" s="821" t="s">
        <v>6951</v>
      </c>
      <c r="B2713" s="822" t="s">
        <v>6952</v>
      </c>
      <c r="C2713" s="822" t="s">
        <v>639</v>
      </c>
      <c r="D2713" s="822" t="s">
        <v>6932</v>
      </c>
      <c r="E2713" s="822" t="s">
        <v>6953</v>
      </c>
      <c r="F2713" s="822" t="s">
        <v>7004</v>
      </c>
      <c r="G2713" s="822" t="s">
        <v>7005</v>
      </c>
      <c r="H2713" s="831">
        <v>0.7</v>
      </c>
      <c r="I2713" s="831">
        <v>82.11</v>
      </c>
      <c r="J2713" s="822"/>
      <c r="K2713" s="822">
        <v>117.30000000000001</v>
      </c>
      <c r="L2713" s="831">
        <v>1.0000000000000002</v>
      </c>
      <c r="M2713" s="831">
        <v>117.3</v>
      </c>
      <c r="N2713" s="822"/>
      <c r="O2713" s="822">
        <v>117.29999999999997</v>
      </c>
      <c r="P2713" s="831"/>
      <c r="Q2713" s="831"/>
      <c r="R2713" s="827"/>
      <c r="S2713" s="832"/>
    </row>
    <row r="2714" spans="1:19" ht="14.45" customHeight="1" x14ac:dyDescent="0.2">
      <c r="A2714" s="821" t="s">
        <v>6951</v>
      </c>
      <c r="B2714" s="822" t="s">
        <v>6952</v>
      </c>
      <c r="C2714" s="822" t="s">
        <v>639</v>
      </c>
      <c r="D2714" s="822" t="s">
        <v>6932</v>
      </c>
      <c r="E2714" s="822" t="s">
        <v>6953</v>
      </c>
      <c r="F2714" s="822" t="s">
        <v>7035</v>
      </c>
      <c r="G2714" s="822" t="s">
        <v>3281</v>
      </c>
      <c r="H2714" s="831">
        <v>1.8</v>
      </c>
      <c r="I2714" s="831">
        <v>960.48</v>
      </c>
      <c r="J2714" s="822"/>
      <c r="K2714" s="822">
        <v>533.6</v>
      </c>
      <c r="L2714" s="831">
        <v>0.2</v>
      </c>
      <c r="M2714" s="831">
        <v>106.72</v>
      </c>
      <c r="N2714" s="822"/>
      <c r="O2714" s="822">
        <v>533.59999999999991</v>
      </c>
      <c r="P2714" s="831"/>
      <c r="Q2714" s="831"/>
      <c r="R2714" s="827"/>
      <c r="S2714" s="832"/>
    </row>
    <row r="2715" spans="1:19" ht="14.45" customHeight="1" x14ac:dyDescent="0.2">
      <c r="A2715" s="821" t="s">
        <v>6951</v>
      </c>
      <c r="B2715" s="822" t="s">
        <v>6952</v>
      </c>
      <c r="C2715" s="822" t="s">
        <v>639</v>
      </c>
      <c r="D2715" s="822" t="s">
        <v>6932</v>
      </c>
      <c r="E2715" s="822" t="s">
        <v>6953</v>
      </c>
      <c r="F2715" s="822" t="s">
        <v>7114</v>
      </c>
      <c r="G2715" s="822" t="s">
        <v>2319</v>
      </c>
      <c r="H2715" s="831">
        <v>1</v>
      </c>
      <c r="I2715" s="831">
        <v>1186.57</v>
      </c>
      <c r="J2715" s="822"/>
      <c r="K2715" s="822">
        <v>1186.57</v>
      </c>
      <c r="L2715" s="831"/>
      <c r="M2715" s="831"/>
      <c r="N2715" s="822"/>
      <c r="O2715" s="822"/>
      <c r="P2715" s="831"/>
      <c r="Q2715" s="831"/>
      <c r="R2715" s="827"/>
      <c r="S2715" s="832"/>
    </row>
    <row r="2716" spans="1:19" ht="14.45" customHeight="1" x14ac:dyDescent="0.2">
      <c r="A2716" s="821" t="s">
        <v>6951</v>
      </c>
      <c r="B2716" s="822" t="s">
        <v>6952</v>
      </c>
      <c r="C2716" s="822" t="s">
        <v>639</v>
      </c>
      <c r="D2716" s="822" t="s">
        <v>6932</v>
      </c>
      <c r="E2716" s="822" t="s">
        <v>6953</v>
      </c>
      <c r="F2716" s="822" t="s">
        <v>7148</v>
      </c>
      <c r="G2716" s="822" t="s">
        <v>7149</v>
      </c>
      <c r="H2716" s="831">
        <v>0.05</v>
      </c>
      <c r="I2716" s="831">
        <v>6.08</v>
      </c>
      <c r="J2716" s="822"/>
      <c r="K2716" s="822">
        <v>121.6</v>
      </c>
      <c r="L2716" s="831"/>
      <c r="M2716" s="831"/>
      <c r="N2716" s="822"/>
      <c r="O2716" s="822"/>
      <c r="P2716" s="831"/>
      <c r="Q2716" s="831"/>
      <c r="R2716" s="827"/>
      <c r="S2716" s="832"/>
    </row>
    <row r="2717" spans="1:19" ht="14.45" customHeight="1" x14ac:dyDescent="0.2">
      <c r="A2717" s="821" t="s">
        <v>6951</v>
      </c>
      <c r="B2717" s="822" t="s">
        <v>6952</v>
      </c>
      <c r="C2717" s="822" t="s">
        <v>639</v>
      </c>
      <c r="D2717" s="822" t="s">
        <v>6932</v>
      </c>
      <c r="E2717" s="822" t="s">
        <v>6946</v>
      </c>
      <c r="F2717" s="822" t="s">
        <v>7318</v>
      </c>
      <c r="G2717" s="822" t="s">
        <v>7319</v>
      </c>
      <c r="H2717" s="831">
        <v>41</v>
      </c>
      <c r="I2717" s="831">
        <v>1558</v>
      </c>
      <c r="J2717" s="822"/>
      <c r="K2717" s="822">
        <v>38</v>
      </c>
      <c r="L2717" s="831">
        <v>10</v>
      </c>
      <c r="M2717" s="831">
        <v>380</v>
      </c>
      <c r="N2717" s="822"/>
      <c r="O2717" s="822">
        <v>38</v>
      </c>
      <c r="P2717" s="831"/>
      <c r="Q2717" s="831"/>
      <c r="R2717" s="827"/>
      <c r="S2717" s="832"/>
    </row>
    <row r="2718" spans="1:19" ht="14.45" customHeight="1" x14ac:dyDescent="0.2">
      <c r="A2718" s="821" t="s">
        <v>6951</v>
      </c>
      <c r="B2718" s="822" t="s">
        <v>6952</v>
      </c>
      <c r="C2718" s="822" t="s">
        <v>639</v>
      </c>
      <c r="D2718" s="822" t="s">
        <v>6932</v>
      </c>
      <c r="E2718" s="822" t="s">
        <v>6946</v>
      </c>
      <c r="F2718" s="822" t="s">
        <v>7326</v>
      </c>
      <c r="G2718" s="822" t="s">
        <v>7327</v>
      </c>
      <c r="H2718" s="831">
        <v>7</v>
      </c>
      <c r="I2718" s="831">
        <v>1253</v>
      </c>
      <c r="J2718" s="822"/>
      <c r="K2718" s="822">
        <v>179</v>
      </c>
      <c r="L2718" s="831">
        <v>2</v>
      </c>
      <c r="M2718" s="831">
        <v>360</v>
      </c>
      <c r="N2718" s="822"/>
      <c r="O2718" s="822">
        <v>180</v>
      </c>
      <c r="P2718" s="831"/>
      <c r="Q2718" s="831"/>
      <c r="R2718" s="827"/>
      <c r="S2718" s="832"/>
    </row>
    <row r="2719" spans="1:19" ht="14.45" customHeight="1" x14ac:dyDescent="0.2">
      <c r="A2719" s="821" t="s">
        <v>6951</v>
      </c>
      <c r="B2719" s="822" t="s">
        <v>6952</v>
      </c>
      <c r="C2719" s="822" t="s">
        <v>639</v>
      </c>
      <c r="D2719" s="822" t="s">
        <v>6932</v>
      </c>
      <c r="E2719" s="822" t="s">
        <v>6946</v>
      </c>
      <c r="F2719" s="822" t="s">
        <v>7334</v>
      </c>
      <c r="G2719" s="822" t="s">
        <v>7335</v>
      </c>
      <c r="H2719" s="831">
        <v>1</v>
      </c>
      <c r="I2719" s="831">
        <v>0</v>
      </c>
      <c r="J2719" s="822"/>
      <c r="K2719" s="822">
        <v>0</v>
      </c>
      <c r="L2719" s="831"/>
      <c r="M2719" s="831"/>
      <c r="N2719" s="822"/>
      <c r="O2719" s="822"/>
      <c r="P2719" s="831"/>
      <c r="Q2719" s="831"/>
      <c r="R2719" s="827"/>
      <c r="S2719" s="832"/>
    </row>
    <row r="2720" spans="1:19" ht="14.45" customHeight="1" x14ac:dyDescent="0.2">
      <c r="A2720" s="821" t="s">
        <v>6951</v>
      </c>
      <c r="B2720" s="822" t="s">
        <v>6952</v>
      </c>
      <c r="C2720" s="822" t="s">
        <v>639</v>
      </c>
      <c r="D2720" s="822" t="s">
        <v>6932</v>
      </c>
      <c r="E2720" s="822" t="s">
        <v>6946</v>
      </c>
      <c r="F2720" s="822" t="s">
        <v>7338</v>
      </c>
      <c r="G2720" s="822" t="s">
        <v>7339</v>
      </c>
      <c r="H2720" s="831">
        <v>116</v>
      </c>
      <c r="I2720" s="831">
        <v>3866.66</v>
      </c>
      <c r="J2720" s="822"/>
      <c r="K2720" s="822">
        <v>33.333275862068966</v>
      </c>
      <c r="L2720" s="831">
        <v>69</v>
      </c>
      <c r="M2720" s="831">
        <v>2300.0100000000002</v>
      </c>
      <c r="N2720" s="822"/>
      <c r="O2720" s="822">
        <v>33.333478260869569</v>
      </c>
      <c r="P2720" s="831"/>
      <c r="Q2720" s="831"/>
      <c r="R2720" s="827"/>
      <c r="S2720" s="832"/>
    </row>
    <row r="2721" spans="1:19" ht="14.45" customHeight="1" x14ac:dyDescent="0.2">
      <c r="A2721" s="821" t="s">
        <v>6951</v>
      </c>
      <c r="B2721" s="822" t="s">
        <v>6952</v>
      </c>
      <c r="C2721" s="822" t="s">
        <v>639</v>
      </c>
      <c r="D2721" s="822" t="s">
        <v>6932</v>
      </c>
      <c r="E2721" s="822" t="s">
        <v>6946</v>
      </c>
      <c r="F2721" s="822" t="s">
        <v>7342</v>
      </c>
      <c r="G2721" s="822" t="s">
        <v>7343</v>
      </c>
      <c r="H2721" s="831">
        <v>110</v>
      </c>
      <c r="I2721" s="831">
        <v>4180</v>
      </c>
      <c r="J2721" s="822"/>
      <c r="K2721" s="822">
        <v>38</v>
      </c>
      <c r="L2721" s="831">
        <v>71</v>
      </c>
      <c r="M2721" s="831">
        <v>2698</v>
      </c>
      <c r="N2721" s="822"/>
      <c r="O2721" s="822">
        <v>38</v>
      </c>
      <c r="P2721" s="831"/>
      <c r="Q2721" s="831"/>
      <c r="R2721" s="827"/>
      <c r="S2721" s="832"/>
    </row>
    <row r="2722" spans="1:19" ht="14.45" customHeight="1" x14ac:dyDescent="0.2">
      <c r="A2722" s="821" t="s">
        <v>6951</v>
      </c>
      <c r="B2722" s="822" t="s">
        <v>6952</v>
      </c>
      <c r="C2722" s="822" t="s">
        <v>639</v>
      </c>
      <c r="D2722" s="822" t="s">
        <v>6932</v>
      </c>
      <c r="E2722" s="822" t="s">
        <v>6946</v>
      </c>
      <c r="F2722" s="822" t="s">
        <v>7348</v>
      </c>
      <c r="G2722" s="822" t="s">
        <v>7349</v>
      </c>
      <c r="H2722" s="831">
        <v>11</v>
      </c>
      <c r="I2722" s="831">
        <v>363</v>
      </c>
      <c r="J2722" s="822"/>
      <c r="K2722" s="822">
        <v>33</v>
      </c>
      <c r="L2722" s="831">
        <v>3</v>
      </c>
      <c r="M2722" s="831">
        <v>99</v>
      </c>
      <c r="N2722" s="822"/>
      <c r="O2722" s="822">
        <v>33</v>
      </c>
      <c r="P2722" s="831"/>
      <c r="Q2722" s="831"/>
      <c r="R2722" s="827"/>
      <c r="S2722" s="832"/>
    </row>
    <row r="2723" spans="1:19" ht="14.45" customHeight="1" x14ac:dyDescent="0.2">
      <c r="A2723" s="821" t="s">
        <v>6951</v>
      </c>
      <c r="B2723" s="822" t="s">
        <v>6952</v>
      </c>
      <c r="C2723" s="822" t="s">
        <v>639</v>
      </c>
      <c r="D2723" s="822" t="s">
        <v>6932</v>
      </c>
      <c r="E2723" s="822" t="s">
        <v>6946</v>
      </c>
      <c r="F2723" s="822" t="s">
        <v>7352</v>
      </c>
      <c r="G2723" s="822" t="s">
        <v>7353</v>
      </c>
      <c r="H2723" s="831">
        <v>1</v>
      </c>
      <c r="I2723" s="831">
        <v>135</v>
      </c>
      <c r="J2723" s="822"/>
      <c r="K2723" s="822">
        <v>135</v>
      </c>
      <c r="L2723" s="831"/>
      <c r="M2723" s="831"/>
      <c r="N2723" s="822"/>
      <c r="O2723" s="822"/>
      <c r="P2723" s="831"/>
      <c r="Q2723" s="831"/>
      <c r="R2723" s="827"/>
      <c r="S2723" s="832"/>
    </row>
    <row r="2724" spans="1:19" ht="14.45" customHeight="1" x14ac:dyDescent="0.2">
      <c r="A2724" s="821" t="s">
        <v>6951</v>
      </c>
      <c r="B2724" s="822" t="s">
        <v>6952</v>
      </c>
      <c r="C2724" s="822" t="s">
        <v>639</v>
      </c>
      <c r="D2724" s="822" t="s">
        <v>6932</v>
      </c>
      <c r="E2724" s="822" t="s">
        <v>6946</v>
      </c>
      <c r="F2724" s="822" t="s">
        <v>7360</v>
      </c>
      <c r="G2724" s="822" t="s">
        <v>7361</v>
      </c>
      <c r="H2724" s="831">
        <v>109</v>
      </c>
      <c r="I2724" s="831">
        <v>39022</v>
      </c>
      <c r="J2724" s="822"/>
      <c r="K2724" s="822">
        <v>358</v>
      </c>
      <c r="L2724" s="831">
        <v>67</v>
      </c>
      <c r="M2724" s="831">
        <v>24120</v>
      </c>
      <c r="N2724" s="822"/>
      <c r="O2724" s="822">
        <v>360</v>
      </c>
      <c r="P2724" s="831"/>
      <c r="Q2724" s="831"/>
      <c r="R2724" s="827"/>
      <c r="S2724" s="832"/>
    </row>
    <row r="2725" spans="1:19" ht="14.45" customHeight="1" x14ac:dyDescent="0.2">
      <c r="A2725" s="821" t="s">
        <v>6951</v>
      </c>
      <c r="B2725" s="822" t="s">
        <v>6952</v>
      </c>
      <c r="C2725" s="822" t="s">
        <v>639</v>
      </c>
      <c r="D2725" s="822" t="s">
        <v>6932</v>
      </c>
      <c r="E2725" s="822" t="s">
        <v>6946</v>
      </c>
      <c r="F2725" s="822" t="s">
        <v>7362</v>
      </c>
      <c r="G2725" s="822" t="s">
        <v>7363</v>
      </c>
      <c r="H2725" s="831">
        <v>7</v>
      </c>
      <c r="I2725" s="831">
        <v>427</v>
      </c>
      <c r="J2725" s="822"/>
      <c r="K2725" s="822">
        <v>61</v>
      </c>
      <c r="L2725" s="831">
        <v>8</v>
      </c>
      <c r="M2725" s="831">
        <v>496</v>
      </c>
      <c r="N2725" s="822"/>
      <c r="O2725" s="822">
        <v>62</v>
      </c>
      <c r="P2725" s="831"/>
      <c r="Q2725" s="831"/>
      <c r="R2725" s="827"/>
      <c r="S2725" s="832"/>
    </row>
    <row r="2726" spans="1:19" ht="14.45" customHeight="1" x14ac:dyDescent="0.2">
      <c r="A2726" s="821" t="s">
        <v>6951</v>
      </c>
      <c r="B2726" s="822" t="s">
        <v>6952</v>
      </c>
      <c r="C2726" s="822" t="s">
        <v>639</v>
      </c>
      <c r="D2726" s="822" t="s">
        <v>6932</v>
      </c>
      <c r="E2726" s="822" t="s">
        <v>6946</v>
      </c>
      <c r="F2726" s="822" t="s">
        <v>7366</v>
      </c>
      <c r="G2726" s="822" t="s">
        <v>7367</v>
      </c>
      <c r="H2726" s="831">
        <v>8</v>
      </c>
      <c r="I2726" s="831">
        <v>488</v>
      </c>
      <c r="J2726" s="822"/>
      <c r="K2726" s="822">
        <v>61</v>
      </c>
      <c r="L2726" s="831"/>
      <c r="M2726" s="831"/>
      <c r="N2726" s="822"/>
      <c r="O2726" s="822"/>
      <c r="P2726" s="831"/>
      <c r="Q2726" s="831"/>
      <c r="R2726" s="827"/>
      <c r="S2726" s="832"/>
    </row>
    <row r="2727" spans="1:19" ht="14.45" customHeight="1" x14ac:dyDescent="0.2">
      <c r="A2727" s="821" t="s">
        <v>6951</v>
      </c>
      <c r="B2727" s="822" t="s">
        <v>6952</v>
      </c>
      <c r="C2727" s="822" t="s">
        <v>639</v>
      </c>
      <c r="D2727" s="822" t="s">
        <v>3514</v>
      </c>
      <c r="E2727" s="822" t="s">
        <v>6953</v>
      </c>
      <c r="F2727" s="822" t="s">
        <v>6959</v>
      </c>
      <c r="G2727" s="822" t="s">
        <v>900</v>
      </c>
      <c r="H2727" s="831"/>
      <c r="I2727" s="831"/>
      <c r="J2727" s="822"/>
      <c r="K2727" s="822"/>
      <c r="L2727" s="831">
        <v>0.1</v>
      </c>
      <c r="M2727" s="831">
        <v>20.54</v>
      </c>
      <c r="N2727" s="822"/>
      <c r="O2727" s="822">
        <v>205.39999999999998</v>
      </c>
      <c r="P2727" s="831">
        <v>0.2</v>
      </c>
      <c r="Q2727" s="831">
        <v>41.08</v>
      </c>
      <c r="R2727" s="827"/>
      <c r="S2727" s="832">
        <v>205.39999999999998</v>
      </c>
    </row>
    <row r="2728" spans="1:19" ht="14.45" customHeight="1" x14ac:dyDescent="0.2">
      <c r="A2728" s="821" t="s">
        <v>6951</v>
      </c>
      <c r="B2728" s="822" t="s">
        <v>6952</v>
      </c>
      <c r="C2728" s="822" t="s">
        <v>639</v>
      </c>
      <c r="D2728" s="822" t="s">
        <v>3514</v>
      </c>
      <c r="E2728" s="822" t="s">
        <v>6953</v>
      </c>
      <c r="F2728" s="822" t="s">
        <v>6972</v>
      </c>
      <c r="G2728" s="822" t="s">
        <v>3443</v>
      </c>
      <c r="H2728" s="831"/>
      <c r="I2728" s="831"/>
      <c r="J2728" s="822"/>
      <c r="K2728" s="822"/>
      <c r="L2728" s="831">
        <v>3.22</v>
      </c>
      <c r="M2728" s="831">
        <v>25294.84</v>
      </c>
      <c r="N2728" s="822"/>
      <c r="O2728" s="822">
        <v>7855.5403726708073</v>
      </c>
      <c r="P2728" s="831"/>
      <c r="Q2728" s="831"/>
      <c r="R2728" s="827"/>
      <c r="S2728" s="832"/>
    </row>
    <row r="2729" spans="1:19" ht="14.45" customHeight="1" x14ac:dyDescent="0.2">
      <c r="A2729" s="821" t="s">
        <v>6951</v>
      </c>
      <c r="B2729" s="822" t="s">
        <v>6952</v>
      </c>
      <c r="C2729" s="822" t="s">
        <v>639</v>
      </c>
      <c r="D2729" s="822" t="s">
        <v>3514</v>
      </c>
      <c r="E2729" s="822" t="s">
        <v>6953</v>
      </c>
      <c r="F2729" s="822" t="s">
        <v>6983</v>
      </c>
      <c r="G2729" s="822" t="s">
        <v>2381</v>
      </c>
      <c r="H2729" s="831"/>
      <c r="I2729" s="831"/>
      <c r="J2729" s="822"/>
      <c r="K2729" s="822"/>
      <c r="L2729" s="831">
        <v>3.06</v>
      </c>
      <c r="M2729" s="831">
        <v>19834.12</v>
      </c>
      <c r="N2729" s="822"/>
      <c r="O2729" s="822">
        <v>6481.7385620915029</v>
      </c>
      <c r="P2729" s="831">
        <v>2.54</v>
      </c>
      <c r="Q2729" s="831">
        <v>12751.52</v>
      </c>
      <c r="R2729" s="827"/>
      <c r="S2729" s="832">
        <v>5020.2834645669291</v>
      </c>
    </row>
    <row r="2730" spans="1:19" ht="14.45" customHeight="1" x14ac:dyDescent="0.2">
      <c r="A2730" s="821" t="s">
        <v>6951</v>
      </c>
      <c r="B2730" s="822" t="s">
        <v>6952</v>
      </c>
      <c r="C2730" s="822" t="s">
        <v>639</v>
      </c>
      <c r="D2730" s="822" t="s">
        <v>3514</v>
      </c>
      <c r="E2730" s="822" t="s">
        <v>6953</v>
      </c>
      <c r="F2730" s="822" t="s">
        <v>6984</v>
      </c>
      <c r="G2730" s="822" t="s">
        <v>2381</v>
      </c>
      <c r="H2730" s="831"/>
      <c r="I2730" s="831"/>
      <c r="J2730" s="822"/>
      <c r="K2730" s="822"/>
      <c r="L2730" s="831"/>
      <c r="M2730" s="831"/>
      <c r="N2730" s="822"/>
      <c r="O2730" s="822"/>
      <c r="P2730" s="831">
        <v>4.78</v>
      </c>
      <c r="Q2730" s="831">
        <v>87697.99</v>
      </c>
      <c r="R2730" s="827"/>
      <c r="S2730" s="832">
        <v>18346.859832635982</v>
      </c>
    </row>
    <row r="2731" spans="1:19" ht="14.45" customHeight="1" x14ac:dyDescent="0.2">
      <c r="A2731" s="821" t="s">
        <v>6951</v>
      </c>
      <c r="B2731" s="822" t="s">
        <v>6952</v>
      </c>
      <c r="C2731" s="822" t="s">
        <v>639</v>
      </c>
      <c r="D2731" s="822" t="s">
        <v>3514</v>
      </c>
      <c r="E2731" s="822" t="s">
        <v>6953</v>
      </c>
      <c r="F2731" s="822" t="s">
        <v>6985</v>
      </c>
      <c r="G2731" s="822" t="s">
        <v>2391</v>
      </c>
      <c r="H2731" s="831">
        <v>15.02</v>
      </c>
      <c r="I2731" s="831">
        <v>73456.66</v>
      </c>
      <c r="J2731" s="822"/>
      <c r="K2731" s="822">
        <v>4890.5898801597878</v>
      </c>
      <c r="L2731" s="831">
        <v>9</v>
      </c>
      <c r="M2731" s="831">
        <v>44015.31</v>
      </c>
      <c r="N2731" s="822"/>
      <c r="O2731" s="822">
        <v>4890.59</v>
      </c>
      <c r="P2731" s="831"/>
      <c r="Q2731" s="831"/>
      <c r="R2731" s="827"/>
      <c r="S2731" s="832"/>
    </row>
    <row r="2732" spans="1:19" ht="14.45" customHeight="1" x14ac:dyDescent="0.2">
      <c r="A2732" s="821" t="s">
        <v>6951</v>
      </c>
      <c r="B2732" s="822" t="s">
        <v>6952</v>
      </c>
      <c r="C2732" s="822" t="s">
        <v>639</v>
      </c>
      <c r="D2732" s="822" t="s">
        <v>3514</v>
      </c>
      <c r="E2732" s="822" t="s">
        <v>6953</v>
      </c>
      <c r="F2732" s="822" t="s">
        <v>6990</v>
      </c>
      <c r="G2732" s="822" t="s">
        <v>3457</v>
      </c>
      <c r="H2732" s="831"/>
      <c r="I2732" s="831"/>
      <c r="J2732" s="822"/>
      <c r="K2732" s="822"/>
      <c r="L2732" s="831"/>
      <c r="M2732" s="831"/>
      <c r="N2732" s="822"/>
      <c r="O2732" s="822"/>
      <c r="P2732" s="831">
        <v>5.61</v>
      </c>
      <c r="Q2732" s="831">
        <v>51333.35</v>
      </c>
      <c r="R2732" s="827"/>
      <c r="S2732" s="832">
        <v>9150.3297682709435</v>
      </c>
    </row>
    <row r="2733" spans="1:19" ht="14.45" customHeight="1" x14ac:dyDescent="0.2">
      <c r="A2733" s="821" t="s">
        <v>6951</v>
      </c>
      <c r="B2733" s="822" t="s">
        <v>6952</v>
      </c>
      <c r="C2733" s="822" t="s">
        <v>639</v>
      </c>
      <c r="D2733" s="822" t="s">
        <v>3514</v>
      </c>
      <c r="E2733" s="822" t="s">
        <v>6953</v>
      </c>
      <c r="F2733" s="822" t="s">
        <v>6996</v>
      </c>
      <c r="G2733" s="822" t="s">
        <v>1434</v>
      </c>
      <c r="H2733" s="831"/>
      <c r="I2733" s="831"/>
      <c r="J2733" s="822"/>
      <c r="K2733" s="822"/>
      <c r="L2733" s="831">
        <v>0.2</v>
      </c>
      <c r="M2733" s="831">
        <v>35.04</v>
      </c>
      <c r="N2733" s="822"/>
      <c r="O2733" s="822">
        <v>175.2</v>
      </c>
      <c r="P2733" s="831">
        <v>0.60000000000000009</v>
      </c>
      <c r="Q2733" s="831">
        <v>96.08</v>
      </c>
      <c r="R2733" s="827"/>
      <c r="S2733" s="832">
        <v>160.1333333333333</v>
      </c>
    </row>
    <row r="2734" spans="1:19" ht="14.45" customHeight="1" x14ac:dyDescent="0.2">
      <c r="A2734" s="821" t="s">
        <v>6951</v>
      </c>
      <c r="B2734" s="822" t="s">
        <v>6952</v>
      </c>
      <c r="C2734" s="822" t="s">
        <v>639</v>
      </c>
      <c r="D2734" s="822" t="s">
        <v>3514</v>
      </c>
      <c r="E2734" s="822" t="s">
        <v>6953</v>
      </c>
      <c r="F2734" s="822" t="s">
        <v>6997</v>
      </c>
      <c r="G2734" s="822" t="s">
        <v>877</v>
      </c>
      <c r="H2734" s="831"/>
      <c r="I2734" s="831"/>
      <c r="J2734" s="822"/>
      <c r="K2734" s="822"/>
      <c r="L2734" s="831">
        <v>0.2</v>
      </c>
      <c r="M2734" s="831">
        <v>11.99</v>
      </c>
      <c r="N2734" s="822"/>
      <c r="O2734" s="822">
        <v>59.949999999999996</v>
      </c>
      <c r="P2734" s="831">
        <v>0.4</v>
      </c>
      <c r="Q2734" s="831">
        <v>23.94</v>
      </c>
      <c r="R2734" s="827"/>
      <c r="S2734" s="832">
        <v>59.85</v>
      </c>
    </row>
    <row r="2735" spans="1:19" ht="14.45" customHeight="1" x14ac:dyDescent="0.2">
      <c r="A2735" s="821" t="s">
        <v>6951</v>
      </c>
      <c r="B2735" s="822" t="s">
        <v>6952</v>
      </c>
      <c r="C2735" s="822" t="s">
        <v>639</v>
      </c>
      <c r="D2735" s="822" t="s">
        <v>3514</v>
      </c>
      <c r="E2735" s="822" t="s">
        <v>6953</v>
      </c>
      <c r="F2735" s="822" t="s">
        <v>7004</v>
      </c>
      <c r="G2735" s="822" t="s">
        <v>7005</v>
      </c>
      <c r="H2735" s="831"/>
      <c r="I2735" s="831"/>
      <c r="J2735" s="822"/>
      <c r="K2735" s="822"/>
      <c r="L2735" s="831">
        <v>0.1</v>
      </c>
      <c r="M2735" s="831">
        <v>11.73</v>
      </c>
      <c r="N2735" s="822"/>
      <c r="O2735" s="822">
        <v>117.3</v>
      </c>
      <c r="P2735" s="831"/>
      <c r="Q2735" s="831"/>
      <c r="R2735" s="827"/>
      <c r="S2735" s="832"/>
    </row>
    <row r="2736" spans="1:19" ht="14.45" customHeight="1" x14ac:dyDescent="0.2">
      <c r="A2736" s="821" t="s">
        <v>6951</v>
      </c>
      <c r="B2736" s="822" t="s">
        <v>6952</v>
      </c>
      <c r="C2736" s="822" t="s">
        <v>639</v>
      </c>
      <c r="D2736" s="822" t="s">
        <v>3514</v>
      </c>
      <c r="E2736" s="822" t="s">
        <v>6953</v>
      </c>
      <c r="F2736" s="822" t="s">
        <v>7029</v>
      </c>
      <c r="G2736" s="822" t="s">
        <v>3393</v>
      </c>
      <c r="H2736" s="831"/>
      <c r="I2736" s="831"/>
      <c r="J2736" s="822"/>
      <c r="K2736" s="822"/>
      <c r="L2736" s="831">
        <v>1</v>
      </c>
      <c r="M2736" s="831">
        <v>6706.6</v>
      </c>
      <c r="N2736" s="822"/>
      <c r="O2736" s="822">
        <v>6706.6</v>
      </c>
      <c r="P2736" s="831"/>
      <c r="Q2736" s="831"/>
      <c r="R2736" s="827"/>
      <c r="S2736" s="832"/>
    </row>
    <row r="2737" spans="1:19" ht="14.45" customHeight="1" x14ac:dyDescent="0.2">
      <c r="A2737" s="821" t="s">
        <v>6951</v>
      </c>
      <c r="B2737" s="822" t="s">
        <v>6952</v>
      </c>
      <c r="C2737" s="822" t="s">
        <v>639</v>
      </c>
      <c r="D2737" s="822" t="s">
        <v>3514</v>
      </c>
      <c r="E2737" s="822" t="s">
        <v>6953</v>
      </c>
      <c r="F2737" s="822" t="s">
        <v>7035</v>
      </c>
      <c r="G2737" s="822" t="s">
        <v>3281</v>
      </c>
      <c r="H2737" s="831"/>
      <c r="I2737" s="831"/>
      <c r="J2737" s="822"/>
      <c r="K2737" s="822"/>
      <c r="L2737" s="831">
        <v>1.2</v>
      </c>
      <c r="M2737" s="831">
        <v>2977.37</v>
      </c>
      <c r="N2737" s="822"/>
      <c r="O2737" s="822">
        <v>2481.1416666666669</v>
      </c>
      <c r="P2737" s="831"/>
      <c r="Q2737" s="831"/>
      <c r="R2737" s="827"/>
      <c r="S2737" s="832"/>
    </row>
    <row r="2738" spans="1:19" ht="14.45" customHeight="1" x14ac:dyDescent="0.2">
      <c r="A2738" s="821" t="s">
        <v>6951</v>
      </c>
      <c r="B2738" s="822" t="s">
        <v>6952</v>
      </c>
      <c r="C2738" s="822" t="s">
        <v>639</v>
      </c>
      <c r="D2738" s="822" t="s">
        <v>3514</v>
      </c>
      <c r="E2738" s="822" t="s">
        <v>6953</v>
      </c>
      <c r="F2738" s="822" t="s">
        <v>7039</v>
      </c>
      <c r="G2738" s="822" t="s">
        <v>7040</v>
      </c>
      <c r="H2738" s="831"/>
      <c r="I2738" s="831"/>
      <c r="J2738" s="822"/>
      <c r="K2738" s="822"/>
      <c r="L2738" s="831"/>
      <c r="M2738" s="831"/>
      <c r="N2738" s="822"/>
      <c r="O2738" s="822"/>
      <c r="P2738" s="831">
        <v>3</v>
      </c>
      <c r="Q2738" s="831">
        <v>9313.74</v>
      </c>
      <c r="R2738" s="827"/>
      <c r="S2738" s="832">
        <v>3104.58</v>
      </c>
    </row>
    <row r="2739" spans="1:19" ht="14.45" customHeight="1" x14ac:dyDescent="0.2">
      <c r="A2739" s="821" t="s">
        <v>6951</v>
      </c>
      <c r="B2739" s="822" t="s">
        <v>6952</v>
      </c>
      <c r="C2739" s="822" t="s">
        <v>639</v>
      </c>
      <c r="D2739" s="822" t="s">
        <v>3514</v>
      </c>
      <c r="E2739" s="822" t="s">
        <v>6953</v>
      </c>
      <c r="F2739" s="822" t="s">
        <v>7041</v>
      </c>
      <c r="G2739" s="822" t="s">
        <v>7040</v>
      </c>
      <c r="H2739" s="831"/>
      <c r="I2739" s="831"/>
      <c r="J2739" s="822"/>
      <c r="K2739" s="822"/>
      <c r="L2739" s="831">
        <v>1</v>
      </c>
      <c r="M2739" s="831">
        <v>7264.93</v>
      </c>
      <c r="N2739" s="822"/>
      <c r="O2739" s="822">
        <v>7264.93</v>
      </c>
      <c r="P2739" s="831"/>
      <c r="Q2739" s="831"/>
      <c r="R2739" s="827"/>
      <c r="S2739" s="832"/>
    </row>
    <row r="2740" spans="1:19" ht="14.45" customHeight="1" x14ac:dyDescent="0.2">
      <c r="A2740" s="821" t="s">
        <v>6951</v>
      </c>
      <c r="B2740" s="822" t="s">
        <v>6952</v>
      </c>
      <c r="C2740" s="822" t="s">
        <v>639</v>
      </c>
      <c r="D2740" s="822" t="s">
        <v>3514</v>
      </c>
      <c r="E2740" s="822" t="s">
        <v>6953</v>
      </c>
      <c r="F2740" s="822" t="s">
        <v>7046</v>
      </c>
      <c r="G2740" s="822" t="s">
        <v>3405</v>
      </c>
      <c r="H2740" s="831">
        <v>1</v>
      </c>
      <c r="I2740" s="831">
        <v>89502.6</v>
      </c>
      <c r="J2740" s="822"/>
      <c r="K2740" s="822">
        <v>89502.6</v>
      </c>
      <c r="L2740" s="831"/>
      <c r="M2740" s="831"/>
      <c r="N2740" s="822"/>
      <c r="O2740" s="822"/>
      <c r="P2740" s="831">
        <v>10.67</v>
      </c>
      <c r="Q2740" s="831">
        <v>954992.74</v>
      </c>
      <c r="R2740" s="827"/>
      <c r="S2740" s="832">
        <v>89502.599812558576</v>
      </c>
    </row>
    <row r="2741" spans="1:19" ht="14.45" customHeight="1" x14ac:dyDescent="0.2">
      <c r="A2741" s="821" t="s">
        <v>6951</v>
      </c>
      <c r="B2741" s="822" t="s">
        <v>6952</v>
      </c>
      <c r="C2741" s="822" t="s">
        <v>639</v>
      </c>
      <c r="D2741" s="822" t="s">
        <v>3514</v>
      </c>
      <c r="E2741" s="822" t="s">
        <v>6953</v>
      </c>
      <c r="F2741" s="822" t="s">
        <v>7055</v>
      </c>
      <c r="G2741" s="822" t="s">
        <v>2404</v>
      </c>
      <c r="H2741" s="831"/>
      <c r="I2741" s="831"/>
      <c r="J2741" s="822"/>
      <c r="K2741" s="822"/>
      <c r="L2741" s="831">
        <v>3</v>
      </c>
      <c r="M2741" s="831">
        <v>27173.279999999999</v>
      </c>
      <c r="N2741" s="822"/>
      <c r="O2741" s="822">
        <v>9057.76</v>
      </c>
      <c r="P2741" s="831"/>
      <c r="Q2741" s="831"/>
      <c r="R2741" s="827"/>
      <c r="S2741" s="832"/>
    </row>
    <row r="2742" spans="1:19" ht="14.45" customHeight="1" x14ac:dyDescent="0.2">
      <c r="A2742" s="821" t="s">
        <v>6951</v>
      </c>
      <c r="B2742" s="822" t="s">
        <v>6952</v>
      </c>
      <c r="C2742" s="822" t="s">
        <v>639</v>
      </c>
      <c r="D2742" s="822" t="s">
        <v>3514</v>
      </c>
      <c r="E2742" s="822" t="s">
        <v>6953</v>
      </c>
      <c r="F2742" s="822" t="s">
        <v>7057</v>
      </c>
      <c r="G2742" s="822" t="s">
        <v>7058</v>
      </c>
      <c r="H2742" s="831"/>
      <c r="I2742" s="831"/>
      <c r="J2742" s="822"/>
      <c r="K2742" s="822"/>
      <c r="L2742" s="831"/>
      <c r="M2742" s="831"/>
      <c r="N2742" s="822"/>
      <c r="O2742" s="822"/>
      <c r="P2742" s="831">
        <v>2</v>
      </c>
      <c r="Q2742" s="831">
        <v>130529.09</v>
      </c>
      <c r="R2742" s="827"/>
      <c r="S2742" s="832">
        <v>65264.544999999998</v>
      </c>
    </row>
    <row r="2743" spans="1:19" ht="14.45" customHeight="1" x14ac:dyDescent="0.2">
      <c r="A2743" s="821" t="s">
        <v>6951</v>
      </c>
      <c r="B2743" s="822" t="s">
        <v>6952</v>
      </c>
      <c r="C2743" s="822" t="s">
        <v>639</v>
      </c>
      <c r="D2743" s="822" t="s">
        <v>3514</v>
      </c>
      <c r="E2743" s="822" t="s">
        <v>6953</v>
      </c>
      <c r="F2743" s="822" t="s">
        <v>7060</v>
      </c>
      <c r="G2743" s="822" t="s">
        <v>3443</v>
      </c>
      <c r="H2743" s="831">
        <v>1</v>
      </c>
      <c r="I2743" s="831">
        <v>39277.800000000003</v>
      </c>
      <c r="J2743" s="822"/>
      <c r="K2743" s="822">
        <v>39277.800000000003</v>
      </c>
      <c r="L2743" s="831">
        <v>1</v>
      </c>
      <c r="M2743" s="831">
        <v>23660.799999999999</v>
      </c>
      <c r="N2743" s="822"/>
      <c r="O2743" s="822">
        <v>23660.799999999999</v>
      </c>
      <c r="P2743" s="831"/>
      <c r="Q2743" s="831"/>
      <c r="R2743" s="827"/>
      <c r="S2743" s="832"/>
    </row>
    <row r="2744" spans="1:19" ht="14.45" customHeight="1" x14ac:dyDescent="0.2">
      <c r="A2744" s="821" t="s">
        <v>6951</v>
      </c>
      <c r="B2744" s="822" t="s">
        <v>6952</v>
      </c>
      <c r="C2744" s="822" t="s">
        <v>639</v>
      </c>
      <c r="D2744" s="822" t="s">
        <v>3514</v>
      </c>
      <c r="E2744" s="822" t="s">
        <v>6953</v>
      </c>
      <c r="F2744" s="822" t="s">
        <v>7070</v>
      </c>
      <c r="G2744" s="822" t="s">
        <v>2985</v>
      </c>
      <c r="H2744" s="831"/>
      <c r="I2744" s="831"/>
      <c r="J2744" s="822"/>
      <c r="K2744" s="822"/>
      <c r="L2744" s="831"/>
      <c r="M2744" s="831"/>
      <c r="N2744" s="822"/>
      <c r="O2744" s="822"/>
      <c r="P2744" s="831">
        <v>0.84</v>
      </c>
      <c r="Q2744" s="831">
        <v>264.14999999999998</v>
      </c>
      <c r="R2744" s="827"/>
      <c r="S2744" s="832">
        <v>314.46428571428572</v>
      </c>
    </row>
    <row r="2745" spans="1:19" ht="14.45" customHeight="1" x14ac:dyDescent="0.2">
      <c r="A2745" s="821" t="s">
        <v>6951</v>
      </c>
      <c r="B2745" s="822" t="s">
        <v>6952</v>
      </c>
      <c r="C2745" s="822" t="s">
        <v>639</v>
      </c>
      <c r="D2745" s="822" t="s">
        <v>3514</v>
      </c>
      <c r="E2745" s="822" t="s">
        <v>6953</v>
      </c>
      <c r="F2745" s="822" t="s">
        <v>7071</v>
      </c>
      <c r="G2745" s="822" t="s">
        <v>2477</v>
      </c>
      <c r="H2745" s="831">
        <v>61</v>
      </c>
      <c r="I2745" s="831">
        <v>2609754.46</v>
      </c>
      <c r="J2745" s="822"/>
      <c r="K2745" s="822">
        <v>42782.86</v>
      </c>
      <c r="L2745" s="831">
        <v>120</v>
      </c>
      <c r="M2745" s="831">
        <v>5133943.2000000011</v>
      </c>
      <c r="N2745" s="822"/>
      <c r="O2745" s="822">
        <v>42782.860000000008</v>
      </c>
      <c r="P2745" s="831">
        <v>27</v>
      </c>
      <c r="Q2745" s="831">
        <v>1155137.22</v>
      </c>
      <c r="R2745" s="827"/>
      <c r="S2745" s="832">
        <v>42782.86</v>
      </c>
    </row>
    <row r="2746" spans="1:19" ht="14.45" customHeight="1" x14ac:dyDescent="0.2">
      <c r="A2746" s="821" t="s">
        <v>6951</v>
      </c>
      <c r="B2746" s="822" t="s">
        <v>6952</v>
      </c>
      <c r="C2746" s="822" t="s">
        <v>639</v>
      </c>
      <c r="D2746" s="822" t="s">
        <v>3514</v>
      </c>
      <c r="E2746" s="822" t="s">
        <v>6953</v>
      </c>
      <c r="F2746" s="822" t="s">
        <v>7086</v>
      </c>
      <c r="G2746" s="822" t="s">
        <v>2660</v>
      </c>
      <c r="H2746" s="831"/>
      <c r="I2746" s="831"/>
      <c r="J2746" s="822"/>
      <c r="K2746" s="822"/>
      <c r="L2746" s="831">
        <v>0.05</v>
      </c>
      <c r="M2746" s="831">
        <v>13.7</v>
      </c>
      <c r="N2746" s="822"/>
      <c r="O2746" s="822">
        <v>273.99999999999994</v>
      </c>
      <c r="P2746" s="831">
        <v>0.2</v>
      </c>
      <c r="Q2746" s="831">
        <v>54.8</v>
      </c>
      <c r="R2746" s="827"/>
      <c r="S2746" s="832">
        <v>273.99999999999994</v>
      </c>
    </row>
    <row r="2747" spans="1:19" ht="14.45" customHeight="1" x14ac:dyDescent="0.2">
      <c r="A2747" s="821" t="s">
        <v>6951</v>
      </c>
      <c r="B2747" s="822" t="s">
        <v>6952</v>
      </c>
      <c r="C2747" s="822" t="s">
        <v>639</v>
      </c>
      <c r="D2747" s="822" t="s">
        <v>3514</v>
      </c>
      <c r="E2747" s="822" t="s">
        <v>6953</v>
      </c>
      <c r="F2747" s="822" t="s">
        <v>7097</v>
      </c>
      <c r="G2747" s="822" t="s">
        <v>7098</v>
      </c>
      <c r="H2747" s="831"/>
      <c r="I2747" s="831"/>
      <c r="J2747" s="822"/>
      <c r="K2747" s="822"/>
      <c r="L2747" s="831"/>
      <c r="M2747" s="831"/>
      <c r="N2747" s="822"/>
      <c r="O2747" s="822"/>
      <c r="P2747" s="831">
        <v>2</v>
      </c>
      <c r="Q2747" s="831">
        <v>3456.92</v>
      </c>
      <c r="R2747" s="827"/>
      <c r="S2747" s="832">
        <v>1728.46</v>
      </c>
    </row>
    <row r="2748" spans="1:19" ht="14.45" customHeight="1" x14ac:dyDescent="0.2">
      <c r="A2748" s="821" t="s">
        <v>6951</v>
      </c>
      <c r="B2748" s="822" t="s">
        <v>6952</v>
      </c>
      <c r="C2748" s="822" t="s">
        <v>639</v>
      </c>
      <c r="D2748" s="822" t="s">
        <v>3514</v>
      </c>
      <c r="E2748" s="822" t="s">
        <v>6953</v>
      </c>
      <c r="F2748" s="822" t="s">
        <v>7099</v>
      </c>
      <c r="G2748" s="822" t="s">
        <v>7100</v>
      </c>
      <c r="H2748" s="831"/>
      <c r="I2748" s="831"/>
      <c r="J2748" s="822"/>
      <c r="K2748" s="822"/>
      <c r="L2748" s="831">
        <v>1</v>
      </c>
      <c r="M2748" s="831">
        <v>4082.57</v>
      </c>
      <c r="N2748" s="822"/>
      <c r="O2748" s="822">
        <v>4082.57</v>
      </c>
      <c r="P2748" s="831">
        <v>2</v>
      </c>
      <c r="Q2748" s="831">
        <v>6956.44</v>
      </c>
      <c r="R2748" s="827"/>
      <c r="S2748" s="832">
        <v>3478.22</v>
      </c>
    </row>
    <row r="2749" spans="1:19" ht="14.45" customHeight="1" x14ac:dyDescent="0.2">
      <c r="A2749" s="821" t="s">
        <v>6951</v>
      </c>
      <c r="B2749" s="822" t="s">
        <v>6952</v>
      </c>
      <c r="C2749" s="822" t="s">
        <v>639</v>
      </c>
      <c r="D2749" s="822" t="s">
        <v>3514</v>
      </c>
      <c r="E2749" s="822" t="s">
        <v>6953</v>
      </c>
      <c r="F2749" s="822" t="s">
        <v>7101</v>
      </c>
      <c r="G2749" s="822" t="s">
        <v>2446</v>
      </c>
      <c r="H2749" s="831"/>
      <c r="I2749" s="831"/>
      <c r="J2749" s="822"/>
      <c r="K2749" s="822"/>
      <c r="L2749" s="831">
        <v>5.36</v>
      </c>
      <c r="M2749" s="831">
        <v>42316.35</v>
      </c>
      <c r="N2749" s="822"/>
      <c r="O2749" s="822">
        <v>7894.8414179104466</v>
      </c>
      <c r="P2749" s="831">
        <v>1</v>
      </c>
      <c r="Q2749" s="831">
        <v>7894.84</v>
      </c>
      <c r="R2749" s="827"/>
      <c r="S2749" s="832">
        <v>7894.84</v>
      </c>
    </row>
    <row r="2750" spans="1:19" ht="14.45" customHeight="1" x14ac:dyDescent="0.2">
      <c r="A2750" s="821" t="s">
        <v>6951</v>
      </c>
      <c r="B2750" s="822" t="s">
        <v>6952</v>
      </c>
      <c r="C2750" s="822" t="s">
        <v>639</v>
      </c>
      <c r="D2750" s="822" t="s">
        <v>3514</v>
      </c>
      <c r="E2750" s="822" t="s">
        <v>6953</v>
      </c>
      <c r="F2750" s="822" t="s">
        <v>7110</v>
      </c>
      <c r="G2750" s="822" t="s">
        <v>2424</v>
      </c>
      <c r="H2750" s="831"/>
      <c r="I2750" s="831"/>
      <c r="J2750" s="822"/>
      <c r="K2750" s="822"/>
      <c r="L2750" s="831">
        <v>12</v>
      </c>
      <c r="M2750" s="831">
        <v>258780</v>
      </c>
      <c r="N2750" s="822"/>
      <c r="O2750" s="822">
        <v>21565</v>
      </c>
      <c r="P2750" s="831"/>
      <c r="Q2750" s="831"/>
      <c r="R2750" s="827"/>
      <c r="S2750" s="832"/>
    </row>
    <row r="2751" spans="1:19" ht="14.45" customHeight="1" x14ac:dyDescent="0.2">
      <c r="A2751" s="821" t="s">
        <v>6951</v>
      </c>
      <c r="B2751" s="822" t="s">
        <v>6952</v>
      </c>
      <c r="C2751" s="822" t="s">
        <v>639</v>
      </c>
      <c r="D2751" s="822" t="s">
        <v>3514</v>
      </c>
      <c r="E2751" s="822" t="s">
        <v>6953</v>
      </c>
      <c r="F2751" s="822" t="s">
        <v>7111</v>
      </c>
      <c r="G2751" s="822" t="s">
        <v>2446</v>
      </c>
      <c r="H2751" s="831"/>
      <c r="I2751" s="831"/>
      <c r="J2751" s="822"/>
      <c r="K2751" s="822"/>
      <c r="L2751" s="831">
        <v>12</v>
      </c>
      <c r="M2751" s="831">
        <v>236750.42</v>
      </c>
      <c r="N2751" s="822"/>
      <c r="O2751" s="822">
        <v>19729.201666666668</v>
      </c>
      <c r="P2751" s="831">
        <v>2</v>
      </c>
      <c r="Q2751" s="831">
        <v>39458.400000000001</v>
      </c>
      <c r="R2751" s="827"/>
      <c r="S2751" s="832">
        <v>19729.2</v>
      </c>
    </row>
    <row r="2752" spans="1:19" ht="14.45" customHeight="1" x14ac:dyDescent="0.2">
      <c r="A2752" s="821" t="s">
        <v>6951</v>
      </c>
      <c r="B2752" s="822" t="s">
        <v>6952</v>
      </c>
      <c r="C2752" s="822" t="s">
        <v>639</v>
      </c>
      <c r="D2752" s="822" t="s">
        <v>3514</v>
      </c>
      <c r="E2752" s="822" t="s">
        <v>6953</v>
      </c>
      <c r="F2752" s="822" t="s">
        <v>7115</v>
      </c>
      <c r="G2752" s="822" t="s">
        <v>2319</v>
      </c>
      <c r="H2752" s="831"/>
      <c r="I2752" s="831"/>
      <c r="J2752" s="822"/>
      <c r="K2752" s="822"/>
      <c r="L2752" s="831"/>
      <c r="M2752" s="831"/>
      <c r="N2752" s="822"/>
      <c r="O2752" s="822"/>
      <c r="P2752" s="831">
        <v>1</v>
      </c>
      <c r="Q2752" s="831">
        <v>3417.18</v>
      </c>
      <c r="R2752" s="827"/>
      <c r="S2752" s="832">
        <v>3417.18</v>
      </c>
    </row>
    <row r="2753" spans="1:19" ht="14.45" customHeight="1" x14ac:dyDescent="0.2">
      <c r="A2753" s="821" t="s">
        <v>6951</v>
      </c>
      <c r="B2753" s="822" t="s">
        <v>6952</v>
      </c>
      <c r="C2753" s="822" t="s">
        <v>639</v>
      </c>
      <c r="D2753" s="822" t="s">
        <v>3514</v>
      </c>
      <c r="E2753" s="822" t="s">
        <v>6953</v>
      </c>
      <c r="F2753" s="822" t="s">
        <v>7117</v>
      </c>
      <c r="G2753" s="822" t="s">
        <v>7118</v>
      </c>
      <c r="H2753" s="831">
        <v>88.04</v>
      </c>
      <c r="I2753" s="831">
        <v>4034587.65</v>
      </c>
      <c r="J2753" s="822"/>
      <c r="K2753" s="822">
        <v>45826.756587914577</v>
      </c>
      <c r="L2753" s="831">
        <v>184.02</v>
      </c>
      <c r="M2753" s="831">
        <v>8183881.79</v>
      </c>
      <c r="N2753" s="822"/>
      <c r="O2753" s="822">
        <v>44472.784425605911</v>
      </c>
      <c r="P2753" s="831">
        <v>267</v>
      </c>
      <c r="Q2753" s="831">
        <v>10361736</v>
      </c>
      <c r="R2753" s="827"/>
      <c r="S2753" s="832">
        <v>38808</v>
      </c>
    </row>
    <row r="2754" spans="1:19" ht="14.45" customHeight="1" x14ac:dyDescent="0.2">
      <c r="A2754" s="821" t="s">
        <v>6951</v>
      </c>
      <c r="B2754" s="822" t="s">
        <v>6952</v>
      </c>
      <c r="C2754" s="822" t="s">
        <v>639</v>
      </c>
      <c r="D2754" s="822" t="s">
        <v>3514</v>
      </c>
      <c r="E2754" s="822" t="s">
        <v>6953</v>
      </c>
      <c r="F2754" s="822" t="s">
        <v>7130</v>
      </c>
      <c r="G2754" s="822" t="s">
        <v>791</v>
      </c>
      <c r="H2754" s="831"/>
      <c r="I2754" s="831"/>
      <c r="J2754" s="822"/>
      <c r="K2754" s="822"/>
      <c r="L2754" s="831"/>
      <c r="M2754" s="831"/>
      <c r="N2754" s="822"/>
      <c r="O2754" s="822"/>
      <c r="P2754" s="831">
        <v>0.14000000000000001</v>
      </c>
      <c r="Q2754" s="831">
        <v>40.33</v>
      </c>
      <c r="R2754" s="827"/>
      <c r="S2754" s="832">
        <v>288.07142857142856</v>
      </c>
    </row>
    <row r="2755" spans="1:19" ht="14.45" customHeight="1" x14ac:dyDescent="0.2">
      <c r="A2755" s="821" t="s">
        <v>6951</v>
      </c>
      <c r="B2755" s="822" t="s">
        <v>6952</v>
      </c>
      <c r="C2755" s="822" t="s">
        <v>639</v>
      </c>
      <c r="D2755" s="822" t="s">
        <v>3514</v>
      </c>
      <c r="E2755" s="822" t="s">
        <v>6953</v>
      </c>
      <c r="F2755" s="822" t="s">
        <v>7140</v>
      </c>
      <c r="G2755" s="822" t="s">
        <v>2391</v>
      </c>
      <c r="H2755" s="831"/>
      <c r="I2755" s="831"/>
      <c r="J2755" s="822"/>
      <c r="K2755" s="822"/>
      <c r="L2755" s="831"/>
      <c r="M2755" s="831"/>
      <c r="N2755" s="822"/>
      <c r="O2755" s="822"/>
      <c r="P2755" s="831">
        <v>1</v>
      </c>
      <c r="Q2755" s="831">
        <v>21779.1</v>
      </c>
      <c r="R2755" s="827"/>
      <c r="S2755" s="832">
        <v>21779.1</v>
      </c>
    </row>
    <row r="2756" spans="1:19" ht="14.45" customHeight="1" x14ac:dyDescent="0.2">
      <c r="A2756" s="821" t="s">
        <v>6951</v>
      </c>
      <c r="B2756" s="822" t="s">
        <v>6952</v>
      </c>
      <c r="C2756" s="822" t="s">
        <v>639</v>
      </c>
      <c r="D2756" s="822" t="s">
        <v>3514</v>
      </c>
      <c r="E2756" s="822" t="s">
        <v>6953</v>
      </c>
      <c r="F2756" s="822" t="s">
        <v>7141</v>
      </c>
      <c r="G2756" s="822" t="s">
        <v>2967</v>
      </c>
      <c r="H2756" s="831"/>
      <c r="I2756" s="831"/>
      <c r="J2756" s="822"/>
      <c r="K2756" s="822"/>
      <c r="L2756" s="831">
        <v>0.39</v>
      </c>
      <c r="M2756" s="831">
        <v>184.97</v>
      </c>
      <c r="N2756" s="822"/>
      <c r="O2756" s="822">
        <v>474.28205128205127</v>
      </c>
      <c r="P2756" s="831"/>
      <c r="Q2756" s="831"/>
      <c r="R2756" s="827"/>
      <c r="S2756" s="832"/>
    </row>
    <row r="2757" spans="1:19" ht="14.45" customHeight="1" x14ac:dyDescent="0.2">
      <c r="A2757" s="821" t="s">
        <v>6951</v>
      </c>
      <c r="B2757" s="822" t="s">
        <v>6952</v>
      </c>
      <c r="C2757" s="822" t="s">
        <v>639</v>
      </c>
      <c r="D2757" s="822" t="s">
        <v>3514</v>
      </c>
      <c r="E2757" s="822" t="s">
        <v>6953</v>
      </c>
      <c r="F2757" s="822" t="s">
        <v>7166</v>
      </c>
      <c r="G2757" s="822" t="s">
        <v>2446</v>
      </c>
      <c r="H2757" s="831"/>
      <c r="I2757" s="831"/>
      <c r="J2757" s="822"/>
      <c r="K2757" s="822"/>
      <c r="L2757" s="831">
        <v>1.94</v>
      </c>
      <c r="M2757" s="831">
        <v>91859.19</v>
      </c>
      <c r="N2757" s="822"/>
      <c r="O2757" s="822">
        <v>47350.097938144332</v>
      </c>
      <c r="P2757" s="831">
        <v>2</v>
      </c>
      <c r="Q2757" s="831">
        <v>94700.2</v>
      </c>
      <c r="R2757" s="827"/>
      <c r="S2757" s="832">
        <v>47350.1</v>
      </c>
    </row>
    <row r="2758" spans="1:19" ht="14.45" customHeight="1" x14ac:dyDescent="0.2">
      <c r="A2758" s="821" t="s">
        <v>6951</v>
      </c>
      <c r="B2758" s="822" t="s">
        <v>6952</v>
      </c>
      <c r="C2758" s="822" t="s">
        <v>639</v>
      </c>
      <c r="D2758" s="822" t="s">
        <v>3514</v>
      </c>
      <c r="E2758" s="822" t="s">
        <v>6953</v>
      </c>
      <c r="F2758" s="822" t="s">
        <v>7167</v>
      </c>
      <c r="G2758" s="822" t="s">
        <v>2424</v>
      </c>
      <c r="H2758" s="831"/>
      <c r="I2758" s="831"/>
      <c r="J2758" s="822"/>
      <c r="K2758" s="822"/>
      <c r="L2758" s="831">
        <v>2</v>
      </c>
      <c r="M2758" s="831">
        <v>86260</v>
      </c>
      <c r="N2758" s="822"/>
      <c r="O2758" s="822">
        <v>43130</v>
      </c>
      <c r="P2758" s="831"/>
      <c r="Q2758" s="831"/>
      <c r="R2758" s="827"/>
      <c r="S2758" s="832"/>
    </row>
    <row r="2759" spans="1:19" ht="14.45" customHeight="1" x14ac:dyDescent="0.2">
      <c r="A2759" s="821" t="s">
        <v>6951</v>
      </c>
      <c r="B2759" s="822" t="s">
        <v>6952</v>
      </c>
      <c r="C2759" s="822" t="s">
        <v>639</v>
      </c>
      <c r="D2759" s="822" t="s">
        <v>3514</v>
      </c>
      <c r="E2759" s="822" t="s">
        <v>6953</v>
      </c>
      <c r="F2759" s="822" t="s">
        <v>7175</v>
      </c>
      <c r="G2759" s="822" t="s">
        <v>2442</v>
      </c>
      <c r="H2759" s="831"/>
      <c r="I2759" s="831"/>
      <c r="J2759" s="822"/>
      <c r="K2759" s="822"/>
      <c r="L2759" s="831">
        <v>3.24</v>
      </c>
      <c r="M2759" s="831">
        <v>15118.55</v>
      </c>
      <c r="N2759" s="822"/>
      <c r="O2759" s="822">
        <v>4666.2191358024684</v>
      </c>
      <c r="P2759" s="831">
        <v>4.22</v>
      </c>
      <c r="Q2759" s="831">
        <v>18372.150000000001</v>
      </c>
      <c r="R2759" s="827"/>
      <c r="S2759" s="832">
        <v>4353.5900473933652</v>
      </c>
    </row>
    <row r="2760" spans="1:19" ht="14.45" customHeight="1" x14ac:dyDescent="0.2">
      <c r="A2760" s="821" t="s">
        <v>6951</v>
      </c>
      <c r="B2760" s="822" t="s">
        <v>6952</v>
      </c>
      <c r="C2760" s="822" t="s">
        <v>639</v>
      </c>
      <c r="D2760" s="822" t="s">
        <v>3514</v>
      </c>
      <c r="E2760" s="822" t="s">
        <v>6953</v>
      </c>
      <c r="F2760" s="822" t="s">
        <v>7183</v>
      </c>
      <c r="G2760" s="822" t="s">
        <v>1370</v>
      </c>
      <c r="H2760" s="831"/>
      <c r="I2760" s="831"/>
      <c r="J2760" s="822"/>
      <c r="K2760" s="822"/>
      <c r="L2760" s="831"/>
      <c r="M2760" s="831"/>
      <c r="N2760" s="822"/>
      <c r="O2760" s="822"/>
      <c r="P2760" s="831">
        <v>1.6600000000000001</v>
      </c>
      <c r="Q2760" s="831">
        <v>297.97000000000003</v>
      </c>
      <c r="R2760" s="827"/>
      <c r="S2760" s="832">
        <v>179.5</v>
      </c>
    </row>
    <row r="2761" spans="1:19" ht="14.45" customHeight="1" x14ac:dyDescent="0.2">
      <c r="A2761" s="821" t="s">
        <v>6951</v>
      </c>
      <c r="B2761" s="822" t="s">
        <v>6952</v>
      </c>
      <c r="C2761" s="822" t="s">
        <v>639</v>
      </c>
      <c r="D2761" s="822" t="s">
        <v>3514</v>
      </c>
      <c r="E2761" s="822" t="s">
        <v>6953</v>
      </c>
      <c r="F2761" s="822" t="s">
        <v>7190</v>
      </c>
      <c r="G2761" s="822" t="s">
        <v>1004</v>
      </c>
      <c r="H2761" s="831"/>
      <c r="I2761" s="831"/>
      <c r="J2761" s="822"/>
      <c r="K2761" s="822"/>
      <c r="L2761" s="831"/>
      <c r="M2761" s="831"/>
      <c r="N2761" s="822"/>
      <c r="O2761" s="822"/>
      <c r="P2761" s="831">
        <v>1.04</v>
      </c>
      <c r="Q2761" s="831">
        <v>197.97</v>
      </c>
      <c r="R2761" s="827"/>
      <c r="S2761" s="832">
        <v>190.35576923076923</v>
      </c>
    </row>
    <row r="2762" spans="1:19" ht="14.45" customHeight="1" x14ac:dyDescent="0.2">
      <c r="A2762" s="821" t="s">
        <v>6951</v>
      </c>
      <c r="B2762" s="822" t="s">
        <v>6952</v>
      </c>
      <c r="C2762" s="822" t="s">
        <v>639</v>
      </c>
      <c r="D2762" s="822" t="s">
        <v>3514</v>
      </c>
      <c r="E2762" s="822" t="s">
        <v>6953</v>
      </c>
      <c r="F2762" s="822" t="s">
        <v>7201</v>
      </c>
      <c r="G2762" s="822" t="s">
        <v>805</v>
      </c>
      <c r="H2762" s="831"/>
      <c r="I2762" s="831"/>
      <c r="J2762" s="822"/>
      <c r="K2762" s="822"/>
      <c r="L2762" s="831">
        <v>0.51</v>
      </c>
      <c r="M2762" s="831">
        <v>111.64</v>
      </c>
      <c r="N2762" s="822"/>
      <c r="O2762" s="822">
        <v>218.90196078431373</v>
      </c>
      <c r="P2762" s="831"/>
      <c r="Q2762" s="831"/>
      <c r="R2762" s="827"/>
      <c r="S2762" s="832"/>
    </row>
    <row r="2763" spans="1:19" ht="14.45" customHeight="1" x14ac:dyDescent="0.2">
      <c r="A2763" s="821" t="s">
        <v>6951</v>
      </c>
      <c r="B2763" s="822" t="s">
        <v>6952</v>
      </c>
      <c r="C2763" s="822" t="s">
        <v>639</v>
      </c>
      <c r="D2763" s="822" t="s">
        <v>3514</v>
      </c>
      <c r="E2763" s="822" t="s">
        <v>6953</v>
      </c>
      <c r="F2763" s="822" t="s">
        <v>7202</v>
      </c>
      <c r="G2763" s="822" t="s">
        <v>3385</v>
      </c>
      <c r="H2763" s="831"/>
      <c r="I2763" s="831"/>
      <c r="J2763" s="822"/>
      <c r="K2763" s="822"/>
      <c r="L2763" s="831">
        <v>1</v>
      </c>
      <c r="M2763" s="831">
        <v>37189.31</v>
      </c>
      <c r="N2763" s="822"/>
      <c r="O2763" s="822">
        <v>37189.31</v>
      </c>
      <c r="P2763" s="831">
        <v>10</v>
      </c>
      <c r="Q2763" s="831">
        <v>371893</v>
      </c>
      <c r="R2763" s="827"/>
      <c r="S2763" s="832">
        <v>37189.300000000003</v>
      </c>
    </row>
    <row r="2764" spans="1:19" ht="14.45" customHeight="1" x14ac:dyDescent="0.2">
      <c r="A2764" s="821" t="s">
        <v>6951</v>
      </c>
      <c r="B2764" s="822" t="s">
        <v>6952</v>
      </c>
      <c r="C2764" s="822" t="s">
        <v>639</v>
      </c>
      <c r="D2764" s="822" t="s">
        <v>3514</v>
      </c>
      <c r="E2764" s="822" t="s">
        <v>6953</v>
      </c>
      <c r="F2764" s="822" t="s">
        <v>7206</v>
      </c>
      <c r="G2764" s="822" t="s">
        <v>1241</v>
      </c>
      <c r="H2764" s="831"/>
      <c r="I2764" s="831"/>
      <c r="J2764" s="822"/>
      <c r="K2764" s="822"/>
      <c r="L2764" s="831"/>
      <c r="M2764" s="831"/>
      <c r="N2764" s="822"/>
      <c r="O2764" s="822"/>
      <c r="P2764" s="831">
        <v>0.2</v>
      </c>
      <c r="Q2764" s="831">
        <v>10.88</v>
      </c>
      <c r="R2764" s="827"/>
      <c r="S2764" s="832">
        <v>54.4</v>
      </c>
    </row>
    <row r="2765" spans="1:19" ht="14.45" customHeight="1" x14ac:dyDescent="0.2">
      <c r="A2765" s="821" t="s">
        <v>6951</v>
      </c>
      <c r="B2765" s="822" t="s">
        <v>6952</v>
      </c>
      <c r="C2765" s="822" t="s">
        <v>639</v>
      </c>
      <c r="D2765" s="822" t="s">
        <v>3514</v>
      </c>
      <c r="E2765" s="822" t="s">
        <v>6953</v>
      </c>
      <c r="F2765" s="822" t="s">
        <v>7208</v>
      </c>
      <c r="G2765" s="822" t="s">
        <v>2477</v>
      </c>
      <c r="H2765" s="831"/>
      <c r="I2765" s="831"/>
      <c r="J2765" s="822"/>
      <c r="K2765" s="822"/>
      <c r="L2765" s="831"/>
      <c r="M2765" s="831"/>
      <c r="N2765" s="822"/>
      <c r="O2765" s="822"/>
      <c r="P2765" s="831">
        <v>115</v>
      </c>
      <c r="Q2765" s="831">
        <v>4920028.9000000004</v>
      </c>
      <c r="R2765" s="827"/>
      <c r="S2765" s="832">
        <v>42782.86</v>
      </c>
    </row>
    <row r="2766" spans="1:19" ht="14.45" customHeight="1" x14ac:dyDescent="0.2">
      <c r="A2766" s="821" t="s">
        <v>6951</v>
      </c>
      <c r="B2766" s="822" t="s">
        <v>6952</v>
      </c>
      <c r="C2766" s="822" t="s">
        <v>639</v>
      </c>
      <c r="D2766" s="822" t="s">
        <v>3514</v>
      </c>
      <c r="E2766" s="822" t="s">
        <v>6953</v>
      </c>
      <c r="F2766" s="822" t="s">
        <v>7213</v>
      </c>
      <c r="G2766" s="822" t="s">
        <v>7100</v>
      </c>
      <c r="H2766" s="831"/>
      <c r="I2766" s="831"/>
      <c r="J2766" s="822"/>
      <c r="K2766" s="822"/>
      <c r="L2766" s="831"/>
      <c r="M2766" s="831"/>
      <c r="N2766" s="822"/>
      <c r="O2766" s="822"/>
      <c r="P2766" s="831">
        <v>1</v>
      </c>
      <c r="Q2766" s="831">
        <v>8582.35</v>
      </c>
      <c r="R2766" s="827"/>
      <c r="S2766" s="832">
        <v>8582.35</v>
      </c>
    </row>
    <row r="2767" spans="1:19" ht="14.45" customHeight="1" x14ac:dyDescent="0.2">
      <c r="A2767" s="821" t="s">
        <v>6951</v>
      </c>
      <c r="B2767" s="822" t="s">
        <v>6952</v>
      </c>
      <c r="C2767" s="822" t="s">
        <v>639</v>
      </c>
      <c r="D2767" s="822" t="s">
        <v>3514</v>
      </c>
      <c r="E2767" s="822" t="s">
        <v>7252</v>
      </c>
      <c r="F2767" s="822" t="s">
        <v>7253</v>
      </c>
      <c r="G2767" s="822" t="s">
        <v>7254</v>
      </c>
      <c r="H2767" s="831">
        <v>2</v>
      </c>
      <c r="I2767" s="831">
        <v>4368.96</v>
      </c>
      <c r="J2767" s="822"/>
      <c r="K2767" s="822">
        <v>2184.48</v>
      </c>
      <c r="L2767" s="831">
        <v>2</v>
      </c>
      <c r="M2767" s="831">
        <v>4435.46</v>
      </c>
      <c r="N2767" s="822"/>
      <c r="O2767" s="822">
        <v>2217.73</v>
      </c>
      <c r="P2767" s="831"/>
      <c r="Q2767" s="831"/>
      <c r="R2767" s="827"/>
      <c r="S2767" s="832"/>
    </row>
    <row r="2768" spans="1:19" ht="14.45" customHeight="1" x14ac:dyDescent="0.2">
      <c r="A2768" s="821" t="s">
        <v>6951</v>
      </c>
      <c r="B2768" s="822" t="s">
        <v>6952</v>
      </c>
      <c r="C2768" s="822" t="s">
        <v>639</v>
      </c>
      <c r="D2768" s="822" t="s">
        <v>3514</v>
      </c>
      <c r="E2768" s="822" t="s">
        <v>7261</v>
      </c>
      <c r="F2768" s="822" t="s">
        <v>7264</v>
      </c>
      <c r="G2768" s="822" t="s">
        <v>7265</v>
      </c>
      <c r="H2768" s="831"/>
      <c r="I2768" s="831"/>
      <c r="J2768" s="822"/>
      <c r="K2768" s="822"/>
      <c r="L2768" s="831"/>
      <c r="M2768" s="831"/>
      <c r="N2768" s="822"/>
      <c r="O2768" s="822"/>
      <c r="P2768" s="831">
        <v>1</v>
      </c>
      <c r="Q2768" s="831">
        <v>562.65</v>
      </c>
      <c r="R2768" s="827"/>
      <c r="S2768" s="832">
        <v>562.65</v>
      </c>
    </row>
    <row r="2769" spans="1:19" ht="14.45" customHeight="1" x14ac:dyDescent="0.2">
      <c r="A2769" s="821" t="s">
        <v>6951</v>
      </c>
      <c r="B2769" s="822" t="s">
        <v>6952</v>
      </c>
      <c r="C2769" s="822" t="s">
        <v>639</v>
      </c>
      <c r="D2769" s="822" t="s">
        <v>3514</v>
      </c>
      <c r="E2769" s="822" t="s">
        <v>7261</v>
      </c>
      <c r="F2769" s="822" t="s">
        <v>7280</v>
      </c>
      <c r="G2769" s="822" t="s">
        <v>7281</v>
      </c>
      <c r="H2769" s="831"/>
      <c r="I2769" s="831"/>
      <c r="J2769" s="822"/>
      <c r="K2769" s="822"/>
      <c r="L2769" s="831">
        <v>1</v>
      </c>
      <c r="M2769" s="831">
        <v>179.3</v>
      </c>
      <c r="N2769" s="822"/>
      <c r="O2769" s="822">
        <v>179.3</v>
      </c>
      <c r="P2769" s="831">
        <v>2</v>
      </c>
      <c r="Q2769" s="831">
        <v>358.6</v>
      </c>
      <c r="R2769" s="827"/>
      <c r="S2769" s="832">
        <v>179.3</v>
      </c>
    </row>
    <row r="2770" spans="1:19" ht="14.45" customHeight="1" x14ac:dyDescent="0.2">
      <c r="A2770" s="821" t="s">
        <v>6951</v>
      </c>
      <c r="B2770" s="822" t="s">
        <v>6952</v>
      </c>
      <c r="C2770" s="822" t="s">
        <v>639</v>
      </c>
      <c r="D2770" s="822" t="s">
        <v>3514</v>
      </c>
      <c r="E2770" s="822" t="s">
        <v>7261</v>
      </c>
      <c r="F2770" s="822" t="s">
        <v>7283</v>
      </c>
      <c r="G2770" s="822" t="s">
        <v>7284</v>
      </c>
      <c r="H2770" s="831"/>
      <c r="I2770" s="831"/>
      <c r="J2770" s="822"/>
      <c r="K2770" s="822"/>
      <c r="L2770" s="831">
        <v>1</v>
      </c>
      <c r="M2770" s="831">
        <v>75.97</v>
      </c>
      <c r="N2770" s="822"/>
      <c r="O2770" s="822">
        <v>75.97</v>
      </c>
      <c r="P2770" s="831"/>
      <c r="Q2770" s="831"/>
      <c r="R2770" s="827"/>
      <c r="S2770" s="832"/>
    </row>
    <row r="2771" spans="1:19" ht="14.45" customHeight="1" x14ac:dyDescent="0.2">
      <c r="A2771" s="821" t="s">
        <v>6951</v>
      </c>
      <c r="B2771" s="822" t="s">
        <v>6952</v>
      </c>
      <c r="C2771" s="822" t="s">
        <v>639</v>
      </c>
      <c r="D2771" s="822" t="s">
        <v>3514</v>
      </c>
      <c r="E2771" s="822" t="s">
        <v>7261</v>
      </c>
      <c r="F2771" s="822" t="s">
        <v>7285</v>
      </c>
      <c r="G2771" s="822" t="s">
        <v>7286</v>
      </c>
      <c r="H2771" s="831"/>
      <c r="I2771" s="831"/>
      <c r="J2771" s="822"/>
      <c r="K2771" s="822"/>
      <c r="L2771" s="831">
        <v>1</v>
      </c>
      <c r="M2771" s="831">
        <v>94.69</v>
      </c>
      <c r="N2771" s="822"/>
      <c r="O2771" s="822">
        <v>94.69</v>
      </c>
      <c r="P2771" s="831"/>
      <c r="Q2771" s="831"/>
      <c r="R2771" s="827"/>
      <c r="S2771" s="832"/>
    </row>
    <row r="2772" spans="1:19" ht="14.45" customHeight="1" x14ac:dyDescent="0.2">
      <c r="A2772" s="821" t="s">
        <v>6951</v>
      </c>
      <c r="B2772" s="822" t="s">
        <v>6952</v>
      </c>
      <c r="C2772" s="822" t="s">
        <v>639</v>
      </c>
      <c r="D2772" s="822" t="s">
        <v>3514</v>
      </c>
      <c r="E2772" s="822" t="s">
        <v>7261</v>
      </c>
      <c r="F2772" s="822" t="s">
        <v>7287</v>
      </c>
      <c r="G2772" s="822" t="s">
        <v>7286</v>
      </c>
      <c r="H2772" s="831"/>
      <c r="I2772" s="831"/>
      <c r="J2772" s="822"/>
      <c r="K2772" s="822"/>
      <c r="L2772" s="831"/>
      <c r="M2772" s="831"/>
      <c r="N2772" s="822"/>
      <c r="O2772" s="822"/>
      <c r="P2772" s="831">
        <v>4</v>
      </c>
      <c r="Q2772" s="831">
        <v>303.88</v>
      </c>
      <c r="R2772" s="827"/>
      <c r="S2772" s="832">
        <v>75.97</v>
      </c>
    </row>
    <row r="2773" spans="1:19" ht="14.45" customHeight="1" x14ac:dyDescent="0.2">
      <c r="A2773" s="821" t="s">
        <v>6951</v>
      </c>
      <c r="B2773" s="822" t="s">
        <v>6952</v>
      </c>
      <c r="C2773" s="822" t="s">
        <v>639</v>
      </c>
      <c r="D2773" s="822" t="s">
        <v>3514</v>
      </c>
      <c r="E2773" s="822" t="s">
        <v>6946</v>
      </c>
      <c r="F2773" s="822" t="s">
        <v>7314</v>
      </c>
      <c r="G2773" s="822" t="s">
        <v>7315</v>
      </c>
      <c r="H2773" s="831"/>
      <c r="I2773" s="831"/>
      <c r="J2773" s="822"/>
      <c r="K2773" s="822"/>
      <c r="L2773" s="831">
        <v>1</v>
      </c>
      <c r="M2773" s="831">
        <v>153</v>
      </c>
      <c r="N2773" s="822"/>
      <c r="O2773" s="822">
        <v>153</v>
      </c>
      <c r="P2773" s="831">
        <v>2</v>
      </c>
      <c r="Q2773" s="831">
        <v>316</v>
      </c>
      <c r="R2773" s="827"/>
      <c r="S2773" s="832">
        <v>158</v>
      </c>
    </row>
    <row r="2774" spans="1:19" ht="14.45" customHeight="1" x14ac:dyDescent="0.2">
      <c r="A2774" s="821" t="s">
        <v>6951</v>
      </c>
      <c r="B2774" s="822" t="s">
        <v>6952</v>
      </c>
      <c r="C2774" s="822" t="s">
        <v>639</v>
      </c>
      <c r="D2774" s="822" t="s">
        <v>3514</v>
      </c>
      <c r="E2774" s="822" t="s">
        <v>6946</v>
      </c>
      <c r="F2774" s="822" t="s">
        <v>7316</v>
      </c>
      <c r="G2774" s="822" t="s">
        <v>7317</v>
      </c>
      <c r="H2774" s="831">
        <v>2</v>
      </c>
      <c r="I2774" s="831">
        <v>398</v>
      </c>
      <c r="J2774" s="822"/>
      <c r="K2774" s="822">
        <v>199</v>
      </c>
      <c r="L2774" s="831">
        <v>2</v>
      </c>
      <c r="M2774" s="831">
        <v>402</v>
      </c>
      <c r="N2774" s="822"/>
      <c r="O2774" s="822">
        <v>201</v>
      </c>
      <c r="P2774" s="831"/>
      <c r="Q2774" s="831"/>
      <c r="R2774" s="827"/>
      <c r="S2774" s="832"/>
    </row>
    <row r="2775" spans="1:19" ht="14.45" customHeight="1" x14ac:dyDescent="0.2">
      <c r="A2775" s="821" t="s">
        <v>6951</v>
      </c>
      <c r="B2775" s="822" t="s">
        <v>6952</v>
      </c>
      <c r="C2775" s="822" t="s">
        <v>639</v>
      </c>
      <c r="D2775" s="822" t="s">
        <v>3514</v>
      </c>
      <c r="E2775" s="822" t="s">
        <v>6946</v>
      </c>
      <c r="F2775" s="822" t="s">
        <v>7318</v>
      </c>
      <c r="G2775" s="822" t="s">
        <v>7319</v>
      </c>
      <c r="H2775" s="831">
        <v>1</v>
      </c>
      <c r="I2775" s="831">
        <v>38</v>
      </c>
      <c r="J2775" s="822"/>
      <c r="K2775" s="822">
        <v>38</v>
      </c>
      <c r="L2775" s="831">
        <v>6</v>
      </c>
      <c r="M2775" s="831">
        <v>228</v>
      </c>
      <c r="N2775" s="822"/>
      <c r="O2775" s="822">
        <v>38</v>
      </c>
      <c r="P2775" s="831">
        <v>8</v>
      </c>
      <c r="Q2775" s="831">
        <v>320</v>
      </c>
      <c r="R2775" s="827"/>
      <c r="S2775" s="832">
        <v>40</v>
      </c>
    </row>
    <row r="2776" spans="1:19" ht="14.45" customHeight="1" x14ac:dyDescent="0.2">
      <c r="A2776" s="821" t="s">
        <v>6951</v>
      </c>
      <c r="B2776" s="822" t="s">
        <v>6952</v>
      </c>
      <c r="C2776" s="822" t="s">
        <v>639</v>
      </c>
      <c r="D2776" s="822" t="s">
        <v>3514</v>
      </c>
      <c r="E2776" s="822" t="s">
        <v>6946</v>
      </c>
      <c r="F2776" s="822" t="s">
        <v>7326</v>
      </c>
      <c r="G2776" s="822" t="s">
        <v>7327</v>
      </c>
      <c r="H2776" s="831">
        <v>3</v>
      </c>
      <c r="I2776" s="831">
        <v>537</v>
      </c>
      <c r="J2776" s="822"/>
      <c r="K2776" s="822">
        <v>179</v>
      </c>
      <c r="L2776" s="831"/>
      <c r="M2776" s="831"/>
      <c r="N2776" s="822"/>
      <c r="O2776" s="822"/>
      <c r="P2776" s="831">
        <v>5</v>
      </c>
      <c r="Q2776" s="831">
        <v>970</v>
      </c>
      <c r="R2776" s="827"/>
      <c r="S2776" s="832">
        <v>194</v>
      </c>
    </row>
    <row r="2777" spans="1:19" ht="14.45" customHeight="1" x14ac:dyDescent="0.2">
      <c r="A2777" s="821" t="s">
        <v>6951</v>
      </c>
      <c r="B2777" s="822" t="s">
        <v>6952</v>
      </c>
      <c r="C2777" s="822" t="s">
        <v>639</v>
      </c>
      <c r="D2777" s="822" t="s">
        <v>3514</v>
      </c>
      <c r="E2777" s="822" t="s">
        <v>6946</v>
      </c>
      <c r="F2777" s="822" t="s">
        <v>7332</v>
      </c>
      <c r="G2777" s="822" t="s">
        <v>7333</v>
      </c>
      <c r="H2777" s="831">
        <v>157</v>
      </c>
      <c r="I2777" s="831">
        <v>0</v>
      </c>
      <c r="J2777" s="822"/>
      <c r="K2777" s="822">
        <v>0</v>
      </c>
      <c r="L2777" s="831">
        <v>324</v>
      </c>
      <c r="M2777" s="831">
        <v>0</v>
      </c>
      <c r="N2777" s="822"/>
      <c r="O2777" s="822">
        <v>0</v>
      </c>
      <c r="P2777" s="831">
        <v>461</v>
      </c>
      <c r="Q2777" s="831">
        <v>0</v>
      </c>
      <c r="R2777" s="827"/>
      <c r="S2777" s="832">
        <v>0</v>
      </c>
    </row>
    <row r="2778" spans="1:19" ht="14.45" customHeight="1" x14ac:dyDescent="0.2">
      <c r="A2778" s="821" t="s">
        <v>6951</v>
      </c>
      <c r="B2778" s="822" t="s">
        <v>6952</v>
      </c>
      <c r="C2778" s="822" t="s">
        <v>639</v>
      </c>
      <c r="D2778" s="822" t="s">
        <v>3514</v>
      </c>
      <c r="E2778" s="822" t="s">
        <v>6946</v>
      </c>
      <c r="F2778" s="822" t="s">
        <v>7334</v>
      </c>
      <c r="G2778" s="822" t="s">
        <v>7335</v>
      </c>
      <c r="H2778" s="831"/>
      <c r="I2778" s="831"/>
      <c r="J2778" s="822"/>
      <c r="K2778" s="822"/>
      <c r="L2778" s="831">
        <v>2</v>
      </c>
      <c r="M2778" s="831">
        <v>0</v>
      </c>
      <c r="N2778" s="822"/>
      <c r="O2778" s="822">
        <v>0</v>
      </c>
      <c r="P2778" s="831">
        <v>2</v>
      </c>
      <c r="Q2778" s="831">
        <v>0</v>
      </c>
      <c r="R2778" s="827"/>
      <c r="S2778" s="832">
        <v>0</v>
      </c>
    </row>
    <row r="2779" spans="1:19" ht="14.45" customHeight="1" x14ac:dyDescent="0.2">
      <c r="A2779" s="821" t="s">
        <v>6951</v>
      </c>
      <c r="B2779" s="822" t="s">
        <v>6952</v>
      </c>
      <c r="C2779" s="822" t="s">
        <v>639</v>
      </c>
      <c r="D2779" s="822" t="s">
        <v>3514</v>
      </c>
      <c r="E2779" s="822" t="s">
        <v>6946</v>
      </c>
      <c r="F2779" s="822" t="s">
        <v>7336</v>
      </c>
      <c r="G2779" s="822" t="s">
        <v>7337</v>
      </c>
      <c r="H2779" s="831"/>
      <c r="I2779" s="831"/>
      <c r="J2779" s="822"/>
      <c r="K2779" s="822"/>
      <c r="L2779" s="831">
        <v>2</v>
      </c>
      <c r="M2779" s="831">
        <v>492</v>
      </c>
      <c r="N2779" s="822"/>
      <c r="O2779" s="822">
        <v>246</v>
      </c>
      <c r="P2779" s="831">
        <v>2</v>
      </c>
      <c r="Q2779" s="831">
        <v>520</v>
      </c>
      <c r="R2779" s="827"/>
      <c r="S2779" s="832">
        <v>260</v>
      </c>
    </row>
    <row r="2780" spans="1:19" ht="14.45" customHeight="1" x14ac:dyDescent="0.2">
      <c r="A2780" s="821" t="s">
        <v>6951</v>
      </c>
      <c r="B2780" s="822" t="s">
        <v>6952</v>
      </c>
      <c r="C2780" s="822" t="s">
        <v>639</v>
      </c>
      <c r="D2780" s="822" t="s">
        <v>3514</v>
      </c>
      <c r="E2780" s="822" t="s">
        <v>6946</v>
      </c>
      <c r="F2780" s="822" t="s">
        <v>7338</v>
      </c>
      <c r="G2780" s="822" t="s">
        <v>7339</v>
      </c>
      <c r="H2780" s="831">
        <v>3</v>
      </c>
      <c r="I2780" s="831">
        <v>100</v>
      </c>
      <c r="J2780" s="822"/>
      <c r="K2780" s="822">
        <v>33.333333333333336</v>
      </c>
      <c r="L2780" s="831"/>
      <c r="M2780" s="831"/>
      <c r="N2780" s="822"/>
      <c r="O2780" s="822"/>
      <c r="P2780" s="831">
        <v>4</v>
      </c>
      <c r="Q2780" s="831">
        <v>182.23</v>
      </c>
      <c r="R2780" s="827"/>
      <c r="S2780" s="832">
        <v>45.557499999999997</v>
      </c>
    </row>
    <row r="2781" spans="1:19" ht="14.45" customHeight="1" x14ac:dyDescent="0.2">
      <c r="A2781" s="821" t="s">
        <v>6951</v>
      </c>
      <c r="B2781" s="822" t="s">
        <v>6952</v>
      </c>
      <c r="C2781" s="822" t="s">
        <v>639</v>
      </c>
      <c r="D2781" s="822" t="s">
        <v>3514</v>
      </c>
      <c r="E2781" s="822" t="s">
        <v>6946</v>
      </c>
      <c r="F2781" s="822" t="s">
        <v>7342</v>
      </c>
      <c r="G2781" s="822" t="s">
        <v>7343</v>
      </c>
      <c r="H2781" s="831"/>
      <c r="I2781" s="831"/>
      <c r="J2781" s="822"/>
      <c r="K2781" s="822"/>
      <c r="L2781" s="831">
        <v>1</v>
      </c>
      <c r="M2781" s="831">
        <v>38</v>
      </c>
      <c r="N2781" s="822"/>
      <c r="O2781" s="822">
        <v>38</v>
      </c>
      <c r="P2781" s="831">
        <v>3</v>
      </c>
      <c r="Q2781" s="831">
        <v>117</v>
      </c>
      <c r="R2781" s="827"/>
      <c r="S2781" s="832">
        <v>39</v>
      </c>
    </row>
    <row r="2782" spans="1:19" ht="14.45" customHeight="1" x14ac:dyDescent="0.2">
      <c r="A2782" s="821" t="s">
        <v>6951</v>
      </c>
      <c r="B2782" s="822" t="s">
        <v>6952</v>
      </c>
      <c r="C2782" s="822" t="s">
        <v>639</v>
      </c>
      <c r="D2782" s="822" t="s">
        <v>3514</v>
      </c>
      <c r="E2782" s="822" t="s">
        <v>6946</v>
      </c>
      <c r="F2782" s="822" t="s">
        <v>7348</v>
      </c>
      <c r="G2782" s="822" t="s">
        <v>7349</v>
      </c>
      <c r="H2782" s="831"/>
      <c r="I2782" s="831"/>
      <c r="J2782" s="822"/>
      <c r="K2782" s="822"/>
      <c r="L2782" s="831">
        <v>3</v>
      </c>
      <c r="M2782" s="831">
        <v>99</v>
      </c>
      <c r="N2782" s="822"/>
      <c r="O2782" s="822">
        <v>33</v>
      </c>
      <c r="P2782" s="831">
        <v>6</v>
      </c>
      <c r="Q2782" s="831">
        <v>204</v>
      </c>
      <c r="R2782" s="827"/>
      <c r="S2782" s="832">
        <v>34</v>
      </c>
    </row>
    <row r="2783" spans="1:19" ht="14.45" customHeight="1" x14ac:dyDescent="0.2">
      <c r="A2783" s="821" t="s">
        <v>6951</v>
      </c>
      <c r="B2783" s="822" t="s">
        <v>6952</v>
      </c>
      <c r="C2783" s="822" t="s">
        <v>639</v>
      </c>
      <c r="D2783" s="822" t="s">
        <v>3514</v>
      </c>
      <c r="E2783" s="822" t="s">
        <v>6946</v>
      </c>
      <c r="F2783" s="822" t="s">
        <v>7354</v>
      </c>
      <c r="G2783" s="822" t="s">
        <v>7355</v>
      </c>
      <c r="H2783" s="831"/>
      <c r="I2783" s="831"/>
      <c r="J2783" s="822"/>
      <c r="K2783" s="822"/>
      <c r="L2783" s="831"/>
      <c r="M2783" s="831"/>
      <c r="N2783" s="822"/>
      <c r="O2783" s="822"/>
      <c r="P2783" s="831">
        <v>41</v>
      </c>
      <c r="Q2783" s="831">
        <v>3321</v>
      </c>
      <c r="R2783" s="827"/>
      <c r="S2783" s="832">
        <v>81</v>
      </c>
    </row>
    <row r="2784" spans="1:19" ht="14.45" customHeight="1" x14ac:dyDescent="0.2">
      <c r="A2784" s="821" t="s">
        <v>6951</v>
      </c>
      <c r="B2784" s="822" t="s">
        <v>6952</v>
      </c>
      <c r="C2784" s="822" t="s">
        <v>639</v>
      </c>
      <c r="D2784" s="822" t="s">
        <v>3514</v>
      </c>
      <c r="E2784" s="822" t="s">
        <v>6946</v>
      </c>
      <c r="F2784" s="822" t="s">
        <v>7356</v>
      </c>
      <c r="G2784" s="822" t="s">
        <v>7357</v>
      </c>
      <c r="H2784" s="831"/>
      <c r="I2784" s="831"/>
      <c r="J2784" s="822"/>
      <c r="K2784" s="822"/>
      <c r="L2784" s="831"/>
      <c r="M2784" s="831"/>
      <c r="N2784" s="822"/>
      <c r="O2784" s="822"/>
      <c r="P2784" s="831">
        <v>26</v>
      </c>
      <c r="Q2784" s="831">
        <v>6318</v>
      </c>
      <c r="R2784" s="827"/>
      <c r="S2784" s="832">
        <v>243</v>
      </c>
    </row>
    <row r="2785" spans="1:19" ht="14.45" customHeight="1" x14ac:dyDescent="0.2">
      <c r="A2785" s="821" t="s">
        <v>6951</v>
      </c>
      <c r="B2785" s="822" t="s">
        <v>6952</v>
      </c>
      <c r="C2785" s="822" t="s">
        <v>639</v>
      </c>
      <c r="D2785" s="822" t="s">
        <v>3514</v>
      </c>
      <c r="E2785" s="822" t="s">
        <v>6946</v>
      </c>
      <c r="F2785" s="822" t="s">
        <v>7362</v>
      </c>
      <c r="G2785" s="822" t="s">
        <v>7363</v>
      </c>
      <c r="H2785" s="831"/>
      <c r="I2785" s="831"/>
      <c r="J2785" s="822"/>
      <c r="K2785" s="822"/>
      <c r="L2785" s="831">
        <v>1</v>
      </c>
      <c r="M2785" s="831">
        <v>62</v>
      </c>
      <c r="N2785" s="822"/>
      <c r="O2785" s="822">
        <v>62</v>
      </c>
      <c r="P2785" s="831">
        <v>1</v>
      </c>
      <c r="Q2785" s="831">
        <v>66</v>
      </c>
      <c r="R2785" s="827"/>
      <c r="S2785" s="832">
        <v>66</v>
      </c>
    </row>
    <row r="2786" spans="1:19" ht="14.45" customHeight="1" x14ac:dyDescent="0.2">
      <c r="A2786" s="821" t="s">
        <v>6951</v>
      </c>
      <c r="B2786" s="822" t="s">
        <v>6952</v>
      </c>
      <c r="C2786" s="822" t="s">
        <v>639</v>
      </c>
      <c r="D2786" s="822" t="s">
        <v>3514</v>
      </c>
      <c r="E2786" s="822" t="s">
        <v>6946</v>
      </c>
      <c r="F2786" s="822" t="s">
        <v>7364</v>
      </c>
      <c r="G2786" s="822" t="s">
        <v>7365</v>
      </c>
      <c r="H2786" s="831"/>
      <c r="I2786" s="831"/>
      <c r="J2786" s="822"/>
      <c r="K2786" s="822"/>
      <c r="L2786" s="831"/>
      <c r="M2786" s="831"/>
      <c r="N2786" s="822"/>
      <c r="O2786" s="822"/>
      <c r="P2786" s="831">
        <v>1</v>
      </c>
      <c r="Q2786" s="831">
        <v>768</v>
      </c>
      <c r="R2786" s="827"/>
      <c r="S2786" s="832">
        <v>768</v>
      </c>
    </row>
    <row r="2787" spans="1:19" ht="14.45" customHeight="1" x14ac:dyDescent="0.2">
      <c r="A2787" s="821" t="s">
        <v>6951</v>
      </c>
      <c r="B2787" s="822" t="s">
        <v>6952</v>
      </c>
      <c r="C2787" s="822" t="s">
        <v>639</v>
      </c>
      <c r="D2787" s="822" t="s">
        <v>3514</v>
      </c>
      <c r="E2787" s="822" t="s">
        <v>6946</v>
      </c>
      <c r="F2787" s="822" t="s">
        <v>7366</v>
      </c>
      <c r="G2787" s="822" t="s">
        <v>7367</v>
      </c>
      <c r="H2787" s="831"/>
      <c r="I2787" s="831"/>
      <c r="J2787" s="822"/>
      <c r="K2787" s="822"/>
      <c r="L2787" s="831"/>
      <c r="M2787" s="831"/>
      <c r="N2787" s="822"/>
      <c r="O2787" s="822"/>
      <c r="P2787" s="831">
        <v>2</v>
      </c>
      <c r="Q2787" s="831">
        <v>132</v>
      </c>
      <c r="R2787" s="827"/>
      <c r="S2787" s="832">
        <v>66</v>
      </c>
    </row>
    <row r="2788" spans="1:19" ht="14.45" customHeight="1" x14ac:dyDescent="0.2">
      <c r="A2788" s="821" t="s">
        <v>6951</v>
      </c>
      <c r="B2788" s="822" t="s">
        <v>6952</v>
      </c>
      <c r="C2788" s="822" t="s">
        <v>639</v>
      </c>
      <c r="D2788" s="822" t="s">
        <v>3514</v>
      </c>
      <c r="E2788" s="822" t="s">
        <v>6946</v>
      </c>
      <c r="F2788" s="822" t="s">
        <v>7375</v>
      </c>
      <c r="G2788" s="822"/>
      <c r="H2788" s="831"/>
      <c r="I2788" s="831"/>
      <c r="J2788" s="822"/>
      <c r="K2788" s="822"/>
      <c r="L2788" s="831">
        <v>63</v>
      </c>
      <c r="M2788" s="831">
        <v>0</v>
      </c>
      <c r="N2788" s="822"/>
      <c r="O2788" s="822">
        <v>0</v>
      </c>
      <c r="P2788" s="831">
        <v>4</v>
      </c>
      <c r="Q2788" s="831">
        <v>0</v>
      </c>
      <c r="R2788" s="827"/>
      <c r="S2788" s="832">
        <v>0</v>
      </c>
    </row>
    <row r="2789" spans="1:19" ht="14.45" customHeight="1" x14ac:dyDescent="0.2">
      <c r="A2789" s="821" t="s">
        <v>6951</v>
      </c>
      <c r="B2789" s="822" t="s">
        <v>6952</v>
      </c>
      <c r="C2789" s="822" t="s">
        <v>639</v>
      </c>
      <c r="D2789" s="822" t="s">
        <v>3514</v>
      </c>
      <c r="E2789" s="822" t="s">
        <v>6946</v>
      </c>
      <c r="F2789" s="822" t="s">
        <v>7375</v>
      </c>
      <c r="G2789" s="822" t="s">
        <v>7373</v>
      </c>
      <c r="H2789" s="831">
        <v>34</v>
      </c>
      <c r="I2789" s="831">
        <v>0</v>
      </c>
      <c r="J2789" s="822"/>
      <c r="K2789" s="822">
        <v>0</v>
      </c>
      <c r="L2789" s="831">
        <v>83</v>
      </c>
      <c r="M2789" s="831">
        <v>0</v>
      </c>
      <c r="N2789" s="822"/>
      <c r="O2789" s="822">
        <v>0</v>
      </c>
      <c r="P2789" s="831">
        <v>-3</v>
      </c>
      <c r="Q2789" s="831">
        <v>0</v>
      </c>
      <c r="R2789" s="827"/>
      <c r="S2789" s="832">
        <v>0</v>
      </c>
    </row>
    <row r="2790" spans="1:19" ht="14.45" customHeight="1" x14ac:dyDescent="0.2">
      <c r="A2790" s="821" t="s">
        <v>6951</v>
      </c>
      <c r="B2790" s="822" t="s">
        <v>6952</v>
      </c>
      <c r="C2790" s="822" t="s">
        <v>639</v>
      </c>
      <c r="D2790" s="822" t="s">
        <v>3514</v>
      </c>
      <c r="E2790" s="822" t="s">
        <v>6946</v>
      </c>
      <c r="F2790" s="822" t="s">
        <v>7376</v>
      </c>
      <c r="G2790" s="822"/>
      <c r="H2790" s="831"/>
      <c r="I2790" s="831"/>
      <c r="J2790" s="822"/>
      <c r="K2790" s="822"/>
      <c r="L2790" s="831">
        <v>12</v>
      </c>
      <c r="M2790" s="831">
        <v>0</v>
      </c>
      <c r="N2790" s="822"/>
      <c r="O2790" s="822">
        <v>0</v>
      </c>
      <c r="P2790" s="831">
        <v>3</v>
      </c>
      <c r="Q2790" s="831">
        <v>0</v>
      </c>
      <c r="R2790" s="827"/>
      <c r="S2790" s="832">
        <v>0</v>
      </c>
    </row>
    <row r="2791" spans="1:19" ht="14.45" customHeight="1" x14ac:dyDescent="0.2">
      <c r="A2791" s="821" t="s">
        <v>6951</v>
      </c>
      <c r="B2791" s="822" t="s">
        <v>6952</v>
      </c>
      <c r="C2791" s="822" t="s">
        <v>639</v>
      </c>
      <c r="D2791" s="822" t="s">
        <v>3514</v>
      </c>
      <c r="E2791" s="822" t="s">
        <v>6946</v>
      </c>
      <c r="F2791" s="822" t="s">
        <v>7376</v>
      </c>
      <c r="G2791" s="822" t="s">
        <v>7373</v>
      </c>
      <c r="H2791" s="831"/>
      <c r="I2791" s="831"/>
      <c r="J2791" s="822"/>
      <c r="K2791" s="822"/>
      <c r="L2791" s="831">
        <v>25</v>
      </c>
      <c r="M2791" s="831">
        <v>0</v>
      </c>
      <c r="N2791" s="822"/>
      <c r="O2791" s="822">
        <v>0</v>
      </c>
      <c r="P2791" s="831">
        <v>-2</v>
      </c>
      <c r="Q2791" s="831">
        <v>0</v>
      </c>
      <c r="R2791" s="827"/>
      <c r="S2791" s="832">
        <v>0</v>
      </c>
    </row>
    <row r="2792" spans="1:19" ht="14.45" customHeight="1" x14ac:dyDescent="0.2">
      <c r="A2792" s="821" t="s">
        <v>6951</v>
      </c>
      <c r="B2792" s="822" t="s">
        <v>6952</v>
      </c>
      <c r="C2792" s="822" t="s">
        <v>639</v>
      </c>
      <c r="D2792" s="822" t="s">
        <v>3514</v>
      </c>
      <c r="E2792" s="822" t="s">
        <v>6946</v>
      </c>
      <c r="F2792" s="822" t="s">
        <v>7377</v>
      </c>
      <c r="G2792" s="822" t="s">
        <v>7378</v>
      </c>
      <c r="H2792" s="831"/>
      <c r="I2792" s="831"/>
      <c r="J2792" s="822"/>
      <c r="K2792" s="822"/>
      <c r="L2792" s="831"/>
      <c r="M2792" s="831"/>
      <c r="N2792" s="822"/>
      <c r="O2792" s="822"/>
      <c r="P2792" s="831">
        <v>2</v>
      </c>
      <c r="Q2792" s="831">
        <v>0</v>
      </c>
      <c r="R2792" s="827"/>
      <c r="S2792" s="832">
        <v>0</v>
      </c>
    </row>
    <row r="2793" spans="1:19" ht="14.45" customHeight="1" x14ac:dyDescent="0.2">
      <c r="A2793" s="821" t="s">
        <v>6951</v>
      </c>
      <c r="B2793" s="822" t="s">
        <v>6952</v>
      </c>
      <c r="C2793" s="822" t="s">
        <v>639</v>
      </c>
      <c r="D2793" s="822" t="s">
        <v>3514</v>
      </c>
      <c r="E2793" s="822" t="s">
        <v>6946</v>
      </c>
      <c r="F2793" s="822" t="s">
        <v>7382</v>
      </c>
      <c r="G2793" s="822" t="s">
        <v>7380</v>
      </c>
      <c r="H2793" s="831"/>
      <c r="I2793" s="831"/>
      <c r="J2793" s="822"/>
      <c r="K2793" s="822"/>
      <c r="L2793" s="831"/>
      <c r="M2793" s="831"/>
      <c r="N2793" s="822"/>
      <c r="O2793" s="822"/>
      <c r="P2793" s="831">
        <v>81</v>
      </c>
      <c r="Q2793" s="831">
        <v>9477</v>
      </c>
      <c r="R2793" s="827"/>
      <c r="S2793" s="832">
        <v>117</v>
      </c>
    </row>
    <row r="2794" spans="1:19" ht="14.45" customHeight="1" x14ac:dyDescent="0.2">
      <c r="A2794" s="821" t="s">
        <v>6951</v>
      </c>
      <c r="B2794" s="822" t="s">
        <v>6952</v>
      </c>
      <c r="C2794" s="822" t="s">
        <v>639</v>
      </c>
      <c r="D2794" s="822" t="s">
        <v>6938</v>
      </c>
      <c r="E2794" s="822" t="s">
        <v>6953</v>
      </c>
      <c r="F2794" s="822" t="s">
        <v>6976</v>
      </c>
      <c r="G2794" s="822" t="s">
        <v>6974</v>
      </c>
      <c r="H2794" s="831">
        <v>1</v>
      </c>
      <c r="I2794" s="831">
        <v>111447</v>
      </c>
      <c r="J2794" s="822"/>
      <c r="K2794" s="822">
        <v>111447</v>
      </c>
      <c r="L2794" s="831"/>
      <c r="M2794" s="831"/>
      <c r="N2794" s="822"/>
      <c r="O2794" s="822"/>
      <c r="P2794" s="831"/>
      <c r="Q2794" s="831"/>
      <c r="R2794" s="827"/>
      <c r="S2794" s="832"/>
    </row>
    <row r="2795" spans="1:19" ht="14.45" customHeight="1" x14ac:dyDescent="0.2">
      <c r="A2795" s="821" t="s">
        <v>6951</v>
      </c>
      <c r="B2795" s="822" t="s">
        <v>6952</v>
      </c>
      <c r="C2795" s="822" t="s">
        <v>639</v>
      </c>
      <c r="D2795" s="822" t="s">
        <v>6938</v>
      </c>
      <c r="E2795" s="822" t="s">
        <v>6953</v>
      </c>
      <c r="F2795" s="822" t="s">
        <v>6983</v>
      </c>
      <c r="G2795" s="822" t="s">
        <v>2381</v>
      </c>
      <c r="H2795" s="831">
        <v>3.45</v>
      </c>
      <c r="I2795" s="831">
        <v>22362</v>
      </c>
      <c r="J2795" s="822"/>
      <c r="K2795" s="822">
        <v>6481.7391304347821</v>
      </c>
      <c r="L2795" s="831"/>
      <c r="M2795" s="831"/>
      <c r="N2795" s="822"/>
      <c r="O2795" s="822"/>
      <c r="P2795" s="831"/>
      <c r="Q2795" s="831"/>
      <c r="R2795" s="827"/>
      <c r="S2795" s="832"/>
    </row>
    <row r="2796" spans="1:19" ht="14.45" customHeight="1" x14ac:dyDescent="0.2">
      <c r="A2796" s="821" t="s">
        <v>6951</v>
      </c>
      <c r="B2796" s="822" t="s">
        <v>6952</v>
      </c>
      <c r="C2796" s="822" t="s">
        <v>639</v>
      </c>
      <c r="D2796" s="822" t="s">
        <v>6938</v>
      </c>
      <c r="E2796" s="822" t="s">
        <v>6953</v>
      </c>
      <c r="F2796" s="822" t="s">
        <v>7101</v>
      </c>
      <c r="G2796" s="822" t="s">
        <v>2446</v>
      </c>
      <c r="H2796" s="831">
        <v>2.1800000000000002</v>
      </c>
      <c r="I2796" s="831">
        <v>19122.02</v>
      </c>
      <c r="J2796" s="822"/>
      <c r="K2796" s="822">
        <v>8771.5688073394485</v>
      </c>
      <c r="L2796" s="831"/>
      <c r="M2796" s="831"/>
      <c r="N2796" s="822"/>
      <c r="O2796" s="822"/>
      <c r="P2796" s="831"/>
      <c r="Q2796" s="831"/>
      <c r="R2796" s="827"/>
      <c r="S2796" s="832"/>
    </row>
    <row r="2797" spans="1:19" ht="14.45" customHeight="1" x14ac:dyDescent="0.2">
      <c r="A2797" s="821" t="s">
        <v>6951</v>
      </c>
      <c r="B2797" s="822" t="s">
        <v>6952</v>
      </c>
      <c r="C2797" s="822" t="s">
        <v>639</v>
      </c>
      <c r="D2797" s="822" t="s">
        <v>6938</v>
      </c>
      <c r="E2797" s="822" t="s">
        <v>6953</v>
      </c>
      <c r="F2797" s="822" t="s">
        <v>7111</v>
      </c>
      <c r="G2797" s="822" t="s">
        <v>2446</v>
      </c>
      <c r="H2797" s="831">
        <v>3.88</v>
      </c>
      <c r="I2797" s="831">
        <v>85050.38</v>
      </c>
      <c r="J2797" s="822"/>
      <c r="K2797" s="822">
        <v>21920.201030927838</v>
      </c>
      <c r="L2797" s="831"/>
      <c r="M2797" s="831"/>
      <c r="N2797" s="822"/>
      <c r="O2797" s="822"/>
      <c r="P2797" s="831"/>
      <c r="Q2797" s="831"/>
      <c r="R2797" s="827"/>
      <c r="S2797" s="832"/>
    </row>
    <row r="2798" spans="1:19" ht="14.45" customHeight="1" x14ac:dyDescent="0.2">
      <c r="A2798" s="821" t="s">
        <v>6951</v>
      </c>
      <c r="B2798" s="822" t="s">
        <v>6952</v>
      </c>
      <c r="C2798" s="822" t="s">
        <v>639</v>
      </c>
      <c r="D2798" s="822" t="s">
        <v>6938</v>
      </c>
      <c r="E2798" s="822" t="s">
        <v>6946</v>
      </c>
      <c r="F2798" s="822" t="s">
        <v>7332</v>
      </c>
      <c r="G2798" s="822" t="s">
        <v>7333</v>
      </c>
      <c r="H2798" s="831">
        <v>3</v>
      </c>
      <c r="I2798" s="831">
        <v>0</v>
      </c>
      <c r="J2798" s="822"/>
      <c r="K2798" s="822">
        <v>0</v>
      </c>
      <c r="L2798" s="831"/>
      <c r="M2798" s="831"/>
      <c r="N2798" s="822"/>
      <c r="O2798" s="822"/>
      <c r="P2798" s="831"/>
      <c r="Q2798" s="831"/>
      <c r="R2798" s="827"/>
      <c r="S2798" s="832"/>
    </row>
    <row r="2799" spans="1:19" ht="14.45" customHeight="1" x14ac:dyDescent="0.2">
      <c r="A2799" s="821" t="s">
        <v>6951</v>
      </c>
      <c r="B2799" s="822" t="s">
        <v>6952</v>
      </c>
      <c r="C2799" s="822" t="s">
        <v>639</v>
      </c>
      <c r="D2799" s="822" t="s">
        <v>3493</v>
      </c>
      <c r="E2799" s="822" t="s">
        <v>6953</v>
      </c>
      <c r="F2799" s="822" t="s">
        <v>6957</v>
      </c>
      <c r="G2799" s="822" t="s">
        <v>6958</v>
      </c>
      <c r="H2799" s="831">
        <v>0.2</v>
      </c>
      <c r="I2799" s="831">
        <v>2.57</v>
      </c>
      <c r="J2799" s="822"/>
      <c r="K2799" s="822">
        <v>12.849999999999998</v>
      </c>
      <c r="L2799" s="831"/>
      <c r="M2799" s="831"/>
      <c r="N2799" s="822"/>
      <c r="O2799" s="822"/>
      <c r="P2799" s="831"/>
      <c r="Q2799" s="831"/>
      <c r="R2799" s="827"/>
      <c r="S2799" s="832"/>
    </row>
    <row r="2800" spans="1:19" ht="14.45" customHeight="1" x14ac:dyDescent="0.2">
      <c r="A2800" s="821" t="s">
        <v>6951</v>
      </c>
      <c r="B2800" s="822" t="s">
        <v>6952</v>
      </c>
      <c r="C2800" s="822" t="s">
        <v>639</v>
      </c>
      <c r="D2800" s="822" t="s">
        <v>3493</v>
      </c>
      <c r="E2800" s="822" t="s">
        <v>6953</v>
      </c>
      <c r="F2800" s="822" t="s">
        <v>6959</v>
      </c>
      <c r="G2800" s="822" t="s">
        <v>900</v>
      </c>
      <c r="H2800" s="831">
        <v>4.2</v>
      </c>
      <c r="I2800" s="831">
        <v>642.58999999999992</v>
      </c>
      <c r="J2800" s="822"/>
      <c r="K2800" s="822">
        <v>152.99761904761903</v>
      </c>
      <c r="L2800" s="831">
        <v>0.2</v>
      </c>
      <c r="M2800" s="831">
        <v>41.08</v>
      </c>
      <c r="N2800" s="822"/>
      <c r="O2800" s="822">
        <v>205.39999999999998</v>
      </c>
      <c r="P2800" s="831"/>
      <c r="Q2800" s="831"/>
      <c r="R2800" s="827"/>
      <c r="S2800" s="832"/>
    </row>
    <row r="2801" spans="1:19" ht="14.45" customHeight="1" x14ac:dyDescent="0.2">
      <c r="A2801" s="821" t="s">
        <v>6951</v>
      </c>
      <c r="B2801" s="822" t="s">
        <v>6952</v>
      </c>
      <c r="C2801" s="822" t="s">
        <v>639</v>
      </c>
      <c r="D2801" s="822" t="s">
        <v>3493</v>
      </c>
      <c r="E2801" s="822" t="s">
        <v>6953</v>
      </c>
      <c r="F2801" s="822" t="s">
        <v>6962</v>
      </c>
      <c r="G2801" s="822" t="s">
        <v>1479</v>
      </c>
      <c r="H2801" s="831">
        <v>45</v>
      </c>
      <c r="I2801" s="831">
        <v>601.65000000000009</v>
      </c>
      <c r="J2801" s="822"/>
      <c r="K2801" s="822">
        <v>13.370000000000003</v>
      </c>
      <c r="L2801" s="831"/>
      <c r="M2801" s="831"/>
      <c r="N2801" s="822"/>
      <c r="O2801" s="822"/>
      <c r="P2801" s="831"/>
      <c r="Q2801" s="831"/>
      <c r="R2801" s="827"/>
      <c r="S2801" s="832"/>
    </row>
    <row r="2802" spans="1:19" ht="14.45" customHeight="1" x14ac:dyDescent="0.2">
      <c r="A2802" s="821" t="s">
        <v>6951</v>
      </c>
      <c r="B2802" s="822" t="s">
        <v>6952</v>
      </c>
      <c r="C2802" s="822" t="s">
        <v>639</v>
      </c>
      <c r="D2802" s="822" t="s">
        <v>3493</v>
      </c>
      <c r="E2802" s="822" t="s">
        <v>6953</v>
      </c>
      <c r="F2802" s="822" t="s">
        <v>6970</v>
      </c>
      <c r="G2802" s="822" t="s">
        <v>6971</v>
      </c>
      <c r="H2802" s="831">
        <v>1</v>
      </c>
      <c r="I2802" s="831">
        <v>20521.14</v>
      </c>
      <c r="J2802" s="822"/>
      <c r="K2802" s="822">
        <v>20521.14</v>
      </c>
      <c r="L2802" s="831"/>
      <c r="M2802" s="831"/>
      <c r="N2802" s="822"/>
      <c r="O2802" s="822"/>
      <c r="P2802" s="831"/>
      <c r="Q2802" s="831"/>
      <c r="R2802" s="827"/>
      <c r="S2802" s="832"/>
    </row>
    <row r="2803" spans="1:19" ht="14.45" customHeight="1" x14ac:dyDescent="0.2">
      <c r="A2803" s="821" t="s">
        <v>6951</v>
      </c>
      <c r="B2803" s="822" t="s">
        <v>6952</v>
      </c>
      <c r="C2803" s="822" t="s">
        <v>639</v>
      </c>
      <c r="D2803" s="822" t="s">
        <v>3493</v>
      </c>
      <c r="E2803" s="822" t="s">
        <v>6953</v>
      </c>
      <c r="F2803" s="822" t="s">
        <v>6972</v>
      </c>
      <c r="G2803" s="822" t="s">
        <v>3443</v>
      </c>
      <c r="H2803" s="831">
        <v>19.12</v>
      </c>
      <c r="I2803" s="831">
        <v>251581.64</v>
      </c>
      <c r="J2803" s="822"/>
      <c r="K2803" s="822">
        <v>13158.035564853557</v>
      </c>
      <c r="L2803" s="831">
        <v>2.16</v>
      </c>
      <c r="M2803" s="831">
        <v>16967.97</v>
      </c>
      <c r="N2803" s="822"/>
      <c r="O2803" s="822">
        <v>7855.541666666667</v>
      </c>
      <c r="P2803" s="831"/>
      <c r="Q2803" s="831"/>
      <c r="R2803" s="827"/>
      <c r="S2803" s="832"/>
    </row>
    <row r="2804" spans="1:19" ht="14.45" customHeight="1" x14ac:dyDescent="0.2">
      <c r="A2804" s="821" t="s">
        <v>6951</v>
      </c>
      <c r="B2804" s="822" t="s">
        <v>6952</v>
      </c>
      <c r="C2804" s="822" t="s">
        <v>639</v>
      </c>
      <c r="D2804" s="822" t="s">
        <v>3493</v>
      </c>
      <c r="E2804" s="822" t="s">
        <v>6953</v>
      </c>
      <c r="F2804" s="822" t="s">
        <v>6973</v>
      </c>
      <c r="G2804" s="822" t="s">
        <v>6974</v>
      </c>
      <c r="H2804" s="831">
        <v>1</v>
      </c>
      <c r="I2804" s="831">
        <v>28545</v>
      </c>
      <c r="J2804" s="822"/>
      <c r="K2804" s="822">
        <v>28545</v>
      </c>
      <c r="L2804" s="831"/>
      <c r="M2804" s="831"/>
      <c r="N2804" s="822"/>
      <c r="O2804" s="822"/>
      <c r="P2804" s="831"/>
      <c r="Q2804" s="831"/>
      <c r="R2804" s="827"/>
      <c r="S2804" s="832"/>
    </row>
    <row r="2805" spans="1:19" ht="14.45" customHeight="1" x14ac:dyDescent="0.2">
      <c r="A2805" s="821" t="s">
        <v>6951</v>
      </c>
      <c r="B2805" s="822" t="s">
        <v>6952</v>
      </c>
      <c r="C2805" s="822" t="s">
        <v>639</v>
      </c>
      <c r="D2805" s="822" t="s">
        <v>3493</v>
      </c>
      <c r="E2805" s="822" t="s">
        <v>6953</v>
      </c>
      <c r="F2805" s="822" t="s">
        <v>6975</v>
      </c>
      <c r="G2805" s="822" t="s">
        <v>6974</v>
      </c>
      <c r="H2805" s="831">
        <v>1</v>
      </c>
      <c r="I2805" s="831">
        <v>57847.6</v>
      </c>
      <c r="J2805" s="822"/>
      <c r="K2805" s="822">
        <v>57847.6</v>
      </c>
      <c r="L2805" s="831"/>
      <c r="M2805" s="831"/>
      <c r="N2805" s="822"/>
      <c r="O2805" s="822"/>
      <c r="P2805" s="831"/>
      <c r="Q2805" s="831"/>
      <c r="R2805" s="827"/>
      <c r="S2805" s="832"/>
    </row>
    <row r="2806" spans="1:19" ht="14.45" customHeight="1" x14ac:dyDescent="0.2">
      <c r="A2806" s="821" t="s">
        <v>6951</v>
      </c>
      <c r="B2806" s="822" t="s">
        <v>6952</v>
      </c>
      <c r="C2806" s="822" t="s">
        <v>639</v>
      </c>
      <c r="D2806" s="822" t="s">
        <v>3493</v>
      </c>
      <c r="E2806" s="822" t="s">
        <v>6953</v>
      </c>
      <c r="F2806" s="822" t="s">
        <v>6979</v>
      </c>
      <c r="G2806" s="822" t="s">
        <v>6980</v>
      </c>
      <c r="H2806" s="831">
        <v>17</v>
      </c>
      <c r="I2806" s="831">
        <v>408377.4</v>
      </c>
      <c r="J2806" s="822"/>
      <c r="K2806" s="822">
        <v>24022.2</v>
      </c>
      <c r="L2806" s="831">
        <v>1</v>
      </c>
      <c r="M2806" s="831">
        <v>5812.75</v>
      </c>
      <c r="N2806" s="822"/>
      <c r="O2806" s="822">
        <v>5812.75</v>
      </c>
      <c r="P2806" s="831"/>
      <c r="Q2806" s="831"/>
      <c r="R2806" s="827"/>
      <c r="S2806" s="832"/>
    </row>
    <row r="2807" spans="1:19" ht="14.45" customHeight="1" x14ac:dyDescent="0.2">
      <c r="A2807" s="821" t="s">
        <v>6951</v>
      </c>
      <c r="B2807" s="822" t="s">
        <v>6952</v>
      </c>
      <c r="C2807" s="822" t="s">
        <v>639</v>
      </c>
      <c r="D2807" s="822" t="s">
        <v>3493</v>
      </c>
      <c r="E2807" s="822" t="s">
        <v>6953</v>
      </c>
      <c r="F2807" s="822" t="s">
        <v>6982</v>
      </c>
      <c r="G2807" s="822" t="s">
        <v>6980</v>
      </c>
      <c r="H2807" s="831">
        <v>8</v>
      </c>
      <c r="I2807" s="831">
        <v>580698.4</v>
      </c>
      <c r="J2807" s="822"/>
      <c r="K2807" s="822">
        <v>72587.3</v>
      </c>
      <c r="L2807" s="831"/>
      <c r="M2807" s="831"/>
      <c r="N2807" s="822"/>
      <c r="O2807" s="822"/>
      <c r="P2807" s="831"/>
      <c r="Q2807" s="831"/>
      <c r="R2807" s="827"/>
      <c r="S2807" s="832"/>
    </row>
    <row r="2808" spans="1:19" ht="14.45" customHeight="1" x14ac:dyDescent="0.2">
      <c r="A2808" s="821" t="s">
        <v>6951</v>
      </c>
      <c r="B2808" s="822" t="s">
        <v>6952</v>
      </c>
      <c r="C2808" s="822" t="s">
        <v>639</v>
      </c>
      <c r="D2808" s="822" t="s">
        <v>3493</v>
      </c>
      <c r="E2808" s="822" t="s">
        <v>6953</v>
      </c>
      <c r="F2808" s="822" t="s">
        <v>6990</v>
      </c>
      <c r="G2808" s="822" t="s">
        <v>3457</v>
      </c>
      <c r="H2808" s="831">
        <v>3.31</v>
      </c>
      <c r="I2808" s="831">
        <v>30287.59</v>
      </c>
      <c r="J2808" s="822"/>
      <c r="K2808" s="822">
        <v>9150.3293051359524</v>
      </c>
      <c r="L2808" s="831">
        <v>9</v>
      </c>
      <c r="M2808" s="831">
        <v>87802.01999999999</v>
      </c>
      <c r="N2808" s="822"/>
      <c r="O2808" s="822">
        <v>9755.7799999999988</v>
      </c>
      <c r="P2808" s="831"/>
      <c r="Q2808" s="831"/>
      <c r="R2808" s="827"/>
      <c r="S2808" s="832"/>
    </row>
    <row r="2809" spans="1:19" ht="14.45" customHeight="1" x14ac:dyDescent="0.2">
      <c r="A2809" s="821" t="s">
        <v>6951</v>
      </c>
      <c r="B2809" s="822" t="s">
        <v>6952</v>
      </c>
      <c r="C2809" s="822" t="s">
        <v>639</v>
      </c>
      <c r="D2809" s="822" t="s">
        <v>3493</v>
      </c>
      <c r="E2809" s="822" t="s">
        <v>6953</v>
      </c>
      <c r="F2809" s="822" t="s">
        <v>6994</v>
      </c>
      <c r="G2809" s="822" t="s">
        <v>6966</v>
      </c>
      <c r="H2809" s="831">
        <v>13</v>
      </c>
      <c r="I2809" s="831">
        <v>16781.18</v>
      </c>
      <c r="J2809" s="822"/>
      <c r="K2809" s="822">
        <v>1290.8600000000001</v>
      </c>
      <c r="L2809" s="831"/>
      <c r="M2809" s="831"/>
      <c r="N2809" s="822"/>
      <c r="O2809" s="822"/>
      <c r="P2809" s="831"/>
      <c r="Q2809" s="831"/>
      <c r="R2809" s="827"/>
      <c r="S2809" s="832"/>
    </row>
    <row r="2810" spans="1:19" ht="14.45" customHeight="1" x14ac:dyDescent="0.2">
      <c r="A2810" s="821" t="s">
        <v>6951</v>
      </c>
      <c r="B2810" s="822" t="s">
        <v>6952</v>
      </c>
      <c r="C2810" s="822" t="s">
        <v>639</v>
      </c>
      <c r="D2810" s="822" t="s">
        <v>3493</v>
      </c>
      <c r="E2810" s="822" t="s">
        <v>6953</v>
      </c>
      <c r="F2810" s="822" t="s">
        <v>6996</v>
      </c>
      <c r="G2810" s="822" t="s">
        <v>1434</v>
      </c>
      <c r="H2810" s="831">
        <v>7.4</v>
      </c>
      <c r="I2810" s="831">
        <v>1297.96</v>
      </c>
      <c r="J2810" s="822"/>
      <c r="K2810" s="822">
        <v>175.4</v>
      </c>
      <c r="L2810" s="831">
        <v>0.60000000000000009</v>
      </c>
      <c r="M2810" s="831">
        <v>105.12</v>
      </c>
      <c r="N2810" s="822"/>
      <c r="O2810" s="822">
        <v>175.2</v>
      </c>
      <c r="P2810" s="831"/>
      <c r="Q2810" s="831"/>
      <c r="R2810" s="827"/>
      <c r="S2810" s="832"/>
    </row>
    <row r="2811" spans="1:19" ht="14.45" customHeight="1" x14ac:dyDescent="0.2">
      <c r="A2811" s="821" t="s">
        <v>6951</v>
      </c>
      <c r="B2811" s="822" t="s">
        <v>6952</v>
      </c>
      <c r="C2811" s="822" t="s">
        <v>639</v>
      </c>
      <c r="D2811" s="822" t="s">
        <v>3493</v>
      </c>
      <c r="E2811" s="822" t="s">
        <v>6953</v>
      </c>
      <c r="F2811" s="822" t="s">
        <v>6997</v>
      </c>
      <c r="G2811" s="822" t="s">
        <v>877</v>
      </c>
      <c r="H2811" s="831">
        <v>2.2000000000000002</v>
      </c>
      <c r="I2811" s="831">
        <v>132.88</v>
      </c>
      <c r="J2811" s="822"/>
      <c r="K2811" s="822">
        <v>60.399999999999991</v>
      </c>
      <c r="L2811" s="831">
        <v>0.60000000000000009</v>
      </c>
      <c r="M2811" s="831">
        <v>36.06</v>
      </c>
      <c r="N2811" s="822"/>
      <c r="O2811" s="822">
        <v>60.099999999999994</v>
      </c>
      <c r="P2811" s="831"/>
      <c r="Q2811" s="831"/>
      <c r="R2811" s="827"/>
      <c r="S2811" s="832"/>
    </row>
    <row r="2812" spans="1:19" ht="14.45" customHeight="1" x14ac:dyDescent="0.2">
      <c r="A2812" s="821" t="s">
        <v>6951</v>
      </c>
      <c r="B2812" s="822" t="s">
        <v>6952</v>
      </c>
      <c r="C2812" s="822" t="s">
        <v>639</v>
      </c>
      <c r="D2812" s="822" t="s">
        <v>3493</v>
      </c>
      <c r="E2812" s="822" t="s">
        <v>6953</v>
      </c>
      <c r="F2812" s="822" t="s">
        <v>6998</v>
      </c>
      <c r="G2812" s="822" t="s">
        <v>3267</v>
      </c>
      <c r="H2812" s="831">
        <v>0.86</v>
      </c>
      <c r="I2812" s="831">
        <v>590.09</v>
      </c>
      <c r="J2812" s="822"/>
      <c r="K2812" s="822">
        <v>686.15116279069775</v>
      </c>
      <c r="L2812" s="831"/>
      <c r="M2812" s="831"/>
      <c r="N2812" s="822"/>
      <c r="O2812" s="822"/>
      <c r="P2812" s="831"/>
      <c r="Q2812" s="831"/>
      <c r="R2812" s="827"/>
      <c r="S2812" s="832"/>
    </row>
    <row r="2813" spans="1:19" ht="14.45" customHeight="1" x14ac:dyDescent="0.2">
      <c r="A2813" s="821" t="s">
        <v>6951</v>
      </c>
      <c r="B2813" s="822" t="s">
        <v>6952</v>
      </c>
      <c r="C2813" s="822" t="s">
        <v>639</v>
      </c>
      <c r="D2813" s="822" t="s">
        <v>3493</v>
      </c>
      <c r="E2813" s="822" t="s">
        <v>6953</v>
      </c>
      <c r="F2813" s="822" t="s">
        <v>6999</v>
      </c>
      <c r="G2813" s="822" t="s">
        <v>3267</v>
      </c>
      <c r="H2813" s="831">
        <v>2</v>
      </c>
      <c r="I2813" s="831">
        <v>343.1</v>
      </c>
      <c r="J2813" s="822"/>
      <c r="K2813" s="822">
        <v>171.55</v>
      </c>
      <c r="L2813" s="831"/>
      <c r="M2813" s="831"/>
      <c r="N2813" s="822"/>
      <c r="O2813" s="822"/>
      <c r="P2813" s="831"/>
      <c r="Q2813" s="831"/>
      <c r="R2813" s="827"/>
      <c r="S2813" s="832"/>
    </row>
    <row r="2814" spans="1:19" ht="14.45" customHeight="1" x14ac:dyDescent="0.2">
      <c r="A2814" s="821" t="s">
        <v>6951</v>
      </c>
      <c r="B2814" s="822" t="s">
        <v>6952</v>
      </c>
      <c r="C2814" s="822" t="s">
        <v>639</v>
      </c>
      <c r="D2814" s="822" t="s">
        <v>3493</v>
      </c>
      <c r="E2814" s="822" t="s">
        <v>6953</v>
      </c>
      <c r="F2814" s="822" t="s">
        <v>7000</v>
      </c>
      <c r="G2814" s="822" t="s">
        <v>3267</v>
      </c>
      <c r="H2814" s="831">
        <v>7.3</v>
      </c>
      <c r="I2814" s="831">
        <v>2504.5499999999997</v>
      </c>
      <c r="J2814" s="822"/>
      <c r="K2814" s="822">
        <v>343.08904109589037</v>
      </c>
      <c r="L2814" s="831"/>
      <c r="M2814" s="831"/>
      <c r="N2814" s="822"/>
      <c r="O2814" s="822"/>
      <c r="P2814" s="831"/>
      <c r="Q2814" s="831"/>
      <c r="R2814" s="827"/>
      <c r="S2814" s="832"/>
    </row>
    <row r="2815" spans="1:19" ht="14.45" customHeight="1" x14ac:dyDescent="0.2">
      <c r="A2815" s="821" t="s">
        <v>6951</v>
      </c>
      <c r="B2815" s="822" t="s">
        <v>6952</v>
      </c>
      <c r="C2815" s="822" t="s">
        <v>639</v>
      </c>
      <c r="D2815" s="822" t="s">
        <v>3493</v>
      </c>
      <c r="E2815" s="822" t="s">
        <v>6953</v>
      </c>
      <c r="F2815" s="822" t="s">
        <v>7004</v>
      </c>
      <c r="G2815" s="822" t="s">
        <v>7005</v>
      </c>
      <c r="H2815" s="831">
        <v>0.79999999999999993</v>
      </c>
      <c r="I2815" s="831">
        <v>93.84</v>
      </c>
      <c r="J2815" s="822"/>
      <c r="K2815" s="822">
        <v>117.30000000000001</v>
      </c>
      <c r="L2815" s="831">
        <v>0.2</v>
      </c>
      <c r="M2815" s="831">
        <v>23.46</v>
      </c>
      <c r="N2815" s="822"/>
      <c r="O2815" s="822">
        <v>117.3</v>
      </c>
      <c r="P2815" s="831"/>
      <c r="Q2815" s="831"/>
      <c r="R2815" s="827"/>
      <c r="S2815" s="832"/>
    </row>
    <row r="2816" spans="1:19" ht="14.45" customHeight="1" x14ac:dyDescent="0.2">
      <c r="A2816" s="821" t="s">
        <v>6951</v>
      </c>
      <c r="B2816" s="822" t="s">
        <v>6952</v>
      </c>
      <c r="C2816" s="822" t="s">
        <v>639</v>
      </c>
      <c r="D2816" s="822" t="s">
        <v>3493</v>
      </c>
      <c r="E2816" s="822" t="s">
        <v>6953</v>
      </c>
      <c r="F2816" s="822" t="s">
        <v>7006</v>
      </c>
      <c r="G2816" s="822"/>
      <c r="H2816" s="831">
        <v>0.2</v>
      </c>
      <c r="I2816" s="831">
        <v>13.29</v>
      </c>
      <c r="J2816" s="822"/>
      <c r="K2816" s="822">
        <v>66.449999999999989</v>
      </c>
      <c r="L2816" s="831"/>
      <c r="M2816" s="831"/>
      <c r="N2816" s="822"/>
      <c r="O2816" s="822"/>
      <c r="P2816" s="831"/>
      <c r="Q2816" s="831"/>
      <c r="R2816" s="827"/>
      <c r="S2816" s="832"/>
    </row>
    <row r="2817" spans="1:19" ht="14.45" customHeight="1" x14ac:dyDescent="0.2">
      <c r="A2817" s="821" t="s">
        <v>6951</v>
      </c>
      <c r="B2817" s="822" t="s">
        <v>6952</v>
      </c>
      <c r="C2817" s="822" t="s">
        <v>639</v>
      </c>
      <c r="D2817" s="822" t="s">
        <v>3493</v>
      </c>
      <c r="E2817" s="822" t="s">
        <v>6953</v>
      </c>
      <c r="F2817" s="822" t="s">
        <v>7029</v>
      </c>
      <c r="G2817" s="822" t="s">
        <v>3393</v>
      </c>
      <c r="H2817" s="831">
        <v>6</v>
      </c>
      <c r="I2817" s="831">
        <v>40239.599999999999</v>
      </c>
      <c r="J2817" s="822"/>
      <c r="K2817" s="822">
        <v>6706.5999999999995</v>
      </c>
      <c r="L2817" s="831"/>
      <c r="M2817" s="831"/>
      <c r="N2817" s="822"/>
      <c r="O2817" s="822"/>
      <c r="P2817" s="831"/>
      <c r="Q2817" s="831"/>
      <c r="R2817" s="827"/>
      <c r="S2817" s="832"/>
    </row>
    <row r="2818" spans="1:19" ht="14.45" customHeight="1" x14ac:dyDescent="0.2">
      <c r="A2818" s="821" t="s">
        <v>6951</v>
      </c>
      <c r="B2818" s="822" t="s">
        <v>6952</v>
      </c>
      <c r="C2818" s="822" t="s">
        <v>639</v>
      </c>
      <c r="D2818" s="822" t="s">
        <v>3493</v>
      </c>
      <c r="E2818" s="822" t="s">
        <v>6953</v>
      </c>
      <c r="F2818" s="822" t="s">
        <v>7032</v>
      </c>
      <c r="G2818" s="822" t="s">
        <v>7033</v>
      </c>
      <c r="H2818" s="831"/>
      <c r="I2818" s="831"/>
      <c r="J2818" s="822"/>
      <c r="K2818" s="822"/>
      <c r="L2818" s="831">
        <v>2</v>
      </c>
      <c r="M2818" s="831">
        <v>1242.56</v>
      </c>
      <c r="N2818" s="822"/>
      <c r="O2818" s="822">
        <v>621.28</v>
      </c>
      <c r="P2818" s="831"/>
      <c r="Q2818" s="831"/>
      <c r="R2818" s="827"/>
      <c r="S2818" s="832"/>
    </row>
    <row r="2819" spans="1:19" ht="14.45" customHeight="1" x14ac:dyDescent="0.2">
      <c r="A2819" s="821" t="s">
        <v>6951</v>
      </c>
      <c r="B2819" s="822" t="s">
        <v>6952</v>
      </c>
      <c r="C2819" s="822" t="s">
        <v>639</v>
      </c>
      <c r="D2819" s="822" t="s">
        <v>3493</v>
      </c>
      <c r="E2819" s="822" t="s">
        <v>6953</v>
      </c>
      <c r="F2819" s="822" t="s">
        <v>7034</v>
      </c>
      <c r="G2819" s="822" t="s">
        <v>3281</v>
      </c>
      <c r="H2819" s="831"/>
      <c r="I2819" s="831"/>
      <c r="J2819" s="822"/>
      <c r="K2819" s="822"/>
      <c r="L2819" s="831">
        <v>0.6</v>
      </c>
      <c r="M2819" s="831">
        <v>346.03</v>
      </c>
      <c r="N2819" s="822"/>
      <c r="O2819" s="822">
        <v>576.7166666666667</v>
      </c>
      <c r="P2819" s="831"/>
      <c r="Q2819" s="831"/>
      <c r="R2819" s="827"/>
      <c r="S2819" s="832"/>
    </row>
    <row r="2820" spans="1:19" ht="14.45" customHeight="1" x14ac:dyDescent="0.2">
      <c r="A2820" s="821" t="s">
        <v>6951</v>
      </c>
      <c r="B2820" s="822" t="s">
        <v>6952</v>
      </c>
      <c r="C2820" s="822" t="s">
        <v>639</v>
      </c>
      <c r="D2820" s="822" t="s">
        <v>3493</v>
      </c>
      <c r="E2820" s="822" t="s">
        <v>6953</v>
      </c>
      <c r="F2820" s="822" t="s">
        <v>7035</v>
      </c>
      <c r="G2820" s="822" t="s">
        <v>3281</v>
      </c>
      <c r="H2820" s="831">
        <v>3</v>
      </c>
      <c r="I2820" s="831">
        <v>1600.73</v>
      </c>
      <c r="J2820" s="822"/>
      <c r="K2820" s="822">
        <v>533.57666666666671</v>
      </c>
      <c r="L2820" s="831"/>
      <c r="M2820" s="831"/>
      <c r="N2820" s="822"/>
      <c r="O2820" s="822"/>
      <c r="P2820" s="831"/>
      <c r="Q2820" s="831"/>
      <c r="R2820" s="827"/>
      <c r="S2820" s="832"/>
    </row>
    <row r="2821" spans="1:19" ht="14.45" customHeight="1" x14ac:dyDescent="0.2">
      <c r="A2821" s="821" t="s">
        <v>6951</v>
      </c>
      <c r="B2821" s="822" t="s">
        <v>6952</v>
      </c>
      <c r="C2821" s="822" t="s">
        <v>639</v>
      </c>
      <c r="D2821" s="822" t="s">
        <v>3493</v>
      </c>
      <c r="E2821" s="822" t="s">
        <v>6953</v>
      </c>
      <c r="F2821" s="822" t="s">
        <v>7047</v>
      </c>
      <c r="G2821" s="822" t="s">
        <v>805</v>
      </c>
      <c r="H2821" s="831">
        <v>4.46</v>
      </c>
      <c r="I2821" s="831">
        <v>2345.08</v>
      </c>
      <c r="J2821" s="822"/>
      <c r="K2821" s="822">
        <v>525.8026905829596</v>
      </c>
      <c r="L2821" s="831">
        <v>0.43</v>
      </c>
      <c r="M2821" s="831">
        <v>226.09</v>
      </c>
      <c r="N2821" s="822"/>
      <c r="O2821" s="822">
        <v>525.79069767441865</v>
      </c>
      <c r="P2821" s="831"/>
      <c r="Q2821" s="831"/>
      <c r="R2821" s="827"/>
      <c r="S2821" s="832"/>
    </row>
    <row r="2822" spans="1:19" ht="14.45" customHeight="1" x14ac:dyDescent="0.2">
      <c r="A2822" s="821" t="s">
        <v>6951</v>
      </c>
      <c r="B2822" s="822" t="s">
        <v>6952</v>
      </c>
      <c r="C2822" s="822" t="s">
        <v>639</v>
      </c>
      <c r="D2822" s="822" t="s">
        <v>3493</v>
      </c>
      <c r="E2822" s="822" t="s">
        <v>6953</v>
      </c>
      <c r="F2822" s="822" t="s">
        <v>7048</v>
      </c>
      <c r="G2822" s="822" t="s">
        <v>805</v>
      </c>
      <c r="H2822" s="831">
        <v>6.85</v>
      </c>
      <c r="I2822" s="831">
        <v>1499.46</v>
      </c>
      <c r="J2822" s="822"/>
      <c r="K2822" s="822">
        <v>218.89927007299272</v>
      </c>
      <c r="L2822" s="831"/>
      <c r="M2822" s="831"/>
      <c r="N2822" s="822"/>
      <c r="O2822" s="822"/>
      <c r="P2822" s="831"/>
      <c r="Q2822" s="831"/>
      <c r="R2822" s="827"/>
      <c r="S2822" s="832"/>
    </row>
    <row r="2823" spans="1:19" ht="14.45" customHeight="1" x14ac:dyDescent="0.2">
      <c r="A2823" s="821" t="s">
        <v>6951</v>
      </c>
      <c r="B2823" s="822" t="s">
        <v>6952</v>
      </c>
      <c r="C2823" s="822" t="s">
        <v>639</v>
      </c>
      <c r="D2823" s="822" t="s">
        <v>3493</v>
      </c>
      <c r="E2823" s="822" t="s">
        <v>6953</v>
      </c>
      <c r="F2823" s="822" t="s">
        <v>7049</v>
      </c>
      <c r="G2823" s="822" t="s">
        <v>805</v>
      </c>
      <c r="H2823" s="831">
        <v>7.4600000000000009</v>
      </c>
      <c r="I2823" s="831">
        <v>590.82999999999993</v>
      </c>
      <c r="J2823" s="822"/>
      <c r="K2823" s="822">
        <v>79.19973190348523</v>
      </c>
      <c r="L2823" s="831"/>
      <c r="M2823" s="831"/>
      <c r="N2823" s="822"/>
      <c r="O2823" s="822"/>
      <c r="P2823" s="831"/>
      <c r="Q2823" s="831"/>
      <c r="R2823" s="827"/>
      <c r="S2823" s="832"/>
    </row>
    <row r="2824" spans="1:19" ht="14.45" customHeight="1" x14ac:dyDescent="0.2">
      <c r="A2824" s="821" t="s">
        <v>6951</v>
      </c>
      <c r="B2824" s="822" t="s">
        <v>6952</v>
      </c>
      <c r="C2824" s="822" t="s">
        <v>639</v>
      </c>
      <c r="D2824" s="822" t="s">
        <v>3493</v>
      </c>
      <c r="E2824" s="822" t="s">
        <v>6953</v>
      </c>
      <c r="F2824" s="822" t="s">
        <v>7055</v>
      </c>
      <c r="G2824" s="822" t="s">
        <v>2404</v>
      </c>
      <c r="H2824" s="831">
        <v>3</v>
      </c>
      <c r="I2824" s="831">
        <v>26611.59</v>
      </c>
      <c r="J2824" s="822"/>
      <c r="K2824" s="822">
        <v>8870.5300000000007</v>
      </c>
      <c r="L2824" s="831"/>
      <c r="M2824" s="831"/>
      <c r="N2824" s="822"/>
      <c r="O2824" s="822"/>
      <c r="P2824" s="831"/>
      <c r="Q2824" s="831"/>
      <c r="R2824" s="827"/>
      <c r="S2824" s="832"/>
    </row>
    <row r="2825" spans="1:19" ht="14.45" customHeight="1" x14ac:dyDescent="0.2">
      <c r="A2825" s="821" t="s">
        <v>6951</v>
      </c>
      <c r="B2825" s="822" t="s">
        <v>6952</v>
      </c>
      <c r="C2825" s="822" t="s">
        <v>639</v>
      </c>
      <c r="D2825" s="822" t="s">
        <v>3493</v>
      </c>
      <c r="E2825" s="822" t="s">
        <v>6953</v>
      </c>
      <c r="F2825" s="822" t="s">
        <v>7057</v>
      </c>
      <c r="G2825" s="822" t="s">
        <v>7058</v>
      </c>
      <c r="H2825" s="831">
        <v>1</v>
      </c>
      <c r="I2825" s="831">
        <v>75961.460000000006</v>
      </c>
      <c r="J2825" s="822"/>
      <c r="K2825" s="822">
        <v>75961.460000000006</v>
      </c>
      <c r="L2825" s="831">
        <v>1</v>
      </c>
      <c r="M2825" s="831">
        <v>66000</v>
      </c>
      <c r="N2825" s="822"/>
      <c r="O2825" s="822">
        <v>66000</v>
      </c>
      <c r="P2825" s="831"/>
      <c r="Q2825" s="831"/>
      <c r="R2825" s="827"/>
      <c r="S2825" s="832"/>
    </row>
    <row r="2826" spans="1:19" ht="14.45" customHeight="1" x14ac:dyDescent="0.2">
      <c r="A2826" s="821" t="s">
        <v>6951</v>
      </c>
      <c r="B2826" s="822" t="s">
        <v>6952</v>
      </c>
      <c r="C2826" s="822" t="s">
        <v>639</v>
      </c>
      <c r="D2826" s="822" t="s">
        <v>3493</v>
      </c>
      <c r="E2826" s="822" t="s">
        <v>6953</v>
      </c>
      <c r="F2826" s="822" t="s">
        <v>7059</v>
      </c>
      <c r="G2826" s="822" t="s">
        <v>1004</v>
      </c>
      <c r="H2826" s="831">
        <v>0.17</v>
      </c>
      <c r="I2826" s="831">
        <v>27.08</v>
      </c>
      <c r="J2826" s="822"/>
      <c r="K2826" s="822">
        <v>159.29411764705881</v>
      </c>
      <c r="L2826" s="831"/>
      <c r="M2826" s="831"/>
      <c r="N2826" s="822"/>
      <c r="O2826" s="822"/>
      <c r="P2826" s="831"/>
      <c r="Q2826" s="831"/>
      <c r="R2826" s="827"/>
      <c r="S2826" s="832"/>
    </row>
    <row r="2827" spans="1:19" ht="14.45" customHeight="1" x14ac:dyDescent="0.2">
      <c r="A2827" s="821" t="s">
        <v>6951</v>
      </c>
      <c r="B2827" s="822" t="s">
        <v>6952</v>
      </c>
      <c r="C2827" s="822" t="s">
        <v>639</v>
      </c>
      <c r="D2827" s="822" t="s">
        <v>3493</v>
      </c>
      <c r="E2827" s="822" t="s">
        <v>6953</v>
      </c>
      <c r="F2827" s="822" t="s">
        <v>7060</v>
      </c>
      <c r="G2827" s="822" t="s">
        <v>3443</v>
      </c>
      <c r="H2827" s="831">
        <v>12</v>
      </c>
      <c r="I2827" s="831">
        <v>473690.51999999996</v>
      </c>
      <c r="J2827" s="822"/>
      <c r="K2827" s="822">
        <v>39474.21</v>
      </c>
      <c r="L2827" s="831"/>
      <c r="M2827" s="831"/>
      <c r="N2827" s="822"/>
      <c r="O2827" s="822"/>
      <c r="P2827" s="831"/>
      <c r="Q2827" s="831"/>
      <c r="R2827" s="827"/>
      <c r="S2827" s="832"/>
    </row>
    <row r="2828" spans="1:19" ht="14.45" customHeight="1" x14ac:dyDescent="0.2">
      <c r="A2828" s="821" t="s">
        <v>6951</v>
      </c>
      <c r="B2828" s="822" t="s">
        <v>6952</v>
      </c>
      <c r="C2828" s="822" t="s">
        <v>639</v>
      </c>
      <c r="D2828" s="822" t="s">
        <v>3493</v>
      </c>
      <c r="E2828" s="822" t="s">
        <v>6953</v>
      </c>
      <c r="F2828" s="822" t="s">
        <v>7061</v>
      </c>
      <c r="G2828" s="822" t="s">
        <v>2967</v>
      </c>
      <c r="H2828" s="831">
        <v>13.68</v>
      </c>
      <c r="I2828" s="831">
        <v>1240.0899999999999</v>
      </c>
      <c r="J2828" s="822"/>
      <c r="K2828" s="822">
        <v>90.649853801169584</v>
      </c>
      <c r="L2828" s="831"/>
      <c r="M2828" s="831"/>
      <c r="N2828" s="822"/>
      <c r="O2828" s="822"/>
      <c r="P2828" s="831"/>
      <c r="Q2828" s="831"/>
      <c r="R2828" s="827"/>
      <c r="S2828" s="832"/>
    </row>
    <row r="2829" spans="1:19" ht="14.45" customHeight="1" x14ac:dyDescent="0.2">
      <c r="A2829" s="821" t="s">
        <v>6951</v>
      </c>
      <c r="B2829" s="822" t="s">
        <v>6952</v>
      </c>
      <c r="C2829" s="822" t="s">
        <v>639</v>
      </c>
      <c r="D2829" s="822" t="s">
        <v>3493</v>
      </c>
      <c r="E2829" s="822" t="s">
        <v>6953</v>
      </c>
      <c r="F2829" s="822" t="s">
        <v>7076</v>
      </c>
      <c r="G2829" s="822" t="s">
        <v>3460</v>
      </c>
      <c r="H2829" s="831">
        <v>2.52</v>
      </c>
      <c r="I2829" s="831">
        <v>106971.48</v>
      </c>
      <c r="J2829" s="822"/>
      <c r="K2829" s="822">
        <v>42449</v>
      </c>
      <c r="L2829" s="831"/>
      <c r="M2829" s="831"/>
      <c r="N2829" s="822"/>
      <c r="O2829" s="822"/>
      <c r="P2829" s="831"/>
      <c r="Q2829" s="831"/>
      <c r="R2829" s="827"/>
      <c r="S2829" s="832"/>
    </row>
    <row r="2830" spans="1:19" ht="14.45" customHeight="1" x14ac:dyDescent="0.2">
      <c r="A2830" s="821" t="s">
        <v>6951</v>
      </c>
      <c r="B2830" s="822" t="s">
        <v>6952</v>
      </c>
      <c r="C2830" s="822" t="s">
        <v>639</v>
      </c>
      <c r="D2830" s="822" t="s">
        <v>3493</v>
      </c>
      <c r="E2830" s="822" t="s">
        <v>6953</v>
      </c>
      <c r="F2830" s="822" t="s">
        <v>7080</v>
      </c>
      <c r="G2830" s="822" t="s">
        <v>7081</v>
      </c>
      <c r="H2830" s="831">
        <v>3</v>
      </c>
      <c r="I2830" s="831">
        <v>159556.5</v>
      </c>
      <c r="J2830" s="822"/>
      <c r="K2830" s="822">
        <v>53185.5</v>
      </c>
      <c r="L2830" s="831"/>
      <c r="M2830" s="831"/>
      <c r="N2830" s="822"/>
      <c r="O2830" s="822"/>
      <c r="P2830" s="831"/>
      <c r="Q2830" s="831"/>
      <c r="R2830" s="827"/>
      <c r="S2830" s="832"/>
    </row>
    <row r="2831" spans="1:19" ht="14.45" customHeight="1" x14ac:dyDescent="0.2">
      <c r="A2831" s="821" t="s">
        <v>6951</v>
      </c>
      <c r="B2831" s="822" t="s">
        <v>6952</v>
      </c>
      <c r="C2831" s="822" t="s">
        <v>639</v>
      </c>
      <c r="D2831" s="822" t="s">
        <v>3493</v>
      </c>
      <c r="E2831" s="822" t="s">
        <v>6953</v>
      </c>
      <c r="F2831" s="822" t="s">
        <v>7084</v>
      </c>
      <c r="G2831" s="822" t="s">
        <v>7085</v>
      </c>
      <c r="H2831" s="831">
        <v>1</v>
      </c>
      <c r="I2831" s="831">
        <v>81.900000000000006</v>
      </c>
      <c r="J2831" s="822"/>
      <c r="K2831" s="822">
        <v>81.900000000000006</v>
      </c>
      <c r="L2831" s="831"/>
      <c r="M2831" s="831"/>
      <c r="N2831" s="822"/>
      <c r="O2831" s="822"/>
      <c r="P2831" s="831"/>
      <c r="Q2831" s="831"/>
      <c r="R2831" s="827"/>
      <c r="S2831" s="832"/>
    </row>
    <row r="2832" spans="1:19" ht="14.45" customHeight="1" x14ac:dyDescent="0.2">
      <c r="A2832" s="821" t="s">
        <v>6951</v>
      </c>
      <c r="B2832" s="822" t="s">
        <v>6952</v>
      </c>
      <c r="C2832" s="822" t="s">
        <v>639</v>
      </c>
      <c r="D2832" s="822" t="s">
        <v>3493</v>
      </c>
      <c r="E2832" s="822" t="s">
        <v>6953</v>
      </c>
      <c r="F2832" s="822" t="s">
        <v>7086</v>
      </c>
      <c r="G2832" s="822" t="s">
        <v>2660</v>
      </c>
      <c r="H2832" s="831">
        <v>2</v>
      </c>
      <c r="I2832" s="831">
        <v>565.6</v>
      </c>
      <c r="J2832" s="822"/>
      <c r="K2832" s="822">
        <v>282.8</v>
      </c>
      <c r="L2832" s="831">
        <v>0.3</v>
      </c>
      <c r="M2832" s="831">
        <v>83.08</v>
      </c>
      <c r="N2832" s="822"/>
      <c r="O2832" s="822">
        <v>276.93333333333334</v>
      </c>
      <c r="P2832" s="831"/>
      <c r="Q2832" s="831"/>
      <c r="R2832" s="827"/>
      <c r="S2832" s="832"/>
    </row>
    <row r="2833" spans="1:19" ht="14.45" customHeight="1" x14ac:dyDescent="0.2">
      <c r="A2833" s="821" t="s">
        <v>6951</v>
      </c>
      <c r="B2833" s="822" t="s">
        <v>6952</v>
      </c>
      <c r="C2833" s="822" t="s">
        <v>639</v>
      </c>
      <c r="D2833" s="822" t="s">
        <v>3493</v>
      </c>
      <c r="E2833" s="822" t="s">
        <v>6953</v>
      </c>
      <c r="F2833" s="822" t="s">
        <v>7087</v>
      </c>
      <c r="G2833" s="822" t="s">
        <v>3410</v>
      </c>
      <c r="H2833" s="831"/>
      <c r="I2833" s="831"/>
      <c r="J2833" s="822"/>
      <c r="K2833" s="822"/>
      <c r="L2833" s="831">
        <v>1</v>
      </c>
      <c r="M2833" s="831">
        <v>114000</v>
      </c>
      <c r="N2833" s="822"/>
      <c r="O2833" s="822">
        <v>114000</v>
      </c>
      <c r="P2833" s="831"/>
      <c r="Q2833" s="831"/>
      <c r="R2833" s="827"/>
      <c r="S2833" s="832"/>
    </row>
    <row r="2834" spans="1:19" ht="14.45" customHeight="1" x14ac:dyDescent="0.2">
      <c r="A2834" s="821" t="s">
        <v>6951</v>
      </c>
      <c r="B2834" s="822" t="s">
        <v>6952</v>
      </c>
      <c r="C2834" s="822" t="s">
        <v>639</v>
      </c>
      <c r="D2834" s="822" t="s">
        <v>3493</v>
      </c>
      <c r="E2834" s="822" t="s">
        <v>6953</v>
      </c>
      <c r="F2834" s="822" t="s">
        <v>7111</v>
      </c>
      <c r="G2834" s="822" t="s">
        <v>2446</v>
      </c>
      <c r="H2834" s="831">
        <v>2.4</v>
      </c>
      <c r="I2834" s="831">
        <v>52608.480000000003</v>
      </c>
      <c r="J2834" s="822"/>
      <c r="K2834" s="822">
        <v>21920.2</v>
      </c>
      <c r="L2834" s="831"/>
      <c r="M2834" s="831"/>
      <c r="N2834" s="822"/>
      <c r="O2834" s="822"/>
      <c r="P2834" s="831"/>
      <c r="Q2834" s="831"/>
      <c r="R2834" s="827"/>
      <c r="S2834" s="832"/>
    </row>
    <row r="2835" spans="1:19" ht="14.45" customHeight="1" x14ac:dyDescent="0.2">
      <c r="A2835" s="821" t="s">
        <v>6951</v>
      </c>
      <c r="B2835" s="822" t="s">
        <v>6952</v>
      </c>
      <c r="C2835" s="822" t="s">
        <v>639</v>
      </c>
      <c r="D2835" s="822" t="s">
        <v>3493</v>
      </c>
      <c r="E2835" s="822" t="s">
        <v>6953</v>
      </c>
      <c r="F2835" s="822" t="s">
        <v>7114</v>
      </c>
      <c r="G2835" s="822" t="s">
        <v>2319</v>
      </c>
      <c r="H2835" s="831"/>
      <c r="I2835" s="831"/>
      <c r="J2835" s="822"/>
      <c r="K2835" s="822"/>
      <c r="L2835" s="831">
        <v>1</v>
      </c>
      <c r="M2835" s="831">
        <v>1173.5999999999999</v>
      </c>
      <c r="N2835" s="822"/>
      <c r="O2835" s="822">
        <v>1173.5999999999999</v>
      </c>
      <c r="P2835" s="831"/>
      <c r="Q2835" s="831"/>
      <c r="R2835" s="827"/>
      <c r="S2835" s="832"/>
    </row>
    <row r="2836" spans="1:19" ht="14.45" customHeight="1" x14ac:dyDescent="0.2">
      <c r="A2836" s="821" t="s">
        <v>6951</v>
      </c>
      <c r="B2836" s="822" t="s">
        <v>6952</v>
      </c>
      <c r="C2836" s="822" t="s">
        <v>639</v>
      </c>
      <c r="D2836" s="822" t="s">
        <v>3493</v>
      </c>
      <c r="E2836" s="822" t="s">
        <v>6953</v>
      </c>
      <c r="F2836" s="822" t="s">
        <v>7116</v>
      </c>
      <c r="G2836" s="822" t="s">
        <v>3358</v>
      </c>
      <c r="H2836" s="831">
        <v>2</v>
      </c>
      <c r="I2836" s="831">
        <v>40724.800000000003</v>
      </c>
      <c r="J2836" s="822"/>
      <c r="K2836" s="822">
        <v>20362.400000000001</v>
      </c>
      <c r="L2836" s="831"/>
      <c r="M2836" s="831"/>
      <c r="N2836" s="822"/>
      <c r="O2836" s="822"/>
      <c r="P2836" s="831"/>
      <c r="Q2836" s="831"/>
      <c r="R2836" s="827"/>
      <c r="S2836" s="832"/>
    </row>
    <row r="2837" spans="1:19" ht="14.45" customHeight="1" x14ac:dyDescent="0.2">
      <c r="A2837" s="821" t="s">
        <v>6951</v>
      </c>
      <c r="B2837" s="822" t="s">
        <v>6952</v>
      </c>
      <c r="C2837" s="822" t="s">
        <v>639</v>
      </c>
      <c r="D2837" s="822" t="s">
        <v>3493</v>
      </c>
      <c r="E2837" s="822" t="s">
        <v>6953</v>
      </c>
      <c r="F2837" s="822" t="s">
        <v>7119</v>
      </c>
      <c r="G2837" s="822" t="s">
        <v>916</v>
      </c>
      <c r="H2837" s="831">
        <v>18.18</v>
      </c>
      <c r="I2837" s="831">
        <v>3875.6100000000006</v>
      </c>
      <c r="J2837" s="822"/>
      <c r="K2837" s="822">
        <v>213.17986798679871</v>
      </c>
      <c r="L2837" s="831"/>
      <c r="M2837" s="831"/>
      <c r="N2837" s="822"/>
      <c r="O2837" s="822"/>
      <c r="P2837" s="831"/>
      <c r="Q2837" s="831"/>
      <c r="R2837" s="827"/>
      <c r="S2837" s="832"/>
    </row>
    <row r="2838" spans="1:19" ht="14.45" customHeight="1" x14ac:dyDescent="0.2">
      <c r="A2838" s="821" t="s">
        <v>6951</v>
      </c>
      <c r="B2838" s="822" t="s">
        <v>6952</v>
      </c>
      <c r="C2838" s="822" t="s">
        <v>639</v>
      </c>
      <c r="D2838" s="822" t="s">
        <v>3493</v>
      </c>
      <c r="E2838" s="822" t="s">
        <v>6953</v>
      </c>
      <c r="F2838" s="822" t="s">
        <v>7120</v>
      </c>
      <c r="G2838" s="822" t="s">
        <v>916</v>
      </c>
      <c r="H2838" s="831">
        <v>6.67</v>
      </c>
      <c r="I2838" s="831">
        <v>486.44</v>
      </c>
      <c r="J2838" s="822"/>
      <c r="K2838" s="822">
        <v>72.929535232383813</v>
      </c>
      <c r="L2838" s="831"/>
      <c r="M2838" s="831"/>
      <c r="N2838" s="822"/>
      <c r="O2838" s="822"/>
      <c r="P2838" s="831"/>
      <c r="Q2838" s="831"/>
      <c r="R2838" s="827"/>
      <c r="S2838" s="832"/>
    </row>
    <row r="2839" spans="1:19" ht="14.45" customHeight="1" x14ac:dyDescent="0.2">
      <c r="A2839" s="821" t="s">
        <v>6951</v>
      </c>
      <c r="B2839" s="822" t="s">
        <v>6952</v>
      </c>
      <c r="C2839" s="822" t="s">
        <v>639</v>
      </c>
      <c r="D2839" s="822" t="s">
        <v>3493</v>
      </c>
      <c r="E2839" s="822" t="s">
        <v>6953</v>
      </c>
      <c r="F2839" s="822" t="s">
        <v>7127</v>
      </c>
      <c r="G2839" s="822" t="s">
        <v>7128</v>
      </c>
      <c r="H2839" s="831">
        <v>1</v>
      </c>
      <c r="I2839" s="831">
        <v>15123.9</v>
      </c>
      <c r="J2839" s="822"/>
      <c r="K2839" s="822">
        <v>15123.9</v>
      </c>
      <c r="L2839" s="831"/>
      <c r="M2839" s="831"/>
      <c r="N2839" s="822"/>
      <c r="O2839" s="822"/>
      <c r="P2839" s="831"/>
      <c r="Q2839" s="831"/>
      <c r="R2839" s="827"/>
      <c r="S2839" s="832"/>
    </row>
    <row r="2840" spans="1:19" ht="14.45" customHeight="1" x14ac:dyDescent="0.2">
      <c r="A2840" s="821" t="s">
        <v>6951</v>
      </c>
      <c r="B2840" s="822" t="s">
        <v>6952</v>
      </c>
      <c r="C2840" s="822" t="s">
        <v>639</v>
      </c>
      <c r="D2840" s="822" t="s">
        <v>3493</v>
      </c>
      <c r="E2840" s="822" t="s">
        <v>6953</v>
      </c>
      <c r="F2840" s="822" t="s">
        <v>7129</v>
      </c>
      <c r="G2840" s="822" t="s">
        <v>791</v>
      </c>
      <c r="H2840" s="831">
        <v>0.49</v>
      </c>
      <c r="I2840" s="831">
        <v>55.36</v>
      </c>
      <c r="J2840" s="822"/>
      <c r="K2840" s="822">
        <v>112.9795918367347</v>
      </c>
      <c r="L2840" s="831">
        <v>1.22</v>
      </c>
      <c r="M2840" s="831">
        <v>207.07</v>
      </c>
      <c r="N2840" s="822"/>
      <c r="O2840" s="822">
        <v>169.7295081967213</v>
      </c>
      <c r="P2840" s="831"/>
      <c r="Q2840" s="831"/>
      <c r="R2840" s="827"/>
      <c r="S2840" s="832"/>
    </row>
    <row r="2841" spans="1:19" ht="14.45" customHeight="1" x14ac:dyDescent="0.2">
      <c r="A2841" s="821" t="s">
        <v>6951</v>
      </c>
      <c r="B2841" s="822" t="s">
        <v>6952</v>
      </c>
      <c r="C2841" s="822" t="s">
        <v>639</v>
      </c>
      <c r="D2841" s="822" t="s">
        <v>3493</v>
      </c>
      <c r="E2841" s="822" t="s">
        <v>6953</v>
      </c>
      <c r="F2841" s="822" t="s">
        <v>7130</v>
      </c>
      <c r="G2841" s="822" t="s">
        <v>791</v>
      </c>
      <c r="H2841" s="831"/>
      <c r="I2841" s="831"/>
      <c r="J2841" s="822"/>
      <c r="K2841" s="822"/>
      <c r="L2841" s="831">
        <v>1.03</v>
      </c>
      <c r="M2841" s="831">
        <v>590.77</v>
      </c>
      <c r="N2841" s="822"/>
      <c r="O2841" s="822">
        <v>573.56310679611647</v>
      </c>
      <c r="P2841" s="831"/>
      <c r="Q2841" s="831"/>
      <c r="R2841" s="827"/>
      <c r="S2841" s="832"/>
    </row>
    <row r="2842" spans="1:19" ht="14.45" customHeight="1" x14ac:dyDescent="0.2">
      <c r="A2842" s="821" t="s">
        <v>6951</v>
      </c>
      <c r="B2842" s="822" t="s">
        <v>6952</v>
      </c>
      <c r="C2842" s="822" t="s">
        <v>639</v>
      </c>
      <c r="D2842" s="822" t="s">
        <v>3493</v>
      </c>
      <c r="E2842" s="822" t="s">
        <v>6953</v>
      </c>
      <c r="F2842" s="822" t="s">
        <v>7138</v>
      </c>
      <c r="G2842" s="822" t="s">
        <v>7139</v>
      </c>
      <c r="H2842" s="831">
        <v>7</v>
      </c>
      <c r="I2842" s="831">
        <v>1036.7</v>
      </c>
      <c r="J2842" s="822"/>
      <c r="K2842" s="822">
        <v>148.1</v>
      </c>
      <c r="L2842" s="831"/>
      <c r="M2842" s="831"/>
      <c r="N2842" s="822"/>
      <c r="O2842" s="822"/>
      <c r="P2842" s="831"/>
      <c r="Q2842" s="831"/>
      <c r="R2842" s="827"/>
      <c r="S2842" s="832"/>
    </row>
    <row r="2843" spans="1:19" ht="14.45" customHeight="1" x14ac:dyDescent="0.2">
      <c r="A2843" s="821" t="s">
        <v>6951</v>
      </c>
      <c r="B2843" s="822" t="s">
        <v>6952</v>
      </c>
      <c r="C2843" s="822" t="s">
        <v>639</v>
      </c>
      <c r="D2843" s="822" t="s">
        <v>3493</v>
      </c>
      <c r="E2843" s="822" t="s">
        <v>6953</v>
      </c>
      <c r="F2843" s="822" t="s">
        <v>7141</v>
      </c>
      <c r="G2843" s="822" t="s">
        <v>2967</v>
      </c>
      <c r="H2843" s="831">
        <v>16.579999999999998</v>
      </c>
      <c r="I2843" s="831">
        <v>7863.43</v>
      </c>
      <c r="J2843" s="822"/>
      <c r="K2843" s="822">
        <v>474.27201447527148</v>
      </c>
      <c r="L2843" s="831">
        <v>0.92999999999999994</v>
      </c>
      <c r="M2843" s="831">
        <v>441.07</v>
      </c>
      <c r="N2843" s="822"/>
      <c r="O2843" s="822">
        <v>474.26881720430111</v>
      </c>
      <c r="P2843" s="831"/>
      <c r="Q2843" s="831"/>
      <c r="R2843" s="827"/>
      <c r="S2843" s="832"/>
    </row>
    <row r="2844" spans="1:19" ht="14.45" customHeight="1" x14ac:dyDescent="0.2">
      <c r="A2844" s="821" t="s">
        <v>6951</v>
      </c>
      <c r="B2844" s="822" t="s">
        <v>6952</v>
      </c>
      <c r="C2844" s="822" t="s">
        <v>639</v>
      </c>
      <c r="D2844" s="822" t="s">
        <v>3493</v>
      </c>
      <c r="E2844" s="822" t="s">
        <v>6953</v>
      </c>
      <c r="F2844" s="822" t="s">
        <v>7142</v>
      </c>
      <c r="G2844" s="822" t="s">
        <v>2967</v>
      </c>
      <c r="H2844" s="831">
        <v>13.190000000000001</v>
      </c>
      <c r="I2844" s="831">
        <v>2697.62</v>
      </c>
      <c r="J2844" s="822"/>
      <c r="K2844" s="822">
        <v>204.52009097801363</v>
      </c>
      <c r="L2844" s="831">
        <v>1.28</v>
      </c>
      <c r="M2844" s="831">
        <v>261.79000000000002</v>
      </c>
      <c r="N2844" s="822"/>
      <c r="O2844" s="822">
        <v>204.5234375</v>
      </c>
      <c r="P2844" s="831"/>
      <c r="Q2844" s="831"/>
      <c r="R2844" s="827"/>
      <c r="S2844" s="832"/>
    </row>
    <row r="2845" spans="1:19" ht="14.45" customHeight="1" x14ac:dyDescent="0.2">
      <c r="A2845" s="821" t="s">
        <v>6951</v>
      </c>
      <c r="B2845" s="822" t="s">
        <v>6952</v>
      </c>
      <c r="C2845" s="822" t="s">
        <v>639</v>
      </c>
      <c r="D2845" s="822" t="s">
        <v>3493</v>
      </c>
      <c r="E2845" s="822" t="s">
        <v>6953</v>
      </c>
      <c r="F2845" s="822" t="s">
        <v>7145</v>
      </c>
      <c r="G2845" s="822" t="s">
        <v>7146</v>
      </c>
      <c r="H2845" s="831"/>
      <c r="I2845" s="831"/>
      <c r="J2845" s="822"/>
      <c r="K2845" s="822"/>
      <c r="L2845" s="831">
        <v>1</v>
      </c>
      <c r="M2845" s="831">
        <v>3300.05</v>
      </c>
      <c r="N2845" s="822"/>
      <c r="O2845" s="822">
        <v>3300.05</v>
      </c>
      <c r="P2845" s="831"/>
      <c r="Q2845" s="831"/>
      <c r="R2845" s="827"/>
      <c r="S2845" s="832"/>
    </row>
    <row r="2846" spans="1:19" ht="14.45" customHeight="1" x14ac:dyDescent="0.2">
      <c r="A2846" s="821" t="s">
        <v>6951</v>
      </c>
      <c r="B2846" s="822" t="s">
        <v>6952</v>
      </c>
      <c r="C2846" s="822" t="s">
        <v>639</v>
      </c>
      <c r="D2846" s="822" t="s">
        <v>3493</v>
      </c>
      <c r="E2846" s="822" t="s">
        <v>6953</v>
      </c>
      <c r="F2846" s="822" t="s">
        <v>7157</v>
      </c>
      <c r="G2846" s="822" t="s">
        <v>7158</v>
      </c>
      <c r="H2846" s="831"/>
      <c r="I2846" s="831"/>
      <c r="J2846" s="822"/>
      <c r="K2846" s="822"/>
      <c r="L2846" s="831">
        <v>0.4</v>
      </c>
      <c r="M2846" s="831">
        <v>21.76</v>
      </c>
      <c r="N2846" s="822"/>
      <c r="O2846" s="822">
        <v>54.4</v>
      </c>
      <c r="P2846" s="831"/>
      <c r="Q2846" s="831"/>
      <c r="R2846" s="827"/>
      <c r="S2846" s="832"/>
    </row>
    <row r="2847" spans="1:19" ht="14.45" customHeight="1" x14ac:dyDescent="0.2">
      <c r="A2847" s="821" t="s">
        <v>6951</v>
      </c>
      <c r="B2847" s="822" t="s">
        <v>6952</v>
      </c>
      <c r="C2847" s="822" t="s">
        <v>639</v>
      </c>
      <c r="D2847" s="822" t="s">
        <v>3493</v>
      </c>
      <c r="E2847" s="822" t="s">
        <v>6953</v>
      </c>
      <c r="F2847" s="822" t="s">
        <v>7177</v>
      </c>
      <c r="G2847" s="822" t="s">
        <v>1031</v>
      </c>
      <c r="H2847" s="831"/>
      <c r="I2847" s="831"/>
      <c r="J2847" s="822"/>
      <c r="K2847" s="822"/>
      <c r="L2847" s="831">
        <v>1</v>
      </c>
      <c r="M2847" s="831">
        <v>243.94</v>
      </c>
      <c r="N2847" s="822"/>
      <c r="O2847" s="822">
        <v>243.94</v>
      </c>
      <c r="P2847" s="831"/>
      <c r="Q2847" s="831"/>
      <c r="R2847" s="827"/>
      <c r="S2847" s="832"/>
    </row>
    <row r="2848" spans="1:19" ht="14.45" customHeight="1" x14ac:dyDescent="0.2">
      <c r="A2848" s="821" t="s">
        <v>6951</v>
      </c>
      <c r="B2848" s="822" t="s">
        <v>6952</v>
      </c>
      <c r="C2848" s="822" t="s">
        <v>639</v>
      </c>
      <c r="D2848" s="822" t="s">
        <v>3493</v>
      </c>
      <c r="E2848" s="822" t="s">
        <v>6953</v>
      </c>
      <c r="F2848" s="822" t="s">
        <v>7178</v>
      </c>
      <c r="G2848" s="822" t="s">
        <v>1031</v>
      </c>
      <c r="H2848" s="831"/>
      <c r="I2848" s="831"/>
      <c r="J2848" s="822"/>
      <c r="K2848" s="822"/>
      <c r="L2848" s="831">
        <v>0.19</v>
      </c>
      <c r="M2848" s="831">
        <v>14.54</v>
      </c>
      <c r="N2848" s="822"/>
      <c r="O2848" s="822">
        <v>76.526315789473685</v>
      </c>
      <c r="P2848" s="831"/>
      <c r="Q2848" s="831"/>
      <c r="R2848" s="827"/>
      <c r="S2848" s="832"/>
    </row>
    <row r="2849" spans="1:19" ht="14.45" customHeight="1" x14ac:dyDescent="0.2">
      <c r="A2849" s="821" t="s">
        <v>6951</v>
      </c>
      <c r="B2849" s="822" t="s">
        <v>6952</v>
      </c>
      <c r="C2849" s="822" t="s">
        <v>639</v>
      </c>
      <c r="D2849" s="822" t="s">
        <v>3493</v>
      </c>
      <c r="E2849" s="822" t="s">
        <v>6953</v>
      </c>
      <c r="F2849" s="822" t="s">
        <v>7182</v>
      </c>
      <c r="G2849" s="822" t="s">
        <v>805</v>
      </c>
      <c r="H2849" s="831"/>
      <c r="I2849" s="831"/>
      <c r="J2849" s="822"/>
      <c r="K2849" s="822"/>
      <c r="L2849" s="831">
        <v>0.88</v>
      </c>
      <c r="M2849" s="831">
        <v>646.62</v>
      </c>
      <c r="N2849" s="822"/>
      <c r="O2849" s="822">
        <v>734.7954545454545</v>
      </c>
      <c r="P2849" s="831"/>
      <c r="Q2849" s="831"/>
      <c r="R2849" s="827"/>
      <c r="S2849" s="832"/>
    </row>
    <row r="2850" spans="1:19" ht="14.45" customHeight="1" x14ac:dyDescent="0.2">
      <c r="A2850" s="821" t="s">
        <v>6951</v>
      </c>
      <c r="B2850" s="822" t="s">
        <v>6952</v>
      </c>
      <c r="C2850" s="822" t="s">
        <v>639</v>
      </c>
      <c r="D2850" s="822" t="s">
        <v>3493</v>
      </c>
      <c r="E2850" s="822" t="s">
        <v>6953</v>
      </c>
      <c r="F2850" s="822" t="s">
        <v>7183</v>
      </c>
      <c r="G2850" s="822" t="s">
        <v>1370</v>
      </c>
      <c r="H2850" s="831"/>
      <c r="I2850" s="831"/>
      <c r="J2850" s="822"/>
      <c r="K2850" s="822"/>
      <c r="L2850" s="831">
        <v>1.8</v>
      </c>
      <c r="M2850" s="831">
        <v>323.10000000000002</v>
      </c>
      <c r="N2850" s="822"/>
      <c r="O2850" s="822">
        <v>179.5</v>
      </c>
      <c r="P2850" s="831"/>
      <c r="Q2850" s="831"/>
      <c r="R2850" s="827"/>
      <c r="S2850" s="832"/>
    </row>
    <row r="2851" spans="1:19" ht="14.45" customHeight="1" x14ac:dyDescent="0.2">
      <c r="A2851" s="821" t="s">
        <v>6951</v>
      </c>
      <c r="B2851" s="822" t="s">
        <v>6952</v>
      </c>
      <c r="C2851" s="822" t="s">
        <v>639</v>
      </c>
      <c r="D2851" s="822" t="s">
        <v>3493</v>
      </c>
      <c r="E2851" s="822" t="s">
        <v>6953</v>
      </c>
      <c r="F2851" s="822" t="s">
        <v>7186</v>
      </c>
      <c r="G2851" s="822" t="s">
        <v>1031</v>
      </c>
      <c r="H2851" s="831"/>
      <c r="I2851" s="831"/>
      <c r="J2851" s="822"/>
      <c r="K2851" s="822"/>
      <c r="L2851" s="831">
        <v>0.86</v>
      </c>
      <c r="M2851" s="831">
        <v>1147.79</v>
      </c>
      <c r="N2851" s="822"/>
      <c r="O2851" s="822">
        <v>1334.6395348837209</v>
      </c>
      <c r="P2851" s="831"/>
      <c r="Q2851" s="831"/>
      <c r="R2851" s="827"/>
      <c r="S2851" s="832"/>
    </row>
    <row r="2852" spans="1:19" ht="14.45" customHeight="1" x14ac:dyDescent="0.2">
      <c r="A2852" s="821" t="s">
        <v>6951</v>
      </c>
      <c r="B2852" s="822" t="s">
        <v>6952</v>
      </c>
      <c r="C2852" s="822" t="s">
        <v>639</v>
      </c>
      <c r="D2852" s="822" t="s">
        <v>3493</v>
      </c>
      <c r="E2852" s="822" t="s">
        <v>6953</v>
      </c>
      <c r="F2852" s="822" t="s">
        <v>7189</v>
      </c>
      <c r="G2852" s="822" t="s">
        <v>1370</v>
      </c>
      <c r="H2852" s="831"/>
      <c r="I2852" s="831"/>
      <c r="J2852" s="822"/>
      <c r="K2852" s="822"/>
      <c r="L2852" s="831">
        <v>1.8</v>
      </c>
      <c r="M2852" s="831">
        <v>187.81</v>
      </c>
      <c r="N2852" s="822"/>
      <c r="O2852" s="822">
        <v>104.33888888888889</v>
      </c>
      <c r="P2852" s="831"/>
      <c r="Q2852" s="831"/>
      <c r="R2852" s="827"/>
      <c r="S2852" s="832"/>
    </row>
    <row r="2853" spans="1:19" ht="14.45" customHeight="1" x14ac:dyDescent="0.2">
      <c r="A2853" s="821" t="s">
        <v>6951</v>
      </c>
      <c r="B2853" s="822" t="s">
        <v>6952</v>
      </c>
      <c r="C2853" s="822" t="s">
        <v>639</v>
      </c>
      <c r="D2853" s="822" t="s">
        <v>3493</v>
      </c>
      <c r="E2853" s="822" t="s">
        <v>6953</v>
      </c>
      <c r="F2853" s="822" t="s">
        <v>7190</v>
      </c>
      <c r="G2853" s="822" t="s">
        <v>1004</v>
      </c>
      <c r="H2853" s="831"/>
      <c r="I2853" s="831"/>
      <c r="J2853" s="822"/>
      <c r="K2853" s="822"/>
      <c r="L2853" s="831">
        <v>2.27</v>
      </c>
      <c r="M2853" s="831">
        <v>464.53999999999996</v>
      </c>
      <c r="N2853" s="822"/>
      <c r="O2853" s="822">
        <v>204.64317180616737</v>
      </c>
      <c r="P2853" s="831"/>
      <c r="Q2853" s="831"/>
      <c r="R2853" s="827"/>
      <c r="S2853" s="832"/>
    </row>
    <row r="2854" spans="1:19" ht="14.45" customHeight="1" x14ac:dyDescent="0.2">
      <c r="A2854" s="821" t="s">
        <v>6951</v>
      </c>
      <c r="B2854" s="822" t="s">
        <v>6952</v>
      </c>
      <c r="C2854" s="822" t="s">
        <v>639</v>
      </c>
      <c r="D2854" s="822" t="s">
        <v>3493</v>
      </c>
      <c r="E2854" s="822" t="s">
        <v>6953</v>
      </c>
      <c r="F2854" s="822" t="s">
        <v>7192</v>
      </c>
      <c r="G2854" s="822" t="s">
        <v>805</v>
      </c>
      <c r="H2854" s="831"/>
      <c r="I2854" s="831"/>
      <c r="J2854" s="822"/>
      <c r="K2854" s="822"/>
      <c r="L2854" s="831">
        <v>0.36</v>
      </c>
      <c r="M2854" s="831">
        <v>28.51</v>
      </c>
      <c r="N2854" s="822"/>
      <c r="O2854" s="822">
        <v>79.194444444444457</v>
      </c>
      <c r="P2854" s="831"/>
      <c r="Q2854" s="831"/>
      <c r="R2854" s="827"/>
      <c r="S2854" s="832"/>
    </row>
    <row r="2855" spans="1:19" ht="14.45" customHeight="1" x14ac:dyDescent="0.2">
      <c r="A2855" s="821" t="s">
        <v>6951</v>
      </c>
      <c r="B2855" s="822" t="s">
        <v>6952</v>
      </c>
      <c r="C2855" s="822" t="s">
        <v>639</v>
      </c>
      <c r="D2855" s="822" t="s">
        <v>3493</v>
      </c>
      <c r="E2855" s="822" t="s">
        <v>6953</v>
      </c>
      <c r="F2855" s="822" t="s">
        <v>7203</v>
      </c>
      <c r="G2855" s="822" t="s">
        <v>3004</v>
      </c>
      <c r="H2855" s="831"/>
      <c r="I2855" s="831"/>
      <c r="J2855" s="822"/>
      <c r="K2855" s="822"/>
      <c r="L2855" s="831">
        <v>1</v>
      </c>
      <c r="M2855" s="831">
        <v>100.88</v>
      </c>
      <c r="N2855" s="822"/>
      <c r="O2855" s="822">
        <v>100.88</v>
      </c>
      <c r="P2855" s="831"/>
      <c r="Q2855" s="831"/>
      <c r="R2855" s="827"/>
      <c r="S2855" s="832"/>
    </row>
    <row r="2856" spans="1:19" ht="14.45" customHeight="1" x14ac:dyDescent="0.2">
      <c r="A2856" s="821" t="s">
        <v>6951</v>
      </c>
      <c r="B2856" s="822" t="s">
        <v>6952</v>
      </c>
      <c r="C2856" s="822" t="s">
        <v>639</v>
      </c>
      <c r="D2856" s="822" t="s">
        <v>3493</v>
      </c>
      <c r="E2856" s="822" t="s">
        <v>7252</v>
      </c>
      <c r="F2856" s="822" t="s">
        <v>7253</v>
      </c>
      <c r="G2856" s="822" t="s">
        <v>7254</v>
      </c>
      <c r="H2856" s="831">
        <v>4</v>
      </c>
      <c r="I2856" s="831">
        <v>8711.2000000000007</v>
      </c>
      <c r="J2856" s="822"/>
      <c r="K2856" s="822">
        <v>2177.8000000000002</v>
      </c>
      <c r="L2856" s="831"/>
      <c r="M2856" s="831"/>
      <c r="N2856" s="822"/>
      <c r="O2856" s="822"/>
      <c r="P2856" s="831"/>
      <c r="Q2856" s="831"/>
      <c r="R2856" s="827"/>
      <c r="S2856" s="832"/>
    </row>
    <row r="2857" spans="1:19" ht="14.45" customHeight="1" x14ac:dyDescent="0.2">
      <c r="A2857" s="821" t="s">
        <v>6951</v>
      </c>
      <c r="B2857" s="822" t="s">
        <v>6952</v>
      </c>
      <c r="C2857" s="822" t="s">
        <v>639</v>
      </c>
      <c r="D2857" s="822" t="s">
        <v>3493</v>
      </c>
      <c r="E2857" s="822" t="s">
        <v>7252</v>
      </c>
      <c r="F2857" s="822" t="s">
        <v>7255</v>
      </c>
      <c r="G2857" s="822" t="s">
        <v>7256</v>
      </c>
      <c r="H2857" s="831">
        <v>2</v>
      </c>
      <c r="I2857" s="831">
        <v>5324.4</v>
      </c>
      <c r="J2857" s="822"/>
      <c r="K2857" s="822">
        <v>2662.2</v>
      </c>
      <c r="L2857" s="831"/>
      <c r="M2857" s="831"/>
      <c r="N2857" s="822"/>
      <c r="O2857" s="822"/>
      <c r="P2857" s="831"/>
      <c r="Q2857" s="831"/>
      <c r="R2857" s="827"/>
      <c r="S2857" s="832"/>
    </row>
    <row r="2858" spans="1:19" ht="14.45" customHeight="1" x14ac:dyDescent="0.2">
      <c r="A2858" s="821" t="s">
        <v>6951</v>
      </c>
      <c r="B2858" s="822" t="s">
        <v>6952</v>
      </c>
      <c r="C2858" s="822" t="s">
        <v>639</v>
      </c>
      <c r="D2858" s="822" t="s">
        <v>3493</v>
      </c>
      <c r="E2858" s="822" t="s">
        <v>7261</v>
      </c>
      <c r="F2858" s="822" t="s">
        <v>7264</v>
      </c>
      <c r="G2858" s="822" t="s">
        <v>7265</v>
      </c>
      <c r="H2858" s="831"/>
      <c r="I2858" s="831"/>
      <c r="J2858" s="822"/>
      <c r="K2858" s="822"/>
      <c r="L2858" s="831">
        <v>3</v>
      </c>
      <c r="M2858" s="831">
        <v>1992.3000000000002</v>
      </c>
      <c r="N2858" s="822"/>
      <c r="O2858" s="822">
        <v>664.1</v>
      </c>
      <c r="P2858" s="831"/>
      <c r="Q2858" s="831"/>
      <c r="R2858" s="827"/>
      <c r="S2858" s="832"/>
    </row>
    <row r="2859" spans="1:19" ht="14.45" customHeight="1" x14ac:dyDescent="0.2">
      <c r="A2859" s="821" t="s">
        <v>6951</v>
      </c>
      <c r="B2859" s="822" t="s">
        <v>6952</v>
      </c>
      <c r="C2859" s="822" t="s">
        <v>639</v>
      </c>
      <c r="D2859" s="822" t="s">
        <v>3493</v>
      </c>
      <c r="E2859" s="822" t="s">
        <v>7261</v>
      </c>
      <c r="F2859" s="822" t="s">
        <v>7280</v>
      </c>
      <c r="G2859" s="822" t="s">
        <v>7281</v>
      </c>
      <c r="H2859" s="831"/>
      <c r="I2859" s="831"/>
      <c r="J2859" s="822"/>
      <c r="K2859" s="822"/>
      <c r="L2859" s="831">
        <v>10</v>
      </c>
      <c r="M2859" s="831">
        <v>1793</v>
      </c>
      <c r="N2859" s="822"/>
      <c r="O2859" s="822">
        <v>179.3</v>
      </c>
      <c r="P2859" s="831"/>
      <c r="Q2859" s="831"/>
      <c r="R2859" s="827"/>
      <c r="S2859" s="832"/>
    </row>
    <row r="2860" spans="1:19" ht="14.45" customHeight="1" x14ac:dyDescent="0.2">
      <c r="A2860" s="821" t="s">
        <v>6951</v>
      </c>
      <c r="B2860" s="822" t="s">
        <v>6952</v>
      </c>
      <c r="C2860" s="822" t="s">
        <v>639</v>
      </c>
      <c r="D2860" s="822" t="s">
        <v>3493</v>
      </c>
      <c r="E2860" s="822" t="s">
        <v>7261</v>
      </c>
      <c r="F2860" s="822" t="s">
        <v>7283</v>
      </c>
      <c r="G2860" s="822" t="s">
        <v>7284</v>
      </c>
      <c r="H2860" s="831"/>
      <c r="I2860" s="831"/>
      <c r="J2860" s="822"/>
      <c r="K2860" s="822"/>
      <c r="L2860" s="831">
        <v>2</v>
      </c>
      <c r="M2860" s="831">
        <v>151.94</v>
      </c>
      <c r="N2860" s="822"/>
      <c r="O2860" s="822">
        <v>75.97</v>
      </c>
      <c r="P2860" s="831"/>
      <c r="Q2860" s="831"/>
      <c r="R2860" s="827"/>
      <c r="S2860" s="832"/>
    </row>
    <row r="2861" spans="1:19" ht="14.45" customHeight="1" x14ac:dyDescent="0.2">
      <c r="A2861" s="821" t="s">
        <v>6951</v>
      </c>
      <c r="B2861" s="822" t="s">
        <v>6952</v>
      </c>
      <c r="C2861" s="822" t="s">
        <v>639</v>
      </c>
      <c r="D2861" s="822" t="s">
        <v>3493</v>
      </c>
      <c r="E2861" s="822" t="s">
        <v>7261</v>
      </c>
      <c r="F2861" s="822" t="s">
        <v>7285</v>
      </c>
      <c r="G2861" s="822" t="s">
        <v>7286</v>
      </c>
      <c r="H2861" s="831"/>
      <c r="I2861" s="831"/>
      <c r="J2861" s="822"/>
      <c r="K2861" s="822"/>
      <c r="L2861" s="831">
        <v>2</v>
      </c>
      <c r="M2861" s="831">
        <v>189.38</v>
      </c>
      <c r="N2861" s="822"/>
      <c r="O2861" s="822">
        <v>94.69</v>
      </c>
      <c r="P2861" s="831"/>
      <c r="Q2861" s="831"/>
      <c r="R2861" s="827"/>
      <c r="S2861" s="832"/>
    </row>
    <row r="2862" spans="1:19" ht="14.45" customHeight="1" x14ac:dyDescent="0.2">
      <c r="A2862" s="821" t="s">
        <v>6951</v>
      </c>
      <c r="B2862" s="822" t="s">
        <v>6952</v>
      </c>
      <c r="C2862" s="822" t="s">
        <v>639</v>
      </c>
      <c r="D2862" s="822" t="s">
        <v>3493</v>
      </c>
      <c r="E2862" s="822" t="s">
        <v>7261</v>
      </c>
      <c r="F2862" s="822" t="s">
        <v>7287</v>
      </c>
      <c r="G2862" s="822" t="s">
        <v>7286</v>
      </c>
      <c r="H2862" s="831"/>
      <c r="I2862" s="831"/>
      <c r="J2862" s="822"/>
      <c r="K2862" s="822"/>
      <c r="L2862" s="831">
        <v>13</v>
      </c>
      <c r="M2862" s="831">
        <v>987.61</v>
      </c>
      <c r="N2862" s="822"/>
      <c r="O2862" s="822">
        <v>75.97</v>
      </c>
      <c r="P2862" s="831"/>
      <c r="Q2862" s="831"/>
      <c r="R2862" s="827"/>
      <c r="S2862" s="832"/>
    </row>
    <row r="2863" spans="1:19" ht="14.45" customHeight="1" x14ac:dyDescent="0.2">
      <c r="A2863" s="821" t="s">
        <v>6951</v>
      </c>
      <c r="B2863" s="822" t="s">
        <v>6952</v>
      </c>
      <c r="C2863" s="822" t="s">
        <v>639</v>
      </c>
      <c r="D2863" s="822" t="s">
        <v>3493</v>
      </c>
      <c r="E2863" s="822" t="s">
        <v>6946</v>
      </c>
      <c r="F2863" s="822" t="s">
        <v>7312</v>
      </c>
      <c r="G2863" s="822" t="s">
        <v>7313</v>
      </c>
      <c r="H2863" s="831">
        <v>7</v>
      </c>
      <c r="I2863" s="831">
        <v>854</v>
      </c>
      <c r="J2863" s="822"/>
      <c r="K2863" s="822">
        <v>122</v>
      </c>
      <c r="L2863" s="831"/>
      <c r="M2863" s="831"/>
      <c r="N2863" s="822"/>
      <c r="O2863" s="822"/>
      <c r="P2863" s="831"/>
      <c r="Q2863" s="831"/>
      <c r="R2863" s="827"/>
      <c r="S2863" s="832"/>
    </row>
    <row r="2864" spans="1:19" ht="14.45" customHeight="1" x14ac:dyDescent="0.2">
      <c r="A2864" s="821" t="s">
        <v>6951</v>
      </c>
      <c r="B2864" s="822" t="s">
        <v>6952</v>
      </c>
      <c r="C2864" s="822" t="s">
        <v>639</v>
      </c>
      <c r="D2864" s="822" t="s">
        <v>3493</v>
      </c>
      <c r="E2864" s="822" t="s">
        <v>6946</v>
      </c>
      <c r="F2864" s="822" t="s">
        <v>7314</v>
      </c>
      <c r="G2864" s="822" t="s">
        <v>7315</v>
      </c>
      <c r="H2864" s="831">
        <v>5</v>
      </c>
      <c r="I2864" s="831">
        <v>755</v>
      </c>
      <c r="J2864" s="822"/>
      <c r="K2864" s="822">
        <v>151</v>
      </c>
      <c r="L2864" s="831">
        <v>2</v>
      </c>
      <c r="M2864" s="831">
        <v>306</v>
      </c>
      <c r="N2864" s="822"/>
      <c r="O2864" s="822">
        <v>153</v>
      </c>
      <c r="P2864" s="831"/>
      <c r="Q2864" s="831"/>
      <c r="R2864" s="827"/>
      <c r="S2864" s="832"/>
    </row>
    <row r="2865" spans="1:19" ht="14.45" customHeight="1" x14ac:dyDescent="0.2">
      <c r="A2865" s="821" t="s">
        <v>6951</v>
      </c>
      <c r="B2865" s="822" t="s">
        <v>6952</v>
      </c>
      <c r="C2865" s="822" t="s">
        <v>639</v>
      </c>
      <c r="D2865" s="822" t="s">
        <v>3493</v>
      </c>
      <c r="E2865" s="822" t="s">
        <v>6946</v>
      </c>
      <c r="F2865" s="822" t="s">
        <v>7316</v>
      </c>
      <c r="G2865" s="822" t="s">
        <v>7317</v>
      </c>
      <c r="H2865" s="831">
        <v>6</v>
      </c>
      <c r="I2865" s="831">
        <v>1194</v>
      </c>
      <c r="J2865" s="822"/>
      <c r="K2865" s="822">
        <v>199</v>
      </c>
      <c r="L2865" s="831"/>
      <c r="M2865" s="831"/>
      <c r="N2865" s="822"/>
      <c r="O2865" s="822"/>
      <c r="P2865" s="831"/>
      <c r="Q2865" s="831"/>
      <c r="R2865" s="827"/>
      <c r="S2865" s="832"/>
    </row>
    <row r="2866" spans="1:19" ht="14.45" customHeight="1" x14ac:dyDescent="0.2">
      <c r="A2866" s="821" t="s">
        <v>6951</v>
      </c>
      <c r="B2866" s="822" t="s">
        <v>6952</v>
      </c>
      <c r="C2866" s="822" t="s">
        <v>639</v>
      </c>
      <c r="D2866" s="822" t="s">
        <v>3493</v>
      </c>
      <c r="E2866" s="822" t="s">
        <v>6946</v>
      </c>
      <c r="F2866" s="822" t="s">
        <v>7318</v>
      </c>
      <c r="G2866" s="822" t="s">
        <v>7319</v>
      </c>
      <c r="H2866" s="831">
        <v>68</v>
      </c>
      <c r="I2866" s="831">
        <v>2584</v>
      </c>
      <c r="J2866" s="822"/>
      <c r="K2866" s="822">
        <v>38</v>
      </c>
      <c r="L2866" s="831">
        <v>8</v>
      </c>
      <c r="M2866" s="831">
        <v>304</v>
      </c>
      <c r="N2866" s="822"/>
      <c r="O2866" s="822">
        <v>38</v>
      </c>
      <c r="P2866" s="831">
        <v>1</v>
      </c>
      <c r="Q2866" s="831">
        <v>40</v>
      </c>
      <c r="R2866" s="827"/>
      <c r="S2866" s="832">
        <v>40</v>
      </c>
    </row>
    <row r="2867" spans="1:19" ht="14.45" customHeight="1" x14ac:dyDescent="0.2">
      <c r="A2867" s="821" t="s">
        <v>6951</v>
      </c>
      <c r="B2867" s="822" t="s">
        <v>6952</v>
      </c>
      <c r="C2867" s="822" t="s">
        <v>639</v>
      </c>
      <c r="D2867" s="822" t="s">
        <v>3493</v>
      </c>
      <c r="E2867" s="822" t="s">
        <v>6946</v>
      </c>
      <c r="F2867" s="822" t="s">
        <v>7326</v>
      </c>
      <c r="G2867" s="822" t="s">
        <v>7327</v>
      </c>
      <c r="H2867" s="831">
        <v>241</v>
      </c>
      <c r="I2867" s="831">
        <v>43139</v>
      </c>
      <c r="J2867" s="822"/>
      <c r="K2867" s="822">
        <v>179</v>
      </c>
      <c r="L2867" s="831">
        <v>81</v>
      </c>
      <c r="M2867" s="831">
        <v>14580</v>
      </c>
      <c r="N2867" s="822"/>
      <c r="O2867" s="822">
        <v>180</v>
      </c>
      <c r="P2867" s="831"/>
      <c r="Q2867" s="831"/>
      <c r="R2867" s="827"/>
      <c r="S2867" s="832"/>
    </row>
    <row r="2868" spans="1:19" ht="14.45" customHeight="1" x14ac:dyDescent="0.2">
      <c r="A2868" s="821" t="s">
        <v>6951</v>
      </c>
      <c r="B2868" s="822" t="s">
        <v>6952</v>
      </c>
      <c r="C2868" s="822" t="s">
        <v>639</v>
      </c>
      <c r="D2868" s="822" t="s">
        <v>3493</v>
      </c>
      <c r="E2868" s="822" t="s">
        <v>6946</v>
      </c>
      <c r="F2868" s="822" t="s">
        <v>7332</v>
      </c>
      <c r="G2868" s="822" t="s">
        <v>7333</v>
      </c>
      <c r="H2868" s="831">
        <v>58</v>
      </c>
      <c r="I2868" s="831">
        <v>0</v>
      </c>
      <c r="J2868" s="822"/>
      <c r="K2868" s="822">
        <v>0</v>
      </c>
      <c r="L2868" s="831">
        <v>4</v>
      </c>
      <c r="M2868" s="831">
        <v>0</v>
      </c>
      <c r="N2868" s="822"/>
      <c r="O2868" s="822">
        <v>0</v>
      </c>
      <c r="P2868" s="831"/>
      <c r="Q2868" s="831"/>
      <c r="R2868" s="827"/>
      <c r="S2868" s="832"/>
    </row>
    <row r="2869" spans="1:19" ht="14.45" customHeight="1" x14ac:dyDescent="0.2">
      <c r="A2869" s="821" t="s">
        <v>6951</v>
      </c>
      <c r="B2869" s="822" t="s">
        <v>6952</v>
      </c>
      <c r="C2869" s="822" t="s">
        <v>639</v>
      </c>
      <c r="D2869" s="822" t="s">
        <v>3493</v>
      </c>
      <c r="E2869" s="822" t="s">
        <v>6946</v>
      </c>
      <c r="F2869" s="822" t="s">
        <v>7334</v>
      </c>
      <c r="G2869" s="822" t="s">
        <v>7335</v>
      </c>
      <c r="H2869" s="831">
        <v>4</v>
      </c>
      <c r="I2869" s="831">
        <v>0</v>
      </c>
      <c r="J2869" s="822"/>
      <c r="K2869" s="822">
        <v>0</v>
      </c>
      <c r="L2869" s="831">
        <v>1</v>
      </c>
      <c r="M2869" s="831">
        <v>0</v>
      </c>
      <c r="N2869" s="822"/>
      <c r="O2869" s="822">
        <v>0</v>
      </c>
      <c r="P2869" s="831"/>
      <c r="Q2869" s="831"/>
      <c r="R2869" s="827"/>
      <c r="S2869" s="832"/>
    </row>
    <row r="2870" spans="1:19" ht="14.45" customHeight="1" x14ac:dyDescent="0.2">
      <c r="A2870" s="821" t="s">
        <v>6951</v>
      </c>
      <c r="B2870" s="822" t="s">
        <v>6952</v>
      </c>
      <c r="C2870" s="822" t="s">
        <v>639</v>
      </c>
      <c r="D2870" s="822" t="s">
        <v>3493</v>
      </c>
      <c r="E2870" s="822" t="s">
        <v>6946</v>
      </c>
      <c r="F2870" s="822" t="s">
        <v>7336</v>
      </c>
      <c r="G2870" s="822" t="s">
        <v>7337</v>
      </c>
      <c r="H2870" s="831">
        <v>102</v>
      </c>
      <c r="I2870" s="831">
        <v>24990</v>
      </c>
      <c r="J2870" s="822"/>
      <c r="K2870" s="822">
        <v>245</v>
      </c>
      <c r="L2870" s="831">
        <v>19</v>
      </c>
      <c r="M2870" s="831">
        <v>4674</v>
      </c>
      <c r="N2870" s="822"/>
      <c r="O2870" s="822">
        <v>246</v>
      </c>
      <c r="P2870" s="831"/>
      <c r="Q2870" s="831"/>
      <c r="R2870" s="827"/>
      <c r="S2870" s="832"/>
    </row>
    <row r="2871" spans="1:19" ht="14.45" customHeight="1" x14ac:dyDescent="0.2">
      <c r="A2871" s="821" t="s">
        <v>6951</v>
      </c>
      <c r="B2871" s="822" t="s">
        <v>6952</v>
      </c>
      <c r="C2871" s="822" t="s">
        <v>639</v>
      </c>
      <c r="D2871" s="822" t="s">
        <v>3493</v>
      </c>
      <c r="E2871" s="822" t="s">
        <v>6946</v>
      </c>
      <c r="F2871" s="822" t="s">
        <v>7338</v>
      </c>
      <c r="G2871" s="822" t="s">
        <v>7339</v>
      </c>
      <c r="H2871" s="831">
        <v>254</v>
      </c>
      <c r="I2871" s="831">
        <v>8466.65</v>
      </c>
      <c r="J2871" s="822"/>
      <c r="K2871" s="822">
        <v>33.333267716535431</v>
      </c>
      <c r="L2871" s="831">
        <v>96</v>
      </c>
      <c r="M2871" s="831">
        <v>4373.34</v>
      </c>
      <c r="N2871" s="822"/>
      <c r="O2871" s="822">
        <v>45.555624999999999</v>
      </c>
      <c r="P2871" s="831"/>
      <c r="Q2871" s="831"/>
      <c r="R2871" s="827"/>
      <c r="S2871" s="832"/>
    </row>
    <row r="2872" spans="1:19" ht="14.45" customHeight="1" x14ac:dyDescent="0.2">
      <c r="A2872" s="821" t="s">
        <v>6951</v>
      </c>
      <c r="B2872" s="822" t="s">
        <v>6952</v>
      </c>
      <c r="C2872" s="822" t="s">
        <v>639</v>
      </c>
      <c r="D2872" s="822" t="s">
        <v>3493</v>
      </c>
      <c r="E2872" s="822" t="s">
        <v>6946</v>
      </c>
      <c r="F2872" s="822" t="s">
        <v>7342</v>
      </c>
      <c r="G2872" s="822" t="s">
        <v>7343</v>
      </c>
      <c r="H2872" s="831">
        <v>215</v>
      </c>
      <c r="I2872" s="831">
        <v>8170</v>
      </c>
      <c r="J2872" s="822"/>
      <c r="K2872" s="822">
        <v>38</v>
      </c>
      <c r="L2872" s="831">
        <v>48</v>
      </c>
      <c r="M2872" s="831">
        <v>1824</v>
      </c>
      <c r="N2872" s="822"/>
      <c r="O2872" s="822">
        <v>38</v>
      </c>
      <c r="P2872" s="831"/>
      <c r="Q2872" s="831"/>
      <c r="R2872" s="827"/>
      <c r="S2872" s="832"/>
    </row>
    <row r="2873" spans="1:19" ht="14.45" customHeight="1" x14ac:dyDescent="0.2">
      <c r="A2873" s="821" t="s">
        <v>6951</v>
      </c>
      <c r="B2873" s="822" t="s">
        <v>6952</v>
      </c>
      <c r="C2873" s="822" t="s">
        <v>639</v>
      </c>
      <c r="D2873" s="822" t="s">
        <v>3493</v>
      </c>
      <c r="E2873" s="822" t="s">
        <v>6946</v>
      </c>
      <c r="F2873" s="822" t="s">
        <v>7348</v>
      </c>
      <c r="G2873" s="822" t="s">
        <v>7349</v>
      </c>
      <c r="H2873" s="831">
        <v>37</v>
      </c>
      <c r="I2873" s="831">
        <v>1221</v>
      </c>
      <c r="J2873" s="822"/>
      <c r="K2873" s="822">
        <v>33</v>
      </c>
      <c r="L2873" s="831">
        <v>2</v>
      </c>
      <c r="M2873" s="831">
        <v>66</v>
      </c>
      <c r="N2873" s="822"/>
      <c r="O2873" s="822">
        <v>33</v>
      </c>
      <c r="P2873" s="831"/>
      <c r="Q2873" s="831"/>
      <c r="R2873" s="827"/>
      <c r="S2873" s="832"/>
    </row>
    <row r="2874" spans="1:19" ht="14.45" customHeight="1" x14ac:dyDescent="0.2">
      <c r="A2874" s="821" t="s">
        <v>6951</v>
      </c>
      <c r="B2874" s="822" t="s">
        <v>6952</v>
      </c>
      <c r="C2874" s="822" t="s">
        <v>639</v>
      </c>
      <c r="D2874" s="822" t="s">
        <v>3493</v>
      </c>
      <c r="E2874" s="822" t="s">
        <v>6946</v>
      </c>
      <c r="F2874" s="822" t="s">
        <v>7352</v>
      </c>
      <c r="G2874" s="822" t="s">
        <v>7353</v>
      </c>
      <c r="H2874" s="831">
        <v>54</v>
      </c>
      <c r="I2874" s="831">
        <v>7290</v>
      </c>
      <c r="J2874" s="822"/>
      <c r="K2874" s="822">
        <v>135</v>
      </c>
      <c r="L2874" s="831">
        <v>10</v>
      </c>
      <c r="M2874" s="831">
        <v>1370</v>
      </c>
      <c r="N2874" s="822"/>
      <c r="O2874" s="822">
        <v>137</v>
      </c>
      <c r="P2874" s="831"/>
      <c r="Q2874" s="831"/>
      <c r="R2874" s="827"/>
      <c r="S2874" s="832"/>
    </row>
    <row r="2875" spans="1:19" ht="14.45" customHeight="1" x14ac:dyDescent="0.2">
      <c r="A2875" s="821" t="s">
        <v>6951</v>
      </c>
      <c r="B2875" s="822" t="s">
        <v>6952</v>
      </c>
      <c r="C2875" s="822" t="s">
        <v>639</v>
      </c>
      <c r="D2875" s="822" t="s">
        <v>3493</v>
      </c>
      <c r="E2875" s="822" t="s">
        <v>6946</v>
      </c>
      <c r="F2875" s="822" t="s">
        <v>7360</v>
      </c>
      <c r="G2875" s="822" t="s">
        <v>7361</v>
      </c>
      <c r="H2875" s="831">
        <v>13</v>
      </c>
      <c r="I2875" s="831">
        <v>4654</v>
      </c>
      <c r="J2875" s="822"/>
      <c r="K2875" s="822">
        <v>358</v>
      </c>
      <c r="L2875" s="831">
        <v>3</v>
      </c>
      <c r="M2875" s="831">
        <v>1080</v>
      </c>
      <c r="N2875" s="822"/>
      <c r="O2875" s="822">
        <v>360</v>
      </c>
      <c r="P2875" s="831"/>
      <c r="Q2875" s="831"/>
      <c r="R2875" s="827"/>
      <c r="S2875" s="832"/>
    </row>
    <row r="2876" spans="1:19" ht="14.45" customHeight="1" x14ac:dyDescent="0.2">
      <c r="A2876" s="821" t="s">
        <v>6951</v>
      </c>
      <c r="B2876" s="822" t="s">
        <v>6952</v>
      </c>
      <c r="C2876" s="822" t="s">
        <v>639</v>
      </c>
      <c r="D2876" s="822" t="s">
        <v>3493</v>
      </c>
      <c r="E2876" s="822" t="s">
        <v>6946</v>
      </c>
      <c r="F2876" s="822" t="s">
        <v>7362</v>
      </c>
      <c r="G2876" s="822" t="s">
        <v>7363</v>
      </c>
      <c r="H2876" s="831">
        <v>62</v>
      </c>
      <c r="I2876" s="831">
        <v>3782</v>
      </c>
      <c r="J2876" s="822"/>
      <c r="K2876" s="822">
        <v>61</v>
      </c>
      <c r="L2876" s="831">
        <v>13</v>
      </c>
      <c r="M2876" s="831">
        <v>806</v>
      </c>
      <c r="N2876" s="822"/>
      <c r="O2876" s="822">
        <v>62</v>
      </c>
      <c r="P2876" s="831"/>
      <c r="Q2876" s="831"/>
      <c r="R2876" s="827"/>
      <c r="S2876" s="832"/>
    </row>
    <row r="2877" spans="1:19" ht="14.45" customHeight="1" x14ac:dyDescent="0.2">
      <c r="A2877" s="821" t="s">
        <v>6951</v>
      </c>
      <c r="B2877" s="822" t="s">
        <v>6952</v>
      </c>
      <c r="C2877" s="822" t="s">
        <v>639</v>
      </c>
      <c r="D2877" s="822" t="s">
        <v>3493</v>
      </c>
      <c r="E2877" s="822" t="s">
        <v>6946</v>
      </c>
      <c r="F2877" s="822" t="s">
        <v>7364</v>
      </c>
      <c r="G2877" s="822" t="s">
        <v>7365</v>
      </c>
      <c r="H2877" s="831"/>
      <c r="I2877" s="831"/>
      <c r="J2877" s="822"/>
      <c r="K2877" s="822"/>
      <c r="L2877" s="831">
        <v>12</v>
      </c>
      <c r="M2877" s="831">
        <v>8532</v>
      </c>
      <c r="N2877" s="822"/>
      <c r="O2877" s="822">
        <v>711</v>
      </c>
      <c r="P2877" s="831"/>
      <c r="Q2877" s="831"/>
      <c r="R2877" s="827"/>
      <c r="S2877" s="832"/>
    </row>
    <row r="2878" spans="1:19" ht="14.45" customHeight="1" x14ac:dyDescent="0.2">
      <c r="A2878" s="821" t="s">
        <v>6951</v>
      </c>
      <c r="B2878" s="822" t="s">
        <v>6952</v>
      </c>
      <c r="C2878" s="822" t="s">
        <v>639</v>
      </c>
      <c r="D2878" s="822" t="s">
        <v>3493</v>
      </c>
      <c r="E2878" s="822" t="s">
        <v>6946</v>
      </c>
      <c r="F2878" s="822" t="s">
        <v>7366</v>
      </c>
      <c r="G2878" s="822" t="s">
        <v>7367</v>
      </c>
      <c r="H2878" s="831"/>
      <c r="I2878" s="831"/>
      <c r="J2878" s="822"/>
      <c r="K2878" s="822"/>
      <c r="L2878" s="831"/>
      <c r="M2878" s="831"/>
      <c r="N2878" s="822"/>
      <c r="O2878" s="822"/>
      <c r="P2878" s="831">
        <v>1</v>
      </c>
      <c r="Q2878" s="831">
        <v>66</v>
      </c>
      <c r="R2878" s="827"/>
      <c r="S2878" s="832">
        <v>66</v>
      </c>
    </row>
    <row r="2879" spans="1:19" ht="14.45" customHeight="1" x14ac:dyDescent="0.2">
      <c r="A2879" s="821" t="s">
        <v>6951</v>
      </c>
      <c r="B2879" s="822" t="s">
        <v>6952</v>
      </c>
      <c r="C2879" s="822" t="s">
        <v>639</v>
      </c>
      <c r="D2879" s="822" t="s">
        <v>3493</v>
      </c>
      <c r="E2879" s="822" t="s">
        <v>6946</v>
      </c>
      <c r="F2879" s="822" t="s">
        <v>7368</v>
      </c>
      <c r="G2879" s="822" t="s">
        <v>7369</v>
      </c>
      <c r="H2879" s="831">
        <v>1</v>
      </c>
      <c r="I2879" s="831">
        <v>116</v>
      </c>
      <c r="J2879" s="822"/>
      <c r="K2879" s="822">
        <v>116</v>
      </c>
      <c r="L2879" s="831"/>
      <c r="M2879" s="831"/>
      <c r="N2879" s="822"/>
      <c r="O2879" s="822"/>
      <c r="P2879" s="831"/>
      <c r="Q2879" s="831"/>
      <c r="R2879" s="827"/>
      <c r="S2879" s="832"/>
    </row>
    <row r="2880" spans="1:19" ht="14.45" customHeight="1" x14ac:dyDescent="0.2">
      <c r="A2880" s="821" t="s">
        <v>6951</v>
      </c>
      <c r="B2880" s="822" t="s">
        <v>6952</v>
      </c>
      <c r="C2880" s="822" t="s">
        <v>639</v>
      </c>
      <c r="D2880" s="822" t="s">
        <v>3493</v>
      </c>
      <c r="E2880" s="822" t="s">
        <v>6946</v>
      </c>
      <c r="F2880" s="822" t="s">
        <v>7370</v>
      </c>
      <c r="G2880" s="822" t="s">
        <v>7371</v>
      </c>
      <c r="H2880" s="831">
        <v>10</v>
      </c>
      <c r="I2880" s="831">
        <v>0</v>
      </c>
      <c r="J2880" s="822"/>
      <c r="K2880" s="822">
        <v>0</v>
      </c>
      <c r="L2880" s="831">
        <v>1</v>
      </c>
      <c r="M2880" s="831">
        <v>0</v>
      </c>
      <c r="N2880" s="822"/>
      <c r="O2880" s="822">
        <v>0</v>
      </c>
      <c r="P2880" s="831"/>
      <c r="Q2880" s="831"/>
      <c r="R2880" s="827"/>
      <c r="S2880" s="832"/>
    </row>
    <row r="2881" spans="1:19" ht="14.45" customHeight="1" x14ac:dyDescent="0.2">
      <c r="A2881" s="821" t="s">
        <v>6951</v>
      </c>
      <c r="B2881" s="822" t="s">
        <v>6952</v>
      </c>
      <c r="C2881" s="822" t="s">
        <v>639</v>
      </c>
      <c r="D2881" s="822" t="s">
        <v>3493</v>
      </c>
      <c r="E2881" s="822" t="s">
        <v>6946</v>
      </c>
      <c r="F2881" s="822" t="s">
        <v>7377</v>
      </c>
      <c r="G2881" s="822" t="s">
        <v>7378</v>
      </c>
      <c r="H2881" s="831"/>
      <c r="I2881" s="831"/>
      <c r="J2881" s="822"/>
      <c r="K2881" s="822"/>
      <c r="L2881" s="831">
        <v>1</v>
      </c>
      <c r="M2881" s="831">
        <v>0</v>
      </c>
      <c r="N2881" s="822"/>
      <c r="O2881" s="822">
        <v>0</v>
      </c>
      <c r="P2881" s="831"/>
      <c r="Q2881" s="831"/>
      <c r="R2881" s="827"/>
      <c r="S2881" s="832"/>
    </row>
    <row r="2882" spans="1:19" ht="14.45" customHeight="1" x14ac:dyDescent="0.2">
      <c r="A2882" s="821" t="s">
        <v>6951</v>
      </c>
      <c r="B2882" s="822" t="s">
        <v>6952</v>
      </c>
      <c r="C2882" s="822" t="s">
        <v>639</v>
      </c>
      <c r="D2882" s="822" t="s">
        <v>3489</v>
      </c>
      <c r="E2882" s="822" t="s">
        <v>6953</v>
      </c>
      <c r="F2882" s="822" t="s">
        <v>6954</v>
      </c>
      <c r="G2882" s="822" t="s">
        <v>6955</v>
      </c>
      <c r="H2882" s="831">
        <v>10</v>
      </c>
      <c r="I2882" s="831">
        <v>544</v>
      </c>
      <c r="J2882" s="822"/>
      <c r="K2882" s="822">
        <v>54.4</v>
      </c>
      <c r="L2882" s="831"/>
      <c r="M2882" s="831"/>
      <c r="N2882" s="822"/>
      <c r="O2882" s="822"/>
      <c r="P2882" s="831"/>
      <c r="Q2882" s="831"/>
      <c r="R2882" s="827"/>
      <c r="S2882" s="832"/>
    </row>
    <row r="2883" spans="1:19" ht="14.45" customHeight="1" x14ac:dyDescent="0.2">
      <c r="A2883" s="821" t="s">
        <v>6951</v>
      </c>
      <c r="B2883" s="822" t="s">
        <v>6952</v>
      </c>
      <c r="C2883" s="822" t="s">
        <v>639</v>
      </c>
      <c r="D2883" s="822" t="s">
        <v>3489</v>
      </c>
      <c r="E2883" s="822" t="s">
        <v>6953</v>
      </c>
      <c r="F2883" s="822" t="s">
        <v>6956</v>
      </c>
      <c r="G2883" s="822" t="s">
        <v>6955</v>
      </c>
      <c r="H2883" s="831">
        <v>6.4</v>
      </c>
      <c r="I2883" s="831">
        <v>696.69</v>
      </c>
      <c r="J2883" s="822"/>
      <c r="K2883" s="822">
        <v>108.85781250000001</v>
      </c>
      <c r="L2883" s="831"/>
      <c r="M2883" s="831"/>
      <c r="N2883" s="822"/>
      <c r="O2883" s="822"/>
      <c r="P2883" s="831"/>
      <c r="Q2883" s="831"/>
      <c r="R2883" s="827"/>
      <c r="S2883" s="832"/>
    </row>
    <row r="2884" spans="1:19" ht="14.45" customHeight="1" x14ac:dyDescent="0.2">
      <c r="A2884" s="821" t="s">
        <v>6951</v>
      </c>
      <c r="B2884" s="822" t="s">
        <v>6952</v>
      </c>
      <c r="C2884" s="822" t="s">
        <v>639</v>
      </c>
      <c r="D2884" s="822" t="s">
        <v>3489</v>
      </c>
      <c r="E2884" s="822" t="s">
        <v>6953</v>
      </c>
      <c r="F2884" s="822" t="s">
        <v>6957</v>
      </c>
      <c r="G2884" s="822" t="s">
        <v>6958</v>
      </c>
      <c r="H2884" s="831">
        <v>3.2</v>
      </c>
      <c r="I2884" s="831">
        <v>41.13</v>
      </c>
      <c r="J2884" s="822"/>
      <c r="K2884" s="822">
        <v>12.853125</v>
      </c>
      <c r="L2884" s="831">
        <v>0.60000000000000009</v>
      </c>
      <c r="M2884" s="831">
        <v>7.7099999999999991</v>
      </c>
      <c r="N2884" s="822"/>
      <c r="O2884" s="822">
        <v>12.849999999999996</v>
      </c>
      <c r="P2884" s="831">
        <v>1.2000000000000002</v>
      </c>
      <c r="Q2884" s="831">
        <v>15.44</v>
      </c>
      <c r="R2884" s="827"/>
      <c r="S2884" s="832">
        <v>12.866666666666664</v>
      </c>
    </row>
    <row r="2885" spans="1:19" ht="14.45" customHeight="1" x14ac:dyDescent="0.2">
      <c r="A2885" s="821" t="s">
        <v>6951</v>
      </c>
      <c r="B2885" s="822" t="s">
        <v>6952</v>
      </c>
      <c r="C2885" s="822" t="s">
        <v>639</v>
      </c>
      <c r="D2885" s="822" t="s">
        <v>3489</v>
      </c>
      <c r="E2885" s="822" t="s">
        <v>6953</v>
      </c>
      <c r="F2885" s="822" t="s">
        <v>6959</v>
      </c>
      <c r="G2885" s="822" t="s">
        <v>900</v>
      </c>
      <c r="H2885" s="831">
        <v>35.600000000000009</v>
      </c>
      <c r="I2885" s="831">
        <v>7300.72</v>
      </c>
      <c r="J2885" s="822"/>
      <c r="K2885" s="822">
        <v>205.07640449438199</v>
      </c>
      <c r="L2885" s="831">
        <v>61.7</v>
      </c>
      <c r="M2885" s="831">
        <v>12673.27</v>
      </c>
      <c r="N2885" s="822"/>
      <c r="O2885" s="822">
        <v>205.40145867098866</v>
      </c>
      <c r="P2885" s="831">
        <v>58.7</v>
      </c>
      <c r="Q2885" s="831">
        <v>12057.07</v>
      </c>
      <c r="R2885" s="827"/>
      <c r="S2885" s="832">
        <v>205.40153321976149</v>
      </c>
    </row>
    <row r="2886" spans="1:19" ht="14.45" customHeight="1" x14ac:dyDescent="0.2">
      <c r="A2886" s="821" t="s">
        <v>6951</v>
      </c>
      <c r="B2886" s="822" t="s">
        <v>6952</v>
      </c>
      <c r="C2886" s="822" t="s">
        <v>639</v>
      </c>
      <c r="D2886" s="822" t="s">
        <v>3489</v>
      </c>
      <c r="E2886" s="822" t="s">
        <v>6953</v>
      </c>
      <c r="F2886" s="822" t="s">
        <v>6967</v>
      </c>
      <c r="G2886" s="822" t="s">
        <v>974</v>
      </c>
      <c r="H2886" s="831"/>
      <c r="I2886" s="831"/>
      <c r="J2886" s="822"/>
      <c r="K2886" s="822"/>
      <c r="L2886" s="831">
        <v>1.8900000000000001</v>
      </c>
      <c r="M2886" s="831">
        <v>203.7</v>
      </c>
      <c r="N2886" s="822"/>
      <c r="O2886" s="822">
        <v>107.77777777777777</v>
      </c>
      <c r="P2886" s="831">
        <v>1.74</v>
      </c>
      <c r="Q2886" s="831">
        <v>181.83</v>
      </c>
      <c r="R2886" s="827"/>
      <c r="S2886" s="832">
        <v>104.50000000000001</v>
      </c>
    </row>
    <row r="2887" spans="1:19" ht="14.45" customHeight="1" x14ac:dyDescent="0.2">
      <c r="A2887" s="821" t="s">
        <v>6951</v>
      </c>
      <c r="B2887" s="822" t="s">
        <v>6952</v>
      </c>
      <c r="C2887" s="822" t="s">
        <v>639</v>
      </c>
      <c r="D2887" s="822" t="s">
        <v>3489</v>
      </c>
      <c r="E2887" s="822" t="s">
        <v>6953</v>
      </c>
      <c r="F2887" s="822" t="s">
        <v>6968</v>
      </c>
      <c r="G2887" s="822" t="s">
        <v>974</v>
      </c>
      <c r="H2887" s="831"/>
      <c r="I2887" s="831"/>
      <c r="J2887" s="822"/>
      <c r="K2887" s="822"/>
      <c r="L2887" s="831">
        <v>0.53</v>
      </c>
      <c r="M2887" s="831">
        <v>125.9</v>
      </c>
      <c r="N2887" s="822"/>
      <c r="O2887" s="822">
        <v>237.54716981132074</v>
      </c>
      <c r="P2887" s="831">
        <v>0.79</v>
      </c>
      <c r="Q2887" s="831">
        <v>125.19</v>
      </c>
      <c r="R2887" s="827"/>
      <c r="S2887" s="832">
        <v>158.46835443037975</v>
      </c>
    </row>
    <row r="2888" spans="1:19" ht="14.45" customHeight="1" x14ac:dyDescent="0.2">
      <c r="A2888" s="821" t="s">
        <v>6951</v>
      </c>
      <c r="B2888" s="822" t="s">
        <v>6952</v>
      </c>
      <c r="C2888" s="822" t="s">
        <v>639</v>
      </c>
      <c r="D2888" s="822" t="s">
        <v>3489</v>
      </c>
      <c r="E2888" s="822" t="s">
        <v>6953</v>
      </c>
      <c r="F2888" s="822" t="s">
        <v>6969</v>
      </c>
      <c r="G2888" s="822" t="s">
        <v>974</v>
      </c>
      <c r="H2888" s="831"/>
      <c r="I2888" s="831"/>
      <c r="J2888" s="822"/>
      <c r="K2888" s="822"/>
      <c r="L2888" s="831">
        <v>0.18</v>
      </c>
      <c r="M2888" s="831">
        <v>58.41</v>
      </c>
      <c r="N2888" s="822"/>
      <c r="O2888" s="822">
        <v>324.5</v>
      </c>
      <c r="P2888" s="831"/>
      <c r="Q2888" s="831"/>
      <c r="R2888" s="827"/>
      <c r="S2888" s="832"/>
    </row>
    <row r="2889" spans="1:19" ht="14.45" customHeight="1" x14ac:dyDescent="0.2">
      <c r="A2889" s="821" t="s">
        <v>6951</v>
      </c>
      <c r="B2889" s="822" t="s">
        <v>6952</v>
      </c>
      <c r="C2889" s="822" t="s">
        <v>639</v>
      </c>
      <c r="D2889" s="822" t="s">
        <v>3489</v>
      </c>
      <c r="E2889" s="822" t="s">
        <v>6953</v>
      </c>
      <c r="F2889" s="822" t="s">
        <v>6970</v>
      </c>
      <c r="G2889" s="822" t="s">
        <v>6971</v>
      </c>
      <c r="H2889" s="831"/>
      <c r="I2889" s="831"/>
      <c r="J2889" s="822"/>
      <c r="K2889" s="822"/>
      <c r="L2889" s="831">
        <v>2</v>
      </c>
      <c r="M2889" s="831">
        <v>40891.74</v>
      </c>
      <c r="N2889" s="822"/>
      <c r="O2889" s="822">
        <v>20445.87</v>
      </c>
      <c r="P2889" s="831">
        <v>3</v>
      </c>
      <c r="Q2889" s="831">
        <v>60833.100000000006</v>
      </c>
      <c r="R2889" s="827"/>
      <c r="S2889" s="832">
        <v>20277.7</v>
      </c>
    </row>
    <row r="2890" spans="1:19" ht="14.45" customHeight="1" x14ac:dyDescent="0.2">
      <c r="A2890" s="821" t="s">
        <v>6951</v>
      </c>
      <c r="B2890" s="822" t="s">
        <v>6952</v>
      </c>
      <c r="C2890" s="822" t="s">
        <v>639</v>
      </c>
      <c r="D2890" s="822" t="s">
        <v>3489</v>
      </c>
      <c r="E2890" s="822" t="s">
        <v>6953</v>
      </c>
      <c r="F2890" s="822" t="s">
        <v>6972</v>
      </c>
      <c r="G2890" s="822" t="s">
        <v>3443</v>
      </c>
      <c r="H2890" s="831">
        <v>229.24999999999997</v>
      </c>
      <c r="I2890" s="831">
        <v>2995468.51</v>
      </c>
      <c r="J2890" s="822"/>
      <c r="K2890" s="822">
        <v>13066.383904034898</v>
      </c>
      <c r="L2890" s="831">
        <v>319.30999999999995</v>
      </c>
      <c r="M2890" s="831">
        <v>2510687.9900000002</v>
      </c>
      <c r="N2890" s="822"/>
      <c r="O2890" s="822">
        <v>7862.8542482227322</v>
      </c>
      <c r="P2890" s="831">
        <v>208.10999999999999</v>
      </c>
      <c r="Q2890" s="831">
        <v>1634816.4100000001</v>
      </c>
      <c r="R2890" s="827"/>
      <c r="S2890" s="832">
        <v>7855.5399067800699</v>
      </c>
    </row>
    <row r="2891" spans="1:19" ht="14.45" customHeight="1" x14ac:dyDescent="0.2">
      <c r="A2891" s="821" t="s">
        <v>6951</v>
      </c>
      <c r="B2891" s="822" t="s">
        <v>6952</v>
      </c>
      <c r="C2891" s="822" t="s">
        <v>639</v>
      </c>
      <c r="D2891" s="822" t="s">
        <v>3489</v>
      </c>
      <c r="E2891" s="822" t="s">
        <v>6953</v>
      </c>
      <c r="F2891" s="822" t="s">
        <v>6973</v>
      </c>
      <c r="G2891" s="822" t="s">
        <v>6974</v>
      </c>
      <c r="H2891" s="831"/>
      <c r="I2891" s="831"/>
      <c r="J2891" s="822"/>
      <c r="K2891" s="822"/>
      <c r="L2891" s="831">
        <v>2</v>
      </c>
      <c r="M2891" s="831">
        <v>50461.22</v>
      </c>
      <c r="N2891" s="822"/>
      <c r="O2891" s="822">
        <v>25230.61</v>
      </c>
      <c r="P2891" s="831"/>
      <c r="Q2891" s="831"/>
      <c r="R2891" s="827"/>
      <c r="S2891" s="832"/>
    </row>
    <row r="2892" spans="1:19" ht="14.45" customHeight="1" x14ac:dyDescent="0.2">
      <c r="A2892" s="821" t="s">
        <v>6951</v>
      </c>
      <c r="B2892" s="822" t="s">
        <v>6952</v>
      </c>
      <c r="C2892" s="822" t="s">
        <v>639</v>
      </c>
      <c r="D2892" s="822" t="s">
        <v>3489</v>
      </c>
      <c r="E2892" s="822" t="s">
        <v>6953</v>
      </c>
      <c r="F2892" s="822" t="s">
        <v>6975</v>
      </c>
      <c r="G2892" s="822" t="s">
        <v>6974</v>
      </c>
      <c r="H2892" s="831"/>
      <c r="I2892" s="831"/>
      <c r="J2892" s="822"/>
      <c r="K2892" s="822"/>
      <c r="L2892" s="831">
        <v>2</v>
      </c>
      <c r="M2892" s="831">
        <v>100922.44</v>
      </c>
      <c r="N2892" s="822"/>
      <c r="O2892" s="822">
        <v>50461.22</v>
      </c>
      <c r="P2892" s="831"/>
      <c r="Q2892" s="831"/>
      <c r="R2892" s="827"/>
      <c r="S2892" s="832"/>
    </row>
    <row r="2893" spans="1:19" ht="14.45" customHeight="1" x14ac:dyDescent="0.2">
      <c r="A2893" s="821" t="s">
        <v>6951</v>
      </c>
      <c r="B2893" s="822" t="s">
        <v>6952</v>
      </c>
      <c r="C2893" s="822" t="s">
        <v>639</v>
      </c>
      <c r="D2893" s="822" t="s">
        <v>3489</v>
      </c>
      <c r="E2893" s="822" t="s">
        <v>6953</v>
      </c>
      <c r="F2893" s="822" t="s">
        <v>6976</v>
      </c>
      <c r="G2893" s="822" t="s">
        <v>6974</v>
      </c>
      <c r="H2893" s="831"/>
      <c r="I2893" s="831"/>
      <c r="J2893" s="822"/>
      <c r="K2893" s="822"/>
      <c r="L2893" s="831">
        <v>5</v>
      </c>
      <c r="M2893" s="831">
        <v>536250.5</v>
      </c>
      <c r="N2893" s="822"/>
      <c r="O2893" s="822">
        <v>107250.1</v>
      </c>
      <c r="P2893" s="831"/>
      <c r="Q2893" s="831"/>
      <c r="R2893" s="827"/>
      <c r="S2893" s="832"/>
    </row>
    <row r="2894" spans="1:19" ht="14.45" customHeight="1" x14ac:dyDescent="0.2">
      <c r="A2894" s="821" t="s">
        <v>6951</v>
      </c>
      <c r="B2894" s="822" t="s">
        <v>6952</v>
      </c>
      <c r="C2894" s="822" t="s">
        <v>639</v>
      </c>
      <c r="D2894" s="822" t="s">
        <v>3489</v>
      </c>
      <c r="E2894" s="822" t="s">
        <v>6953</v>
      </c>
      <c r="F2894" s="822" t="s">
        <v>6977</v>
      </c>
      <c r="G2894" s="822" t="s">
        <v>6978</v>
      </c>
      <c r="H2894" s="831"/>
      <c r="I2894" s="831"/>
      <c r="J2894" s="822"/>
      <c r="K2894" s="822"/>
      <c r="L2894" s="831">
        <v>1</v>
      </c>
      <c r="M2894" s="831">
        <v>78827</v>
      </c>
      <c r="N2894" s="822"/>
      <c r="O2894" s="822">
        <v>78827</v>
      </c>
      <c r="P2894" s="831"/>
      <c r="Q2894" s="831"/>
      <c r="R2894" s="827"/>
      <c r="S2894" s="832"/>
    </row>
    <row r="2895" spans="1:19" ht="14.45" customHeight="1" x14ac:dyDescent="0.2">
      <c r="A2895" s="821" t="s">
        <v>6951</v>
      </c>
      <c r="B2895" s="822" t="s">
        <v>6952</v>
      </c>
      <c r="C2895" s="822" t="s">
        <v>639</v>
      </c>
      <c r="D2895" s="822" t="s">
        <v>3489</v>
      </c>
      <c r="E2895" s="822" t="s">
        <v>6953</v>
      </c>
      <c r="F2895" s="822" t="s">
        <v>6979</v>
      </c>
      <c r="G2895" s="822" t="s">
        <v>6980</v>
      </c>
      <c r="H2895" s="831">
        <v>2</v>
      </c>
      <c r="I2895" s="831">
        <v>48044.4</v>
      </c>
      <c r="J2895" s="822"/>
      <c r="K2895" s="822">
        <v>24022.2</v>
      </c>
      <c r="L2895" s="831">
        <v>3</v>
      </c>
      <c r="M2895" s="831">
        <v>12990.6</v>
      </c>
      <c r="N2895" s="822"/>
      <c r="O2895" s="822">
        <v>4330.2</v>
      </c>
      <c r="P2895" s="831"/>
      <c r="Q2895" s="831"/>
      <c r="R2895" s="827"/>
      <c r="S2895" s="832"/>
    </row>
    <row r="2896" spans="1:19" ht="14.45" customHeight="1" x14ac:dyDescent="0.2">
      <c r="A2896" s="821" t="s">
        <v>6951</v>
      </c>
      <c r="B2896" s="822" t="s">
        <v>6952</v>
      </c>
      <c r="C2896" s="822" t="s">
        <v>639</v>
      </c>
      <c r="D2896" s="822" t="s">
        <v>3489</v>
      </c>
      <c r="E2896" s="822" t="s">
        <v>6953</v>
      </c>
      <c r="F2896" s="822" t="s">
        <v>6981</v>
      </c>
      <c r="G2896" s="822" t="s">
        <v>3381</v>
      </c>
      <c r="H2896" s="831">
        <v>40</v>
      </c>
      <c r="I2896" s="831">
        <v>330386</v>
      </c>
      <c r="J2896" s="822"/>
      <c r="K2896" s="822">
        <v>8259.65</v>
      </c>
      <c r="L2896" s="831">
        <v>113</v>
      </c>
      <c r="M2896" s="831">
        <v>767139.89</v>
      </c>
      <c r="N2896" s="822"/>
      <c r="O2896" s="822">
        <v>6788.8485840707963</v>
      </c>
      <c r="P2896" s="831">
        <v>126</v>
      </c>
      <c r="Q2896" s="831">
        <v>727263.64999999991</v>
      </c>
      <c r="R2896" s="827"/>
      <c r="S2896" s="832">
        <v>5771.9337301587293</v>
      </c>
    </row>
    <row r="2897" spans="1:19" ht="14.45" customHeight="1" x14ac:dyDescent="0.2">
      <c r="A2897" s="821" t="s">
        <v>6951</v>
      </c>
      <c r="B2897" s="822" t="s">
        <v>6952</v>
      </c>
      <c r="C2897" s="822" t="s">
        <v>639</v>
      </c>
      <c r="D2897" s="822" t="s">
        <v>3489</v>
      </c>
      <c r="E2897" s="822" t="s">
        <v>6953</v>
      </c>
      <c r="F2897" s="822" t="s">
        <v>6982</v>
      </c>
      <c r="G2897" s="822" t="s">
        <v>6980</v>
      </c>
      <c r="H2897" s="831">
        <v>1</v>
      </c>
      <c r="I2897" s="831">
        <v>72066.600000000006</v>
      </c>
      <c r="J2897" s="822"/>
      <c r="K2897" s="822">
        <v>72066.600000000006</v>
      </c>
      <c r="L2897" s="831"/>
      <c r="M2897" s="831"/>
      <c r="N2897" s="822"/>
      <c r="O2897" s="822"/>
      <c r="P2897" s="831">
        <v>1</v>
      </c>
      <c r="Q2897" s="831">
        <v>42553.599999999999</v>
      </c>
      <c r="R2897" s="827"/>
      <c r="S2897" s="832">
        <v>42553.599999999999</v>
      </c>
    </row>
    <row r="2898" spans="1:19" ht="14.45" customHeight="1" x14ac:dyDescent="0.2">
      <c r="A2898" s="821" t="s">
        <v>6951</v>
      </c>
      <c r="B2898" s="822" t="s">
        <v>6952</v>
      </c>
      <c r="C2898" s="822" t="s">
        <v>639</v>
      </c>
      <c r="D2898" s="822" t="s">
        <v>3489</v>
      </c>
      <c r="E2898" s="822" t="s">
        <v>6953</v>
      </c>
      <c r="F2898" s="822" t="s">
        <v>6983</v>
      </c>
      <c r="G2898" s="822" t="s">
        <v>2381</v>
      </c>
      <c r="H2898" s="831">
        <v>60.12</v>
      </c>
      <c r="I2898" s="831">
        <v>387774.80000000005</v>
      </c>
      <c r="J2898" s="822"/>
      <c r="K2898" s="822">
        <v>6450.0133067198949</v>
      </c>
      <c r="L2898" s="831">
        <v>91.87</v>
      </c>
      <c r="M2898" s="831">
        <v>592668.26</v>
      </c>
      <c r="N2898" s="822"/>
      <c r="O2898" s="822">
        <v>6451.1620768477196</v>
      </c>
      <c r="P2898" s="831">
        <v>48.77</v>
      </c>
      <c r="Q2898" s="831">
        <v>308550.62</v>
      </c>
      <c r="R2898" s="827"/>
      <c r="S2898" s="832">
        <v>6326.6479393069503</v>
      </c>
    </row>
    <row r="2899" spans="1:19" ht="14.45" customHeight="1" x14ac:dyDescent="0.2">
      <c r="A2899" s="821" t="s">
        <v>6951</v>
      </c>
      <c r="B2899" s="822" t="s">
        <v>6952</v>
      </c>
      <c r="C2899" s="822" t="s">
        <v>639</v>
      </c>
      <c r="D2899" s="822" t="s">
        <v>3489</v>
      </c>
      <c r="E2899" s="822" t="s">
        <v>6953</v>
      </c>
      <c r="F2899" s="822" t="s">
        <v>6984</v>
      </c>
      <c r="G2899" s="822" t="s">
        <v>2381</v>
      </c>
      <c r="H2899" s="831">
        <v>34.25</v>
      </c>
      <c r="I2899" s="831">
        <v>883581.5</v>
      </c>
      <c r="J2899" s="822"/>
      <c r="K2899" s="822">
        <v>25798</v>
      </c>
      <c r="L2899" s="831">
        <v>74.849999999999994</v>
      </c>
      <c r="M2899" s="831">
        <v>1931139.78</v>
      </c>
      <c r="N2899" s="822"/>
      <c r="O2899" s="822">
        <v>25800.130661322648</v>
      </c>
      <c r="P2899" s="831">
        <v>69.650000000000006</v>
      </c>
      <c r="Q2899" s="831">
        <v>1660915.45</v>
      </c>
      <c r="R2899" s="827"/>
      <c r="S2899" s="832">
        <v>23846.596554199568</v>
      </c>
    </row>
    <row r="2900" spans="1:19" ht="14.45" customHeight="1" x14ac:dyDescent="0.2">
      <c r="A2900" s="821" t="s">
        <v>6951</v>
      </c>
      <c r="B2900" s="822" t="s">
        <v>6952</v>
      </c>
      <c r="C2900" s="822" t="s">
        <v>639</v>
      </c>
      <c r="D2900" s="822" t="s">
        <v>3489</v>
      </c>
      <c r="E2900" s="822" t="s">
        <v>6953</v>
      </c>
      <c r="F2900" s="822" t="s">
        <v>6985</v>
      </c>
      <c r="G2900" s="822" t="s">
        <v>2391</v>
      </c>
      <c r="H2900" s="831">
        <v>151.63</v>
      </c>
      <c r="I2900" s="831">
        <v>741560.16999999993</v>
      </c>
      <c r="J2900" s="822"/>
      <c r="K2900" s="822">
        <v>4890.5900547385081</v>
      </c>
      <c r="L2900" s="831">
        <v>88.53</v>
      </c>
      <c r="M2900" s="831">
        <v>432963.94999999995</v>
      </c>
      <c r="N2900" s="822"/>
      <c r="O2900" s="822">
        <v>4890.5901954139836</v>
      </c>
      <c r="P2900" s="831">
        <v>6.74</v>
      </c>
      <c r="Q2900" s="831">
        <v>32962.58</v>
      </c>
      <c r="R2900" s="827"/>
      <c r="S2900" s="832">
        <v>4890.5905044510391</v>
      </c>
    </row>
    <row r="2901" spans="1:19" ht="14.45" customHeight="1" x14ac:dyDescent="0.2">
      <c r="A2901" s="821" t="s">
        <v>6951</v>
      </c>
      <c r="B2901" s="822" t="s">
        <v>6952</v>
      </c>
      <c r="C2901" s="822" t="s">
        <v>639</v>
      </c>
      <c r="D2901" s="822" t="s">
        <v>3489</v>
      </c>
      <c r="E2901" s="822" t="s">
        <v>6953</v>
      </c>
      <c r="F2901" s="822" t="s">
        <v>6990</v>
      </c>
      <c r="G2901" s="822" t="s">
        <v>3457</v>
      </c>
      <c r="H2901" s="831">
        <v>10.85</v>
      </c>
      <c r="I2901" s="831">
        <v>99281.08</v>
      </c>
      <c r="J2901" s="822"/>
      <c r="K2901" s="822">
        <v>9150.3299539170512</v>
      </c>
      <c r="L2901" s="831">
        <v>9.83</v>
      </c>
      <c r="M2901" s="831">
        <v>95396.79</v>
      </c>
      <c r="N2901" s="822"/>
      <c r="O2901" s="822">
        <v>9704.6581892166832</v>
      </c>
      <c r="P2901" s="831"/>
      <c r="Q2901" s="831"/>
      <c r="R2901" s="827"/>
      <c r="S2901" s="832"/>
    </row>
    <row r="2902" spans="1:19" ht="14.45" customHeight="1" x14ac:dyDescent="0.2">
      <c r="A2902" s="821" t="s">
        <v>6951</v>
      </c>
      <c r="B2902" s="822" t="s">
        <v>6952</v>
      </c>
      <c r="C2902" s="822" t="s">
        <v>639</v>
      </c>
      <c r="D2902" s="822" t="s">
        <v>3489</v>
      </c>
      <c r="E2902" s="822" t="s">
        <v>6953</v>
      </c>
      <c r="F2902" s="822" t="s">
        <v>6991</v>
      </c>
      <c r="G2902" s="822" t="s">
        <v>4815</v>
      </c>
      <c r="H2902" s="831"/>
      <c r="I2902" s="831"/>
      <c r="J2902" s="822"/>
      <c r="K2902" s="822"/>
      <c r="L2902" s="831"/>
      <c r="M2902" s="831"/>
      <c r="N2902" s="822"/>
      <c r="O2902" s="822"/>
      <c r="P2902" s="831">
        <v>0.2</v>
      </c>
      <c r="Q2902" s="831">
        <v>7.8</v>
      </c>
      <c r="R2902" s="827"/>
      <c r="S2902" s="832">
        <v>39</v>
      </c>
    </row>
    <row r="2903" spans="1:19" ht="14.45" customHeight="1" x14ac:dyDescent="0.2">
      <c r="A2903" s="821" t="s">
        <v>6951</v>
      </c>
      <c r="B2903" s="822" t="s">
        <v>6952</v>
      </c>
      <c r="C2903" s="822" t="s">
        <v>639</v>
      </c>
      <c r="D2903" s="822" t="s">
        <v>3489</v>
      </c>
      <c r="E2903" s="822" t="s">
        <v>6953</v>
      </c>
      <c r="F2903" s="822" t="s">
        <v>6994</v>
      </c>
      <c r="G2903" s="822" t="s">
        <v>6966</v>
      </c>
      <c r="H2903" s="831">
        <v>82</v>
      </c>
      <c r="I2903" s="831">
        <v>105850.51999999999</v>
      </c>
      <c r="J2903" s="822"/>
      <c r="K2903" s="822">
        <v>1290.8599999999999</v>
      </c>
      <c r="L2903" s="831"/>
      <c r="M2903" s="831"/>
      <c r="N2903" s="822"/>
      <c r="O2903" s="822"/>
      <c r="P2903" s="831"/>
      <c r="Q2903" s="831"/>
      <c r="R2903" s="827"/>
      <c r="S2903" s="832"/>
    </row>
    <row r="2904" spans="1:19" ht="14.45" customHeight="1" x14ac:dyDescent="0.2">
      <c r="A2904" s="821" t="s">
        <v>6951</v>
      </c>
      <c r="B2904" s="822" t="s">
        <v>6952</v>
      </c>
      <c r="C2904" s="822" t="s">
        <v>639</v>
      </c>
      <c r="D2904" s="822" t="s">
        <v>3489</v>
      </c>
      <c r="E2904" s="822" t="s">
        <v>6953</v>
      </c>
      <c r="F2904" s="822" t="s">
        <v>6995</v>
      </c>
      <c r="G2904" s="822" t="s">
        <v>699</v>
      </c>
      <c r="H2904" s="831"/>
      <c r="I2904" s="831"/>
      <c r="J2904" s="822"/>
      <c r="K2904" s="822"/>
      <c r="L2904" s="831"/>
      <c r="M2904" s="831"/>
      <c r="N2904" s="822"/>
      <c r="O2904" s="822"/>
      <c r="P2904" s="831">
        <v>0.2</v>
      </c>
      <c r="Q2904" s="831">
        <v>9.4499999999999993</v>
      </c>
      <c r="R2904" s="827"/>
      <c r="S2904" s="832">
        <v>47.249999999999993</v>
      </c>
    </row>
    <row r="2905" spans="1:19" ht="14.45" customHeight="1" x14ac:dyDescent="0.2">
      <c r="A2905" s="821" t="s">
        <v>6951</v>
      </c>
      <c r="B2905" s="822" t="s">
        <v>6952</v>
      </c>
      <c r="C2905" s="822" t="s">
        <v>639</v>
      </c>
      <c r="D2905" s="822" t="s">
        <v>3489</v>
      </c>
      <c r="E2905" s="822" t="s">
        <v>6953</v>
      </c>
      <c r="F2905" s="822" t="s">
        <v>6996</v>
      </c>
      <c r="G2905" s="822" t="s">
        <v>1434</v>
      </c>
      <c r="H2905" s="831">
        <v>70.400000000000006</v>
      </c>
      <c r="I2905" s="831">
        <v>12327.699999999999</v>
      </c>
      <c r="J2905" s="822"/>
      <c r="K2905" s="822">
        <v>175.10937499999997</v>
      </c>
      <c r="L2905" s="831">
        <v>113.8</v>
      </c>
      <c r="M2905" s="831">
        <v>20025.36</v>
      </c>
      <c r="N2905" s="822"/>
      <c r="O2905" s="822">
        <v>175.96977152899825</v>
      </c>
      <c r="P2905" s="831">
        <v>119.99999999999999</v>
      </c>
      <c r="Q2905" s="831">
        <v>18719.650000000001</v>
      </c>
      <c r="R2905" s="827"/>
      <c r="S2905" s="832">
        <v>155.99708333333336</v>
      </c>
    </row>
    <row r="2906" spans="1:19" ht="14.45" customHeight="1" x14ac:dyDescent="0.2">
      <c r="A2906" s="821" t="s">
        <v>6951</v>
      </c>
      <c r="B2906" s="822" t="s">
        <v>6952</v>
      </c>
      <c r="C2906" s="822" t="s">
        <v>639</v>
      </c>
      <c r="D2906" s="822" t="s">
        <v>3489</v>
      </c>
      <c r="E2906" s="822" t="s">
        <v>6953</v>
      </c>
      <c r="F2906" s="822" t="s">
        <v>6997</v>
      </c>
      <c r="G2906" s="822" t="s">
        <v>877</v>
      </c>
      <c r="H2906" s="831">
        <v>59.7</v>
      </c>
      <c r="I2906" s="831">
        <v>3584.84</v>
      </c>
      <c r="J2906" s="822"/>
      <c r="K2906" s="822">
        <v>60.047571189279729</v>
      </c>
      <c r="L2906" s="831">
        <v>149.5</v>
      </c>
      <c r="M2906" s="831">
        <v>9354.0400000000009</v>
      </c>
      <c r="N2906" s="822"/>
      <c r="O2906" s="822">
        <v>62.568829431438132</v>
      </c>
      <c r="P2906" s="831">
        <v>103.24999999999999</v>
      </c>
      <c r="Q2906" s="831">
        <v>6193.3</v>
      </c>
      <c r="R2906" s="827"/>
      <c r="S2906" s="832">
        <v>59.983535108958847</v>
      </c>
    </row>
    <row r="2907" spans="1:19" ht="14.45" customHeight="1" x14ac:dyDescent="0.2">
      <c r="A2907" s="821" t="s">
        <v>6951</v>
      </c>
      <c r="B2907" s="822" t="s">
        <v>6952</v>
      </c>
      <c r="C2907" s="822" t="s">
        <v>639</v>
      </c>
      <c r="D2907" s="822" t="s">
        <v>3489</v>
      </c>
      <c r="E2907" s="822" t="s">
        <v>6953</v>
      </c>
      <c r="F2907" s="822" t="s">
        <v>6998</v>
      </c>
      <c r="G2907" s="822" t="s">
        <v>3267</v>
      </c>
      <c r="H2907" s="831">
        <v>23.49</v>
      </c>
      <c r="I2907" s="831">
        <v>16117.859999999999</v>
      </c>
      <c r="J2907" s="822"/>
      <c r="K2907" s="822">
        <v>686.15836526181351</v>
      </c>
      <c r="L2907" s="831">
        <v>12.85</v>
      </c>
      <c r="M2907" s="831">
        <v>8816.94</v>
      </c>
      <c r="N2907" s="822"/>
      <c r="O2907" s="822">
        <v>686.14319066147868</v>
      </c>
      <c r="P2907" s="831">
        <v>15.43</v>
      </c>
      <c r="Q2907" s="831">
        <v>10587.3</v>
      </c>
      <c r="R2907" s="827"/>
      <c r="S2907" s="832">
        <v>686.15035644847694</v>
      </c>
    </row>
    <row r="2908" spans="1:19" ht="14.45" customHeight="1" x14ac:dyDescent="0.2">
      <c r="A2908" s="821" t="s">
        <v>6951</v>
      </c>
      <c r="B2908" s="822" t="s">
        <v>6952</v>
      </c>
      <c r="C2908" s="822" t="s">
        <v>639</v>
      </c>
      <c r="D2908" s="822" t="s">
        <v>3489</v>
      </c>
      <c r="E2908" s="822" t="s">
        <v>6953</v>
      </c>
      <c r="F2908" s="822" t="s">
        <v>6999</v>
      </c>
      <c r="G2908" s="822" t="s">
        <v>3267</v>
      </c>
      <c r="H2908" s="831">
        <v>39.549999999999997</v>
      </c>
      <c r="I2908" s="831">
        <v>6784.75</v>
      </c>
      <c r="J2908" s="822"/>
      <c r="K2908" s="822">
        <v>171.54867256637169</v>
      </c>
      <c r="L2908" s="831">
        <v>38.36</v>
      </c>
      <c r="M2908" s="831">
        <v>6580.6</v>
      </c>
      <c r="N2908" s="822"/>
      <c r="O2908" s="822">
        <v>171.54848800834205</v>
      </c>
      <c r="P2908" s="831">
        <v>44.03</v>
      </c>
      <c r="Q2908" s="831">
        <v>7553.33</v>
      </c>
      <c r="R2908" s="827"/>
      <c r="S2908" s="832">
        <v>171.54962525550761</v>
      </c>
    </row>
    <row r="2909" spans="1:19" ht="14.45" customHeight="1" x14ac:dyDescent="0.2">
      <c r="A2909" s="821" t="s">
        <v>6951</v>
      </c>
      <c r="B2909" s="822" t="s">
        <v>6952</v>
      </c>
      <c r="C2909" s="822" t="s">
        <v>639</v>
      </c>
      <c r="D2909" s="822" t="s">
        <v>3489</v>
      </c>
      <c r="E2909" s="822" t="s">
        <v>6953</v>
      </c>
      <c r="F2909" s="822" t="s">
        <v>7000</v>
      </c>
      <c r="G2909" s="822" t="s">
        <v>3267</v>
      </c>
      <c r="H2909" s="831">
        <v>116.56</v>
      </c>
      <c r="I2909" s="831">
        <v>39990.219999999994</v>
      </c>
      <c r="J2909" s="822"/>
      <c r="K2909" s="822">
        <v>343.08699382292377</v>
      </c>
      <c r="L2909" s="831">
        <v>154.92000000000002</v>
      </c>
      <c r="M2909" s="831">
        <v>53151.03</v>
      </c>
      <c r="N2909" s="822"/>
      <c r="O2909" s="822">
        <v>343.08694810224625</v>
      </c>
      <c r="P2909" s="831">
        <v>109.07000000000001</v>
      </c>
      <c r="Q2909" s="831">
        <v>37420.559999999998</v>
      </c>
      <c r="R2909" s="827"/>
      <c r="S2909" s="832">
        <v>343.08755844870262</v>
      </c>
    </row>
    <row r="2910" spans="1:19" ht="14.45" customHeight="1" x14ac:dyDescent="0.2">
      <c r="A2910" s="821" t="s">
        <v>6951</v>
      </c>
      <c r="B2910" s="822" t="s">
        <v>6952</v>
      </c>
      <c r="C2910" s="822" t="s">
        <v>639</v>
      </c>
      <c r="D2910" s="822" t="s">
        <v>3489</v>
      </c>
      <c r="E2910" s="822" t="s">
        <v>6953</v>
      </c>
      <c r="F2910" s="822" t="s">
        <v>7003</v>
      </c>
      <c r="G2910" s="822" t="s">
        <v>862</v>
      </c>
      <c r="H2910" s="831">
        <v>0.02</v>
      </c>
      <c r="I2910" s="831">
        <v>4.17</v>
      </c>
      <c r="J2910" s="822"/>
      <c r="K2910" s="822">
        <v>208.5</v>
      </c>
      <c r="L2910" s="831"/>
      <c r="M2910" s="831"/>
      <c r="N2910" s="822"/>
      <c r="O2910" s="822"/>
      <c r="P2910" s="831">
        <v>0.04</v>
      </c>
      <c r="Q2910" s="831">
        <v>8.2200000000000006</v>
      </c>
      <c r="R2910" s="827"/>
      <c r="S2910" s="832">
        <v>205.5</v>
      </c>
    </row>
    <row r="2911" spans="1:19" ht="14.45" customHeight="1" x14ac:dyDescent="0.2">
      <c r="A2911" s="821" t="s">
        <v>6951</v>
      </c>
      <c r="B2911" s="822" t="s">
        <v>6952</v>
      </c>
      <c r="C2911" s="822" t="s">
        <v>639</v>
      </c>
      <c r="D2911" s="822" t="s">
        <v>3489</v>
      </c>
      <c r="E2911" s="822" t="s">
        <v>6953</v>
      </c>
      <c r="F2911" s="822" t="s">
        <v>7004</v>
      </c>
      <c r="G2911" s="822" t="s">
        <v>7005</v>
      </c>
      <c r="H2911" s="831">
        <v>20.6</v>
      </c>
      <c r="I2911" s="831">
        <v>2416.42</v>
      </c>
      <c r="J2911" s="822"/>
      <c r="K2911" s="822">
        <v>117.30194174757281</v>
      </c>
      <c r="L2911" s="831">
        <v>24</v>
      </c>
      <c r="M2911" s="831">
        <v>2815.2</v>
      </c>
      <c r="N2911" s="822"/>
      <c r="O2911" s="822">
        <v>117.3</v>
      </c>
      <c r="P2911" s="831">
        <v>23.5</v>
      </c>
      <c r="Q2911" s="831">
        <v>2756.5600000000004</v>
      </c>
      <c r="R2911" s="827"/>
      <c r="S2911" s="832">
        <v>117.30042553191491</v>
      </c>
    </row>
    <row r="2912" spans="1:19" ht="14.45" customHeight="1" x14ac:dyDescent="0.2">
      <c r="A2912" s="821" t="s">
        <v>6951</v>
      </c>
      <c r="B2912" s="822" t="s">
        <v>6952</v>
      </c>
      <c r="C2912" s="822" t="s">
        <v>639</v>
      </c>
      <c r="D2912" s="822" t="s">
        <v>3489</v>
      </c>
      <c r="E2912" s="822" t="s">
        <v>6953</v>
      </c>
      <c r="F2912" s="822" t="s">
        <v>7006</v>
      </c>
      <c r="G2912" s="822"/>
      <c r="H2912" s="831">
        <v>0.4</v>
      </c>
      <c r="I2912" s="831">
        <v>26.58</v>
      </c>
      <c r="J2912" s="822"/>
      <c r="K2912" s="822">
        <v>66.449999999999989</v>
      </c>
      <c r="L2912" s="831">
        <v>1.2000000000000002</v>
      </c>
      <c r="M2912" s="831">
        <v>107.39999999999999</v>
      </c>
      <c r="N2912" s="822"/>
      <c r="O2912" s="822">
        <v>89.499999999999986</v>
      </c>
      <c r="P2912" s="831"/>
      <c r="Q2912" s="831"/>
      <c r="R2912" s="827"/>
      <c r="S2912" s="832"/>
    </row>
    <row r="2913" spans="1:19" ht="14.45" customHeight="1" x14ac:dyDescent="0.2">
      <c r="A2913" s="821" t="s">
        <v>6951</v>
      </c>
      <c r="B2913" s="822" t="s">
        <v>6952</v>
      </c>
      <c r="C2913" s="822" t="s">
        <v>639</v>
      </c>
      <c r="D2913" s="822" t="s">
        <v>3489</v>
      </c>
      <c r="E2913" s="822" t="s">
        <v>6953</v>
      </c>
      <c r="F2913" s="822" t="s">
        <v>7006</v>
      </c>
      <c r="G2913" s="822" t="s">
        <v>7007</v>
      </c>
      <c r="H2913" s="831">
        <v>7.4</v>
      </c>
      <c r="I2913" s="831">
        <v>492.89</v>
      </c>
      <c r="J2913" s="822"/>
      <c r="K2913" s="822">
        <v>66.606756756756752</v>
      </c>
      <c r="L2913" s="831"/>
      <c r="M2913" s="831"/>
      <c r="N2913" s="822"/>
      <c r="O2913" s="822"/>
      <c r="P2913" s="831"/>
      <c r="Q2913" s="831"/>
      <c r="R2913" s="827"/>
      <c r="S2913" s="832"/>
    </row>
    <row r="2914" spans="1:19" ht="14.45" customHeight="1" x14ac:dyDescent="0.2">
      <c r="A2914" s="821" t="s">
        <v>6951</v>
      </c>
      <c r="B2914" s="822" t="s">
        <v>6952</v>
      </c>
      <c r="C2914" s="822" t="s">
        <v>639</v>
      </c>
      <c r="D2914" s="822" t="s">
        <v>3489</v>
      </c>
      <c r="E2914" s="822" t="s">
        <v>6953</v>
      </c>
      <c r="F2914" s="822" t="s">
        <v>7008</v>
      </c>
      <c r="G2914" s="822" t="s">
        <v>2314</v>
      </c>
      <c r="H2914" s="831">
        <v>1.06</v>
      </c>
      <c r="I2914" s="831">
        <v>3758.99</v>
      </c>
      <c r="J2914" s="822"/>
      <c r="K2914" s="822">
        <v>3546.216981132075</v>
      </c>
      <c r="L2914" s="831"/>
      <c r="M2914" s="831"/>
      <c r="N2914" s="822"/>
      <c r="O2914" s="822"/>
      <c r="P2914" s="831">
        <v>4.83</v>
      </c>
      <c r="Q2914" s="831">
        <v>11897.16</v>
      </c>
      <c r="R2914" s="827"/>
      <c r="S2914" s="832">
        <v>2463.1801242236024</v>
      </c>
    </row>
    <row r="2915" spans="1:19" ht="14.45" customHeight="1" x14ac:dyDescent="0.2">
      <c r="A2915" s="821" t="s">
        <v>6951</v>
      </c>
      <c r="B2915" s="822" t="s">
        <v>6952</v>
      </c>
      <c r="C2915" s="822" t="s">
        <v>639</v>
      </c>
      <c r="D2915" s="822" t="s">
        <v>3489</v>
      </c>
      <c r="E2915" s="822" t="s">
        <v>6953</v>
      </c>
      <c r="F2915" s="822" t="s">
        <v>7009</v>
      </c>
      <c r="G2915" s="822" t="s">
        <v>2314</v>
      </c>
      <c r="H2915" s="831">
        <v>0.21</v>
      </c>
      <c r="I2915" s="831">
        <v>4021.51</v>
      </c>
      <c r="J2915" s="822"/>
      <c r="K2915" s="822">
        <v>19150.047619047622</v>
      </c>
      <c r="L2915" s="831"/>
      <c r="M2915" s="831"/>
      <c r="N2915" s="822"/>
      <c r="O2915" s="822"/>
      <c r="P2915" s="831">
        <v>0.2</v>
      </c>
      <c r="Q2915" s="831">
        <v>2704.74</v>
      </c>
      <c r="R2915" s="827"/>
      <c r="S2915" s="832">
        <v>13523.699999999999</v>
      </c>
    </row>
    <row r="2916" spans="1:19" ht="14.45" customHeight="1" x14ac:dyDescent="0.2">
      <c r="A2916" s="821" t="s">
        <v>6951</v>
      </c>
      <c r="B2916" s="822" t="s">
        <v>6952</v>
      </c>
      <c r="C2916" s="822" t="s">
        <v>639</v>
      </c>
      <c r="D2916" s="822" t="s">
        <v>3489</v>
      </c>
      <c r="E2916" s="822" t="s">
        <v>6953</v>
      </c>
      <c r="F2916" s="822" t="s">
        <v>7010</v>
      </c>
      <c r="G2916" s="822" t="s">
        <v>1945</v>
      </c>
      <c r="H2916" s="831">
        <v>1.2999999999999998</v>
      </c>
      <c r="I2916" s="831">
        <v>246.82</v>
      </c>
      <c r="J2916" s="822"/>
      <c r="K2916" s="822">
        <v>189.86153846153849</v>
      </c>
      <c r="L2916" s="831">
        <v>1.3299999999999998</v>
      </c>
      <c r="M2916" s="831">
        <v>242.85000000000002</v>
      </c>
      <c r="N2916" s="822"/>
      <c r="O2916" s="822">
        <v>182.59398496240604</v>
      </c>
      <c r="P2916" s="831">
        <v>51.26</v>
      </c>
      <c r="Q2916" s="831">
        <v>9362.81</v>
      </c>
      <c r="R2916" s="827"/>
      <c r="S2916" s="832">
        <v>182.6533359344518</v>
      </c>
    </row>
    <row r="2917" spans="1:19" ht="14.45" customHeight="1" x14ac:dyDescent="0.2">
      <c r="A2917" s="821" t="s">
        <v>6951</v>
      </c>
      <c r="B2917" s="822" t="s">
        <v>6952</v>
      </c>
      <c r="C2917" s="822" t="s">
        <v>639</v>
      </c>
      <c r="D2917" s="822" t="s">
        <v>3489</v>
      </c>
      <c r="E2917" s="822" t="s">
        <v>6953</v>
      </c>
      <c r="F2917" s="822" t="s">
        <v>7011</v>
      </c>
      <c r="G2917" s="822" t="s">
        <v>1945</v>
      </c>
      <c r="H2917" s="831"/>
      <c r="I2917" s="831"/>
      <c r="J2917" s="822"/>
      <c r="K2917" s="822"/>
      <c r="L2917" s="831"/>
      <c r="M2917" s="831"/>
      <c r="N2917" s="822"/>
      <c r="O2917" s="822"/>
      <c r="P2917" s="831">
        <v>0.1</v>
      </c>
      <c r="Q2917" s="831">
        <v>24.35</v>
      </c>
      <c r="R2917" s="827"/>
      <c r="S2917" s="832">
        <v>243.5</v>
      </c>
    </row>
    <row r="2918" spans="1:19" ht="14.45" customHeight="1" x14ac:dyDescent="0.2">
      <c r="A2918" s="821" t="s">
        <v>6951</v>
      </c>
      <c r="B2918" s="822" t="s">
        <v>6952</v>
      </c>
      <c r="C2918" s="822" t="s">
        <v>639</v>
      </c>
      <c r="D2918" s="822" t="s">
        <v>3489</v>
      </c>
      <c r="E2918" s="822" t="s">
        <v>6953</v>
      </c>
      <c r="F2918" s="822" t="s">
        <v>7012</v>
      </c>
      <c r="G2918" s="822" t="s">
        <v>1945</v>
      </c>
      <c r="H2918" s="831"/>
      <c r="I2918" s="831"/>
      <c r="J2918" s="822"/>
      <c r="K2918" s="822"/>
      <c r="L2918" s="831"/>
      <c r="M2918" s="831"/>
      <c r="N2918" s="822"/>
      <c r="O2918" s="822"/>
      <c r="P2918" s="831">
        <v>0.1</v>
      </c>
      <c r="Q2918" s="831">
        <v>20.13</v>
      </c>
      <c r="R2918" s="827"/>
      <c r="S2918" s="832">
        <v>201.29999999999998</v>
      </c>
    </row>
    <row r="2919" spans="1:19" ht="14.45" customHeight="1" x14ac:dyDescent="0.2">
      <c r="A2919" s="821" t="s">
        <v>6951</v>
      </c>
      <c r="B2919" s="822" t="s">
        <v>6952</v>
      </c>
      <c r="C2919" s="822" t="s">
        <v>639</v>
      </c>
      <c r="D2919" s="822" t="s">
        <v>3489</v>
      </c>
      <c r="E2919" s="822" t="s">
        <v>6953</v>
      </c>
      <c r="F2919" s="822" t="s">
        <v>7016</v>
      </c>
      <c r="G2919" s="822" t="s">
        <v>7017</v>
      </c>
      <c r="H2919" s="831"/>
      <c r="I2919" s="831"/>
      <c r="J2919" s="822"/>
      <c r="K2919" s="822"/>
      <c r="L2919" s="831">
        <v>3</v>
      </c>
      <c r="M2919" s="831">
        <v>706.38</v>
      </c>
      <c r="N2919" s="822"/>
      <c r="O2919" s="822">
        <v>235.46</v>
      </c>
      <c r="P2919" s="831"/>
      <c r="Q2919" s="831"/>
      <c r="R2919" s="827"/>
      <c r="S2919" s="832"/>
    </row>
    <row r="2920" spans="1:19" ht="14.45" customHeight="1" x14ac:dyDescent="0.2">
      <c r="A2920" s="821" t="s">
        <v>6951</v>
      </c>
      <c r="B2920" s="822" t="s">
        <v>6952</v>
      </c>
      <c r="C2920" s="822" t="s">
        <v>639</v>
      </c>
      <c r="D2920" s="822" t="s">
        <v>3489</v>
      </c>
      <c r="E2920" s="822" t="s">
        <v>6953</v>
      </c>
      <c r="F2920" s="822" t="s">
        <v>7018</v>
      </c>
      <c r="G2920" s="822" t="s">
        <v>5588</v>
      </c>
      <c r="H2920" s="831"/>
      <c r="I2920" s="831"/>
      <c r="J2920" s="822"/>
      <c r="K2920" s="822"/>
      <c r="L2920" s="831"/>
      <c r="M2920" s="831"/>
      <c r="N2920" s="822"/>
      <c r="O2920" s="822"/>
      <c r="P2920" s="831">
        <v>3</v>
      </c>
      <c r="Q2920" s="831">
        <v>127545</v>
      </c>
      <c r="R2920" s="827"/>
      <c r="S2920" s="832">
        <v>42515</v>
      </c>
    </row>
    <row r="2921" spans="1:19" ht="14.45" customHeight="1" x14ac:dyDescent="0.2">
      <c r="A2921" s="821" t="s">
        <v>6951</v>
      </c>
      <c r="B2921" s="822" t="s">
        <v>6952</v>
      </c>
      <c r="C2921" s="822" t="s">
        <v>639</v>
      </c>
      <c r="D2921" s="822" t="s">
        <v>3489</v>
      </c>
      <c r="E2921" s="822" t="s">
        <v>6953</v>
      </c>
      <c r="F2921" s="822" t="s">
        <v>7020</v>
      </c>
      <c r="G2921" s="822" t="s">
        <v>7021</v>
      </c>
      <c r="H2921" s="831"/>
      <c r="I2921" s="831"/>
      <c r="J2921" s="822"/>
      <c r="K2921" s="822"/>
      <c r="L2921" s="831">
        <v>2</v>
      </c>
      <c r="M2921" s="831">
        <v>7754</v>
      </c>
      <c r="N2921" s="822"/>
      <c r="O2921" s="822">
        <v>3877</v>
      </c>
      <c r="P2921" s="831"/>
      <c r="Q2921" s="831"/>
      <c r="R2921" s="827"/>
      <c r="S2921" s="832"/>
    </row>
    <row r="2922" spans="1:19" ht="14.45" customHeight="1" x14ac:dyDescent="0.2">
      <c r="A2922" s="821" t="s">
        <v>6951</v>
      </c>
      <c r="B2922" s="822" t="s">
        <v>6952</v>
      </c>
      <c r="C2922" s="822" t="s">
        <v>639</v>
      </c>
      <c r="D2922" s="822" t="s">
        <v>3489</v>
      </c>
      <c r="E2922" s="822" t="s">
        <v>6953</v>
      </c>
      <c r="F2922" s="822" t="s">
        <v>7022</v>
      </c>
      <c r="G2922" s="822" t="s">
        <v>7021</v>
      </c>
      <c r="H2922" s="831"/>
      <c r="I2922" s="831"/>
      <c r="J2922" s="822"/>
      <c r="K2922" s="822"/>
      <c r="L2922" s="831">
        <v>2</v>
      </c>
      <c r="M2922" s="831">
        <v>35428</v>
      </c>
      <c r="N2922" s="822"/>
      <c r="O2922" s="822">
        <v>17714</v>
      </c>
      <c r="P2922" s="831"/>
      <c r="Q2922" s="831"/>
      <c r="R2922" s="827"/>
      <c r="S2922" s="832"/>
    </row>
    <row r="2923" spans="1:19" ht="14.45" customHeight="1" x14ac:dyDescent="0.2">
      <c r="A2923" s="821" t="s">
        <v>6951</v>
      </c>
      <c r="B2923" s="822" t="s">
        <v>6952</v>
      </c>
      <c r="C2923" s="822" t="s">
        <v>639</v>
      </c>
      <c r="D2923" s="822" t="s">
        <v>3489</v>
      </c>
      <c r="E2923" s="822" t="s">
        <v>6953</v>
      </c>
      <c r="F2923" s="822" t="s">
        <v>7023</v>
      </c>
      <c r="G2923" s="822" t="s">
        <v>7024</v>
      </c>
      <c r="H2923" s="831"/>
      <c r="I2923" s="831"/>
      <c r="J2923" s="822"/>
      <c r="K2923" s="822"/>
      <c r="L2923" s="831">
        <v>0.51</v>
      </c>
      <c r="M2923" s="831">
        <v>266.52</v>
      </c>
      <c r="N2923" s="822"/>
      <c r="O2923" s="822">
        <v>522.58823529411757</v>
      </c>
      <c r="P2923" s="831"/>
      <c r="Q2923" s="831"/>
      <c r="R2923" s="827"/>
      <c r="S2923" s="832"/>
    </row>
    <row r="2924" spans="1:19" ht="14.45" customHeight="1" x14ac:dyDescent="0.2">
      <c r="A2924" s="821" t="s">
        <v>6951</v>
      </c>
      <c r="B2924" s="822" t="s">
        <v>6952</v>
      </c>
      <c r="C2924" s="822" t="s">
        <v>639</v>
      </c>
      <c r="D2924" s="822" t="s">
        <v>3489</v>
      </c>
      <c r="E2924" s="822" t="s">
        <v>6953</v>
      </c>
      <c r="F2924" s="822" t="s">
        <v>7025</v>
      </c>
      <c r="G2924" s="822" t="s">
        <v>3361</v>
      </c>
      <c r="H2924" s="831">
        <v>12.11</v>
      </c>
      <c r="I2924" s="831">
        <v>953.78</v>
      </c>
      <c r="J2924" s="822"/>
      <c r="K2924" s="822">
        <v>78.759702725020645</v>
      </c>
      <c r="L2924" s="831"/>
      <c r="M2924" s="831"/>
      <c r="N2924" s="822"/>
      <c r="O2924" s="822"/>
      <c r="P2924" s="831"/>
      <c r="Q2924" s="831"/>
      <c r="R2924" s="827"/>
      <c r="S2924" s="832"/>
    </row>
    <row r="2925" spans="1:19" ht="14.45" customHeight="1" x14ac:dyDescent="0.2">
      <c r="A2925" s="821" t="s">
        <v>6951</v>
      </c>
      <c r="B2925" s="822" t="s">
        <v>6952</v>
      </c>
      <c r="C2925" s="822" t="s">
        <v>639</v>
      </c>
      <c r="D2925" s="822" t="s">
        <v>3489</v>
      </c>
      <c r="E2925" s="822" t="s">
        <v>6953</v>
      </c>
      <c r="F2925" s="822" t="s">
        <v>7027</v>
      </c>
      <c r="G2925" s="822" t="s">
        <v>3435</v>
      </c>
      <c r="H2925" s="831"/>
      <c r="I2925" s="831"/>
      <c r="J2925" s="822"/>
      <c r="K2925" s="822"/>
      <c r="L2925" s="831"/>
      <c r="M2925" s="831"/>
      <c r="N2925" s="822"/>
      <c r="O2925" s="822"/>
      <c r="P2925" s="831">
        <v>2</v>
      </c>
      <c r="Q2925" s="831">
        <v>32820.199999999997</v>
      </c>
      <c r="R2925" s="827"/>
      <c r="S2925" s="832">
        <v>16410.099999999999</v>
      </c>
    </row>
    <row r="2926" spans="1:19" ht="14.45" customHeight="1" x14ac:dyDescent="0.2">
      <c r="A2926" s="821" t="s">
        <v>6951</v>
      </c>
      <c r="B2926" s="822" t="s">
        <v>6952</v>
      </c>
      <c r="C2926" s="822" t="s">
        <v>639</v>
      </c>
      <c r="D2926" s="822" t="s">
        <v>3489</v>
      </c>
      <c r="E2926" s="822" t="s">
        <v>6953</v>
      </c>
      <c r="F2926" s="822" t="s">
        <v>7028</v>
      </c>
      <c r="G2926" s="822" t="s">
        <v>3435</v>
      </c>
      <c r="H2926" s="831"/>
      <c r="I2926" s="831"/>
      <c r="J2926" s="822"/>
      <c r="K2926" s="822"/>
      <c r="L2926" s="831">
        <v>1</v>
      </c>
      <c r="M2926" s="831">
        <v>65640.5</v>
      </c>
      <c r="N2926" s="822"/>
      <c r="O2926" s="822">
        <v>65640.5</v>
      </c>
      <c r="P2926" s="831">
        <v>2</v>
      </c>
      <c r="Q2926" s="831">
        <v>131417</v>
      </c>
      <c r="R2926" s="827"/>
      <c r="S2926" s="832">
        <v>65708.5</v>
      </c>
    </row>
    <row r="2927" spans="1:19" ht="14.45" customHeight="1" x14ac:dyDescent="0.2">
      <c r="A2927" s="821" t="s">
        <v>6951</v>
      </c>
      <c r="B2927" s="822" t="s">
        <v>6952</v>
      </c>
      <c r="C2927" s="822" t="s">
        <v>639</v>
      </c>
      <c r="D2927" s="822" t="s">
        <v>3489</v>
      </c>
      <c r="E2927" s="822" t="s">
        <v>6953</v>
      </c>
      <c r="F2927" s="822" t="s">
        <v>7029</v>
      </c>
      <c r="G2927" s="822" t="s">
        <v>3393</v>
      </c>
      <c r="H2927" s="831">
        <v>58</v>
      </c>
      <c r="I2927" s="831">
        <v>388982.80000000005</v>
      </c>
      <c r="J2927" s="822"/>
      <c r="K2927" s="822">
        <v>6706.6</v>
      </c>
      <c r="L2927" s="831">
        <v>68</v>
      </c>
      <c r="M2927" s="831">
        <v>456036.48</v>
      </c>
      <c r="N2927" s="822"/>
      <c r="O2927" s="822">
        <v>6706.4188235294114</v>
      </c>
      <c r="P2927" s="831">
        <v>147</v>
      </c>
      <c r="Q2927" s="831">
        <v>985837.86</v>
      </c>
      <c r="R2927" s="827"/>
      <c r="S2927" s="832">
        <v>6706.38</v>
      </c>
    </row>
    <row r="2928" spans="1:19" ht="14.45" customHeight="1" x14ac:dyDescent="0.2">
      <c r="A2928" s="821" t="s">
        <v>6951</v>
      </c>
      <c r="B2928" s="822" t="s">
        <v>6952</v>
      </c>
      <c r="C2928" s="822" t="s">
        <v>639</v>
      </c>
      <c r="D2928" s="822" t="s">
        <v>3489</v>
      </c>
      <c r="E2928" s="822" t="s">
        <v>6953</v>
      </c>
      <c r="F2928" s="822" t="s">
        <v>7030</v>
      </c>
      <c r="G2928" s="822" t="s">
        <v>3361</v>
      </c>
      <c r="H2928" s="831">
        <v>5.22</v>
      </c>
      <c r="I2928" s="831">
        <v>2487.4799999999996</v>
      </c>
      <c r="J2928" s="822"/>
      <c r="K2928" s="822">
        <v>476.52873563218384</v>
      </c>
      <c r="L2928" s="831"/>
      <c r="M2928" s="831"/>
      <c r="N2928" s="822"/>
      <c r="O2928" s="822"/>
      <c r="P2928" s="831"/>
      <c r="Q2928" s="831"/>
      <c r="R2928" s="827"/>
      <c r="S2928" s="832"/>
    </row>
    <row r="2929" spans="1:19" ht="14.45" customHeight="1" x14ac:dyDescent="0.2">
      <c r="A2929" s="821" t="s">
        <v>6951</v>
      </c>
      <c r="B2929" s="822" t="s">
        <v>6952</v>
      </c>
      <c r="C2929" s="822" t="s">
        <v>639</v>
      </c>
      <c r="D2929" s="822" t="s">
        <v>3489</v>
      </c>
      <c r="E2929" s="822" t="s">
        <v>6953</v>
      </c>
      <c r="F2929" s="822" t="s">
        <v>7031</v>
      </c>
      <c r="G2929" s="822" t="s">
        <v>3361</v>
      </c>
      <c r="H2929" s="831">
        <v>7.5</v>
      </c>
      <c r="I2929" s="831">
        <v>1684.87</v>
      </c>
      <c r="J2929" s="822"/>
      <c r="K2929" s="822">
        <v>224.64933333333332</v>
      </c>
      <c r="L2929" s="831"/>
      <c r="M2929" s="831"/>
      <c r="N2929" s="822"/>
      <c r="O2929" s="822"/>
      <c r="P2929" s="831"/>
      <c r="Q2929" s="831"/>
      <c r="R2929" s="827"/>
      <c r="S2929" s="832"/>
    </row>
    <row r="2930" spans="1:19" ht="14.45" customHeight="1" x14ac:dyDescent="0.2">
      <c r="A2930" s="821" t="s">
        <v>6951</v>
      </c>
      <c r="B2930" s="822" t="s">
        <v>6952</v>
      </c>
      <c r="C2930" s="822" t="s">
        <v>639</v>
      </c>
      <c r="D2930" s="822" t="s">
        <v>3489</v>
      </c>
      <c r="E2930" s="822" t="s">
        <v>6953</v>
      </c>
      <c r="F2930" s="822" t="s">
        <v>7032</v>
      </c>
      <c r="G2930" s="822" t="s">
        <v>7033</v>
      </c>
      <c r="H2930" s="831"/>
      <c r="I2930" s="831"/>
      <c r="J2930" s="822"/>
      <c r="K2930" s="822"/>
      <c r="L2930" s="831">
        <v>2</v>
      </c>
      <c r="M2930" s="831">
        <v>1244.54</v>
      </c>
      <c r="N2930" s="822"/>
      <c r="O2930" s="822">
        <v>622.27</v>
      </c>
      <c r="P2930" s="831"/>
      <c r="Q2930" s="831"/>
      <c r="R2930" s="827"/>
      <c r="S2930" s="832"/>
    </row>
    <row r="2931" spans="1:19" ht="14.45" customHeight="1" x14ac:dyDescent="0.2">
      <c r="A2931" s="821" t="s">
        <v>6951</v>
      </c>
      <c r="B2931" s="822" t="s">
        <v>6952</v>
      </c>
      <c r="C2931" s="822" t="s">
        <v>639</v>
      </c>
      <c r="D2931" s="822" t="s">
        <v>3489</v>
      </c>
      <c r="E2931" s="822" t="s">
        <v>6953</v>
      </c>
      <c r="F2931" s="822" t="s">
        <v>7034</v>
      </c>
      <c r="G2931" s="822" t="s">
        <v>3281</v>
      </c>
      <c r="H2931" s="831">
        <v>5.8</v>
      </c>
      <c r="I2931" s="831">
        <v>3344.9800000000005</v>
      </c>
      <c r="J2931" s="822"/>
      <c r="K2931" s="822">
        <v>576.72068965517246</v>
      </c>
      <c r="L2931" s="831">
        <v>9</v>
      </c>
      <c r="M2931" s="831">
        <v>8935.94</v>
      </c>
      <c r="N2931" s="822"/>
      <c r="O2931" s="822">
        <v>992.88222222222225</v>
      </c>
      <c r="P2931" s="831">
        <v>16.8</v>
      </c>
      <c r="Q2931" s="831">
        <v>9689.0600000000013</v>
      </c>
      <c r="R2931" s="827"/>
      <c r="S2931" s="832">
        <v>576.72976190476197</v>
      </c>
    </row>
    <row r="2932" spans="1:19" ht="14.45" customHeight="1" x14ac:dyDescent="0.2">
      <c r="A2932" s="821" t="s">
        <v>6951</v>
      </c>
      <c r="B2932" s="822" t="s">
        <v>6952</v>
      </c>
      <c r="C2932" s="822" t="s">
        <v>639</v>
      </c>
      <c r="D2932" s="822" t="s">
        <v>3489</v>
      </c>
      <c r="E2932" s="822" t="s">
        <v>6953</v>
      </c>
      <c r="F2932" s="822" t="s">
        <v>7035</v>
      </c>
      <c r="G2932" s="822" t="s">
        <v>3281</v>
      </c>
      <c r="H2932" s="831">
        <v>31.4</v>
      </c>
      <c r="I2932" s="831">
        <v>16754.509999999998</v>
      </c>
      <c r="J2932" s="822"/>
      <c r="K2932" s="822">
        <v>533.58312101910826</v>
      </c>
      <c r="L2932" s="831">
        <v>37.799999999999997</v>
      </c>
      <c r="M2932" s="831">
        <v>55323.909999999996</v>
      </c>
      <c r="N2932" s="822"/>
      <c r="O2932" s="822">
        <v>1463.5955026455026</v>
      </c>
      <c r="P2932" s="831">
        <v>42.6</v>
      </c>
      <c r="Q2932" s="831">
        <v>22730.61</v>
      </c>
      <c r="R2932" s="827"/>
      <c r="S2932" s="832">
        <v>533.58239436619715</v>
      </c>
    </row>
    <row r="2933" spans="1:19" ht="14.45" customHeight="1" x14ac:dyDescent="0.2">
      <c r="A2933" s="821" t="s">
        <v>6951</v>
      </c>
      <c r="B2933" s="822" t="s">
        <v>6952</v>
      </c>
      <c r="C2933" s="822" t="s">
        <v>639</v>
      </c>
      <c r="D2933" s="822" t="s">
        <v>3489</v>
      </c>
      <c r="E2933" s="822" t="s">
        <v>6953</v>
      </c>
      <c r="F2933" s="822" t="s">
        <v>7038</v>
      </c>
      <c r="G2933" s="822" t="s">
        <v>3423</v>
      </c>
      <c r="H2933" s="831">
        <v>11</v>
      </c>
      <c r="I2933" s="831">
        <v>276565.3</v>
      </c>
      <c r="J2933" s="822"/>
      <c r="K2933" s="822">
        <v>25142.3</v>
      </c>
      <c r="L2933" s="831"/>
      <c r="M2933" s="831"/>
      <c r="N2933" s="822"/>
      <c r="O2933" s="822"/>
      <c r="P2933" s="831">
        <v>2</v>
      </c>
      <c r="Q2933" s="831">
        <v>50284.6</v>
      </c>
      <c r="R2933" s="827"/>
      <c r="S2933" s="832">
        <v>25142.3</v>
      </c>
    </row>
    <row r="2934" spans="1:19" ht="14.45" customHeight="1" x14ac:dyDescent="0.2">
      <c r="A2934" s="821" t="s">
        <v>6951</v>
      </c>
      <c r="B2934" s="822" t="s">
        <v>6952</v>
      </c>
      <c r="C2934" s="822" t="s">
        <v>639</v>
      </c>
      <c r="D2934" s="822" t="s">
        <v>3489</v>
      </c>
      <c r="E2934" s="822" t="s">
        <v>6953</v>
      </c>
      <c r="F2934" s="822" t="s">
        <v>7039</v>
      </c>
      <c r="G2934" s="822" t="s">
        <v>7040</v>
      </c>
      <c r="H2934" s="831">
        <v>1</v>
      </c>
      <c r="I2934" s="831">
        <v>3207.56</v>
      </c>
      <c r="J2934" s="822"/>
      <c r="K2934" s="822">
        <v>3207.56</v>
      </c>
      <c r="L2934" s="831">
        <v>3</v>
      </c>
      <c r="M2934" s="831">
        <v>9622.68</v>
      </c>
      <c r="N2934" s="822"/>
      <c r="O2934" s="822">
        <v>3207.56</v>
      </c>
      <c r="P2934" s="831">
        <v>3</v>
      </c>
      <c r="Q2934" s="831">
        <v>8854.34</v>
      </c>
      <c r="R2934" s="827"/>
      <c r="S2934" s="832">
        <v>2951.4466666666667</v>
      </c>
    </row>
    <row r="2935" spans="1:19" ht="14.45" customHeight="1" x14ac:dyDescent="0.2">
      <c r="A2935" s="821" t="s">
        <v>6951</v>
      </c>
      <c r="B2935" s="822" t="s">
        <v>6952</v>
      </c>
      <c r="C2935" s="822" t="s">
        <v>639</v>
      </c>
      <c r="D2935" s="822" t="s">
        <v>3489</v>
      </c>
      <c r="E2935" s="822" t="s">
        <v>6953</v>
      </c>
      <c r="F2935" s="822" t="s">
        <v>7042</v>
      </c>
      <c r="G2935" s="822" t="s">
        <v>1957</v>
      </c>
      <c r="H2935" s="831"/>
      <c r="I2935" s="831"/>
      <c r="J2935" s="822"/>
      <c r="K2935" s="822"/>
      <c r="L2935" s="831"/>
      <c r="M2935" s="831"/>
      <c r="N2935" s="822"/>
      <c r="O2935" s="822"/>
      <c r="P2935" s="831">
        <v>0.15000000000000002</v>
      </c>
      <c r="Q2935" s="831">
        <v>42.94</v>
      </c>
      <c r="R2935" s="827"/>
      <c r="S2935" s="832">
        <v>286.26666666666659</v>
      </c>
    </row>
    <row r="2936" spans="1:19" ht="14.45" customHeight="1" x14ac:dyDescent="0.2">
      <c r="A2936" s="821" t="s">
        <v>6951</v>
      </c>
      <c r="B2936" s="822" t="s">
        <v>6952</v>
      </c>
      <c r="C2936" s="822" t="s">
        <v>639</v>
      </c>
      <c r="D2936" s="822" t="s">
        <v>3489</v>
      </c>
      <c r="E2936" s="822" t="s">
        <v>6953</v>
      </c>
      <c r="F2936" s="822" t="s">
        <v>7045</v>
      </c>
      <c r="G2936" s="822" t="s">
        <v>7044</v>
      </c>
      <c r="H2936" s="831"/>
      <c r="I2936" s="831"/>
      <c r="J2936" s="822"/>
      <c r="K2936" s="822"/>
      <c r="L2936" s="831">
        <v>3.1500000000000004</v>
      </c>
      <c r="M2936" s="831">
        <v>206851.84</v>
      </c>
      <c r="N2936" s="822"/>
      <c r="O2936" s="822">
        <v>65667.25079365079</v>
      </c>
      <c r="P2936" s="831"/>
      <c r="Q2936" s="831"/>
      <c r="R2936" s="827"/>
      <c r="S2936" s="832"/>
    </row>
    <row r="2937" spans="1:19" ht="14.45" customHeight="1" x14ac:dyDescent="0.2">
      <c r="A2937" s="821" t="s">
        <v>6951</v>
      </c>
      <c r="B2937" s="822" t="s">
        <v>6952</v>
      </c>
      <c r="C2937" s="822" t="s">
        <v>639</v>
      </c>
      <c r="D2937" s="822" t="s">
        <v>3489</v>
      </c>
      <c r="E2937" s="822" t="s">
        <v>6953</v>
      </c>
      <c r="F2937" s="822" t="s">
        <v>7046</v>
      </c>
      <c r="G2937" s="822" t="s">
        <v>3405</v>
      </c>
      <c r="H2937" s="831"/>
      <c r="I2937" s="831"/>
      <c r="J2937" s="822"/>
      <c r="K2937" s="822"/>
      <c r="L2937" s="831">
        <v>0.76</v>
      </c>
      <c r="M2937" s="831">
        <v>68021.98</v>
      </c>
      <c r="N2937" s="822"/>
      <c r="O2937" s="822">
        <v>89502.605263157893</v>
      </c>
      <c r="P2937" s="831">
        <v>3.34</v>
      </c>
      <c r="Q2937" s="831">
        <v>298938.67000000004</v>
      </c>
      <c r="R2937" s="827"/>
      <c r="S2937" s="832">
        <v>89502.595808383252</v>
      </c>
    </row>
    <row r="2938" spans="1:19" ht="14.45" customHeight="1" x14ac:dyDescent="0.2">
      <c r="A2938" s="821" t="s">
        <v>6951</v>
      </c>
      <c r="B2938" s="822" t="s">
        <v>6952</v>
      </c>
      <c r="C2938" s="822" t="s">
        <v>639</v>
      </c>
      <c r="D2938" s="822" t="s">
        <v>3489</v>
      </c>
      <c r="E2938" s="822" t="s">
        <v>6953</v>
      </c>
      <c r="F2938" s="822" t="s">
        <v>7047</v>
      </c>
      <c r="G2938" s="822" t="s">
        <v>805</v>
      </c>
      <c r="H2938" s="831">
        <v>34.17</v>
      </c>
      <c r="I2938" s="831">
        <v>17966.59</v>
      </c>
      <c r="J2938" s="822"/>
      <c r="K2938" s="822">
        <v>525.80011706175003</v>
      </c>
      <c r="L2938" s="831">
        <v>20.74</v>
      </c>
      <c r="M2938" s="831">
        <v>11715.16</v>
      </c>
      <c r="N2938" s="822"/>
      <c r="O2938" s="822">
        <v>564.85824493731923</v>
      </c>
      <c r="P2938" s="831">
        <v>14.17</v>
      </c>
      <c r="Q2938" s="831">
        <v>15002.239999999998</v>
      </c>
      <c r="R2938" s="827"/>
      <c r="S2938" s="832">
        <v>1058.7325335215241</v>
      </c>
    </row>
    <row r="2939" spans="1:19" ht="14.45" customHeight="1" x14ac:dyDescent="0.2">
      <c r="A2939" s="821" t="s">
        <v>6951</v>
      </c>
      <c r="B2939" s="822" t="s">
        <v>6952</v>
      </c>
      <c r="C2939" s="822" t="s">
        <v>639</v>
      </c>
      <c r="D2939" s="822" t="s">
        <v>3489</v>
      </c>
      <c r="E2939" s="822" t="s">
        <v>6953</v>
      </c>
      <c r="F2939" s="822" t="s">
        <v>7048</v>
      </c>
      <c r="G2939" s="822" t="s">
        <v>805</v>
      </c>
      <c r="H2939" s="831">
        <v>95.82</v>
      </c>
      <c r="I2939" s="831">
        <v>20975.010000000002</v>
      </c>
      <c r="J2939" s="822"/>
      <c r="K2939" s="822">
        <v>218.90012523481531</v>
      </c>
      <c r="L2939" s="831">
        <v>21</v>
      </c>
      <c r="M2939" s="831">
        <v>4596.9000000000005</v>
      </c>
      <c r="N2939" s="822"/>
      <c r="O2939" s="822">
        <v>218.90000000000003</v>
      </c>
      <c r="P2939" s="831"/>
      <c r="Q2939" s="831"/>
      <c r="R2939" s="827"/>
      <c r="S2939" s="832"/>
    </row>
    <row r="2940" spans="1:19" ht="14.45" customHeight="1" x14ac:dyDescent="0.2">
      <c r="A2940" s="821" t="s">
        <v>6951</v>
      </c>
      <c r="B2940" s="822" t="s">
        <v>6952</v>
      </c>
      <c r="C2940" s="822" t="s">
        <v>639</v>
      </c>
      <c r="D2940" s="822" t="s">
        <v>3489</v>
      </c>
      <c r="E2940" s="822" t="s">
        <v>6953</v>
      </c>
      <c r="F2940" s="822" t="s">
        <v>7049</v>
      </c>
      <c r="G2940" s="822" t="s">
        <v>805</v>
      </c>
      <c r="H2940" s="831">
        <v>75.27</v>
      </c>
      <c r="I2940" s="831">
        <v>5961.36</v>
      </c>
      <c r="J2940" s="822"/>
      <c r="K2940" s="822">
        <v>79.199681147867679</v>
      </c>
      <c r="L2940" s="831">
        <v>22.490000000000002</v>
      </c>
      <c r="M2940" s="831">
        <v>1781.21</v>
      </c>
      <c r="N2940" s="822"/>
      <c r="O2940" s="822">
        <v>79.200088928412626</v>
      </c>
      <c r="P2940" s="831"/>
      <c r="Q2940" s="831"/>
      <c r="R2940" s="827"/>
      <c r="S2940" s="832"/>
    </row>
    <row r="2941" spans="1:19" ht="14.45" customHeight="1" x14ac:dyDescent="0.2">
      <c r="A2941" s="821" t="s">
        <v>6951</v>
      </c>
      <c r="B2941" s="822" t="s">
        <v>6952</v>
      </c>
      <c r="C2941" s="822" t="s">
        <v>639</v>
      </c>
      <c r="D2941" s="822" t="s">
        <v>3489</v>
      </c>
      <c r="E2941" s="822" t="s">
        <v>6953</v>
      </c>
      <c r="F2941" s="822" t="s">
        <v>7050</v>
      </c>
      <c r="G2941" s="822" t="s">
        <v>805</v>
      </c>
      <c r="H2941" s="831">
        <v>15.18</v>
      </c>
      <c r="I2941" s="831">
        <v>11154.25</v>
      </c>
      <c r="J2941" s="822"/>
      <c r="K2941" s="822">
        <v>734.79907773386037</v>
      </c>
      <c r="L2941" s="831"/>
      <c r="M2941" s="831"/>
      <c r="N2941" s="822"/>
      <c r="O2941" s="822"/>
      <c r="P2941" s="831"/>
      <c r="Q2941" s="831"/>
      <c r="R2941" s="827"/>
      <c r="S2941" s="832"/>
    </row>
    <row r="2942" spans="1:19" ht="14.45" customHeight="1" x14ac:dyDescent="0.2">
      <c r="A2942" s="821" t="s">
        <v>6951</v>
      </c>
      <c r="B2942" s="822" t="s">
        <v>6952</v>
      </c>
      <c r="C2942" s="822" t="s">
        <v>639</v>
      </c>
      <c r="D2942" s="822" t="s">
        <v>3489</v>
      </c>
      <c r="E2942" s="822" t="s">
        <v>6953</v>
      </c>
      <c r="F2942" s="822" t="s">
        <v>7052</v>
      </c>
      <c r="G2942" s="822" t="s">
        <v>1370</v>
      </c>
      <c r="H2942" s="831">
        <v>33.900000000000006</v>
      </c>
      <c r="I2942" s="831">
        <v>3537.1800000000003</v>
      </c>
      <c r="J2942" s="822"/>
      <c r="K2942" s="822">
        <v>104.34159292035397</v>
      </c>
      <c r="L2942" s="831">
        <v>6.1000000000000005</v>
      </c>
      <c r="M2942" s="831">
        <v>636.48</v>
      </c>
      <c r="N2942" s="822"/>
      <c r="O2942" s="822">
        <v>104.34098360655737</v>
      </c>
      <c r="P2942" s="831"/>
      <c r="Q2942" s="831"/>
      <c r="R2942" s="827"/>
      <c r="S2942" s="832"/>
    </row>
    <row r="2943" spans="1:19" ht="14.45" customHeight="1" x14ac:dyDescent="0.2">
      <c r="A2943" s="821" t="s">
        <v>6951</v>
      </c>
      <c r="B2943" s="822" t="s">
        <v>6952</v>
      </c>
      <c r="C2943" s="822" t="s">
        <v>639</v>
      </c>
      <c r="D2943" s="822" t="s">
        <v>3489</v>
      </c>
      <c r="E2943" s="822" t="s">
        <v>6953</v>
      </c>
      <c r="F2943" s="822" t="s">
        <v>7053</v>
      </c>
      <c r="G2943" s="822" t="s">
        <v>1370</v>
      </c>
      <c r="H2943" s="831">
        <v>92.03</v>
      </c>
      <c r="I2943" s="831">
        <v>16519.84</v>
      </c>
      <c r="J2943" s="822"/>
      <c r="K2943" s="822">
        <v>179.50494403998695</v>
      </c>
      <c r="L2943" s="831">
        <v>2.79</v>
      </c>
      <c r="M2943" s="831">
        <v>505.27</v>
      </c>
      <c r="N2943" s="822"/>
      <c r="O2943" s="822">
        <v>181.10035842293905</v>
      </c>
      <c r="P2943" s="831"/>
      <c r="Q2943" s="831"/>
      <c r="R2943" s="827"/>
      <c r="S2943" s="832"/>
    </row>
    <row r="2944" spans="1:19" ht="14.45" customHeight="1" x14ac:dyDescent="0.2">
      <c r="A2944" s="821" t="s">
        <v>6951</v>
      </c>
      <c r="B2944" s="822" t="s">
        <v>6952</v>
      </c>
      <c r="C2944" s="822" t="s">
        <v>639</v>
      </c>
      <c r="D2944" s="822" t="s">
        <v>3489</v>
      </c>
      <c r="E2944" s="822" t="s">
        <v>6953</v>
      </c>
      <c r="F2944" s="822" t="s">
        <v>7054</v>
      </c>
      <c r="G2944" s="822" t="s">
        <v>7037</v>
      </c>
      <c r="H2944" s="831"/>
      <c r="I2944" s="831"/>
      <c r="J2944" s="822"/>
      <c r="K2944" s="822"/>
      <c r="L2944" s="831">
        <v>1</v>
      </c>
      <c r="M2944" s="831">
        <v>79235</v>
      </c>
      <c r="N2944" s="822"/>
      <c r="O2944" s="822">
        <v>79235</v>
      </c>
      <c r="P2944" s="831"/>
      <c r="Q2944" s="831"/>
      <c r="R2944" s="827"/>
      <c r="S2944" s="832"/>
    </row>
    <row r="2945" spans="1:19" ht="14.45" customHeight="1" x14ac:dyDescent="0.2">
      <c r="A2945" s="821" t="s">
        <v>6951</v>
      </c>
      <c r="B2945" s="822" t="s">
        <v>6952</v>
      </c>
      <c r="C2945" s="822" t="s">
        <v>639</v>
      </c>
      <c r="D2945" s="822" t="s">
        <v>3489</v>
      </c>
      <c r="E2945" s="822" t="s">
        <v>6953</v>
      </c>
      <c r="F2945" s="822" t="s">
        <v>7055</v>
      </c>
      <c r="G2945" s="822" t="s">
        <v>2404</v>
      </c>
      <c r="H2945" s="831">
        <v>65.089999999999989</v>
      </c>
      <c r="I2945" s="831">
        <v>577381.5</v>
      </c>
      <c r="J2945" s="822"/>
      <c r="K2945" s="822">
        <v>8870.5100629897079</v>
      </c>
      <c r="L2945" s="831">
        <v>58.410000000000004</v>
      </c>
      <c r="M2945" s="831">
        <v>535172.56000000006</v>
      </c>
      <c r="N2945" s="822"/>
      <c r="O2945" s="822">
        <v>9162.3448039719224</v>
      </c>
      <c r="P2945" s="831">
        <v>49.06</v>
      </c>
      <c r="Q2945" s="831">
        <v>435143.56</v>
      </c>
      <c r="R2945" s="827"/>
      <c r="S2945" s="832">
        <v>8869.6200570729707</v>
      </c>
    </row>
    <row r="2946" spans="1:19" ht="14.45" customHeight="1" x14ac:dyDescent="0.2">
      <c r="A2946" s="821" t="s">
        <v>6951</v>
      </c>
      <c r="B2946" s="822" t="s">
        <v>6952</v>
      </c>
      <c r="C2946" s="822" t="s">
        <v>639</v>
      </c>
      <c r="D2946" s="822" t="s">
        <v>3489</v>
      </c>
      <c r="E2946" s="822" t="s">
        <v>6953</v>
      </c>
      <c r="F2946" s="822" t="s">
        <v>7057</v>
      </c>
      <c r="G2946" s="822" t="s">
        <v>7058</v>
      </c>
      <c r="H2946" s="831">
        <v>57</v>
      </c>
      <c r="I2946" s="831">
        <v>4329799.8</v>
      </c>
      <c r="J2946" s="822"/>
      <c r="K2946" s="822">
        <v>75961.399999999994</v>
      </c>
      <c r="L2946" s="831">
        <v>95.94</v>
      </c>
      <c r="M2946" s="831">
        <v>6332040</v>
      </c>
      <c r="N2946" s="822"/>
      <c r="O2946" s="822">
        <v>66000</v>
      </c>
      <c r="P2946" s="831">
        <v>195</v>
      </c>
      <c r="Q2946" s="831">
        <v>12720119.25</v>
      </c>
      <c r="R2946" s="827"/>
      <c r="S2946" s="832">
        <v>65231.380769230767</v>
      </c>
    </row>
    <row r="2947" spans="1:19" ht="14.45" customHeight="1" x14ac:dyDescent="0.2">
      <c r="A2947" s="821" t="s">
        <v>6951</v>
      </c>
      <c r="B2947" s="822" t="s">
        <v>6952</v>
      </c>
      <c r="C2947" s="822" t="s">
        <v>639</v>
      </c>
      <c r="D2947" s="822" t="s">
        <v>3489</v>
      </c>
      <c r="E2947" s="822" t="s">
        <v>6953</v>
      </c>
      <c r="F2947" s="822" t="s">
        <v>7059</v>
      </c>
      <c r="G2947" s="822" t="s">
        <v>1004</v>
      </c>
      <c r="H2947" s="831">
        <v>89.7</v>
      </c>
      <c r="I2947" s="831">
        <v>13850.359999999999</v>
      </c>
      <c r="J2947" s="822"/>
      <c r="K2947" s="822">
        <v>154.40758082497211</v>
      </c>
      <c r="L2947" s="831">
        <v>52.56</v>
      </c>
      <c r="M2947" s="831">
        <v>7644.41</v>
      </c>
      <c r="N2947" s="822"/>
      <c r="O2947" s="822">
        <v>145.4415905631659</v>
      </c>
      <c r="P2947" s="831"/>
      <c r="Q2947" s="831"/>
      <c r="R2947" s="827"/>
      <c r="S2947" s="832"/>
    </row>
    <row r="2948" spans="1:19" ht="14.45" customHeight="1" x14ac:dyDescent="0.2">
      <c r="A2948" s="821" t="s">
        <v>6951</v>
      </c>
      <c r="B2948" s="822" t="s">
        <v>6952</v>
      </c>
      <c r="C2948" s="822" t="s">
        <v>639</v>
      </c>
      <c r="D2948" s="822" t="s">
        <v>3489</v>
      </c>
      <c r="E2948" s="822" t="s">
        <v>6953</v>
      </c>
      <c r="F2948" s="822" t="s">
        <v>7060</v>
      </c>
      <c r="G2948" s="822" t="s">
        <v>3443</v>
      </c>
      <c r="H2948" s="831">
        <v>121</v>
      </c>
      <c r="I2948" s="831">
        <v>4752841.2</v>
      </c>
      <c r="J2948" s="822"/>
      <c r="K2948" s="822">
        <v>39279.67933884298</v>
      </c>
      <c r="L2948" s="831">
        <v>284</v>
      </c>
      <c r="M2948" s="831">
        <v>6721432.9999999991</v>
      </c>
      <c r="N2948" s="822"/>
      <c r="O2948" s="822">
        <v>23667.017605633799</v>
      </c>
      <c r="P2948" s="831">
        <v>344</v>
      </c>
      <c r="Q2948" s="831">
        <v>8139315.2000000002</v>
      </c>
      <c r="R2948" s="827"/>
      <c r="S2948" s="832">
        <v>23660.799999999999</v>
      </c>
    </row>
    <row r="2949" spans="1:19" ht="14.45" customHeight="1" x14ac:dyDescent="0.2">
      <c r="A2949" s="821" t="s">
        <v>6951</v>
      </c>
      <c r="B2949" s="822" t="s">
        <v>6952</v>
      </c>
      <c r="C2949" s="822" t="s">
        <v>639</v>
      </c>
      <c r="D2949" s="822" t="s">
        <v>3489</v>
      </c>
      <c r="E2949" s="822" t="s">
        <v>6953</v>
      </c>
      <c r="F2949" s="822" t="s">
        <v>7061</v>
      </c>
      <c r="G2949" s="822" t="s">
        <v>2967</v>
      </c>
      <c r="H2949" s="831">
        <v>73.110000000000014</v>
      </c>
      <c r="I2949" s="831">
        <v>6627.4299999999994</v>
      </c>
      <c r="J2949" s="822"/>
      <c r="K2949" s="822">
        <v>90.650116263165074</v>
      </c>
      <c r="L2949" s="831">
        <v>110.95000000000002</v>
      </c>
      <c r="M2949" s="831">
        <v>11434.59</v>
      </c>
      <c r="N2949" s="822"/>
      <c r="O2949" s="822">
        <v>103.06074808472283</v>
      </c>
      <c r="P2949" s="831">
        <v>75.680000000000007</v>
      </c>
      <c r="Q2949" s="831">
        <v>6860.42</v>
      </c>
      <c r="R2949" s="827"/>
      <c r="S2949" s="832">
        <v>90.65036997885835</v>
      </c>
    </row>
    <row r="2950" spans="1:19" ht="14.45" customHeight="1" x14ac:dyDescent="0.2">
      <c r="A2950" s="821" t="s">
        <v>6951</v>
      </c>
      <c r="B2950" s="822" t="s">
        <v>6952</v>
      </c>
      <c r="C2950" s="822" t="s">
        <v>639</v>
      </c>
      <c r="D2950" s="822" t="s">
        <v>3489</v>
      </c>
      <c r="E2950" s="822" t="s">
        <v>6953</v>
      </c>
      <c r="F2950" s="822" t="s">
        <v>7062</v>
      </c>
      <c r="G2950" s="822" t="s">
        <v>7063</v>
      </c>
      <c r="H2950" s="831">
        <v>1.76</v>
      </c>
      <c r="I2950" s="831">
        <v>14259.64</v>
      </c>
      <c r="J2950" s="822"/>
      <c r="K2950" s="822">
        <v>8102.0681818181811</v>
      </c>
      <c r="L2950" s="831">
        <v>3.76</v>
      </c>
      <c r="M2950" s="831">
        <v>30463.78</v>
      </c>
      <c r="N2950" s="822"/>
      <c r="O2950" s="822">
        <v>8102.0691489361707</v>
      </c>
      <c r="P2950" s="831"/>
      <c r="Q2950" s="831"/>
      <c r="R2950" s="827"/>
      <c r="S2950" s="832"/>
    </row>
    <row r="2951" spans="1:19" ht="14.45" customHeight="1" x14ac:dyDescent="0.2">
      <c r="A2951" s="821" t="s">
        <v>6951</v>
      </c>
      <c r="B2951" s="822" t="s">
        <v>6952</v>
      </c>
      <c r="C2951" s="822" t="s">
        <v>639</v>
      </c>
      <c r="D2951" s="822" t="s">
        <v>3489</v>
      </c>
      <c r="E2951" s="822" t="s">
        <v>6953</v>
      </c>
      <c r="F2951" s="822" t="s">
        <v>7064</v>
      </c>
      <c r="G2951" s="822" t="s">
        <v>1031</v>
      </c>
      <c r="H2951" s="831">
        <v>33.56</v>
      </c>
      <c r="I2951" s="831">
        <v>2567.6800000000003</v>
      </c>
      <c r="J2951" s="822"/>
      <c r="K2951" s="822">
        <v>76.51013110846246</v>
      </c>
      <c r="L2951" s="831"/>
      <c r="M2951" s="831"/>
      <c r="N2951" s="822"/>
      <c r="O2951" s="822"/>
      <c r="P2951" s="831"/>
      <c r="Q2951" s="831"/>
      <c r="R2951" s="827"/>
      <c r="S2951" s="832"/>
    </row>
    <row r="2952" spans="1:19" ht="14.45" customHeight="1" x14ac:dyDescent="0.2">
      <c r="A2952" s="821" t="s">
        <v>6951</v>
      </c>
      <c r="B2952" s="822" t="s">
        <v>6952</v>
      </c>
      <c r="C2952" s="822" t="s">
        <v>639</v>
      </c>
      <c r="D2952" s="822" t="s">
        <v>3489</v>
      </c>
      <c r="E2952" s="822" t="s">
        <v>6953</v>
      </c>
      <c r="F2952" s="822" t="s">
        <v>7068</v>
      </c>
      <c r="G2952" s="822" t="s">
        <v>2985</v>
      </c>
      <c r="H2952" s="831">
        <v>45.489999999999995</v>
      </c>
      <c r="I2952" s="831">
        <v>3827.5899999999997</v>
      </c>
      <c r="J2952" s="822"/>
      <c r="K2952" s="822">
        <v>84.141349747197182</v>
      </c>
      <c r="L2952" s="831">
        <v>28.64</v>
      </c>
      <c r="M2952" s="831">
        <v>4183.3600000000006</v>
      </c>
      <c r="N2952" s="822"/>
      <c r="O2952" s="822">
        <v>146.06703910614527</v>
      </c>
      <c r="P2952" s="831">
        <v>10.4</v>
      </c>
      <c r="Q2952" s="831">
        <v>876.09999999999991</v>
      </c>
      <c r="R2952" s="827"/>
      <c r="S2952" s="832">
        <v>84.240384615384599</v>
      </c>
    </row>
    <row r="2953" spans="1:19" ht="14.45" customHeight="1" x14ac:dyDescent="0.2">
      <c r="A2953" s="821" t="s">
        <v>6951</v>
      </c>
      <c r="B2953" s="822" t="s">
        <v>6952</v>
      </c>
      <c r="C2953" s="822" t="s">
        <v>639</v>
      </c>
      <c r="D2953" s="822" t="s">
        <v>3489</v>
      </c>
      <c r="E2953" s="822" t="s">
        <v>6953</v>
      </c>
      <c r="F2953" s="822" t="s">
        <v>7069</v>
      </c>
      <c r="G2953" s="822" t="s">
        <v>2981</v>
      </c>
      <c r="H2953" s="831">
        <v>30.02</v>
      </c>
      <c r="I2953" s="831">
        <v>220214.04</v>
      </c>
      <c r="J2953" s="822"/>
      <c r="K2953" s="822">
        <v>7335.5776149233852</v>
      </c>
      <c r="L2953" s="831">
        <v>25.45</v>
      </c>
      <c r="M2953" s="831">
        <v>163464.78</v>
      </c>
      <c r="N2953" s="822"/>
      <c r="O2953" s="822">
        <v>6422.9776031434185</v>
      </c>
      <c r="P2953" s="831">
        <v>75.81</v>
      </c>
      <c r="Q2953" s="831">
        <v>333835.93</v>
      </c>
      <c r="R2953" s="827"/>
      <c r="S2953" s="832">
        <v>4403.5869938002897</v>
      </c>
    </row>
    <row r="2954" spans="1:19" ht="14.45" customHeight="1" x14ac:dyDescent="0.2">
      <c r="A2954" s="821" t="s">
        <v>6951</v>
      </c>
      <c r="B2954" s="822" t="s">
        <v>6952</v>
      </c>
      <c r="C2954" s="822" t="s">
        <v>639</v>
      </c>
      <c r="D2954" s="822" t="s">
        <v>3489</v>
      </c>
      <c r="E2954" s="822" t="s">
        <v>6953</v>
      </c>
      <c r="F2954" s="822" t="s">
        <v>7070</v>
      </c>
      <c r="G2954" s="822" t="s">
        <v>2985</v>
      </c>
      <c r="H2954" s="831">
        <v>28.189999999999998</v>
      </c>
      <c r="I2954" s="831">
        <v>8855.41</v>
      </c>
      <c r="J2954" s="822"/>
      <c r="K2954" s="822">
        <v>314.1330258957077</v>
      </c>
      <c r="L2954" s="831">
        <v>25.270000000000003</v>
      </c>
      <c r="M2954" s="831">
        <v>15742.119999999999</v>
      </c>
      <c r="N2954" s="822"/>
      <c r="O2954" s="822">
        <v>622.95686584883254</v>
      </c>
      <c r="P2954" s="831">
        <v>12.03</v>
      </c>
      <c r="Q2954" s="831">
        <v>3783.07</v>
      </c>
      <c r="R2954" s="827"/>
      <c r="S2954" s="832">
        <v>314.46965918536995</v>
      </c>
    </row>
    <row r="2955" spans="1:19" ht="14.45" customHeight="1" x14ac:dyDescent="0.2">
      <c r="A2955" s="821" t="s">
        <v>6951</v>
      </c>
      <c r="B2955" s="822" t="s">
        <v>6952</v>
      </c>
      <c r="C2955" s="822" t="s">
        <v>639</v>
      </c>
      <c r="D2955" s="822" t="s">
        <v>3489</v>
      </c>
      <c r="E2955" s="822" t="s">
        <v>6953</v>
      </c>
      <c r="F2955" s="822" t="s">
        <v>7071</v>
      </c>
      <c r="G2955" s="822" t="s">
        <v>2477</v>
      </c>
      <c r="H2955" s="831"/>
      <c r="I2955" s="831"/>
      <c r="J2955" s="822"/>
      <c r="K2955" s="822"/>
      <c r="L2955" s="831">
        <v>2</v>
      </c>
      <c r="M2955" s="831">
        <v>85565.72</v>
      </c>
      <c r="N2955" s="822"/>
      <c r="O2955" s="822">
        <v>42782.86</v>
      </c>
      <c r="P2955" s="831">
        <v>1</v>
      </c>
      <c r="Q2955" s="831">
        <v>42782.86</v>
      </c>
      <c r="R2955" s="827"/>
      <c r="S2955" s="832">
        <v>42782.86</v>
      </c>
    </row>
    <row r="2956" spans="1:19" ht="14.45" customHeight="1" x14ac:dyDescent="0.2">
      <c r="A2956" s="821" t="s">
        <v>6951</v>
      </c>
      <c r="B2956" s="822" t="s">
        <v>6952</v>
      </c>
      <c r="C2956" s="822" t="s">
        <v>639</v>
      </c>
      <c r="D2956" s="822" t="s">
        <v>3489</v>
      </c>
      <c r="E2956" s="822" t="s">
        <v>6953</v>
      </c>
      <c r="F2956" s="822" t="s">
        <v>7072</v>
      </c>
      <c r="G2956" s="822" t="s">
        <v>5527</v>
      </c>
      <c r="H2956" s="831"/>
      <c r="I2956" s="831"/>
      <c r="J2956" s="822"/>
      <c r="K2956" s="822"/>
      <c r="L2956" s="831"/>
      <c r="M2956" s="831"/>
      <c r="N2956" s="822"/>
      <c r="O2956" s="822"/>
      <c r="P2956" s="831">
        <v>0.2</v>
      </c>
      <c r="Q2956" s="831">
        <v>11.49</v>
      </c>
      <c r="R2956" s="827"/>
      <c r="S2956" s="832">
        <v>57.449999999999996</v>
      </c>
    </row>
    <row r="2957" spans="1:19" ht="14.45" customHeight="1" x14ac:dyDescent="0.2">
      <c r="A2957" s="821" t="s">
        <v>6951</v>
      </c>
      <c r="B2957" s="822" t="s">
        <v>6952</v>
      </c>
      <c r="C2957" s="822" t="s">
        <v>639</v>
      </c>
      <c r="D2957" s="822" t="s">
        <v>3489</v>
      </c>
      <c r="E2957" s="822" t="s">
        <v>6953</v>
      </c>
      <c r="F2957" s="822" t="s">
        <v>7073</v>
      </c>
      <c r="G2957" s="822" t="s">
        <v>3460</v>
      </c>
      <c r="H2957" s="831">
        <v>14.4</v>
      </c>
      <c r="I2957" s="831">
        <v>978024.96000000008</v>
      </c>
      <c r="J2957" s="822"/>
      <c r="K2957" s="822">
        <v>67918.400000000009</v>
      </c>
      <c r="L2957" s="831">
        <v>13.26</v>
      </c>
      <c r="M2957" s="831">
        <v>910853.02999999991</v>
      </c>
      <c r="N2957" s="822"/>
      <c r="O2957" s="822">
        <v>68691.782051282047</v>
      </c>
      <c r="P2957" s="831">
        <v>56.93</v>
      </c>
      <c r="Q2957" s="831">
        <v>3792237.84</v>
      </c>
      <c r="R2957" s="827"/>
      <c r="S2957" s="832">
        <v>66612.29299139294</v>
      </c>
    </row>
    <row r="2958" spans="1:19" ht="14.45" customHeight="1" x14ac:dyDescent="0.2">
      <c r="A2958" s="821" t="s">
        <v>6951</v>
      </c>
      <c r="B2958" s="822" t="s">
        <v>6952</v>
      </c>
      <c r="C2958" s="822" t="s">
        <v>639</v>
      </c>
      <c r="D2958" s="822" t="s">
        <v>3489</v>
      </c>
      <c r="E2958" s="822" t="s">
        <v>6953</v>
      </c>
      <c r="F2958" s="822" t="s">
        <v>7074</v>
      </c>
      <c r="G2958" s="822" t="s">
        <v>7075</v>
      </c>
      <c r="H2958" s="831">
        <v>26.09</v>
      </c>
      <c r="I2958" s="831">
        <v>10778.57</v>
      </c>
      <c r="J2958" s="822"/>
      <c r="K2958" s="822">
        <v>413.13031812955154</v>
      </c>
      <c r="L2958" s="831">
        <v>10.219999999999999</v>
      </c>
      <c r="M2958" s="831">
        <v>4958.6499999999996</v>
      </c>
      <c r="N2958" s="822"/>
      <c r="O2958" s="822">
        <v>485.1908023483366</v>
      </c>
      <c r="P2958" s="831">
        <v>3.04</v>
      </c>
      <c r="Q2958" s="831">
        <v>1637.17</v>
      </c>
      <c r="R2958" s="827"/>
      <c r="S2958" s="832">
        <v>538.5427631578948</v>
      </c>
    </row>
    <row r="2959" spans="1:19" ht="14.45" customHeight="1" x14ac:dyDescent="0.2">
      <c r="A2959" s="821" t="s">
        <v>6951</v>
      </c>
      <c r="B2959" s="822" t="s">
        <v>6952</v>
      </c>
      <c r="C2959" s="822" t="s">
        <v>639</v>
      </c>
      <c r="D2959" s="822" t="s">
        <v>3489</v>
      </c>
      <c r="E2959" s="822" t="s">
        <v>6953</v>
      </c>
      <c r="F2959" s="822" t="s">
        <v>7076</v>
      </c>
      <c r="G2959" s="822" t="s">
        <v>3460</v>
      </c>
      <c r="H2959" s="831">
        <v>25.88</v>
      </c>
      <c r="I2959" s="831">
        <v>1098580.1200000001</v>
      </c>
      <c r="J2959" s="822"/>
      <c r="K2959" s="822">
        <v>42449.000000000007</v>
      </c>
      <c r="L2959" s="831">
        <v>59.099999999999994</v>
      </c>
      <c r="M2959" s="831">
        <v>2516614.9899999998</v>
      </c>
      <c r="N2959" s="822"/>
      <c r="O2959" s="822">
        <v>42582.317935702202</v>
      </c>
      <c r="P2959" s="831">
        <v>89.62</v>
      </c>
      <c r="Q2959" s="831">
        <v>3731621.56</v>
      </c>
      <c r="R2959" s="827"/>
      <c r="S2959" s="832">
        <v>41638.267797366658</v>
      </c>
    </row>
    <row r="2960" spans="1:19" ht="14.45" customHeight="1" x14ac:dyDescent="0.2">
      <c r="A2960" s="821" t="s">
        <v>6951</v>
      </c>
      <c r="B2960" s="822" t="s">
        <v>6952</v>
      </c>
      <c r="C2960" s="822" t="s">
        <v>639</v>
      </c>
      <c r="D2960" s="822" t="s">
        <v>3489</v>
      </c>
      <c r="E2960" s="822" t="s">
        <v>6953</v>
      </c>
      <c r="F2960" s="822" t="s">
        <v>7078</v>
      </c>
      <c r="G2960" s="822" t="s">
        <v>7063</v>
      </c>
      <c r="H2960" s="831">
        <v>4.51</v>
      </c>
      <c r="I2960" s="831">
        <v>73080.94</v>
      </c>
      <c r="J2960" s="822"/>
      <c r="K2960" s="822">
        <v>16204.199556541022</v>
      </c>
      <c r="L2960" s="831">
        <v>6.64</v>
      </c>
      <c r="M2960" s="831">
        <v>107595.89000000001</v>
      </c>
      <c r="N2960" s="822"/>
      <c r="O2960" s="822">
        <v>16204.200301204823</v>
      </c>
      <c r="P2960" s="831"/>
      <c r="Q2960" s="831"/>
      <c r="R2960" s="827"/>
      <c r="S2960" s="832"/>
    </row>
    <row r="2961" spans="1:19" ht="14.45" customHeight="1" x14ac:dyDescent="0.2">
      <c r="A2961" s="821" t="s">
        <v>6951</v>
      </c>
      <c r="B2961" s="822" t="s">
        <v>6952</v>
      </c>
      <c r="C2961" s="822" t="s">
        <v>639</v>
      </c>
      <c r="D2961" s="822" t="s">
        <v>3489</v>
      </c>
      <c r="E2961" s="822" t="s">
        <v>6953</v>
      </c>
      <c r="F2961" s="822" t="s">
        <v>7079</v>
      </c>
      <c r="G2961" s="822" t="s">
        <v>3989</v>
      </c>
      <c r="H2961" s="831"/>
      <c r="I2961" s="831"/>
      <c r="J2961" s="822"/>
      <c r="K2961" s="822"/>
      <c r="L2961" s="831"/>
      <c r="M2961" s="831"/>
      <c r="N2961" s="822"/>
      <c r="O2961" s="822"/>
      <c r="P2961" s="831">
        <v>1</v>
      </c>
      <c r="Q2961" s="831">
        <v>148.46</v>
      </c>
      <c r="R2961" s="827"/>
      <c r="S2961" s="832">
        <v>148.46</v>
      </c>
    </row>
    <row r="2962" spans="1:19" ht="14.45" customHeight="1" x14ac:dyDescent="0.2">
      <c r="A2962" s="821" t="s">
        <v>6951</v>
      </c>
      <c r="B2962" s="822" t="s">
        <v>6952</v>
      </c>
      <c r="C2962" s="822" t="s">
        <v>639</v>
      </c>
      <c r="D2962" s="822" t="s">
        <v>3489</v>
      </c>
      <c r="E2962" s="822" t="s">
        <v>6953</v>
      </c>
      <c r="F2962" s="822" t="s">
        <v>7080</v>
      </c>
      <c r="G2962" s="822" t="s">
        <v>7081</v>
      </c>
      <c r="H2962" s="831">
        <v>1</v>
      </c>
      <c r="I2962" s="831">
        <v>53185.599999999999</v>
      </c>
      <c r="J2962" s="822"/>
      <c r="K2962" s="822">
        <v>53185.599999999999</v>
      </c>
      <c r="L2962" s="831"/>
      <c r="M2962" s="831"/>
      <c r="N2962" s="822"/>
      <c r="O2962" s="822"/>
      <c r="P2962" s="831">
        <v>4</v>
      </c>
      <c r="Q2962" s="831">
        <v>212740.8</v>
      </c>
      <c r="R2962" s="827"/>
      <c r="S2962" s="832">
        <v>53185.2</v>
      </c>
    </row>
    <row r="2963" spans="1:19" ht="14.45" customHeight="1" x14ac:dyDescent="0.2">
      <c r="A2963" s="821" t="s">
        <v>6951</v>
      </c>
      <c r="B2963" s="822" t="s">
        <v>6952</v>
      </c>
      <c r="C2963" s="822" t="s">
        <v>639</v>
      </c>
      <c r="D2963" s="822" t="s">
        <v>3489</v>
      </c>
      <c r="E2963" s="822" t="s">
        <v>6953</v>
      </c>
      <c r="F2963" s="822" t="s">
        <v>7084</v>
      </c>
      <c r="G2963" s="822" t="s">
        <v>7085</v>
      </c>
      <c r="H2963" s="831">
        <v>20</v>
      </c>
      <c r="I2963" s="831">
        <v>2473.4900000000002</v>
      </c>
      <c r="J2963" s="822"/>
      <c r="K2963" s="822">
        <v>123.67450000000001</v>
      </c>
      <c r="L2963" s="831">
        <v>16</v>
      </c>
      <c r="M2963" s="831">
        <v>1309.28</v>
      </c>
      <c r="N2963" s="822"/>
      <c r="O2963" s="822">
        <v>81.83</v>
      </c>
      <c r="P2963" s="831">
        <v>1</v>
      </c>
      <c r="Q2963" s="831">
        <v>1749.08</v>
      </c>
      <c r="R2963" s="827"/>
      <c r="S2963" s="832">
        <v>1749.08</v>
      </c>
    </row>
    <row r="2964" spans="1:19" ht="14.45" customHeight="1" x14ac:dyDescent="0.2">
      <c r="A2964" s="821" t="s">
        <v>6951</v>
      </c>
      <c r="B2964" s="822" t="s">
        <v>6952</v>
      </c>
      <c r="C2964" s="822" t="s">
        <v>639</v>
      </c>
      <c r="D2964" s="822" t="s">
        <v>3489</v>
      </c>
      <c r="E2964" s="822" t="s">
        <v>6953</v>
      </c>
      <c r="F2964" s="822" t="s">
        <v>7086</v>
      </c>
      <c r="G2964" s="822" t="s">
        <v>2660</v>
      </c>
      <c r="H2964" s="831">
        <v>32.099999999999994</v>
      </c>
      <c r="I2964" s="831">
        <v>8795.3700000000008</v>
      </c>
      <c r="J2964" s="822"/>
      <c r="K2964" s="822">
        <v>273.99906542056084</v>
      </c>
      <c r="L2964" s="831">
        <v>43.300000000000004</v>
      </c>
      <c r="M2964" s="831">
        <v>11900.18</v>
      </c>
      <c r="N2964" s="822"/>
      <c r="O2964" s="822">
        <v>274.83094688221706</v>
      </c>
      <c r="P2964" s="831">
        <v>34.699999999999996</v>
      </c>
      <c r="Q2964" s="831">
        <v>9507.8000000000011</v>
      </c>
      <c r="R2964" s="827"/>
      <c r="S2964" s="832">
        <v>274.00000000000006</v>
      </c>
    </row>
    <row r="2965" spans="1:19" ht="14.45" customHeight="1" x14ac:dyDescent="0.2">
      <c r="A2965" s="821" t="s">
        <v>6951</v>
      </c>
      <c r="B2965" s="822" t="s">
        <v>6952</v>
      </c>
      <c r="C2965" s="822" t="s">
        <v>639</v>
      </c>
      <c r="D2965" s="822" t="s">
        <v>3489</v>
      </c>
      <c r="E2965" s="822" t="s">
        <v>6953</v>
      </c>
      <c r="F2965" s="822" t="s">
        <v>7090</v>
      </c>
      <c r="G2965" s="822" t="s">
        <v>7091</v>
      </c>
      <c r="H2965" s="831"/>
      <c r="I2965" s="831"/>
      <c r="J2965" s="822"/>
      <c r="K2965" s="822"/>
      <c r="L2965" s="831">
        <v>39.020000000000003</v>
      </c>
      <c r="M2965" s="831">
        <v>513889.38</v>
      </c>
      <c r="N2965" s="822"/>
      <c r="O2965" s="822">
        <v>13169.896975909789</v>
      </c>
      <c r="P2965" s="831"/>
      <c r="Q2965" s="831"/>
      <c r="R2965" s="827"/>
      <c r="S2965" s="832"/>
    </row>
    <row r="2966" spans="1:19" ht="14.45" customHeight="1" x14ac:dyDescent="0.2">
      <c r="A2966" s="821" t="s">
        <v>6951</v>
      </c>
      <c r="B2966" s="822" t="s">
        <v>6952</v>
      </c>
      <c r="C2966" s="822" t="s">
        <v>639</v>
      </c>
      <c r="D2966" s="822" t="s">
        <v>3489</v>
      </c>
      <c r="E2966" s="822" t="s">
        <v>6953</v>
      </c>
      <c r="F2966" s="822" t="s">
        <v>7092</v>
      </c>
      <c r="G2966" s="822" t="s">
        <v>7093</v>
      </c>
      <c r="H2966" s="831">
        <v>1</v>
      </c>
      <c r="I2966" s="831">
        <v>38013.08</v>
      </c>
      <c r="J2966" s="822"/>
      <c r="K2966" s="822">
        <v>38013.08</v>
      </c>
      <c r="L2966" s="831">
        <v>3</v>
      </c>
      <c r="M2966" s="831">
        <v>109027.29</v>
      </c>
      <c r="N2966" s="822"/>
      <c r="O2966" s="822">
        <v>36342.43</v>
      </c>
      <c r="P2966" s="831"/>
      <c r="Q2966" s="831"/>
      <c r="R2966" s="827"/>
      <c r="S2966" s="832"/>
    </row>
    <row r="2967" spans="1:19" ht="14.45" customHeight="1" x14ac:dyDescent="0.2">
      <c r="A2967" s="821" t="s">
        <v>6951</v>
      </c>
      <c r="B2967" s="822" t="s">
        <v>6952</v>
      </c>
      <c r="C2967" s="822" t="s">
        <v>639</v>
      </c>
      <c r="D2967" s="822" t="s">
        <v>3489</v>
      </c>
      <c r="E2967" s="822" t="s">
        <v>6953</v>
      </c>
      <c r="F2967" s="822" t="s">
        <v>7097</v>
      </c>
      <c r="G2967" s="822" t="s">
        <v>7098</v>
      </c>
      <c r="H2967" s="831"/>
      <c r="I2967" s="831"/>
      <c r="J2967" s="822"/>
      <c r="K2967" s="822"/>
      <c r="L2967" s="831">
        <v>1</v>
      </c>
      <c r="M2967" s="831">
        <v>4742.3999999999996</v>
      </c>
      <c r="N2967" s="822"/>
      <c r="O2967" s="822">
        <v>4742.3999999999996</v>
      </c>
      <c r="P2967" s="831">
        <v>5</v>
      </c>
      <c r="Q2967" s="831">
        <v>8638.4</v>
      </c>
      <c r="R2967" s="827"/>
      <c r="S2967" s="832">
        <v>1727.6799999999998</v>
      </c>
    </row>
    <row r="2968" spans="1:19" ht="14.45" customHeight="1" x14ac:dyDescent="0.2">
      <c r="A2968" s="821" t="s">
        <v>6951</v>
      </c>
      <c r="B2968" s="822" t="s">
        <v>6952</v>
      </c>
      <c r="C2968" s="822" t="s">
        <v>639</v>
      </c>
      <c r="D2968" s="822" t="s">
        <v>3489</v>
      </c>
      <c r="E2968" s="822" t="s">
        <v>6953</v>
      </c>
      <c r="F2968" s="822" t="s">
        <v>7099</v>
      </c>
      <c r="G2968" s="822" t="s">
        <v>7100</v>
      </c>
      <c r="H2968" s="831">
        <v>2</v>
      </c>
      <c r="I2968" s="831">
        <v>8171.82</v>
      </c>
      <c r="J2968" s="822"/>
      <c r="K2968" s="822">
        <v>4085.91</v>
      </c>
      <c r="L2968" s="831">
        <v>5</v>
      </c>
      <c r="M2968" s="831">
        <v>20412.87</v>
      </c>
      <c r="N2968" s="822"/>
      <c r="O2968" s="822">
        <v>4082.5739999999996</v>
      </c>
      <c r="P2968" s="831">
        <v>2</v>
      </c>
      <c r="Q2968" s="831">
        <v>8165.79</v>
      </c>
      <c r="R2968" s="827"/>
      <c r="S2968" s="832">
        <v>4082.895</v>
      </c>
    </row>
    <row r="2969" spans="1:19" ht="14.45" customHeight="1" x14ac:dyDescent="0.2">
      <c r="A2969" s="821" t="s">
        <v>6951</v>
      </c>
      <c r="B2969" s="822" t="s">
        <v>6952</v>
      </c>
      <c r="C2969" s="822" t="s">
        <v>639</v>
      </c>
      <c r="D2969" s="822" t="s">
        <v>3489</v>
      </c>
      <c r="E2969" s="822" t="s">
        <v>6953</v>
      </c>
      <c r="F2969" s="822" t="s">
        <v>7101</v>
      </c>
      <c r="G2969" s="822" t="s">
        <v>2446</v>
      </c>
      <c r="H2969" s="831">
        <v>36.519999999999996</v>
      </c>
      <c r="I2969" s="831">
        <v>320337.72000000003</v>
      </c>
      <c r="J2969" s="822"/>
      <c r="K2969" s="822">
        <v>8771.569550930999</v>
      </c>
      <c r="L2969" s="831">
        <v>22.05</v>
      </c>
      <c r="M2969" s="831">
        <v>174081.18</v>
      </c>
      <c r="N2969" s="822"/>
      <c r="O2969" s="822">
        <v>7894.8380952380949</v>
      </c>
      <c r="P2969" s="831">
        <v>7.49</v>
      </c>
      <c r="Q2969" s="831">
        <v>59132.29</v>
      </c>
      <c r="R2969" s="827"/>
      <c r="S2969" s="832">
        <v>7894.8317757009345</v>
      </c>
    </row>
    <row r="2970" spans="1:19" ht="14.45" customHeight="1" x14ac:dyDescent="0.2">
      <c r="A2970" s="821" t="s">
        <v>6951</v>
      </c>
      <c r="B2970" s="822" t="s">
        <v>6952</v>
      </c>
      <c r="C2970" s="822" t="s">
        <v>639</v>
      </c>
      <c r="D2970" s="822" t="s">
        <v>3489</v>
      </c>
      <c r="E2970" s="822" t="s">
        <v>6953</v>
      </c>
      <c r="F2970" s="822" t="s">
        <v>7104</v>
      </c>
      <c r="G2970" s="822" t="s">
        <v>7105</v>
      </c>
      <c r="H2970" s="831">
        <v>1</v>
      </c>
      <c r="I2970" s="831">
        <v>36.270000000000003</v>
      </c>
      <c r="J2970" s="822"/>
      <c r="K2970" s="822">
        <v>36.270000000000003</v>
      </c>
      <c r="L2970" s="831">
        <v>7</v>
      </c>
      <c r="M2970" s="831">
        <v>254.41000000000003</v>
      </c>
      <c r="N2970" s="822"/>
      <c r="O2970" s="822">
        <v>36.344285714285718</v>
      </c>
      <c r="P2970" s="831">
        <v>12</v>
      </c>
      <c r="Q2970" s="831">
        <v>525.80999999999995</v>
      </c>
      <c r="R2970" s="827"/>
      <c r="S2970" s="832">
        <v>43.817499999999995</v>
      </c>
    </row>
    <row r="2971" spans="1:19" ht="14.45" customHeight="1" x14ac:dyDescent="0.2">
      <c r="A2971" s="821" t="s">
        <v>6951</v>
      </c>
      <c r="B2971" s="822" t="s">
        <v>6952</v>
      </c>
      <c r="C2971" s="822" t="s">
        <v>639</v>
      </c>
      <c r="D2971" s="822" t="s">
        <v>3489</v>
      </c>
      <c r="E2971" s="822" t="s">
        <v>6953</v>
      </c>
      <c r="F2971" s="822" t="s">
        <v>7110</v>
      </c>
      <c r="G2971" s="822" t="s">
        <v>2424</v>
      </c>
      <c r="H2971" s="831">
        <v>3</v>
      </c>
      <c r="I2971" s="831">
        <v>64695</v>
      </c>
      <c r="J2971" s="822"/>
      <c r="K2971" s="822">
        <v>21565</v>
      </c>
      <c r="L2971" s="831"/>
      <c r="M2971" s="831"/>
      <c r="N2971" s="822"/>
      <c r="O2971" s="822"/>
      <c r="P2971" s="831"/>
      <c r="Q2971" s="831"/>
      <c r="R2971" s="827"/>
      <c r="S2971" s="832"/>
    </row>
    <row r="2972" spans="1:19" ht="14.45" customHeight="1" x14ac:dyDescent="0.2">
      <c r="A2972" s="821" t="s">
        <v>6951</v>
      </c>
      <c r="B2972" s="822" t="s">
        <v>6952</v>
      </c>
      <c r="C2972" s="822" t="s">
        <v>639</v>
      </c>
      <c r="D2972" s="822" t="s">
        <v>3489</v>
      </c>
      <c r="E2972" s="822" t="s">
        <v>6953</v>
      </c>
      <c r="F2972" s="822" t="s">
        <v>7111</v>
      </c>
      <c r="G2972" s="822" t="s">
        <v>2446</v>
      </c>
      <c r="H2972" s="831">
        <v>47.2</v>
      </c>
      <c r="I2972" s="831">
        <v>1034633.4400000001</v>
      </c>
      <c r="J2972" s="822"/>
      <c r="K2972" s="822">
        <v>21920.2</v>
      </c>
      <c r="L2972" s="831">
        <v>56.800000000000004</v>
      </c>
      <c r="M2972" s="831">
        <v>1120618.73</v>
      </c>
      <c r="N2972" s="822"/>
      <c r="O2972" s="822">
        <v>19729.202992957744</v>
      </c>
      <c r="P2972" s="831">
        <v>16</v>
      </c>
      <c r="Q2972" s="831">
        <v>315661.59999999998</v>
      </c>
      <c r="R2972" s="827"/>
      <c r="S2972" s="832">
        <v>19728.849999999999</v>
      </c>
    </row>
    <row r="2973" spans="1:19" ht="14.45" customHeight="1" x14ac:dyDescent="0.2">
      <c r="A2973" s="821" t="s">
        <v>6951</v>
      </c>
      <c r="B2973" s="822" t="s">
        <v>6952</v>
      </c>
      <c r="C2973" s="822" t="s">
        <v>639</v>
      </c>
      <c r="D2973" s="822" t="s">
        <v>3489</v>
      </c>
      <c r="E2973" s="822" t="s">
        <v>6953</v>
      </c>
      <c r="F2973" s="822" t="s">
        <v>7112</v>
      </c>
      <c r="G2973" s="822" t="s">
        <v>7033</v>
      </c>
      <c r="H2973" s="831">
        <v>1</v>
      </c>
      <c r="I2973" s="831">
        <v>1243.83</v>
      </c>
      <c r="J2973" s="822"/>
      <c r="K2973" s="822">
        <v>1243.83</v>
      </c>
      <c r="L2973" s="831">
        <v>3</v>
      </c>
      <c r="M2973" s="831">
        <v>3727.68</v>
      </c>
      <c r="N2973" s="822"/>
      <c r="O2973" s="822">
        <v>1242.56</v>
      </c>
      <c r="P2973" s="831"/>
      <c r="Q2973" s="831"/>
      <c r="R2973" s="827"/>
      <c r="S2973" s="832"/>
    </row>
    <row r="2974" spans="1:19" ht="14.45" customHeight="1" x14ac:dyDescent="0.2">
      <c r="A2974" s="821" t="s">
        <v>6951</v>
      </c>
      <c r="B2974" s="822" t="s">
        <v>6952</v>
      </c>
      <c r="C2974" s="822" t="s">
        <v>639</v>
      </c>
      <c r="D2974" s="822" t="s">
        <v>3489</v>
      </c>
      <c r="E2974" s="822" t="s">
        <v>6953</v>
      </c>
      <c r="F2974" s="822" t="s">
        <v>7114</v>
      </c>
      <c r="G2974" s="822" t="s">
        <v>2319</v>
      </c>
      <c r="H2974" s="831">
        <v>41</v>
      </c>
      <c r="I2974" s="831">
        <v>48649.369999999995</v>
      </c>
      <c r="J2974" s="822"/>
      <c r="K2974" s="822">
        <v>1186.57</v>
      </c>
      <c r="L2974" s="831">
        <v>84</v>
      </c>
      <c r="M2974" s="831">
        <v>104443.45</v>
      </c>
      <c r="N2974" s="822"/>
      <c r="O2974" s="822">
        <v>1243.3744047619048</v>
      </c>
      <c r="P2974" s="831">
        <v>145</v>
      </c>
      <c r="Q2974" s="831">
        <v>162200.82999999999</v>
      </c>
      <c r="R2974" s="827"/>
      <c r="S2974" s="832">
        <v>1118.6264137931034</v>
      </c>
    </row>
    <row r="2975" spans="1:19" ht="14.45" customHeight="1" x14ac:dyDescent="0.2">
      <c r="A2975" s="821" t="s">
        <v>6951</v>
      </c>
      <c r="B2975" s="822" t="s">
        <v>6952</v>
      </c>
      <c r="C2975" s="822" t="s">
        <v>639</v>
      </c>
      <c r="D2975" s="822" t="s">
        <v>3489</v>
      </c>
      <c r="E2975" s="822" t="s">
        <v>6953</v>
      </c>
      <c r="F2975" s="822" t="s">
        <v>7115</v>
      </c>
      <c r="G2975" s="822" t="s">
        <v>2319</v>
      </c>
      <c r="H2975" s="831">
        <v>1</v>
      </c>
      <c r="I2975" s="831">
        <v>3965.05</v>
      </c>
      <c r="J2975" s="822"/>
      <c r="K2975" s="822">
        <v>3965.05</v>
      </c>
      <c r="L2975" s="831"/>
      <c r="M2975" s="831"/>
      <c r="N2975" s="822"/>
      <c r="O2975" s="822"/>
      <c r="P2975" s="831">
        <v>2</v>
      </c>
      <c r="Q2975" s="831">
        <v>6825.49</v>
      </c>
      <c r="R2975" s="827"/>
      <c r="S2975" s="832">
        <v>3412.7449999999999</v>
      </c>
    </row>
    <row r="2976" spans="1:19" ht="14.45" customHeight="1" x14ac:dyDescent="0.2">
      <c r="A2976" s="821" t="s">
        <v>6951</v>
      </c>
      <c r="B2976" s="822" t="s">
        <v>6952</v>
      </c>
      <c r="C2976" s="822" t="s">
        <v>639</v>
      </c>
      <c r="D2976" s="822" t="s">
        <v>3489</v>
      </c>
      <c r="E2976" s="822" t="s">
        <v>6953</v>
      </c>
      <c r="F2976" s="822" t="s">
        <v>7116</v>
      </c>
      <c r="G2976" s="822" t="s">
        <v>3358</v>
      </c>
      <c r="H2976" s="831">
        <v>1</v>
      </c>
      <c r="I2976" s="831">
        <v>20020</v>
      </c>
      <c r="J2976" s="822"/>
      <c r="K2976" s="822">
        <v>20020</v>
      </c>
      <c r="L2976" s="831">
        <v>1</v>
      </c>
      <c r="M2976" s="831">
        <v>20020</v>
      </c>
      <c r="N2976" s="822"/>
      <c r="O2976" s="822">
        <v>20020</v>
      </c>
      <c r="P2976" s="831"/>
      <c r="Q2976" s="831"/>
      <c r="R2976" s="827"/>
      <c r="S2976" s="832"/>
    </row>
    <row r="2977" spans="1:19" ht="14.45" customHeight="1" x14ac:dyDescent="0.2">
      <c r="A2977" s="821" t="s">
        <v>6951</v>
      </c>
      <c r="B2977" s="822" t="s">
        <v>6952</v>
      </c>
      <c r="C2977" s="822" t="s">
        <v>639</v>
      </c>
      <c r="D2977" s="822" t="s">
        <v>3489</v>
      </c>
      <c r="E2977" s="822" t="s">
        <v>6953</v>
      </c>
      <c r="F2977" s="822" t="s">
        <v>7117</v>
      </c>
      <c r="G2977" s="822" t="s">
        <v>7118</v>
      </c>
      <c r="H2977" s="831"/>
      <c r="I2977" s="831"/>
      <c r="J2977" s="822"/>
      <c r="K2977" s="822"/>
      <c r="L2977" s="831">
        <v>8</v>
      </c>
      <c r="M2977" s="831">
        <v>366639.04</v>
      </c>
      <c r="N2977" s="822"/>
      <c r="O2977" s="822">
        <v>45829.88</v>
      </c>
      <c r="P2977" s="831">
        <v>1</v>
      </c>
      <c r="Q2977" s="831">
        <v>38808</v>
      </c>
      <c r="R2977" s="827"/>
      <c r="S2977" s="832">
        <v>38808</v>
      </c>
    </row>
    <row r="2978" spans="1:19" ht="14.45" customHeight="1" x14ac:dyDescent="0.2">
      <c r="A2978" s="821" t="s">
        <v>6951</v>
      </c>
      <c r="B2978" s="822" t="s">
        <v>6952</v>
      </c>
      <c r="C2978" s="822" t="s">
        <v>639</v>
      </c>
      <c r="D2978" s="822" t="s">
        <v>3489</v>
      </c>
      <c r="E2978" s="822" t="s">
        <v>6953</v>
      </c>
      <c r="F2978" s="822" t="s">
        <v>7119</v>
      </c>
      <c r="G2978" s="822" t="s">
        <v>916</v>
      </c>
      <c r="H2978" s="831">
        <v>310.93</v>
      </c>
      <c r="I2978" s="831">
        <v>66278.16</v>
      </c>
      <c r="J2978" s="822"/>
      <c r="K2978" s="822">
        <v>213.16103302994244</v>
      </c>
      <c r="L2978" s="831">
        <v>183.9</v>
      </c>
      <c r="M2978" s="831">
        <v>40595.149999999994</v>
      </c>
      <c r="N2978" s="822"/>
      <c r="O2978" s="822">
        <v>220.74578575312665</v>
      </c>
      <c r="P2978" s="831">
        <v>140.30000000000001</v>
      </c>
      <c r="Q2978" s="831">
        <v>29906.34</v>
      </c>
      <c r="R2978" s="827"/>
      <c r="S2978" s="832">
        <v>213.15994297933</v>
      </c>
    </row>
    <row r="2979" spans="1:19" ht="14.45" customHeight="1" x14ac:dyDescent="0.2">
      <c r="A2979" s="821" t="s">
        <v>6951</v>
      </c>
      <c r="B2979" s="822" t="s">
        <v>6952</v>
      </c>
      <c r="C2979" s="822" t="s">
        <v>639</v>
      </c>
      <c r="D2979" s="822" t="s">
        <v>3489</v>
      </c>
      <c r="E2979" s="822" t="s">
        <v>6953</v>
      </c>
      <c r="F2979" s="822" t="s">
        <v>7120</v>
      </c>
      <c r="G2979" s="822" t="s">
        <v>916</v>
      </c>
      <c r="H2979" s="831">
        <v>120.24</v>
      </c>
      <c r="I2979" s="831">
        <v>8768.01</v>
      </c>
      <c r="J2979" s="822"/>
      <c r="K2979" s="822">
        <v>72.920908183632733</v>
      </c>
      <c r="L2979" s="831">
        <v>128.63</v>
      </c>
      <c r="M2979" s="831">
        <v>9676.9699999999993</v>
      </c>
      <c r="N2979" s="822"/>
      <c r="O2979" s="822">
        <v>75.231050299308095</v>
      </c>
      <c r="P2979" s="831">
        <v>106.36</v>
      </c>
      <c r="Q2979" s="831">
        <v>7755.75</v>
      </c>
      <c r="R2979" s="827"/>
      <c r="S2979" s="832">
        <v>72.919800676946224</v>
      </c>
    </row>
    <row r="2980" spans="1:19" ht="14.45" customHeight="1" x14ac:dyDescent="0.2">
      <c r="A2980" s="821" t="s">
        <v>6951</v>
      </c>
      <c r="B2980" s="822" t="s">
        <v>6952</v>
      </c>
      <c r="C2980" s="822" t="s">
        <v>639</v>
      </c>
      <c r="D2980" s="822" t="s">
        <v>3489</v>
      </c>
      <c r="E2980" s="822" t="s">
        <v>6953</v>
      </c>
      <c r="F2980" s="822" t="s">
        <v>7122</v>
      </c>
      <c r="G2980" s="822" t="s">
        <v>1390</v>
      </c>
      <c r="H2980" s="831">
        <v>30</v>
      </c>
      <c r="I2980" s="831">
        <v>4453.8</v>
      </c>
      <c r="J2980" s="822"/>
      <c r="K2980" s="822">
        <v>148.46</v>
      </c>
      <c r="L2980" s="831">
        <v>12</v>
      </c>
      <c r="M2980" s="831">
        <v>1781.5200000000002</v>
      </c>
      <c r="N2980" s="822"/>
      <c r="O2980" s="822">
        <v>148.46</v>
      </c>
      <c r="P2980" s="831">
        <v>17</v>
      </c>
      <c r="Q2980" s="831">
        <v>2523.8200000000002</v>
      </c>
      <c r="R2980" s="827"/>
      <c r="S2980" s="832">
        <v>148.46</v>
      </c>
    </row>
    <row r="2981" spans="1:19" ht="14.45" customHeight="1" x14ac:dyDescent="0.2">
      <c r="A2981" s="821" t="s">
        <v>6951</v>
      </c>
      <c r="B2981" s="822" t="s">
        <v>6952</v>
      </c>
      <c r="C2981" s="822" t="s">
        <v>639</v>
      </c>
      <c r="D2981" s="822" t="s">
        <v>3489</v>
      </c>
      <c r="E2981" s="822" t="s">
        <v>6953</v>
      </c>
      <c r="F2981" s="822" t="s">
        <v>7123</v>
      </c>
      <c r="G2981" s="822" t="s">
        <v>7124</v>
      </c>
      <c r="H2981" s="831">
        <v>1</v>
      </c>
      <c r="I2981" s="831">
        <v>114598</v>
      </c>
      <c r="J2981" s="822"/>
      <c r="K2981" s="822">
        <v>114598</v>
      </c>
      <c r="L2981" s="831">
        <v>4</v>
      </c>
      <c r="M2981" s="831">
        <v>458392</v>
      </c>
      <c r="N2981" s="822"/>
      <c r="O2981" s="822">
        <v>114598</v>
      </c>
      <c r="P2981" s="831">
        <v>5</v>
      </c>
      <c r="Q2981" s="831">
        <v>572990</v>
      </c>
      <c r="R2981" s="827"/>
      <c r="S2981" s="832">
        <v>114598</v>
      </c>
    </row>
    <row r="2982" spans="1:19" ht="14.45" customHeight="1" x14ac:dyDescent="0.2">
      <c r="A2982" s="821" t="s">
        <v>6951</v>
      </c>
      <c r="B2982" s="822" t="s">
        <v>6952</v>
      </c>
      <c r="C2982" s="822" t="s">
        <v>639</v>
      </c>
      <c r="D2982" s="822" t="s">
        <v>3489</v>
      </c>
      <c r="E2982" s="822" t="s">
        <v>6953</v>
      </c>
      <c r="F2982" s="822" t="s">
        <v>7126</v>
      </c>
      <c r="G2982" s="822" t="s">
        <v>2450</v>
      </c>
      <c r="H2982" s="831">
        <v>7.74</v>
      </c>
      <c r="I2982" s="831">
        <v>4795.9399999999996</v>
      </c>
      <c r="J2982" s="822"/>
      <c r="K2982" s="822">
        <v>619.63049095607232</v>
      </c>
      <c r="L2982" s="831"/>
      <c r="M2982" s="831"/>
      <c r="N2982" s="822"/>
      <c r="O2982" s="822"/>
      <c r="P2982" s="831"/>
      <c r="Q2982" s="831"/>
      <c r="R2982" s="827"/>
      <c r="S2982" s="832"/>
    </row>
    <row r="2983" spans="1:19" ht="14.45" customHeight="1" x14ac:dyDescent="0.2">
      <c r="A2983" s="821" t="s">
        <v>6951</v>
      </c>
      <c r="B2983" s="822" t="s">
        <v>6952</v>
      </c>
      <c r="C2983" s="822" t="s">
        <v>639</v>
      </c>
      <c r="D2983" s="822" t="s">
        <v>3489</v>
      </c>
      <c r="E2983" s="822" t="s">
        <v>6953</v>
      </c>
      <c r="F2983" s="822" t="s">
        <v>7129</v>
      </c>
      <c r="G2983" s="822" t="s">
        <v>791</v>
      </c>
      <c r="H2983" s="831">
        <v>52.339999999999996</v>
      </c>
      <c r="I2983" s="831">
        <v>5809.74</v>
      </c>
      <c r="J2983" s="822"/>
      <c r="K2983" s="822">
        <v>111</v>
      </c>
      <c r="L2983" s="831">
        <v>42.97</v>
      </c>
      <c r="M2983" s="831">
        <v>5020.57</v>
      </c>
      <c r="N2983" s="822"/>
      <c r="O2983" s="822">
        <v>116.83895741214801</v>
      </c>
      <c r="P2983" s="831">
        <v>11.41</v>
      </c>
      <c r="Q2983" s="831">
        <v>1272.08</v>
      </c>
      <c r="R2983" s="827"/>
      <c r="S2983" s="832">
        <v>111.48816827344434</v>
      </c>
    </row>
    <row r="2984" spans="1:19" ht="14.45" customHeight="1" x14ac:dyDescent="0.2">
      <c r="A2984" s="821" t="s">
        <v>6951</v>
      </c>
      <c r="B2984" s="822" t="s">
        <v>6952</v>
      </c>
      <c r="C2984" s="822" t="s">
        <v>639</v>
      </c>
      <c r="D2984" s="822" t="s">
        <v>3489</v>
      </c>
      <c r="E2984" s="822" t="s">
        <v>6953</v>
      </c>
      <c r="F2984" s="822" t="s">
        <v>7130</v>
      </c>
      <c r="G2984" s="822" t="s">
        <v>791</v>
      </c>
      <c r="H2984" s="831">
        <v>16.79</v>
      </c>
      <c r="I2984" s="831">
        <v>4837.21</v>
      </c>
      <c r="J2984" s="822"/>
      <c r="K2984" s="822">
        <v>288.10065515187614</v>
      </c>
      <c r="L2984" s="831">
        <v>33.880000000000003</v>
      </c>
      <c r="M2984" s="831">
        <v>9869.7099999999991</v>
      </c>
      <c r="N2984" s="822"/>
      <c r="O2984" s="822">
        <v>291.31375442739073</v>
      </c>
      <c r="P2984" s="831">
        <v>7.8500000000000005</v>
      </c>
      <c r="Q2984" s="831">
        <v>2261.5600000000004</v>
      </c>
      <c r="R2984" s="827"/>
      <c r="S2984" s="832">
        <v>288.09681528662423</v>
      </c>
    </row>
    <row r="2985" spans="1:19" ht="14.45" customHeight="1" x14ac:dyDescent="0.2">
      <c r="A2985" s="821" t="s">
        <v>6951</v>
      </c>
      <c r="B2985" s="822" t="s">
        <v>6952</v>
      </c>
      <c r="C2985" s="822" t="s">
        <v>639</v>
      </c>
      <c r="D2985" s="822" t="s">
        <v>3489</v>
      </c>
      <c r="E2985" s="822" t="s">
        <v>6953</v>
      </c>
      <c r="F2985" s="822" t="s">
        <v>7131</v>
      </c>
      <c r="G2985" s="822" t="s">
        <v>1132</v>
      </c>
      <c r="H2985" s="831">
        <v>33.79</v>
      </c>
      <c r="I2985" s="831">
        <v>6283.54</v>
      </c>
      <c r="J2985" s="822"/>
      <c r="K2985" s="822">
        <v>185.95856762355726</v>
      </c>
      <c r="L2985" s="831">
        <v>6.31</v>
      </c>
      <c r="M2985" s="831">
        <v>1154.0999999999999</v>
      </c>
      <c r="N2985" s="822"/>
      <c r="O2985" s="822">
        <v>182.90015847860539</v>
      </c>
      <c r="P2985" s="831"/>
      <c r="Q2985" s="831"/>
      <c r="R2985" s="827"/>
      <c r="S2985" s="832"/>
    </row>
    <row r="2986" spans="1:19" ht="14.45" customHeight="1" x14ac:dyDescent="0.2">
      <c r="A2986" s="821" t="s">
        <v>6951</v>
      </c>
      <c r="B2986" s="822" t="s">
        <v>6952</v>
      </c>
      <c r="C2986" s="822" t="s">
        <v>639</v>
      </c>
      <c r="D2986" s="822" t="s">
        <v>3489</v>
      </c>
      <c r="E2986" s="822" t="s">
        <v>6953</v>
      </c>
      <c r="F2986" s="822" t="s">
        <v>7135</v>
      </c>
      <c r="G2986" s="822" t="s">
        <v>1132</v>
      </c>
      <c r="H2986" s="831">
        <v>21.46</v>
      </c>
      <c r="I2986" s="831">
        <v>2093.4299999999998</v>
      </c>
      <c r="J2986" s="822"/>
      <c r="K2986" s="822">
        <v>97.550326188257216</v>
      </c>
      <c r="L2986" s="831">
        <v>10</v>
      </c>
      <c r="M2986" s="831">
        <v>981.67000000000007</v>
      </c>
      <c r="N2986" s="822"/>
      <c r="O2986" s="822">
        <v>98.167000000000002</v>
      </c>
      <c r="P2986" s="831"/>
      <c r="Q2986" s="831"/>
      <c r="R2986" s="827"/>
      <c r="S2986" s="832"/>
    </row>
    <row r="2987" spans="1:19" ht="14.45" customHeight="1" x14ac:dyDescent="0.2">
      <c r="A2987" s="821" t="s">
        <v>6951</v>
      </c>
      <c r="B2987" s="822" t="s">
        <v>6952</v>
      </c>
      <c r="C2987" s="822" t="s">
        <v>639</v>
      </c>
      <c r="D2987" s="822" t="s">
        <v>3489</v>
      </c>
      <c r="E2987" s="822" t="s">
        <v>6953</v>
      </c>
      <c r="F2987" s="822" t="s">
        <v>7136</v>
      </c>
      <c r="G2987" s="822" t="s">
        <v>1132</v>
      </c>
      <c r="H2987" s="831">
        <v>18.88</v>
      </c>
      <c r="I2987" s="831">
        <v>7952.64</v>
      </c>
      <c r="J2987" s="822"/>
      <c r="K2987" s="822">
        <v>421.22033898305091</v>
      </c>
      <c r="L2987" s="831"/>
      <c r="M2987" s="831"/>
      <c r="N2987" s="822"/>
      <c r="O2987" s="822"/>
      <c r="P2987" s="831"/>
      <c r="Q2987" s="831"/>
      <c r="R2987" s="827"/>
      <c r="S2987" s="832"/>
    </row>
    <row r="2988" spans="1:19" ht="14.45" customHeight="1" x14ac:dyDescent="0.2">
      <c r="A2988" s="821" t="s">
        <v>6951</v>
      </c>
      <c r="B2988" s="822" t="s">
        <v>6952</v>
      </c>
      <c r="C2988" s="822" t="s">
        <v>639</v>
      </c>
      <c r="D2988" s="822" t="s">
        <v>3489</v>
      </c>
      <c r="E2988" s="822" t="s">
        <v>6953</v>
      </c>
      <c r="F2988" s="822" t="s">
        <v>7137</v>
      </c>
      <c r="G2988" s="822" t="s">
        <v>7134</v>
      </c>
      <c r="H2988" s="831">
        <v>6</v>
      </c>
      <c r="I2988" s="831">
        <v>99637.8</v>
      </c>
      <c r="J2988" s="822"/>
      <c r="K2988" s="822">
        <v>16606.3</v>
      </c>
      <c r="L2988" s="831"/>
      <c r="M2988" s="831"/>
      <c r="N2988" s="822"/>
      <c r="O2988" s="822"/>
      <c r="P2988" s="831">
        <v>12</v>
      </c>
      <c r="Q2988" s="831">
        <v>199275.6</v>
      </c>
      <c r="R2988" s="827"/>
      <c r="S2988" s="832">
        <v>16606.3</v>
      </c>
    </row>
    <row r="2989" spans="1:19" ht="14.45" customHeight="1" x14ac:dyDescent="0.2">
      <c r="A2989" s="821" t="s">
        <v>6951</v>
      </c>
      <c r="B2989" s="822" t="s">
        <v>6952</v>
      </c>
      <c r="C2989" s="822" t="s">
        <v>639</v>
      </c>
      <c r="D2989" s="822" t="s">
        <v>3489</v>
      </c>
      <c r="E2989" s="822" t="s">
        <v>6953</v>
      </c>
      <c r="F2989" s="822" t="s">
        <v>7138</v>
      </c>
      <c r="G2989" s="822" t="s">
        <v>7139</v>
      </c>
      <c r="H2989" s="831">
        <v>6</v>
      </c>
      <c r="I2989" s="831">
        <v>890.76</v>
      </c>
      <c r="J2989" s="822"/>
      <c r="K2989" s="822">
        <v>148.46</v>
      </c>
      <c r="L2989" s="831"/>
      <c r="M2989" s="831"/>
      <c r="N2989" s="822"/>
      <c r="O2989" s="822"/>
      <c r="P2989" s="831">
        <v>1</v>
      </c>
      <c r="Q2989" s="831">
        <v>148.46</v>
      </c>
      <c r="R2989" s="827"/>
      <c r="S2989" s="832">
        <v>148.46</v>
      </c>
    </row>
    <row r="2990" spans="1:19" ht="14.45" customHeight="1" x14ac:dyDescent="0.2">
      <c r="A2990" s="821" t="s">
        <v>6951</v>
      </c>
      <c r="B2990" s="822" t="s">
        <v>6952</v>
      </c>
      <c r="C2990" s="822" t="s">
        <v>639</v>
      </c>
      <c r="D2990" s="822" t="s">
        <v>3489</v>
      </c>
      <c r="E2990" s="822" t="s">
        <v>6953</v>
      </c>
      <c r="F2990" s="822" t="s">
        <v>7140</v>
      </c>
      <c r="G2990" s="822" t="s">
        <v>2391</v>
      </c>
      <c r="H2990" s="831">
        <v>5</v>
      </c>
      <c r="I2990" s="831">
        <v>108895.5</v>
      </c>
      <c r="J2990" s="822"/>
      <c r="K2990" s="822">
        <v>21779.1</v>
      </c>
      <c r="L2990" s="831">
        <v>19</v>
      </c>
      <c r="M2990" s="831">
        <v>413805.3</v>
      </c>
      <c r="N2990" s="822"/>
      <c r="O2990" s="822">
        <v>21779.226315789474</v>
      </c>
      <c r="P2990" s="831">
        <v>4</v>
      </c>
      <c r="Q2990" s="831">
        <v>87116.4</v>
      </c>
      <c r="R2990" s="827"/>
      <c r="S2990" s="832">
        <v>21779.1</v>
      </c>
    </row>
    <row r="2991" spans="1:19" ht="14.45" customHeight="1" x14ac:dyDescent="0.2">
      <c r="A2991" s="821" t="s">
        <v>6951</v>
      </c>
      <c r="B2991" s="822" t="s">
        <v>6952</v>
      </c>
      <c r="C2991" s="822" t="s">
        <v>639</v>
      </c>
      <c r="D2991" s="822" t="s">
        <v>3489</v>
      </c>
      <c r="E2991" s="822" t="s">
        <v>6953</v>
      </c>
      <c r="F2991" s="822" t="s">
        <v>7141</v>
      </c>
      <c r="G2991" s="822" t="s">
        <v>2967</v>
      </c>
      <c r="H2991" s="831">
        <v>141.48999999999998</v>
      </c>
      <c r="I2991" s="831">
        <v>67105.960000000006</v>
      </c>
      <c r="J2991" s="822"/>
      <c r="K2991" s="822">
        <v>474.28058520036763</v>
      </c>
      <c r="L2991" s="831">
        <v>223.57999999999998</v>
      </c>
      <c r="M2991" s="831">
        <v>147667.66999999998</v>
      </c>
      <c r="N2991" s="822"/>
      <c r="O2991" s="822">
        <v>660.46904910993828</v>
      </c>
      <c r="P2991" s="831">
        <v>163.17999999999998</v>
      </c>
      <c r="Q2991" s="831">
        <v>77391.59</v>
      </c>
      <c r="R2991" s="827"/>
      <c r="S2991" s="832">
        <v>474.27129550189977</v>
      </c>
    </row>
    <row r="2992" spans="1:19" ht="14.45" customHeight="1" x14ac:dyDescent="0.2">
      <c r="A2992" s="821" t="s">
        <v>6951</v>
      </c>
      <c r="B2992" s="822" t="s">
        <v>6952</v>
      </c>
      <c r="C2992" s="822" t="s">
        <v>639</v>
      </c>
      <c r="D2992" s="822" t="s">
        <v>3489</v>
      </c>
      <c r="E2992" s="822" t="s">
        <v>6953</v>
      </c>
      <c r="F2992" s="822" t="s">
        <v>7142</v>
      </c>
      <c r="G2992" s="822" t="s">
        <v>2967</v>
      </c>
      <c r="H2992" s="831">
        <v>137.86000000000001</v>
      </c>
      <c r="I2992" s="831">
        <v>28195.100000000002</v>
      </c>
      <c r="J2992" s="822"/>
      <c r="K2992" s="822">
        <v>204.51980269838967</v>
      </c>
      <c r="L2992" s="831">
        <v>231.79000000000002</v>
      </c>
      <c r="M2992" s="831">
        <v>60195.54</v>
      </c>
      <c r="N2992" s="822"/>
      <c r="O2992" s="822">
        <v>259.69860649726041</v>
      </c>
      <c r="P2992" s="831">
        <v>155.5</v>
      </c>
      <c r="Q2992" s="831">
        <v>31802.9</v>
      </c>
      <c r="R2992" s="827"/>
      <c r="S2992" s="832">
        <v>204.5202572347267</v>
      </c>
    </row>
    <row r="2993" spans="1:19" ht="14.45" customHeight="1" x14ac:dyDescent="0.2">
      <c r="A2993" s="821" t="s">
        <v>6951</v>
      </c>
      <c r="B2993" s="822" t="s">
        <v>6952</v>
      </c>
      <c r="C2993" s="822" t="s">
        <v>639</v>
      </c>
      <c r="D2993" s="822" t="s">
        <v>3489</v>
      </c>
      <c r="E2993" s="822" t="s">
        <v>6953</v>
      </c>
      <c r="F2993" s="822" t="s">
        <v>7145</v>
      </c>
      <c r="G2993" s="822" t="s">
        <v>7146</v>
      </c>
      <c r="H2993" s="831"/>
      <c r="I2993" s="831"/>
      <c r="J2993" s="822"/>
      <c r="K2993" s="822"/>
      <c r="L2993" s="831"/>
      <c r="M2993" s="831"/>
      <c r="N2993" s="822"/>
      <c r="O2993" s="822"/>
      <c r="P2993" s="831">
        <v>1</v>
      </c>
      <c r="Q2993" s="831">
        <v>3300</v>
      </c>
      <c r="R2993" s="827"/>
      <c r="S2993" s="832">
        <v>3300</v>
      </c>
    </row>
    <row r="2994" spans="1:19" ht="14.45" customHeight="1" x14ac:dyDescent="0.2">
      <c r="A2994" s="821" t="s">
        <v>6951</v>
      </c>
      <c r="B2994" s="822" t="s">
        <v>6952</v>
      </c>
      <c r="C2994" s="822" t="s">
        <v>639</v>
      </c>
      <c r="D2994" s="822" t="s">
        <v>3489</v>
      </c>
      <c r="E2994" s="822" t="s">
        <v>6953</v>
      </c>
      <c r="F2994" s="822" t="s">
        <v>7147</v>
      </c>
      <c r="G2994" s="822" t="s">
        <v>2388</v>
      </c>
      <c r="H2994" s="831">
        <v>1</v>
      </c>
      <c r="I2994" s="831">
        <v>107513</v>
      </c>
      <c r="J2994" s="822"/>
      <c r="K2994" s="822">
        <v>107513</v>
      </c>
      <c r="L2994" s="831"/>
      <c r="M2994" s="831"/>
      <c r="N2994" s="822"/>
      <c r="O2994" s="822"/>
      <c r="P2994" s="831"/>
      <c r="Q2994" s="831"/>
      <c r="R2994" s="827"/>
      <c r="S2994" s="832"/>
    </row>
    <row r="2995" spans="1:19" ht="14.45" customHeight="1" x14ac:dyDescent="0.2">
      <c r="A2995" s="821" t="s">
        <v>6951</v>
      </c>
      <c r="B2995" s="822" t="s">
        <v>6952</v>
      </c>
      <c r="C2995" s="822" t="s">
        <v>639</v>
      </c>
      <c r="D2995" s="822" t="s">
        <v>3489</v>
      </c>
      <c r="E2995" s="822" t="s">
        <v>6953</v>
      </c>
      <c r="F2995" s="822" t="s">
        <v>7152</v>
      </c>
      <c r="G2995" s="822" t="s">
        <v>2346</v>
      </c>
      <c r="H2995" s="831">
        <v>16</v>
      </c>
      <c r="I2995" s="831">
        <v>514228.61</v>
      </c>
      <c r="J2995" s="822"/>
      <c r="K2995" s="822">
        <v>32139.288124999999</v>
      </c>
      <c r="L2995" s="831">
        <v>24</v>
      </c>
      <c r="M2995" s="831">
        <v>835851.96</v>
      </c>
      <c r="N2995" s="822"/>
      <c r="O2995" s="822">
        <v>34827.165000000001</v>
      </c>
      <c r="P2995" s="831">
        <v>8</v>
      </c>
      <c r="Q2995" s="831">
        <v>276786.88</v>
      </c>
      <c r="R2995" s="827"/>
      <c r="S2995" s="832">
        <v>34598.36</v>
      </c>
    </row>
    <row r="2996" spans="1:19" ht="14.45" customHeight="1" x14ac:dyDescent="0.2">
      <c r="A2996" s="821" t="s">
        <v>6951</v>
      </c>
      <c r="B2996" s="822" t="s">
        <v>6952</v>
      </c>
      <c r="C2996" s="822" t="s">
        <v>639</v>
      </c>
      <c r="D2996" s="822" t="s">
        <v>3489</v>
      </c>
      <c r="E2996" s="822" t="s">
        <v>6953</v>
      </c>
      <c r="F2996" s="822" t="s">
        <v>7153</v>
      </c>
      <c r="G2996" s="822" t="s">
        <v>2388</v>
      </c>
      <c r="H2996" s="831">
        <v>1</v>
      </c>
      <c r="I2996" s="831">
        <v>106722</v>
      </c>
      <c r="J2996" s="822"/>
      <c r="K2996" s="822">
        <v>106722</v>
      </c>
      <c r="L2996" s="831"/>
      <c r="M2996" s="831"/>
      <c r="N2996" s="822"/>
      <c r="O2996" s="822"/>
      <c r="P2996" s="831"/>
      <c r="Q2996" s="831"/>
      <c r="R2996" s="827"/>
      <c r="S2996" s="832"/>
    </row>
    <row r="2997" spans="1:19" ht="14.45" customHeight="1" x14ac:dyDescent="0.2">
      <c r="A2997" s="821" t="s">
        <v>6951</v>
      </c>
      <c r="B2997" s="822" t="s">
        <v>6952</v>
      </c>
      <c r="C2997" s="822" t="s">
        <v>639</v>
      </c>
      <c r="D2997" s="822" t="s">
        <v>3489</v>
      </c>
      <c r="E2997" s="822" t="s">
        <v>6953</v>
      </c>
      <c r="F2997" s="822" t="s">
        <v>7157</v>
      </c>
      <c r="G2997" s="822" t="s">
        <v>7158</v>
      </c>
      <c r="H2997" s="831"/>
      <c r="I2997" s="831"/>
      <c r="J2997" s="822"/>
      <c r="K2997" s="822"/>
      <c r="L2997" s="831">
        <v>12.6</v>
      </c>
      <c r="M2997" s="831">
        <v>685.43999999999994</v>
      </c>
      <c r="N2997" s="822"/>
      <c r="O2997" s="822">
        <v>54.4</v>
      </c>
      <c r="P2997" s="831">
        <v>0.4</v>
      </c>
      <c r="Q2997" s="831">
        <v>21.76</v>
      </c>
      <c r="R2997" s="827"/>
      <c r="S2997" s="832">
        <v>54.4</v>
      </c>
    </row>
    <row r="2998" spans="1:19" ht="14.45" customHeight="1" x14ac:dyDescent="0.2">
      <c r="A2998" s="821" t="s">
        <v>6951</v>
      </c>
      <c r="B2998" s="822" t="s">
        <v>6952</v>
      </c>
      <c r="C2998" s="822" t="s">
        <v>639</v>
      </c>
      <c r="D2998" s="822" t="s">
        <v>3489</v>
      </c>
      <c r="E2998" s="822" t="s">
        <v>6953</v>
      </c>
      <c r="F2998" s="822" t="s">
        <v>7159</v>
      </c>
      <c r="G2998" s="822" t="s">
        <v>7158</v>
      </c>
      <c r="H2998" s="831"/>
      <c r="I2998" s="831"/>
      <c r="J2998" s="822"/>
      <c r="K2998" s="822"/>
      <c r="L2998" s="831">
        <v>7.2</v>
      </c>
      <c r="M2998" s="831">
        <v>774.07999999999993</v>
      </c>
      <c r="N2998" s="822"/>
      <c r="O2998" s="822">
        <v>107.51111111111109</v>
      </c>
      <c r="P2998" s="831"/>
      <c r="Q2998" s="831"/>
      <c r="R2998" s="827"/>
      <c r="S2998" s="832"/>
    </row>
    <row r="2999" spans="1:19" ht="14.45" customHeight="1" x14ac:dyDescent="0.2">
      <c r="A2999" s="821" t="s">
        <v>6951</v>
      </c>
      <c r="B2999" s="822" t="s">
        <v>6952</v>
      </c>
      <c r="C2999" s="822" t="s">
        <v>639</v>
      </c>
      <c r="D2999" s="822" t="s">
        <v>3489</v>
      </c>
      <c r="E2999" s="822" t="s">
        <v>6953</v>
      </c>
      <c r="F2999" s="822" t="s">
        <v>7160</v>
      </c>
      <c r="G2999" s="822" t="s">
        <v>3389</v>
      </c>
      <c r="H2999" s="831">
        <v>15</v>
      </c>
      <c r="I2999" s="831">
        <v>166290</v>
      </c>
      <c r="J2999" s="822"/>
      <c r="K2999" s="822">
        <v>11086</v>
      </c>
      <c r="L2999" s="831">
        <v>3</v>
      </c>
      <c r="M2999" s="831">
        <v>33219.599999999999</v>
      </c>
      <c r="N2999" s="822"/>
      <c r="O2999" s="822">
        <v>11073.199999999999</v>
      </c>
      <c r="P2999" s="831"/>
      <c r="Q2999" s="831"/>
      <c r="R2999" s="827"/>
      <c r="S2999" s="832"/>
    </row>
    <row r="3000" spans="1:19" ht="14.45" customHeight="1" x14ac:dyDescent="0.2">
      <c r="A3000" s="821" t="s">
        <v>6951</v>
      </c>
      <c r="B3000" s="822" t="s">
        <v>6952</v>
      </c>
      <c r="C3000" s="822" t="s">
        <v>639</v>
      </c>
      <c r="D3000" s="822" t="s">
        <v>3489</v>
      </c>
      <c r="E3000" s="822" t="s">
        <v>6953</v>
      </c>
      <c r="F3000" s="822" t="s">
        <v>7164</v>
      </c>
      <c r="G3000" s="822" t="s">
        <v>7165</v>
      </c>
      <c r="H3000" s="831">
        <v>4.21</v>
      </c>
      <c r="I3000" s="831">
        <v>1852.86</v>
      </c>
      <c r="J3000" s="822"/>
      <c r="K3000" s="822">
        <v>440.10926365795723</v>
      </c>
      <c r="L3000" s="831"/>
      <c r="M3000" s="831"/>
      <c r="N3000" s="822"/>
      <c r="O3000" s="822"/>
      <c r="P3000" s="831"/>
      <c r="Q3000" s="831"/>
      <c r="R3000" s="827"/>
      <c r="S3000" s="832"/>
    </row>
    <row r="3001" spans="1:19" ht="14.45" customHeight="1" x14ac:dyDescent="0.2">
      <c r="A3001" s="821" t="s">
        <v>6951</v>
      </c>
      <c r="B3001" s="822" t="s">
        <v>6952</v>
      </c>
      <c r="C3001" s="822" t="s">
        <v>639</v>
      </c>
      <c r="D3001" s="822" t="s">
        <v>3489</v>
      </c>
      <c r="E3001" s="822" t="s">
        <v>6953</v>
      </c>
      <c r="F3001" s="822" t="s">
        <v>7166</v>
      </c>
      <c r="G3001" s="822" t="s">
        <v>2446</v>
      </c>
      <c r="H3001" s="831">
        <v>9</v>
      </c>
      <c r="I3001" s="831">
        <v>473474.7</v>
      </c>
      <c r="J3001" s="822"/>
      <c r="K3001" s="822">
        <v>52608.3</v>
      </c>
      <c r="L3001" s="831">
        <v>5</v>
      </c>
      <c r="M3001" s="831">
        <v>236750.5</v>
      </c>
      <c r="N3001" s="822"/>
      <c r="O3001" s="822">
        <v>47350.1</v>
      </c>
      <c r="P3001" s="831">
        <v>7</v>
      </c>
      <c r="Q3001" s="831">
        <v>331446.3</v>
      </c>
      <c r="R3001" s="827"/>
      <c r="S3001" s="832">
        <v>47349.471428571429</v>
      </c>
    </row>
    <row r="3002" spans="1:19" ht="14.45" customHeight="1" x14ac:dyDescent="0.2">
      <c r="A3002" s="821" t="s">
        <v>6951</v>
      </c>
      <c r="B3002" s="822" t="s">
        <v>6952</v>
      </c>
      <c r="C3002" s="822" t="s">
        <v>639</v>
      </c>
      <c r="D3002" s="822" t="s">
        <v>3489</v>
      </c>
      <c r="E3002" s="822" t="s">
        <v>6953</v>
      </c>
      <c r="F3002" s="822" t="s">
        <v>7167</v>
      </c>
      <c r="G3002" s="822" t="s">
        <v>2424</v>
      </c>
      <c r="H3002" s="831">
        <v>3.33</v>
      </c>
      <c r="I3002" s="831">
        <v>143622.9</v>
      </c>
      <c r="J3002" s="822"/>
      <c r="K3002" s="822">
        <v>43130</v>
      </c>
      <c r="L3002" s="831">
        <v>7</v>
      </c>
      <c r="M3002" s="831">
        <v>301910</v>
      </c>
      <c r="N3002" s="822"/>
      <c r="O3002" s="822">
        <v>43130</v>
      </c>
      <c r="P3002" s="831">
        <v>10</v>
      </c>
      <c r="Q3002" s="831">
        <v>396796</v>
      </c>
      <c r="R3002" s="827"/>
      <c r="S3002" s="832">
        <v>39679.599999999999</v>
      </c>
    </row>
    <row r="3003" spans="1:19" ht="14.45" customHeight="1" x14ac:dyDescent="0.2">
      <c r="A3003" s="821" t="s">
        <v>6951</v>
      </c>
      <c r="B3003" s="822" t="s">
        <v>6952</v>
      </c>
      <c r="C3003" s="822" t="s">
        <v>639</v>
      </c>
      <c r="D3003" s="822" t="s">
        <v>3489</v>
      </c>
      <c r="E3003" s="822" t="s">
        <v>6953</v>
      </c>
      <c r="F3003" s="822" t="s">
        <v>7168</v>
      </c>
      <c r="G3003" s="822" t="s">
        <v>2366</v>
      </c>
      <c r="H3003" s="831"/>
      <c r="I3003" s="831"/>
      <c r="J3003" s="822"/>
      <c r="K3003" s="822"/>
      <c r="L3003" s="831">
        <v>1</v>
      </c>
      <c r="M3003" s="831">
        <v>62391.63</v>
      </c>
      <c r="N3003" s="822"/>
      <c r="O3003" s="822">
        <v>62391.63</v>
      </c>
      <c r="P3003" s="831"/>
      <c r="Q3003" s="831"/>
      <c r="R3003" s="827"/>
      <c r="S3003" s="832"/>
    </row>
    <row r="3004" spans="1:19" ht="14.45" customHeight="1" x14ac:dyDescent="0.2">
      <c r="A3004" s="821" t="s">
        <v>6951</v>
      </c>
      <c r="B3004" s="822" t="s">
        <v>6952</v>
      </c>
      <c r="C3004" s="822" t="s">
        <v>639</v>
      </c>
      <c r="D3004" s="822" t="s">
        <v>3489</v>
      </c>
      <c r="E3004" s="822" t="s">
        <v>6953</v>
      </c>
      <c r="F3004" s="822" t="s">
        <v>7169</v>
      </c>
      <c r="G3004" s="822" t="s">
        <v>1272</v>
      </c>
      <c r="H3004" s="831"/>
      <c r="I3004" s="831"/>
      <c r="J3004" s="822"/>
      <c r="K3004" s="822"/>
      <c r="L3004" s="831">
        <v>1</v>
      </c>
      <c r="M3004" s="831">
        <v>23.82</v>
      </c>
      <c r="N3004" s="822"/>
      <c r="O3004" s="822">
        <v>23.82</v>
      </c>
      <c r="P3004" s="831"/>
      <c r="Q3004" s="831"/>
      <c r="R3004" s="827"/>
      <c r="S3004" s="832"/>
    </row>
    <row r="3005" spans="1:19" ht="14.45" customHeight="1" x14ac:dyDescent="0.2">
      <c r="A3005" s="821" t="s">
        <v>6951</v>
      </c>
      <c r="B3005" s="822" t="s">
        <v>6952</v>
      </c>
      <c r="C3005" s="822" t="s">
        <v>639</v>
      </c>
      <c r="D3005" s="822" t="s">
        <v>3489</v>
      </c>
      <c r="E3005" s="822" t="s">
        <v>6953</v>
      </c>
      <c r="F3005" s="822" t="s">
        <v>7170</v>
      </c>
      <c r="G3005" s="822" t="s">
        <v>1031</v>
      </c>
      <c r="H3005" s="831">
        <v>14.34</v>
      </c>
      <c r="I3005" s="831">
        <v>3498.1</v>
      </c>
      <c r="J3005" s="822"/>
      <c r="K3005" s="822">
        <v>243.94002789400278</v>
      </c>
      <c r="L3005" s="831"/>
      <c r="M3005" s="831"/>
      <c r="N3005" s="822"/>
      <c r="O3005" s="822"/>
      <c r="P3005" s="831"/>
      <c r="Q3005" s="831"/>
      <c r="R3005" s="827"/>
      <c r="S3005" s="832"/>
    </row>
    <row r="3006" spans="1:19" ht="14.45" customHeight="1" x14ac:dyDescent="0.2">
      <c r="A3006" s="821" t="s">
        <v>6951</v>
      </c>
      <c r="B3006" s="822" t="s">
        <v>6952</v>
      </c>
      <c r="C3006" s="822" t="s">
        <v>639</v>
      </c>
      <c r="D3006" s="822" t="s">
        <v>3489</v>
      </c>
      <c r="E3006" s="822" t="s">
        <v>6953</v>
      </c>
      <c r="F3006" s="822" t="s">
        <v>7171</v>
      </c>
      <c r="G3006" s="822" t="s">
        <v>1031</v>
      </c>
      <c r="H3006" s="831">
        <v>6.73</v>
      </c>
      <c r="I3006" s="831">
        <v>2910.25</v>
      </c>
      <c r="J3006" s="822"/>
      <c r="K3006" s="822">
        <v>432.42942050520054</v>
      </c>
      <c r="L3006" s="831">
        <v>0.93</v>
      </c>
      <c r="M3006" s="831">
        <v>402.16</v>
      </c>
      <c r="N3006" s="822"/>
      <c r="O3006" s="822">
        <v>432.43010752688173</v>
      </c>
      <c r="P3006" s="831"/>
      <c r="Q3006" s="831"/>
      <c r="R3006" s="827"/>
      <c r="S3006" s="832"/>
    </row>
    <row r="3007" spans="1:19" ht="14.45" customHeight="1" x14ac:dyDescent="0.2">
      <c r="A3007" s="821" t="s">
        <v>6951</v>
      </c>
      <c r="B3007" s="822" t="s">
        <v>6952</v>
      </c>
      <c r="C3007" s="822" t="s">
        <v>639</v>
      </c>
      <c r="D3007" s="822" t="s">
        <v>3489</v>
      </c>
      <c r="E3007" s="822" t="s">
        <v>6953</v>
      </c>
      <c r="F3007" s="822" t="s">
        <v>7173</v>
      </c>
      <c r="G3007" s="822" t="s">
        <v>2346</v>
      </c>
      <c r="H3007" s="831">
        <v>1</v>
      </c>
      <c r="I3007" s="831">
        <v>34342.43</v>
      </c>
      <c r="J3007" s="822"/>
      <c r="K3007" s="822">
        <v>34342.43</v>
      </c>
      <c r="L3007" s="831">
        <v>7</v>
      </c>
      <c r="M3007" s="831">
        <v>254388.83000000002</v>
      </c>
      <c r="N3007" s="822"/>
      <c r="O3007" s="822">
        <v>36341.26142857143</v>
      </c>
      <c r="P3007" s="831">
        <v>3</v>
      </c>
      <c r="Q3007" s="831">
        <v>58736.9</v>
      </c>
      <c r="R3007" s="827"/>
      <c r="S3007" s="832">
        <v>19578.966666666667</v>
      </c>
    </row>
    <row r="3008" spans="1:19" ht="14.45" customHeight="1" x14ac:dyDescent="0.2">
      <c r="A3008" s="821" t="s">
        <v>6951</v>
      </c>
      <c r="B3008" s="822" t="s">
        <v>6952</v>
      </c>
      <c r="C3008" s="822" t="s">
        <v>639</v>
      </c>
      <c r="D3008" s="822" t="s">
        <v>3489</v>
      </c>
      <c r="E3008" s="822" t="s">
        <v>6953</v>
      </c>
      <c r="F3008" s="822" t="s">
        <v>7174</v>
      </c>
      <c r="G3008" s="822" t="s">
        <v>2349</v>
      </c>
      <c r="H3008" s="831"/>
      <c r="I3008" s="831"/>
      <c r="J3008" s="822"/>
      <c r="K3008" s="822"/>
      <c r="L3008" s="831">
        <v>33</v>
      </c>
      <c r="M3008" s="831">
        <v>1216441.6000000001</v>
      </c>
      <c r="N3008" s="822"/>
      <c r="O3008" s="822">
        <v>36861.866666666669</v>
      </c>
      <c r="P3008" s="831">
        <v>81</v>
      </c>
      <c r="Q3008" s="831">
        <v>2552917.5</v>
      </c>
      <c r="R3008" s="827"/>
      <c r="S3008" s="832">
        <v>31517.5</v>
      </c>
    </row>
    <row r="3009" spans="1:19" ht="14.45" customHeight="1" x14ac:dyDescent="0.2">
      <c r="A3009" s="821" t="s">
        <v>6951</v>
      </c>
      <c r="B3009" s="822" t="s">
        <v>6952</v>
      </c>
      <c r="C3009" s="822" t="s">
        <v>639</v>
      </c>
      <c r="D3009" s="822" t="s">
        <v>3489</v>
      </c>
      <c r="E3009" s="822" t="s">
        <v>6953</v>
      </c>
      <c r="F3009" s="822" t="s">
        <v>7175</v>
      </c>
      <c r="G3009" s="822" t="s">
        <v>2442</v>
      </c>
      <c r="H3009" s="831">
        <v>26.65</v>
      </c>
      <c r="I3009" s="831">
        <v>124354.77</v>
      </c>
      <c r="J3009" s="822"/>
      <c r="K3009" s="822">
        <v>4666.2202626641656</v>
      </c>
      <c r="L3009" s="831">
        <v>201.20999999999998</v>
      </c>
      <c r="M3009" s="831">
        <v>1006981.2200000001</v>
      </c>
      <c r="N3009" s="822"/>
      <c r="O3009" s="822">
        <v>5004.6280999950313</v>
      </c>
      <c r="P3009" s="831">
        <v>454.28</v>
      </c>
      <c r="Q3009" s="831">
        <v>1883895.7000000002</v>
      </c>
      <c r="R3009" s="827"/>
      <c r="S3009" s="832">
        <v>4146.9923835519949</v>
      </c>
    </row>
    <row r="3010" spans="1:19" ht="14.45" customHeight="1" x14ac:dyDescent="0.2">
      <c r="A3010" s="821" t="s">
        <v>6951</v>
      </c>
      <c r="B3010" s="822" t="s">
        <v>6952</v>
      </c>
      <c r="C3010" s="822" t="s">
        <v>639</v>
      </c>
      <c r="D3010" s="822" t="s">
        <v>3489</v>
      </c>
      <c r="E3010" s="822" t="s">
        <v>6953</v>
      </c>
      <c r="F3010" s="822" t="s">
        <v>7176</v>
      </c>
      <c r="G3010" s="822" t="s">
        <v>2388</v>
      </c>
      <c r="H3010" s="831"/>
      <c r="I3010" s="831"/>
      <c r="J3010" s="822"/>
      <c r="K3010" s="822"/>
      <c r="L3010" s="831"/>
      <c r="M3010" s="831"/>
      <c r="N3010" s="822"/>
      <c r="O3010" s="822"/>
      <c r="P3010" s="831">
        <v>1</v>
      </c>
      <c r="Q3010" s="831">
        <v>86202.7</v>
      </c>
      <c r="R3010" s="827"/>
      <c r="S3010" s="832">
        <v>86202.7</v>
      </c>
    </row>
    <row r="3011" spans="1:19" ht="14.45" customHeight="1" x14ac:dyDescent="0.2">
      <c r="A3011" s="821" t="s">
        <v>6951</v>
      </c>
      <c r="B3011" s="822" t="s">
        <v>6952</v>
      </c>
      <c r="C3011" s="822" t="s">
        <v>639</v>
      </c>
      <c r="D3011" s="822" t="s">
        <v>3489</v>
      </c>
      <c r="E3011" s="822" t="s">
        <v>6953</v>
      </c>
      <c r="F3011" s="822" t="s">
        <v>7177</v>
      </c>
      <c r="G3011" s="822" t="s">
        <v>1031</v>
      </c>
      <c r="H3011" s="831">
        <v>6</v>
      </c>
      <c r="I3011" s="831">
        <v>1463.64</v>
      </c>
      <c r="J3011" s="822"/>
      <c r="K3011" s="822">
        <v>243.94000000000003</v>
      </c>
      <c r="L3011" s="831">
        <v>44.46</v>
      </c>
      <c r="M3011" s="831">
        <v>12539.050000000001</v>
      </c>
      <c r="N3011" s="822"/>
      <c r="O3011" s="822">
        <v>282.02991452991455</v>
      </c>
      <c r="P3011" s="831">
        <v>13.89</v>
      </c>
      <c r="Q3011" s="831">
        <v>3609.24</v>
      </c>
      <c r="R3011" s="827"/>
      <c r="S3011" s="832">
        <v>259.84449244060471</v>
      </c>
    </row>
    <row r="3012" spans="1:19" ht="14.45" customHeight="1" x14ac:dyDescent="0.2">
      <c r="A3012" s="821" t="s">
        <v>6951</v>
      </c>
      <c r="B3012" s="822" t="s">
        <v>6952</v>
      </c>
      <c r="C3012" s="822" t="s">
        <v>639</v>
      </c>
      <c r="D3012" s="822" t="s">
        <v>3489</v>
      </c>
      <c r="E3012" s="822" t="s">
        <v>6953</v>
      </c>
      <c r="F3012" s="822" t="s">
        <v>7178</v>
      </c>
      <c r="G3012" s="822" t="s">
        <v>1031</v>
      </c>
      <c r="H3012" s="831">
        <v>11.07</v>
      </c>
      <c r="I3012" s="831">
        <v>846.97</v>
      </c>
      <c r="J3012" s="822"/>
      <c r="K3012" s="822">
        <v>76.510388437217699</v>
      </c>
      <c r="L3012" s="831">
        <v>83.08</v>
      </c>
      <c r="M3012" s="831">
        <v>6846.7800000000007</v>
      </c>
      <c r="N3012" s="822"/>
      <c r="O3012" s="822">
        <v>82.411892152142528</v>
      </c>
      <c r="P3012" s="831">
        <v>25.450000000000003</v>
      </c>
      <c r="Q3012" s="831">
        <v>2008.4099999999999</v>
      </c>
      <c r="R3012" s="827"/>
      <c r="S3012" s="832">
        <v>78.915913555992134</v>
      </c>
    </row>
    <row r="3013" spans="1:19" ht="14.45" customHeight="1" x14ac:dyDescent="0.2">
      <c r="A3013" s="821" t="s">
        <v>6951</v>
      </c>
      <c r="B3013" s="822" t="s">
        <v>6952</v>
      </c>
      <c r="C3013" s="822" t="s">
        <v>639</v>
      </c>
      <c r="D3013" s="822" t="s">
        <v>3489</v>
      </c>
      <c r="E3013" s="822" t="s">
        <v>6953</v>
      </c>
      <c r="F3013" s="822" t="s">
        <v>7179</v>
      </c>
      <c r="G3013" s="822" t="s">
        <v>1132</v>
      </c>
      <c r="H3013" s="831">
        <v>4.1500000000000004</v>
      </c>
      <c r="I3013" s="831">
        <v>1748.06</v>
      </c>
      <c r="J3013" s="822"/>
      <c r="K3013" s="822">
        <v>421.21927710843369</v>
      </c>
      <c r="L3013" s="831">
        <v>20.7</v>
      </c>
      <c r="M3013" s="831">
        <v>8787.0300000000007</v>
      </c>
      <c r="N3013" s="822"/>
      <c r="O3013" s="822">
        <v>424.49420289855078</v>
      </c>
      <c r="P3013" s="831"/>
      <c r="Q3013" s="831"/>
      <c r="R3013" s="827"/>
      <c r="S3013" s="832"/>
    </row>
    <row r="3014" spans="1:19" ht="14.45" customHeight="1" x14ac:dyDescent="0.2">
      <c r="A3014" s="821" t="s">
        <v>6951</v>
      </c>
      <c r="B3014" s="822" t="s">
        <v>6952</v>
      </c>
      <c r="C3014" s="822" t="s">
        <v>639</v>
      </c>
      <c r="D3014" s="822" t="s">
        <v>3489</v>
      </c>
      <c r="E3014" s="822" t="s">
        <v>6953</v>
      </c>
      <c r="F3014" s="822" t="s">
        <v>7181</v>
      </c>
      <c r="G3014" s="822" t="s">
        <v>6966</v>
      </c>
      <c r="H3014" s="831">
        <v>9</v>
      </c>
      <c r="I3014" s="831">
        <v>11617.74</v>
      </c>
      <c r="J3014" s="822"/>
      <c r="K3014" s="822">
        <v>1290.8599999999999</v>
      </c>
      <c r="L3014" s="831">
        <v>132</v>
      </c>
      <c r="M3014" s="831">
        <v>170992.18</v>
      </c>
      <c r="N3014" s="822"/>
      <c r="O3014" s="822">
        <v>1295.395303030303</v>
      </c>
      <c r="P3014" s="831">
        <v>77</v>
      </c>
      <c r="Q3014" s="831">
        <v>77173.84</v>
      </c>
      <c r="R3014" s="827"/>
      <c r="S3014" s="832">
        <v>1002.2576623376623</v>
      </c>
    </row>
    <row r="3015" spans="1:19" ht="14.45" customHeight="1" x14ac:dyDescent="0.2">
      <c r="A3015" s="821" t="s">
        <v>6951</v>
      </c>
      <c r="B3015" s="822" t="s">
        <v>6952</v>
      </c>
      <c r="C3015" s="822" t="s">
        <v>639</v>
      </c>
      <c r="D3015" s="822" t="s">
        <v>3489</v>
      </c>
      <c r="E3015" s="822" t="s">
        <v>6953</v>
      </c>
      <c r="F3015" s="822" t="s">
        <v>7182</v>
      </c>
      <c r="G3015" s="822" t="s">
        <v>805</v>
      </c>
      <c r="H3015" s="831"/>
      <c r="I3015" s="831"/>
      <c r="J3015" s="822"/>
      <c r="K3015" s="822"/>
      <c r="L3015" s="831">
        <v>15.35</v>
      </c>
      <c r="M3015" s="831">
        <v>12483.989999999998</v>
      </c>
      <c r="N3015" s="822"/>
      <c r="O3015" s="822">
        <v>813.28925081433215</v>
      </c>
      <c r="P3015" s="831">
        <v>6.7</v>
      </c>
      <c r="Q3015" s="831">
        <v>4923.1600000000008</v>
      </c>
      <c r="R3015" s="827"/>
      <c r="S3015" s="832">
        <v>734.80000000000007</v>
      </c>
    </row>
    <row r="3016" spans="1:19" ht="14.45" customHeight="1" x14ac:dyDescent="0.2">
      <c r="A3016" s="821" t="s">
        <v>6951</v>
      </c>
      <c r="B3016" s="822" t="s">
        <v>6952</v>
      </c>
      <c r="C3016" s="822" t="s">
        <v>639</v>
      </c>
      <c r="D3016" s="822" t="s">
        <v>3489</v>
      </c>
      <c r="E3016" s="822" t="s">
        <v>6953</v>
      </c>
      <c r="F3016" s="822" t="s">
        <v>7183</v>
      </c>
      <c r="G3016" s="822" t="s">
        <v>1370</v>
      </c>
      <c r="H3016" s="831"/>
      <c r="I3016" s="831"/>
      <c r="J3016" s="822"/>
      <c r="K3016" s="822"/>
      <c r="L3016" s="831">
        <v>81.579999999999984</v>
      </c>
      <c r="M3016" s="831">
        <v>17973.7</v>
      </c>
      <c r="N3016" s="822"/>
      <c r="O3016" s="822">
        <v>220.31993135572449</v>
      </c>
      <c r="P3016" s="831">
        <v>25.92</v>
      </c>
      <c r="Q3016" s="831">
        <v>4652.66</v>
      </c>
      <c r="R3016" s="827"/>
      <c r="S3016" s="832">
        <v>179.50077160493825</v>
      </c>
    </row>
    <row r="3017" spans="1:19" ht="14.45" customHeight="1" x14ac:dyDescent="0.2">
      <c r="A3017" s="821" t="s">
        <v>6951</v>
      </c>
      <c r="B3017" s="822" t="s">
        <v>6952</v>
      </c>
      <c r="C3017" s="822" t="s">
        <v>639</v>
      </c>
      <c r="D3017" s="822" t="s">
        <v>3489</v>
      </c>
      <c r="E3017" s="822" t="s">
        <v>6953</v>
      </c>
      <c r="F3017" s="822" t="s">
        <v>7186</v>
      </c>
      <c r="G3017" s="822" t="s">
        <v>1031</v>
      </c>
      <c r="H3017" s="831"/>
      <c r="I3017" s="831"/>
      <c r="J3017" s="822"/>
      <c r="K3017" s="822"/>
      <c r="L3017" s="831">
        <v>11.91</v>
      </c>
      <c r="M3017" s="831">
        <v>8659.82</v>
      </c>
      <c r="N3017" s="822"/>
      <c r="O3017" s="822">
        <v>727.104953820319</v>
      </c>
      <c r="P3017" s="831">
        <v>19.520000000000003</v>
      </c>
      <c r="Q3017" s="831">
        <v>11929.96</v>
      </c>
      <c r="R3017" s="827"/>
      <c r="S3017" s="832">
        <v>611.16598360655723</v>
      </c>
    </row>
    <row r="3018" spans="1:19" ht="14.45" customHeight="1" x14ac:dyDescent="0.2">
      <c r="A3018" s="821" t="s">
        <v>6951</v>
      </c>
      <c r="B3018" s="822" t="s">
        <v>6952</v>
      </c>
      <c r="C3018" s="822" t="s">
        <v>639</v>
      </c>
      <c r="D3018" s="822" t="s">
        <v>3489</v>
      </c>
      <c r="E3018" s="822" t="s">
        <v>6953</v>
      </c>
      <c r="F3018" s="822" t="s">
        <v>7189</v>
      </c>
      <c r="G3018" s="822" t="s">
        <v>1370</v>
      </c>
      <c r="H3018" s="831"/>
      <c r="I3018" s="831"/>
      <c r="J3018" s="822"/>
      <c r="K3018" s="822"/>
      <c r="L3018" s="831">
        <v>22.55</v>
      </c>
      <c r="M3018" s="831">
        <v>3104.8900000000003</v>
      </c>
      <c r="N3018" s="822"/>
      <c r="O3018" s="822">
        <v>137.68913525498891</v>
      </c>
      <c r="P3018" s="831">
        <v>11.11</v>
      </c>
      <c r="Q3018" s="831">
        <v>1159.22</v>
      </c>
      <c r="R3018" s="827"/>
      <c r="S3018" s="832">
        <v>104.34023402340235</v>
      </c>
    </row>
    <row r="3019" spans="1:19" ht="14.45" customHeight="1" x14ac:dyDescent="0.2">
      <c r="A3019" s="821" t="s">
        <v>6951</v>
      </c>
      <c r="B3019" s="822" t="s">
        <v>6952</v>
      </c>
      <c r="C3019" s="822" t="s">
        <v>639</v>
      </c>
      <c r="D3019" s="822" t="s">
        <v>3489</v>
      </c>
      <c r="E3019" s="822" t="s">
        <v>6953</v>
      </c>
      <c r="F3019" s="822" t="s">
        <v>7190</v>
      </c>
      <c r="G3019" s="822" t="s">
        <v>1004</v>
      </c>
      <c r="H3019" s="831"/>
      <c r="I3019" s="831"/>
      <c r="J3019" s="822"/>
      <c r="K3019" s="822"/>
      <c r="L3019" s="831">
        <v>62.489999999999995</v>
      </c>
      <c r="M3019" s="831">
        <v>10319.789999999999</v>
      </c>
      <c r="N3019" s="822"/>
      <c r="O3019" s="822">
        <v>165.1430628900624</v>
      </c>
      <c r="P3019" s="831">
        <v>40.410000000000004</v>
      </c>
      <c r="Q3019" s="831">
        <v>6401.6</v>
      </c>
      <c r="R3019" s="827"/>
      <c r="S3019" s="832">
        <v>158.41623360554317</v>
      </c>
    </row>
    <row r="3020" spans="1:19" ht="14.45" customHeight="1" x14ac:dyDescent="0.2">
      <c r="A3020" s="821" t="s">
        <v>6951</v>
      </c>
      <c r="B3020" s="822" t="s">
        <v>6952</v>
      </c>
      <c r="C3020" s="822" t="s">
        <v>639</v>
      </c>
      <c r="D3020" s="822" t="s">
        <v>3489</v>
      </c>
      <c r="E3020" s="822" t="s">
        <v>6953</v>
      </c>
      <c r="F3020" s="822" t="s">
        <v>7191</v>
      </c>
      <c r="G3020" s="822" t="s">
        <v>1134</v>
      </c>
      <c r="H3020" s="831"/>
      <c r="I3020" s="831"/>
      <c r="J3020" s="822"/>
      <c r="K3020" s="822"/>
      <c r="L3020" s="831">
        <v>22.04</v>
      </c>
      <c r="M3020" s="831">
        <v>2832.66</v>
      </c>
      <c r="N3020" s="822"/>
      <c r="O3020" s="822">
        <v>128.52359346642467</v>
      </c>
      <c r="P3020" s="831">
        <v>23.01</v>
      </c>
      <c r="Q3020" s="831">
        <v>1373.58</v>
      </c>
      <c r="R3020" s="827"/>
      <c r="S3020" s="832">
        <v>59.69491525423728</v>
      </c>
    </row>
    <row r="3021" spans="1:19" ht="14.45" customHeight="1" x14ac:dyDescent="0.2">
      <c r="A3021" s="821" t="s">
        <v>6951</v>
      </c>
      <c r="B3021" s="822" t="s">
        <v>6952</v>
      </c>
      <c r="C3021" s="822" t="s">
        <v>639</v>
      </c>
      <c r="D3021" s="822" t="s">
        <v>3489</v>
      </c>
      <c r="E3021" s="822" t="s">
        <v>6953</v>
      </c>
      <c r="F3021" s="822" t="s">
        <v>7192</v>
      </c>
      <c r="G3021" s="822" t="s">
        <v>805</v>
      </c>
      <c r="H3021" s="831"/>
      <c r="I3021" s="831"/>
      <c r="J3021" s="822"/>
      <c r="K3021" s="822"/>
      <c r="L3021" s="831">
        <v>68.990000000000009</v>
      </c>
      <c r="M3021" s="831">
        <v>5848.65</v>
      </c>
      <c r="N3021" s="822"/>
      <c r="O3021" s="822">
        <v>84.775329757935921</v>
      </c>
      <c r="P3021" s="831">
        <v>57.529999999999987</v>
      </c>
      <c r="Q3021" s="831">
        <v>4556.37</v>
      </c>
      <c r="R3021" s="827"/>
      <c r="S3021" s="832">
        <v>79.199895706587881</v>
      </c>
    </row>
    <row r="3022" spans="1:19" ht="14.45" customHeight="1" x14ac:dyDescent="0.2">
      <c r="A3022" s="821" t="s">
        <v>6951</v>
      </c>
      <c r="B3022" s="822" t="s">
        <v>6952</v>
      </c>
      <c r="C3022" s="822" t="s">
        <v>639</v>
      </c>
      <c r="D3022" s="822" t="s">
        <v>3489</v>
      </c>
      <c r="E3022" s="822" t="s">
        <v>6953</v>
      </c>
      <c r="F3022" s="822" t="s">
        <v>7193</v>
      </c>
      <c r="G3022" s="822" t="s">
        <v>916</v>
      </c>
      <c r="H3022" s="831"/>
      <c r="I3022" s="831"/>
      <c r="J3022" s="822"/>
      <c r="K3022" s="822"/>
      <c r="L3022" s="831">
        <v>92.72</v>
      </c>
      <c r="M3022" s="831">
        <v>47882.450000000004</v>
      </c>
      <c r="N3022" s="822"/>
      <c r="O3022" s="822">
        <v>516.41986626402081</v>
      </c>
      <c r="P3022" s="831">
        <v>84.79</v>
      </c>
      <c r="Q3022" s="831">
        <v>35196.33</v>
      </c>
      <c r="R3022" s="827"/>
      <c r="S3022" s="832">
        <v>415.10001179384358</v>
      </c>
    </row>
    <row r="3023" spans="1:19" ht="14.45" customHeight="1" x14ac:dyDescent="0.2">
      <c r="A3023" s="821" t="s">
        <v>6951</v>
      </c>
      <c r="B3023" s="822" t="s">
        <v>6952</v>
      </c>
      <c r="C3023" s="822" t="s">
        <v>639</v>
      </c>
      <c r="D3023" s="822" t="s">
        <v>3489</v>
      </c>
      <c r="E3023" s="822" t="s">
        <v>6953</v>
      </c>
      <c r="F3023" s="822" t="s">
        <v>7194</v>
      </c>
      <c r="G3023" s="822" t="s">
        <v>7195</v>
      </c>
      <c r="H3023" s="831"/>
      <c r="I3023" s="831"/>
      <c r="J3023" s="822"/>
      <c r="K3023" s="822"/>
      <c r="L3023" s="831">
        <v>2</v>
      </c>
      <c r="M3023" s="831">
        <v>36479.599999999999</v>
      </c>
      <c r="N3023" s="822"/>
      <c r="O3023" s="822">
        <v>18239.8</v>
      </c>
      <c r="P3023" s="831">
        <v>2</v>
      </c>
      <c r="Q3023" s="831">
        <v>29254.6</v>
      </c>
      <c r="R3023" s="827"/>
      <c r="S3023" s="832">
        <v>14627.3</v>
      </c>
    </row>
    <row r="3024" spans="1:19" ht="14.45" customHeight="1" x14ac:dyDescent="0.2">
      <c r="A3024" s="821" t="s">
        <v>6951</v>
      </c>
      <c r="B3024" s="822" t="s">
        <v>6952</v>
      </c>
      <c r="C3024" s="822" t="s">
        <v>639</v>
      </c>
      <c r="D3024" s="822" t="s">
        <v>3489</v>
      </c>
      <c r="E3024" s="822" t="s">
        <v>6953</v>
      </c>
      <c r="F3024" s="822" t="s">
        <v>7196</v>
      </c>
      <c r="G3024" s="822" t="s">
        <v>1134</v>
      </c>
      <c r="H3024" s="831"/>
      <c r="I3024" s="831"/>
      <c r="J3024" s="822"/>
      <c r="K3024" s="822"/>
      <c r="L3024" s="831">
        <v>21.830000000000002</v>
      </c>
      <c r="M3024" s="831">
        <v>4829.3399999999992</v>
      </c>
      <c r="N3024" s="822"/>
      <c r="O3024" s="822">
        <v>221.22491983508928</v>
      </c>
      <c r="P3024" s="831">
        <v>12.999999999999998</v>
      </c>
      <c r="Q3024" s="831">
        <v>3137.6800000000003</v>
      </c>
      <c r="R3024" s="827"/>
      <c r="S3024" s="832">
        <v>241.36000000000004</v>
      </c>
    </row>
    <row r="3025" spans="1:19" ht="14.45" customHeight="1" x14ac:dyDescent="0.2">
      <c r="A3025" s="821" t="s">
        <v>6951</v>
      </c>
      <c r="B3025" s="822" t="s">
        <v>6952</v>
      </c>
      <c r="C3025" s="822" t="s">
        <v>639</v>
      </c>
      <c r="D3025" s="822" t="s">
        <v>3489</v>
      </c>
      <c r="E3025" s="822" t="s">
        <v>6953</v>
      </c>
      <c r="F3025" s="822" t="s">
        <v>7198</v>
      </c>
      <c r="G3025" s="822" t="s">
        <v>1134</v>
      </c>
      <c r="H3025" s="831"/>
      <c r="I3025" s="831"/>
      <c r="J3025" s="822"/>
      <c r="K3025" s="822"/>
      <c r="L3025" s="831">
        <v>9.5500000000000007</v>
      </c>
      <c r="M3025" s="831">
        <v>3504.57</v>
      </c>
      <c r="N3025" s="822"/>
      <c r="O3025" s="822">
        <v>366.97068062827225</v>
      </c>
      <c r="P3025" s="831">
        <v>15.34</v>
      </c>
      <c r="Q3025" s="831">
        <v>2425.87</v>
      </c>
      <c r="R3025" s="827"/>
      <c r="S3025" s="832">
        <v>158.14015645371578</v>
      </c>
    </row>
    <row r="3026" spans="1:19" ht="14.45" customHeight="1" x14ac:dyDescent="0.2">
      <c r="A3026" s="821" t="s">
        <v>6951</v>
      </c>
      <c r="B3026" s="822" t="s">
        <v>6952</v>
      </c>
      <c r="C3026" s="822" t="s">
        <v>639</v>
      </c>
      <c r="D3026" s="822" t="s">
        <v>3489</v>
      </c>
      <c r="E3026" s="822" t="s">
        <v>6953</v>
      </c>
      <c r="F3026" s="822" t="s">
        <v>7200</v>
      </c>
      <c r="G3026" s="822" t="s">
        <v>1241</v>
      </c>
      <c r="H3026" s="831"/>
      <c r="I3026" s="831"/>
      <c r="J3026" s="822"/>
      <c r="K3026" s="822"/>
      <c r="L3026" s="831"/>
      <c r="M3026" s="831"/>
      <c r="N3026" s="822"/>
      <c r="O3026" s="822"/>
      <c r="P3026" s="831">
        <v>1.2</v>
      </c>
      <c r="Q3026" s="831">
        <v>96.84</v>
      </c>
      <c r="R3026" s="827"/>
      <c r="S3026" s="832">
        <v>80.7</v>
      </c>
    </row>
    <row r="3027" spans="1:19" ht="14.45" customHeight="1" x14ac:dyDescent="0.2">
      <c r="A3027" s="821" t="s">
        <v>6951</v>
      </c>
      <c r="B3027" s="822" t="s">
        <v>6952</v>
      </c>
      <c r="C3027" s="822" t="s">
        <v>639</v>
      </c>
      <c r="D3027" s="822" t="s">
        <v>3489</v>
      </c>
      <c r="E3027" s="822" t="s">
        <v>6953</v>
      </c>
      <c r="F3027" s="822" t="s">
        <v>7201</v>
      </c>
      <c r="G3027" s="822" t="s">
        <v>805</v>
      </c>
      <c r="H3027" s="831"/>
      <c r="I3027" s="831"/>
      <c r="J3027" s="822"/>
      <c r="K3027" s="822"/>
      <c r="L3027" s="831">
        <v>90.42</v>
      </c>
      <c r="M3027" s="831">
        <v>21545.710000000003</v>
      </c>
      <c r="N3027" s="822"/>
      <c r="O3027" s="822">
        <v>238.28478212784785</v>
      </c>
      <c r="P3027" s="831">
        <v>111.31</v>
      </c>
      <c r="Q3027" s="831">
        <v>24365.77</v>
      </c>
      <c r="R3027" s="827"/>
      <c r="S3027" s="832">
        <v>218.90009882310665</v>
      </c>
    </row>
    <row r="3028" spans="1:19" ht="14.45" customHeight="1" x14ac:dyDescent="0.2">
      <c r="A3028" s="821" t="s">
        <v>6951</v>
      </c>
      <c r="B3028" s="822" t="s">
        <v>6952</v>
      </c>
      <c r="C3028" s="822" t="s">
        <v>639</v>
      </c>
      <c r="D3028" s="822" t="s">
        <v>3489</v>
      </c>
      <c r="E3028" s="822" t="s">
        <v>6953</v>
      </c>
      <c r="F3028" s="822" t="s">
        <v>7203</v>
      </c>
      <c r="G3028" s="822" t="s">
        <v>3004</v>
      </c>
      <c r="H3028" s="831"/>
      <c r="I3028" s="831"/>
      <c r="J3028" s="822"/>
      <c r="K3028" s="822"/>
      <c r="L3028" s="831"/>
      <c r="M3028" s="831"/>
      <c r="N3028" s="822"/>
      <c r="O3028" s="822"/>
      <c r="P3028" s="831">
        <v>18</v>
      </c>
      <c r="Q3028" s="831">
        <v>1815.84</v>
      </c>
      <c r="R3028" s="827"/>
      <c r="S3028" s="832">
        <v>100.88</v>
      </c>
    </row>
    <row r="3029" spans="1:19" ht="14.45" customHeight="1" x14ac:dyDescent="0.2">
      <c r="A3029" s="821" t="s">
        <v>6951</v>
      </c>
      <c r="B3029" s="822" t="s">
        <v>6952</v>
      </c>
      <c r="C3029" s="822" t="s">
        <v>639</v>
      </c>
      <c r="D3029" s="822" t="s">
        <v>3489</v>
      </c>
      <c r="E3029" s="822" t="s">
        <v>6953</v>
      </c>
      <c r="F3029" s="822" t="s">
        <v>7204</v>
      </c>
      <c r="G3029" s="822" t="s">
        <v>805</v>
      </c>
      <c r="H3029" s="831"/>
      <c r="I3029" s="831"/>
      <c r="J3029" s="822"/>
      <c r="K3029" s="822"/>
      <c r="L3029" s="831"/>
      <c r="M3029" s="831"/>
      <c r="N3029" s="822"/>
      <c r="O3029" s="822"/>
      <c r="P3029" s="831">
        <v>5.9499999999999993</v>
      </c>
      <c r="Q3029" s="831">
        <v>3128.5099999999998</v>
      </c>
      <c r="R3029" s="827"/>
      <c r="S3029" s="832">
        <v>525.80000000000007</v>
      </c>
    </row>
    <row r="3030" spans="1:19" ht="14.45" customHeight="1" x14ac:dyDescent="0.2">
      <c r="A3030" s="821" t="s">
        <v>6951</v>
      </c>
      <c r="B3030" s="822" t="s">
        <v>6952</v>
      </c>
      <c r="C3030" s="822" t="s">
        <v>639</v>
      </c>
      <c r="D3030" s="822" t="s">
        <v>3489</v>
      </c>
      <c r="E3030" s="822" t="s">
        <v>6953</v>
      </c>
      <c r="F3030" s="822" t="s">
        <v>7206</v>
      </c>
      <c r="G3030" s="822" t="s">
        <v>1241</v>
      </c>
      <c r="H3030" s="831"/>
      <c r="I3030" s="831"/>
      <c r="J3030" s="822"/>
      <c r="K3030" s="822"/>
      <c r="L3030" s="831"/>
      <c r="M3030" s="831"/>
      <c r="N3030" s="822"/>
      <c r="O3030" s="822"/>
      <c r="P3030" s="831">
        <v>3.8000000000000003</v>
      </c>
      <c r="Q3030" s="831">
        <v>206.72999999999996</v>
      </c>
      <c r="R3030" s="827"/>
      <c r="S3030" s="832">
        <v>54.402631578947357</v>
      </c>
    </row>
    <row r="3031" spans="1:19" ht="14.45" customHeight="1" x14ac:dyDescent="0.2">
      <c r="A3031" s="821" t="s">
        <v>6951</v>
      </c>
      <c r="B3031" s="822" t="s">
        <v>6952</v>
      </c>
      <c r="C3031" s="822" t="s">
        <v>639</v>
      </c>
      <c r="D3031" s="822" t="s">
        <v>3489</v>
      </c>
      <c r="E3031" s="822" t="s">
        <v>6953</v>
      </c>
      <c r="F3031" s="822" t="s">
        <v>7207</v>
      </c>
      <c r="G3031" s="822" t="s">
        <v>1132</v>
      </c>
      <c r="H3031" s="831"/>
      <c r="I3031" s="831"/>
      <c r="J3031" s="822"/>
      <c r="K3031" s="822"/>
      <c r="L3031" s="831">
        <v>23.3</v>
      </c>
      <c r="M3031" s="831">
        <v>4317.95</v>
      </c>
      <c r="N3031" s="822"/>
      <c r="O3031" s="822">
        <v>185.31974248927037</v>
      </c>
      <c r="P3031" s="831"/>
      <c r="Q3031" s="831"/>
      <c r="R3031" s="827"/>
      <c r="S3031" s="832"/>
    </row>
    <row r="3032" spans="1:19" ht="14.45" customHeight="1" x14ac:dyDescent="0.2">
      <c r="A3032" s="821" t="s">
        <v>6951</v>
      </c>
      <c r="B3032" s="822" t="s">
        <v>6952</v>
      </c>
      <c r="C3032" s="822" t="s">
        <v>639</v>
      </c>
      <c r="D3032" s="822" t="s">
        <v>3489</v>
      </c>
      <c r="E3032" s="822" t="s">
        <v>6953</v>
      </c>
      <c r="F3032" s="822" t="s">
        <v>7208</v>
      </c>
      <c r="G3032" s="822" t="s">
        <v>2477</v>
      </c>
      <c r="H3032" s="831"/>
      <c r="I3032" s="831"/>
      <c r="J3032" s="822"/>
      <c r="K3032" s="822"/>
      <c r="L3032" s="831"/>
      <c r="M3032" s="831"/>
      <c r="N3032" s="822"/>
      <c r="O3032" s="822"/>
      <c r="P3032" s="831">
        <v>1</v>
      </c>
      <c r="Q3032" s="831">
        <v>42782.86</v>
      </c>
      <c r="R3032" s="827"/>
      <c r="S3032" s="832">
        <v>42782.86</v>
      </c>
    </row>
    <row r="3033" spans="1:19" ht="14.45" customHeight="1" x14ac:dyDescent="0.2">
      <c r="A3033" s="821" t="s">
        <v>6951</v>
      </c>
      <c r="B3033" s="822" t="s">
        <v>6952</v>
      </c>
      <c r="C3033" s="822" t="s">
        <v>639</v>
      </c>
      <c r="D3033" s="822" t="s">
        <v>3489</v>
      </c>
      <c r="E3033" s="822" t="s">
        <v>6953</v>
      </c>
      <c r="F3033" s="822" t="s">
        <v>7214</v>
      </c>
      <c r="G3033" s="822" t="s">
        <v>7124</v>
      </c>
      <c r="H3033" s="831"/>
      <c r="I3033" s="831"/>
      <c r="J3033" s="822"/>
      <c r="K3033" s="822"/>
      <c r="L3033" s="831">
        <v>9</v>
      </c>
      <c r="M3033" s="831">
        <v>508069.84</v>
      </c>
      <c r="N3033" s="822"/>
      <c r="O3033" s="822">
        <v>56452.204444444447</v>
      </c>
      <c r="P3033" s="831">
        <v>63</v>
      </c>
      <c r="Q3033" s="831">
        <v>3584515.58</v>
      </c>
      <c r="R3033" s="827"/>
      <c r="S3033" s="832">
        <v>56897.072698412703</v>
      </c>
    </row>
    <row r="3034" spans="1:19" ht="14.45" customHeight="1" x14ac:dyDescent="0.2">
      <c r="A3034" s="821" t="s">
        <v>6951</v>
      </c>
      <c r="B3034" s="822" t="s">
        <v>6952</v>
      </c>
      <c r="C3034" s="822" t="s">
        <v>639</v>
      </c>
      <c r="D3034" s="822" t="s">
        <v>3489</v>
      </c>
      <c r="E3034" s="822" t="s">
        <v>6953</v>
      </c>
      <c r="F3034" s="822" t="s">
        <v>7215</v>
      </c>
      <c r="G3034" s="822" t="s">
        <v>736</v>
      </c>
      <c r="H3034" s="831"/>
      <c r="I3034" s="831"/>
      <c r="J3034" s="822"/>
      <c r="K3034" s="822"/>
      <c r="L3034" s="831"/>
      <c r="M3034" s="831"/>
      <c r="N3034" s="822"/>
      <c r="O3034" s="822"/>
      <c r="P3034" s="831">
        <v>1.4000000000000001</v>
      </c>
      <c r="Q3034" s="831">
        <v>57.28</v>
      </c>
      <c r="R3034" s="827"/>
      <c r="S3034" s="832">
        <v>40.914285714285711</v>
      </c>
    </row>
    <row r="3035" spans="1:19" ht="14.45" customHeight="1" x14ac:dyDescent="0.2">
      <c r="A3035" s="821" t="s">
        <v>6951</v>
      </c>
      <c r="B3035" s="822" t="s">
        <v>6952</v>
      </c>
      <c r="C3035" s="822" t="s">
        <v>639</v>
      </c>
      <c r="D3035" s="822" t="s">
        <v>3489</v>
      </c>
      <c r="E3035" s="822" t="s">
        <v>6953</v>
      </c>
      <c r="F3035" s="822" t="s">
        <v>7218</v>
      </c>
      <c r="G3035" s="822" t="s">
        <v>2346</v>
      </c>
      <c r="H3035" s="831"/>
      <c r="I3035" s="831"/>
      <c r="J3035" s="822"/>
      <c r="K3035" s="822"/>
      <c r="L3035" s="831">
        <v>2</v>
      </c>
      <c r="M3035" s="831">
        <v>72684.800000000003</v>
      </c>
      <c r="N3035" s="822"/>
      <c r="O3035" s="822">
        <v>36342.400000000001</v>
      </c>
      <c r="P3035" s="831">
        <v>1</v>
      </c>
      <c r="Q3035" s="831">
        <v>29368.9</v>
      </c>
      <c r="R3035" s="827"/>
      <c r="S3035" s="832">
        <v>29368.9</v>
      </c>
    </row>
    <row r="3036" spans="1:19" ht="14.45" customHeight="1" x14ac:dyDescent="0.2">
      <c r="A3036" s="821" t="s">
        <v>6951</v>
      </c>
      <c r="B3036" s="822" t="s">
        <v>6952</v>
      </c>
      <c r="C3036" s="822" t="s">
        <v>639</v>
      </c>
      <c r="D3036" s="822" t="s">
        <v>3489</v>
      </c>
      <c r="E3036" s="822" t="s">
        <v>6953</v>
      </c>
      <c r="F3036" s="822" t="s">
        <v>7219</v>
      </c>
      <c r="G3036" s="822" t="s">
        <v>2366</v>
      </c>
      <c r="H3036" s="831"/>
      <c r="I3036" s="831"/>
      <c r="J3036" s="822"/>
      <c r="K3036" s="822"/>
      <c r="L3036" s="831">
        <v>4</v>
      </c>
      <c r="M3036" s="831">
        <v>182537.08</v>
      </c>
      <c r="N3036" s="822"/>
      <c r="O3036" s="822">
        <v>45634.27</v>
      </c>
      <c r="P3036" s="831">
        <v>8</v>
      </c>
      <c r="Q3036" s="831">
        <v>365074.4</v>
      </c>
      <c r="R3036" s="827"/>
      <c r="S3036" s="832">
        <v>45634.3</v>
      </c>
    </row>
    <row r="3037" spans="1:19" ht="14.45" customHeight="1" x14ac:dyDescent="0.2">
      <c r="A3037" s="821" t="s">
        <v>6951</v>
      </c>
      <c r="B3037" s="822" t="s">
        <v>6952</v>
      </c>
      <c r="C3037" s="822" t="s">
        <v>639</v>
      </c>
      <c r="D3037" s="822" t="s">
        <v>3489</v>
      </c>
      <c r="E3037" s="822" t="s">
        <v>6953</v>
      </c>
      <c r="F3037" s="822" t="s">
        <v>7220</v>
      </c>
      <c r="G3037" s="822" t="s">
        <v>2384</v>
      </c>
      <c r="H3037" s="831"/>
      <c r="I3037" s="831"/>
      <c r="J3037" s="822"/>
      <c r="K3037" s="822"/>
      <c r="L3037" s="831"/>
      <c r="M3037" s="831"/>
      <c r="N3037" s="822"/>
      <c r="O3037" s="822"/>
      <c r="P3037" s="831">
        <v>8</v>
      </c>
      <c r="Q3037" s="831">
        <v>115522.4</v>
      </c>
      <c r="R3037" s="827"/>
      <c r="S3037" s="832">
        <v>14440.3</v>
      </c>
    </row>
    <row r="3038" spans="1:19" ht="14.45" customHeight="1" x14ac:dyDescent="0.2">
      <c r="A3038" s="821" t="s">
        <v>6951</v>
      </c>
      <c r="B3038" s="822" t="s">
        <v>6952</v>
      </c>
      <c r="C3038" s="822" t="s">
        <v>639</v>
      </c>
      <c r="D3038" s="822" t="s">
        <v>3489</v>
      </c>
      <c r="E3038" s="822" t="s">
        <v>6953</v>
      </c>
      <c r="F3038" s="822" t="s">
        <v>7222</v>
      </c>
      <c r="G3038" s="822" t="s">
        <v>2346</v>
      </c>
      <c r="H3038" s="831"/>
      <c r="I3038" s="831"/>
      <c r="J3038" s="822"/>
      <c r="K3038" s="822"/>
      <c r="L3038" s="831"/>
      <c r="M3038" s="831"/>
      <c r="N3038" s="822"/>
      <c r="O3038" s="822"/>
      <c r="P3038" s="831">
        <v>14</v>
      </c>
      <c r="Q3038" s="831">
        <v>411700.9</v>
      </c>
      <c r="R3038" s="827"/>
      <c r="S3038" s="832">
        <v>29407.207142857143</v>
      </c>
    </row>
    <row r="3039" spans="1:19" ht="14.45" customHeight="1" x14ac:dyDescent="0.2">
      <c r="A3039" s="821" t="s">
        <v>6951</v>
      </c>
      <c r="B3039" s="822" t="s">
        <v>6952</v>
      </c>
      <c r="C3039" s="822" t="s">
        <v>639</v>
      </c>
      <c r="D3039" s="822" t="s">
        <v>3489</v>
      </c>
      <c r="E3039" s="822" t="s">
        <v>6953</v>
      </c>
      <c r="F3039" s="822" t="s">
        <v>7224</v>
      </c>
      <c r="G3039" s="822" t="s">
        <v>7124</v>
      </c>
      <c r="H3039" s="831"/>
      <c r="I3039" s="831"/>
      <c r="J3039" s="822"/>
      <c r="K3039" s="822"/>
      <c r="L3039" s="831"/>
      <c r="M3039" s="831"/>
      <c r="N3039" s="822"/>
      <c r="O3039" s="822"/>
      <c r="P3039" s="831">
        <v>6</v>
      </c>
      <c r="Q3039" s="831">
        <v>339277.8</v>
      </c>
      <c r="R3039" s="827"/>
      <c r="S3039" s="832">
        <v>56546.299999999996</v>
      </c>
    </row>
    <row r="3040" spans="1:19" ht="14.45" customHeight="1" x14ac:dyDescent="0.2">
      <c r="A3040" s="821" t="s">
        <v>6951</v>
      </c>
      <c r="B3040" s="822" t="s">
        <v>6952</v>
      </c>
      <c r="C3040" s="822" t="s">
        <v>639</v>
      </c>
      <c r="D3040" s="822" t="s">
        <v>3489</v>
      </c>
      <c r="E3040" s="822" t="s">
        <v>6953</v>
      </c>
      <c r="F3040" s="822" t="s">
        <v>7230</v>
      </c>
      <c r="G3040" s="822" t="s">
        <v>2319</v>
      </c>
      <c r="H3040" s="831"/>
      <c r="I3040" s="831"/>
      <c r="J3040" s="822"/>
      <c r="K3040" s="822"/>
      <c r="L3040" s="831"/>
      <c r="M3040" s="831"/>
      <c r="N3040" s="822"/>
      <c r="O3040" s="822"/>
      <c r="P3040" s="831">
        <v>173</v>
      </c>
      <c r="Q3040" s="831">
        <v>189665.93</v>
      </c>
      <c r="R3040" s="827"/>
      <c r="S3040" s="832">
        <v>1096.3348554913293</v>
      </c>
    </row>
    <row r="3041" spans="1:19" ht="14.45" customHeight="1" x14ac:dyDescent="0.2">
      <c r="A3041" s="821" t="s">
        <v>6951</v>
      </c>
      <c r="B3041" s="822" t="s">
        <v>6952</v>
      </c>
      <c r="C3041" s="822" t="s">
        <v>639</v>
      </c>
      <c r="D3041" s="822" t="s">
        <v>3489</v>
      </c>
      <c r="E3041" s="822" t="s">
        <v>6953</v>
      </c>
      <c r="F3041" s="822" t="s">
        <v>7232</v>
      </c>
      <c r="G3041" s="822" t="s">
        <v>2300</v>
      </c>
      <c r="H3041" s="831"/>
      <c r="I3041" s="831"/>
      <c r="J3041" s="822"/>
      <c r="K3041" s="822"/>
      <c r="L3041" s="831"/>
      <c r="M3041" s="831"/>
      <c r="N3041" s="822"/>
      <c r="O3041" s="822"/>
      <c r="P3041" s="831">
        <v>42.5</v>
      </c>
      <c r="Q3041" s="831">
        <v>47356.49</v>
      </c>
      <c r="R3041" s="827"/>
      <c r="S3041" s="832">
        <v>1114.2703529411765</v>
      </c>
    </row>
    <row r="3042" spans="1:19" ht="14.45" customHeight="1" x14ac:dyDescent="0.2">
      <c r="A3042" s="821" t="s">
        <v>6951</v>
      </c>
      <c r="B3042" s="822" t="s">
        <v>6952</v>
      </c>
      <c r="C3042" s="822" t="s">
        <v>639</v>
      </c>
      <c r="D3042" s="822" t="s">
        <v>3489</v>
      </c>
      <c r="E3042" s="822" t="s">
        <v>6953</v>
      </c>
      <c r="F3042" s="822" t="s">
        <v>7233</v>
      </c>
      <c r="G3042" s="822" t="s">
        <v>3429</v>
      </c>
      <c r="H3042" s="831"/>
      <c r="I3042" s="831"/>
      <c r="J3042" s="822"/>
      <c r="K3042" s="822"/>
      <c r="L3042" s="831"/>
      <c r="M3042" s="831"/>
      <c r="N3042" s="822"/>
      <c r="O3042" s="822"/>
      <c r="P3042" s="831">
        <v>1</v>
      </c>
      <c r="Q3042" s="831">
        <v>55499.199999999997</v>
      </c>
      <c r="R3042" s="827"/>
      <c r="S3042" s="832">
        <v>55499.199999999997</v>
      </c>
    </row>
    <row r="3043" spans="1:19" ht="14.45" customHeight="1" x14ac:dyDescent="0.2">
      <c r="A3043" s="821" t="s">
        <v>6951</v>
      </c>
      <c r="B3043" s="822" t="s">
        <v>6952</v>
      </c>
      <c r="C3043" s="822" t="s">
        <v>639</v>
      </c>
      <c r="D3043" s="822" t="s">
        <v>3489</v>
      </c>
      <c r="E3043" s="822" t="s">
        <v>6953</v>
      </c>
      <c r="F3043" s="822" t="s">
        <v>7234</v>
      </c>
      <c r="G3043" s="822" t="s">
        <v>2346</v>
      </c>
      <c r="H3043" s="831"/>
      <c r="I3043" s="831"/>
      <c r="J3043" s="822"/>
      <c r="K3043" s="822"/>
      <c r="L3043" s="831"/>
      <c r="M3043" s="831"/>
      <c r="N3043" s="822"/>
      <c r="O3043" s="822"/>
      <c r="P3043" s="831">
        <v>4</v>
      </c>
      <c r="Q3043" s="831">
        <v>117475.6</v>
      </c>
      <c r="R3043" s="827"/>
      <c r="S3043" s="832">
        <v>29368.9</v>
      </c>
    </row>
    <row r="3044" spans="1:19" ht="14.45" customHeight="1" x14ac:dyDescent="0.2">
      <c r="A3044" s="821" t="s">
        <v>6951</v>
      </c>
      <c r="B3044" s="822" t="s">
        <v>6952</v>
      </c>
      <c r="C3044" s="822" t="s">
        <v>639</v>
      </c>
      <c r="D3044" s="822" t="s">
        <v>3489</v>
      </c>
      <c r="E3044" s="822" t="s">
        <v>6953</v>
      </c>
      <c r="F3044" s="822" t="s">
        <v>7236</v>
      </c>
      <c r="G3044" s="822" t="s">
        <v>2346</v>
      </c>
      <c r="H3044" s="831"/>
      <c r="I3044" s="831"/>
      <c r="J3044" s="822"/>
      <c r="K3044" s="822"/>
      <c r="L3044" s="831"/>
      <c r="M3044" s="831"/>
      <c r="N3044" s="822"/>
      <c r="O3044" s="822"/>
      <c r="P3044" s="831">
        <v>1</v>
      </c>
      <c r="Q3044" s="831">
        <v>29368.9</v>
      </c>
      <c r="R3044" s="827"/>
      <c r="S3044" s="832">
        <v>29368.9</v>
      </c>
    </row>
    <row r="3045" spans="1:19" ht="14.45" customHeight="1" x14ac:dyDescent="0.2">
      <c r="A3045" s="821" t="s">
        <v>6951</v>
      </c>
      <c r="B3045" s="822" t="s">
        <v>6952</v>
      </c>
      <c r="C3045" s="822" t="s">
        <v>639</v>
      </c>
      <c r="D3045" s="822" t="s">
        <v>3489</v>
      </c>
      <c r="E3045" s="822" t="s">
        <v>6953</v>
      </c>
      <c r="F3045" s="822" t="s">
        <v>7237</v>
      </c>
      <c r="G3045" s="822" t="s">
        <v>7238</v>
      </c>
      <c r="H3045" s="831"/>
      <c r="I3045" s="831"/>
      <c r="J3045" s="822"/>
      <c r="K3045" s="822"/>
      <c r="L3045" s="831"/>
      <c r="M3045" s="831"/>
      <c r="N3045" s="822"/>
      <c r="O3045" s="822"/>
      <c r="P3045" s="831">
        <v>2</v>
      </c>
      <c r="Q3045" s="831">
        <v>20981.24</v>
      </c>
      <c r="R3045" s="827"/>
      <c r="S3045" s="832">
        <v>10490.62</v>
      </c>
    </row>
    <row r="3046" spans="1:19" ht="14.45" customHeight="1" x14ac:dyDescent="0.2">
      <c r="A3046" s="821" t="s">
        <v>6951</v>
      </c>
      <c r="B3046" s="822" t="s">
        <v>6952</v>
      </c>
      <c r="C3046" s="822" t="s">
        <v>639</v>
      </c>
      <c r="D3046" s="822" t="s">
        <v>3489</v>
      </c>
      <c r="E3046" s="822" t="s">
        <v>6953</v>
      </c>
      <c r="F3046" s="822" t="s">
        <v>7241</v>
      </c>
      <c r="G3046" s="822" t="s">
        <v>2438</v>
      </c>
      <c r="H3046" s="831"/>
      <c r="I3046" s="831"/>
      <c r="J3046" s="822"/>
      <c r="K3046" s="822"/>
      <c r="L3046" s="831"/>
      <c r="M3046" s="831"/>
      <c r="N3046" s="822"/>
      <c r="O3046" s="822"/>
      <c r="P3046" s="831">
        <v>3</v>
      </c>
      <c r="Q3046" s="831">
        <v>354000</v>
      </c>
      <c r="R3046" s="827"/>
      <c r="S3046" s="832">
        <v>118000</v>
      </c>
    </row>
    <row r="3047" spans="1:19" ht="14.45" customHeight="1" x14ac:dyDescent="0.2">
      <c r="A3047" s="821" t="s">
        <v>6951</v>
      </c>
      <c r="B3047" s="822" t="s">
        <v>6952</v>
      </c>
      <c r="C3047" s="822" t="s">
        <v>639</v>
      </c>
      <c r="D3047" s="822" t="s">
        <v>3489</v>
      </c>
      <c r="E3047" s="822" t="s">
        <v>6953</v>
      </c>
      <c r="F3047" s="822" t="s">
        <v>7242</v>
      </c>
      <c r="G3047" s="822" t="s">
        <v>2970</v>
      </c>
      <c r="H3047" s="831"/>
      <c r="I3047" s="831"/>
      <c r="J3047" s="822"/>
      <c r="K3047" s="822"/>
      <c r="L3047" s="831"/>
      <c r="M3047" s="831"/>
      <c r="N3047" s="822"/>
      <c r="O3047" s="822"/>
      <c r="P3047" s="831">
        <v>34.69</v>
      </c>
      <c r="Q3047" s="831">
        <v>12032.279999999999</v>
      </c>
      <c r="R3047" s="827"/>
      <c r="S3047" s="832">
        <v>346.85154223119054</v>
      </c>
    </row>
    <row r="3048" spans="1:19" ht="14.45" customHeight="1" x14ac:dyDescent="0.2">
      <c r="A3048" s="821" t="s">
        <v>6951</v>
      </c>
      <c r="B3048" s="822" t="s">
        <v>6952</v>
      </c>
      <c r="C3048" s="822" t="s">
        <v>639</v>
      </c>
      <c r="D3048" s="822" t="s">
        <v>3489</v>
      </c>
      <c r="E3048" s="822" t="s">
        <v>6953</v>
      </c>
      <c r="F3048" s="822" t="s">
        <v>7243</v>
      </c>
      <c r="G3048" s="822" t="s">
        <v>2970</v>
      </c>
      <c r="H3048" s="831"/>
      <c r="I3048" s="831"/>
      <c r="J3048" s="822"/>
      <c r="K3048" s="822"/>
      <c r="L3048" s="831"/>
      <c r="M3048" s="831"/>
      <c r="N3048" s="822"/>
      <c r="O3048" s="822"/>
      <c r="P3048" s="831">
        <v>44.03</v>
      </c>
      <c r="Q3048" s="831">
        <v>6195.48</v>
      </c>
      <c r="R3048" s="827"/>
      <c r="S3048" s="832">
        <v>140.71042471042469</v>
      </c>
    </row>
    <row r="3049" spans="1:19" ht="14.45" customHeight="1" x14ac:dyDescent="0.2">
      <c r="A3049" s="821" t="s">
        <v>6951</v>
      </c>
      <c r="B3049" s="822" t="s">
        <v>6952</v>
      </c>
      <c r="C3049" s="822" t="s">
        <v>639</v>
      </c>
      <c r="D3049" s="822" t="s">
        <v>3489</v>
      </c>
      <c r="E3049" s="822" t="s">
        <v>6953</v>
      </c>
      <c r="F3049" s="822" t="s">
        <v>7245</v>
      </c>
      <c r="G3049" s="822" t="s">
        <v>2970</v>
      </c>
      <c r="H3049" s="831"/>
      <c r="I3049" s="831"/>
      <c r="J3049" s="822"/>
      <c r="K3049" s="822"/>
      <c r="L3049" s="831"/>
      <c r="M3049" s="831"/>
      <c r="N3049" s="822"/>
      <c r="O3049" s="822"/>
      <c r="P3049" s="831">
        <v>20.270000000000003</v>
      </c>
      <c r="Q3049" s="831">
        <v>1687.0700000000002</v>
      </c>
      <c r="R3049" s="827"/>
      <c r="S3049" s="832">
        <v>83.229896398618649</v>
      </c>
    </row>
    <row r="3050" spans="1:19" ht="14.45" customHeight="1" x14ac:dyDescent="0.2">
      <c r="A3050" s="821" t="s">
        <v>6951</v>
      </c>
      <c r="B3050" s="822" t="s">
        <v>6952</v>
      </c>
      <c r="C3050" s="822" t="s">
        <v>639</v>
      </c>
      <c r="D3050" s="822" t="s">
        <v>3489</v>
      </c>
      <c r="E3050" s="822" t="s">
        <v>6953</v>
      </c>
      <c r="F3050" s="822" t="s">
        <v>7246</v>
      </c>
      <c r="G3050" s="822" t="s">
        <v>1890</v>
      </c>
      <c r="H3050" s="831"/>
      <c r="I3050" s="831"/>
      <c r="J3050" s="822"/>
      <c r="K3050" s="822"/>
      <c r="L3050" s="831"/>
      <c r="M3050" s="831"/>
      <c r="N3050" s="822"/>
      <c r="O3050" s="822"/>
      <c r="P3050" s="831">
        <v>4</v>
      </c>
      <c r="Q3050" s="831">
        <v>470.04</v>
      </c>
      <c r="R3050" s="827"/>
      <c r="S3050" s="832">
        <v>117.51</v>
      </c>
    </row>
    <row r="3051" spans="1:19" ht="14.45" customHeight="1" x14ac:dyDescent="0.2">
      <c r="A3051" s="821" t="s">
        <v>6951</v>
      </c>
      <c r="B3051" s="822" t="s">
        <v>6952</v>
      </c>
      <c r="C3051" s="822" t="s">
        <v>639</v>
      </c>
      <c r="D3051" s="822" t="s">
        <v>3489</v>
      </c>
      <c r="E3051" s="822" t="s">
        <v>6953</v>
      </c>
      <c r="F3051" s="822" t="s">
        <v>7247</v>
      </c>
      <c r="G3051" s="822" t="s">
        <v>1890</v>
      </c>
      <c r="H3051" s="831"/>
      <c r="I3051" s="831"/>
      <c r="J3051" s="822"/>
      <c r="K3051" s="822"/>
      <c r="L3051" s="831"/>
      <c r="M3051" s="831"/>
      <c r="N3051" s="822"/>
      <c r="O3051" s="822"/>
      <c r="P3051" s="831">
        <v>9.7200000000000006</v>
      </c>
      <c r="Q3051" s="831">
        <v>2682.8199999999997</v>
      </c>
      <c r="R3051" s="827"/>
      <c r="S3051" s="832">
        <v>276.01028806584355</v>
      </c>
    </row>
    <row r="3052" spans="1:19" ht="14.45" customHeight="1" x14ac:dyDescent="0.2">
      <c r="A3052" s="821" t="s">
        <v>6951</v>
      </c>
      <c r="B3052" s="822" t="s">
        <v>6952</v>
      </c>
      <c r="C3052" s="822" t="s">
        <v>639</v>
      </c>
      <c r="D3052" s="822" t="s">
        <v>3489</v>
      </c>
      <c r="E3052" s="822" t="s">
        <v>7252</v>
      </c>
      <c r="F3052" s="822" t="s">
        <v>7253</v>
      </c>
      <c r="G3052" s="822" t="s">
        <v>7254</v>
      </c>
      <c r="H3052" s="831">
        <v>8</v>
      </c>
      <c r="I3052" s="831">
        <v>17475.84</v>
      </c>
      <c r="J3052" s="822"/>
      <c r="K3052" s="822">
        <v>2184.48</v>
      </c>
      <c r="L3052" s="831">
        <v>14</v>
      </c>
      <c r="M3052" s="831">
        <v>30948.47</v>
      </c>
      <c r="N3052" s="822"/>
      <c r="O3052" s="822">
        <v>2210.605</v>
      </c>
      <c r="P3052" s="831">
        <v>9</v>
      </c>
      <c r="Q3052" s="831">
        <v>20044.080000000002</v>
      </c>
      <c r="R3052" s="827"/>
      <c r="S3052" s="832">
        <v>2227.1200000000003</v>
      </c>
    </row>
    <row r="3053" spans="1:19" ht="14.45" customHeight="1" x14ac:dyDescent="0.2">
      <c r="A3053" s="821" t="s">
        <v>6951</v>
      </c>
      <c r="B3053" s="822" t="s">
        <v>6952</v>
      </c>
      <c r="C3053" s="822" t="s">
        <v>639</v>
      </c>
      <c r="D3053" s="822" t="s">
        <v>3489</v>
      </c>
      <c r="E3053" s="822" t="s">
        <v>7252</v>
      </c>
      <c r="F3053" s="822" t="s">
        <v>7255</v>
      </c>
      <c r="G3053" s="822" t="s">
        <v>7256</v>
      </c>
      <c r="H3053" s="831">
        <v>10</v>
      </c>
      <c r="I3053" s="831">
        <v>26703.4</v>
      </c>
      <c r="J3053" s="822"/>
      <c r="K3053" s="822">
        <v>2670.34</v>
      </c>
      <c r="L3053" s="831">
        <v>5</v>
      </c>
      <c r="M3053" s="831">
        <v>13389.19</v>
      </c>
      <c r="N3053" s="822"/>
      <c r="O3053" s="822">
        <v>2677.8380000000002</v>
      </c>
      <c r="P3053" s="831">
        <v>20</v>
      </c>
      <c r="Q3053" s="831">
        <v>54597.740000000005</v>
      </c>
      <c r="R3053" s="827"/>
      <c r="S3053" s="832">
        <v>2729.8870000000002</v>
      </c>
    </row>
    <row r="3054" spans="1:19" ht="14.45" customHeight="1" x14ac:dyDescent="0.2">
      <c r="A3054" s="821" t="s">
        <v>6951</v>
      </c>
      <c r="B3054" s="822" t="s">
        <v>6952</v>
      </c>
      <c r="C3054" s="822" t="s">
        <v>639</v>
      </c>
      <c r="D3054" s="822" t="s">
        <v>3489</v>
      </c>
      <c r="E3054" s="822" t="s">
        <v>7252</v>
      </c>
      <c r="F3054" s="822" t="s">
        <v>7257</v>
      </c>
      <c r="G3054" s="822" t="s">
        <v>7258</v>
      </c>
      <c r="H3054" s="831"/>
      <c r="I3054" s="831"/>
      <c r="J3054" s="822"/>
      <c r="K3054" s="822"/>
      <c r="L3054" s="831"/>
      <c r="M3054" s="831"/>
      <c r="N3054" s="822"/>
      <c r="O3054" s="822"/>
      <c r="P3054" s="831">
        <v>2</v>
      </c>
      <c r="Q3054" s="831">
        <v>4491.8</v>
      </c>
      <c r="R3054" s="827"/>
      <c r="S3054" s="832">
        <v>2245.9</v>
      </c>
    </row>
    <row r="3055" spans="1:19" ht="14.45" customHeight="1" x14ac:dyDescent="0.2">
      <c r="A3055" s="821" t="s">
        <v>6951</v>
      </c>
      <c r="B3055" s="822" t="s">
        <v>6952</v>
      </c>
      <c r="C3055" s="822" t="s">
        <v>639</v>
      </c>
      <c r="D3055" s="822" t="s">
        <v>3489</v>
      </c>
      <c r="E3055" s="822" t="s">
        <v>7261</v>
      </c>
      <c r="F3055" s="822" t="s">
        <v>7262</v>
      </c>
      <c r="G3055" s="822" t="s">
        <v>7263</v>
      </c>
      <c r="H3055" s="831">
        <v>1</v>
      </c>
      <c r="I3055" s="831">
        <v>867</v>
      </c>
      <c r="J3055" s="822"/>
      <c r="K3055" s="822">
        <v>867</v>
      </c>
      <c r="L3055" s="831"/>
      <c r="M3055" s="831"/>
      <c r="N3055" s="822"/>
      <c r="O3055" s="822"/>
      <c r="P3055" s="831"/>
      <c r="Q3055" s="831"/>
      <c r="R3055" s="827"/>
      <c r="S3055" s="832"/>
    </row>
    <row r="3056" spans="1:19" ht="14.45" customHeight="1" x14ac:dyDescent="0.2">
      <c r="A3056" s="821" t="s">
        <v>6951</v>
      </c>
      <c r="B3056" s="822" t="s">
        <v>6952</v>
      </c>
      <c r="C3056" s="822" t="s">
        <v>639</v>
      </c>
      <c r="D3056" s="822" t="s">
        <v>3489</v>
      </c>
      <c r="E3056" s="822" t="s">
        <v>7261</v>
      </c>
      <c r="F3056" s="822" t="s">
        <v>7264</v>
      </c>
      <c r="G3056" s="822" t="s">
        <v>7265</v>
      </c>
      <c r="H3056" s="831">
        <v>92</v>
      </c>
      <c r="I3056" s="831">
        <v>56329.05</v>
      </c>
      <c r="J3056" s="822"/>
      <c r="K3056" s="822">
        <v>612.27228260869572</v>
      </c>
      <c r="L3056" s="831">
        <v>121</v>
      </c>
      <c r="M3056" s="831">
        <v>69906.75</v>
      </c>
      <c r="N3056" s="822"/>
      <c r="O3056" s="822">
        <v>577.74173553719004</v>
      </c>
      <c r="P3056" s="831">
        <v>52</v>
      </c>
      <c r="Q3056" s="831">
        <v>29257.800000000003</v>
      </c>
      <c r="R3056" s="827"/>
      <c r="S3056" s="832">
        <v>562.65000000000009</v>
      </c>
    </row>
    <row r="3057" spans="1:19" ht="14.45" customHeight="1" x14ac:dyDescent="0.2">
      <c r="A3057" s="821" t="s">
        <v>6951</v>
      </c>
      <c r="B3057" s="822" t="s">
        <v>6952</v>
      </c>
      <c r="C3057" s="822" t="s">
        <v>639</v>
      </c>
      <c r="D3057" s="822" t="s">
        <v>3489</v>
      </c>
      <c r="E3057" s="822" t="s">
        <v>7261</v>
      </c>
      <c r="F3057" s="822" t="s">
        <v>7269</v>
      </c>
      <c r="G3057" s="822" t="s">
        <v>7270</v>
      </c>
      <c r="H3057" s="831">
        <v>1</v>
      </c>
      <c r="I3057" s="831">
        <v>964</v>
      </c>
      <c r="J3057" s="822"/>
      <c r="K3057" s="822">
        <v>964</v>
      </c>
      <c r="L3057" s="831"/>
      <c r="M3057" s="831"/>
      <c r="N3057" s="822"/>
      <c r="O3057" s="822"/>
      <c r="P3057" s="831"/>
      <c r="Q3057" s="831"/>
      <c r="R3057" s="827"/>
      <c r="S3057" s="832"/>
    </row>
    <row r="3058" spans="1:19" ht="14.45" customHeight="1" x14ac:dyDescent="0.2">
      <c r="A3058" s="821" t="s">
        <v>6951</v>
      </c>
      <c r="B3058" s="822" t="s">
        <v>6952</v>
      </c>
      <c r="C3058" s="822" t="s">
        <v>639</v>
      </c>
      <c r="D3058" s="822" t="s">
        <v>3489</v>
      </c>
      <c r="E3058" s="822" t="s">
        <v>7261</v>
      </c>
      <c r="F3058" s="822" t="s">
        <v>7276</v>
      </c>
      <c r="G3058" s="822" t="s">
        <v>7277</v>
      </c>
      <c r="H3058" s="831">
        <v>1</v>
      </c>
      <c r="I3058" s="831">
        <v>5420</v>
      </c>
      <c r="J3058" s="822"/>
      <c r="K3058" s="822">
        <v>5420</v>
      </c>
      <c r="L3058" s="831">
        <v>1</v>
      </c>
      <c r="M3058" s="831">
        <v>5420</v>
      </c>
      <c r="N3058" s="822"/>
      <c r="O3058" s="822">
        <v>5420</v>
      </c>
      <c r="P3058" s="831"/>
      <c r="Q3058" s="831"/>
      <c r="R3058" s="827"/>
      <c r="S3058" s="832"/>
    </row>
    <row r="3059" spans="1:19" ht="14.45" customHeight="1" x14ac:dyDescent="0.2">
      <c r="A3059" s="821" t="s">
        <v>6951</v>
      </c>
      <c r="B3059" s="822" t="s">
        <v>6952</v>
      </c>
      <c r="C3059" s="822" t="s">
        <v>639</v>
      </c>
      <c r="D3059" s="822" t="s">
        <v>3489</v>
      </c>
      <c r="E3059" s="822" t="s">
        <v>7261</v>
      </c>
      <c r="F3059" s="822" t="s">
        <v>7280</v>
      </c>
      <c r="G3059" s="822" t="s">
        <v>7281</v>
      </c>
      <c r="H3059" s="831">
        <v>2</v>
      </c>
      <c r="I3059" s="831">
        <v>358.6</v>
      </c>
      <c r="J3059" s="822"/>
      <c r="K3059" s="822">
        <v>179.3</v>
      </c>
      <c r="L3059" s="831">
        <v>1257.52</v>
      </c>
      <c r="M3059" s="831">
        <v>225473.33000000002</v>
      </c>
      <c r="N3059" s="822"/>
      <c r="O3059" s="822">
        <v>179.29999522870412</v>
      </c>
      <c r="P3059" s="831">
        <v>1231</v>
      </c>
      <c r="Q3059" s="831">
        <v>220718.29999999996</v>
      </c>
      <c r="R3059" s="827"/>
      <c r="S3059" s="832">
        <v>179.29999999999995</v>
      </c>
    </row>
    <row r="3060" spans="1:19" ht="14.45" customHeight="1" x14ac:dyDescent="0.2">
      <c r="A3060" s="821" t="s">
        <v>6951</v>
      </c>
      <c r="B3060" s="822" t="s">
        <v>6952</v>
      </c>
      <c r="C3060" s="822" t="s">
        <v>639</v>
      </c>
      <c r="D3060" s="822" t="s">
        <v>3489</v>
      </c>
      <c r="E3060" s="822" t="s">
        <v>7261</v>
      </c>
      <c r="F3060" s="822" t="s">
        <v>7282</v>
      </c>
      <c r="G3060" s="822" t="s">
        <v>7281</v>
      </c>
      <c r="H3060" s="831"/>
      <c r="I3060" s="831"/>
      <c r="J3060" s="822"/>
      <c r="K3060" s="822"/>
      <c r="L3060" s="831"/>
      <c r="M3060" s="831"/>
      <c r="N3060" s="822"/>
      <c r="O3060" s="822"/>
      <c r="P3060" s="831">
        <v>1</v>
      </c>
      <c r="Q3060" s="831">
        <v>179.3</v>
      </c>
      <c r="R3060" s="827"/>
      <c r="S3060" s="832">
        <v>179.3</v>
      </c>
    </row>
    <row r="3061" spans="1:19" ht="14.45" customHeight="1" x14ac:dyDescent="0.2">
      <c r="A3061" s="821" t="s">
        <v>6951</v>
      </c>
      <c r="B3061" s="822" t="s">
        <v>6952</v>
      </c>
      <c r="C3061" s="822" t="s">
        <v>639</v>
      </c>
      <c r="D3061" s="822" t="s">
        <v>3489</v>
      </c>
      <c r="E3061" s="822" t="s">
        <v>7261</v>
      </c>
      <c r="F3061" s="822" t="s">
        <v>7283</v>
      </c>
      <c r="G3061" s="822" t="s">
        <v>7284</v>
      </c>
      <c r="H3061" s="831"/>
      <c r="I3061" s="831"/>
      <c r="J3061" s="822"/>
      <c r="K3061" s="822"/>
      <c r="L3061" s="831">
        <v>626.86</v>
      </c>
      <c r="M3061" s="831">
        <v>47622.539999999994</v>
      </c>
      <c r="N3061" s="822"/>
      <c r="O3061" s="822">
        <v>75.969977347414087</v>
      </c>
      <c r="P3061" s="831">
        <v>601</v>
      </c>
      <c r="Q3061" s="831">
        <v>46683.97</v>
      </c>
      <c r="R3061" s="827"/>
      <c r="S3061" s="832">
        <v>77.677154742096505</v>
      </c>
    </row>
    <row r="3062" spans="1:19" ht="14.45" customHeight="1" x14ac:dyDescent="0.2">
      <c r="A3062" s="821" t="s">
        <v>6951</v>
      </c>
      <c r="B3062" s="822" t="s">
        <v>6952</v>
      </c>
      <c r="C3062" s="822" t="s">
        <v>639</v>
      </c>
      <c r="D3062" s="822" t="s">
        <v>3489</v>
      </c>
      <c r="E3062" s="822" t="s">
        <v>7261</v>
      </c>
      <c r="F3062" s="822" t="s">
        <v>7285</v>
      </c>
      <c r="G3062" s="822" t="s">
        <v>7286</v>
      </c>
      <c r="H3062" s="831"/>
      <c r="I3062" s="831"/>
      <c r="J3062" s="822"/>
      <c r="K3062" s="822"/>
      <c r="L3062" s="831">
        <v>213</v>
      </c>
      <c r="M3062" s="831">
        <v>20168.969999999998</v>
      </c>
      <c r="N3062" s="822"/>
      <c r="O3062" s="822">
        <v>94.689999999999984</v>
      </c>
      <c r="P3062" s="831">
        <v>156</v>
      </c>
      <c r="Q3062" s="831">
        <v>14771.64</v>
      </c>
      <c r="R3062" s="827"/>
      <c r="S3062" s="832">
        <v>94.69</v>
      </c>
    </row>
    <row r="3063" spans="1:19" ht="14.45" customHeight="1" x14ac:dyDescent="0.2">
      <c r="A3063" s="821" t="s">
        <v>6951</v>
      </c>
      <c r="B3063" s="822" t="s">
        <v>6952</v>
      </c>
      <c r="C3063" s="822" t="s">
        <v>639</v>
      </c>
      <c r="D3063" s="822" t="s">
        <v>3489</v>
      </c>
      <c r="E3063" s="822" t="s">
        <v>7261</v>
      </c>
      <c r="F3063" s="822" t="s">
        <v>7287</v>
      </c>
      <c r="G3063" s="822" t="s">
        <v>7286</v>
      </c>
      <c r="H3063" s="831"/>
      <c r="I3063" s="831"/>
      <c r="J3063" s="822"/>
      <c r="K3063" s="822"/>
      <c r="L3063" s="831">
        <v>1352</v>
      </c>
      <c r="M3063" s="831">
        <v>102711.44</v>
      </c>
      <c r="N3063" s="822"/>
      <c r="O3063" s="822">
        <v>75.97</v>
      </c>
      <c r="P3063" s="831">
        <v>1192</v>
      </c>
      <c r="Q3063" s="831">
        <v>90556.239999999991</v>
      </c>
      <c r="R3063" s="827"/>
      <c r="S3063" s="832">
        <v>75.97</v>
      </c>
    </row>
    <row r="3064" spans="1:19" ht="14.45" customHeight="1" x14ac:dyDescent="0.2">
      <c r="A3064" s="821" t="s">
        <v>6951</v>
      </c>
      <c r="B3064" s="822" t="s">
        <v>6952</v>
      </c>
      <c r="C3064" s="822" t="s">
        <v>639</v>
      </c>
      <c r="D3064" s="822" t="s">
        <v>3489</v>
      </c>
      <c r="E3064" s="822" t="s">
        <v>7261</v>
      </c>
      <c r="F3064" s="822" t="s">
        <v>7290</v>
      </c>
      <c r="G3064" s="822" t="s">
        <v>7291</v>
      </c>
      <c r="H3064" s="831"/>
      <c r="I3064" s="831"/>
      <c r="J3064" s="822"/>
      <c r="K3064" s="822"/>
      <c r="L3064" s="831">
        <v>2</v>
      </c>
      <c r="M3064" s="831">
        <v>535.58000000000004</v>
      </c>
      <c r="N3064" s="822"/>
      <c r="O3064" s="822">
        <v>267.79000000000002</v>
      </c>
      <c r="P3064" s="831"/>
      <c r="Q3064" s="831"/>
      <c r="R3064" s="827"/>
      <c r="S3064" s="832"/>
    </row>
    <row r="3065" spans="1:19" ht="14.45" customHeight="1" x14ac:dyDescent="0.2">
      <c r="A3065" s="821" t="s">
        <v>6951</v>
      </c>
      <c r="B3065" s="822" t="s">
        <v>6952</v>
      </c>
      <c r="C3065" s="822" t="s">
        <v>639</v>
      </c>
      <c r="D3065" s="822" t="s">
        <v>3489</v>
      </c>
      <c r="E3065" s="822" t="s">
        <v>6946</v>
      </c>
      <c r="F3065" s="822" t="s">
        <v>7310</v>
      </c>
      <c r="G3065" s="822" t="s">
        <v>7311</v>
      </c>
      <c r="H3065" s="831">
        <v>2</v>
      </c>
      <c r="I3065" s="831">
        <v>604</v>
      </c>
      <c r="J3065" s="822"/>
      <c r="K3065" s="822">
        <v>302</v>
      </c>
      <c r="L3065" s="831"/>
      <c r="M3065" s="831"/>
      <c r="N3065" s="822"/>
      <c r="O3065" s="822"/>
      <c r="P3065" s="831"/>
      <c r="Q3065" s="831"/>
      <c r="R3065" s="827"/>
      <c r="S3065" s="832"/>
    </row>
    <row r="3066" spans="1:19" ht="14.45" customHeight="1" x14ac:dyDescent="0.2">
      <c r="A3066" s="821" t="s">
        <v>6951</v>
      </c>
      <c r="B3066" s="822" t="s">
        <v>6952</v>
      </c>
      <c r="C3066" s="822" t="s">
        <v>639</v>
      </c>
      <c r="D3066" s="822" t="s">
        <v>3489</v>
      </c>
      <c r="E3066" s="822" t="s">
        <v>6946</v>
      </c>
      <c r="F3066" s="822" t="s">
        <v>7312</v>
      </c>
      <c r="G3066" s="822" t="s">
        <v>7313</v>
      </c>
      <c r="H3066" s="831"/>
      <c r="I3066" s="831"/>
      <c r="J3066" s="822"/>
      <c r="K3066" s="822"/>
      <c r="L3066" s="831">
        <v>39</v>
      </c>
      <c r="M3066" s="831">
        <v>4797</v>
      </c>
      <c r="N3066" s="822"/>
      <c r="O3066" s="822">
        <v>123</v>
      </c>
      <c r="P3066" s="831">
        <v>67</v>
      </c>
      <c r="Q3066" s="831">
        <v>8911</v>
      </c>
      <c r="R3066" s="827"/>
      <c r="S3066" s="832">
        <v>133</v>
      </c>
    </row>
    <row r="3067" spans="1:19" ht="14.45" customHeight="1" x14ac:dyDescent="0.2">
      <c r="A3067" s="821" t="s">
        <v>6951</v>
      </c>
      <c r="B3067" s="822" t="s">
        <v>6952</v>
      </c>
      <c r="C3067" s="822" t="s">
        <v>639</v>
      </c>
      <c r="D3067" s="822" t="s">
        <v>3489</v>
      </c>
      <c r="E3067" s="822" t="s">
        <v>6946</v>
      </c>
      <c r="F3067" s="822" t="s">
        <v>7314</v>
      </c>
      <c r="G3067" s="822" t="s">
        <v>7315</v>
      </c>
      <c r="H3067" s="831">
        <v>643</v>
      </c>
      <c r="I3067" s="831">
        <v>97093</v>
      </c>
      <c r="J3067" s="822"/>
      <c r="K3067" s="822">
        <v>151</v>
      </c>
      <c r="L3067" s="831">
        <v>739</v>
      </c>
      <c r="M3067" s="831">
        <v>113067</v>
      </c>
      <c r="N3067" s="822"/>
      <c r="O3067" s="822">
        <v>153</v>
      </c>
      <c r="P3067" s="831">
        <v>678</v>
      </c>
      <c r="Q3067" s="831">
        <v>107124</v>
      </c>
      <c r="R3067" s="827"/>
      <c r="S3067" s="832">
        <v>158</v>
      </c>
    </row>
    <row r="3068" spans="1:19" ht="14.45" customHeight="1" x14ac:dyDescent="0.2">
      <c r="A3068" s="821" t="s">
        <v>6951</v>
      </c>
      <c r="B3068" s="822" t="s">
        <v>6952</v>
      </c>
      <c r="C3068" s="822" t="s">
        <v>639</v>
      </c>
      <c r="D3068" s="822" t="s">
        <v>3489</v>
      </c>
      <c r="E3068" s="822" t="s">
        <v>6946</v>
      </c>
      <c r="F3068" s="822" t="s">
        <v>7316</v>
      </c>
      <c r="G3068" s="822" t="s">
        <v>7317</v>
      </c>
      <c r="H3068" s="831">
        <v>19</v>
      </c>
      <c r="I3068" s="831">
        <v>3781</v>
      </c>
      <c r="J3068" s="822"/>
      <c r="K3068" s="822">
        <v>199</v>
      </c>
      <c r="L3068" s="831">
        <v>20</v>
      </c>
      <c r="M3068" s="831">
        <v>4020</v>
      </c>
      <c r="N3068" s="822"/>
      <c r="O3068" s="822">
        <v>201</v>
      </c>
      <c r="P3068" s="831">
        <v>30</v>
      </c>
      <c r="Q3068" s="831">
        <v>6300</v>
      </c>
      <c r="R3068" s="827"/>
      <c r="S3068" s="832">
        <v>210</v>
      </c>
    </row>
    <row r="3069" spans="1:19" ht="14.45" customHeight="1" x14ac:dyDescent="0.2">
      <c r="A3069" s="821" t="s">
        <v>6951</v>
      </c>
      <c r="B3069" s="822" t="s">
        <v>6952</v>
      </c>
      <c r="C3069" s="822" t="s">
        <v>639</v>
      </c>
      <c r="D3069" s="822" t="s">
        <v>3489</v>
      </c>
      <c r="E3069" s="822" t="s">
        <v>6946</v>
      </c>
      <c r="F3069" s="822" t="s">
        <v>7318</v>
      </c>
      <c r="G3069" s="822" t="s">
        <v>7319</v>
      </c>
      <c r="H3069" s="831">
        <v>705</v>
      </c>
      <c r="I3069" s="831">
        <v>26790</v>
      </c>
      <c r="J3069" s="822"/>
      <c r="K3069" s="822">
        <v>38</v>
      </c>
      <c r="L3069" s="831">
        <v>1127</v>
      </c>
      <c r="M3069" s="831">
        <v>42826</v>
      </c>
      <c r="N3069" s="822"/>
      <c r="O3069" s="822">
        <v>38</v>
      </c>
      <c r="P3069" s="831">
        <v>1388</v>
      </c>
      <c r="Q3069" s="831">
        <v>55520</v>
      </c>
      <c r="R3069" s="827"/>
      <c r="S3069" s="832">
        <v>40</v>
      </c>
    </row>
    <row r="3070" spans="1:19" ht="14.45" customHeight="1" x14ac:dyDescent="0.2">
      <c r="A3070" s="821" t="s">
        <v>6951</v>
      </c>
      <c r="B3070" s="822" t="s">
        <v>6952</v>
      </c>
      <c r="C3070" s="822" t="s">
        <v>639</v>
      </c>
      <c r="D3070" s="822" t="s">
        <v>3489</v>
      </c>
      <c r="E3070" s="822" t="s">
        <v>6946</v>
      </c>
      <c r="F3070" s="822" t="s">
        <v>7322</v>
      </c>
      <c r="G3070" s="822" t="s">
        <v>7323</v>
      </c>
      <c r="H3070" s="831">
        <v>1</v>
      </c>
      <c r="I3070" s="831">
        <v>5</v>
      </c>
      <c r="J3070" s="822"/>
      <c r="K3070" s="822">
        <v>5</v>
      </c>
      <c r="L3070" s="831"/>
      <c r="M3070" s="831"/>
      <c r="N3070" s="822"/>
      <c r="O3070" s="822"/>
      <c r="P3070" s="831"/>
      <c r="Q3070" s="831"/>
      <c r="R3070" s="827"/>
      <c r="S3070" s="832"/>
    </row>
    <row r="3071" spans="1:19" ht="14.45" customHeight="1" x14ac:dyDescent="0.2">
      <c r="A3071" s="821" t="s">
        <v>6951</v>
      </c>
      <c r="B3071" s="822" t="s">
        <v>6952</v>
      </c>
      <c r="C3071" s="822" t="s">
        <v>639</v>
      </c>
      <c r="D3071" s="822" t="s">
        <v>3489</v>
      </c>
      <c r="E3071" s="822" t="s">
        <v>6946</v>
      </c>
      <c r="F3071" s="822" t="s">
        <v>7326</v>
      </c>
      <c r="G3071" s="822" t="s">
        <v>7327</v>
      </c>
      <c r="H3071" s="831">
        <v>2482</v>
      </c>
      <c r="I3071" s="831">
        <v>444278</v>
      </c>
      <c r="J3071" s="822"/>
      <c r="K3071" s="822">
        <v>179</v>
      </c>
      <c r="L3071" s="831">
        <v>4061</v>
      </c>
      <c r="M3071" s="831">
        <v>730980</v>
      </c>
      <c r="N3071" s="822"/>
      <c r="O3071" s="822">
        <v>180</v>
      </c>
      <c r="P3071" s="831">
        <v>4168</v>
      </c>
      <c r="Q3071" s="831">
        <v>808592</v>
      </c>
      <c r="R3071" s="827"/>
      <c r="S3071" s="832">
        <v>194</v>
      </c>
    </row>
    <row r="3072" spans="1:19" ht="14.45" customHeight="1" x14ac:dyDescent="0.2">
      <c r="A3072" s="821" t="s">
        <v>6951</v>
      </c>
      <c r="B3072" s="822" t="s">
        <v>6952</v>
      </c>
      <c r="C3072" s="822" t="s">
        <v>639</v>
      </c>
      <c r="D3072" s="822" t="s">
        <v>3489</v>
      </c>
      <c r="E3072" s="822" t="s">
        <v>6946</v>
      </c>
      <c r="F3072" s="822" t="s">
        <v>7332</v>
      </c>
      <c r="G3072" s="822" t="s">
        <v>7333</v>
      </c>
      <c r="H3072" s="831">
        <v>472</v>
      </c>
      <c r="I3072" s="831">
        <v>0</v>
      </c>
      <c r="J3072" s="822"/>
      <c r="K3072" s="822">
        <v>0</v>
      </c>
      <c r="L3072" s="831">
        <v>904</v>
      </c>
      <c r="M3072" s="831">
        <v>0</v>
      </c>
      <c r="N3072" s="822"/>
      <c r="O3072" s="822">
        <v>0</v>
      </c>
      <c r="P3072" s="831">
        <v>1006</v>
      </c>
      <c r="Q3072" s="831">
        <v>0</v>
      </c>
      <c r="R3072" s="827"/>
      <c r="S3072" s="832">
        <v>0</v>
      </c>
    </row>
    <row r="3073" spans="1:19" ht="14.45" customHeight="1" x14ac:dyDescent="0.2">
      <c r="A3073" s="821" t="s">
        <v>6951</v>
      </c>
      <c r="B3073" s="822" t="s">
        <v>6952</v>
      </c>
      <c r="C3073" s="822" t="s">
        <v>639</v>
      </c>
      <c r="D3073" s="822" t="s">
        <v>3489</v>
      </c>
      <c r="E3073" s="822" t="s">
        <v>6946</v>
      </c>
      <c r="F3073" s="822" t="s">
        <v>7334</v>
      </c>
      <c r="G3073" s="822" t="s">
        <v>7335</v>
      </c>
      <c r="H3073" s="831">
        <v>76</v>
      </c>
      <c r="I3073" s="831">
        <v>0</v>
      </c>
      <c r="J3073" s="822"/>
      <c r="K3073" s="822">
        <v>0</v>
      </c>
      <c r="L3073" s="831">
        <v>78</v>
      </c>
      <c r="M3073" s="831">
        <v>0</v>
      </c>
      <c r="N3073" s="822"/>
      <c r="O3073" s="822">
        <v>0</v>
      </c>
      <c r="P3073" s="831">
        <v>114</v>
      </c>
      <c r="Q3073" s="831">
        <v>0</v>
      </c>
      <c r="R3073" s="827"/>
      <c r="S3073" s="832">
        <v>0</v>
      </c>
    </row>
    <row r="3074" spans="1:19" ht="14.45" customHeight="1" x14ac:dyDescent="0.2">
      <c r="A3074" s="821" t="s">
        <v>6951</v>
      </c>
      <c r="B3074" s="822" t="s">
        <v>6952</v>
      </c>
      <c r="C3074" s="822" t="s">
        <v>639</v>
      </c>
      <c r="D3074" s="822" t="s">
        <v>3489</v>
      </c>
      <c r="E3074" s="822" t="s">
        <v>6946</v>
      </c>
      <c r="F3074" s="822" t="s">
        <v>7336</v>
      </c>
      <c r="G3074" s="822" t="s">
        <v>7337</v>
      </c>
      <c r="H3074" s="831">
        <v>1697</v>
      </c>
      <c r="I3074" s="831">
        <v>415765</v>
      </c>
      <c r="J3074" s="822"/>
      <c r="K3074" s="822">
        <v>245</v>
      </c>
      <c r="L3074" s="831">
        <v>2646</v>
      </c>
      <c r="M3074" s="831">
        <v>650916</v>
      </c>
      <c r="N3074" s="822"/>
      <c r="O3074" s="822">
        <v>246</v>
      </c>
      <c r="P3074" s="831">
        <v>2324</v>
      </c>
      <c r="Q3074" s="831">
        <v>604240</v>
      </c>
      <c r="R3074" s="827"/>
      <c r="S3074" s="832">
        <v>260</v>
      </c>
    </row>
    <row r="3075" spans="1:19" ht="14.45" customHeight="1" x14ac:dyDescent="0.2">
      <c r="A3075" s="821" t="s">
        <v>6951</v>
      </c>
      <c r="B3075" s="822" t="s">
        <v>6952</v>
      </c>
      <c r="C3075" s="822" t="s">
        <v>639</v>
      </c>
      <c r="D3075" s="822" t="s">
        <v>3489</v>
      </c>
      <c r="E3075" s="822" t="s">
        <v>6946</v>
      </c>
      <c r="F3075" s="822" t="s">
        <v>7338</v>
      </c>
      <c r="G3075" s="822" t="s">
        <v>7339</v>
      </c>
      <c r="H3075" s="831">
        <v>2420</v>
      </c>
      <c r="I3075" s="831">
        <v>80666.63</v>
      </c>
      <c r="J3075" s="822"/>
      <c r="K3075" s="822">
        <v>33.333318181818186</v>
      </c>
      <c r="L3075" s="831">
        <v>4118</v>
      </c>
      <c r="M3075" s="831">
        <v>161084.51999999996</v>
      </c>
      <c r="N3075" s="822"/>
      <c r="O3075" s="822">
        <v>39.117173385138408</v>
      </c>
      <c r="P3075" s="831">
        <v>4182</v>
      </c>
      <c r="Q3075" s="831">
        <v>180673.39999999997</v>
      </c>
      <c r="R3075" s="827"/>
      <c r="S3075" s="832">
        <v>43.202630320420845</v>
      </c>
    </row>
    <row r="3076" spans="1:19" ht="14.45" customHeight="1" x14ac:dyDescent="0.2">
      <c r="A3076" s="821" t="s">
        <v>6951</v>
      </c>
      <c r="B3076" s="822" t="s">
        <v>6952</v>
      </c>
      <c r="C3076" s="822" t="s">
        <v>639</v>
      </c>
      <c r="D3076" s="822" t="s">
        <v>3489</v>
      </c>
      <c r="E3076" s="822" t="s">
        <v>6946</v>
      </c>
      <c r="F3076" s="822" t="s">
        <v>7342</v>
      </c>
      <c r="G3076" s="822" t="s">
        <v>7343</v>
      </c>
      <c r="H3076" s="831">
        <v>2305</v>
      </c>
      <c r="I3076" s="831">
        <v>87590</v>
      </c>
      <c r="J3076" s="822"/>
      <c r="K3076" s="822">
        <v>38</v>
      </c>
      <c r="L3076" s="831">
        <v>3352</v>
      </c>
      <c r="M3076" s="831">
        <v>127376</v>
      </c>
      <c r="N3076" s="822"/>
      <c r="O3076" s="822">
        <v>38</v>
      </c>
      <c r="P3076" s="831">
        <v>3665</v>
      </c>
      <c r="Q3076" s="831">
        <v>142935</v>
      </c>
      <c r="R3076" s="827"/>
      <c r="S3076" s="832">
        <v>39</v>
      </c>
    </row>
    <row r="3077" spans="1:19" ht="14.45" customHeight="1" x14ac:dyDescent="0.2">
      <c r="A3077" s="821" t="s">
        <v>6951</v>
      </c>
      <c r="B3077" s="822" t="s">
        <v>6952</v>
      </c>
      <c r="C3077" s="822" t="s">
        <v>639</v>
      </c>
      <c r="D3077" s="822" t="s">
        <v>3489</v>
      </c>
      <c r="E3077" s="822" t="s">
        <v>6946</v>
      </c>
      <c r="F3077" s="822" t="s">
        <v>7348</v>
      </c>
      <c r="G3077" s="822" t="s">
        <v>7349</v>
      </c>
      <c r="H3077" s="831">
        <v>417</v>
      </c>
      <c r="I3077" s="831">
        <v>13761</v>
      </c>
      <c r="J3077" s="822"/>
      <c r="K3077" s="822">
        <v>33</v>
      </c>
      <c r="L3077" s="831">
        <v>772</v>
      </c>
      <c r="M3077" s="831">
        <v>25476</v>
      </c>
      <c r="N3077" s="822"/>
      <c r="O3077" s="822">
        <v>33</v>
      </c>
      <c r="P3077" s="831">
        <v>1154</v>
      </c>
      <c r="Q3077" s="831">
        <v>39236</v>
      </c>
      <c r="R3077" s="827"/>
      <c r="S3077" s="832">
        <v>34</v>
      </c>
    </row>
    <row r="3078" spans="1:19" ht="14.45" customHeight="1" x14ac:dyDescent="0.2">
      <c r="A3078" s="821" t="s">
        <v>6951</v>
      </c>
      <c r="B3078" s="822" t="s">
        <v>6952</v>
      </c>
      <c r="C3078" s="822" t="s">
        <v>639</v>
      </c>
      <c r="D3078" s="822" t="s">
        <v>3489</v>
      </c>
      <c r="E3078" s="822" t="s">
        <v>6946</v>
      </c>
      <c r="F3078" s="822" t="s">
        <v>7352</v>
      </c>
      <c r="G3078" s="822" t="s">
        <v>7353</v>
      </c>
      <c r="H3078" s="831">
        <v>262</v>
      </c>
      <c r="I3078" s="831">
        <v>35370</v>
      </c>
      <c r="J3078" s="822"/>
      <c r="K3078" s="822">
        <v>135</v>
      </c>
      <c r="L3078" s="831">
        <v>653</v>
      </c>
      <c r="M3078" s="831">
        <v>89461</v>
      </c>
      <c r="N3078" s="822"/>
      <c r="O3078" s="822">
        <v>137</v>
      </c>
      <c r="P3078" s="831">
        <v>669</v>
      </c>
      <c r="Q3078" s="831">
        <v>94998</v>
      </c>
      <c r="R3078" s="827"/>
      <c r="S3078" s="832">
        <v>142</v>
      </c>
    </row>
    <row r="3079" spans="1:19" ht="14.45" customHeight="1" x14ac:dyDescent="0.2">
      <c r="A3079" s="821" t="s">
        <v>6951</v>
      </c>
      <c r="B3079" s="822" t="s">
        <v>6952</v>
      </c>
      <c r="C3079" s="822" t="s">
        <v>639</v>
      </c>
      <c r="D3079" s="822" t="s">
        <v>3489</v>
      </c>
      <c r="E3079" s="822" t="s">
        <v>6946</v>
      </c>
      <c r="F3079" s="822" t="s">
        <v>7354</v>
      </c>
      <c r="G3079" s="822" t="s">
        <v>7355</v>
      </c>
      <c r="H3079" s="831"/>
      <c r="I3079" s="831"/>
      <c r="J3079" s="822"/>
      <c r="K3079" s="822"/>
      <c r="L3079" s="831"/>
      <c r="M3079" s="831"/>
      <c r="N3079" s="822"/>
      <c r="O3079" s="822"/>
      <c r="P3079" s="831">
        <v>5</v>
      </c>
      <c r="Q3079" s="831">
        <v>405</v>
      </c>
      <c r="R3079" s="827"/>
      <c r="S3079" s="832">
        <v>81</v>
      </c>
    </row>
    <row r="3080" spans="1:19" ht="14.45" customHeight="1" x14ac:dyDescent="0.2">
      <c r="A3080" s="821" t="s">
        <v>6951</v>
      </c>
      <c r="B3080" s="822" t="s">
        <v>6952</v>
      </c>
      <c r="C3080" s="822" t="s">
        <v>639</v>
      </c>
      <c r="D3080" s="822" t="s">
        <v>3489</v>
      </c>
      <c r="E3080" s="822" t="s">
        <v>6946</v>
      </c>
      <c r="F3080" s="822" t="s">
        <v>7356</v>
      </c>
      <c r="G3080" s="822" t="s">
        <v>7357</v>
      </c>
      <c r="H3080" s="831"/>
      <c r="I3080" s="831"/>
      <c r="J3080" s="822"/>
      <c r="K3080" s="822"/>
      <c r="L3080" s="831"/>
      <c r="M3080" s="831"/>
      <c r="N3080" s="822"/>
      <c r="O3080" s="822"/>
      <c r="P3080" s="831">
        <v>2</v>
      </c>
      <c r="Q3080" s="831">
        <v>486</v>
      </c>
      <c r="R3080" s="827"/>
      <c r="S3080" s="832">
        <v>243</v>
      </c>
    </row>
    <row r="3081" spans="1:19" ht="14.45" customHeight="1" x14ac:dyDescent="0.2">
      <c r="A3081" s="821" t="s">
        <v>6951</v>
      </c>
      <c r="B3081" s="822" t="s">
        <v>6952</v>
      </c>
      <c r="C3081" s="822" t="s">
        <v>639</v>
      </c>
      <c r="D3081" s="822" t="s">
        <v>3489</v>
      </c>
      <c r="E3081" s="822" t="s">
        <v>6946</v>
      </c>
      <c r="F3081" s="822" t="s">
        <v>7358</v>
      </c>
      <c r="G3081" s="822" t="s">
        <v>7359</v>
      </c>
      <c r="H3081" s="831"/>
      <c r="I3081" s="831"/>
      <c r="J3081" s="822"/>
      <c r="K3081" s="822"/>
      <c r="L3081" s="831"/>
      <c r="M3081" s="831"/>
      <c r="N3081" s="822"/>
      <c r="O3081" s="822"/>
      <c r="P3081" s="831">
        <v>0</v>
      </c>
      <c r="Q3081" s="831">
        <v>0</v>
      </c>
      <c r="R3081" s="827"/>
      <c r="S3081" s="832"/>
    </row>
    <row r="3082" spans="1:19" ht="14.45" customHeight="1" x14ac:dyDescent="0.2">
      <c r="A3082" s="821" t="s">
        <v>6951</v>
      </c>
      <c r="B3082" s="822" t="s">
        <v>6952</v>
      </c>
      <c r="C3082" s="822" t="s">
        <v>639</v>
      </c>
      <c r="D3082" s="822" t="s">
        <v>3489</v>
      </c>
      <c r="E3082" s="822" t="s">
        <v>6946</v>
      </c>
      <c r="F3082" s="822" t="s">
        <v>7360</v>
      </c>
      <c r="G3082" s="822" t="s">
        <v>7361</v>
      </c>
      <c r="H3082" s="831">
        <v>41</v>
      </c>
      <c r="I3082" s="831">
        <v>14678</v>
      </c>
      <c r="J3082" s="822"/>
      <c r="K3082" s="822">
        <v>358</v>
      </c>
      <c r="L3082" s="831">
        <v>79</v>
      </c>
      <c r="M3082" s="831">
        <v>28440</v>
      </c>
      <c r="N3082" s="822"/>
      <c r="O3082" s="822">
        <v>360</v>
      </c>
      <c r="P3082" s="831">
        <v>58</v>
      </c>
      <c r="Q3082" s="831">
        <v>22504</v>
      </c>
      <c r="R3082" s="827"/>
      <c r="S3082" s="832">
        <v>388</v>
      </c>
    </row>
    <row r="3083" spans="1:19" ht="14.45" customHeight="1" x14ac:dyDescent="0.2">
      <c r="A3083" s="821" t="s">
        <v>6951</v>
      </c>
      <c r="B3083" s="822" t="s">
        <v>6952</v>
      </c>
      <c r="C3083" s="822" t="s">
        <v>639</v>
      </c>
      <c r="D3083" s="822" t="s">
        <v>3489</v>
      </c>
      <c r="E3083" s="822" t="s">
        <v>6946</v>
      </c>
      <c r="F3083" s="822" t="s">
        <v>7362</v>
      </c>
      <c r="G3083" s="822" t="s">
        <v>7363</v>
      </c>
      <c r="H3083" s="831">
        <v>427</v>
      </c>
      <c r="I3083" s="831">
        <v>26047</v>
      </c>
      <c r="J3083" s="822"/>
      <c r="K3083" s="822">
        <v>61</v>
      </c>
      <c r="L3083" s="831">
        <v>952</v>
      </c>
      <c r="M3083" s="831">
        <v>59024</v>
      </c>
      <c r="N3083" s="822"/>
      <c r="O3083" s="822">
        <v>62</v>
      </c>
      <c r="P3083" s="831">
        <v>1180</v>
      </c>
      <c r="Q3083" s="831">
        <v>77880</v>
      </c>
      <c r="R3083" s="827"/>
      <c r="S3083" s="832">
        <v>66</v>
      </c>
    </row>
    <row r="3084" spans="1:19" ht="14.45" customHeight="1" x14ac:dyDescent="0.2">
      <c r="A3084" s="821" t="s">
        <v>6951</v>
      </c>
      <c r="B3084" s="822" t="s">
        <v>6952</v>
      </c>
      <c r="C3084" s="822" t="s">
        <v>639</v>
      </c>
      <c r="D3084" s="822" t="s">
        <v>3489</v>
      </c>
      <c r="E3084" s="822" t="s">
        <v>6946</v>
      </c>
      <c r="F3084" s="822" t="s">
        <v>7364</v>
      </c>
      <c r="G3084" s="822" t="s">
        <v>7365</v>
      </c>
      <c r="H3084" s="831"/>
      <c r="I3084" s="831"/>
      <c r="J3084" s="822"/>
      <c r="K3084" s="822"/>
      <c r="L3084" s="831">
        <v>22</v>
      </c>
      <c r="M3084" s="831">
        <v>15642</v>
      </c>
      <c r="N3084" s="822"/>
      <c r="O3084" s="822">
        <v>711</v>
      </c>
      <c r="P3084" s="831">
        <v>35</v>
      </c>
      <c r="Q3084" s="831">
        <v>26880</v>
      </c>
      <c r="R3084" s="827"/>
      <c r="S3084" s="832">
        <v>768</v>
      </c>
    </row>
    <row r="3085" spans="1:19" ht="14.45" customHeight="1" x14ac:dyDescent="0.2">
      <c r="A3085" s="821" t="s">
        <v>6951</v>
      </c>
      <c r="B3085" s="822" t="s">
        <v>6952</v>
      </c>
      <c r="C3085" s="822" t="s">
        <v>639</v>
      </c>
      <c r="D3085" s="822" t="s">
        <v>3489</v>
      </c>
      <c r="E3085" s="822" t="s">
        <v>6946</v>
      </c>
      <c r="F3085" s="822" t="s">
        <v>7366</v>
      </c>
      <c r="G3085" s="822" t="s">
        <v>7367</v>
      </c>
      <c r="H3085" s="831"/>
      <c r="I3085" s="831"/>
      <c r="J3085" s="822"/>
      <c r="K3085" s="822"/>
      <c r="L3085" s="831">
        <v>8</v>
      </c>
      <c r="M3085" s="831">
        <v>496</v>
      </c>
      <c r="N3085" s="822"/>
      <c r="O3085" s="822">
        <v>62</v>
      </c>
      <c r="P3085" s="831">
        <v>59</v>
      </c>
      <c r="Q3085" s="831">
        <v>3894</v>
      </c>
      <c r="R3085" s="827"/>
      <c r="S3085" s="832">
        <v>66</v>
      </c>
    </row>
    <row r="3086" spans="1:19" ht="14.45" customHeight="1" x14ac:dyDescent="0.2">
      <c r="A3086" s="821" t="s">
        <v>6951</v>
      </c>
      <c r="B3086" s="822" t="s">
        <v>6952</v>
      </c>
      <c r="C3086" s="822" t="s">
        <v>639</v>
      </c>
      <c r="D3086" s="822" t="s">
        <v>3489</v>
      </c>
      <c r="E3086" s="822" t="s">
        <v>6946</v>
      </c>
      <c r="F3086" s="822" t="s">
        <v>7368</v>
      </c>
      <c r="G3086" s="822" t="s">
        <v>7369</v>
      </c>
      <c r="H3086" s="831">
        <v>70</v>
      </c>
      <c r="I3086" s="831">
        <v>8120</v>
      </c>
      <c r="J3086" s="822"/>
      <c r="K3086" s="822">
        <v>116</v>
      </c>
      <c r="L3086" s="831">
        <v>27</v>
      </c>
      <c r="M3086" s="831">
        <v>3159</v>
      </c>
      <c r="N3086" s="822"/>
      <c r="O3086" s="822">
        <v>117</v>
      </c>
      <c r="P3086" s="831">
        <v>24</v>
      </c>
      <c r="Q3086" s="831">
        <v>3048</v>
      </c>
      <c r="R3086" s="827"/>
      <c r="S3086" s="832">
        <v>127</v>
      </c>
    </row>
    <row r="3087" spans="1:19" ht="14.45" customHeight="1" x14ac:dyDescent="0.2">
      <c r="A3087" s="821" t="s">
        <v>6951</v>
      </c>
      <c r="B3087" s="822" t="s">
        <v>6952</v>
      </c>
      <c r="C3087" s="822" t="s">
        <v>639</v>
      </c>
      <c r="D3087" s="822" t="s">
        <v>3489</v>
      </c>
      <c r="E3087" s="822" t="s">
        <v>6946</v>
      </c>
      <c r="F3087" s="822" t="s">
        <v>7370</v>
      </c>
      <c r="G3087" s="822" t="s">
        <v>7371</v>
      </c>
      <c r="H3087" s="831">
        <v>2</v>
      </c>
      <c r="I3087" s="831">
        <v>0</v>
      </c>
      <c r="J3087" s="822"/>
      <c r="K3087" s="822">
        <v>0</v>
      </c>
      <c r="L3087" s="831">
        <v>3</v>
      </c>
      <c r="M3087" s="831">
        <v>0</v>
      </c>
      <c r="N3087" s="822"/>
      <c r="O3087" s="822">
        <v>0</v>
      </c>
      <c r="P3087" s="831"/>
      <c r="Q3087" s="831"/>
      <c r="R3087" s="827"/>
      <c r="S3087" s="832"/>
    </row>
    <row r="3088" spans="1:19" ht="14.45" customHeight="1" x14ac:dyDescent="0.2">
      <c r="A3088" s="821" t="s">
        <v>6951</v>
      </c>
      <c r="B3088" s="822" t="s">
        <v>6952</v>
      </c>
      <c r="C3088" s="822" t="s">
        <v>639</v>
      </c>
      <c r="D3088" s="822" t="s">
        <v>3489</v>
      </c>
      <c r="E3088" s="822" t="s">
        <v>6946</v>
      </c>
      <c r="F3088" s="822" t="s">
        <v>7375</v>
      </c>
      <c r="G3088" s="822"/>
      <c r="H3088" s="831"/>
      <c r="I3088" s="831"/>
      <c r="J3088" s="822"/>
      <c r="K3088" s="822"/>
      <c r="L3088" s="831">
        <v>1</v>
      </c>
      <c r="M3088" s="831">
        <v>0</v>
      </c>
      <c r="N3088" s="822"/>
      <c r="O3088" s="822">
        <v>0</v>
      </c>
      <c r="P3088" s="831">
        <v>0</v>
      </c>
      <c r="Q3088" s="831">
        <v>0</v>
      </c>
      <c r="R3088" s="827"/>
      <c r="S3088" s="832"/>
    </row>
    <row r="3089" spans="1:19" ht="14.45" customHeight="1" x14ac:dyDescent="0.2">
      <c r="A3089" s="821" t="s">
        <v>6951</v>
      </c>
      <c r="B3089" s="822" t="s">
        <v>6952</v>
      </c>
      <c r="C3089" s="822" t="s">
        <v>639</v>
      </c>
      <c r="D3089" s="822" t="s">
        <v>3489</v>
      </c>
      <c r="E3089" s="822" t="s">
        <v>6946</v>
      </c>
      <c r="F3089" s="822" t="s">
        <v>7375</v>
      </c>
      <c r="G3089" s="822" t="s">
        <v>7373</v>
      </c>
      <c r="H3089" s="831"/>
      <c r="I3089" s="831"/>
      <c r="J3089" s="822"/>
      <c r="K3089" s="822"/>
      <c r="L3089" s="831">
        <v>5</v>
      </c>
      <c r="M3089" s="831">
        <v>0</v>
      </c>
      <c r="N3089" s="822"/>
      <c r="O3089" s="822">
        <v>0</v>
      </c>
      <c r="P3089" s="831"/>
      <c r="Q3089" s="831"/>
      <c r="R3089" s="827"/>
      <c r="S3089" s="832"/>
    </row>
    <row r="3090" spans="1:19" ht="14.45" customHeight="1" x14ac:dyDescent="0.2">
      <c r="A3090" s="821" t="s">
        <v>6951</v>
      </c>
      <c r="B3090" s="822" t="s">
        <v>6952</v>
      </c>
      <c r="C3090" s="822" t="s">
        <v>639</v>
      </c>
      <c r="D3090" s="822" t="s">
        <v>3489</v>
      </c>
      <c r="E3090" s="822" t="s">
        <v>6946</v>
      </c>
      <c r="F3090" s="822" t="s">
        <v>7376</v>
      </c>
      <c r="G3090" s="822" t="s">
        <v>7373</v>
      </c>
      <c r="H3090" s="831"/>
      <c r="I3090" s="831"/>
      <c r="J3090" s="822"/>
      <c r="K3090" s="822"/>
      <c r="L3090" s="831">
        <v>1</v>
      </c>
      <c r="M3090" s="831">
        <v>0</v>
      </c>
      <c r="N3090" s="822"/>
      <c r="O3090" s="822">
        <v>0</v>
      </c>
      <c r="P3090" s="831"/>
      <c r="Q3090" s="831"/>
      <c r="R3090" s="827"/>
      <c r="S3090" s="832"/>
    </row>
    <row r="3091" spans="1:19" ht="14.45" customHeight="1" x14ac:dyDescent="0.2">
      <c r="A3091" s="821" t="s">
        <v>6951</v>
      </c>
      <c r="B3091" s="822" t="s">
        <v>6952</v>
      </c>
      <c r="C3091" s="822" t="s">
        <v>639</v>
      </c>
      <c r="D3091" s="822" t="s">
        <v>3489</v>
      </c>
      <c r="E3091" s="822" t="s">
        <v>6946</v>
      </c>
      <c r="F3091" s="822" t="s">
        <v>7377</v>
      </c>
      <c r="G3091" s="822" t="s">
        <v>7378</v>
      </c>
      <c r="H3091" s="831"/>
      <c r="I3091" s="831"/>
      <c r="J3091" s="822"/>
      <c r="K3091" s="822"/>
      <c r="L3091" s="831">
        <v>83</v>
      </c>
      <c r="M3091" s="831">
        <v>0</v>
      </c>
      <c r="N3091" s="822"/>
      <c r="O3091" s="822">
        <v>0</v>
      </c>
      <c r="P3091" s="831">
        <v>148</v>
      </c>
      <c r="Q3091" s="831">
        <v>0</v>
      </c>
      <c r="R3091" s="827"/>
      <c r="S3091" s="832">
        <v>0</v>
      </c>
    </row>
    <row r="3092" spans="1:19" ht="14.45" customHeight="1" x14ac:dyDescent="0.2">
      <c r="A3092" s="821" t="s">
        <v>6951</v>
      </c>
      <c r="B3092" s="822" t="s">
        <v>6952</v>
      </c>
      <c r="C3092" s="822" t="s">
        <v>639</v>
      </c>
      <c r="D3092" s="822" t="s">
        <v>3489</v>
      </c>
      <c r="E3092" s="822" t="s">
        <v>6946</v>
      </c>
      <c r="F3092" s="822" t="s">
        <v>7381</v>
      </c>
      <c r="G3092" s="822" t="s">
        <v>7378</v>
      </c>
      <c r="H3092" s="831"/>
      <c r="I3092" s="831"/>
      <c r="J3092" s="822"/>
      <c r="K3092" s="822"/>
      <c r="L3092" s="831">
        <v>4</v>
      </c>
      <c r="M3092" s="831">
        <v>0</v>
      </c>
      <c r="N3092" s="822"/>
      <c r="O3092" s="822">
        <v>0</v>
      </c>
      <c r="P3092" s="831">
        <v>37</v>
      </c>
      <c r="Q3092" s="831">
        <v>0</v>
      </c>
      <c r="R3092" s="827"/>
      <c r="S3092" s="832">
        <v>0</v>
      </c>
    </row>
    <row r="3093" spans="1:19" ht="14.45" customHeight="1" x14ac:dyDescent="0.2">
      <c r="A3093" s="821" t="s">
        <v>6951</v>
      </c>
      <c r="B3093" s="822" t="s">
        <v>6952</v>
      </c>
      <c r="C3093" s="822" t="s">
        <v>639</v>
      </c>
      <c r="D3093" s="822" t="s">
        <v>3489</v>
      </c>
      <c r="E3093" s="822" t="s">
        <v>6946</v>
      </c>
      <c r="F3093" s="822" t="s">
        <v>7382</v>
      </c>
      <c r="G3093" s="822" t="s">
        <v>7380</v>
      </c>
      <c r="H3093" s="831"/>
      <c r="I3093" s="831"/>
      <c r="J3093" s="822"/>
      <c r="K3093" s="822"/>
      <c r="L3093" s="831"/>
      <c r="M3093" s="831"/>
      <c r="N3093" s="822"/>
      <c r="O3093" s="822"/>
      <c r="P3093" s="831">
        <v>5</v>
      </c>
      <c r="Q3093" s="831">
        <v>585</v>
      </c>
      <c r="R3093" s="827"/>
      <c r="S3093" s="832">
        <v>117</v>
      </c>
    </row>
    <row r="3094" spans="1:19" ht="14.45" customHeight="1" x14ac:dyDescent="0.2">
      <c r="A3094" s="821" t="s">
        <v>6951</v>
      </c>
      <c r="B3094" s="822" t="s">
        <v>6952</v>
      </c>
      <c r="C3094" s="822" t="s">
        <v>639</v>
      </c>
      <c r="D3094" s="822" t="s">
        <v>3497</v>
      </c>
      <c r="E3094" s="822" t="s">
        <v>6953</v>
      </c>
      <c r="F3094" s="822" t="s">
        <v>7004</v>
      </c>
      <c r="G3094" s="822" t="s">
        <v>7005</v>
      </c>
      <c r="H3094" s="831"/>
      <c r="I3094" s="831"/>
      <c r="J3094" s="822"/>
      <c r="K3094" s="822"/>
      <c r="L3094" s="831"/>
      <c r="M3094" s="831"/>
      <c r="N3094" s="822"/>
      <c r="O3094" s="822"/>
      <c r="P3094" s="831">
        <v>1.5999999999999999</v>
      </c>
      <c r="Q3094" s="831">
        <v>187.68</v>
      </c>
      <c r="R3094" s="827"/>
      <c r="S3094" s="832">
        <v>117.30000000000001</v>
      </c>
    </row>
    <row r="3095" spans="1:19" ht="14.45" customHeight="1" x14ac:dyDescent="0.2">
      <c r="A3095" s="821" t="s">
        <v>6951</v>
      </c>
      <c r="B3095" s="822" t="s">
        <v>6952</v>
      </c>
      <c r="C3095" s="822" t="s">
        <v>639</v>
      </c>
      <c r="D3095" s="822" t="s">
        <v>3497</v>
      </c>
      <c r="E3095" s="822" t="s">
        <v>6953</v>
      </c>
      <c r="F3095" s="822" t="s">
        <v>7029</v>
      </c>
      <c r="G3095" s="822" t="s">
        <v>3393</v>
      </c>
      <c r="H3095" s="831"/>
      <c r="I3095" s="831"/>
      <c r="J3095" s="822"/>
      <c r="K3095" s="822"/>
      <c r="L3095" s="831"/>
      <c r="M3095" s="831"/>
      <c r="N3095" s="822"/>
      <c r="O3095" s="822"/>
      <c r="P3095" s="831">
        <v>1</v>
      </c>
      <c r="Q3095" s="831">
        <v>6706.38</v>
      </c>
      <c r="R3095" s="827"/>
      <c r="S3095" s="832">
        <v>6706.38</v>
      </c>
    </row>
    <row r="3096" spans="1:19" ht="14.45" customHeight="1" x14ac:dyDescent="0.2">
      <c r="A3096" s="821" t="s">
        <v>6951</v>
      </c>
      <c r="B3096" s="822" t="s">
        <v>6952</v>
      </c>
      <c r="C3096" s="822" t="s">
        <v>639</v>
      </c>
      <c r="D3096" s="822" t="s">
        <v>3497</v>
      </c>
      <c r="E3096" s="822" t="s">
        <v>6953</v>
      </c>
      <c r="F3096" s="822" t="s">
        <v>7034</v>
      </c>
      <c r="G3096" s="822" t="s">
        <v>3281</v>
      </c>
      <c r="H3096" s="831"/>
      <c r="I3096" s="831"/>
      <c r="J3096" s="822"/>
      <c r="K3096" s="822"/>
      <c r="L3096" s="831"/>
      <c r="M3096" s="831"/>
      <c r="N3096" s="822"/>
      <c r="O3096" s="822"/>
      <c r="P3096" s="831">
        <v>0.4</v>
      </c>
      <c r="Q3096" s="831">
        <v>230.7</v>
      </c>
      <c r="R3096" s="827"/>
      <c r="S3096" s="832">
        <v>576.74999999999989</v>
      </c>
    </row>
    <row r="3097" spans="1:19" ht="14.45" customHeight="1" x14ac:dyDescent="0.2">
      <c r="A3097" s="821" t="s">
        <v>6951</v>
      </c>
      <c r="B3097" s="822" t="s">
        <v>6952</v>
      </c>
      <c r="C3097" s="822" t="s">
        <v>639</v>
      </c>
      <c r="D3097" s="822" t="s">
        <v>3497</v>
      </c>
      <c r="E3097" s="822" t="s">
        <v>6953</v>
      </c>
      <c r="F3097" s="822" t="s">
        <v>7035</v>
      </c>
      <c r="G3097" s="822" t="s">
        <v>3281</v>
      </c>
      <c r="H3097" s="831">
        <v>0.4</v>
      </c>
      <c r="I3097" s="831">
        <v>213.43</v>
      </c>
      <c r="J3097" s="822"/>
      <c r="K3097" s="822">
        <v>533.57499999999993</v>
      </c>
      <c r="L3097" s="831">
        <v>1</v>
      </c>
      <c r="M3097" s="831">
        <v>758.03</v>
      </c>
      <c r="N3097" s="822"/>
      <c r="O3097" s="822">
        <v>758.03</v>
      </c>
      <c r="P3097" s="831"/>
      <c r="Q3097" s="831"/>
      <c r="R3097" s="827"/>
      <c r="S3097" s="832"/>
    </row>
    <row r="3098" spans="1:19" ht="14.45" customHeight="1" x14ac:dyDescent="0.2">
      <c r="A3098" s="821" t="s">
        <v>6951</v>
      </c>
      <c r="B3098" s="822" t="s">
        <v>6952</v>
      </c>
      <c r="C3098" s="822" t="s">
        <v>639</v>
      </c>
      <c r="D3098" s="822" t="s">
        <v>3497</v>
      </c>
      <c r="E3098" s="822" t="s">
        <v>6953</v>
      </c>
      <c r="F3098" s="822" t="s">
        <v>7039</v>
      </c>
      <c r="G3098" s="822" t="s">
        <v>7040</v>
      </c>
      <c r="H3098" s="831"/>
      <c r="I3098" s="831"/>
      <c r="J3098" s="822"/>
      <c r="K3098" s="822"/>
      <c r="L3098" s="831">
        <v>2</v>
      </c>
      <c r="M3098" s="831">
        <v>6415.12</v>
      </c>
      <c r="N3098" s="822"/>
      <c r="O3098" s="822">
        <v>3207.56</v>
      </c>
      <c r="P3098" s="831"/>
      <c r="Q3098" s="831"/>
      <c r="R3098" s="827"/>
      <c r="S3098" s="832"/>
    </row>
    <row r="3099" spans="1:19" ht="14.45" customHeight="1" x14ac:dyDescent="0.2">
      <c r="A3099" s="821" t="s">
        <v>6951</v>
      </c>
      <c r="B3099" s="822" t="s">
        <v>6952</v>
      </c>
      <c r="C3099" s="822" t="s">
        <v>639</v>
      </c>
      <c r="D3099" s="822" t="s">
        <v>3497</v>
      </c>
      <c r="E3099" s="822" t="s">
        <v>6946</v>
      </c>
      <c r="F3099" s="822" t="s">
        <v>7310</v>
      </c>
      <c r="G3099" s="822" t="s">
        <v>7311</v>
      </c>
      <c r="H3099" s="831"/>
      <c r="I3099" s="831"/>
      <c r="J3099" s="822"/>
      <c r="K3099" s="822"/>
      <c r="L3099" s="831"/>
      <c r="M3099" s="831"/>
      <c r="N3099" s="822"/>
      <c r="O3099" s="822"/>
      <c r="P3099" s="831">
        <v>1</v>
      </c>
      <c r="Q3099" s="831">
        <v>327</v>
      </c>
      <c r="R3099" s="827"/>
      <c r="S3099" s="832">
        <v>327</v>
      </c>
    </row>
    <row r="3100" spans="1:19" ht="14.45" customHeight="1" x14ac:dyDescent="0.2">
      <c r="A3100" s="821" t="s">
        <v>6951</v>
      </c>
      <c r="B3100" s="822" t="s">
        <v>6952</v>
      </c>
      <c r="C3100" s="822" t="s">
        <v>639</v>
      </c>
      <c r="D3100" s="822" t="s">
        <v>3497</v>
      </c>
      <c r="E3100" s="822" t="s">
        <v>6946</v>
      </c>
      <c r="F3100" s="822" t="s">
        <v>7318</v>
      </c>
      <c r="G3100" s="822" t="s">
        <v>7319</v>
      </c>
      <c r="H3100" s="831">
        <v>1</v>
      </c>
      <c r="I3100" s="831">
        <v>38</v>
      </c>
      <c r="J3100" s="822"/>
      <c r="K3100" s="822">
        <v>38</v>
      </c>
      <c r="L3100" s="831">
        <v>12</v>
      </c>
      <c r="M3100" s="831">
        <v>456</v>
      </c>
      <c r="N3100" s="822"/>
      <c r="O3100" s="822">
        <v>38</v>
      </c>
      <c r="P3100" s="831">
        <v>45</v>
      </c>
      <c r="Q3100" s="831">
        <v>1800</v>
      </c>
      <c r="R3100" s="827"/>
      <c r="S3100" s="832">
        <v>40</v>
      </c>
    </row>
    <row r="3101" spans="1:19" ht="14.45" customHeight="1" x14ac:dyDescent="0.2">
      <c r="A3101" s="821" t="s">
        <v>6951</v>
      </c>
      <c r="B3101" s="822" t="s">
        <v>6952</v>
      </c>
      <c r="C3101" s="822" t="s">
        <v>639</v>
      </c>
      <c r="D3101" s="822" t="s">
        <v>3497</v>
      </c>
      <c r="E3101" s="822" t="s">
        <v>6946</v>
      </c>
      <c r="F3101" s="822" t="s">
        <v>7326</v>
      </c>
      <c r="G3101" s="822" t="s">
        <v>7327</v>
      </c>
      <c r="H3101" s="831"/>
      <c r="I3101" s="831"/>
      <c r="J3101" s="822"/>
      <c r="K3101" s="822"/>
      <c r="L3101" s="831">
        <v>10</v>
      </c>
      <c r="M3101" s="831">
        <v>1800</v>
      </c>
      <c r="N3101" s="822"/>
      <c r="O3101" s="822">
        <v>180</v>
      </c>
      <c r="P3101" s="831">
        <v>37</v>
      </c>
      <c r="Q3101" s="831">
        <v>7178</v>
      </c>
      <c r="R3101" s="827"/>
      <c r="S3101" s="832">
        <v>194</v>
      </c>
    </row>
    <row r="3102" spans="1:19" ht="14.45" customHeight="1" x14ac:dyDescent="0.2">
      <c r="A3102" s="821" t="s">
        <v>6951</v>
      </c>
      <c r="B3102" s="822" t="s">
        <v>6952</v>
      </c>
      <c r="C3102" s="822" t="s">
        <v>639</v>
      </c>
      <c r="D3102" s="822" t="s">
        <v>3497</v>
      </c>
      <c r="E3102" s="822" t="s">
        <v>6946</v>
      </c>
      <c r="F3102" s="822" t="s">
        <v>7334</v>
      </c>
      <c r="G3102" s="822" t="s">
        <v>7335</v>
      </c>
      <c r="H3102" s="831">
        <v>1</v>
      </c>
      <c r="I3102" s="831">
        <v>0</v>
      </c>
      <c r="J3102" s="822"/>
      <c r="K3102" s="822">
        <v>0</v>
      </c>
      <c r="L3102" s="831">
        <v>1</v>
      </c>
      <c r="M3102" s="831">
        <v>0</v>
      </c>
      <c r="N3102" s="822"/>
      <c r="O3102" s="822">
        <v>0</v>
      </c>
      <c r="P3102" s="831"/>
      <c r="Q3102" s="831"/>
      <c r="R3102" s="827"/>
      <c r="S3102" s="832"/>
    </row>
    <row r="3103" spans="1:19" ht="14.45" customHeight="1" x14ac:dyDescent="0.2">
      <c r="A3103" s="821" t="s">
        <v>6951</v>
      </c>
      <c r="B3103" s="822" t="s">
        <v>6952</v>
      </c>
      <c r="C3103" s="822" t="s">
        <v>639</v>
      </c>
      <c r="D3103" s="822" t="s">
        <v>3497</v>
      </c>
      <c r="E3103" s="822" t="s">
        <v>6946</v>
      </c>
      <c r="F3103" s="822" t="s">
        <v>7338</v>
      </c>
      <c r="G3103" s="822" t="s">
        <v>7339</v>
      </c>
      <c r="H3103" s="831"/>
      <c r="I3103" s="831"/>
      <c r="J3103" s="822"/>
      <c r="K3103" s="822"/>
      <c r="L3103" s="831">
        <v>10</v>
      </c>
      <c r="M3103" s="831">
        <v>406.65999999999997</v>
      </c>
      <c r="N3103" s="822"/>
      <c r="O3103" s="822">
        <v>40.665999999999997</v>
      </c>
      <c r="P3103" s="831">
        <v>37</v>
      </c>
      <c r="Q3103" s="831">
        <v>1640.01</v>
      </c>
      <c r="R3103" s="827"/>
      <c r="S3103" s="832">
        <v>44.324594594594593</v>
      </c>
    </row>
    <row r="3104" spans="1:19" ht="14.45" customHeight="1" x14ac:dyDescent="0.2">
      <c r="A3104" s="821" t="s">
        <v>6951</v>
      </c>
      <c r="B3104" s="822" t="s">
        <v>6952</v>
      </c>
      <c r="C3104" s="822" t="s">
        <v>639</v>
      </c>
      <c r="D3104" s="822" t="s">
        <v>3497</v>
      </c>
      <c r="E3104" s="822" t="s">
        <v>6946</v>
      </c>
      <c r="F3104" s="822" t="s">
        <v>7342</v>
      </c>
      <c r="G3104" s="822" t="s">
        <v>7343</v>
      </c>
      <c r="H3104" s="831"/>
      <c r="I3104" s="831"/>
      <c r="J3104" s="822"/>
      <c r="K3104" s="822"/>
      <c r="L3104" s="831">
        <v>8</v>
      </c>
      <c r="M3104" s="831">
        <v>304</v>
      </c>
      <c r="N3104" s="822"/>
      <c r="O3104" s="822">
        <v>38</v>
      </c>
      <c r="P3104" s="831">
        <v>27</v>
      </c>
      <c r="Q3104" s="831">
        <v>1053</v>
      </c>
      <c r="R3104" s="827"/>
      <c r="S3104" s="832">
        <v>39</v>
      </c>
    </row>
    <row r="3105" spans="1:19" ht="14.45" customHeight="1" x14ac:dyDescent="0.2">
      <c r="A3105" s="821" t="s">
        <v>6951</v>
      </c>
      <c r="B3105" s="822" t="s">
        <v>6952</v>
      </c>
      <c r="C3105" s="822" t="s">
        <v>639</v>
      </c>
      <c r="D3105" s="822" t="s">
        <v>3497</v>
      </c>
      <c r="E3105" s="822" t="s">
        <v>6946</v>
      </c>
      <c r="F3105" s="822" t="s">
        <v>7346</v>
      </c>
      <c r="G3105" s="822" t="s">
        <v>7347</v>
      </c>
      <c r="H3105" s="831"/>
      <c r="I3105" s="831"/>
      <c r="J3105" s="822"/>
      <c r="K3105" s="822"/>
      <c r="L3105" s="831"/>
      <c r="M3105" s="831"/>
      <c r="N3105" s="822"/>
      <c r="O3105" s="822"/>
      <c r="P3105" s="831">
        <v>1</v>
      </c>
      <c r="Q3105" s="831">
        <v>93</v>
      </c>
      <c r="R3105" s="827"/>
      <c r="S3105" s="832">
        <v>93</v>
      </c>
    </row>
    <row r="3106" spans="1:19" ht="14.45" customHeight="1" x14ac:dyDescent="0.2">
      <c r="A3106" s="821" t="s">
        <v>6951</v>
      </c>
      <c r="B3106" s="822" t="s">
        <v>6952</v>
      </c>
      <c r="C3106" s="822" t="s">
        <v>639</v>
      </c>
      <c r="D3106" s="822" t="s">
        <v>3497</v>
      </c>
      <c r="E3106" s="822" t="s">
        <v>6946</v>
      </c>
      <c r="F3106" s="822" t="s">
        <v>7348</v>
      </c>
      <c r="G3106" s="822" t="s">
        <v>7349</v>
      </c>
      <c r="H3106" s="831"/>
      <c r="I3106" s="831"/>
      <c r="J3106" s="822"/>
      <c r="K3106" s="822"/>
      <c r="L3106" s="831">
        <v>5</v>
      </c>
      <c r="M3106" s="831">
        <v>165</v>
      </c>
      <c r="N3106" s="822"/>
      <c r="O3106" s="822">
        <v>33</v>
      </c>
      <c r="P3106" s="831">
        <v>4</v>
      </c>
      <c r="Q3106" s="831">
        <v>136</v>
      </c>
      <c r="R3106" s="827"/>
      <c r="S3106" s="832">
        <v>34</v>
      </c>
    </row>
    <row r="3107" spans="1:19" ht="14.45" customHeight="1" x14ac:dyDescent="0.2">
      <c r="A3107" s="821" t="s">
        <v>6951</v>
      </c>
      <c r="B3107" s="822" t="s">
        <v>6952</v>
      </c>
      <c r="C3107" s="822" t="s">
        <v>639</v>
      </c>
      <c r="D3107" s="822" t="s">
        <v>3497</v>
      </c>
      <c r="E3107" s="822" t="s">
        <v>6946</v>
      </c>
      <c r="F3107" s="822" t="s">
        <v>7362</v>
      </c>
      <c r="G3107" s="822" t="s">
        <v>7363</v>
      </c>
      <c r="H3107" s="831"/>
      <c r="I3107" s="831"/>
      <c r="J3107" s="822"/>
      <c r="K3107" s="822"/>
      <c r="L3107" s="831"/>
      <c r="M3107" s="831"/>
      <c r="N3107" s="822"/>
      <c r="O3107" s="822"/>
      <c r="P3107" s="831">
        <v>16</v>
      </c>
      <c r="Q3107" s="831">
        <v>1056</v>
      </c>
      <c r="R3107" s="827"/>
      <c r="S3107" s="832">
        <v>66</v>
      </c>
    </row>
    <row r="3108" spans="1:19" ht="14.45" customHeight="1" x14ac:dyDescent="0.2">
      <c r="A3108" s="821" t="s">
        <v>6951</v>
      </c>
      <c r="B3108" s="822" t="s">
        <v>6952</v>
      </c>
      <c r="C3108" s="822" t="s">
        <v>639</v>
      </c>
      <c r="D3108" s="822" t="s">
        <v>3497</v>
      </c>
      <c r="E3108" s="822" t="s">
        <v>6946</v>
      </c>
      <c r="F3108" s="822" t="s">
        <v>7366</v>
      </c>
      <c r="G3108" s="822" t="s">
        <v>7367</v>
      </c>
      <c r="H3108" s="831"/>
      <c r="I3108" s="831"/>
      <c r="J3108" s="822"/>
      <c r="K3108" s="822"/>
      <c r="L3108" s="831"/>
      <c r="M3108" s="831"/>
      <c r="N3108" s="822"/>
      <c r="O3108" s="822"/>
      <c r="P3108" s="831">
        <v>2</v>
      </c>
      <c r="Q3108" s="831">
        <v>132</v>
      </c>
      <c r="R3108" s="827"/>
      <c r="S3108" s="832">
        <v>66</v>
      </c>
    </row>
    <row r="3109" spans="1:19" ht="14.45" customHeight="1" x14ac:dyDescent="0.2">
      <c r="A3109" s="821" t="s">
        <v>6951</v>
      </c>
      <c r="B3109" s="822" t="s">
        <v>6952</v>
      </c>
      <c r="C3109" s="822" t="s">
        <v>639</v>
      </c>
      <c r="D3109" s="822" t="s">
        <v>3503</v>
      </c>
      <c r="E3109" s="822" t="s">
        <v>6953</v>
      </c>
      <c r="F3109" s="822" t="s">
        <v>6959</v>
      </c>
      <c r="G3109" s="822" t="s">
        <v>900</v>
      </c>
      <c r="H3109" s="831"/>
      <c r="I3109" s="831"/>
      <c r="J3109" s="822"/>
      <c r="K3109" s="822"/>
      <c r="L3109" s="831">
        <v>0.89999999999999991</v>
      </c>
      <c r="M3109" s="831">
        <v>184.85999999999996</v>
      </c>
      <c r="N3109" s="822"/>
      <c r="O3109" s="822">
        <v>205.39999999999998</v>
      </c>
      <c r="P3109" s="831">
        <v>0.8</v>
      </c>
      <c r="Q3109" s="831">
        <v>164.32999999999998</v>
      </c>
      <c r="R3109" s="827"/>
      <c r="S3109" s="832">
        <v>205.41249999999997</v>
      </c>
    </row>
    <row r="3110" spans="1:19" ht="14.45" customHeight="1" x14ac:dyDescent="0.2">
      <c r="A3110" s="821" t="s">
        <v>6951</v>
      </c>
      <c r="B3110" s="822" t="s">
        <v>6952</v>
      </c>
      <c r="C3110" s="822" t="s">
        <v>639</v>
      </c>
      <c r="D3110" s="822" t="s">
        <v>3503</v>
      </c>
      <c r="E3110" s="822" t="s">
        <v>6953</v>
      </c>
      <c r="F3110" s="822" t="s">
        <v>6970</v>
      </c>
      <c r="G3110" s="822" t="s">
        <v>6971</v>
      </c>
      <c r="H3110" s="831"/>
      <c r="I3110" s="831"/>
      <c r="J3110" s="822"/>
      <c r="K3110" s="822"/>
      <c r="L3110" s="831"/>
      <c r="M3110" s="831"/>
      <c r="N3110" s="822"/>
      <c r="O3110" s="822"/>
      <c r="P3110" s="831">
        <v>1</v>
      </c>
      <c r="Q3110" s="831">
        <v>20277.7</v>
      </c>
      <c r="R3110" s="827"/>
      <c r="S3110" s="832">
        <v>20277.7</v>
      </c>
    </row>
    <row r="3111" spans="1:19" ht="14.45" customHeight="1" x14ac:dyDescent="0.2">
      <c r="A3111" s="821" t="s">
        <v>6951</v>
      </c>
      <c r="B3111" s="822" t="s">
        <v>6952</v>
      </c>
      <c r="C3111" s="822" t="s">
        <v>639</v>
      </c>
      <c r="D3111" s="822" t="s">
        <v>3503</v>
      </c>
      <c r="E3111" s="822" t="s">
        <v>6953</v>
      </c>
      <c r="F3111" s="822" t="s">
        <v>6972</v>
      </c>
      <c r="G3111" s="822" t="s">
        <v>3443</v>
      </c>
      <c r="H3111" s="831"/>
      <c r="I3111" s="831"/>
      <c r="J3111" s="822"/>
      <c r="K3111" s="822"/>
      <c r="L3111" s="831">
        <v>2.61</v>
      </c>
      <c r="M3111" s="831">
        <v>20502.96</v>
      </c>
      <c r="N3111" s="822"/>
      <c r="O3111" s="822">
        <v>7855.5402298850577</v>
      </c>
      <c r="P3111" s="831"/>
      <c r="Q3111" s="831"/>
      <c r="R3111" s="827"/>
      <c r="S3111" s="832"/>
    </row>
    <row r="3112" spans="1:19" ht="14.45" customHeight="1" x14ac:dyDescent="0.2">
      <c r="A3112" s="821" t="s">
        <v>6951</v>
      </c>
      <c r="B3112" s="822" t="s">
        <v>6952</v>
      </c>
      <c r="C3112" s="822" t="s">
        <v>639</v>
      </c>
      <c r="D3112" s="822" t="s">
        <v>3503</v>
      </c>
      <c r="E3112" s="822" t="s">
        <v>6953</v>
      </c>
      <c r="F3112" s="822" t="s">
        <v>6976</v>
      </c>
      <c r="G3112" s="822" t="s">
        <v>6974</v>
      </c>
      <c r="H3112" s="831"/>
      <c r="I3112" s="831"/>
      <c r="J3112" s="822"/>
      <c r="K3112" s="822"/>
      <c r="L3112" s="831">
        <v>1</v>
      </c>
      <c r="M3112" s="831">
        <v>100922.44</v>
      </c>
      <c r="N3112" s="822"/>
      <c r="O3112" s="822">
        <v>100922.44</v>
      </c>
      <c r="P3112" s="831"/>
      <c r="Q3112" s="831"/>
      <c r="R3112" s="827"/>
      <c r="S3112" s="832"/>
    </row>
    <row r="3113" spans="1:19" ht="14.45" customHeight="1" x14ac:dyDescent="0.2">
      <c r="A3113" s="821" t="s">
        <v>6951</v>
      </c>
      <c r="B3113" s="822" t="s">
        <v>6952</v>
      </c>
      <c r="C3113" s="822" t="s">
        <v>639</v>
      </c>
      <c r="D3113" s="822" t="s">
        <v>3503</v>
      </c>
      <c r="E3113" s="822" t="s">
        <v>6953</v>
      </c>
      <c r="F3113" s="822" t="s">
        <v>6979</v>
      </c>
      <c r="G3113" s="822" t="s">
        <v>6980</v>
      </c>
      <c r="H3113" s="831"/>
      <c r="I3113" s="831"/>
      <c r="J3113" s="822"/>
      <c r="K3113" s="822"/>
      <c r="L3113" s="831"/>
      <c r="M3113" s="831"/>
      <c r="N3113" s="822"/>
      <c r="O3113" s="822"/>
      <c r="P3113" s="831">
        <v>2</v>
      </c>
      <c r="Q3113" s="831">
        <v>28369.08</v>
      </c>
      <c r="R3113" s="827"/>
      <c r="S3113" s="832">
        <v>14184.54</v>
      </c>
    </row>
    <row r="3114" spans="1:19" ht="14.45" customHeight="1" x14ac:dyDescent="0.2">
      <c r="A3114" s="821" t="s">
        <v>6951</v>
      </c>
      <c r="B3114" s="822" t="s">
        <v>6952</v>
      </c>
      <c r="C3114" s="822" t="s">
        <v>639</v>
      </c>
      <c r="D3114" s="822" t="s">
        <v>3503</v>
      </c>
      <c r="E3114" s="822" t="s">
        <v>6953</v>
      </c>
      <c r="F3114" s="822" t="s">
        <v>6982</v>
      </c>
      <c r="G3114" s="822" t="s">
        <v>6980</v>
      </c>
      <c r="H3114" s="831"/>
      <c r="I3114" s="831"/>
      <c r="J3114" s="822"/>
      <c r="K3114" s="822"/>
      <c r="L3114" s="831"/>
      <c r="M3114" s="831"/>
      <c r="N3114" s="822"/>
      <c r="O3114" s="822"/>
      <c r="P3114" s="831">
        <v>1</v>
      </c>
      <c r="Q3114" s="831">
        <v>42553.599999999999</v>
      </c>
      <c r="R3114" s="827"/>
      <c r="S3114" s="832">
        <v>42553.599999999999</v>
      </c>
    </row>
    <row r="3115" spans="1:19" ht="14.45" customHeight="1" x14ac:dyDescent="0.2">
      <c r="A3115" s="821" t="s">
        <v>6951</v>
      </c>
      <c r="B3115" s="822" t="s">
        <v>6952</v>
      </c>
      <c r="C3115" s="822" t="s">
        <v>639</v>
      </c>
      <c r="D3115" s="822" t="s">
        <v>3503</v>
      </c>
      <c r="E3115" s="822" t="s">
        <v>6953</v>
      </c>
      <c r="F3115" s="822" t="s">
        <v>6983</v>
      </c>
      <c r="G3115" s="822" t="s">
        <v>2381</v>
      </c>
      <c r="H3115" s="831"/>
      <c r="I3115" s="831"/>
      <c r="J3115" s="822"/>
      <c r="K3115" s="822"/>
      <c r="L3115" s="831">
        <v>1</v>
      </c>
      <c r="M3115" s="831">
        <v>6449.41</v>
      </c>
      <c r="N3115" s="822"/>
      <c r="O3115" s="822">
        <v>6449.41</v>
      </c>
      <c r="P3115" s="831">
        <v>11.9</v>
      </c>
      <c r="Q3115" s="831">
        <v>73801.570000000007</v>
      </c>
      <c r="R3115" s="827"/>
      <c r="S3115" s="832">
        <v>6201.8126050420169</v>
      </c>
    </row>
    <row r="3116" spans="1:19" ht="14.45" customHeight="1" x14ac:dyDescent="0.2">
      <c r="A3116" s="821" t="s">
        <v>6951</v>
      </c>
      <c r="B3116" s="822" t="s">
        <v>6952</v>
      </c>
      <c r="C3116" s="822" t="s">
        <v>639</v>
      </c>
      <c r="D3116" s="822" t="s">
        <v>3503</v>
      </c>
      <c r="E3116" s="822" t="s">
        <v>6953</v>
      </c>
      <c r="F3116" s="822" t="s">
        <v>6984</v>
      </c>
      <c r="G3116" s="822" t="s">
        <v>2381</v>
      </c>
      <c r="H3116" s="831"/>
      <c r="I3116" s="831"/>
      <c r="J3116" s="822"/>
      <c r="K3116" s="822"/>
      <c r="L3116" s="831">
        <v>1.88</v>
      </c>
      <c r="M3116" s="831">
        <v>48461.04</v>
      </c>
      <c r="N3116" s="822"/>
      <c r="O3116" s="822">
        <v>25777.148936170215</v>
      </c>
      <c r="P3116" s="831">
        <v>8.31</v>
      </c>
      <c r="Q3116" s="831">
        <v>186685.94</v>
      </c>
      <c r="R3116" s="827"/>
      <c r="S3116" s="832">
        <v>22465.215403128761</v>
      </c>
    </row>
    <row r="3117" spans="1:19" ht="14.45" customHeight="1" x14ac:dyDescent="0.2">
      <c r="A3117" s="821" t="s">
        <v>6951</v>
      </c>
      <c r="B3117" s="822" t="s">
        <v>6952</v>
      </c>
      <c r="C3117" s="822" t="s">
        <v>639</v>
      </c>
      <c r="D3117" s="822" t="s">
        <v>3503</v>
      </c>
      <c r="E3117" s="822" t="s">
        <v>6953</v>
      </c>
      <c r="F3117" s="822" t="s">
        <v>6985</v>
      </c>
      <c r="G3117" s="822" t="s">
        <v>2391</v>
      </c>
      <c r="H3117" s="831"/>
      <c r="I3117" s="831"/>
      <c r="J3117" s="822"/>
      <c r="K3117" s="822"/>
      <c r="L3117" s="831">
        <v>21</v>
      </c>
      <c r="M3117" s="831">
        <v>102702.39</v>
      </c>
      <c r="N3117" s="822"/>
      <c r="O3117" s="822">
        <v>4890.59</v>
      </c>
      <c r="P3117" s="831"/>
      <c r="Q3117" s="831"/>
      <c r="R3117" s="827"/>
      <c r="S3117" s="832"/>
    </row>
    <row r="3118" spans="1:19" ht="14.45" customHeight="1" x14ac:dyDescent="0.2">
      <c r="A3118" s="821" t="s">
        <v>6951</v>
      </c>
      <c r="B3118" s="822" t="s">
        <v>6952</v>
      </c>
      <c r="C3118" s="822" t="s">
        <v>639</v>
      </c>
      <c r="D3118" s="822" t="s">
        <v>3503</v>
      </c>
      <c r="E3118" s="822" t="s">
        <v>6953</v>
      </c>
      <c r="F3118" s="822" t="s">
        <v>6996</v>
      </c>
      <c r="G3118" s="822" t="s">
        <v>1434</v>
      </c>
      <c r="H3118" s="831"/>
      <c r="I3118" s="831"/>
      <c r="J3118" s="822"/>
      <c r="K3118" s="822"/>
      <c r="L3118" s="831">
        <v>2.4000000000000004</v>
      </c>
      <c r="M3118" s="831">
        <v>420.51000000000005</v>
      </c>
      <c r="N3118" s="822"/>
      <c r="O3118" s="822">
        <v>175.21250000000001</v>
      </c>
      <c r="P3118" s="831">
        <v>1.7999999999999998</v>
      </c>
      <c r="Q3118" s="831">
        <v>287.26</v>
      </c>
      <c r="R3118" s="827"/>
      <c r="S3118" s="832">
        <v>159.5888888888889</v>
      </c>
    </row>
    <row r="3119" spans="1:19" ht="14.45" customHeight="1" x14ac:dyDescent="0.2">
      <c r="A3119" s="821" t="s">
        <v>6951</v>
      </c>
      <c r="B3119" s="822" t="s">
        <v>6952</v>
      </c>
      <c r="C3119" s="822" t="s">
        <v>639</v>
      </c>
      <c r="D3119" s="822" t="s">
        <v>3503</v>
      </c>
      <c r="E3119" s="822" t="s">
        <v>6953</v>
      </c>
      <c r="F3119" s="822" t="s">
        <v>6997</v>
      </c>
      <c r="G3119" s="822" t="s">
        <v>877</v>
      </c>
      <c r="H3119" s="831"/>
      <c r="I3119" s="831"/>
      <c r="J3119" s="822"/>
      <c r="K3119" s="822"/>
      <c r="L3119" s="831">
        <v>1.2</v>
      </c>
      <c r="M3119" s="831">
        <v>72.039999999999992</v>
      </c>
      <c r="N3119" s="822"/>
      <c r="O3119" s="822">
        <v>60.033333333333331</v>
      </c>
      <c r="P3119" s="831">
        <v>1</v>
      </c>
      <c r="Q3119" s="831">
        <v>60.04</v>
      </c>
      <c r="R3119" s="827"/>
      <c r="S3119" s="832">
        <v>60.04</v>
      </c>
    </row>
    <row r="3120" spans="1:19" ht="14.45" customHeight="1" x14ac:dyDescent="0.2">
      <c r="A3120" s="821" t="s">
        <v>6951</v>
      </c>
      <c r="B3120" s="822" t="s">
        <v>6952</v>
      </c>
      <c r="C3120" s="822" t="s">
        <v>639</v>
      </c>
      <c r="D3120" s="822" t="s">
        <v>3503</v>
      </c>
      <c r="E3120" s="822" t="s">
        <v>6953</v>
      </c>
      <c r="F3120" s="822" t="s">
        <v>6998</v>
      </c>
      <c r="G3120" s="822" t="s">
        <v>3267</v>
      </c>
      <c r="H3120" s="831"/>
      <c r="I3120" s="831"/>
      <c r="J3120" s="822"/>
      <c r="K3120" s="822"/>
      <c r="L3120" s="831"/>
      <c r="M3120" s="831"/>
      <c r="N3120" s="822"/>
      <c r="O3120" s="822"/>
      <c r="P3120" s="831">
        <v>0.1</v>
      </c>
      <c r="Q3120" s="831">
        <v>68.61</v>
      </c>
      <c r="R3120" s="827"/>
      <c r="S3120" s="832">
        <v>686.09999999999991</v>
      </c>
    </row>
    <row r="3121" spans="1:19" ht="14.45" customHeight="1" x14ac:dyDescent="0.2">
      <c r="A3121" s="821" t="s">
        <v>6951</v>
      </c>
      <c r="B3121" s="822" t="s">
        <v>6952</v>
      </c>
      <c r="C3121" s="822" t="s">
        <v>639</v>
      </c>
      <c r="D3121" s="822" t="s">
        <v>3503</v>
      </c>
      <c r="E3121" s="822" t="s">
        <v>6953</v>
      </c>
      <c r="F3121" s="822" t="s">
        <v>7000</v>
      </c>
      <c r="G3121" s="822" t="s">
        <v>3267</v>
      </c>
      <c r="H3121" s="831"/>
      <c r="I3121" s="831"/>
      <c r="J3121" s="822"/>
      <c r="K3121" s="822"/>
      <c r="L3121" s="831"/>
      <c r="M3121" s="831"/>
      <c r="N3121" s="822"/>
      <c r="O3121" s="822"/>
      <c r="P3121" s="831">
        <v>1</v>
      </c>
      <c r="Q3121" s="831">
        <v>343.09</v>
      </c>
      <c r="R3121" s="827"/>
      <c r="S3121" s="832">
        <v>343.09</v>
      </c>
    </row>
    <row r="3122" spans="1:19" ht="14.45" customHeight="1" x14ac:dyDescent="0.2">
      <c r="A3122" s="821" t="s">
        <v>6951</v>
      </c>
      <c r="B3122" s="822" t="s">
        <v>6952</v>
      </c>
      <c r="C3122" s="822" t="s">
        <v>639</v>
      </c>
      <c r="D3122" s="822" t="s">
        <v>3503</v>
      </c>
      <c r="E3122" s="822" t="s">
        <v>6953</v>
      </c>
      <c r="F3122" s="822" t="s">
        <v>7004</v>
      </c>
      <c r="G3122" s="822" t="s">
        <v>7005</v>
      </c>
      <c r="H3122" s="831"/>
      <c r="I3122" s="831"/>
      <c r="J3122" s="822"/>
      <c r="K3122" s="822"/>
      <c r="L3122" s="831">
        <v>1.4000000000000001</v>
      </c>
      <c r="M3122" s="831">
        <v>164.22</v>
      </c>
      <c r="N3122" s="822"/>
      <c r="O3122" s="822">
        <v>117.29999999999998</v>
      </c>
      <c r="P3122" s="831">
        <v>4.2</v>
      </c>
      <c r="Q3122" s="831">
        <v>492.65999999999997</v>
      </c>
      <c r="R3122" s="827"/>
      <c r="S3122" s="832">
        <v>117.29999999999998</v>
      </c>
    </row>
    <row r="3123" spans="1:19" ht="14.45" customHeight="1" x14ac:dyDescent="0.2">
      <c r="A3123" s="821" t="s">
        <v>6951</v>
      </c>
      <c r="B3123" s="822" t="s">
        <v>6952</v>
      </c>
      <c r="C3123" s="822" t="s">
        <v>639</v>
      </c>
      <c r="D3123" s="822" t="s">
        <v>3503</v>
      </c>
      <c r="E3123" s="822" t="s">
        <v>6953</v>
      </c>
      <c r="F3123" s="822" t="s">
        <v>7010</v>
      </c>
      <c r="G3123" s="822" t="s">
        <v>1945</v>
      </c>
      <c r="H3123" s="831"/>
      <c r="I3123" s="831"/>
      <c r="J3123" s="822"/>
      <c r="K3123" s="822"/>
      <c r="L3123" s="831"/>
      <c r="M3123" s="831"/>
      <c r="N3123" s="822"/>
      <c r="O3123" s="822"/>
      <c r="P3123" s="831">
        <v>1.54</v>
      </c>
      <c r="Q3123" s="831">
        <v>279.8</v>
      </c>
      <c r="R3123" s="827"/>
      <c r="S3123" s="832">
        <v>181.6883116883117</v>
      </c>
    </row>
    <row r="3124" spans="1:19" ht="14.45" customHeight="1" x14ac:dyDescent="0.2">
      <c r="A3124" s="821" t="s">
        <v>6951</v>
      </c>
      <c r="B3124" s="822" t="s">
        <v>6952</v>
      </c>
      <c r="C3124" s="822" t="s">
        <v>639</v>
      </c>
      <c r="D3124" s="822" t="s">
        <v>3503</v>
      </c>
      <c r="E3124" s="822" t="s">
        <v>6953</v>
      </c>
      <c r="F3124" s="822" t="s">
        <v>7016</v>
      </c>
      <c r="G3124" s="822" t="s">
        <v>7017</v>
      </c>
      <c r="H3124" s="831"/>
      <c r="I3124" s="831"/>
      <c r="J3124" s="822"/>
      <c r="K3124" s="822"/>
      <c r="L3124" s="831">
        <v>2</v>
      </c>
      <c r="M3124" s="831">
        <v>470.92</v>
      </c>
      <c r="N3124" s="822"/>
      <c r="O3124" s="822">
        <v>235.46</v>
      </c>
      <c r="P3124" s="831"/>
      <c r="Q3124" s="831"/>
      <c r="R3124" s="827"/>
      <c r="S3124" s="832"/>
    </row>
    <row r="3125" spans="1:19" ht="14.45" customHeight="1" x14ac:dyDescent="0.2">
      <c r="A3125" s="821" t="s">
        <v>6951</v>
      </c>
      <c r="B3125" s="822" t="s">
        <v>6952</v>
      </c>
      <c r="C3125" s="822" t="s">
        <v>639</v>
      </c>
      <c r="D3125" s="822" t="s">
        <v>3503</v>
      </c>
      <c r="E3125" s="822" t="s">
        <v>6953</v>
      </c>
      <c r="F3125" s="822" t="s">
        <v>7019</v>
      </c>
      <c r="G3125" s="822" t="s">
        <v>5588</v>
      </c>
      <c r="H3125" s="831"/>
      <c r="I3125" s="831"/>
      <c r="J3125" s="822"/>
      <c r="K3125" s="822"/>
      <c r="L3125" s="831"/>
      <c r="M3125" s="831"/>
      <c r="N3125" s="822"/>
      <c r="O3125" s="822"/>
      <c r="P3125" s="831">
        <v>1</v>
      </c>
      <c r="Q3125" s="831">
        <v>69222.2</v>
      </c>
      <c r="R3125" s="827"/>
      <c r="S3125" s="832">
        <v>69222.2</v>
      </c>
    </row>
    <row r="3126" spans="1:19" ht="14.45" customHeight="1" x14ac:dyDescent="0.2">
      <c r="A3126" s="821" t="s">
        <v>6951</v>
      </c>
      <c r="B3126" s="822" t="s">
        <v>6952</v>
      </c>
      <c r="C3126" s="822" t="s">
        <v>639</v>
      </c>
      <c r="D3126" s="822" t="s">
        <v>3503</v>
      </c>
      <c r="E3126" s="822" t="s">
        <v>6953</v>
      </c>
      <c r="F3126" s="822" t="s">
        <v>7022</v>
      </c>
      <c r="G3126" s="822" t="s">
        <v>7021</v>
      </c>
      <c r="H3126" s="831"/>
      <c r="I3126" s="831"/>
      <c r="J3126" s="822"/>
      <c r="K3126" s="822"/>
      <c r="L3126" s="831">
        <v>3</v>
      </c>
      <c r="M3126" s="831">
        <v>53142</v>
      </c>
      <c r="N3126" s="822"/>
      <c r="O3126" s="822">
        <v>17714</v>
      </c>
      <c r="P3126" s="831"/>
      <c r="Q3126" s="831"/>
      <c r="R3126" s="827"/>
      <c r="S3126" s="832"/>
    </row>
    <row r="3127" spans="1:19" ht="14.45" customHeight="1" x14ac:dyDescent="0.2">
      <c r="A3127" s="821" t="s">
        <v>6951</v>
      </c>
      <c r="B3127" s="822" t="s">
        <v>6952</v>
      </c>
      <c r="C3127" s="822" t="s">
        <v>639</v>
      </c>
      <c r="D3127" s="822" t="s">
        <v>3503</v>
      </c>
      <c r="E3127" s="822" t="s">
        <v>6953</v>
      </c>
      <c r="F3127" s="822" t="s">
        <v>7027</v>
      </c>
      <c r="G3127" s="822" t="s">
        <v>3435</v>
      </c>
      <c r="H3127" s="831"/>
      <c r="I3127" s="831"/>
      <c r="J3127" s="822"/>
      <c r="K3127" s="822"/>
      <c r="L3127" s="831">
        <v>2</v>
      </c>
      <c r="M3127" s="831">
        <v>32820.199999999997</v>
      </c>
      <c r="N3127" s="822"/>
      <c r="O3127" s="822">
        <v>16410.099999999999</v>
      </c>
      <c r="P3127" s="831">
        <v>1</v>
      </c>
      <c r="Q3127" s="831">
        <v>16410.099999999999</v>
      </c>
      <c r="R3127" s="827"/>
      <c r="S3127" s="832">
        <v>16410.099999999999</v>
      </c>
    </row>
    <row r="3128" spans="1:19" ht="14.45" customHeight="1" x14ac:dyDescent="0.2">
      <c r="A3128" s="821" t="s">
        <v>6951</v>
      </c>
      <c r="B3128" s="822" t="s">
        <v>6952</v>
      </c>
      <c r="C3128" s="822" t="s">
        <v>639</v>
      </c>
      <c r="D3128" s="822" t="s">
        <v>3503</v>
      </c>
      <c r="E3128" s="822" t="s">
        <v>6953</v>
      </c>
      <c r="F3128" s="822" t="s">
        <v>7028</v>
      </c>
      <c r="G3128" s="822" t="s">
        <v>3435</v>
      </c>
      <c r="H3128" s="831"/>
      <c r="I3128" s="831"/>
      <c r="J3128" s="822"/>
      <c r="K3128" s="822"/>
      <c r="L3128" s="831">
        <v>2</v>
      </c>
      <c r="M3128" s="831">
        <v>131281</v>
      </c>
      <c r="N3128" s="822"/>
      <c r="O3128" s="822">
        <v>65640.5</v>
      </c>
      <c r="P3128" s="831">
        <v>1</v>
      </c>
      <c r="Q3128" s="831">
        <v>65813.600000000006</v>
      </c>
      <c r="R3128" s="827"/>
      <c r="S3128" s="832">
        <v>65813.600000000006</v>
      </c>
    </row>
    <row r="3129" spans="1:19" ht="14.45" customHeight="1" x14ac:dyDescent="0.2">
      <c r="A3129" s="821" t="s">
        <v>6951</v>
      </c>
      <c r="B3129" s="822" t="s">
        <v>6952</v>
      </c>
      <c r="C3129" s="822" t="s">
        <v>639</v>
      </c>
      <c r="D3129" s="822" t="s">
        <v>3503</v>
      </c>
      <c r="E3129" s="822" t="s">
        <v>6953</v>
      </c>
      <c r="F3129" s="822" t="s">
        <v>7029</v>
      </c>
      <c r="G3129" s="822" t="s">
        <v>3393</v>
      </c>
      <c r="H3129" s="831"/>
      <c r="I3129" s="831"/>
      <c r="J3129" s="822"/>
      <c r="K3129" s="822"/>
      <c r="L3129" s="831">
        <v>1</v>
      </c>
      <c r="M3129" s="831">
        <v>6706.6</v>
      </c>
      <c r="N3129" s="822"/>
      <c r="O3129" s="822">
        <v>6706.6</v>
      </c>
      <c r="P3129" s="831">
        <v>8</v>
      </c>
      <c r="Q3129" s="831">
        <v>53651.040000000001</v>
      </c>
      <c r="R3129" s="827"/>
      <c r="S3129" s="832">
        <v>6706.38</v>
      </c>
    </row>
    <row r="3130" spans="1:19" ht="14.45" customHeight="1" x14ac:dyDescent="0.2">
      <c r="A3130" s="821" t="s">
        <v>6951</v>
      </c>
      <c r="B3130" s="822" t="s">
        <v>6952</v>
      </c>
      <c r="C3130" s="822" t="s">
        <v>639</v>
      </c>
      <c r="D3130" s="822" t="s">
        <v>3503</v>
      </c>
      <c r="E3130" s="822" t="s">
        <v>6953</v>
      </c>
      <c r="F3130" s="822" t="s">
        <v>7035</v>
      </c>
      <c r="G3130" s="822" t="s">
        <v>3281</v>
      </c>
      <c r="H3130" s="831"/>
      <c r="I3130" s="831"/>
      <c r="J3130" s="822"/>
      <c r="K3130" s="822"/>
      <c r="L3130" s="831">
        <v>0.6</v>
      </c>
      <c r="M3130" s="831">
        <v>378.19</v>
      </c>
      <c r="N3130" s="822"/>
      <c r="O3130" s="822">
        <v>630.31666666666672</v>
      </c>
      <c r="P3130" s="831">
        <v>2</v>
      </c>
      <c r="Q3130" s="831">
        <v>1067.1599999999999</v>
      </c>
      <c r="R3130" s="827"/>
      <c r="S3130" s="832">
        <v>533.57999999999993</v>
      </c>
    </row>
    <row r="3131" spans="1:19" ht="14.45" customHeight="1" x14ac:dyDescent="0.2">
      <c r="A3131" s="821" t="s">
        <v>6951</v>
      </c>
      <c r="B3131" s="822" t="s">
        <v>6952</v>
      </c>
      <c r="C3131" s="822" t="s">
        <v>639</v>
      </c>
      <c r="D3131" s="822" t="s">
        <v>3503</v>
      </c>
      <c r="E3131" s="822" t="s">
        <v>6953</v>
      </c>
      <c r="F3131" s="822" t="s">
        <v>7039</v>
      </c>
      <c r="G3131" s="822" t="s">
        <v>7040</v>
      </c>
      <c r="H3131" s="831"/>
      <c r="I3131" s="831"/>
      <c r="J3131" s="822"/>
      <c r="K3131" s="822"/>
      <c r="L3131" s="831">
        <v>1</v>
      </c>
      <c r="M3131" s="831">
        <v>3207.56</v>
      </c>
      <c r="N3131" s="822"/>
      <c r="O3131" s="822">
        <v>3207.56</v>
      </c>
      <c r="P3131" s="831">
        <v>4</v>
      </c>
      <c r="Q3131" s="831">
        <v>12566.880000000001</v>
      </c>
      <c r="R3131" s="827"/>
      <c r="S3131" s="832">
        <v>3141.7200000000003</v>
      </c>
    </row>
    <row r="3132" spans="1:19" ht="14.45" customHeight="1" x14ac:dyDescent="0.2">
      <c r="A3132" s="821" t="s">
        <v>6951</v>
      </c>
      <c r="B3132" s="822" t="s">
        <v>6952</v>
      </c>
      <c r="C3132" s="822" t="s">
        <v>639</v>
      </c>
      <c r="D3132" s="822" t="s">
        <v>3503</v>
      </c>
      <c r="E3132" s="822" t="s">
        <v>6953</v>
      </c>
      <c r="F3132" s="822" t="s">
        <v>7041</v>
      </c>
      <c r="G3132" s="822" t="s">
        <v>7040</v>
      </c>
      <c r="H3132" s="831"/>
      <c r="I3132" s="831"/>
      <c r="J3132" s="822"/>
      <c r="K3132" s="822"/>
      <c r="L3132" s="831"/>
      <c r="M3132" s="831"/>
      <c r="N3132" s="822"/>
      <c r="O3132" s="822"/>
      <c r="P3132" s="831">
        <v>1</v>
      </c>
      <c r="Q3132" s="831">
        <v>2945.81</v>
      </c>
      <c r="R3132" s="827"/>
      <c r="S3132" s="832">
        <v>2945.81</v>
      </c>
    </row>
    <row r="3133" spans="1:19" ht="14.45" customHeight="1" x14ac:dyDescent="0.2">
      <c r="A3133" s="821" t="s">
        <v>6951</v>
      </c>
      <c r="B3133" s="822" t="s">
        <v>6952</v>
      </c>
      <c r="C3133" s="822" t="s">
        <v>639</v>
      </c>
      <c r="D3133" s="822" t="s">
        <v>3503</v>
      </c>
      <c r="E3133" s="822" t="s">
        <v>6953</v>
      </c>
      <c r="F3133" s="822" t="s">
        <v>7045</v>
      </c>
      <c r="G3133" s="822" t="s">
        <v>7044</v>
      </c>
      <c r="H3133" s="831"/>
      <c r="I3133" s="831"/>
      <c r="J3133" s="822"/>
      <c r="K3133" s="822"/>
      <c r="L3133" s="831">
        <v>2</v>
      </c>
      <c r="M3133" s="831">
        <v>131334.5</v>
      </c>
      <c r="N3133" s="822"/>
      <c r="O3133" s="822">
        <v>65667.25</v>
      </c>
      <c r="P3133" s="831"/>
      <c r="Q3133" s="831"/>
      <c r="R3133" s="827"/>
      <c r="S3133" s="832"/>
    </row>
    <row r="3134" spans="1:19" ht="14.45" customHeight="1" x14ac:dyDescent="0.2">
      <c r="A3134" s="821" t="s">
        <v>6951</v>
      </c>
      <c r="B3134" s="822" t="s">
        <v>6952</v>
      </c>
      <c r="C3134" s="822" t="s">
        <v>639</v>
      </c>
      <c r="D3134" s="822" t="s">
        <v>3503</v>
      </c>
      <c r="E3134" s="822" t="s">
        <v>6953</v>
      </c>
      <c r="F3134" s="822" t="s">
        <v>7047</v>
      </c>
      <c r="G3134" s="822" t="s">
        <v>805</v>
      </c>
      <c r="H3134" s="831"/>
      <c r="I3134" s="831"/>
      <c r="J3134" s="822"/>
      <c r="K3134" s="822"/>
      <c r="L3134" s="831">
        <v>0.12</v>
      </c>
      <c r="M3134" s="831">
        <v>63.1</v>
      </c>
      <c r="N3134" s="822"/>
      <c r="O3134" s="822">
        <v>525.83333333333337</v>
      </c>
      <c r="P3134" s="831"/>
      <c r="Q3134" s="831"/>
      <c r="R3134" s="827"/>
      <c r="S3134" s="832"/>
    </row>
    <row r="3135" spans="1:19" ht="14.45" customHeight="1" x14ac:dyDescent="0.2">
      <c r="A3135" s="821" t="s">
        <v>6951</v>
      </c>
      <c r="B3135" s="822" t="s">
        <v>6952</v>
      </c>
      <c r="C3135" s="822" t="s">
        <v>639</v>
      </c>
      <c r="D3135" s="822" t="s">
        <v>3503</v>
      </c>
      <c r="E3135" s="822" t="s">
        <v>6953</v>
      </c>
      <c r="F3135" s="822" t="s">
        <v>7057</v>
      </c>
      <c r="G3135" s="822" t="s">
        <v>7058</v>
      </c>
      <c r="H3135" s="831"/>
      <c r="I3135" s="831"/>
      <c r="J3135" s="822"/>
      <c r="K3135" s="822"/>
      <c r="L3135" s="831">
        <v>1</v>
      </c>
      <c r="M3135" s="831">
        <v>66000</v>
      </c>
      <c r="N3135" s="822"/>
      <c r="O3135" s="822">
        <v>66000</v>
      </c>
      <c r="P3135" s="831">
        <v>1</v>
      </c>
      <c r="Q3135" s="831">
        <v>64529.09</v>
      </c>
      <c r="R3135" s="827"/>
      <c r="S3135" s="832">
        <v>64529.09</v>
      </c>
    </row>
    <row r="3136" spans="1:19" ht="14.45" customHeight="1" x14ac:dyDescent="0.2">
      <c r="A3136" s="821" t="s">
        <v>6951</v>
      </c>
      <c r="B3136" s="822" t="s">
        <v>6952</v>
      </c>
      <c r="C3136" s="822" t="s">
        <v>639</v>
      </c>
      <c r="D3136" s="822" t="s">
        <v>3503</v>
      </c>
      <c r="E3136" s="822" t="s">
        <v>6953</v>
      </c>
      <c r="F3136" s="822" t="s">
        <v>7059</v>
      </c>
      <c r="G3136" s="822" t="s">
        <v>1004</v>
      </c>
      <c r="H3136" s="831"/>
      <c r="I3136" s="831"/>
      <c r="J3136" s="822"/>
      <c r="K3136" s="822"/>
      <c r="L3136" s="831">
        <v>3.7500000000000004</v>
      </c>
      <c r="M3136" s="831">
        <v>545.38000000000011</v>
      </c>
      <c r="N3136" s="822"/>
      <c r="O3136" s="822">
        <v>145.43466666666669</v>
      </c>
      <c r="P3136" s="831"/>
      <c r="Q3136" s="831"/>
      <c r="R3136" s="827"/>
      <c r="S3136" s="832"/>
    </row>
    <row r="3137" spans="1:19" ht="14.45" customHeight="1" x14ac:dyDescent="0.2">
      <c r="A3137" s="821" t="s">
        <v>6951</v>
      </c>
      <c r="B3137" s="822" t="s">
        <v>6952</v>
      </c>
      <c r="C3137" s="822" t="s">
        <v>639</v>
      </c>
      <c r="D3137" s="822" t="s">
        <v>3503</v>
      </c>
      <c r="E3137" s="822" t="s">
        <v>6953</v>
      </c>
      <c r="F3137" s="822" t="s">
        <v>7060</v>
      </c>
      <c r="G3137" s="822" t="s">
        <v>3443</v>
      </c>
      <c r="H3137" s="831"/>
      <c r="I3137" s="831"/>
      <c r="J3137" s="822"/>
      <c r="K3137" s="822"/>
      <c r="L3137" s="831">
        <v>2</v>
      </c>
      <c r="M3137" s="831">
        <v>47321.599999999999</v>
      </c>
      <c r="N3137" s="822"/>
      <c r="O3137" s="822">
        <v>23660.799999999999</v>
      </c>
      <c r="P3137" s="831">
        <v>1</v>
      </c>
      <c r="Q3137" s="831">
        <v>23660.799999999999</v>
      </c>
      <c r="R3137" s="827"/>
      <c r="S3137" s="832">
        <v>23660.799999999999</v>
      </c>
    </row>
    <row r="3138" spans="1:19" ht="14.45" customHeight="1" x14ac:dyDescent="0.2">
      <c r="A3138" s="821" t="s">
        <v>6951</v>
      </c>
      <c r="B3138" s="822" t="s">
        <v>6952</v>
      </c>
      <c r="C3138" s="822" t="s">
        <v>639</v>
      </c>
      <c r="D3138" s="822" t="s">
        <v>3503</v>
      </c>
      <c r="E3138" s="822" t="s">
        <v>6953</v>
      </c>
      <c r="F3138" s="822" t="s">
        <v>7061</v>
      </c>
      <c r="G3138" s="822" t="s">
        <v>2967</v>
      </c>
      <c r="H3138" s="831"/>
      <c r="I3138" s="831"/>
      <c r="J3138" s="822"/>
      <c r="K3138" s="822"/>
      <c r="L3138" s="831">
        <v>0.78</v>
      </c>
      <c r="M3138" s="831">
        <v>70.710000000000008</v>
      </c>
      <c r="N3138" s="822"/>
      <c r="O3138" s="822">
        <v>90.65384615384616</v>
      </c>
      <c r="P3138" s="831">
        <v>3.22</v>
      </c>
      <c r="Q3138" s="831">
        <v>291.89000000000004</v>
      </c>
      <c r="R3138" s="827"/>
      <c r="S3138" s="832">
        <v>90.649068322981378</v>
      </c>
    </row>
    <row r="3139" spans="1:19" ht="14.45" customHeight="1" x14ac:dyDescent="0.2">
      <c r="A3139" s="821" t="s">
        <v>6951</v>
      </c>
      <c r="B3139" s="822" t="s">
        <v>6952</v>
      </c>
      <c r="C3139" s="822" t="s">
        <v>639</v>
      </c>
      <c r="D3139" s="822" t="s">
        <v>3503</v>
      </c>
      <c r="E3139" s="822" t="s">
        <v>6953</v>
      </c>
      <c r="F3139" s="822" t="s">
        <v>7062</v>
      </c>
      <c r="G3139" s="822" t="s">
        <v>7063</v>
      </c>
      <c r="H3139" s="831"/>
      <c r="I3139" s="831"/>
      <c r="J3139" s="822"/>
      <c r="K3139" s="822"/>
      <c r="L3139" s="831"/>
      <c r="M3139" s="831"/>
      <c r="N3139" s="822"/>
      <c r="O3139" s="822"/>
      <c r="P3139" s="831">
        <v>0.64</v>
      </c>
      <c r="Q3139" s="831">
        <v>5185.32</v>
      </c>
      <c r="R3139" s="827"/>
      <c r="S3139" s="832">
        <v>8102.0624999999991</v>
      </c>
    </row>
    <row r="3140" spans="1:19" ht="14.45" customHeight="1" x14ac:dyDescent="0.2">
      <c r="A3140" s="821" t="s">
        <v>6951</v>
      </c>
      <c r="B3140" s="822" t="s">
        <v>6952</v>
      </c>
      <c r="C3140" s="822" t="s">
        <v>639</v>
      </c>
      <c r="D3140" s="822" t="s">
        <v>3503</v>
      </c>
      <c r="E3140" s="822" t="s">
        <v>6953</v>
      </c>
      <c r="F3140" s="822" t="s">
        <v>7069</v>
      </c>
      <c r="G3140" s="822" t="s">
        <v>2981</v>
      </c>
      <c r="H3140" s="831"/>
      <c r="I3140" s="831"/>
      <c r="J3140" s="822"/>
      <c r="K3140" s="822"/>
      <c r="L3140" s="831">
        <v>2.44</v>
      </c>
      <c r="M3140" s="831">
        <v>15214.01</v>
      </c>
      <c r="N3140" s="822"/>
      <c r="O3140" s="822">
        <v>6235.25</v>
      </c>
      <c r="P3140" s="831"/>
      <c r="Q3140" s="831"/>
      <c r="R3140" s="827"/>
      <c r="S3140" s="832"/>
    </row>
    <row r="3141" spans="1:19" ht="14.45" customHeight="1" x14ac:dyDescent="0.2">
      <c r="A3141" s="821" t="s">
        <v>6951</v>
      </c>
      <c r="B3141" s="822" t="s">
        <v>6952</v>
      </c>
      <c r="C3141" s="822" t="s">
        <v>639</v>
      </c>
      <c r="D3141" s="822" t="s">
        <v>3503</v>
      </c>
      <c r="E3141" s="822" t="s">
        <v>6953</v>
      </c>
      <c r="F3141" s="822" t="s">
        <v>7078</v>
      </c>
      <c r="G3141" s="822" t="s">
        <v>7063</v>
      </c>
      <c r="H3141" s="831"/>
      <c r="I3141" s="831"/>
      <c r="J3141" s="822"/>
      <c r="K3141" s="822"/>
      <c r="L3141" s="831"/>
      <c r="M3141" s="831"/>
      <c r="N3141" s="822"/>
      <c r="O3141" s="822"/>
      <c r="P3141" s="831">
        <v>1</v>
      </c>
      <c r="Q3141" s="831">
        <v>16204.2</v>
      </c>
      <c r="R3141" s="827"/>
      <c r="S3141" s="832">
        <v>16204.2</v>
      </c>
    </row>
    <row r="3142" spans="1:19" ht="14.45" customHeight="1" x14ac:dyDescent="0.2">
      <c r="A3142" s="821" t="s">
        <v>6951</v>
      </c>
      <c r="B3142" s="822" t="s">
        <v>6952</v>
      </c>
      <c r="C3142" s="822" t="s">
        <v>639</v>
      </c>
      <c r="D3142" s="822" t="s">
        <v>3503</v>
      </c>
      <c r="E3142" s="822" t="s">
        <v>6953</v>
      </c>
      <c r="F3142" s="822" t="s">
        <v>7084</v>
      </c>
      <c r="G3142" s="822" t="s">
        <v>7085</v>
      </c>
      <c r="H3142" s="831"/>
      <c r="I3142" s="831"/>
      <c r="J3142" s="822"/>
      <c r="K3142" s="822"/>
      <c r="L3142" s="831">
        <v>2</v>
      </c>
      <c r="M3142" s="831">
        <v>163.63</v>
      </c>
      <c r="N3142" s="822"/>
      <c r="O3142" s="822">
        <v>81.814999999999998</v>
      </c>
      <c r="P3142" s="831"/>
      <c r="Q3142" s="831"/>
      <c r="R3142" s="827"/>
      <c r="S3142" s="832"/>
    </row>
    <row r="3143" spans="1:19" ht="14.45" customHeight="1" x14ac:dyDescent="0.2">
      <c r="A3143" s="821" t="s">
        <v>6951</v>
      </c>
      <c r="B3143" s="822" t="s">
        <v>6952</v>
      </c>
      <c r="C3143" s="822" t="s">
        <v>639</v>
      </c>
      <c r="D3143" s="822" t="s">
        <v>3503</v>
      </c>
      <c r="E3143" s="822" t="s">
        <v>6953</v>
      </c>
      <c r="F3143" s="822" t="s">
        <v>7086</v>
      </c>
      <c r="G3143" s="822" t="s">
        <v>2660</v>
      </c>
      <c r="H3143" s="831"/>
      <c r="I3143" s="831"/>
      <c r="J3143" s="822"/>
      <c r="K3143" s="822"/>
      <c r="L3143" s="831">
        <v>0.39999999999999997</v>
      </c>
      <c r="M3143" s="831">
        <v>110.04</v>
      </c>
      <c r="N3143" s="822"/>
      <c r="O3143" s="822">
        <v>275.10000000000002</v>
      </c>
      <c r="P3143" s="831">
        <v>0.55000000000000004</v>
      </c>
      <c r="Q3143" s="831">
        <v>150.69999999999999</v>
      </c>
      <c r="R3143" s="827"/>
      <c r="S3143" s="832">
        <v>273.99999999999994</v>
      </c>
    </row>
    <row r="3144" spans="1:19" ht="14.45" customHeight="1" x14ac:dyDescent="0.2">
      <c r="A3144" s="821" t="s">
        <v>6951</v>
      </c>
      <c r="B3144" s="822" t="s">
        <v>6952</v>
      </c>
      <c r="C3144" s="822" t="s">
        <v>639</v>
      </c>
      <c r="D3144" s="822" t="s">
        <v>3503</v>
      </c>
      <c r="E3144" s="822" t="s">
        <v>6953</v>
      </c>
      <c r="F3144" s="822" t="s">
        <v>7087</v>
      </c>
      <c r="G3144" s="822" t="s">
        <v>3410</v>
      </c>
      <c r="H3144" s="831"/>
      <c r="I3144" s="831"/>
      <c r="J3144" s="822"/>
      <c r="K3144" s="822"/>
      <c r="L3144" s="831">
        <v>2</v>
      </c>
      <c r="M3144" s="831">
        <v>228000</v>
      </c>
      <c r="N3144" s="822"/>
      <c r="O3144" s="822">
        <v>114000</v>
      </c>
      <c r="P3144" s="831"/>
      <c r="Q3144" s="831"/>
      <c r="R3144" s="827"/>
      <c r="S3144" s="832"/>
    </row>
    <row r="3145" spans="1:19" ht="14.45" customHeight="1" x14ac:dyDescent="0.2">
      <c r="A3145" s="821" t="s">
        <v>6951</v>
      </c>
      <c r="B3145" s="822" t="s">
        <v>6952</v>
      </c>
      <c r="C3145" s="822" t="s">
        <v>639</v>
      </c>
      <c r="D3145" s="822" t="s">
        <v>3503</v>
      </c>
      <c r="E3145" s="822" t="s">
        <v>6953</v>
      </c>
      <c r="F3145" s="822" t="s">
        <v>7097</v>
      </c>
      <c r="G3145" s="822" t="s">
        <v>7098</v>
      </c>
      <c r="H3145" s="831"/>
      <c r="I3145" s="831"/>
      <c r="J3145" s="822"/>
      <c r="K3145" s="822"/>
      <c r="L3145" s="831"/>
      <c r="M3145" s="831"/>
      <c r="N3145" s="822"/>
      <c r="O3145" s="822"/>
      <c r="P3145" s="831">
        <v>3</v>
      </c>
      <c r="Q3145" s="831">
        <v>5185</v>
      </c>
      <c r="R3145" s="827"/>
      <c r="S3145" s="832">
        <v>1728.3333333333333</v>
      </c>
    </row>
    <row r="3146" spans="1:19" ht="14.45" customHeight="1" x14ac:dyDescent="0.2">
      <c r="A3146" s="821" t="s">
        <v>6951</v>
      </c>
      <c r="B3146" s="822" t="s">
        <v>6952</v>
      </c>
      <c r="C3146" s="822" t="s">
        <v>639</v>
      </c>
      <c r="D3146" s="822" t="s">
        <v>3503</v>
      </c>
      <c r="E3146" s="822" t="s">
        <v>6953</v>
      </c>
      <c r="F3146" s="822" t="s">
        <v>7099</v>
      </c>
      <c r="G3146" s="822" t="s">
        <v>7100</v>
      </c>
      <c r="H3146" s="831"/>
      <c r="I3146" s="831"/>
      <c r="J3146" s="822"/>
      <c r="K3146" s="822"/>
      <c r="L3146" s="831"/>
      <c r="M3146" s="831"/>
      <c r="N3146" s="822"/>
      <c r="O3146" s="822"/>
      <c r="P3146" s="831">
        <v>3</v>
      </c>
      <c r="Q3146" s="831">
        <v>10525.82</v>
      </c>
      <c r="R3146" s="827"/>
      <c r="S3146" s="832">
        <v>3508.6066666666666</v>
      </c>
    </row>
    <row r="3147" spans="1:19" ht="14.45" customHeight="1" x14ac:dyDescent="0.2">
      <c r="A3147" s="821" t="s">
        <v>6951</v>
      </c>
      <c r="B3147" s="822" t="s">
        <v>6952</v>
      </c>
      <c r="C3147" s="822" t="s">
        <v>639</v>
      </c>
      <c r="D3147" s="822" t="s">
        <v>3503</v>
      </c>
      <c r="E3147" s="822" t="s">
        <v>6953</v>
      </c>
      <c r="F3147" s="822" t="s">
        <v>7101</v>
      </c>
      <c r="G3147" s="822" t="s">
        <v>2446</v>
      </c>
      <c r="H3147" s="831"/>
      <c r="I3147" s="831"/>
      <c r="J3147" s="822"/>
      <c r="K3147" s="822"/>
      <c r="L3147" s="831">
        <v>6.67</v>
      </c>
      <c r="M3147" s="831">
        <v>52658.58</v>
      </c>
      <c r="N3147" s="822"/>
      <c r="O3147" s="822">
        <v>7894.8395802098958</v>
      </c>
      <c r="P3147" s="831">
        <v>1</v>
      </c>
      <c r="Q3147" s="831">
        <v>7894.82</v>
      </c>
      <c r="R3147" s="827"/>
      <c r="S3147" s="832">
        <v>7894.82</v>
      </c>
    </row>
    <row r="3148" spans="1:19" ht="14.45" customHeight="1" x14ac:dyDescent="0.2">
      <c r="A3148" s="821" t="s">
        <v>6951</v>
      </c>
      <c r="B3148" s="822" t="s">
        <v>6952</v>
      </c>
      <c r="C3148" s="822" t="s">
        <v>639</v>
      </c>
      <c r="D3148" s="822" t="s">
        <v>3503</v>
      </c>
      <c r="E3148" s="822" t="s">
        <v>6953</v>
      </c>
      <c r="F3148" s="822" t="s">
        <v>7110</v>
      </c>
      <c r="G3148" s="822" t="s">
        <v>2424</v>
      </c>
      <c r="H3148" s="831"/>
      <c r="I3148" s="831"/>
      <c r="J3148" s="822"/>
      <c r="K3148" s="822"/>
      <c r="L3148" s="831">
        <v>4</v>
      </c>
      <c r="M3148" s="831">
        <v>86260</v>
      </c>
      <c r="N3148" s="822"/>
      <c r="O3148" s="822">
        <v>21565</v>
      </c>
      <c r="P3148" s="831"/>
      <c r="Q3148" s="831"/>
      <c r="R3148" s="827"/>
      <c r="S3148" s="832"/>
    </row>
    <row r="3149" spans="1:19" ht="14.45" customHeight="1" x14ac:dyDescent="0.2">
      <c r="A3149" s="821" t="s">
        <v>6951</v>
      </c>
      <c r="B3149" s="822" t="s">
        <v>6952</v>
      </c>
      <c r="C3149" s="822" t="s">
        <v>639</v>
      </c>
      <c r="D3149" s="822" t="s">
        <v>3503</v>
      </c>
      <c r="E3149" s="822" t="s">
        <v>6953</v>
      </c>
      <c r="F3149" s="822" t="s">
        <v>7111</v>
      </c>
      <c r="G3149" s="822" t="s">
        <v>2446</v>
      </c>
      <c r="H3149" s="831"/>
      <c r="I3149" s="831"/>
      <c r="J3149" s="822"/>
      <c r="K3149" s="822"/>
      <c r="L3149" s="831">
        <v>16</v>
      </c>
      <c r="M3149" s="831">
        <v>315667.24</v>
      </c>
      <c r="N3149" s="822"/>
      <c r="O3149" s="822">
        <v>19729.202499999999</v>
      </c>
      <c r="P3149" s="831">
        <v>2</v>
      </c>
      <c r="Q3149" s="831">
        <v>39456.400000000001</v>
      </c>
      <c r="R3149" s="827"/>
      <c r="S3149" s="832">
        <v>19728.2</v>
      </c>
    </row>
    <row r="3150" spans="1:19" ht="14.45" customHeight="1" x14ac:dyDescent="0.2">
      <c r="A3150" s="821" t="s">
        <v>6951</v>
      </c>
      <c r="B3150" s="822" t="s">
        <v>6952</v>
      </c>
      <c r="C3150" s="822" t="s">
        <v>639</v>
      </c>
      <c r="D3150" s="822" t="s">
        <v>3503</v>
      </c>
      <c r="E3150" s="822" t="s">
        <v>6953</v>
      </c>
      <c r="F3150" s="822" t="s">
        <v>7114</v>
      </c>
      <c r="G3150" s="822" t="s">
        <v>2319</v>
      </c>
      <c r="H3150" s="831"/>
      <c r="I3150" s="831"/>
      <c r="J3150" s="822"/>
      <c r="K3150" s="822"/>
      <c r="L3150" s="831">
        <v>1</v>
      </c>
      <c r="M3150" s="831">
        <v>1173.5999999999999</v>
      </c>
      <c r="N3150" s="822"/>
      <c r="O3150" s="822">
        <v>1173.5999999999999</v>
      </c>
      <c r="P3150" s="831"/>
      <c r="Q3150" s="831"/>
      <c r="R3150" s="827"/>
      <c r="S3150" s="832"/>
    </row>
    <row r="3151" spans="1:19" ht="14.45" customHeight="1" x14ac:dyDescent="0.2">
      <c r="A3151" s="821" t="s">
        <v>6951</v>
      </c>
      <c r="B3151" s="822" t="s">
        <v>6952</v>
      </c>
      <c r="C3151" s="822" t="s">
        <v>639</v>
      </c>
      <c r="D3151" s="822" t="s">
        <v>3503</v>
      </c>
      <c r="E3151" s="822" t="s">
        <v>6953</v>
      </c>
      <c r="F3151" s="822" t="s">
        <v>7115</v>
      </c>
      <c r="G3151" s="822" t="s">
        <v>2319</v>
      </c>
      <c r="H3151" s="831"/>
      <c r="I3151" s="831"/>
      <c r="J3151" s="822"/>
      <c r="K3151" s="822"/>
      <c r="L3151" s="831"/>
      <c r="M3151" s="831"/>
      <c r="N3151" s="822"/>
      <c r="O3151" s="822"/>
      <c r="P3151" s="831">
        <v>1</v>
      </c>
      <c r="Q3151" s="831">
        <v>3808.04</v>
      </c>
      <c r="R3151" s="827"/>
      <c r="S3151" s="832">
        <v>3808.04</v>
      </c>
    </row>
    <row r="3152" spans="1:19" ht="14.45" customHeight="1" x14ac:dyDescent="0.2">
      <c r="A3152" s="821" t="s">
        <v>6951</v>
      </c>
      <c r="B3152" s="822" t="s">
        <v>6952</v>
      </c>
      <c r="C3152" s="822" t="s">
        <v>639</v>
      </c>
      <c r="D3152" s="822" t="s">
        <v>3503</v>
      </c>
      <c r="E3152" s="822" t="s">
        <v>6953</v>
      </c>
      <c r="F3152" s="822" t="s">
        <v>7117</v>
      </c>
      <c r="G3152" s="822" t="s">
        <v>7118</v>
      </c>
      <c r="H3152" s="831"/>
      <c r="I3152" s="831"/>
      <c r="J3152" s="822"/>
      <c r="K3152" s="822"/>
      <c r="L3152" s="831">
        <v>1</v>
      </c>
      <c r="M3152" s="831">
        <v>45829.88</v>
      </c>
      <c r="N3152" s="822"/>
      <c r="O3152" s="822">
        <v>45829.88</v>
      </c>
      <c r="P3152" s="831">
        <v>3</v>
      </c>
      <c r="Q3152" s="831">
        <v>116424</v>
      </c>
      <c r="R3152" s="827"/>
      <c r="S3152" s="832">
        <v>38808</v>
      </c>
    </row>
    <row r="3153" spans="1:19" ht="14.45" customHeight="1" x14ac:dyDescent="0.2">
      <c r="A3153" s="821" t="s">
        <v>6951</v>
      </c>
      <c r="B3153" s="822" t="s">
        <v>6952</v>
      </c>
      <c r="C3153" s="822" t="s">
        <v>639</v>
      </c>
      <c r="D3153" s="822" t="s">
        <v>3503</v>
      </c>
      <c r="E3153" s="822" t="s">
        <v>6953</v>
      </c>
      <c r="F3153" s="822" t="s">
        <v>7119</v>
      </c>
      <c r="G3153" s="822" t="s">
        <v>916</v>
      </c>
      <c r="H3153" s="831"/>
      <c r="I3153" s="831"/>
      <c r="J3153" s="822"/>
      <c r="K3153" s="822"/>
      <c r="L3153" s="831"/>
      <c r="M3153" s="831"/>
      <c r="N3153" s="822"/>
      <c r="O3153" s="822"/>
      <c r="P3153" s="831">
        <v>2.16</v>
      </c>
      <c r="Q3153" s="831">
        <v>460.43</v>
      </c>
      <c r="R3153" s="827"/>
      <c r="S3153" s="832">
        <v>213.16203703703704</v>
      </c>
    </row>
    <row r="3154" spans="1:19" ht="14.45" customHeight="1" x14ac:dyDescent="0.2">
      <c r="A3154" s="821" t="s">
        <v>6951</v>
      </c>
      <c r="B3154" s="822" t="s">
        <v>6952</v>
      </c>
      <c r="C3154" s="822" t="s">
        <v>639</v>
      </c>
      <c r="D3154" s="822" t="s">
        <v>3503</v>
      </c>
      <c r="E3154" s="822" t="s">
        <v>6953</v>
      </c>
      <c r="F3154" s="822" t="s">
        <v>7120</v>
      </c>
      <c r="G3154" s="822" t="s">
        <v>916</v>
      </c>
      <c r="H3154" s="831"/>
      <c r="I3154" s="831"/>
      <c r="J3154" s="822"/>
      <c r="K3154" s="822"/>
      <c r="L3154" s="831"/>
      <c r="M3154" s="831"/>
      <c r="N3154" s="822"/>
      <c r="O3154" s="822"/>
      <c r="P3154" s="831">
        <v>1</v>
      </c>
      <c r="Q3154" s="831">
        <v>72.92</v>
      </c>
      <c r="R3154" s="827"/>
      <c r="S3154" s="832">
        <v>72.92</v>
      </c>
    </row>
    <row r="3155" spans="1:19" ht="14.45" customHeight="1" x14ac:dyDescent="0.2">
      <c r="A3155" s="821" t="s">
        <v>6951</v>
      </c>
      <c r="B3155" s="822" t="s">
        <v>6952</v>
      </c>
      <c r="C3155" s="822" t="s">
        <v>639</v>
      </c>
      <c r="D3155" s="822" t="s">
        <v>3503</v>
      </c>
      <c r="E3155" s="822" t="s">
        <v>6953</v>
      </c>
      <c r="F3155" s="822" t="s">
        <v>7122</v>
      </c>
      <c r="G3155" s="822" t="s">
        <v>1390</v>
      </c>
      <c r="H3155" s="831"/>
      <c r="I3155" s="831"/>
      <c r="J3155" s="822"/>
      <c r="K3155" s="822"/>
      <c r="L3155" s="831"/>
      <c r="M3155" s="831"/>
      <c r="N3155" s="822"/>
      <c r="O3155" s="822"/>
      <c r="P3155" s="831">
        <v>1</v>
      </c>
      <c r="Q3155" s="831">
        <v>148.46</v>
      </c>
      <c r="R3155" s="827"/>
      <c r="S3155" s="832">
        <v>148.46</v>
      </c>
    </row>
    <row r="3156" spans="1:19" ht="14.45" customHeight="1" x14ac:dyDescent="0.2">
      <c r="A3156" s="821" t="s">
        <v>6951</v>
      </c>
      <c r="B3156" s="822" t="s">
        <v>6952</v>
      </c>
      <c r="C3156" s="822" t="s">
        <v>639</v>
      </c>
      <c r="D3156" s="822" t="s">
        <v>3503</v>
      </c>
      <c r="E3156" s="822" t="s">
        <v>6953</v>
      </c>
      <c r="F3156" s="822" t="s">
        <v>7123</v>
      </c>
      <c r="G3156" s="822" t="s">
        <v>7124</v>
      </c>
      <c r="H3156" s="831"/>
      <c r="I3156" s="831"/>
      <c r="J3156" s="822"/>
      <c r="K3156" s="822"/>
      <c r="L3156" s="831">
        <v>1</v>
      </c>
      <c r="M3156" s="831">
        <v>114598</v>
      </c>
      <c r="N3156" s="822"/>
      <c r="O3156" s="822">
        <v>114598</v>
      </c>
      <c r="P3156" s="831">
        <v>1</v>
      </c>
      <c r="Q3156" s="831">
        <v>114598</v>
      </c>
      <c r="R3156" s="827"/>
      <c r="S3156" s="832">
        <v>114598</v>
      </c>
    </row>
    <row r="3157" spans="1:19" ht="14.45" customHeight="1" x14ac:dyDescent="0.2">
      <c r="A3157" s="821" t="s">
        <v>6951</v>
      </c>
      <c r="B3157" s="822" t="s">
        <v>6952</v>
      </c>
      <c r="C3157" s="822" t="s">
        <v>639</v>
      </c>
      <c r="D3157" s="822" t="s">
        <v>3503</v>
      </c>
      <c r="E3157" s="822" t="s">
        <v>6953</v>
      </c>
      <c r="F3157" s="822" t="s">
        <v>7129</v>
      </c>
      <c r="G3157" s="822" t="s">
        <v>791</v>
      </c>
      <c r="H3157" s="831"/>
      <c r="I3157" s="831"/>
      <c r="J3157" s="822"/>
      <c r="K3157" s="822"/>
      <c r="L3157" s="831">
        <v>1.37</v>
      </c>
      <c r="M3157" s="831">
        <v>152.07</v>
      </c>
      <c r="N3157" s="822"/>
      <c r="O3157" s="822">
        <v>110.99999999999999</v>
      </c>
      <c r="P3157" s="831">
        <v>0.51</v>
      </c>
      <c r="Q3157" s="831">
        <v>56.61</v>
      </c>
      <c r="R3157" s="827"/>
      <c r="S3157" s="832">
        <v>111</v>
      </c>
    </row>
    <row r="3158" spans="1:19" ht="14.45" customHeight="1" x14ac:dyDescent="0.2">
      <c r="A3158" s="821" t="s">
        <v>6951</v>
      </c>
      <c r="B3158" s="822" t="s">
        <v>6952</v>
      </c>
      <c r="C3158" s="822" t="s">
        <v>639</v>
      </c>
      <c r="D3158" s="822" t="s">
        <v>3503</v>
      </c>
      <c r="E3158" s="822" t="s">
        <v>6953</v>
      </c>
      <c r="F3158" s="822" t="s">
        <v>7130</v>
      </c>
      <c r="G3158" s="822" t="s">
        <v>791</v>
      </c>
      <c r="H3158" s="831"/>
      <c r="I3158" s="831"/>
      <c r="J3158" s="822"/>
      <c r="K3158" s="822"/>
      <c r="L3158" s="831">
        <v>0.32</v>
      </c>
      <c r="M3158" s="831">
        <v>92.19</v>
      </c>
      <c r="N3158" s="822"/>
      <c r="O3158" s="822">
        <v>288.09375</v>
      </c>
      <c r="P3158" s="831">
        <v>0.57999999999999996</v>
      </c>
      <c r="Q3158" s="831">
        <v>167.1</v>
      </c>
      <c r="R3158" s="827"/>
      <c r="S3158" s="832">
        <v>288.10344827586209</v>
      </c>
    </row>
    <row r="3159" spans="1:19" ht="14.45" customHeight="1" x14ac:dyDescent="0.2">
      <c r="A3159" s="821" t="s">
        <v>6951</v>
      </c>
      <c r="B3159" s="822" t="s">
        <v>6952</v>
      </c>
      <c r="C3159" s="822" t="s">
        <v>639</v>
      </c>
      <c r="D3159" s="822" t="s">
        <v>3503</v>
      </c>
      <c r="E3159" s="822" t="s">
        <v>6953</v>
      </c>
      <c r="F3159" s="822" t="s">
        <v>7141</v>
      </c>
      <c r="G3159" s="822" t="s">
        <v>2967</v>
      </c>
      <c r="H3159" s="831"/>
      <c r="I3159" s="831"/>
      <c r="J3159" s="822"/>
      <c r="K3159" s="822"/>
      <c r="L3159" s="831">
        <v>2.73</v>
      </c>
      <c r="M3159" s="831">
        <v>1294.75</v>
      </c>
      <c r="N3159" s="822"/>
      <c r="O3159" s="822">
        <v>474.2673992673993</v>
      </c>
      <c r="P3159" s="831">
        <v>0.8899999999999999</v>
      </c>
      <c r="Q3159" s="831">
        <v>422.1</v>
      </c>
      <c r="R3159" s="827"/>
      <c r="S3159" s="832">
        <v>474.26966292134841</v>
      </c>
    </row>
    <row r="3160" spans="1:19" ht="14.45" customHeight="1" x14ac:dyDescent="0.2">
      <c r="A3160" s="821" t="s">
        <v>6951</v>
      </c>
      <c r="B3160" s="822" t="s">
        <v>6952</v>
      </c>
      <c r="C3160" s="822" t="s">
        <v>639</v>
      </c>
      <c r="D3160" s="822" t="s">
        <v>3503</v>
      </c>
      <c r="E3160" s="822" t="s">
        <v>6953</v>
      </c>
      <c r="F3160" s="822" t="s">
        <v>7142</v>
      </c>
      <c r="G3160" s="822" t="s">
        <v>2967</v>
      </c>
      <c r="H3160" s="831"/>
      <c r="I3160" s="831"/>
      <c r="J3160" s="822"/>
      <c r="K3160" s="822"/>
      <c r="L3160" s="831">
        <v>2.54</v>
      </c>
      <c r="M3160" s="831">
        <v>519.48</v>
      </c>
      <c r="N3160" s="822"/>
      <c r="O3160" s="822">
        <v>204.51968503937007</v>
      </c>
      <c r="P3160" s="831">
        <v>5.0999999999999996</v>
      </c>
      <c r="Q3160" s="831">
        <v>1043.06</v>
      </c>
      <c r="R3160" s="827"/>
      <c r="S3160" s="832">
        <v>204.52156862745099</v>
      </c>
    </row>
    <row r="3161" spans="1:19" ht="14.45" customHeight="1" x14ac:dyDescent="0.2">
      <c r="A3161" s="821" t="s">
        <v>6951</v>
      </c>
      <c r="B3161" s="822" t="s">
        <v>6952</v>
      </c>
      <c r="C3161" s="822" t="s">
        <v>639</v>
      </c>
      <c r="D3161" s="822" t="s">
        <v>3503</v>
      </c>
      <c r="E3161" s="822" t="s">
        <v>6953</v>
      </c>
      <c r="F3161" s="822" t="s">
        <v>7145</v>
      </c>
      <c r="G3161" s="822" t="s">
        <v>7146</v>
      </c>
      <c r="H3161" s="831"/>
      <c r="I3161" s="831"/>
      <c r="J3161" s="822"/>
      <c r="K3161" s="822"/>
      <c r="L3161" s="831">
        <v>2</v>
      </c>
      <c r="M3161" s="831">
        <v>6600.1</v>
      </c>
      <c r="N3161" s="822"/>
      <c r="O3161" s="822">
        <v>3300.05</v>
      </c>
      <c r="P3161" s="831"/>
      <c r="Q3161" s="831"/>
      <c r="R3161" s="827"/>
      <c r="S3161" s="832"/>
    </row>
    <row r="3162" spans="1:19" ht="14.45" customHeight="1" x14ac:dyDescent="0.2">
      <c r="A3162" s="821" t="s">
        <v>6951</v>
      </c>
      <c r="B3162" s="822" t="s">
        <v>6952</v>
      </c>
      <c r="C3162" s="822" t="s">
        <v>639</v>
      </c>
      <c r="D3162" s="822" t="s">
        <v>3503</v>
      </c>
      <c r="E3162" s="822" t="s">
        <v>6953</v>
      </c>
      <c r="F3162" s="822" t="s">
        <v>7153</v>
      </c>
      <c r="G3162" s="822" t="s">
        <v>2388</v>
      </c>
      <c r="H3162" s="831"/>
      <c r="I3162" s="831"/>
      <c r="J3162" s="822"/>
      <c r="K3162" s="822"/>
      <c r="L3162" s="831"/>
      <c r="M3162" s="831"/>
      <c r="N3162" s="822"/>
      <c r="O3162" s="822"/>
      <c r="P3162" s="831">
        <v>4</v>
      </c>
      <c r="Q3162" s="831">
        <v>344810.8</v>
      </c>
      <c r="R3162" s="827"/>
      <c r="S3162" s="832">
        <v>86202.7</v>
      </c>
    </row>
    <row r="3163" spans="1:19" ht="14.45" customHeight="1" x14ac:dyDescent="0.2">
      <c r="A3163" s="821" t="s">
        <v>6951</v>
      </c>
      <c r="B3163" s="822" t="s">
        <v>6952</v>
      </c>
      <c r="C3163" s="822" t="s">
        <v>639</v>
      </c>
      <c r="D3163" s="822" t="s">
        <v>3503</v>
      </c>
      <c r="E3163" s="822" t="s">
        <v>6953</v>
      </c>
      <c r="F3163" s="822" t="s">
        <v>7157</v>
      </c>
      <c r="G3163" s="822" t="s">
        <v>7158</v>
      </c>
      <c r="H3163" s="831"/>
      <c r="I3163" s="831"/>
      <c r="J3163" s="822"/>
      <c r="K3163" s="822"/>
      <c r="L3163" s="831">
        <v>0.8</v>
      </c>
      <c r="M3163" s="831">
        <v>43.52</v>
      </c>
      <c r="N3163" s="822"/>
      <c r="O3163" s="822">
        <v>54.4</v>
      </c>
      <c r="P3163" s="831">
        <v>0.4</v>
      </c>
      <c r="Q3163" s="831">
        <v>21.76</v>
      </c>
      <c r="R3163" s="827"/>
      <c r="S3163" s="832">
        <v>54.4</v>
      </c>
    </row>
    <row r="3164" spans="1:19" ht="14.45" customHeight="1" x14ac:dyDescent="0.2">
      <c r="A3164" s="821" t="s">
        <v>6951</v>
      </c>
      <c r="B3164" s="822" t="s">
        <v>6952</v>
      </c>
      <c r="C3164" s="822" t="s">
        <v>639</v>
      </c>
      <c r="D3164" s="822" t="s">
        <v>3503</v>
      </c>
      <c r="E3164" s="822" t="s">
        <v>6953</v>
      </c>
      <c r="F3164" s="822" t="s">
        <v>7159</v>
      </c>
      <c r="G3164" s="822" t="s">
        <v>7158</v>
      </c>
      <c r="H3164" s="831"/>
      <c r="I3164" s="831"/>
      <c r="J3164" s="822"/>
      <c r="K3164" s="822"/>
      <c r="L3164" s="831">
        <v>0.4</v>
      </c>
      <c r="M3164" s="831">
        <v>39.1</v>
      </c>
      <c r="N3164" s="822"/>
      <c r="O3164" s="822">
        <v>97.75</v>
      </c>
      <c r="P3164" s="831">
        <v>0.4</v>
      </c>
      <c r="Q3164" s="831">
        <v>39.08</v>
      </c>
      <c r="R3164" s="827"/>
      <c r="S3164" s="832">
        <v>97.699999999999989</v>
      </c>
    </row>
    <row r="3165" spans="1:19" ht="14.45" customHeight="1" x14ac:dyDescent="0.2">
      <c r="A3165" s="821" t="s">
        <v>6951</v>
      </c>
      <c r="B3165" s="822" t="s">
        <v>6952</v>
      </c>
      <c r="C3165" s="822" t="s">
        <v>639</v>
      </c>
      <c r="D3165" s="822" t="s">
        <v>3503</v>
      </c>
      <c r="E3165" s="822" t="s">
        <v>6953</v>
      </c>
      <c r="F3165" s="822" t="s">
        <v>7160</v>
      </c>
      <c r="G3165" s="822" t="s">
        <v>3389</v>
      </c>
      <c r="H3165" s="831"/>
      <c r="I3165" s="831"/>
      <c r="J3165" s="822"/>
      <c r="K3165" s="822"/>
      <c r="L3165" s="831">
        <v>1</v>
      </c>
      <c r="M3165" s="831">
        <v>11078.7</v>
      </c>
      <c r="N3165" s="822"/>
      <c r="O3165" s="822">
        <v>11078.7</v>
      </c>
      <c r="P3165" s="831"/>
      <c r="Q3165" s="831"/>
      <c r="R3165" s="827"/>
      <c r="S3165" s="832"/>
    </row>
    <row r="3166" spans="1:19" ht="14.45" customHeight="1" x14ac:dyDescent="0.2">
      <c r="A3166" s="821" t="s">
        <v>6951</v>
      </c>
      <c r="B3166" s="822" t="s">
        <v>6952</v>
      </c>
      <c r="C3166" s="822" t="s">
        <v>639</v>
      </c>
      <c r="D3166" s="822" t="s">
        <v>3503</v>
      </c>
      <c r="E3166" s="822" t="s">
        <v>6953</v>
      </c>
      <c r="F3166" s="822" t="s">
        <v>7166</v>
      </c>
      <c r="G3166" s="822" t="s">
        <v>2446</v>
      </c>
      <c r="H3166" s="831"/>
      <c r="I3166" s="831"/>
      <c r="J3166" s="822"/>
      <c r="K3166" s="822"/>
      <c r="L3166" s="831"/>
      <c r="M3166" s="831"/>
      <c r="N3166" s="822"/>
      <c r="O3166" s="822"/>
      <c r="P3166" s="831">
        <v>3</v>
      </c>
      <c r="Q3166" s="831">
        <v>142042.1</v>
      </c>
      <c r="R3166" s="827"/>
      <c r="S3166" s="832">
        <v>47347.366666666669</v>
      </c>
    </row>
    <row r="3167" spans="1:19" ht="14.45" customHeight="1" x14ac:dyDescent="0.2">
      <c r="A3167" s="821" t="s">
        <v>6951</v>
      </c>
      <c r="B3167" s="822" t="s">
        <v>6952</v>
      </c>
      <c r="C3167" s="822" t="s">
        <v>639</v>
      </c>
      <c r="D3167" s="822" t="s">
        <v>3503</v>
      </c>
      <c r="E3167" s="822" t="s">
        <v>6953</v>
      </c>
      <c r="F3167" s="822" t="s">
        <v>7167</v>
      </c>
      <c r="G3167" s="822" t="s">
        <v>2424</v>
      </c>
      <c r="H3167" s="831"/>
      <c r="I3167" s="831"/>
      <c r="J3167" s="822"/>
      <c r="K3167" s="822"/>
      <c r="L3167" s="831"/>
      <c r="M3167" s="831"/>
      <c r="N3167" s="822"/>
      <c r="O3167" s="822"/>
      <c r="P3167" s="831">
        <v>2</v>
      </c>
      <c r="Q3167" s="831">
        <v>79359.199999999997</v>
      </c>
      <c r="R3167" s="827"/>
      <c r="S3167" s="832">
        <v>39679.599999999999</v>
      </c>
    </row>
    <row r="3168" spans="1:19" ht="14.45" customHeight="1" x14ac:dyDescent="0.2">
      <c r="A3168" s="821" t="s">
        <v>6951</v>
      </c>
      <c r="B3168" s="822" t="s">
        <v>6952</v>
      </c>
      <c r="C3168" s="822" t="s">
        <v>639</v>
      </c>
      <c r="D3168" s="822" t="s">
        <v>3503</v>
      </c>
      <c r="E3168" s="822" t="s">
        <v>6953</v>
      </c>
      <c r="F3168" s="822" t="s">
        <v>7174</v>
      </c>
      <c r="G3168" s="822" t="s">
        <v>2349</v>
      </c>
      <c r="H3168" s="831"/>
      <c r="I3168" s="831"/>
      <c r="J3168" s="822"/>
      <c r="K3168" s="822"/>
      <c r="L3168" s="831">
        <v>1</v>
      </c>
      <c r="M3168" s="831">
        <v>38013.800000000003</v>
      </c>
      <c r="N3168" s="822"/>
      <c r="O3168" s="822">
        <v>38013.800000000003</v>
      </c>
      <c r="P3168" s="831">
        <v>1</v>
      </c>
      <c r="Q3168" s="831">
        <v>31100</v>
      </c>
      <c r="R3168" s="827"/>
      <c r="S3168" s="832">
        <v>31100</v>
      </c>
    </row>
    <row r="3169" spans="1:19" ht="14.45" customHeight="1" x14ac:dyDescent="0.2">
      <c r="A3169" s="821" t="s">
        <v>6951</v>
      </c>
      <c r="B3169" s="822" t="s">
        <v>6952</v>
      </c>
      <c r="C3169" s="822" t="s">
        <v>639</v>
      </c>
      <c r="D3169" s="822" t="s">
        <v>3503</v>
      </c>
      <c r="E3169" s="822" t="s">
        <v>6953</v>
      </c>
      <c r="F3169" s="822" t="s">
        <v>7175</v>
      </c>
      <c r="G3169" s="822" t="s">
        <v>2442</v>
      </c>
      <c r="H3169" s="831"/>
      <c r="I3169" s="831"/>
      <c r="J3169" s="822"/>
      <c r="K3169" s="822"/>
      <c r="L3169" s="831"/>
      <c r="M3169" s="831"/>
      <c r="N3169" s="822"/>
      <c r="O3169" s="822"/>
      <c r="P3169" s="831">
        <v>2.85</v>
      </c>
      <c r="Q3169" s="831">
        <v>9583.7000000000007</v>
      </c>
      <c r="R3169" s="827"/>
      <c r="S3169" s="832">
        <v>3362.7017543859652</v>
      </c>
    </row>
    <row r="3170" spans="1:19" ht="14.45" customHeight="1" x14ac:dyDescent="0.2">
      <c r="A3170" s="821" t="s">
        <v>6951</v>
      </c>
      <c r="B3170" s="822" t="s">
        <v>6952</v>
      </c>
      <c r="C3170" s="822" t="s">
        <v>639</v>
      </c>
      <c r="D3170" s="822" t="s">
        <v>3503</v>
      </c>
      <c r="E3170" s="822" t="s">
        <v>6953</v>
      </c>
      <c r="F3170" s="822" t="s">
        <v>7177</v>
      </c>
      <c r="G3170" s="822" t="s">
        <v>1031</v>
      </c>
      <c r="H3170" s="831"/>
      <c r="I3170" s="831"/>
      <c r="J3170" s="822"/>
      <c r="K3170" s="822"/>
      <c r="L3170" s="831">
        <v>2</v>
      </c>
      <c r="M3170" s="831">
        <v>487.88</v>
      </c>
      <c r="N3170" s="822"/>
      <c r="O3170" s="822">
        <v>243.94</v>
      </c>
      <c r="P3170" s="831"/>
      <c r="Q3170" s="831"/>
      <c r="R3170" s="827"/>
      <c r="S3170" s="832"/>
    </row>
    <row r="3171" spans="1:19" ht="14.45" customHeight="1" x14ac:dyDescent="0.2">
      <c r="A3171" s="821" t="s">
        <v>6951</v>
      </c>
      <c r="B3171" s="822" t="s">
        <v>6952</v>
      </c>
      <c r="C3171" s="822" t="s">
        <v>639</v>
      </c>
      <c r="D3171" s="822" t="s">
        <v>3503</v>
      </c>
      <c r="E3171" s="822" t="s">
        <v>6953</v>
      </c>
      <c r="F3171" s="822" t="s">
        <v>7178</v>
      </c>
      <c r="G3171" s="822" t="s">
        <v>1031</v>
      </c>
      <c r="H3171" s="831"/>
      <c r="I3171" s="831"/>
      <c r="J3171" s="822"/>
      <c r="K3171" s="822"/>
      <c r="L3171" s="831">
        <v>8.48</v>
      </c>
      <c r="M3171" s="831">
        <v>648.79999999999995</v>
      </c>
      <c r="N3171" s="822"/>
      <c r="O3171" s="822">
        <v>76.50943396226414</v>
      </c>
      <c r="P3171" s="831"/>
      <c r="Q3171" s="831"/>
      <c r="R3171" s="827"/>
      <c r="S3171" s="832"/>
    </row>
    <row r="3172" spans="1:19" ht="14.45" customHeight="1" x14ac:dyDescent="0.2">
      <c r="A3172" s="821" t="s">
        <v>6951</v>
      </c>
      <c r="B3172" s="822" t="s">
        <v>6952</v>
      </c>
      <c r="C3172" s="822" t="s">
        <v>639</v>
      </c>
      <c r="D3172" s="822" t="s">
        <v>3503</v>
      </c>
      <c r="E3172" s="822" t="s">
        <v>6953</v>
      </c>
      <c r="F3172" s="822" t="s">
        <v>7181</v>
      </c>
      <c r="G3172" s="822" t="s">
        <v>6966</v>
      </c>
      <c r="H3172" s="831"/>
      <c r="I3172" s="831"/>
      <c r="J3172" s="822"/>
      <c r="K3172" s="822"/>
      <c r="L3172" s="831"/>
      <c r="M3172" s="831"/>
      <c r="N3172" s="822"/>
      <c r="O3172" s="822"/>
      <c r="P3172" s="831">
        <v>3</v>
      </c>
      <c r="Q3172" s="831">
        <v>3002.04</v>
      </c>
      <c r="R3172" s="827"/>
      <c r="S3172" s="832">
        <v>1000.68</v>
      </c>
    </row>
    <row r="3173" spans="1:19" ht="14.45" customHeight="1" x14ac:dyDescent="0.2">
      <c r="A3173" s="821" t="s">
        <v>6951</v>
      </c>
      <c r="B3173" s="822" t="s">
        <v>6952</v>
      </c>
      <c r="C3173" s="822" t="s">
        <v>639</v>
      </c>
      <c r="D3173" s="822" t="s">
        <v>3503</v>
      </c>
      <c r="E3173" s="822" t="s">
        <v>6953</v>
      </c>
      <c r="F3173" s="822" t="s">
        <v>7182</v>
      </c>
      <c r="G3173" s="822" t="s">
        <v>805</v>
      </c>
      <c r="H3173" s="831"/>
      <c r="I3173" s="831"/>
      <c r="J3173" s="822"/>
      <c r="K3173" s="822"/>
      <c r="L3173" s="831"/>
      <c r="M3173" s="831"/>
      <c r="N3173" s="822"/>
      <c r="O3173" s="822"/>
      <c r="P3173" s="831">
        <v>1.8900000000000001</v>
      </c>
      <c r="Q3173" s="831">
        <v>1388.77</v>
      </c>
      <c r="R3173" s="827"/>
      <c r="S3173" s="832">
        <v>734.79894179894177</v>
      </c>
    </row>
    <row r="3174" spans="1:19" ht="14.45" customHeight="1" x14ac:dyDescent="0.2">
      <c r="A3174" s="821" t="s">
        <v>6951</v>
      </c>
      <c r="B3174" s="822" t="s">
        <v>6952</v>
      </c>
      <c r="C3174" s="822" t="s">
        <v>639</v>
      </c>
      <c r="D3174" s="822" t="s">
        <v>3503</v>
      </c>
      <c r="E3174" s="822" t="s">
        <v>6953</v>
      </c>
      <c r="F3174" s="822" t="s">
        <v>7183</v>
      </c>
      <c r="G3174" s="822" t="s">
        <v>1370</v>
      </c>
      <c r="H3174" s="831"/>
      <c r="I3174" s="831"/>
      <c r="J3174" s="822"/>
      <c r="K3174" s="822"/>
      <c r="L3174" s="831">
        <v>5.4500000000000011</v>
      </c>
      <c r="M3174" s="831">
        <v>978.28</v>
      </c>
      <c r="N3174" s="822"/>
      <c r="O3174" s="822">
        <v>179.50091743119262</v>
      </c>
      <c r="P3174" s="831">
        <v>1.38</v>
      </c>
      <c r="Q3174" s="831">
        <v>247.71</v>
      </c>
      <c r="R3174" s="827"/>
      <c r="S3174" s="832">
        <v>179.50000000000003</v>
      </c>
    </row>
    <row r="3175" spans="1:19" ht="14.45" customHeight="1" x14ac:dyDescent="0.2">
      <c r="A3175" s="821" t="s">
        <v>6951</v>
      </c>
      <c r="B3175" s="822" t="s">
        <v>6952</v>
      </c>
      <c r="C3175" s="822" t="s">
        <v>639</v>
      </c>
      <c r="D3175" s="822" t="s">
        <v>3503</v>
      </c>
      <c r="E3175" s="822" t="s">
        <v>6953</v>
      </c>
      <c r="F3175" s="822" t="s">
        <v>7186</v>
      </c>
      <c r="G3175" s="822" t="s">
        <v>1031</v>
      </c>
      <c r="H3175" s="831"/>
      <c r="I3175" s="831"/>
      <c r="J3175" s="822"/>
      <c r="K3175" s="822"/>
      <c r="L3175" s="831">
        <v>3.29</v>
      </c>
      <c r="M3175" s="831">
        <v>1422.6999999999998</v>
      </c>
      <c r="N3175" s="822"/>
      <c r="O3175" s="822">
        <v>432.43161094224916</v>
      </c>
      <c r="P3175" s="831"/>
      <c r="Q3175" s="831"/>
      <c r="R3175" s="827"/>
      <c r="S3175" s="832"/>
    </row>
    <row r="3176" spans="1:19" ht="14.45" customHeight="1" x14ac:dyDescent="0.2">
      <c r="A3176" s="821" t="s">
        <v>6951</v>
      </c>
      <c r="B3176" s="822" t="s">
        <v>6952</v>
      </c>
      <c r="C3176" s="822" t="s">
        <v>639</v>
      </c>
      <c r="D3176" s="822" t="s">
        <v>3503</v>
      </c>
      <c r="E3176" s="822" t="s">
        <v>6953</v>
      </c>
      <c r="F3176" s="822" t="s">
        <v>7189</v>
      </c>
      <c r="G3176" s="822" t="s">
        <v>1370</v>
      </c>
      <c r="H3176" s="831"/>
      <c r="I3176" s="831"/>
      <c r="J3176" s="822"/>
      <c r="K3176" s="822"/>
      <c r="L3176" s="831">
        <v>1.34</v>
      </c>
      <c r="M3176" s="831">
        <v>139.82</v>
      </c>
      <c r="N3176" s="822"/>
      <c r="O3176" s="822">
        <v>104.34328358208954</v>
      </c>
      <c r="P3176" s="831"/>
      <c r="Q3176" s="831"/>
      <c r="R3176" s="827"/>
      <c r="S3176" s="832"/>
    </row>
    <row r="3177" spans="1:19" ht="14.45" customHeight="1" x14ac:dyDescent="0.2">
      <c r="A3177" s="821" t="s">
        <v>6951</v>
      </c>
      <c r="B3177" s="822" t="s">
        <v>6952</v>
      </c>
      <c r="C3177" s="822" t="s">
        <v>639</v>
      </c>
      <c r="D3177" s="822" t="s">
        <v>3503</v>
      </c>
      <c r="E3177" s="822" t="s">
        <v>6953</v>
      </c>
      <c r="F3177" s="822" t="s">
        <v>7190</v>
      </c>
      <c r="G3177" s="822" t="s">
        <v>1004</v>
      </c>
      <c r="H3177" s="831"/>
      <c r="I3177" s="831"/>
      <c r="J3177" s="822"/>
      <c r="K3177" s="822"/>
      <c r="L3177" s="831">
        <v>0.88</v>
      </c>
      <c r="M3177" s="831">
        <v>127.98</v>
      </c>
      <c r="N3177" s="822"/>
      <c r="O3177" s="822">
        <v>145.43181818181819</v>
      </c>
      <c r="P3177" s="831">
        <v>4.75</v>
      </c>
      <c r="Q3177" s="831">
        <v>787.56999999999994</v>
      </c>
      <c r="R3177" s="827"/>
      <c r="S3177" s="832">
        <v>165.80421052631579</v>
      </c>
    </row>
    <row r="3178" spans="1:19" ht="14.45" customHeight="1" x14ac:dyDescent="0.2">
      <c r="A3178" s="821" t="s">
        <v>6951</v>
      </c>
      <c r="B3178" s="822" t="s">
        <v>6952</v>
      </c>
      <c r="C3178" s="822" t="s">
        <v>639</v>
      </c>
      <c r="D3178" s="822" t="s">
        <v>3503</v>
      </c>
      <c r="E3178" s="822" t="s">
        <v>6953</v>
      </c>
      <c r="F3178" s="822" t="s">
        <v>7191</v>
      </c>
      <c r="G3178" s="822" t="s">
        <v>1134</v>
      </c>
      <c r="H3178" s="831"/>
      <c r="I3178" s="831"/>
      <c r="J3178" s="822"/>
      <c r="K3178" s="822"/>
      <c r="L3178" s="831"/>
      <c r="M3178" s="831"/>
      <c r="N3178" s="822"/>
      <c r="O3178" s="822"/>
      <c r="P3178" s="831">
        <v>0.42</v>
      </c>
      <c r="Q3178" s="831">
        <v>18.48</v>
      </c>
      <c r="R3178" s="827"/>
      <c r="S3178" s="832">
        <v>44</v>
      </c>
    </row>
    <row r="3179" spans="1:19" ht="14.45" customHeight="1" x14ac:dyDescent="0.2">
      <c r="A3179" s="821" t="s">
        <v>6951</v>
      </c>
      <c r="B3179" s="822" t="s">
        <v>6952</v>
      </c>
      <c r="C3179" s="822" t="s">
        <v>639</v>
      </c>
      <c r="D3179" s="822" t="s">
        <v>3503</v>
      </c>
      <c r="E3179" s="822" t="s">
        <v>6953</v>
      </c>
      <c r="F3179" s="822" t="s">
        <v>7192</v>
      </c>
      <c r="G3179" s="822" t="s">
        <v>805</v>
      </c>
      <c r="H3179" s="831"/>
      <c r="I3179" s="831"/>
      <c r="J3179" s="822"/>
      <c r="K3179" s="822"/>
      <c r="L3179" s="831">
        <v>2.65</v>
      </c>
      <c r="M3179" s="831">
        <v>209.88</v>
      </c>
      <c r="N3179" s="822"/>
      <c r="O3179" s="822">
        <v>79.2</v>
      </c>
      <c r="P3179" s="831">
        <v>1.92</v>
      </c>
      <c r="Q3179" s="831">
        <v>152.06</v>
      </c>
      <c r="R3179" s="827"/>
      <c r="S3179" s="832">
        <v>79.197916666666671</v>
      </c>
    </row>
    <row r="3180" spans="1:19" ht="14.45" customHeight="1" x14ac:dyDescent="0.2">
      <c r="A3180" s="821" t="s">
        <v>6951</v>
      </c>
      <c r="B3180" s="822" t="s">
        <v>6952</v>
      </c>
      <c r="C3180" s="822" t="s">
        <v>639</v>
      </c>
      <c r="D3180" s="822" t="s">
        <v>3503</v>
      </c>
      <c r="E3180" s="822" t="s">
        <v>6953</v>
      </c>
      <c r="F3180" s="822" t="s">
        <v>7194</v>
      </c>
      <c r="G3180" s="822" t="s">
        <v>7195</v>
      </c>
      <c r="H3180" s="831"/>
      <c r="I3180" s="831"/>
      <c r="J3180" s="822"/>
      <c r="K3180" s="822"/>
      <c r="L3180" s="831">
        <v>2</v>
      </c>
      <c r="M3180" s="831">
        <v>38013.08</v>
      </c>
      <c r="N3180" s="822"/>
      <c r="O3180" s="822">
        <v>19006.54</v>
      </c>
      <c r="P3180" s="831"/>
      <c r="Q3180" s="831"/>
      <c r="R3180" s="827"/>
      <c r="S3180" s="832"/>
    </row>
    <row r="3181" spans="1:19" ht="14.45" customHeight="1" x14ac:dyDescent="0.2">
      <c r="A3181" s="821" t="s">
        <v>6951</v>
      </c>
      <c r="B3181" s="822" t="s">
        <v>6952</v>
      </c>
      <c r="C3181" s="822" t="s">
        <v>639</v>
      </c>
      <c r="D3181" s="822" t="s">
        <v>3503</v>
      </c>
      <c r="E3181" s="822" t="s">
        <v>6953</v>
      </c>
      <c r="F3181" s="822" t="s">
        <v>7196</v>
      </c>
      <c r="G3181" s="822" t="s">
        <v>1134</v>
      </c>
      <c r="H3181" s="831"/>
      <c r="I3181" s="831"/>
      <c r="J3181" s="822"/>
      <c r="K3181" s="822"/>
      <c r="L3181" s="831"/>
      <c r="M3181" s="831"/>
      <c r="N3181" s="822"/>
      <c r="O3181" s="822"/>
      <c r="P3181" s="831">
        <v>2.21</v>
      </c>
      <c r="Q3181" s="831">
        <v>533.4</v>
      </c>
      <c r="R3181" s="827"/>
      <c r="S3181" s="832">
        <v>241.3574660633484</v>
      </c>
    </row>
    <row r="3182" spans="1:19" ht="14.45" customHeight="1" x14ac:dyDescent="0.2">
      <c r="A3182" s="821" t="s">
        <v>6951</v>
      </c>
      <c r="B3182" s="822" t="s">
        <v>6952</v>
      </c>
      <c r="C3182" s="822" t="s">
        <v>639</v>
      </c>
      <c r="D3182" s="822" t="s">
        <v>3503</v>
      </c>
      <c r="E3182" s="822" t="s">
        <v>6953</v>
      </c>
      <c r="F3182" s="822" t="s">
        <v>7198</v>
      </c>
      <c r="G3182" s="822" t="s">
        <v>1134</v>
      </c>
      <c r="H3182" s="831"/>
      <c r="I3182" s="831"/>
      <c r="J3182" s="822"/>
      <c r="K3182" s="822"/>
      <c r="L3182" s="831"/>
      <c r="M3182" s="831"/>
      <c r="N3182" s="822"/>
      <c r="O3182" s="822"/>
      <c r="P3182" s="831">
        <v>2.56</v>
      </c>
      <c r="Q3182" s="831">
        <v>404.84</v>
      </c>
      <c r="R3182" s="827"/>
      <c r="S3182" s="832">
        <v>158.140625</v>
      </c>
    </row>
    <row r="3183" spans="1:19" ht="14.45" customHeight="1" x14ac:dyDescent="0.2">
      <c r="A3183" s="821" t="s">
        <v>6951</v>
      </c>
      <c r="B3183" s="822" t="s">
        <v>6952</v>
      </c>
      <c r="C3183" s="822" t="s">
        <v>639</v>
      </c>
      <c r="D3183" s="822" t="s">
        <v>3503</v>
      </c>
      <c r="E3183" s="822" t="s">
        <v>6953</v>
      </c>
      <c r="F3183" s="822" t="s">
        <v>7200</v>
      </c>
      <c r="G3183" s="822" t="s">
        <v>1241</v>
      </c>
      <c r="H3183" s="831"/>
      <c r="I3183" s="831"/>
      <c r="J3183" s="822"/>
      <c r="K3183" s="822"/>
      <c r="L3183" s="831"/>
      <c r="M3183" s="831"/>
      <c r="N3183" s="822"/>
      <c r="O3183" s="822"/>
      <c r="P3183" s="831">
        <v>0.4</v>
      </c>
      <c r="Q3183" s="831">
        <v>32.28</v>
      </c>
      <c r="R3183" s="827"/>
      <c r="S3183" s="832">
        <v>80.7</v>
      </c>
    </row>
    <row r="3184" spans="1:19" ht="14.45" customHeight="1" x14ac:dyDescent="0.2">
      <c r="A3184" s="821" t="s">
        <v>6951</v>
      </c>
      <c r="B3184" s="822" t="s">
        <v>6952</v>
      </c>
      <c r="C3184" s="822" t="s">
        <v>639</v>
      </c>
      <c r="D3184" s="822" t="s">
        <v>3503</v>
      </c>
      <c r="E3184" s="822" t="s">
        <v>6953</v>
      </c>
      <c r="F3184" s="822" t="s">
        <v>7201</v>
      </c>
      <c r="G3184" s="822" t="s">
        <v>805</v>
      </c>
      <c r="H3184" s="831"/>
      <c r="I3184" s="831"/>
      <c r="J3184" s="822"/>
      <c r="K3184" s="822"/>
      <c r="L3184" s="831">
        <v>3.19</v>
      </c>
      <c r="M3184" s="831">
        <v>698.29</v>
      </c>
      <c r="N3184" s="822"/>
      <c r="O3184" s="822">
        <v>218.89968652037618</v>
      </c>
      <c r="P3184" s="831">
        <v>3.7300000000000004</v>
      </c>
      <c r="Q3184" s="831">
        <v>816.49</v>
      </c>
      <c r="R3184" s="827"/>
      <c r="S3184" s="832">
        <v>218.89812332439675</v>
      </c>
    </row>
    <row r="3185" spans="1:19" ht="14.45" customHeight="1" x14ac:dyDescent="0.2">
      <c r="A3185" s="821" t="s">
        <v>6951</v>
      </c>
      <c r="B3185" s="822" t="s">
        <v>6952</v>
      </c>
      <c r="C3185" s="822" t="s">
        <v>639</v>
      </c>
      <c r="D3185" s="822" t="s">
        <v>3503</v>
      </c>
      <c r="E3185" s="822" t="s">
        <v>6953</v>
      </c>
      <c r="F3185" s="822" t="s">
        <v>7203</v>
      </c>
      <c r="G3185" s="822" t="s">
        <v>3004</v>
      </c>
      <c r="H3185" s="831"/>
      <c r="I3185" s="831"/>
      <c r="J3185" s="822"/>
      <c r="K3185" s="822"/>
      <c r="L3185" s="831"/>
      <c r="M3185" s="831"/>
      <c r="N3185" s="822"/>
      <c r="O3185" s="822"/>
      <c r="P3185" s="831">
        <v>1</v>
      </c>
      <c r="Q3185" s="831">
        <v>100.88</v>
      </c>
      <c r="R3185" s="827"/>
      <c r="S3185" s="832">
        <v>100.88</v>
      </c>
    </row>
    <row r="3186" spans="1:19" ht="14.45" customHeight="1" x14ac:dyDescent="0.2">
      <c r="A3186" s="821" t="s">
        <v>6951</v>
      </c>
      <c r="B3186" s="822" t="s">
        <v>6952</v>
      </c>
      <c r="C3186" s="822" t="s">
        <v>639</v>
      </c>
      <c r="D3186" s="822" t="s">
        <v>3503</v>
      </c>
      <c r="E3186" s="822" t="s">
        <v>6953</v>
      </c>
      <c r="F3186" s="822" t="s">
        <v>7215</v>
      </c>
      <c r="G3186" s="822" t="s">
        <v>736</v>
      </c>
      <c r="H3186" s="831"/>
      <c r="I3186" s="831"/>
      <c r="J3186" s="822"/>
      <c r="K3186" s="822"/>
      <c r="L3186" s="831"/>
      <c r="M3186" s="831"/>
      <c r="N3186" s="822"/>
      <c r="O3186" s="822"/>
      <c r="P3186" s="831">
        <v>0.3</v>
      </c>
      <c r="Q3186" s="831">
        <v>12.27</v>
      </c>
      <c r="R3186" s="827"/>
      <c r="S3186" s="832">
        <v>40.9</v>
      </c>
    </row>
    <row r="3187" spans="1:19" ht="14.45" customHeight="1" x14ac:dyDescent="0.2">
      <c r="A3187" s="821" t="s">
        <v>6951</v>
      </c>
      <c r="B3187" s="822" t="s">
        <v>6952</v>
      </c>
      <c r="C3187" s="822" t="s">
        <v>639</v>
      </c>
      <c r="D3187" s="822" t="s">
        <v>3503</v>
      </c>
      <c r="E3187" s="822" t="s">
        <v>6953</v>
      </c>
      <c r="F3187" s="822" t="s">
        <v>7230</v>
      </c>
      <c r="G3187" s="822" t="s">
        <v>2319</v>
      </c>
      <c r="H3187" s="831"/>
      <c r="I3187" s="831"/>
      <c r="J3187" s="822"/>
      <c r="K3187" s="822"/>
      <c r="L3187" s="831"/>
      <c r="M3187" s="831"/>
      <c r="N3187" s="822"/>
      <c r="O3187" s="822"/>
      <c r="P3187" s="831">
        <v>6</v>
      </c>
      <c r="Q3187" s="831">
        <v>6576.2999999999993</v>
      </c>
      <c r="R3187" s="827"/>
      <c r="S3187" s="832">
        <v>1096.05</v>
      </c>
    </row>
    <row r="3188" spans="1:19" ht="14.45" customHeight="1" x14ac:dyDescent="0.2">
      <c r="A3188" s="821" t="s">
        <v>6951</v>
      </c>
      <c r="B3188" s="822" t="s">
        <v>6952</v>
      </c>
      <c r="C3188" s="822" t="s">
        <v>639</v>
      </c>
      <c r="D3188" s="822" t="s">
        <v>3503</v>
      </c>
      <c r="E3188" s="822" t="s">
        <v>6953</v>
      </c>
      <c r="F3188" s="822" t="s">
        <v>7232</v>
      </c>
      <c r="G3188" s="822" t="s">
        <v>2300</v>
      </c>
      <c r="H3188" s="831"/>
      <c r="I3188" s="831"/>
      <c r="J3188" s="822"/>
      <c r="K3188" s="822"/>
      <c r="L3188" s="831"/>
      <c r="M3188" s="831"/>
      <c r="N3188" s="822"/>
      <c r="O3188" s="822"/>
      <c r="P3188" s="831">
        <v>1</v>
      </c>
      <c r="Q3188" s="831">
        <v>1114.27</v>
      </c>
      <c r="R3188" s="827"/>
      <c r="S3188" s="832">
        <v>1114.27</v>
      </c>
    </row>
    <row r="3189" spans="1:19" ht="14.45" customHeight="1" x14ac:dyDescent="0.2">
      <c r="A3189" s="821" t="s">
        <v>6951</v>
      </c>
      <c r="B3189" s="822" t="s">
        <v>6952</v>
      </c>
      <c r="C3189" s="822" t="s">
        <v>639</v>
      </c>
      <c r="D3189" s="822" t="s">
        <v>3503</v>
      </c>
      <c r="E3189" s="822" t="s">
        <v>6953</v>
      </c>
      <c r="F3189" s="822" t="s">
        <v>7234</v>
      </c>
      <c r="G3189" s="822" t="s">
        <v>2346</v>
      </c>
      <c r="H3189" s="831"/>
      <c r="I3189" s="831"/>
      <c r="J3189" s="822"/>
      <c r="K3189" s="822"/>
      <c r="L3189" s="831"/>
      <c r="M3189" s="831"/>
      <c r="N3189" s="822"/>
      <c r="O3189" s="822"/>
      <c r="P3189" s="831">
        <v>1</v>
      </c>
      <c r="Q3189" s="831">
        <v>29368.9</v>
      </c>
      <c r="R3189" s="827"/>
      <c r="S3189" s="832">
        <v>29368.9</v>
      </c>
    </row>
    <row r="3190" spans="1:19" ht="14.45" customHeight="1" x14ac:dyDescent="0.2">
      <c r="A3190" s="821" t="s">
        <v>6951</v>
      </c>
      <c r="B3190" s="822" t="s">
        <v>6952</v>
      </c>
      <c r="C3190" s="822" t="s">
        <v>639</v>
      </c>
      <c r="D3190" s="822" t="s">
        <v>3503</v>
      </c>
      <c r="E3190" s="822" t="s">
        <v>6953</v>
      </c>
      <c r="F3190" s="822" t="s">
        <v>7242</v>
      </c>
      <c r="G3190" s="822" t="s">
        <v>2970</v>
      </c>
      <c r="H3190" s="831"/>
      <c r="I3190" s="831"/>
      <c r="J3190" s="822"/>
      <c r="K3190" s="822"/>
      <c r="L3190" s="831"/>
      <c r="M3190" s="831"/>
      <c r="N3190" s="822"/>
      <c r="O3190" s="822"/>
      <c r="P3190" s="831">
        <v>2.5</v>
      </c>
      <c r="Q3190" s="831">
        <v>867.13</v>
      </c>
      <c r="R3190" s="827"/>
      <c r="S3190" s="832">
        <v>346.85199999999998</v>
      </c>
    </row>
    <row r="3191" spans="1:19" ht="14.45" customHeight="1" x14ac:dyDescent="0.2">
      <c r="A3191" s="821" t="s">
        <v>6951</v>
      </c>
      <c r="B3191" s="822" t="s">
        <v>6952</v>
      </c>
      <c r="C3191" s="822" t="s">
        <v>639</v>
      </c>
      <c r="D3191" s="822" t="s">
        <v>3503</v>
      </c>
      <c r="E3191" s="822" t="s">
        <v>6953</v>
      </c>
      <c r="F3191" s="822" t="s">
        <v>7243</v>
      </c>
      <c r="G3191" s="822" t="s">
        <v>2970</v>
      </c>
      <c r="H3191" s="831"/>
      <c r="I3191" s="831"/>
      <c r="J3191" s="822"/>
      <c r="K3191" s="822"/>
      <c r="L3191" s="831"/>
      <c r="M3191" s="831"/>
      <c r="N3191" s="822"/>
      <c r="O3191" s="822"/>
      <c r="P3191" s="831">
        <v>1</v>
      </c>
      <c r="Q3191" s="831">
        <v>140.71</v>
      </c>
      <c r="R3191" s="827"/>
      <c r="S3191" s="832">
        <v>140.71</v>
      </c>
    </row>
    <row r="3192" spans="1:19" ht="14.45" customHeight="1" x14ac:dyDescent="0.2">
      <c r="A3192" s="821" t="s">
        <v>6951</v>
      </c>
      <c r="B3192" s="822" t="s">
        <v>6952</v>
      </c>
      <c r="C3192" s="822" t="s">
        <v>639</v>
      </c>
      <c r="D3192" s="822" t="s">
        <v>3503</v>
      </c>
      <c r="E3192" s="822" t="s">
        <v>6953</v>
      </c>
      <c r="F3192" s="822" t="s">
        <v>7245</v>
      </c>
      <c r="G3192" s="822" t="s">
        <v>2970</v>
      </c>
      <c r="H3192" s="831"/>
      <c r="I3192" s="831"/>
      <c r="J3192" s="822"/>
      <c r="K3192" s="822"/>
      <c r="L3192" s="831"/>
      <c r="M3192" s="831"/>
      <c r="N3192" s="822"/>
      <c r="O3192" s="822"/>
      <c r="P3192" s="831">
        <v>1.55</v>
      </c>
      <c r="Q3192" s="831">
        <v>129.01</v>
      </c>
      <c r="R3192" s="827"/>
      <c r="S3192" s="832">
        <v>83.232258064516117</v>
      </c>
    </row>
    <row r="3193" spans="1:19" ht="14.45" customHeight="1" x14ac:dyDescent="0.2">
      <c r="A3193" s="821" t="s">
        <v>6951</v>
      </c>
      <c r="B3193" s="822" t="s">
        <v>6952</v>
      </c>
      <c r="C3193" s="822" t="s">
        <v>639</v>
      </c>
      <c r="D3193" s="822" t="s">
        <v>3503</v>
      </c>
      <c r="E3193" s="822" t="s">
        <v>7261</v>
      </c>
      <c r="F3193" s="822" t="s">
        <v>7264</v>
      </c>
      <c r="G3193" s="822" t="s">
        <v>7265</v>
      </c>
      <c r="H3193" s="831"/>
      <c r="I3193" s="831"/>
      <c r="J3193" s="822"/>
      <c r="K3193" s="822"/>
      <c r="L3193" s="831">
        <v>5</v>
      </c>
      <c r="M3193" s="831">
        <v>2813.25</v>
      </c>
      <c r="N3193" s="822"/>
      <c r="O3193" s="822">
        <v>562.65</v>
      </c>
      <c r="P3193" s="831">
        <v>5</v>
      </c>
      <c r="Q3193" s="831">
        <v>2813.25</v>
      </c>
      <c r="R3193" s="827"/>
      <c r="S3193" s="832">
        <v>562.65</v>
      </c>
    </row>
    <row r="3194" spans="1:19" ht="14.45" customHeight="1" x14ac:dyDescent="0.2">
      <c r="A3194" s="821" t="s">
        <v>6951</v>
      </c>
      <c r="B3194" s="822" t="s">
        <v>6952</v>
      </c>
      <c r="C3194" s="822" t="s">
        <v>639</v>
      </c>
      <c r="D3194" s="822" t="s">
        <v>3503</v>
      </c>
      <c r="E3194" s="822" t="s">
        <v>7261</v>
      </c>
      <c r="F3194" s="822" t="s">
        <v>7280</v>
      </c>
      <c r="G3194" s="822" t="s">
        <v>7281</v>
      </c>
      <c r="H3194" s="831"/>
      <c r="I3194" s="831"/>
      <c r="J3194" s="822"/>
      <c r="K3194" s="822"/>
      <c r="L3194" s="831">
        <v>30</v>
      </c>
      <c r="M3194" s="831">
        <v>5379</v>
      </c>
      <c r="N3194" s="822"/>
      <c r="O3194" s="822">
        <v>179.3</v>
      </c>
      <c r="P3194" s="831">
        <v>29</v>
      </c>
      <c r="Q3194" s="831">
        <v>5199.7</v>
      </c>
      <c r="R3194" s="827"/>
      <c r="S3194" s="832">
        <v>179.29999999999998</v>
      </c>
    </row>
    <row r="3195" spans="1:19" ht="14.45" customHeight="1" x14ac:dyDescent="0.2">
      <c r="A3195" s="821" t="s">
        <v>6951</v>
      </c>
      <c r="B3195" s="822" t="s">
        <v>6952</v>
      </c>
      <c r="C3195" s="822" t="s">
        <v>639</v>
      </c>
      <c r="D3195" s="822" t="s">
        <v>3503</v>
      </c>
      <c r="E3195" s="822" t="s">
        <v>7261</v>
      </c>
      <c r="F3195" s="822" t="s">
        <v>7283</v>
      </c>
      <c r="G3195" s="822" t="s">
        <v>7284</v>
      </c>
      <c r="H3195" s="831"/>
      <c r="I3195" s="831"/>
      <c r="J3195" s="822"/>
      <c r="K3195" s="822"/>
      <c r="L3195" s="831">
        <v>6</v>
      </c>
      <c r="M3195" s="831">
        <v>455.82000000000005</v>
      </c>
      <c r="N3195" s="822"/>
      <c r="O3195" s="822">
        <v>75.970000000000013</v>
      </c>
      <c r="P3195" s="831">
        <v>9</v>
      </c>
      <c r="Q3195" s="831">
        <v>692.85000000000014</v>
      </c>
      <c r="R3195" s="827"/>
      <c r="S3195" s="832">
        <v>76.983333333333348</v>
      </c>
    </row>
    <row r="3196" spans="1:19" ht="14.45" customHeight="1" x14ac:dyDescent="0.2">
      <c r="A3196" s="821" t="s">
        <v>6951</v>
      </c>
      <c r="B3196" s="822" t="s">
        <v>6952</v>
      </c>
      <c r="C3196" s="822" t="s">
        <v>639</v>
      </c>
      <c r="D3196" s="822" t="s">
        <v>3503</v>
      </c>
      <c r="E3196" s="822" t="s">
        <v>7261</v>
      </c>
      <c r="F3196" s="822" t="s">
        <v>7285</v>
      </c>
      <c r="G3196" s="822" t="s">
        <v>7286</v>
      </c>
      <c r="H3196" s="831"/>
      <c r="I3196" s="831"/>
      <c r="J3196" s="822"/>
      <c r="K3196" s="822"/>
      <c r="L3196" s="831">
        <v>4</v>
      </c>
      <c r="M3196" s="831">
        <v>378.76</v>
      </c>
      <c r="N3196" s="822"/>
      <c r="O3196" s="822">
        <v>94.69</v>
      </c>
      <c r="P3196" s="831">
        <v>7</v>
      </c>
      <c r="Q3196" s="831">
        <v>662.82999999999993</v>
      </c>
      <c r="R3196" s="827"/>
      <c r="S3196" s="832">
        <v>94.689999999999984</v>
      </c>
    </row>
    <row r="3197" spans="1:19" ht="14.45" customHeight="1" x14ac:dyDescent="0.2">
      <c r="A3197" s="821" t="s">
        <v>6951</v>
      </c>
      <c r="B3197" s="822" t="s">
        <v>6952</v>
      </c>
      <c r="C3197" s="822" t="s">
        <v>639</v>
      </c>
      <c r="D3197" s="822" t="s">
        <v>3503</v>
      </c>
      <c r="E3197" s="822" t="s">
        <v>7261</v>
      </c>
      <c r="F3197" s="822" t="s">
        <v>7287</v>
      </c>
      <c r="G3197" s="822" t="s">
        <v>7286</v>
      </c>
      <c r="H3197" s="831"/>
      <c r="I3197" s="831"/>
      <c r="J3197" s="822"/>
      <c r="K3197" s="822"/>
      <c r="L3197" s="831">
        <v>32</v>
      </c>
      <c r="M3197" s="831">
        <v>2431.04</v>
      </c>
      <c r="N3197" s="822"/>
      <c r="O3197" s="822">
        <v>75.97</v>
      </c>
      <c r="P3197" s="831">
        <v>29</v>
      </c>
      <c r="Q3197" s="831">
        <v>2203.1299999999997</v>
      </c>
      <c r="R3197" s="827"/>
      <c r="S3197" s="832">
        <v>75.969999999999985</v>
      </c>
    </row>
    <row r="3198" spans="1:19" ht="14.45" customHeight="1" x14ac:dyDescent="0.2">
      <c r="A3198" s="821" t="s">
        <v>6951</v>
      </c>
      <c r="B3198" s="822" t="s">
        <v>6952</v>
      </c>
      <c r="C3198" s="822" t="s">
        <v>639</v>
      </c>
      <c r="D3198" s="822" t="s">
        <v>3503</v>
      </c>
      <c r="E3198" s="822" t="s">
        <v>6946</v>
      </c>
      <c r="F3198" s="822" t="s">
        <v>7312</v>
      </c>
      <c r="G3198" s="822" t="s">
        <v>7313</v>
      </c>
      <c r="H3198" s="831"/>
      <c r="I3198" s="831"/>
      <c r="J3198" s="822"/>
      <c r="K3198" s="822"/>
      <c r="L3198" s="831"/>
      <c r="M3198" s="831"/>
      <c r="N3198" s="822"/>
      <c r="O3198" s="822"/>
      <c r="P3198" s="831">
        <v>4</v>
      </c>
      <c r="Q3198" s="831">
        <v>532</v>
      </c>
      <c r="R3198" s="827"/>
      <c r="S3198" s="832">
        <v>133</v>
      </c>
    </row>
    <row r="3199" spans="1:19" ht="14.45" customHeight="1" x14ac:dyDescent="0.2">
      <c r="A3199" s="821" t="s">
        <v>6951</v>
      </c>
      <c r="B3199" s="822" t="s">
        <v>6952</v>
      </c>
      <c r="C3199" s="822" t="s">
        <v>639</v>
      </c>
      <c r="D3199" s="822" t="s">
        <v>3503</v>
      </c>
      <c r="E3199" s="822" t="s">
        <v>6946</v>
      </c>
      <c r="F3199" s="822" t="s">
        <v>7314</v>
      </c>
      <c r="G3199" s="822" t="s">
        <v>7315</v>
      </c>
      <c r="H3199" s="831"/>
      <c r="I3199" s="831"/>
      <c r="J3199" s="822"/>
      <c r="K3199" s="822"/>
      <c r="L3199" s="831">
        <v>21</v>
      </c>
      <c r="M3199" s="831">
        <v>3213</v>
      </c>
      <c r="N3199" s="822"/>
      <c r="O3199" s="822">
        <v>153</v>
      </c>
      <c r="P3199" s="831">
        <v>21</v>
      </c>
      <c r="Q3199" s="831">
        <v>3318</v>
      </c>
      <c r="R3199" s="827"/>
      <c r="S3199" s="832">
        <v>158</v>
      </c>
    </row>
    <row r="3200" spans="1:19" ht="14.45" customHeight="1" x14ac:dyDescent="0.2">
      <c r="A3200" s="821" t="s">
        <v>6951</v>
      </c>
      <c r="B3200" s="822" t="s">
        <v>6952</v>
      </c>
      <c r="C3200" s="822" t="s">
        <v>639</v>
      </c>
      <c r="D3200" s="822" t="s">
        <v>3503</v>
      </c>
      <c r="E3200" s="822" t="s">
        <v>6946</v>
      </c>
      <c r="F3200" s="822" t="s">
        <v>7318</v>
      </c>
      <c r="G3200" s="822" t="s">
        <v>7319</v>
      </c>
      <c r="H3200" s="831">
        <v>12</v>
      </c>
      <c r="I3200" s="831">
        <v>456</v>
      </c>
      <c r="J3200" s="822"/>
      <c r="K3200" s="822">
        <v>38</v>
      </c>
      <c r="L3200" s="831">
        <v>73</v>
      </c>
      <c r="M3200" s="831">
        <v>2774</v>
      </c>
      <c r="N3200" s="822"/>
      <c r="O3200" s="822">
        <v>38</v>
      </c>
      <c r="P3200" s="831">
        <v>180</v>
      </c>
      <c r="Q3200" s="831">
        <v>7200</v>
      </c>
      <c r="R3200" s="827"/>
      <c r="S3200" s="832">
        <v>40</v>
      </c>
    </row>
    <row r="3201" spans="1:19" ht="14.45" customHeight="1" x14ac:dyDescent="0.2">
      <c r="A3201" s="821" t="s">
        <v>6951</v>
      </c>
      <c r="B3201" s="822" t="s">
        <v>6952</v>
      </c>
      <c r="C3201" s="822" t="s">
        <v>639</v>
      </c>
      <c r="D3201" s="822" t="s">
        <v>3503</v>
      </c>
      <c r="E3201" s="822" t="s">
        <v>6946</v>
      </c>
      <c r="F3201" s="822" t="s">
        <v>7326</v>
      </c>
      <c r="G3201" s="822" t="s">
        <v>7327</v>
      </c>
      <c r="H3201" s="831"/>
      <c r="I3201" s="831"/>
      <c r="J3201" s="822"/>
      <c r="K3201" s="822"/>
      <c r="L3201" s="831">
        <v>155</v>
      </c>
      <c r="M3201" s="831">
        <v>27900</v>
      </c>
      <c r="N3201" s="822"/>
      <c r="O3201" s="822">
        <v>180</v>
      </c>
      <c r="P3201" s="831">
        <v>121</v>
      </c>
      <c r="Q3201" s="831">
        <v>23474</v>
      </c>
      <c r="R3201" s="827"/>
      <c r="S3201" s="832">
        <v>194</v>
      </c>
    </row>
    <row r="3202" spans="1:19" ht="14.45" customHeight="1" x14ac:dyDescent="0.2">
      <c r="A3202" s="821" t="s">
        <v>6951</v>
      </c>
      <c r="B3202" s="822" t="s">
        <v>6952</v>
      </c>
      <c r="C3202" s="822" t="s">
        <v>639</v>
      </c>
      <c r="D3202" s="822" t="s">
        <v>3503</v>
      </c>
      <c r="E3202" s="822" t="s">
        <v>6946</v>
      </c>
      <c r="F3202" s="822" t="s">
        <v>7332</v>
      </c>
      <c r="G3202" s="822" t="s">
        <v>7333</v>
      </c>
      <c r="H3202" s="831"/>
      <c r="I3202" s="831"/>
      <c r="J3202" s="822"/>
      <c r="K3202" s="822"/>
      <c r="L3202" s="831">
        <v>25</v>
      </c>
      <c r="M3202" s="831">
        <v>0</v>
      </c>
      <c r="N3202" s="822"/>
      <c r="O3202" s="822">
        <v>0</v>
      </c>
      <c r="P3202" s="831">
        <v>32</v>
      </c>
      <c r="Q3202" s="831">
        <v>0</v>
      </c>
      <c r="R3202" s="827"/>
      <c r="S3202" s="832">
        <v>0</v>
      </c>
    </row>
    <row r="3203" spans="1:19" ht="14.45" customHeight="1" x14ac:dyDescent="0.2">
      <c r="A3203" s="821" t="s">
        <v>6951</v>
      </c>
      <c r="B3203" s="822" t="s">
        <v>6952</v>
      </c>
      <c r="C3203" s="822" t="s">
        <v>639</v>
      </c>
      <c r="D3203" s="822" t="s">
        <v>3503</v>
      </c>
      <c r="E3203" s="822" t="s">
        <v>6946</v>
      </c>
      <c r="F3203" s="822" t="s">
        <v>7334</v>
      </c>
      <c r="G3203" s="822" t="s">
        <v>7335</v>
      </c>
      <c r="H3203" s="831"/>
      <c r="I3203" s="831"/>
      <c r="J3203" s="822"/>
      <c r="K3203" s="822"/>
      <c r="L3203" s="831">
        <v>1</v>
      </c>
      <c r="M3203" s="831">
        <v>0</v>
      </c>
      <c r="N3203" s="822"/>
      <c r="O3203" s="822">
        <v>0</v>
      </c>
      <c r="P3203" s="831">
        <v>3</v>
      </c>
      <c r="Q3203" s="831">
        <v>0</v>
      </c>
      <c r="R3203" s="827"/>
      <c r="S3203" s="832">
        <v>0</v>
      </c>
    </row>
    <row r="3204" spans="1:19" ht="14.45" customHeight="1" x14ac:dyDescent="0.2">
      <c r="A3204" s="821" t="s">
        <v>6951</v>
      </c>
      <c r="B3204" s="822" t="s">
        <v>6952</v>
      </c>
      <c r="C3204" s="822" t="s">
        <v>639</v>
      </c>
      <c r="D3204" s="822" t="s">
        <v>3503</v>
      </c>
      <c r="E3204" s="822" t="s">
        <v>6946</v>
      </c>
      <c r="F3204" s="822" t="s">
        <v>7336</v>
      </c>
      <c r="G3204" s="822" t="s">
        <v>7337</v>
      </c>
      <c r="H3204" s="831"/>
      <c r="I3204" s="831"/>
      <c r="J3204" s="822"/>
      <c r="K3204" s="822"/>
      <c r="L3204" s="831">
        <v>51</v>
      </c>
      <c r="M3204" s="831">
        <v>12546</v>
      </c>
      <c r="N3204" s="822"/>
      <c r="O3204" s="822">
        <v>246</v>
      </c>
      <c r="P3204" s="831">
        <v>50</v>
      </c>
      <c r="Q3204" s="831">
        <v>13000</v>
      </c>
      <c r="R3204" s="827"/>
      <c r="S3204" s="832">
        <v>260</v>
      </c>
    </row>
    <row r="3205" spans="1:19" ht="14.45" customHeight="1" x14ac:dyDescent="0.2">
      <c r="A3205" s="821" t="s">
        <v>6951</v>
      </c>
      <c r="B3205" s="822" t="s">
        <v>6952</v>
      </c>
      <c r="C3205" s="822" t="s">
        <v>639</v>
      </c>
      <c r="D3205" s="822" t="s">
        <v>3503</v>
      </c>
      <c r="E3205" s="822" t="s">
        <v>6946</v>
      </c>
      <c r="F3205" s="822" t="s">
        <v>7338</v>
      </c>
      <c r="G3205" s="822" t="s">
        <v>7339</v>
      </c>
      <c r="H3205" s="831"/>
      <c r="I3205" s="831"/>
      <c r="J3205" s="822"/>
      <c r="K3205" s="822"/>
      <c r="L3205" s="831">
        <v>290</v>
      </c>
      <c r="M3205" s="831">
        <v>11842.24</v>
      </c>
      <c r="N3205" s="822"/>
      <c r="O3205" s="822">
        <v>40.835310344827583</v>
      </c>
      <c r="P3205" s="831">
        <v>329</v>
      </c>
      <c r="Q3205" s="831">
        <v>13757.78</v>
      </c>
      <c r="R3205" s="827"/>
      <c r="S3205" s="832">
        <v>41.816960486322188</v>
      </c>
    </row>
    <row r="3206" spans="1:19" ht="14.45" customHeight="1" x14ac:dyDescent="0.2">
      <c r="A3206" s="821" t="s">
        <v>6951</v>
      </c>
      <c r="B3206" s="822" t="s">
        <v>6952</v>
      </c>
      <c r="C3206" s="822" t="s">
        <v>639</v>
      </c>
      <c r="D3206" s="822" t="s">
        <v>3503</v>
      </c>
      <c r="E3206" s="822" t="s">
        <v>6946</v>
      </c>
      <c r="F3206" s="822" t="s">
        <v>7342</v>
      </c>
      <c r="G3206" s="822" t="s">
        <v>7343</v>
      </c>
      <c r="H3206" s="831"/>
      <c r="I3206" s="831"/>
      <c r="J3206" s="822"/>
      <c r="K3206" s="822"/>
      <c r="L3206" s="831">
        <v>245</v>
      </c>
      <c r="M3206" s="831">
        <v>9310</v>
      </c>
      <c r="N3206" s="822"/>
      <c r="O3206" s="822">
        <v>38</v>
      </c>
      <c r="P3206" s="831">
        <v>297</v>
      </c>
      <c r="Q3206" s="831">
        <v>11583</v>
      </c>
      <c r="R3206" s="827"/>
      <c r="S3206" s="832">
        <v>39</v>
      </c>
    </row>
    <row r="3207" spans="1:19" ht="14.45" customHeight="1" x14ac:dyDescent="0.2">
      <c r="A3207" s="821" t="s">
        <v>6951</v>
      </c>
      <c r="B3207" s="822" t="s">
        <v>6952</v>
      </c>
      <c r="C3207" s="822" t="s">
        <v>639</v>
      </c>
      <c r="D3207" s="822" t="s">
        <v>3503</v>
      </c>
      <c r="E3207" s="822" t="s">
        <v>6946</v>
      </c>
      <c r="F3207" s="822" t="s">
        <v>7348</v>
      </c>
      <c r="G3207" s="822" t="s">
        <v>7349</v>
      </c>
      <c r="H3207" s="831"/>
      <c r="I3207" s="831"/>
      <c r="J3207" s="822"/>
      <c r="K3207" s="822"/>
      <c r="L3207" s="831">
        <v>8</v>
      </c>
      <c r="M3207" s="831">
        <v>264</v>
      </c>
      <c r="N3207" s="822"/>
      <c r="O3207" s="822">
        <v>33</v>
      </c>
      <c r="P3207" s="831">
        <v>32</v>
      </c>
      <c r="Q3207" s="831">
        <v>1088</v>
      </c>
      <c r="R3207" s="827"/>
      <c r="S3207" s="832">
        <v>34</v>
      </c>
    </row>
    <row r="3208" spans="1:19" ht="14.45" customHeight="1" x14ac:dyDescent="0.2">
      <c r="A3208" s="821" t="s">
        <v>6951</v>
      </c>
      <c r="B3208" s="822" t="s">
        <v>6952</v>
      </c>
      <c r="C3208" s="822" t="s">
        <v>639</v>
      </c>
      <c r="D3208" s="822" t="s">
        <v>3503</v>
      </c>
      <c r="E3208" s="822" t="s">
        <v>6946</v>
      </c>
      <c r="F3208" s="822" t="s">
        <v>7352</v>
      </c>
      <c r="G3208" s="822" t="s">
        <v>7353</v>
      </c>
      <c r="H3208" s="831"/>
      <c r="I3208" s="831"/>
      <c r="J3208" s="822"/>
      <c r="K3208" s="822"/>
      <c r="L3208" s="831">
        <v>17</v>
      </c>
      <c r="M3208" s="831">
        <v>2329</v>
      </c>
      <c r="N3208" s="822"/>
      <c r="O3208" s="822">
        <v>137</v>
      </c>
      <c r="P3208" s="831">
        <v>15</v>
      </c>
      <c r="Q3208" s="831">
        <v>2130</v>
      </c>
      <c r="R3208" s="827"/>
      <c r="S3208" s="832">
        <v>142</v>
      </c>
    </row>
    <row r="3209" spans="1:19" ht="14.45" customHeight="1" x14ac:dyDescent="0.2">
      <c r="A3209" s="821" t="s">
        <v>6951</v>
      </c>
      <c r="B3209" s="822" t="s">
        <v>6952</v>
      </c>
      <c r="C3209" s="822" t="s">
        <v>639</v>
      </c>
      <c r="D3209" s="822" t="s">
        <v>3503</v>
      </c>
      <c r="E3209" s="822" t="s">
        <v>6946</v>
      </c>
      <c r="F3209" s="822" t="s">
        <v>7360</v>
      </c>
      <c r="G3209" s="822" t="s">
        <v>7361</v>
      </c>
      <c r="H3209" s="831"/>
      <c r="I3209" s="831"/>
      <c r="J3209" s="822"/>
      <c r="K3209" s="822"/>
      <c r="L3209" s="831">
        <v>134</v>
      </c>
      <c r="M3209" s="831">
        <v>48240</v>
      </c>
      <c r="N3209" s="822"/>
      <c r="O3209" s="822">
        <v>360</v>
      </c>
      <c r="P3209" s="831">
        <v>210</v>
      </c>
      <c r="Q3209" s="831">
        <v>81480</v>
      </c>
      <c r="R3209" s="827"/>
      <c r="S3209" s="832">
        <v>388</v>
      </c>
    </row>
    <row r="3210" spans="1:19" ht="14.45" customHeight="1" x14ac:dyDescent="0.2">
      <c r="A3210" s="821" t="s">
        <v>6951</v>
      </c>
      <c r="B3210" s="822" t="s">
        <v>6952</v>
      </c>
      <c r="C3210" s="822" t="s">
        <v>639</v>
      </c>
      <c r="D3210" s="822" t="s">
        <v>3503</v>
      </c>
      <c r="E3210" s="822" t="s">
        <v>6946</v>
      </c>
      <c r="F3210" s="822" t="s">
        <v>7362</v>
      </c>
      <c r="G3210" s="822" t="s">
        <v>7363</v>
      </c>
      <c r="H3210" s="831"/>
      <c r="I3210" s="831"/>
      <c r="J3210" s="822"/>
      <c r="K3210" s="822"/>
      <c r="L3210" s="831">
        <v>30</v>
      </c>
      <c r="M3210" s="831">
        <v>1860</v>
      </c>
      <c r="N3210" s="822"/>
      <c r="O3210" s="822">
        <v>62</v>
      </c>
      <c r="P3210" s="831">
        <v>47</v>
      </c>
      <c r="Q3210" s="831">
        <v>3102</v>
      </c>
      <c r="R3210" s="827"/>
      <c r="S3210" s="832">
        <v>66</v>
      </c>
    </row>
    <row r="3211" spans="1:19" ht="14.45" customHeight="1" x14ac:dyDescent="0.2">
      <c r="A3211" s="821" t="s">
        <v>6951</v>
      </c>
      <c r="B3211" s="822" t="s">
        <v>6952</v>
      </c>
      <c r="C3211" s="822" t="s">
        <v>639</v>
      </c>
      <c r="D3211" s="822" t="s">
        <v>3503</v>
      </c>
      <c r="E3211" s="822" t="s">
        <v>6946</v>
      </c>
      <c r="F3211" s="822" t="s">
        <v>7364</v>
      </c>
      <c r="G3211" s="822" t="s">
        <v>7365</v>
      </c>
      <c r="H3211" s="831"/>
      <c r="I3211" s="831"/>
      <c r="J3211" s="822"/>
      <c r="K3211" s="822"/>
      <c r="L3211" s="831">
        <v>2</v>
      </c>
      <c r="M3211" s="831">
        <v>1422</v>
      </c>
      <c r="N3211" s="822"/>
      <c r="O3211" s="822">
        <v>711</v>
      </c>
      <c r="P3211" s="831">
        <v>5</v>
      </c>
      <c r="Q3211" s="831">
        <v>3840</v>
      </c>
      <c r="R3211" s="827"/>
      <c r="S3211" s="832">
        <v>768</v>
      </c>
    </row>
    <row r="3212" spans="1:19" ht="14.45" customHeight="1" x14ac:dyDescent="0.2">
      <c r="A3212" s="821" t="s">
        <v>6951</v>
      </c>
      <c r="B3212" s="822" t="s">
        <v>6952</v>
      </c>
      <c r="C3212" s="822" t="s">
        <v>639</v>
      </c>
      <c r="D3212" s="822" t="s">
        <v>3503</v>
      </c>
      <c r="E3212" s="822" t="s">
        <v>6946</v>
      </c>
      <c r="F3212" s="822" t="s">
        <v>7366</v>
      </c>
      <c r="G3212" s="822" t="s">
        <v>7367</v>
      </c>
      <c r="H3212" s="831"/>
      <c r="I3212" s="831"/>
      <c r="J3212" s="822"/>
      <c r="K3212" s="822"/>
      <c r="L3212" s="831"/>
      <c r="M3212" s="831"/>
      <c r="N3212" s="822"/>
      <c r="O3212" s="822"/>
      <c r="P3212" s="831">
        <v>1</v>
      </c>
      <c r="Q3212" s="831">
        <v>66</v>
      </c>
      <c r="R3212" s="827"/>
      <c r="S3212" s="832">
        <v>66</v>
      </c>
    </row>
    <row r="3213" spans="1:19" ht="14.45" customHeight="1" x14ac:dyDescent="0.2">
      <c r="A3213" s="821" t="s">
        <v>6951</v>
      </c>
      <c r="B3213" s="822" t="s">
        <v>6952</v>
      </c>
      <c r="C3213" s="822" t="s">
        <v>639</v>
      </c>
      <c r="D3213" s="822" t="s">
        <v>3503</v>
      </c>
      <c r="E3213" s="822" t="s">
        <v>6946</v>
      </c>
      <c r="F3213" s="822" t="s">
        <v>7370</v>
      </c>
      <c r="G3213" s="822" t="s">
        <v>7371</v>
      </c>
      <c r="H3213" s="831"/>
      <c r="I3213" s="831"/>
      <c r="J3213" s="822"/>
      <c r="K3213" s="822"/>
      <c r="L3213" s="831">
        <v>1</v>
      </c>
      <c r="M3213" s="831">
        <v>0</v>
      </c>
      <c r="N3213" s="822"/>
      <c r="O3213" s="822">
        <v>0</v>
      </c>
      <c r="P3213" s="831">
        <v>2</v>
      </c>
      <c r="Q3213" s="831">
        <v>0</v>
      </c>
      <c r="R3213" s="827"/>
      <c r="S3213" s="832">
        <v>0</v>
      </c>
    </row>
    <row r="3214" spans="1:19" ht="14.45" customHeight="1" x14ac:dyDescent="0.2">
      <c r="A3214" s="821" t="s">
        <v>6951</v>
      </c>
      <c r="B3214" s="822" t="s">
        <v>6952</v>
      </c>
      <c r="C3214" s="822" t="s">
        <v>639</v>
      </c>
      <c r="D3214" s="822" t="s">
        <v>3503</v>
      </c>
      <c r="E3214" s="822" t="s">
        <v>6946</v>
      </c>
      <c r="F3214" s="822" t="s">
        <v>7375</v>
      </c>
      <c r="G3214" s="822"/>
      <c r="H3214" s="831"/>
      <c r="I3214" s="831"/>
      <c r="J3214" s="822"/>
      <c r="K3214" s="822"/>
      <c r="L3214" s="831"/>
      <c r="M3214" s="831"/>
      <c r="N3214" s="822"/>
      <c r="O3214" s="822"/>
      <c r="P3214" s="831">
        <v>1</v>
      </c>
      <c r="Q3214" s="831">
        <v>0</v>
      </c>
      <c r="R3214" s="827"/>
      <c r="S3214" s="832">
        <v>0</v>
      </c>
    </row>
    <row r="3215" spans="1:19" ht="14.45" customHeight="1" x14ac:dyDescent="0.2">
      <c r="A3215" s="821" t="s">
        <v>6951</v>
      </c>
      <c r="B3215" s="822" t="s">
        <v>6952</v>
      </c>
      <c r="C3215" s="822" t="s">
        <v>639</v>
      </c>
      <c r="D3215" s="822" t="s">
        <v>3503</v>
      </c>
      <c r="E3215" s="822" t="s">
        <v>6946</v>
      </c>
      <c r="F3215" s="822" t="s">
        <v>7375</v>
      </c>
      <c r="G3215" s="822" t="s">
        <v>7373</v>
      </c>
      <c r="H3215" s="831"/>
      <c r="I3215" s="831"/>
      <c r="J3215" s="822"/>
      <c r="K3215" s="822"/>
      <c r="L3215" s="831"/>
      <c r="M3215" s="831"/>
      <c r="N3215" s="822"/>
      <c r="O3215" s="822"/>
      <c r="P3215" s="831">
        <v>-1</v>
      </c>
      <c r="Q3215" s="831">
        <v>0</v>
      </c>
      <c r="R3215" s="827"/>
      <c r="S3215" s="832">
        <v>0</v>
      </c>
    </row>
    <row r="3216" spans="1:19" ht="14.45" customHeight="1" x14ac:dyDescent="0.2">
      <c r="A3216" s="821" t="s">
        <v>6951</v>
      </c>
      <c r="B3216" s="822" t="s">
        <v>6952</v>
      </c>
      <c r="C3216" s="822" t="s">
        <v>639</v>
      </c>
      <c r="D3216" s="822" t="s">
        <v>3503</v>
      </c>
      <c r="E3216" s="822" t="s">
        <v>6946</v>
      </c>
      <c r="F3216" s="822" t="s">
        <v>7376</v>
      </c>
      <c r="G3216" s="822"/>
      <c r="H3216" s="831"/>
      <c r="I3216" s="831"/>
      <c r="J3216" s="822"/>
      <c r="K3216" s="822"/>
      <c r="L3216" s="831"/>
      <c r="M3216" s="831"/>
      <c r="N3216" s="822"/>
      <c r="O3216" s="822"/>
      <c r="P3216" s="831">
        <v>0</v>
      </c>
      <c r="Q3216" s="831">
        <v>0</v>
      </c>
      <c r="R3216" s="827"/>
      <c r="S3216" s="832"/>
    </row>
    <row r="3217" spans="1:19" ht="14.45" customHeight="1" x14ac:dyDescent="0.2">
      <c r="A3217" s="821" t="s">
        <v>6951</v>
      </c>
      <c r="B3217" s="822" t="s">
        <v>6952</v>
      </c>
      <c r="C3217" s="822" t="s">
        <v>639</v>
      </c>
      <c r="D3217" s="822" t="s">
        <v>3503</v>
      </c>
      <c r="E3217" s="822" t="s">
        <v>6946</v>
      </c>
      <c r="F3217" s="822" t="s">
        <v>7376</v>
      </c>
      <c r="G3217" s="822" t="s">
        <v>7373</v>
      </c>
      <c r="H3217" s="831"/>
      <c r="I3217" s="831"/>
      <c r="J3217" s="822"/>
      <c r="K3217" s="822"/>
      <c r="L3217" s="831">
        <v>1</v>
      </c>
      <c r="M3217" s="831">
        <v>0</v>
      </c>
      <c r="N3217" s="822"/>
      <c r="O3217" s="822">
        <v>0</v>
      </c>
      <c r="P3217" s="831"/>
      <c r="Q3217" s="831"/>
      <c r="R3217" s="827"/>
      <c r="S3217" s="832"/>
    </row>
    <row r="3218" spans="1:19" ht="14.45" customHeight="1" x14ac:dyDescent="0.2">
      <c r="A3218" s="821" t="s">
        <v>6951</v>
      </c>
      <c r="B3218" s="822" t="s">
        <v>6952</v>
      </c>
      <c r="C3218" s="822" t="s">
        <v>639</v>
      </c>
      <c r="D3218" s="822" t="s">
        <v>3503</v>
      </c>
      <c r="E3218" s="822" t="s">
        <v>6946</v>
      </c>
      <c r="F3218" s="822" t="s">
        <v>7377</v>
      </c>
      <c r="G3218" s="822" t="s">
        <v>7378</v>
      </c>
      <c r="H3218" s="831"/>
      <c r="I3218" s="831"/>
      <c r="J3218" s="822"/>
      <c r="K3218" s="822"/>
      <c r="L3218" s="831">
        <v>1</v>
      </c>
      <c r="M3218" s="831">
        <v>0</v>
      </c>
      <c r="N3218" s="822"/>
      <c r="O3218" s="822">
        <v>0</v>
      </c>
      <c r="P3218" s="831">
        <v>1</v>
      </c>
      <c r="Q3218" s="831">
        <v>0</v>
      </c>
      <c r="R3218" s="827"/>
      <c r="S3218" s="832">
        <v>0</v>
      </c>
    </row>
    <row r="3219" spans="1:19" ht="14.45" customHeight="1" x14ac:dyDescent="0.2">
      <c r="A3219" s="821" t="s">
        <v>6951</v>
      </c>
      <c r="B3219" s="822" t="s">
        <v>6952</v>
      </c>
      <c r="C3219" s="822" t="s">
        <v>639</v>
      </c>
      <c r="D3219" s="822" t="s">
        <v>3488</v>
      </c>
      <c r="E3219" s="822" t="s">
        <v>6953</v>
      </c>
      <c r="F3219" s="822" t="s">
        <v>6959</v>
      </c>
      <c r="G3219" s="822" t="s">
        <v>900</v>
      </c>
      <c r="H3219" s="831"/>
      <c r="I3219" s="831"/>
      <c r="J3219" s="822"/>
      <c r="K3219" s="822"/>
      <c r="L3219" s="831">
        <v>0.1</v>
      </c>
      <c r="M3219" s="831">
        <v>20.54</v>
      </c>
      <c r="N3219" s="822"/>
      <c r="O3219" s="822">
        <v>205.39999999999998</v>
      </c>
      <c r="P3219" s="831"/>
      <c r="Q3219" s="831"/>
      <c r="R3219" s="827"/>
      <c r="S3219" s="832"/>
    </row>
    <row r="3220" spans="1:19" ht="14.45" customHeight="1" x14ac:dyDescent="0.2">
      <c r="A3220" s="821" t="s">
        <v>6951</v>
      </c>
      <c r="B3220" s="822" t="s">
        <v>6952</v>
      </c>
      <c r="C3220" s="822" t="s">
        <v>639</v>
      </c>
      <c r="D3220" s="822" t="s">
        <v>3488</v>
      </c>
      <c r="E3220" s="822" t="s">
        <v>6953</v>
      </c>
      <c r="F3220" s="822" t="s">
        <v>6996</v>
      </c>
      <c r="G3220" s="822" t="s">
        <v>1434</v>
      </c>
      <c r="H3220" s="831"/>
      <c r="I3220" s="831"/>
      <c r="J3220" s="822"/>
      <c r="K3220" s="822"/>
      <c r="L3220" s="831">
        <v>0.2</v>
      </c>
      <c r="M3220" s="831">
        <v>36.43</v>
      </c>
      <c r="N3220" s="822"/>
      <c r="O3220" s="822">
        <v>182.14999999999998</v>
      </c>
      <c r="P3220" s="831"/>
      <c r="Q3220" s="831"/>
      <c r="R3220" s="827"/>
      <c r="S3220" s="832"/>
    </row>
    <row r="3221" spans="1:19" ht="14.45" customHeight="1" x14ac:dyDescent="0.2">
      <c r="A3221" s="821" t="s">
        <v>6951</v>
      </c>
      <c r="B3221" s="822" t="s">
        <v>6952</v>
      </c>
      <c r="C3221" s="822" t="s">
        <v>639</v>
      </c>
      <c r="D3221" s="822" t="s">
        <v>3488</v>
      </c>
      <c r="E3221" s="822" t="s">
        <v>6953</v>
      </c>
      <c r="F3221" s="822" t="s">
        <v>6997</v>
      </c>
      <c r="G3221" s="822" t="s">
        <v>877</v>
      </c>
      <c r="H3221" s="831"/>
      <c r="I3221" s="831"/>
      <c r="J3221" s="822"/>
      <c r="K3221" s="822"/>
      <c r="L3221" s="831">
        <v>0.60000000000000009</v>
      </c>
      <c r="M3221" s="831">
        <v>46.11</v>
      </c>
      <c r="N3221" s="822"/>
      <c r="O3221" s="822">
        <v>76.849999999999994</v>
      </c>
      <c r="P3221" s="831"/>
      <c r="Q3221" s="831"/>
      <c r="R3221" s="827"/>
      <c r="S3221" s="832"/>
    </row>
    <row r="3222" spans="1:19" ht="14.45" customHeight="1" x14ac:dyDescent="0.2">
      <c r="A3222" s="821" t="s">
        <v>6951</v>
      </c>
      <c r="B3222" s="822" t="s">
        <v>6952</v>
      </c>
      <c r="C3222" s="822" t="s">
        <v>639</v>
      </c>
      <c r="D3222" s="822" t="s">
        <v>3488</v>
      </c>
      <c r="E3222" s="822" t="s">
        <v>6953</v>
      </c>
      <c r="F3222" s="822" t="s">
        <v>7010</v>
      </c>
      <c r="G3222" s="822" t="s">
        <v>1945</v>
      </c>
      <c r="H3222" s="831"/>
      <c r="I3222" s="831"/>
      <c r="J3222" s="822"/>
      <c r="K3222" s="822"/>
      <c r="L3222" s="831">
        <v>0.03</v>
      </c>
      <c r="M3222" s="831">
        <v>6.02</v>
      </c>
      <c r="N3222" s="822"/>
      <c r="O3222" s="822">
        <v>200.66666666666666</v>
      </c>
      <c r="P3222" s="831"/>
      <c r="Q3222" s="831"/>
      <c r="R3222" s="827"/>
      <c r="S3222" s="832"/>
    </row>
    <row r="3223" spans="1:19" ht="14.45" customHeight="1" x14ac:dyDescent="0.2">
      <c r="A3223" s="821" t="s">
        <v>6951</v>
      </c>
      <c r="B3223" s="822" t="s">
        <v>6952</v>
      </c>
      <c r="C3223" s="822" t="s">
        <v>639</v>
      </c>
      <c r="D3223" s="822" t="s">
        <v>3488</v>
      </c>
      <c r="E3223" s="822" t="s">
        <v>6953</v>
      </c>
      <c r="F3223" s="822" t="s">
        <v>7074</v>
      </c>
      <c r="G3223" s="822" t="s">
        <v>7075</v>
      </c>
      <c r="H3223" s="831"/>
      <c r="I3223" s="831"/>
      <c r="J3223" s="822"/>
      <c r="K3223" s="822"/>
      <c r="L3223" s="831">
        <v>0.41</v>
      </c>
      <c r="M3223" s="831">
        <v>220.8</v>
      </c>
      <c r="N3223" s="822"/>
      <c r="O3223" s="822">
        <v>538.53658536585374</v>
      </c>
      <c r="P3223" s="831"/>
      <c r="Q3223" s="831"/>
      <c r="R3223" s="827"/>
      <c r="S3223" s="832"/>
    </row>
    <row r="3224" spans="1:19" ht="14.45" customHeight="1" x14ac:dyDescent="0.2">
      <c r="A3224" s="821" t="s">
        <v>6951</v>
      </c>
      <c r="B3224" s="822" t="s">
        <v>6952</v>
      </c>
      <c r="C3224" s="822" t="s">
        <v>639</v>
      </c>
      <c r="D3224" s="822" t="s">
        <v>3488</v>
      </c>
      <c r="E3224" s="822" t="s">
        <v>6953</v>
      </c>
      <c r="F3224" s="822" t="s">
        <v>7086</v>
      </c>
      <c r="G3224" s="822" t="s">
        <v>2660</v>
      </c>
      <c r="H3224" s="831"/>
      <c r="I3224" s="831"/>
      <c r="J3224" s="822"/>
      <c r="K3224" s="822"/>
      <c r="L3224" s="831">
        <v>0.2</v>
      </c>
      <c r="M3224" s="831">
        <v>55.68</v>
      </c>
      <c r="N3224" s="822"/>
      <c r="O3224" s="822">
        <v>278.39999999999998</v>
      </c>
      <c r="P3224" s="831"/>
      <c r="Q3224" s="831"/>
      <c r="R3224" s="827"/>
      <c r="S3224" s="832"/>
    </row>
    <row r="3225" spans="1:19" ht="14.45" customHeight="1" x14ac:dyDescent="0.2">
      <c r="A3225" s="821" t="s">
        <v>6951</v>
      </c>
      <c r="B3225" s="822" t="s">
        <v>6952</v>
      </c>
      <c r="C3225" s="822" t="s">
        <v>639</v>
      </c>
      <c r="D3225" s="822" t="s">
        <v>3488</v>
      </c>
      <c r="E3225" s="822" t="s">
        <v>6953</v>
      </c>
      <c r="F3225" s="822" t="s">
        <v>7099</v>
      </c>
      <c r="G3225" s="822" t="s">
        <v>7100</v>
      </c>
      <c r="H3225" s="831"/>
      <c r="I3225" s="831"/>
      <c r="J3225" s="822"/>
      <c r="K3225" s="822"/>
      <c r="L3225" s="831"/>
      <c r="M3225" s="831"/>
      <c r="N3225" s="822"/>
      <c r="O3225" s="822"/>
      <c r="P3225" s="831">
        <v>1</v>
      </c>
      <c r="Q3225" s="831">
        <v>3745</v>
      </c>
      <c r="R3225" s="827"/>
      <c r="S3225" s="832">
        <v>3745</v>
      </c>
    </row>
    <row r="3226" spans="1:19" ht="14.45" customHeight="1" x14ac:dyDescent="0.2">
      <c r="A3226" s="821" t="s">
        <v>6951</v>
      </c>
      <c r="B3226" s="822" t="s">
        <v>6952</v>
      </c>
      <c r="C3226" s="822" t="s">
        <v>639</v>
      </c>
      <c r="D3226" s="822" t="s">
        <v>3488</v>
      </c>
      <c r="E3226" s="822" t="s">
        <v>6953</v>
      </c>
      <c r="F3226" s="822" t="s">
        <v>7115</v>
      </c>
      <c r="G3226" s="822" t="s">
        <v>2319</v>
      </c>
      <c r="H3226" s="831"/>
      <c r="I3226" s="831"/>
      <c r="J3226" s="822"/>
      <c r="K3226" s="822"/>
      <c r="L3226" s="831"/>
      <c r="M3226" s="831"/>
      <c r="N3226" s="822"/>
      <c r="O3226" s="822"/>
      <c r="P3226" s="831">
        <v>1</v>
      </c>
      <c r="Q3226" s="831">
        <v>3808.04</v>
      </c>
      <c r="R3226" s="827"/>
      <c r="S3226" s="832">
        <v>3808.04</v>
      </c>
    </row>
    <row r="3227" spans="1:19" ht="14.45" customHeight="1" x14ac:dyDescent="0.2">
      <c r="A3227" s="821" t="s">
        <v>6951</v>
      </c>
      <c r="B3227" s="822" t="s">
        <v>6952</v>
      </c>
      <c r="C3227" s="822" t="s">
        <v>639</v>
      </c>
      <c r="D3227" s="822" t="s">
        <v>3488</v>
      </c>
      <c r="E3227" s="822" t="s">
        <v>6953</v>
      </c>
      <c r="F3227" s="822" t="s">
        <v>7117</v>
      </c>
      <c r="G3227" s="822" t="s">
        <v>7118</v>
      </c>
      <c r="H3227" s="831"/>
      <c r="I3227" s="831"/>
      <c r="J3227" s="822"/>
      <c r="K3227" s="822"/>
      <c r="L3227" s="831">
        <v>4</v>
      </c>
      <c r="M3227" s="831">
        <v>173619.76</v>
      </c>
      <c r="N3227" s="822"/>
      <c r="O3227" s="822">
        <v>43404.94</v>
      </c>
      <c r="P3227" s="831">
        <v>12</v>
      </c>
      <c r="Q3227" s="831">
        <v>465696</v>
      </c>
      <c r="R3227" s="827"/>
      <c r="S3227" s="832">
        <v>38808</v>
      </c>
    </row>
    <row r="3228" spans="1:19" ht="14.45" customHeight="1" x14ac:dyDescent="0.2">
      <c r="A3228" s="821" t="s">
        <v>6951</v>
      </c>
      <c r="B3228" s="822" t="s">
        <v>6952</v>
      </c>
      <c r="C3228" s="822" t="s">
        <v>639</v>
      </c>
      <c r="D3228" s="822" t="s">
        <v>3488</v>
      </c>
      <c r="E3228" s="822" t="s">
        <v>6953</v>
      </c>
      <c r="F3228" s="822" t="s">
        <v>7141</v>
      </c>
      <c r="G3228" s="822" t="s">
        <v>2967</v>
      </c>
      <c r="H3228" s="831"/>
      <c r="I3228" s="831"/>
      <c r="J3228" s="822"/>
      <c r="K3228" s="822"/>
      <c r="L3228" s="831">
        <v>1</v>
      </c>
      <c r="M3228" s="831">
        <v>2352.9</v>
      </c>
      <c r="N3228" s="822"/>
      <c r="O3228" s="822">
        <v>2352.9</v>
      </c>
      <c r="P3228" s="831"/>
      <c r="Q3228" s="831"/>
      <c r="R3228" s="827"/>
      <c r="S3228" s="832"/>
    </row>
    <row r="3229" spans="1:19" ht="14.45" customHeight="1" x14ac:dyDescent="0.2">
      <c r="A3229" s="821" t="s">
        <v>6951</v>
      </c>
      <c r="B3229" s="822" t="s">
        <v>6952</v>
      </c>
      <c r="C3229" s="822" t="s">
        <v>639</v>
      </c>
      <c r="D3229" s="822" t="s">
        <v>3488</v>
      </c>
      <c r="E3229" s="822" t="s">
        <v>6953</v>
      </c>
      <c r="F3229" s="822" t="s">
        <v>7159</v>
      </c>
      <c r="G3229" s="822" t="s">
        <v>7158</v>
      </c>
      <c r="H3229" s="831"/>
      <c r="I3229" s="831"/>
      <c r="J3229" s="822"/>
      <c r="K3229" s="822"/>
      <c r="L3229" s="831">
        <v>0.4</v>
      </c>
      <c r="M3229" s="831">
        <v>42.51</v>
      </c>
      <c r="N3229" s="822"/>
      <c r="O3229" s="822">
        <v>106.27499999999999</v>
      </c>
      <c r="P3229" s="831"/>
      <c r="Q3229" s="831"/>
      <c r="R3229" s="827"/>
      <c r="S3229" s="832"/>
    </row>
    <row r="3230" spans="1:19" ht="14.45" customHeight="1" x14ac:dyDescent="0.2">
      <c r="A3230" s="821" t="s">
        <v>6951</v>
      </c>
      <c r="B3230" s="822" t="s">
        <v>6952</v>
      </c>
      <c r="C3230" s="822" t="s">
        <v>639</v>
      </c>
      <c r="D3230" s="822" t="s">
        <v>3488</v>
      </c>
      <c r="E3230" s="822" t="s">
        <v>6953</v>
      </c>
      <c r="F3230" s="822" t="s">
        <v>7182</v>
      </c>
      <c r="G3230" s="822" t="s">
        <v>805</v>
      </c>
      <c r="H3230" s="831"/>
      <c r="I3230" s="831"/>
      <c r="J3230" s="822"/>
      <c r="K3230" s="822"/>
      <c r="L3230" s="831">
        <v>0.88</v>
      </c>
      <c r="M3230" s="831">
        <v>1242.26</v>
      </c>
      <c r="N3230" s="822"/>
      <c r="O3230" s="822">
        <v>1411.659090909091</v>
      </c>
      <c r="P3230" s="831"/>
      <c r="Q3230" s="831"/>
      <c r="R3230" s="827"/>
      <c r="S3230" s="832"/>
    </row>
    <row r="3231" spans="1:19" ht="14.45" customHeight="1" x14ac:dyDescent="0.2">
      <c r="A3231" s="821" t="s">
        <v>6951</v>
      </c>
      <c r="B3231" s="822" t="s">
        <v>6952</v>
      </c>
      <c r="C3231" s="822" t="s">
        <v>639</v>
      </c>
      <c r="D3231" s="822" t="s">
        <v>3488</v>
      </c>
      <c r="E3231" s="822" t="s">
        <v>6953</v>
      </c>
      <c r="F3231" s="822" t="s">
        <v>7183</v>
      </c>
      <c r="G3231" s="822" t="s">
        <v>1370</v>
      </c>
      <c r="H3231" s="831"/>
      <c r="I3231" s="831"/>
      <c r="J3231" s="822"/>
      <c r="K3231" s="822"/>
      <c r="L3231" s="831">
        <v>4</v>
      </c>
      <c r="M3231" s="831">
        <v>3221.72</v>
      </c>
      <c r="N3231" s="822"/>
      <c r="O3231" s="822">
        <v>805.43</v>
      </c>
      <c r="P3231" s="831"/>
      <c r="Q3231" s="831"/>
      <c r="R3231" s="827"/>
      <c r="S3231" s="832"/>
    </row>
    <row r="3232" spans="1:19" ht="14.45" customHeight="1" x14ac:dyDescent="0.2">
      <c r="A3232" s="821" t="s">
        <v>6951</v>
      </c>
      <c r="B3232" s="822" t="s">
        <v>6952</v>
      </c>
      <c r="C3232" s="822" t="s">
        <v>639</v>
      </c>
      <c r="D3232" s="822" t="s">
        <v>3488</v>
      </c>
      <c r="E3232" s="822" t="s">
        <v>6953</v>
      </c>
      <c r="F3232" s="822" t="s">
        <v>7189</v>
      </c>
      <c r="G3232" s="822" t="s">
        <v>1370</v>
      </c>
      <c r="H3232" s="831"/>
      <c r="I3232" s="831"/>
      <c r="J3232" s="822"/>
      <c r="K3232" s="822"/>
      <c r="L3232" s="831">
        <v>2</v>
      </c>
      <c r="M3232" s="831">
        <v>820.02</v>
      </c>
      <c r="N3232" s="822"/>
      <c r="O3232" s="822">
        <v>410.01</v>
      </c>
      <c r="P3232" s="831"/>
      <c r="Q3232" s="831"/>
      <c r="R3232" s="827"/>
      <c r="S3232" s="832"/>
    </row>
    <row r="3233" spans="1:19" ht="14.45" customHeight="1" x14ac:dyDescent="0.2">
      <c r="A3233" s="821" t="s">
        <v>6951</v>
      </c>
      <c r="B3233" s="822" t="s">
        <v>6952</v>
      </c>
      <c r="C3233" s="822" t="s">
        <v>639</v>
      </c>
      <c r="D3233" s="822" t="s">
        <v>3488</v>
      </c>
      <c r="E3233" s="822" t="s">
        <v>6953</v>
      </c>
      <c r="F3233" s="822" t="s">
        <v>7192</v>
      </c>
      <c r="G3233" s="822" t="s">
        <v>805</v>
      </c>
      <c r="H3233" s="831"/>
      <c r="I3233" s="831"/>
      <c r="J3233" s="822"/>
      <c r="K3233" s="822"/>
      <c r="L3233" s="831">
        <v>0.25</v>
      </c>
      <c r="M3233" s="831">
        <v>29.4</v>
      </c>
      <c r="N3233" s="822"/>
      <c r="O3233" s="822">
        <v>117.6</v>
      </c>
      <c r="P3233" s="831"/>
      <c r="Q3233" s="831"/>
      <c r="R3233" s="827"/>
      <c r="S3233" s="832"/>
    </row>
    <row r="3234" spans="1:19" ht="14.45" customHeight="1" x14ac:dyDescent="0.2">
      <c r="A3234" s="821" t="s">
        <v>6951</v>
      </c>
      <c r="B3234" s="822" t="s">
        <v>6952</v>
      </c>
      <c r="C3234" s="822" t="s">
        <v>639</v>
      </c>
      <c r="D3234" s="822" t="s">
        <v>3488</v>
      </c>
      <c r="E3234" s="822" t="s">
        <v>7261</v>
      </c>
      <c r="F3234" s="822" t="s">
        <v>7280</v>
      </c>
      <c r="G3234" s="822" t="s">
        <v>7281</v>
      </c>
      <c r="H3234" s="831"/>
      <c r="I3234" s="831"/>
      <c r="J3234" s="822"/>
      <c r="K3234" s="822"/>
      <c r="L3234" s="831">
        <v>4</v>
      </c>
      <c r="M3234" s="831">
        <v>717.2</v>
      </c>
      <c r="N3234" s="822"/>
      <c r="O3234" s="822">
        <v>179.3</v>
      </c>
      <c r="P3234" s="831"/>
      <c r="Q3234" s="831"/>
      <c r="R3234" s="827"/>
      <c r="S3234" s="832"/>
    </row>
    <row r="3235" spans="1:19" ht="14.45" customHeight="1" x14ac:dyDescent="0.2">
      <c r="A3235" s="821" t="s">
        <v>6951</v>
      </c>
      <c r="B3235" s="822" t="s">
        <v>6952</v>
      </c>
      <c r="C3235" s="822" t="s">
        <v>639</v>
      </c>
      <c r="D3235" s="822" t="s">
        <v>3488</v>
      </c>
      <c r="E3235" s="822" t="s">
        <v>7261</v>
      </c>
      <c r="F3235" s="822" t="s">
        <v>7283</v>
      </c>
      <c r="G3235" s="822" t="s">
        <v>7284</v>
      </c>
      <c r="H3235" s="831"/>
      <c r="I3235" s="831"/>
      <c r="J3235" s="822"/>
      <c r="K3235" s="822"/>
      <c r="L3235" s="831">
        <v>1</v>
      </c>
      <c r="M3235" s="831">
        <v>75.97</v>
      </c>
      <c r="N3235" s="822"/>
      <c r="O3235" s="822">
        <v>75.97</v>
      </c>
      <c r="P3235" s="831"/>
      <c r="Q3235" s="831"/>
      <c r="R3235" s="827"/>
      <c r="S3235" s="832"/>
    </row>
    <row r="3236" spans="1:19" ht="14.45" customHeight="1" x14ac:dyDescent="0.2">
      <c r="A3236" s="821" t="s">
        <v>6951</v>
      </c>
      <c r="B3236" s="822" t="s">
        <v>6952</v>
      </c>
      <c r="C3236" s="822" t="s">
        <v>639</v>
      </c>
      <c r="D3236" s="822" t="s">
        <v>3488</v>
      </c>
      <c r="E3236" s="822" t="s">
        <v>7261</v>
      </c>
      <c r="F3236" s="822" t="s">
        <v>7285</v>
      </c>
      <c r="G3236" s="822" t="s">
        <v>7286</v>
      </c>
      <c r="H3236" s="831"/>
      <c r="I3236" s="831"/>
      <c r="J3236" s="822"/>
      <c r="K3236" s="822"/>
      <c r="L3236" s="831">
        <v>2</v>
      </c>
      <c r="M3236" s="831">
        <v>189.38</v>
      </c>
      <c r="N3236" s="822"/>
      <c r="O3236" s="822">
        <v>94.69</v>
      </c>
      <c r="P3236" s="831"/>
      <c r="Q3236" s="831"/>
      <c r="R3236" s="827"/>
      <c r="S3236" s="832"/>
    </row>
    <row r="3237" spans="1:19" ht="14.45" customHeight="1" x14ac:dyDescent="0.2">
      <c r="A3237" s="821" t="s">
        <v>6951</v>
      </c>
      <c r="B3237" s="822" t="s">
        <v>6952</v>
      </c>
      <c r="C3237" s="822" t="s">
        <v>639</v>
      </c>
      <c r="D3237" s="822" t="s">
        <v>3488</v>
      </c>
      <c r="E3237" s="822" t="s">
        <v>7261</v>
      </c>
      <c r="F3237" s="822" t="s">
        <v>7287</v>
      </c>
      <c r="G3237" s="822" t="s">
        <v>7286</v>
      </c>
      <c r="H3237" s="831"/>
      <c r="I3237" s="831"/>
      <c r="J3237" s="822"/>
      <c r="K3237" s="822"/>
      <c r="L3237" s="831">
        <v>2</v>
      </c>
      <c r="M3237" s="831">
        <v>151.94</v>
      </c>
      <c r="N3237" s="822"/>
      <c r="O3237" s="822">
        <v>75.97</v>
      </c>
      <c r="P3237" s="831"/>
      <c r="Q3237" s="831"/>
      <c r="R3237" s="827"/>
      <c r="S3237" s="832"/>
    </row>
    <row r="3238" spans="1:19" ht="14.45" customHeight="1" x14ac:dyDescent="0.2">
      <c r="A3238" s="821" t="s">
        <v>6951</v>
      </c>
      <c r="B3238" s="822" t="s">
        <v>6952</v>
      </c>
      <c r="C3238" s="822" t="s">
        <v>639</v>
      </c>
      <c r="D3238" s="822" t="s">
        <v>3488</v>
      </c>
      <c r="E3238" s="822" t="s">
        <v>6946</v>
      </c>
      <c r="F3238" s="822" t="s">
        <v>7314</v>
      </c>
      <c r="G3238" s="822" t="s">
        <v>7315</v>
      </c>
      <c r="H3238" s="831"/>
      <c r="I3238" s="831"/>
      <c r="J3238" s="822"/>
      <c r="K3238" s="822"/>
      <c r="L3238" s="831">
        <v>4</v>
      </c>
      <c r="M3238" s="831">
        <v>612</v>
      </c>
      <c r="N3238" s="822"/>
      <c r="O3238" s="822">
        <v>153</v>
      </c>
      <c r="P3238" s="831"/>
      <c r="Q3238" s="831"/>
      <c r="R3238" s="827"/>
      <c r="S3238" s="832"/>
    </row>
    <row r="3239" spans="1:19" ht="14.45" customHeight="1" x14ac:dyDescent="0.2">
      <c r="A3239" s="821" t="s">
        <v>6951</v>
      </c>
      <c r="B3239" s="822" t="s">
        <v>6952</v>
      </c>
      <c r="C3239" s="822" t="s">
        <v>639</v>
      </c>
      <c r="D3239" s="822" t="s">
        <v>3488</v>
      </c>
      <c r="E3239" s="822" t="s">
        <v>6946</v>
      </c>
      <c r="F3239" s="822" t="s">
        <v>7318</v>
      </c>
      <c r="G3239" s="822" t="s">
        <v>7319</v>
      </c>
      <c r="H3239" s="831"/>
      <c r="I3239" s="831"/>
      <c r="J3239" s="822"/>
      <c r="K3239" s="822"/>
      <c r="L3239" s="831">
        <v>1</v>
      </c>
      <c r="M3239" s="831">
        <v>38</v>
      </c>
      <c r="N3239" s="822"/>
      <c r="O3239" s="822">
        <v>38</v>
      </c>
      <c r="P3239" s="831">
        <v>1</v>
      </c>
      <c r="Q3239" s="831">
        <v>40</v>
      </c>
      <c r="R3239" s="827"/>
      <c r="S3239" s="832">
        <v>40</v>
      </c>
    </row>
    <row r="3240" spans="1:19" ht="14.45" customHeight="1" x14ac:dyDescent="0.2">
      <c r="A3240" s="821" t="s">
        <v>6951</v>
      </c>
      <c r="B3240" s="822" t="s">
        <v>6952</v>
      </c>
      <c r="C3240" s="822" t="s">
        <v>639</v>
      </c>
      <c r="D3240" s="822" t="s">
        <v>3488</v>
      </c>
      <c r="E3240" s="822" t="s">
        <v>6946</v>
      </c>
      <c r="F3240" s="822" t="s">
        <v>7328</v>
      </c>
      <c r="G3240" s="822" t="s">
        <v>7329</v>
      </c>
      <c r="H3240" s="831"/>
      <c r="I3240" s="831"/>
      <c r="J3240" s="822"/>
      <c r="K3240" s="822"/>
      <c r="L3240" s="831"/>
      <c r="M3240" s="831"/>
      <c r="N3240" s="822"/>
      <c r="O3240" s="822"/>
      <c r="P3240" s="831">
        <v>1</v>
      </c>
      <c r="Q3240" s="831">
        <v>194</v>
      </c>
      <c r="R3240" s="827"/>
      <c r="S3240" s="832">
        <v>194</v>
      </c>
    </row>
    <row r="3241" spans="1:19" ht="14.45" customHeight="1" x14ac:dyDescent="0.2">
      <c r="A3241" s="821" t="s">
        <v>6951</v>
      </c>
      <c r="B3241" s="822" t="s">
        <v>6952</v>
      </c>
      <c r="C3241" s="822" t="s">
        <v>639</v>
      </c>
      <c r="D3241" s="822" t="s">
        <v>3488</v>
      </c>
      <c r="E3241" s="822" t="s">
        <v>6946</v>
      </c>
      <c r="F3241" s="822" t="s">
        <v>7330</v>
      </c>
      <c r="G3241" s="822" t="s">
        <v>7331</v>
      </c>
      <c r="H3241" s="831"/>
      <c r="I3241" s="831"/>
      <c r="J3241" s="822"/>
      <c r="K3241" s="822"/>
      <c r="L3241" s="831"/>
      <c r="M3241" s="831"/>
      <c r="N3241" s="822"/>
      <c r="O3241" s="822"/>
      <c r="P3241" s="831">
        <v>1</v>
      </c>
      <c r="Q3241" s="831">
        <v>6824</v>
      </c>
      <c r="R3241" s="827"/>
      <c r="S3241" s="832">
        <v>6824</v>
      </c>
    </row>
    <row r="3242" spans="1:19" ht="14.45" customHeight="1" x14ac:dyDescent="0.2">
      <c r="A3242" s="821" t="s">
        <v>6951</v>
      </c>
      <c r="B3242" s="822" t="s">
        <v>6952</v>
      </c>
      <c r="C3242" s="822" t="s">
        <v>639</v>
      </c>
      <c r="D3242" s="822" t="s">
        <v>3488</v>
      </c>
      <c r="E3242" s="822" t="s">
        <v>6946</v>
      </c>
      <c r="F3242" s="822" t="s">
        <v>7332</v>
      </c>
      <c r="G3242" s="822" t="s">
        <v>7333</v>
      </c>
      <c r="H3242" s="831"/>
      <c r="I3242" s="831"/>
      <c r="J3242" s="822"/>
      <c r="K3242" s="822"/>
      <c r="L3242" s="831">
        <v>4</v>
      </c>
      <c r="M3242" s="831">
        <v>0</v>
      </c>
      <c r="N3242" s="822"/>
      <c r="O3242" s="822">
        <v>0</v>
      </c>
      <c r="P3242" s="831">
        <v>12</v>
      </c>
      <c r="Q3242" s="831">
        <v>0</v>
      </c>
      <c r="R3242" s="827"/>
      <c r="S3242" s="832">
        <v>0</v>
      </c>
    </row>
    <row r="3243" spans="1:19" ht="14.45" customHeight="1" x14ac:dyDescent="0.2">
      <c r="A3243" s="821" t="s">
        <v>6951</v>
      </c>
      <c r="B3243" s="822" t="s">
        <v>6952</v>
      </c>
      <c r="C3243" s="822" t="s">
        <v>639</v>
      </c>
      <c r="D3243" s="822" t="s">
        <v>3488</v>
      </c>
      <c r="E3243" s="822" t="s">
        <v>6946</v>
      </c>
      <c r="F3243" s="822" t="s">
        <v>7336</v>
      </c>
      <c r="G3243" s="822" t="s">
        <v>7337</v>
      </c>
      <c r="H3243" s="831"/>
      <c r="I3243" s="831"/>
      <c r="J3243" s="822"/>
      <c r="K3243" s="822"/>
      <c r="L3243" s="831">
        <v>5</v>
      </c>
      <c r="M3243" s="831">
        <v>1230</v>
      </c>
      <c r="N3243" s="822"/>
      <c r="O3243" s="822">
        <v>246</v>
      </c>
      <c r="P3243" s="831"/>
      <c r="Q3243" s="831"/>
      <c r="R3243" s="827"/>
      <c r="S3243" s="832"/>
    </row>
    <row r="3244" spans="1:19" ht="14.45" customHeight="1" x14ac:dyDescent="0.2">
      <c r="A3244" s="821" t="s">
        <v>6951</v>
      </c>
      <c r="B3244" s="822" t="s">
        <v>6952</v>
      </c>
      <c r="C3244" s="822" t="s">
        <v>639</v>
      </c>
      <c r="D3244" s="822" t="s">
        <v>3488</v>
      </c>
      <c r="E3244" s="822" t="s">
        <v>6946</v>
      </c>
      <c r="F3244" s="822" t="s">
        <v>7338</v>
      </c>
      <c r="G3244" s="822" t="s">
        <v>7339</v>
      </c>
      <c r="H3244" s="831"/>
      <c r="I3244" s="831"/>
      <c r="J3244" s="822"/>
      <c r="K3244" s="822"/>
      <c r="L3244" s="831"/>
      <c r="M3244" s="831"/>
      <c r="N3244" s="822"/>
      <c r="O3244" s="822"/>
      <c r="P3244" s="831">
        <v>1</v>
      </c>
      <c r="Q3244" s="831">
        <v>45.56</v>
      </c>
      <c r="R3244" s="827"/>
      <c r="S3244" s="832">
        <v>45.56</v>
      </c>
    </row>
    <row r="3245" spans="1:19" ht="14.45" customHeight="1" x14ac:dyDescent="0.2">
      <c r="A3245" s="821" t="s">
        <v>6951</v>
      </c>
      <c r="B3245" s="822" t="s">
        <v>6952</v>
      </c>
      <c r="C3245" s="822" t="s">
        <v>639</v>
      </c>
      <c r="D3245" s="822" t="s">
        <v>3488</v>
      </c>
      <c r="E3245" s="822" t="s">
        <v>6946</v>
      </c>
      <c r="F3245" s="822" t="s">
        <v>7340</v>
      </c>
      <c r="G3245" s="822" t="s">
        <v>7341</v>
      </c>
      <c r="H3245" s="831"/>
      <c r="I3245" s="831"/>
      <c r="J3245" s="822"/>
      <c r="K3245" s="822"/>
      <c r="L3245" s="831"/>
      <c r="M3245" s="831"/>
      <c r="N3245" s="822"/>
      <c r="O3245" s="822"/>
      <c r="P3245" s="831">
        <v>1</v>
      </c>
      <c r="Q3245" s="831">
        <v>972</v>
      </c>
      <c r="R3245" s="827"/>
      <c r="S3245" s="832">
        <v>972</v>
      </c>
    </row>
    <row r="3246" spans="1:19" ht="14.45" customHeight="1" x14ac:dyDescent="0.2">
      <c r="A3246" s="821" t="s">
        <v>6951</v>
      </c>
      <c r="B3246" s="822" t="s">
        <v>6952</v>
      </c>
      <c r="C3246" s="822" t="s">
        <v>639</v>
      </c>
      <c r="D3246" s="822" t="s">
        <v>3488</v>
      </c>
      <c r="E3246" s="822" t="s">
        <v>6946</v>
      </c>
      <c r="F3246" s="822" t="s">
        <v>7348</v>
      </c>
      <c r="G3246" s="822" t="s">
        <v>7349</v>
      </c>
      <c r="H3246" s="831"/>
      <c r="I3246" s="831"/>
      <c r="J3246" s="822"/>
      <c r="K3246" s="822"/>
      <c r="L3246" s="831"/>
      <c r="M3246" s="831"/>
      <c r="N3246" s="822"/>
      <c r="O3246" s="822"/>
      <c r="P3246" s="831">
        <v>2</v>
      </c>
      <c r="Q3246" s="831">
        <v>68</v>
      </c>
      <c r="R3246" s="827"/>
      <c r="S3246" s="832">
        <v>34</v>
      </c>
    </row>
    <row r="3247" spans="1:19" ht="14.45" customHeight="1" x14ac:dyDescent="0.2">
      <c r="A3247" s="821" t="s">
        <v>6951</v>
      </c>
      <c r="B3247" s="822" t="s">
        <v>6952</v>
      </c>
      <c r="C3247" s="822" t="s">
        <v>639</v>
      </c>
      <c r="D3247" s="822" t="s">
        <v>3488</v>
      </c>
      <c r="E3247" s="822" t="s">
        <v>6946</v>
      </c>
      <c r="F3247" s="822" t="s">
        <v>7368</v>
      </c>
      <c r="G3247" s="822" t="s">
        <v>7369</v>
      </c>
      <c r="H3247" s="831"/>
      <c r="I3247" s="831"/>
      <c r="J3247" s="822"/>
      <c r="K3247" s="822"/>
      <c r="L3247" s="831">
        <v>7</v>
      </c>
      <c r="M3247" s="831">
        <v>819</v>
      </c>
      <c r="N3247" s="822"/>
      <c r="O3247" s="822">
        <v>117</v>
      </c>
      <c r="P3247" s="831">
        <v>1</v>
      </c>
      <c r="Q3247" s="831">
        <v>127</v>
      </c>
      <c r="R3247" s="827"/>
      <c r="S3247" s="832">
        <v>127</v>
      </c>
    </row>
    <row r="3248" spans="1:19" ht="14.45" customHeight="1" x14ac:dyDescent="0.2">
      <c r="A3248" s="821" t="s">
        <v>6951</v>
      </c>
      <c r="B3248" s="822" t="s">
        <v>6952</v>
      </c>
      <c r="C3248" s="822" t="s">
        <v>639</v>
      </c>
      <c r="D3248" s="822" t="s">
        <v>3488</v>
      </c>
      <c r="E3248" s="822" t="s">
        <v>6946</v>
      </c>
      <c r="F3248" s="822" t="s">
        <v>7376</v>
      </c>
      <c r="G3248" s="822"/>
      <c r="H3248" s="831"/>
      <c r="I3248" s="831"/>
      <c r="J3248" s="822"/>
      <c r="K3248" s="822"/>
      <c r="L3248" s="831"/>
      <c r="M3248" s="831"/>
      <c r="N3248" s="822"/>
      <c r="O3248" s="822"/>
      <c r="P3248" s="831">
        <v>0</v>
      </c>
      <c r="Q3248" s="831">
        <v>0</v>
      </c>
      <c r="R3248" s="827"/>
      <c r="S3248" s="832"/>
    </row>
    <row r="3249" spans="1:19" ht="14.45" customHeight="1" x14ac:dyDescent="0.2">
      <c r="A3249" s="821" t="s">
        <v>6951</v>
      </c>
      <c r="B3249" s="822" t="s">
        <v>6952</v>
      </c>
      <c r="C3249" s="822" t="s">
        <v>639</v>
      </c>
      <c r="D3249" s="822" t="s">
        <v>3488</v>
      </c>
      <c r="E3249" s="822" t="s">
        <v>6946</v>
      </c>
      <c r="F3249" s="822" t="s">
        <v>7376</v>
      </c>
      <c r="G3249" s="822" t="s">
        <v>7373</v>
      </c>
      <c r="H3249" s="831"/>
      <c r="I3249" s="831"/>
      <c r="J3249" s="822"/>
      <c r="K3249" s="822"/>
      <c r="L3249" s="831">
        <v>4</v>
      </c>
      <c r="M3249" s="831">
        <v>0</v>
      </c>
      <c r="N3249" s="822"/>
      <c r="O3249" s="822">
        <v>0</v>
      </c>
      <c r="P3249" s="831"/>
      <c r="Q3249" s="831"/>
      <c r="R3249" s="827"/>
      <c r="S3249" s="832"/>
    </row>
    <row r="3250" spans="1:19" ht="14.45" customHeight="1" x14ac:dyDescent="0.2">
      <c r="A3250" s="821" t="s">
        <v>6951</v>
      </c>
      <c r="B3250" s="822" t="s">
        <v>6952</v>
      </c>
      <c r="C3250" s="822" t="s">
        <v>639</v>
      </c>
      <c r="D3250" s="822" t="s">
        <v>3515</v>
      </c>
      <c r="E3250" s="822" t="s">
        <v>6953</v>
      </c>
      <c r="F3250" s="822" t="s">
        <v>7035</v>
      </c>
      <c r="G3250" s="822" t="s">
        <v>3281</v>
      </c>
      <c r="H3250" s="831"/>
      <c r="I3250" s="831"/>
      <c r="J3250" s="822"/>
      <c r="K3250" s="822"/>
      <c r="L3250" s="831"/>
      <c r="M3250" s="831"/>
      <c r="N3250" s="822"/>
      <c r="O3250" s="822"/>
      <c r="P3250" s="831">
        <v>0.6</v>
      </c>
      <c r="Q3250" s="831">
        <v>320.14999999999998</v>
      </c>
      <c r="R3250" s="827"/>
      <c r="S3250" s="832">
        <v>533.58333333333337</v>
      </c>
    </row>
    <row r="3251" spans="1:19" ht="14.45" customHeight="1" x14ac:dyDescent="0.2">
      <c r="A3251" s="821" t="s">
        <v>6951</v>
      </c>
      <c r="B3251" s="822" t="s">
        <v>6952</v>
      </c>
      <c r="C3251" s="822" t="s">
        <v>639</v>
      </c>
      <c r="D3251" s="822" t="s">
        <v>3515</v>
      </c>
      <c r="E3251" s="822" t="s">
        <v>6953</v>
      </c>
      <c r="F3251" s="822" t="s">
        <v>7099</v>
      </c>
      <c r="G3251" s="822" t="s">
        <v>7100</v>
      </c>
      <c r="H3251" s="831"/>
      <c r="I3251" s="831"/>
      <c r="J3251" s="822"/>
      <c r="K3251" s="822"/>
      <c r="L3251" s="831"/>
      <c r="M3251" s="831"/>
      <c r="N3251" s="822"/>
      <c r="O3251" s="822"/>
      <c r="P3251" s="831">
        <v>1</v>
      </c>
      <c r="Q3251" s="831">
        <v>3191.29</v>
      </c>
      <c r="R3251" s="827"/>
      <c r="S3251" s="832">
        <v>3191.29</v>
      </c>
    </row>
    <row r="3252" spans="1:19" ht="14.45" customHeight="1" x14ac:dyDescent="0.2">
      <c r="A3252" s="821" t="s">
        <v>6951</v>
      </c>
      <c r="B3252" s="822" t="s">
        <v>6952</v>
      </c>
      <c r="C3252" s="822" t="s">
        <v>639</v>
      </c>
      <c r="D3252" s="822" t="s">
        <v>3515</v>
      </c>
      <c r="E3252" s="822" t="s">
        <v>6946</v>
      </c>
      <c r="F3252" s="822" t="s">
        <v>7318</v>
      </c>
      <c r="G3252" s="822" t="s">
        <v>7319</v>
      </c>
      <c r="H3252" s="831"/>
      <c r="I3252" s="831"/>
      <c r="J3252" s="822"/>
      <c r="K3252" s="822"/>
      <c r="L3252" s="831">
        <v>2</v>
      </c>
      <c r="M3252" s="831">
        <v>76</v>
      </c>
      <c r="N3252" s="822"/>
      <c r="O3252" s="822">
        <v>38</v>
      </c>
      <c r="P3252" s="831">
        <v>25</v>
      </c>
      <c r="Q3252" s="831">
        <v>1000</v>
      </c>
      <c r="R3252" s="827"/>
      <c r="S3252" s="832">
        <v>40</v>
      </c>
    </row>
    <row r="3253" spans="1:19" ht="14.45" customHeight="1" x14ac:dyDescent="0.2">
      <c r="A3253" s="821" t="s">
        <v>6951</v>
      </c>
      <c r="B3253" s="822" t="s">
        <v>6952</v>
      </c>
      <c r="C3253" s="822" t="s">
        <v>639</v>
      </c>
      <c r="D3253" s="822" t="s">
        <v>3515</v>
      </c>
      <c r="E3253" s="822" t="s">
        <v>6946</v>
      </c>
      <c r="F3253" s="822" t="s">
        <v>7326</v>
      </c>
      <c r="G3253" s="822" t="s">
        <v>7327</v>
      </c>
      <c r="H3253" s="831"/>
      <c r="I3253" s="831"/>
      <c r="J3253" s="822"/>
      <c r="K3253" s="822"/>
      <c r="L3253" s="831">
        <v>1</v>
      </c>
      <c r="M3253" s="831">
        <v>180</v>
      </c>
      <c r="N3253" s="822"/>
      <c r="O3253" s="822">
        <v>180</v>
      </c>
      <c r="P3253" s="831">
        <v>3</v>
      </c>
      <c r="Q3253" s="831">
        <v>582</v>
      </c>
      <c r="R3253" s="827"/>
      <c r="S3253" s="832">
        <v>194</v>
      </c>
    </row>
    <row r="3254" spans="1:19" ht="14.45" customHeight="1" x14ac:dyDescent="0.2">
      <c r="A3254" s="821" t="s">
        <v>6951</v>
      </c>
      <c r="B3254" s="822" t="s">
        <v>6952</v>
      </c>
      <c r="C3254" s="822" t="s">
        <v>639</v>
      </c>
      <c r="D3254" s="822" t="s">
        <v>3515</v>
      </c>
      <c r="E3254" s="822" t="s">
        <v>6946</v>
      </c>
      <c r="F3254" s="822" t="s">
        <v>7334</v>
      </c>
      <c r="G3254" s="822" t="s">
        <v>7335</v>
      </c>
      <c r="H3254" s="831"/>
      <c r="I3254" s="831"/>
      <c r="J3254" s="822"/>
      <c r="K3254" s="822"/>
      <c r="L3254" s="831"/>
      <c r="M3254" s="831"/>
      <c r="N3254" s="822"/>
      <c r="O3254" s="822"/>
      <c r="P3254" s="831">
        <v>1</v>
      </c>
      <c r="Q3254" s="831">
        <v>0</v>
      </c>
      <c r="R3254" s="827"/>
      <c r="S3254" s="832">
        <v>0</v>
      </c>
    </row>
    <row r="3255" spans="1:19" ht="14.45" customHeight="1" x14ac:dyDescent="0.2">
      <c r="A3255" s="821" t="s">
        <v>6951</v>
      </c>
      <c r="B3255" s="822" t="s">
        <v>6952</v>
      </c>
      <c r="C3255" s="822" t="s">
        <v>639</v>
      </c>
      <c r="D3255" s="822" t="s">
        <v>3515</v>
      </c>
      <c r="E3255" s="822" t="s">
        <v>6946</v>
      </c>
      <c r="F3255" s="822" t="s">
        <v>7338</v>
      </c>
      <c r="G3255" s="822" t="s">
        <v>7339</v>
      </c>
      <c r="H3255" s="831"/>
      <c r="I3255" s="831"/>
      <c r="J3255" s="822"/>
      <c r="K3255" s="822"/>
      <c r="L3255" s="831">
        <v>1</v>
      </c>
      <c r="M3255" s="831">
        <v>45.56</v>
      </c>
      <c r="N3255" s="822"/>
      <c r="O3255" s="822">
        <v>45.56</v>
      </c>
      <c r="P3255" s="831">
        <v>2</v>
      </c>
      <c r="Q3255" s="831">
        <v>91.12</v>
      </c>
      <c r="R3255" s="827"/>
      <c r="S3255" s="832">
        <v>45.56</v>
      </c>
    </row>
    <row r="3256" spans="1:19" ht="14.45" customHeight="1" x14ac:dyDescent="0.2">
      <c r="A3256" s="821" t="s">
        <v>6951</v>
      </c>
      <c r="B3256" s="822" t="s">
        <v>6952</v>
      </c>
      <c r="C3256" s="822" t="s">
        <v>639</v>
      </c>
      <c r="D3256" s="822" t="s">
        <v>3515</v>
      </c>
      <c r="E3256" s="822" t="s">
        <v>6946</v>
      </c>
      <c r="F3256" s="822" t="s">
        <v>7342</v>
      </c>
      <c r="G3256" s="822" t="s">
        <v>7343</v>
      </c>
      <c r="H3256" s="831"/>
      <c r="I3256" s="831"/>
      <c r="J3256" s="822"/>
      <c r="K3256" s="822"/>
      <c r="L3256" s="831">
        <v>1</v>
      </c>
      <c r="M3256" s="831">
        <v>38</v>
      </c>
      <c r="N3256" s="822"/>
      <c r="O3256" s="822">
        <v>38</v>
      </c>
      <c r="P3256" s="831">
        <v>3</v>
      </c>
      <c r="Q3256" s="831">
        <v>117</v>
      </c>
      <c r="R3256" s="827"/>
      <c r="S3256" s="832">
        <v>39</v>
      </c>
    </row>
    <row r="3257" spans="1:19" ht="14.45" customHeight="1" x14ac:dyDescent="0.2">
      <c r="A3257" s="821" t="s">
        <v>6951</v>
      </c>
      <c r="B3257" s="822" t="s">
        <v>6952</v>
      </c>
      <c r="C3257" s="822" t="s">
        <v>639</v>
      </c>
      <c r="D3257" s="822" t="s">
        <v>3515</v>
      </c>
      <c r="E3257" s="822" t="s">
        <v>6946</v>
      </c>
      <c r="F3257" s="822" t="s">
        <v>7348</v>
      </c>
      <c r="G3257" s="822" t="s">
        <v>7349</v>
      </c>
      <c r="H3257" s="831"/>
      <c r="I3257" s="831"/>
      <c r="J3257" s="822"/>
      <c r="K3257" s="822"/>
      <c r="L3257" s="831"/>
      <c r="M3257" s="831"/>
      <c r="N3257" s="822"/>
      <c r="O3257" s="822"/>
      <c r="P3257" s="831">
        <v>2</v>
      </c>
      <c r="Q3257" s="831">
        <v>68</v>
      </c>
      <c r="R3257" s="827"/>
      <c r="S3257" s="832">
        <v>34</v>
      </c>
    </row>
    <row r="3258" spans="1:19" ht="14.45" customHeight="1" x14ac:dyDescent="0.2">
      <c r="A3258" s="821" t="s">
        <v>6951</v>
      </c>
      <c r="B3258" s="822" t="s">
        <v>6952</v>
      </c>
      <c r="C3258" s="822" t="s">
        <v>639</v>
      </c>
      <c r="D3258" s="822" t="s">
        <v>3512</v>
      </c>
      <c r="E3258" s="822" t="s">
        <v>6953</v>
      </c>
      <c r="F3258" s="822" t="s">
        <v>6959</v>
      </c>
      <c r="G3258" s="822" t="s">
        <v>900</v>
      </c>
      <c r="H3258" s="831"/>
      <c r="I3258" s="831"/>
      <c r="J3258" s="822"/>
      <c r="K3258" s="822"/>
      <c r="L3258" s="831">
        <v>0.1</v>
      </c>
      <c r="M3258" s="831">
        <v>20.54</v>
      </c>
      <c r="N3258" s="822"/>
      <c r="O3258" s="822">
        <v>205.39999999999998</v>
      </c>
      <c r="P3258" s="831"/>
      <c r="Q3258" s="831"/>
      <c r="R3258" s="827"/>
      <c r="S3258" s="832"/>
    </row>
    <row r="3259" spans="1:19" ht="14.45" customHeight="1" x14ac:dyDescent="0.2">
      <c r="A3259" s="821" t="s">
        <v>6951</v>
      </c>
      <c r="B3259" s="822" t="s">
        <v>6952</v>
      </c>
      <c r="C3259" s="822" t="s">
        <v>639</v>
      </c>
      <c r="D3259" s="822" t="s">
        <v>3512</v>
      </c>
      <c r="E3259" s="822" t="s">
        <v>6953</v>
      </c>
      <c r="F3259" s="822" t="s">
        <v>6996</v>
      </c>
      <c r="G3259" s="822" t="s">
        <v>1434</v>
      </c>
      <c r="H3259" s="831"/>
      <c r="I3259" s="831"/>
      <c r="J3259" s="822"/>
      <c r="K3259" s="822"/>
      <c r="L3259" s="831">
        <v>0.2</v>
      </c>
      <c r="M3259" s="831">
        <v>35.049999999999997</v>
      </c>
      <c r="N3259" s="822"/>
      <c r="O3259" s="822">
        <v>175.24999999999997</v>
      </c>
      <c r="P3259" s="831"/>
      <c r="Q3259" s="831"/>
      <c r="R3259" s="827"/>
      <c r="S3259" s="832"/>
    </row>
    <row r="3260" spans="1:19" ht="14.45" customHeight="1" x14ac:dyDescent="0.2">
      <c r="A3260" s="821" t="s">
        <v>6951</v>
      </c>
      <c r="B3260" s="822" t="s">
        <v>6952</v>
      </c>
      <c r="C3260" s="822" t="s">
        <v>639</v>
      </c>
      <c r="D3260" s="822" t="s">
        <v>3512</v>
      </c>
      <c r="E3260" s="822" t="s">
        <v>6953</v>
      </c>
      <c r="F3260" s="822" t="s">
        <v>6997</v>
      </c>
      <c r="G3260" s="822" t="s">
        <v>877</v>
      </c>
      <c r="H3260" s="831"/>
      <c r="I3260" s="831"/>
      <c r="J3260" s="822"/>
      <c r="K3260" s="822"/>
      <c r="L3260" s="831">
        <v>0.2</v>
      </c>
      <c r="M3260" s="831">
        <v>12.05</v>
      </c>
      <c r="N3260" s="822"/>
      <c r="O3260" s="822">
        <v>60.25</v>
      </c>
      <c r="P3260" s="831"/>
      <c r="Q3260" s="831"/>
      <c r="R3260" s="827"/>
      <c r="S3260" s="832"/>
    </row>
    <row r="3261" spans="1:19" ht="14.45" customHeight="1" x14ac:dyDescent="0.2">
      <c r="A3261" s="821" t="s">
        <v>6951</v>
      </c>
      <c r="B3261" s="822" t="s">
        <v>6952</v>
      </c>
      <c r="C3261" s="822" t="s">
        <v>639</v>
      </c>
      <c r="D3261" s="822" t="s">
        <v>3512</v>
      </c>
      <c r="E3261" s="822" t="s">
        <v>6953</v>
      </c>
      <c r="F3261" s="822" t="s">
        <v>7122</v>
      </c>
      <c r="G3261" s="822" t="s">
        <v>1390</v>
      </c>
      <c r="H3261" s="831"/>
      <c r="I3261" s="831"/>
      <c r="J3261" s="822"/>
      <c r="K3261" s="822"/>
      <c r="L3261" s="831">
        <v>1</v>
      </c>
      <c r="M3261" s="831">
        <v>148.46</v>
      </c>
      <c r="N3261" s="822"/>
      <c r="O3261" s="822">
        <v>148.46</v>
      </c>
      <c r="P3261" s="831"/>
      <c r="Q3261" s="831"/>
      <c r="R3261" s="827"/>
      <c r="S3261" s="832"/>
    </row>
    <row r="3262" spans="1:19" ht="14.45" customHeight="1" x14ac:dyDescent="0.2">
      <c r="A3262" s="821" t="s">
        <v>6951</v>
      </c>
      <c r="B3262" s="822" t="s">
        <v>6952</v>
      </c>
      <c r="C3262" s="822" t="s">
        <v>639</v>
      </c>
      <c r="D3262" s="822" t="s">
        <v>3512</v>
      </c>
      <c r="E3262" s="822" t="s">
        <v>6953</v>
      </c>
      <c r="F3262" s="822" t="s">
        <v>7135</v>
      </c>
      <c r="G3262" s="822" t="s">
        <v>1132</v>
      </c>
      <c r="H3262" s="831"/>
      <c r="I3262" s="831"/>
      <c r="J3262" s="822"/>
      <c r="K3262" s="822"/>
      <c r="L3262" s="831">
        <v>0.25</v>
      </c>
      <c r="M3262" s="831">
        <v>24.71</v>
      </c>
      <c r="N3262" s="822"/>
      <c r="O3262" s="822">
        <v>98.84</v>
      </c>
      <c r="P3262" s="831"/>
      <c r="Q3262" s="831"/>
      <c r="R3262" s="827"/>
      <c r="S3262" s="832"/>
    </row>
    <row r="3263" spans="1:19" ht="14.45" customHeight="1" x14ac:dyDescent="0.2">
      <c r="A3263" s="821" t="s">
        <v>6951</v>
      </c>
      <c r="B3263" s="822" t="s">
        <v>6952</v>
      </c>
      <c r="C3263" s="822" t="s">
        <v>639</v>
      </c>
      <c r="D3263" s="822" t="s">
        <v>3512</v>
      </c>
      <c r="E3263" s="822" t="s">
        <v>6953</v>
      </c>
      <c r="F3263" s="822" t="s">
        <v>7159</v>
      </c>
      <c r="G3263" s="822" t="s">
        <v>7158</v>
      </c>
      <c r="H3263" s="831"/>
      <c r="I3263" s="831"/>
      <c r="J3263" s="822"/>
      <c r="K3263" s="822"/>
      <c r="L3263" s="831">
        <v>0.2</v>
      </c>
      <c r="M3263" s="831">
        <v>20.74</v>
      </c>
      <c r="N3263" s="822"/>
      <c r="O3263" s="822">
        <v>103.69999999999999</v>
      </c>
      <c r="P3263" s="831"/>
      <c r="Q3263" s="831"/>
      <c r="R3263" s="827"/>
      <c r="S3263" s="832"/>
    </row>
    <row r="3264" spans="1:19" ht="14.45" customHeight="1" x14ac:dyDescent="0.2">
      <c r="A3264" s="821" t="s">
        <v>6951</v>
      </c>
      <c r="B3264" s="822" t="s">
        <v>6952</v>
      </c>
      <c r="C3264" s="822" t="s">
        <v>639</v>
      </c>
      <c r="D3264" s="822" t="s">
        <v>3512</v>
      </c>
      <c r="E3264" s="822" t="s">
        <v>6953</v>
      </c>
      <c r="F3264" s="822" t="s">
        <v>7179</v>
      </c>
      <c r="G3264" s="822" t="s">
        <v>1132</v>
      </c>
      <c r="H3264" s="831"/>
      <c r="I3264" s="831"/>
      <c r="J3264" s="822"/>
      <c r="K3264" s="822"/>
      <c r="L3264" s="831">
        <v>0.91</v>
      </c>
      <c r="M3264" s="831">
        <v>388.37</v>
      </c>
      <c r="N3264" s="822"/>
      <c r="O3264" s="822">
        <v>426.7802197802198</v>
      </c>
      <c r="P3264" s="831"/>
      <c r="Q3264" s="831"/>
      <c r="R3264" s="827"/>
      <c r="S3264" s="832"/>
    </row>
    <row r="3265" spans="1:19" ht="14.45" customHeight="1" x14ac:dyDescent="0.2">
      <c r="A3265" s="821" t="s">
        <v>6951</v>
      </c>
      <c r="B3265" s="822" t="s">
        <v>6952</v>
      </c>
      <c r="C3265" s="822" t="s">
        <v>639</v>
      </c>
      <c r="D3265" s="822" t="s">
        <v>3512</v>
      </c>
      <c r="E3265" s="822" t="s">
        <v>7261</v>
      </c>
      <c r="F3265" s="822" t="s">
        <v>7264</v>
      </c>
      <c r="G3265" s="822" t="s">
        <v>7265</v>
      </c>
      <c r="H3265" s="831"/>
      <c r="I3265" s="831"/>
      <c r="J3265" s="822"/>
      <c r="K3265" s="822"/>
      <c r="L3265" s="831">
        <v>1</v>
      </c>
      <c r="M3265" s="831">
        <v>562.65</v>
      </c>
      <c r="N3265" s="822"/>
      <c r="O3265" s="822">
        <v>562.65</v>
      </c>
      <c r="P3265" s="831"/>
      <c r="Q3265" s="831"/>
      <c r="R3265" s="827"/>
      <c r="S3265" s="832"/>
    </row>
    <row r="3266" spans="1:19" ht="14.45" customHeight="1" x14ac:dyDescent="0.2">
      <c r="A3266" s="821" t="s">
        <v>6951</v>
      </c>
      <c r="B3266" s="822" t="s">
        <v>6952</v>
      </c>
      <c r="C3266" s="822" t="s">
        <v>639</v>
      </c>
      <c r="D3266" s="822" t="s">
        <v>3512</v>
      </c>
      <c r="E3266" s="822" t="s">
        <v>7261</v>
      </c>
      <c r="F3266" s="822" t="s">
        <v>7280</v>
      </c>
      <c r="G3266" s="822" t="s">
        <v>7281</v>
      </c>
      <c r="H3266" s="831"/>
      <c r="I3266" s="831"/>
      <c r="J3266" s="822"/>
      <c r="K3266" s="822"/>
      <c r="L3266" s="831">
        <v>1</v>
      </c>
      <c r="M3266" s="831">
        <v>179.3</v>
      </c>
      <c r="N3266" s="822"/>
      <c r="O3266" s="822">
        <v>179.3</v>
      </c>
      <c r="P3266" s="831"/>
      <c r="Q3266" s="831"/>
      <c r="R3266" s="827"/>
      <c r="S3266" s="832"/>
    </row>
    <row r="3267" spans="1:19" ht="14.45" customHeight="1" x14ac:dyDescent="0.2">
      <c r="A3267" s="821" t="s">
        <v>6951</v>
      </c>
      <c r="B3267" s="822" t="s">
        <v>6952</v>
      </c>
      <c r="C3267" s="822" t="s">
        <v>639</v>
      </c>
      <c r="D3267" s="822" t="s">
        <v>3512</v>
      </c>
      <c r="E3267" s="822" t="s">
        <v>7261</v>
      </c>
      <c r="F3267" s="822" t="s">
        <v>7287</v>
      </c>
      <c r="G3267" s="822" t="s">
        <v>7286</v>
      </c>
      <c r="H3267" s="831"/>
      <c r="I3267" s="831"/>
      <c r="J3267" s="822"/>
      <c r="K3267" s="822"/>
      <c r="L3267" s="831">
        <v>4</v>
      </c>
      <c r="M3267" s="831">
        <v>303.88</v>
      </c>
      <c r="N3267" s="822"/>
      <c r="O3267" s="822">
        <v>75.97</v>
      </c>
      <c r="P3267" s="831"/>
      <c r="Q3267" s="831"/>
      <c r="R3267" s="827"/>
      <c r="S3267" s="832"/>
    </row>
    <row r="3268" spans="1:19" ht="14.45" customHeight="1" x14ac:dyDescent="0.2">
      <c r="A3268" s="821" t="s">
        <v>6951</v>
      </c>
      <c r="B3268" s="822" t="s">
        <v>6952</v>
      </c>
      <c r="C3268" s="822" t="s">
        <v>639</v>
      </c>
      <c r="D3268" s="822" t="s">
        <v>3523</v>
      </c>
      <c r="E3268" s="822" t="s">
        <v>6946</v>
      </c>
      <c r="F3268" s="822" t="s">
        <v>7318</v>
      </c>
      <c r="G3268" s="822" t="s">
        <v>7319</v>
      </c>
      <c r="H3268" s="831"/>
      <c r="I3268" s="831"/>
      <c r="J3268" s="822"/>
      <c r="K3268" s="822"/>
      <c r="L3268" s="831"/>
      <c r="M3268" s="831"/>
      <c r="N3268" s="822"/>
      <c r="O3268" s="822"/>
      <c r="P3268" s="831">
        <v>1</v>
      </c>
      <c r="Q3268" s="831">
        <v>40</v>
      </c>
      <c r="R3268" s="827"/>
      <c r="S3268" s="832">
        <v>40</v>
      </c>
    </row>
    <row r="3269" spans="1:19" ht="14.45" customHeight="1" x14ac:dyDescent="0.2">
      <c r="A3269" s="821" t="s">
        <v>6951</v>
      </c>
      <c r="B3269" s="822" t="s">
        <v>6952</v>
      </c>
      <c r="C3269" s="822" t="s">
        <v>639</v>
      </c>
      <c r="D3269" s="822" t="s">
        <v>6942</v>
      </c>
      <c r="E3269" s="822" t="s">
        <v>6946</v>
      </c>
      <c r="F3269" s="822" t="s">
        <v>7318</v>
      </c>
      <c r="G3269" s="822" t="s">
        <v>7319</v>
      </c>
      <c r="H3269" s="831"/>
      <c r="I3269" s="831"/>
      <c r="J3269" s="822"/>
      <c r="K3269" s="822"/>
      <c r="L3269" s="831"/>
      <c r="M3269" s="831"/>
      <c r="N3269" s="822"/>
      <c r="O3269" s="822"/>
      <c r="P3269" s="831">
        <v>5</v>
      </c>
      <c r="Q3269" s="831">
        <v>200</v>
      </c>
      <c r="R3269" s="827"/>
      <c r="S3269" s="832">
        <v>40</v>
      </c>
    </row>
    <row r="3270" spans="1:19" ht="14.45" customHeight="1" x14ac:dyDescent="0.2">
      <c r="A3270" s="821" t="s">
        <v>6951</v>
      </c>
      <c r="B3270" s="822" t="s">
        <v>6952</v>
      </c>
      <c r="C3270" s="822" t="s">
        <v>639</v>
      </c>
      <c r="D3270" s="822" t="s">
        <v>6942</v>
      </c>
      <c r="E3270" s="822" t="s">
        <v>6946</v>
      </c>
      <c r="F3270" s="822" t="s">
        <v>7366</v>
      </c>
      <c r="G3270" s="822" t="s">
        <v>7367</v>
      </c>
      <c r="H3270" s="831"/>
      <c r="I3270" s="831"/>
      <c r="J3270" s="822"/>
      <c r="K3270" s="822"/>
      <c r="L3270" s="831"/>
      <c r="M3270" s="831"/>
      <c r="N3270" s="822"/>
      <c r="O3270" s="822"/>
      <c r="P3270" s="831">
        <v>2</v>
      </c>
      <c r="Q3270" s="831">
        <v>132</v>
      </c>
      <c r="R3270" s="827"/>
      <c r="S3270" s="832">
        <v>66</v>
      </c>
    </row>
    <row r="3271" spans="1:19" ht="14.45" customHeight="1" x14ac:dyDescent="0.2">
      <c r="A3271" s="821" t="s">
        <v>6951</v>
      </c>
      <c r="B3271" s="822" t="s">
        <v>6952</v>
      </c>
      <c r="C3271" s="822" t="s">
        <v>7387</v>
      </c>
      <c r="D3271" s="822" t="s">
        <v>6925</v>
      </c>
      <c r="E3271" s="822" t="s">
        <v>6953</v>
      </c>
      <c r="F3271" s="822" t="s">
        <v>6972</v>
      </c>
      <c r="G3271" s="822" t="s">
        <v>7388</v>
      </c>
      <c r="H3271" s="831">
        <v>-1.1368683772161603E-13</v>
      </c>
      <c r="I3271" s="831">
        <v>-2.7939677238464355E-9</v>
      </c>
      <c r="J3271" s="822"/>
      <c r="K3271" s="822">
        <v>24576</v>
      </c>
      <c r="L3271" s="831">
        <v>-1.7053025658242404E-13</v>
      </c>
      <c r="M3271" s="831">
        <v>4.6566128730773926E-10</v>
      </c>
      <c r="N3271" s="822"/>
      <c r="O3271" s="822">
        <v>-2730.6666666666665</v>
      </c>
      <c r="P3271" s="831">
        <v>8.5265128291212022E-14</v>
      </c>
      <c r="Q3271" s="831">
        <v>0</v>
      </c>
      <c r="R3271" s="827"/>
      <c r="S3271" s="832">
        <v>0</v>
      </c>
    </row>
    <row r="3272" spans="1:19" ht="14.45" customHeight="1" x14ac:dyDescent="0.2">
      <c r="A3272" s="821" t="s">
        <v>6951</v>
      </c>
      <c r="B3272" s="822" t="s">
        <v>6952</v>
      </c>
      <c r="C3272" s="822" t="s">
        <v>7387</v>
      </c>
      <c r="D3272" s="822" t="s">
        <v>6925</v>
      </c>
      <c r="E3272" s="822" t="s">
        <v>6953</v>
      </c>
      <c r="F3272" s="822" t="s">
        <v>6973</v>
      </c>
      <c r="G3272" s="822" t="s">
        <v>6974</v>
      </c>
      <c r="H3272" s="831">
        <v>0</v>
      </c>
      <c r="I3272" s="831">
        <v>0</v>
      </c>
      <c r="J3272" s="822"/>
      <c r="K3272" s="822"/>
      <c r="L3272" s="831">
        <v>1.7763568394002505E-15</v>
      </c>
      <c r="M3272" s="831">
        <v>0</v>
      </c>
      <c r="N3272" s="822"/>
      <c r="O3272" s="822">
        <v>0</v>
      </c>
      <c r="P3272" s="831">
        <v>0</v>
      </c>
      <c r="Q3272" s="831">
        <v>0</v>
      </c>
      <c r="R3272" s="827"/>
      <c r="S3272" s="832"/>
    </row>
    <row r="3273" spans="1:19" ht="14.45" customHeight="1" x14ac:dyDescent="0.2">
      <c r="A3273" s="821" t="s">
        <v>6951</v>
      </c>
      <c r="B3273" s="822" t="s">
        <v>6952</v>
      </c>
      <c r="C3273" s="822" t="s">
        <v>7387</v>
      </c>
      <c r="D3273" s="822" t="s">
        <v>6925</v>
      </c>
      <c r="E3273" s="822" t="s">
        <v>6953</v>
      </c>
      <c r="F3273" s="822" t="s">
        <v>6975</v>
      </c>
      <c r="G3273" s="822" t="s">
        <v>6974</v>
      </c>
      <c r="H3273" s="831">
        <v>0</v>
      </c>
      <c r="I3273" s="831">
        <v>2.3283064365386963E-10</v>
      </c>
      <c r="J3273" s="822"/>
      <c r="K3273" s="822"/>
      <c r="L3273" s="831">
        <v>0</v>
      </c>
      <c r="M3273" s="831">
        <v>0</v>
      </c>
      <c r="N3273" s="822"/>
      <c r="O3273" s="822"/>
      <c r="P3273" s="831">
        <v>0</v>
      </c>
      <c r="Q3273" s="831">
        <v>0</v>
      </c>
      <c r="R3273" s="827"/>
      <c r="S3273" s="832"/>
    </row>
    <row r="3274" spans="1:19" ht="14.45" customHeight="1" x14ac:dyDescent="0.2">
      <c r="A3274" s="821" t="s">
        <v>6951</v>
      </c>
      <c r="B3274" s="822" t="s">
        <v>6952</v>
      </c>
      <c r="C3274" s="822" t="s">
        <v>7387</v>
      </c>
      <c r="D3274" s="822" t="s">
        <v>6925</v>
      </c>
      <c r="E3274" s="822" t="s">
        <v>6953</v>
      </c>
      <c r="F3274" s="822" t="s">
        <v>6976</v>
      </c>
      <c r="G3274" s="822" t="s">
        <v>6974</v>
      </c>
      <c r="H3274" s="831">
        <v>0</v>
      </c>
      <c r="I3274" s="831">
        <v>0</v>
      </c>
      <c r="J3274" s="822"/>
      <c r="K3274" s="822"/>
      <c r="L3274" s="831">
        <v>1.4210854715202004E-14</v>
      </c>
      <c r="M3274" s="831">
        <v>-1.862645149230957E-9</v>
      </c>
      <c r="N3274" s="822"/>
      <c r="O3274" s="822">
        <v>-131072</v>
      </c>
      <c r="P3274" s="831">
        <v>0</v>
      </c>
      <c r="Q3274" s="831">
        <v>-1.1641532182693481E-9</v>
      </c>
      <c r="R3274" s="827"/>
      <c r="S3274" s="832"/>
    </row>
    <row r="3275" spans="1:19" ht="14.45" customHeight="1" x14ac:dyDescent="0.2">
      <c r="A3275" s="821" t="s">
        <v>6951</v>
      </c>
      <c r="B3275" s="822" t="s">
        <v>6952</v>
      </c>
      <c r="C3275" s="822" t="s">
        <v>7387</v>
      </c>
      <c r="D3275" s="822" t="s">
        <v>6925</v>
      </c>
      <c r="E3275" s="822" t="s">
        <v>6953</v>
      </c>
      <c r="F3275" s="822" t="s">
        <v>6977</v>
      </c>
      <c r="G3275" s="822" t="s">
        <v>7389</v>
      </c>
      <c r="H3275" s="831">
        <v>0</v>
      </c>
      <c r="I3275" s="831">
        <v>0</v>
      </c>
      <c r="J3275" s="822"/>
      <c r="K3275" s="822"/>
      <c r="L3275" s="831">
        <v>0</v>
      </c>
      <c r="M3275" s="831">
        <v>2.3283064365386963E-10</v>
      </c>
      <c r="N3275" s="822"/>
      <c r="O3275" s="822"/>
      <c r="P3275" s="831">
        <v>0</v>
      </c>
      <c r="Q3275" s="831">
        <v>0</v>
      </c>
      <c r="R3275" s="827"/>
      <c r="S3275" s="832"/>
    </row>
    <row r="3276" spans="1:19" ht="14.45" customHeight="1" x14ac:dyDescent="0.2">
      <c r="A3276" s="821" t="s">
        <v>6951</v>
      </c>
      <c r="B3276" s="822" t="s">
        <v>6952</v>
      </c>
      <c r="C3276" s="822" t="s">
        <v>7387</v>
      </c>
      <c r="D3276" s="822" t="s">
        <v>6925</v>
      </c>
      <c r="E3276" s="822" t="s">
        <v>6953</v>
      </c>
      <c r="F3276" s="822" t="s">
        <v>6983</v>
      </c>
      <c r="G3276" s="822" t="s">
        <v>7390</v>
      </c>
      <c r="H3276" s="831">
        <v>5.6843418860808015E-14</v>
      </c>
      <c r="I3276" s="831">
        <v>-1.7462298274040222E-10</v>
      </c>
      <c r="J3276" s="822"/>
      <c r="K3276" s="822">
        <v>-3072</v>
      </c>
      <c r="L3276" s="831">
        <v>2.1316282072803006E-14</v>
      </c>
      <c r="M3276" s="831">
        <v>5.5297277867794037E-10</v>
      </c>
      <c r="N3276" s="822"/>
      <c r="O3276" s="822">
        <v>25941.333333333332</v>
      </c>
      <c r="P3276" s="831">
        <v>2.8421709430404007E-14</v>
      </c>
      <c r="Q3276" s="831">
        <v>2.3283064365386963E-10</v>
      </c>
      <c r="R3276" s="827"/>
      <c r="S3276" s="832">
        <v>8192</v>
      </c>
    </row>
    <row r="3277" spans="1:19" ht="14.45" customHeight="1" x14ac:dyDescent="0.2">
      <c r="A3277" s="821" t="s">
        <v>6951</v>
      </c>
      <c r="B3277" s="822" t="s">
        <v>6952</v>
      </c>
      <c r="C3277" s="822" t="s">
        <v>7387</v>
      </c>
      <c r="D3277" s="822" t="s">
        <v>6925</v>
      </c>
      <c r="E3277" s="822" t="s">
        <v>6953</v>
      </c>
      <c r="F3277" s="822" t="s">
        <v>6984</v>
      </c>
      <c r="G3277" s="822" t="s">
        <v>7390</v>
      </c>
      <c r="H3277" s="831">
        <v>-7.1054273576010019E-15</v>
      </c>
      <c r="I3277" s="831">
        <v>1.3969838619232178E-9</v>
      </c>
      <c r="J3277" s="822"/>
      <c r="K3277" s="822">
        <v>-196608</v>
      </c>
      <c r="L3277" s="831">
        <v>-1.4210854715202004E-14</v>
      </c>
      <c r="M3277" s="831">
        <v>4.6566128730773926E-10</v>
      </c>
      <c r="N3277" s="822"/>
      <c r="O3277" s="822">
        <v>-32768</v>
      </c>
      <c r="P3277" s="831">
        <v>1.4210854715202004E-14</v>
      </c>
      <c r="Q3277" s="831">
        <v>4.6566128730773926E-10</v>
      </c>
      <c r="R3277" s="827"/>
      <c r="S3277" s="832">
        <v>32768</v>
      </c>
    </row>
    <row r="3278" spans="1:19" ht="14.45" customHeight="1" x14ac:dyDescent="0.2">
      <c r="A3278" s="821" t="s">
        <v>6951</v>
      </c>
      <c r="B3278" s="822" t="s">
        <v>6952</v>
      </c>
      <c r="C3278" s="822" t="s">
        <v>7387</v>
      </c>
      <c r="D3278" s="822" t="s">
        <v>6925</v>
      </c>
      <c r="E3278" s="822" t="s">
        <v>6953</v>
      </c>
      <c r="F3278" s="822" t="s">
        <v>6985</v>
      </c>
      <c r="G3278" s="822" t="s">
        <v>7391</v>
      </c>
      <c r="H3278" s="831">
        <v>0</v>
      </c>
      <c r="I3278" s="831">
        <v>0</v>
      </c>
      <c r="J3278" s="822"/>
      <c r="K3278" s="822"/>
      <c r="L3278" s="831">
        <v>-2.2737367544323206E-13</v>
      </c>
      <c r="M3278" s="831">
        <v>-4.6566128730773926E-10</v>
      </c>
      <c r="N3278" s="822"/>
      <c r="O3278" s="822">
        <v>2048</v>
      </c>
      <c r="P3278" s="831">
        <v>-7.1054273576010019E-15</v>
      </c>
      <c r="Q3278" s="831">
        <v>2.3283064365386963E-10</v>
      </c>
      <c r="R3278" s="827"/>
      <c r="S3278" s="832">
        <v>-32768</v>
      </c>
    </row>
    <row r="3279" spans="1:19" ht="14.45" customHeight="1" x14ac:dyDescent="0.2">
      <c r="A3279" s="821" t="s">
        <v>6951</v>
      </c>
      <c r="B3279" s="822" t="s">
        <v>6952</v>
      </c>
      <c r="C3279" s="822" t="s">
        <v>7387</v>
      </c>
      <c r="D3279" s="822" t="s">
        <v>6925</v>
      </c>
      <c r="E3279" s="822" t="s">
        <v>6953</v>
      </c>
      <c r="F3279" s="822" t="s">
        <v>6988</v>
      </c>
      <c r="G3279" s="822" t="s">
        <v>7392</v>
      </c>
      <c r="H3279" s="831">
        <v>0</v>
      </c>
      <c r="I3279" s="831">
        <v>0</v>
      </c>
      <c r="J3279" s="822"/>
      <c r="K3279" s="822"/>
      <c r="L3279" s="831">
        <v>0</v>
      </c>
      <c r="M3279" s="831">
        <v>0</v>
      </c>
      <c r="N3279" s="822"/>
      <c r="O3279" s="822"/>
      <c r="P3279" s="831"/>
      <c r="Q3279" s="831"/>
      <c r="R3279" s="827"/>
      <c r="S3279" s="832"/>
    </row>
    <row r="3280" spans="1:19" ht="14.45" customHeight="1" x14ac:dyDescent="0.2">
      <c r="A3280" s="821" t="s">
        <v>6951</v>
      </c>
      <c r="B3280" s="822" t="s">
        <v>6952</v>
      </c>
      <c r="C3280" s="822" t="s">
        <v>7387</v>
      </c>
      <c r="D3280" s="822" t="s">
        <v>6925</v>
      </c>
      <c r="E3280" s="822" t="s">
        <v>6953</v>
      </c>
      <c r="F3280" s="822" t="s">
        <v>6990</v>
      </c>
      <c r="G3280" s="822" t="s">
        <v>7393</v>
      </c>
      <c r="H3280" s="831">
        <v>-5.6843418860808015E-14</v>
      </c>
      <c r="I3280" s="831">
        <v>1.7462298274040222E-10</v>
      </c>
      <c r="J3280" s="822"/>
      <c r="K3280" s="822">
        <v>-3072</v>
      </c>
      <c r="L3280" s="831">
        <v>-7.1054273576010019E-14</v>
      </c>
      <c r="M3280" s="831">
        <v>3.4924596548080444E-10</v>
      </c>
      <c r="N3280" s="822"/>
      <c r="O3280" s="822">
        <v>-4915.2</v>
      </c>
      <c r="P3280" s="831">
        <v>0</v>
      </c>
      <c r="Q3280" s="831">
        <v>3.4924596548080444E-10</v>
      </c>
      <c r="R3280" s="827"/>
      <c r="S3280" s="832"/>
    </row>
    <row r="3281" spans="1:19" ht="14.45" customHeight="1" x14ac:dyDescent="0.2">
      <c r="A3281" s="821" t="s">
        <v>6951</v>
      </c>
      <c r="B3281" s="822" t="s">
        <v>6952</v>
      </c>
      <c r="C3281" s="822" t="s">
        <v>7387</v>
      </c>
      <c r="D3281" s="822" t="s">
        <v>6925</v>
      </c>
      <c r="E3281" s="822" t="s">
        <v>6953</v>
      </c>
      <c r="F3281" s="822" t="s">
        <v>7018</v>
      </c>
      <c r="G3281" s="822" t="s">
        <v>7394</v>
      </c>
      <c r="H3281" s="831"/>
      <c r="I3281" s="831"/>
      <c r="J3281" s="822"/>
      <c r="K3281" s="822"/>
      <c r="L3281" s="831"/>
      <c r="M3281" s="831"/>
      <c r="N3281" s="822"/>
      <c r="O3281" s="822"/>
      <c r="P3281" s="831">
        <v>0</v>
      </c>
      <c r="Q3281" s="831">
        <v>0</v>
      </c>
      <c r="R3281" s="827"/>
      <c r="S3281" s="832"/>
    </row>
    <row r="3282" spans="1:19" ht="14.45" customHeight="1" x14ac:dyDescent="0.2">
      <c r="A3282" s="821" t="s">
        <v>6951</v>
      </c>
      <c r="B3282" s="822" t="s">
        <v>6952</v>
      </c>
      <c r="C3282" s="822" t="s">
        <v>7387</v>
      </c>
      <c r="D3282" s="822" t="s">
        <v>6925</v>
      </c>
      <c r="E3282" s="822" t="s">
        <v>6953</v>
      </c>
      <c r="F3282" s="822" t="s">
        <v>7019</v>
      </c>
      <c r="G3282" s="822" t="s">
        <v>7394</v>
      </c>
      <c r="H3282" s="831">
        <v>0</v>
      </c>
      <c r="I3282" s="831">
        <v>5.8207660913467407E-11</v>
      </c>
      <c r="J3282" s="822"/>
      <c r="K3282" s="822"/>
      <c r="L3282" s="831">
        <v>0</v>
      </c>
      <c r="M3282" s="831">
        <v>2.3283064365386963E-10</v>
      </c>
      <c r="N3282" s="822"/>
      <c r="O3282" s="822"/>
      <c r="P3282" s="831">
        <v>0</v>
      </c>
      <c r="Q3282" s="831">
        <v>0</v>
      </c>
      <c r="R3282" s="827"/>
      <c r="S3282" s="832"/>
    </row>
    <row r="3283" spans="1:19" ht="14.45" customHeight="1" x14ac:dyDescent="0.2">
      <c r="A3283" s="821" t="s">
        <v>6951</v>
      </c>
      <c r="B3283" s="822" t="s">
        <v>6952</v>
      </c>
      <c r="C3283" s="822" t="s">
        <v>7387</v>
      </c>
      <c r="D3283" s="822" t="s">
        <v>6925</v>
      </c>
      <c r="E3283" s="822" t="s">
        <v>6953</v>
      </c>
      <c r="F3283" s="822" t="s">
        <v>7020</v>
      </c>
      <c r="G3283" s="822" t="s">
        <v>7021</v>
      </c>
      <c r="H3283" s="831">
        <v>0</v>
      </c>
      <c r="I3283" s="831">
        <v>0</v>
      </c>
      <c r="J3283" s="822"/>
      <c r="K3283" s="822"/>
      <c r="L3283" s="831">
        <v>0</v>
      </c>
      <c r="M3283" s="831">
        <v>0</v>
      </c>
      <c r="N3283" s="822"/>
      <c r="O3283" s="822"/>
      <c r="P3283" s="831">
        <v>0</v>
      </c>
      <c r="Q3283" s="831">
        <v>0</v>
      </c>
      <c r="R3283" s="827"/>
      <c r="S3283" s="832"/>
    </row>
    <row r="3284" spans="1:19" ht="14.45" customHeight="1" x14ac:dyDescent="0.2">
      <c r="A3284" s="821" t="s">
        <v>6951</v>
      </c>
      <c r="B3284" s="822" t="s">
        <v>6952</v>
      </c>
      <c r="C3284" s="822" t="s">
        <v>7387</v>
      </c>
      <c r="D3284" s="822" t="s">
        <v>6925</v>
      </c>
      <c r="E3284" s="822" t="s">
        <v>6953</v>
      </c>
      <c r="F3284" s="822" t="s">
        <v>7022</v>
      </c>
      <c r="G3284" s="822" t="s">
        <v>7021</v>
      </c>
      <c r="H3284" s="831"/>
      <c r="I3284" s="831"/>
      <c r="J3284" s="822"/>
      <c r="K3284" s="822"/>
      <c r="L3284" s="831">
        <v>3.5527136788005009E-15</v>
      </c>
      <c r="M3284" s="831">
        <v>-5.8207660913467407E-11</v>
      </c>
      <c r="N3284" s="822"/>
      <c r="O3284" s="822">
        <v>-16384</v>
      </c>
      <c r="P3284" s="831">
        <v>0</v>
      </c>
      <c r="Q3284" s="831">
        <v>0</v>
      </c>
      <c r="R3284" s="827"/>
      <c r="S3284" s="832"/>
    </row>
    <row r="3285" spans="1:19" ht="14.45" customHeight="1" x14ac:dyDescent="0.2">
      <c r="A3285" s="821" t="s">
        <v>6951</v>
      </c>
      <c r="B3285" s="822" t="s">
        <v>6952</v>
      </c>
      <c r="C3285" s="822" t="s">
        <v>7387</v>
      </c>
      <c r="D3285" s="822" t="s">
        <v>6925</v>
      </c>
      <c r="E3285" s="822" t="s">
        <v>6953</v>
      </c>
      <c r="F3285" s="822" t="s">
        <v>7027</v>
      </c>
      <c r="G3285" s="822" t="s">
        <v>7395</v>
      </c>
      <c r="H3285" s="831">
        <v>0</v>
      </c>
      <c r="I3285" s="831">
        <v>0</v>
      </c>
      <c r="J3285" s="822"/>
      <c r="K3285" s="822"/>
      <c r="L3285" s="831">
        <v>0</v>
      </c>
      <c r="M3285" s="831">
        <v>-7.2759576141834259E-12</v>
      </c>
      <c r="N3285" s="822"/>
      <c r="O3285" s="822"/>
      <c r="P3285" s="831">
        <v>0</v>
      </c>
      <c r="Q3285" s="831">
        <v>2.9103830456733704E-11</v>
      </c>
      <c r="R3285" s="827"/>
      <c r="S3285" s="832"/>
    </row>
    <row r="3286" spans="1:19" ht="14.45" customHeight="1" x14ac:dyDescent="0.2">
      <c r="A3286" s="821" t="s">
        <v>6951</v>
      </c>
      <c r="B3286" s="822" t="s">
        <v>6952</v>
      </c>
      <c r="C3286" s="822" t="s">
        <v>7387</v>
      </c>
      <c r="D3286" s="822" t="s">
        <v>6925</v>
      </c>
      <c r="E3286" s="822" t="s">
        <v>6953</v>
      </c>
      <c r="F3286" s="822" t="s">
        <v>7028</v>
      </c>
      <c r="G3286" s="822" t="s">
        <v>7395</v>
      </c>
      <c r="H3286" s="831">
        <v>0</v>
      </c>
      <c r="I3286" s="831">
        <v>0</v>
      </c>
      <c r="J3286" s="822"/>
      <c r="K3286" s="822"/>
      <c r="L3286" s="831">
        <v>0</v>
      </c>
      <c r="M3286" s="831">
        <v>2.9103830456733704E-10</v>
      </c>
      <c r="N3286" s="822"/>
      <c r="O3286" s="822"/>
      <c r="P3286" s="831">
        <v>0</v>
      </c>
      <c r="Q3286" s="831">
        <v>1.1641532182693481E-10</v>
      </c>
      <c r="R3286" s="827"/>
      <c r="S3286" s="832"/>
    </row>
    <row r="3287" spans="1:19" ht="14.45" customHeight="1" x14ac:dyDescent="0.2">
      <c r="A3287" s="821" t="s">
        <v>6951</v>
      </c>
      <c r="B3287" s="822" t="s">
        <v>6952</v>
      </c>
      <c r="C3287" s="822" t="s">
        <v>7387</v>
      </c>
      <c r="D3287" s="822" t="s">
        <v>6925</v>
      </c>
      <c r="E3287" s="822" t="s">
        <v>6953</v>
      </c>
      <c r="F3287" s="822" t="s">
        <v>7038</v>
      </c>
      <c r="G3287" s="822" t="s">
        <v>3423</v>
      </c>
      <c r="H3287" s="831">
        <v>0</v>
      </c>
      <c r="I3287" s="831">
        <v>0</v>
      </c>
      <c r="J3287" s="822"/>
      <c r="K3287" s="822"/>
      <c r="L3287" s="831">
        <v>0</v>
      </c>
      <c r="M3287" s="831">
        <v>3.637978807091713E-11</v>
      </c>
      <c r="N3287" s="822"/>
      <c r="O3287" s="822"/>
      <c r="P3287" s="831">
        <v>0</v>
      </c>
      <c r="Q3287" s="831">
        <v>0</v>
      </c>
      <c r="R3287" s="827"/>
      <c r="S3287" s="832"/>
    </row>
    <row r="3288" spans="1:19" ht="14.45" customHeight="1" x14ac:dyDescent="0.2">
      <c r="A3288" s="821" t="s">
        <v>6951</v>
      </c>
      <c r="B3288" s="822" t="s">
        <v>6952</v>
      </c>
      <c r="C3288" s="822" t="s">
        <v>7387</v>
      </c>
      <c r="D3288" s="822" t="s">
        <v>6925</v>
      </c>
      <c r="E3288" s="822" t="s">
        <v>6953</v>
      </c>
      <c r="F3288" s="822" t="s">
        <v>7043</v>
      </c>
      <c r="G3288" s="822" t="s">
        <v>7044</v>
      </c>
      <c r="H3288" s="831">
        <v>0</v>
      </c>
      <c r="I3288" s="831">
        <v>0</v>
      </c>
      <c r="J3288" s="822"/>
      <c r="K3288" s="822"/>
      <c r="L3288" s="831">
        <v>2.2204460492503131E-16</v>
      </c>
      <c r="M3288" s="831">
        <v>0</v>
      </c>
      <c r="N3288" s="822"/>
      <c r="O3288" s="822">
        <v>0</v>
      </c>
      <c r="P3288" s="831">
        <v>0</v>
      </c>
      <c r="Q3288" s="831">
        <v>0</v>
      </c>
      <c r="R3288" s="827"/>
      <c r="S3288" s="832"/>
    </row>
    <row r="3289" spans="1:19" ht="14.45" customHeight="1" x14ac:dyDescent="0.2">
      <c r="A3289" s="821" t="s">
        <v>6951</v>
      </c>
      <c r="B3289" s="822" t="s">
        <v>6952</v>
      </c>
      <c r="C3289" s="822" t="s">
        <v>7387</v>
      </c>
      <c r="D3289" s="822" t="s">
        <v>6925</v>
      </c>
      <c r="E3289" s="822" t="s">
        <v>6953</v>
      </c>
      <c r="F3289" s="822" t="s">
        <v>7045</v>
      </c>
      <c r="G3289" s="822" t="s">
        <v>7044</v>
      </c>
      <c r="H3289" s="831">
        <v>0</v>
      </c>
      <c r="I3289" s="831">
        <v>2.3283064365386963E-10</v>
      </c>
      <c r="J3289" s="822"/>
      <c r="K3289" s="822"/>
      <c r="L3289" s="831">
        <v>1.5099033134902129E-14</v>
      </c>
      <c r="M3289" s="831">
        <v>0</v>
      </c>
      <c r="N3289" s="822"/>
      <c r="O3289" s="822">
        <v>0</v>
      </c>
      <c r="P3289" s="831">
        <v>0</v>
      </c>
      <c r="Q3289" s="831">
        <v>-3.4924596548080444E-10</v>
      </c>
      <c r="R3289" s="827"/>
      <c r="S3289" s="832"/>
    </row>
    <row r="3290" spans="1:19" ht="14.45" customHeight="1" x14ac:dyDescent="0.2">
      <c r="A3290" s="821" t="s">
        <v>6951</v>
      </c>
      <c r="B3290" s="822" t="s">
        <v>6952</v>
      </c>
      <c r="C3290" s="822" t="s">
        <v>7387</v>
      </c>
      <c r="D3290" s="822" t="s">
        <v>6925</v>
      </c>
      <c r="E3290" s="822" t="s">
        <v>6953</v>
      </c>
      <c r="F3290" s="822" t="s">
        <v>7046</v>
      </c>
      <c r="G3290" s="822" t="s">
        <v>7396</v>
      </c>
      <c r="H3290" s="831">
        <v>0</v>
      </c>
      <c r="I3290" s="831">
        <v>5.8207660913467407E-11</v>
      </c>
      <c r="J3290" s="822"/>
      <c r="K3290" s="822"/>
      <c r="L3290" s="831">
        <v>-8.8817841970012523E-16</v>
      </c>
      <c r="M3290" s="831">
        <v>4.0745362639427185E-10</v>
      </c>
      <c r="N3290" s="822"/>
      <c r="O3290" s="822">
        <v>-458752</v>
      </c>
      <c r="P3290" s="831">
        <v>0</v>
      </c>
      <c r="Q3290" s="831">
        <v>-6.9849193096160889E-10</v>
      </c>
      <c r="R3290" s="827"/>
      <c r="S3290" s="832"/>
    </row>
    <row r="3291" spans="1:19" ht="14.45" customHeight="1" x14ac:dyDescent="0.2">
      <c r="A3291" s="821" t="s">
        <v>6951</v>
      </c>
      <c r="B3291" s="822" t="s">
        <v>6952</v>
      </c>
      <c r="C3291" s="822" t="s">
        <v>7387</v>
      </c>
      <c r="D3291" s="822" t="s">
        <v>6925</v>
      </c>
      <c r="E3291" s="822" t="s">
        <v>6953</v>
      </c>
      <c r="F3291" s="822" t="s">
        <v>7055</v>
      </c>
      <c r="G3291" s="822" t="s">
        <v>7397</v>
      </c>
      <c r="H3291" s="831">
        <v>5.6843418860808015E-14</v>
      </c>
      <c r="I3291" s="831">
        <v>-4.6566128730773926E-10</v>
      </c>
      <c r="J3291" s="822"/>
      <c r="K3291" s="822">
        <v>-8192</v>
      </c>
      <c r="L3291" s="831">
        <v>3.0198066269804258E-14</v>
      </c>
      <c r="M3291" s="831">
        <v>1.1641532182693481E-10</v>
      </c>
      <c r="N3291" s="822"/>
      <c r="O3291" s="822">
        <v>3855.0588235294117</v>
      </c>
      <c r="P3291" s="831">
        <v>7.1054273576010019E-15</v>
      </c>
      <c r="Q3291" s="831">
        <v>8.7311491370201111E-11</v>
      </c>
      <c r="R3291" s="827"/>
      <c r="S3291" s="832">
        <v>12288</v>
      </c>
    </row>
    <row r="3292" spans="1:19" ht="14.45" customHeight="1" x14ac:dyDescent="0.2">
      <c r="A3292" s="821" t="s">
        <v>6951</v>
      </c>
      <c r="B3292" s="822" t="s">
        <v>6952</v>
      </c>
      <c r="C3292" s="822" t="s">
        <v>7387</v>
      </c>
      <c r="D3292" s="822" t="s">
        <v>6925</v>
      </c>
      <c r="E3292" s="822" t="s">
        <v>6953</v>
      </c>
      <c r="F3292" s="822" t="s">
        <v>7056</v>
      </c>
      <c r="G3292" s="822" t="s">
        <v>7398</v>
      </c>
      <c r="H3292" s="831">
        <v>0</v>
      </c>
      <c r="I3292" s="831">
        <v>0</v>
      </c>
      <c r="J3292" s="822"/>
      <c r="K3292" s="822"/>
      <c r="L3292" s="831">
        <v>0</v>
      </c>
      <c r="M3292" s="831">
        <v>1.1641532182693481E-10</v>
      </c>
      <c r="N3292" s="822"/>
      <c r="O3292" s="822"/>
      <c r="P3292" s="831">
        <v>0</v>
      </c>
      <c r="Q3292" s="831">
        <v>0</v>
      </c>
      <c r="R3292" s="827"/>
      <c r="S3292" s="832"/>
    </row>
    <row r="3293" spans="1:19" ht="14.45" customHeight="1" x14ac:dyDescent="0.2">
      <c r="A3293" s="821" t="s">
        <v>6951</v>
      </c>
      <c r="B3293" s="822" t="s">
        <v>6952</v>
      </c>
      <c r="C3293" s="822" t="s">
        <v>7387</v>
      </c>
      <c r="D3293" s="822" t="s">
        <v>6925</v>
      </c>
      <c r="E3293" s="822" t="s">
        <v>6953</v>
      </c>
      <c r="F3293" s="822" t="s">
        <v>7057</v>
      </c>
      <c r="G3293" s="822" t="s">
        <v>7399</v>
      </c>
      <c r="H3293" s="831">
        <v>-2.8421709430404007E-14</v>
      </c>
      <c r="I3293" s="831">
        <v>0</v>
      </c>
      <c r="J3293" s="822"/>
      <c r="K3293" s="822">
        <v>0</v>
      </c>
      <c r="L3293" s="831">
        <v>0</v>
      </c>
      <c r="M3293" s="831">
        <v>-1.7462298274040222E-9</v>
      </c>
      <c r="N3293" s="822"/>
      <c r="O3293" s="822"/>
      <c r="P3293" s="831">
        <v>5.6843418860808015E-14</v>
      </c>
      <c r="Q3293" s="831">
        <v>-3.7252902984619141E-9</v>
      </c>
      <c r="R3293" s="827"/>
      <c r="S3293" s="832">
        <v>-65536</v>
      </c>
    </row>
    <row r="3294" spans="1:19" ht="14.45" customHeight="1" x14ac:dyDescent="0.2">
      <c r="A3294" s="821" t="s">
        <v>6951</v>
      </c>
      <c r="B3294" s="822" t="s">
        <v>6952</v>
      </c>
      <c r="C3294" s="822" t="s">
        <v>7387</v>
      </c>
      <c r="D3294" s="822" t="s">
        <v>6925</v>
      </c>
      <c r="E3294" s="822" t="s">
        <v>6953</v>
      </c>
      <c r="F3294" s="822" t="s">
        <v>7060</v>
      </c>
      <c r="G3294" s="822" t="s">
        <v>7388</v>
      </c>
      <c r="H3294" s="831">
        <v>5.6843418860808015E-14</v>
      </c>
      <c r="I3294" s="831">
        <v>-1.5133991837501526E-9</v>
      </c>
      <c r="J3294" s="822"/>
      <c r="K3294" s="822">
        <v>-26624</v>
      </c>
      <c r="L3294" s="831">
        <v>0</v>
      </c>
      <c r="M3294" s="831">
        <v>-1.862645149230957E-9</v>
      </c>
      <c r="N3294" s="822"/>
      <c r="O3294" s="822"/>
      <c r="P3294" s="831">
        <v>0</v>
      </c>
      <c r="Q3294" s="831">
        <v>-3.4924596548080444E-10</v>
      </c>
      <c r="R3294" s="827"/>
      <c r="S3294" s="832"/>
    </row>
    <row r="3295" spans="1:19" ht="14.45" customHeight="1" x14ac:dyDescent="0.2">
      <c r="A3295" s="821" t="s">
        <v>6951</v>
      </c>
      <c r="B3295" s="822" t="s">
        <v>6952</v>
      </c>
      <c r="C3295" s="822" t="s">
        <v>7387</v>
      </c>
      <c r="D3295" s="822" t="s">
        <v>6925</v>
      </c>
      <c r="E3295" s="822" t="s">
        <v>6953</v>
      </c>
      <c r="F3295" s="822" t="s">
        <v>7062</v>
      </c>
      <c r="G3295" s="822" t="s">
        <v>7400</v>
      </c>
      <c r="H3295" s="831">
        <v>1.7763568394002505E-15</v>
      </c>
      <c r="I3295" s="831">
        <v>-2.9103830456733704E-11</v>
      </c>
      <c r="J3295" s="822"/>
      <c r="K3295" s="822">
        <v>-16384</v>
      </c>
      <c r="L3295" s="831">
        <v>3.7747582837255322E-15</v>
      </c>
      <c r="M3295" s="831">
        <v>-2.3646862246096134E-11</v>
      </c>
      <c r="N3295" s="822"/>
      <c r="O3295" s="822">
        <v>-6264.4705882352937</v>
      </c>
      <c r="P3295" s="831">
        <v>1.7763568394002505E-15</v>
      </c>
      <c r="Q3295" s="831">
        <v>-2.9103830456733704E-11</v>
      </c>
      <c r="R3295" s="827"/>
      <c r="S3295" s="832">
        <v>-16384</v>
      </c>
    </row>
    <row r="3296" spans="1:19" ht="14.45" customHeight="1" x14ac:dyDescent="0.2">
      <c r="A3296" s="821" t="s">
        <v>6951</v>
      </c>
      <c r="B3296" s="822" t="s">
        <v>6952</v>
      </c>
      <c r="C3296" s="822" t="s">
        <v>7387</v>
      </c>
      <c r="D3296" s="822" t="s">
        <v>6925</v>
      </c>
      <c r="E3296" s="822" t="s">
        <v>6953</v>
      </c>
      <c r="F3296" s="822" t="s">
        <v>7067</v>
      </c>
      <c r="G3296" s="822" t="s">
        <v>3429</v>
      </c>
      <c r="H3296" s="831">
        <v>0</v>
      </c>
      <c r="I3296" s="831">
        <v>0</v>
      </c>
      <c r="J3296" s="822"/>
      <c r="K3296" s="822"/>
      <c r="L3296" s="831"/>
      <c r="M3296" s="831"/>
      <c r="N3296" s="822"/>
      <c r="O3296" s="822"/>
      <c r="P3296" s="831">
        <v>0</v>
      </c>
      <c r="Q3296" s="831">
        <v>0</v>
      </c>
      <c r="R3296" s="827"/>
      <c r="S3296" s="832"/>
    </row>
    <row r="3297" spans="1:19" ht="14.45" customHeight="1" x14ac:dyDescent="0.2">
      <c r="A3297" s="821" t="s">
        <v>6951</v>
      </c>
      <c r="B3297" s="822" t="s">
        <v>6952</v>
      </c>
      <c r="C3297" s="822" t="s">
        <v>7387</v>
      </c>
      <c r="D3297" s="822" t="s">
        <v>6925</v>
      </c>
      <c r="E3297" s="822" t="s">
        <v>6953</v>
      </c>
      <c r="F3297" s="822" t="s">
        <v>7071</v>
      </c>
      <c r="G3297" s="822" t="s">
        <v>2477</v>
      </c>
      <c r="H3297" s="831">
        <v>1.4210854715202004E-14</v>
      </c>
      <c r="I3297" s="831">
        <v>5.3842086344957352E-10</v>
      </c>
      <c r="J3297" s="822"/>
      <c r="K3297" s="822">
        <v>37888</v>
      </c>
      <c r="L3297" s="831">
        <v>2.8421709430404007E-14</v>
      </c>
      <c r="M3297" s="831">
        <v>0</v>
      </c>
      <c r="N3297" s="822"/>
      <c r="O3297" s="822">
        <v>0</v>
      </c>
      <c r="P3297" s="831">
        <v>0</v>
      </c>
      <c r="Q3297" s="831">
        <v>-4.3655745685100555E-11</v>
      </c>
      <c r="R3297" s="827"/>
      <c r="S3297" s="832"/>
    </row>
    <row r="3298" spans="1:19" ht="14.45" customHeight="1" x14ac:dyDescent="0.2">
      <c r="A3298" s="821" t="s">
        <v>6951</v>
      </c>
      <c r="B3298" s="822" t="s">
        <v>6952</v>
      </c>
      <c r="C3298" s="822" t="s">
        <v>7387</v>
      </c>
      <c r="D3298" s="822" t="s">
        <v>6925</v>
      </c>
      <c r="E3298" s="822" t="s">
        <v>6953</v>
      </c>
      <c r="F3298" s="822" t="s">
        <v>7073</v>
      </c>
      <c r="G3298" s="822" t="s">
        <v>7401</v>
      </c>
      <c r="H3298" s="831">
        <v>0</v>
      </c>
      <c r="I3298" s="831">
        <v>-2.3283064365386963E-10</v>
      </c>
      <c r="J3298" s="822"/>
      <c r="K3298" s="822"/>
      <c r="L3298" s="831">
        <v>0</v>
      </c>
      <c r="M3298" s="831">
        <v>-3.4924596548080444E-10</v>
      </c>
      <c r="N3298" s="822"/>
      <c r="O3298" s="822"/>
      <c r="P3298" s="831">
        <v>0</v>
      </c>
      <c r="Q3298" s="831">
        <v>0</v>
      </c>
      <c r="R3298" s="827"/>
      <c r="S3298" s="832"/>
    </row>
    <row r="3299" spans="1:19" ht="14.45" customHeight="1" x14ac:dyDescent="0.2">
      <c r="A3299" s="821" t="s">
        <v>6951</v>
      </c>
      <c r="B3299" s="822" t="s">
        <v>6952</v>
      </c>
      <c r="C3299" s="822" t="s">
        <v>7387</v>
      </c>
      <c r="D3299" s="822" t="s">
        <v>6925</v>
      </c>
      <c r="E3299" s="822" t="s">
        <v>6953</v>
      </c>
      <c r="F3299" s="822" t="s">
        <v>7076</v>
      </c>
      <c r="G3299" s="822" t="s">
        <v>7401</v>
      </c>
      <c r="H3299" s="831">
        <v>3.5527136788005009E-15</v>
      </c>
      <c r="I3299" s="831">
        <v>2.3283064365386963E-10</v>
      </c>
      <c r="J3299" s="822"/>
      <c r="K3299" s="822">
        <v>65536</v>
      </c>
      <c r="L3299" s="831">
        <v>0</v>
      </c>
      <c r="M3299" s="831">
        <v>0</v>
      </c>
      <c r="N3299" s="822"/>
      <c r="O3299" s="822"/>
      <c r="P3299" s="831">
        <v>-3.5527136788005009E-15</v>
      </c>
      <c r="Q3299" s="831">
        <v>-2.3283064365386963E-10</v>
      </c>
      <c r="R3299" s="827"/>
      <c r="S3299" s="832">
        <v>65536</v>
      </c>
    </row>
    <row r="3300" spans="1:19" ht="14.45" customHeight="1" x14ac:dyDescent="0.2">
      <c r="A3300" s="821" t="s">
        <v>6951</v>
      </c>
      <c r="B3300" s="822" t="s">
        <v>6952</v>
      </c>
      <c r="C3300" s="822" t="s">
        <v>7387</v>
      </c>
      <c r="D3300" s="822" t="s">
        <v>6925</v>
      </c>
      <c r="E3300" s="822" t="s">
        <v>6953</v>
      </c>
      <c r="F3300" s="822" t="s">
        <v>7078</v>
      </c>
      <c r="G3300" s="822" t="s">
        <v>7400</v>
      </c>
      <c r="H3300" s="831">
        <v>0</v>
      </c>
      <c r="I3300" s="831">
        <v>0</v>
      </c>
      <c r="J3300" s="822"/>
      <c r="K3300" s="822"/>
      <c r="L3300" s="831">
        <v>-1.4210854715202004E-14</v>
      </c>
      <c r="M3300" s="831">
        <v>0</v>
      </c>
      <c r="N3300" s="822"/>
      <c r="O3300" s="822">
        <v>0</v>
      </c>
      <c r="P3300" s="831">
        <v>1.7763568394002505E-15</v>
      </c>
      <c r="Q3300" s="831">
        <v>2.9103830456733704E-11</v>
      </c>
      <c r="R3300" s="827"/>
      <c r="S3300" s="832">
        <v>16384</v>
      </c>
    </row>
    <row r="3301" spans="1:19" ht="14.45" customHeight="1" x14ac:dyDescent="0.2">
      <c r="A3301" s="821" t="s">
        <v>6951</v>
      </c>
      <c r="B3301" s="822" t="s">
        <v>6952</v>
      </c>
      <c r="C3301" s="822" t="s">
        <v>7387</v>
      </c>
      <c r="D3301" s="822" t="s">
        <v>6925</v>
      </c>
      <c r="E3301" s="822" t="s">
        <v>6953</v>
      </c>
      <c r="F3301" s="822" t="s">
        <v>7080</v>
      </c>
      <c r="G3301" s="822" t="s">
        <v>7402</v>
      </c>
      <c r="H3301" s="831">
        <v>0</v>
      </c>
      <c r="I3301" s="831">
        <v>0</v>
      </c>
      <c r="J3301" s="822"/>
      <c r="K3301" s="822"/>
      <c r="L3301" s="831">
        <v>0</v>
      </c>
      <c r="M3301" s="831">
        <v>1.1641532182693481E-10</v>
      </c>
      <c r="N3301" s="822"/>
      <c r="O3301" s="822"/>
      <c r="P3301" s="831">
        <v>0</v>
      </c>
      <c r="Q3301" s="831">
        <v>0</v>
      </c>
      <c r="R3301" s="827"/>
      <c r="S3301" s="832"/>
    </row>
    <row r="3302" spans="1:19" ht="14.45" customHeight="1" x14ac:dyDescent="0.2">
      <c r="A3302" s="821" t="s">
        <v>6951</v>
      </c>
      <c r="B3302" s="822" t="s">
        <v>6952</v>
      </c>
      <c r="C3302" s="822" t="s">
        <v>7387</v>
      </c>
      <c r="D3302" s="822" t="s">
        <v>6925</v>
      </c>
      <c r="E3302" s="822" t="s">
        <v>6953</v>
      </c>
      <c r="F3302" s="822" t="s">
        <v>7087</v>
      </c>
      <c r="G3302" s="822" t="s">
        <v>7403</v>
      </c>
      <c r="H3302" s="831">
        <v>0</v>
      </c>
      <c r="I3302" s="831">
        <v>0</v>
      </c>
      <c r="J3302" s="822"/>
      <c r="K3302" s="822"/>
      <c r="L3302" s="831">
        <v>7.1054273576010019E-15</v>
      </c>
      <c r="M3302" s="831">
        <v>0</v>
      </c>
      <c r="N3302" s="822"/>
      <c r="O3302" s="822">
        <v>0</v>
      </c>
      <c r="P3302" s="831">
        <v>0</v>
      </c>
      <c r="Q3302" s="831">
        <v>0</v>
      </c>
      <c r="R3302" s="827"/>
      <c r="S3302" s="832"/>
    </row>
    <row r="3303" spans="1:19" ht="14.45" customHeight="1" x14ac:dyDescent="0.2">
      <c r="A3303" s="821" t="s">
        <v>6951</v>
      </c>
      <c r="B3303" s="822" t="s">
        <v>6952</v>
      </c>
      <c r="C3303" s="822" t="s">
        <v>7387</v>
      </c>
      <c r="D3303" s="822" t="s">
        <v>6925</v>
      </c>
      <c r="E3303" s="822" t="s">
        <v>6953</v>
      </c>
      <c r="F3303" s="822" t="s">
        <v>7090</v>
      </c>
      <c r="G3303" s="822" t="s">
        <v>7404</v>
      </c>
      <c r="H3303" s="831">
        <v>2.1316282072803006E-14</v>
      </c>
      <c r="I3303" s="831">
        <v>1.1641532182693481E-10</v>
      </c>
      <c r="J3303" s="822"/>
      <c r="K3303" s="822">
        <v>5461.333333333333</v>
      </c>
      <c r="L3303" s="831">
        <v>5.3290705182007514E-15</v>
      </c>
      <c r="M3303" s="831">
        <v>1.1641532182693481E-10</v>
      </c>
      <c r="N3303" s="822"/>
      <c r="O3303" s="822">
        <v>21845.333333333332</v>
      </c>
      <c r="P3303" s="831">
        <v>0</v>
      </c>
      <c r="Q3303" s="831">
        <v>0</v>
      </c>
      <c r="R3303" s="827"/>
      <c r="S3303" s="832"/>
    </row>
    <row r="3304" spans="1:19" ht="14.45" customHeight="1" x14ac:dyDescent="0.2">
      <c r="A3304" s="821" t="s">
        <v>6951</v>
      </c>
      <c r="B3304" s="822" t="s">
        <v>6952</v>
      </c>
      <c r="C3304" s="822" t="s">
        <v>7387</v>
      </c>
      <c r="D3304" s="822" t="s">
        <v>6925</v>
      </c>
      <c r="E3304" s="822" t="s">
        <v>6953</v>
      </c>
      <c r="F3304" s="822" t="s">
        <v>7101</v>
      </c>
      <c r="G3304" s="822" t="s">
        <v>2446</v>
      </c>
      <c r="H3304" s="831">
        <v>-5.6843418860808015E-14</v>
      </c>
      <c r="I3304" s="831">
        <v>-2.3283064365386963E-10</v>
      </c>
      <c r="J3304" s="822"/>
      <c r="K3304" s="822">
        <v>4096</v>
      </c>
      <c r="L3304" s="831">
        <v>2.8421709430404007E-14</v>
      </c>
      <c r="M3304" s="831">
        <v>0</v>
      </c>
      <c r="N3304" s="822"/>
      <c r="O3304" s="822">
        <v>0</v>
      </c>
      <c r="P3304" s="831">
        <v>0</v>
      </c>
      <c r="Q3304" s="831">
        <v>-1.1641532182693481E-10</v>
      </c>
      <c r="R3304" s="827"/>
      <c r="S3304" s="832"/>
    </row>
    <row r="3305" spans="1:19" ht="14.45" customHeight="1" x14ac:dyDescent="0.2">
      <c r="A3305" s="821" t="s">
        <v>6951</v>
      </c>
      <c r="B3305" s="822" t="s">
        <v>6952</v>
      </c>
      <c r="C3305" s="822" t="s">
        <v>7387</v>
      </c>
      <c r="D3305" s="822" t="s">
        <v>6925</v>
      </c>
      <c r="E3305" s="822" t="s">
        <v>6953</v>
      </c>
      <c r="F3305" s="822" t="s">
        <v>7110</v>
      </c>
      <c r="G3305" s="822" t="s">
        <v>7405</v>
      </c>
      <c r="H3305" s="831">
        <v>-1.7763568394002505E-15</v>
      </c>
      <c r="I3305" s="831">
        <v>0</v>
      </c>
      <c r="J3305" s="822"/>
      <c r="K3305" s="822">
        <v>0</v>
      </c>
      <c r="L3305" s="831">
        <v>0</v>
      </c>
      <c r="M3305" s="831">
        <v>0</v>
      </c>
      <c r="N3305" s="822"/>
      <c r="O3305" s="822"/>
      <c r="P3305" s="831"/>
      <c r="Q3305" s="831"/>
      <c r="R3305" s="827"/>
      <c r="S3305" s="832"/>
    </row>
    <row r="3306" spans="1:19" ht="14.45" customHeight="1" x14ac:dyDescent="0.2">
      <c r="A3306" s="821" t="s">
        <v>6951</v>
      </c>
      <c r="B3306" s="822" t="s">
        <v>6952</v>
      </c>
      <c r="C3306" s="822" t="s">
        <v>7387</v>
      </c>
      <c r="D3306" s="822" t="s">
        <v>6925</v>
      </c>
      <c r="E3306" s="822" t="s">
        <v>6953</v>
      </c>
      <c r="F3306" s="822" t="s">
        <v>7111</v>
      </c>
      <c r="G3306" s="822" t="s">
        <v>2446</v>
      </c>
      <c r="H3306" s="831">
        <v>1.2789769243681803E-13</v>
      </c>
      <c r="I3306" s="831">
        <v>2.7939677238464355E-9</v>
      </c>
      <c r="J3306" s="822"/>
      <c r="K3306" s="822">
        <v>21845.333333333332</v>
      </c>
      <c r="L3306" s="831">
        <v>1.1368683772161603E-13</v>
      </c>
      <c r="M3306" s="831">
        <v>-1.3969838619232178E-9</v>
      </c>
      <c r="N3306" s="822"/>
      <c r="O3306" s="822">
        <v>-12288</v>
      </c>
      <c r="P3306" s="831">
        <v>-5.6843418860808015E-14</v>
      </c>
      <c r="Q3306" s="831">
        <v>0</v>
      </c>
      <c r="R3306" s="827"/>
      <c r="S3306" s="832">
        <v>0</v>
      </c>
    </row>
    <row r="3307" spans="1:19" ht="14.45" customHeight="1" x14ac:dyDescent="0.2">
      <c r="A3307" s="821" t="s">
        <v>6951</v>
      </c>
      <c r="B3307" s="822" t="s">
        <v>6952</v>
      </c>
      <c r="C3307" s="822" t="s">
        <v>7387</v>
      </c>
      <c r="D3307" s="822" t="s">
        <v>6925</v>
      </c>
      <c r="E3307" s="822" t="s">
        <v>6953</v>
      </c>
      <c r="F3307" s="822" t="s">
        <v>7117</v>
      </c>
      <c r="G3307" s="822" t="s">
        <v>7118</v>
      </c>
      <c r="H3307" s="831">
        <v>-7.1054273576010019E-15</v>
      </c>
      <c r="I3307" s="831">
        <v>9.3132257461547852E-10</v>
      </c>
      <c r="J3307" s="822"/>
      <c r="K3307" s="822">
        <v>-131072</v>
      </c>
      <c r="L3307" s="831">
        <v>0</v>
      </c>
      <c r="M3307" s="831">
        <v>0</v>
      </c>
      <c r="N3307" s="822"/>
      <c r="O3307" s="822"/>
      <c r="P3307" s="831">
        <v>0</v>
      </c>
      <c r="Q3307" s="831">
        <v>0</v>
      </c>
      <c r="R3307" s="827"/>
      <c r="S3307" s="832"/>
    </row>
    <row r="3308" spans="1:19" ht="14.45" customHeight="1" x14ac:dyDescent="0.2">
      <c r="A3308" s="821" t="s">
        <v>6951</v>
      </c>
      <c r="B3308" s="822" t="s">
        <v>6952</v>
      </c>
      <c r="C3308" s="822" t="s">
        <v>7387</v>
      </c>
      <c r="D3308" s="822" t="s">
        <v>6925</v>
      </c>
      <c r="E3308" s="822" t="s">
        <v>6953</v>
      </c>
      <c r="F3308" s="822" t="s">
        <v>7123</v>
      </c>
      <c r="G3308" s="822" t="s">
        <v>7406</v>
      </c>
      <c r="H3308" s="831">
        <v>0</v>
      </c>
      <c r="I3308" s="831">
        <v>0</v>
      </c>
      <c r="J3308" s="822"/>
      <c r="K3308" s="822"/>
      <c r="L3308" s="831">
        <v>7.1054273576010019E-15</v>
      </c>
      <c r="M3308" s="831">
        <v>-9.3132257461547852E-10</v>
      </c>
      <c r="N3308" s="822"/>
      <c r="O3308" s="822">
        <v>-131072</v>
      </c>
      <c r="P3308" s="831">
        <v>0</v>
      </c>
      <c r="Q3308" s="831">
        <v>0</v>
      </c>
      <c r="R3308" s="827"/>
      <c r="S3308" s="832"/>
    </row>
    <row r="3309" spans="1:19" ht="14.45" customHeight="1" x14ac:dyDescent="0.2">
      <c r="A3309" s="821" t="s">
        <v>6951</v>
      </c>
      <c r="B3309" s="822" t="s">
        <v>6952</v>
      </c>
      <c r="C3309" s="822" t="s">
        <v>7387</v>
      </c>
      <c r="D3309" s="822" t="s">
        <v>6925</v>
      </c>
      <c r="E3309" s="822" t="s">
        <v>6953</v>
      </c>
      <c r="F3309" s="822" t="s">
        <v>7126</v>
      </c>
      <c r="G3309" s="822" t="s">
        <v>7407</v>
      </c>
      <c r="H3309" s="831">
        <v>0</v>
      </c>
      <c r="I3309" s="831">
        <v>0</v>
      </c>
      <c r="J3309" s="822"/>
      <c r="K3309" s="822"/>
      <c r="L3309" s="831"/>
      <c r="M3309" s="831"/>
      <c r="N3309" s="822"/>
      <c r="O3309" s="822"/>
      <c r="P3309" s="831">
        <v>0</v>
      </c>
      <c r="Q3309" s="831">
        <v>0</v>
      </c>
      <c r="R3309" s="827"/>
      <c r="S3309" s="832"/>
    </row>
    <row r="3310" spans="1:19" ht="14.45" customHeight="1" x14ac:dyDescent="0.2">
      <c r="A3310" s="821" t="s">
        <v>6951</v>
      </c>
      <c r="B3310" s="822" t="s">
        <v>6952</v>
      </c>
      <c r="C3310" s="822" t="s">
        <v>7387</v>
      </c>
      <c r="D3310" s="822" t="s">
        <v>6925</v>
      </c>
      <c r="E3310" s="822" t="s">
        <v>6953</v>
      </c>
      <c r="F3310" s="822" t="s">
        <v>7133</v>
      </c>
      <c r="G3310" s="822" t="s">
        <v>7408</v>
      </c>
      <c r="H3310" s="831">
        <v>0</v>
      </c>
      <c r="I3310" s="831">
        <v>0</v>
      </c>
      <c r="J3310" s="822"/>
      <c r="K3310" s="822"/>
      <c r="L3310" s="831">
        <v>0</v>
      </c>
      <c r="M3310" s="831">
        <v>5.8207660913467407E-11</v>
      </c>
      <c r="N3310" s="822"/>
      <c r="O3310" s="822"/>
      <c r="P3310" s="831">
        <v>0</v>
      </c>
      <c r="Q3310" s="831">
        <v>9.276845958083868E-11</v>
      </c>
      <c r="R3310" s="827"/>
      <c r="S3310" s="832"/>
    </row>
    <row r="3311" spans="1:19" ht="14.45" customHeight="1" x14ac:dyDescent="0.2">
      <c r="A3311" s="821" t="s">
        <v>6951</v>
      </c>
      <c r="B3311" s="822" t="s">
        <v>6952</v>
      </c>
      <c r="C3311" s="822" t="s">
        <v>7387</v>
      </c>
      <c r="D3311" s="822" t="s">
        <v>6925</v>
      </c>
      <c r="E3311" s="822" t="s">
        <v>6953</v>
      </c>
      <c r="F3311" s="822" t="s">
        <v>7137</v>
      </c>
      <c r="G3311" s="822" t="s">
        <v>7408</v>
      </c>
      <c r="H3311" s="831">
        <v>0</v>
      </c>
      <c r="I3311" s="831">
        <v>-1.1641532182693481E-10</v>
      </c>
      <c r="J3311" s="822"/>
      <c r="K3311" s="822"/>
      <c r="L3311" s="831">
        <v>0</v>
      </c>
      <c r="M3311" s="831">
        <v>2.3283064365386963E-10</v>
      </c>
      <c r="N3311" s="822"/>
      <c r="O3311" s="822"/>
      <c r="P3311" s="831">
        <v>0</v>
      </c>
      <c r="Q3311" s="831">
        <v>4.0745362639427185E-10</v>
      </c>
      <c r="R3311" s="827"/>
      <c r="S3311" s="832"/>
    </row>
    <row r="3312" spans="1:19" ht="14.45" customHeight="1" x14ac:dyDescent="0.2">
      <c r="A3312" s="821" t="s">
        <v>6951</v>
      </c>
      <c r="B3312" s="822" t="s">
        <v>6952</v>
      </c>
      <c r="C3312" s="822" t="s">
        <v>7387</v>
      </c>
      <c r="D3312" s="822" t="s">
        <v>6925</v>
      </c>
      <c r="E3312" s="822" t="s">
        <v>6953</v>
      </c>
      <c r="F3312" s="822" t="s">
        <v>7140</v>
      </c>
      <c r="G3312" s="822" t="s">
        <v>7391</v>
      </c>
      <c r="H3312" s="831">
        <v>-7.1054273576010019E-15</v>
      </c>
      <c r="I3312" s="831">
        <v>5.8207660913467407E-11</v>
      </c>
      <c r="J3312" s="822"/>
      <c r="K3312" s="822">
        <v>-8192</v>
      </c>
      <c r="L3312" s="831">
        <v>0</v>
      </c>
      <c r="M3312" s="831">
        <v>-1.1641532182693481E-10</v>
      </c>
      <c r="N3312" s="822"/>
      <c r="O3312" s="822"/>
      <c r="P3312" s="831">
        <v>0</v>
      </c>
      <c r="Q3312" s="831">
        <v>-8.7311491370201111E-11</v>
      </c>
      <c r="R3312" s="827"/>
      <c r="S3312" s="832"/>
    </row>
    <row r="3313" spans="1:19" ht="14.45" customHeight="1" x14ac:dyDescent="0.2">
      <c r="A3313" s="821" t="s">
        <v>6951</v>
      </c>
      <c r="B3313" s="822" t="s">
        <v>6952</v>
      </c>
      <c r="C3313" s="822" t="s">
        <v>7387</v>
      </c>
      <c r="D3313" s="822" t="s">
        <v>6925</v>
      </c>
      <c r="E3313" s="822" t="s">
        <v>6953</v>
      </c>
      <c r="F3313" s="822" t="s">
        <v>7143</v>
      </c>
      <c r="G3313" s="822" t="s">
        <v>7398</v>
      </c>
      <c r="H3313" s="831">
        <v>0</v>
      </c>
      <c r="I3313" s="831">
        <v>0</v>
      </c>
      <c r="J3313" s="822"/>
      <c r="K3313" s="822"/>
      <c r="L3313" s="831"/>
      <c r="M3313" s="831"/>
      <c r="N3313" s="822"/>
      <c r="O3313" s="822"/>
      <c r="P3313" s="831"/>
      <c r="Q3313" s="831"/>
      <c r="R3313" s="827"/>
      <c r="S3313" s="832"/>
    </row>
    <row r="3314" spans="1:19" ht="14.45" customHeight="1" x14ac:dyDescent="0.2">
      <c r="A3314" s="821" t="s">
        <v>6951</v>
      </c>
      <c r="B3314" s="822" t="s">
        <v>6952</v>
      </c>
      <c r="C3314" s="822" t="s">
        <v>7387</v>
      </c>
      <c r="D3314" s="822" t="s">
        <v>6925</v>
      </c>
      <c r="E3314" s="822" t="s">
        <v>6953</v>
      </c>
      <c r="F3314" s="822" t="s">
        <v>7144</v>
      </c>
      <c r="G3314" s="822" t="s">
        <v>7409</v>
      </c>
      <c r="H3314" s="831">
        <v>0</v>
      </c>
      <c r="I3314" s="831">
        <v>0</v>
      </c>
      <c r="J3314" s="822"/>
      <c r="K3314" s="822"/>
      <c r="L3314" s="831">
        <v>0</v>
      </c>
      <c r="M3314" s="831">
        <v>0</v>
      </c>
      <c r="N3314" s="822"/>
      <c r="O3314" s="822"/>
      <c r="P3314" s="831"/>
      <c r="Q3314" s="831"/>
      <c r="R3314" s="827"/>
      <c r="S3314" s="832"/>
    </row>
    <row r="3315" spans="1:19" ht="14.45" customHeight="1" x14ac:dyDescent="0.2">
      <c r="A3315" s="821" t="s">
        <v>6951</v>
      </c>
      <c r="B3315" s="822" t="s">
        <v>6952</v>
      </c>
      <c r="C3315" s="822" t="s">
        <v>7387</v>
      </c>
      <c r="D3315" s="822" t="s">
        <v>6925</v>
      </c>
      <c r="E3315" s="822" t="s">
        <v>6953</v>
      </c>
      <c r="F3315" s="822" t="s">
        <v>7145</v>
      </c>
      <c r="G3315" s="822" t="s">
        <v>7410</v>
      </c>
      <c r="H3315" s="831">
        <v>0</v>
      </c>
      <c r="I3315" s="831">
        <v>1.8189894035458565E-12</v>
      </c>
      <c r="J3315" s="822"/>
      <c r="K3315" s="822"/>
      <c r="L3315" s="831">
        <v>0</v>
      </c>
      <c r="M3315" s="831">
        <v>1.2732925824820995E-11</v>
      </c>
      <c r="N3315" s="822"/>
      <c r="O3315" s="822"/>
      <c r="P3315" s="831">
        <v>0</v>
      </c>
      <c r="Q3315" s="831">
        <v>2.9103830456733704E-11</v>
      </c>
      <c r="R3315" s="827"/>
      <c r="S3315" s="832"/>
    </row>
    <row r="3316" spans="1:19" ht="14.45" customHeight="1" x14ac:dyDescent="0.2">
      <c r="A3316" s="821" t="s">
        <v>6951</v>
      </c>
      <c r="B3316" s="822" t="s">
        <v>6952</v>
      </c>
      <c r="C3316" s="822" t="s">
        <v>7387</v>
      </c>
      <c r="D3316" s="822" t="s">
        <v>6925</v>
      </c>
      <c r="E3316" s="822" t="s">
        <v>6953</v>
      </c>
      <c r="F3316" s="822" t="s">
        <v>7147</v>
      </c>
      <c r="G3316" s="822" t="s">
        <v>7411</v>
      </c>
      <c r="H3316" s="831">
        <v>0</v>
      </c>
      <c r="I3316" s="831">
        <v>0</v>
      </c>
      <c r="J3316" s="822"/>
      <c r="K3316" s="822"/>
      <c r="L3316" s="831">
        <v>0</v>
      </c>
      <c r="M3316" s="831">
        <v>-1.1641532182693481E-10</v>
      </c>
      <c r="N3316" s="822"/>
      <c r="O3316" s="822"/>
      <c r="P3316" s="831">
        <v>0</v>
      </c>
      <c r="Q3316" s="831">
        <v>-6.9849193096160889E-10</v>
      </c>
      <c r="R3316" s="827"/>
      <c r="S3316" s="832"/>
    </row>
    <row r="3317" spans="1:19" ht="14.45" customHeight="1" x14ac:dyDescent="0.2">
      <c r="A3317" s="821" t="s">
        <v>6951</v>
      </c>
      <c r="B3317" s="822" t="s">
        <v>6952</v>
      </c>
      <c r="C3317" s="822" t="s">
        <v>7387</v>
      </c>
      <c r="D3317" s="822" t="s">
        <v>6925</v>
      </c>
      <c r="E3317" s="822" t="s">
        <v>6953</v>
      </c>
      <c r="F3317" s="822" t="s">
        <v>7153</v>
      </c>
      <c r="G3317" s="822" t="s">
        <v>7411</v>
      </c>
      <c r="H3317" s="831">
        <v>0</v>
      </c>
      <c r="I3317" s="831">
        <v>0</v>
      </c>
      <c r="J3317" s="822"/>
      <c r="K3317" s="822"/>
      <c r="L3317" s="831">
        <v>0</v>
      </c>
      <c r="M3317" s="831">
        <v>4.6566128730773926E-10</v>
      </c>
      <c r="N3317" s="822"/>
      <c r="O3317" s="822"/>
      <c r="P3317" s="831">
        <v>0</v>
      </c>
      <c r="Q3317" s="831">
        <v>1.3969838619232178E-9</v>
      </c>
      <c r="R3317" s="827"/>
      <c r="S3317" s="832"/>
    </row>
    <row r="3318" spans="1:19" ht="14.45" customHeight="1" x14ac:dyDescent="0.2">
      <c r="A3318" s="821" t="s">
        <v>6951</v>
      </c>
      <c r="B3318" s="822" t="s">
        <v>6952</v>
      </c>
      <c r="C3318" s="822" t="s">
        <v>7387</v>
      </c>
      <c r="D3318" s="822" t="s">
        <v>6925</v>
      </c>
      <c r="E3318" s="822" t="s">
        <v>6953</v>
      </c>
      <c r="F3318" s="822" t="s">
        <v>7154</v>
      </c>
      <c r="G3318" s="822" t="s">
        <v>7412</v>
      </c>
      <c r="H3318" s="831">
        <v>0</v>
      </c>
      <c r="I3318" s="831">
        <v>-7.2759576141834259E-11</v>
      </c>
      <c r="J3318" s="822"/>
      <c r="K3318" s="822"/>
      <c r="L3318" s="831">
        <v>0</v>
      </c>
      <c r="M3318" s="831">
        <v>1.1641532182693481E-10</v>
      </c>
      <c r="N3318" s="822"/>
      <c r="O3318" s="822"/>
      <c r="P3318" s="831">
        <v>0</v>
      </c>
      <c r="Q3318" s="831">
        <v>-1.1641532182693481E-10</v>
      </c>
      <c r="R3318" s="827"/>
      <c r="S3318" s="832"/>
    </row>
    <row r="3319" spans="1:19" ht="14.45" customHeight="1" x14ac:dyDescent="0.2">
      <c r="A3319" s="821" t="s">
        <v>6951</v>
      </c>
      <c r="B3319" s="822" t="s">
        <v>6952</v>
      </c>
      <c r="C3319" s="822" t="s">
        <v>7387</v>
      </c>
      <c r="D3319" s="822" t="s">
        <v>6925</v>
      </c>
      <c r="E3319" s="822" t="s">
        <v>6953</v>
      </c>
      <c r="F3319" s="822" t="s">
        <v>7156</v>
      </c>
      <c r="G3319" s="822" t="s">
        <v>7412</v>
      </c>
      <c r="H3319" s="831">
        <v>0</v>
      </c>
      <c r="I3319" s="831">
        <v>-2.3283064365386963E-10</v>
      </c>
      <c r="J3319" s="822"/>
      <c r="K3319" s="822"/>
      <c r="L3319" s="831">
        <v>0</v>
      </c>
      <c r="M3319" s="831">
        <v>4.6566128730773926E-10</v>
      </c>
      <c r="N3319" s="822"/>
      <c r="O3319" s="822"/>
      <c r="P3319" s="831">
        <v>0</v>
      </c>
      <c r="Q3319" s="831">
        <v>1.6007106751203537E-10</v>
      </c>
      <c r="R3319" s="827"/>
      <c r="S3319" s="832"/>
    </row>
    <row r="3320" spans="1:19" ht="14.45" customHeight="1" x14ac:dyDescent="0.2">
      <c r="A3320" s="821" t="s">
        <v>6951</v>
      </c>
      <c r="B3320" s="822" t="s">
        <v>6952</v>
      </c>
      <c r="C3320" s="822" t="s">
        <v>7387</v>
      </c>
      <c r="D3320" s="822" t="s">
        <v>6925</v>
      </c>
      <c r="E3320" s="822" t="s">
        <v>6953</v>
      </c>
      <c r="F3320" s="822" t="s">
        <v>7161</v>
      </c>
      <c r="G3320" s="822" t="s">
        <v>7410</v>
      </c>
      <c r="H3320" s="831">
        <v>0</v>
      </c>
      <c r="I3320" s="831">
        <v>-1.1368683772161603E-13</v>
      </c>
      <c r="J3320" s="822"/>
      <c r="K3320" s="822"/>
      <c r="L3320" s="831">
        <v>0</v>
      </c>
      <c r="M3320" s="831">
        <v>0</v>
      </c>
      <c r="N3320" s="822"/>
      <c r="O3320" s="822"/>
      <c r="P3320" s="831"/>
      <c r="Q3320" s="831"/>
      <c r="R3320" s="827"/>
      <c r="S3320" s="832"/>
    </row>
    <row r="3321" spans="1:19" ht="14.45" customHeight="1" x14ac:dyDescent="0.2">
      <c r="A3321" s="821" t="s">
        <v>6951</v>
      </c>
      <c r="B3321" s="822" t="s">
        <v>6952</v>
      </c>
      <c r="C3321" s="822" t="s">
        <v>7387</v>
      </c>
      <c r="D3321" s="822" t="s">
        <v>6925</v>
      </c>
      <c r="E3321" s="822" t="s">
        <v>6953</v>
      </c>
      <c r="F3321" s="822" t="s">
        <v>7162</v>
      </c>
      <c r="G3321" s="822" t="s">
        <v>7413</v>
      </c>
      <c r="H3321" s="831">
        <v>0</v>
      </c>
      <c r="I3321" s="831">
        <v>0</v>
      </c>
      <c r="J3321" s="822"/>
      <c r="K3321" s="822"/>
      <c r="L3321" s="831">
        <v>0</v>
      </c>
      <c r="M3321" s="831">
        <v>0</v>
      </c>
      <c r="N3321" s="822"/>
      <c r="O3321" s="822"/>
      <c r="P3321" s="831"/>
      <c r="Q3321" s="831"/>
      <c r="R3321" s="827"/>
      <c r="S3321" s="832"/>
    </row>
    <row r="3322" spans="1:19" ht="14.45" customHeight="1" x14ac:dyDescent="0.2">
      <c r="A3322" s="821" t="s">
        <v>6951</v>
      </c>
      <c r="B3322" s="822" t="s">
        <v>6952</v>
      </c>
      <c r="C3322" s="822" t="s">
        <v>7387</v>
      </c>
      <c r="D3322" s="822" t="s">
        <v>6925</v>
      </c>
      <c r="E3322" s="822" t="s">
        <v>6953</v>
      </c>
      <c r="F3322" s="822" t="s">
        <v>7166</v>
      </c>
      <c r="G3322" s="822" t="s">
        <v>2446</v>
      </c>
      <c r="H3322" s="831">
        <v>1.7763568394002505E-15</v>
      </c>
      <c r="I3322" s="831">
        <v>5.2386894822120667E-10</v>
      </c>
      <c r="J3322" s="822"/>
      <c r="K3322" s="822">
        <v>294912</v>
      </c>
      <c r="L3322" s="831">
        <v>-2.8421709430404007E-14</v>
      </c>
      <c r="M3322" s="831">
        <v>-3.4924596548080444E-10</v>
      </c>
      <c r="N3322" s="822"/>
      <c r="O3322" s="822">
        <v>12288</v>
      </c>
      <c r="P3322" s="831">
        <v>2.8421709430404007E-14</v>
      </c>
      <c r="Q3322" s="831">
        <v>-9.3132257461547852E-10</v>
      </c>
      <c r="R3322" s="827"/>
      <c r="S3322" s="832">
        <v>-32768</v>
      </c>
    </row>
    <row r="3323" spans="1:19" ht="14.45" customHeight="1" x14ac:dyDescent="0.2">
      <c r="A3323" s="821" t="s">
        <v>6951</v>
      </c>
      <c r="B3323" s="822" t="s">
        <v>6952</v>
      </c>
      <c r="C3323" s="822" t="s">
        <v>7387</v>
      </c>
      <c r="D3323" s="822" t="s">
        <v>6925</v>
      </c>
      <c r="E3323" s="822" t="s">
        <v>6953</v>
      </c>
      <c r="F3323" s="822" t="s">
        <v>7167</v>
      </c>
      <c r="G3323" s="822" t="s">
        <v>7405</v>
      </c>
      <c r="H3323" s="831"/>
      <c r="I3323" s="831"/>
      <c r="J3323" s="822"/>
      <c r="K3323" s="822"/>
      <c r="L3323" s="831">
        <v>0</v>
      </c>
      <c r="M3323" s="831">
        <v>0</v>
      </c>
      <c r="N3323" s="822"/>
      <c r="O3323" s="822"/>
      <c r="P3323" s="831">
        <v>7.1054273576010019E-15</v>
      </c>
      <c r="Q3323" s="831">
        <v>-8.7311491370201111E-11</v>
      </c>
      <c r="R3323" s="827"/>
      <c r="S3323" s="832">
        <v>-12288</v>
      </c>
    </row>
    <row r="3324" spans="1:19" ht="14.45" customHeight="1" x14ac:dyDescent="0.2">
      <c r="A3324" s="821" t="s">
        <v>6951</v>
      </c>
      <c r="B3324" s="822" t="s">
        <v>6952</v>
      </c>
      <c r="C3324" s="822" t="s">
        <v>7387</v>
      </c>
      <c r="D3324" s="822" t="s">
        <v>6925</v>
      </c>
      <c r="E3324" s="822" t="s">
        <v>6953</v>
      </c>
      <c r="F3324" s="822" t="s">
        <v>7168</v>
      </c>
      <c r="G3324" s="822" t="s">
        <v>7414</v>
      </c>
      <c r="H3324" s="831"/>
      <c r="I3324" s="831"/>
      <c r="J3324" s="822"/>
      <c r="K3324" s="822"/>
      <c r="L3324" s="831">
        <v>0</v>
      </c>
      <c r="M3324" s="831">
        <v>7.2759576141834259E-12</v>
      </c>
      <c r="N3324" s="822"/>
      <c r="O3324" s="822"/>
      <c r="P3324" s="831">
        <v>0</v>
      </c>
      <c r="Q3324" s="831">
        <v>-2.9103830456733704E-11</v>
      </c>
      <c r="R3324" s="827"/>
      <c r="S3324" s="832"/>
    </row>
    <row r="3325" spans="1:19" ht="14.45" customHeight="1" x14ac:dyDescent="0.2">
      <c r="A3325" s="821" t="s">
        <v>6951</v>
      </c>
      <c r="B3325" s="822" t="s">
        <v>6952</v>
      </c>
      <c r="C3325" s="822" t="s">
        <v>7387</v>
      </c>
      <c r="D3325" s="822" t="s">
        <v>6925</v>
      </c>
      <c r="E3325" s="822" t="s">
        <v>6953</v>
      </c>
      <c r="F3325" s="822" t="s">
        <v>7173</v>
      </c>
      <c r="G3325" s="822" t="s">
        <v>7415</v>
      </c>
      <c r="H3325" s="831"/>
      <c r="I3325" s="831"/>
      <c r="J3325" s="822"/>
      <c r="K3325" s="822"/>
      <c r="L3325" s="831"/>
      <c r="M3325" s="831"/>
      <c r="N3325" s="822"/>
      <c r="O3325" s="822"/>
      <c r="P3325" s="831">
        <v>0</v>
      </c>
      <c r="Q3325" s="831">
        <v>0</v>
      </c>
      <c r="R3325" s="827"/>
      <c r="S3325" s="832"/>
    </row>
    <row r="3326" spans="1:19" ht="14.45" customHeight="1" x14ac:dyDescent="0.2">
      <c r="A3326" s="821" t="s">
        <v>6951</v>
      </c>
      <c r="B3326" s="822" t="s">
        <v>6952</v>
      </c>
      <c r="C3326" s="822" t="s">
        <v>7387</v>
      </c>
      <c r="D3326" s="822" t="s">
        <v>6925</v>
      </c>
      <c r="E3326" s="822" t="s">
        <v>6953</v>
      </c>
      <c r="F3326" s="822" t="s">
        <v>7174</v>
      </c>
      <c r="G3326" s="822" t="s">
        <v>7416</v>
      </c>
      <c r="H3326" s="831"/>
      <c r="I3326" s="831"/>
      <c r="J3326" s="822"/>
      <c r="K3326" s="822"/>
      <c r="L3326" s="831"/>
      <c r="M3326" s="831"/>
      <c r="N3326" s="822"/>
      <c r="O3326" s="822"/>
      <c r="P3326" s="831">
        <v>0</v>
      </c>
      <c r="Q3326" s="831">
        <v>0</v>
      </c>
      <c r="R3326" s="827"/>
      <c r="S3326" s="832"/>
    </row>
    <row r="3327" spans="1:19" ht="14.45" customHeight="1" x14ac:dyDescent="0.2">
      <c r="A3327" s="821" t="s">
        <v>6951</v>
      </c>
      <c r="B3327" s="822" t="s">
        <v>6952</v>
      </c>
      <c r="C3327" s="822" t="s">
        <v>7387</v>
      </c>
      <c r="D3327" s="822" t="s">
        <v>6925</v>
      </c>
      <c r="E3327" s="822" t="s">
        <v>6953</v>
      </c>
      <c r="F3327" s="822" t="s">
        <v>7175</v>
      </c>
      <c r="G3327" s="822" t="s">
        <v>2442</v>
      </c>
      <c r="H3327" s="831">
        <v>0</v>
      </c>
      <c r="I3327" s="831">
        <v>0</v>
      </c>
      <c r="J3327" s="822"/>
      <c r="K3327" s="822"/>
      <c r="L3327" s="831">
        <v>2.8421709430404007E-14</v>
      </c>
      <c r="M3327" s="831">
        <v>0</v>
      </c>
      <c r="N3327" s="822"/>
      <c r="O3327" s="822">
        <v>0</v>
      </c>
      <c r="P3327" s="831">
        <v>4.2632564145606011E-14</v>
      </c>
      <c r="Q3327" s="831">
        <v>-5.8207660913467407E-11</v>
      </c>
      <c r="R3327" s="827"/>
      <c r="S3327" s="832">
        <v>-1365.3333333333333</v>
      </c>
    </row>
    <row r="3328" spans="1:19" ht="14.45" customHeight="1" x14ac:dyDescent="0.2">
      <c r="A3328" s="821" t="s">
        <v>6951</v>
      </c>
      <c r="B3328" s="822" t="s">
        <v>6952</v>
      </c>
      <c r="C3328" s="822" t="s">
        <v>7387</v>
      </c>
      <c r="D3328" s="822" t="s">
        <v>6925</v>
      </c>
      <c r="E3328" s="822" t="s">
        <v>6953</v>
      </c>
      <c r="F3328" s="822" t="s">
        <v>7176</v>
      </c>
      <c r="G3328" s="822" t="s">
        <v>7411</v>
      </c>
      <c r="H3328" s="831">
        <v>0</v>
      </c>
      <c r="I3328" s="831">
        <v>0</v>
      </c>
      <c r="J3328" s="822"/>
      <c r="K3328" s="822"/>
      <c r="L3328" s="831">
        <v>0</v>
      </c>
      <c r="M3328" s="831">
        <v>0</v>
      </c>
      <c r="N3328" s="822"/>
      <c r="O3328" s="822"/>
      <c r="P3328" s="831">
        <v>0</v>
      </c>
      <c r="Q3328" s="831">
        <v>0</v>
      </c>
      <c r="R3328" s="827"/>
      <c r="S3328" s="832"/>
    </row>
    <row r="3329" spans="1:19" ht="14.45" customHeight="1" x14ac:dyDescent="0.2">
      <c r="A3329" s="821" t="s">
        <v>6951</v>
      </c>
      <c r="B3329" s="822" t="s">
        <v>6952</v>
      </c>
      <c r="C3329" s="822" t="s">
        <v>7387</v>
      </c>
      <c r="D3329" s="822" t="s">
        <v>6925</v>
      </c>
      <c r="E3329" s="822" t="s">
        <v>6953</v>
      </c>
      <c r="F3329" s="822" t="s">
        <v>7184</v>
      </c>
      <c r="G3329" s="822" t="s">
        <v>7417</v>
      </c>
      <c r="H3329" s="831"/>
      <c r="I3329" s="831"/>
      <c r="J3329" s="822"/>
      <c r="K3329" s="822"/>
      <c r="L3329" s="831">
        <v>0</v>
      </c>
      <c r="M3329" s="831">
        <v>0</v>
      </c>
      <c r="N3329" s="822"/>
      <c r="O3329" s="822"/>
      <c r="P3329" s="831">
        <v>0</v>
      </c>
      <c r="Q3329" s="831">
        <v>0</v>
      </c>
      <c r="R3329" s="827"/>
      <c r="S3329" s="832"/>
    </row>
    <row r="3330" spans="1:19" ht="14.45" customHeight="1" x14ac:dyDescent="0.2">
      <c r="A3330" s="821" t="s">
        <v>6951</v>
      </c>
      <c r="B3330" s="822" t="s">
        <v>6952</v>
      </c>
      <c r="C3330" s="822" t="s">
        <v>7387</v>
      </c>
      <c r="D3330" s="822" t="s">
        <v>6925</v>
      </c>
      <c r="E3330" s="822" t="s">
        <v>6953</v>
      </c>
      <c r="F3330" s="822" t="s">
        <v>7194</v>
      </c>
      <c r="G3330" s="822" t="s">
        <v>7418</v>
      </c>
      <c r="H3330" s="831"/>
      <c r="I3330" s="831"/>
      <c r="J3330" s="822"/>
      <c r="K3330" s="822"/>
      <c r="L3330" s="831"/>
      <c r="M3330" s="831"/>
      <c r="N3330" s="822"/>
      <c r="O3330" s="822"/>
      <c r="P3330" s="831">
        <v>0</v>
      </c>
      <c r="Q3330" s="831">
        <v>0</v>
      </c>
      <c r="R3330" s="827"/>
      <c r="S3330" s="832"/>
    </row>
    <row r="3331" spans="1:19" ht="14.45" customHeight="1" x14ac:dyDescent="0.2">
      <c r="A3331" s="821" t="s">
        <v>6951</v>
      </c>
      <c r="B3331" s="822" t="s">
        <v>6952</v>
      </c>
      <c r="C3331" s="822" t="s">
        <v>7387</v>
      </c>
      <c r="D3331" s="822" t="s">
        <v>6925</v>
      </c>
      <c r="E3331" s="822" t="s">
        <v>6953</v>
      </c>
      <c r="F3331" s="822" t="s">
        <v>7202</v>
      </c>
      <c r="G3331" s="822" t="s">
        <v>7419</v>
      </c>
      <c r="H3331" s="831"/>
      <c r="I3331" s="831"/>
      <c r="J3331" s="822"/>
      <c r="K3331" s="822"/>
      <c r="L3331" s="831">
        <v>0</v>
      </c>
      <c r="M3331" s="831">
        <v>0</v>
      </c>
      <c r="N3331" s="822"/>
      <c r="O3331" s="822"/>
      <c r="P3331" s="831">
        <v>0</v>
      </c>
      <c r="Q3331" s="831">
        <v>-2.0372681319713593E-10</v>
      </c>
      <c r="R3331" s="827"/>
      <c r="S3331" s="832"/>
    </row>
    <row r="3332" spans="1:19" ht="14.45" customHeight="1" x14ac:dyDescent="0.2">
      <c r="A3332" s="821" t="s">
        <v>6951</v>
      </c>
      <c r="B3332" s="822" t="s">
        <v>6952</v>
      </c>
      <c r="C3332" s="822" t="s">
        <v>7387</v>
      </c>
      <c r="D3332" s="822" t="s">
        <v>6925</v>
      </c>
      <c r="E3332" s="822" t="s">
        <v>6953</v>
      </c>
      <c r="F3332" s="822" t="s">
        <v>7208</v>
      </c>
      <c r="G3332" s="822" t="s">
        <v>2477</v>
      </c>
      <c r="H3332" s="831"/>
      <c r="I3332" s="831"/>
      <c r="J3332" s="822"/>
      <c r="K3332" s="822"/>
      <c r="L3332" s="831"/>
      <c r="M3332" s="831"/>
      <c r="N3332" s="822"/>
      <c r="O3332" s="822"/>
      <c r="P3332" s="831">
        <v>0</v>
      </c>
      <c r="Q3332" s="831">
        <v>-6.9849193096160889E-10</v>
      </c>
      <c r="R3332" s="827"/>
      <c r="S3332" s="832"/>
    </row>
    <row r="3333" spans="1:19" ht="14.45" customHeight="1" x14ac:dyDescent="0.2">
      <c r="A3333" s="821" t="s">
        <v>6951</v>
      </c>
      <c r="B3333" s="822" t="s">
        <v>6952</v>
      </c>
      <c r="C3333" s="822" t="s">
        <v>7387</v>
      </c>
      <c r="D3333" s="822" t="s">
        <v>6925</v>
      </c>
      <c r="E3333" s="822" t="s">
        <v>6953</v>
      </c>
      <c r="F3333" s="822" t="s">
        <v>7214</v>
      </c>
      <c r="G3333" s="822" t="s">
        <v>7406</v>
      </c>
      <c r="H3333" s="831"/>
      <c r="I3333" s="831"/>
      <c r="J3333" s="822"/>
      <c r="K3333" s="822"/>
      <c r="L3333" s="831">
        <v>0</v>
      </c>
      <c r="M3333" s="831">
        <v>-1.1641532182693481E-10</v>
      </c>
      <c r="N3333" s="822"/>
      <c r="O3333" s="822"/>
      <c r="P3333" s="831">
        <v>0</v>
      </c>
      <c r="Q3333" s="831">
        <v>0</v>
      </c>
      <c r="R3333" s="827"/>
      <c r="S3333" s="832"/>
    </row>
    <row r="3334" spans="1:19" ht="14.45" customHeight="1" x14ac:dyDescent="0.2">
      <c r="A3334" s="821" t="s">
        <v>6951</v>
      </c>
      <c r="B3334" s="822" t="s">
        <v>6952</v>
      </c>
      <c r="C3334" s="822" t="s">
        <v>7387</v>
      </c>
      <c r="D3334" s="822" t="s">
        <v>6925</v>
      </c>
      <c r="E3334" s="822" t="s">
        <v>6953</v>
      </c>
      <c r="F3334" s="822" t="s">
        <v>7216</v>
      </c>
      <c r="G3334" s="822" t="s">
        <v>7403</v>
      </c>
      <c r="H3334" s="831"/>
      <c r="I3334" s="831"/>
      <c r="J3334" s="822"/>
      <c r="K3334" s="822"/>
      <c r="L3334" s="831"/>
      <c r="M3334" s="831"/>
      <c r="N3334" s="822"/>
      <c r="O3334" s="822"/>
      <c r="P3334" s="831">
        <v>0</v>
      </c>
      <c r="Q3334" s="831">
        <v>0</v>
      </c>
      <c r="R3334" s="827"/>
      <c r="S3334" s="832"/>
    </row>
    <row r="3335" spans="1:19" ht="14.45" customHeight="1" x14ac:dyDescent="0.2">
      <c r="A3335" s="821" t="s">
        <v>6951</v>
      </c>
      <c r="B3335" s="822" t="s">
        <v>6952</v>
      </c>
      <c r="C3335" s="822" t="s">
        <v>7387</v>
      </c>
      <c r="D3335" s="822" t="s">
        <v>6925</v>
      </c>
      <c r="E3335" s="822" t="s">
        <v>6953</v>
      </c>
      <c r="F3335" s="822" t="s">
        <v>7217</v>
      </c>
      <c r="G3335" s="822" t="s">
        <v>7420</v>
      </c>
      <c r="H3335" s="831"/>
      <c r="I3335" s="831"/>
      <c r="J3335" s="822"/>
      <c r="K3335" s="822"/>
      <c r="L3335" s="831">
        <v>0</v>
      </c>
      <c r="M3335" s="831">
        <v>0</v>
      </c>
      <c r="N3335" s="822"/>
      <c r="O3335" s="822"/>
      <c r="P3335" s="831">
        <v>0</v>
      </c>
      <c r="Q3335" s="831">
        <v>0</v>
      </c>
      <c r="R3335" s="827"/>
      <c r="S3335" s="832"/>
    </row>
    <row r="3336" spans="1:19" ht="14.45" customHeight="1" x14ac:dyDescent="0.2">
      <c r="A3336" s="821" t="s">
        <v>6951</v>
      </c>
      <c r="B3336" s="822" t="s">
        <v>6952</v>
      </c>
      <c r="C3336" s="822" t="s">
        <v>7387</v>
      </c>
      <c r="D3336" s="822" t="s">
        <v>6925</v>
      </c>
      <c r="E3336" s="822" t="s">
        <v>6953</v>
      </c>
      <c r="F3336" s="822" t="s">
        <v>7219</v>
      </c>
      <c r="G3336" s="822" t="s">
        <v>7414</v>
      </c>
      <c r="H3336" s="831"/>
      <c r="I3336" s="831"/>
      <c r="J3336" s="822"/>
      <c r="K3336" s="822"/>
      <c r="L3336" s="831">
        <v>0</v>
      </c>
      <c r="M3336" s="831">
        <v>0</v>
      </c>
      <c r="N3336" s="822"/>
      <c r="O3336" s="822"/>
      <c r="P3336" s="831">
        <v>0</v>
      </c>
      <c r="Q3336" s="831">
        <v>0</v>
      </c>
      <c r="R3336" s="827"/>
      <c r="S3336" s="832"/>
    </row>
    <row r="3337" spans="1:19" ht="14.45" customHeight="1" x14ac:dyDescent="0.2">
      <c r="A3337" s="821" t="s">
        <v>6951</v>
      </c>
      <c r="B3337" s="822" t="s">
        <v>6952</v>
      </c>
      <c r="C3337" s="822" t="s">
        <v>7387</v>
      </c>
      <c r="D3337" s="822" t="s">
        <v>6925</v>
      </c>
      <c r="E3337" s="822" t="s">
        <v>6953</v>
      </c>
      <c r="F3337" s="822" t="s">
        <v>7220</v>
      </c>
      <c r="G3337" s="822" t="s">
        <v>7421</v>
      </c>
      <c r="H3337" s="831"/>
      <c r="I3337" s="831"/>
      <c r="J3337" s="822"/>
      <c r="K3337" s="822"/>
      <c r="L3337" s="831">
        <v>0</v>
      </c>
      <c r="M3337" s="831">
        <v>0</v>
      </c>
      <c r="N3337" s="822"/>
      <c r="O3337" s="822"/>
      <c r="P3337" s="831">
        <v>-7.1054273576010019E-15</v>
      </c>
      <c r="Q3337" s="831">
        <v>1.1641532182693481E-10</v>
      </c>
      <c r="R3337" s="827"/>
      <c r="S3337" s="832">
        <v>-16384</v>
      </c>
    </row>
    <row r="3338" spans="1:19" ht="14.45" customHeight="1" x14ac:dyDescent="0.2">
      <c r="A3338" s="821" t="s">
        <v>6951</v>
      </c>
      <c r="B3338" s="822" t="s">
        <v>6952</v>
      </c>
      <c r="C3338" s="822" t="s">
        <v>7387</v>
      </c>
      <c r="D3338" s="822" t="s">
        <v>6925</v>
      </c>
      <c r="E3338" s="822" t="s">
        <v>6953</v>
      </c>
      <c r="F3338" s="822" t="s">
        <v>7222</v>
      </c>
      <c r="G3338" s="822" t="s">
        <v>7415</v>
      </c>
      <c r="H3338" s="831"/>
      <c r="I3338" s="831"/>
      <c r="J3338" s="822"/>
      <c r="K3338" s="822"/>
      <c r="L3338" s="831"/>
      <c r="M3338" s="831"/>
      <c r="N3338" s="822"/>
      <c r="O3338" s="822"/>
      <c r="P3338" s="831">
        <v>0</v>
      </c>
      <c r="Q3338" s="831">
        <v>0</v>
      </c>
      <c r="R3338" s="827"/>
      <c r="S3338" s="832"/>
    </row>
    <row r="3339" spans="1:19" ht="14.45" customHeight="1" x14ac:dyDescent="0.2">
      <c r="A3339" s="821" t="s">
        <v>6951</v>
      </c>
      <c r="B3339" s="822" t="s">
        <v>6952</v>
      </c>
      <c r="C3339" s="822" t="s">
        <v>7387</v>
      </c>
      <c r="D3339" s="822" t="s">
        <v>6925</v>
      </c>
      <c r="E3339" s="822" t="s">
        <v>6953</v>
      </c>
      <c r="F3339" s="822" t="s">
        <v>7224</v>
      </c>
      <c r="G3339" s="822" t="s">
        <v>7406</v>
      </c>
      <c r="H3339" s="831"/>
      <c r="I3339" s="831"/>
      <c r="J3339" s="822"/>
      <c r="K3339" s="822"/>
      <c r="L3339" s="831"/>
      <c r="M3339" s="831"/>
      <c r="N3339" s="822"/>
      <c r="O3339" s="822"/>
      <c r="P3339" s="831">
        <v>0</v>
      </c>
      <c r="Q3339" s="831">
        <v>0</v>
      </c>
      <c r="R3339" s="827"/>
      <c r="S3339" s="832"/>
    </row>
    <row r="3340" spans="1:19" ht="14.45" customHeight="1" x14ac:dyDescent="0.2">
      <c r="A3340" s="821" t="s">
        <v>6951</v>
      </c>
      <c r="B3340" s="822" t="s">
        <v>6952</v>
      </c>
      <c r="C3340" s="822" t="s">
        <v>7387</v>
      </c>
      <c r="D3340" s="822" t="s">
        <v>6925</v>
      </c>
      <c r="E3340" s="822" t="s">
        <v>6953</v>
      </c>
      <c r="F3340" s="822" t="s">
        <v>7228</v>
      </c>
      <c r="G3340" s="822" t="s">
        <v>7422</v>
      </c>
      <c r="H3340" s="831"/>
      <c r="I3340" s="831"/>
      <c r="J3340" s="822"/>
      <c r="K3340" s="822"/>
      <c r="L3340" s="831"/>
      <c r="M3340" s="831"/>
      <c r="N3340" s="822"/>
      <c r="O3340" s="822"/>
      <c r="P3340" s="831">
        <v>0</v>
      </c>
      <c r="Q3340" s="831">
        <v>0</v>
      </c>
      <c r="R3340" s="827"/>
      <c r="S3340" s="832"/>
    </row>
    <row r="3341" spans="1:19" ht="14.45" customHeight="1" x14ac:dyDescent="0.2">
      <c r="A3341" s="821" t="s">
        <v>6951</v>
      </c>
      <c r="B3341" s="822" t="s">
        <v>6952</v>
      </c>
      <c r="C3341" s="822" t="s">
        <v>7387</v>
      </c>
      <c r="D3341" s="822" t="s">
        <v>6925</v>
      </c>
      <c r="E3341" s="822" t="s">
        <v>6953</v>
      </c>
      <c r="F3341" s="822" t="s">
        <v>7229</v>
      </c>
      <c r="G3341" s="822" t="s">
        <v>7423</v>
      </c>
      <c r="H3341" s="831"/>
      <c r="I3341" s="831"/>
      <c r="J3341" s="822"/>
      <c r="K3341" s="822"/>
      <c r="L3341" s="831"/>
      <c r="M3341" s="831"/>
      <c r="N3341" s="822"/>
      <c r="O3341" s="822"/>
      <c r="P3341" s="831">
        <v>0</v>
      </c>
      <c r="Q3341" s="831">
        <v>0</v>
      </c>
      <c r="R3341" s="827"/>
      <c r="S3341" s="832"/>
    </row>
    <row r="3342" spans="1:19" ht="14.45" customHeight="1" x14ac:dyDescent="0.2">
      <c r="A3342" s="821" t="s">
        <v>6951</v>
      </c>
      <c r="B3342" s="822" t="s">
        <v>6952</v>
      </c>
      <c r="C3342" s="822" t="s">
        <v>7387</v>
      </c>
      <c r="D3342" s="822" t="s">
        <v>6925</v>
      </c>
      <c r="E3342" s="822" t="s">
        <v>6953</v>
      </c>
      <c r="F3342" s="822" t="s">
        <v>7233</v>
      </c>
      <c r="G3342" s="822" t="s">
        <v>3429</v>
      </c>
      <c r="H3342" s="831"/>
      <c r="I3342" s="831"/>
      <c r="J3342" s="822"/>
      <c r="K3342" s="822"/>
      <c r="L3342" s="831"/>
      <c r="M3342" s="831"/>
      <c r="N3342" s="822"/>
      <c r="O3342" s="822"/>
      <c r="P3342" s="831">
        <v>0</v>
      </c>
      <c r="Q3342" s="831">
        <v>0</v>
      </c>
      <c r="R3342" s="827"/>
      <c r="S3342" s="832"/>
    </row>
    <row r="3343" spans="1:19" ht="14.45" customHeight="1" x14ac:dyDescent="0.2">
      <c r="A3343" s="821" t="s">
        <v>6951</v>
      </c>
      <c r="B3343" s="822" t="s">
        <v>6952</v>
      </c>
      <c r="C3343" s="822" t="s">
        <v>7387</v>
      </c>
      <c r="D3343" s="822" t="s">
        <v>6925</v>
      </c>
      <c r="E3343" s="822" t="s">
        <v>6953</v>
      </c>
      <c r="F3343" s="822" t="s">
        <v>7234</v>
      </c>
      <c r="G3343" s="822" t="s">
        <v>7415</v>
      </c>
      <c r="H3343" s="831"/>
      <c r="I3343" s="831"/>
      <c r="J3343" s="822"/>
      <c r="K3343" s="822"/>
      <c r="L3343" s="831"/>
      <c r="M3343" s="831"/>
      <c r="N3343" s="822"/>
      <c r="O3343" s="822"/>
      <c r="P3343" s="831">
        <v>0</v>
      </c>
      <c r="Q3343" s="831">
        <v>-2.9103830456733704E-11</v>
      </c>
      <c r="R3343" s="827"/>
      <c r="S3343" s="832"/>
    </row>
    <row r="3344" spans="1:19" ht="14.45" customHeight="1" x14ac:dyDescent="0.2">
      <c r="A3344" s="821" t="s">
        <v>6951</v>
      </c>
      <c r="B3344" s="822" t="s">
        <v>6952</v>
      </c>
      <c r="C3344" s="822" t="s">
        <v>7387</v>
      </c>
      <c r="D3344" s="822" t="s">
        <v>6925</v>
      </c>
      <c r="E3344" s="822" t="s">
        <v>6953</v>
      </c>
      <c r="F3344" s="822" t="s">
        <v>7235</v>
      </c>
      <c r="G3344" s="822" t="s">
        <v>7424</v>
      </c>
      <c r="H3344" s="831"/>
      <c r="I3344" s="831"/>
      <c r="J3344" s="822"/>
      <c r="K3344" s="822"/>
      <c r="L3344" s="831"/>
      <c r="M3344" s="831"/>
      <c r="N3344" s="822"/>
      <c r="O3344" s="822"/>
      <c r="P3344" s="831">
        <v>-1.7763568394002505E-15</v>
      </c>
      <c r="Q3344" s="831">
        <v>-2.9103830456733704E-11</v>
      </c>
      <c r="R3344" s="827"/>
      <c r="S3344" s="832">
        <v>16384</v>
      </c>
    </row>
    <row r="3345" spans="1:19" ht="14.45" customHeight="1" x14ac:dyDescent="0.2">
      <c r="A3345" s="821" t="s">
        <v>6951</v>
      </c>
      <c r="B3345" s="822" t="s">
        <v>6952</v>
      </c>
      <c r="C3345" s="822" t="s">
        <v>7387</v>
      </c>
      <c r="D3345" s="822" t="s">
        <v>6925</v>
      </c>
      <c r="E3345" s="822" t="s">
        <v>6953</v>
      </c>
      <c r="F3345" s="822" t="s">
        <v>7236</v>
      </c>
      <c r="G3345" s="822" t="s">
        <v>7415</v>
      </c>
      <c r="H3345" s="831"/>
      <c r="I3345" s="831"/>
      <c r="J3345" s="822"/>
      <c r="K3345" s="822"/>
      <c r="L3345" s="831"/>
      <c r="M3345" s="831"/>
      <c r="N3345" s="822"/>
      <c r="O3345" s="822"/>
      <c r="P3345" s="831">
        <v>0</v>
      </c>
      <c r="Q3345" s="831">
        <v>0</v>
      </c>
      <c r="R3345" s="827"/>
      <c r="S3345" s="832"/>
    </row>
    <row r="3346" spans="1:19" ht="14.45" customHeight="1" x14ac:dyDescent="0.2">
      <c r="A3346" s="821" t="s">
        <v>6951</v>
      </c>
      <c r="B3346" s="822" t="s">
        <v>6952</v>
      </c>
      <c r="C3346" s="822" t="s">
        <v>7387</v>
      </c>
      <c r="D3346" s="822" t="s">
        <v>6925</v>
      </c>
      <c r="E3346" s="822" t="s">
        <v>6953</v>
      </c>
      <c r="F3346" s="822" t="s">
        <v>7241</v>
      </c>
      <c r="G3346" s="822" t="s">
        <v>7425</v>
      </c>
      <c r="H3346" s="831"/>
      <c r="I3346" s="831"/>
      <c r="J3346" s="822"/>
      <c r="K3346" s="822"/>
      <c r="L3346" s="831"/>
      <c r="M3346" s="831"/>
      <c r="N3346" s="822"/>
      <c r="O3346" s="822"/>
      <c r="P3346" s="831">
        <v>0</v>
      </c>
      <c r="Q3346" s="831">
        <v>0</v>
      </c>
      <c r="R3346" s="827"/>
      <c r="S3346" s="832"/>
    </row>
    <row r="3347" spans="1:19" ht="14.45" customHeight="1" x14ac:dyDescent="0.2">
      <c r="A3347" s="821" t="s">
        <v>6951</v>
      </c>
      <c r="B3347" s="822" t="s">
        <v>7426</v>
      </c>
      <c r="C3347" s="822" t="s">
        <v>639</v>
      </c>
      <c r="D3347" s="822" t="s">
        <v>6925</v>
      </c>
      <c r="E3347" s="822" t="s">
        <v>6953</v>
      </c>
      <c r="F3347" s="822" t="s">
        <v>6959</v>
      </c>
      <c r="G3347" s="822" t="s">
        <v>900</v>
      </c>
      <c r="H3347" s="831"/>
      <c r="I3347" s="831"/>
      <c r="J3347" s="822"/>
      <c r="K3347" s="822"/>
      <c r="L3347" s="831"/>
      <c r="M3347" s="831"/>
      <c r="N3347" s="822"/>
      <c r="O3347" s="822"/>
      <c r="P3347" s="831">
        <v>0.30000000000000004</v>
      </c>
      <c r="Q3347" s="831">
        <v>61.63</v>
      </c>
      <c r="R3347" s="827"/>
      <c r="S3347" s="832">
        <v>205.43333333333331</v>
      </c>
    </row>
    <row r="3348" spans="1:19" ht="14.45" customHeight="1" x14ac:dyDescent="0.2">
      <c r="A3348" s="821" t="s">
        <v>6951</v>
      </c>
      <c r="B3348" s="822" t="s">
        <v>7426</v>
      </c>
      <c r="C3348" s="822" t="s">
        <v>639</v>
      </c>
      <c r="D3348" s="822" t="s">
        <v>6925</v>
      </c>
      <c r="E3348" s="822" t="s">
        <v>6953</v>
      </c>
      <c r="F3348" s="822" t="s">
        <v>6994</v>
      </c>
      <c r="G3348" s="822" t="s">
        <v>6966</v>
      </c>
      <c r="H3348" s="831">
        <v>2</v>
      </c>
      <c r="I3348" s="831">
        <v>2581.7199999999998</v>
      </c>
      <c r="J3348" s="822"/>
      <c r="K3348" s="822">
        <v>1290.8599999999999</v>
      </c>
      <c r="L3348" s="831"/>
      <c r="M3348" s="831"/>
      <c r="N3348" s="822"/>
      <c r="O3348" s="822"/>
      <c r="P3348" s="831"/>
      <c r="Q3348" s="831"/>
      <c r="R3348" s="827"/>
      <c r="S3348" s="832"/>
    </row>
    <row r="3349" spans="1:19" ht="14.45" customHeight="1" x14ac:dyDescent="0.2">
      <c r="A3349" s="821" t="s">
        <v>6951</v>
      </c>
      <c r="B3349" s="822" t="s">
        <v>7426</v>
      </c>
      <c r="C3349" s="822" t="s">
        <v>639</v>
      </c>
      <c r="D3349" s="822" t="s">
        <v>6925</v>
      </c>
      <c r="E3349" s="822" t="s">
        <v>6953</v>
      </c>
      <c r="F3349" s="822" t="s">
        <v>6996</v>
      </c>
      <c r="G3349" s="822" t="s">
        <v>1434</v>
      </c>
      <c r="H3349" s="831"/>
      <c r="I3349" s="831"/>
      <c r="J3349" s="822"/>
      <c r="K3349" s="822"/>
      <c r="L3349" s="831"/>
      <c r="M3349" s="831"/>
      <c r="N3349" s="822"/>
      <c r="O3349" s="822"/>
      <c r="P3349" s="831">
        <v>0.4</v>
      </c>
      <c r="Q3349" s="831">
        <v>62.54</v>
      </c>
      <c r="R3349" s="827"/>
      <c r="S3349" s="832">
        <v>156.35</v>
      </c>
    </row>
    <row r="3350" spans="1:19" ht="14.45" customHeight="1" x14ac:dyDescent="0.2">
      <c r="A3350" s="821" t="s">
        <v>6951</v>
      </c>
      <c r="B3350" s="822" t="s">
        <v>7426</v>
      </c>
      <c r="C3350" s="822" t="s">
        <v>639</v>
      </c>
      <c r="D3350" s="822" t="s">
        <v>6925</v>
      </c>
      <c r="E3350" s="822" t="s">
        <v>6953</v>
      </c>
      <c r="F3350" s="822" t="s">
        <v>6997</v>
      </c>
      <c r="G3350" s="822" t="s">
        <v>877</v>
      </c>
      <c r="H3350" s="831"/>
      <c r="I3350" s="831"/>
      <c r="J3350" s="822"/>
      <c r="K3350" s="822"/>
      <c r="L3350" s="831"/>
      <c r="M3350" s="831"/>
      <c r="N3350" s="822"/>
      <c r="O3350" s="822"/>
      <c r="P3350" s="831">
        <v>0.4</v>
      </c>
      <c r="Q3350" s="831">
        <v>24.06</v>
      </c>
      <c r="R3350" s="827"/>
      <c r="S3350" s="832">
        <v>60.149999999999991</v>
      </c>
    </row>
    <row r="3351" spans="1:19" ht="14.45" customHeight="1" x14ac:dyDescent="0.2">
      <c r="A3351" s="821" t="s">
        <v>6951</v>
      </c>
      <c r="B3351" s="822" t="s">
        <v>7426</v>
      </c>
      <c r="C3351" s="822" t="s">
        <v>639</v>
      </c>
      <c r="D3351" s="822" t="s">
        <v>6925</v>
      </c>
      <c r="E3351" s="822" t="s">
        <v>6953</v>
      </c>
      <c r="F3351" s="822" t="s">
        <v>6998</v>
      </c>
      <c r="G3351" s="822" t="s">
        <v>3267</v>
      </c>
      <c r="H3351" s="831"/>
      <c r="I3351" s="831"/>
      <c r="J3351" s="822"/>
      <c r="K3351" s="822"/>
      <c r="L3351" s="831"/>
      <c r="M3351" s="831"/>
      <c r="N3351" s="822"/>
      <c r="O3351" s="822"/>
      <c r="P3351" s="831">
        <v>0.06</v>
      </c>
      <c r="Q3351" s="831">
        <v>41.17</v>
      </c>
      <c r="R3351" s="827"/>
      <c r="S3351" s="832">
        <v>686.16666666666674</v>
      </c>
    </row>
    <row r="3352" spans="1:19" ht="14.45" customHeight="1" x14ac:dyDescent="0.2">
      <c r="A3352" s="821" t="s">
        <v>6951</v>
      </c>
      <c r="B3352" s="822" t="s">
        <v>7426</v>
      </c>
      <c r="C3352" s="822" t="s">
        <v>639</v>
      </c>
      <c r="D3352" s="822" t="s">
        <v>6925</v>
      </c>
      <c r="E3352" s="822" t="s">
        <v>6953</v>
      </c>
      <c r="F3352" s="822" t="s">
        <v>7000</v>
      </c>
      <c r="G3352" s="822" t="s">
        <v>3267</v>
      </c>
      <c r="H3352" s="831"/>
      <c r="I3352" s="831"/>
      <c r="J3352" s="822"/>
      <c r="K3352" s="822"/>
      <c r="L3352" s="831"/>
      <c r="M3352" s="831"/>
      <c r="N3352" s="822"/>
      <c r="O3352" s="822"/>
      <c r="P3352" s="831">
        <v>1</v>
      </c>
      <c r="Q3352" s="831">
        <v>343.09</v>
      </c>
      <c r="R3352" s="827"/>
      <c r="S3352" s="832">
        <v>343.09</v>
      </c>
    </row>
    <row r="3353" spans="1:19" ht="14.45" customHeight="1" x14ac:dyDescent="0.2">
      <c r="A3353" s="821" t="s">
        <v>6951</v>
      </c>
      <c r="B3353" s="822" t="s">
        <v>7426</v>
      </c>
      <c r="C3353" s="822" t="s">
        <v>639</v>
      </c>
      <c r="D3353" s="822" t="s">
        <v>6925</v>
      </c>
      <c r="E3353" s="822" t="s">
        <v>6953</v>
      </c>
      <c r="F3353" s="822" t="s">
        <v>7004</v>
      </c>
      <c r="G3353" s="822" t="s">
        <v>7005</v>
      </c>
      <c r="H3353" s="831">
        <v>0.2</v>
      </c>
      <c r="I3353" s="831">
        <v>23.46</v>
      </c>
      <c r="J3353" s="822"/>
      <c r="K3353" s="822">
        <v>117.3</v>
      </c>
      <c r="L3353" s="831">
        <v>0.1</v>
      </c>
      <c r="M3353" s="831">
        <v>11.73</v>
      </c>
      <c r="N3353" s="822"/>
      <c r="O3353" s="822">
        <v>117.3</v>
      </c>
      <c r="P3353" s="831"/>
      <c r="Q3353" s="831"/>
      <c r="R3353" s="827"/>
      <c r="S3353" s="832"/>
    </row>
    <row r="3354" spans="1:19" ht="14.45" customHeight="1" x14ac:dyDescent="0.2">
      <c r="A3354" s="821" t="s">
        <v>6951</v>
      </c>
      <c r="B3354" s="822" t="s">
        <v>7426</v>
      </c>
      <c r="C3354" s="822" t="s">
        <v>639</v>
      </c>
      <c r="D3354" s="822" t="s">
        <v>6925</v>
      </c>
      <c r="E3354" s="822" t="s">
        <v>6953</v>
      </c>
      <c r="F3354" s="822" t="s">
        <v>7029</v>
      </c>
      <c r="G3354" s="822" t="s">
        <v>3393</v>
      </c>
      <c r="H3354" s="831">
        <v>1</v>
      </c>
      <c r="I3354" s="831">
        <v>6706.6</v>
      </c>
      <c r="J3354" s="822"/>
      <c r="K3354" s="822">
        <v>6706.6</v>
      </c>
      <c r="L3354" s="831"/>
      <c r="M3354" s="831"/>
      <c r="N3354" s="822"/>
      <c r="O3354" s="822"/>
      <c r="P3354" s="831"/>
      <c r="Q3354" s="831"/>
      <c r="R3354" s="827"/>
      <c r="S3354" s="832"/>
    </row>
    <row r="3355" spans="1:19" ht="14.45" customHeight="1" x14ac:dyDescent="0.2">
      <c r="A3355" s="821" t="s">
        <v>6951</v>
      </c>
      <c r="B3355" s="822" t="s">
        <v>7426</v>
      </c>
      <c r="C3355" s="822" t="s">
        <v>639</v>
      </c>
      <c r="D3355" s="822" t="s">
        <v>6925</v>
      </c>
      <c r="E3355" s="822" t="s">
        <v>6953</v>
      </c>
      <c r="F3355" s="822" t="s">
        <v>7034</v>
      </c>
      <c r="G3355" s="822" t="s">
        <v>3281</v>
      </c>
      <c r="H3355" s="831"/>
      <c r="I3355" s="831"/>
      <c r="J3355" s="822"/>
      <c r="K3355" s="822"/>
      <c r="L3355" s="831">
        <v>0.6</v>
      </c>
      <c r="M3355" s="831">
        <v>346.02</v>
      </c>
      <c r="N3355" s="822"/>
      <c r="O3355" s="822">
        <v>576.70000000000005</v>
      </c>
      <c r="P3355" s="831"/>
      <c r="Q3355" s="831"/>
      <c r="R3355" s="827"/>
      <c r="S3355" s="832"/>
    </row>
    <row r="3356" spans="1:19" ht="14.45" customHeight="1" x14ac:dyDescent="0.2">
      <c r="A3356" s="821" t="s">
        <v>6951</v>
      </c>
      <c r="B3356" s="822" t="s">
        <v>7426</v>
      </c>
      <c r="C3356" s="822" t="s">
        <v>639</v>
      </c>
      <c r="D3356" s="822" t="s">
        <v>6925</v>
      </c>
      <c r="E3356" s="822" t="s">
        <v>6953</v>
      </c>
      <c r="F3356" s="822" t="s">
        <v>7035</v>
      </c>
      <c r="G3356" s="822" t="s">
        <v>3281</v>
      </c>
      <c r="H3356" s="831"/>
      <c r="I3356" s="831"/>
      <c r="J3356" s="822"/>
      <c r="K3356" s="822"/>
      <c r="L3356" s="831">
        <v>1.2</v>
      </c>
      <c r="M3356" s="831">
        <v>640.32000000000005</v>
      </c>
      <c r="N3356" s="822"/>
      <c r="O3356" s="822">
        <v>533.6</v>
      </c>
      <c r="P3356" s="831">
        <v>0.6</v>
      </c>
      <c r="Q3356" s="831">
        <v>320.14999999999998</v>
      </c>
      <c r="R3356" s="827"/>
      <c r="S3356" s="832">
        <v>533.58333333333337</v>
      </c>
    </row>
    <row r="3357" spans="1:19" ht="14.45" customHeight="1" x14ac:dyDescent="0.2">
      <c r="A3357" s="821" t="s">
        <v>6951</v>
      </c>
      <c r="B3357" s="822" t="s">
        <v>7426</v>
      </c>
      <c r="C3357" s="822" t="s">
        <v>639</v>
      </c>
      <c r="D3357" s="822" t="s">
        <v>6925</v>
      </c>
      <c r="E3357" s="822" t="s">
        <v>6953</v>
      </c>
      <c r="F3357" s="822" t="s">
        <v>7047</v>
      </c>
      <c r="G3357" s="822" t="s">
        <v>805</v>
      </c>
      <c r="H3357" s="831"/>
      <c r="I3357" s="831"/>
      <c r="J3357" s="822"/>
      <c r="K3357" s="822"/>
      <c r="L3357" s="831"/>
      <c r="M3357" s="831"/>
      <c r="N3357" s="822"/>
      <c r="O3357" s="822"/>
      <c r="P3357" s="831">
        <v>0.36</v>
      </c>
      <c r="Q3357" s="831">
        <v>381.14</v>
      </c>
      <c r="R3357" s="827"/>
      <c r="S3357" s="832">
        <v>1058.7222222222222</v>
      </c>
    </row>
    <row r="3358" spans="1:19" ht="14.45" customHeight="1" x14ac:dyDescent="0.2">
      <c r="A3358" s="821" t="s">
        <v>6951</v>
      </c>
      <c r="B3358" s="822" t="s">
        <v>7426</v>
      </c>
      <c r="C3358" s="822" t="s">
        <v>639</v>
      </c>
      <c r="D3358" s="822" t="s">
        <v>6925</v>
      </c>
      <c r="E3358" s="822" t="s">
        <v>6953</v>
      </c>
      <c r="F3358" s="822" t="s">
        <v>7086</v>
      </c>
      <c r="G3358" s="822" t="s">
        <v>2660</v>
      </c>
      <c r="H3358" s="831"/>
      <c r="I3358" s="831"/>
      <c r="J3358" s="822"/>
      <c r="K3358" s="822"/>
      <c r="L3358" s="831"/>
      <c r="M3358" s="831"/>
      <c r="N3358" s="822"/>
      <c r="O3358" s="822"/>
      <c r="P3358" s="831">
        <v>0.1</v>
      </c>
      <c r="Q3358" s="831">
        <v>27.4</v>
      </c>
      <c r="R3358" s="827"/>
      <c r="S3358" s="832">
        <v>273.99999999999994</v>
      </c>
    </row>
    <row r="3359" spans="1:19" ht="14.45" customHeight="1" x14ac:dyDescent="0.2">
      <c r="A3359" s="821" t="s">
        <v>6951</v>
      </c>
      <c r="B3359" s="822" t="s">
        <v>7426</v>
      </c>
      <c r="C3359" s="822" t="s">
        <v>639</v>
      </c>
      <c r="D3359" s="822" t="s">
        <v>6925</v>
      </c>
      <c r="E3359" s="822" t="s">
        <v>6953</v>
      </c>
      <c r="F3359" s="822" t="s">
        <v>7099</v>
      </c>
      <c r="G3359" s="822" t="s">
        <v>7100</v>
      </c>
      <c r="H3359" s="831"/>
      <c r="I3359" s="831"/>
      <c r="J3359" s="822"/>
      <c r="K3359" s="822"/>
      <c r="L3359" s="831">
        <v>3</v>
      </c>
      <c r="M3359" s="831">
        <v>12248.06</v>
      </c>
      <c r="N3359" s="822"/>
      <c r="O3359" s="822">
        <v>4082.6866666666665</v>
      </c>
      <c r="P3359" s="831"/>
      <c r="Q3359" s="831"/>
      <c r="R3359" s="827"/>
      <c r="S3359" s="832"/>
    </row>
    <row r="3360" spans="1:19" ht="14.45" customHeight="1" x14ac:dyDescent="0.2">
      <c r="A3360" s="821" t="s">
        <v>6951</v>
      </c>
      <c r="B3360" s="822" t="s">
        <v>7426</v>
      </c>
      <c r="C3360" s="822" t="s">
        <v>639</v>
      </c>
      <c r="D3360" s="822" t="s">
        <v>6925</v>
      </c>
      <c r="E3360" s="822" t="s">
        <v>6953</v>
      </c>
      <c r="F3360" s="822" t="s">
        <v>7114</v>
      </c>
      <c r="G3360" s="822" t="s">
        <v>2319</v>
      </c>
      <c r="H3360" s="831"/>
      <c r="I3360" s="831"/>
      <c r="J3360" s="822"/>
      <c r="K3360" s="822"/>
      <c r="L3360" s="831">
        <v>1</v>
      </c>
      <c r="M3360" s="831">
        <v>1173.5999999999999</v>
      </c>
      <c r="N3360" s="822"/>
      <c r="O3360" s="822">
        <v>1173.5999999999999</v>
      </c>
      <c r="P3360" s="831"/>
      <c r="Q3360" s="831"/>
      <c r="R3360" s="827"/>
      <c r="S3360" s="832"/>
    </row>
    <row r="3361" spans="1:19" ht="14.45" customHeight="1" x14ac:dyDescent="0.2">
      <c r="A3361" s="821" t="s">
        <v>6951</v>
      </c>
      <c r="B3361" s="822" t="s">
        <v>7426</v>
      </c>
      <c r="C3361" s="822" t="s">
        <v>639</v>
      </c>
      <c r="D3361" s="822" t="s">
        <v>6925</v>
      </c>
      <c r="E3361" s="822" t="s">
        <v>6953</v>
      </c>
      <c r="F3361" s="822" t="s">
        <v>7119</v>
      </c>
      <c r="G3361" s="822" t="s">
        <v>916</v>
      </c>
      <c r="H3361" s="831"/>
      <c r="I3361" s="831"/>
      <c r="J3361" s="822"/>
      <c r="K3361" s="822"/>
      <c r="L3361" s="831"/>
      <c r="M3361" s="831"/>
      <c r="N3361" s="822"/>
      <c r="O3361" s="822"/>
      <c r="P3361" s="831">
        <v>0.4</v>
      </c>
      <c r="Q3361" s="831">
        <v>85.26</v>
      </c>
      <c r="R3361" s="827"/>
      <c r="S3361" s="832">
        <v>213.15</v>
      </c>
    </row>
    <row r="3362" spans="1:19" ht="14.45" customHeight="1" x14ac:dyDescent="0.2">
      <c r="A3362" s="821" t="s">
        <v>6951</v>
      </c>
      <c r="B3362" s="822" t="s">
        <v>7426</v>
      </c>
      <c r="C3362" s="822" t="s">
        <v>639</v>
      </c>
      <c r="D3362" s="822" t="s">
        <v>6925</v>
      </c>
      <c r="E3362" s="822" t="s">
        <v>6953</v>
      </c>
      <c r="F3362" s="822" t="s">
        <v>7141</v>
      </c>
      <c r="G3362" s="822" t="s">
        <v>2967</v>
      </c>
      <c r="H3362" s="831"/>
      <c r="I3362" s="831"/>
      <c r="J3362" s="822"/>
      <c r="K3362" s="822"/>
      <c r="L3362" s="831"/>
      <c r="M3362" s="831"/>
      <c r="N3362" s="822"/>
      <c r="O3362" s="822"/>
      <c r="P3362" s="831">
        <v>0.51</v>
      </c>
      <c r="Q3362" s="831">
        <v>241.88</v>
      </c>
      <c r="R3362" s="827"/>
      <c r="S3362" s="832">
        <v>474.27450980392155</v>
      </c>
    </row>
    <row r="3363" spans="1:19" ht="14.45" customHeight="1" x14ac:dyDescent="0.2">
      <c r="A3363" s="821" t="s">
        <v>6951</v>
      </c>
      <c r="B3363" s="822" t="s">
        <v>7426</v>
      </c>
      <c r="C3363" s="822" t="s">
        <v>639</v>
      </c>
      <c r="D3363" s="822" t="s">
        <v>6925</v>
      </c>
      <c r="E3363" s="822" t="s">
        <v>6953</v>
      </c>
      <c r="F3363" s="822" t="s">
        <v>7181</v>
      </c>
      <c r="G3363" s="822" t="s">
        <v>6966</v>
      </c>
      <c r="H3363" s="831"/>
      <c r="I3363" s="831"/>
      <c r="J3363" s="822"/>
      <c r="K3363" s="822"/>
      <c r="L3363" s="831">
        <v>1</v>
      </c>
      <c r="M3363" s="831">
        <v>1290.8599999999999</v>
      </c>
      <c r="N3363" s="822"/>
      <c r="O3363" s="822">
        <v>1290.8599999999999</v>
      </c>
      <c r="P3363" s="831"/>
      <c r="Q3363" s="831"/>
      <c r="R3363" s="827"/>
      <c r="S3363" s="832"/>
    </row>
    <row r="3364" spans="1:19" ht="14.45" customHeight="1" x14ac:dyDescent="0.2">
      <c r="A3364" s="821" t="s">
        <v>6951</v>
      </c>
      <c r="B3364" s="822" t="s">
        <v>7426</v>
      </c>
      <c r="C3364" s="822" t="s">
        <v>639</v>
      </c>
      <c r="D3364" s="822" t="s">
        <v>6925</v>
      </c>
      <c r="E3364" s="822" t="s">
        <v>6953</v>
      </c>
      <c r="F3364" s="822" t="s">
        <v>7193</v>
      </c>
      <c r="G3364" s="822" t="s">
        <v>916</v>
      </c>
      <c r="H3364" s="831"/>
      <c r="I3364" s="831"/>
      <c r="J3364" s="822"/>
      <c r="K3364" s="822"/>
      <c r="L3364" s="831"/>
      <c r="M3364" s="831"/>
      <c r="N3364" s="822"/>
      <c r="O3364" s="822"/>
      <c r="P3364" s="831">
        <v>0.91</v>
      </c>
      <c r="Q3364" s="831">
        <v>377.74</v>
      </c>
      <c r="R3364" s="827"/>
      <c r="S3364" s="832">
        <v>415.09890109890108</v>
      </c>
    </row>
    <row r="3365" spans="1:19" ht="14.45" customHeight="1" x14ac:dyDescent="0.2">
      <c r="A3365" s="821" t="s">
        <v>6951</v>
      </c>
      <c r="B3365" s="822" t="s">
        <v>7426</v>
      </c>
      <c r="C3365" s="822" t="s">
        <v>639</v>
      </c>
      <c r="D3365" s="822" t="s">
        <v>6925</v>
      </c>
      <c r="E3365" s="822" t="s">
        <v>6953</v>
      </c>
      <c r="F3365" s="822" t="s">
        <v>7201</v>
      </c>
      <c r="G3365" s="822" t="s">
        <v>805</v>
      </c>
      <c r="H3365" s="831"/>
      <c r="I3365" s="831"/>
      <c r="J3365" s="822"/>
      <c r="K3365" s="822"/>
      <c r="L3365" s="831"/>
      <c r="M3365" s="831"/>
      <c r="N3365" s="822"/>
      <c r="O3365" s="822"/>
      <c r="P3365" s="831">
        <v>0.48</v>
      </c>
      <c r="Q3365" s="831">
        <v>105.07</v>
      </c>
      <c r="R3365" s="827"/>
      <c r="S3365" s="832">
        <v>218.89583333333331</v>
      </c>
    </row>
    <row r="3366" spans="1:19" ht="14.45" customHeight="1" x14ac:dyDescent="0.2">
      <c r="A3366" s="821" t="s">
        <v>6951</v>
      </c>
      <c r="B3366" s="822" t="s">
        <v>7426</v>
      </c>
      <c r="C3366" s="822" t="s">
        <v>639</v>
      </c>
      <c r="D3366" s="822" t="s">
        <v>6925</v>
      </c>
      <c r="E3366" s="822" t="s">
        <v>6953</v>
      </c>
      <c r="F3366" s="822" t="s">
        <v>7208</v>
      </c>
      <c r="G3366" s="822" t="s">
        <v>2477</v>
      </c>
      <c r="H3366" s="831"/>
      <c r="I3366" s="831"/>
      <c r="J3366" s="822"/>
      <c r="K3366" s="822"/>
      <c r="L3366" s="831"/>
      <c r="M3366" s="831"/>
      <c r="N3366" s="822"/>
      <c r="O3366" s="822"/>
      <c r="P3366" s="831">
        <v>1</v>
      </c>
      <c r="Q3366" s="831">
        <v>42782.86</v>
      </c>
      <c r="R3366" s="827"/>
      <c r="S3366" s="832">
        <v>42782.86</v>
      </c>
    </row>
    <row r="3367" spans="1:19" ht="14.45" customHeight="1" x14ac:dyDescent="0.2">
      <c r="A3367" s="821" t="s">
        <v>6951</v>
      </c>
      <c r="B3367" s="822" t="s">
        <v>7426</v>
      </c>
      <c r="C3367" s="822" t="s">
        <v>639</v>
      </c>
      <c r="D3367" s="822" t="s">
        <v>6925</v>
      </c>
      <c r="E3367" s="822" t="s">
        <v>7261</v>
      </c>
      <c r="F3367" s="822" t="s">
        <v>7280</v>
      </c>
      <c r="G3367" s="822" t="s">
        <v>7281</v>
      </c>
      <c r="H3367" s="831"/>
      <c r="I3367" s="831"/>
      <c r="J3367" s="822"/>
      <c r="K3367" s="822"/>
      <c r="L3367" s="831"/>
      <c r="M3367" s="831"/>
      <c r="N3367" s="822"/>
      <c r="O3367" s="822"/>
      <c r="P3367" s="831">
        <v>2</v>
      </c>
      <c r="Q3367" s="831">
        <v>358.6</v>
      </c>
      <c r="R3367" s="827"/>
      <c r="S3367" s="832">
        <v>179.3</v>
      </c>
    </row>
    <row r="3368" spans="1:19" ht="14.45" customHeight="1" x14ac:dyDescent="0.2">
      <c r="A3368" s="821" t="s">
        <v>6951</v>
      </c>
      <c r="B3368" s="822" t="s">
        <v>7426</v>
      </c>
      <c r="C3368" s="822" t="s">
        <v>639</v>
      </c>
      <c r="D3368" s="822" t="s">
        <v>6925</v>
      </c>
      <c r="E3368" s="822" t="s">
        <v>7261</v>
      </c>
      <c r="F3368" s="822" t="s">
        <v>7283</v>
      </c>
      <c r="G3368" s="822" t="s">
        <v>7284</v>
      </c>
      <c r="H3368" s="831"/>
      <c r="I3368" s="831"/>
      <c r="J3368" s="822"/>
      <c r="K3368" s="822"/>
      <c r="L3368" s="831"/>
      <c r="M3368" s="831"/>
      <c r="N3368" s="822"/>
      <c r="O3368" s="822"/>
      <c r="P3368" s="831">
        <v>1</v>
      </c>
      <c r="Q3368" s="831">
        <v>75.97</v>
      </c>
      <c r="R3368" s="827"/>
      <c r="S3368" s="832">
        <v>75.97</v>
      </c>
    </row>
    <row r="3369" spans="1:19" ht="14.45" customHeight="1" x14ac:dyDescent="0.2">
      <c r="A3369" s="821" t="s">
        <v>6951</v>
      </c>
      <c r="B3369" s="822" t="s">
        <v>7426</v>
      </c>
      <c r="C3369" s="822" t="s">
        <v>639</v>
      </c>
      <c r="D3369" s="822" t="s">
        <v>6925</v>
      </c>
      <c r="E3369" s="822" t="s">
        <v>7261</v>
      </c>
      <c r="F3369" s="822" t="s">
        <v>7285</v>
      </c>
      <c r="G3369" s="822" t="s">
        <v>7286</v>
      </c>
      <c r="H3369" s="831"/>
      <c r="I3369" s="831"/>
      <c r="J3369" s="822"/>
      <c r="K3369" s="822"/>
      <c r="L3369" s="831"/>
      <c r="M3369" s="831"/>
      <c r="N3369" s="822"/>
      <c r="O3369" s="822"/>
      <c r="P3369" s="831">
        <v>1</v>
      </c>
      <c r="Q3369" s="831">
        <v>94.69</v>
      </c>
      <c r="R3369" s="827"/>
      <c r="S3369" s="832">
        <v>94.69</v>
      </c>
    </row>
    <row r="3370" spans="1:19" ht="14.45" customHeight="1" x14ac:dyDescent="0.2">
      <c r="A3370" s="821" t="s">
        <v>6951</v>
      </c>
      <c r="B3370" s="822" t="s">
        <v>7426</v>
      </c>
      <c r="C3370" s="822" t="s">
        <v>639</v>
      </c>
      <c r="D3370" s="822" t="s">
        <v>6925</v>
      </c>
      <c r="E3370" s="822" t="s">
        <v>7261</v>
      </c>
      <c r="F3370" s="822" t="s">
        <v>7287</v>
      </c>
      <c r="G3370" s="822" t="s">
        <v>7286</v>
      </c>
      <c r="H3370" s="831"/>
      <c r="I3370" s="831"/>
      <c r="J3370" s="822"/>
      <c r="K3370" s="822"/>
      <c r="L3370" s="831"/>
      <c r="M3370" s="831"/>
      <c r="N3370" s="822"/>
      <c r="O3370" s="822"/>
      <c r="P3370" s="831">
        <v>2</v>
      </c>
      <c r="Q3370" s="831">
        <v>151.94</v>
      </c>
      <c r="R3370" s="827"/>
      <c r="S3370" s="832">
        <v>75.97</v>
      </c>
    </row>
    <row r="3371" spans="1:19" ht="14.45" customHeight="1" x14ac:dyDescent="0.2">
      <c r="A3371" s="821" t="s">
        <v>6951</v>
      </c>
      <c r="B3371" s="822" t="s">
        <v>7426</v>
      </c>
      <c r="C3371" s="822" t="s">
        <v>639</v>
      </c>
      <c r="D3371" s="822" t="s">
        <v>6925</v>
      </c>
      <c r="E3371" s="822" t="s">
        <v>6946</v>
      </c>
      <c r="F3371" s="822" t="s">
        <v>7314</v>
      </c>
      <c r="G3371" s="822" t="s">
        <v>7315</v>
      </c>
      <c r="H3371" s="831"/>
      <c r="I3371" s="831"/>
      <c r="J3371" s="822"/>
      <c r="K3371" s="822"/>
      <c r="L3371" s="831"/>
      <c r="M3371" s="831"/>
      <c r="N3371" s="822"/>
      <c r="O3371" s="822"/>
      <c r="P3371" s="831">
        <v>1</v>
      </c>
      <c r="Q3371" s="831">
        <v>158</v>
      </c>
      <c r="R3371" s="827"/>
      <c r="S3371" s="832">
        <v>158</v>
      </c>
    </row>
    <row r="3372" spans="1:19" ht="14.45" customHeight="1" x14ac:dyDescent="0.2">
      <c r="A3372" s="821" t="s">
        <v>6951</v>
      </c>
      <c r="B3372" s="822" t="s">
        <v>7426</v>
      </c>
      <c r="C3372" s="822" t="s">
        <v>639</v>
      </c>
      <c r="D3372" s="822" t="s">
        <v>6925</v>
      </c>
      <c r="E3372" s="822" t="s">
        <v>6946</v>
      </c>
      <c r="F3372" s="822" t="s">
        <v>7318</v>
      </c>
      <c r="G3372" s="822" t="s">
        <v>7319</v>
      </c>
      <c r="H3372" s="831">
        <v>2</v>
      </c>
      <c r="I3372" s="831">
        <v>76</v>
      </c>
      <c r="J3372" s="822"/>
      <c r="K3372" s="822">
        <v>38</v>
      </c>
      <c r="L3372" s="831">
        <v>7</v>
      </c>
      <c r="M3372" s="831">
        <v>266</v>
      </c>
      <c r="N3372" s="822"/>
      <c r="O3372" s="822">
        <v>38</v>
      </c>
      <c r="P3372" s="831"/>
      <c r="Q3372" s="831"/>
      <c r="R3372" s="827"/>
      <c r="S3372" s="832"/>
    </row>
    <row r="3373" spans="1:19" ht="14.45" customHeight="1" x14ac:dyDescent="0.2">
      <c r="A3373" s="821" t="s">
        <v>6951</v>
      </c>
      <c r="B3373" s="822" t="s">
        <v>7426</v>
      </c>
      <c r="C3373" s="822" t="s">
        <v>639</v>
      </c>
      <c r="D3373" s="822" t="s">
        <v>6925</v>
      </c>
      <c r="E3373" s="822" t="s">
        <v>6946</v>
      </c>
      <c r="F3373" s="822" t="s">
        <v>7328</v>
      </c>
      <c r="G3373" s="822" t="s">
        <v>7329</v>
      </c>
      <c r="H3373" s="831"/>
      <c r="I3373" s="831"/>
      <c r="J3373" s="822"/>
      <c r="K3373" s="822"/>
      <c r="L3373" s="831">
        <v>8</v>
      </c>
      <c r="M3373" s="831">
        <v>1440</v>
      </c>
      <c r="N3373" s="822"/>
      <c r="O3373" s="822">
        <v>180</v>
      </c>
      <c r="P3373" s="831">
        <v>1</v>
      </c>
      <c r="Q3373" s="831">
        <v>194</v>
      </c>
      <c r="R3373" s="827"/>
      <c r="S3373" s="832">
        <v>194</v>
      </c>
    </row>
    <row r="3374" spans="1:19" ht="14.45" customHeight="1" x14ac:dyDescent="0.2">
      <c r="A3374" s="821" t="s">
        <v>6951</v>
      </c>
      <c r="B3374" s="822" t="s">
        <v>7426</v>
      </c>
      <c r="C3374" s="822" t="s">
        <v>639</v>
      </c>
      <c r="D3374" s="822" t="s">
        <v>6925</v>
      </c>
      <c r="E3374" s="822" t="s">
        <v>6946</v>
      </c>
      <c r="F3374" s="822" t="s">
        <v>7443</v>
      </c>
      <c r="G3374" s="822" t="s">
        <v>7444</v>
      </c>
      <c r="H3374" s="831">
        <v>264</v>
      </c>
      <c r="I3374" s="831">
        <v>188760</v>
      </c>
      <c r="J3374" s="822"/>
      <c r="K3374" s="822">
        <v>715</v>
      </c>
      <c r="L3374" s="831">
        <v>341</v>
      </c>
      <c r="M3374" s="831">
        <v>244156</v>
      </c>
      <c r="N3374" s="822"/>
      <c r="O3374" s="822">
        <v>716</v>
      </c>
      <c r="P3374" s="831"/>
      <c r="Q3374" s="831"/>
      <c r="R3374" s="827"/>
      <c r="S3374" s="832"/>
    </row>
    <row r="3375" spans="1:19" ht="14.45" customHeight="1" x14ac:dyDescent="0.2">
      <c r="A3375" s="821" t="s">
        <v>6951</v>
      </c>
      <c r="B3375" s="822" t="s">
        <v>7426</v>
      </c>
      <c r="C3375" s="822" t="s">
        <v>639</v>
      </c>
      <c r="D3375" s="822" t="s">
        <v>6925</v>
      </c>
      <c r="E3375" s="822" t="s">
        <v>6946</v>
      </c>
      <c r="F3375" s="822" t="s">
        <v>7447</v>
      </c>
      <c r="G3375" s="822" t="s">
        <v>7448</v>
      </c>
      <c r="H3375" s="831">
        <v>4</v>
      </c>
      <c r="I3375" s="831">
        <v>520</v>
      </c>
      <c r="J3375" s="822"/>
      <c r="K3375" s="822">
        <v>130</v>
      </c>
      <c r="L3375" s="831">
        <v>23</v>
      </c>
      <c r="M3375" s="831">
        <v>3013</v>
      </c>
      <c r="N3375" s="822"/>
      <c r="O3375" s="822">
        <v>131</v>
      </c>
      <c r="P3375" s="831"/>
      <c r="Q3375" s="831"/>
      <c r="R3375" s="827"/>
      <c r="S3375" s="832"/>
    </row>
    <row r="3376" spans="1:19" ht="14.45" customHeight="1" x14ac:dyDescent="0.2">
      <c r="A3376" s="821" t="s">
        <v>6951</v>
      </c>
      <c r="B3376" s="822" t="s">
        <v>7426</v>
      </c>
      <c r="C3376" s="822" t="s">
        <v>639</v>
      </c>
      <c r="D3376" s="822" t="s">
        <v>6925</v>
      </c>
      <c r="E3376" s="822" t="s">
        <v>6946</v>
      </c>
      <c r="F3376" s="822" t="s">
        <v>7451</v>
      </c>
      <c r="G3376" s="822" t="s">
        <v>7452</v>
      </c>
      <c r="H3376" s="831">
        <v>570</v>
      </c>
      <c r="I3376" s="831">
        <v>502170</v>
      </c>
      <c r="J3376" s="822"/>
      <c r="K3376" s="822">
        <v>881</v>
      </c>
      <c r="L3376" s="831">
        <v>561</v>
      </c>
      <c r="M3376" s="831">
        <v>494802</v>
      </c>
      <c r="N3376" s="822"/>
      <c r="O3376" s="822">
        <v>882</v>
      </c>
      <c r="P3376" s="831"/>
      <c r="Q3376" s="831"/>
      <c r="R3376" s="827"/>
      <c r="S3376" s="832"/>
    </row>
    <row r="3377" spans="1:19" ht="14.45" customHeight="1" x14ac:dyDescent="0.2">
      <c r="A3377" s="821" t="s">
        <v>6951</v>
      </c>
      <c r="B3377" s="822" t="s">
        <v>7426</v>
      </c>
      <c r="C3377" s="822" t="s">
        <v>639</v>
      </c>
      <c r="D3377" s="822" t="s">
        <v>6925</v>
      </c>
      <c r="E3377" s="822" t="s">
        <v>6946</v>
      </c>
      <c r="F3377" s="822" t="s">
        <v>7332</v>
      </c>
      <c r="G3377" s="822" t="s">
        <v>7333</v>
      </c>
      <c r="H3377" s="831"/>
      <c r="I3377" s="831"/>
      <c r="J3377" s="822"/>
      <c r="K3377" s="822"/>
      <c r="L3377" s="831">
        <v>0</v>
      </c>
      <c r="M3377" s="831">
        <v>0</v>
      </c>
      <c r="N3377" s="822"/>
      <c r="O3377" s="822"/>
      <c r="P3377" s="831"/>
      <c r="Q3377" s="831"/>
      <c r="R3377" s="827"/>
      <c r="S3377" s="832"/>
    </row>
    <row r="3378" spans="1:19" ht="14.45" customHeight="1" x14ac:dyDescent="0.2">
      <c r="A3378" s="821" t="s">
        <v>6951</v>
      </c>
      <c r="B3378" s="822" t="s">
        <v>7426</v>
      </c>
      <c r="C3378" s="822" t="s">
        <v>639</v>
      </c>
      <c r="D3378" s="822" t="s">
        <v>6925</v>
      </c>
      <c r="E3378" s="822" t="s">
        <v>6946</v>
      </c>
      <c r="F3378" s="822" t="s">
        <v>7336</v>
      </c>
      <c r="G3378" s="822" t="s">
        <v>7337</v>
      </c>
      <c r="H3378" s="831"/>
      <c r="I3378" s="831"/>
      <c r="J3378" s="822"/>
      <c r="K3378" s="822"/>
      <c r="L3378" s="831"/>
      <c r="M3378" s="831"/>
      <c r="N3378" s="822"/>
      <c r="O3378" s="822"/>
      <c r="P3378" s="831">
        <v>5</v>
      </c>
      <c r="Q3378" s="831">
        <v>1300</v>
      </c>
      <c r="R3378" s="827"/>
      <c r="S3378" s="832">
        <v>260</v>
      </c>
    </row>
    <row r="3379" spans="1:19" ht="14.45" customHeight="1" x14ac:dyDescent="0.2">
      <c r="A3379" s="821" t="s">
        <v>6951</v>
      </c>
      <c r="B3379" s="822" t="s">
        <v>7426</v>
      </c>
      <c r="C3379" s="822" t="s">
        <v>639</v>
      </c>
      <c r="D3379" s="822" t="s">
        <v>6925</v>
      </c>
      <c r="E3379" s="822" t="s">
        <v>6946</v>
      </c>
      <c r="F3379" s="822" t="s">
        <v>7338</v>
      </c>
      <c r="G3379" s="822" t="s">
        <v>7339</v>
      </c>
      <c r="H3379" s="831"/>
      <c r="I3379" s="831"/>
      <c r="J3379" s="822"/>
      <c r="K3379" s="822"/>
      <c r="L3379" s="831">
        <v>8</v>
      </c>
      <c r="M3379" s="831">
        <v>278.89</v>
      </c>
      <c r="N3379" s="822"/>
      <c r="O3379" s="822">
        <v>34.861249999999998</v>
      </c>
      <c r="P3379" s="831">
        <v>1</v>
      </c>
      <c r="Q3379" s="831">
        <v>45.56</v>
      </c>
      <c r="R3379" s="827"/>
      <c r="S3379" s="832">
        <v>45.56</v>
      </c>
    </row>
    <row r="3380" spans="1:19" ht="14.45" customHeight="1" x14ac:dyDescent="0.2">
      <c r="A3380" s="821" t="s">
        <v>6951</v>
      </c>
      <c r="B3380" s="822" t="s">
        <v>7426</v>
      </c>
      <c r="C3380" s="822" t="s">
        <v>639</v>
      </c>
      <c r="D3380" s="822" t="s">
        <v>6925</v>
      </c>
      <c r="E3380" s="822" t="s">
        <v>6946</v>
      </c>
      <c r="F3380" s="822" t="s">
        <v>7342</v>
      </c>
      <c r="G3380" s="822" t="s">
        <v>7343</v>
      </c>
      <c r="H3380" s="831">
        <v>11</v>
      </c>
      <c r="I3380" s="831">
        <v>418</v>
      </c>
      <c r="J3380" s="822"/>
      <c r="K3380" s="822">
        <v>38</v>
      </c>
      <c r="L3380" s="831">
        <v>14</v>
      </c>
      <c r="M3380" s="831">
        <v>532</v>
      </c>
      <c r="N3380" s="822"/>
      <c r="O3380" s="822">
        <v>38</v>
      </c>
      <c r="P3380" s="831">
        <v>1</v>
      </c>
      <c r="Q3380" s="831">
        <v>39</v>
      </c>
      <c r="R3380" s="827"/>
      <c r="S3380" s="832">
        <v>39</v>
      </c>
    </row>
    <row r="3381" spans="1:19" ht="14.45" customHeight="1" x14ac:dyDescent="0.2">
      <c r="A3381" s="821" t="s">
        <v>6951</v>
      </c>
      <c r="B3381" s="822" t="s">
        <v>7426</v>
      </c>
      <c r="C3381" s="822" t="s">
        <v>639</v>
      </c>
      <c r="D3381" s="822" t="s">
        <v>6925</v>
      </c>
      <c r="E3381" s="822" t="s">
        <v>6946</v>
      </c>
      <c r="F3381" s="822" t="s">
        <v>7348</v>
      </c>
      <c r="G3381" s="822" t="s">
        <v>7349</v>
      </c>
      <c r="H3381" s="831">
        <v>3</v>
      </c>
      <c r="I3381" s="831">
        <v>99</v>
      </c>
      <c r="J3381" s="822"/>
      <c r="K3381" s="822">
        <v>33</v>
      </c>
      <c r="L3381" s="831">
        <v>13</v>
      </c>
      <c r="M3381" s="831">
        <v>429</v>
      </c>
      <c r="N3381" s="822"/>
      <c r="O3381" s="822">
        <v>33</v>
      </c>
      <c r="P3381" s="831"/>
      <c r="Q3381" s="831"/>
      <c r="R3381" s="827"/>
      <c r="S3381" s="832"/>
    </row>
    <row r="3382" spans="1:19" ht="14.45" customHeight="1" x14ac:dyDescent="0.2">
      <c r="A3382" s="821" t="s">
        <v>6951</v>
      </c>
      <c r="B3382" s="822" t="s">
        <v>7426</v>
      </c>
      <c r="C3382" s="822" t="s">
        <v>639</v>
      </c>
      <c r="D3382" s="822" t="s">
        <v>6925</v>
      </c>
      <c r="E3382" s="822" t="s">
        <v>6946</v>
      </c>
      <c r="F3382" s="822" t="s">
        <v>7358</v>
      </c>
      <c r="G3382" s="822" t="s">
        <v>7359</v>
      </c>
      <c r="H3382" s="831"/>
      <c r="I3382" s="831"/>
      <c r="J3382" s="822"/>
      <c r="K3382" s="822"/>
      <c r="L3382" s="831">
        <v>0</v>
      </c>
      <c r="M3382" s="831">
        <v>0</v>
      </c>
      <c r="N3382" s="822"/>
      <c r="O3382" s="822"/>
      <c r="P3382" s="831"/>
      <c r="Q3382" s="831"/>
      <c r="R3382" s="827"/>
      <c r="S3382" s="832"/>
    </row>
    <row r="3383" spans="1:19" ht="14.45" customHeight="1" x14ac:dyDescent="0.2">
      <c r="A3383" s="821" t="s">
        <v>6951</v>
      </c>
      <c r="B3383" s="822" t="s">
        <v>7426</v>
      </c>
      <c r="C3383" s="822" t="s">
        <v>639</v>
      </c>
      <c r="D3383" s="822" t="s">
        <v>6925</v>
      </c>
      <c r="E3383" s="822" t="s">
        <v>6946</v>
      </c>
      <c r="F3383" s="822" t="s">
        <v>7362</v>
      </c>
      <c r="G3383" s="822" t="s">
        <v>7363</v>
      </c>
      <c r="H3383" s="831">
        <v>2</v>
      </c>
      <c r="I3383" s="831">
        <v>122</v>
      </c>
      <c r="J3383" s="822"/>
      <c r="K3383" s="822">
        <v>61</v>
      </c>
      <c r="L3383" s="831">
        <v>1</v>
      </c>
      <c r="M3383" s="831">
        <v>62</v>
      </c>
      <c r="N3383" s="822"/>
      <c r="O3383" s="822">
        <v>62</v>
      </c>
      <c r="P3383" s="831"/>
      <c r="Q3383" s="831"/>
      <c r="R3383" s="827"/>
      <c r="S3383" s="832"/>
    </row>
    <row r="3384" spans="1:19" ht="14.45" customHeight="1" x14ac:dyDescent="0.2">
      <c r="A3384" s="821" t="s">
        <v>6951</v>
      </c>
      <c r="B3384" s="822" t="s">
        <v>7426</v>
      </c>
      <c r="C3384" s="822" t="s">
        <v>639</v>
      </c>
      <c r="D3384" s="822" t="s">
        <v>6925</v>
      </c>
      <c r="E3384" s="822" t="s">
        <v>6946</v>
      </c>
      <c r="F3384" s="822" t="s">
        <v>7459</v>
      </c>
      <c r="G3384" s="822" t="s">
        <v>7460</v>
      </c>
      <c r="H3384" s="831">
        <v>7</v>
      </c>
      <c r="I3384" s="831">
        <v>13650</v>
      </c>
      <c r="J3384" s="822"/>
      <c r="K3384" s="822">
        <v>1950</v>
      </c>
      <c r="L3384" s="831">
        <v>44</v>
      </c>
      <c r="M3384" s="831">
        <v>85976</v>
      </c>
      <c r="N3384" s="822"/>
      <c r="O3384" s="822">
        <v>1954</v>
      </c>
      <c r="P3384" s="831"/>
      <c r="Q3384" s="831"/>
      <c r="R3384" s="827"/>
      <c r="S3384" s="832"/>
    </row>
    <row r="3385" spans="1:19" ht="14.45" customHeight="1" x14ac:dyDescent="0.2">
      <c r="A3385" s="821" t="s">
        <v>6951</v>
      </c>
      <c r="B3385" s="822" t="s">
        <v>7426</v>
      </c>
      <c r="C3385" s="822" t="s">
        <v>639</v>
      </c>
      <c r="D3385" s="822" t="s">
        <v>6925</v>
      </c>
      <c r="E3385" s="822" t="s">
        <v>6946</v>
      </c>
      <c r="F3385" s="822" t="s">
        <v>7463</v>
      </c>
      <c r="G3385" s="822" t="s">
        <v>7464</v>
      </c>
      <c r="H3385" s="831"/>
      <c r="I3385" s="831"/>
      <c r="J3385" s="822"/>
      <c r="K3385" s="822"/>
      <c r="L3385" s="831">
        <v>5</v>
      </c>
      <c r="M3385" s="831">
        <v>810</v>
      </c>
      <c r="N3385" s="822"/>
      <c r="O3385" s="822">
        <v>162</v>
      </c>
      <c r="P3385" s="831"/>
      <c r="Q3385" s="831"/>
      <c r="R3385" s="827"/>
      <c r="S3385" s="832"/>
    </row>
    <row r="3386" spans="1:19" ht="14.45" customHeight="1" x14ac:dyDescent="0.2">
      <c r="A3386" s="821" t="s">
        <v>6951</v>
      </c>
      <c r="B3386" s="822" t="s">
        <v>7426</v>
      </c>
      <c r="C3386" s="822" t="s">
        <v>639</v>
      </c>
      <c r="D3386" s="822" t="s">
        <v>3485</v>
      </c>
      <c r="E3386" s="822" t="s">
        <v>6953</v>
      </c>
      <c r="F3386" s="822" t="s">
        <v>7029</v>
      </c>
      <c r="G3386" s="822" t="s">
        <v>3393</v>
      </c>
      <c r="H3386" s="831"/>
      <c r="I3386" s="831"/>
      <c r="J3386" s="822"/>
      <c r="K3386" s="822"/>
      <c r="L3386" s="831"/>
      <c r="M3386" s="831"/>
      <c r="N3386" s="822"/>
      <c r="O3386" s="822"/>
      <c r="P3386" s="831">
        <v>2</v>
      </c>
      <c r="Q3386" s="831">
        <v>13412.76</v>
      </c>
      <c r="R3386" s="827"/>
      <c r="S3386" s="832">
        <v>6706.38</v>
      </c>
    </row>
    <row r="3387" spans="1:19" ht="14.45" customHeight="1" x14ac:dyDescent="0.2">
      <c r="A3387" s="821" t="s">
        <v>6951</v>
      </c>
      <c r="B3387" s="822" t="s">
        <v>7426</v>
      </c>
      <c r="C3387" s="822" t="s">
        <v>639</v>
      </c>
      <c r="D3387" s="822" t="s">
        <v>3485</v>
      </c>
      <c r="E3387" s="822" t="s">
        <v>6953</v>
      </c>
      <c r="F3387" s="822" t="s">
        <v>7097</v>
      </c>
      <c r="G3387" s="822" t="s">
        <v>7098</v>
      </c>
      <c r="H3387" s="831"/>
      <c r="I3387" s="831"/>
      <c r="J3387" s="822"/>
      <c r="K3387" s="822"/>
      <c r="L3387" s="831"/>
      <c r="M3387" s="831"/>
      <c r="N3387" s="822"/>
      <c r="O3387" s="822"/>
      <c r="P3387" s="831">
        <v>1</v>
      </c>
      <c r="Q3387" s="831">
        <v>1728.59</v>
      </c>
      <c r="R3387" s="827"/>
      <c r="S3387" s="832">
        <v>1728.59</v>
      </c>
    </row>
    <row r="3388" spans="1:19" ht="14.45" customHeight="1" x14ac:dyDescent="0.2">
      <c r="A3388" s="821" t="s">
        <v>6951</v>
      </c>
      <c r="B3388" s="822" t="s">
        <v>7426</v>
      </c>
      <c r="C3388" s="822" t="s">
        <v>639</v>
      </c>
      <c r="D3388" s="822" t="s">
        <v>3485</v>
      </c>
      <c r="E3388" s="822" t="s">
        <v>6953</v>
      </c>
      <c r="F3388" s="822" t="s">
        <v>7114</v>
      </c>
      <c r="G3388" s="822" t="s">
        <v>2319</v>
      </c>
      <c r="H3388" s="831"/>
      <c r="I3388" s="831"/>
      <c r="J3388" s="822"/>
      <c r="K3388" s="822"/>
      <c r="L3388" s="831"/>
      <c r="M3388" s="831"/>
      <c r="N3388" s="822"/>
      <c r="O3388" s="822"/>
      <c r="P3388" s="831">
        <v>1</v>
      </c>
      <c r="Q3388" s="831">
        <v>1128.31</v>
      </c>
      <c r="R3388" s="827"/>
      <c r="S3388" s="832">
        <v>1128.31</v>
      </c>
    </row>
    <row r="3389" spans="1:19" ht="14.45" customHeight="1" x14ac:dyDescent="0.2">
      <c r="A3389" s="821" t="s">
        <v>6951</v>
      </c>
      <c r="B3389" s="822" t="s">
        <v>7426</v>
      </c>
      <c r="C3389" s="822" t="s">
        <v>639</v>
      </c>
      <c r="D3389" s="822" t="s">
        <v>3485</v>
      </c>
      <c r="E3389" s="822" t="s">
        <v>6953</v>
      </c>
      <c r="F3389" s="822" t="s">
        <v>7115</v>
      </c>
      <c r="G3389" s="822" t="s">
        <v>2319</v>
      </c>
      <c r="H3389" s="831"/>
      <c r="I3389" s="831"/>
      <c r="J3389" s="822"/>
      <c r="K3389" s="822"/>
      <c r="L3389" s="831"/>
      <c r="M3389" s="831"/>
      <c r="N3389" s="822"/>
      <c r="O3389" s="822"/>
      <c r="P3389" s="831">
        <v>1</v>
      </c>
      <c r="Q3389" s="831">
        <v>3408.31</v>
      </c>
      <c r="R3389" s="827"/>
      <c r="S3389" s="832">
        <v>3408.31</v>
      </c>
    </row>
    <row r="3390" spans="1:19" ht="14.45" customHeight="1" x14ac:dyDescent="0.2">
      <c r="A3390" s="821" t="s">
        <v>6951</v>
      </c>
      <c r="B3390" s="822" t="s">
        <v>7426</v>
      </c>
      <c r="C3390" s="822" t="s">
        <v>639</v>
      </c>
      <c r="D3390" s="822" t="s">
        <v>3485</v>
      </c>
      <c r="E3390" s="822" t="s">
        <v>6953</v>
      </c>
      <c r="F3390" s="822" t="s">
        <v>7203</v>
      </c>
      <c r="G3390" s="822" t="s">
        <v>3004</v>
      </c>
      <c r="H3390" s="831"/>
      <c r="I3390" s="831"/>
      <c r="J3390" s="822"/>
      <c r="K3390" s="822"/>
      <c r="L3390" s="831"/>
      <c r="M3390" s="831"/>
      <c r="N3390" s="822"/>
      <c r="O3390" s="822"/>
      <c r="P3390" s="831">
        <v>1</v>
      </c>
      <c r="Q3390" s="831">
        <v>100.88</v>
      </c>
      <c r="R3390" s="827"/>
      <c r="S3390" s="832">
        <v>100.88</v>
      </c>
    </row>
    <row r="3391" spans="1:19" ht="14.45" customHeight="1" x14ac:dyDescent="0.2">
      <c r="A3391" s="821" t="s">
        <v>6951</v>
      </c>
      <c r="B3391" s="822" t="s">
        <v>7426</v>
      </c>
      <c r="C3391" s="822" t="s">
        <v>639</v>
      </c>
      <c r="D3391" s="822" t="s">
        <v>3485</v>
      </c>
      <c r="E3391" s="822" t="s">
        <v>6953</v>
      </c>
      <c r="F3391" s="822" t="s">
        <v>7230</v>
      </c>
      <c r="G3391" s="822" t="s">
        <v>2319</v>
      </c>
      <c r="H3391" s="831"/>
      <c r="I3391" s="831"/>
      <c r="J3391" s="822"/>
      <c r="K3391" s="822"/>
      <c r="L3391" s="831"/>
      <c r="M3391" s="831"/>
      <c r="N3391" s="822"/>
      <c r="O3391" s="822"/>
      <c r="P3391" s="831">
        <v>5</v>
      </c>
      <c r="Q3391" s="831">
        <v>5480.5</v>
      </c>
      <c r="R3391" s="827"/>
      <c r="S3391" s="832">
        <v>1096.0999999999999</v>
      </c>
    </row>
    <row r="3392" spans="1:19" ht="14.45" customHeight="1" x14ac:dyDescent="0.2">
      <c r="A3392" s="821" t="s">
        <v>6951</v>
      </c>
      <c r="B3392" s="822" t="s">
        <v>7426</v>
      </c>
      <c r="C3392" s="822" t="s">
        <v>639</v>
      </c>
      <c r="D3392" s="822" t="s">
        <v>3485</v>
      </c>
      <c r="E3392" s="822" t="s">
        <v>6953</v>
      </c>
      <c r="F3392" s="822" t="s">
        <v>7232</v>
      </c>
      <c r="G3392" s="822" t="s">
        <v>2300</v>
      </c>
      <c r="H3392" s="831"/>
      <c r="I3392" s="831"/>
      <c r="J3392" s="822"/>
      <c r="K3392" s="822"/>
      <c r="L3392" s="831"/>
      <c r="M3392" s="831"/>
      <c r="N3392" s="822"/>
      <c r="O3392" s="822"/>
      <c r="P3392" s="831">
        <v>1</v>
      </c>
      <c r="Q3392" s="831">
        <v>1114.27</v>
      </c>
      <c r="R3392" s="827"/>
      <c r="S3392" s="832">
        <v>1114.27</v>
      </c>
    </row>
    <row r="3393" spans="1:19" ht="14.45" customHeight="1" x14ac:dyDescent="0.2">
      <c r="A3393" s="821" t="s">
        <v>6951</v>
      </c>
      <c r="B3393" s="822" t="s">
        <v>7426</v>
      </c>
      <c r="C3393" s="822" t="s">
        <v>639</v>
      </c>
      <c r="D3393" s="822" t="s">
        <v>3485</v>
      </c>
      <c r="E3393" s="822" t="s">
        <v>6946</v>
      </c>
      <c r="F3393" s="822" t="s">
        <v>7318</v>
      </c>
      <c r="G3393" s="822" t="s">
        <v>7319</v>
      </c>
      <c r="H3393" s="831"/>
      <c r="I3393" s="831"/>
      <c r="J3393" s="822"/>
      <c r="K3393" s="822"/>
      <c r="L3393" s="831">
        <v>11</v>
      </c>
      <c r="M3393" s="831">
        <v>418</v>
      </c>
      <c r="N3393" s="822"/>
      <c r="O3393" s="822">
        <v>38</v>
      </c>
      <c r="P3393" s="831">
        <v>101</v>
      </c>
      <c r="Q3393" s="831">
        <v>4040</v>
      </c>
      <c r="R3393" s="827"/>
      <c r="S3393" s="832">
        <v>40</v>
      </c>
    </row>
    <row r="3394" spans="1:19" ht="14.45" customHeight="1" x14ac:dyDescent="0.2">
      <c r="A3394" s="821" t="s">
        <v>6951</v>
      </c>
      <c r="B3394" s="822" t="s">
        <v>7426</v>
      </c>
      <c r="C3394" s="822" t="s">
        <v>639</v>
      </c>
      <c r="D3394" s="822" t="s">
        <v>3485</v>
      </c>
      <c r="E3394" s="822" t="s">
        <v>6946</v>
      </c>
      <c r="F3394" s="822" t="s">
        <v>7328</v>
      </c>
      <c r="G3394" s="822" t="s">
        <v>7329</v>
      </c>
      <c r="H3394" s="831">
        <v>1</v>
      </c>
      <c r="I3394" s="831">
        <v>179</v>
      </c>
      <c r="J3394" s="822"/>
      <c r="K3394" s="822">
        <v>179</v>
      </c>
      <c r="L3394" s="831"/>
      <c r="M3394" s="831"/>
      <c r="N3394" s="822"/>
      <c r="O3394" s="822"/>
      <c r="P3394" s="831">
        <v>64</v>
      </c>
      <c r="Q3394" s="831">
        <v>12416</v>
      </c>
      <c r="R3394" s="827"/>
      <c r="S3394" s="832">
        <v>194</v>
      </c>
    </row>
    <row r="3395" spans="1:19" ht="14.45" customHeight="1" x14ac:dyDescent="0.2">
      <c r="A3395" s="821" t="s">
        <v>6951</v>
      </c>
      <c r="B3395" s="822" t="s">
        <v>7426</v>
      </c>
      <c r="C3395" s="822" t="s">
        <v>639</v>
      </c>
      <c r="D3395" s="822" t="s">
        <v>3485</v>
      </c>
      <c r="E3395" s="822" t="s">
        <v>6946</v>
      </c>
      <c r="F3395" s="822" t="s">
        <v>7338</v>
      </c>
      <c r="G3395" s="822" t="s">
        <v>7339</v>
      </c>
      <c r="H3395" s="831">
        <v>1</v>
      </c>
      <c r="I3395" s="831">
        <v>33.33</v>
      </c>
      <c r="J3395" s="822"/>
      <c r="K3395" s="822">
        <v>33.33</v>
      </c>
      <c r="L3395" s="831"/>
      <c r="M3395" s="831"/>
      <c r="N3395" s="822"/>
      <c r="O3395" s="822"/>
      <c r="P3395" s="831">
        <v>70</v>
      </c>
      <c r="Q3395" s="831">
        <v>3188.8999999999996</v>
      </c>
      <c r="R3395" s="827"/>
      <c r="S3395" s="832">
        <v>45.555714285714281</v>
      </c>
    </row>
    <row r="3396" spans="1:19" ht="14.45" customHeight="1" x14ac:dyDescent="0.2">
      <c r="A3396" s="821" t="s">
        <v>6951</v>
      </c>
      <c r="B3396" s="822" t="s">
        <v>7426</v>
      </c>
      <c r="C3396" s="822" t="s">
        <v>639</v>
      </c>
      <c r="D3396" s="822" t="s">
        <v>3485</v>
      </c>
      <c r="E3396" s="822" t="s">
        <v>6946</v>
      </c>
      <c r="F3396" s="822" t="s">
        <v>7342</v>
      </c>
      <c r="G3396" s="822" t="s">
        <v>7343</v>
      </c>
      <c r="H3396" s="831"/>
      <c r="I3396" s="831"/>
      <c r="J3396" s="822"/>
      <c r="K3396" s="822"/>
      <c r="L3396" s="831">
        <v>10</v>
      </c>
      <c r="M3396" s="831">
        <v>380</v>
      </c>
      <c r="N3396" s="822"/>
      <c r="O3396" s="822">
        <v>38</v>
      </c>
      <c r="P3396" s="831">
        <v>82</v>
      </c>
      <c r="Q3396" s="831">
        <v>3198</v>
      </c>
      <c r="R3396" s="827"/>
      <c r="S3396" s="832">
        <v>39</v>
      </c>
    </row>
    <row r="3397" spans="1:19" ht="14.45" customHeight="1" x14ac:dyDescent="0.2">
      <c r="A3397" s="821" t="s">
        <v>6951</v>
      </c>
      <c r="B3397" s="822" t="s">
        <v>7426</v>
      </c>
      <c r="C3397" s="822" t="s">
        <v>639</v>
      </c>
      <c r="D3397" s="822" t="s">
        <v>3485</v>
      </c>
      <c r="E3397" s="822" t="s">
        <v>6946</v>
      </c>
      <c r="F3397" s="822" t="s">
        <v>7348</v>
      </c>
      <c r="G3397" s="822" t="s">
        <v>7349</v>
      </c>
      <c r="H3397" s="831"/>
      <c r="I3397" s="831"/>
      <c r="J3397" s="822"/>
      <c r="K3397" s="822"/>
      <c r="L3397" s="831"/>
      <c r="M3397" s="831"/>
      <c r="N3397" s="822"/>
      <c r="O3397" s="822"/>
      <c r="P3397" s="831">
        <v>12</v>
      </c>
      <c r="Q3397" s="831">
        <v>408</v>
      </c>
      <c r="R3397" s="827"/>
      <c r="S3397" s="832">
        <v>34</v>
      </c>
    </row>
    <row r="3398" spans="1:19" ht="14.45" customHeight="1" x14ac:dyDescent="0.2">
      <c r="A3398" s="821" t="s">
        <v>6951</v>
      </c>
      <c r="B3398" s="822" t="s">
        <v>7426</v>
      </c>
      <c r="C3398" s="822" t="s">
        <v>639</v>
      </c>
      <c r="D3398" s="822" t="s">
        <v>3485</v>
      </c>
      <c r="E3398" s="822" t="s">
        <v>6946</v>
      </c>
      <c r="F3398" s="822" t="s">
        <v>7350</v>
      </c>
      <c r="G3398" s="822" t="s">
        <v>7351</v>
      </c>
      <c r="H3398" s="831"/>
      <c r="I3398" s="831"/>
      <c r="J3398" s="822"/>
      <c r="K3398" s="822"/>
      <c r="L3398" s="831"/>
      <c r="M3398" s="831"/>
      <c r="N3398" s="822"/>
      <c r="O3398" s="822"/>
      <c r="P3398" s="831">
        <v>7</v>
      </c>
      <c r="Q3398" s="831">
        <v>2716</v>
      </c>
      <c r="R3398" s="827"/>
      <c r="S3398" s="832">
        <v>388</v>
      </c>
    </row>
    <row r="3399" spans="1:19" ht="14.45" customHeight="1" x14ac:dyDescent="0.2">
      <c r="A3399" s="821" t="s">
        <v>6951</v>
      </c>
      <c r="B3399" s="822" t="s">
        <v>7426</v>
      </c>
      <c r="C3399" s="822" t="s">
        <v>639</v>
      </c>
      <c r="D3399" s="822" t="s">
        <v>3485</v>
      </c>
      <c r="E3399" s="822" t="s">
        <v>6946</v>
      </c>
      <c r="F3399" s="822" t="s">
        <v>7362</v>
      </c>
      <c r="G3399" s="822" t="s">
        <v>7363</v>
      </c>
      <c r="H3399" s="831"/>
      <c r="I3399" s="831"/>
      <c r="J3399" s="822"/>
      <c r="K3399" s="822"/>
      <c r="L3399" s="831">
        <v>1</v>
      </c>
      <c r="M3399" s="831">
        <v>62</v>
      </c>
      <c r="N3399" s="822"/>
      <c r="O3399" s="822">
        <v>62</v>
      </c>
      <c r="P3399" s="831">
        <v>5</v>
      </c>
      <c r="Q3399" s="831">
        <v>330</v>
      </c>
      <c r="R3399" s="827"/>
      <c r="S3399" s="832">
        <v>66</v>
      </c>
    </row>
    <row r="3400" spans="1:19" ht="14.45" customHeight="1" x14ac:dyDescent="0.2">
      <c r="A3400" s="821" t="s">
        <v>6951</v>
      </c>
      <c r="B3400" s="822" t="s">
        <v>7426</v>
      </c>
      <c r="C3400" s="822" t="s">
        <v>639</v>
      </c>
      <c r="D3400" s="822" t="s">
        <v>3485</v>
      </c>
      <c r="E3400" s="822" t="s">
        <v>6946</v>
      </c>
      <c r="F3400" s="822" t="s">
        <v>7366</v>
      </c>
      <c r="G3400" s="822" t="s">
        <v>7367</v>
      </c>
      <c r="H3400" s="831"/>
      <c r="I3400" s="831"/>
      <c r="J3400" s="822"/>
      <c r="K3400" s="822"/>
      <c r="L3400" s="831">
        <v>1</v>
      </c>
      <c r="M3400" s="831">
        <v>62</v>
      </c>
      <c r="N3400" s="822"/>
      <c r="O3400" s="822">
        <v>62</v>
      </c>
      <c r="P3400" s="831">
        <v>28</v>
      </c>
      <c r="Q3400" s="831">
        <v>1848</v>
      </c>
      <c r="R3400" s="827"/>
      <c r="S3400" s="832">
        <v>66</v>
      </c>
    </row>
    <row r="3401" spans="1:19" ht="14.45" customHeight="1" x14ac:dyDescent="0.2">
      <c r="A3401" s="821" t="s">
        <v>6951</v>
      </c>
      <c r="B3401" s="822" t="s">
        <v>7426</v>
      </c>
      <c r="C3401" s="822" t="s">
        <v>639</v>
      </c>
      <c r="D3401" s="822" t="s">
        <v>3486</v>
      </c>
      <c r="E3401" s="822" t="s">
        <v>6953</v>
      </c>
      <c r="F3401" s="822" t="s">
        <v>6954</v>
      </c>
      <c r="G3401" s="822" t="s">
        <v>6955</v>
      </c>
      <c r="H3401" s="831">
        <v>3.3999999999999995</v>
      </c>
      <c r="I3401" s="831">
        <v>184.67999999999998</v>
      </c>
      <c r="J3401" s="822"/>
      <c r="K3401" s="822">
        <v>54.317647058823532</v>
      </c>
      <c r="L3401" s="831"/>
      <c r="M3401" s="831"/>
      <c r="N3401" s="822"/>
      <c r="O3401" s="822"/>
      <c r="P3401" s="831"/>
      <c r="Q3401" s="831"/>
      <c r="R3401" s="827"/>
      <c r="S3401" s="832"/>
    </row>
    <row r="3402" spans="1:19" ht="14.45" customHeight="1" x14ac:dyDescent="0.2">
      <c r="A3402" s="821" t="s">
        <v>6951</v>
      </c>
      <c r="B3402" s="822" t="s">
        <v>7426</v>
      </c>
      <c r="C3402" s="822" t="s">
        <v>639</v>
      </c>
      <c r="D3402" s="822" t="s">
        <v>3486</v>
      </c>
      <c r="E3402" s="822" t="s">
        <v>6953</v>
      </c>
      <c r="F3402" s="822" t="s">
        <v>6956</v>
      </c>
      <c r="G3402" s="822" t="s">
        <v>6955</v>
      </c>
      <c r="H3402" s="831">
        <v>5.8000000000000007</v>
      </c>
      <c r="I3402" s="831">
        <v>630.76</v>
      </c>
      <c r="J3402" s="822"/>
      <c r="K3402" s="822">
        <v>108.75172413793102</v>
      </c>
      <c r="L3402" s="831"/>
      <c r="M3402" s="831"/>
      <c r="N3402" s="822"/>
      <c r="O3402" s="822"/>
      <c r="P3402" s="831"/>
      <c r="Q3402" s="831"/>
      <c r="R3402" s="827"/>
      <c r="S3402" s="832"/>
    </row>
    <row r="3403" spans="1:19" ht="14.45" customHeight="1" x14ac:dyDescent="0.2">
      <c r="A3403" s="821" t="s">
        <v>6951</v>
      </c>
      <c r="B3403" s="822" t="s">
        <v>7426</v>
      </c>
      <c r="C3403" s="822" t="s">
        <v>639</v>
      </c>
      <c r="D3403" s="822" t="s">
        <v>3486</v>
      </c>
      <c r="E3403" s="822" t="s">
        <v>6953</v>
      </c>
      <c r="F3403" s="822" t="s">
        <v>6957</v>
      </c>
      <c r="G3403" s="822" t="s">
        <v>6958</v>
      </c>
      <c r="H3403" s="831">
        <v>2.8</v>
      </c>
      <c r="I3403" s="831">
        <v>36.01</v>
      </c>
      <c r="J3403" s="822"/>
      <c r="K3403" s="822">
        <v>12.860714285714286</v>
      </c>
      <c r="L3403" s="831">
        <v>1.8</v>
      </c>
      <c r="M3403" s="831">
        <v>23.15</v>
      </c>
      <c r="N3403" s="822"/>
      <c r="O3403" s="822">
        <v>12.861111111111111</v>
      </c>
      <c r="P3403" s="831">
        <v>5.2</v>
      </c>
      <c r="Q3403" s="831">
        <v>66.88</v>
      </c>
      <c r="R3403" s="827"/>
      <c r="S3403" s="832">
        <v>12.86153846153846</v>
      </c>
    </row>
    <row r="3404" spans="1:19" ht="14.45" customHeight="1" x14ac:dyDescent="0.2">
      <c r="A3404" s="821" t="s">
        <v>6951</v>
      </c>
      <c r="B3404" s="822" t="s">
        <v>7426</v>
      </c>
      <c r="C3404" s="822" t="s">
        <v>639</v>
      </c>
      <c r="D3404" s="822" t="s">
        <v>3486</v>
      </c>
      <c r="E3404" s="822" t="s">
        <v>6953</v>
      </c>
      <c r="F3404" s="822" t="s">
        <v>6959</v>
      </c>
      <c r="G3404" s="822" t="s">
        <v>900</v>
      </c>
      <c r="H3404" s="831">
        <v>10.5</v>
      </c>
      <c r="I3404" s="831">
        <v>1981.6399999999999</v>
      </c>
      <c r="J3404" s="822"/>
      <c r="K3404" s="822">
        <v>188.72761904761904</v>
      </c>
      <c r="L3404" s="831">
        <v>10.6</v>
      </c>
      <c r="M3404" s="831">
        <v>2177.2400000000002</v>
      </c>
      <c r="N3404" s="822"/>
      <c r="O3404" s="822">
        <v>205.40000000000003</v>
      </c>
      <c r="P3404" s="831">
        <v>13.399999999999999</v>
      </c>
      <c r="Q3404" s="831">
        <v>2752.37</v>
      </c>
      <c r="R3404" s="827"/>
      <c r="S3404" s="832">
        <v>205.40074626865672</v>
      </c>
    </row>
    <row r="3405" spans="1:19" ht="14.45" customHeight="1" x14ac:dyDescent="0.2">
      <c r="A3405" s="821" t="s">
        <v>6951</v>
      </c>
      <c r="B3405" s="822" t="s">
        <v>7426</v>
      </c>
      <c r="C3405" s="822" t="s">
        <v>639</v>
      </c>
      <c r="D3405" s="822" t="s">
        <v>3486</v>
      </c>
      <c r="E3405" s="822" t="s">
        <v>6953</v>
      </c>
      <c r="F3405" s="822" t="s">
        <v>6961</v>
      </c>
      <c r="G3405" s="822" t="s">
        <v>1338</v>
      </c>
      <c r="H3405" s="831"/>
      <c r="I3405" s="831"/>
      <c r="J3405" s="822"/>
      <c r="K3405" s="822"/>
      <c r="L3405" s="831"/>
      <c r="M3405" s="831"/>
      <c r="N3405" s="822"/>
      <c r="O3405" s="822"/>
      <c r="P3405" s="831">
        <v>0.6</v>
      </c>
      <c r="Q3405" s="831">
        <v>24.509999999999998</v>
      </c>
      <c r="R3405" s="827"/>
      <c r="S3405" s="832">
        <v>40.85</v>
      </c>
    </row>
    <row r="3406" spans="1:19" ht="14.45" customHeight="1" x14ac:dyDescent="0.2">
      <c r="A3406" s="821" t="s">
        <v>6951</v>
      </c>
      <c r="B3406" s="822" t="s">
        <v>7426</v>
      </c>
      <c r="C3406" s="822" t="s">
        <v>639</v>
      </c>
      <c r="D3406" s="822" t="s">
        <v>3486</v>
      </c>
      <c r="E3406" s="822" t="s">
        <v>6953</v>
      </c>
      <c r="F3406" s="822" t="s">
        <v>6962</v>
      </c>
      <c r="G3406" s="822" t="s">
        <v>1479</v>
      </c>
      <c r="H3406" s="831">
        <v>22</v>
      </c>
      <c r="I3406" s="831">
        <v>294.14</v>
      </c>
      <c r="J3406" s="822"/>
      <c r="K3406" s="822">
        <v>13.37</v>
      </c>
      <c r="L3406" s="831"/>
      <c r="M3406" s="831"/>
      <c r="N3406" s="822"/>
      <c r="O3406" s="822"/>
      <c r="P3406" s="831"/>
      <c r="Q3406" s="831"/>
      <c r="R3406" s="827"/>
      <c r="S3406" s="832"/>
    </row>
    <row r="3407" spans="1:19" ht="14.45" customHeight="1" x14ac:dyDescent="0.2">
      <c r="A3407" s="821" t="s">
        <v>6951</v>
      </c>
      <c r="B3407" s="822" t="s">
        <v>7426</v>
      </c>
      <c r="C3407" s="822" t="s">
        <v>639</v>
      </c>
      <c r="D3407" s="822" t="s">
        <v>3486</v>
      </c>
      <c r="E3407" s="822" t="s">
        <v>6953</v>
      </c>
      <c r="F3407" s="822" t="s">
        <v>6963</v>
      </c>
      <c r="G3407" s="822" t="s">
        <v>6964</v>
      </c>
      <c r="H3407" s="831">
        <v>1</v>
      </c>
      <c r="I3407" s="831">
        <v>227.34</v>
      </c>
      <c r="J3407" s="822"/>
      <c r="K3407" s="822">
        <v>227.34</v>
      </c>
      <c r="L3407" s="831">
        <v>3</v>
      </c>
      <c r="M3407" s="831">
        <v>682.02</v>
      </c>
      <c r="N3407" s="822"/>
      <c r="O3407" s="822">
        <v>227.34</v>
      </c>
      <c r="P3407" s="831"/>
      <c r="Q3407" s="831"/>
      <c r="R3407" s="827"/>
      <c r="S3407" s="832"/>
    </row>
    <row r="3408" spans="1:19" ht="14.45" customHeight="1" x14ac:dyDescent="0.2">
      <c r="A3408" s="821" t="s">
        <v>6951</v>
      </c>
      <c r="B3408" s="822" t="s">
        <v>7426</v>
      </c>
      <c r="C3408" s="822" t="s">
        <v>639</v>
      </c>
      <c r="D3408" s="822" t="s">
        <v>3486</v>
      </c>
      <c r="E3408" s="822" t="s">
        <v>6953</v>
      </c>
      <c r="F3408" s="822" t="s">
        <v>7427</v>
      </c>
      <c r="G3408" s="822" t="s">
        <v>2318</v>
      </c>
      <c r="H3408" s="831"/>
      <c r="I3408" s="831"/>
      <c r="J3408" s="822"/>
      <c r="K3408" s="822"/>
      <c r="L3408" s="831"/>
      <c r="M3408" s="831"/>
      <c r="N3408" s="822"/>
      <c r="O3408" s="822"/>
      <c r="P3408" s="831">
        <v>0.1</v>
      </c>
      <c r="Q3408" s="831">
        <v>20.9</v>
      </c>
      <c r="R3408" s="827"/>
      <c r="S3408" s="832">
        <v>208.99999999999997</v>
      </c>
    </row>
    <row r="3409" spans="1:19" ht="14.45" customHeight="1" x14ac:dyDescent="0.2">
      <c r="A3409" s="821" t="s">
        <v>6951</v>
      </c>
      <c r="B3409" s="822" t="s">
        <v>7426</v>
      </c>
      <c r="C3409" s="822" t="s">
        <v>639</v>
      </c>
      <c r="D3409" s="822" t="s">
        <v>3486</v>
      </c>
      <c r="E3409" s="822" t="s">
        <v>6953</v>
      </c>
      <c r="F3409" s="822" t="s">
        <v>6965</v>
      </c>
      <c r="G3409" s="822" t="s">
        <v>6966</v>
      </c>
      <c r="H3409" s="831">
        <v>4</v>
      </c>
      <c r="I3409" s="831">
        <v>16254.08</v>
      </c>
      <c r="J3409" s="822"/>
      <c r="K3409" s="822">
        <v>4063.52</v>
      </c>
      <c r="L3409" s="831">
        <v>1</v>
      </c>
      <c r="M3409" s="831">
        <v>4742.3999999999996</v>
      </c>
      <c r="N3409" s="822"/>
      <c r="O3409" s="822">
        <v>4742.3999999999996</v>
      </c>
      <c r="P3409" s="831"/>
      <c r="Q3409" s="831"/>
      <c r="R3409" s="827"/>
      <c r="S3409" s="832"/>
    </row>
    <row r="3410" spans="1:19" ht="14.45" customHeight="1" x14ac:dyDescent="0.2">
      <c r="A3410" s="821" t="s">
        <v>6951</v>
      </c>
      <c r="B3410" s="822" t="s">
        <v>7426</v>
      </c>
      <c r="C3410" s="822" t="s">
        <v>639</v>
      </c>
      <c r="D3410" s="822" t="s">
        <v>3486</v>
      </c>
      <c r="E3410" s="822" t="s">
        <v>6953</v>
      </c>
      <c r="F3410" s="822" t="s">
        <v>6967</v>
      </c>
      <c r="G3410" s="822" t="s">
        <v>974</v>
      </c>
      <c r="H3410" s="831">
        <v>0.19</v>
      </c>
      <c r="I3410" s="831">
        <v>19.86</v>
      </c>
      <c r="J3410" s="822"/>
      <c r="K3410" s="822">
        <v>104.52631578947368</v>
      </c>
      <c r="L3410" s="831"/>
      <c r="M3410" s="831"/>
      <c r="N3410" s="822"/>
      <c r="O3410" s="822"/>
      <c r="P3410" s="831">
        <v>3.68</v>
      </c>
      <c r="Q3410" s="831">
        <v>384.57</v>
      </c>
      <c r="R3410" s="827"/>
      <c r="S3410" s="832">
        <v>104.50271739130434</v>
      </c>
    </row>
    <row r="3411" spans="1:19" ht="14.45" customHeight="1" x14ac:dyDescent="0.2">
      <c r="A3411" s="821" t="s">
        <v>6951</v>
      </c>
      <c r="B3411" s="822" t="s">
        <v>7426</v>
      </c>
      <c r="C3411" s="822" t="s">
        <v>639</v>
      </c>
      <c r="D3411" s="822" t="s">
        <v>3486</v>
      </c>
      <c r="E3411" s="822" t="s">
        <v>6953</v>
      </c>
      <c r="F3411" s="822" t="s">
        <v>6968</v>
      </c>
      <c r="G3411" s="822" t="s">
        <v>974</v>
      </c>
      <c r="H3411" s="831">
        <v>0.8</v>
      </c>
      <c r="I3411" s="831">
        <v>126.72</v>
      </c>
      <c r="J3411" s="822"/>
      <c r="K3411" s="822">
        <v>158.39999999999998</v>
      </c>
      <c r="L3411" s="831"/>
      <c r="M3411" s="831"/>
      <c r="N3411" s="822"/>
      <c r="O3411" s="822"/>
      <c r="P3411" s="831">
        <v>5.87</v>
      </c>
      <c r="Q3411" s="831">
        <v>930.12</v>
      </c>
      <c r="R3411" s="827"/>
      <c r="S3411" s="832">
        <v>158.45315161839864</v>
      </c>
    </row>
    <row r="3412" spans="1:19" ht="14.45" customHeight="1" x14ac:dyDescent="0.2">
      <c r="A3412" s="821" t="s">
        <v>6951</v>
      </c>
      <c r="B3412" s="822" t="s">
        <v>7426</v>
      </c>
      <c r="C3412" s="822" t="s">
        <v>639</v>
      </c>
      <c r="D3412" s="822" t="s">
        <v>3486</v>
      </c>
      <c r="E3412" s="822" t="s">
        <v>6953</v>
      </c>
      <c r="F3412" s="822" t="s">
        <v>6969</v>
      </c>
      <c r="G3412" s="822" t="s">
        <v>974</v>
      </c>
      <c r="H3412" s="831">
        <v>0.35</v>
      </c>
      <c r="I3412" s="831">
        <v>113.58</v>
      </c>
      <c r="J3412" s="822"/>
      <c r="K3412" s="822">
        <v>324.51428571428573</v>
      </c>
      <c r="L3412" s="831"/>
      <c r="M3412" s="831"/>
      <c r="N3412" s="822"/>
      <c r="O3412" s="822"/>
      <c r="P3412" s="831">
        <v>0.42</v>
      </c>
      <c r="Q3412" s="831">
        <v>136.29</v>
      </c>
      <c r="R3412" s="827"/>
      <c r="S3412" s="832">
        <v>324.5</v>
      </c>
    </row>
    <row r="3413" spans="1:19" ht="14.45" customHeight="1" x14ac:dyDescent="0.2">
      <c r="A3413" s="821" t="s">
        <v>6951</v>
      </c>
      <c r="B3413" s="822" t="s">
        <v>7426</v>
      </c>
      <c r="C3413" s="822" t="s">
        <v>639</v>
      </c>
      <c r="D3413" s="822" t="s">
        <v>3486</v>
      </c>
      <c r="E3413" s="822" t="s">
        <v>6953</v>
      </c>
      <c r="F3413" s="822" t="s">
        <v>6970</v>
      </c>
      <c r="G3413" s="822" t="s">
        <v>6971</v>
      </c>
      <c r="H3413" s="831">
        <v>4</v>
      </c>
      <c r="I3413" s="831">
        <v>81726.44</v>
      </c>
      <c r="J3413" s="822"/>
      <c r="K3413" s="822">
        <v>20431.61</v>
      </c>
      <c r="L3413" s="831">
        <v>2</v>
      </c>
      <c r="M3413" s="831">
        <v>40841.699999999997</v>
      </c>
      <c r="N3413" s="822"/>
      <c r="O3413" s="822">
        <v>20420.849999999999</v>
      </c>
      <c r="P3413" s="831">
        <v>7</v>
      </c>
      <c r="Q3413" s="831">
        <v>141945.5</v>
      </c>
      <c r="R3413" s="827"/>
      <c r="S3413" s="832">
        <v>20277.928571428572</v>
      </c>
    </row>
    <row r="3414" spans="1:19" ht="14.45" customHeight="1" x14ac:dyDescent="0.2">
      <c r="A3414" s="821" t="s">
        <v>6951</v>
      </c>
      <c r="B3414" s="822" t="s">
        <v>7426</v>
      </c>
      <c r="C3414" s="822" t="s">
        <v>639</v>
      </c>
      <c r="D3414" s="822" t="s">
        <v>3486</v>
      </c>
      <c r="E3414" s="822" t="s">
        <v>6953</v>
      </c>
      <c r="F3414" s="822" t="s">
        <v>6981</v>
      </c>
      <c r="G3414" s="822" t="s">
        <v>3381</v>
      </c>
      <c r="H3414" s="831">
        <v>26</v>
      </c>
      <c r="I3414" s="831">
        <v>214750.90000000002</v>
      </c>
      <c r="J3414" s="822"/>
      <c r="K3414" s="822">
        <v>8259.6500000000015</v>
      </c>
      <c r="L3414" s="831">
        <v>14</v>
      </c>
      <c r="M3414" s="831">
        <v>110686.04000000001</v>
      </c>
      <c r="N3414" s="822"/>
      <c r="O3414" s="822">
        <v>7906.1457142857153</v>
      </c>
      <c r="P3414" s="831">
        <v>6</v>
      </c>
      <c r="Q3414" s="831">
        <v>34710.720000000001</v>
      </c>
      <c r="R3414" s="827"/>
      <c r="S3414" s="832">
        <v>5785.12</v>
      </c>
    </row>
    <row r="3415" spans="1:19" ht="14.45" customHeight="1" x14ac:dyDescent="0.2">
      <c r="A3415" s="821" t="s">
        <v>6951</v>
      </c>
      <c r="B3415" s="822" t="s">
        <v>7426</v>
      </c>
      <c r="C3415" s="822" t="s">
        <v>639</v>
      </c>
      <c r="D3415" s="822" t="s">
        <v>3486</v>
      </c>
      <c r="E3415" s="822" t="s">
        <v>6953</v>
      </c>
      <c r="F3415" s="822" t="s">
        <v>6982</v>
      </c>
      <c r="G3415" s="822" t="s">
        <v>6980</v>
      </c>
      <c r="H3415" s="831"/>
      <c r="I3415" s="831"/>
      <c r="J3415" s="822"/>
      <c r="K3415" s="822"/>
      <c r="L3415" s="831"/>
      <c r="M3415" s="831"/>
      <c r="N3415" s="822"/>
      <c r="O3415" s="822"/>
      <c r="P3415" s="831">
        <v>1</v>
      </c>
      <c r="Q3415" s="831">
        <v>42553.599999999999</v>
      </c>
      <c r="R3415" s="827"/>
      <c r="S3415" s="832">
        <v>42553.599999999999</v>
      </c>
    </row>
    <row r="3416" spans="1:19" ht="14.45" customHeight="1" x14ac:dyDescent="0.2">
      <c r="A3416" s="821" t="s">
        <v>6951</v>
      </c>
      <c r="B3416" s="822" t="s">
        <v>7426</v>
      </c>
      <c r="C3416" s="822" t="s">
        <v>639</v>
      </c>
      <c r="D3416" s="822" t="s">
        <v>3486</v>
      </c>
      <c r="E3416" s="822" t="s">
        <v>6953</v>
      </c>
      <c r="F3416" s="822" t="s">
        <v>6983</v>
      </c>
      <c r="G3416" s="822" t="s">
        <v>2381</v>
      </c>
      <c r="H3416" s="831"/>
      <c r="I3416" s="831"/>
      <c r="J3416" s="822"/>
      <c r="K3416" s="822"/>
      <c r="L3416" s="831"/>
      <c r="M3416" s="831"/>
      <c r="N3416" s="822"/>
      <c r="O3416" s="822"/>
      <c r="P3416" s="831">
        <v>0.42</v>
      </c>
      <c r="Q3416" s="831">
        <v>1710.19</v>
      </c>
      <c r="R3416" s="827"/>
      <c r="S3416" s="832">
        <v>4071.8809523809527</v>
      </c>
    </row>
    <row r="3417" spans="1:19" ht="14.45" customHeight="1" x14ac:dyDescent="0.2">
      <c r="A3417" s="821" t="s">
        <v>6951</v>
      </c>
      <c r="B3417" s="822" t="s">
        <v>7426</v>
      </c>
      <c r="C3417" s="822" t="s">
        <v>639</v>
      </c>
      <c r="D3417" s="822" t="s">
        <v>3486</v>
      </c>
      <c r="E3417" s="822" t="s">
        <v>6953</v>
      </c>
      <c r="F3417" s="822" t="s">
        <v>6984</v>
      </c>
      <c r="G3417" s="822" t="s">
        <v>2381</v>
      </c>
      <c r="H3417" s="831"/>
      <c r="I3417" s="831"/>
      <c r="J3417" s="822"/>
      <c r="K3417" s="822"/>
      <c r="L3417" s="831"/>
      <c r="M3417" s="831"/>
      <c r="N3417" s="822"/>
      <c r="O3417" s="822"/>
      <c r="P3417" s="831">
        <v>2</v>
      </c>
      <c r="Q3417" s="831">
        <v>32575.200000000001</v>
      </c>
      <c r="R3417" s="827"/>
      <c r="S3417" s="832">
        <v>16287.6</v>
      </c>
    </row>
    <row r="3418" spans="1:19" ht="14.45" customHeight="1" x14ac:dyDescent="0.2">
      <c r="A3418" s="821" t="s">
        <v>6951</v>
      </c>
      <c r="B3418" s="822" t="s">
        <v>7426</v>
      </c>
      <c r="C3418" s="822" t="s">
        <v>639</v>
      </c>
      <c r="D3418" s="822" t="s">
        <v>3486</v>
      </c>
      <c r="E3418" s="822" t="s">
        <v>6953</v>
      </c>
      <c r="F3418" s="822" t="s">
        <v>7428</v>
      </c>
      <c r="G3418" s="822" t="s">
        <v>4093</v>
      </c>
      <c r="H3418" s="831"/>
      <c r="I3418" s="831"/>
      <c r="J3418" s="822"/>
      <c r="K3418" s="822"/>
      <c r="L3418" s="831"/>
      <c r="M3418" s="831"/>
      <c r="N3418" s="822"/>
      <c r="O3418" s="822"/>
      <c r="P3418" s="831">
        <v>0.2</v>
      </c>
      <c r="Q3418" s="831">
        <v>10.89</v>
      </c>
      <c r="R3418" s="827"/>
      <c r="S3418" s="832">
        <v>54.45</v>
      </c>
    </row>
    <row r="3419" spans="1:19" ht="14.45" customHeight="1" x14ac:dyDescent="0.2">
      <c r="A3419" s="821" t="s">
        <v>6951</v>
      </c>
      <c r="B3419" s="822" t="s">
        <v>7426</v>
      </c>
      <c r="C3419" s="822" t="s">
        <v>639</v>
      </c>
      <c r="D3419" s="822" t="s">
        <v>3486</v>
      </c>
      <c r="E3419" s="822" t="s">
        <v>6953</v>
      </c>
      <c r="F3419" s="822" t="s">
        <v>6992</v>
      </c>
      <c r="G3419" s="822" t="s">
        <v>1338</v>
      </c>
      <c r="H3419" s="831"/>
      <c r="I3419" s="831"/>
      <c r="J3419" s="822"/>
      <c r="K3419" s="822"/>
      <c r="L3419" s="831"/>
      <c r="M3419" s="831"/>
      <c r="N3419" s="822"/>
      <c r="O3419" s="822"/>
      <c r="P3419" s="831">
        <v>0.4</v>
      </c>
      <c r="Q3419" s="831">
        <v>16.59</v>
      </c>
      <c r="R3419" s="827"/>
      <c r="S3419" s="832">
        <v>41.474999999999994</v>
      </c>
    </row>
    <row r="3420" spans="1:19" ht="14.45" customHeight="1" x14ac:dyDescent="0.2">
      <c r="A3420" s="821" t="s">
        <v>6951</v>
      </c>
      <c r="B3420" s="822" t="s">
        <v>7426</v>
      </c>
      <c r="C3420" s="822" t="s">
        <v>639</v>
      </c>
      <c r="D3420" s="822" t="s">
        <v>3486</v>
      </c>
      <c r="E3420" s="822" t="s">
        <v>6953</v>
      </c>
      <c r="F3420" s="822" t="s">
        <v>6994</v>
      </c>
      <c r="G3420" s="822" t="s">
        <v>6966</v>
      </c>
      <c r="H3420" s="831">
        <v>9</v>
      </c>
      <c r="I3420" s="831">
        <v>11617.739999999998</v>
      </c>
      <c r="J3420" s="822"/>
      <c r="K3420" s="822">
        <v>1290.8599999999997</v>
      </c>
      <c r="L3420" s="831"/>
      <c r="M3420" s="831"/>
      <c r="N3420" s="822"/>
      <c r="O3420" s="822"/>
      <c r="P3420" s="831"/>
      <c r="Q3420" s="831"/>
      <c r="R3420" s="827"/>
      <c r="S3420" s="832"/>
    </row>
    <row r="3421" spans="1:19" ht="14.45" customHeight="1" x14ac:dyDescent="0.2">
      <c r="A3421" s="821" t="s">
        <v>6951</v>
      </c>
      <c r="B3421" s="822" t="s">
        <v>7426</v>
      </c>
      <c r="C3421" s="822" t="s">
        <v>639</v>
      </c>
      <c r="D3421" s="822" t="s">
        <v>3486</v>
      </c>
      <c r="E3421" s="822" t="s">
        <v>6953</v>
      </c>
      <c r="F3421" s="822" t="s">
        <v>6995</v>
      </c>
      <c r="G3421" s="822" t="s">
        <v>699</v>
      </c>
      <c r="H3421" s="831"/>
      <c r="I3421" s="831"/>
      <c r="J3421" s="822"/>
      <c r="K3421" s="822"/>
      <c r="L3421" s="831">
        <v>0.1</v>
      </c>
      <c r="M3421" s="831">
        <v>4.67</v>
      </c>
      <c r="N3421" s="822"/>
      <c r="O3421" s="822">
        <v>46.699999999999996</v>
      </c>
      <c r="P3421" s="831">
        <v>0.2</v>
      </c>
      <c r="Q3421" s="831">
        <v>9.86</v>
      </c>
      <c r="R3421" s="827"/>
      <c r="S3421" s="832">
        <v>49.3</v>
      </c>
    </row>
    <row r="3422" spans="1:19" ht="14.45" customHeight="1" x14ac:dyDescent="0.2">
      <c r="A3422" s="821" t="s">
        <v>6951</v>
      </c>
      <c r="B3422" s="822" t="s">
        <v>7426</v>
      </c>
      <c r="C3422" s="822" t="s">
        <v>639</v>
      </c>
      <c r="D3422" s="822" t="s">
        <v>3486</v>
      </c>
      <c r="E3422" s="822" t="s">
        <v>6953</v>
      </c>
      <c r="F3422" s="822" t="s">
        <v>6996</v>
      </c>
      <c r="G3422" s="822" t="s">
        <v>1434</v>
      </c>
      <c r="H3422" s="831">
        <v>24.2</v>
      </c>
      <c r="I3422" s="831">
        <v>4240.49</v>
      </c>
      <c r="J3422" s="822"/>
      <c r="K3422" s="822">
        <v>175.22685950413222</v>
      </c>
      <c r="L3422" s="831">
        <v>22.6</v>
      </c>
      <c r="M3422" s="831">
        <v>3969.38</v>
      </c>
      <c r="N3422" s="822"/>
      <c r="O3422" s="822">
        <v>175.63628318584071</v>
      </c>
      <c r="P3422" s="831">
        <v>44</v>
      </c>
      <c r="Q3422" s="831">
        <v>6898.92</v>
      </c>
      <c r="R3422" s="827"/>
      <c r="S3422" s="832">
        <v>156.79363636363635</v>
      </c>
    </row>
    <row r="3423" spans="1:19" ht="14.45" customHeight="1" x14ac:dyDescent="0.2">
      <c r="A3423" s="821" t="s">
        <v>6951</v>
      </c>
      <c r="B3423" s="822" t="s">
        <v>7426</v>
      </c>
      <c r="C3423" s="822" t="s">
        <v>639</v>
      </c>
      <c r="D3423" s="822" t="s">
        <v>3486</v>
      </c>
      <c r="E3423" s="822" t="s">
        <v>6953</v>
      </c>
      <c r="F3423" s="822" t="s">
        <v>6997</v>
      </c>
      <c r="G3423" s="822" t="s">
        <v>877</v>
      </c>
      <c r="H3423" s="831">
        <v>18.5</v>
      </c>
      <c r="I3423" s="831">
        <v>1111.53</v>
      </c>
      <c r="J3423" s="822"/>
      <c r="K3423" s="822">
        <v>60.082702702702704</v>
      </c>
      <c r="L3423" s="831">
        <v>29.800000000000004</v>
      </c>
      <c r="M3423" s="831">
        <v>1881.34</v>
      </c>
      <c r="N3423" s="822"/>
      <c r="O3423" s="822">
        <v>63.132214765100656</v>
      </c>
      <c r="P3423" s="831">
        <v>74</v>
      </c>
      <c r="Q3423" s="831">
        <v>4439.67</v>
      </c>
      <c r="R3423" s="827"/>
      <c r="S3423" s="832">
        <v>59.995540540540539</v>
      </c>
    </row>
    <row r="3424" spans="1:19" ht="14.45" customHeight="1" x14ac:dyDescent="0.2">
      <c r="A3424" s="821" t="s">
        <v>6951</v>
      </c>
      <c r="B3424" s="822" t="s">
        <v>7426</v>
      </c>
      <c r="C3424" s="822" t="s">
        <v>639</v>
      </c>
      <c r="D3424" s="822" t="s">
        <v>3486</v>
      </c>
      <c r="E3424" s="822" t="s">
        <v>6953</v>
      </c>
      <c r="F3424" s="822" t="s">
        <v>6998</v>
      </c>
      <c r="G3424" s="822" t="s">
        <v>3267</v>
      </c>
      <c r="H3424" s="831">
        <v>0.83</v>
      </c>
      <c r="I3424" s="831">
        <v>569.49</v>
      </c>
      <c r="J3424" s="822"/>
      <c r="K3424" s="822">
        <v>686.13253012048199</v>
      </c>
      <c r="L3424" s="831">
        <v>0.75</v>
      </c>
      <c r="M3424" s="831">
        <v>514.59999999999991</v>
      </c>
      <c r="N3424" s="822"/>
      <c r="O3424" s="822">
        <v>686.13333333333321</v>
      </c>
      <c r="P3424" s="831">
        <v>0.74</v>
      </c>
      <c r="Q3424" s="831">
        <v>507.74</v>
      </c>
      <c r="R3424" s="827"/>
      <c r="S3424" s="832">
        <v>686.1351351351351</v>
      </c>
    </row>
    <row r="3425" spans="1:19" ht="14.45" customHeight="1" x14ac:dyDescent="0.2">
      <c r="A3425" s="821" t="s">
        <v>6951</v>
      </c>
      <c r="B3425" s="822" t="s">
        <v>7426</v>
      </c>
      <c r="C3425" s="822" t="s">
        <v>639</v>
      </c>
      <c r="D3425" s="822" t="s">
        <v>3486</v>
      </c>
      <c r="E3425" s="822" t="s">
        <v>6953</v>
      </c>
      <c r="F3425" s="822" t="s">
        <v>6999</v>
      </c>
      <c r="G3425" s="822" t="s">
        <v>3267</v>
      </c>
      <c r="H3425" s="831">
        <v>2</v>
      </c>
      <c r="I3425" s="831">
        <v>343.1</v>
      </c>
      <c r="J3425" s="822"/>
      <c r="K3425" s="822">
        <v>171.55</v>
      </c>
      <c r="L3425" s="831">
        <v>1</v>
      </c>
      <c r="M3425" s="831">
        <v>171.55</v>
      </c>
      <c r="N3425" s="822"/>
      <c r="O3425" s="822">
        <v>171.55</v>
      </c>
      <c r="P3425" s="831">
        <v>3</v>
      </c>
      <c r="Q3425" s="831">
        <v>514.65</v>
      </c>
      <c r="R3425" s="827"/>
      <c r="S3425" s="832">
        <v>171.54999999999998</v>
      </c>
    </row>
    <row r="3426" spans="1:19" ht="14.45" customHeight="1" x14ac:dyDescent="0.2">
      <c r="A3426" s="821" t="s">
        <v>6951</v>
      </c>
      <c r="B3426" s="822" t="s">
        <v>7426</v>
      </c>
      <c r="C3426" s="822" t="s">
        <v>639</v>
      </c>
      <c r="D3426" s="822" t="s">
        <v>3486</v>
      </c>
      <c r="E3426" s="822" t="s">
        <v>6953</v>
      </c>
      <c r="F3426" s="822" t="s">
        <v>7000</v>
      </c>
      <c r="G3426" s="822" t="s">
        <v>3267</v>
      </c>
      <c r="H3426" s="831">
        <v>6.13</v>
      </c>
      <c r="I3426" s="831">
        <v>2103.13</v>
      </c>
      <c r="J3426" s="822"/>
      <c r="K3426" s="822">
        <v>343.08809135399679</v>
      </c>
      <c r="L3426" s="831">
        <v>9.06</v>
      </c>
      <c r="M3426" s="831">
        <v>3108.3900000000003</v>
      </c>
      <c r="N3426" s="822"/>
      <c r="O3426" s="822">
        <v>343.08940397350995</v>
      </c>
      <c r="P3426" s="831">
        <v>2.96</v>
      </c>
      <c r="Q3426" s="831">
        <v>1015.54</v>
      </c>
      <c r="R3426" s="827"/>
      <c r="S3426" s="832">
        <v>343.08783783783781</v>
      </c>
    </row>
    <row r="3427" spans="1:19" ht="14.45" customHeight="1" x14ac:dyDescent="0.2">
      <c r="A3427" s="821" t="s">
        <v>6951</v>
      </c>
      <c r="B3427" s="822" t="s">
        <v>7426</v>
      </c>
      <c r="C3427" s="822" t="s">
        <v>639</v>
      </c>
      <c r="D3427" s="822" t="s">
        <v>3486</v>
      </c>
      <c r="E3427" s="822" t="s">
        <v>6953</v>
      </c>
      <c r="F3427" s="822" t="s">
        <v>7001</v>
      </c>
      <c r="G3427" s="822" t="s">
        <v>1535</v>
      </c>
      <c r="H3427" s="831"/>
      <c r="I3427" s="831"/>
      <c r="J3427" s="822"/>
      <c r="K3427" s="822"/>
      <c r="L3427" s="831"/>
      <c r="M3427" s="831"/>
      <c r="N3427" s="822"/>
      <c r="O3427" s="822"/>
      <c r="P3427" s="831">
        <v>0.4</v>
      </c>
      <c r="Q3427" s="831">
        <v>19.16</v>
      </c>
      <c r="R3427" s="827"/>
      <c r="S3427" s="832">
        <v>47.9</v>
      </c>
    </row>
    <row r="3428" spans="1:19" ht="14.45" customHeight="1" x14ac:dyDescent="0.2">
      <c r="A3428" s="821" t="s">
        <v>6951</v>
      </c>
      <c r="B3428" s="822" t="s">
        <v>7426</v>
      </c>
      <c r="C3428" s="822" t="s">
        <v>639</v>
      </c>
      <c r="D3428" s="822" t="s">
        <v>3486</v>
      </c>
      <c r="E3428" s="822" t="s">
        <v>6953</v>
      </c>
      <c r="F3428" s="822" t="s">
        <v>7003</v>
      </c>
      <c r="G3428" s="822" t="s">
        <v>862</v>
      </c>
      <c r="H3428" s="831">
        <v>0.02</v>
      </c>
      <c r="I3428" s="831">
        <v>4.17</v>
      </c>
      <c r="J3428" s="822"/>
      <c r="K3428" s="822">
        <v>208.5</v>
      </c>
      <c r="L3428" s="831">
        <v>0.02</v>
      </c>
      <c r="M3428" s="831">
        <v>4.17</v>
      </c>
      <c r="N3428" s="822"/>
      <c r="O3428" s="822">
        <v>208.5</v>
      </c>
      <c r="P3428" s="831">
        <v>0.1</v>
      </c>
      <c r="Q3428" s="831">
        <v>20.54</v>
      </c>
      <c r="R3428" s="827"/>
      <c r="S3428" s="832">
        <v>205.39999999999998</v>
      </c>
    </row>
    <row r="3429" spans="1:19" ht="14.45" customHeight="1" x14ac:dyDescent="0.2">
      <c r="A3429" s="821" t="s">
        <v>6951</v>
      </c>
      <c r="B3429" s="822" t="s">
        <v>7426</v>
      </c>
      <c r="C3429" s="822" t="s">
        <v>639</v>
      </c>
      <c r="D3429" s="822" t="s">
        <v>3486</v>
      </c>
      <c r="E3429" s="822" t="s">
        <v>6953</v>
      </c>
      <c r="F3429" s="822" t="s">
        <v>7004</v>
      </c>
      <c r="G3429" s="822" t="s">
        <v>7005</v>
      </c>
      <c r="H3429" s="831">
        <v>19.5</v>
      </c>
      <c r="I3429" s="831">
        <v>2287.35</v>
      </c>
      <c r="J3429" s="822"/>
      <c r="K3429" s="822">
        <v>117.3</v>
      </c>
      <c r="L3429" s="831">
        <v>9.3000000000000007</v>
      </c>
      <c r="M3429" s="831">
        <v>1090.9000000000001</v>
      </c>
      <c r="N3429" s="822"/>
      <c r="O3429" s="822">
        <v>117.3010752688172</v>
      </c>
      <c r="P3429" s="831">
        <v>14.700000000000001</v>
      </c>
      <c r="Q3429" s="831">
        <v>1724.31</v>
      </c>
      <c r="R3429" s="827"/>
      <c r="S3429" s="832">
        <v>117.29999999999998</v>
      </c>
    </row>
    <row r="3430" spans="1:19" ht="14.45" customHeight="1" x14ac:dyDescent="0.2">
      <c r="A3430" s="821" t="s">
        <v>6951</v>
      </c>
      <c r="B3430" s="822" t="s">
        <v>7426</v>
      </c>
      <c r="C3430" s="822" t="s">
        <v>639</v>
      </c>
      <c r="D3430" s="822" t="s">
        <v>3486</v>
      </c>
      <c r="E3430" s="822" t="s">
        <v>6953</v>
      </c>
      <c r="F3430" s="822" t="s">
        <v>7006</v>
      </c>
      <c r="G3430" s="822"/>
      <c r="H3430" s="831">
        <v>0.2</v>
      </c>
      <c r="I3430" s="831">
        <v>13.3</v>
      </c>
      <c r="J3430" s="822"/>
      <c r="K3430" s="822">
        <v>66.5</v>
      </c>
      <c r="L3430" s="831"/>
      <c r="M3430" s="831"/>
      <c r="N3430" s="822"/>
      <c r="O3430" s="822"/>
      <c r="P3430" s="831"/>
      <c r="Q3430" s="831"/>
      <c r="R3430" s="827"/>
      <c r="S3430" s="832"/>
    </row>
    <row r="3431" spans="1:19" ht="14.45" customHeight="1" x14ac:dyDescent="0.2">
      <c r="A3431" s="821" t="s">
        <v>6951</v>
      </c>
      <c r="B3431" s="822" t="s">
        <v>7426</v>
      </c>
      <c r="C3431" s="822" t="s">
        <v>639</v>
      </c>
      <c r="D3431" s="822" t="s">
        <v>3486</v>
      </c>
      <c r="E3431" s="822" t="s">
        <v>6953</v>
      </c>
      <c r="F3431" s="822" t="s">
        <v>7006</v>
      </c>
      <c r="G3431" s="822" t="s">
        <v>7007</v>
      </c>
      <c r="H3431" s="831">
        <v>0.2</v>
      </c>
      <c r="I3431" s="831">
        <v>13.33</v>
      </c>
      <c r="J3431" s="822"/>
      <c r="K3431" s="822">
        <v>66.649999999999991</v>
      </c>
      <c r="L3431" s="831"/>
      <c r="M3431" s="831"/>
      <c r="N3431" s="822"/>
      <c r="O3431" s="822"/>
      <c r="P3431" s="831"/>
      <c r="Q3431" s="831"/>
      <c r="R3431" s="827"/>
      <c r="S3431" s="832"/>
    </row>
    <row r="3432" spans="1:19" ht="14.45" customHeight="1" x14ac:dyDescent="0.2">
      <c r="A3432" s="821" t="s">
        <v>6951</v>
      </c>
      <c r="B3432" s="822" t="s">
        <v>7426</v>
      </c>
      <c r="C3432" s="822" t="s">
        <v>639</v>
      </c>
      <c r="D3432" s="822" t="s">
        <v>3486</v>
      </c>
      <c r="E3432" s="822" t="s">
        <v>6953</v>
      </c>
      <c r="F3432" s="822" t="s">
        <v>7008</v>
      </c>
      <c r="G3432" s="822" t="s">
        <v>2314</v>
      </c>
      <c r="H3432" s="831">
        <v>1.1100000000000001</v>
      </c>
      <c r="I3432" s="831">
        <v>3936.7000000000003</v>
      </c>
      <c r="J3432" s="822"/>
      <c r="K3432" s="822">
        <v>3546.5765765765764</v>
      </c>
      <c r="L3432" s="831"/>
      <c r="M3432" s="831"/>
      <c r="N3432" s="822"/>
      <c r="O3432" s="822"/>
      <c r="P3432" s="831">
        <v>0.03</v>
      </c>
      <c r="Q3432" s="831">
        <v>73.900000000000006</v>
      </c>
      <c r="R3432" s="827"/>
      <c r="S3432" s="832">
        <v>2463.3333333333335</v>
      </c>
    </row>
    <row r="3433" spans="1:19" ht="14.45" customHeight="1" x14ac:dyDescent="0.2">
      <c r="A3433" s="821" t="s">
        <v>6951</v>
      </c>
      <c r="B3433" s="822" t="s">
        <v>7426</v>
      </c>
      <c r="C3433" s="822" t="s">
        <v>639</v>
      </c>
      <c r="D3433" s="822" t="s">
        <v>3486</v>
      </c>
      <c r="E3433" s="822" t="s">
        <v>6953</v>
      </c>
      <c r="F3433" s="822" t="s">
        <v>7009</v>
      </c>
      <c r="G3433" s="822" t="s">
        <v>2314</v>
      </c>
      <c r="H3433" s="831">
        <v>1.1100000000000001</v>
      </c>
      <c r="I3433" s="831">
        <v>21614.49</v>
      </c>
      <c r="J3433" s="822"/>
      <c r="K3433" s="822">
        <v>19472.513513513513</v>
      </c>
      <c r="L3433" s="831"/>
      <c r="M3433" s="831"/>
      <c r="N3433" s="822"/>
      <c r="O3433" s="822"/>
      <c r="P3433" s="831">
        <v>0.1</v>
      </c>
      <c r="Q3433" s="831">
        <v>1352.37</v>
      </c>
      <c r="R3433" s="827"/>
      <c r="S3433" s="832">
        <v>13523.699999999999</v>
      </c>
    </row>
    <row r="3434" spans="1:19" ht="14.45" customHeight="1" x14ac:dyDescent="0.2">
      <c r="A3434" s="821" t="s">
        <v>6951</v>
      </c>
      <c r="B3434" s="822" t="s">
        <v>7426</v>
      </c>
      <c r="C3434" s="822" t="s">
        <v>639</v>
      </c>
      <c r="D3434" s="822" t="s">
        <v>3486</v>
      </c>
      <c r="E3434" s="822" t="s">
        <v>6953</v>
      </c>
      <c r="F3434" s="822" t="s">
        <v>7010</v>
      </c>
      <c r="G3434" s="822" t="s">
        <v>1945</v>
      </c>
      <c r="H3434" s="831">
        <v>0.28000000000000003</v>
      </c>
      <c r="I3434" s="831">
        <v>54.18</v>
      </c>
      <c r="J3434" s="822"/>
      <c r="K3434" s="822">
        <v>193.49999999999997</v>
      </c>
      <c r="L3434" s="831">
        <v>0.23</v>
      </c>
      <c r="M3434" s="831">
        <v>42.14</v>
      </c>
      <c r="N3434" s="822"/>
      <c r="O3434" s="822">
        <v>183.21739130434781</v>
      </c>
      <c r="P3434" s="831">
        <v>40.259999999999991</v>
      </c>
      <c r="Q3434" s="831">
        <v>7354.1</v>
      </c>
      <c r="R3434" s="827"/>
      <c r="S3434" s="832">
        <v>182.66517635370099</v>
      </c>
    </row>
    <row r="3435" spans="1:19" ht="14.45" customHeight="1" x14ac:dyDescent="0.2">
      <c r="A3435" s="821" t="s">
        <v>6951</v>
      </c>
      <c r="B3435" s="822" t="s">
        <v>7426</v>
      </c>
      <c r="C3435" s="822" t="s">
        <v>639</v>
      </c>
      <c r="D3435" s="822" t="s">
        <v>3486</v>
      </c>
      <c r="E3435" s="822" t="s">
        <v>6953</v>
      </c>
      <c r="F3435" s="822" t="s">
        <v>7011</v>
      </c>
      <c r="G3435" s="822" t="s">
        <v>1945</v>
      </c>
      <c r="H3435" s="831"/>
      <c r="I3435" s="831"/>
      <c r="J3435" s="822"/>
      <c r="K3435" s="822"/>
      <c r="L3435" s="831"/>
      <c r="M3435" s="831"/>
      <c r="N3435" s="822"/>
      <c r="O3435" s="822"/>
      <c r="P3435" s="831">
        <v>0.35000000000000003</v>
      </c>
      <c r="Q3435" s="831">
        <v>85.22</v>
      </c>
      <c r="R3435" s="827"/>
      <c r="S3435" s="832">
        <v>243.48571428571427</v>
      </c>
    </row>
    <row r="3436" spans="1:19" ht="14.45" customHeight="1" x14ac:dyDescent="0.2">
      <c r="A3436" s="821" t="s">
        <v>6951</v>
      </c>
      <c r="B3436" s="822" t="s">
        <v>7426</v>
      </c>
      <c r="C3436" s="822" t="s">
        <v>639</v>
      </c>
      <c r="D3436" s="822" t="s">
        <v>3486</v>
      </c>
      <c r="E3436" s="822" t="s">
        <v>6953</v>
      </c>
      <c r="F3436" s="822" t="s">
        <v>7012</v>
      </c>
      <c r="G3436" s="822" t="s">
        <v>1945</v>
      </c>
      <c r="H3436" s="831"/>
      <c r="I3436" s="831"/>
      <c r="J3436" s="822"/>
      <c r="K3436" s="822"/>
      <c r="L3436" s="831"/>
      <c r="M3436" s="831"/>
      <c r="N3436" s="822"/>
      <c r="O3436" s="822"/>
      <c r="P3436" s="831">
        <v>2.6</v>
      </c>
      <c r="Q3436" s="831">
        <v>523.38</v>
      </c>
      <c r="R3436" s="827"/>
      <c r="S3436" s="832">
        <v>201.29999999999998</v>
      </c>
    </row>
    <row r="3437" spans="1:19" ht="14.45" customHeight="1" x14ac:dyDescent="0.2">
      <c r="A3437" s="821" t="s">
        <v>6951</v>
      </c>
      <c r="B3437" s="822" t="s">
        <v>7426</v>
      </c>
      <c r="C3437" s="822" t="s">
        <v>639</v>
      </c>
      <c r="D3437" s="822" t="s">
        <v>3486</v>
      </c>
      <c r="E3437" s="822" t="s">
        <v>6953</v>
      </c>
      <c r="F3437" s="822" t="s">
        <v>7016</v>
      </c>
      <c r="G3437" s="822" t="s">
        <v>7017</v>
      </c>
      <c r="H3437" s="831"/>
      <c r="I3437" s="831"/>
      <c r="J3437" s="822"/>
      <c r="K3437" s="822"/>
      <c r="L3437" s="831"/>
      <c r="M3437" s="831"/>
      <c r="N3437" s="822"/>
      <c r="O3437" s="822"/>
      <c r="P3437" s="831">
        <v>20.75</v>
      </c>
      <c r="Q3437" s="831">
        <v>4885.79</v>
      </c>
      <c r="R3437" s="827"/>
      <c r="S3437" s="832">
        <v>235.45975903614459</v>
      </c>
    </row>
    <row r="3438" spans="1:19" ht="14.45" customHeight="1" x14ac:dyDescent="0.2">
      <c r="A3438" s="821" t="s">
        <v>6951</v>
      </c>
      <c r="B3438" s="822" t="s">
        <v>7426</v>
      </c>
      <c r="C3438" s="822" t="s">
        <v>639</v>
      </c>
      <c r="D3438" s="822" t="s">
        <v>3486</v>
      </c>
      <c r="E3438" s="822" t="s">
        <v>6953</v>
      </c>
      <c r="F3438" s="822" t="s">
        <v>7025</v>
      </c>
      <c r="G3438" s="822" t="s">
        <v>3361</v>
      </c>
      <c r="H3438" s="831">
        <v>16.23</v>
      </c>
      <c r="I3438" s="831">
        <v>1278.27</v>
      </c>
      <c r="J3438" s="822"/>
      <c r="K3438" s="822">
        <v>78.759704251386324</v>
      </c>
      <c r="L3438" s="831"/>
      <c r="M3438" s="831"/>
      <c r="N3438" s="822"/>
      <c r="O3438" s="822"/>
      <c r="P3438" s="831"/>
      <c r="Q3438" s="831"/>
      <c r="R3438" s="827"/>
      <c r="S3438" s="832"/>
    </row>
    <row r="3439" spans="1:19" ht="14.45" customHeight="1" x14ac:dyDescent="0.2">
      <c r="A3439" s="821" t="s">
        <v>6951</v>
      </c>
      <c r="B3439" s="822" t="s">
        <v>7426</v>
      </c>
      <c r="C3439" s="822" t="s">
        <v>639</v>
      </c>
      <c r="D3439" s="822" t="s">
        <v>3486</v>
      </c>
      <c r="E3439" s="822" t="s">
        <v>6953</v>
      </c>
      <c r="F3439" s="822" t="s">
        <v>7029</v>
      </c>
      <c r="G3439" s="822" t="s">
        <v>3393</v>
      </c>
      <c r="H3439" s="831">
        <v>36</v>
      </c>
      <c r="I3439" s="831">
        <v>241437.6</v>
      </c>
      <c r="J3439" s="822"/>
      <c r="K3439" s="822">
        <v>6706.6</v>
      </c>
      <c r="L3439" s="831">
        <v>37</v>
      </c>
      <c r="M3439" s="831">
        <v>248137.82</v>
      </c>
      <c r="N3439" s="822"/>
      <c r="O3439" s="822">
        <v>6706.4275675675681</v>
      </c>
      <c r="P3439" s="831">
        <v>98</v>
      </c>
      <c r="Q3439" s="831">
        <v>657225.24</v>
      </c>
      <c r="R3439" s="827"/>
      <c r="S3439" s="832">
        <v>6706.38</v>
      </c>
    </row>
    <row r="3440" spans="1:19" ht="14.45" customHeight="1" x14ac:dyDescent="0.2">
      <c r="A3440" s="821" t="s">
        <v>6951</v>
      </c>
      <c r="B3440" s="822" t="s">
        <v>7426</v>
      </c>
      <c r="C3440" s="822" t="s">
        <v>639</v>
      </c>
      <c r="D3440" s="822" t="s">
        <v>3486</v>
      </c>
      <c r="E3440" s="822" t="s">
        <v>6953</v>
      </c>
      <c r="F3440" s="822" t="s">
        <v>7030</v>
      </c>
      <c r="G3440" s="822" t="s">
        <v>3361</v>
      </c>
      <c r="H3440" s="831">
        <v>1.47</v>
      </c>
      <c r="I3440" s="831">
        <v>700.5</v>
      </c>
      <c r="J3440" s="822"/>
      <c r="K3440" s="822">
        <v>476.53061224489795</v>
      </c>
      <c r="L3440" s="831"/>
      <c r="M3440" s="831"/>
      <c r="N3440" s="822"/>
      <c r="O3440" s="822"/>
      <c r="P3440" s="831"/>
      <c r="Q3440" s="831"/>
      <c r="R3440" s="827"/>
      <c r="S3440" s="832"/>
    </row>
    <row r="3441" spans="1:19" ht="14.45" customHeight="1" x14ac:dyDescent="0.2">
      <c r="A3441" s="821" t="s">
        <v>6951</v>
      </c>
      <c r="B3441" s="822" t="s">
        <v>7426</v>
      </c>
      <c r="C3441" s="822" t="s">
        <v>639</v>
      </c>
      <c r="D3441" s="822" t="s">
        <v>3486</v>
      </c>
      <c r="E3441" s="822" t="s">
        <v>6953</v>
      </c>
      <c r="F3441" s="822" t="s">
        <v>7031</v>
      </c>
      <c r="G3441" s="822" t="s">
        <v>3361</v>
      </c>
      <c r="H3441" s="831">
        <v>4</v>
      </c>
      <c r="I3441" s="831">
        <v>898.6</v>
      </c>
      <c r="J3441" s="822"/>
      <c r="K3441" s="822">
        <v>224.65</v>
      </c>
      <c r="L3441" s="831"/>
      <c r="M3441" s="831"/>
      <c r="N3441" s="822"/>
      <c r="O3441" s="822"/>
      <c r="P3441" s="831"/>
      <c r="Q3441" s="831"/>
      <c r="R3441" s="827"/>
      <c r="S3441" s="832"/>
    </row>
    <row r="3442" spans="1:19" ht="14.45" customHeight="1" x14ac:dyDescent="0.2">
      <c r="A3442" s="821" t="s">
        <v>6951</v>
      </c>
      <c r="B3442" s="822" t="s">
        <v>7426</v>
      </c>
      <c r="C3442" s="822" t="s">
        <v>639</v>
      </c>
      <c r="D3442" s="822" t="s">
        <v>3486</v>
      </c>
      <c r="E3442" s="822" t="s">
        <v>6953</v>
      </c>
      <c r="F3442" s="822" t="s">
        <v>7034</v>
      </c>
      <c r="G3442" s="822" t="s">
        <v>3281</v>
      </c>
      <c r="H3442" s="831"/>
      <c r="I3442" s="831"/>
      <c r="J3442" s="822"/>
      <c r="K3442" s="822"/>
      <c r="L3442" s="831">
        <v>0.4</v>
      </c>
      <c r="M3442" s="831">
        <v>230.68</v>
      </c>
      <c r="N3442" s="822"/>
      <c r="O3442" s="822">
        <v>576.69999999999993</v>
      </c>
      <c r="P3442" s="831">
        <v>9.1999999999999993</v>
      </c>
      <c r="Q3442" s="831">
        <v>5305.95</v>
      </c>
      <c r="R3442" s="827"/>
      <c r="S3442" s="832">
        <v>576.73369565217399</v>
      </c>
    </row>
    <row r="3443" spans="1:19" ht="14.45" customHeight="1" x14ac:dyDescent="0.2">
      <c r="A3443" s="821" t="s">
        <v>6951</v>
      </c>
      <c r="B3443" s="822" t="s">
        <v>7426</v>
      </c>
      <c r="C3443" s="822" t="s">
        <v>639</v>
      </c>
      <c r="D3443" s="822" t="s">
        <v>3486</v>
      </c>
      <c r="E3443" s="822" t="s">
        <v>6953</v>
      </c>
      <c r="F3443" s="822" t="s">
        <v>7035</v>
      </c>
      <c r="G3443" s="822" t="s">
        <v>3281</v>
      </c>
      <c r="H3443" s="831">
        <v>0.2</v>
      </c>
      <c r="I3443" s="831">
        <v>106.72</v>
      </c>
      <c r="J3443" s="822"/>
      <c r="K3443" s="822">
        <v>533.59999999999991</v>
      </c>
      <c r="L3443" s="831">
        <v>2</v>
      </c>
      <c r="M3443" s="831">
        <v>1226.6500000000001</v>
      </c>
      <c r="N3443" s="822"/>
      <c r="O3443" s="822">
        <v>613.32500000000005</v>
      </c>
      <c r="P3443" s="831">
        <v>20.8</v>
      </c>
      <c r="Q3443" s="831">
        <v>11098.55</v>
      </c>
      <c r="R3443" s="827"/>
      <c r="S3443" s="832">
        <v>533.58413461538453</v>
      </c>
    </row>
    <row r="3444" spans="1:19" ht="14.45" customHeight="1" x14ac:dyDescent="0.2">
      <c r="A3444" s="821" t="s">
        <v>6951</v>
      </c>
      <c r="B3444" s="822" t="s">
        <v>7426</v>
      </c>
      <c r="C3444" s="822" t="s">
        <v>639</v>
      </c>
      <c r="D3444" s="822" t="s">
        <v>3486</v>
      </c>
      <c r="E3444" s="822" t="s">
        <v>6953</v>
      </c>
      <c r="F3444" s="822" t="s">
        <v>7036</v>
      </c>
      <c r="G3444" s="822" t="s">
        <v>7037</v>
      </c>
      <c r="H3444" s="831"/>
      <c r="I3444" s="831"/>
      <c r="J3444" s="822"/>
      <c r="K3444" s="822"/>
      <c r="L3444" s="831">
        <v>3</v>
      </c>
      <c r="M3444" s="831">
        <v>122468.46</v>
      </c>
      <c r="N3444" s="822"/>
      <c r="O3444" s="822">
        <v>40822.82</v>
      </c>
      <c r="P3444" s="831"/>
      <c r="Q3444" s="831"/>
      <c r="R3444" s="827"/>
      <c r="S3444" s="832"/>
    </row>
    <row r="3445" spans="1:19" ht="14.45" customHeight="1" x14ac:dyDescent="0.2">
      <c r="A3445" s="821" t="s">
        <v>6951</v>
      </c>
      <c r="B3445" s="822" t="s">
        <v>7426</v>
      </c>
      <c r="C3445" s="822" t="s">
        <v>639</v>
      </c>
      <c r="D3445" s="822" t="s">
        <v>3486</v>
      </c>
      <c r="E3445" s="822" t="s">
        <v>6953</v>
      </c>
      <c r="F3445" s="822" t="s">
        <v>7039</v>
      </c>
      <c r="G3445" s="822" t="s">
        <v>7040</v>
      </c>
      <c r="H3445" s="831">
        <v>4</v>
      </c>
      <c r="I3445" s="831">
        <v>12883.44</v>
      </c>
      <c r="J3445" s="822"/>
      <c r="K3445" s="822">
        <v>3220.86</v>
      </c>
      <c r="L3445" s="831">
        <v>11</v>
      </c>
      <c r="M3445" s="831">
        <v>36467.799999999996</v>
      </c>
      <c r="N3445" s="822"/>
      <c r="O3445" s="822">
        <v>3315.2545454545452</v>
      </c>
      <c r="P3445" s="831">
        <v>21</v>
      </c>
      <c r="Q3445" s="831">
        <v>63914.74</v>
      </c>
      <c r="R3445" s="827"/>
      <c r="S3445" s="832">
        <v>3043.5590476190473</v>
      </c>
    </row>
    <row r="3446" spans="1:19" ht="14.45" customHeight="1" x14ac:dyDescent="0.2">
      <c r="A3446" s="821" t="s">
        <v>6951</v>
      </c>
      <c r="B3446" s="822" t="s">
        <v>7426</v>
      </c>
      <c r="C3446" s="822" t="s">
        <v>639</v>
      </c>
      <c r="D3446" s="822" t="s">
        <v>3486</v>
      </c>
      <c r="E3446" s="822" t="s">
        <v>6953</v>
      </c>
      <c r="F3446" s="822" t="s">
        <v>7041</v>
      </c>
      <c r="G3446" s="822" t="s">
        <v>7040</v>
      </c>
      <c r="H3446" s="831">
        <v>1</v>
      </c>
      <c r="I3446" s="831">
        <v>3934.55</v>
      </c>
      <c r="J3446" s="822"/>
      <c r="K3446" s="822">
        <v>3934.55</v>
      </c>
      <c r="L3446" s="831">
        <v>2</v>
      </c>
      <c r="M3446" s="831">
        <v>7869.1</v>
      </c>
      <c r="N3446" s="822"/>
      <c r="O3446" s="822">
        <v>3934.55</v>
      </c>
      <c r="P3446" s="831">
        <v>1</v>
      </c>
      <c r="Q3446" s="831">
        <v>3934.55</v>
      </c>
      <c r="R3446" s="827"/>
      <c r="S3446" s="832">
        <v>3934.55</v>
      </c>
    </row>
    <row r="3447" spans="1:19" ht="14.45" customHeight="1" x14ac:dyDescent="0.2">
      <c r="A3447" s="821" t="s">
        <v>6951</v>
      </c>
      <c r="B3447" s="822" t="s">
        <v>7426</v>
      </c>
      <c r="C3447" s="822" t="s">
        <v>639</v>
      </c>
      <c r="D3447" s="822" t="s">
        <v>3486</v>
      </c>
      <c r="E3447" s="822" t="s">
        <v>6953</v>
      </c>
      <c r="F3447" s="822" t="s">
        <v>7042</v>
      </c>
      <c r="G3447" s="822" t="s">
        <v>1957</v>
      </c>
      <c r="H3447" s="831"/>
      <c r="I3447" s="831"/>
      <c r="J3447" s="822"/>
      <c r="K3447" s="822"/>
      <c r="L3447" s="831"/>
      <c r="M3447" s="831"/>
      <c r="N3447" s="822"/>
      <c r="O3447" s="822"/>
      <c r="P3447" s="831">
        <v>2</v>
      </c>
      <c r="Q3447" s="831">
        <v>572.58999999999992</v>
      </c>
      <c r="R3447" s="827"/>
      <c r="S3447" s="832">
        <v>286.29499999999996</v>
      </c>
    </row>
    <row r="3448" spans="1:19" ht="14.45" customHeight="1" x14ac:dyDescent="0.2">
      <c r="A3448" s="821" t="s">
        <v>6951</v>
      </c>
      <c r="B3448" s="822" t="s">
        <v>7426</v>
      </c>
      <c r="C3448" s="822" t="s">
        <v>639</v>
      </c>
      <c r="D3448" s="822" t="s">
        <v>3486</v>
      </c>
      <c r="E3448" s="822" t="s">
        <v>6953</v>
      </c>
      <c r="F3448" s="822" t="s">
        <v>7047</v>
      </c>
      <c r="G3448" s="822" t="s">
        <v>805</v>
      </c>
      <c r="H3448" s="831">
        <v>8.83</v>
      </c>
      <c r="I3448" s="831">
        <v>4642.8100000000004</v>
      </c>
      <c r="J3448" s="822"/>
      <c r="K3448" s="822">
        <v>525.79954699886753</v>
      </c>
      <c r="L3448" s="831">
        <v>4.21</v>
      </c>
      <c r="M3448" s="831">
        <v>2213.64</v>
      </c>
      <c r="N3448" s="822"/>
      <c r="O3448" s="822">
        <v>525.80522565320666</v>
      </c>
      <c r="P3448" s="831">
        <v>12.26</v>
      </c>
      <c r="Q3448" s="831">
        <v>12980.05</v>
      </c>
      <c r="R3448" s="827"/>
      <c r="S3448" s="832">
        <v>1058.7316476345841</v>
      </c>
    </row>
    <row r="3449" spans="1:19" ht="14.45" customHeight="1" x14ac:dyDescent="0.2">
      <c r="A3449" s="821" t="s">
        <v>6951</v>
      </c>
      <c r="B3449" s="822" t="s">
        <v>7426</v>
      </c>
      <c r="C3449" s="822" t="s">
        <v>639</v>
      </c>
      <c r="D3449" s="822" t="s">
        <v>3486</v>
      </c>
      <c r="E3449" s="822" t="s">
        <v>6953</v>
      </c>
      <c r="F3449" s="822" t="s">
        <v>7048</v>
      </c>
      <c r="G3449" s="822" t="s">
        <v>805</v>
      </c>
      <c r="H3449" s="831">
        <v>51.43</v>
      </c>
      <c r="I3449" s="831">
        <v>11258.039999999999</v>
      </c>
      <c r="J3449" s="822"/>
      <c r="K3449" s="822">
        <v>218.90025277075634</v>
      </c>
      <c r="L3449" s="831">
        <v>11.8</v>
      </c>
      <c r="M3449" s="831">
        <v>2583.02</v>
      </c>
      <c r="N3449" s="822"/>
      <c r="O3449" s="822">
        <v>218.89999999999998</v>
      </c>
      <c r="P3449" s="831"/>
      <c r="Q3449" s="831"/>
      <c r="R3449" s="827"/>
      <c r="S3449" s="832"/>
    </row>
    <row r="3450" spans="1:19" ht="14.45" customHeight="1" x14ac:dyDescent="0.2">
      <c r="A3450" s="821" t="s">
        <v>6951</v>
      </c>
      <c r="B3450" s="822" t="s">
        <v>7426</v>
      </c>
      <c r="C3450" s="822" t="s">
        <v>639</v>
      </c>
      <c r="D3450" s="822" t="s">
        <v>3486</v>
      </c>
      <c r="E3450" s="822" t="s">
        <v>6953</v>
      </c>
      <c r="F3450" s="822" t="s">
        <v>7049</v>
      </c>
      <c r="G3450" s="822" t="s">
        <v>805</v>
      </c>
      <c r="H3450" s="831">
        <v>40.36999999999999</v>
      </c>
      <c r="I3450" s="831">
        <v>3197.32</v>
      </c>
      <c r="J3450" s="822"/>
      <c r="K3450" s="822">
        <v>79.200396333911343</v>
      </c>
      <c r="L3450" s="831">
        <v>16.93</v>
      </c>
      <c r="M3450" s="831">
        <v>1340.8600000000001</v>
      </c>
      <c r="N3450" s="822"/>
      <c r="O3450" s="822">
        <v>79.200236266981705</v>
      </c>
      <c r="P3450" s="831"/>
      <c r="Q3450" s="831"/>
      <c r="R3450" s="827"/>
      <c r="S3450" s="832"/>
    </row>
    <row r="3451" spans="1:19" ht="14.45" customHeight="1" x14ac:dyDescent="0.2">
      <c r="A3451" s="821" t="s">
        <v>6951</v>
      </c>
      <c r="B3451" s="822" t="s">
        <v>7426</v>
      </c>
      <c r="C3451" s="822" t="s">
        <v>639</v>
      </c>
      <c r="D3451" s="822" t="s">
        <v>3486</v>
      </c>
      <c r="E3451" s="822" t="s">
        <v>6953</v>
      </c>
      <c r="F3451" s="822" t="s">
        <v>7050</v>
      </c>
      <c r="G3451" s="822" t="s">
        <v>805</v>
      </c>
      <c r="H3451" s="831">
        <v>1.05</v>
      </c>
      <c r="I3451" s="831">
        <v>771.54</v>
      </c>
      <c r="J3451" s="822"/>
      <c r="K3451" s="822">
        <v>734.8</v>
      </c>
      <c r="L3451" s="831"/>
      <c r="M3451" s="831"/>
      <c r="N3451" s="822"/>
      <c r="O3451" s="822"/>
      <c r="P3451" s="831"/>
      <c r="Q3451" s="831"/>
      <c r="R3451" s="827"/>
      <c r="S3451" s="832"/>
    </row>
    <row r="3452" spans="1:19" ht="14.45" customHeight="1" x14ac:dyDescent="0.2">
      <c r="A3452" s="821" t="s">
        <v>6951</v>
      </c>
      <c r="B3452" s="822" t="s">
        <v>7426</v>
      </c>
      <c r="C3452" s="822" t="s">
        <v>639</v>
      </c>
      <c r="D3452" s="822" t="s">
        <v>3486</v>
      </c>
      <c r="E3452" s="822" t="s">
        <v>6953</v>
      </c>
      <c r="F3452" s="822" t="s">
        <v>7052</v>
      </c>
      <c r="G3452" s="822" t="s">
        <v>1370</v>
      </c>
      <c r="H3452" s="831">
        <v>14.36</v>
      </c>
      <c r="I3452" s="831">
        <v>1498.37</v>
      </c>
      <c r="J3452" s="822"/>
      <c r="K3452" s="822">
        <v>104.34331476323119</v>
      </c>
      <c r="L3452" s="831">
        <v>8.82</v>
      </c>
      <c r="M3452" s="831">
        <v>920.3</v>
      </c>
      <c r="N3452" s="822"/>
      <c r="O3452" s="822">
        <v>104.34240362811791</v>
      </c>
      <c r="P3452" s="831"/>
      <c r="Q3452" s="831"/>
      <c r="R3452" s="827"/>
      <c r="S3452" s="832"/>
    </row>
    <row r="3453" spans="1:19" ht="14.45" customHeight="1" x14ac:dyDescent="0.2">
      <c r="A3453" s="821" t="s">
        <v>6951</v>
      </c>
      <c r="B3453" s="822" t="s">
        <v>7426</v>
      </c>
      <c r="C3453" s="822" t="s">
        <v>639</v>
      </c>
      <c r="D3453" s="822" t="s">
        <v>3486</v>
      </c>
      <c r="E3453" s="822" t="s">
        <v>6953</v>
      </c>
      <c r="F3453" s="822" t="s">
        <v>7053</v>
      </c>
      <c r="G3453" s="822" t="s">
        <v>1370</v>
      </c>
      <c r="H3453" s="831">
        <v>56.900000000000006</v>
      </c>
      <c r="I3453" s="831">
        <v>10214.060000000001</v>
      </c>
      <c r="J3453" s="822"/>
      <c r="K3453" s="822">
        <v>179.50896309314587</v>
      </c>
      <c r="L3453" s="831">
        <v>1.47</v>
      </c>
      <c r="M3453" s="831">
        <v>266.22000000000003</v>
      </c>
      <c r="N3453" s="822"/>
      <c r="O3453" s="822">
        <v>181.10204081632656</v>
      </c>
      <c r="P3453" s="831"/>
      <c r="Q3453" s="831"/>
      <c r="R3453" s="827"/>
      <c r="S3453" s="832"/>
    </row>
    <row r="3454" spans="1:19" ht="14.45" customHeight="1" x14ac:dyDescent="0.2">
      <c r="A3454" s="821" t="s">
        <v>6951</v>
      </c>
      <c r="B3454" s="822" t="s">
        <v>7426</v>
      </c>
      <c r="C3454" s="822" t="s">
        <v>639</v>
      </c>
      <c r="D3454" s="822" t="s">
        <v>3486</v>
      </c>
      <c r="E3454" s="822" t="s">
        <v>6953</v>
      </c>
      <c r="F3454" s="822" t="s">
        <v>7429</v>
      </c>
      <c r="G3454" s="822" t="s">
        <v>7430</v>
      </c>
      <c r="H3454" s="831"/>
      <c r="I3454" s="831"/>
      <c r="J3454" s="822"/>
      <c r="K3454" s="822"/>
      <c r="L3454" s="831"/>
      <c r="M3454" s="831"/>
      <c r="N3454" s="822"/>
      <c r="O3454" s="822"/>
      <c r="P3454" s="831">
        <v>0.1</v>
      </c>
      <c r="Q3454" s="831">
        <v>32.479999999999997</v>
      </c>
      <c r="R3454" s="827"/>
      <c r="S3454" s="832">
        <v>324.79999999999995</v>
      </c>
    </row>
    <row r="3455" spans="1:19" ht="14.45" customHeight="1" x14ac:dyDescent="0.2">
      <c r="A3455" s="821" t="s">
        <v>6951</v>
      </c>
      <c r="B3455" s="822" t="s">
        <v>7426</v>
      </c>
      <c r="C3455" s="822" t="s">
        <v>639</v>
      </c>
      <c r="D3455" s="822" t="s">
        <v>3486</v>
      </c>
      <c r="E3455" s="822" t="s">
        <v>6953</v>
      </c>
      <c r="F3455" s="822" t="s">
        <v>7059</v>
      </c>
      <c r="G3455" s="822" t="s">
        <v>1004</v>
      </c>
      <c r="H3455" s="831">
        <v>74.7</v>
      </c>
      <c r="I3455" s="831">
        <v>11601.84</v>
      </c>
      <c r="J3455" s="822"/>
      <c r="K3455" s="822">
        <v>155.31244979919677</v>
      </c>
      <c r="L3455" s="831">
        <v>22.4</v>
      </c>
      <c r="M3455" s="831">
        <v>3258</v>
      </c>
      <c r="N3455" s="822"/>
      <c r="O3455" s="822">
        <v>145.44642857142858</v>
      </c>
      <c r="P3455" s="831"/>
      <c r="Q3455" s="831"/>
      <c r="R3455" s="827"/>
      <c r="S3455" s="832"/>
    </row>
    <row r="3456" spans="1:19" ht="14.45" customHeight="1" x14ac:dyDescent="0.2">
      <c r="A3456" s="821" t="s">
        <v>6951</v>
      </c>
      <c r="B3456" s="822" t="s">
        <v>7426</v>
      </c>
      <c r="C3456" s="822" t="s">
        <v>639</v>
      </c>
      <c r="D3456" s="822" t="s">
        <v>3486</v>
      </c>
      <c r="E3456" s="822" t="s">
        <v>6953</v>
      </c>
      <c r="F3456" s="822" t="s">
        <v>7060</v>
      </c>
      <c r="G3456" s="822" t="s">
        <v>3443</v>
      </c>
      <c r="H3456" s="831">
        <v>1</v>
      </c>
      <c r="I3456" s="831">
        <v>39277.800000000003</v>
      </c>
      <c r="J3456" s="822"/>
      <c r="K3456" s="822">
        <v>39277.800000000003</v>
      </c>
      <c r="L3456" s="831">
        <v>1</v>
      </c>
      <c r="M3456" s="831">
        <v>23660.799999999999</v>
      </c>
      <c r="N3456" s="822"/>
      <c r="O3456" s="822">
        <v>23660.799999999999</v>
      </c>
      <c r="P3456" s="831">
        <v>4</v>
      </c>
      <c r="Q3456" s="831">
        <v>94643.199999999997</v>
      </c>
      <c r="R3456" s="827"/>
      <c r="S3456" s="832">
        <v>23660.799999999999</v>
      </c>
    </row>
    <row r="3457" spans="1:19" ht="14.45" customHeight="1" x14ac:dyDescent="0.2">
      <c r="A3457" s="821" t="s">
        <v>6951</v>
      </c>
      <c r="B3457" s="822" t="s">
        <v>7426</v>
      </c>
      <c r="C3457" s="822" t="s">
        <v>639</v>
      </c>
      <c r="D3457" s="822" t="s">
        <v>3486</v>
      </c>
      <c r="E3457" s="822" t="s">
        <v>6953</v>
      </c>
      <c r="F3457" s="822" t="s">
        <v>7061</v>
      </c>
      <c r="G3457" s="822" t="s">
        <v>2967</v>
      </c>
      <c r="H3457" s="831">
        <v>13.879999999999999</v>
      </c>
      <c r="I3457" s="831">
        <v>1258.23</v>
      </c>
      <c r="J3457" s="822"/>
      <c r="K3457" s="822">
        <v>90.650576368876088</v>
      </c>
      <c r="L3457" s="831">
        <v>22.1</v>
      </c>
      <c r="M3457" s="831">
        <v>2003.3799999999999</v>
      </c>
      <c r="N3457" s="822"/>
      <c r="O3457" s="822">
        <v>90.650678733031668</v>
      </c>
      <c r="P3457" s="831">
        <v>16.830000000000002</v>
      </c>
      <c r="Q3457" s="831">
        <v>1525.6299999999999</v>
      </c>
      <c r="R3457" s="827"/>
      <c r="S3457" s="832">
        <v>90.649435531788455</v>
      </c>
    </row>
    <row r="3458" spans="1:19" ht="14.45" customHeight="1" x14ac:dyDescent="0.2">
      <c r="A3458" s="821" t="s">
        <v>6951</v>
      </c>
      <c r="B3458" s="822" t="s">
        <v>7426</v>
      </c>
      <c r="C3458" s="822" t="s">
        <v>639</v>
      </c>
      <c r="D3458" s="822" t="s">
        <v>3486</v>
      </c>
      <c r="E3458" s="822" t="s">
        <v>6953</v>
      </c>
      <c r="F3458" s="822" t="s">
        <v>7064</v>
      </c>
      <c r="G3458" s="822" t="s">
        <v>1031</v>
      </c>
      <c r="H3458" s="831">
        <v>3.62</v>
      </c>
      <c r="I3458" s="831">
        <v>276.97000000000003</v>
      </c>
      <c r="J3458" s="822"/>
      <c r="K3458" s="822">
        <v>76.511049723756912</v>
      </c>
      <c r="L3458" s="831"/>
      <c r="M3458" s="831"/>
      <c r="N3458" s="822"/>
      <c r="O3458" s="822"/>
      <c r="P3458" s="831"/>
      <c r="Q3458" s="831"/>
      <c r="R3458" s="827"/>
      <c r="S3458" s="832"/>
    </row>
    <row r="3459" spans="1:19" ht="14.45" customHeight="1" x14ac:dyDescent="0.2">
      <c r="A3459" s="821" t="s">
        <v>6951</v>
      </c>
      <c r="B3459" s="822" t="s">
        <v>7426</v>
      </c>
      <c r="C3459" s="822" t="s">
        <v>639</v>
      </c>
      <c r="D3459" s="822" t="s">
        <v>3486</v>
      </c>
      <c r="E3459" s="822" t="s">
        <v>6953</v>
      </c>
      <c r="F3459" s="822" t="s">
        <v>7068</v>
      </c>
      <c r="G3459" s="822" t="s">
        <v>2985</v>
      </c>
      <c r="H3459" s="831">
        <v>22.06</v>
      </c>
      <c r="I3459" s="831">
        <v>1856.17</v>
      </c>
      <c r="J3459" s="822"/>
      <c r="K3459" s="822">
        <v>84.141885766092486</v>
      </c>
      <c r="L3459" s="831">
        <v>21.25</v>
      </c>
      <c r="M3459" s="831">
        <v>3163.44</v>
      </c>
      <c r="N3459" s="822"/>
      <c r="O3459" s="822">
        <v>148.86776470588237</v>
      </c>
      <c r="P3459" s="831">
        <v>84.850000000000009</v>
      </c>
      <c r="Q3459" s="831">
        <v>7158.07</v>
      </c>
      <c r="R3459" s="827"/>
      <c r="S3459" s="832">
        <v>84.361461402474944</v>
      </c>
    </row>
    <row r="3460" spans="1:19" ht="14.45" customHeight="1" x14ac:dyDescent="0.2">
      <c r="A3460" s="821" t="s">
        <v>6951</v>
      </c>
      <c r="B3460" s="822" t="s">
        <v>7426</v>
      </c>
      <c r="C3460" s="822" t="s">
        <v>639</v>
      </c>
      <c r="D3460" s="822" t="s">
        <v>3486</v>
      </c>
      <c r="E3460" s="822" t="s">
        <v>6953</v>
      </c>
      <c r="F3460" s="822" t="s">
        <v>7069</v>
      </c>
      <c r="G3460" s="822" t="s">
        <v>2981</v>
      </c>
      <c r="H3460" s="831">
        <v>7</v>
      </c>
      <c r="I3460" s="831">
        <v>51349.06</v>
      </c>
      <c r="J3460" s="822"/>
      <c r="K3460" s="822">
        <v>7335.58</v>
      </c>
      <c r="L3460" s="831">
        <v>3.9</v>
      </c>
      <c r="M3460" s="831">
        <v>25045.85</v>
      </c>
      <c r="N3460" s="822"/>
      <c r="O3460" s="822">
        <v>6422.0128205128203</v>
      </c>
      <c r="P3460" s="831">
        <v>7.55</v>
      </c>
      <c r="Q3460" s="831">
        <v>43735.16</v>
      </c>
      <c r="R3460" s="827"/>
      <c r="S3460" s="832">
        <v>5792.7364238410601</v>
      </c>
    </row>
    <row r="3461" spans="1:19" ht="14.45" customHeight="1" x14ac:dyDescent="0.2">
      <c r="A3461" s="821" t="s">
        <v>6951</v>
      </c>
      <c r="B3461" s="822" t="s">
        <v>7426</v>
      </c>
      <c r="C3461" s="822" t="s">
        <v>639</v>
      </c>
      <c r="D3461" s="822" t="s">
        <v>3486</v>
      </c>
      <c r="E3461" s="822" t="s">
        <v>6953</v>
      </c>
      <c r="F3461" s="822" t="s">
        <v>7070</v>
      </c>
      <c r="G3461" s="822" t="s">
        <v>2985</v>
      </c>
      <c r="H3461" s="831">
        <v>19</v>
      </c>
      <c r="I3461" s="831">
        <v>5968.59</v>
      </c>
      <c r="J3461" s="822"/>
      <c r="K3461" s="822">
        <v>314.13631578947371</v>
      </c>
      <c r="L3461" s="831">
        <v>38.700000000000003</v>
      </c>
      <c r="M3461" s="831">
        <v>22130.19</v>
      </c>
      <c r="N3461" s="822"/>
      <c r="O3461" s="822">
        <v>571.83953488372083</v>
      </c>
      <c r="P3461" s="831">
        <v>97.36</v>
      </c>
      <c r="Q3461" s="831">
        <v>30725.72</v>
      </c>
      <c r="R3461" s="827"/>
      <c r="S3461" s="832">
        <v>315.58874281018899</v>
      </c>
    </row>
    <row r="3462" spans="1:19" ht="14.45" customHeight="1" x14ac:dyDescent="0.2">
      <c r="A3462" s="821" t="s">
        <v>6951</v>
      </c>
      <c r="B3462" s="822" t="s">
        <v>7426</v>
      </c>
      <c r="C3462" s="822" t="s">
        <v>639</v>
      </c>
      <c r="D3462" s="822" t="s">
        <v>3486</v>
      </c>
      <c r="E3462" s="822" t="s">
        <v>6953</v>
      </c>
      <c r="F3462" s="822" t="s">
        <v>7071</v>
      </c>
      <c r="G3462" s="822" t="s">
        <v>2477</v>
      </c>
      <c r="H3462" s="831"/>
      <c r="I3462" s="831"/>
      <c r="J3462" s="822"/>
      <c r="K3462" s="822"/>
      <c r="L3462" s="831">
        <v>0</v>
      </c>
      <c r="M3462" s="831">
        <v>0</v>
      </c>
      <c r="N3462" s="822"/>
      <c r="O3462" s="822"/>
      <c r="P3462" s="831"/>
      <c r="Q3462" s="831"/>
      <c r="R3462" s="827"/>
      <c r="S3462" s="832"/>
    </row>
    <row r="3463" spans="1:19" ht="14.45" customHeight="1" x14ac:dyDescent="0.2">
      <c r="A3463" s="821" t="s">
        <v>6951</v>
      </c>
      <c r="B3463" s="822" t="s">
        <v>7426</v>
      </c>
      <c r="C3463" s="822" t="s">
        <v>639</v>
      </c>
      <c r="D3463" s="822" t="s">
        <v>3486</v>
      </c>
      <c r="E3463" s="822" t="s">
        <v>6953</v>
      </c>
      <c r="F3463" s="822" t="s">
        <v>7072</v>
      </c>
      <c r="G3463" s="822" t="s">
        <v>5527</v>
      </c>
      <c r="H3463" s="831"/>
      <c r="I3463" s="831"/>
      <c r="J3463" s="822"/>
      <c r="K3463" s="822"/>
      <c r="L3463" s="831"/>
      <c r="M3463" s="831"/>
      <c r="N3463" s="822"/>
      <c r="O3463" s="822"/>
      <c r="P3463" s="831">
        <v>0.2</v>
      </c>
      <c r="Q3463" s="831">
        <v>11.49</v>
      </c>
      <c r="R3463" s="827"/>
      <c r="S3463" s="832">
        <v>57.449999999999996</v>
      </c>
    </row>
    <row r="3464" spans="1:19" ht="14.45" customHeight="1" x14ac:dyDescent="0.2">
      <c r="A3464" s="821" t="s">
        <v>6951</v>
      </c>
      <c r="B3464" s="822" t="s">
        <v>7426</v>
      </c>
      <c r="C3464" s="822" t="s">
        <v>639</v>
      </c>
      <c r="D3464" s="822" t="s">
        <v>3486</v>
      </c>
      <c r="E3464" s="822" t="s">
        <v>6953</v>
      </c>
      <c r="F3464" s="822" t="s">
        <v>7074</v>
      </c>
      <c r="G3464" s="822" t="s">
        <v>7075</v>
      </c>
      <c r="H3464" s="831">
        <v>12.4</v>
      </c>
      <c r="I3464" s="831">
        <v>5123.88</v>
      </c>
      <c r="J3464" s="822"/>
      <c r="K3464" s="822">
        <v>413.21612903225804</v>
      </c>
      <c r="L3464" s="831">
        <v>30.23</v>
      </c>
      <c r="M3464" s="831">
        <v>15336.69</v>
      </c>
      <c r="N3464" s="822"/>
      <c r="O3464" s="822">
        <v>507.3334435990738</v>
      </c>
      <c r="P3464" s="831">
        <v>11.479999999999999</v>
      </c>
      <c r="Q3464" s="831">
        <v>6182.52</v>
      </c>
      <c r="R3464" s="827"/>
      <c r="S3464" s="832">
        <v>538.54703832752625</v>
      </c>
    </row>
    <row r="3465" spans="1:19" ht="14.45" customHeight="1" x14ac:dyDescent="0.2">
      <c r="A3465" s="821" t="s">
        <v>6951</v>
      </c>
      <c r="B3465" s="822" t="s">
        <v>7426</v>
      </c>
      <c r="C3465" s="822" t="s">
        <v>639</v>
      </c>
      <c r="D3465" s="822" t="s">
        <v>3486</v>
      </c>
      <c r="E3465" s="822" t="s">
        <v>6953</v>
      </c>
      <c r="F3465" s="822" t="s">
        <v>7080</v>
      </c>
      <c r="G3465" s="822" t="s">
        <v>7081</v>
      </c>
      <c r="H3465" s="831"/>
      <c r="I3465" s="831"/>
      <c r="J3465" s="822"/>
      <c r="K3465" s="822"/>
      <c r="L3465" s="831"/>
      <c r="M3465" s="831"/>
      <c r="N3465" s="822"/>
      <c r="O3465" s="822"/>
      <c r="P3465" s="831">
        <v>1</v>
      </c>
      <c r="Q3465" s="831">
        <v>53185.2</v>
      </c>
      <c r="R3465" s="827"/>
      <c r="S3465" s="832">
        <v>53185.2</v>
      </c>
    </row>
    <row r="3466" spans="1:19" ht="14.45" customHeight="1" x14ac:dyDescent="0.2">
      <c r="A3466" s="821" t="s">
        <v>6951</v>
      </c>
      <c r="B3466" s="822" t="s">
        <v>7426</v>
      </c>
      <c r="C3466" s="822" t="s">
        <v>639</v>
      </c>
      <c r="D3466" s="822" t="s">
        <v>3486</v>
      </c>
      <c r="E3466" s="822" t="s">
        <v>6953</v>
      </c>
      <c r="F3466" s="822" t="s">
        <v>7084</v>
      </c>
      <c r="G3466" s="822" t="s">
        <v>7085</v>
      </c>
      <c r="H3466" s="831">
        <v>5</v>
      </c>
      <c r="I3466" s="831">
        <v>686.42</v>
      </c>
      <c r="J3466" s="822"/>
      <c r="K3466" s="822">
        <v>137.28399999999999</v>
      </c>
      <c r="L3466" s="831">
        <v>6</v>
      </c>
      <c r="M3466" s="831">
        <v>3825.4600000000005</v>
      </c>
      <c r="N3466" s="822"/>
      <c r="O3466" s="822">
        <v>637.57666666666671</v>
      </c>
      <c r="P3466" s="831"/>
      <c r="Q3466" s="831"/>
      <c r="R3466" s="827"/>
      <c r="S3466" s="832"/>
    </row>
    <row r="3467" spans="1:19" ht="14.45" customHeight="1" x14ac:dyDescent="0.2">
      <c r="A3467" s="821" t="s">
        <v>6951</v>
      </c>
      <c r="B3467" s="822" t="s">
        <v>7426</v>
      </c>
      <c r="C3467" s="822" t="s">
        <v>639</v>
      </c>
      <c r="D3467" s="822" t="s">
        <v>3486</v>
      </c>
      <c r="E3467" s="822" t="s">
        <v>6953</v>
      </c>
      <c r="F3467" s="822" t="s">
        <v>7086</v>
      </c>
      <c r="G3467" s="822" t="s">
        <v>2660</v>
      </c>
      <c r="H3467" s="831">
        <v>9.25</v>
      </c>
      <c r="I3467" s="831">
        <v>2548.7600000000002</v>
      </c>
      <c r="J3467" s="822"/>
      <c r="K3467" s="822">
        <v>275.54162162162163</v>
      </c>
      <c r="L3467" s="831">
        <v>9.3000000000000007</v>
      </c>
      <c r="M3467" s="831">
        <v>2557</v>
      </c>
      <c r="N3467" s="822"/>
      <c r="O3467" s="822">
        <v>274.94623655913978</v>
      </c>
      <c r="P3467" s="831">
        <v>22.75</v>
      </c>
      <c r="Q3467" s="831">
        <v>6233.5</v>
      </c>
      <c r="R3467" s="827"/>
      <c r="S3467" s="832">
        <v>274</v>
      </c>
    </row>
    <row r="3468" spans="1:19" ht="14.45" customHeight="1" x14ac:dyDescent="0.2">
      <c r="A3468" s="821" t="s">
        <v>6951</v>
      </c>
      <c r="B3468" s="822" t="s">
        <v>7426</v>
      </c>
      <c r="C3468" s="822" t="s">
        <v>639</v>
      </c>
      <c r="D3468" s="822" t="s">
        <v>3486</v>
      </c>
      <c r="E3468" s="822" t="s">
        <v>6953</v>
      </c>
      <c r="F3468" s="822" t="s">
        <v>7097</v>
      </c>
      <c r="G3468" s="822" t="s">
        <v>7098</v>
      </c>
      <c r="H3468" s="831">
        <v>3</v>
      </c>
      <c r="I3468" s="831">
        <v>5177.93</v>
      </c>
      <c r="J3468" s="822"/>
      <c r="K3468" s="822">
        <v>1725.9766666666667</v>
      </c>
      <c r="L3468" s="831">
        <v>6</v>
      </c>
      <c r="M3468" s="831">
        <v>13379.619999999999</v>
      </c>
      <c r="N3468" s="822"/>
      <c r="O3468" s="822">
        <v>2229.9366666666665</v>
      </c>
      <c r="P3468" s="831">
        <v>3</v>
      </c>
      <c r="Q3468" s="831">
        <v>5183.04</v>
      </c>
      <c r="R3468" s="827"/>
      <c r="S3468" s="832">
        <v>1727.68</v>
      </c>
    </row>
    <row r="3469" spans="1:19" ht="14.45" customHeight="1" x14ac:dyDescent="0.2">
      <c r="A3469" s="821" t="s">
        <v>6951</v>
      </c>
      <c r="B3469" s="822" t="s">
        <v>7426</v>
      </c>
      <c r="C3469" s="822" t="s">
        <v>639</v>
      </c>
      <c r="D3469" s="822" t="s">
        <v>3486</v>
      </c>
      <c r="E3469" s="822" t="s">
        <v>6953</v>
      </c>
      <c r="F3469" s="822" t="s">
        <v>7099</v>
      </c>
      <c r="G3469" s="822" t="s">
        <v>7100</v>
      </c>
      <c r="H3469" s="831">
        <v>58</v>
      </c>
      <c r="I3469" s="831">
        <v>237008.98999999996</v>
      </c>
      <c r="J3469" s="822"/>
      <c r="K3469" s="822">
        <v>4086.3618965517235</v>
      </c>
      <c r="L3469" s="831">
        <v>71</v>
      </c>
      <c r="M3469" s="831">
        <v>295807.20999999996</v>
      </c>
      <c r="N3469" s="822"/>
      <c r="O3469" s="822">
        <v>4166.2987323943653</v>
      </c>
      <c r="P3469" s="831">
        <v>70</v>
      </c>
      <c r="Q3469" s="831">
        <v>250859.03000000003</v>
      </c>
      <c r="R3469" s="827"/>
      <c r="S3469" s="832">
        <v>3583.7004285714288</v>
      </c>
    </row>
    <row r="3470" spans="1:19" ht="14.45" customHeight="1" x14ac:dyDescent="0.2">
      <c r="A3470" s="821" t="s">
        <v>6951</v>
      </c>
      <c r="B3470" s="822" t="s">
        <v>7426</v>
      </c>
      <c r="C3470" s="822" t="s">
        <v>639</v>
      </c>
      <c r="D3470" s="822" t="s">
        <v>3486</v>
      </c>
      <c r="E3470" s="822" t="s">
        <v>6953</v>
      </c>
      <c r="F3470" s="822" t="s">
        <v>7101</v>
      </c>
      <c r="G3470" s="822" t="s">
        <v>2446</v>
      </c>
      <c r="H3470" s="831"/>
      <c r="I3470" s="831"/>
      <c r="J3470" s="822"/>
      <c r="K3470" s="822"/>
      <c r="L3470" s="831"/>
      <c r="M3470" s="831"/>
      <c r="N3470" s="822"/>
      <c r="O3470" s="822"/>
      <c r="P3470" s="831">
        <v>1.3</v>
      </c>
      <c r="Q3470" s="831">
        <v>10263.24</v>
      </c>
      <c r="R3470" s="827"/>
      <c r="S3470" s="832">
        <v>7894.7999999999993</v>
      </c>
    </row>
    <row r="3471" spans="1:19" ht="14.45" customHeight="1" x14ac:dyDescent="0.2">
      <c r="A3471" s="821" t="s">
        <v>6951</v>
      </c>
      <c r="B3471" s="822" t="s">
        <v>7426</v>
      </c>
      <c r="C3471" s="822" t="s">
        <v>639</v>
      </c>
      <c r="D3471" s="822" t="s">
        <v>3486</v>
      </c>
      <c r="E3471" s="822" t="s">
        <v>6953</v>
      </c>
      <c r="F3471" s="822" t="s">
        <v>7104</v>
      </c>
      <c r="G3471" s="822" t="s">
        <v>7105</v>
      </c>
      <c r="H3471" s="831"/>
      <c r="I3471" s="831"/>
      <c r="J3471" s="822"/>
      <c r="K3471" s="822"/>
      <c r="L3471" s="831"/>
      <c r="M3471" s="831"/>
      <c r="N3471" s="822"/>
      <c r="O3471" s="822"/>
      <c r="P3471" s="831">
        <v>3</v>
      </c>
      <c r="Q3471" s="831">
        <v>131.44</v>
      </c>
      <c r="R3471" s="827"/>
      <c r="S3471" s="832">
        <v>43.813333333333333</v>
      </c>
    </row>
    <row r="3472" spans="1:19" ht="14.45" customHeight="1" x14ac:dyDescent="0.2">
      <c r="A3472" s="821" t="s">
        <v>6951</v>
      </c>
      <c r="B3472" s="822" t="s">
        <v>7426</v>
      </c>
      <c r="C3472" s="822" t="s">
        <v>639</v>
      </c>
      <c r="D3472" s="822" t="s">
        <v>3486</v>
      </c>
      <c r="E3472" s="822" t="s">
        <v>6953</v>
      </c>
      <c r="F3472" s="822" t="s">
        <v>7111</v>
      </c>
      <c r="G3472" s="822" t="s">
        <v>2446</v>
      </c>
      <c r="H3472" s="831"/>
      <c r="I3472" s="831"/>
      <c r="J3472" s="822"/>
      <c r="K3472" s="822"/>
      <c r="L3472" s="831"/>
      <c r="M3472" s="831"/>
      <c r="N3472" s="822"/>
      <c r="O3472" s="822"/>
      <c r="P3472" s="831">
        <v>4.3899999999999997</v>
      </c>
      <c r="Q3472" s="831">
        <v>86605.04</v>
      </c>
      <c r="R3472" s="827"/>
      <c r="S3472" s="832">
        <v>19727.799544419133</v>
      </c>
    </row>
    <row r="3473" spans="1:19" ht="14.45" customHeight="1" x14ac:dyDescent="0.2">
      <c r="A3473" s="821" t="s">
        <v>6951</v>
      </c>
      <c r="B3473" s="822" t="s">
        <v>7426</v>
      </c>
      <c r="C3473" s="822" t="s">
        <v>639</v>
      </c>
      <c r="D3473" s="822" t="s">
        <v>3486</v>
      </c>
      <c r="E3473" s="822" t="s">
        <v>6953</v>
      </c>
      <c r="F3473" s="822" t="s">
        <v>7112</v>
      </c>
      <c r="G3473" s="822" t="s">
        <v>7033</v>
      </c>
      <c r="H3473" s="831">
        <v>1</v>
      </c>
      <c r="I3473" s="831">
        <v>1242.68</v>
      </c>
      <c r="J3473" s="822"/>
      <c r="K3473" s="822">
        <v>1242.68</v>
      </c>
      <c r="L3473" s="831">
        <v>1</v>
      </c>
      <c r="M3473" s="831">
        <v>1242.56</v>
      </c>
      <c r="N3473" s="822"/>
      <c r="O3473" s="822">
        <v>1242.56</v>
      </c>
      <c r="P3473" s="831"/>
      <c r="Q3473" s="831"/>
      <c r="R3473" s="827"/>
      <c r="S3473" s="832"/>
    </row>
    <row r="3474" spans="1:19" ht="14.45" customHeight="1" x14ac:dyDescent="0.2">
      <c r="A3474" s="821" t="s">
        <v>6951</v>
      </c>
      <c r="B3474" s="822" t="s">
        <v>7426</v>
      </c>
      <c r="C3474" s="822" t="s">
        <v>639</v>
      </c>
      <c r="D3474" s="822" t="s">
        <v>3486</v>
      </c>
      <c r="E3474" s="822" t="s">
        <v>6953</v>
      </c>
      <c r="F3474" s="822" t="s">
        <v>7114</v>
      </c>
      <c r="G3474" s="822" t="s">
        <v>2319</v>
      </c>
      <c r="H3474" s="831">
        <v>32</v>
      </c>
      <c r="I3474" s="831">
        <v>37970.240000000005</v>
      </c>
      <c r="J3474" s="822"/>
      <c r="K3474" s="822">
        <v>1186.5700000000002</v>
      </c>
      <c r="L3474" s="831">
        <v>38</v>
      </c>
      <c r="M3474" s="831">
        <v>45663.689999999995</v>
      </c>
      <c r="N3474" s="822"/>
      <c r="O3474" s="822">
        <v>1201.6760526315788</v>
      </c>
      <c r="P3474" s="831">
        <v>21</v>
      </c>
      <c r="Q3474" s="831">
        <v>24533.98</v>
      </c>
      <c r="R3474" s="827"/>
      <c r="S3474" s="832">
        <v>1168.2847619047618</v>
      </c>
    </row>
    <row r="3475" spans="1:19" ht="14.45" customHeight="1" x14ac:dyDescent="0.2">
      <c r="A3475" s="821" t="s">
        <v>6951</v>
      </c>
      <c r="B3475" s="822" t="s">
        <v>7426</v>
      </c>
      <c r="C3475" s="822" t="s">
        <v>639</v>
      </c>
      <c r="D3475" s="822" t="s">
        <v>3486</v>
      </c>
      <c r="E3475" s="822" t="s">
        <v>6953</v>
      </c>
      <c r="F3475" s="822" t="s">
        <v>7115</v>
      </c>
      <c r="G3475" s="822" t="s">
        <v>2319</v>
      </c>
      <c r="H3475" s="831"/>
      <c r="I3475" s="831"/>
      <c r="J3475" s="822"/>
      <c r="K3475" s="822"/>
      <c r="L3475" s="831">
        <v>4</v>
      </c>
      <c r="M3475" s="831">
        <v>16386.150000000001</v>
      </c>
      <c r="N3475" s="822"/>
      <c r="O3475" s="822">
        <v>4096.5375000000004</v>
      </c>
      <c r="P3475" s="831">
        <v>9</v>
      </c>
      <c r="Q3475" s="831">
        <v>32684.06</v>
      </c>
      <c r="R3475" s="827"/>
      <c r="S3475" s="832">
        <v>3631.5622222222223</v>
      </c>
    </row>
    <row r="3476" spans="1:19" ht="14.45" customHeight="1" x14ac:dyDescent="0.2">
      <c r="A3476" s="821" t="s">
        <v>6951</v>
      </c>
      <c r="B3476" s="822" t="s">
        <v>7426</v>
      </c>
      <c r="C3476" s="822" t="s">
        <v>639</v>
      </c>
      <c r="D3476" s="822" t="s">
        <v>3486</v>
      </c>
      <c r="E3476" s="822" t="s">
        <v>6953</v>
      </c>
      <c r="F3476" s="822" t="s">
        <v>7117</v>
      </c>
      <c r="G3476" s="822" t="s">
        <v>7118</v>
      </c>
      <c r="H3476" s="831"/>
      <c r="I3476" s="831"/>
      <c r="J3476" s="822"/>
      <c r="K3476" s="822"/>
      <c r="L3476" s="831"/>
      <c r="M3476" s="831"/>
      <c r="N3476" s="822"/>
      <c r="O3476" s="822"/>
      <c r="P3476" s="831">
        <v>1</v>
      </c>
      <c r="Q3476" s="831">
        <v>38808</v>
      </c>
      <c r="R3476" s="827"/>
      <c r="S3476" s="832">
        <v>38808</v>
      </c>
    </row>
    <row r="3477" spans="1:19" ht="14.45" customHeight="1" x14ac:dyDescent="0.2">
      <c r="A3477" s="821" t="s">
        <v>6951</v>
      </c>
      <c r="B3477" s="822" t="s">
        <v>7426</v>
      </c>
      <c r="C3477" s="822" t="s">
        <v>639</v>
      </c>
      <c r="D3477" s="822" t="s">
        <v>3486</v>
      </c>
      <c r="E3477" s="822" t="s">
        <v>6953</v>
      </c>
      <c r="F3477" s="822" t="s">
        <v>7119</v>
      </c>
      <c r="G3477" s="822" t="s">
        <v>916</v>
      </c>
      <c r="H3477" s="831">
        <v>14.889999999999999</v>
      </c>
      <c r="I3477" s="831">
        <v>3174.1800000000003</v>
      </c>
      <c r="J3477" s="822"/>
      <c r="K3477" s="822">
        <v>213.17528542646076</v>
      </c>
      <c r="L3477" s="831">
        <v>5.74</v>
      </c>
      <c r="M3477" s="831">
        <v>1223.54</v>
      </c>
      <c r="N3477" s="822"/>
      <c r="O3477" s="822">
        <v>213.16027874564458</v>
      </c>
      <c r="P3477" s="831">
        <v>7.91</v>
      </c>
      <c r="Q3477" s="831">
        <v>1686.1</v>
      </c>
      <c r="R3477" s="827"/>
      <c r="S3477" s="832">
        <v>213.16055625790136</v>
      </c>
    </row>
    <row r="3478" spans="1:19" ht="14.45" customHeight="1" x14ac:dyDescent="0.2">
      <c r="A3478" s="821" t="s">
        <v>6951</v>
      </c>
      <c r="B3478" s="822" t="s">
        <v>7426</v>
      </c>
      <c r="C3478" s="822" t="s">
        <v>639</v>
      </c>
      <c r="D3478" s="822" t="s">
        <v>3486</v>
      </c>
      <c r="E3478" s="822" t="s">
        <v>6953</v>
      </c>
      <c r="F3478" s="822" t="s">
        <v>7120</v>
      </c>
      <c r="G3478" s="822" t="s">
        <v>916</v>
      </c>
      <c r="H3478" s="831">
        <v>20.38</v>
      </c>
      <c r="I3478" s="831">
        <v>1486.21</v>
      </c>
      <c r="J3478" s="822"/>
      <c r="K3478" s="822">
        <v>72.924926398429832</v>
      </c>
      <c r="L3478" s="831">
        <v>36.299999999999997</v>
      </c>
      <c r="M3478" s="831">
        <v>2743.9300000000003</v>
      </c>
      <c r="N3478" s="822"/>
      <c r="O3478" s="822">
        <v>75.590358126721782</v>
      </c>
      <c r="P3478" s="831">
        <v>4.5</v>
      </c>
      <c r="Q3478" s="831">
        <v>328.15</v>
      </c>
      <c r="R3478" s="827"/>
      <c r="S3478" s="832">
        <v>72.922222222222217</v>
      </c>
    </row>
    <row r="3479" spans="1:19" ht="14.45" customHeight="1" x14ac:dyDescent="0.2">
      <c r="A3479" s="821" t="s">
        <v>6951</v>
      </c>
      <c r="B3479" s="822" t="s">
        <v>7426</v>
      </c>
      <c r="C3479" s="822" t="s">
        <v>639</v>
      </c>
      <c r="D3479" s="822" t="s">
        <v>3486</v>
      </c>
      <c r="E3479" s="822" t="s">
        <v>6953</v>
      </c>
      <c r="F3479" s="822" t="s">
        <v>7122</v>
      </c>
      <c r="G3479" s="822" t="s">
        <v>1390</v>
      </c>
      <c r="H3479" s="831"/>
      <c r="I3479" s="831"/>
      <c r="J3479" s="822"/>
      <c r="K3479" s="822"/>
      <c r="L3479" s="831">
        <v>14</v>
      </c>
      <c r="M3479" s="831">
        <v>2078.44</v>
      </c>
      <c r="N3479" s="822"/>
      <c r="O3479" s="822">
        <v>148.46</v>
      </c>
      <c r="P3479" s="831">
        <v>9</v>
      </c>
      <c r="Q3479" s="831">
        <v>1336.1399999999999</v>
      </c>
      <c r="R3479" s="827"/>
      <c r="S3479" s="832">
        <v>148.45999999999998</v>
      </c>
    </row>
    <row r="3480" spans="1:19" ht="14.45" customHeight="1" x14ac:dyDescent="0.2">
      <c r="A3480" s="821" t="s">
        <v>6951</v>
      </c>
      <c r="B3480" s="822" t="s">
        <v>7426</v>
      </c>
      <c r="C3480" s="822" t="s">
        <v>639</v>
      </c>
      <c r="D3480" s="822" t="s">
        <v>3486</v>
      </c>
      <c r="E3480" s="822" t="s">
        <v>6953</v>
      </c>
      <c r="F3480" s="822" t="s">
        <v>7125</v>
      </c>
      <c r="G3480" s="822" t="s">
        <v>1998</v>
      </c>
      <c r="H3480" s="831"/>
      <c r="I3480" s="831"/>
      <c r="J3480" s="822"/>
      <c r="K3480" s="822"/>
      <c r="L3480" s="831"/>
      <c r="M3480" s="831"/>
      <c r="N3480" s="822"/>
      <c r="O3480" s="822"/>
      <c r="P3480" s="831">
        <v>0.2</v>
      </c>
      <c r="Q3480" s="831">
        <v>75.08</v>
      </c>
      <c r="R3480" s="827"/>
      <c r="S3480" s="832">
        <v>375.4</v>
      </c>
    </row>
    <row r="3481" spans="1:19" ht="14.45" customHeight="1" x14ac:dyDescent="0.2">
      <c r="A3481" s="821" t="s">
        <v>6951</v>
      </c>
      <c r="B3481" s="822" t="s">
        <v>7426</v>
      </c>
      <c r="C3481" s="822" t="s">
        <v>639</v>
      </c>
      <c r="D3481" s="822" t="s">
        <v>3486</v>
      </c>
      <c r="E3481" s="822" t="s">
        <v>6953</v>
      </c>
      <c r="F3481" s="822" t="s">
        <v>7129</v>
      </c>
      <c r="G3481" s="822" t="s">
        <v>791</v>
      </c>
      <c r="H3481" s="831">
        <v>32.370000000000005</v>
      </c>
      <c r="I3481" s="831">
        <v>3599.9100000000003</v>
      </c>
      <c r="J3481" s="822"/>
      <c r="K3481" s="822">
        <v>111.21130676552363</v>
      </c>
      <c r="L3481" s="831">
        <v>20.89</v>
      </c>
      <c r="M3481" s="831">
        <v>2514.0100000000002</v>
      </c>
      <c r="N3481" s="822"/>
      <c r="O3481" s="822">
        <v>120.34514121589278</v>
      </c>
      <c r="P3481" s="831">
        <v>66.259999999999991</v>
      </c>
      <c r="Q3481" s="831">
        <v>7375.5899999999992</v>
      </c>
      <c r="R3481" s="827"/>
      <c r="S3481" s="832">
        <v>111.31285843646242</v>
      </c>
    </row>
    <row r="3482" spans="1:19" ht="14.45" customHeight="1" x14ac:dyDescent="0.2">
      <c r="A3482" s="821" t="s">
        <v>6951</v>
      </c>
      <c r="B3482" s="822" t="s">
        <v>7426</v>
      </c>
      <c r="C3482" s="822" t="s">
        <v>639</v>
      </c>
      <c r="D3482" s="822" t="s">
        <v>3486</v>
      </c>
      <c r="E3482" s="822" t="s">
        <v>6953</v>
      </c>
      <c r="F3482" s="822" t="s">
        <v>7130</v>
      </c>
      <c r="G3482" s="822" t="s">
        <v>791</v>
      </c>
      <c r="H3482" s="831">
        <v>5.58</v>
      </c>
      <c r="I3482" s="831">
        <v>1607.6</v>
      </c>
      <c r="J3482" s="822"/>
      <c r="K3482" s="822">
        <v>288.10035842293905</v>
      </c>
      <c r="L3482" s="831">
        <v>12.399999999999999</v>
      </c>
      <c r="M3482" s="831">
        <v>4434.66</v>
      </c>
      <c r="N3482" s="822"/>
      <c r="O3482" s="822">
        <v>357.63387096774198</v>
      </c>
      <c r="P3482" s="831">
        <v>29.619999999999997</v>
      </c>
      <c r="Q3482" s="831">
        <v>8533.4600000000009</v>
      </c>
      <c r="R3482" s="827"/>
      <c r="S3482" s="832">
        <v>288.09790681971646</v>
      </c>
    </row>
    <row r="3483" spans="1:19" ht="14.45" customHeight="1" x14ac:dyDescent="0.2">
      <c r="A3483" s="821" t="s">
        <v>6951</v>
      </c>
      <c r="B3483" s="822" t="s">
        <v>7426</v>
      </c>
      <c r="C3483" s="822" t="s">
        <v>639</v>
      </c>
      <c r="D3483" s="822" t="s">
        <v>3486</v>
      </c>
      <c r="E3483" s="822" t="s">
        <v>6953</v>
      </c>
      <c r="F3483" s="822" t="s">
        <v>7131</v>
      </c>
      <c r="G3483" s="822" t="s">
        <v>1132</v>
      </c>
      <c r="H3483" s="831">
        <v>33.230000000000004</v>
      </c>
      <c r="I3483" s="831">
        <v>6168.48</v>
      </c>
      <c r="J3483" s="822"/>
      <c r="K3483" s="822">
        <v>185.6298525428829</v>
      </c>
      <c r="L3483" s="831"/>
      <c r="M3483" s="831"/>
      <c r="N3483" s="822"/>
      <c r="O3483" s="822"/>
      <c r="P3483" s="831"/>
      <c r="Q3483" s="831"/>
      <c r="R3483" s="827"/>
      <c r="S3483" s="832"/>
    </row>
    <row r="3484" spans="1:19" ht="14.45" customHeight="1" x14ac:dyDescent="0.2">
      <c r="A3484" s="821" t="s">
        <v>6951</v>
      </c>
      <c r="B3484" s="822" t="s">
        <v>7426</v>
      </c>
      <c r="C3484" s="822" t="s">
        <v>639</v>
      </c>
      <c r="D3484" s="822" t="s">
        <v>3486</v>
      </c>
      <c r="E3484" s="822" t="s">
        <v>6953</v>
      </c>
      <c r="F3484" s="822" t="s">
        <v>7132</v>
      </c>
      <c r="G3484" s="822" t="s">
        <v>1998</v>
      </c>
      <c r="H3484" s="831">
        <v>0.1</v>
      </c>
      <c r="I3484" s="831">
        <v>20</v>
      </c>
      <c r="J3484" s="822"/>
      <c r="K3484" s="822">
        <v>200</v>
      </c>
      <c r="L3484" s="831"/>
      <c r="M3484" s="831"/>
      <c r="N3484" s="822"/>
      <c r="O3484" s="822"/>
      <c r="P3484" s="831">
        <v>0.4</v>
      </c>
      <c r="Q3484" s="831">
        <v>130.6</v>
      </c>
      <c r="R3484" s="827"/>
      <c r="S3484" s="832">
        <v>326.49999999999994</v>
      </c>
    </row>
    <row r="3485" spans="1:19" ht="14.45" customHeight="1" x14ac:dyDescent="0.2">
      <c r="A3485" s="821" t="s">
        <v>6951</v>
      </c>
      <c r="B3485" s="822" t="s">
        <v>7426</v>
      </c>
      <c r="C3485" s="822" t="s">
        <v>639</v>
      </c>
      <c r="D3485" s="822" t="s">
        <v>3486</v>
      </c>
      <c r="E3485" s="822" t="s">
        <v>6953</v>
      </c>
      <c r="F3485" s="822" t="s">
        <v>7135</v>
      </c>
      <c r="G3485" s="822" t="s">
        <v>1132</v>
      </c>
      <c r="H3485" s="831">
        <v>19.18</v>
      </c>
      <c r="I3485" s="831">
        <v>1871.01</v>
      </c>
      <c r="J3485" s="822"/>
      <c r="K3485" s="822">
        <v>97.550052137643377</v>
      </c>
      <c r="L3485" s="831">
        <v>3.38</v>
      </c>
      <c r="M3485" s="831">
        <v>333.37</v>
      </c>
      <c r="N3485" s="822"/>
      <c r="O3485" s="822">
        <v>98.630177514792905</v>
      </c>
      <c r="P3485" s="831"/>
      <c r="Q3485" s="831"/>
      <c r="R3485" s="827"/>
      <c r="S3485" s="832"/>
    </row>
    <row r="3486" spans="1:19" ht="14.45" customHeight="1" x14ac:dyDescent="0.2">
      <c r="A3486" s="821" t="s">
        <v>6951</v>
      </c>
      <c r="B3486" s="822" t="s">
        <v>7426</v>
      </c>
      <c r="C3486" s="822" t="s">
        <v>639</v>
      </c>
      <c r="D3486" s="822" t="s">
        <v>3486</v>
      </c>
      <c r="E3486" s="822" t="s">
        <v>6953</v>
      </c>
      <c r="F3486" s="822" t="s">
        <v>7136</v>
      </c>
      <c r="G3486" s="822" t="s">
        <v>1132</v>
      </c>
      <c r="H3486" s="831">
        <v>26.17</v>
      </c>
      <c r="I3486" s="831">
        <v>11023.33</v>
      </c>
      <c r="J3486" s="822"/>
      <c r="K3486" s="822">
        <v>421.2200993504012</v>
      </c>
      <c r="L3486" s="831"/>
      <c r="M3486" s="831"/>
      <c r="N3486" s="822"/>
      <c r="O3486" s="822"/>
      <c r="P3486" s="831"/>
      <c r="Q3486" s="831"/>
      <c r="R3486" s="827"/>
      <c r="S3486" s="832"/>
    </row>
    <row r="3487" spans="1:19" ht="14.45" customHeight="1" x14ac:dyDescent="0.2">
      <c r="A3487" s="821" t="s">
        <v>6951</v>
      </c>
      <c r="B3487" s="822" t="s">
        <v>7426</v>
      </c>
      <c r="C3487" s="822" t="s">
        <v>639</v>
      </c>
      <c r="D3487" s="822" t="s">
        <v>3486</v>
      </c>
      <c r="E3487" s="822" t="s">
        <v>6953</v>
      </c>
      <c r="F3487" s="822" t="s">
        <v>7138</v>
      </c>
      <c r="G3487" s="822" t="s">
        <v>7139</v>
      </c>
      <c r="H3487" s="831">
        <v>4</v>
      </c>
      <c r="I3487" s="831">
        <v>593.84</v>
      </c>
      <c r="J3487" s="822"/>
      <c r="K3487" s="822">
        <v>148.46</v>
      </c>
      <c r="L3487" s="831"/>
      <c r="M3487" s="831"/>
      <c r="N3487" s="822"/>
      <c r="O3487" s="822"/>
      <c r="P3487" s="831"/>
      <c r="Q3487" s="831"/>
      <c r="R3487" s="827"/>
      <c r="S3487" s="832"/>
    </row>
    <row r="3488" spans="1:19" ht="14.45" customHeight="1" x14ac:dyDescent="0.2">
      <c r="A3488" s="821" t="s">
        <v>6951</v>
      </c>
      <c r="B3488" s="822" t="s">
        <v>7426</v>
      </c>
      <c r="C3488" s="822" t="s">
        <v>639</v>
      </c>
      <c r="D3488" s="822" t="s">
        <v>3486</v>
      </c>
      <c r="E3488" s="822" t="s">
        <v>6953</v>
      </c>
      <c r="F3488" s="822" t="s">
        <v>7140</v>
      </c>
      <c r="G3488" s="822" t="s">
        <v>2391</v>
      </c>
      <c r="H3488" s="831"/>
      <c r="I3488" s="831"/>
      <c r="J3488" s="822"/>
      <c r="K3488" s="822"/>
      <c r="L3488" s="831"/>
      <c r="M3488" s="831"/>
      <c r="N3488" s="822"/>
      <c r="O3488" s="822"/>
      <c r="P3488" s="831">
        <v>4</v>
      </c>
      <c r="Q3488" s="831">
        <v>87116.4</v>
      </c>
      <c r="R3488" s="827"/>
      <c r="S3488" s="832">
        <v>21779.1</v>
      </c>
    </row>
    <row r="3489" spans="1:19" ht="14.45" customHeight="1" x14ac:dyDescent="0.2">
      <c r="A3489" s="821" t="s">
        <v>6951</v>
      </c>
      <c r="B3489" s="822" t="s">
        <v>7426</v>
      </c>
      <c r="C3489" s="822" t="s">
        <v>639</v>
      </c>
      <c r="D3489" s="822" t="s">
        <v>3486</v>
      </c>
      <c r="E3489" s="822" t="s">
        <v>6953</v>
      </c>
      <c r="F3489" s="822" t="s">
        <v>7141</v>
      </c>
      <c r="G3489" s="822" t="s">
        <v>2967</v>
      </c>
      <c r="H3489" s="831">
        <v>29.970000000000002</v>
      </c>
      <c r="I3489" s="831">
        <v>14213.87</v>
      </c>
      <c r="J3489" s="822"/>
      <c r="K3489" s="822">
        <v>474.26993660326991</v>
      </c>
      <c r="L3489" s="831">
        <v>33.07</v>
      </c>
      <c r="M3489" s="831">
        <v>20474.61</v>
      </c>
      <c r="N3489" s="822"/>
      <c r="O3489" s="822">
        <v>619.12942243725433</v>
      </c>
      <c r="P3489" s="831">
        <v>36.85</v>
      </c>
      <c r="Q3489" s="831">
        <v>17476.8</v>
      </c>
      <c r="R3489" s="827"/>
      <c r="S3489" s="832">
        <v>474.26865671641787</v>
      </c>
    </row>
    <row r="3490" spans="1:19" ht="14.45" customHeight="1" x14ac:dyDescent="0.2">
      <c r="A3490" s="821" t="s">
        <v>6951</v>
      </c>
      <c r="B3490" s="822" t="s">
        <v>7426</v>
      </c>
      <c r="C3490" s="822" t="s">
        <v>639</v>
      </c>
      <c r="D3490" s="822" t="s">
        <v>3486</v>
      </c>
      <c r="E3490" s="822" t="s">
        <v>6953</v>
      </c>
      <c r="F3490" s="822" t="s">
        <v>7142</v>
      </c>
      <c r="G3490" s="822" t="s">
        <v>2967</v>
      </c>
      <c r="H3490" s="831">
        <v>44.92</v>
      </c>
      <c r="I3490" s="831">
        <v>9187.0499999999993</v>
      </c>
      <c r="J3490" s="822"/>
      <c r="K3490" s="822">
        <v>204.52025823686552</v>
      </c>
      <c r="L3490" s="831">
        <v>38.89</v>
      </c>
      <c r="M3490" s="831">
        <v>8406.0299999999988</v>
      </c>
      <c r="N3490" s="822"/>
      <c r="O3490" s="822">
        <v>216.14888146052968</v>
      </c>
      <c r="P3490" s="831">
        <v>31.88</v>
      </c>
      <c r="Q3490" s="831">
        <v>6520.1100000000006</v>
      </c>
      <c r="R3490" s="827"/>
      <c r="S3490" s="832">
        <v>204.52038895859476</v>
      </c>
    </row>
    <row r="3491" spans="1:19" ht="14.45" customHeight="1" x14ac:dyDescent="0.2">
      <c r="A3491" s="821" t="s">
        <v>6951</v>
      </c>
      <c r="B3491" s="822" t="s">
        <v>7426</v>
      </c>
      <c r="C3491" s="822" t="s">
        <v>639</v>
      </c>
      <c r="D3491" s="822" t="s">
        <v>3486</v>
      </c>
      <c r="E3491" s="822" t="s">
        <v>6953</v>
      </c>
      <c r="F3491" s="822" t="s">
        <v>7157</v>
      </c>
      <c r="G3491" s="822" t="s">
        <v>7158</v>
      </c>
      <c r="H3491" s="831"/>
      <c r="I3491" s="831"/>
      <c r="J3491" s="822"/>
      <c r="K3491" s="822"/>
      <c r="L3491" s="831">
        <v>8.1999999999999993</v>
      </c>
      <c r="M3491" s="831">
        <v>446.08000000000004</v>
      </c>
      <c r="N3491" s="822"/>
      <c r="O3491" s="822">
        <v>54.400000000000013</v>
      </c>
      <c r="P3491" s="831">
        <v>3.2</v>
      </c>
      <c r="Q3491" s="831">
        <v>174.07999999999998</v>
      </c>
      <c r="R3491" s="827"/>
      <c r="S3491" s="832">
        <v>54.399999999999991</v>
      </c>
    </row>
    <row r="3492" spans="1:19" ht="14.45" customHeight="1" x14ac:dyDescent="0.2">
      <c r="A3492" s="821" t="s">
        <v>6951</v>
      </c>
      <c r="B3492" s="822" t="s">
        <v>7426</v>
      </c>
      <c r="C3492" s="822" t="s">
        <v>639</v>
      </c>
      <c r="D3492" s="822" t="s">
        <v>3486</v>
      </c>
      <c r="E3492" s="822" t="s">
        <v>6953</v>
      </c>
      <c r="F3492" s="822" t="s">
        <v>7159</v>
      </c>
      <c r="G3492" s="822" t="s">
        <v>7158</v>
      </c>
      <c r="H3492" s="831"/>
      <c r="I3492" s="831"/>
      <c r="J3492" s="822"/>
      <c r="K3492" s="822"/>
      <c r="L3492" s="831">
        <v>12.4</v>
      </c>
      <c r="M3492" s="831">
        <v>1317.24</v>
      </c>
      <c r="N3492" s="822"/>
      <c r="O3492" s="822">
        <v>106.22903225806451</v>
      </c>
      <c r="P3492" s="831">
        <v>3</v>
      </c>
      <c r="Q3492" s="831">
        <v>293.10000000000002</v>
      </c>
      <c r="R3492" s="827"/>
      <c r="S3492" s="832">
        <v>97.7</v>
      </c>
    </row>
    <row r="3493" spans="1:19" ht="14.45" customHeight="1" x14ac:dyDescent="0.2">
      <c r="A3493" s="821" t="s">
        <v>6951</v>
      </c>
      <c r="B3493" s="822" t="s">
        <v>7426</v>
      </c>
      <c r="C3493" s="822" t="s">
        <v>639</v>
      </c>
      <c r="D3493" s="822" t="s">
        <v>3486</v>
      </c>
      <c r="E3493" s="822" t="s">
        <v>6953</v>
      </c>
      <c r="F3493" s="822" t="s">
        <v>7164</v>
      </c>
      <c r="G3493" s="822" t="s">
        <v>7165</v>
      </c>
      <c r="H3493" s="831">
        <v>32.11</v>
      </c>
      <c r="I3493" s="831">
        <v>14131.91</v>
      </c>
      <c r="J3493" s="822"/>
      <c r="K3493" s="822">
        <v>440.10931174089069</v>
      </c>
      <c r="L3493" s="831"/>
      <c r="M3493" s="831"/>
      <c r="N3493" s="822"/>
      <c r="O3493" s="822"/>
      <c r="P3493" s="831"/>
      <c r="Q3493" s="831"/>
      <c r="R3493" s="827"/>
      <c r="S3493" s="832"/>
    </row>
    <row r="3494" spans="1:19" ht="14.45" customHeight="1" x14ac:dyDescent="0.2">
      <c r="A3494" s="821" t="s">
        <v>6951</v>
      </c>
      <c r="B3494" s="822" t="s">
        <v>7426</v>
      </c>
      <c r="C3494" s="822" t="s">
        <v>639</v>
      </c>
      <c r="D3494" s="822" t="s">
        <v>3486</v>
      </c>
      <c r="E3494" s="822" t="s">
        <v>6953</v>
      </c>
      <c r="F3494" s="822" t="s">
        <v>7170</v>
      </c>
      <c r="G3494" s="822" t="s">
        <v>1031</v>
      </c>
      <c r="H3494" s="831">
        <v>1</v>
      </c>
      <c r="I3494" s="831">
        <v>243.94</v>
      </c>
      <c r="J3494" s="822"/>
      <c r="K3494" s="822">
        <v>243.94</v>
      </c>
      <c r="L3494" s="831"/>
      <c r="M3494" s="831"/>
      <c r="N3494" s="822"/>
      <c r="O3494" s="822"/>
      <c r="P3494" s="831"/>
      <c r="Q3494" s="831"/>
      <c r="R3494" s="827"/>
      <c r="S3494" s="832"/>
    </row>
    <row r="3495" spans="1:19" ht="14.45" customHeight="1" x14ac:dyDescent="0.2">
      <c r="A3495" s="821" t="s">
        <v>6951</v>
      </c>
      <c r="B3495" s="822" t="s">
        <v>7426</v>
      </c>
      <c r="C3495" s="822" t="s">
        <v>639</v>
      </c>
      <c r="D3495" s="822" t="s">
        <v>3486</v>
      </c>
      <c r="E3495" s="822" t="s">
        <v>6953</v>
      </c>
      <c r="F3495" s="822" t="s">
        <v>7171</v>
      </c>
      <c r="G3495" s="822" t="s">
        <v>1031</v>
      </c>
      <c r="H3495" s="831">
        <v>1.88</v>
      </c>
      <c r="I3495" s="831">
        <v>812.97</v>
      </c>
      <c r="J3495" s="822"/>
      <c r="K3495" s="822">
        <v>432.43085106382983</v>
      </c>
      <c r="L3495" s="831">
        <v>3.27</v>
      </c>
      <c r="M3495" s="831">
        <v>1414.05</v>
      </c>
      <c r="N3495" s="822"/>
      <c r="O3495" s="822">
        <v>432.43119266055044</v>
      </c>
      <c r="P3495" s="831"/>
      <c r="Q3495" s="831"/>
      <c r="R3495" s="827"/>
      <c r="S3495" s="832"/>
    </row>
    <row r="3496" spans="1:19" ht="14.45" customHeight="1" x14ac:dyDescent="0.2">
      <c r="A3496" s="821" t="s">
        <v>6951</v>
      </c>
      <c r="B3496" s="822" t="s">
        <v>7426</v>
      </c>
      <c r="C3496" s="822" t="s">
        <v>639</v>
      </c>
      <c r="D3496" s="822" t="s">
        <v>3486</v>
      </c>
      <c r="E3496" s="822" t="s">
        <v>6953</v>
      </c>
      <c r="F3496" s="822" t="s">
        <v>7175</v>
      </c>
      <c r="G3496" s="822" t="s">
        <v>2442</v>
      </c>
      <c r="H3496" s="831"/>
      <c r="I3496" s="831"/>
      <c r="J3496" s="822"/>
      <c r="K3496" s="822"/>
      <c r="L3496" s="831"/>
      <c r="M3496" s="831"/>
      <c r="N3496" s="822"/>
      <c r="O3496" s="822"/>
      <c r="P3496" s="831">
        <v>0.9</v>
      </c>
      <c r="Q3496" s="831">
        <v>3026.43</v>
      </c>
      <c r="R3496" s="827"/>
      <c r="S3496" s="832">
        <v>3362.7</v>
      </c>
    </row>
    <row r="3497" spans="1:19" ht="14.45" customHeight="1" x14ac:dyDescent="0.2">
      <c r="A3497" s="821" t="s">
        <v>6951</v>
      </c>
      <c r="B3497" s="822" t="s">
        <v>7426</v>
      </c>
      <c r="C3497" s="822" t="s">
        <v>639</v>
      </c>
      <c r="D3497" s="822" t="s">
        <v>3486</v>
      </c>
      <c r="E3497" s="822" t="s">
        <v>6953</v>
      </c>
      <c r="F3497" s="822" t="s">
        <v>7177</v>
      </c>
      <c r="G3497" s="822" t="s">
        <v>1031</v>
      </c>
      <c r="H3497" s="831">
        <v>4.25</v>
      </c>
      <c r="I3497" s="831">
        <v>1036.75</v>
      </c>
      <c r="J3497" s="822"/>
      <c r="K3497" s="822">
        <v>243.94117647058823</v>
      </c>
      <c r="L3497" s="831">
        <v>15.95</v>
      </c>
      <c r="M3497" s="831">
        <v>3890.84</v>
      </c>
      <c r="N3497" s="822"/>
      <c r="O3497" s="822">
        <v>243.93981191222574</v>
      </c>
      <c r="P3497" s="831">
        <v>9.5299999999999994</v>
      </c>
      <c r="Q3497" s="831">
        <v>2324.75</v>
      </c>
      <c r="R3497" s="827"/>
      <c r="S3497" s="832">
        <v>243.94018887722982</v>
      </c>
    </row>
    <row r="3498" spans="1:19" ht="14.45" customHeight="1" x14ac:dyDescent="0.2">
      <c r="A3498" s="821" t="s">
        <v>6951</v>
      </c>
      <c r="B3498" s="822" t="s">
        <v>7426</v>
      </c>
      <c r="C3498" s="822" t="s">
        <v>639</v>
      </c>
      <c r="D3498" s="822" t="s">
        <v>3486</v>
      </c>
      <c r="E3498" s="822" t="s">
        <v>6953</v>
      </c>
      <c r="F3498" s="822" t="s">
        <v>7178</v>
      </c>
      <c r="G3498" s="822" t="s">
        <v>1031</v>
      </c>
      <c r="H3498" s="831">
        <v>4.51</v>
      </c>
      <c r="I3498" s="831">
        <v>345.06</v>
      </c>
      <c r="J3498" s="822"/>
      <c r="K3498" s="822">
        <v>76.509977827051003</v>
      </c>
      <c r="L3498" s="831">
        <v>35.080000000000005</v>
      </c>
      <c r="M3498" s="831">
        <v>2683.9599999999996</v>
      </c>
      <c r="N3498" s="822"/>
      <c r="O3498" s="822">
        <v>76.50969213226908</v>
      </c>
      <c r="P3498" s="831">
        <v>23.080000000000002</v>
      </c>
      <c r="Q3498" s="831">
        <v>1850.73</v>
      </c>
      <c r="R3498" s="827"/>
      <c r="S3498" s="832">
        <v>80.18760831889081</v>
      </c>
    </row>
    <row r="3499" spans="1:19" ht="14.45" customHeight="1" x14ac:dyDescent="0.2">
      <c r="A3499" s="821" t="s">
        <v>6951</v>
      </c>
      <c r="B3499" s="822" t="s">
        <v>7426</v>
      </c>
      <c r="C3499" s="822" t="s">
        <v>639</v>
      </c>
      <c r="D3499" s="822" t="s">
        <v>3486</v>
      </c>
      <c r="E3499" s="822" t="s">
        <v>6953</v>
      </c>
      <c r="F3499" s="822" t="s">
        <v>7179</v>
      </c>
      <c r="G3499" s="822" t="s">
        <v>1132</v>
      </c>
      <c r="H3499" s="831">
        <v>5.24</v>
      </c>
      <c r="I3499" s="831">
        <v>2207.19</v>
      </c>
      <c r="J3499" s="822"/>
      <c r="K3499" s="822">
        <v>421.21946564885496</v>
      </c>
      <c r="L3499" s="831">
        <v>8.4499999999999993</v>
      </c>
      <c r="M3499" s="831">
        <v>4852.75</v>
      </c>
      <c r="N3499" s="822"/>
      <c r="O3499" s="822">
        <v>574.28994082840245</v>
      </c>
      <c r="P3499" s="831"/>
      <c r="Q3499" s="831"/>
      <c r="R3499" s="827"/>
      <c r="S3499" s="832"/>
    </row>
    <row r="3500" spans="1:19" ht="14.45" customHeight="1" x14ac:dyDescent="0.2">
      <c r="A3500" s="821" t="s">
        <v>6951</v>
      </c>
      <c r="B3500" s="822" t="s">
        <v>7426</v>
      </c>
      <c r="C3500" s="822" t="s">
        <v>639</v>
      </c>
      <c r="D3500" s="822" t="s">
        <v>3486</v>
      </c>
      <c r="E3500" s="822" t="s">
        <v>6953</v>
      </c>
      <c r="F3500" s="822" t="s">
        <v>7180</v>
      </c>
      <c r="G3500" s="822" t="s">
        <v>6966</v>
      </c>
      <c r="H3500" s="831">
        <v>1</v>
      </c>
      <c r="I3500" s="831">
        <v>4063.52</v>
      </c>
      <c r="J3500" s="822"/>
      <c r="K3500" s="822">
        <v>4063.52</v>
      </c>
      <c r="L3500" s="831">
        <v>7</v>
      </c>
      <c r="M3500" s="831">
        <v>29802.400000000001</v>
      </c>
      <c r="N3500" s="822"/>
      <c r="O3500" s="822">
        <v>4257.4857142857145</v>
      </c>
      <c r="P3500" s="831"/>
      <c r="Q3500" s="831"/>
      <c r="R3500" s="827"/>
      <c r="S3500" s="832"/>
    </row>
    <row r="3501" spans="1:19" ht="14.45" customHeight="1" x14ac:dyDescent="0.2">
      <c r="A3501" s="821" t="s">
        <v>6951</v>
      </c>
      <c r="B3501" s="822" t="s">
        <v>7426</v>
      </c>
      <c r="C3501" s="822" t="s">
        <v>639</v>
      </c>
      <c r="D3501" s="822" t="s">
        <v>3486</v>
      </c>
      <c r="E3501" s="822" t="s">
        <v>6953</v>
      </c>
      <c r="F3501" s="822" t="s">
        <v>7181</v>
      </c>
      <c r="G3501" s="822" t="s">
        <v>6966</v>
      </c>
      <c r="H3501" s="831"/>
      <c r="I3501" s="831"/>
      <c r="J3501" s="822"/>
      <c r="K3501" s="822"/>
      <c r="L3501" s="831">
        <v>25</v>
      </c>
      <c r="M3501" s="831">
        <v>32242.300000000003</v>
      </c>
      <c r="N3501" s="822"/>
      <c r="O3501" s="822">
        <v>1289.692</v>
      </c>
      <c r="P3501" s="831">
        <v>13</v>
      </c>
      <c r="Q3501" s="831">
        <v>13042.4</v>
      </c>
      <c r="R3501" s="827"/>
      <c r="S3501" s="832">
        <v>1003.2615384615384</v>
      </c>
    </row>
    <row r="3502" spans="1:19" ht="14.45" customHeight="1" x14ac:dyDescent="0.2">
      <c r="A3502" s="821" t="s">
        <v>6951</v>
      </c>
      <c r="B3502" s="822" t="s">
        <v>7426</v>
      </c>
      <c r="C3502" s="822" t="s">
        <v>639</v>
      </c>
      <c r="D3502" s="822" t="s">
        <v>3486</v>
      </c>
      <c r="E3502" s="822" t="s">
        <v>6953</v>
      </c>
      <c r="F3502" s="822" t="s">
        <v>7182</v>
      </c>
      <c r="G3502" s="822" t="s">
        <v>805</v>
      </c>
      <c r="H3502" s="831">
        <v>1.1100000000000001</v>
      </c>
      <c r="I3502" s="831">
        <v>815.63</v>
      </c>
      <c r="J3502" s="822"/>
      <c r="K3502" s="822">
        <v>734.80180180180173</v>
      </c>
      <c r="L3502" s="831">
        <v>4.97</v>
      </c>
      <c r="M3502" s="831">
        <v>3651.96</v>
      </c>
      <c r="N3502" s="822"/>
      <c r="O3502" s="822">
        <v>734.80080482897392</v>
      </c>
      <c r="P3502" s="831">
        <v>12.86</v>
      </c>
      <c r="Q3502" s="831">
        <v>9449.5299999999988</v>
      </c>
      <c r="R3502" s="827"/>
      <c r="S3502" s="832">
        <v>734.8001555209953</v>
      </c>
    </row>
    <row r="3503" spans="1:19" ht="14.45" customHeight="1" x14ac:dyDescent="0.2">
      <c r="A3503" s="821" t="s">
        <v>6951</v>
      </c>
      <c r="B3503" s="822" t="s">
        <v>7426</v>
      </c>
      <c r="C3503" s="822" t="s">
        <v>639</v>
      </c>
      <c r="D3503" s="822" t="s">
        <v>3486</v>
      </c>
      <c r="E3503" s="822" t="s">
        <v>6953</v>
      </c>
      <c r="F3503" s="822" t="s">
        <v>7183</v>
      </c>
      <c r="G3503" s="822" t="s">
        <v>1370</v>
      </c>
      <c r="H3503" s="831">
        <v>3.2800000000000002</v>
      </c>
      <c r="I3503" s="831">
        <v>588.76</v>
      </c>
      <c r="J3503" s="822"/>
      <c r="K3503" s="822">
        <v>179.49999999999997</v>
      </c>
      <c r="L3503" s="831">
        <v>113.30999999999999</v>
      </c>
      <c r="M3503" s="831">
        <v>33971.990000000005</v>
      </c>
      <c r="N3503" s="822"/>
      <c r="O3503" s="822">
        <v>299.81457947224436</v>
      </c>
      <c r="P3503" s="831">
        <v>346.47</v>
      </c>
      <c r="Q3503" s="831">
        <v>62191.77</v>
      </c>
      <c r="R3503" s="827"/>
      <c r="S3503" s="832">
        <v>179.50116893237507</v>
      </c>
    </row>
    <row r="3504" spans="1:19" ht="14.45" customHeight="1" x14ac:dyDescent="0.2">
      <c r="A3504" s="821" t="s">
        <v>6951</v>
      </c>
      <c r="B3504" s="822" t="s">
        <v>7426</v>
      </c>
      <c r="C3504" s="822" t="s">
        <v>639</v>
      </c>
      <c r="D3504" s="822" t="s">
        <v>3486</v>
      </c>
      <c r="E3504" s="822" t="s">
        <v>6953</v>
      </c>
      <c r="F3504" s="822" t="s">
        <v>7186</v>
      </c>
      <c r="G3504" s="822" t="s">
        <v>1031</v>
      </c>
      <c r="H3504" s="831"/>
      <c r="I3504" s="831"/>
      <c r="J3504" s="822"/>
      <c r="K3504" s="822"/>
      <c r="L3504" s="831">
        <v>2.21</v>
      </c>
      <c r="M3504" s="831">
        <v>955.67</v>
      </c>
      <c r="N3504" s="822"/>
      <c r="O3504" s="822">
        <v>432.42986425339365</v>
      </c>
      <c r="P3504" s="831">
        <v>13.600000000000001</v>
      </c>
      <c r="Q3504" s="831">
        <v>8115.8200000000006</v>
      </c>
      <c r="R3504" s="827"/>
      <c r="S3504" s="832">
        <v>596.75147058823529</v>
      </c>
    </row>
    <row r="3505" spans="1:19" ht="14.45" customHeight="1" x14ac:dyDescent="0.2">
      <c r="A3505" s="821" t="s">
        <v>6951</v>
      </c>
      <c r="B3505" s="822" t="s">
        <v>7426</v>
      </c>
      <c r="C3505" s="822" t="s">
        <v>639</v>
      </c>
      <c r="D3505" s="822" t="s">
        <v>3486</v>
      </c>
      <c r="E3505" s="822" t="s">
        <v>6953</v>
      </c>
      <c r="F3505" s="822" t="s">
        <v>7188</v>
      </c>
      <c r="G3505" s="822" t="s">
        <v>2286</v>
      </c>
      <c r="H3505" s="831"/>
      <c r="I3505" s="831"/>
      <c r="J3505" s="822"/>
      <c r="K3505" s="822"/>
      <c r="L3505" s="831"/>
      <c r="M3505" s="831"/>
      <c r="N3505" s="822"/>
      <c r="O3505" s="822"/>
      <c r="P3505" s="831">
        <v>3</v>
      </c>
      <c r="Q3505" s="831">
        <v>19998.169999999998</v>
      </c>
      <c r="R3505" s="827"/>
      <c r="S3505" s="832">
        <v>6666.0566666666664</v>
      </c>
    </row>
    <row r="3506" spans="1:19" ht="14.45" customHeight="1" x14ac:dyDescent="0.2">
      <c r="A3506" s="821" t="s">
        <v>6951</v>
      </c>
      <c r="B3506" s="822" t="s">
        <v>7426</v>
      </c>
      <c r="C3506" s="822" t="s">
        <v>639</v>
      </c>
      <c r="D3506" s="822" t="s">
        <v>3486</v>
      </c>
      <c r="E3506" s="822" t="s">
        <v>6953</v>
      </c>
      <c r="F3506" s="822" t="s">
        <v>7189</v>
      </c>
      <c r="G3506" s="822" t="s">
        <v>1370</v>
      </c>
      <c r="H3506" s="831"/>
      <c r="I3506" s="831"/>
      <c r="J3506" s="822"/>
      <c r="K3506" s="822"/>
      <c r="L3506" s="831">
        <v>36.799999999999997</v>
      </c>
      <c r="M3506" s="831">
        <v>6456.35</v>
      </c>
      <c r="N3506" s="822"/>
      <c r="O3506" s="822">
        <v>175.4442934782609</v>
      </c>
      <c r="P3506" s="831">
        <v>126.96</v>
      </c>
      <c r="Q3506" s="831">
        <v>13247.04</v>
      </c>
      <c r="R3506" s="827"/>
      <c r="S3506" s="832">
        <v>104.34026465028357</v>
      </c>
    </row>
    <row r="3507" spans="1:19" ht="14.45" customHeight="1" x14ac:dyDescent="0.2">
      <c r="A3507" s="821" t="s">
        <v>6951</v>
      </c>
      <c r="B3507" s="822" t="s">
        <v>7426</v>
      </c>
      <c r="C3507" s="822" t="s">
        <v>639</v>
      </c>
      <c r="D3507" s="822" t="s">
        <v>3486</v>
      </c>
      <c r="E3507" s="822" t="s">
        <v>6953</v>
      </c>
      <c r="F3507" s="822" t="s">
        <v>7190</v>
      </c>
      <c r="G3507" s="822" t="s">
        <v>1004</v>
      </c>
      <c r="H3507" s="831"/>
      <c r="I3507" s="831"/>
      <c r="J3507" s="822"/>
      <c r="K3507" s="822"/>
      <c r="L3507" s="831">
        <v>79.27000000000001</v>
      </c>
      <c r="M3507" s="831">
        <v>14143.99</v>
      </c>
      <c r="N3507" s="822"/>
      <c r="O3507" s="822">
        <v>178.42803078087547</v>
      </c>
      <c r="P3507" s="831">
        <v>207.32000000000002</v>
      </c>
      <c r="Q3507" s="831">
        <v>32830.25</v>
      </c>
      <c r="R3507" s="827"/>
      <c r="S3507" s="832">
        <v>158.35544086436425</v>
      </c>
    </row>
    <row r="3508" spans="1:19" ht="14.45" customHeight="1" x14ac:dyDescent="0.2">
      <c r="A3508" s="821" t="s">
        <v>6951</v>
      </c>
      <c r="B3508" s="822" t="s">
        <v>7426</v>
      </c>
      <c r="C3508" s="822" t="s">
        <v>639</v>
      </c>
      <c r="D3508" s="822" t="s">
        <v>3486</v>
      </c>
      <c r="E3508" s="822" t="s">
        <v>6953</v>
      </c>
      <c r="F3508" s="822" t="s">
        <v>7191</v>
      </c>
      <c r="G3508" s="822" t="s">
        <v>1134</v>
      </c>
      <c r="H3508" s="831"/>
      <c r="I3508" s="831"/>
      <c r="J3508" s="822"/>
      <c r="K3508" s="822"/>
      <c r="L3508" s="831">
        <v>26.02</v>
      </c>
      <c r="M3508" s="831">
        <v>2392.0500000000002</v>
      </c>
      <c r="N3508" s="822"/>
      <c r="O3508" s="822">
        <v>91.931206764027678</v>
      </c>
      <c r="P3508" s="831">
        <v>37.4</v>
      </c>
      <c r="Q3508" s="831">
        <v>2579.5299999999997</v>
      </c>
      <c r="R3508" s="827"/>
      <c r="S3508" s="832">
        <v>68.971390374331548</v>
      </c>
    </row>
    <row r="3509" spans="1:19" ht="14.45" customHeight="1" x14ac:dyDescent="0.2">
      <c r="A3509" s="821" t="s">
        <v>6951</v>
      </c>
      <c r="B3509" s="822" t="s">
        <v>7426</v>
      </c>
      <c r="C3509" s="822" t="s">
        <v>639</v>
      </c>
      <c r="D3509" s="822" t="s">
        <v>3486</v>
      </c>
      <c r="E3509" s="822" t="s">
        <v>6953</v>
      </c>
      <c r="F3509" s="822" t="s">
        <v>7192</v>
      </c>
      <c r="G3509" s="822" t="s">
        <v>805</v>
      </c>
      <c r="H3509" s="831"/>
      <c r="I3509" s="831"/>
      <c r="J3509" s="822"/>
      <c r="K3509" s="822"/>
      <c r="L3509" s="831">
        <v>14.34</v>
      </c>
      <c r="M3509" s="831">
        <v>1167.99</v>
      </c>
      <c r="N3509" s="822"/>
      <c r="O3509" s="822">
        <v>81.44979079497908</v>
      </c>
      <c r="P3509" s="831">
        <v>54.04</v>
      </c>
      <c r="Q3509" s="831">
        <v>4279.99</v>
      </c>
      <c r="R3509" s="827"/>
      <c r="S3509" s="832">
        <v>79.200407105847518</v>
      </c>
    </row>
    <row r="3510" spans="1:19" ht="14.45" customHeight="1" x14ac:dyDescent="0.2">
      <c r="A3510" s="821" t="s">
        <v>6951</v>
      </c>
      <c r="B3510" s="822" t="s">
        <v>7426</v>
      </c>
      <c r="C3510" s="822" t="s">
        <v>639</v>
      </c>
      <c r="D3510" s="822" t="s">
        <v>3486</v>
      </c>
      <c r="E3510" s="822" t="s">
        <v>6953</v>
      </c>
      <c r="F3510" s="822" t="s">
        <v>7193</v>
      </c>
      <c r="G3510" s="822" t="s">
        <v>916</v>
      </c>
      <c r="H3510" s="831"/>
      <c r="I3510" s="831"/>
      <c r="J3510" s="822"/>
      <c r="K3510" s="822"/>
      <c r="L3510" s="831">
        <v>10.97</v>
      </c>
      <c r="M3510" s="831">
        <v>5513.88</v>
      </c>
      <c r="N3510" s="822"/>
      <c r="O3510" s="822">
        <v>502.63263445761163</v>
      </c>
      <c r="P3510" s="831">
        <v>3</v>
      </c>
      <c r="Q3510" s="831">
        <v>1245.3000000000002</v>
      </c>
      <c r="R3510" s="827"/>
      <c r="S3510" s="832">
        <v>415.10000000000008</v>
      </c>
    </row>
    <row r="3511" spans="1:19" ht="14.45" customHeight="1" x14ac:dyDescent="0.2">
      <c r="A3511" s="821" t="s">
        <v>6951</v>
      </c>
      <c r="B3511" s="822" t="s">
        <v>7426</v>
      </c>
      <c r="C3511" s="822" t="s">
        <v>639</v>
      </c>
      <c r="D3511" s="822" t="s">
        <v>3486</v>
      </c>
      <c r="E3511" s="822" t="s">
        <v>6953</v>
      </c>
      <c r="F3511" s="822" t="s">
        <v>7194</v>
      </c>
      <c r="G3511" s="822" t="s">
        <v>7195</v>
      </c>
      <c r="H3511" s="831"/>
      <c r="I3511" s="831"/>
      <c r="J3511" s="822"/>
      <c r="K3511" s="822"/>
      <c r="L3511" s="831"/>
      <c r="M3511" s="831"/>
      <c r="N3511" s="822"/>
      <c r="O3511" s="822"/>
      <c r="P3511" s="831">
        <v>4</v>
      </c>
      <c r="Q3511" s="831">
        <v>58509.18</v>
      </c>
      <c r="R3511" s="827"/>
      <c r="S3511" s="832">
        <v>14627.295</v>
      </c>
    </row>
    <row r="3512" spans="1:19" ht="14.45" customHeight="1" x14ac:dyDescent="0.2">
      <c r="A3512" s="821" t="s">
        <v>6951</v>
      </c>
      <c r="B3512" s="822" t="s">
        <v>7426</v>
      </c>
      <c r="C3512" s="822" t="s">
        <v>639</v>
      </c>
      <c r="D3512" s="822" t="s">
        <v>3486</v>
      </c>
      <c r="E3512" s="822" t="s">
        <v>6953</v>
      </c>
      <c r="F3512" s="822" t="s">
        <v>7196</v>
      </c>
      <c r="G3512" s="822" t="s">
        <v>1134</v>
      </c>
      <c r="H3512" s="831"/>
      <c r="I3512" s="831"/>
      <c r="J3512" s="822"/>
      <c r="K3512" s="822"/>
      <c r="L3512" s="831"/>
      <c r="M3512" s="831"/>
      <c r="N3512" s="822"/>
      <c r="O3512" s="822"/>
      <c r="P3512" s="831">
        <v>40.510000000000005</v>
      </c>
      <c r="Q3512" s="831">
        <v>9777.49</v>
      </c>
      <c r="R3512" s="827"/>
      <c r="S3512" s="832">
        <v>241.35991113305354</v>
      </c>
    </row>
    <row r="3513" spans="1:19" ht="14.45" customHeight="1" x14ac:dyDescent="0.2">
      <c r="A3513" s="821" t="s">
        <v>6951</v>
      </c>
      <c r="B3513" s="822" t="s">
        <v>7426</v>
      </c>
      <c r="C3513" s="822" t="s">
        <v>639</v>
      </c>
      <c r="D3513" s="822" t="s">
        <v>3486</v>
      </c>
      <c r="E3513" s="822" t="s">
        <v>6953</v>
      </c>
      <c r="F3513" s="822" t="s">
        <v>7198</v>
      </c>
      <c r="G3513" s="822" t="s">
        <v>1134</v>
      </c>
      <c r="H3513" s="831"/>
      <c r="I3513" s="831"/>
      <c r="J3513" s="822"/>
      <c r="K3513" s="822"/>
      <c r="L3513" s="831">
        <v>15.54</v>
      </c>
      <c r="M3513" s="831">
        <v>6802.1299999999992</v>
      </c>
      <c r="N3513" s="822"/>
      <c r="O3513" s="822">
        <v>437.71750321750318</v>
      </c>
      <c r="P3513" s="831">
        <v>45.63</v>
      </c>
      <c r="Q3513" s="831">
        <v>7215.94</v>
      </c>
      <c r="R3513" s="827"/>
      <c r="S3513" s="832">
        <v>158.14025860179706</v>
      </c>
    </row>
    <row r="3514" spans="1:19" ht="14.45" customHeight="1" x14ac:dyDescent="0.2">
      <c r="A3514" s="821" t="s">
        <v>6951</v>
      </c>
      <c r="B3514" s="822" t="s">
        <v>7426</v>
      </c>
      <c r="C3514" s="822" t="s">
        <v>639</v>
      </c>
      <c r="D3514" s="822" t="s">
        <v>3486</v>
      </c>
      <c r="E3514" s="822" t="s">
        <v>6953</v>
      </c>
      <c r="F3514" s="822" t="s">
        <v>7200</v>
      </c>
      <c r="G3514" s="822" t="s">
        <v>1241</v>
      </c>
      <c r="H3514" s="831"/>
      <c r="I3514" s="831"/>
      <c r="J3514" s="822"/>
      <c r="K3514" s="822"/>
      <c r="L3514" s="831"/>
      <c r="M3514" s="831"/>
      <c r="N3514" s="822"/>
      <c r="O3514" s="822"/>
      <c r="P3514" s="831">
        <v>23</v>
      </c>
      <c r="Q3514" s="831">
        <v>1856.1000000000001</v>
      </c>
      <c r="R3514" s="827"/>
      <c r="S3514" s="832">
        <v>80.7</v>
      </c>
    </row>
    <row r="3515" spans="1:19" ht="14.45" customHeight="1" x14ac:dyDescent="0.2">
      <c r="A3515" s="821" t="s">
        <v>6951</v>
      </c>
      <c r="B3515" s="822" t="s">
        <v>7426</v>
      </c>
      <c r="C3515" s="822" t="s">
        <v>639</v>
      </c>
      <c r="D3515" s="822" t="s">
        <v>3486</v>
      </c>
      <c r="E3515" s="822" t="s">
        <v>6953</v>
      </c>
      <c r="F3515" s="822" t="s">
        <v>7201</v>
      </c>
      <c r="G3515" s="822" t="s">
        <v>805</v>
      </c>
      <c r="H3515" s="831"/>
      <c r="I3515" s="831"/>
      <c r="J3515" s="822"/>
      <c r="K3515" s="822"/>
      <c r="L3515" s="831">
        <v>18.29</v>
      </c>
      <c r="M3515" s="831">
        <v>4112.2199999999993</v>
      </c>
      <c r="N3515" s="822"/>
      <c r="O3515" s="822">
        <v>224.83433570256969</v>
      </c>
      <c r="P3515" s="831">
        <v>54.669999999999995</v>
      </c>
      <c r="Q3515" s="831">
        <v>11967.29</v>
      </c>
      <c r="R3515" s="827"/>
      <c r="S3515" s="832">
        <v>218.90049387232489</v>
      </c>
    </row>
    <row r="3516" spans="1:19" ht="14.45" customHeight="1" x14ac:dyDescent="0.2">
      <c r="A3516" s="821" t="s">
        <v>6951</v>
      </c>
      <c r="B3516" s="822" t="s">
        <v>7426</v>
      </c>
      <c r="C3516" s="822" t="s">
        <v>639</v>
      </c>
      <c r="D3516" s="822" t="s">
        <v>3486</v>
      </c>
      <c r="E3516" s="822" t="s">
        <v>6953</v>
      </c>
      <c r="F3516" s="822" t="s">
        <v>7203</v>
      </c>
      <c r="G3516" s="822" t="s">
        <v>3004</v>
      </c>
      <c r="H3516" s="831"/>
      <c r="I3516" s="831"/>
      <c r="J3516" s="822"/>
      <c r="K3516" s="822"/>
      <c r="L3516" s="831">
        <v>3</v>
      </c>
      <c r="M3516" s="831">
        <v>1950.84</v>
      </c>
      <c r="N3516" s="822"/>
      <c r="O3516" s="822">
        <v>650.28</v>
      </c>
      <c r="P3516" s="831"/>
      <c r="Q3516" s="831"/>
      <c r="R3516" s="827"/>
      <c r="S3516" s="832"/>
    </row>
    <row r="3517" spans="1:19" ht="14.45" customHeight="1" x14ac:dyDescent="0.2">
      <c r="A3517" s="821" t="s">
        <v>6951</v>
      </c>
      <c r="B3517" s="822" t="s">
        <v>7426</v>
      </c>
      <c r="C3517" s="822" t="s">
        <v>639</v>
      </c>
      <c r="D3517" s="822" t="s">
        <v>3486</v>
      </c>
      <c r="E3517" s="822" t="s">
        <v>6953</v>
      </c>
      <c r="F3517" s="822" t="s">
        <v>7204</v>
      </c>
      <c r="G3517" s="822" t="s">
        <v>805</v>
      </c>
      <c r="H3517" s="831"/>
      <c r="I3517" s="831"/>
      <c r="J3517" s="822"/>
      <c r="K3517" s="822"/>
      <c r="L3517" s="831"/>
      <c r="M3517" s="831"/>
      <c r="N3517" s="822"/>
      <c r="O3517" s="822"/>
      <c r="P3517" s="831">
        <v>1.37</v>
      </c>
      <c r="Q3517" s="831">
        <v>720.35</v>
      </c>
      <c r="R3517" s="827"/>
      <c r="S3517" s="832">
        <v>525.80291970802921</v>
      </c>
    </row>
    <row r="3518" spans="1:19" ht="14.45" customHeight="1" x14ac:dyDescent="0.2">
      <c r="A3518" s="821" t="s">
        <v>6951</v>
      </c>
      <c r="B3518" s="822" t="s">
        <v>7426</v>
      </c>
      <c r="C3518" s="822" t="s">
        <v>639</v>
      </c>
      <c r="D3518" s="822" t="s">
        <v>3486</v>
      </c>
      <c r="E3518" s="822" t="s">
        <v>6953</v>
      </c>
      <c r="F3518" s="822" t="s">
        <v>7206</v>
      </c>
      <c r="G3518" s="822" t="s">
        <v>1241</v>
      </c>
      <c r="H3518" s="831"/>
      <c r="I3518" s="831"/>
      <c r="J3518" s="822"/>
      <c r="K3518" s="822"/>
      <c r="L3518" s="831"/>
      <c r="M3518" s="831"/>
      <c r="N3518" s="822"/>
      <c r="O3518" s="822"/>
      <c r="P3518" s="831">
        <v>20.2</v>
      </c>
      <c r="Q3518" s="831">
        <v>1098.8899999999999</v>
      </c>
      <c r="R3518" s="827"/>
      <c r="S3518" s="832">
        <v>54.400495049504947</v>
      </c>
    </row>
    <row r="3519" spans="1:19" ht="14.45" customHeight="1" x14ac:dyDescent="0.2">
      <c r="A3519" s="821" t="s">
        <v>6951</v>
      </c>
      <c r="B3519" s="822" t="s">
        <v>7426</v>
      </c>
      <c r="C3519" s="822" t="s">
        <v>639</v>
      </c>
      <c r="D3519" s="822" t="s">
        <v>3486</v>
      </c>
      <c r="E3519" s="822" t="s">
        <v>6953</v>
      </c>
      <c r="F3519" s="822" t="s">
        <v>7207</v>
      </c>
      <c r="G3519" s="822" t="s">
        <v>1132</v>
      </c>
      <c r="H3519" s="831"/>
      <c r="I3519" s="831"/>
      <c r="J3519" s="822"/>
      <c r="K3519" s="822"/>
      <c r="L3519" s="831">
        <v>8.76</v>
      </c>
      <c r="M3519" s="831">
        <v>2000.75</v>
      </c>
      <c r="N3519" s="822"/>
      <c r="O3519" s="822">
        <v>228.39611872146119</v>
      </c>
      <c r="P3519" s="831"/>
      <c r="Q3519" s="831"/>
      <c r="R3519" s="827"/>
      <c r="S3519" s="832"/>
    </row>
    <row r="3520" spans="1:19" ht="14.45" customHeight="1" x14ac:dyDescent="0.2">
      <c r="A3520" s="821" t="s">
        <v>6951</v>
      </c>
      <c r="B3520" s="822" t="s">
        <v>7426</v>
      </c>
      <c r="C3520" s="822" t="s">
        <v>639</v>
      </c>
      <c r="D3520" s="822" t="s">
        <v>3486</v>
      </c>
      <c r="E3520" s="822" t="s">
        <v>6953</v>
      </c>
      <c r="F3520" s="822" t="s">
        <v>7208</v>
      </c>
      <c r="G3520" s="822" t="s">
        <v>2477</v>
      </c>
      <c r="H3520" s="831"/>
      <c r="I3520" s="831"/>
      <c r="J3520" s="822"/>
      <c r="K3520" s="822"/>
      <c r="L3520" s="831"/>
      <c r="M3520" s="831"/>
      <c r="N3520" s="822"/>
      <c r="O3520" s="822"/>
      <c r="P3520" s="831">
        <v>9</v>
      </c>
      <c r="Q3520" s="831">
        <v>385045.74</v>
      </c>
      <c r="R3520" s="827"/>
      <c r="S3520" s="832">
        <v>42782.86</v>
      </c>
    </row>
    <row r="3521" spans="1:19" ht="14.45" customHeight="1" x14ac:dyDescent="0.2">
      <c r="A3521" s="821" t="s">
        <v>6951</v>
      </c>
      <c r="B3521" s="822" t="s">
        <v>7426</v>
      </c>
      <c r="C3521" s="822" t="s">
        <v>639</v>
      </c>
      <c r="D3521" s="822" t="s">
        <v>3486</v>
      </c>
      <c r="E3521" s="822" t="s">
        <v>6953</v>
      </c>
      <c r="F3521" s="822" t="s">
        <v>7215</v>
      </c>
      <c r="G3521" s="822" t="s">
        <v>736</v>
      </c>
      <c r="H3521" s="831"/>
      <c r="I3521" s="831"/>
      <c r="J3521" s="822"/>
      <c r="K3521" s="822"/>
      <c r="L3521" s="831"/>
      <c r="M3521" s="831"/>
      <c r="N3521" s="822"/>
      <c r="O3521" s="822"/>
      <c r="P3521" s="831">
        <v>4.1500000000000004</v>
      </c>
      <c r="Q3521" s="831">
        <v>169.82000000000002</v>
      </c>
      <c r="R3521" s="827"/>
      <c r="S3521" s="832">
        <v>40.920481927710846</v>
      </c>
    </row>
    <row r="3522" spans="1:19" ht="14.45" customHeight="1" x14ac:dyDescent="0.2">
      <c r="A3522" s="821" t="s">
        <v>6951</v>
      </c>
      <c r="B3522" s="822" t="s">
        <v>7426</v>
      </c>
      <c r="C3522" s="822" t="s">
        <v>639</v>
      </c>
      <c r="D3522" s="822" t="s">
        <v>3486</v>
      </c>
      <c r="E3522" s="822" t="s">
        <v>6953</v>
      </c>
      <c r="F3522" s="822" t="s">
        <v>7221</v>
      </c>
      <c r="G3522" s="822" t="s">
        <v>2319</v>
      </c>
      <c r="H3522" s="831"/>
      <c r="I3522" s="831"/>
      <c r="J3522" s="822"/>
      <c r="K3522" s="822"/>
      <c r="L3522" s="831"/>
      <c r="M3522" s="831"/>
      <c r="N3522" s="822"/>
      <c r="O3522" s="822"/>
      <c r="P3522" s="831">
        <v>4</v>
      </c>
      <c r="Q3522" s="831">
        <v>13689.380000000001</v>
      </c>
      <c r="R3522" s="827"/>
      <c r="S3522" s="832">
        <v>3422.3450000000003</v>
      </c>
    </row>
    <row r="3523" spans="1:19" ht="14.45" customHeight="1" x14ac:dyDescent="0.2">
      <c r="A3523" s="821" t="s">
        <v>6951</v>
      </c>
      <c r="B3523" s="822" t="s">
        <v>7426</v>
      </c>
      <c r="C3523" s="822" t="s">
        <v>639</v>
      </c>
      <c r="D3523" s="822" t="s">
        <v>3486</v>
      </c>
      <c r="E3523" s="822" t="s">
        <v>6953</v>
      </c>
      <c r="F3523" s="822" t="s">
        <v>7222</v>
      </c>
      <c r="G3523" s="822" t="s">
        <v>2346</v>
      </c>
      <c r="H3523" s="831"/>
      <c r="I3523" s="831"/>
      <c r="J3523" s="822"/>
      <c r="K3523" s="822"/>
      <c r="L3523" s="831"/>
      <c r="M3523" s="831"/>
      <c r="N3523" s="822"/>
      <c r="O3523" s="822"/>
      <c r="P3523" s="831">
        <v>1</v>
      </c>
      <c r="Q3523" s="831">
        <v>29368.9</v>
      </c>
      <c r="R3523" s="827"/>
      <c r="S3523" s="832">
        <v>29368.9</v>
      </c>
    </row>
    <row r="3524" spans="1:19" ht="14.45" customHeight="1" x14ac:dyDescent="0.2">
      <c r="A3524" s="821" t="s">
        <v>6951</v>
      </c>
      <c r="B3524" s="822" t="s">
        <v>7426</v>
      </c>
      <c r="C3524" s="822" t="s">
        <v>639</v>
      </c>
      <c r="D3524" s="822" t="s">
        <v>3486</v>
      </c>
      <c r="E3524" s="822" t="s">
        <v>6953</v>
      </c>
      <c r="F3524" s="822" t="s">
        <v>7230</v>
      </c>
      <c r="G3524" s="822" t="s">
        <v>2319</v>
      </c>
      <c r="H3524" s="831"/>
      <c r="I3524" s="831"/>
      <c r="J3524" s="822"/>
      <c r="K3524" s="822"/>
      <c r="L3524" s="831"/>
      <c r="M3524" s="831"/>
      <c r="N3524" s="822"/>
      <c r="O3524" s="822"/>
      <c r="P3524" s="831">
        <v>25</v>
      </c>
      <c r="Q3524" s="831">
        <v>27405.14</v>
      </c>
      <c r="R3524" s="827"/>
      <c r="S3524" s="832">
        <v>1096.2056</v>
      </c>
    </row>
    <row r="3525" spans="1:19" ht="14.45" customHeight="1" x14ac:dyDescent="0.2">
      <c r="A3525" s="821" t="s">
        <v>6951</v>
      </c>
      <c r="B3525" s="822" t="s">
        <v>7426</v>
      </c>
      <c r="C3525" s="822" t="s">
        <v>639</v>
      </c>
      <c r="D3525" s="822" t="s">
        <v>3486</v>
      </c>
      <c r="E3525" s="822" t="s">
        <v>6953</v>
      </c>
      <c r="F3525" s="822" t="s">
        <v>7232</v>
      </c>
      <c r="G3525" s="822" t="s">
        <v>2300</v>
      </c>
      <c r="H3525" s="831"/>
      <c r="I3525" s="831"/>
      <c r="J3525" s="822"/>
      <c r="K3525" s="822"/>
      <c r="L3525" s="831"/>
      <c r="M3525" s="831"/>
      <c r="N3525" s="822"/>
      <c r="O3525" s="822"/>
      <c r="P3525" s="831">
        <v>1</v>
      </c>
      <c r="Q3525" s="831">
        <v>1114.27</v>
      </c>
      <c r="R3525" s="827"/>
      <c r="S3525" s="832">
        <v>1114.27</v>
      </c>
    </row>
    <row r="3526" spans="1:19" ht="14.45" customHeight="1" x14ac:dyDescent="0.2">
      <c r="A3526" s="821" t="s">
        <v>6951</v>
      </c>
      <c r="B3526" s="822" t="s">
        <v>7426</v>
      </c>
      <c r="C3526" s="822" t="s">
        <v>639</v>
      </c>
      <c r="D3526" s="822" t="s">
        <v>3486</v>
      </c>
      <c r="E3526" s="822" t="s">
        <v>6953</v>
      </c>
      <c r="F3526" s="822" t="s">
        <v>7431</v>
      </c>
      <c r="G3526" s="822" t="s">
        <v>2450</v>
      </c>
      <c r="H3526" s="831"/>
      <c r="I3526" s="831"/>
      <c r="J3526" s="822"/>
      <c r="K3526" s="822"/>
      <c r="L3526" s="831"/>
      <c r="M3526" s="831"/>
      <c r="N3526" s="822"/>
      <c r="O3526" s="822"/>
      <c r="P3526" s="831">
        <v>2.4900000000000002</v>
      </c>
      <c r="Q3526" s="831">
        <v>1542.88</v>
      </c>
      <c r="R3526" s="827"/>
      <c r="S3526" s="832">
        <v>619.63052208835336</v>
      </c>
    </row>
    <row r="3527" spans="1:19" ht="14.45" customHeight="1" x14ac:dyDescent="0.2">
      <c r="A3527" s="821" t="s">
        <v>6951</v>
      </c>
      <c r="B3527" s="822" t="s">
        <v>7426</v>
      </c>
      <c r="C3527" s="822" t="s">
        <v>639</v>
      </c>
      <c r="D3527" s="822" t="s">
        <v>3486</v>
      </c>
      <c r="E3527" s="822" t="s">
        <v>6953</v>
      </c>
      <c r="F3527" s="822" t="s">
        <v>7242</v>
      </c>
      <c r="G3527" s="822" t="s">
        <v>2970</v>
      </c>
      <c r="H3527" s="831"/>
      <c r="I3527" s="831"/>
      <c r="J3527" s="822"/>
      <c r="K3527" s="822"/>
      <c r="L3527" s="831"/>
      <c r="M3527" s="831"/>
      <c r="N3527" s="822"/>
      <c r="O3527" s="822"/>
      <c r="P3527" s="831">
        <v>6.6099999999999994</v>
      </c>
      <c r="Q3527" s="831">
        <v>2292.67</v>
      </c>
      <c r="R3527" s="827"/>
      <c r="S3527" s="832">
        <v>346.84871406959155</v>
      </c>
    </row>
    <row r="3528" spans="1:19" ht="14.45" customHeight="1" x14ac:dyDescent="0.2">
      <c r="A3528" s="821" t="s">
        <v>6951</v>
      </c>
      <c r="B3528" s="822" t="s">
        <v>7426</v>
      </c>
      <c r="C3528" s="822" t="s">
        <v>639</v>
      </c>
      <c r="D3528" s="822" t="s">
        <v>3486</v>
      </c>
      <c r="E3528" s="822" t="s">
        <v>6953</v>
      </c>
      <c r="F3528" s="822" t="s">
        <v>7243</v>
      </c>
      <c r="G3528" s="822" t="s">
        <v>2970</v>
      </c>
      <c r="H3528" s="831"/>
      <c r="I3528" s="831"/>
      <c r="J3528" s="822"/>
      <c r="K3528" s="822"/>
      <c r="L3528" s="831"/>
      <c r="M3528" s="831"/>
      <c r="N3528" s="822"/>
      <c r="O3528" s="822"/>
      <c r="P3528" s="831">
        <v>9.75</v>
      </c>
      <c r="Q3528" s="831">
        <v>1371.92</v>
      </c>
      <c r="R3528" s="827"/>
      <c r="S3528" s="832">
        <v>140.7097435897436</v>
      </c>
    </row>
    <row r="3529" spans="1:19" ht="14.45" customHeight="1" x14ac:dyDescent="0.2">
      <c r="A3529" s="821" t="s">
        <v>6951</v>
      </c>
      <c r="B3529" s="822" t="s">
        <v>7426</v>
      </c>
      <c r="C3529" s="822" t="s">
        <v>639</v>
      </c>
      <c r="D3529" s="822" t="s">
        <v>3486</v>
      </c>
      <c r="E3529" s="822" t="s">
        <v>6953</v>
      </c>
      <c r="F3529" s="822" t="s">
        <v>7245</v>
      </c>
      <c r="G3529" s="822" t="s">
        <v>2970</v>
      </c>
      <c r="H3529" s="831"/>
      <c r="I3529" s="831"/>
      <c r="J3529" s="822"/>
      <c r="K3529" s="822"/>
      <c r="L3529" s="831"/>
      <c r="M3529" s="831"/>
      <c r="N3529" s="822"/>
      <c r="O3529" s="822"/>
      <c r="P3529" s="831">
        <v>3.69</v>
      </c>
      <c r="Q3529" s="831">
        <v>307.11</v>
      </c>
      <c r="R3529" s="827"/>
      <c r="S3529" s="832">
        <v>83.22764227642277</v>
      </c>
    </row>
    <row r="3530" spans="1:19" ht="14.45" customHeight="1" x14ac:dyDescent="0.2">
      <c r="A3530" s="821" t="s">
        <v>6951</v>
      </c>
      <c r="B3530" s="822" t="s">
        <v>7426</v>
      </c>
      <c r="C3530" s="822" t="s">
        <v>639</v>
      </c>
      <c r="D3530" s="822" t="s">
        <v>3486</v>
      </c>
      <c r="E3530" s="822" t="s">
        <v>6953</v>
      </c>
      <c r="F3530" s="822" t="s">
        <v>7246</v>
      </c>
      <c r="G3530" s="822" t="s">
        <v>1890</v>
      </c>
      <c r="H3530" s="831"/>
      <c r="I3530" s="831"/>
      <c r="J3530" s="822"/>
      <c r="K3530" s="822"/>
      <c r="L3530" s="831"/>
      <c r="M3530" s="831"/>
      <c r="N3530" s="822"/>
      <c r="O3530" s="822"/>
      <c r="P3530" s="831">
        <v>5.28</v>
      </c>
      <c r="Q3530" s="831">
        <v>620.45000000000005</v>
      </c>
      <c r="R3530" s="827"/>
      <c r="S3530" s="832">
        <v>117.5094696969697</v>
      </c>
    </row>
    <row r="3531" spans="1:19" ht="14.45" customHeight="1" x14ac:dyDescent="0.2">
      <c r="A3531" s="821" t="s">
        <v>6951</v>
      </c>
      <c r="B3531" s="822" t="s">
        <v>7426</v>
      </c>
      <c r="C3531" s="822" t="s">
        <v>639</v>
      </c>
      <c r="D3531" s="822" t="s">
        <v>3486</v>
      </c>
      <c r="E3531" s="822" t="s">
        <v>6953</v>
      </c>
      <c r="F3531" s="822" t="s">
        <v>7247</v>
      </c>
      <c r="G3531" s="822" t="s">
        <v>1890</v>
      </c>
      <c r="H3531" s="831"/>
      <c r="I3531" s="831"/>
      <c r="J3531" s="822"/>
      <c r="K3531" s="822"/>
      <c r="L3531" s="831"/>
      <c r="M3531" s="831"/>
      <c r="N3531" s="822"/>
      <c r="O3531" s="822"/>
      <c r="P3531" s="831">
        <v>11.04</v>
      </c>
      <c r="Q3531" s="831">
        <v>3047.1499999999996</v>
      </c>
      <c r="R3531" s="827"/>
      <c r="S3531" s="832">
        <v>276.00996376811594</v>
      </c>
    </row>
    <row r="3532" spans="1:19" ht="14.45" customHeight="1" x14ac:dyDescent="0.2">
      <c r="A3532" s="821" t="s">
        <v>6951</v>
      </c>
      <c r="B3532" s="822" t="s">
        <v>7426</v>
      </c>
      <c r="C3532" s="822" t="s">
        <v>639</v>
      </c>
      <c r="D3532" s="822" t="s">
        <v>3486</v>
      </c>
      <c r="E3532" s="822" t="s">
        <v>7252</v>
      </c>
      <c r="F3532" s="822" t="s">
        <v>7253</v>
      </c>
      <c r="G3532" s="822" t="s">
        <v>7254</v>
      </c>
      <c r="H3532" s="831"/>
      <c r="I3532" s="831"/>
      <c r="J3532" s="822"/>
      <c r="K3532" s="822"/>
      <c r="L3532" s="831">
        <v>4</v>
      </c>
      <c r="M3532" s="831">
        <v>8737.92</v>
      </c>
      <c r="N3532" s="822"/>
      <c r="O3532" s="822">
        <v>2184.48</v>
      </c>
      <c r="P3532" s="831"/>
      <c r="Q3532" s="831"/>
      <c r="R3532" s="827"/>
      <c r="S3532" s="832"/>
    </row>
    <row r="3533" spans="1:19" ht="14.45" customHeight="1" x14ac:dyDescent="0.2">
      <c r="A3533" s="821" t="s">
        <v>6951</v>
      </c>
      <c r="B3533" s="822" t="s">
        <v>7426</v>
      </c>
      <c r="C3533" s="822" t="s">
        <v>639</v>
      </c>
      <c r="D3533" s="822" t="s">
        <v>3486</v>
      </c>
      <c r="E3533" s="822" t="s">
        <v>7252</v>
      </c>
      <c r="F3533" s="822" t="s">
        <v>7255</v>
      </c>
      <c r="G3533" s="822" t="s">
        <v>7256</v>
      </c>
      <c r="H3533" s="831">
        <v>2</v>
      </c>
      <c r="I3533" s="831">
        <v>5340.68</v>
      </c>
      <c r="J3533" s="822"/>
      <c r="K3533" s="822">
        <v>2670.34</v>
      </c>
      <c r="L3533" s="831"/>
      <c r="M3533" s="831"/>
      <c r="N3533" s="822"/>
      <c r="O3533" s="822"/>
      <c r="P3533" s="831">
        <v>14</v>
      </c>
      <c r="Q3533" s="831">
        <v>38035.660000000003</v>
      </c>
      <c r="R3533" s="827"/>
      <c r="S3533" s="832">
        <v>2716.8328571428574</v>
      </c>
    </row>
    <row r="3534" spans="1:19" ht="14.45" customHeight="1" x14ac:dyDescent="0.2">
      <c r="A3534" s="821" t="s">
        <v>6951</v>
      </c>
      <c r="B3534" s="822" t="s">
        <v>7426</v>
      </c>
      <c r="C3534" s="822" t="s">
        <v>639</v>
      </c>
      <c r="D3534" s="822" t="s">
        <v>3486</v>
      </c>
      <c r="E3534" s="822" t="s">
        <v>7261</v>
      </c>
      <c r="F3534" s="822" t="s">
        <v>7262</v>
      </c>
      <c r="G3534" s="822" t="s">
        <v>7263</v>
      </c>
      <c r="H3534" s="831">
        <v>2</v>
      </c>
      <c r="I3534" s="831">
        <v>1734</v>
      </c>
      <c r="J3534" s="822"/>
      <c r="K3534" s="822">
        <v>867</v>
      </c>
      <c r="L3534" s="831">
        <v>12</v>
      </c>
      <c r="M3534" s="831">
        <v>7664.85</v>
      </c>
      <c r="N3534" s="822"/>
      <c r="O3534" s="822">
        <v>638.73750000000007</v>
      </c>
      <c r="P3534" s="831">
        <v>1</v>
      </c>
      <c r="Q3534" s="831">
        <v>562.65</v>
      </c>
      <c r="R3534" s="827"/>
      <c r="S3534" s="832">
        <v>562.65</v>
      </c>
    </row>
    <row r="3535" spans="1:19" ht="14.45" customHeight="1" x14ac:dyDescent="0.2">
      <c r="A3535" s="821" t="s">
        <v>6951</v>
      </c>
      <c r="B3535" s="822" t="s">
        <v>7426</v>
      </c>
      <c r="C3535" s="822" t="s">
        <v>639</v>
      </c>
      <c r="D3535" s="822" t="s">
        <v>3486</v>
      </c>
      <c r="E3535" s="822" t="s">
        <v>7261</v>
      </c>
      <c r="F3535" s="822" t="s">
        <v>7264</v>
      </c>
      <c r="G3535" s="822" t="s">
        <v>7265</v>
      </c>
      <c r="H3535" s="831">
        <v>69</v>
      </c>
      <c r="I3535" s="831">
        <v>41257.65</v>
      </c>
      <c r="J3535" s="822"/>
      <c r="K3535" s="822">
        <v>597.93695652173915</v>
      </c>
      <c r="L3535" s="831">
        <v>83</v>
      </c>
      <c r="M3535" s="831">
        <v>49743.450000000004</v>
      </c>
      <c r="N3535" s="822"/>
      <c r="O3535" s="822">
        <v>599.31867469879523</v>
      </c>
      <c r="P3535" s="831">
        <v>228</v>
      </c>
      <c r="Q3535" s="831">
        <v>128284.2</v>
      </c>
      <c r="R3535" s="827"/>
      <c r="S3535" s="832">
        <v>562.65</v>
      </c>
    </row>
    <row r="3536" spans="1:19" ht="14.45" customHeight="1" x14ac:dyDescent="0.2">
      <c r="A3536" s="821" t="s">
        <v>6951</v>
      </c>
      <c r="B3536" s="822" t="s">
        <v>7426</v>
      </c>
      <c r="C3536" s="822" t="s">
        <v>639</v>
      </c>
      <c r="D3536" s="822" t="s">
        <v>3486</v>
      </c>
      <c r="E3536" s="822" t="s">
        <v>7261</v>
      </c>
      <c r="F3536" s="822" t="s">
        <v>7269</v>
      </c>
      <c r="G3536" s="822" t="s">
        <v>7270</v>
      </c>
      <c r="H3536" s="831">
        <v>1</v>
      </c>
      <c r="I3536" s="831">
        <v>964</v>
      </c>
      <c r="J3536" s="822"/>
      <c r="K3536" s="822">
        <v>964</v>
      </c>
      <c r="L3536" s="831"/>
      <c r="M3536" s="831"/>
      <c r="N3536" s="822"/>
      <c r="O3536" s="822"/>
      <c r="P3536" s="831"/>
      <c r="Q3536" s="831"/>
      <c r="R3536" s="827"/>
      <c r="S3536" s="832"/>
    </row>
    <row r="3537" spans="1:19" ht="14.45" customHeight="1" x14ac:dyDescent="0.2">
      <c r="A3537" s="821" t="s">
        <v>6951</v>
      </c>
      <c r="B3537" s="822" t="s">
        <v>7426</v>
      </c>
      <c r="C3537" s="822" t="s">
        <v>639</v>
      </c>
      <c r="D3537" s="822" t="s">
        <v>3486</v>
      </c>
      <c r="E3537" s="822" t="s">
        <v>7261</v>
      </c>
      <c r="F3537" s="822" t="s">
        <v>7434</v>
      </c>
      <c r="G3537" s="822" t="s">
        <v>7435</v>
      </c>
      <c r="H3537" s="831">
        <v>2</v>
      </c>
      <c r="I3537" s="831">
        <v>3133.16</v>
      </c>
      <c r="J3537" s="822"/>
      <c r="K3537" s="822">
        <v>1566.58</v>
      </c>
      <c r="L3537" s="831"/>
      <c r="M3537" s="831"/>
      <c r="N3537" s="822"/>
      <c r="O3537" s="822"/>
      <c r="P3537" s="831"/>
      <c r="Q3537" s="831"/>
      <c r="R3537" s="827"/>
      <c r="S3537" s="832"/>
    </row>
    <row r="3538" spans="1:19" ht="14.45" customHeight="1" x14ac:dyDescent="0.2">
      <c r="A3538" s="821" t="s">
        <v>6951</v>
      </c>
      <c r="B3538" s="822" t="s">
        <v>7426</v>
      </c>
      <c r="C3538" s="822" t="s">
        <v>639</v>
      </c>
      <c r="D3538" s="822" t="s">
        <v>3486</v>
      </c>
      <c r="E3538" s="822" t="s">
        <v>7261</v>
      </c>
      <c r="F3538" s="822" t="s">
        <v>7280</v>
      </c>
      <c r="G3538" s="822" t="s">
        <v>7281</v>
      </c>
      <c r="H3538" s="831">
        <v>2</v>
      </c>
      <c r="I3538" s="831">
        <v>358.6</v>
      </c>
      <c r="J3538" s="822"/>
      <c r="K3538" s="822">
        <v>179.3</v>
      </c>
      <c r="L3538" s="831">
        <v>320</v>
      </c>
      <c r="M3538" s="831">
        <v>57376</v>
      </c>
      <c r="N3538" s="822"/>
      <c r="O3538" s="822">
        <v>179.3</v>
      </c>
      <c r="P3538" s="831">
        <v>631</v>
      </c>
      <c r="Q3538" s="831">
        <v>113138.3</v>
      </c>
      <c r="R3538" s="827"/>
      <c r="S3538" s="832">
        <v>179.3</v>
      </c>
    </row>
    <row r="3539" spans="1:19" ht="14.45" customHeight="1" x14ac:dyDescent="0.2">
      <c r="A3539" s="821" t="s">
        <v>6951</v>
      </c>
      <c r="B3539" s="822" t="s">
        <v>7426</v>
      </c>
      <c r="C3539" s="822" t="s">
        <v>639</v>
      </c>
      <c r="D3539" s="822" t="s">
        <v>3486</v>
      </c>
      <c r="E3539" s="822" t="s">
        <v>7261</v>
      </c>
      <c r="F3539" s="822" t="s">
        <v>7282</v>
      </c>
      <c r="G3539" s="822" t="s">
        <v>7281</v>
      </c>
      <c r="H3539" s="831"/>
      <c r="I3539" s="831"/>
      <c r="J3539" s="822"/>
      <c r="K3539" s="822"/>
      <c r="L3539" s="831"/>
      <c r="M3539" s="831"/>
      <c r="N3539" s="822"/>
      <c r="O3539" s="822"/>
      <c r="P3539" s="831">
        <v>1</v>
      </c>
      <c r="Q3539" s="831">
        <v>179.3</v>
      </c>
      <c r="R3539" s="827"/>
      <c r="S3539" s="832">
        <v>179.3</v>
      </c>
    </row>
    <row r="3540" spans="1:19" ht="14.45" customHeight="1" x14ac:dyDescent="0.2">
      <c r="A3540" s="821" t="s">
        <v>6951</v>
      </c>
      <c r="B3540" s="822" t="s">
        <v>7426</v>
      </c>
      <c r="C3540" s="822" t="s">
        <v>639</v>
      </c>
      <c r="D3540" s="822" t="s">
        <v>3486</v>
      </c>
      <c r="E3540" s="822" t="s">
        <v>7261</v>
      </c>
      <c r="F3540" s="822" t="s">
        <v>7283</v>
      </c>
      <c r="G3540" s="822" t="s">
        <v>7284</v>
      </c>
      <c r="H3540" s="831"/>
      <c r="I3540" s="831"/>
      <c r="J3540" s="822"/>
      <c r="K3540" s="822"/>
      <c r="L3540" s="831">
        <v>64</v>
      </c>
      <c r="M3540" s="831">
        <v>4862.08</v>
      </c>
      <c r="N3540" s="822"/>
      <c r="O3540" s="822">
        <v>75.97</v>
      </c>
      <c r="P3540" s="831">
        <v>103</v>
      </c>
      <c r="Q3540" s="831">
        <v>7970.83</v>
      </c>
      <c r="R3540" s="827"/>
      <c r="S3540" s="832">
        <v>77.38669902912622</v>
      </c>
    </row>
    <row r="3541" spans="1:19" ht="14.45" customHeight="1" x14ac:dyDescent="0.2">
      <c r="A3541" s="821" t="s">
        <v>6951</v>
      </c>
      <c r="B3541" s="822" t="s">
        <v>7426</v>
      </c>
      <c r="C3541" s="822" t="s">
        <v>639</v>
      </c>
      <c r="D3541" s="822" t="s">
        <v>3486</v>
      </c>
      <c r="E3541" s="822" t="s">
        <v>7261</v>
      </c>
      <c r="F3541" s="822" t="s">
        <v>7285</v>
      </c>
      <c r="G3541" s="822" t="s">
        <v>7286</v>
      </c>
      <c r="H3541" s="831"/>
      <c r="I3541" s="831"/>
      <c r="J3541" s="822"/>
      <c r="K3541" s="822"/>
      <c r="L3541" s="831">
        <v>69</v>
      </c>
      <c r="M3541" s="831">
        <v>6533.6100000000006</v>
      </c>
      <c r="N3541" s="822"/>
      <c r="O3541" s="822">
        <v>94.690000000000012</v>
      </c>
      <c r="P3541" s="831">
        <v>106</v>
      </c>
      <c r="Q3541" s="831">
        <v>10037.14</v>
      </c>
      <c r="R3541" s="827"/>
      <c r="S3541" s="832">
        <v>94.69</v>
      </c>
    </row>
    <row r="3542" spans="1:19" ht="14.45" customHeight="1" x14ac:dyDescent="0.2">
      <c r="A3542" s="821" t="s">
        <v>6951</v>
      </c>
      <c r="B3542" s="822" t="s">
        <v>7426</v>
      </c>
      <c r="C3542" s="822" t="s">
        <v>639</v>
      </c>
      <c r="D3542" s="822" t="s">
        <v>3486</v>
      </c>
      <c r="E3542" s="822" t="s">
        <v>7261</v>
      </c>
      <c r="F3542" s="822" t="s">
        <v>7287</v>
      </c>
      <c r="G3542" s="822" t="s">
        <v>7286</v>
      </c>
      <c r="H3542" s="831"/>
      <c r="I3542" s="831"/>
      <c r="J3542" s="822"/>
      <c r="K3542" s="822"/>
      <c r="L3542" s="831">
        <v>439</v>
      </c>
      <c r="M3542" s="831">
        <v>33350.83</v>
      </c>
      <c r="N3542" s="822"/>
      <c r="O3542" s="822">
        <v>75.97</v>
      </c>
      <c r="P3542" s="831">
        <v>935.71</v>
      </c>
      <c r="Q3542" s="831">
        <v>71085.88</v>
      </c>
      <c r="R3542" s="827"/>
      <c r="S3542" s="832">
        <v>75.9699907022475</v>
      </c>
    </row>
    <row r="3543" spans="1:19" ht="14.45" customHeight="1" x14ac:dyDescent="0.2">
      <c r="A3543" s="821" t="s">
        <v>6951</v>
      </c>
      <c r="B3543" s="822" t="s">
        <v>7426</v>
      </c>
      <c r="C3543" s="822" t="s">
        <v>639</v>
      </c>
      <c r="D3543" s="822" t="s">
        <v>3486</v>
      </c>
      <c r="E3543" s="822" t="s">
        <v>7261</v>
      </c>
      <c r="F3543" s="822" t="s">
        <v>7288</v>
      </c>
      <c r="G3543" s="822" t="s">
        <v>7289</v>
      </c>
      <c r="H3543" s="831"/>
      <c r="I3543" s="831"/>
      <c r="J3543" s="822"/>
      <c r="K3543" s="822"/>
      <c r="L3543" s="831"/>
      <c r="M3543" s="831"/>
      <c r="N3543" s="822"/>
      <c r="O3543" s="822"/>
      <c r="P3543" s="831">
        <v>0</v>
      </c>
      <c r="Q3543" s="831">
        <v>0</v>
      </c>
      <c r="R3543" s="827"/>
      <c r="S3543" s="832"/>
    </row>
    <row r="3544" spans="1:19" ht="14.45" customHeight="1" x14ac:dyDescent="0.2">
      <c r="A3544" s="821" t="s">
        <v>6951</v>
      </c>
      <c r="B3544" s="822" t="s">
        <v>7426</v>
      </c>
      <c r="C3544" s="822" t="s">
        <v>639</v>
      </c>
      <c r="D3544" s="822" t="s">
        <v>3486</v>
      </c>
      <c r="E3544" s="822" t="s">
        <v>7261</v>
      </c>
      <c r="F3544" s="822" t="s">
        <v>7296</v>
      </c>
      <c r="G3544" s="822" t="s">
        <v>7297</v>
      </c>
      <c r="H3544" s="831"/>
      <c r="I3544" s="831"/>
      <c r="J3544" s="822"/>
      <c r="K3544" s="822"/>
      <c r="L3544" s="831">
        <v>1</v>
      </c>
      <c r="M3544" s="831">
        <v>748</v>
      </c>
      <c r="N3544" s="822"/>
      <c r="O3544" s="822">
        <v>748</v>
      </c>
      <c r="P3544" s="831"/>
      <c r="Q3544" s="831"/>
      <c r="R3544" s="827"/>
      <c r="S3544" s="832"/>
    </row>
    <row r="3545" spans="1:19" ht="14.45" customHeight="1" x14ac:dyDescent="0.2">
      <c r="A3545" s="821" t="s">
        <v>6951</v>
      </c>
      <c r="B3545" s="822" t="s">
        <v>7426</v>
      </c>
      <c r="C3545" s="822" t="s">
        <v>639</v>
      </c>
      <c r="D3545" s="822" t="s">
        <v>3486</v>
      </c>
      <c r="E3545" s="822" t="s">
        <v>6946</v>
      </c>
      <c r="F3545" s="822" t="s">
        <v>7310</v>
      </c>
      <c r="G3545" s="822" t="s">
        <v>7311</v>
      </c>
      <c r="H3545" s="831">
        <v>21</v>
      </c>
      <c r="I3545" s="831">
        <v>6342</v>
      </c>
      <c r="J3545" s="822"/>
      <c r="K3545" s="822">
        <v>302</v>
      </c>
      <c r="L3545" s="831">
        <v>4</v>
      </c>
      <c r="M3545" s="831">
        <v>1216</v>
      </c>
      <c r="N3545" s="822"/>
      <c r="O3545" s="822">
        <v>304</v>
      </c>
      <c r="P3545" s="831">
        <v>27</v>
      </c>
      <c r="Q3545" s="831">
        <v>8829</v>
      </c>
      <c r="R3545" s="827"/>
      <c r="S3545" s="832">
        <v>327</v>
      </c>
    </row>
    <row r="3546" spans="1:19" ht="14.45" customHeight="1" x14ac:dyDescent="0.2">
      <c r="A3546" s="821" t="s">
        <v>6951</v>
      </c>
      <c r="B3546" s="822" t="s">
        <v>7426</v>
      </c>
      <c r="C3546" s="822" t="s">
        <v>639</v>
      </c>
      <c r="D3546" s="822" t="s">
        <v>3486</v>
      </c>
      <c r="E3546" s="822" t="s">
        <v>6946</v>
      </c>
      <c r="F3546" s="822" t="s">
        <v>7312</v>
      </c>
      <c r="G3546" s="822" t="s">
        <v>7313</v>
      </c>
      <c r="H3546" s="831"/>
      <c r="I3546" s="831"/>
      <c r="J3546" s="822"/>
      <c r="K3546" s="822"/>
      <c r="L3546" s="831"/>
      <c r="M3546" s="831"/>
      <c r="N3546" s="822"/>
      <c r="O3546" s="822"/>
      <c r="P3546" s="831">
        <v>77</v>
      </c>
      <c r="Q3546" s="831">
        <v>10241</v>
      </c>
      <c r="R3546" s="827"/>
      <c r="S3546" s="832">
        <v>133</v>
      </c>
    </row>
    <row r="3547" spans="1:19" ht="14.45" customHeight="1" x14ac:dyDescent="0.2">
      <c r="A3547" s="821" t="s">
        <v>6951</v>
      </c>
      <c r="B3547" s="822" t="s">
        <v>7426</v>
      </c>
      <c r="C3547" s="822" t="s">
        <v>639</v>
      </c>
      <c r="D3547" s="822" t="s">
        <v>3486</v>
      </c>
      <c r="E3547" s="822" t="s">
        <v>6946</v>
      </c>
      <c r="F3547" s="822" t="s">
        <v>7314</v>
      </c>
      <c r="G3547" s="822" t="s">
        <v>7315</v>
      </c>
      <c r="H3547" s="831">
        <v>71</v>
      </c>
      <c r="I3547" s="831">
        <v>10721</v>
      </c>
      <c r="J3547" s="822"/>
      <c r="K3547" s="822">
        <v>151</v>
      </c>
      <c r="L3547" s="831">
        <v>266</v>
      </c>
      <c r="M3547" s="831">
        <v>40698</v>
      </c>
      <c r="N3547" s="822"/>
      <c r="O3547" s="822">
        <v>153</v>
      </c>
      <c r="P3547" s="831">
        <v>360</v>
      </c>
      <c r="Q3547" s="831">
        <v>56880</v>
      </c>
      <c r="R3547" s="827"/>
      <c r="S3547" s="832">
        <v>158</v>
      </c>
    </row>
    <row r="3548" spans="1:19" ht="14.45" customHeight="1" x14ac:dyDescent="0.2">
      <c r="A3548" s="821" t="s">
        <v>6951</v>
      </c>
      <c r="B3548" s="822" t="s">
        <v>7426</v>
      </c>
      <c r="C3548" s="822" t="s">
        <v>639</v>
      </c>
      <c r="D3548" s="822" t="s">
        <v>3486</v>
      </c>
      <c r="E3548" s="822" t="s">
        <v>6946</v>
      </c>
      <c r="F3548" s="822" t="s">
        <v>7316</v>
      </c>
      <c r="G3548" s="822" t="s">
        <v>7317</v>
      </c>
      <c r="H3548" s="831">
        <v>2</v>
      </c>
      <c r="I3548" s="831">
        <v>398</v>
      </c>
      <c r="J3548" s="822"/>
      <c r="K3548" s="822">
        <v>199</v>
      </c>
      <c r="L3548" s="831">
        <v>6</v>
      </c>
      <c r="M3548" s="831">
        <v>1206</v>
      </c>
      <c r="N3548" s="822"/>
      <c r="O3548" s="822">
        <v>201</v>
      </c>
      <c r="P3548" s="831">
        <v>8</v>
      </c>
      <c r="Q3548" s="831">
        <v>1680</v>
      </c>
      <c r="R3548" s="827"/>
      <c r="S3548" s="832">
        <v>210</v>
      </c>
    </row>
    <row r="3549" spans="1:19" ht="14.45" customHeight="1" x14ac:dyDescent="0.2">
      <c r="A3549" s="821" t="s">
        <v>6951</v>
      </c>
      <c r="B3549" s="822" t="s">
        <v>7426</v>
      </c>
      <c r="C3549" s="822" t="s">
        <v>639</v>
      </c>
      <c r="D3549" s="822" t="s">
        <v>3486</v>
      </c>
      <c r="E3549" s="822" t="s">
        <v>6946</v>
      </c>
      <c r="F3549" s="822" t="s">
        <v>7318</v>
      </c>
      <c r="G3549" s="822" t="s">
        <v>7319</v>
      </c>
      <c r="H3549" s="831">
        <v>703</v>
      </c>
      <c r="I3549" s="831">
        <v>26714</v>
      </c>
      <c r="J3549" s="822"/>
      <c r="K3549" s="822">
        <v>38</v>
      </c>
      <c r="L3549" s="831">
        <v>576</v>
      </c>
      <c r="M3549" s="831">
        <v>21888</v>
      </c>
      <c r="N3549" s="822"/>
      <c r="O3549" s="822">
        <v>38</v>
      </c>
      <c r="P3549" s="831">
        <v>911</v>
      </c>
      <c r="Q3549" s="831">
        <v>36440</v>
      </c>
      <c r="R3549" s="827"/>
      <c r="S3549" s="832">
        <v>40</v>
      </c>
    </row>
    <row r="3550" spans="1:19" ht="14.45" customHeight="1" x14ac:dyDescent="0.2">
      <c r="A3550" s="821" t="s">
        <v>6951</v>
      </c>
      <c r="B3550" s="822" t="s">
        <v>7426</v>
      </c>
      <c r="C3550" s="822" t="s">
        <v>639</v>
      </c>
      <c r="D3550" s="822" t="s">
        <v>3486</v>
      </c>
      <c r="E3550" s="822" t="s">
        <v>6946</v>
      </c>
      <c r="F3550" s="822" t="s">
        <v>7328</v>
      </c>
      <c r="G3550" s="822" t="s">
        <v>7329</v>
      </c>
      <c r="H3550" s="831">
        <v>507</v>
      </c>
      <c r="I3550" s="831">
        <v>90753</v>
      </c>
      <c r="J3550" s="822"/>
      <c r="K3550" s="822">
        <v>179</v>
      </c>
      <c r="L3550" s="831">
        <v>925</v>
      </c>
      <c r="M3550" s="831">
        <v>166500</v>
      </c>
      <c r="N3550" s="822"/>
      <c r="O3550" s="822">
        <v>180</v>
      </c>
      <c r="P3550" s="831">
        <v>1408</v>
      </c>
      <c r="Q3550" s="831">
        <v>273152</v>
      </c>
      <c r="R3550" s="827"/>
      <c r="S3550" s="832">
        <v>194</v>
      </c>
    </row>
    <row r="3551" spans="1:19" ht="14.45" customHeight="1" x14ac:dyDescent="0.2">
      <c r="A3551" s="821" t="s">
        <v>6951</v>
      </c>
      <c r="B3551" s="822" t="s">
        <v>7426</v>
      </c>
      <c r="C3551" s="822" t="s">
        <v>639</v>
      </c>
      <c r="D3551" s="822" t="s">
        <v>3486</v>
      </c>
      <c r="E3551" s="822" t="s">
        <v>6946</v>
      </c>
      <c r="F3551" s="822" t="s">
        <v>7449</v>
      </c>
      <c r="G3551" s="822" t="s">
        <v>7450</v>
      </c>
      <c r="H3551" s="831">
        <v>2</v>
      </c>
      <c r="I3551" s="831">
        <v>1464</v>
      </c>
      <c r="J3551" s="822"/>
      <c r="K3551" s="822">
        <v>732</v>
      </c>
      <c r="L3551" s="831"/>
      <c r="M3551" s="831"/>
      <c r="N3551" s="822"/>
      <c r="O3551" s="822"/>
      <c r="P3551" s="831"/>
      <c r="Q3551" s="831"/>
      <c r="R3551" s="827"/>
      <c r="S3551" s="832"/>
    </row>
    <row r="3552" spans="1:19" ht="14.45" customHeight="1" x14ac:dyDescent="0.2">
      <c r="A3552" s="821" t="s">
        <v>6951</v>
      </c>
      <c r="B3552" s="822" t="s">
        <v>7426</v>
      </c>
      <c r="C3552" s="822" t="s">
        <v>639</v>
      </c>
      <c r="D3552" s="822" t="s">
        <v>3486</v>
      </c>
      <c r="E3552" s="822" t="s">
        <v>6946</v>
      </c>
      <c r="F3552" s="822" t="s">
        <v>7332</v>
      </c>
      <c r="G3552" s="822" t="s">
        <v>7333</v>
      </c>
      <c r="H3552" s="831"/>
      <c r="I3552" s="831"/>
      <c r="J3552" s="822"/>
      <c r="K3552" s="822"/>
      <c r="L3552" s="831"/>
      <c r="M3552" s="831"/>
      <c r="N3552" s="822"/>
      <c r="O3552" s="822"/>
      <c r="P3552" s="831">
        <v>27</v>
      </c>
      <c r="Q3552" s="831">
        <v>0</v>
      </c>
      <c r="R3552" s="827"/>
      <c r="S3552" s="832">
        <v>0</v>
      </c>
    </row>
    <row r="3553" spans="1:19" ht="14.45" customHeight="1" x14ac:dyDescent="0.2">
      <c r="A3553" s="821" t="s">
        <v>6951</v>
      </c>
      <c r="B3553" s="822" t="s">
        <v>7426</v>
      </c>
      <c r="C3553" s="822" t="s">
        <v>639</v>
      </c>
      <c r="D3553" s="822" t="s">
        <v>3486</v>
      </c>
      <c r="E3553" s="822" t="s">
        <v>6946</v>
      </c>
      <c r="F3553" s="822" t="s">
        <v>7334</v>
      </c>
      <c r="G3553" s="822" t="s">
        <v>7335</v>
      </c>
      <c r="H3553" s="831"/>
      <c r="I3553" s="831"/>
      <c r="J3553" s="822"/>
      <c r="K3553" s="822"/>
      <c r="L3553" s="831"/>
      <c r="M3553" s="831"/>
      <c r="N3553" s="822"/>
      <c r="O3553" s="822"/>
      <c r="P3553" s="831">
        <v>9</v>
      </c>
      <c r="Q3553" s="831">
        <v>0</v>
      </c>
      <c r="R3553" s="827"/>
      <c r="S3553" s="832">
        <v>0</v>
      </c>
    </row>
    <row r="3554" spans="1:19" ht="14.45" customHeight="1" x14ac:dyDescent="0.2">
      <c r="A3554" s="821" t="s">
        <v>6951</v>
      </c>
      <c r="B3554" s="822" t="s">
        <v>7426</v>
      </c>
      <c r="C3554" s="822" t="s">
        <v>639</v>
      </c>
      <c r="D3554" s="822" t="s">
        <v>3486</v>
      </c>
      <c r="E3554" s="822" t="s">
        <v>6946</v>
      </c>
      <c r="F3554" s="822" t="s">
        <v>7336</v>
      </c>
      <c r="G3554" s="822" t="s">
        <v>7337</v>
      </c>
      <c r="H3554" s="831">
        <v>576</v>
      </c>
      <c r="I3554" s="831">
        <v>141120</v>
      </c>
      <c r="J3554" s="822"/>
      <c r="K3554" s="822">
        <v>245</v>
      </c>
      <c r="L3554" s="831">
        <v>652</v>
      </c>
      <c r="M3554" s="831">
        <v>160392</v>
      </c>
      <c r="N3554" s="822"/>
      <c r="O3554" s="822">
        <v>246</v>
      </c>
      <c r="P3554" s="831">
        <v>1295</v>
      </c>
      <c r="Q3554" s="831">
        <v>336700</v>
      </c>
      <c r="R3554" s="827"/>
      <c r="S3554" s="832">
        <v>260</v>
      </c>
    </row>
    <row r="3555" spans="1:19" ht="14.45" customHeight="1" x14ac:dyDescent="0.2">
      <c r="A3555" s="821" t="s">
        <v>6951</v>
      </c>
      <c r="B3555" s="822" t="s">
        <v>7426</v>
      </c>
      <c r="C3555" s="822" t="s">
        <v>639</v>
      </c>
      <c r="D3555" s="822" t="s">
        <v>3486</v>
      </c>
      <c r="E3555" s="822" t="s">
        <v>6946</v>
      </c>
      <c r="F3555" s="822" t="s">
        <v>7338</v>
      </c>
      <c r="G3555" s="822" t="s">
        <v>7339</v>
      </c>
      <c r="H3555" s="831">
        <v>1881</v>
      </c>
      <c r="I3555" s="831">
        <v>62699.950000000004</v>
      </c>
      <c r="J3555" s="822"/>
      <c r="K3555" s="822">
        <v>33.333306751727804</v>
      </c>
      <c r="L3555" s="831">
        <v>2124</v>
      </c>
      <c r="M3555" s="831">
        <v>83046.689999999988</v>
      </c>
      <c r="N3555" s="822"/>
      <c r="O3555" s="822">
        <v>39.09919491525423</v>
      </c>
      <c r="P3555" s="831">
        <v>2523</v>
      </c>
      <c r="Q3555" s="831">
        <v>104823.39999999998</v>
      </c>
      <c r="R3555" s="827"/>
      <c r="S3555" s="832">
        <v>41.547126436781603</v>
      </c>
    </row>
    <row r="3556" spans="1:19" ht="14.45" customHeight="1" x14ac:dyDescent="0.2">
      <c r="A3556" s="821" t="s">
        <v>6951</v>
      </c>
      <c r="B3556" s="822" t="s">
        <v>7426</v>
      </c>
      <c r="C3556" s="822" t="s">
        <v>639</v>
      </c>
      <c r="D3556" s="822" t="s">
        <v>3486</v>
      </c>
      <c r="E3556" s="822" t="s">
        <v>6946</v>
      </c>
      <c r="F3556" s="822" t="s">
        <v>7342</v>
      </c>
      <c r="G3556" s="822" t="s">
        <v>7343</v>
      </c>
      <c r="H3556" s="831">
        <v>577</v>
      </c>
      <c r="I3556" s="831">
        <v>21926</v>
      </c>
      <c r="J3556" s="822"/>
      <c r="K3556" s="822">
        <v>38</v>
      </c>
      <c r="L3556" s="831">
        <v>1556</v>
      </c>
      <c r="M3556" s="831">
        <v>59128</v>
      </c>
      <c r="N3556" s="822"/>
      <c r="O3556" s="822">
        <v>38</v>
      </c>
      <c r="P3556" s="831">
        <v>2334</v>
      </c>
      <c r="Q3556" s="831">
        <v>91026</v>
      </c>
      <c r="R3556" s="827"/>
      <c r="S3556" s="832">
        <v>39</v>
      </c>
    </row>
    <row r="3557" spans="1:19" ht="14.45" customHeight="1" x14ac:dyDescent="0.2">
      <c r="A3557" s="821" t="s">
        <v>6951</v>
      </c>
      <c r="B3557" s="822" t="s">
        <v>7426</v>
      </c>
      <c r="C3557" s="822" t="s">
        <v>639</v>
      </c>
      <c r="D3557" s="822" t="s">
        <v>3486</v>
      </c>
      <c r="E3557" s="822" t="s">
        <v>6946</v>
      </c>
      <c r="F3557" s="822" t="s">
        <v>7346</v>
      </c>
      <c r="G3557" s="822" t="s">
        <v>7347</v>
      </c>
      <c r="H3557" s="831">
        <v>21</v>
      </c>
      <c r="I3557" s="831">
        <v>1827</v>
      </c>
      <c r="J3557" s="822"/>
      <c r="K3557" s="822">
        <v>87</v>
      </c>
      <c r="L3557" s="831">
        <v>4</v>
      </c>
      <c r="M3557" s="831">
        <v>352</v>
      </c>
      <c r="N3557" s="822"/>
      <c r="O3557" s="822">
        <v>88</v>
      </c>
      <c r="P3557" s="831">
        <v>30</v>
      </c>
      <c r="Q3557" s="831">
        <v>2790</v>
      </c>
      <c r="R3557" s="827"/>
      <c r="S3557" s="832">
        <v>93</v>
      </c>
    </row>
    <row r="3558" spans="1:19" ht="14.45" customHeight="1" x14ac:dyDescent="0.2">
      <c r="A3558" s="821" t="s">
        <v>6951</v>
      </c>
      <c r="B3558" s="822" t="s">
        <v>7426</v>
      </c>
      <c r="C3558" s="822" t="s">
        <v>639</v>
      </c>
      <c r="D3558" s="822" t="s">
        <v>3486</v>
      </c>
      <c r="E3558" s="822" t="s">
        <v>6946</v>
      </c>
      <c r="F3558" s="822" t="s">
        <v>7348</v>
      </c>
      <c r="G3558" s="822" t="s">
        <v>7349</v>
      </c>
      <c r="H3558" s="831">
        <v>230</v>
      </c>
      <c r="I3558" s="831">
        <v>7590</v>
      </c>
      <c r="J3558" s="822"/>
      <c r="K3558" s="822">
        <v>33</v>
      </c>
      <c r="L3558" s="831">
        <v>257</v>
      </c>
      <c r="M3558" s="831">
        <v>8481</v>
      </c>
      <c r="N3558" s="822"/>
      <c r="O3558" s="822">
        <v>33</v>
      </c>
      <c r="P3558" s="831">
        <v>365</v>
      </c>
      <c r="Q3558" s="831">
        <v>12410</v>
      </c>
      <c r="R3558" s="827"/>
      <c r="S3558" s="832">
        <v>34</v>
      </c>
    </row>
    <row r="3559" spans="1:19" ht="14.45" customHeight="1" x14ac:dyDescent="0.2">
      <c r="A3559" s="821" t="s">
        <v>6951</v>
      </c>
      <c r="B3559" s="822" t="s">
        <v>7426</v>
      </c>
      <c r="C3559" s="822" t="s">
        <v>639</v>
      </c>
      <c r="D3559" s="822" t="s">
        <v>3486</v>
      </c>
      <c r="E3559" s="822" t="s">
        <v>6946</v>
      </c>
      <c r="F3559" s="822" t="s">
        <v>7350</v>
      </c>
      <c r="G3559" s="822" t="s">
        <v>7351</v>
      </c>
      <c r="H3559" s="831">
        <v>1405</v>
      </c>
      <c r="I3559" s="831">
        <v>502990</v>
      </c>
      <c r="J3559" s="822"/>
      <c r="K3559" s="822">
        <v>358</v>
      </c>
      <c r="L3559" s="831">
        <v>1207</v>
      </c>
      <c r="M3559" s="831">
        <v>434520</v>
      </c>
      <c r="N3559" s="822"/>
      <c r="O3559" s="822">
        <v>360</v>
      </c>
      <c r="P3559" s="831">
        <v>1108</v>
      </c>
      <c r="Q3559" s="831">
        <v>429904</v>
      </c>
      <c r="R3559" s="827"/>
      <c r="S3559" s="832">
        <v>388</v>
      </c>
    </row>
    <row r="3560" spans="1:19" ht="14.45" customHeight="1" x14ac:dyDescent="0.2">
      <c r="A3560" s="821" t="s">
        <v>6951</v>
      </c>
      <c r="B3560" s="822" t="s">
        <v>7426</v>
      </c>
      <c r="C3560" s="822" t="s">
        <v>639</v>
      </c>
      <c r="D3560" s="822" t="s">
        <v>3486</v>
      </c>
      <c r="E3560" s="822" t="s">
        <v>6946</v>
      </c>
      <c r="F3560" s="822" t="s">
        <v>7352</v>
      </c>
      <c r="G3560" s="822" t="s">
        <v>7353</v>
      </c>
      <c r="H3560" s="831">
        <v>264</v>
      </c>
      <c r="I3560" s="831">
        <v>35640</v>
      </c>
      <c r="J3560" s="822"/>
      <c r="K3560" s="822">
        <v>135</v>
      </c>
      <c r="L3560" s="831">
        <v>206</v>
      </c>
      <c r="M3560" s="831">
        <v>28222</v>
      </c>
      <c r="N3560" s="822"/>
      <c r="O3560" s="822">
        <v>137</v>
      </c>
      <c r="P3560" s="831">
        <v>399</v>
      </c>
      <c r="Q3560" s="831">
        <v>56658</v>
      </c>
      <c r="R3560" s="827"/>
      <c r="S3560" s="832">
        <v>142</v>
      </c>
    </row>
    <row r="3561" spans="1:19" ht="14.45" customHeight="1" x14ac:dyDescent="0.2">
      <c r="A3561" s="821" t="s">
        <v>6951</v>
      </c>
      <c r="B3561" s="822" t="s">
        <v>7426</v>
      </c>
      <c r="C3561" s="822" t="s">
        <v>639</v>
      </c>
      <c r="D3561" s="822" t="s">
        <v>3486</v>
      </c>
      <c r="E3561" s="822" t="s">
        <v>6946</v>
      </c>
      <c r="F3561" s="822" t="s">
        <v>7453</v>
      </c>
      <c r="G3561" s="822" t="s">
        <v>7454</v>
      </c>
      <c r="H3561" s="831"/>
      <c r="I3561" s="831"/>
      <c r="J3561" s="822"/>
      <c r="K3561" s="822"/>
      <c r="L3561" s="831"/>
      <c r="M3561" s="831"/>
      <c r="N3561" s="822"/>
      <c r="O3561" s="822"/>
      <c r="P3561" s="831">
        <v>27</v>
      </c>
      <c r="Q3561" s="831">
        <v>20736</v>
      </c>
      <c r="R3561" s="827"/>
      <c r="S3561" s="832">
        <v>768</v>
      </c>
    </row>
    <row r="3562" spans="1:19" ht="14.45" customHeight="1" x14ac:dyDescent="0.2">
      <c r="A3562" s="821" t="s">
        <v>6951</v>
      </c>
      <c r="B3562" s="822" t="s">
        <v>7426</v>
      </c>
      <c r="C3562" s="822" t="s">
        <v>639</v>
      </c>
      <c r="D3562" s="822" t="s">
        <v>3486</v>
      </c>
      <c r="E3562" s="822" t="s">
        <v>6946</v>
      </c>
      <c r="F3562" s="822" t="s">
        <v>7354</v>
      </c>
      <c r="G3562" s="822" t="s">
        <v>7355</v>
      </c>
      <c r="H3562" s="831"/>
      <c r="I3562" s="831"/>
      <c r="J3562" s="822"/>
      <c r="K3562" s="822"/>
      <c r="L3562" s="831"/>
      <c r="M3562" s="831"/>
      <c r="N3562" s="822"/>
      <c r="O3562" s="822"/>
      <c r="P3562" s="831">
        <v>4</v>
      </c>
      <c r="Q3562" s="831">
        <v>324</v>
      </c>
      <c r="R3562" s="827"/>
      <c r="S3562" s="832">
        <v>81</v>
      </c>
    </row>
    <row r="3563" spans="1:19" ht="14.45" customHeight="1" x14ac:dyDescent="0.2">
      <c r="A3563" s="821" t="s">
        <v>6951</v>
      </c>
      <c r="B3563" s="822" t="s">
        <v>7426</v>
      </c>
      <c r="C3563" s="822" t="s">
        <v>639</v>
      </c>
      <c r="D3563" s="822" t="s">
        <v>3486</v>
      </c>
      <c r="E3563" s="822" t="s">
        <v>6946</v>
      </c>
      <c r="F3563" s="822" t="s">
        <v>7362</v>
      </c>
      <c r="G3563" s="822" t="s">
        <v>7363</v>
      </c>
      <c r="H3563" s="831">
        <v>442</v>
      </c>
      <c r="I3563" s="831">
        <v>26962</v>
      </c>
      <c r="J3563" s="822"/>
      <c r="K3563" s="822">
        <v>61</v>
      </c>
      <c r="L3563" s="831">
        <v>260</v>
      </c>
      <c r="M3563" s="831">
        <v>16120</v>
      </c>
      <c r="N3563" s="822"/>
      <c r="O3563" s="822">
        <v>62</v>
      </c>
      <c r="P3563" s="831">
        <v>399</v>
      </c>
      <c r="Q3563" s="831">
        <v>26334</v>
      </c>
      <c r="R3563" s="827"/>
      <c r="S3563" s="832">
        <v>66</v>
      </c>
    </row>
    <row r="3564" spans="1:19" ht="14.45" customHeight="1" x14ac:dyDescent="0.2">
      <c r="A3564" s="821" t="s">
        <v>6951</v>
      </c>
      <c r="B3564" s="822" t="s">
        <v>7426</v>
      </c>
      <c r="C3564" s="822" t="s">
        <v>639</v>
      </c>
      <c r="D3564" s="822" t="s">
        <v>3486</v>
      </c>
      <c r="E3564" s="822" t="s">
        <v>6946</v>
      </c>
      <c r="F3564" s="822" t="s">
        <v>7366</v>
      </c>
      <c r="G3564" s="822" t="s">
        <v>7367</v>
      </c>
      <c r="H3564" s="831"/>
      <c r="I3564" s="831"/>
      <c r="J3564" s="822"/>
      <c r="K3564" s="822"/>
      <c r="L3564" s="831">
        <v>16</v>
      </c>
      <c r="M3564" s="831">
        <v>992</v>
      </c>
      <c r="N3564" s="822"/>
      <c r="O3564" s="822">
        <v>62</v>
      </c>
      <c r="P3564" s="831">
        <v>57</v>
      </c>
      <c r="Q3564" s="831">
        <v>3762</v>
      </c>
      <c r="R3564" s="827"/>
      <c r="S3564" s="832">
        <v>66</v>
      </c>
    </row>
    <row r="3565" spans="1:19" ht="14.45" customHeight="1" x14ac:dyDescent="0.2">
      <c r="A3565" s="821" t="s">
        <v>6951</v>
      </c>
      <c r="B3565" s="822" t="s">
        <v>7426</v>
      </c>
      <c r="C3565" s="822" t="s">
        <v>639</v>
      </c>
      <c r="D3565" s="822" t="s">
        <v>3486</v>
      </c>
      <c r="E3565" s="822" t="s">
        <v>6946</v>
      </c>
      <c r="F3565" s="822" t="s">
        <v>7368</v>
      </c>
      <c r="G3565" s="822" t="s">
        <v>7369</v>
      </c>
      <c r="H3565" s="831">
        <v>25</v>
      </c>
      <c r="I3565" s="831">
        <v>2900</v>
      </c>
      <c r="J3565" s="822"/>
      <c r="K3565" s="822">
        <v>116</v>
      </c>
      <c r="L3565" s="831">
        <v>19</v>
      </c>
      <c r="M3565" s="831">
        <v>2223</v>
      </c>
      <c r="N3565" s="822"/>
      <c r="O3565" s="822">
        <v>117</v>
      </c>
      <c r="P3565" s="831">
        <v>29</v>
      </c>
      <c r="Q3565" s="831">
        <v>3683</v>
      </c>
      <c r="R3565" s="827"/>
      <c r="S3565" s="832">
        <v>127</v>
      </c>
    </row>
    <row r="3566" spans="1:19" ht="14.45" customHeight="1" x14ac:dyDescent="0.2">
      <c r="A3566" s="821" t="s">
        <v>6951</v>
      </c>
      <c r="B3566" s="822" t="s">
        <v>7426</v>
      </c>
      <c r="C3566" s="822" t="s">
        <v>639</v>
      </c>
      <c r="D3566" s="822" t="s">
        <v>3486</v>
      </c>
      <c r="E3566" s="822" t="s">
        <v>6946</v>
      </c>
      <c r="F3566" s="822" t="s">
        <v>7457</v>
      </c>
      <c r="G3566" s="822" t="s">
        <v>7458</v>
      </c>
      <c r="H3566" s="831">
        <v>1</v>
      </c>
      <c r="I3566" s="831">
        <v>3839</v>
      </c>
      <c r="J3566" s="822"/>
      <c r="K3566" s="822">
        <v>3839</v>
      </c>
      <c r="L3566" s="831"/>
      <c r="M3566" s="831"/>
      <c r="N3566" s="822"/>
      <c r="O3566" s="822"/>
      <c r="P3566" s="831"/>
      <c r="Q3566" s="831"/>
      <c r="R3566" s="827"/>
      <c r="S3566" s="832"/>
    </row>
    <row r="3567" spans="1:19" ht="14.45" customHeight="1" x14ac:dyDescent="0.2">
      <c r="A3567" s="821" t="s">
        <v>6951</v>
      </c>
      <c r="B3567" s="822" t="s">
        <v>7426</v>
      </c>
      <c r="C3567" s="822" t="s">
        <v>639</v>
      </c>
      <c r="D3567" s="822" t="s">
        <v>3486</v>
      </c>
      <c r="E3567" s="822" t="s">
        <v>6946</v>
      </c>
      <c r="F3567" s="822" t="s">
        <v>7459</v>
      </c>
      <c r="G3567" s="822" t="s">
        <v>7460</v>
      </c>
      <c r="H3567" s="831">
        <v>7</v>
      </c>
      <c r="I3567" s="831">
        <v>13650</v>
      </c>
      <c r="J3567" s="822"/>
      <c r="K3567" s="822">
        <v>1950</v>
      </c>
      <c r="L3567" s="831">
        <v>1</v>
      </c>
      <c r="M3567" s="831">
        <v>1954</v>
      </c>
      <c r="N3567" s="822"/>
      <c r="O3567" s="822">
        <v>1954</v>
      </c>
      <c r="P3567" s="831"/>
      <c r="Q3567" s="831"/>
      <c r="R3567" s="827"/>
      <c r="S3567" s="832"/>
    </row>
    <row r="3568" spans="1:19" ht="14.45" customHeight="1" x14ac:dyDescent="0.2">
      <c r="A3568" s="821" t="s">
        <v>6951</v>
      </c>
      <c r="B3568" s="822" t="s">
        <v>7426</v>
      </c>
      <c r="C3568" s="822" t="s">
        <v>639</v>
      </c>
      <c r="D3568" s="822" t="s">
        <v>3486</v>
      </c>
      <c r="E3568" s="822" t="s">
        <v>6946</v>
      </c>
      <c r="F3568" s="822" t="s">
        <v>7379</v>
      </c>
      <c r="G3568" s="822" t="s">
        <v>7380</v>
      </c>
      <c r="H3568" s="831"/>
      <c r="I3568" s="831"/>
      <c r="J3568" s="822"/>
      <c r="K3568" s="822"/>
      <c r="L3568" s="831"/>
      <c r="M3568" s="831"/>
      <c r="N3568" s="822"/>
      <c r="O3568" s="822"/>
      <c r="P3568" s="831">
        <v>1</v>
      </c>
      <c r="Q3568" s="831">
        <v>234</v>
      </c>
      <c r="R3568" s="827"/>
      <c r="S3568" s="832">
        <v>234</v>
      </c>
    </row>
    <row r="3569" spans="1:19" ht="14.45" customHeight="1" x14ac:dyDescent="0.2">
      <c r="A3569" s="821" t="s">
        <v>6951</v>
      </c>
      <c r="B3569" s="822" t="s">
        <v>7426</v>
      </c>
      <c r="C3569" s="822" t="s">
        <v>639</v>
      </c>
      <c r="D3569" s="822" t="s">
        <v>3486</v>
      </c>
      <c r="E3569" s="822" t="s">
        <v>6946</v>
      </c>
      <c r="F3569" s="822" t="s">
        <v>7382</v>
      </c>
      <c r="G3569" s="822" t="s">
        <v>7380</v>
      </c>
      <c r="H3569" s="831"/>
      <c r="I3569" s="831"/>
      <c r="J3569" s="822"/>
      <c r="K3569" s="822"/>
      <c r="L3569" s="831"/>
      <c r="M3569" s="831"/>
      <c r="N3569" s="822"/>
      <c r="O3569" s="822"/>
      <c r="P3569" s="831">
        <v>1</v>
      </c>
      <c r="Q3569" s="831">
        <v>117</v>
      </c>
      <c r="R3569" s="827"/>
      <c r="S3569" s="832">
        <v>117</v>
      </c>
    </row>
    <row r="3570" spans="1:19" ht="14.45" customHeight="1" x14ac:dyDescent="0.2">
      <c r="A3570" s="821" t="s">
        <v>6951</v>
      </c>
      <c r="B3570" s="822" t="s">
        <v>7426</v>
      </c>
      <c r="C3570" s="822" t="s">
        <v>639</v>
      </c>
      <c r="D3570" s="822" t="s">
        <v>6931</v>
      </c>
      <c r="E3570" s="822" t="s">
        <v>6946</v>
      </c>
      <c r="F3570" s="822" t="s">
        <v>7318</v>
      </c>
      <c r="G3570" s="822" t="s">
        <v>7319</v>
      </c>
      <c r="H3570" s="831">
        <v>2</v>
      </c>
      <c r="I3570" s="831">
        <v>76</v>
      </c>
      <c r="J3570" s="822"/>
      <c r="K3570" s="822">
        <v>38</v>
      </c>
      <c r="L3570" s="831"/>
      <c r="M3570" s="831"/>
      <c r="N3570" s="822"/>
      <c r="O3570" s="822"/>
      <c r="P3570" s="831"/>
      <c r="Q3570" s="831"/>
      <c r="R3570" s="827"/>
      <c r="S3570" s="832"/>
    </row>
    <row r="3571" spans="1:19" ht="14.45" customHeight="1" x14ac:dyDescent="0.2">
      <c r="A3571" s="821" t="s">
        <v>6951</v>
      </c>
      <c r="B3571" s="822" t="s">
        <v>7426</v>
      </c>
      <c r="C3571" s="822" t="s">
        <v>639</v>
      </c>
      <c r="D3571" s="822" t="s">
        <v>6931</v>
      </c>
      <c r="E3571" s="822" t="s">
        <v>6946</v>
      </c>
      <c r="F3571" s="822" t="s">
        <v>7328</v>
      </c>
      <c r="G3571" s="822" t="s">
        <v>7329</v>
      </c>
      <c r="H3571" s="831">
        <v>790</v>
      </c>
      <c r="I3571" s="831">
        <v>141410</v>
      </c>
      <c r="J3571" s="822"/>
      <c r="K3571" s="822">
        <v>179</v>
      </c>
      <c r="L3571" s="831">
        <v>413</v>
      </c>
      <c r="M3571" s="831">
        <v>74340</v>
      </c>
      <c r="N3571" s="822"/>
      <c r="O3571" s="822">
        <v>180</v>
      </c>
      <c r="P3571" s="831"/>
      <c r="Q3571" s="831"/>
      <c r="R3571" s="827"/>
      <c r="S3571" s="832"/>
    </row>
    <row r="3572" spans="1:19" ht="14.45" customHeight="1" x14ac:dyDescent="0.2">
      <c r="A3572" s="821" t="s">
        <v>6951</v>
      </c>
      <c r="B3572" s="822" t="s">
        <v>7426</v>
      </c>
      <c r="C3572" s="822" t="s">
        <v>639</v>
      </c>
      <c r="D3572" s="822" t="s">
        <v>6931</v>
      </c>
      <c r="E3572" s="822" t="s">
        <v>6946</v>
      </c>
      <c r="F3572" s="822" t="s">
        <v>7338</v>
      </c>
      <c r="G3572" s="822" t="s">
        <v>7339</v>
      </c>
      <c r="H3572" s="831">
        <v>773</v>
      </c>
      <c r="I3572" s="831">
        <v>25766.659999999996</v>
      </c>
      <c r="J3572" s="822"/>
      <c r="K3572" s="822">
        <v>33.333324708926256</v>
      </c>
      <c r="L3572" s="831">
        <v>414</v>
      </c>
      <c r="M3572" s="831">
        <v>14716.669999999998</v>
      </c>
      <c r="N3572" s="822"/>
      <c r="O3572" s="822">
        <v>35.547512077294684</v>
      </c>
      <c r="P3572" s="831"/>
      <c r="Q3572" s="831"/>
      <c r="R3572" s="827"/>
      <c r="S3572" s="832"/>
    </row>
    <row r="3573" spans="1:19" ht="14.45" customHeight="1" x14ac:dyDescent="0.2">
      <c r="A3573" s="821" t="s">
        <v>6951</v>
      </c>
      <c r="B3573" s="822" t="s">
        <v>7426</v>
      </c>
      <c r="C3573" s="822" t="s">
        <v>639</v>
      </c>
      <c r="D3573" s="822" t="s">
        <v>6931</v>
      </c>
      <c r="E3573" s="822" t="s">
        <v>6946</v>
      </c>
      <c r="F3573" s="822" t="s">
        <v>7350</v>
      </c>
      <c r="G3573" s="822" t="s">
        <v>7351</v>
      </c>
      <c r="H3573" s="831">
        <v>4</v>
      </c>
      <c r="I3573" s="831">
        <v>1432</v>
      </c>
      <c r="J3573" s="822"/>
      <c r="K3573" s="822">
        <v>358</v>
      </c>
      <c r="L3573" s="831">
        <v>1</v>
      </c>
      <c r="M3573" s="831">
        <v>360</v>
      </c>
      <c r="N3573" s="822"/>
      <c r="O3573" s="822">
        <v>360</v>
      </c>
      <c r="P3573" s="831"/>
      <c r="Q3573" s="831"/>
      <c r="R3573" s="827"/>
      <c r="S3573" s="832"/>
    </row>
    <row r="3574" spans="1:19" ht="14.45" customHeight="1" x14ac:dyDescent="0.2">
      <c r="A3574" s="821" t="s">
        <v>6951</v>
      </c>
      <c r="B3574" s="822" t="s">
        <v>7426</v>
      </c>
      <c r="C3574" s="822" t="s">
        <v>639</v>
      </c>
      <c r="D3574" s="822" t="s">
        <v>3495</v>
      </c>
      <c r="E3574" s="822" t="s">
        <v>6953</v>
      </c>
      <c r="F3574" s="822" t="s">
        <v>6997</v>
      </c>
      <c r="G3574" s="822" t="s">
        <v>877</v>
      </c>
      <c r="H3574" s="831"/>
      <c r="I3574" s="831"/>
      <c r="J3574" s="822"/>
      <c r="K3574" s="822"/>
      <c r="L3574" s="831">
        <v>0.2</v>
      </c>
      <c r="M3574" s="831">
        <v>11.94</v>
      </c>
      <c r="N3574" s="822"/>
      <c r="O3574" s="822">
        <v>59.699999999999996</v>
      </c>
      <c r="P3574" s="831"/>
      <c r="Q3574" s="831"/>
      <c r="R3574" s="827"/>
      <c r="S3574" s="832"/>
    </row>
    <row r="3575" spans="1:19" ht="14.45" customHeight="1" x14ac:dyDescent="0.2">
      <c r="A3575" s="821" t="s">
        <v>6951</v>
      </c>
      <c r="B3575" s="822" t="s">
        <v>7426</v>
      </c>
      <c r="C3575" s="822" t="s">
        <v>639</v>
      </c>
      <c r="D3575" s="822" t="s">
        <v>3495</v>
      </c>
      <c r="E3575" s="822" t="s">
        <v>6953</v>
      </c>
      <c r="F3575" s="822" t="s">
        <v>7004</v>
      </c>
      <c r="G3575" s="822" t="s">
        <v>7005</v>
      </c>
      <c r="H3575" s="831"/>
      <c r="I3575" s="831"/>
      <c r="J3575" s="822"/>
      <c r="K3575" s="822"/>
      <c r="L3575" s="831"/>
      <c r="M3575" s="831"/>
      <c r="N3575" s="822"/>
      <c r="O3575" s="822"/>
      <c r="P3575" s="831">
        <v>0.1</v>
      </c>
      <c r="Q3575" s="831">
        <v>11.73</v>
      </c>
      <c r="R3575" s="827"/>
      <c r="S3575" s="832">
        <v>117.3</v>
      </c>
    </row>
    <row r="3576" spans="1:19" ht="14.45" customHeight="1" x14ac:dyDescent="0.2">
      <c r="A3576" s="821" t="s">
        <v>6951</v>
      </c>
      <c r="B3576" s="822" t="s">
        <v>7426</v>
      </c>
      <c r="C3576" s="822" t="s">
        <v>639</v>
      </c>
      <c r="D3576" s="822" t="s">
        <v>3495</v>
      </c>
      <c r="E3576" s="822" t="s">
        <v>6953</v>
      </c>
      <c r="F3576" s="822" t="s">
        <v>7029</v>
      </c>
      <c r="G3576" s="822" t="s">
        <v>3393</v>
      </c>
      <c r="H3576" s="831"/>
      <c r="I3576" s="831"/>
      <c r="J3576" s="822"/>
      <c r="K3576" s="822"/>
      <c r="L3576" s="831"/>
      <c r="M3576" s="831"/>
      <c r="N3576" s="822"/>
      <c r="O3576" s="822"/>
      <c r="P3576" s="831">
        <v>1</v>
      </c>
      <c r="Q3576" s="831">
        <v>6706.38</v>
      </c>
      <c r="R3576" s="827"/>
      <c r="S3576" s="832">
        <v>6706.38</v>
      </c>
    </row>
    <row r="3577" spans="1:19" ht="14.45" customHeight="1" x14ac:dyDescent="0.2">
      <c r="A3577" s="821" t="s">
        <v>6951</v>
      </c>
      <c r="B3577" s="822" t="s">
        <v>7426</v>
      </c>
      <c r="C3577" s="822" t="s">
        <v>639</v>
      </c>
      <c r="D3577" s="822" t="s">
        <v>3495</v>
      </c>
      <c r="E3577" s="822" t="s">
        <v>6953</v>
      </c>
      <c r="F3577" s="822" t="s">
        <v>7039</v>
      </c>
      <c r="G3577" s="822" t="s">
        <v>7040</v>
      </c>
      <c r="H3577" s="831"/>
      <c r="I3577" s="831"/>
      <c r="J3577" s="822"/>
      <c r="K3577" s="822"/>
      <c r="L3577" s="831"/>
      <c r="M3577" s="831"/>
      <c r="N3577" s="822"/>
      <c r="O3577" s="822"/>
      <c r="P3577" s="831">
        <v>1</v>
      </c>
      <c r="Q3577" s="831">
        <v>2944.2</v>
      </c>
      <c r="R3577" s="827"/>
      <c r="S3577" s="832">
        <v>2944.2</v>
      </c>
    </row>
    <row r="3578" spans="1:19" ht="14.45" customHeight="1" x14ac:dyDescent="0.2">
      <c r="A3578" s="821" t="s">
        <v>6951</v>
      </c>
      <c r="B3578" s="822" t="s">
        <v>7426</v>
      </c>
      <c r="C3578" s="822" t="s">
        <v>639</v>
      </c>
      <c r="D3578" s="822" t="s">
        <v>3495</v>
      </c>
      <c r="E3578" s="822" t="s">
        <v>6953</v>
      </c>
      <c r="F3578" s="822" t="s">
        <v>7074</v>
      </c>
      <c r="G3578" s="822" t="s">
        <v>7075</v>
      </c>
      <c r="H3578" s="831"/>
      <c r="I3578" s="831"/>
      <c r="J3578" s="822"/>
      <c r="K3578" s="822"/>
      <c r="L3578" s="831">
        <v>2.0999999999999996</v>
      </c>
      <c r="M3578" s="831">
        <v>1069.6300000000001</v>
      </c>
      <c r="N3578" s="822"/>
      <c r="O3578" s="822">
        <v>509.34761904761916</v>
      </c>
      <c r="P3578" s="831"/>
      <c r="Q3578" s="831"/>
      <c r="R3578" s="827"/>
      <c r="S3578" s="832"/>
    </row>
    <row r="3579" spans="1:19" ht="14.45" customHeight="1" x14ac:dyDescent="0.2">
      <c r="A3579" s="821" t="s">
        <v>6951</v>
      </c>
      <c r="B3579" s="822" t="s">
        <v>7426</v>
      </c>
      <c r="C3579" s="822" t="s">
        <v>639</v>
      </c>
      <c r="D3579" s="822" t="s">
        <v>3495</v>
      </c>
      <c r="E3579" s="822" t="s">
        <v>6953</v>
      </c>
      <c r="F3579" s="822" t="s">
        <v>7086</v>
      </c>
      <c r="G3579" s="822" t="s">
        <v>2660</v>
      </c>
      <c r="H3579" s="831"/>
      <c r="I3579" s="831"/>
      <c r="J3579" s="822"/>
      <c r="K3579" s="822"/>
      <c r="L3579" s="831">
        <v>0.05</v>
      </c>
      <c r="M3579" s="831">
        <v>13.7</v>
      </c>
      <c r="N3579" s="822"/>
      <c r="O3579" s="822">
        <v>273.99999999999994</v>
      </c>
      <c r="P3579" s="831"/>
      <c r="Q3579" s="831"/>
      <c r="R3579" s="827"/>
      <c r="S3579" s="832"/>
    </row>
    <row r="3580" spans="1:19" ht="14.45" customHeight="1" x14ac:dyDescent="0.2">
      <c r="A3580" s="821" t="s">
        <v>6951</v>
      </c>
      <c r="B3580" s="822" t="s">
        <v>7426</v>
      </c>
      <c r="C3580" s="822" t="s">
        <v>639</v>
      </c>
      <c r="D3580" s="822" t="s">
        <v>3495</v>
      </c>
      <c r="E3580" s="822" t="s">
        <v>6953</v>
      </c>
      <c r="F3580" s="822" t="s">
        <v>7099</v>
      </c>
      <c r="G3580" s="822" t="s">
        <v>7100</v>
      </c>
      <c r="H3580" s="831"/>
      <c r="I3580" s="831"/>
      <c r="J3580" s="822"/>
      <c r="K3580" s="822"/>
      <c r="L3580" s="831"/>
      <c r="M3580" s="831"/>
      <c r="N3580" s="822"/>
      <c r="O3580" s="822"/>
      <c r="P3580" s="831">
        <v>1</v>
      </c>
      <c r="Q3580" s="831">
        <v>3478.22</v>
      </c>
      <c r="R3580" s="827"/>
      <c r="S3580" s="832">
        <v>3478.22</v>
      </c>
    </row>
    <row r="3581" spans="1:19" ht="14.45" customHeight="1" x14ac:dyDescent="0.2">
      <c r="A3581" s="821" t="s">
        <v>6951</v>
      </c>
      <c r="B3581" s="822" t="s">
        <v>7426</v>
      </c>
      <c r="C3581" s="822" t="s">
        <v>639</v>
      </c>
      <c r="D3581" s="822" t="s">
        <v>3495</v>
      </c>
      <c r="E3581" s="822" t="s">
        <v>6953</v>
      </c>
      <c r="F3581" s="822" t="s">
        <v>7114</v>
      </c>
      <c r="G3581" s="822" t="s">
        <v>2319</v>
      </c>
      <c r="H3581" s="831"/>
      <c r="I3581" s="831"/>
      <c r="J3581" s="822"/>
      <c r="K3581" s="822"/>
      <c r="L3581" s="831"/>
      <c r="M3581" s="831"/>
      <c r="N3581" s="822"/>
      <c r="O3581" s="822"/>
      <c r="P3581" s="831">
        <v>1</v>
      </c>
      <c r="Q3581" s="831">
        <v>1350.84</v>
      </c>
      <c r="R3581" s="827"/>
      <c r="S3581" s="832">
        <v>1350.84</v>
      </c>
    </row>
    <row r="3582" spans="1:19" ht="14.45" customHeight="1" x14ac:dyDescent="0.2">
      <c r="A3582" s="821" t="s">
        <v>6951</v>
      </c>
      <c r="B3582" s="822" t="s">
        <v>7426</v>
      </c>
      <c r="C3582" s="822" t="s">
        <v>639</v>
      </c>
      <c r="D3582" s="822" t="s">
        <v>3495</v>
      </c>
      <c r="E3582" s="822" t="s">
        <v>6953</v>
      </c>
      <c r="F3582" s="822" t="s">
        <v>7115</v>
      </c>
      <c r="G3582" s="822" t="s">
        <v>2319</v>
      </c>
      <c r="H3582" s="831">
        <v>1</v>
      </c>
      <c r="I3582" s="831">
        <v>3965.05</v>
      </c>
      <c r="J3582" s="822"/>
      <c r="K3582" s="822">
        <v>3965.05</v>
      </c>
      <c r="L3582" s="831"/>
      <c r="M3582" s="831"/>
      <c r="N3582" s="822"/>
      <c r="O3582" s="822"/>
      <c r="P3582" s="831"/>
      <c r="Q3582" s="831"/>
      <c r="R3582" s="827"/>
      <c r="S3582" s="832"/>
    </row>
    <row r="3583" spans="1:19" ht="14.45" customHeight="1" x14ac:dyDescent="0.2">
      <c r="A3583" s="821" t="s">
        <v>6951</v>
      </c>
      <c r="B3583" s="822" t="s">
        <v>7426</v>
      </c>
      <c r="C3583" s="822" t="s">
        <v>639</v>
      </c>
      <c r="D3583" s="822" t="s">
        <v>3495</v>
      </c>
      <c r="E3583" s="822" t="s">
        <v>6953</v>
      </c>
      <c r="F3583" s="822" t="s">
        <v>7159</v>
      </c>
      <c r="G3583" s="822" t="s">
        <v>7158</v>
      </c>
      <c r="H3583" s="831"/>
      <c r="I3583" s="831"/>
      <c r="J3583" s="822"/>
      <c r="K3583" s="822"/>
      <c r="L3583" s="831">
        <v>0.2</v>
      </c>
      <c r="M3583" s="831">
        <v>21.53</v>
      </c>
      <c r="N3583" s="822"/>
      <c r="O3583" s="822">
        <v>107.65</v>
      </c>
      <c r="P3583" s="831"/>
      <c r="Q3583" s="831"/>
      <c r="R3583" s="827"/>
      <c r="S3583" s="832"/>
    </row>
    <row r="3584" spans="1:19" ht="14.45" customHeight="1" x14ac:dyDescent="0.2">
      <c r="A3584" s="821" t="s">
        <v>6951</v>
      </c>
      <c r="B3584" s="822" t="s">
        <v>7426</v>
      </c>
      <c r="C3584" s="822" t="s">
        <v>639</v>
      </c>
      <c r="D3584" s="822" t="s">
        <v>3495</v>
      </c>
      <c r="E3584" s="822" t="s">
        <v>6953</v>
      </c>
      <c r="F3584" s="822" t="s">
        <v>7181</v>
      </c>
      <c r="G3584" s="822" t="s">
        <v>6966</v>
      </c>
      <c r="H3584" s="831"/>
      <c r="I3584" s="831"/>
      <c r="J3584" s="822"/>
      <c r="K3584" s="822"/>
      <c r="L3584" s="831"/>
      <c r="M3584" s="831"/>
      <c r="N3584" s="822"/>
      <c r="O3584" s="822"/>
      <c r="P3584" s="831">
        <v>1</v>
      </c>
      <c r="Q3584" s="831">
        <v>990.88</v>
      </c>
      <c r="R3584" s="827"/>
      <c r="S3584" s="832">
        <v>990.88</v>
      </c>
    </row>
    <row r="3585" spans="1:19" ht="14.45" customHeight="1" x14ac:dyDescent="0.2">
      <c r="A3585" s="821" t="s">
        <v>6951</v>
      </c>
      <c r="B3585" s="822" t="s">
        <v>7426</v>
      </c>
      <c r="C3585" s="822" t="s">
        <v>639</v>
      </c>
      <c r="D3585" s="822" t="s">
        <v>3495</v>
      </c>
      <c r="E3585" s="822" t="s">
        <v>6953</v>
      </c>
      <c r="F3585" s="822" t="s">
        <v>7230</v>
      </c>
      <c r="G3585" s="822" t="s">
        <v>2319</v>
      </c>
      <c r="H3585" s="831"/>
      <c r="I3585" s="831"/>
      <c r="J3585" s="822"/>
      <c r="K3585" s="822"/>
      <c r="L3585" s="831"/>
      <c r="M3585" s="831"/>
      <c r="N3585" s="822"/>
      <c r="O3585" s="822"/>
      <c r="P3585" s="831">
        <v>2</v>
      </c>
      <c r="Q3585" s="831">
        <v>2192.1</v>
      </c>
      <c r="R3585" s="827"/>
      <c r="S3585" s="832">
        <v>1096.05</v>
      </c>
    </row>
    <row r="3586" spans="1:19" ht="14.45" customHeight="1" x14ac:dyDescent="0.2">
      <c r="A3586" s="821" t="s">
        <v>6951</v>
      </c>
      <c r="B3586" s="822" t="s">
        <v>7426</v>
      </c>
      <c r="C3586" s="822" t="s">
        <v>639</v>
      </c>
      <c r="D3586" s="822" t="s">
        <v>3495</v>
      </c>
      <c r="E3586" s="822" t="s">
        <v>7261</v>
      </c>
      <c r="F3586" s="822" t="s">
        <v>7280</v>
      </c>
      <c r="G3586" s="822" t="s">
        <v>7281</v>
      </c>
      <c r="H3586" s="831"/>
      <c r="I3586" s="831"/>
      <c r="J3586" s="822"/>
      <c r="K3586" s="822"/>
      <c r="L3586" s="831">
        <v>2</v>
      </c>
      <c r="M3586" s="831">
        <v>358.6</v>
      </c>
      <c r="N3586" s="822"/>
      <c r="O3586" s="822">
        <v>179.3</v>
      </c>
      <c r="P3586" s="831"/>
      <c r="Q3586" s="831"/>
      <c r="R3586" s="827"/>
      <c r="S3586" s="832"/>
    </row>
    <row r="3587" spans="1:19" ht="14.45" customHeight="1" x14ac:dyDescent="0.2">
      <c r="A3587" s="821" t="s">
        <v>6951</v>
      </c>
      <c r="B3587" s="822" t="s">
        <v>7426</v>
      </c>
      <c r="C3587" s="822" t="s">
        <v>639</v>
      </c>
      <c r="D3587" s="822" t="s">
        <v>3495</v>
      </c>
      <c r="E3587" s="822" t="s">
        <v>7261</v>
      </c>
      <c r="F3587" s="822" t="s">
        <v>7285</v>
      </c>
      <c r="G3587" s="822" t="s">
        <v>7286</v>
      </c>
      <c r="H3587" s="831"/>
      <c r="I3587" s="831"/>
      <c r="J3587" s="822"/>
      <c r="K3587" s="822"/>
      <c r="L3587" s="831">
        <v>3</v>
      </c>
      <c r="M3587" s="831">
        <v>284.07</v>
      </c>
      <c r="N3587" s="822"/>
      <c r="O3587" s="822">
        <v>94.69</v>
      </c>
      <c r="P3587" s="831"/>
      <c r="Q3587" s="831"/>
      <c r="R3587" s="827"/>
      <c r="S3587" s="832"/>
    </row>
    <row r="3588" spans="1:19" ht="14.45" customHeight="1" x14ac:dyDescent="0.2">
      <c r="A3588" s="821" t="s">
        <v>6951</v>
      </c>
      <c r="B3588" s="822" t="s">
        <v>7426</v>
      </c>
      <c r="C3588" s="822" t="s">
        <v>639</v>
      </c>
      <c r="D3588" s="822" t="s">
        <v>3495</v>
      </c>
      <c r="E3588" s="822" t="s">
        <v>7261</v>
      </c>
      <c r="F3588" s="822" t="s">
        <v>7439</v>
      </c>
      <c r="G3588" s="822" t="s">
        <v>7440</v>
      </c>
      <c r="H3588" s="831"/>
      <c r="I3588" s="831"/>
      <c r="J3588" s="822"/>
      <c r="K3588" s="822"/>
      <c r="L3588" s="831"/>
      <c r="M3588" s="831"/>
      <c r="N3588" s="822"/>
      <c r="O3588" s="822"/>
      <c r="P3588" s="831">
        <v>1</v>
      </c>
      <c r="Q3588" s="831">
        <v>1021.77</v>
      </c>
      <c r="R3588" s="827"/>
      <c r="S3588" s="832">
        <v>1021.77</v>
      </c>
    </row>
    <row r="3589" spans="1:19" ht="14.45" customHeight="1" x14ac:dyDescent="0.2">
      <c r="A3589" s="821" t="s">
        <v>6951</v>
      </c>
      <c r="B3589" s="822" t="s">
        <v>7426</v>
      </c>
      <c r="C3589" s="822" t="s">
        <v>639</v>
      </c>
      <c r="D3589" s="822" t="s">
        <v>3495</v>
      </c>
      <c r="E3589" s="822" t="s">
        <v>6946</v>
      </c>
      <c r="F3589" s="822" t="s">
        <v>7314</v>
      </c>
      <c r="G3589" s="822" t="s">
        <v>7315</v>
      </c>
      <c r="H3589" s="831"/>
      <c r="I3589" s="831"/>
      <c r="J3589" s="822"/>
      <c r="K3589" s="822"/>
      <c r="L3589" s="831">
        <v>2</v>
      </c>
      <c r="M3589" s="831">
        <v>306</v>
      </c>
      <c r="N3589" s="822"/>
      <c r="O3589" s="822">
        <v>153</v>
      </c>
      <c r="P3589" s="831"/>
      <c r="Q3589" s="831"/>
      <c r="R3589" s="827"/>
      <c r="S3589" s="832"/>
    </row>
    <row r="3590" spans="1:19" ht="14.45" customHeight="1" x14ac:dyDescent="0.2">
      <c r="A3590" s="821" t="s">
        <v>6951</v>
      </c>
      <c r="B3590" s="822" t="s">
        <v>7426</v>
      </c>
      <c r="C3590" s="822" t="s">
        <v>639</v>
      </c>
      <c r="D3590" s="822" t="s">
        <v>3495</v>
      </c>
      <c r="E3590" s="822" t="s">
        <v>6946</v>
      </c>
      <c r="F3590" s="822" t="s">
        <v>7318</v>
      </c>
      <c r="G3590" s="822" t="s">
        <v>7319</v>
      </c>
      <c r="H3590" s="831"/>
      <c r="I3590" s="831"/>
      <c r="J3590" s="822"/>
      <c r="K3590" s="822"/>
      <c r="L3590" s="831">
        <v>1</v>
      </c>
      <c r="M3590" s="831">
        <v>38</v>
      </c>
      <c r="N3590" s="822"/>
      <c r="O3590" s="822">
        <v>38</v>
      </c>
      <c r="P3590" s="831">
        <v>28</v>
      </c>
      <c r="Q3590" s="831">
        <v>1120</v>
      </c>
      <c r="R3590" s="827"/>
      <c r="S3590" s="832">
        <v>40</v>
      </c>
    </row>
    <row r="3591" spans="1:19" ht="14.45" customHeight="1" x14ac:dyDescent="0.2">
      <c r="A3591" s="821" t="s">
        <v>6951</v>
      </c>
      <c r="B3591" s="822" t="s">
        <v>7426</v>
      </c>
      <c r="C3591" s="822" t="s">
        <v>639</v>
      </c>
      <c r="D3591" s="822" t="s">
        <v>3495</v>
      </c>
      <c r="E3591" s="822" t="s">
        <v>6946</v>
      </c>
      <c r="F3591" s="822" t="s">
        <v>7328</v>
      </c>
      <c r="G3591" s="822" t="s">
        <v>7329</v>
      </c>
      <c r="H3591" s="831">
        <v>3</v>
      </c>
      <c r="I3591" s="831">
        <v>537</v>
      </c>
      <c r="J3591" s="822"/>
      <c r="K3591" s="822">
        <v>179</v>
      </c>
      <c r="L3591" s="831">
        <v>1</v>
      </c>
      <c r="M3591" s="831">
        <v>180</v>
      </c>
      <c r="N3591" s="822"/>
      <c r="O3591" s="822">
        <v>180</v>
      </c>
      <c r="P3591" s="831">
        <v>2</v>
      </c>
      <c r="Q3591" s="831">
        <v>388</v>
      </c>
      <c r="R3591" s="827"/>
      <c r="S3591" s="832">
        <v>194</v>
      </c>
    </row>
    <row r="3592" spans="1:19" ht="14.45" customHeight="1" x14ac:dyDescent="0.2">
      <c r="A3592" s="821" t="s">
        <v>6951</v>
      </c>
      <c r="B3592" s="822" t="s">
        <v>7426</v>
      </c>
      <c r="C3592" s="822" t="s">
        <v>639</v>
      </c>
      <c r="D3592" s="822" t="s">
        <v>3495</v>
      </c>
      <c r="E3592" s="822" t="s">
        <v>6946</v>
      </c>
      <c r="F3592" s="822" t="s">
        <v>7449</v>
      </c>
      <c r="G3592" s="822" t="s">
        <v>7450</v>
      </c>
      <c r="H3592" s="831"/>
      <c r="I3592" s="831"/>
      <c r="J3592" s="822"/>
      <c r="K3592" s="822"/>
      <c r="L3592" s="831"/>
      <c r="M3592" s="831"/>
      <c r="N3592" s="822"/>
      <c r="O3592" s="822"/>
      <c r="P3592" s="831">
        <v>1</v>
      </c>
      <c r="Q3592" s="831">
        <v>783</v>
      </c>
      <c r="R3592" s="827"/>
      <c r="S3592" s="832">
        <v>783</v>
      </c>
    </row>
    <row r="3593" spans="1:19" ht="14.45" customHeight="1" x14ac:dyDescent="0.2">
      <c r="A3593" s="821" t="s">
        <v>6951</v>
      </c>
      <c r="B3593" s="822" t="s">
        <v>7426</v>
      </c>
      <c r="C3593" s="822" t="s">
        <v>639</v>
      </c>
      <c r="D3593" s="822" t="s">
        <v>3495</v>
      </c>
      <c r="E3593" s="822" t="s">
        <v>6946</v>
      </c>
      <c r="F3593" s="822" t="s">
        <v>7336</v>
      </c>
      <c r="G3593" s="822" t="s">
        <v>7337</v>
      </c>
      <c r="H3593" s="831"/>
      <c r="I3593" s="831"/>
      <c r="J3593" s="822"/>
      <c r="K3593" s="822"/>
      <c r="L3593" s="831">
        <v>4</v>
      </c>
      <c r="M3593" s="831">
        <v>984</v>
      </c>
      <c r="N3593" s="822"/>
      <c r="O3593" s="822">
        <v>246</v>
      </c>
      <c r="P3593" s="831"/>
      <c r="Q3593" s="831"/>
      <c r="R3593" s="827"/>
      <c r="S3593" s="832"/>
    </row>
    <row r="3594" spans="1:19" ht="14.45" customHeight="1" x14ac:dyDescent="0.2">
      <c r="A3594" s="821" t="s">
        <v>6951</v>
      </c>
      <c r="B3594" s="822" t="s">
        <v>7426</v>
      </c>
      <c r="C3594" s="822" t="s">
        <v>639</v>
      </c>
      <c r="D3594" s="822" t="s">
        <v>3495</v>
      </c>
      <c r="E3594" s="822" t="s">
        <v>6946</v>
      </c>
      <c r="F3594" s="822" t="s">
        <v>7338</v>
      </c>
      <c r="G3594" s="822" t="s">
        <v>7339</v>
      </c>
      <c r="H3594" s="831">
        <v>3</v>
      </c>
      <c r="I3594" s="831">
        <v>100</v>
      </c>
      <c r="J3594" s="822"/>
      <c r="K3594" s="822">
        <v>33.333333333333336</v>
      </c>
      <c r="L3594" s="831">
        <v>1</v>
      </c>
      <c r="M3594" s="831">
        <v>33.33</v>
      </c>
      <c r="N3594" s="822"/>
      <c r="O3594" s="822">
        <v>33.33</v>
      </c>
      <c r="P3594" s="831">
        <v>2</v>
      </c>
      <c r="Q3594" s="831">
        <v>0</v>
      </c>
      <c r="R3594" s="827"/>
      <c r="S3594" s="832">
        <v>0</v>
      </c>
    </row>
    <row r="3595" spans="1:19" ht="14.45" customHeight="1" x14ac:dyDescent="0.2">
      <c r="A3595" s="821" t="s">
        <v>6951</v>
      </c>
      <c r="B3595" s="822" t="s">
        <v>7426</v>
      </c>
      <c r="C3595" s="822" t="s">
        <v>639</v>
      </c>
      <c r="D3595" s="822" t="s">
        <v>3495</v>
      </c>
      <c r="E3595" s="822" t="s">
        <v>6946</v>
      </c>
      <c r="F3595" s="822" t="s">
        <v>7342</v>
      </c>
      <c r="G3595" s="822" t="s">
        <v>7343</v>
      </c>
      <c r="H3595" s="831"/>
      <c r="I3595" s="831"/>
      <c r="J3595" s="822"/>
      <c r="K3595" s="822"/>
      <c r="L3595" s="831"/>
      <c r="M3595" s="831"/>
      <c r="N3595" s="822"/>
      <c r="O3595" s="822"/>
      <c r="P3595" s="831">
        <v>40</v>
      </c>
      <c r="Q3595" s="831">
        <v>1560</v>
      </c>
      <c r="R3595" s="827"/>
      <c r="S3595" s="832">
        <v>39</v>
      </c>
    </row>
    <row r="3596" spans="1:19" ht="14.45" customHeight="1" x14ac:dyDescent="0.2">
      <c r="A3596" s="821" t="s">
        <v>6951</v>
      </c>
      <c r="B3596" s="822" t="s">
        <v>7426</v>
      </c>
      <c r="C3596" s="822" t="s">
        <v>639</v>
      </c>
      <c r="D3596" s="822" t="s">
        <v>3495</v>
      </c>
      <c r="E3596" s="822" t="s">
        <v>6946</v>
      </c>
      <c r="F3596" s="822" t="s">
        <v>7348</v>
      </c>
      <c r="G3596" s="822" t="s">
        <v>7349</v>
      </c>
      <c r="H3596" s="831">
        <v>1</v>
      </c>
      <c r="I3596" s="831">
        <v>33</v>
      </c>
      <c r="J3596" s="822"/>
      <c r="K3596" s="822">
        <v>33</v>
      </c>
      <c r="L3596" s="831"/>
      <c r="M3596" s="831"/>
      <c r="N3596" s="822"/>
      <c r="O3596" s="822"/>
      <c r="P3596" s="831">
        <v>7</v>
      </c>
      <c r="Q3596" s="831">
        <v>238</v>
      </c>
      <c r="R3596" s="827"/>
      <c r="S3596" s="832">
        <v>34</v>
      </c>
    </row>
    <row r="3597" spans="1:19" ht="14.45" customHeight="1" x14ac:dyDescent="0.2">
      <c r="A3597" s="821" t="s">
        <v>6951</v>
      </c>
      <c r="B3597" s="822" t="s">
        <v>7426</v>
      </c>
      <c r="C3597" s="822" t="s">
        <v>639</v>
      </c>
      <c r="D3597" s="822" t="s">
        <v>3495</v>
      </c>
      <c r="E3597" s="822" t="s">
        <v>6946</v>
      </c>
      <c r="F3597" s="822" t="s">
        <v>7362</v>
      </c>
      <c r="G3597" s="822" t="s">
        <v>7363</v>
      </c>
      <c r="H3597" s="831"/>
      <c r="I3597" s="831"/>
      <c r="J3597" s="822"/>
      <c r="K3597" s="822"/>
      <c r="L3597" s="831"/>
      <c r="M3597" s="831"/>
      <c r="N3597" s="822"/>
      <c r="O3597" s="822"/>
      <c r="P3597" s="831">
        <v>1</v>
      </c>
      <c r="Q3597" s="831">
        <v>66</v>
      </c>
      <c r="R3597" s="827"/>
      <c r="S3597" s="832">
        <v>66</v>
      </c>
    </row>
    <row r="3598" spans="1:19" ht="14.45" customHeight="1" x14ac:dyDescent="0.2">
      <c r="A3598" s="821" t="s">
        <v>6951</v>
      </c>
      <c r="B3598" s="822" t="s">
        <v>7426</v>
      </c>
      <c r="C3598" s="822" t="s">
        <v>639</v>
      </c>
      <c r="D3598" s="822" t="s">
        <v>3495</v>
      </c>
      <c r="E3598" s="822" t="s">
        <v>6946</v>
      </c>
      <c r="F3598" s="822" t="s">
        <v>7366</v>
      </c>
      <c r="G3598" s="822" t="s">
        <v>7367</v>
      </c>
      <c r="H3598" s="831"/>
      <c r="I3598" s="831"/>
      <c r="J3598" s="822"/>
      <c r="K3598" s="822"/>
      <c r="L3598" s="831"/>
      <c r="M3598" s="831"/>
      <c r="N3598" s="822"/>
      <c r="O3598" s="822"/>
      <c r="P3598" s="831">
        <v>13</v>
      </c>
      <c r="Q3598" s="831">
        <v>858</v>
      </c>
      <c r="R3598" s="827"/>
      <c r="S3598" s="832">
        <v>66</v>
      </c>
    </row>
    <row r="3599" spans="1:19" ht="14.45" customHeight="1" x14ac:dyDescent="0.2">
      <c r="A3599" s="821" t="s">
        <v>6951</v>
      </c>
      <c r="B3599" s="822" t="s">
        <v>7426</v>
      </c>
      <c r="C3599" s="822" t="s">
        <v>639</v>
      </c>
      <c r="D3599" s="822" t="s">
        <v>3500</v>
      </c>
      <c r="E3599" s="822" t="s">
        <v>6953</v>
      </c>
      <c r="F3599" s="822" t="s">
        <v>7004</v>
      </c>
      <c r="G3599" s="822" t="s">
        <v>7005</v>
      </c>
      <c r="H3599" s="831"/>
      <c r="I3599" s="831"/>
      <c r="J3599" s="822"/>
      <c r="K3599" s="822"/>
      <c r="L3599" s="831">
        <v>0.1</v>
      </c>
      <c r="M3599" s="831">
        <v>11.73</v>
      </c>
      <c r="N3599" s="822"/>
      <c r="O3599" s="822">
        <v>117.3</v>
      </c>
      <c r="P3599" s="831">
        <v>0.1</v>
      </c>
      <c r="Q3599" s="831">
        <v>11.73</v>
      </c>
      <c r="R3599" s="827"/>
      <c r="S3599" s="832">
        <v>117.3</v>
      </c>
    </row>
    <row r="3600" spans="1:19" ht="14.45" customHeight="1" x14ac:dyDescent="0.2">
      <c r="A3600" s="821" t="s">
        <v>6951</v>
      </c>
      <c r="B3600" s="822" t="s">
        <v>7426</v>
      </c>
      <c r="C3600" s="822" t="s">
        <v>639</v>
      </c>
      <c r="D3600" s="822" t="s">
        <v>3500</v>
      </c>
      <c r="E3600" s="822" t="s">
        <v>6953</v>
      </c>
      <c r="F3600" s="822" t="s">
        <v>7029</v>
      </c>
      <c r="G3600" s="822" t="s">
        <v>3393</v>
      </c>
      <c r="H3600" s="831"/>
      <c r="I3600" s="831"/>
      <c r="J3600" s="822"/>
      <c r="K3600" s="822"/>
      <c r="L3600" s="831"/>
      <c r="M3600" s="831"/>
      <c r="N3600" s="822"/>
      <c r="O3600" s="822"/>
      <c r="P3600" s="831">
        <v>1</v>
      </c>
      <c r="Q3600" s="831">
        <v>6706.38</v>
      </c>
      <c r="R3600" s="827"/>
      <c r="S3600" s="832">
        <v>6706.38</v>
      </c>
    </row>
    <row r="3601" spans="1:19" ht="14.45" customHeight="1" x14ac:dyDescent="0.2">
      <c r="A3601" s="821" t="s">
        <v>6951</v>
      </c>
      <c r="B3601" s="822" t="s">
        <v>7426</v>
      </c>
      <c r="C3601" s="822" t="s">
        <v>639</v>
      </c>
      <c r="D3601" s="822" t="s">
        <v>3500</v>
      </c>
      <c r="E3601" s="822" t="s">
        <v>6953</v>
      </c>
      <c r="F3601" s="822" t="s">
        <v>7099</v>
      </c>
      <c r="G3601" s="822" t="s">
        <v>7100</v>
      </c>
      <c r="H3601" s="831"/>
      <c r="I3601" s="831"/>
      <c r="J3601" s="822"/>
      <c r="K3601" s="822"/>
      <c r="L3601" s="831">
        <v>1</v>
      </c>
      <c r="M3601" s="831">
        <v>4082.56</v>
      </c>
      <c r="N3601" s="822"/>
      <c r="O3601" s="822">
        <v>4082.56</v>
      </c>
      <c r="P3601" s="831">
        <v>5</v>
      </c>
      <c r="Q3601" s="831">
        <v>12829.939999999999</v>
      </c>
      <c r="R3601" s="827"/>
      <c r="S3601" s="832">
        <v>2565.9879999999998</v>
      </c>
    </row>
    <row r="3602" spans="1:19" ht="14.45" customHeight="1" x14ac:dyDescent="0.2">
      <c r="A3602" s="821" t="s">
        <v>6951</v>
      </c>
      <c r="B3602" s="822" t="s">
        <v>7426</v>
      </c>
      <c r="C3602" s="822" t="s">
        <v>639</v>
      </c>
      <c r="D3602" s="822" t="s">
        <v>3500</v>
      </c>
      <c r="E3602" s="822" t="s">
        <v>6953</v>
      </c>
      <c r="F3602" s="822" t="s">
        <v>7114</v>
      </c>
      <c r="G3602" s="822" t="s">
        <v>2319</v>
      </c>
      <c r="H3602" s="831"/>
      <c r="I3602" s="831"/>
      <c r="J3602" s="822"/>
      <c r="K3602" s="822"/>
      <c r="L3602" s="831"/>
      <c r="M3602" s="831"/>
      <c r="N3602" s="822"/>
      <c r="O3602" s="822"/>
      <c r="P3602" s="831">
        <v>1</v>
      </c>
      <c r="Q3602" s="831">
        <v>1094.94</v>
      </c>
      <c r="R3602" s="827"/>
      <c r="S3602" s="832">
        <v>1094.94</v>
      </c>
    </row>
    <row r="3603" spans="1:19" ht="14.45" customHeight="1" x14ac:dyDescent="0.2">
      <c r="A3603" s="821" t="s">
        <v>6951</v>
      </c>
      <c r="B3603" s="822" t="s">
        <v>7426</v>
      </c>
      <c r="C3603" s="822" t="s">
        <v>639</v>
      </c>
      <c r="D3603" s="822" t="s">
        <v>3500</v>
      </c>
      <c r="E3603" s="822" t="s">
        <v>6953</v>
      </c>
      <c r="F3603" s="822" t="s">
        <v>7115</v>
      </c>
      <c r="G3603" s="822" t="s">
        <v>2319</v>
      </c>
      <c r="H3603" s="831"/>
      <c r="I3603" s="831"/>
      <c r="J3603" s="822"/>
      <c r="K3603" s="822"/>
      <c r="L3603" s="831">
        <v>1</v>
      </c>
      <c r="M3603" s="831">
        <v>3927</v>
      </c>
      <c r="N3603" s="822"/>
      <c r="O3603" s="822">
        <v>3927</v>
      </c>
      <c r="P3603" s="831"/>
      <c r="Q3603" s="831"/>
      <c r="R3603" s="827"/>
      <c r="S3603" s="832"/>
    </row>
    <row r="3604" spans="1:19" ht="14.45" customHeight="1" x14ac:dyDescent="0.2">
      <c r="A3604" s="821" t="s">
        <v>6951</v>
      </c>
      <c r="B3604" s="822" t="s">
        <v>7426</v>
      </c>
      <c r="C3604" s="822" t="s">
        <v>639</v>
      </c>
      <c r="D3604" s="822" t="s">
        <v>3500</v>
      </c>
      <c r="E3604" s="822" t="s">
        <v>6953</v>
      </c>
      <c r="F3604" s="822" t="s">
        <v>7181</v>
      </c>
      <c r="G3604" s="822" t="s">
        <v>6966</v>
      </c>
      <c r="H3604" s="831"/>
      <c r="I3604" s="831"/>
      <c r="J3604" s="822"/>
      <c r="K3604" s="822"/>
      <c r="L3604" s="831"/>
      <c r="M3604" s="831"/>
      <c r="N3604" s="822"/>
      <c r="O3604" s="822"/>
      <c r="P3604" s="831">
        <v>2</v>
      </c>
      <c r="Q3604" s="831">
        <v>2011.16</v>
      </c>
      <c r="R3604" s="827"/>
      <c r="S3604" s="832">
        <v>1005.58</v>
      </c>
    </row>
    <row r="3605" spans="1:19" ht="14.45" customHeight="1" x14ac:dyDescent="0.2">
      <c r="A3605" s="821" t="s">
        <v>6951</v>
      </c>
      <c r="B3605" s="822" t="s">
        <v>7426</v>
      </c>
      <c r="C3605" s="822" t="s">
        <v>639</v>
      </c>
      <c r="D3605" s="822" t="s">
        <v>3500</v>
      </c>
      <c r="E3605" s="822" t="s">
        <v>6953</v>
      </c>
      <c r="F3605" s="822" t="s">
        <v>7213</v>
      </c>
      <c r="G3605" s="822" t="s">
        <v>7100</v>
      </c>
      <c r="H3605" s="831"/>
      <c r="I3605" s="831"/>
      <c r="J3605" s="822"/>
      <c r="K3605" s="822"/>
      <c r="L3605" s="831"/>
      <c r="M3605" s="831"/>
      <c r="N3605" s="822"/>
      <c r="O3605" s="822"/>
      <c r="P3605" s="831">
        <v>2</v>
      </c>
      <c r="Q3605" s="831">
        <v>17184.28</v>
      </c>
      <c r="R3605" s="827"/>
      <c r="S3605" s="832">
        <v>8592.14</v>
      </c>
    </row>
    <row r="3606" spans="1:19" ht="14.45" customHeight="1" x14ac:dyDescent="0.2">
      <c r="A3606" s="821" t="s">
        <v>6951</v>
      </c>
      <c r="B3606" s="822" t="s">
        <v>7426</v>
      </c>
      <c r="C3606" s="822" t="s">
        <v>639</v>
      </c>
      <c r="D3606" s="822" t="s">
        <v>3500</v>
      </c>
      <c r="E3606" s="822" t="s">
        <v>6953</v>
      </c>
      <c r="F3606" s="822" t="s">
        <v>7230</v>
      </c>
      <c r="G3606" s="822" t="s">
        <v>2319</v>
      </c>
      <c r="H3606" s="831"/>
      <c r="I3606" s="831"/>
      <c r="J3606" s="822"/>
      <c r="K3606" s="822"/>
      <c r="L3606" s="831"/>
      <c r="M3606" s="831"/>
      <c r="N3606" s="822"/>
      <c r="O3606" s="822"/>
      <c r="P3606" s="831">
        <v>4</v>
      </c>
      <c r="Q3606" s="831">
        <v>4384.25</v>
      </c>
      <c r="R3606" s="827"/>
      <c r="S3606" s="832">
        <v>1096.0625</v>
      </c>
    </row>
    <row r="3607" spans="1:19" ht="14.45" customHeight="1" x14ac:dyDescent="0.2">
      <c r="A3607" s="821" t="s">
        <v>6951</v>
      </c>
      <c r="B3607" s="822" t="s">
        <v>7426</v>
      </c>
      <c r="C3607" s="822" t="s">
        <v>639</v>
      </c>
      <c r="D3607" s="822" t="s">
        <v>3500</v>
      </c>
      <c r="E3607" s="822" t="s">
        <v>6953</v>
      </c>
      <c r="F3607" s="822" t="s">
        <v>7232</v>
      </c>
      <c r="G3607" s="822" t="s">
        <v>2300</v>
      </c>
      <c r="H3607" s="831"/>
      <c r="I3607" s="831"/>
      <c r="J3607" s="822"/>
      <c r="K3607" s="822"/>
      <c r="L3607" s="831"/>
      <c r="M3607" s="831"/>
      <c r="N3607" s="822"/>
      <c r="O3607" s="822"/>
      <c r="P3607" s="831">
        <v>1</v>
      </c>
      <c r="Q3607" s="831">
        <v>1114.27</v>
      </c>
      <c r="R3607" s="827"/>
      <c r="S3607" s="832">
        <v>1114.27</v>
      </c>
    </row>
    <row r="3608" spans="1:19" ht="14.45" customHeight="1" x14ac:dyDescent="0.2">
      <c r="A3608" s="821" t="s">
        <v>6951</v>
      </c>
      <c r="B3608" s="822" t="s">
        <v>7426</v>
      </c>
      <c r="C3608" s="822" t="s">
        <v>639</v>
      </c>
      <c r="D3608" s="822" t="s">
        <v>3500</v>
      </c>
      <c r="E3608" s="822" t="s">
        <v>6946</v>
      </c>
      <c r="F3608" s="822" t="s">
        <v>7314</v>
      </c>
      <c r="G3608" s="822" t="s">
        <v>7315</v>
      </c>
      <c r="H3608" s="831"/>
      <c r="I3608" s="831"/>
      <c r="J3608" s="822"/>
      <c r="K3608" s="822"/>
      <c r="L3608" s="831"/>
      <c r="M3608" s="831"/>
      <c r="N3608" s="822"/>
      <c r="O3608" s="822"/>
      <c r="P3608" s="831">
        <v>1</v>
      </c>
      <c r="Q3608" s="831">
        <v>158</v>
      </c>
      <c r="R3608" s="827"/>
      <c r="S3608" s="832">
        <v>158</v>
      </c>
    </row>
    <row r="3609" spans="1:19" ht="14.45" customHeight="1" x14ac:dyDescent="0.2">
      <c r="A3609" s="821" t="s">
        <v>6951</v>
      </c>
      <c r="B3609" s="822" t="s">
        <v>7426</v>
      </c>
      <c r="C3609" s="822" t="s">
        <v>639</v>
      </c>
      <c r="D3609" s="822" t="s">
        <v>3500</v>
      </c>
      <c r="E3609" s="822" t="s">
        <v>6946</v>
      </c>
      <c r="F3609" s="822" t="s">
        <v>7318</v>
      </c>
      <c r="G3609" s="822" t="s">
        <v>7319</v>
      </c>
      <c r="H3609" s="831"/>
      <c r="I3609" s="831"/>
      <c r="J3609" s="822"/>
      <c r="K3609" s="822"/>
      <c r="L3609" s="831">
        <v>2</v>
      </c>
      <c r="M3609" s="831">
        <v>76</v>
      </c>
      <c r="N3609" s="822"/>
      <c r="O3609" s="822">
        <v>38</v>
      </c>
      <c r="P3609" s="831">
        <v>100</v>
      </c>
      <c r="Q3609" s="831">
        <v>4000</v>
      </c>
      <c r="R3609" s="827"/>
      <c r="S3609" s="832">
        <v>40</v>
      </c>
    </row>
    <row r="3610" spans="1:19" ht="14.45" customHeight="1" x14ac:dyDescent="0.2">
      <c r="A3610" s="821" t="s">
        <v>6951</v>
      </c>
      <c r="B3610" s="822" t="s">
        <v>7426</v>
      </c>
      <c r="C3610" s="822" t="s">
        <v>639</v>
      </c>
      <c r="D3610" s="822" t="s">
        <v>3500</v>
      </c>
      <c r="E3610" s="822" t="s">
        <v>6946</v>
      </c>
      <c r="F3610" s="822" t="s">
        <v>7328</v>
      </c>
      <c r="G3610" s="822" t="s">
        <v>7329</v>
      </c>
      <c r="H3610" s="831"/>
      <c r="I3610" s="831"/>
      <c r="J3610" s="822"/>
      <c r="K3610" s="822"/>
      <c r="L3610" s="831">
        <v>6</v>
      </c>
      <c r="M3610" s="831">
        <v>1080</v>
      </c>
      <c r="N3610" s="822"/>
      <c r="O3610" s="822">
        <v>180</v>
      </c>
      <c r="P3610" s="831">
        <v>79</v>
      </c>
      <c r="Q3610" s="831">
        <v>15326</v>
      </c>
      <c r="R3610" s="827"/>
      <c r="S3610" s="832">
        <v>194</v>
      </c>
    </row>
    <row r="3611" spans="1:19" ht="14.45" customHeight="1" x14ac:dyDescent="0.2">
      <c r="A3611" s="821" t="s">
        <v>6951</v>
      </c>
      <c r="B3611" s="822" t="s">
        <v>7426</v>
      </c>
      <c r="C3611" s="822" t="s">
        <v>639</v>
      </c>
      <c r="D3611" s="822" t="s">
        <v>3500</v>
      </c>
      <c r="E3611" s="822" t="s">
        <v>6946</v>
      </c>
      <c r="F3611" s="822" t="s">
        <v>7441</v>
      </c>
      <c r="G3611" s="822" t="s">
        <v>7442</v>
      </c>
      <c r="H3611" s="831"/>
      <c r="I3611" s="831"/>
      <c r="J3611" s="822"/>
      <c r="K3611" s="822"/>
      <c r="L3611" s="831"/>
      <c r="M3611" s="831"/>
      <c r="N3611" s="822"/>
      <c r="O3611" s="822"/>
      <c r="P3611" s="831">
        <v>1</v>
      </c>
      <c r="Q3611" s="831">
        <v>1308</v>
      </c>
      <c r="R3611" s="827"/>
      <c r="S3611" s="832">
        <v>1308</v>
      </c>
    </row>
    <row r="3612" spans="1:19" ht="14.45" customHeight="1" x14ac:dyDescent="0.2">
      <c r="A3612" s="821" t="s">
        <v>6951</v>
      </c>
      <c r="B3612" s="822" t="s">
        <v>7426</v>
      </c>
      <c r="C3612" s="822" t="s">
        <v>639</v>
      </c>
      <c r="D3612" s="822" t="s">
        <v>3500</v>
      </c>
      <c r="E3612" s="822" t="s">
        <v>6946</v>
      </c>
      <c r="F3612" s="822" t="s">
        <v>7338</v>
      </c>
      <c r="G3612" s="822" t="s">
        <v>7339</v>
      </c>
      <c r="H3612" s="831"/>
      <c r="I3612" s="831"/>
      <c r="J3612" s="822"/>
      <c r="K3612" s="822"/>
      <c r="L3612" s="831">
        <v>6</v>
      </c>
      <c r="M3612" s="831">
        <v>261.12</v>
      </c>
      <c r="N3612" s="822"/>
      <c r="O3612" s="822">
        <v>43.52</v>
      </c>
      <c r="P3612" s="831">
        <v>79</v>
      </c>
      <c r="Q3612" s="831">
        <v>3507.78</v>
      </c>
      <c r="R3612" s="827"/>
      <c r="S3612" s="832">
        <v>44.402278481012658</v>
      </c>
    </row>
    <row r="3613" spans="1:19" ht="14.45" customHeight="1" x14ac:dyDescent="0.2">
      <c r="A3613" s="821" t="s">
        <v>6951</v>
      </c>
      <c r="B3613" s="822" t="s">
        <v>7426</v>
      </c>
      <c r="C3613" s="822" t="s">
        <v>639</v>
      </c>
      <c r="D3613" s="822" t="s">
        <v>3500</v>
      </c>
      <c r="E3613" s="822" t="s">
        <v>6946</v>
      </c>
      <c r="F3613" s="822" t="s">
        <v>7342</v>
      </c>
      <c r="G3613" s="822" t="s">
        <v>7343</v>
      </c>
      <c r="H3613" s="831"/>
      <c r="I3613" s="831"/>
      <c r="J3613" s="822"/>
      <c r="K3613" s="822"/>
      <c r="L3613" s="831"/>
      <c r="M3613" s="831"/>
      <c r="N3613" s="822"/>
      <c r="O3613" s="822"/>
      <c r="P3613" s="831">
        <v>64</v>
      </c>
      <c r="Q3613" s="831">
        <v>2496</v>
      </c>
      <c r="R3613" s="827"/>
      <c r="S3613" s="832">
        <v>39</v>
      </c>
    </row>
    <row r="3614" spans="1:19" ht="14.45" customHeight="1" x14ac:dyDescent="0.2">
      <c r="A3614" s="821" t="s">
        <v>6951</v>
      </c>
      <c r="B3614" s="822" t="s">
        <v>7426</v>
      </c>
      <c r="C3614" s="822" t="s">
        <v>639</v>
      </c>
      <c r="D3614" s="822" t="s">
        <v>3500</v>
      </c>
      <c r="E3614" s="822" t="s">
        <v>6946</v>
      </c>
      <c r="F3614" s="822" t="s">
        <v>7348</v>
      </c>
      <c r="G3614" s="822" t="s">
        <v>7349</v>
      </c>
      <c r="H3614" s="831"/>
      <c r="I3614" s="831"/>
      <c r="J3614" s="822"/>
      <c r="K3614" s="822"/>
      <c r="L3614" s="831">
        <v>2</v>
      </c>
      <c r="M3614" s="831">
        <v>66</v>
      </c>
      <c r="N3614" s="822"/>
      <c r="O3614" s="822">
        <v>33</v>
      </c>
      <c r="P3614" s="831">
        <v>19</v>
      </c>
      <c r="Q3614" s="831">
        <v>646</v>
      </c>
      <c r="R3614" s="827"/>
      <c r="S3614" s="832">
        <v>34</v>
      </c>
    </row>
    <row r="3615" spans="1:19" ht="14.45" customHeight="1" x14ac:dyDescent="0.2">
      <c r="A3615" s="821" t="s">
        <v>6951</v>
      </c>
      <c r="B3615" s="822" t="s">
        <v>7426</v>
      </c>
      <c r="C3615" s="822" t="s">
        <v>639</v>
      </c>
      <c r="D3615" s="822" t="s">
        <v>3500</v>
      </c>
      <c r="E3615" s="822" t="s">
        <v>6946</v>
      </c>
      <c r="F3615" s="822" t="s">
        <v>7350</v>
      </c>
      <c r="G3615" s="822" t="s">
        <v>7351</v>
      </c>
      <c r="H3615" s="831"/>
      <c r="I3615" s="831"/>
      <c r="J3615" s="822"/>
      <c r="K3615" s="822"/>
      <c r="L3615" s="831"/>
      <c r="M3615" s="831"/>
      <c r="N3615" s="822"/>
      <c r="O3615" s="822"/>
      <c r="P3615" s="831">
        <v>1</v>
      </c>
      <c r="Q3615" s="831">
        <v>388</v>
      </c>
      <c r="R3615" s="827"/>
      <c r="S3615" s="832">
        <v>388</v>
      </c>
    </row>
    <row r="3616" spans="1:19" ht="14.45" customHeight="1" x14ac:dyDescent="0.2">
      <c r="A3616" s="821" t="s">
        <v>6951</v>
      </c>
      <c r="B3616" s="822" t="s">
        <v>7426</v>
      </c>
      <c r="C3616" s="822" t="s">
        <v>639</v>
      </c>
      <c r="D3616" s="822" t="s">
        <v>3500</v>
      </c>
      <c r="E3616" s="822" t="s">
        <v>6946</v>
      </c>
      <c r="F3616" s="822" t="s">
        <v>7362</v>
      </c>
      <c r="G3616" s="822" t="s">
        <v>7363</v>
      </c>
      <c r="H3616" s="831"/>
      <c r="I3616" s="831"/>
      <c r="J3616" s="822"/>
      <c r="K3616" s="822"/>
      <c r="L3616" s="831">
        <v>1</v>
      </c>
      <c r="M3616" s="831">
        <v>62</v>
      </c>
      <c r="N3616" s="822"/>
      <c r="O3616" s="822">
        <v>62</v>
      </c>
      <c r="P3616" s="831">
        <v>1</v>
      </c>
      <c r="Q3616" s="831">
        <v>66</v>
      </c>
      <c r="R3616" s="827"/>
      <c r="S3616" s="832">
        <v>66</v>
      </c>
    </row>
    <row r="3617" spans="1:19" ht="14.45" customHeight="1" x14ac:dyDescent="0.2">
      <c r="A3617" s="821" t="s">
        <v>6951</v>
      </c>
      <c r="B3617" s="822" t="s">
        <v>7426</v>
      </c>
      <c r="C3617" s="822" t="s">
        <v>639</v>
      </c>
      <c r="D3617" s="822" t="s">
        <v>3500</v>
      </c>
      <c r="E3617" s="822" t="s">
        <v>6946</v>
      </c>
      <c r="F3617" s="822" t="s">
        <v>7366</v>
      </c>
      <c r="G3617" s="822" t="s">
        <v>7367</v>
      </c>
      <c r="H3617" s="831"/>
      <c r="I3617" s="831"/>
      <c r="J3617" s="822"/>
      <c r="K3617" s="822"/>
      <c r="L3617" s="831"/>
      <c r="M3617" s="831"/>
      <c r="N3617" s="822"/>
      <c r="O3617" s="822"/>
      <c r="P3617" s="831">
        <v>33</v>
      </c>
      <c r="Q3617" s="831">
        <v>2178</v>
      </c>
      <c r="R3617" s="827"/>
      <c r="S3617" s="832">
        <v>66</v>
      </c>
    </row>
    <row r="3618" spans="1:19" ht="14.45" customHeight="1" x14ac:dyDescent="0.2">
      <c r="A3618" s="821" t="s">
        <v>6951</v>
      </c>
      <c r="B3618" s="822" t="s">
        <v>7426</v>
      </c>
      <c r="C3618" s="822" t="s">
        <v>639</v>
      </c>
      <c r="D3618" s="822" t="s">
        <v>6935</v>
      </c>
      <c r="E3618" s="822" t="s">
        <v>6953</v>
      </c>
      <c r="F3618" s="822" t="s">
        <v>6954</v>
      </c>
      <c r="G3618" s="822" t="s">
        <v>6955</v>
      </c>
      <c r="H3618" s="831">
        <v>9.6</v>
      </c>
      <c r="I3618" s="831">
        <v>521.41000000000008</v>
      </c>
      <c r="J3618" s="822"/>
      <c r="K3618" s="822">
        <v>54.31354166666668</v>
      </c>
      <c r="L3618" s="831"/>
      <c r="M3618" s="831"/>
      <c r="N3618" s="822"/>
      <c r="O3618" s="822"/>
      <c r="P3618" s="831"/>
      <c r="Q3618" s="831"/>
      <c r="R3618" s="827"/>
      <c r="S3618" s="832"/>
    </row>
    <row r="3619" spans="1:19" ht="14.45" customHeight="1" x14ac:dyDescent="0.2">
      <c r="A3619" s="821" t="s">
        <v>6951</v>
      </c>
      <c r="B3619" s="822" t="s">
        <v>7426</v>
      </c>
      <c r="C3619" s="822" t="s">
        <v>639</v>
      </c>
      <c r="D3619" s="822" t="s">
        <v>6935</v>
      </c>
      <c r="E3619" s="822" t="s">
        <v>6953</v>
      </c>
      <c r="F3619" s="822" t="s">
        <v>6956</v>
      </c>
      <c r="G3619" s="822" t="s">
        <v>6955</v>
      </c>
      <c r="H3619" s="831">
        <v>0.2</v>
      </c>
      <c r="I3619" s="831">
        <v>21.77</v>
      </c>
      <c r="J3619" s="822"/>
      <c r="K3619" s="822">
        <v>108.85</v>
      </c>
      <c r="L3619" s="831"/>
      <c r="M3619" s="831"/>
      <c r="N3619" s="822"/>
      <c r="O3619" s="822"/>
      <c r="P3619" s="831"/>
      <c r="Q3619" s="831"/>
      <c r="R3619" s="827"/>
      <c r="S3619" s="832"/>
    </row>
    <row r="3620" spans="1:19" ht="14.45" customHeight="1" x14ac:dyDescent="0.2">
      <c r="A3620" s="821" t="s">
        <v>6951</v>
      </c>
      <c r="B3620" s="822" t="s">
        <v>7426</v>
      </c>
      <c r="C3620" s="822" t="s">
        <v>639</v>
      </c>
      <c r="D3620" s="822" t="s">
        <v>6935</v>
      </c>
      <c r="E3620" s="822" t="s">
        <v>6953</v>
      </c>
      <c r="F3620" s="822" t="s">
        <v>6957</v>
      </c>
      <c r="G3620" s="822" t="s">
        <v>6958</v>
      </c>
      <c r="H3620" s="831">
        <v>0.6</v>
      </c>
      <c r="I3620" s="831">
        <v>7.71</v>
      </c>
      <c r="J3620" s="822"/>
      <c r="K3620" s="822">
        <v>12.85</v>
      </c>
      <c r="L3620" s="831"/>
      <c r="M3620" s="831"/>
      <c r="N3620" s="822"/>
      <c r="O3620" s="822"/>
      <c r="P3620" s="831"/>
      <c r="Q3620" s="831"/>
      <c r="R3620" s="827"/>
      <c r="S3620" s="832"/>
    </row>
    <row r="3621" spans="1:19" ht="14.45" customHeight="1" x14ac:dyDescent="0.2">
      <c r="A3621" s="821" t="s">
        <v>6951</v>
      </c>
      <c r="B3621" s="822" t="s">
        <v>7426</v>
      </c>
      <c r="C3621" s="822" t="s">
        <v>639</v>
      </c>
      <c r="D3621" s="822" t="s">
        <v>6935</v>
      </c>
      <c r="E3621" s="822" t="s">
        <v>6953</v>
      </c>
      <c r="F3621" s="822" t="s">
        <v>6959</v>
      </c>
      <c r="G3621" s="822" t="s">
        <v>900</v>
      </c>
      <c r="H3621" s="831">
        <v>4.5</v>
      </c>
      <c r="I3621" s="831">
        <v>817.16</v>
      </c>
      <c r="J3621" s="822"/>
      <c r="K3621" s="822">
        <v>181.5911111111111</v>
      </c>
      <c r="L3621" s="831">
        <v>4.4000000000000004</v>
      </c>
      <c r="M3621" s="831">
        <v>903.76</v>
      </c>
      <c r="N3621" s="822"/>
      <c r="O3621" s="822">
        <v>205.39999999999998</v>
      </c>
      <c r="P3621" s="831"/>
      <c r="Q3621" s="831"/>
      <c r="R3621" s="827"/>
      <c r="S3621" s="832"/>
    </row>
    <row r="3622" spans="1:19" ht="14.45" customHeight="1" x14ac:dyDescent="0.2">
      <c r="A3622" s="821" t="s">
        <v>6951</v>
      </c>
      <c r="B3622" s="822" t="s">
        <v>7426</v>
      </c>
      <c r="C3622" s="822" t="s">
        <v>639</v>
      </c>
      <c r="D3622" s="822" t="s">
        <v>6935</v>
      </c>
      <c r="E3622" s="822" t="s">
        <v>6953</v>
      </c>
      <c r="F3622" s="822" t="s">
        <v>6962</v>
      </c>
      <c r="G3622" s="822" t="s">
        <v>1479</v>
      </c>
      <c r="H3622" s="831">
        <v>7</v>
      </c>
      <c r="I3622" s="831">
        <v>93.59</v>
      </c>
      <c r="J3622" s="822"/>
      <c r="K3622" s="822">
        <v>13.370000000000001</v>
      </c>
      <c r="L3622" s="831"/>
      <c r="M3622" s="831"/>
      <c r="N3622" s="822"/>
      <c r="O3622" s="822"/>
      <c r="P3622" s="831"/>
      <c r="Q3622" s="831"/>
      <c r="R3622" s="827"/>
      <c r="S3622" s="832"/>
    </row>
    <row r="3623" spans="1:19" ht="14.45" customHeight="1" x14ac:dyDescent="0.2">
      <c r="A3623" s="821" t="s">
        <v>6951</v>
      </c>
      <c r="B3623" s="822" t="s">
        <v>7426</v>
      </c>
      <c r="C3623" s="822" t="s">
        <v>639</v>
      </c>
      <c r="D3623" s="822" t="s">
        <v>6935</v>
      </c>
      <c r="E3623" s="822" t="s">
        <v>6953</v>
      </c>
      <c r="F3623" s="822" t="s">
        <v>6981</v>
      </c>
      <c r="G3623" s="822" t="s">
        <v>3381</v>
      </c>
      <c r="H3623" s="831">
        <v>160</v>
      </c>
      <c r="I3623" s="831">
        <v>1321544</v>
      </c>
      <c r="J3623" s="822"/>
      <c r="K3623" s="822">
        <v>8259.65</v>
      </c>
      <c r="L3623" s="831">
        <v>140</v>
      </c>
      <c r="M3623" s="831">
        <v>994019.64000000013</v>
      </c>
      <c r="N3623" s="822"/>
      <c r="O3623" s="822">
        <v>7100.1402857142866</v>
      </c>
      <c r="P3623" s="831"/>
      <c r="Q3623" s="831"/>
      <c r="R3623" s="827"/>
      <c r="S3623" s="832"/>
    </row>
    <row r="3624" spans="1:19" ht="14.45" customHeight="1" x14ac:dyDescent="0.2">
      <c r="A3624" s="821" t="s">
        <v>6951</v>
      </c>
      <c r="B3624" s="822" t="s">
        <v>7426</v>
      </c>
      <c r="C3624" s="822" t="s">
        <v>639</v>
      </c>
      <c r="D3624" s="822" t="s">
        <v>6935</v>
      </c>
      <c r="E3624" s="822" t="s">
        <v>6953</v>
      </c>
      <c r="F3624" s="822" t="s">
        <v>6994</v>
      </c>
      <c r="G3624" s="822" t="s">
        <v>6966</v>
      </c>
      <c r="H3624" s="831">
        <v>115</v>
      </c>
      <c r="I3624" s="831">
        <v>148448.89999999997</v>
      </c>
      <c r="J3624" s="822"/>
      <c r="K3624" s="822">
        <v>1290.8599999999997</v>
      </c>
      <c r="L3624" s="831"/>
      <c r="M3624" s="831"/>
      <c r="N3624" s="822"/>
      <c r="O3624" s="822"/>
      <c r="P3624" s="831"/>
      <c r="Q3624" s="831"/>
      <c r="R3624" s="827"/>
      <c r="S3624" s="832"/>
    </row>
    <row r="3625" spans="1:19" ht="14.45" customHeight="1" x14ac:dyDescent="0.2">
      <c r="A3625" s="821" t="s">
        <v>6951</v>
      </c>
      <c r="B3625" s="822" t="s">
        <v>7426</v>
      </c>
      <c r="C3625" s="822" t="s">
        <v>639</v>
      </c>
      <c r="D3625" s="822" t="s">
        <v>6935</v>
      </c>
      <c r="E3625" s="822" t="s">
        <v>6953</v>
      </c>
      <c r="F3625" s="822" t="s">
        <v>6995</v>
      </c>
      <c r="G3625" s="822" t="s">
        <v>699</v>
      </c>
      <c r="H3625" s="831">
        <v>0.30000000000000004</v>
      </c>
      <c r="I3625" s="831">
        <v>14.15</v>
      </c>
      <c r="J3625" s="822"/>
      <c r="K3625" s="822">
        <v>47.166666666666664</v>
      </c>
      <c r="L3625" s="831"/>
      <c r="M3625" s="831"/>
      <c r="N3625" s="822"/>
      <c r="O3625" s="822"/>
      <c r="P3625" s="831"/>
      <c r="Q3625" s="831"/>
      <c r="R3625" s="827"/>
      <c r="S3625" s="832"/>
    </row>
    <row r="3626" spans="1:19" ht="14.45" customHeight="1" x14ac:dyDescent="0.2">
      <c r="A3626" s="821" t="s">
        <v>6951</v>
      </c>
      <c r="B3626" s="822" t="s">
        <v>7426</v>
      </c>
      <c r="C3626" s="822" t="s">
        <v>639</v>
      </c>
      <c r="D3626" s="822" t="s">
        <v>6935</v>
      </c>
      <c r="E3626" s="822" t="s">
        <v>6953</v>
      </c>
      <c r="F3626" s="822" t="s">
        <v>6996</v>
      </c>
      <c r="G3626" s="822" t="s">
        <v>1434</v>
      </c>
      <c r="H3626" s="831">
        <v>4.8000000000000007</v>
      </c>
      <c r="I3626" s="831">
        <v>841.31</v>
      </c>
      <c r="J3626" s="822"/>
      <c r="K3626" s="822">
        <v>175.27291666666662</v>
      </c>
      <c r="L3626" s="831">
        <v>10.4</v>
      </c>
      <c r="M3626" s="831">
        <v>1822.1599999999999</v>
      </c>
      <c r="N3626" s="822"/>
      <c r="O3626" s="822">
        <v>175.2076923076923</v>
      </c>
      <c r="P3626" s="831"/>
      <c r="Q3626" s="831"/>
      <c r="R3626" s="827"/>
      <c r="S3626" s="832"/>
    </row>
    <row r="3627" spans="1:19" ht="14.45" customHeight="1" x14ac:dyDescent="0.2">
      <c r="A3627" s="821" t="s">
        <v>6951</v>
      </c>
      <c r="B3627" s="822" t="s">
        <v>7426</v>
      </c>
      <c r="C3627" s="822" t="s">
        <v>639</v>
      </c>
      <c r="D3627" s="822" t="s">
        <v>6935</v>
      </c>
      <c r="E3627" s="822" t="s">
        <v>6953</v>
      </c>
      <c r="F3627" s="822" t="s">
        <v>6997</v>
      </c>
      <c r="G3627" s="822" t="s">
        <v>877</v>
      </c>
      <c r="H3627" s="831">
        <v>5.6</v>
      </c>
      <c r="I3627" s="831">
        <v>336.46</v>
      </c>
      <c r="J3627" s="822"/>
      <c r="K3627" s="822">
        <v>60.082142857142856</v>
      </c>
      <c r="L3627" s="831">
        <v>15.7</v>
      </c>
      <c r="M3627" s="831">
        <v>939.59</v>
      </c>
      <c r="N3627" s="822"/>
      <c r="O3627" s="822">
        <v>59.846496815286628</v>
      </c>
      <c r="P3627" s="831"/>
      <c r="Q3627" s="831"/>
      <c r="R3627" s="827"/>
      <c r="S3627" s="832"/>
    </row>
    <row r="3628" spans="1:19" ht="14.45" customHeight="1" x14ac:dyDescent="0.2">
      <c r="A3628" s="821" t="s">
        <v>6951</v>
      </c>
      <c r="B3628" s="822" t="s">
        <v>7426</v>
      </c>
      <c r="C3628" s="822" t="s">
        <v>639</v>
      </c>
      <c r="D3628" s="822" t="s">
        <v>6935</v>
      </c>
      <c r="E3628" s="822" t="s">
        <v>6953</v>
      </c>
      <c r="F3628" s="822" t="s">
        <v>6998</v>
      </c>
      <c r="G3628" s="822" t="s">
        <v>3267</v>
      </c>
      <c r="H3628" s="831">
        <v>0.89999999999999991</v>
      </c>
      <c r="I3628" s="831">
        <v>617.54</v>
      </c>
      <c r="J3628" s="822"/>
      <c r="K3628" s="822">
        <v>686.15555555555557</v>
      </c>
      <c r="L3628" s="831">
        <v>0.29000000000000004</v>
      </c>
      <c r="M3628" s="831">
        <v>198.96</v>
      </c>
      <c r="N3628" s="822"/>
      <c r="O3628" s="822">
        <v>686.06896551724128</v>
      </c>
      <c r="P3628" s="831"/>
      <c r="Q3628" s="831"/>
      <c r="R3628" s="827"/>
      <c r="S3628" s="832"/>
    </row>
    <row r="3629" spans="1:19" ht="14.45" customHeight="1" x14ac:dyDescent="0.2">
      <c r="A3629" s="821" t="s">
        <v>6951</v>
      </c>
      <c r="B3629" s="822" t="s">
        <v>7426</v>
      </c>
      <c r="C3629" s="822" t="s">
        <v>639</v>
      </c>
      <c r="D3629" s="822" t="s">
        <v>6935</v>
      </c>
      <c r="E3629" s="822" t="s">
        <v>6953</v>
      </c>
      <c r="F3629" s="822" t="s">
        <v>6999</v>
      </c>
      <c r="G3629" s="822" t="s">
        <v>3267</v>
      </c>
      <c r="H3629" s="831">
        <v>3</v>
      </c>
      <c r="I3629" s="831">
        <v>514.65000000000009</v>
      </c>
      <c r="J3629" s="822"/>
      <c r="K3629" s="822">
        <v>171.55000000000004</v>
      </c>
      <c r="L3629" s="831">
        <v>2</v>
      </c>
      <c r="M3629" s="831">
        <v>343.1</v>
      </c>
      <c r="N3629" s="822"/>
      <c r="O3629" s="822">
        <v>171.55</v>
      </c>
      <c r="P3629" s="831"/>
      <c r="Q3629" s="831"/>
      <c r="R3629" s="827"/>
      <c r="S3629" s="832"/>
    </row>
    <row r="3630" spans="1:19" ht="14.45" customHeight="1" x14ac:dyDescent="0.2">
      <c r="A3630" s="821" t="s">
        <v>6951</v>
      </c>
      <c r="B3630" s="822" t="s">
        <v>7426</v>
      </c>
      <c r="C3630" s="822" t="s">
        <v>639</v>
      </c>
      <c r="D3630" s="822" t="s">
        <v>6935</v>
      </c>
      <c r="E3630" s="822" t="s">
        <v>6953</v>
      </c>
      <c r="F3630" s="822" t="s">
        <v>7000</v>
      </c>
      <c r="G3630" s="822" t="s">
        <v>3267</v>
      </c>
      <c r="H3630" s="831">
        <v>5.65</v>
      </c>
      <c r="I3630" s="831">
        <v>1938.44</v>
      </c>
      <c r="J3630" s="822"/>
      <c r="K3630" s="822">
        <v>343.08672566371678</v>
      </c>
      <c r="L3630" s="831">
        <v>6.58</v>
      </c>
      <c r="M3630" s="831">
        <v>2257.5</v>
      </c>
      <c r="N3630" s="822"/>
      <c r="O3630" s="822">
        <v>343.08510638297872</v>
      </c>
      <c r="P3630" s="831"/>
      <c r="Q3630" s="831"/>
      <c r="R3630" s="827"/>
      <c r="S3630" s="832"/>
    </row>
    <row r="3631" spans="1:19" ht="14.45" customHeight="1" x14ac:dyDescent="0.2">
      <c r="A3631" s="821" t="s">
        <v>6951</v>
      </c>
      <c r="B3631" s="822" t="s">
        <v>7426</v>
      </c>
      <c r="C3631" s="822" t="s">
        <v>639</v>
      </c>
      <c r="D3631" s="822" t="s">
        <v>6935</v>
      </c>
      <c r="E3631" s="822" t="s">
        <v>6953</v>
      </c>
      <c r="F3631" s="822" t="s">
        <v>7003</v>
      </c>
      <c r="G3631" s="822" t="s">
        <v>862</v>
      </c>
      <c r="H3631" s="831"/>
      <c r="I3631" s="831"/>
      <c r="J3631" s="822"/>
      <c r="K3631" s="822"/>
      <c r="L3631" s="831">
        <v>0.02</v>
      </c>
      <c r="M3631" s="831">
        <v>4.17</v>
      </c>
      <c r="N3631" s="822"/>
      <c r="O3631" s="822">
        <v>208.5</v>
      </c>
      <c r="P3631" s="831"/>
      <c r="Q3631" s="831"/>
      <c r="R3631" s="827"/>
      <c r="S3631" s="832"/>
    </row>
    <row r="3632" spans="1:19" ht="14.45" customHeight="1" x14ac:dyDescent="0.2">
      <c r="A3632" s="821" t="s">
        <v>6951</v>
      </c>
      <c r="B3632" s="822" t="s">
        <v>7426</v>
      </c>
      <c r="C3632" s="822" t="s">
        <v>639</v>
      </c>
      <c r="D3632" s="822" t="s">
        <v>6935</v>
      </c>
      <c r="E3632" s="822" t="s">
        <v>6953</v>
      </c>
      <c r="F3632" s="822" t="s">
        <v>7004</v>
      </c>
      <c r="G3632" s="822" t="s">
        <v>7005</v>
      </c>
      <c r="H3632" s="831">
        <v>3.3</v>
      </c>
      <c r="I3632" s="831">
        <v>387.09000000000003</v>
      </c>
      <c r="J3632" s="822"/>
      <c r="K3632" s="822">
        <v>117.30000000000001</v>
      </c>
      <c r="L3632" s="831">
        <v>2.5</v>
      </c>
      <c r="M3632" s="831">
        <v>293.25</v>
      </c>
      <c r="N3632" s="822"/>
      <c r="O3632" s="822">
        <v>117.3</v>
      </c>
      <c r="P3632" s="831"/>
      <c r="Q3632" s="831"/>
      <c r="R3632" s="827"/>
      <c r="S3632" s="832"/>
    </row>
    <row r="3633" spans="1:19" ht="14.45" customHeight="1" x14ac:dyDescent="0.2">
      <c r="A3633" s="821" t="s">
        <v>6951</v>
      </c>
      <c r="B3633" s="822" t="s">
        <v>7426</v>
      </c>
      <c r="C3633" s="822" t="s">
        <v>639</v>
      </c>
      <c r="D3633" s="822" t="s">
        <v>6935</v>
      </c>
      <c r="E3633" s="822" t="s">
        <v>6953</v>
      </c>
      <c r="F3633" s="822" t="s">
        <v>7006</v>
      </c>
      <c r="G3633" s="822"/>
      <c r="H3633" s="831">
        <v>0.8</v>
      </c>
      <c r="I3633" s="831">
        <v>53.17</v>
      </c>
      <c r="J3633" s="822"/>
      <c r="K3633" s="822">
        <v>66.462499999999991</v>
      </c>
      <c r="L3633" s="831"/>
      <c r="M3633" s="831"/>
      <c r="N3633" s="822"/>
      <c r="O3633" s="822"/>
      <c r="P3633" s="831"/>
      <c r="Q3633" s="831"/>
      <c r="R3633" s="827"/>
      <c r="S3633" s="832"/>
    </row>
    <row r="3634" spans="1:19" ht="14.45" customHeight="1" x14ac:dyDescent="0.2">
      <c r="A3634" s="821" t="s">
        <v>6951</v>
      </c>
      <c r="B3634" s="822" t="s">
        <v>7426</v>
      </c>
      <c r="C3634" s="822" t="s">
        <v>639</v>
      </c>
      <c r="D3634" s="822" t="s">
        <v>6935</v>
      </c>
      <c r="E3634" s="822" t="s">
        <v>6953</v>
      </c>
      <c r="F3634" s="822" t="s">
        <v>7006</v>
      </c>
      <c r="G3634" s="822" t="s">
        <v>7007</v>
      </c>
      <c r="H3634" s="831">
        <v>1</v>
      </c>
      <c r="I3634" s="831">
        <v>66.61</v>
      </c>
      <c r="J3634" s="822"/>
      <c r="K3634" s="822">
        <v>66.61</v>
      </c>
      <c r="L3634" s="831"/>
      <c r="M3634" s="831"/>
      <c r="N3634" s="822"/>
      <c r="O3634" s="822"/>
      <c r="P3634" s="831"/>
      <c r="Q3634" s="831"/>
      <c r="R3634" s="827"/>
      <c r="S3634" s="832"/>
    </row>
    <row r="3635" spans="1:19" ht="14.45" customHeight="1" x14ac:dyDescent="0.2">
      <c r="A3635" s="821" t="s">
        <v>6951</v>
      </c>
      <c r="B3635" s="822" t="s">
        <v>7426</v>
      </c>
      <c r="C3635" s="822" t="s">
        <v>639</v>
      </c>
      <c r="D3635" s="822" t="s">
        <v>6935</v>
      </c>
      <c r="E3635" s="822" t="s">
        <v>6953</v>
      </c>
      <c r="F3635" s="822" t="s">
        <v>7008</v>
      </c>
      <c r="G3635" s="822" t="s">
        <v>2314</v>
      </c>
      <c r="H3635" s="831">
        <v>5.81</v>
      </c>
      <c r="I3635" s="831">
        <v>20603.73</v>
      </c>
      <c r="J3635" s="822"/>
      <c r="K3635" s="822">
        <v>3546.2530120481929</v>
      </c>
      <c r="L3635" s="831"/>
      <c r="M3635" s="831"/>
      <c r="N3635" s="822"/>
      <c r="O3635" s="822"/>
      <c r="P3635" s="831"/>
      <c r="Q3635" s="831"/>
      <c r="R3635" s="827"/>
      <c r="S3635" s="832"/>
    </row>
    <row r="3636" spans="1:19" ht="14.45" customHeight="1" x14ac:dyDescent="0.2">
      <c r="A3636" s="821" t="s">
        <v>6951</v>
      </c>
      <c r="B3636" s="822" t="s">
        <v>7426</v>
      </c>
      <c r="C3636" s="822" t="s">
        <v>639</v>
      </c>
      <c r="D3636" s="822" t="s">
        <v>6935</v>
      </c>
      <c r="E3636" s="822" t="s">
        <v>6953</v>
      </c>
      <c r="F3636" s="822" t="s">
        <v>7009</v>
      </c>
      <c r="G3636" s="822" t="s">
        <v>2314</v>
      </c>
      <c r="H3636" s="831">
        <v>1.97</v>
      </c>
      <c r="I3636" s="831">
        <v>38235.310000000005</v>
      </c>
      <c r="J3636" s="822"/>
      <c r="K3636" s="822">
        <v>19408.78680203046</v>
      </c>
      <c r="L3636" s="831"/>
      <c r="M3636" s="831"/>
      <c r="N3636" s="822"/>
      <c r="O3636" s="822"/>
      <c r="P3636" s="831"/>
      <c r="Q3636" s="831"/>
      <c r="R3636" s="827"/>
      <c r="S3636" s="832"/>
    </row>
    <row r="3637" spans="1:19" ht="14.45" customHeight="1" x14ac:dyDescent="0.2">
      <c r="A3637" s="821" t="s">
        <v>6951</v>
      </c>
      <c r="B3637" s="822" t="s">
        <v>7426</v>
      </c>
      <c r="C3637" s="822" t="s">
        <v>639</v>
      </c>
      <c r="D3637" s="822" t="s">
        <v>6935</v>
      </c>
      <c r="E3637" s="822" t="s">
        <v>6953</v>
      </c>
      <c r="F3637" s="822" t="s">
        <v>7010</v>
      </c>
      <c r="G3637" s="822" t="s">
        <v>1945</v>
      </c>
      <c r="H3637" s="831">
        <v>1</v>
      </c>
      <c r="I3637" s="831">
        <v>182.65</v>
      </c>
      <c r="J3637" s="822"/>
      <c r="K3637" s="822">
        <v>182.65</v>
      </c>
      <c r="L3637" s="831">
        <v>0.03</v>
      </c>
      <c r="M3637" s="831">
        <v>6.02</v>
      </c>
      <c r="N3637" s="822"/>
      <c r="O3637" s="822">
        <v>200.66666666666666</v>
      </c>
      <c r="P3637" s="831"/>
      <c r="Q3637" s="831"/>
      <c r="R3637" s="827"/>
      <c r="S3637" s="832"/>
    </row>
    <row r="3638" spans="1:19" ht="14.45" customHeight="1" x14ac:dyDescent="0.2">
      <c r="A3638" s="821" t="s">
        <v>6951</v>
      </c>
      <c r="B3638" s="822" t="s">
        <v>7426</v>
      </c>
      <c r="C3638" s="822" t="s">
        <v>639</v>
      </c>
      <c r="D3638" s="822" t="s">
        <v>6935</v>
      </c>
      <c r="E3638" s="822" t="s">
        <v>6953</v>
      </c>
      <c r="F3638" s="822" t="s">
        <v>7029</v>
      </c>
      <c r="G3638" s="822" t="s">
        <v>3393</v>
      </c>
      <c r="H3638" s="831">
        <v>178</v>
      </c>
      <c r="I3638" s="831">
        <v>1193774.8</v>
      </c>
      <c r="J3638" s="822"/>
      <c r="K3638" s="822">
        <v>6706.6</v>
      </c>
      <c r="L3638" s="831">
        <v>124</v>
      </c>
      <c r="M3638" s="831">
        <v>831602.12</v>
      </c>
      <c r="N3638" s="822"/>
      <c r="O3638" s="822">
        <v>6706.4687096774196</v>
      </c>
      <c r="P3638" s="831"/>
      <c r="Q3638" s="831"/>
      <c r="R3638" s="827"/>
      <c r="S3638" s="832"/>
    </row>
    <row r="3639" spans="1:19" ht="14.45" customHeight="1" x14ac:dyDescent="0.2">
      <c r="A3639" s="821" t="s">
        <v>6951</v>
      </c>
      <c r="B3639" s="822" t="s">
        <v>7426</v>
      </c>
      <c r="C3639" s="822" t="s">
        <v>639</v>
      </c>
      <c r="D3639" s="822" t="s">
        <v>6935</v>
      </c>
      <c r="E3639" s="822" t="s">
        <v>6953</v>
      </c>
      <c r="F3639" s="822" t="s">
        <v>7039</v>
      </c>
      <c r="G3639" s="822" t="s">
        <v>7040</v>
      </c>
      <c r="H3639" s="831">
        <v>1</v>
      </c>
      <c r="I3639" s="831">
        <v>3207.56</v>
      </c>
      <c r="J3639" s="822"/>
      <c r="K3639" s="822">
        <v>3207.56</v>
      </c>
      <c r="L3639" s="831"/>
      <c r="M3639" s="831"/>
      <c r="N3639" s="822"/>
      <c r="O3639" s="822"/>
      <c r="P3639" s="831"/>
      <c r="Q3639" s="831"/>
      <c r="R3639" s="827"/>
      <c r="S3639" s="832"/>
    </row>
    <row r="3640" spans="1:19" ht="14.45" customHeight="1" x14ac:dyDescent="0.2">
      <c r="A3640" s="821" t="s">
        <v>6951</v>
      </c>
      <c r="B3640" s="822" t="s">
        <v>7426</v>
      </c>
      <c r="C3640" s="822" t="s">
        <v>639</v>
      </c>
      <c r="D3640" s="822" t="s">
        <v>6935</v>
      </c>
      <c r="E3640" s="822" t="s">
        <v>6953</v>
      </c>
      <c r="F3640" s="822" t="s">
        <v>7047</v>
      </c>
      <c r="G3640" s="822" t="s">
        <v>805</v>
      </c>
      <c r="H3640" s="831">
        <v>1.8399999999999999</v>
      </c>
      <c r="I3640" s="831">
        <v>967.46999999999991</v>
      </c>
      <c r="J3640" s="822"/>
      <c r="K3640" s="822">
        <v>525.79891304347825</v>
      </c>
      <c r="L3640" s="831">
        <v>1.67</v>
      </c>
      <c r="M3640" s="831">
        <v>878.09999999999991</v>
      </c>
      <c r="N3640" s="822"/>
      <c r="O3640" s="822">
        <v>525.80838323353294</v>
      </c>
      <c r="P3640" s="831"/>
      <c r="Q3640" s="831"/>
      <c r="R3640" s="827"/>
      <c r="S3640" s="832"/>
    </row>
    <row r="3641" spans="1:19" ht="14.45" customHeight="1" x14ac:dyDescent="0.2">
      <c r="A3641" s="821" t="s">
        <v>6951</v>
      </c>
      <c r="B3641" s="822" t="s">
        <v>7426</v>
      </c>
      <c r="C3641" s="822" t="s">
        <v>639</v>
      </c>
      <c r="D3641" s="822" t="s">
        <v>6935</v>
      </c>
      <c r="E3641" s="822" t="s">
        <v>6953</v>
      </c>
      <c r="F3641" s="822" t="s">
        <v>7048</v>
      </c>
      <c r="G3641" s="822" t="s">
        <v>805</v>
      </c>
      <c r="H3641" s="831">
        <v>8.2800000000000011</v>
      </c>
      <c r="I3641" s="831">
        <v>1812.49</v>
      </c>
      <c r="J3641" s="822"/>
      <c r="K3641" s="822">
        <v>218.89975845410626</v>
      </c>
      <c r="L3641" s="831">
        <v>1.33</v>
      </c>
      <c r="M3641" s="831">
        <v>291.13</v>
      </c>
      <c r="N3641" s="822"/>
      <c r="O3641" s="822">
        <v>218.89473684210526</v>
      </c>
      <c r="P3641" s="831"/>
      <c r="Q3641" s="831"/>
      <c r="R3641" s="827"/>
      <c r="S3641" s="832"/>
    </row>
    <row r="3642" spans="1:19" ht="14.45" customHeight="1" x14ac:dyDescent="0.2">
      <c r="A3642" s="821" t="s">
        <v>6951</v>
      </c>
      <c r="B3642" s="822" t="s">
        <v>7426</v>
      </c>
      <c r="C3642" s="822" t="s">
        <v>639</v>
      </c>
      <c r="D3642" s="822" t="s">
        <v>6935</v>
      </c>
      <c r="E3642" s="822" t="s">
        <v>6953</v>
      </c>
      <c r="F3642" s="822" t="s">
        <v>7049</v>
      </c>
      <c r="G3642" s="822" t="s">
        <v>805</v>
      </c>
      <c r="H3642" s="831">
        <v>7.9600000000000009</v>
      </c>
      <c r="I3642" s="831">
        <v>630.42999999999995</v>
      </c>
      <c r="J3642" s="822"/>
      <c r="K3642" s="822">
        <v>79.199748743718573</v>
      </c>
      <c r="L3642" s="831">
        <v>9.58</v>
      </c>
      <c r="M3642" s="831">
        <v>758.73</v>
      </c>
      <c r="N3642" s="822"/>
      <c r="O3642" s="822">
        <v>79.199373695198332</v>
      </c>
      <c r="P3642" s="831"/>
      <c r="Q3642" s="831"/>
      <c r="R3642" s="827"/>
      <c r="S3642" s="832"/>
    </row>
    <row r="3643" spans="1:19" ht="14.45" customHeight="1" x14ac:dyDescent="0.2">
      <c r="A3643" s="821" t="s">
        <v>6951</v>
      </c>
      <c r="B3643" s="822" t="s">
        <v>7426</v>
      </c>
      <c r="C3643" s="822" t="s">
        <v>639</v>
      </c>
      <c r="D3643" s="822" t="s">
        <v>6935</v>
      </c>
      <c r="E3643" s="822" t="s">
        <v>6953</v>
      </c>
      <c r="F3643" s="822" t="s">
        <v>7050</v>
      </c>
      <c r="G3643" s="822" t="s">
        <v>805</v>
      </c>
      <c r="H3643" s="831">
        <v>0.19</v>
      </c>
      <c r="I3643" s="831">
        <v>139.61000000000001</v>
      </c>
      <c r="J3643" s="822"/>
      <c r="K3643" s="822">
        <v>734.78947368421063</v>
      </c>
      <c r="L3643" s="831"/>
      <c r="M3643" s="831"/>
      <c r="N3643" s="822"/>
      <c r="O3643" s="822"/>
      <c r="P3643" s="831"/>
      <c r="Q3643" s="831"/>
      <c r="R3643" s="827"/>
      <c r="S3643" s="832"/>
    </row>
    <row r="3644" spans="1:19" ht="14.45" customHeight="1" x14ac:dyDescent="0.2">
      <c r="A3644" s="821" t="s">
        <v>6951</v>
      </c>
      <c r="B3644" s="822" t="s">
        <v>7426</v>
      </c>
      <c r="C3644" s="822" t="s">
        <v>639</v>
      </c>
      <c r="D3644" s="822" t="s">
        <v>6935</v>
      </c>
      <c r="E3644" s="822" t="s">
        <v>6953</v>
      </c>
      <c r="F3644" s="822" t="s">
        <v>7053</v>
      </c>
      <c r="G3644" s="822" t="s">
        <v>1370</v>
      </c>
      <c r="H3644" s="831">
        <v>1.44</v>
      </c>
      <c r="I3644" s="831">
        <v>258.48</v>
      </c>
      <c r="J3644" s="822"/>
      <c r="K3644" s="822">
        <v>179.50000000000003</v>
      </c>
      <c r="L3644" s="831"/>
      <c r="M3644" s="831"/>
      <c r="N3644" s="822"/>
      <c r="O3644" s="822"/>
      <c r="P3644" s="831"/>
      <c r="Q3644" s="831"/>
      <c r="R3644" s="827"/>
      <c r="S3644" s="832"/>
    </row>
    <row r="3645" spans="1:19" ht="14.45" customHeight="1" x14ac:dyDescent="0.2">
      <c r="A3645" s="821" t="s">
        <v>6951</v>
      </c>
      <c r="B3645" s="822" t="s">
        <v>7426</v>
      </c>
      <c r="C3645" s="822" t="s">
        <v>639</v>
      </c>
      <c r="D3645" s="822" t="s">
        <v>6935</v>
      </c>
      <c r="E3645" s="822" t="s">
        <v>6953</v>
      </c>
      <c r="F3645" s="822" t="s">
        <v>7059</v>
      </c>
      <c r="G3645" s="822" t="s">
        <v>1004</v>
      </c>
      <c r="H3645" s="831">
        <v>0.84</v>
      </c>
      <c r="I3645" s="831">
        <v>122.43</v>
      </c>
      <c r="J3645" s="822"/>
      <c r="K3645" s="822">
        <v>145.75</v>
      </c>
      <c r="L3645" s="831"/>
      <c r="M3645" s="831"/>
      <c r="N3645" s="822"/>
      <c r="O3645" s="822"/>
      <c r="P3645" s="831"/>
      <c r="Q3645" s="831"/>
      <c r="R3645" s="827"/>
      <c r="S3645" s="832"/>
    </row>
    <row r="3646" spans="1:19" ht="14.45" customHeight="1" x14ac:dyDescent="0.2">
      <c r="A3646" s="821" t="s">
        <v>6951</v>
      </c>
      <c r="B3646" s="822" t="s">
        <v>7426</v>
      </c>
      <c r="C3646" s="822" t="s">
        <v>639</v>
      </c>
      <c r="D3646" s="822" t="s">
        <v>6935</v>
      </c>
      <c r="E3646" s="822" t="s">
        <v>6953</v>
      </c>
      <c r="F3646" s="822" t="s">
        <v>7061</v>
      </c>
      <c r="G3646" s="822" t="s">
        <v>2967</v>
      </c>
      <c r="H3646" s="831">
        <v>7.73</v>
      </c>
      <c r="I3646" s="831">
        <v>700.72</v>
      </c>
      <c r="J3646" s="822"/>
      <c r="K3646" s="822">
        <v>90.649417852522632</v>
      </c>
      <c r="L3646" s="831">
        <v>6.01</v>
      </c>
      <c r="M3646" s="831">
        <v>544.81000000000006</v>
      </c>
      <c r="N3646" s="822"/>
      <c r="O3646" s="822">
        <v>90.650582362728798</v>
      </c>
      <c r="P3646" s="831"/>
      <c r="Q3646" s="831"/>
      <c r="R3646" s="827"/>
      <c r="S3646" s="832"/>
    </row>
    <row r="3647" spans="1:19" ht="14.45" customHeight="1" x14ac:dyDescent="0.2">
      <c r="A3647" s="821" t="s">
        <v>6951</v>
      </c>
      <c r="B3647" s="822" t="s">
        <v>7426</v>
      </c>
      <c r="C3647" s="822" t="s">
        <v>639</v>
      </c>
      <c r="D3647" s="822" t="s">
        <v>6935</v>
      </c>
      <c r="E3647" s="822" t="s">
        <v>6953</v>
      </c>
      <c r="F3647" s="822" t="s">
        <v>7069</v>
      </c>
      <c r="G3647" s="822" t="s">
        <v>2981</v>
      </c>
      <c r="H3647" s="831"/>
      <c r="I3647" s="831"/>
      <c r="J3647" s="822"/>
      <c r="K3647" s="822"/>
      <c r="L3647" s="831">
        <v>2.44</v>
      </c>
      <c r="M3647" s="831">
        <v>15214.01</v>
      </c>
      <c r="N3647" s="822"/>
      <c r="O3647" s="822">
        <v>6235.25</v>
      </c>
      <c r="P3647" s="831"/>
      <c r="Q3647" s="831"/>
      <c r="R3647" s="827"/>
      <c r="S3647" s="832"/>
    </row>
    <row r="3648" spans="1:19" ht="14.45" customHeight="1" x14ac:dyDescent="0.2">
      <c r="A3648" s="821" t="s">
        <v>6951</v>
      </c>
      <c r="B3648" s="822" t="s">
        <v>7426</v>
      </c>
      <c r="C3648" s="822" t="s">
        <v>639</v>
      </c>
      <c r="D3648" s="822" t="s">
        <v>6935</v>
      </c>
      <c r="E3648" s="822" t="s">
        <v>6953</v>
      </c>
      <c r="F3648" s="822" t="s">
        <v>7084</v>
      </c>
      <c r="G3648" s="822" t="s">
        <v>7085</v>
      </c>
      <c r="H3648" s="831">
        <v>4</v>
      </c>
      <c r="I3648" s="831">
        <v>327.60000000000002</v>
      </c>
      <c r="J3648" s="822"/>
      <c r="K3648" s="822">
        <v>81.900000000000006</v>
      </c>
      <c r="L3648" s="831"/>
      <c r="M3648" s="831"/>
      <c r="N3648" s="822"/>
      <c r="O3648" s="822"/>
      <c r="P3648" s="831"/>
      <c r="Q3648" s="831"/>
      <c r="R3648" s="827"/>
      <c r="S3648" s="832"/>
    </row>
    <row r="3649" spans="1:19" ht="14.45" customHeight="1" x14ac:dyDescent="0.2">
      <c r="A3649" s="821" t="s">
        <v>6951</v>
      </c>
      <c r="B3649" s="822" t="s">
        <v>7426</v>
      </c>
      <c r="C3649" s="822" t="s">
        <v>639</v>
      </c>
      <c r="D3649" s="822" t="s">
        <v>6935</v>
      </c>
      <c r="E3649" s="822" t="s">
        <v>6953</v>
      </c>
      <c r="F3649" s="822" t="s">
        <v>7086</v>
      </c>
      <c r="G3649" s="822" t="s">
        <v>2660</v>
      </c>
      <c r="H3649" s="831">
        <v>4.7</v>
      </c>
      <c r="I3649" s="831">
        <v>1298.97</v>
      </c>
      <c r="J3649" s="822"/>
      <c r="K3649" s="822">
        <v>276.37659574468086</v>
      </c>
      <c r="L3649" s="831">
        <v>3.6500000000000004</v>
      </c>
      <c r="M3649" s="831">
        <v>1000.0999999999999</v>
      </c>
      <c r="N3649" s="822"/>
      <c r="O3649" s="822">
        <v>273.99999999999994</v>
      </c>
      <c r="P3649" s="831"/>
      <c r="Q3649" s="831"/>
      <c r="R3649" s="827"/>
      <c r="S3649" s="832"/>
    </row>
    <row r="3650" spans="1:19" ht="14.45" customHeight="1" x14ac:dyDescent="0.2">
      <c r="A3650" s="821" t="s">
        <v>6951</v>
      </c>
      <c r="B3650" s="822" t="s">
        <v>7426</v>
      </c>
      <c r="C3650" s="822" t="s">
        <v>639</v>
      </c>
      <c r="D3650" s="822" t="s">
        <v>6935</v>
      </c>
      <c r="E3650" s="822" t="s">
        <v>6953</v>
      </c>
      <c r="F3650" s="822" t="s">
        <v>7094</v>
      </c>
      <c r="G3650" s="822" t="s">
        <v>7095</v>
      </c>
      <c r="H3650" s="831">
        <v>4</v>
      </c>
      <c r="I3650" s="831">
        <v>1258.01</v>
      </c>
      <c r="J3650" s="822"/>
      <c r="K3650" s="822">
        <v>314.5025</v>
      </c>
      <c r="L3650" s="831"/>
      <c r="M3650" s="831"/>
      <c r="N3650" s="822"/>
      <c r="O3650" s="822"/>
      <c r="P3650" s="831"/>
      <c r="Q3650" s="831"/>
      <c r="R3650" s="827"/>
      <c r="S3650" s="832"/>
    </row>
    <row r="3651" spans="1:19" ht="14.45" customHeight="1" x14ac:dyDescent="0.2">
      <c r="A3651" s="821" t="s">
        <v>6951</v>
      </c>
      <c r="B3651" s="822" t="s">
        <v>7426</v>
      </c>
      <c r="C3651" s="822" t="s">
        <v>639</v>
      </c>
      <c r="D3651" s="822" t="s">
        <v>6935</v>
      </c>
      <c r="E3651" s="822" t="s">
        <v>6953</v>
      </c>
      <c r="F3651" s="822" t="s">
        <v>7096</v>
      </c>
      <c r="G3651" s="822" t="s">
        <v>720</v>
      </c>
      <c r="H3651" s="831">
        <v>0.1</v>
      </c>
      <c r="I3651" s="831">
        <v>4.63</v>
      </c>
      <c r="J3651" s="822"/>
      <c r="K3651" s="822">
        <v>46.3</v>
      </c>
      <c r="L3651" s="831"/>
      <c r="M3651" s="831"/>
      <c r="N3651" s="822"/>
      <c r="O3651" s="822"/>
      <c r="P3651" s="831"/>
      <c r="Q3651" s="831"/>
      <c r="R3651" s="827"/>
      <c r="S3651" s="832"/>
    </row>
    <row r="3652" spans="1:19" ht="14.45" customHeight="1" x14ac:dyDescent="0.2">
      <c r="A3652" s="821" t="s">
        <v>6951</v>
      </c>
      <c r="B3652" s="822" t="s">
        <v>7426</v>
      </c>
      <c r="C3652" s="822" t="s">
        <v>639</v>
      </c>
      <c r="D3652" s="822" t="s">
        <v>6935</v>
      </c>
      <c r="E3652" s="822" t="s">
        <v>6953</v>
      </c>
      <c r="F3652" s="822" t="s">
        <v>7104</v>
      </c>
      <c r="G3652" s="822" t="s">
        <v>7105</v>
      </c>
      <c r="H3652" s="831"/>
      <c r="I3652" s="831"/>
      <c r="J3652" s="822"/>
      <c r="K3652" s="822"/>
      <c r="L3652" s="831">
        <v>1</v>
      </c>
      <c r="M3652" s="831">
        <v>36.299999999999997</v>
      </c>
      <c r="N3652" s="822"/>
      <c r="O3652" s="822">
        <v>36.299999999999997</v>
      </c>
      <c r="P3652" s="831"/>
      <c r="Q3652" s="831"/>
      <c r="R3652" s="827"/>
      <c r="S3652" s="832"/>
    </row>
    <row r="3653" spans="1:19" ht="14.45" customHeight="1" x14ac:dyDescent="0.2">
      <c r="A3653" s="821" t="s">
        <v>6951</v>
      </c>
      <c r="B3653" s="822" t="s">
        <v>7426</v>
      </c>
      <c r="C3653" s="822" t="s">
        <v>639</v>
      </c>
      <c r="D3653" s="822" t="s">
        <v>6935</v>
      </c>
      <c r="E3653" s="822" t="s">
        <v>6953</v>
      </c>
      <c r="F3653" s="822" t="s">
        <v>7114</v>
      </c>
      <c r="G3653" s="822" t="s">
        <v>2319</v>
      </c>
      <c r="H3653" s="831">
        <v>23</v>
      </c>
      <c r="I3653" s="831">
        <v>27291.11</v>
      </c>
      <c r="J3653" s="822"/>
      <c r="K3653" s="822">
        <v>1186.57</v>
      </c>
      <c r="L3653" s="831">
        <v>22</v>
      </c>
      <c r="M3653" s="831">
        <v>25946.280000000002</v>
      </c>
      <c r="N3653" s="822"/>
      <c r="O3653" s="822">
        <v>1179.3763636363637</v>
      </c>
      <c r="P3653" s="831"/>
      <c r="Q3653" s="831"/>
      <c r="R3653" s="827"/>
      <c r="S3653" s="832"/>
    </row>
    <row r="3654" spans="1:19" ht="14.45" customHeight="1" x14ac:dyDescent="0.2">
      <c r="A3654" s="821" t="s">
        <v>6951</v>
      </c>
      <c r="B3654" s="822" t="s">
        <v>7426</v>
      </c>
      <c r="C3654" s="822" t="s">
        <v>639</v>
      </c>
      <c r="D3654" s="822" t="s">
        <v>6935</v>
      </c>
      <c r="E3654" s="822" t="s">
        <v>6953</v>
      </c>
      <c r="F3654" s="822" t="s">
        <v>7119</v>
      </c>
      <c r="G3654" s="822" t="s">
        <v>916</v>
      </c>
      <c r="H3654" s="831">
        <v>14.93</v>
      </c>
      <c r="I3654" s="831">
        <v>3182.48</v>
      </c>
      <c r="J3654" s="822"/>
      <c r="K3654" s="822">
        <v>213.16008037508374</v>
      </c>
      <c r="L3654" s="831">
        <v>13.1</v>
      </c>
      <c r="M3654" s="831">
        <v>2792.3900000000003</v>
      </c>
      <c r="N3654" s="822"/>
      <c r="O3654" s="822">
        <v>213.15954198473287</v>
      </c>
      <c r="P3654" s="831"/>
      <c r="Q3654" s="831"/>
      <c r="R3654" s="827"/>
      <c r="S3654" s="832"/>
    </row>
    <row r="3655" spans="1:19" ht="14.45" customHeight="1" x14ac:dyDescent="0.2">
      <c r="A3655" s="821" t="s">
        <v>6951</v>
      </c>
      <c r="B3655" s="822" t="s">
        <v>7426</v>
      </c>
      <c r="C3655" s="822" t="s">
        <v>639</v>
      </c>
      <c r="D3655" s="822" t="s">
        <v>6935</v>
      </c>
      <c r="E3655" s="822" t="s">
        <v>6953</v>
      </c>
      <c r="F3655" s="822" t="s">
        <v>7120</v>
      </c>
      <c r="G3655" s="822" t="s">
        <v>916</v>
      </c>
      <c r="H3655" s="831">
        <v>11.81</v>
      </c>
      <c r="I3655" s="831">
        <v>861.18999999999994</v>
      </c>
      <c r="J3655" s="822"/>
      <c r="K3655" s="822">
        <v>72.920406435224379</v>
      </c>
      <c r="L3655" s="831">
        <v>10.23</v>
      </c>
      <c r="M3655" s="831">
        <v>745.97</v>
      </c>
      <c r="N3655" s="822"/>
      <c r="O3655" s="822">
        <v>72.919843597262954</v>
      </c>
      <c r="P3655" s="831"/>
      <c r="Q3655" s="831"/>
      <c r="R3655" s="827"/>
      <c r="S3655" s="832"/>
    </row>
    <row r="3656" spans="1:19" ht="14.45" customHeight="1" x14ac:dyDescent="0.2">
      <c r="A3656" s="821" t="s">
        <v>6951</v>
      </c>
      <c r="B3656" s="822" t="s">
        <v>7426</v>
      </c>
      <c r="C3656" s="822" t="s">
        <v>639</v>
      </c>
      <c r="D3656" s="822" t="s">
        <v>6935</v>
      </c>
      <c r="E3656" s="822" t="s">
        <v>6953</v>
      </c>
      <c r="F3656" s="822" t="s">
        <v>7122</v>
      </c>
      <c r="G3656" s="822" t="s">
        <v>1390</v>
      </c>
      <c r="H3656" s="831">
        <v>1</v>
      </c>
      <c r="I3656" s="831">
        <v>148.46</v>
      </c>
      <c r="J3656" s="822"/>
      <c r="K3656" s="822">
        <v>148.46</v>
      </c>
      <c r="L3656" s="831"/>
      <c r="M3656" s="831"/>
      <c r="N3656" s="822"/>
      <c r="O3656" s="822"/>
      <c r="P3656" s="831"/>
      <c r="Q3656" s="831"/>
      <c r="R3656" s="827"/>
      <c r="S3656" s="832"/>
    </row>
    <row r="3657" spans="1:19" ht="14.45" customHeight="1" x14ac:dyDescent="0.2">
      <c r="A3657" s="821" t="s">
        <v>6951</v>
      </c>
      <c r="B3657" s="822" t="s">
        <v>7426</v>
      </c>
      <c r="C3657" s="822" t="s">
        <v>639</v>
      </c>
      <c r="D3657" s="822" t="s">
        <v>6935</v>
      </c>
      <c r="E3657" s="822" t="s">
        <v>6953</v>
      </c>
      <c r="F3657" s="822" t="s">
        <v>7129</v>
      </c>
      <c r="G3657" s="822" t="s">
        <v>791</v>
      </c>
      <c r="H3657" s="831">
        <v>0.51</v>
      </c>
      <c r="I3657" s="831">
        <v>56.61</v>
      </c>
      <c r="J3657" s="822"/>
      <c r="K3657" s="822">
        <v>111</v>
      </c>
      <c r="L3657" s="831"/>
      <c r="M3657" s="831"/>
      <c r="N3657" s="822"/>
      <c r="O3657" s="822"/>
      <c r="P3657" s="831"/>
      <c r="Q3657" s="831"/>
      <c r="R3657" s="827"/>
      <c r="S3657" s="832"/>
    </row>
    <row r="3658" spans="1:19" ht="14.45" customHeight="1" x14ac:dyDescent="0.2">
      <c r="A3658" s="821" t="s">
        <v>6951</v>
      </c>
      <c r="B3658" s="822" t="s">
        <v>7426</v>
      </c>
      <c r="C3658" s="822" t="s">
        <v>639</v>
      </c>
      <c r="D3658" s="822" t="s">
        <v>6935</v>
      </c>
      <c r="E3658" s="822" t="s">
        <v>6953</v>
      </c>
      <c r="F3658" s="822" t="s">
        <v>7141</v>
      </c>
      <c r="G3658" s="822" t="s">
        <v>2967</v>
      </c>
      <c r="H3658" s="831">
        <v>10.85</v>
      </c>
      <c r="I3658" s="831">
        <v>5145.8400000000011</v>
      </c>
      <c r="J3658" s="822"/>
      <c r="K3658" s="822">
        <v>474.27096774193558</v>
      </c>
      <c r="L3658" s="831">
        <v>10.739999999999998</v>
      </c>
      <c r="M3658" s="831">
        <v>5093.6499999999996</v>
      </c>
      <c r="N3658" s="822"/>
      <c r="O3658" s="822">
        <v>474.26908752327751</v>
      </c>
      <c r="P3658" s="831"/>
      <c r="Q3658" s="831"/>
      <c r="R3658" s="827"/>
      <c r="S3658" s="832"/>
    </row>
    <row r="3659" spans="1:19" ht="14.45" customHeight="1" x14ac:dyDescent="0.2">
      <c r="A3659" s="821" t="s">
        <v>6951</v>
      </c>
      <c r="B3659" s="822" t="s">
        <v>7426</v>
      </c>
      <c r="C3659" s="822" t="s">
        <v>639</v>
      </c>
      <c r="D3659" s="822" t="s">
        <v>6935</v>
      </c>
      <c r="E3659" s="822" t="s">
        <v>6953</v>
      </c>
      <c r="F3659" s="822" t="s">
        <v>7142</v>
      </c>
      <c r="G3659" s="822" t="s">
        <v>2967</v>
      </c>
      <c r="H3659" s="831">
        <v>15.75</v>
      </c>
      <c r="I3659" s="831">
        <v>3221.1900000000005</v>
      </c>
      <c r="J3659" s="822"/>
      <c r="K3659" s="822">
        <v>204.52000000000004</v>
      </c>
      <c r="L3659" s="831">
        <v>13.690000000000001</v>
      </c>
      <c r="M3659" s="831">
        <v>2799.88</v>
      </c>
      <c r="N3659" s="822"/>
      <c r="O3659" s="822">
        <v>204.52008765522277</v>
      </c>
      <c r="P3659" s="831"/>
      <c r="Q3659" s="831"/>
      <c r="R3659" s="827"/>
      <c r="S3659" s="832"/>
    </row>
    <row r="3660" spans="1:19" ht="14.45" customHeight="1" x14ac:dyDescent="0.2">
      <c r="A3660" s="821" t="s">
        <v>6951</v>
      </c>
      <c r="B3660" s="822" t="s">
        <v>7426</v>
      </c>
      <c r="C3660" s="822" t="s">
        <v>639</v>
      </c>
      <c r="D3660" s="822" t="s">
        <v>6935</v>
      </c>
      <c r="E3660" s="822" t="s">
        <v>6953</v>
      </c>
      <c r="F3660" s="822" t="s">
        <v>7152</v>
      </c>
      <c r="G3660" s="822" t="s">
        <v>2346</v>
      </c>
      <c r="H3660" s="831">
        <v>1</v>
      </c>
      <c r="I3660" s="831">
        <v>36342.400000000001</v>
      </c>
      <c r="J3660" s="822"/>
      <c r="K3660" s="822">
        <v>36342.400000000001</v>
      </c>
      <c r="L3660" s="831"/>
      <c r="M3660" s="831"/>
      <c r="N3660" s="822"/>
      <c r="O3660" s="822"/>
      <c r="P3660" s="831"/>
      <c r="Q3660" s="831"/>
      <c r="R3660" s="827"/>
      <c r="S3660" s="832"/>
    </row>
    <row r="3661" spans="1:19" ht="14.45" customHeight="1" x14ac:dyDescent="0.2">
      <c r="A3661" s="821" t="s">
        <v>6951</v>
      </c>
      <c r="B3661" s="822" t="s">
        <v>7426</v>
      </c>
      <c r="C3661" s="822" t="s">
        <v>639</v>
      </c>
      <c r="D3661" s="822" t="s">
        <v>6935</v>
      </c>
      <c r="E3661" s="822" t="s">
        <v>6953</v>
      </c>
      <c r="F3661" s="822" t="s">
        <v>7157</v>
      </c>
      <c r="G3661" s="822" t="s">
        <v>7158</v>
      </c>
      <c r="H3661" s="831"/>
      <c r="I3661" s="831"/>
      <c r="J3661" s="822"/>
      <c r="K3661" s="822"/>
      <c r="L3661" s="831">
        <v>5</v>
      </c>
      <c r="M3661" s="831">
        <v>272</v>
      </c>
      <c r="N3661" s="822"/>
      <c r="O3661" s="822">
        <v>54.4</v>
      </c>
      <c r="P3661" s="831"/>
      <c r="Q3661" s="831"/>
      <c r="R3661" s="827"/>
      <c r="S3661" s="832"/>
    </row>
    <row r="3662" spans="1:19" ht="14.45" customHeight="1" x14ac:dyDescent="0.2">
      <c r="A3662" s="821" t="s">
        <v>6951</v>
      </c>
      <c r="B3662" s="822" t="s">
        <v>7426</v>
      </c>
      <c r="C3662" s="822" t="s">
        <v>639</v>
      </c>
      <c r="D3662" s="822" t="s">
        <v>6935</v>
      </c>
      <c r="E3662" s="822" t="s">
        <v>6953</v>
      </c>
      <c r="F3662" s="822" t="s">
        <v>7159</v>
      </c>
      <c r="G3662" s="822" t="s">
        <v>7158</v>
      </c>
      <c r="H3662" s="831"/>
      <c r="I3662" s="831"/>
      <c r="J3662" s="822"/>
      <c r="K3662" s="822"/>
      <c r="L3662" s="831">
        <v>0.2</v>
      </c>
      <c r="M3662" s="831">
        <v>21.77</v>
      </c>
      <c r="N3662" s="822"/>
      <c r="O3662" s="822">
        <v>108.85</v>
      </c>
      <c r="P3662" s="831"/>
      <c r="Q3662" s="831"/>
      <c r="R3662" s="827"/>
      <c r="S3662" s="832"/>
    </row>
    <row r="3663" spans="1:19" ht="14.45" customHeight="1" x14ac:dyDescent="0.2">
      <c r="A3663" s="821" t="s">
        <v>6951</v>
      </c>
      <c r="B3663" s="822" t="s">
        <v>7426</v>
      </c>
      <c r="C3663" s="822" t="s">
        <v>639</v>
      </c>
      <c r="D3663" s="822" t="s">
        <v>6935</v>
      </c>
      <c r="E3663" s="822" t="s">
        <v>6953</v>
      </c>
      <c r="F3663" s="822" t="s">
        <v>7171</v>
      </c>
      <c r="G3663" s="822" t="s">
        <v>1031</v>
      </c>
      <c r="H3663" s="831"/>
      <c r="I3663" s="831"/>
      <c r="J3663" s="822"/>
      <c r="K3663" s="822"/>
      <c r="L3663" s="831">
        <v>1.62</v>
      </c>
      <c r="M3663" s="831">
        <v>700.54</v>
      </c>
      <c r="N3663" s="822"/>
      <c r="O3663" s="822">
        <v>432.43209876543204</v>
      </c>
      <c r="P3663" s="831"/>
      <c r="Q3663" s="831"/>
      <c r="R3663" s="827"/>
      <c r="S3663" s="832"/>
    </row>
    <row r="3664" spans="1:19" ht="14.45" customHeight="1" x14ac:dyDescent="0.2">
      <c r="A3664" s="821" t="s">
        <v>6951</v>
      </c>
      <c r="B3664" s="822" t="s">
        <v>7426</v>
      </c>
      <c r="C3664" s="822" t="s">
        <v>639</v>
      </c>
      <c r="D3664" s="822" t="s">
        <v>6935</v>
      </c>
      <c r="E3664" s="822" t="s">
        <v>6953</v>
      </c>
      <c r="F3664" s="822" t="s">
        <v>7177</v>
      </c>
      <c r="G3664" s="822" t="s">
        <v>1031</v>
      </c>
      <c r="H3664" s="831"/>
      <c r="I3664" s="831"/>
      <c r="J3664" s="822"/>
      <c r="K3664" s="822"/>
      <c r="L3664" s="831">
        <v>25.67</v>
      </c>
      <c r="M3664" s="831">
        <v>6261.94</v>
      </c>
      <c r="N3664" s="822"/>
      <c r="O3664" s="822">
        <v>243.94000779119591</v>
      </c>
      <c r="P3664" s="831"/>
      <c r="Q3664" s="831"/>
      <c r="R3664" s="827"/>
      <c r="S3664" s="832"/>
    </row>
    <row r="3665" spans="1:19" ht="14.45" customHeight="1" x14ac:dyDescent="0.2">
      <c r="A3665" s="821" t="s">
        <v>6951</v>
      </c>
      <c r="B3665" s="822" t="s">
        <v>7426</v>
      </c>
      <c r="C3665" s="822" t="s">
        <v>639</v>
      </c>
      <c r="D3665" s="822" t="s">
        <v>6935</v>
      </c>
      <c r="E3665" s="822" t="s">
        <v>6953</v>
      </c>
      <c r="F3665" s="822" t="s">
        <v>7178</v>
      </c>
      <c r="G3665" s="822" t="s">
        <v>1031</v>
      </c>
      <c r="H3665" s="831"/>
      <c r="I3665" s="831"/>
      <c r="J3665" s="822"/>
      <c r="K3665" s="822"/>
      <c r="L3665" s="831">
        <v>22.89</v>
      </c>
      <c r="M3665" s="831">
        <v>1751.3</v>
      </c>
      <c r="N3665" s="822"/>
      <c r="O3665" s="822">
        <v>76.509392747924849</v>
      </c>
      <c r="P3665" s="831"/>
      <c r="Q3665" s="831"/>
      <c r="R3665" s="827"/>
      <c r="S3665" s="832"/>
    </row>
    <row r="3666" spans="1:19" ht="14.45" customHeight="1" x14ac:dyDescent="0.2">
      <c r="A3666" s="821" t="s">
        <v>6951</v>
      </c>
      <c r="B3666" s="822" t="s">
        <v>7426</v>
      </c>
      <c r="C3666" s="822" t="s">
        <v>639</v>
      </c>
      <c r="D3666" s="822" t="s">
        <v>6935</v>
      </c>
      <c r="E3666" s="822" t="s">
        <v>6953</v>
      </c>
      <c r="F3666" s="822" t="s">
        <v>7181</v>
      </c>
      <c r="G3666" s="822" t="s">
        <v>6966</v>
      </c>
      <c r="H3666" s="831">
        <v>14</v>
      </c>
      <c r="I3666" s="831">
        <v>18072.04</v>
      </c>
      <c r="J3666" s="822"/>
      <c r="K3666" s="822">
        <v>1290.8600000000001</v>
      </c>
      <c r="L3666" s="831">
        <v>92</v>
      </c>
      <c r="M3666" s="831">
        <v>118759.12000000001</v>
      </c>
      <c r="N3666" s="822"/>
      <c r="O3666" s="822">
        <v>1290.8600000000001</v>
      </c>
      <c r="P3666" s="831"/>
      <c r="Q3666" s="831"/>
      <c r="R3666" s="827"/>
      <c r="S3666" s="832"/>
    </row>
    <row r="3667" spans="1:19" ht="14.45" customHeight="1" x14ac:dyDescent="0.2">
      <c r="A3667" s="821" t="s">
        <v>6951</v>
      </c>
      <c r="B3667" s="822" t="s">
        <v>7426</v>
      </c>
      <c r="C3667" s="822" t="s">
        <v>639</v>
      </c>
      <c r="D3667" s="822" t="s">
        <v>6935</v>
      </c>
      <c r="E3667" s="822" t="s">
        <v>6953</v>
      </c>
      <c r="F3667" s="822" t="s">
        <v>7186</v>
      </c>
      <c r="G3667" s="822" t="s">
        <v>1031</v>
      </c>
      <c r="H3667" s="831"/>
      <c r="I3667" s="831"/>
      <c r="J3667" s="822"/>
      <c r="K3667" s="822"/>
      <c r="L3667" s="831">
        <v>0.51</v>
      </c>
      <c r="M3667" s="831">
        <v>220.53</v>
      </c>
      <c r="N3667" s="822"/>
      <c r="O3667" s="822">
        <v>432.41176470588232</v>
      </c>
      <c r="P3667" s="831"/>
      <c r="Q3667" s="831"/>
      <c r="R3667" s="827"/>
      <c r="S3667" s="832"/>
    </row>
    <row r="3668" spans="1:19" ht="14.45" customHeight="1" x14ac:dyDescent="0.2">
      <c r="A3668" s="821" t="s">
        <v>6951</v>
      </c>
      <c r="B3668" s="822" t="s">
        <v>7426</v>
      </c>
      <c r="C3668" s="822" t="s">
        <v>639</v>
      </c>
      <c r="D3668" s="822" t="s">
        <v>6935</v>
      </c>
      <c r="E3668" s="822" t="s">
        <v>6953</v>
      </c>
      <c r="F3668" s="822" t="s">
        <v>7192</v>
      </c>
      <c r="G3668" s="822" t="s">
        <v>805</v>
      </c>
      <c r="H3668" s="831"/>
      <c r="I3668" s="831"/>
      <c r="J3668" s="822"/>
      <c r="K3668" s="822"/>
      <c r="L3668" s="831">
        <v>11.71</v>
      </c>
      <c r="M3668" s="831">
        <v>927.43</v>
      </c>
      <c r="N3668" s="822"/>
      <c r="O3668" s="822">
        <v>79.199829205806992</v>
      </c>
      <c r="P3668" s="831"/>
      <c r="Q3668" s="831"/>
      <c r="R3668" s="827"/>
      <c r="S3668" s="832"/>
    </row>
    <row r="3669" spans="1:19" ht="14.45" customHeight="1" x14ac:dyDescent="0.2">
      <c r="A3669" s="821" t="s">
        <v>6951</v>
      </c>
      <c r="B3669" s="822" t="s">
        <v>7426</v>
      </c>
      <c r="C3669" s="822" t="s">
        <v>639</v>
      </c>
      <c r="D3669" s="822" t="s">
        <v>6935</v>
      </c>
      <c r="E3669" s="822" t="s">
        <v>6953</v>
      </c>
      <c r="F3669" s="822" t="s">
        <v>7193</v>
      </c>
      <c r="G3669" s="822" t="s">
        <v>916</v>
      </c>
      <c r="H3669" s="831"/>
      <c r="I3669" s="831"/>
      <c r="J3669" s="822"/>
      <c r="K3669" s="822"/>
      <c r="L3669" s="831">
        <v>0.38</v>
      </c>
      <c r="M3669" s="831">
        <v>157.74</v>
      </c>
      <c r="N3669" s="822"/>
      <c r="O3669" s="822">
        <v>415.10526315789474</v>
      </c>
      <c r="P3669" s="831"/>
      <c r="Q3669" s="831"/>
      <c r="R3669" s="827"/>
      <c r="S3669" s="832"/>
    </row>
    <row r="3670" spans="1:19" ht="14.45" customHeight="1" x14ac:dyDescent="0.2">
      <c r="A3670" s="821" t="s">
        <v>6951</v>
      </c>
      <c r="B3670" s="822" t="s">
        <v>7426</v>
      </c>
      <c r="C3670" s="822" t="s">
        <v>639</v>
      </c>
      <c r="D3670" s="822" t="s">
        <v>6935</v>
      </c>
      <c r="E3670" s="822" t="s">
        <v>6953</v>
      </c>
      <c r="F3670" s="822" t="s">
        <v>7201</v>
      </c>
      <c r="G3670" s="822" t="s">
        <v>805</v>
      </c>
      <c r="H3670" s="831"/>
      <c r="I3670" s="831"/>
      <c r="J3670" s="822"/>
      <c r="K3670" s="822"/>
      <c r="L3670" s="831">
        <v>7.82</v>
      </c>
      <c r="M3670" s="831">
        <v>1711.8000000000002</v>
      </c>
      <c r="N3670" s="822"/>
      <c r="O3670" s="822">
        <v>218.90025575447572</v>
      </c>
      <c r="P3670" s="831"/>
      <c r="Q3670" s="831"/>
      <c r="R3670" s="827"/>
      <c r="S3670" s="832"/>
    </row>
    <row r="3671" spans="1:19" ht="14.45" customHeight="1" x14ac:dyDescent="0.2">
      <c r="A3671" s="821" t="s">
        <v>6951</v>
      </c>
      <c r="B3671" s="822" t="s">
        <v>7426</v>
      </c>
      <c r="C3671" s="822" t="s">
        <v>639</v>
      </c>
      <c r="D3671" s="822" t="s">
        <v>6935</v>
      </c>
      <c r="E3671" s="822" t="s">
        <v>6953</v>
      </c>
      <c r="F3671" s="822" t="s">
        <v>7203</v>
      </c>
      <c r="G3671" s="822" t="s">
        <v>3004</v>
      </c>
      <c r="H3671" s="831"/>
      <c r="I3671" s="831"/>
      <c r="J3671" s="822"/>
      <c r="K3671" s="822"/>
      <c r="L3671" s="831">
        <v>1</v>
      </c>
      <c r="M3671" s="831">
        <v>100.88</v>
      </c>
      <c r="N3671" s="822"/>
      <c r="O3671" s="822">
        <v>100.88</v>
      </c>
      <c r="P3671" s="831"/>
      <c r="Q3671" s="831"/>
      <c r="R3671" s="827"/>
      <c r="S3671" s="832"/>
    </row>
    <row r="3672" spans="1:19" ht="14.45" customHeight="1" x14ac:dyDescent="0.2">
      <c r="A3672" s="821" t="s">
        <v>6951</v>
      </c>
      <c r="B3672" s="822" t="s">
        <v>7426</v>
      </c>
      <c r="C3672" s="822" t="s">
        <v>639</v>
      </c>
      <c r="D3672" s="822" t="s">
        <v>6935</v>
      </c>
      <c r="E3672" s="822" t="s">
        <v>7261</v>
      </c>
      <c r="F3672" s="822" t="s">
        <v>7264</v>
      </c>
      <c r="G3672" s="822" t="s">
        <v>7265</v>
      </c>
      <c r="H3672" s="831">
        <v>1</v>
      </c>
      <c r="I3672" s="831">
        <v>562.65</v>
      </c>
      <c r="J3672" s="822"/>
      <c r="K3672" s="822">
        <v>562.65</v>
      </c>
      <c r="L3672" s="831"/>
      <c r="M3672" s="831"/>
      <c r="N3672" s="822"/>
      <c r="O3672" s="822"/>
      <c r="P3672" s="831"/>
      <c r="Q3672" s="831"/>
      <c r="R3672" s="827"/>
      <c r="S3672" s="832"/>
    </row>
    <row r="3673" spans="1:19" ht="14.45" customHeight="1" x14ac:dyDescent="0.2">
      <c r="A3673" s="821" t="s">
        <v>6951</v>
      </c>
      <c r="B3673" s="822" t="s">
        <v>7426</v>
      </c>
      <c r="C3673" s="822" t="s">
        <v>639</v>
      </c>
      <c r="D3673" s="822" t="s">
        <v>6935</v>
      </c>
      <c r="E3673" s="822" t="s">
        <v>7261</v>
      </c>
      <c r="F3673" s="822" t="s">
        <v>7280</v>
      </c>
      <c r="G3673" s="822" t="s">
        <v>7281</v>
      </c>
      <c r="H3673" s="831">
        <v>9</v>
      </c>
      <c r="I3673" s="831">
        <v>1613.7</v>
      </c>
      <c r="J3673" s="822"/>
      <c r="K3673" s="822">
        <v>179.3</v>
      </c>
      <c r="L3673" s="831">
        <v>165</v>
      </c>
      <c r="M3673" s="831">
        <v>29584.499999999996</v>
      </c>
      <c r="N3673" s="822"/>
      <c r="O3673" s="822">
        <v>179.29999999999998</v>
      </c>
      <c r="P3673" s="831"/>
      <c r="Q3673" s="831"/>
      <c r="R3673" s="827"/>
      <c r="S3673" s="832"/>
    </row>
    <row r="3674" spans="1:19" ht="14.45" customHeight="1" x14ac:dyDescent="0.2">
      <c r="A3674" s="821" t="s">
        <v>6951</v>
      </c>
      <c r="B3674" s="822" t="s">
        <v>7426</v>
      </c>
      <c r="C3674" s="822" t="s">
        <v>639</v>
      </c>
      <c r="D3674" s="822" t="s">
        <v>6935</v>
      </c>
      <c r="E3674" s="822" t="s">
        <v>7261</v>
      </c>
      <c r="F3674" s="822" t="s">
        <v>7283</v>
      </c>
      <c r="G3674" s="822" t="s">
        <v>7284</v>
      </c>
      <c r="H3674" s="831"/>
      <c r="I3674" s="831"/>
      <c r="J3674" s="822"/>
      <c r="K3674" s="822"/>
      <c r="L3674" s="831">
        <v>42</v>
      </c>
      <c r="M3674" s="831">
        <v>3190.74</v>
      </c>
      <c r="N3674" s="822"/>
      <c r="O3674" s="822">
        <v>75.97</v>
      </c>
      <c r="P3674" s="831"/>
      <c r="Q3674" s="831"/>
      <c r="R3674" s="827"/>
      <c r="S3674" s="832"/>
    </row>
    <row r="3675" spans="1:19" ht="14.45" customHeight="1" x14ac:dyDescent="0.2">
      <c r="A3675" s="821" t="s">
        <v>6951</v>
      </c>
      <c r="B3675" s="822" t="s">
        <v>7426</v>
      </c>
      <c r="C3675" s="822" t="s">
        <v>639</v>
      </c>
      <c r="D3675" s="822" t="s">
        <v>6935</v>
      </c>
      <c r="E3675" s="822" t="s">
        <v>7261</v>
      </c>
      <c r="F3675" s="822" t="s">
        <v>7285</v>
      </c>
      <c r="G3675" s="822" t="s">
        <v>7286</v>
      </c>
      <c r="H3675" s="831"/>
      <c r="I3675" s="831"/>
      <c r="J3675" s="822"/>
      <c r="K3675" s="822"/>
      <c r="L3675" s="831">
        <v>24</v>
      </c>
      <c r="M3675" s="831">
        <v>2272.56</v>
      </c>
      <c r="N3675" s="822"/>
      <c r="O3675" s="822">
        <v>94.69</v>
      </c>
      <c r="P3675" s="831"/>
      <c r="Q3675" s="831"/>
      <c r="R3675" s="827"/>
      <c r="S3675" s="832"/>
    </row>
    <row r="3676" spans="1:19" ht="14.45" customHeight="1" x14ac:dyDescent="0.2">
      <c r="A3676" s="821" t="s">
        <v>6951</v>
      </c>
      <c r="B3676" s="822" t="s">
        <v>7426</v>
      </c>
      <c r="C3676" s="822" t="s">
        <v>639</v>
      </c>
      <c r="D3676" s="822" t="s">
        <v>6935</v>
      </c>
      <c r="E3676" s="822" t="s">
        <v>7261</v>
      </c>
      <c r="F3676" s="822" t="s">
        <v>7287</v>
      </c>
      <c r="G3676" s="822" t="s">
        <v>7286</v>
      </c>
      <c r="H3676" s="831"/>
      <c r="I3676" s="831"/>
      <c r="J3676" s="822"/>
      <c r="K3676" s="822"/>
      <c r="L3676" s="831">
        <v>176</v>
      </c>
      <c r="M3676" s="831">
        <v>13370.72</v>
      </c>
      <c r="N3676" s="822"/>
      <c r="O3676" s="822">
        <v>75.97</v>
      </c>
      <c r="P3676" s="831"/>
      <c r="Q3676" s="831"/>
      <c r="R3676" s="827"/>
      <c r="S3676" s="832"/>
    </row>
    <row r="3677" spans="1:19" ht="14.45" customHeight="1" x14ac:dyDescent="0.2">
      <c r="A3677" s="821" t="s">
        <v>6951</v>
      </c>
      <c r="B3677" s="822" t="s">
        <v>7426</v>
      </c>
      <c r="C3677" s="822" t="s">
        <v>639</v>
      </c>
      <c r="D3677" s="822" t="s">
        <v>6935</v>
      </c>
      <c r="E3677" s="822" t="s">
        <v>7261</v>
      </c>
      <c r="F3677" s="822" t="s">
        <v>7290</v>
      </c>
      <c r="G3677" s="822" t="s">
        <v>7291</v>
      </c>
      <c r="H3677" s="831"/>
      <c r="I3677" s="831"/>
      <c r="J3677" s="822"/>
      <c r="K3677" s="822"/>
      <c r="L3677" s="831">
        <v>2</v>
      </c>
      <c r="M3677" s="831">
        <v>535.58000000000004</v>
      </c>
      <c r="N3677" s="822"/>
      <c r="O3677" s="822">
        <v>267.79000000000002</v>
      </c>
      <c r="P3677" s="831"/>
      <c r="Q3677" s="831"/>
      <c r="R3677" s="827"/>
      <c r="S3677" s="832"/>
    </row>
    <row r="3678" spans="1:19" ht="14.45" customHeight="1" x14ac:dyDescent="0.2">
      <c r="A3678" s="821" t="s">
        <v>6951</v>
      </c>
      <c r="B3678" s="822" t="s">
        <v>7426</v>
      </c>
      <c r="C3678" s="822" t="s">
        <v>639</v>
      </c>
      <c r="D3678" s="822" t="s">
        <v>6935</v>
      </c>
      <c r="E3678" s="822" t="s">
        <v>6946</v>
      </c>
      <c r="F3678" s="822" t="s">
        <v>7314</v>
      </c>
      <c r="G3678" s="822" t="s">
        <v>7315</v>
      </c>
      <c r="H3678" s="831">
        <v>19</v>
      </c>
      <c r="I3678" s="831">
        <v>2869</v>
      </c>
      <c r="J3678" s="822"/>
      <c r="K3678" s="822">
        <v>151</v>
      </c>
      <c r="L3678" s="831">
        <v>12</v>
      </c>
      <c r="M3678" s="831">
        <v>1836</v>
      </c>
      <c r="N3678" s="822"/>
      <c r="O3678" s="822">
        <v>153</v>
      </c>
      <c r="P3678" s="831"/>
      <c r="Q3678" s="831"/>
      <c r="R3678" s="827"/>
      <c r="S3678" s="832"/>
    </row>
    <row r="3679" spans="1:19" ht="14.45" customHeight="1" x14ac:dyDescent="0.2">
      <c r="A3679" s="821" t="s">
        <v>6951</v>
      </c>
      <c r="B3679" s="822" t="s">
        <v>7426</v>
      </c>
      <c r="C3679" s="822" t="s">
        <v>639</v>
      </c>
      <c r="D3679" s="822" t="s">
        <v>6935</v>
      </c>
      <c r="E3679" s="822" t="s">
        <v>6946</v>
      </c>
      <c r="F3679" s="822" t="s">
        <v>7318</v>
      </c>
      <c r="G3679" s="822" t="s">
        <v>7319</v>
      </c>
      <c r="H3679" s="831">
        <v>420</v>
      </c>
      <c r="I3679" s="831">
        <v>15960</v>
      </c>
      <c r="J3679" s="822"/>
      <c r="K3679" s="822">
        <v>38</v>
      </c>
      <c r="L3679" s="831">
        <v>226</v>
      </c>
      <c r="M3679" s="831">
        <v>8588</v>
      </c>
      <c r="N3679" s="822"/>
      <c r="O3679" s="822">
        <v>38</v>
      </c>
      <c r="P3679" s="831"/>
      <c r="Q3679" s="831"/>
      <c r="R3679" s="827"/>
      <c r="S3679" s="832"/>
    </row>
    <row r="3680" spans="1:19" ht="14.45" customHeight="1" x14ac:dyDescent="0.2">
      <c r="A3680" s="821" t="s">
        <v>6951</v>
      </c>
      <c r="B3680" s="822" t="s">
        <v>7426</v>
      </c>
      <c r="C3680" s="822" t="s">
        <v>639</v>
      </c>
      <c r="D3680" s="822" t="s">
        <v>6935</v>
      </c>
      <c r="E3680" s="822" t="s">
        <v>6946</v>
      </c>
      <c r="F3680" s="822" t="s">
        <v>7328</v>
      </c>
      <c r="G3680" s="822" t="s">
        <v>7329</v>
      </c>
      <c r="H3680" s="831">
        <v>609</v>
      </c>
      <c r="I3680" s="831">
        <v>109011</v>
      </c>
      <c r="J3680" s="822"/>
      <c r="K3680" s="822">
        <v>179</v>
      </c>
      <c r="L3680" s="831">
        <v>494</v>
      </c>
      <c r="M3680" s="831">
        <v>88920</v>
      </c>
      <c r="N3680" s="822"/>
      <c r="O3680" s="822">
        <v>180</v>
      </c>
      <c r="P3680" s="831"/>
      <c r="Q3680" s="831"/>
      <c r="R3680" s="827"/>
      <c r="S3680" s="832"/>
    </row>
    <row r="3681" spans="1:19" ht="14.45" customHeight="1" x14ac:dyDescent="0.2">
      <c r="A3681" s="821" t="s">
        <v>6951</v>
      </c>
      <c r="B3681" s="822" t="s">
        <v>7426</v>
      </c>
      <c r="C3681" s="822" t="s">
        <v>639</v>
      </c>
      <c r="D3681" s="822" t="s">
        <v>6935</v>
      </c>
      <c r="E3681" s="822" t="s">
        <v>6946</v>
      </c>
      <c r="F3681" s="822" t="s">
        <v>7336</v>
      </c>
      <c r="G3681" s="822" t="s">
        <v>7337</v>
      </c>
      <c r="H3681" s="831">
        <v>381</v>
      </c>
      <c r="I3681" s="831">
        <v>93345</v>
      </c>
      <c r="J3681" s="822"/>
      <c r="K3681" s="822">
        <v>245</v>
      </c>
      <c r="L3681" s="831">
        <v>297</v>
      </c>
      <c r="M3681" s="831">
        <v>73062</v>
      </c>
      <c r="N3681" s="822"/>
      <c r="O3681" s="822">
        <v>246</v>
      </c>
      <c r="P3681" s="831"/>
      <c r="Q3681" s="831"/>
      <c r="R3681" s="827"/>
      <c r="S3681" s="832"/>
    </row>
    <row r="3682" spans="1:19" ht="14.45" customHeight="1" x14ac:dyDescent="0.2">
      <c r="A3682" s="821" t="s">
        <v>6951</v>
      </c>
      <c r="B3682" s="822" t="s">
        <v>7426</v>
      </c>
      <c r="C3682" s="822" t="s">
        <v>639</v>
      </c>
      <c r="D3682" s="822" t="s">
        <v>6935</v>
      </c>
      <c r="E3682" s="822" t="s">
        <v>6946</v>
      </c>
      <c r="F3682" s="822" t="s">
        <v>7338</v>
      </c>
      <c r="G3682" s="822" t="s">
        <v>7339</v>
      </c>
      <c r="H3682" s="831">
        <v>2282</v>
      </c>
      <c r="I3682" s="831">
        <v>76066.66</v>
      </c>
      <c r="J3682" s="822"/>
      <c r="K3682" s="822">
        <v>33.33333041191937</v>
      </c>
      <c r="L3682" s="831">
        <v>1472</v>
      </c>
      <c r="M3682" s="831">
        <v>54587.78</v>
      </c>
      <c r="N3682" s="822"/>
      <c r="O3682" s="822">
        <v>37.084089673913041</v>
      </c>
      <c r="P3682" s="831"/>
      <c r="Q3682" s="831"/>
      <c r="R3682" s="827"/>
      <c r="S3682" s="832"/>
    </row>
    <row r="3683" spans="1:19" ht="14.45" customHeight="1" x14ac:dyDescent="0.2">
      <c r="A3683" s="821" t="s">
        <v>6951</v>
      </c>
      <c r="B3683" s="822" t="s">
        <v>7426</v>
      </c>
      <c r="C3683" s="822" t="s">
        <v>639</v>
      </c>
      <c r="D3683" s="822" t="s">
        <v>6935</v>
      </c>
      <c r="E3683" s="822" t="s">
        <v>6946</v>
      </c>
      <c r="F3683" s="822" t="s">
        <v>7342</v>
      </c>
      <c r="G3683" s="822" t="s">
        <v>7343</v>
      </c>
      <c r="H3683" s="831">
        <v>96</v>
      </c>
      <c r="I3683" s="831">
        <v>3648</v>
      </c>
      <c r="J3683" s="822"/>
      <c r="K3683" s="822">
        <v>38</v>
      </c>
      <c r="L3683" s="831">
        <v>115</v>
      </c>
      <c r="M3683" s="831">
        <v>4370</v>
      </c>
      <c r="N3683" s="822"/>
      <c r="O3683" s="822">
        <v>38</v>
      </c>
      <c r="P3683" s="831"/>
      <c r="Q3683" s="831"/>
      <c r="R3683" s="827"/>
      <c r="S3683" s="832"/>
    </row>
    <row r="3684" spans="1:19" ht="14.45" customHeight="1" x14ac:dyDescent="0.2">
      <c r="A3684" s="821" t="s">
        <v>6951</v>
      </c>
      <c r="B3684" s="822" t="s">
        <v>7426</v>
      </c>
      <c r="C3684" s="822" t="s">
        <v>639</v>
      </c>
      <c r="D3684" s="822" t="s">
        <v>6935</v>
      </c>
      <c r="E3684" s="822" t="s">
        <v>6946</v>
      </c>
      <c r="F3684" s="822" t="s">
        <v>7348</v>
      </c>
      <c r="G3684" s="822" t="s">
        <v>7349</v>
      </c>
      <c r="H3684" s="831">
        <v>611</v>
      </c>
      <c r="I3684" s="831">
        <v>20163</v>
      </c>
      <c r="J3684" s="822"/>
      <c r="K3684" s="822">
        <v>33</v>
      </c>
      <c r="L3684" s="831">
        <v>429</v>
      </c>
      <c r="M3684" s="831">
        <v>14157</v>
      </c>
      <c r="N3684" s="822"/>
      <c r="O3684" s="822">
        <v>33</v>
      </c>
      <c r="P3684" s="831"/>
      <c r="Q3684" s="831"/>
      <c r="R3684" s="827"/>
      <c r="S3684" s="832"/>
    </row>
    <row r="3685" spans="1:19" ht="14.45" customHeight="1" x14ac:dyDescent="0.2">
      <c r="A3685" s="821" t="s">
        <v>6951</v>
      </c>
      <c r="B3685" s="822" t="s">
        <v>7426</v>
      </c>
      <c r="C3685" s="822" t="s">
        <v>639</v>
      </c>
      <c r="D3685" s="822" t="s">
        <v>6935</v>
      </c>
      <c r="E3685" s="822" t="s">
        <v>6946</v>
      </c>
      <c r="F3685" s="822" t="s">
        <v>7350</v>
      </c>
      <c r="G3685" s="822" t="s">
        <v>7351</v>
      </c>
      <c r="H3685" s="831">
        <v>1673</v>
      </c>
      <c r="I3685" s="831">
        <v>598934</v>
      </c>
      <c r="J3685" s="822"/>
      <c r="K3685" s="822">
        <v>358</v>
      </c>
      <c r="L3685" s="831">
        <v>990</v>
      </c>
      <c r="M3685" s="831">
        <v>356400</v>
      </c>
      <c r="N3685" s="822"/>
      <c r="O3685" s="822">
        <v>360</v>
      </c>
      <c r="P3685" s="831"/>
      <c r="Q3685" s="831"/>
      <c r="R3685" s="827"/>
      <c r="S3685" s="832"/>
    </row>
    <row r="3686" spans="1:19" ht="14.45" customHeight="1" x14ac:dyDescent="0.2">
      <c r="A3686" s="821" t="s">
        <v>6951</v>
      </c>
      <c r="B3686" s="822" t="s">
        <v>7426</v>
      </c>
      <c r="C3686" s="822" t="s">
        <v>639</v>
      </c>
      <c r="D3686" s="822" t="s">
        <v>6935</v>
      </c>
      <c r="E3686" s="822" t="s">
        <v>6946</v>
      </c>
      <c r="F3686" s="822" t="s">
        <v>7352</v>
      </c>
      <c r="G3686" s="822" t="s">
        <v>7353</v>
      </c>
      <c r="H3686" s="831">
        <v>188</v>
      </c>
      <c r="I3686" s="831">
        <v>25380</v>
      </c>
      <c r="J3686" s="822"/>
      <c r="K3686" s="822">
        <v>135</v>
      </c>
      <c r="L3686" s="831">
        <v>167</v>
      </c>
      <c r="M3686" s="831">
        <v>22879</v>
      </c>
      <c r="N3686" s="822"/>
      <c r="O3686" s="822">
        <v>137</v>
      </c>
      <c r="P3686" s="831"/>
      <c r="Q3686" s="831"/>
      <c r="R3686" s="827"/>
      <c r="S3686" s="832"/>
    </row>
    <row r="3687" spans="1:19" ht="14.45" customHeight="1" x14ac:dyDescent="0.2">
      <c r="A3687" s="821" t="s">
        <v>6951</v>
      </c>
      <c r="B3687" s="822" t="s">
        <v>7426</v>
      </c>
      <c r="C3687" s="822" t="s">
        <v>639</v>
      </c>
      <c r="D3687" s="822" t="s">
        <v>6935</v>
      </c>
      <c r="E3687" s="822" t="s">
        <v>6946</v>
      </c>
      <c r="F3687" s="822" t="s">
        <v>7356</v>
      </c>
      <c r="G3687" s="822" t="s">
        <v>7357</v>
      </c>
      <c r="H3687" s="831"/>
      <c r="I3687" s="831"/>
      <c r="J3687" s="822"/>
      <c r="K3687" s="822"/>
      <c r="L3687" s="831">
        <v>3</v>
      </c>
      <c r="M3687" s="831">
        <v>684</v>
      </c>
      <c r="N3687" s="822"/>
      <c r="O3687" s="822">
        <v>228</v>
      </c>
      <c r="P3687" s="831"/>
      <c r="Q3687" s="831"/>
      <c r="R3687" s="827"/>
      <c r="S3687" s="832"/>
    </row>
    <row r="3688" spans="1:19" ht="14.45" customHeight="1" x14ac:dyDescent="0.2">
      <c r="A3688" s="821" t="s">
        <v>6951</v>
      </c>
      <c r="B3688" s="822" t="s">
        <v>7426</v>
      </c>
      <c r="C3688" s="822" t="s">
        <v>639</v>
      </c>
      <c r="D3688" s="822" t="s">
        <v>6935</v>
      </c>
      <c r="E3688" s="822" t="s">
        <v>6946</v>
      </c>
      <c r="F3688" s="822" t="s">
        <v>7362</v>
      </c>
      <c r="G3688" s="822" t="s">
        <v>7363</v>
      </c>
      <c r="H3688" s="831">
        <v>201</v>
      </c>
      <c r="I3688" s="831">
        <v>12261</v>
      </c>
      <c r="J3688" s="822"/>
      <c r="K3688" s="822">
        <v>61</v>
      </c>
      <c r="L3688" s="831">
        <v>183</v>
      </c>
      <c r="M3688" s="831">
        <v>11346</v>
      </c>
      <c r="N3688" s="822"/>
      <c r="O3688" s="822">
        <v>62</v>
      </c>
      <c r="P3688" s="831"/>
      <c r="Q3688" s="831"/>
      <c r="R3688" s="827"/>
      <c r="S3688" s="832"/>
    </row>
    <row r="3689" spans="1:19" ht="14.45" customHeight="1" x14ac:dyDescent="0.2">
      <c r="A3689" s="821" t="s">
        <v>6951</v>
      </c>
      <c r="B3689" s="822" t="s">
        <v>7426</v>
      </c>
      <c r="C3689" s="822" t="s">
        <v>639</v>
      </c>
      <c r="D3689" s="822" t="s">
        <v>6935</v>
      </c>
      <c r="E3689" s="822" t="s">
        <v>6946</v>
      </c>
      <c r="F3689" s="822" t="s">
        <v>7368</v>
      </c>
      <c r="G3689" s="822" t="s">
        <v>7369</v>
      </c>
      <c r="H3689" s="831">
        <v>11</v>
      </c>
      <c r="I3689" s="831">
        <v>1276</v>
      </c>
      <c r="J3689" s="822"/>
      <c r="K3689" s="822">
        <v>116</v>
      </c>
      <c r="L3689" s="831">
        <v>7</v>
      </c>
      <c r="M3689" s="831">
        <v>819</v>
      </c>
      <c r="N3689" s="822"/>
      <c r="O3689" s="822">
        <v>117</v>
      </c>
      <c r="P3689" s="831"/>
      <c r="Q3689" s="831"/>
      <c r="R3689" s="827"/>
      <c r="S3689" s="832"/>
    </row>
    <row r="3690" spans="1:19" ht="14.45" customHeight="1" x14ac:dyDescent="0.2">
      <c r="A3690" s="821" t="s">
        <v>6951</v>
      </c>
      <c r="B3690" s="822" t="s">
        <v>7426</v>
      </c>
      <c r="C3690" s="822" t="s">
        <v>639</v>
      </c>
      <c r="D3690" s="822" t="s">
        <v>3504</v>
      </c>
      <c r="E3690" s="822" t="s">
        <v>6953</v>
      </c>
      <c r="F3690" s="822" t="s">
        <v>7004</v>
      </c>
      <c r="G3690" s="822" t="s">
        <v>7005</v>
      </c>
      <c r="H3690" s="831">
        <v>0.1</v>
      </c>
      <c r="I3690" s="831">
        <v>11.73</v>
      </c>
      <c r="J3690" s="822"/>
      <c r="K3690" s="822">
        <v>117.3</v>
      </c>
      <c r="L3690" s="831"/>
      <c r="M3690" s="831"/>
      <c r="N3690" s="822"/>
      <c r="O3690" s="822"/>
      <c r="P3690" s="831"/>
      <c r="Q3690" s="831"/>
      <c r="R3690" s="827"/>
      <c r="S3690" s="832"/>
    </row>
    <row r="3691" spans="1:19" ht="14.45" customHeight="1" x14ac:dyDescent="0.2">
      <c r="A3691" s="821" t="s">
        <v>6951</v>
      </c>
      <c r="B3691" s="822" t="s">
        <v>7426</v>
      </c>
      <c r="C3691" s="822" t="s">
        <v>639</v>
      </c>
      <c r="D3691" s="822" t="s">
        <v>3504</v>
      </c>
      <c r="E3691" s="822" t="s">
        <v>6953</v>
      </c>
      <c r="F3691" s="822" t="s">
        <v>7059</v>
      </c>
      <c r="G3691" s="822" t="s">
        <v>1004</v>
      </c>
      <c r="H3691" s="831">
        <v>0.84</v>
      </c>
      <c r="I3691" s="831">
        <v>133.83000000000001</v>
      </c>
      <c r="J3691" s="822"/>
      <c r="K3691" s="822">
        <v>159.32142857142858</v>
      </c>
      <c r="L3691" s="831"/>
      <c r="M3691" s="831"/>
      <c r="N3691" s="822"/>
      <c r="O3691" s="822"/>
      <c r="P3691" s="831"/>
      <c r="Q3691" s="831"/>
      <c r="R3691" s="827"/>
      <c r="S3691" s="832"/>
    </row>
    <row r="3692" spans="1:19" ht="14.45" customHeight="1" x14ac:dyDescent="0.2">
      <c r="A3692" s="821" t="s">
        <v>6951</v>
      </c>
      <c r="B3692" s="822" t="s">
        <v>7426</v>
      </c>
      <c r="C3692" s="822" t="s">
        <v>639</v>
      </c>
      <c r="D3692" s="822" t="s">
        <v>3504</v>
      </c>
      <c r="E3692" s="822" t="s">
        <v>6953</v>
      </c>
      <c r="F3692" s="822" t="s">
        <v>7086</v>
      </c>
      <c r="G3692" s="822" t="s">
        <v>2660</v>
      </c>
      <c r="H3692" s="831">
        <v>0.05</v>
      </c>
      <c r="I3692" s="831">
        <v>13.7</v>
      </c>
      <c r="J3692" s="822"/>
      <c r="K3692" s="822">
        <v>273.99999999999994</v>
      </c>
      <c r="L3692" s="831"/>
      <c r="M3692" s="831"/>
      <c r="N3692" s="822"/>
      <c r="O3692" s="822"/>
      <c r="P3692" s="831"/>
      <c r="Q3692" s="831"/>
      <c r="R3692" s="827"/>
      <c r="S3692" s="832"/>
    </row>
    <row r="3693" spans="1:19" ht="14.45" customHeight="1" x14ac:dyDescent="0.2">
      <c r="A3693" s="821" t="s">
        <v>6951</v>
      </c>
      <c r="B3693" s="822" t="s">
        <v>7426</v>
      </c>
      <c r="C3693" s="822" t="s">
        <v>639</v>
      </c>
      <c r="D3693" s="822" t="s">
        <v>3504</v>
      </c>
      <c r="E3693" s="822" t="s">
        <v>6953</v>
      </c>
      <c r="F3693" s="822" t="s">
        <v>7129</v>
      </c>
      <c r="G3693" s="822" t="s">
        <v>791</v>
      </c>
      <c r="H3693" s="831">
        <v>0.71</v>
      </c>
      <c r="I3693" s="831">
        <v>78.81</v>
      </c>
      <c r="J3693" s="822"/>
      <c r="K3693" s="822">
        <v>111.00000000000001</v>
      </c>
      <c r="L3693" s="831"/>
      <c r="M3693" s="831"/>
      <c r="N3693" s="822"/>
      <c r="O3693" s="822"/>
      <c r="P3693" s="831"/>
      <c r="Q3693" s="831"/>
      <c r="R3693" s="827"/>
      <c r="S3693" s="832"/>
    </row>
    <row r="3694" spans="1:19" ht="14.45" customHeight="1" x14ac:dyDescent="0.2">
      <c r="A3694" s="821" t="s">
        <v>6951</v>
      </c>
      <c r="B3694" s="822" t="s">
        <v>7426</v>
      </c>
      <c r="C3694" s="822" t="s">
        <v>639</v>
      </c>
      <c r="D3694" s="822" t="s">
        <v>3504</v>
      </c>
      <c r="E3694" s="822" t="s">
        <v>6953</v>
      </c>
      <c r="F3694" s="822" t="s">
        <v>7130</v>
      </c>
      <c r="G3694" s="822" t="s">
        <v>791</v>
      </c>
      <c r="H3694" s="831">
        <v>1</v>
      </c>
      <c r="I3694" s="831">
        <v>288.10000000000002</v>
      </c>
      <c r="J3694" s="822"/>
      <c r="K3694" s="822">
        <v>288.10000000000002</v>
      </c>
      <c r="L3694" s="831"/>
      <c r="M3694" s="831"/>
      <c r="N3694" s="822"/>
      <c r="O3694" s="822"/>
      <c r="P3694" s="831"/>
      <c r="Q3694" s="831"/>
      <c r="R3694" s="827"/>
      <c r="S3694" s="832"/>
    </row>
    <row r="3695" spans="1:19" ht="14.45" customHeight="1" x14ac:dyDescent="0.2">
      <c r="A3695" s="821" t="s">
        <v>6951</v>
      </c>
      <c r="B3695" s="822" t="s">
        <v>7426</v>
      </c>
      <c r="C3695" s="822" t="s">
        <v>639</v>
      </c>
      <c r="D3695" s="822" t="s">
        <v>3504</v>
      </c>
      <c r="E3695" s="822" t="s">
        <v>6946</v>
      </c>
      <c r="F3695" s="822" t="s">
        <v>7314</v>
      </c>
      <c r="G3695" s="822" t="s">
        <v>7315</v>
      </c>
      <c r="H3695" s="831"/>
      <c r="I3695" s="831"/>
      <c r="J3695" s="822"/>
      <c r="K3695" s="822"/>
      <c r="L3695" s="831">
        <v>1</v>
      </c>
      <c r="M3695" s="831">
        <v>153</v>
      </c>
      <c r="N3695" s="822"/>
      <c r="O3695" s="822">
        <v>153</v>
      </c>
      <c r="P3695" s="831"/>
      <c r="Q3695" s="831"/>
      <c r="R3695" s="827"/>
      <c r="S3695" s="832"/>
    </row>
    <row r="3696" spans="1:19" ht="14.45" customHeight="1" x14ac:dyDescent="0.2">
      <c r="A3696" s="821" t="s">
        <v>6951</v>
      </c>
      <c r="B3696" s="822" t="s">
        <v>7426</v>
      </c>
      <c r="C3696" s="822" t="s">
        <v>639</v>
      </c>
      <c r="D3696" s="822" t="s">
        <v>3504</v>
      </c>
      <c r="E3696" s="822" t="s">
        <v>6946</v>
      </c>
      <c r="F3696" s="822" t="s">
        <v>7318</v>
      </c>
      <c r="G3696" s="822" t="s">
        <v>7319</v>
      </c>
      <c r="H3696" s="831">
        <v>2</v>
      </c>
      <c r="I3696" s="831">
        <v>76</v>
      </c>
      <c r="J3696" s="822"/>
      <c r="K3696" s="822">
        <v>38</v>
      </c>
      <c r="L3696" s="831">
        <v>3</v>
      </c>
      <c r="M3696" s="831">
        <v>114</v>
      </c>
      <c r="N3696" s="822"/>
      <c r="O3696" s="822">
        <v>38</v>
      </c>
      <c r="P3696" s="831"/>
      <c r="Q3696" s="831"/>
      <c r="R3696" s="827"/>
      <c r="S3696" s="832"/>
    </row>
    <row r="3697" spans="1:19" ht="14.45" customHeight="1" x14ac:dyDescent="0.2">
      <c r="A3697" s="821" t="s">
        <v>6951</v>
      </c>
      <c r="B3697" s="822" t="s">
        <v>7426</v>
      </c>
      <c r="C3697" s="822" t="s">
        <v>639</v>
      </c>
      <c r="D3697" s="822" t="s">
        <v>3504</v>
      </c>
      <c r="E3697" s="822" t="s">
        <v>6946</v>
      </c>
      <c r="F3697" s="822" t="s">
        <v>7336</v>
      </c>
      <c r="G3697" s="822" t="s">
        <v>7337</v>
      </c>
      <c r="H3697" s="831"/>
      <c r="I3697" s="831"/>
      <c r="J3697" s="822"/>
      <c r="K3697" s="822"/>
      <c r="L3697" s="831">
        <v>1</v>
      </c>
      <c r="M3697" s="831">
        <v>246</v>
      </c>
      <c r="N3697" s="822"/>
      <c r="O3697" s="822">
        <v>246</v>
      </c>
      <c r="P3697" s="831"/>
      <c r="Q3697" s="831"/>
      <c r="R3697" s="827"/>
      <c r="S3697" s="832"/>
    </row>
    <row r="3698" spans="1:19" ht="14.45" customHeight="1" x14ac:dyDescent="0.2">
      <c r="A3698" s="821" t="s">
        <v>6951</v>
      </c>
      <c r="B3698" s="822" t="s">
        <v>7426</v>
      </c>
      <c r="C3698" s="822" t="s">
        <v>639</v>
      </c>
      <c r="D3698" s="822" t="s">
        <v>3504</v>
      </c>
      <c r="E3698" s="822" t="s">
        <v>6946</v>
      </c>
      <c r="F3698" s="822" t="s">
        <v>7342</v>
      </c>
      <c r="G3698" s="822" t="s">
        <v>7343</v>
      </c>
      <c r="H3698" s="831"/>
      <c r="I3698" s="831"/>
      <c r="J3698" s="822"/>
      <c r="K3698" s="822"/>
      <c r="L3698" s="831">
        <v>3</v>
      </c>
      <c r="M3698" s="831">
        <v>114</v>
      </c>
      <c r="N3698" s="822"/>
      <c r="O3698" s="822">
        <v>38</v>
      </c>
      <c r="P3698" s="831"/>
      <c r="Q3698" s="831"/>
      <c r="R3698" s="827"/>
      <c r="S3698" s="832"/>
    </row>
    <row r="3699" spans="1:19" ht="14.45" customHeight="1" x14ac:dyDescent="0.2">
      <c r="A3699" s="821" t="s">
        <v>6951</v>
      </c>
      <c r="B3699" s="822" t="s">
        <v>7426</v>
      </c>
      <c r="C3699" s="822" t="s">
        <v>639</v>
      </c>
      <c r="D3699" s="822" t="s">
        <v>3504</v>
      </c>
      <c r="E3699" s="822" t="s">
        <v>6946</v>
      </c>
      <c r="F3699" s="822" t="s">
        <v>7356</v>
      </c>
      <c r="G3699" s="822" t="s">
        <v>7357</v>
      </c>
      <c r="H3699" s="831"/>
      <c r="I3699" s="831"/>
      <c r="J3699" s="822"/>
      <c r="K3699" s="822"/>
      <c r="L3699" s="831">
        <v>1</v>
      </c>
      <c r="M3699" s="831">
        <v>228</v>
      </c>
      <c r="N3699" s="822"/>
      <c r="O3699" s="822">
        <v>228</v>
      </c>
      <c r="P3699" s="831"/>
      <c r="Q3699" s="831"/>
      <c r="R3699" s="827"/>
      <c r="S3699" s="832"/>
    </row>
    <row r="3700" spans="1:19" ht="14.45" customHeight="1" x14ac:dyDescent="0.2">
      <c r="A3700" s="821" t="s">
        <v>6951</v>
      </c>
      <c r="B3700" s="822" t="s">
        <v>7426</v>
      </c>
      <c r="C3700" s="822" t="s">
        <v>639</v>
      </c>
      <c r="D3700" s="822" t="s">
        <v>3504</v>
      </c>
      <c r="E3700" s="822" t="s">
        <v>6946</v>
      </c>
      <c r="F3700" s="822" t="s">
        <v>7362</v>
      </c>
      <c r="G3700" s="822" t="s">
        <v>7363</v>
      </c>
      <c r="H3700" s="831">
        <v>1</v>
      </c>
      <c r="I3700" s="831">
        <v>61</v>
      </c>
      <c r="J3700" s="822"/>
      <c r="K3700" s="822">
        <v>61</v>
      </c>
      <c r="L3700" s="831"/>
      <c r="M3700" s="831"/>
      <c r="N3700" s="822"/>
      <c r="O3700" s="822"/>
      <c r="P3700" s="831"/>
      <c r="Q3700" s="831"/>
      <c r="R3700" s="827"/>
      <c r="S3700" s="832"/>
    </row>
    <row r="3701" spans="1:19" ht="14.45" customHeight="1" x14ac:dyDescent="0.2">
      <c r="A3701" s="821" t="s">
        <v>6951</v>
      </c>
      <c r="B3701" s="822" t="s">
        <v>7426</v>
      </c>
      <c r="C3701" s="822" t="s">
        <v>639</v>
      </c>
      <c r="D3701" s="822" t="s">
        <v>3504</v>
      </c>
      <c r="E3701" s="822" t="s">
        <v>6946</v>
      </c>
      <c r="F3701" s="822" t="s">
        <v>7368</v>
      </c>
      <c r="G3701" s="822" t="s">
        <v>7369</v>
      </c>
      <c r="H3701" s="831"/>
      <c r="I3701" s="831"/>
      <c r="J3701" s="822"/>
      <c r="K3701" s="822"/>
      <c r="L3701" s="831">
        <v>17</v>
      </c>
      <c r="M3701" s="831">
        <v>1989</v>
      </c>
      <c r="N3701" s="822"/>
      <c r="O3701" s="822">
        <v>117</v>
      </c>
      <c r="P3701" s="831"/>
      <c r="Q3701" s="831"/>
      <c r="R3701" s="827"/>
      <c r="S3701" s="832"/>
    </row>
    <row r="3702" spans="1:19" ht="14.45" customHeight="1" x14ac:dyDescent="0.2">
      <c r="A3702" s="821" t="s">
        <v>6951</v>
      </c>
      <c r="B3702" s="822" t="s">
        <v>7426</v>
      </c>
      <c r="C3702" s="822" t="s">
        <v>639</v>
      </c>
      <c r="D3702" s="822" t="s">
        <v>6936</v>
      </c>
      <c r="E3702" s="822" t="s">
        <v>6946</v>
      </c>
      <c r="F3702" s="822" t="s">
        <v>7338</v>
      </c>
      <c r="G3702" s="822" t="s">
        <v>7339</v>
      </c>
      <c r="H3702" s="831">
        <v>4</v>
      </c>
      <c r="I3702" s="831">
        <v>133.32999999999998</v>
      </c>
      <c r="J3702" s="822"/>
      <c r="K3702" s="822">
        <v>33.332499999999996</v>
      </c>
      <c r="L3702" s="831"/>
      <c r="M3702" s="831"/>
      <c r="N3702" s="822"/>
      <c r="O3702" s="822"/>
      <c r="P3702" s="831"/>
      <c r="Q3702" s="831"/>
      <c r="R3702" s="827"/>
      <c r="S3702" s="832"/>
    </row>
    <row r="3703" spans="1:19" ht="14.45" customHeight="1" x14ac:dyDescent="0.2">
      <c r="A3703" s="821" t="s">
        <v>6951</v>
      </c>
      <c r="B3703" s="822" t="s">
        <v>7426</v>
      </c>
      <c r="C3703" s="822" t="s">
        <v>639</v>
      </c>
      <c r="D3703" s="822" t="s">
        <v>6936</v>
      </c>
      <c r="E3703" s="822" t="s">
        <v>6946</v>
      </c>
      <c r="F3703" s="822" t="s">
        <v>7350</v>
      </c>
      <c r="G3703" s="822" t="s">
        <v>7351</v>
      </c>
      <c r="H3703" s="831">
        <v>4</v>
      </c>
      <c r="I3703" s="831">
        <v>1432</v>
      </c>
      <c r="J3703" s="822"/>
      <c r="K3703" s="822">
        <v>358</v>
      </c>
      <c r="L3703" s="831"/>
      <c r="M3703" s="831"/>
      <c r="N3703" s="822"/>
      <c r="O3703" s="822"/>
      <c r="P3703" s="831"/>
      <c r="Q3703" s="831"/>
      <c r="R3703" s="827"/>
      <c r="S3703" s="832"/>
    </row>
    <row r="3704" spans="1:19" ht="14.45" customHeight="1" x14ac:dyDescent="0.2">
      <c r="A3704" s="821" t="s">
        <v>6951</v>
      </c>
      <c r="B3704" s="822" t="s">
        <v>7426</v>
      </c>
      <c r="C3704" s="822" t="s">
        <v>639</v>
      </c>
      <c r="D3704" s="822" t="s">
        <v>6937</v>
      </c>
      <c r="E3704" s="822" t="s">
        <v>6953</v>
      </c>
      <c r="F3704" s="822" t="s">
        <v>6954</v>
      </c>
      <c r="G3704" s="822" t="s">
        <v>6955</v>
      </c>
      <c r="H3704" s="831">
        <v>2.4</v>
      </c>
      <c r="I3704" s="831">
        <v>130.07999999999998</v>
      </c>
      <c r="J3704" s="822"/>
      <c r="K3704" s="822">
        <v>54.199999999999996</v>
      </c>
      <c r="L3704" s="831"/>
      <c r="M3704" s="831"/>
      <c r="N3704" s="822"/>
      <c r="O3704" s="822"/>
      <c r="P3704" s="831"/>
      <c r="Q3704" s="831"/>
      <c r="R3704" s="827"/>
      <c r="S3704" s="832"/>
    </row>
    <row r="3705" spans="1:19" ht="14.45" customHeight="1" x14ac:dyDescent="0.2">
      <c r="A3705" s="821" t="s">
        <v>6951</v>
      </c>
      <c r="B3705" s="822" t="s">
        <v>7426</v>
      </c>
      <c r="C3705" s="822" t="s">
        <v>639</v>
      </c>
      <c r="D3705" s="822" t="s">
        <v>6937</v>
      </c>
      <c r="E3705" s="822" t="s">
        <v>6953</v>
      </c>
      <c r="F3705" s="822" t="s">
        <v>6956</v>
      </c>
      <c r="G3705" s="822" t="s">
        <v>6955</v>
      </c>
      <c r="H3705" s="831">
        <v>0.8</v>
      </c>
      <c r="I3705" s="831">
        <v>86.62</v>
      </c>
      <c r="J3705" s="822"/>
      <c r="K3705" s="822">
        <v>108.27500000000001</v>
      </c>
      <c r="L3705" s="831"/>
      <c r="M3705" s="831"/>
      <c r="N3705" s="822"/>
      <c r="O3705" s="822"/>
      <c r="P3705" s="831"/>
      <c r="Q3705" s="831"/>
      <c r="R3705" s="827"/>
      <c r="S3705" s="832"/>
    </row>
    <row r="3706" spans="1:19" ht="14.45" customHeight="1" x14ac:dyDescent="0.2">
      <c r="A3706" s="821" t="s">
        <v>6951</v>
      </c>
      <c r="B3706" s="822" t="s">
        <v>7426</v>
      </c>
      <c r="C3706" s="822" t="s">
        <v>639</v>
      </c>
      <c r="D3706" s="822" t="s">
        <v>6937</v>
      </c>
      <c r="E3706" s="822" t="s">
        <v>6953</v>
      </c>
      <c r="F3706" s="822" t="s">
        <v>6959</v>
      </c>
      <c r="G3706" s="822" t="s">
        <v>900</v>
      </c>
      <c r="H3706" s="831">
        <v>0.79999999999999993</v>
      </c>
      <c r="I3706" s="831">
        <v>128.58000000000001</v>
      </c>
      <c r="J3706" s="822"/>
      <c r="K3706" s="822">
        <v>160.72500000000002</v>
      </c>
      <c r="L3706" s="831"/>
      <c r="M3706" s="831"/>
      <c r="N3706" s="822"/>
      <c r="O3706" s="822"/>
      <c r="P3706" s="831"/>
      <c r="Q3706" s="831"/>
      <c r="R3706" s="827"/>
      <c r="S3706" s="832"/>
    </row>
    <row r="3707" spans="1:19" ht="14.45" customHeight="1" x14ac:dyDescent="0.2">
      <c r="A3707" s="821" t="s">
        <v>6951</v>
      </c>
      <c r="B3707" s="822" t="s">
        <v>7426</v>
      </c>
      <c r="C3707" s="822" t="s">
        <v>639</v>
      </c>
      <c r="D3707" s="822" t="s">
        <v>6937</v>
      </c>
      <c r="E3707" s="822" t="s">
        <v>6953</v>
      </c>
      <c r="F3707" s="822" t="s">
        <v>6962</v>
      </c>
      <c r="G3707" s="822" t="s">
        <v>1479</v>
      </c>
      <c r="H3707" s="831">
        <v>4</v>
      </c>
      <c r="I3707" s="831">
        <v>53.48</v>
      </c>
      <c r="J3707" s="822"/>
      <c r="K3707" s="822">
        <v>13.37</v>
      </c>
      <c r="L3707" s="831"/>
      <c r="M3707" s="831"/>
      <c r="N3707" s="822"/>
      <c r="O3707" s="822"/>
      <c r="P3707" s="831"/>
      <c r="Q3707" s="831"/>
      <c r="R3707" s="827"/>
      <c r="S3707" s="832"/>
    </row>
    <row r="3708" spans="1:19" ht="14.45" customHeight="1" x14ac:dyDescent="0.2">
      <c r="A3708" s="821" t="s">
        <v>6951</v>
      </c>
      <c r="B3708" s="822" t="s">
        <v>7426</v>
      </c>
      <c r="C3708" s="822" t="s">
        <v>639</v>
      </c>
      <c r="D3708" s="822" t="s">
        <v>6937</v>
      </c>
      <c r="E3708" s="822" t="s">
        <v>6953</v>
      </c>
      <c r="F3708" s="822" t="s">
        <v>6996</v>
      </c>
      <c r="G3708" s="822" t="s">
        <v>1434</v>
      </c>
      <c r="H3708" s="831">
        <v>3.8</v>
      </c>
      <c r="I3708" s="831">
        <v>666.52</v>
      </c>
      <c r="J3708" s="822"/>
      <c r="K3708" s="822">
        <v>175.4</v>
      </c>
      <c r="L3708" s="831"/>
      <c r="M3708" s="831"/>
      <c r="N3708" s="822"/>
      <c r="O3708" s="822"/>
      <c r="P3708" s="831"/>
      <c r="Q3708" s="831"/>
      <c r="R3708" s="827"/>
      <c r="S3708" s="832"/>
    </row>
    <row r="3709" spans="1:19" ht="14.45" customHeight="1" x14ac:dyDescent="0.2">
      <c r="A3709" s="821" t="s">
        <v>6951</v>
      </c>
      <c r="B3709" s="822" t="s">
        <v>7426</v>
      </c>
      <c r="C3709" s="822" t="s">
        <v>639</v>
      </c>
      <c r="D3709" s="822" t="s">
        <v>6937</v>
      </c>
      <c r="E3709" s="822" t="s">
        <v>6953</v>
      </c>
      <c r="F3709" s="822" t="s">
        <v>6997</v>
      </c>
      <c r="G3709" s="822" t="s">
        <v>877</v>
      </c>
      <c r="H3709" s="831">
        <v>0.2</v>
      </c>
      <c r="I3709" s="831">
        <v>12.08</v>
      </c>
      <c r="J3709" s="822"/>
      <c r="K3709" s="822">
        <v>60.4</v>
      </c>
      <c r="L3709" s="831"/>
      <c r="M3709" s="831"/>
      <c r="N3709" s="822"/>
      <c r="O3709" s="822"/>
      <c r="P3709" s="831"/>
      <c r="Q3709" s="831"/>
      <c r="R3709" s="827"/>
      <c r="S3709" s="832"/>
    </row>
    <row r="3710" spans="1:19" ht="14.45" customHeight="1" x14ac:dyDescent="0.2">
      <c r="A3710" s="821" t="s">
        <v>6951</v>
      </c>
      <c r="B3710" s="822" t="s">
        <v>7426</v>
      </c>
      <c r="C3710" s="822" t="s">
        <v>639</v>
      </c>
      <c r="D3710" s="822" t="s">
        <v>6937</v>
      </c>
      <c r="E3710" s="822" t="s">
        <v>6953</v>
      </c>
      <c r="F3710" s="822" t="s">
        <v>7004</v>
      </c>
      <c r="G3710" s="822" t="s">
        <v>7005</v>
      </c>
      <c r="H3710" s="831">
        <v>4.9000000000000004</v>
      </c>
      <c r="I3710" s="831">
        <v>574.7700000000001</v>
      </c>
      <c r="J3710" s="822"/>
      <c r="K3710" s="822">
        <v>117.30000000000001</v>
      </c>
      <c r="L3710" s="831"/>
      <c r="M3710" s="831"/>
      <c r="N3710" s="822"/>
      <c r="O3710" s="822"/>
      <c r="P3710" s="831"/>
      <c r="Q3710" s="831"/>
      <c r="R3710" s="827"/>
      <c r="S3710" s="832"/>
    </row>
    <row r="3711" spans="1:19" ht="14.45" customHeight="1" x14ac:dyDescent="0.2">
      <c r="A3711" s="821" t="s">
        <v>6951</v>
      </c>
      <c r="B3711" s="822" t="s">
        <v>7426</v>
      </c>
      <c r="C3711" s="822" t="s">
        <v>639</v>
      </c>
      <c r="D3711" s="822" t="s">
        <v>6937</v>
      </c>
      <c r="E3711" s="822" t="s">
        <v>6953</v>
      </c>
      <c r="F3711" s="822" t="s">
        <v>7029</v>
      </c>
      <c r="G3711" s="822" t="s">
        <v>3393</v>
      </c>
      <c r="H3711" s="831">
        <v>1</v>
      </c>
      <c r="I3711" s="831">
        <v>6706.6</v>
      </c>
      <c r="J3711" s="822"/>
      <c r="K3711" s="822">
        <v>6706.6</v>
      </c>
      <c r="L3711" s="831"/>
      <c r="M3711" s="831"/>
      <c r="N3711" s="822"/>
      <c r="O3711" s="822"/>
      <c r="P3711" s="831"/>
      <c r="Q3711" s="831"/>
      <c r="R3711" s="827"/>
      <c r="S3711" s="832"/>
    </row>
    <row r="3712" spans="1:19" ht="14.45" customHeight="1" x14ac:dyDescent="0.2">
      <c r="A3712" s="821" t="s">
        <v>6951</v>
      </c>
      <c r="B3712" s="822" t="s">
        <v>7426</v>
      </c>
      <c r="C3712" s="822" t="s">
        <v>639</v>
      </c>
      <c r="D3712" s="822" t="s">
        <v>6937</v>
      </c>
      <c r="E3712" s="822" t="s">
        <v>6953</v>
      </c>
      <c r="F3712" s="822" t="s">
        <v>7047</v>
      </c>
      <c r="G3712" s="822" t="s">
        <v>805</v>
      </c>
      <c r="H3712" s="831">
        <v>1.41</v>
      </c>
      <c r="I3712" s="831">
        <v>741.38</v>
      </c>
      <c r="J3712" s="822"/>
      <c r="K3712" s="822">
        <v>525.80141843971637</v>
      </c>
      <c r="L3712" s="831"/>
      <c r="M3712" s="831"/>
      <c r="N3712" s="822"/>
      <c r="O3712" s="822"/>
      <c r="P3712" s="831"/>
      <c r="Q3712" s="831"/>
      <c r="R3712" s="827"/>
      <c r="S3712" s="832"/>
    </row>
    <row r="3713" spans="1:19" ht="14.45" customHeight="1" x14ac:dyDescent="0.2">
      <c r="A3713" s="821" t="s">
        <v>6951</v>
      </c>
      <c r="B3713" s="822" t="s">
        <v>7426</v>
      </c>
      <c r="C3713" s="822" t="s">
        <v>639</v>
      </c>
      <c r="D3713" s="822" t="s">
        <v>6937</v>
      </c>
      <c r="E3713" s="822" t="s">
        <v>6953</v>
      </c>
      <c r="F3713" s="822" t="s">
        <v>7048</v>
      </c>
      <c r="G3713" s="822" t="s">
        <v>805</v>
      </c>
      <c r="H3713" s="831">
        <v>4.3499999999999996</v>
      </c>
      <c r="I3713" s="831">
        <v>952.22</v>
      </c>
      <c r="J3713" s="822"/>
      <c r="K3713" s="822">
        <v>218.90114942528737</v>
      </c>
      <c r="L3713" s="831"/>
      <c r="M3713" s="831"/>
      <c r="N3713" s="822"/>
      <c r="O3713" s="822"/>
      <c r="P3713" s="831"/>
      <c r="Q3713" s="831"/>
      <c r="R3713" s="827"/>
      <c r="S3713" s="832"/>
    </row>
    <row r="3714" spans="1:19" ht="14.45" customHeight="1" x14ac:dyDescent="0.2">
      <c r="A3714" s="821" t="s">
        <v>6951</v>
      </c>
      <c r="B3714" s="822" t="s">
        <v>7426</v>
      </c>
      <c r="C3714" s="822" t="s">
        <v>639</v>
      </c>
      <c r="D3714" s="822" t="s">
        <v>6937</v>
      </c>
      <c r="E3714" s="822" t="s">
        <v>6953</v>
      </c>
      <c r="F3714" s="822" t="s">
        <v>7049</v>
      </c>
      <c r="G3714" s="822" t="s">
        <v>805</v>
      </c>
      <c r="H3714" s="831">
        <v>4.3600000000000003</v>
      </c>
      <c r="I3714" s="831">
        <v>345.32</v>
      </c>
      <c r="J3714" s="822"/>
      <c r="K3714" s="822">
        <v>79.201834862385311</v>
      </c>
      <c r="L3714" s="831"/>
      <c r="M3714" s="831"/>
      <c r="N3714" s="822"/>
      <c r="O3714" s="822"/>
      <c r="P3714" s="831"/>
      <c r="Q3714" s="831"/>
      <c r="R3714" s="827"/>
      <c r="S3714" s="832"/>
    </row>
    <row r="3715" spans="1:19" ht="14.45" customHeight="1" x14ac:dyDescent="0.2">
      <c r="A3715" s="821" t="s">
        <v>6951</v>
      </c>
      <c r="B3715" s="822" t="s">
        <v>7426</v>
      </c>
      <c r="C3715" s="822" t="s">
        <v>639</v>
      </c>
      <c r="D3715" s="822" t="s">
        <v>6937</v>
      </c>
      <c r="E3715" s="822" t="s">
        <v>6953</v>
      </c>
      <c r="F3715" s="822" t="s">
        <v>7052</v>
      </c>
      <c r="G3715" s="822" t="s">
        <v>1370</v>
      </c>
      <c r="H3715" s="831">
        <v>9.65</v>
      </c>
      <c r="I3715" s="831">
        <v>1006.99</v>
      </c>
      <c r="J3715" s="822"/>
      <c r="K3715" s="822">
        <v>104.35129533678756</v>
      </c>
      <c r="L3715" s="831"/>
      <c r="M3715" s="831"/>
      <c r="N3715" s="822"/>
      <c r="O3715" s="822"/>
      <c r="P3715" s="831"/>
      <c r="Q3715" s="831"/>
      <c r="R3715" s="827"/>
      <c r="S3715" s="832"/>
    </row>
    <row r="3716" spans="1:19" ht="14.45" customHeight="1" x14ac:dyDescent="0.2">
      <c r="A3716" s="821" t="s">
        <v>6951</v>
      </c>
      <c r="B3716" s="822" t="s">
        <v>7426</v>
      </c>
      <c r="C3716" s="822" t="s">
        <v>639</v>
      </c>
      <c r="D3716" s="822" t="s">
        <v>6937</v>
      </c>
      <c r="E3716" s="822" t="s">
        <v>6953</v>
      </c>
      <c r="F3716" s="822" t="s">
        <v>7053</v>
      </c>
      <c r="G3716" s="822" t="s">
        <v>1370</v>
      </c>
      <c r="H3716" s="831">
        <v>16.97</v>
      </c>
      <c r="I3716" s="831">
        <v>3046.4700000000003</v>
      </c>
      <c r="J3716" s="822"/>
      <c r="K3716" s="822">
        <v>179.52091926929879</v>
      </c>
      <c r="L3716" s="831"/>
      <c r="M3716" s="831"/>
      <c r="N3716" s="822"/>
      <c r="O3716" s="822"/>
      <c r="P3716" s="831"/>
      <c r="Q3716" s="831"/>
      <c r="R3716" s="827"/>
      <c r="S3716" s="832"/>
    </row>
    <row r="3717" spans="1:19" ht="14.45" customHeight="1" x14ac:dyDescent="0.2">
      <c r="A3717" s="821" t="s">
        <v>6951</v>
      </c>
      <c r="B3717" s="822" t="s">
        <v>7426</v>
      </c>
      <c r="C3717" s="822" t="s">
        <v>639</v>
      </c>
      <c r="D3717" s="822" t="s">
        <v>6937</v>
      </c>
      <c r="E3717" s="822" t="s">
        <v>6953</v>
      </c>
      <c r="F3717" s="822" t="s">
        <v>7059</v>
      </c>
      <c r="G3717" s="822" t="s">
        <v>1004</v>
      </c>
      <c r="H3717" s="831">
        <v>21.509999999999998</v>
      </c>
      <c r="I3717" s="831">
        <v>3426.9800000000005</v>
      </c>
      <c r="J3717" s="822"/>
      <c r="K3717" s="822">
        <v>159.32031613203165</v>
      </c>
      <c r="L3717" s="831"/>
      <c r="M3717" s="831"/>
      <c r="N3717" s="822"/>
      <c r="O3717" s="822"/>
      <c r="P3717" s="831"/>
      <c r="Q3717" s="831"/>
      <c r="R3717" s="827"/>
      <c r="S3717" s="832"/>
    </row>
    <row r="3718" spans="1:19" ht="14.45" customHeight="1" x14ac:dyDescent="0.2">
      <c r="A3718" s="821" t="s">
        <v>6951</v>
      </c>
      <c r="B3718" s="822" t="s">
        <v>7426</v>
      </c>
      <c r="C3718" s="822" t="s">
        <v>639</v>
      </c>
      <c r="D3718" s="822" t="s">
        <v>6937</v>
      </c>
      <c r="E3718" s="822" t="s">
        <v>6953</v>
      </c>
      <c r="F3718" s="822" t="s">
        <v>7061</v>
      </c>
      <c r="G3718" s="822" t="s">
        <v>2967</v>
      </c>
      <c r="H3718" s="831">
        <v>0.44</v>
      </c>
      <c r="I3718" s="831">
        <v>39.89</v>
      </c>
      <c r="J3718" s="822"/>
      <c r="K3718" s="822">
        <v>90.659090909090907</v>
      </c>
      <c r="L3718" s="831"/>
      <c r="M3718" s="831"/>
      <c r="N3718" s="822"/>
      <c r="O3718" s="822"/>
      <c r="P3718" s="831"/>
      <c r="Q3718" s="831"/>
      <c r="R3718" s="827"/>
      <c r="S3718" s="832"/>
    </row>
    <row r="3719" spans="1:19" ht="14.45" customHeight="1" x14ac:dyDescent="0.2">
      <c r="A3719" s="821" t="s">
        <v>6951</v>
      </c>
      <c r="B3719" s="822" t="s">
        <v>7426</v>
      </c>
      <c r="C3719" s="822" t="s">
        <v>639</v>
      </c>
      <c r="D3719" s="822" t="s">
        <v>6937</v>
      </c>
      <c r="E3719" s="822" t="s">
        <v>6953</v>
      </c>
      <c r="F3719" s="822" t="s">
        <v>7074</v>
      </c>
      <c r="G3719" s="822" t="s">
        <v>7075</v>
      </c>
      <c r="H3719" s="831">
        <v>2.1999999999999997</v>
      </c>
      <c r="I3719" s="831">
        <v>908.91</v>
      </c>
      <c r="J3719" s="822"/>
      <c r="K3719" s="822">
        <v>413.14090909090913</v>
      </c>
      <c r="L3719" s="831"/>
      <c r="M3719" s="831"/>
      <c r="N3719" s="822"/>
      <c r="O3719" s="822"/>
      <c r="P3719" s="831"/>
      <c r="Q3719" s="831"/>
      <c r="R3719" s="827"/>
      <c r="S3719" s="832"/>
    </row>
    <row r="3720" spans="1:19" ht="14.45" customHeight="1" x14ac:dyDescent="0.2">
      <c r="A3720" s="821" t="s">
        <v>6951</v>
      </c>
      <c r="B3720" s="822" t="s">
        <v>7426</v>
      </c>
      <c r="C3720" s="822" t="s">
        <v>639</v>
      </c>
      <c r="D3720" s="822" t="s">
        <v>6937</v>
      </c>
      <c r="E3720" s="822" t="s">
        <v>6953</v>
      </c>
      <c r="F3720" s="822" t="s">
        <v>7086</v>
      </c>
      <c r="G3720" s="822" t="s">
        <v>2660</v>
      </c>
      <c r="H3720" s="831">
        <v>1.25</v>
      </c>
      <c r="I3720" s="831">
        <v>350</v>
      </c>
      <c r="J3720" s="822"/>
      <c r="K3720" s="822">
        <v>280</v>
      </c>
      <c r="L3720" s="831"/>
      <c r="M3720" s="831"/>
      <c r="N3720" s="822"/>
      <c r="O3720" s="822"/>
      <c r="P3720" s="831"/>
      <c r="Q3720" s="831"/>
      <c r="R3720" s="827"/>
      <c r="S3720" s="832"/>
    </row>
    <row r="3721" spans="1:19" ht="14.45" customHeight="1" x14ac:dyDescent="0.2">
      <c r="A3721" s="821" t="s">
        <v>6951</v>
      </c>
      <c r="B3721" s="822" t="s">
        <v>7426</v>
      </c>
      <c r="C3721" s="822" t="s">
        <v>639</v>
      </c>
      <c r="D3721" s="822" t="s">
        <v>6937</v>
      </c>
      <c r="E3721" s="822" t="s">
        <v>6953</v>
      </c>
      <c r="F3721" s="822" t="s">
        <v>7129</v>
      </c>
      <c r="G3721" s="822" t="s">
        <v>791</v>
      </c>
      <c r="H3721" s="831">
        <v>14.530000000000001</v>
      </c>
      <c r="I3721" s="831">
        <v>1620.3100000000002</v>
      </c>
      <c r="J3721" s="822"/>
      <c r="K3721" s="822">
        <v>111.51479697178252</v>
      </c>
      <c r="L3721" s="831"/>
      <c r="M3721" s="831"/>
      <c r="N3721" s="822"/>
      <c r="O3721" s="822"/>
      <c r="P3721" s="831"/>
      <c r="Q3721" s="831"/>
      <c r="R3721" s="827"/>
      <c r="S3721" s="832"/>
    </row>
    <row r="3722" spans="1:19" ht="14.45" customHeight="1" x14ac:dyDescent="0.2">
      <c r="A3722" s="821" t="s">
        <v>6951</v>
      </c>
      <c r="B3722" s="822" t="s">
        <v>7426</v>
      </c>
      <c r="C3722" s="822" t="s">
        <v>639</v>
      </c>
      <c r="D3722" s="822" t="s">
        <v>6937</v>
      </c>
      <c r="E3722" s="822" t="s">
        <v>6953</v>
      </c>
      <c r="F3722" s="822" t="s">
        <v>7130</v>
      </c>
      <c r="G3722" s="822" t="s">
        <v>791</v>
      </c>
      <c r="H3722" s="831">
        <v>1</v>
      </c>
      <c r="I3722" s="831">
        <v>288.10000000000002</v>
      </c>
      <c r="J3722" s="822"/>
      <c r="K3722" s="822">
        <v>288.10000000000002</v>
      </c>
      <c r="L3722" s="831"/>
      <c r="M3722" s="831"/>
      <c r="N3722" s="822"/>
      <c r="O3722" s="822"/>
      <c r="P3722" s="831"/>
      <c r="Q3722" s="831"/>
      <c r="R3722" s="827"/>
      <c r="S3722" s="832"/>
    </row>
    <row r="3723" spans="1:19" ht="14.45" customHeight="1" x14ac:dyDescent="0.2">
      <c r="A3723" s="821" t="s">
        <v>6951</v>
      </c>
      <c r="B3723" s="822" t="s">
        <v>7426</v>
      </c>
      <c r="C3723" s="822" t="s">
        <v>639</v>
      </c>
      <c r="D3723" s="822" t="s">
        <v>6937</v>
      </c>
      <c r="E3723" s="822" t="s">
        <v>6953</v>
      </c>
      <c r="F3723" s="822" t="s">
        <v>7141</v>
      </c>
      <c r="G3723" s="822" t="s">
        <v>2967</v>
      </c>
      <c r="H3723" s="831">
        <v>3.09</v>
      </c>
      <c r="I3723" s="831">
        <v>1465.49</v>
      </c>
      <c r="J3723" s="822"/>
      <c r="K3723" s="822">
        <v>474.26860841423951</v>
      </c>
      <c r="L3723" s="831"/>
      <c r="M3723" s="831"/>
      <c r="N3723" s="822"/>
      <c r="O3723" s="822"/>
      <c r="P3723" s="831"/>
      <c r="Q3723" s="831"/>
      <c r="R3723" s="827"/>
      <c r="S3723" s="832"/>
    </row>
    <row r="3724" spans="1:19" ht="14.45" customHeight="1" x14ac:dyDescent="0.2">
      <c r="A3724" s="821" t="s">
        <v>6951</v>
      </c>
      <c r="B3724" s="822" t="s">
        <v>7426</v>
      </c>
      <c r="C3724" s="822" t="s">
        <v>639</v>
      </c>
      <c r="D3724" s="822" t="s">
        <v>6937</v>
      </c>
      <c r="E3724" s="822" t="s">
        <v>6953</v>
      </c>
      <c r="F3724" s="822" t="s">
        <v>7142</v>
      </c>
      <c r="G3724" s="822" t="s">
        <v>2967</v>
      </c>
      <c r="H3724" s="831">
        <v>2.2000000000000002</v>
      </c>
      <c r="I3724" s="831">
        <v>449.95</v>
      </c>
      <c r="J3724" s="822"/>
      <c r="K3724" s="822">
        <v>204.52272727272725</v>
      </c>
      <c r="L3724" s="831"/>
      <c r="M3724" s="831"/>
      <c r="N3724" s="822"/>
      <c r="O3724" s="822"/>
      <c r="P3724" s="831"/>
      <c r="Q3724" s="831"/>
      <c r="R3724" s="827"/>
      <c r="S3724" s="832"/>
    </row>
    <row r="3725" spans="1:19" ht="14.45" customHeight="1" x14ac:dyDescent="0.2">
      <c r="A3725" s="821" t="s">
        <v>6951</v>
      </c>
      <c r="B3725" s="822" t="s">
        <v>7426</v>
      </c>
      <c r="C3725" s="822" t="s">
        <v>639</v>
      </c>
      <c r="D3725" s="822" t="s">
        <v>6937</v>
      </c>
      <c r="E3725" s="822" t="s">
        <v>7261</v>
      </c>
      <c r="F3725" s="822" t="s">
        <v>7264</v>
      </c>
      <c r="G3725" s="822" t="s">
        <v>7265</v>
      </c>
      <c r="H3725" s="831">
        <v>14</v>
      </c>
      <c r="I3725" s="831">
        <v>7877.1</v>
      </c>
      <c r="J3725" s="822"/>
      <c r="K3725" s="822">
        <v>562.65</v>
      </c>
      <c r="L3725" s="831"/>
      <c r="M3725" s="831"/>
      <c r="N3725" s="822"/>
      <c r="O3725" s="822"/>
      <c r="P3725" s="831"/>
      <c r="Q3725" s="831"/>
      <c r="R3725" s="827"/>
      <c r="S3725" s="832"/>
    </row>
    <row r="3726" spans="1:19" ht="14.45" customHeight="1" x14ac:dyDescent="0.2">
      <c r="A3726" s="821" t="s">
        <v>6951</v>
      </c>
      <c r="B3726" s="822" t="s">
        <v>7426</v>
      </c>
      <c r="C3726" s="822" t="s">
        <v>639</v>
      </c>
      <c r="D3726" s="822" t="s">
        <v>6937</v>
      </c>
      <c r="E3726" s="822" t="s">
        <v>7261</v>
      </c>
      <c r="F3726" s="822" t="s">
        <v>7269</v>
      </c>
      <c r="G3726" s="822" t="s">
        <v>7270</v>
      </c>
      <c r="H3726" s="831">
        <v>13</v>
      </c>
      <c r="I3726" s="831">
        <v>12532</v>
      </c>
      <c r="J3726" s="822"/>
      <c r="K3726" s="822">
        <v>964</v>
      </c>
      <c r="L3726" s="831"/>
      <c r="M3726" s="831"/>
      <c r="N3726" s="822"/>
      <c r="O3726" s="822"/>
      <c r="P3726" s="831"/>
      <c r="Q3726" s="831"/>
      <c r="R3726" s="827"/>
      <c r="S3726" s="832"/>
    </row>
    <row r="3727" spans="1:19" ht="14.45" customHeight="1" x14ac:dyDescent="0.2">
      <c r="A3727" s="821" t="s">
        <v>6951</v>
      </c>
      <c r="B3727" s="822" t="s">
        <v>7426</v>
      </c>
      <c r="C3727" s="822" t="s">
        <v>639</v>
      </c>
      <c r="D3727" s="822" t="s">
        <v>6937</v>
      </c>
      <c r="E3727" s="822" t="s">
        <v>6946</v>
      </c>
      <c r="F3727" s="822" t="s">
        <v>7314</v>
      </c>
      <c r="G3727" s="822" t="s">
        <v>7315</v>
      </c>
      <c r="H3727" s="831">
        <v>16</v>
      </c>
      <c r="I3727" s="831">
        <v>2416</v>
      </c>
      <c r="J3727" s="822"/>
      <c r="K3727" s="822">
        <v>151</v>
      </c>
      <c r="L3727" s="831"/>
      <c r="M3727" s="831"/>
      <c r="N3727" s="822"/>
      <c r="O3727" s="822"/>
      <c r="P3727" s="831"/>
      <c r="Q3727" s="831"/>
      <c r="R3727" s="827"/>
      <c r="S3727" s="832"/>
    </row>
    <row r="3728" spans="1:19" ht="14.45" customHeight="1" x14ac:dyDescent="0.2">
      <c r="A3728" s="821" t="s">
        <v>6951</v>
      </c>
      <c r="B3728" s="822" t="s">
        <v>7426</v>
      </c>
      <c r="C3728" s="822" t="s">
        <v>639</v>
      </c>
      <c r="D3728" s="822" t="s">
        <v>6937</v>
      </c>
      <c r="E3728" s="822" t="s">
        <v>6946</v>
      </c>
      <c r="F3728" s="822" t="s">
        <v>7318</v>
      </c>
      <c r="G3728" s="822" t="s">
        <v>7319</v>
      </c>
      <c r="H3728" s="831">
        <v>20</v>
      </c>
      <c r="I3728" s="831">
        <v>760</v>
      </c>
      <c r="J3728" s="822"/>
      <c r="K3728" s="822">
        <v>38</v>
      </c>
      <c r="L3728" s="831"/>
      <c r="M3728" s="831"/>
      <c r="N3728" s="822"/>
      <c r="O3728" s="822"/>
      <c r="P3728" s="831"/>
      <c r="Q3728" s="831"/>
      <c r="R3728" s="827"/>
      <c r="S3728" s="832"/>
    </row>
    <row r="3729" spans="1:19" ht="14.45" customHeight="1" x14ac:dyDescent="0.2">
      <c r="A3729" s="821" t="s">
        <v>6951</v>
      </c>
      <c r="B3729" s="822" t="s">
        <v>7426</v>
      </c>
      <c r="C3729" s="822" t="s">
        <v>639</v>
      </c>
      <c r="D3729" s="822" t="s">
        <v>6937</v>
      </c>
      <c r="E3729" s="822" t="s">
        <v>6946</v>
      </c>
      <c r="F3729" s="822" t="s">
        <v>7328</v>
      </c>
      <c r="G3729" s="822" t="s">
        <v>7329</v>
      </c>
      <c r="H3729" s="831">
        <v>257</v>
      </c>
      <c r="I3729" s="831">
        <v>46003</v>
      </c>
      <c r="J3729" s="822"/>
      <c r="K3729" s="822">
        <v>179</v>
      </c>
      <c r="L3729" s="831"/>
      <c r="M3729" s="831"/>
      <c r="N3729" s="822"/>
      <c r="O3729" s="822"/>
      <c r="P3729" s="831"/>
      <c r="Q3729" s="831"/>
      <c r="R3729" s="827"/>
      <c r="S3729" s="832"/>
    </row>
    <row r="3730" spans="1:19" ht="14.45" customHeight="1" x14ac:dyDescent="0.2">
      <c r="A3730" s="821" t="s">
        <v>6951</v>
      </c>
      <c r="B3730" s="822" t="s">
        <v>7426</v>
      </c>
      <c r="C3730" s="822" t="s">
        <v>639</v>
      </c>
      <c r="D3730" s="822" t="s">
        <v>6937</v>
      </c>
      <c r="E3730" s="822" t="s">
        <v>6946</v>
      </c>
      <c r="F3730" s="822" t="s">
        <v>7336</v>
      </c>
      <c r="G3730" s="822" t="s">
        <v>7337</v>
      </c>
      <c r="H3730" s="831">
        <v>79</v>
      </c>
      <c r="I3730" s="831">
        <v>19355</v>
      </c>
      <c r="J3730" s="822"/>
      <c r="K3730" s="822">
        <v>245</v>
      </c>
      <c r="L3730" s="831"/>
      <c r="M3730" s="831"/>
      <c r="N3730" s="822"/>
      <c r="O3730" s="822"/>
      <c r="P3730" s="831"/>
      <c r="Q3730" s="831"/>
      <c r="R3730" s="827"/>
      <c r="S3730" s="832"/>
    </row>
    <row r="3731" spans="1:19" ht="14.45" customHeight="1" x14ac:dyDescent="0.2">
      <c r="A3731" s="821" t="s">
        <v>6951</v>
      </c>
      <c r="B3731" s="822" t="s">
        <v>7426</v>
      </c>
      <c r="C3731" s="822" t="s">
        <v>639</v>
      </c>
      <c r="D3731" s="822" t="s">
        <v>6937</v>
      </c>
      <c r="E3731" s="822" t="s">
        <v>6946</v>
      </c>
      <c r="F3731" s="822" t="s">
        <v>7338</v>
      </c>
      <c r="G3731" s="822" t="s">
        <v>7339</v>
      </c>
      <c r="H3731" s="831">
        <v>270</v>
      </c>
      <c r="I3731" s="831">
        <v>8999.98</v>
      </c>
      <c r="J3731" s="822"/>
      <c r="K3731" s="822">
        <v>33.333259259259258</v>
      </c>
      <c r="L3731" s="831"/>
      <c r="M3731" s="831"/>
      <c r="N3731" s="822"/>
      <c r="O3731" s="822"/>
      <c r="P3731" s="831"/>
      <c r="Q3731" s="831"/>
      <c r="R3731" s="827"/>
      <c r="S3731" s="832"/>
    </row>
    <row r="3732" spans="1:19" ht="14.45" customHeight="1" x14ac:dyDescent="0.2">
      <c r="A3732" s="821" t="s">
        <v>6951</v>
      </c>
      <c r="B3732" s="822" t="s">
        <v>7426</v>
      </c>
      <c r="C3732" s="822" t="s">
        <v>639</v>
      </c>
      <c r="D3732" s="822" t="s">
        <v>6937</v>
      </c>
      <c r="E3732" s="822" t="s">
        <v>6946</v>
      </c>
      <c r="F3732" s="822" t="s">
        <v>7342</v>
      </c>
      <c r="G3732" s="822" t="s">
        <v>7343</v>
      </c>
      <c r="H3732" s="831">
        <v>180</v>
      </c>
      <c r="I3732" s="831">
        <v>6840</v>
      </c>
      <c r="J3732" s="822"/>
      <c r="K3732" s="822">
        <v>38</v>
      </c>
      <c r="L3732" s="831"/>
      <c r="M3732" s="831"/>
      <c r="N3732" s="822"/>
      <c r="O3732" s="822"/>
      <c r="P3732" s="831"/>
      <c r="Q3732" s="831"/>
      <c r="R3732" s="827"/>
      <c r="S3732" s="832"/>
    </row>
    <row r="3733" spans="1:19" ht="14.45" customHeight="1" x14ac:dyDescent="0.2">
      <c r="A3733" s="821" t="s">
        <v>6951</v>
      </c>
      <c r="B3733" s="822" t="s">
        <v>7426</v>
      </c>
      <c r="C3733" s="822" t="s">
        <v>639</v>
      </c>
      <c r="D3733" s="822" t="s">
        <v>6937</v>
      </c>
      <c r="E3733" s="822" t="s">
        <v>6946</v>
      </c>
      <c r="F3733" s="822" t="s">
        <v>7348</v>
      </c>
      <c r="G3733" s="822" t="s">
        <v>7349</v>
      </c>
      <c r="H3733" s="831">
        <v>1</v>
      </c>
      <c r="I3733" s="831">
        <v>33</v>
      </c>
      <c r="J3733" s="822"/>
      <c r="K3733" s="822">
        <v>33</v>
      </c>
      <c r="L3733" s="831"/>
      <c r="M3733" s="831"/>
      <c r="N3733" s="822"/>
      <c r="O3733" s="822"/>
      <c r="P3733" s="831"/>
      <c r="Q3733" s="831"/>
      <c r="R3733" s="827"/>
      <c r="S3733" s="832"/>
    </row>
    <row r="3734" spans="1:19" ht="14.45" customHeight="1" x14ac:dyDescent="0.2">
      <c r="A3734" s="821" t="s">
        <v>6951</v>
      </c>
      <c r="B3734" s="822" t="s">
        <v>7426</v>
      </c>
      <c r="C3734" s="822" t="s">
        <v>639</v>
      </c>
      <c r="D3734" s="822" t="s">
        <v>6937</v>
      </c>
      <c r="E3734" s="822" t="s">
        <v>6946</v>
      </c>
      <c r="F3734" s="822" t="s">
        <v>7350</v>
      </c>
      <c r="G3734" s="822" t="s">
        <v>7351</v>
      </c>
      <c r="H3734" s="831">
        <v>6</v>
      </c>
      <c r="I3734" s="831">
        <v>2148</v>
      </c>
      <c r="J3734" s="822"/>
      <c r="K3734" s="822">
        <v>358</v>
      </c>
      <c r="L3734" s="831"/>
      <c r="M3734" s="831"/>
      <c r="N3734" s="822"/>
      <c r="O3734" s="822"/>
      <c r="P3734" s="831"/>
      <c r="Q3734" s="831"/>
      <c r="R3734" s="827"/>
      <c r="S3734" s="832"/>
    </row>
    <row r="3735" spans="1:19" ht="14.45" customHeight="1" x14ac:dyDescent="0.2">
      <c r="A3735" s="821" t="s">
        <v>6951</v>
      </c>
      <c r="B3735" s="822" t="s">
        <v>7426</v>
      </c>
      <c r="C3735" s="822" t="s">
        <v>639</v>
      </c>
      <c r="D3735" s="822" t="s">
        <v>6937</v>
      </c>
      <c r="E3735" s="822" t="s">
        <v>6946</v>
      </c>
      <c r="F3735" s="822" t="s">
        <v>7352</v>
      </c>
      <c r="G3735" s="822" t="s">
        <v>7353</v>
      </c>
      <c r="H3735" s="831">
        <v>17</v>
      </c>
      <c r="I3735" s="831">
        <v>2295</v>
      </c>
      <c r="J3735" s="822"/>
      <c r="K3735" s="822">
        <v>135</v>
      </c>
      <c r="L3735" s="831"/>
      <c r="M3735" s="831"/>
      <c r="N3735" s="822"/>
      <c r="O3735" s="822"/>
      <c r="P3735" s="831"/>
      <c r="Q3735" s="831"/>
      <c r="R3735" s="827"/>
      <c r="S3735" s="832"/>
    </row>
    <row r="3736" spans="1:19" ht="14.45" customHeight="1" x14ac:dyDescent="0.2">
      <c r="A3736" s="821" t="s">
        <v>6951</v>
      </c>
      <c r="B3736" s="822" t="s">
        <v>7426</v>
      </c>
      <c r="C3736" s="822" t="s">
        <v>639</v>
      </c>
      <c r="D3736" s="822" t="s">
        <v>6937</v>
      </c>
      <c r="E3736" s="822" t="s">
        <v>6946</v>
      </c>
      <c r="F3736" s="822" t="s">
        <v>7453</v>
      </c>
      <c r="G3736" s="822" t="s">
        <v>7454</v>
      </c>
      <c r="H3736" s="831">
        <v>8</v>
      </c>
      <c r="I3736" s="831">
        <v>5656</v>
      </c>
      <c r="J3736" s="822"/>
      <c r="K3736" s="822">
        <v>707</v>
      </c>
      <c r="L3736" s="831"/>
      <c r="M3736" s="831"/>
      <c r="N3736" s="822"/>
      <c r="O3736" s="822"/>
      <c r="P3736" s="831"/>
      <c r="Q3736" s="831"/>
      <c r="R3736" s="827"/>
      <c r="S3736" s="832"/>
    </row>
    <row r="3737" spans="1:19" ht="14.45" customHeight="1" x14ac:dyDescent="0.2">
      <c r="A3737" s="821" t="s">
        <v>6951</v>
      </c>
      <c r="B3737" s="822" t="s">
        <v>7426</v>
      </c>
      <c r="C3737" s="822" t="s">
        <v>639</v>
      </c>
      <c r="D3737" s="822" t="s">
        <v>6937</v>
      </c>
      <c r="E3737" s="822" t="s">
        <v>6946</v>
      </c>
      <c r="F3737" s="822" t="s">
        <v>7455</v>
      </c>
      <c r="G3737" s="822" t="s">
        <v>7456</v>
      </c>
      <c r="H3737" s="831">
        <v>2</v>
      </c>
      <c r="I3737" s="831">
        <v>1086</v>
      </c>
      <c r="J3737" s="822"/>
      <c r="K3737" s="822">
        <v>543</v>
      </c>
      <c r="L3737" s="831"/>
      <c r="M3737" s="831"/>
      <c r="N3737" s="822"/>
      <c r="O3737" s="822"/>
      <c r="P3737" s="831"/>
      <c r="Q3737" s="831"/>
      <c r="R3737" s="827"/>
      <c r="S3737" s="832"/>
    </row>
    <row r="3738" spans="1:19" ht="14.45" customHeight="1" x14ac:dyDescent="0.2">
      <c r="A3738" s="821" t="s">
        <v>6951</v>
      </c>
      <c r="B3738" s="822" t="s">
        <v>7426</v>
      </c>
      <c r="C3738" s="822" t="s">
        <v>639</v>
      </c>
      <c r="D3738" s="822" t="s">
        <v>6937</v>
      </c>
      <c r="E3738" s="822" t="s">
        <v>6946</v>
      </c>
      <c r="F3738" s="822" t="s">
        <v>7362</v>
      </c>
      <c r="G3738" s="822" t="s">
        <v>7363</v>
      </c>
      <c r="H3738" s="831">
        <v>80</v>
      </c>
      <c r="I3738" s="831">
        <v>4880</v>
      </c>
      <c r="J3738" s="822"/>
      <c r="K3738" s="822">
        <v>61</v>
      </c>
      <c r="L3738" s="831"/>
      <c r="M3738" s="831"/>
      <c r="N3738" s="822"/>
      <c r="O3738" s="822"/>
      <c r="P3738" s="831"/>
      <c r="Q3738" s="831"/>
      <c r="R3738" s="827"/>
      <c r="S3738" s="832"/>
    </row>
    <row r="3739" spans="1:19" ht="14.45" customHeight="1" x14ac:dyDescent="0.2">
      <c r="A3739" s="821" t="s">
        <v>6951</v>
      </c>
      <c r="B3739" s="822" t="s">
        <v>7426</v>
      </c>
      <c r="C3739" s="822" t="s">
        <v>639</v>
      </c>
      <c r="D3739" s="822" t="s">
        <v>6937</v>
      </c>
      <c r="E3739" s="822" t="s">
        <v>6946</v>
      </c>
      <c r="F3739" s="822" t="s">
        <v>7368</v>
      </c>
      <c r="G3739" s="822" t="s">
        <v>7369</v>
      </c>
      <c r="H3739" s="831">
        <v>1</v>
      </c>
      <c r="I3739" s="831">
        <v>116</v>
      </c>
      <c r="J3739" s="822"/>
      <c r="K3739" s="822">
        <v>116</v>
      </c>
      <c r="L3739" s="831"/>
      <c r="M3739" s="831"/>
      <c r="N3739" s="822"/>
      <c r="O3739" s="822"/>
      <c r="P3739" s="831"/>
      <c r="Q3739" s="831"/>
      <c r="R3739" s="827"/>
      <c r="S3739" s="832"/>
    </row>
    <row r="3740" spans="1:19" ht="14.45" customHeight="1" x14ac:dyDescent="0.2">
      <c r="A3740" s="821" t="s">
        <v>6951</v>
      </c>
      <c r="B3740" s="822" t="s">
        <v>7426</v>
      </c>
      <c r="C3740" s="822" t="s">
        <v>639</v>
      </c>
      <c r="D3740" s="822" t="s">
        <v>6937</v>
      </c>
      <c r="E3740" s="822" t="s">
        <v>6946</v>
      </c>
      <c r="F3740" s="822" t="s">
        <v>7459</v>
      </c>
      <c r="G3740" s="822" t="s">
        <v>7460</v>
      </c>
      <c r="H3740" s="831">
        <v>2</v>
      </c>
      <c r="I3740" s="831">
        <v>3900</v>
      </c>
      <c r="J3740" s="822"/>
      <c r="K3740" s="822">
        <v>1950</v>
      </c>
      <c r="L3740" s="831"/>
      <c r="M3740" s="831"/>
      <c r="N3740" s="822"/>
      <c r="O3740" s="822"/>
      <c r="P3740" s="831"/>
      <c r="Q3740" s="831"/>
      <c r="R3740" s="827"/>
      <c r="S3740" s="832"/>
    </row>
    <row r="3741" spans="1:19" ht="14.45" customHeight="1" x14ac:dyDescent="0.2">
      <c r="A3741" s="821" t="s">
        <v>6951</v>
      </c>
      <c r="B3741" s="822" t="s">
        <v>7426</v>
      </c>
      <c r="C3741" s="822" t="s">
        <v>639</v>
      </c>
      <c r="D3741" s="822" t="s">
        <v>3507</v>
      </c>
      <c r="E3741" s="822" t="s">
        <v>6953</v>
      </c>
      <c r="F3741" s="822" t="s">
        <v>6959</v>
      </c>
      <c r="G3741" s="822" t="s">
        <v>900</v>
      </c>
      <c r="H3741" s="831"/>
      <c r="I3741" s="831"/>
      <c r="J3741" s="822"/>
      <c r="K3741" s="822"/>
      <c r="L3741" s="831">
        <v>0.30000000000000004</v>
      </c>
      <c r="M3741" s="831">
        <v>61.62</v>
      </c>
      <c r="N3741" s="822"/>
      <c r="O3741" s="822">
        <v>205.39999999999995</v>
      </c>
      <c r="P3741" s="831">
        <v>0.1</v>
      </c>
      <c r="Q3741" s="831">
        <v>20.54</v>
      </c>
      <c r="R3741" s="827"/>
      <c r="S3741" s="832">
        <v>205.39999999999998</v>
      </c>
    </row>
    <row r="3742" spans="1:19" ht="14.45" customHeight="1" x14ac:dyDescent="0.2">
      <c r="A3742" s="821" t="s">
        <v>6951</v>
      </c>
      <c r="B3742" s="822" t="s">
        <v>7426</v>
      </c>
      <c r="C3742" s="822" t="s">
        <v>639</v>
      </c>
      <c r="D3742" s="822" t="s">
        <v>3507</v>
      </c>
      <c r="E3742" s="822" t="s">
        <v>6953</v>
      </c>
      <c r="F3742" s="822" t="s">
        <v>6996</v>
      </c>
      <c r="G3742" s="822" t="s">
        <v>1434</v>
      </c>
      <c r="H3742" s="831"/>
      <c r="I3742" s="831"/>
      <c r="J3742" s="822"/>
      <c r="K3742" s="822"/>
      <c r="L3742" s="831">
        <v>1</v>
      </c>
      <c r="M3742" s="831">
        <v>176.58999999999997</v>
      </c>
      <c r="N3742" s="822"/>
      <c r="O3742" s="822">
        <v>176.58999999999997</v>
      </c>
      <c r="P3742" s="831">
        <v>0.4</v>
      </c>
      <c r="Q3742" s="831">
        <v>62.6</v>
      </c>
      <c r="R3742" s="827"/>
      <c r="S3742" s="832">
        <v>156.5</v>
      </c>
    </row>
    <row r="3743" spans="1:19" ht="14.45" customHeight="1" x14ac:dyDescent="0.2">
      <c r="A3743" s="821" t="s">
        <v>6951</v>
      </c>
      <c r="B3743" s="822" t="s">
        <v>7426</v>
      </c>
      <c r="C3743" s="822" t="s">
        <v>639</v>
      </c>
      <c r="D3743" s="822" t="s">
        <v>3507</v>
      </c>
      <c r="E3743" s="822" t="s">
        <v>6953</v>
      </c>
      <c r="F3743" s="822" t="s">
        <v>6997</v>
      </c>
      <c r="G3743" s="822" t="s">
        <v>877</v>
      </c>
      <c r="H3743" s="831"/>
      <c r="I3743" s="831"/>
      <c r="J3743" s="822"/>
      <c r="K3743" s="822"/>
      <c r="L3743" s="831">
        <v>2.4</v>
      </c>
      <c r="M3743" s="831">
        <v>164.59</v>
      </c>
      <c r="N3743" s="822"/>
      <c r="O3743" s="822">
        <v>68.579166666666666</v>
      </c>
      <c r="P3743" s="831">
        <v>1.4</v>
      </c>
      <c r="Q3743" s="831">
        <v>84.09</v>
      </c>
      <c r="R3743" s="827"/>
      <c r="S3743" s="832">
        <v>60.064285714285724</v>
      </c>
    </row>
    <row r="3744" spans="1:19" ht="14.45" customHeight="1" x14ac:dyDescent="0.2">
      <c r="A3744" s="821" t="s">
        <v>6951</v>
      </c>
      <c r="B3744" s="822" t="s">
        <v>7426</v>
      </c>
      <c r="C3744" s="822" t="s">
        <v>639</v>
      </c>
      <c r="D3744" s="822" t="s">
        <v>3507</v>
      </c>
      <c r="E3744" s="822" t="s">
        <v>6953</v>
      </c>
      <c r="F3744" s="822" t="s">
        <v>6998</v>
      </c>
      <c r="G3744" s="822" t="s">
        <v>3267</v>
      </c>
      <c r="H3744" s="831"/>
      <c r="I3744" s="831"/>
      <c r="J3744" s="822"/>
      <c r="K3744" s="822"/>
      <c r="L3744" s="831"/>
      <c r="M3744" s="831"/>
      <c r="N3744" s="822"/>
      <c r="O3744" s="822"/>
      <c r="P3744" s="831">
        <v>0.18</v>
      </c>
      <c r="Q3744" s="831">
        <v>123.5</v>
      </c>
      <c r="R3744" s="827"/>
      <c r="S3744" s="832">
        <v>686.11111111111109</v>
      </c>
    </row>
    <row r="3745" spans="1:19" ht="14.45" customHeight="1" x14ac:dyDescent="0.2">
      <c r="A3745" s="821" t="s">
        <v>6951</v>
      </c>
      <c r="B3745" s="822" t="s">
        <v>7426</v>
      </c>
      <c r="C3745" s="822" t="s">
        <v>639</v>
      </c>
      <c r="D3745" s="822" t="s">
        <v>3507</v>
      </c>
      <c r="E3745" s="822" t="s">
        <v>6953</v>
      </c>
      <c r="F3745" s="822" t="s">
        <v>6999</v>
      </c>
      <c r="G3745" s="822" t="s">
        <v>3267</v>
      </c>
      <c r="H3745" s="831"/>
      <c r="I3745" s="831"/>
      <c r="J3745" s="822"/>
      <c r="K3745" s="822"/>
      <c r="L3745" s="831">
        <v>0.47</v>
      </c>
      <c r="M3745" s="831">
        <v>80.62</v>
      </c>
      <c r="N3745" s="822"/>
      <c r="O3745" s="822">
        <v>171.53191489361703</v>
      </c>
      <c r="P3745" s="831"/>
      <c r="Q3745" s="831"/>
      <c r="R3745" s="827"/>
      <c r="S3745" s="832"/>
    </row>
    <row r="3746" spans="1:19" ht="14.45" customHeight="1" x14ac:dyDescent="0.2">
      <c r="A3746" s="821" t="s">
        <v>6951</v>
      </c>
      <c r="B3746" s="822" t="s">
        <v>7426</v>
      </c>
      <c r="C3746" s="822" t="s">
        <v>639</v>
      </c>
      <c r="D3746" s="822" t="s">
        <v>3507</v>
      </c>
      <c r="E3746" s="822" t="s">
        <v>6953</v>
      </c>
      <c r="F3746" s="822" t="s">
        <v>7000</v>
      </c>
      <c r="G3746" s="822" t="s">
        <v>3267</v>
      </c>
      <c r="H3746" s="831"/>
      <c r="I3746" s="831"/>
      <c r="J3746" s="822"/>
      <c r="K3746" s="822"/>
      <c r="L3746" s="831">
        <v>1.8599999999999999</v>
      </c>
      <c r="M3746" s="831">
        <v>638.14</v>
      </c>
      <c r="N3746" s="822"/>
      <c r="O3746" s="822">
        <v>343.08602150537638</v>
      </c>
      <c r="P3746" s="831">
        <v>2.1</v>
      </c>
      <c r="Q3746" s="831">
        <v>720.48</v>
      </c>
      <c r="R3746" s="827"/>
      <c r="S3746" s="832">
        <v>343.08571428571429</v>
      </c>
    </row>
    <row r="3747" spans="1:19" ht="14.45" customHeight="1" x14ac:dyDescent="0.2">
      <c r="A3747" s="821" t="s">
        <v>6951</v>
      </c>
      <c r="B3747" s="822" t="s">
        <v>7426</v>
      </c>
      <c r="C3747" s="822" t="s">
        <v>639</v>
      </c>
      <c r="D3747" s="822" t="s">
        <v>3507</v>
      </c>
      <c r="E3747" s="822" t="s">
        <v>6953</v>
      </c>
      <c r="F3747" s="822" t="s">
        <v>7004</v>
      </c>
      <c r="G3747" s="822" t="s">
        <v>7005</v>
      </c>
      <c r="H3747" s="831"/>
      <c r="I3747" s="831"/>
      <c r="J3747" s="822"/>
      <c r="K3747" s="822"/>
      <c r="L3747" s="831">
        <v>1</v>
      </c>
      <c r="M3747" s="831">
        <v>117.30000000000001</v>
      </c>
      <c r="N3747" s="822"/>
      <c r="O3747" s="822">
        <v>117.30000000000001</v>
      </c>
      <c r="P3747" s="831">
        <v>0.4</v>
      </c>
      <c r="Q3747" s="831">
        <v>46.92</v>
      </c>
      <c r="R3747" s="827"/>
      <c r="S3747" s="832">
        <v>117.3</v>
      </c>
    </row>
    <row r="3748" spans="1:19" ht="14.45" customHeight="1" x14ac:dyDescent="0.2">
      <c r="A3748" s="821" t="s">
        <v>6951</v>
      </c>
      <c r="B3748" s="822" t="s">
        <v>7426</v>
      </c>
      <c r="C3748" s="822" t="s">
        <v>639</v>
      </c>
      <c r="D3748" s="822" t="s">
        <v>3507</v>
      </c>
      <c r="E3748" s="822" t="s">
        <v>6953</v>
      </c>
      <c r="F3748" s="822" t="s">
        <v>7010</v>
      </c>
      <c r="G3748" s="822" t="s">
        <v>1945</v>
      </c>
      <c r="H3748" s="831"/>
      <c r="I3748" s="831"/>
      <c r="J3748" s="822"/>
      <c r="K3748" s="822"/>
      <c r="L3748" s="831">
        <v>0.03</v>
      </c>
      <c r="M3748" s="831">
        <v>6.02</v>
      </c>
      <c r="N3748" s="822"/>
      <c r="O3748" s="822">
        <v>200.66666666666666</v>
      </c>
      <c r="P3748" s="831">
        <v>0.4</v>
      </c>
      <c r="Q3748" s="831">
        <v>73.040000000000006</v>
      </c>
      <c r="R3748" s="827"/>
      <c r="S3748" s="832">
        <v>182.6</v>
      </c>
    </row>
    <row r="3749" spans="1:19" ht="14.45" customHeight="1" x14ac:dyDescent="0.2">
      <c r="A3749" s="821" t="s">
        <v>6951</v>
      </c>
      <c r="B3749" s="822" t="s">
        <v>7426</v>
      </c>
      <c r="C3749" s="822" t="s">
        <v>639</v>
      </c>
      <c r="D3749" s="822" t="s">
        <v>3507</v>
      </c>
      <c r="E3749" s="822" t="s">
        <v>6953</v>
      </c>
      <c r="F3749" s="822" t="s">
        <v>7029</v>
      </c>
      <c r="G3749" s="822" t="s">
        <v>3393</v>
      </c>
      <c r="H3749" s="831"/>
      <c r="I3749" s="831"/>
      <c r="J3749" s="822"/>
      <c r="K3749" s="822"/>
      <c r="L3749" s="831">
        <v>4</v>
      </c>
      <c r="M3749" s="831">
        <v>26825.52</v>
      </c>
      <c r="N3749" s="822"/>
      <c r="O3749" s="822">
        <v>6706.38</v>
      </c>
      <c r="P3749" s="831">
        <v>1</v>
      </c>
      <c r="Q3749" s="831">
        <v>6706.38</v>
      </c>
      <c r="R3749" s="827"/>
      <c r="S3749" s="832">
        <v>6706.38</v>
      </c>
    </row>
    <row r="3750" spans="1:19" ht="14.45" customHeight="1" x14ac:dyDescent="0.2">
      <c r="A3750" s="821" t="s">
        <v>6951</v>
      </c>
      <c r="B3750" s="822" t="s">
        <v>7426</v>
      </c>
      <c r="C3750" s="822" t="s">
        <v>639</v>
      </c>
      <c r="D3750" s="822" t="s">
        <v>3507</v>
      </c>
      <c r="E3750" s="822" t="s">
        <v>6953</v>
      </c>
      <c r="F3750" s="822" t="s">
        <v>7035</v>
      </c>
      <c r="G3750" s="822" t="s">
        <v>3281</v>
      </c>
      <c r="H3750" s="831"/>
      <c r="I3750" s="831"/>
      <c r="J3750" s="822"/>
      <c r="K3750" s="822"/>
      <c r="L3750" s="831"/>
      <c r="M3750" s="831"/>
      <c r="N3750" s="822"/>
      <c r="O3750" s="822"/>
      <c r="P3750" s="831">
        <v>1.4</v>
      </c>
      <c r="Q3750" s="831">
        <v>747.02</v>
      </c>
      <c r="R3750" s="827"/>
      <c r="S3750" s="832">
        <v>533.58571428571429</v>
      </c>
    </row>
    <row r="3751" spans="1:19" ht="14.45" customHeight="1" x14ac:dyDescent="0.2">
      <c r="A3751" s="821" t="s">
        <v>6951</v>
      </c>
      <c r="B3751" s="822" t="s">
        <v>7426</v>
      </c>
      <c r="C3751" s="822" t="s">
        <v>639</v>
      </c>
      <c r="D3751" s="822" t="s">
        <v>3507</v>
      </c>
      <c r="E3751" s="822" t="s">
        <v>6953</v>
      </c>
      <c r="F3751" s="822" t="s">
        <v>7039</v>
      </c>
      <c r="G3751" s="822" t="s">
        <v>7040</v>
      </c>
      <c r="H3751" s="831"/>
      <c r="I3751" s="831"/>
      <c r="J3751" s="822"/>
      <c r="K3751" s="822"/>
      <c r="L3751" s="831"/>
      <c r="M3751" s="831"/>
      <c r="N3751" s="822"/>
      <c r="O3751" s="822"/>
      <c r="P3751" s="831">
        <v>1</v>
      </c>
      <c r="Q3751" s="831">
        <v>3207.56</v>
      </c>
      <c r="R3751" s="827"/>
      <c r="S3751" s="832">
        <v>3207.56</v>
      </c>
    </row>
    <row r="3752" spans="1:19" ht="14.45" customHeight="1" x14ac:dyDescent="0.2">
      <c r="A3752" s="821" t="s">
        <v>6951</v>
      </c>
      <c r="B3752" s="822" t="s">
        <v>7426</v>
      </c>
      <c r="C3752" s="822" t="s">
        <v>639</v>
      </c>
      <c r="D3752" s="822" t="s">
        <v>3507</v>
      </c>
      <c r="E3752" s="822" t="s">
        <v>6953</v>
      </c>
      <c r="F3752" s="822" t="s">
        <v>7047</v>
      </c>
      <c r="G3752" s="822" t="s">
        <v>805</v>
      </c>
      <c r="H3752" s="831"/>
      <c r="I3752" s="831"/>
      <c r="J3752" s="822"/>
      <c r="K3752" s="822"/>
      <c r="L3752" s="831">
        <v>0.52</v>
      </c>
      <c r="M3752" s="831">
        <v>273.42</v>
      </c>
      <c r="N3752" s="822"/>
      <c r="O3752" s="822">
        <v>525.80769230769226</v>
      </c>
      <c r="P3752" s="831"/>
      <c r="Q3752" s="831"/>
      <c r="R3752" s="827"/>
      <c r="S3752" s="832"/>
    </row>
    <row r="3753" spans="1:19" ht="14.45" customHeight="1" x14ac:dyDescent="0.2">
      <c r="A3753" s="821" t="s">
        <v>6951</v>
      </c>
      <c r="B3753" s="822" t="s">
        <v>7426</v>
      </c>
      <c r="C3753" s="822" t="s">
        <v>639</v>
      </c>
      <c r="D3753" s="822" t="s">
        <v>3507</v>
      </c>
      <c r="E3753" s="822" t="s">
        <v>6953</v>
      </c>
      <c r="F3753" s="822" t="s">
        <v>7060</v>
      </c>
      <c r="G3753" s="822" t="s">
        <v>3443</v>
      </c>
      <c r="H3753" s="831"/>
      <c r="I3753" s="831"/>
      <c r="J3753" s="822"/>
      <c r="K3753" s="822"/>
      <c r="L3753" s="831"/>
      <c r="M3753" s="831"/>
      <c r="N3753" s="822"/>
      <c r="O3753" s="822"/>
      <c r="P3753" s="831">
        <v>0</v>
      </c>
      <c r="Q3753" s="831">
        <v>0</v>
      </c>
      <c r="R3753" s="827"/>
      <c r="S3753" s="832"/>
    </row>
    <row r="3754" spans="1:19" ht="14.45" customHeight="1" x14ac:dyDescent="0.2">
      <c r="A3754" s="821" t="s">
        <v>6951</v>
      </c>
      <c r="B3754" s="822" t="s">
        <v>7426</v>
      </c>
      <c r="C3754" s="822" t="s">
        <v>639</v>
      </c>
      <c r="D3754" s="822" t="s">
        <v>3507</v>
      </c>
      <c r="E3754" s="822" t="s">
        <v>6953</v>
      </c>
      <c r="F3754" s="822" t="s">
        <v>7061</v>
      </c>
      <c r="G3754" s="822" t="s">
        <v>2967</v>
      </c>
      <c r="H3754" s="831"/>
      <c r="I3754" s="831"/>
      <c r="J3754" s="822"/>
      <c r="K3754" s="822"/>
      <c r="L3754" s="831"/>
      <c r="M3754" s="831"/>
      <c r="N3754" s="822"/>
      <c r="O3754" s="822"/>
      <c r="P3754" s="831">
        <v>2</v>
      </c>
      <c r="Q3754" s="831">
        <v>181.3</v>
      </c>
      <c r="R3754" s="827"/>
      <c r="S3754" s="832">
        <v>90.65</v>
      </c>
    </row>
    <row r="3755" spans="1:19" ht="14.45" customHeight="1" x14ac:dyDescent="0.2">
      <c r="A3755" s="821" t="s">
        <v>6951</v>
      </c>
      <c r="B3755" s="822" t="s">
        <v>7426</v>
      </c>
      <c r="C3755" s="822" t="s">
        <v>639</v>
      </c>
      <c r="D3755" s="822" t="s">
        <v>3507</v>
      </c>
      <c r="E3755" s="822" t="s">
        <v>6953</v>
      </c>
      <c r="F3755" s="822" t="s">
        <v>7069</v>
      </c>
      <c r="G3755" s="822" t="s">
        <v>2981</v>
      </c>
      <c r="H3755" s="831"/>
      <c r="I3755" s="831"/>
      <c r="J3755" s="822"/>
      <c r="K3755" s="822"/>
      <c r="L3755" s="831">
        <v>10.81</v>
      </c>
      <c r="M3755" s="831">
        <v>68725.05</v>
      </c>
      <c r="N3755" s="822"/>
      <c r="O3755" s="822">
        <v>6357.54394079556</v>
      </c>
      <c r="P3755" s="831">
        <v>4.18</v>
      </c>
      <c r="Q3755" s="831">
        <v>26063.34</v>
      </c>
      <c r="R3755" s="827"/>
      <c r="S3755" s="832">
        <v>6235.2488038277515</v>
      </c>
    </row>
    <row r="3756" spans="1:19" ht="14.45" customHeight="1" x14ac:dyDescent="0.2">
      <c r="A3756" s="821" t="s">
        <v>6951</v>
      </c>
      <c r="B3756" s="822" t="s">
        <v>7426</v>
      </c>
      <c r="C3756" s="822" t="s">
        <v>639</v>
      </c>
      <c r="D3756" s="822" t="s">
        <v>3507</v>
      </c>
      <c r="E3756" s="822" t="s">
        <v>6953</v>
      </c>
      <c r="F3756" s="822" t="s">
        <v>7072</v>
      </c>
      <c r="G3756" s="822" t="s">
        <v>5527</v>
      </c>
      <c r="H3756" s="831"/>
      <c r="I3756" s="831"/>
      <c r="J3756" s="822"/>
      <c r="K3756" s="822"/>
      <c r="L3756" s="831"/>
      <c r="M3756" s="831"/>
      <c r="N3756" s="822"/>
      <c r="O3756" s="822"/>
      <c r="P3756" s="831">
        <v>0.2</v>
      </c>
      <c r="Q3756" s="831">
        <v>11.49</v>
      </c>
      <c r="R3756" s="827"/>
      <c r="S3756" s="832">
        <v>57.449999999999996</v>
      </c>
    </row>
    <row r="3757" spans="1:19" ht="14.45" customHeight="1" x14ac:dyDescent="0.2">
      <c r="A3757" s="821" t="s">
        <v>6951</v>
      </c>
      <c r="B3757" s="822" t="s">
        <v>7426</v>
      </c>
      <c r="C3757" s="822" t="s">
        <v>639</v>
      </c>
      <c r="D3757" s="822" t="s">
        <v>3507</v>
      </c>
      <c r="E3757" s="822" t="s">
        <v>6953</v>
      </c>
      <c r="F3757" s="822" t="s">
        <v>7074</v>
      </c>
      <c r="G3757" s="822" t="s">
        <v>7075</v>
      </c>
      <c r="H3757" s="831"/>
      <c r="I3757" s="831"/>
      <c r="J3757" s="822"/>
      <c r="K3757" s="822"/>
      <c r="L3757" s="831"/>
      <c r="M3757" s="831"/>
      <c r="N3757" s="822"/>
      <c r="O3757" s="822"/>
      <c r="P3757" s="831">
        <v>0.42</v>
      </c>
      <c r="Q3757" s="831">
        <v>226.19</v>
      </c>
      <c r="R3757" s="827"/>
      <c r="S3757" s="832">
        <v>538.54761904761904</v>
      </c>
    </row>
    <row r="3758" spans="1:19" ht="14.45" customHeight="1" x14ac:dyDescent="0.2">
      <c r="A3758" s="821" t="s">
        <v>6951</v>
      </c>
      <c r="B3758" s="822" t="s">
        <v>7426</v>
      </c>
      <c r="C3758" s="822" t="s">
        <v>639</v>
      </c>
      <c r="D3758" s="822" t="s">
        <v>3507</v>
      </c>
      <c r="E3758" s="822" t="s">
        <v>6953</v>
      </c>
      <c r="F3758" s="822" t="s">
        <v>7086</v>
      </c>
      <c r="G3758" s="822" t="s">
        <v>2660</v>
      </c>
      <c r="H3758" s="831"/>
      <c r="I3758" s="831"/>
      <c r="J3758" s="822"/>
      <c r="K3758" s="822"/>
      <c r="L3758" s="831">
        <v>0.7</v>
      </c>
      <c r="M3758" s="831">
        <v>194</v>
      </c>
      <c r="N3758" s="822"/>
      <c r="O3758" s="822">
        <v>277.14285714285717</v>
      </c>
      <c r="P3758" s="831">
        <v>0.4</v>
      </c>
      <c r="Q3758" s="831">
        <v>109.6</v>
      </c>
      <c r="R3758" s="827"/>
      <c r="S3758" s="832">
        <v>273.99999999999994</v>
      </c>
    </row>
    <row r="3759" spans="1:19" ht="14.45" customHeight="1" x14ac:dyDescent="0.2">
      <c r="A3759" s="821" t="s">
        <v>6951</v>
      </c>
      <c r="B3759" s="822" t="s">
        <v>7426</v>
      </c>
      <c r="C3759" s="822" t="s">
        <v>639</v>
      </c>
      <c r="D3759" s="822" t="s">
        <v>3507</v>
      </c>
      <c r="E3759" s="822" t="s">
        <v>6953</v>
      </c>
      <c r="F3759" s="822" t="s">
        <v>7097</v>
      </c>
      <c r="G3759" s="822" t="s">
        <v>7098</v>
      </c>
      <c r="H3759" s="831"/>
      <c r="I3759" s="831"/>
      <c r="J3759" s="822"/>
      <c r="K3759" s="822"/>
      <c r="L3759" s="831"/>
      <c r="M3759" s="831"/>
      <c r="N3759" s="822"/>
      <c r="O3759" s="822"/>
      <c r="P3759" s="831">
        <v>1</v>
      </c>
      <c r="Q3759" s="831">
        <v>1728.1</v>
      </c>
      <c r="R3759" s="827"/>
      <c r="S3759" s="832">
        <v>1728.1</v>
      </c>
    </row>
    <row r="3760" spans="1:19" ht="14.45" customHeight="1" x14ac:dyDescent="0.2">
      <c r="A3760" s="821" t="s">
        <v>6951</v>
      </c>
      <c r="B3760" s="822" t="s">
        <v>7426</v>
      </c>
      <c r="C3760" s="822" t="s">
        <v>639</v>
      </c>
      <c r="D3760" s="822" t="s">
        <v>3507</v>
      </c>
      <c r="E3760" s="822" t="s">
        <v>6953</v>
      </c>
      <c r="F3760" s="822" t="s">
        <v>7114</v>
      </c>
      <c r="G3760" s="822" t="s">
        <v>2319</v>
      </c>
      <c r="H3760" s="831"/>
      <c r="I3760" s="831"/>
      <c r="J3760" s="822"/>
      <c r="K3760" s="822"/>
      <c r="L3760" s="831">
        <v>6</v>
      </c>
      <c r="M3760" s="831">
        <v>7049.6400000000012</v>
      </c>
      <c r="N3760" s="822"/>
      <c r="O3760" s="822">
        <v>1174.9400000000003</v>
      </c>
      <c r="P3760" s="831">
        <v>11</v>
      </c>
      <c r="Q3760" s="831">
        <v>12109.19</v>
      </c>
      <c r="R3760" s="827"/>
      <c r="S3760" s="832">
        <v>1100.8354545454547</v>
      </c>
    </row>
    <row r="3761" spans="1:19" ht="14.45" customHeight="1" x14ac:dyDescent="0.2">
      <c r="A3761" s="821" t="s">
        <v>6951</v>
      </c>
      <c r="B3761" s="822" t="s">
        <v>7426</v>
      </c>
      <c r="C3761" s="822" t="s">
        <v>639</v>
      </c>
      <c r="D3761" s="822" t="s">
        <v>3507</v>
      </c>
      <c r="E3761" s="822" t="s">
        <v>6953</v>
      </c>
      <c r="F3761" s="822" t="s">
        <v>7119</v>
      </c>
      <c r="G3761" s="822" t="s">
        <v>916</v>
      </c>
      <c r="H3761" s="831"/>
      <c r="I3761" s="831"/>
      <c r="J3761" s="822"/>
      <c r="K3761" s="822"/>
      <c r="L3761" s="831">
        <v>1.6600000000000001</v>
      </c>
      <c r="M3761" s="831">
        <v>1141.51</v>
      </c>
      <c r="N3761" s="822"/>
      <c r="O3761" s="822">
        <v>687.65662650602405</v>
      </c>
      <c r="P3761" s="831">
        <v>0.28000000000000003</v>
      </c>
      <c r="Q3761" s="831">
        <v>59.69</v>
      </c>
      <c r="R3761" s="827"/>
      <c r="S3761" s="832">
        <v>213.17857142857139</v>
      </c>
    </row>
    <row r="3762" spans="1:19" ht="14.45" customHeight="1" x14ac:dyDescent="0.2">
      <c r="A3762" s="821" t="s">
        <v>6951</v>
      </c>
      <c r="B3762" s="822" t="s">
        <v>7426</v>
      </c>
      <c r="C3762" s="822" t="s">
        <v>639</v>
      </c>
      <c r="D3762" s="822" t="s">
        <v>3507</v>
      </c>
      <c r="E3762" s="822" t="s">
        <v>6953</v>
      </c>
      <c r="F3762" s="822" t="s">
        <v>7120</v>
      </c>
      <c r="G3762" s="822" t="s">
        <v>916</v>
      </c>
      <c r="H3762" s="831"/>
      <c r="I3762" s="831"/>
      <c r="J3762" s="822"/>
      <c r="K3762" s="822"/>
      <c r="L3762" s="831">
        <v>2</v>
      </c>
      <c r="M3762" s="831">
        <v>145.84</v>
      </c>
      <c r="N3762" s="822"/>
      <c r="O3762" s="822">
        <v>72.92</v>
      </c>
      <c r="P3762" s="831">
        <v>2</v>
      </c>
      <c r="Q3762" s="831">
        <v>145.84</v>
      </c>
      <c r="R3762" s="827"/>
      <c r="S3762" s="832">
        <v>72.92</v>
      </c>
    </row>
    <row r="3763" spans="1:19" ht="14.45" customHeight="1" x14ac:dyDescent="0.2">
      <c r="A3763" s="821" t="s">
        <v>6951</v>
      </c>
      <c r="B3763" s="822" t="s">
        <v>7426</v>
      </c>
      <c r="C3763" s="822" t="s">
        <v>639</v>
      </c>
      <c r="D3763" s="822" t="s">
        <v>3507</v>
      </c>
      <c r="E3763" s="822" t="s">
        <v>6953</v>
      </c>
      <c r="F3763" s="822" t="s">
        <v>7129</v>
      </c>
      <c r="G3763" s="822" t="s">
        <v>791</v>
      </c>
      <c r="H3763" s="831"/>
      <c r="I3763" s="831"/>
      <c r="J3763" s="822"/>
      <c r="K3763" s="822"/>
      <c r="L3763" s="831">
        <v>1.31</v>
      </c>
      <c r="M3763" s="831">
        <v>225.11</v>
      </c>
      <c r="N3763" s="822"/>
      <c r="O3763" s="822">
        <v>171.83969465648855</v>
      </c>
      <c r="P3763" s="831">
        <v>1.41</v>
      </c>
      <c r="Q3763" s="831">
        <v>157.91</v>
      </c>
      <c r="R3763" s="827"/>
      <c r="S3763" s="832">
        <v>111.99290780141844</v>
      </c>
    </row>
    <row r="3764" spans="1:19" ht="14.45" customHeight="1" x14ac:dyDescent="0.2">
      <c r="A3764" s="821" t="s">
        <v>6951</v>
      </c>
      <c r="B3764" s="822" t="s">
        <v>7426</v>
      </c>
      <c r="C3764" s="822" t="s">
        <v>639</v>
      </c>
      <c r="D3764" s="822" t="s">
        <v>3507</v>
      </c>
      <c r="E3764" s="822" t="s">
        <v>6953</v>
      </c>
      <c r="F3764" s="822" t="s">
        <v>7130</v>
      </c>
      <c r="G3764" s="822" t="s">
        <v>791</v>
      </c>
      <c r="H3764" s="831"/>
      <c r="I3764" s="831"/>
      <c r="J3764" s="822"/>
      <c r="K3764" s="822"/>
      <c r="L3764" s="831">
        <v>2.29</v>
      </c>
      <c r="M3764" s="831">
        <v>1323.7999999999997</v>
      </c>
      <c r="N3764" s="822"/>
      <c r="O3764" s="822">
        <v>578.07860262008717</v>
      </c>
      <c r="P3764" s="831">
        <v>1.8200000000000003</v>
      </c>
      <c r="Q3764" s="831">
        <v>524.34</v>
      </c>
      <c r="R3764" s="827"/>
      <c r="S3764" s="832">
        <v>288.09890109890108</v>
      </c>
    </row>
    <row r="3765" spans="1:19" ht="14.45" customHeight="1" x14ac:dyDescent="0.2">
      <c r="A3765" s="821" t="s">
        <v>6951</v>
      </c>
      <c r="B3765" s="822" t="s">
        <v>7426</v>
      </c>
      <c r="C3765" s="822" t="s">
        <v>639</v>
      </c>
      <c r="D3765" s="822" t="s">
        <v>3507</v>
      </c>
      <c r="E3765" s="822" t="s">
        <v>6953</v>
      </c>
      <c r="F3765" s="822" t="s">
        <v>7141</v>
      </c>
      <c r="G3765" s="822" t="s">
        <v>2967</v>
      </c>
      <c r="H3765" s="831"/>
      <c r="I3765" s="831"/>
      <c r="J3765" s="822"/>
      <c r="K3765" s="822"/>
      <c r="L3765" s="831">
        <v>0.92999999999999994</v>
      </c>
      <c r="M3765" s="831">
        <v>441.07</v>
      </c>
      <c r="N3765" s="822"/>
      <c r="O3765" s="822">
        <v>474.26881720430111</v>
      </c>
      <c r="P3765" s="831">
        <v>0.49</v>
      </c>
      <c r="Q3765" s="831">
        <v>232.39</v>
      </c>
      <c r="R3765" s="827"/>
      <c r="S3765" s="832">
        <v>474.26530612244898</v>
      </c>
    </row>
    <row r="3766" spans="1:19" ht="14.45" customHeight="1" x14ac:dyDescent="0.2">
      <c r="A3766" s="821" t="s">
        <v>6951</v>
      </c>
      <c r="B3766" s="822" t="s">
        <v>7426</v>
      </c>
      <c r="C3766" s="822" t="s">
        <v>639</v>
      </c>
      <c r="D3766" s="822" t="s">
        <v>3507</v>
      </c>
      <c r="E3766" s="822" t="s">
        <v>6953</v>
      </c>
      <c r="F3766" s="822" t="s">
        <v>7142</v>
      </c>
      <c r="G3766" s="822" t="s">
        <v>2967</v>
      </c>
      <c r="H3766" s="831"/>
      <c r="I3766" s="831"/>
      <c r="J3766" s="822"/>
      <c r="K3766" s="822"/>
      <c r="L3766" s="831">
        <v>1.7</v>
      </c>
      <c r="M3766" s="831">
        <v>347.68</v>
      </c>
      <c r="N3766" s="822"/>
      <c r="O3766" s="822">
        <v>204.51764705882354</v>
      </c>
      <c r="P3766" s="831"/>
      <c r="Q3766" s="831"/>
      <c r="R3766" s="827"/>
      <c r="S3766" s="832"/>
    </row>
    <row r="3767" spans="1:19" ht="14.45" customHeight="1" x14ac:dyDescent="0.2">
      <c r="A3767" s="821" t="s">
        <v>6951</v>
      </c>
      <c r="B3767" s="822" t="s">
        <v>7426</v>
      </c>
      <c r="C3767" s="822" t="s">
        <v>639</v>
      </c>
      <c r="D3767" s="822" t="s">
        <v>3507</v>
      </c>
      <c r="E3767" s="822" t="s">
        <v>6953</v>
      </c>
      <c r="F3767" s="822" t="s">
        <v>7157</v>
      </c>
      <c r="G3767" s="822" t="s">
        <v>7158</v>
      </c>
      <c r="H3767" s="831"/>
      <c r="I3767" s="831"/>
      <c r="J3767" s="822"/>
      <c r="K3767" s="822"/>
      <c r="L3767" s="831">
        <v>0.4</v>
      </c>
      <c r="M3767" s="831">
        <v>21.76</v>
      </c>
      <c r="N3767" s="822"/>
      <c r="O3767" s="822">
        <v>54.4</v>
      </c>
      <c r="P3767" s="831">
        <v>0.8</v>
      </c>
      <c r="Q3767" s="831">
        <v>43.53</v>
      </c>
      <c r="R3767" s="827"/>
      <c r="S3767" s="832">
        <v>54.412500000000001</v>
      </c>
    </row>
    <row r="3768" spans="1:19" ht="14.45" customHeight="1" x14ac:dyDescent="0.2">
      <c r="A3768" s="821" t="s">
        <v>6951</v>
      </c>
      <c r="B3768" s="822" t="s">
        <v>7426</v>
      </c>
      <c r="C3768" s="822" t="s">
        <v>639</v>
      </c>
      <c r="D3768" s="822" t="s">
        <v>3507</v>
      </c>
      <c r="E3768" s="822" t="s">
        <v>6953</v>
      </c>
      <c r="F3768" s="822" t="s">
        <v>7159</v>
      </c>
      <c r="G3768" s="822" t="s">
        <v>7158</v>
      </c>
      <c r="H3768" s="831"/>
      <c r="I3768" s="831"/>
      <c r="J3768" s="822"/>
      <c r="K3768" s="822"/>
      <c r="L3768" s="831">
        <v>0.4</v>
      </c>
      <c r="M3768" s="831">
        <v>43.55</v>
      </c>
      <c r="N3768" s="822"/>
      <c r="O3768" s="822">
        <v>108.87499999999999</v>
      </c>
      <c r="P3768" s="831"/>
      <c r="Q3768" s="831"/>
      <c r="R3768" s="827"/>
      <c r="S3768" s="832"/>
    </row>
    <row r="3769" spans="1:19" ht="14.45" customHeight="1" x14ac:dyDescent="0.2">
      <c r="A3769" s="821" t="s">
        <v>6951</v>
      </c>
      <c r="B3769" s="822" t="s">
        <v>7426</v>
      </c>
      <c r="C3769" s="822" t="s">
        <v>639</v>
      </c>
      <c r="D3769" s="822" t="s">
        <v>3507</v>
      </c>
      <c r="E3769" s="822" t="s">
        <v>6953</v>
      </c>
      <c r="F3769" s="822" t="s">
        <v>7167</v>
      </c>
      <c r="G3769" s="822" t="s">
        <v>2424</v>
      </c>
      <c r="H3769" s="831"/>
      <c r="I3769" s="831"/>
      <c r="J3769" s="822"/>
      <c r="K3769" s="822"/>
      <c r="L3769" s="831"/>
      <c r="M3769" s="831"/>
      <c r="N3769" s="822"/>
      <c r="O3769" s="822"/>
      <c r="P3769" s="831">
        <v>0</v>
      </c>
      <c r="Q3769" s="831">
        <v>0</v>
      </c>
      <c r="R3769" s="827"/>
      <c r="S3769" s="832"/>
    </row>
    <row r="3770" spans="1:19" ht="14.45" customHeight="1" x14ac:dyDescent="0.2">
      <c r="A3770" s="821" t="s">
        <v>6951</v>
      </c>
      <c r="B3770" s="822" t="s">
        <v>7426</v>
      </c>
      <c r="C3770" s="822" t="s">
        <v>639</v>
      </c>
      <c r="D3770" s="822" t="s">
        <v>3507</v>
      </c>
      <c r="E3770" s="822" t="s">
        <v>6953</v>
      </c>
      <c r="F3770" s="822" t="s">
        <v>7177</v>
      </c>
      <c r="G3770" s="822" t="s">
        <v>1031</v>
      </c>
      <c r="H3770" s="831"/>
      <c r="I3770" s="831"/>
      <c r="J3770" s="822"/>
      <c r="K3770" s="822"/>
      <c r="L3770" s="831">
        <v>2</v>
      </c>
      <c r="M3770" s="831">
        <v>487.88</v>
      </c>
      <c r="N3770" s="822"/>
      <c r="O3770" s="822">
        <v>243.94</v>
      </c>
      <c r="P3770" s="831">
        <v>2.4699999999999998</v>
      </c>
      <c r="Q3770" s="831">
        <v>602.53</v>
      </c>
      <c r="R3770" s="827"/>
      <c r="S3770" s="832">
        <v>243.93927125506073</v>
      </c>
    </row>
    <row r="3771" spans="1:19" ht="14.45" customHeight="1" x14ac:dyDescent="0.2">
      <c r="A3771" s="821" t="s">
        <v>6951</v>
      </c>
      <c r="B3771" s="822" t="s">
        <v>7426</v>
      </c>
      <c r="C3771" s="822" t="s">
        <v>639</v>
      </c>
      <c r="D3771" s="822" t="s">
        <v>3507</v>
      </c>
      <c r="E3771" s="822" t="s">
        <v>6953</v>
      </c>
      <c r="F3771" s="822" t="s">
        <v>7178</v>
      </c>
      <c r="G3771" s="822" t="s">
        <v>1031</v>
      </c>
      <c r="H3771" s="831"/>
      <c r="I3771" s="831"/>
      <c r="J3771" s="822"/>
      <c r="K3771" s="822"/>
      <c r="L3771" s="831">
        <v>4.68</v>
      </c>
      <c r="M3771" s="831">
        <v>358.07000000000005</v>
      </c>
      <c r="N3771" s="822"/>
      <c r="O3771" s="822">
        <v>76.510683760683776</v>
      </c>
      <c r="P3771" s="831">
        <v>2</v>
      </c>
      <c r="Q3771" s="831">
        <v>153.02000000000001</v>
      </c>
      <c r="R3771" s="827"/>
      <c r="S3771" s="832">
        <v>76.510000000000005</v>
      </c>
    </row>
    <row r="3772" spans="1:19" ht="14.45" customHeight="1" x14ac:dyDescent="0.2">
      <c r="A3772" s="821" t="s">
        <v>6951</v>
      </c>
      <c r="B3772" s="822" t="s">
        <v>7426</v>
      </c>
      <c r="C3772" s="822" t="s">
        <v>639</v>
      </c>
      <c r="D3772" s="822" t="s">
        <v>3507</v>
      </c>
      <c r="E3772" s="822" t="s">
        <v>6953</v>
      </c>
      <c r="F3772" s="822" t="s">
        <v>7179</v>
      </c>
      <c r="G3772" s="822" t="s">
        <v>1132</v>
      </c>
      <c r="H3772" s="831"/>
      <c r="I3772" s="831"/>
      <c r="J3772" s="822"/>
      <c r="K3772" s="822"/>
      <c r="L3772" s="831">
        <v>2.68</v>
      </c>
      <c r="M3772" s="831">
        <v>2405.0100000000002</v>
      </c>
      <c r="N3772" s="822"/>
      <c r="O3772" s="822">
        <v>897.39179104477614</v>
      </c>
      <c r="P3772" s="831"/>
      <c r="Q3772" s="831"/>
      <c r="R3772" s="827"/>
      <c r="S3772" s="832"/>
    </row>
    <row r="3773" spans="1:19" ht="14.45" customHeight="1" x14ac:dyDescent="0.2">
      <c r="A3773" s="821" t="s">
        <v>6951</v>
      </c>
      <c r="B3773" s="822" t="s">
        <v>7426</v>
      </c>
      <c r="C3773" s="822" t="s">
        <v>639</v>
      </c>
      <c r="D3773" s="822" t="s">
        <v>3507</v>
      </c>
      <c r="E3773" s="822" t="s">
        <v>6953</v>
      </c>
      <c r="F3773" s="822" t="s">
        <v>7180</v>
      </c>
      <c r="G3773" s="822" t="s">
        <v>6966</v>
      </c>
      <c r="H3773" s="831"/>
      <c r="I3773" s="831"/>
      <c r="J3773" s="822"/>
      <c r="K3773" s="822"/>
      <c r="L3773" s="831">
        <v>1</v>
      </c>
      <c r="M3773" s="831">
        <v>4063.52</v>
      </c>
      <c r="N3773" s="822"/>
      <c r="O3773" s="822">
        <v>4063.52</v>
      </c>
      <c r="P3773" s="831"/>
      <c r="Q3773" s="831"/>
      <c r="R3773" s="827"/>
      <c r="S3773" s="832"/>
    </row>
    <row r="3774" spans="1:19" ht="14.45" customHeight="1" x14ac:dyDescent="0.2">
      <c r="A3774" s="821" t="s">
        <v>6951</v>
      </c>
      <c r="B3774" s="822" t="s">
        <v>7426</v>
      </c>
      <c r="C3774" s="822" t="s">
        <v>639</v>
      </c>
      <c r="D3774" s="822" t="s">
        <v>3507</v>
      </c>
      <c r="E3774" s="822" t="s">
        <v>6953</v>
      </c>
      <c r="F3774" s="822" t="s">
        <v>7181</v>
      </c>
      <c r="G3774" s="822" t="s">
        <v>6966</v>
      </c>
      <c r="H3774" s="831"/>
      <c r="I3774" s="831"/>
      <c r="J3774" s="822"/>
      <c r="K3774" s="822"/>
      <c r="L3774" s="831">
        <v>1</v>
      </c>
      <c r="M3774" s="831">
        <v>1580.8</v>
      </c>
      <c r="N3774" s="822"/>
      <c r="O3774" s="822">
        <v>1580.8</v>
      </c>
      <c r="P3774" s="831">
        <v>6</v>
      </c>
      <c r="Q3774" s="831">
        <v>6033.48</v>
      </c>
      <c r="R3774" s="827"/>
      <c r="S3774" s="832">
        <v>1005.5799999999999</v>
      </c>
    </row>
    <row r="3775" spans="1:19" ht="14.45" customHeight="1" x14ac:dyDescent="0.2">
      <c r="A3775" s="821" t="s">
        <v>6951</v>
      </c>
      <c r="B3775" s="822" t="s">
        <v>7426</v>
      </c>
      <c r="C3775" s="822" t="s">
        <v>639</v>
      </c>
      <c r="D3775" s="822" t="s">
        <v>3507</v>
      </c>
      <c r="E3775" s="822" t="s">
        <v>6953</v>
      </c>
      <c r="F3775" s="822" t="s">
        <v>7183</v>
      </c>
      <c r="G3775" s="822" t="s">
        <v>1370</v>
      </c>
      <c r="H3775" s="831"/>
      <c r="I3775" s="831"/>
      <c r="J3775" s="822"/>
      <c r="K3775" s="822"/>
      <c r="L3775" s="831">
        <v>5</v>
      </c>
      <c r="M3775" s="831">
        <v>4653.08</v>
      </c>
      <c r="N3775" s="822"/>
      <c r="O3775" s="822">
        <v>930.61599999999999</v>
      </c>
      <c r="P3775" s="831"/>
      <c r="Q3775" s="831"/>
      <c r="R3775" s="827"/>
      <c r="S3775" s="832"/>
    </row>
    <row r="3776" spans="1:19" ht="14.45" customHeight="1" x14ac:dyDescent="0.2">
      <c r="A3776" s="821" t="s">
        <v>6951</v>
      </c>
      <c r="B3776" s="822" t="s">
        <v>7426</v>
      </c>
      <c r="C3776" s="822" t="s">
        <v>639</v>
      </c>
      <c r="D3776" s="822" t="s">
        <v>3507</v>
      </c>
      <c r="E3776" s="822" t="s">
        <v>6953</v>
      </c>
      <c r="F3776" s="822" t="s">
        <v>7186</v>
      </c>
      <c r="G3776" s="822" t="s">
        <v>1031</v>
      </c>
      <c r="H3776" s="831"/>
      <c r="I3776" s="831"/>
      <c r="J3776" s="822"/>
      <c r="K3776" s="822"/>
      <c r="L3776" s="831">
        <v>4.01</v>
      </c>
      <c r="M3776" s="831">
        <v>2699.41</v>
      </c>
      <c r="N3776" s="822"/>
      <c r="O3776" s="822">
        <v>673.16957605985033</v>
      </c>
      <c r="P3776" s="831">
        <v>0.02</v>
      </c>
      <c r="Q3776" s="831">
        <v>8.65</v>
      </c>
      <c r="R3776" s="827"/>
      <c r="S3776" s="832">
        <v>432.5</v>
      </c>
    </row>
    <row r="3777" spans="1:19" ht="14.45" customHeight="1" x14ac:dyDescent="0.2">
      <c r="A3777" s="821" t="s">
        <v>6951</v>
      </c>
      <c r="B3777" s="822" t="s">
        <v>7426</v>
      </c>
      <c r="C3777" s="822" t="s">
        <v>639</v>
      </c>
      <c r="D3777" s="822" t="s">
        <v>3507</v>
      </c>
      <c r="E3777" s="822" t="s">
        <v>6953</v>
      </c>
      <c r="F3777" s="822" t="s">
        <v>7190</v>
      </c>
      <c r="G3777" s="822" t="s">
        <v>1004</v>
      </c>
      <c r="H3777" s="831"/>
      <c r="I3777" s="831"/>
      <c r="J3777" s="822"/>
      <c r="K3777" s="822"/>
      <c r="L3777" s="831">
        <v>4.99</v>
      </c>
      <c r="M3777" s="831">
        <v>1287.6299999999999</v>
      </c>
      <c r="N3777" s="822"/>
      <c r="O3777" s="822">
        <v>258.04208416833666</v>
      </c>
      <c r="P3777" s="831">
        <v>2.92</v>
      </c>
      <c r="Q3777" s="831">
        <v>424.65000000000003</v>
      </c>
      <c r="R3777" s="827"/>
      <c r="S3777" s="832">
        <v>145.42808219178085</v>
      </c>
    </row>
    <row r="3778" spans="1:19" ht="14.45" customHeight="1" x14ac:dyDescent="0.2">
      <c r="A3778" s="821" t="s">
        <v>6951</v>
      </c>
      <c r="B3778" s="822" t="s">
        <v>7426</v>
      </c>
      <c r="C3778" s="822" t="s">
        <v>639</v>
      </c>
      <c r="D3778" s="822" t="s">
        <v>3507</v>
      </c>
      <c r="E3778" s="822" t="s">
        <v>6953</v>
      </c>
      <c r="F3778" s="822" t="s">
        <v>7191</v>
      </c>
      <c r="G3778" s="822" t="s">
        <v>1134</v>
      </c>
      <c r="H3778" s="831"/>
      <c r="I3778" s="831"/>
      <c r="J3778" s="822"/>
      <c r="K3778" s="822"/>
      <c r="L3778" s="831"/>
      <c r="M3778" s="831"/>
      <c r="N3778" s="822"/>
      <c r="O3778" s="822"/>
      <c r="P3778" s="831">
        <v>0.56000000000000005</v>
      </c>
      <c r="Q3778" s="831">
        <v>33.08</v>
      </c>
      <c r="R3778" s="827"/>
      <c r="S3778" s="832">
        <v>59.071428571428562</v>
      </c>
    </row>
    <row r="3779" spans="1:19" ht="14.45" customHeight="1" x14ac:dyDescent="0.2">
      <c r="A3779" s="821" t="s">
        <v>6951</v>
      </c>
      <c r="B3779" s="822" t="s">
        <v>7426</v>
      </c>
      <c r="C3779" s="822" t="s">
        <v>639</v>
      </c>
      <c r="D3779" s="822" t="s">
        <v>3507</v>
      </c>
      <c r="E3779" s="822" t="s">
        <v>6953</v>
      </c>
      <c r="F3779" s="822" t="s">
        <v>7192</v>
      </c>
      <c r="G3779" s="822" t="s">
        <v>805</v>
      </c>
      <c r="H3779" s="831"/>
      <c r="I3779" s="831"/>
      <c r="J3779" s="822"/>
      <c r="K3779" s="822"/>
      <c r="L3779" s="831"/>
      <c r="M3779" s="831"/>
      <c r="N3779" s="822"/>
      <c r="O3779" s="822"/>
      <c r="P3779" s="831">
        <v>1</v>
      </c>
      <c r="Q3779" s="831">
        <v>79.2</v>
      </c>
      <c r="R3779" s="827"/>
      <c r="S3779" s="832">
        <v>79.2</v>
      </c>
    </row>
    <row r="3780" spans="1:19" ht="14.45" customHeight="1" x14ac:dyDescent="0.2">
      <c r="A3780" s="821" t="s">
        <v>6951</v>
      </c>
      <c r="B3780" s="822" t="s">
        <v>7426</v>
      </c>
      <c r="C3780" s="822" t="s">
        <v>639</v>
      </c>
      <c r="D3780" s="822" t="s">
        <v>3507</v>
      </c>
      <c r="E3780" s="822" t="s">
        <v>6953</v>
      </c>
      <c r="F3780" s="822" t="s">
        <v>7193</v>
      </c>
      <c r="G3780" s="822" t="s">
        <v>916</v>
      </c>
      <c r="H3780" s="831"/>
      <c r="I3780" s="831"/>
      <c r="J3780" s="822"/>
      <c r="K3780" s="822"/>
      <c r="L3780" s="831">
        <v>1.01</v>
      </c>
      <c r="M3780" s="831">
        <v>419.25</v>
      </c>
      <c r="N3780" s="822"/>
      <c r="O3780" s="822">
        <v>415.0990099009901</v>
      </c>
      <c r="P3780" s="831">
        <v>2.09</v>
      </c>
      <c r="Q3780" s="831">
        <v>867.56</v>
      </c>
      <c r="R3780" s="827"/>
      <c r="S3780" s="832">
        <v>415.1004784688995</v>
      </c>
    </row>
    <row r="3781" spans="1:19" ht="14.45" customHeight="1" x14ac:dyDescent="0.2">
      <c r="A3781" s="821" t="s">
        <v>6951</v>
      </c>
      <c r="B3781" s="822" t="s">
        <v>7426</v>
      </c>
      <c r="C3781" s="822" t="s">
        <v>639</v>
      </c>
      <c r="D3781" s="822" t="s">
        <v>3507</v>
      </c>
      <c r="E3781" s="822" t="s">
        <v>6953</v>
      </c>
      <c r="F3781" s="822" t="s">
        <v>7196</v>
      </c>
      <c r="G3781" s="822" t="s">
        <v>1134</v>
      </c>
      <c r="H3781" s="831"/>
      <c r="I3781" s="831"/>
      <c r="J3781" s="822"/>
      <c r="K3781" s="822"/>
      <c r="L3781" s="831"/>
      <c r="M3781" s="831"/>
      <c r="N3781" s="822"/>
      <c r="O3781" s="822"/>
      <c r="P3781" s="831">
        <v>0.16</v>
      </c>
      <c r="Q3781" s="831">
        <v>38.619999999999997</v>
      </c>
      <c r="R3781" s="827"/>
      <c r="S3781" s="832">
        <v>241.37499999999997</v>
      </c>
    </row>
    <row r="3782" spans="1:19" ht="14.45" customHeight="1" x14ac:dyDescent="0.2">
      <c r="A3782" s="821" t="s">
        <v>6951</v>
      </c>
      <c r="B3782" s="822" t="s">
        <v>7426</v>
      </c>
      <c r="C3782" s="822" t="s">
        <v>639</v>
      </c>
      <c r="D3782" s="822" t="s">
        <v>3507</v>
      </c>
      <c r="E3782" s="822" t="s">
        <v>6953</v>
      </c>
      <c r="F3782" s="822" t="s">
        <v>7198</v>
      </c>
      <c r="G3782" s="822" t="s">
        <v>1134</v>
      </c>
      <c r="H3782" s="831"/>
      <c r="I3782" s="831"/>
      <c r="J3782" s="822"/>
      <c r="K3782" s="822"/>
      <c r="L3782" s="831">
        <v>1.72</v>
      </c>
      <c r="M3782" s="831">
        <v>967.79</v>
      </c>
      <c r="N3782" s="822"/>
      <c r="O3782" s="822">
        <v>562.66860465116281</v>
      </c>
      <c r="P3782" s="831">
        <v>1</v>
      </c>
      <c r="Q3782" s="831">
        <v>158.13999999999999</v>
      </c>
      <c r="R3782" s="827"/>
      <c r="S3782" s="832">
        <v>158.13999999999999</v>
      </c>
    </row>
    <row r="3783" spans="1:19" ht="14.45" customHeight="1" x14ac:dyDescent="0.2">
      <c r="A3783" s="821" t="s">
        <v>6951</v>
      </c>
      <c r="B3783" s="822" t="s">
        <v>7426</v>
      </c>
      <c r="C3783" s="822" t="s">
        <v>639</v>
      </c>
      <c r="D3783" s="822" t="s">
        <v>3507</v>
      </c>
      <c r="E3783" s="822" t="s">
        <v>6953</v>
      </c>
      <c r="F3783" s="822" t="s">
        <v>7200</v>
      </c>
      <c r="G3783" s="822" t="s">
        <v>1241</v>
      </c>
      <c r="H3783" s="831"/>
      <c r="I3783" s="831"/>
      <c r="J3783" s="822"/>
      <c r="K3783" s="822"/>
      <c r="L3783" s="831"/>
      <c r="M3783" s="831"/>
      <c r="N3783" s="822"/>
      <c r="O3783" s="822"/>
      <c r="P3783" s="831">
        <v>0.4</v>
      </c>
      <c r="Q3783" s="831">
        <v>32.28</v>
      </c>
      <c r="R3783" s="827"/>
      <c r="S3783" s="832">
        <v>80.7</v>
      </c>
    </row>
    <row r="3784" spans="1:19" ht="14.45" customHeight="1" x14ac:dyDescent="0.2">
      <c r="A3784" s="821" t="s">
        <v>6951</v>
      </c>
      <c r="B3784" s="822" t="s">
        <v>7426</v>
      </c>
      <c r="C3784" s="822" t="s">
        <v>639</v>
      </c>
      <c r="D3784" s="822" t="s">
        <v>3507</v>
      </c>
      <c r="E3784" s="822" t="s">
        <v>6953</v>
      </c>
      <c r="F3784" s="822" t="s">
        <v>7201</v>
      </c>
      <c r="G3784" s="822" t="s">
        <v>805</v>
      </c>
      <c r="H3784" s="831"/>
      <c r="I3784" s="831"/>
      <c r="J3784" s="822"/>
      <c r="K3784" s="822"/>
      <c r="L3784" s="831"/>
      <c r="M3784" s="831"/>
      <c r="N3784" s="822"/>
      <c r="O3784" s="822"/>
      <c r="P3784" s="831">
        <v>1.54</v>
      </c>
      <c r="Q3784" s="831">
        <v>337.11</v>
      </c>
      <c r="R3784" s="827"/>
      <c r="S3784" s="832">
        <v>218.90259740259739</v>
      </c>
    </row>
    <row r="3785" spans="1:19" ht="14.45" customHeight="1" x14ac:dyDescent="0.2">
      <c r="A3785" s="821" t="s">
        <v>6951</v>
      </c>
      <c r="B3785" s="822" t="s">
        <v>7426</v>
      </c>
      <c r="C3785" s="822" t="s">
        <v>639</v>
      </c>
      <c r="D3785" s="822" t="s">
        <v>3507</v>
      </c>
      <c r="E3785" s="822" t="s">
        <v>6953</v>
      </c>
      <c r="F3785" s="822" t="s">
        <v>7207</v>
      </c>
      <c r="G3785" s="822" t="s">
        <v>1132</v>
      </c>
      <c r="H3785" s="831"/>
      <c r="I3785" s="831"/>
      <c r="J3785" s="822"/>
      <c r="K3785" s="822"/>
      <c r="L3785" s="831">
        <v>1.8599999999999999</v>
      </c>
      <c r="M3785" s="831">
        <v>722.04</v>
      </c>
      <c r="N3785" s="822"/>
      <c r="O3785" s="822">
        <v>388.19354838709677</v>
      </c>
      <c r="P3785" s="831"/>
      <c r="Q3785" s="831"/>
      <c r="R3785" s="827"/>
      <c r="S3785" s="832"/>
    </row>
    <row r="3786" spans="1:19" ht="14.45" customHeight="1" x14ac:dyDescent="0.2">
      <c r="A3786" s="821" t="s">
        <v>6951</v>
      </c>
      <c r="B3786" s="822" t="s">
        <v>7426</v>
      </c>
      <c r="C3786" s="822" t="s">
        <v>639</v>
      </c>
      <c r="D3786" s="822" t="s">
        <v>3507</v>
      </c>
      <c r="E3786" s="822" t="s">
        <v>7261</v>
      </c>
      <c r="F3786" s="822" t="s">
        <v>7264</v>
      </c>
      <c r="G3786" s="822" t="s">
        <v>7265</v>
      </c>
      <c r="H3786" s="831"/>
      <c r="I3786" s="831"/>
      <c r="J3786" s="822"/>
      <c r="K3786" s="822"/>
      <c r="L3786" s="831">
        <v>5</v>
      </c>
      <c r="M3786" s="831">
        <v>3726.3</v>
      </c>
      <c r="N3786" s="822"/>
      <c r="O3786" s="822">
        <v>745.26</v>
      </c>
      <c r="P3786" s="831">
        <v>2</v>
      </c>
      <c r="Q3786" s="831">
        <v>1125.3</v>
      </c>
      <c r="R3786" s="827"/>
      <c r="S3786" s="832">
        <v>562.65</v>
      </c>
    </row>
    <row r="3787" spans="1:19" ht="14.45" customHeight="1" x14ac:dyDescent="0.2">
      <c r="A3787" s="821" t="s">
        <v>6951</v>
      </c>
      <c r="B3787" s="822" t="s">
        <v>7426</v>
      </c>
      <c r="C3787" s="822" t="s">
        <v>639</v>
      </c>
      <c r="D3787" s="822" t="s">
        <v>3507</v>
      </c>
      <c r="E3787" s="822" t="s">
        <v>7261</v>
      </c>
      <c r="F3787" s="822" t="s">
        <v>7280</v>
      </c>
      <c r="G3787" s="822" t="s">
        <v>7281</v>
      </c>
      <c r="H3787" s="831"/>
      <c r="I3787" s="831"/>
      <c r="J3787" s="822"/>
      <c r="K3787" s="822"/>
      <c r="L3787" s="831">
        <v>31</v>
      </c>
      <c r="M3787" s="831">
        <v>5558.3</v>
      </c>
      <c r="N3787" s="822"/>
      <c r="O3787" s="822">
        <v>179.3</v>
      </c>
      <c r="P3787" s="831">
        <v>20</v>
      </c>
      <c r="Q3787" s="831">
        <v>3586</v>
      </c>
      <c r="R3787" s="827"/>
      <c r="S3787" s="832">
        <v>179.3</v>
      </c>
    </row>
    <row r="3788" spans="1:19" ht="14.45" customHeight="1" x14ac:dyDescent="0.2">
      <c r="A3788" s="821" t="s">
        <v>6951</v>
      </c>
      <c r="B3788" s="822" t="s">
        <v>7426</v>
      </c>
      <c r="C3788" s="822" t="s">
        <v>639</v>
      </c>
      <c r="D3788" s="822" t="s">
        <v>3507</v>
      </c>
      <c r="E3788" s="822" t="s">
        <v>7261</v>
      </c>
      <c r="F3788" s="822" t="s">
        <v>7283</v>
      </c>
      <c r="G3788" s="822" t="s">
        <v>7284</v>
      </c>
      <c r="H3788" s="831"/>
      <c r="I3788" s="831"/>
      <c r="J3788" s="822"/>
      <c r="K3788" s="822"/>
      <c r="L3788" s="831">
        <v>3</v>
      </c>
      <c r="M3788" s="831">
        <v>227.91</v>
      </c>
      <c r="N3788" s="822"/>
      <c r="O3788" s="822">
        <v>75.97</v>
      </c>
      <c r="P3788" s="831">
        <v>1</v>
      </c>
      <c r="Q3788" s="831">
        <v>78.25</v>
      </c>
      <c r="R3788" s="827"/>
      <c r="S3788" s="832">
        <v>78.25</v>
      </c>
    </row>
    <row r="3789" spans="1:19" ht="14.45" customHeight="1" x14ac:dyDescent="0.2">
      <c r="A3789" s="821" t="s">
        <v>6951</v>
      </c>
      <c r="B3789" s="822" t="s">
        <v>7426</v>
      </c>
      <c r="C3789" s="822" t="s">
        <v>639</v>
      </c>
      <c r="D3789" s="822" t="s">
        <v>3507</v>
      </c>
      <c r="E3789" s="822" t="s">
        <v>7261</v>
      </c>
      <c r="F3789" s="822" t="s">
        <v>7285</v>
      </c>
      <c r="G3789" s="822" t="s">
        <v>7286</v>
      </c>
      <c r="H3789" s="831"/>
      <c r="I3789" s="831"/>
      <c r="J3789" s="822"/>
      <c r="K3789" s="822"/>
      <c r="L3789" s="831">
        <v>1</v>
      </c>
      <c r="M3789" s="831">
        <v>94.69</v>
      </c>
      <c r="N3789" s="822"/>
      <c r="O3789" s="822">
        <v>94.69</v>
      </c>
      <c r="P3789" s="831">
        <v>2</v>
      </c>
      <c r="Q3789" s="831">
        <v>189.38</v>
      </c>
      <c r="R3789" s="827"/>
      <c r="S3789" s="832">
        <v>94.69</v>
      </c>
    </row>
    <row r="3790" spans="1:19" ht="14.45" customHeight="1" x14ac:dyDescent="0.2">
      <c r="A3790" s="821" t="s">
        <v>6951</v>
      </c>
      <c r="B3790" s="822" t="s">
        <v>7426</v>
      </c>
      <c r="C3790" s="822" t="s">
        <v>639</v>
      </c>
      <c r="D3790" s="822" t="s">
        <v>3507</v>
      </c>
      <c r="E3790" s="822" t="s">
        <v>7261</v>
      </c>
      <c r="F3790" s="822" t="s">
        <v>7287</v>
      </c>
      <c r="G3790" s="822" t="s">
        <v>7286</v>
      </c>
      <c r="H3790" s="831"/>
      <c r="I3790" s="831"/>
      <c r="J3790" s="822"/>
      <c r="K3790" s="822"/>
      <c r="L3790" s="831">
        <v>44</v>
      </c>
      <c r="M3790" s="831">
        <v>3342.68</v>
      </c>
      <c r="N3790" s="822"/>
      <c r="O3790" s="822">
        <v>75.97</v>
      </c>
      <c r="P3790" s="831">
        <v>31</v>
      </c>
      <c r="Q3790" s="831">
        <v>2355.0699999999997</v>
      </c>
      <c r="R3790" s="827"/>
      <c r="S3790" s="832">
        <v>75.969999999999985</v>
      </c>
    </row>
    <row r="3791" spans="1:19" ht="14.45" customHeight="1" x14ac:dyDescent="0.2">
      <c r="A3791" s="821" t="s">
        <v>6951</v>
      </c>
      <c r="B3791" s="822" t="s">
        <v>7426</v>
      </c>
      <c r="C3791" s="822" t="s">
        <v>639</v>
      </c>
      <c r="D3791" s="822" t="s">
        <v>3507</v>
      </c>
      <c r="E3791" s="822" t="s">
        <v>6946</v>
      </c>
      <c r="F3791" s="822" t="s">
        <v>7318</v>
      </c>
      <c r="G3791" s="822" t="s">
        <v>7319</v>
      </c>
      <c r="H3791" s="831"/>
      <c r="I3791" s="831"/>
      <c r="J3791" s="822"/>
      <c r="K3791" s="822"/>
      <c r="L3791" s="831">
        <v>3</v>
      </c>
      <c r="M3791" s="831">
        <v>114</v>
      </c>
      <c r="N3791" s="822"/>
      <c r="O3791" s="822">
        <v>38</v>
      </c>
      <c r="P3791" s="831">
        <v>3</v>
      </c>
      <c r="Q3791" s="831">
        <v>120</v>
      </c>
      <c r="R3791" s="827"/>
      <c r="S3791" s="832">
        <v>40</v>
      </c>
    </row>
    <row r="3792" spans="1:19" ht="14.45" customHeight="1" x14ac:dyDescent="0.2">
      <c r="A3792" s="821" t="s">
        <v>6951</v>
      </c>
      <c r="B3792" s="822" t="s">
        <v>7426</v>
      </c>
      <c r="C3792" s="822" t="s">
        <v>639</v>
      </c>
      <c r="D3792" s="822" t="s">
        <v>3507</v>
      </c>
      <c r="E3792" s="822" t="s">
        <v>6946</v>
      </c>
      <c r="F3792" s="822" t="s">
        <v>7328</v>
      </c>
      <c r="G3792" s="822" t="s">
        <v>7329</v>
      </c>
      <c r="H3792" s="831"/>
      <c r="I3792" s="831"/>
      <c r="J3792" s="822"/>
      <c r="K3792" s="822"/>
      <c r="L3792" s="831">
        <v>29</v>
      </c>
      <c r="M3792" s="831">
        <v>5220</v>
      </c>
      <c r="N3792" s="822"/>
      <c r="O3792" s="822">
        <v>180</v>
      </c>
      <c r="P3792" s="831">
        <v>6</v>
      </c>
      <c r="Q3792" s="831">
        <v>1164</v>
      </c>
      <c r="R3792" s="827"/>
      <c r="S3792" s="832">
        <v>194</v>
      </c>
    </row>
    <row r="3793" spans="1:19" ht="14.45" customHeight="1" x14ac:dyDescent="0.2">
      <c r="A3793" s="821" t="s">
        <v>6951</v>
      </c>
      <c r="B3793" s="822" t="s">
        <v>7426</v>
      </c>
      <c r="C3793" s="822" t="s">
        <v>639</v>
      </c>
      <c r="D3793" s="822" t="s">
        <v>3507</v>
      </c>
      <c r="E3793" s="822" t="s">
        <v>6946</v>
      </c>
      <c r="F3793" s="822" t="s">
        <v>7336</v>
      </c>
      <c r="G3793" s="822" t="s">
        <v>7337</v>
      </c>
      <c r="H3793" s="831"/>
      <c r="I3793" s="831"/>
      <c r="J3793" s="822"/>
      <c r="K3793" s="822"/>
      <c r="L3793" s="831">
        <v>55</v>
      </c>
      <c r="M3793" s="831">
        <v>13530</v>
      </c>
      <c r="N3793" s="822"/>
      <c r="O3793" s="822">
        <v>246</v>
      </c>
      <c r="P3793" s="831">
        <v>32</v>
      </c>
      <c r="Q3793" s="831">
        <v>8320</v>
      </c>
      <c r="R3793" s="827"/>
      <c r="S3793" s="832">
        <v>260</v>
      </c>
    </row>
    <row r="3794" spans="1:19" ht="14.45" customHeight="1" x14ac:dyDescent="0.2">
      <c r="A3794" s="821" t="s">
        <v>6951</v>
      </c>
      <c r="B3794" s="822" t="s">
        <v>7426</v>
      </c>
      <c r="C3794" s="822" t="s">
        <v>639</v>
      </c>
      <c r="D3794" s="822" t="s">
        <v>3507</v>
      </c>
      <c r="E3794" s="822" t="s">
        <v>6946</v>
      </c>
      <c r="F3794" s="822" t="s">
        <v>7338</v>
      </c>
      <c r="G3794" s="822" t="s">
        <v>7339</v>
      </c>
      <c r="H3794" s="831">
        <v>1</v>
      </c>
      <c r="I3794" s="831">
        <v>33.33</v>
      </c>
      <c r="J3794" s="822"/>
      <c r="K3794" s="822">
        <v>33.33</v>
      </c>
      <c r="L3794" s="831">
        <v>208</v>
      </c>
      <c r="M3794" s="831">
        <v>9194.4599999999991</v>
      </c>
      <c r="N3794" s="822"/>
      <c r="O3794" s="822">
        <v>44.204134615384611</v>
      </c>
      <c r="P3794" s="831">
        <v>128</v>
      </c>
      <c r="Q3794" s="831">
        <v>5831.11</v>
      </c>
      <c r="R3794" s="827"/>
      <c r="S3794" s="832">
        <v>45.555546874999997</v>
      </c>
    </row>
    <row r="3795" spans="1:19" ht="14.45" customHeight="1" x14ac:dyDescent="0.2">
      <c r="A3795" s="821" t="s">
        <v>6951</v>
      </c>
      <c r="B3795" s="822" t="s">
        <v>7426</v>
      </c>
      <c r="C3795" s="822" t="s">
        <v>639</v>
      </c>
      <c r="D3795" s="822" t="s">
        <v>3507</v>
      </c>
      <c r="E3795" s="822" t="s">
        <v>6946</v>
      </c>
      <c r="F3795" s="822" t="s">
        <v>7342</v>
      </c>
      <c r="G3795" s="822" t="s">
        <v>7343</v>
      </c>
      <c r="H3795" s="831"/>
      <c r="I3795" s="831"/>
      <c r="J3795" s="822"/>
      <c r="K3795" s="822"/>
      <c r="L3795" s="831">
        <v>160</v>
      </c>
      <c r="M3795" s="831">
        <v>6080</v>
      </c>
      <c r="N3795" s="822"/>
      <c r="O3795" s="822">
        <v>38</v>
      </c>
      <c r="P3795" s="831">
        <v>106</v>
      </c>
      <c r="Q3795" s="831">
        <v>4134</v>
      </c>
      <c r="R3795" s="827"/>
      <c r="S3795" s="832">
        <v>39</v>
      </c>
    </row>
    <row r="3796" spans="1:19" ht="14.45" customHeight="1" x14ac:dyDescent="0.2">
      <c r="A3796" s="821" t="s">
        <v>6951</v>
      </c>
      <c r="B3796" s="822" t="s">
        <v>7426</v>
      </c>
      <c r="C3796" s="822" t="s">
        <v>639</v>
      </c>
      <c r="D3796" s="822" t="s">
        <v>3507</v>
      </c>
      <c r="E3796" s="822" t="s">
        <v>6946</v>
      </c>
      <c r="F3796" s="822" t="s">
        <v>7348</v>
      </c>
      <c r="G3796" s="822" t="s">
        <v>7349</v>
      </c>
      <c r="H3796" s="831"/>
      <c r="I3796" s="831"/>
      <c r="J3796" s="822"/>
      <c r="K3796" s="822"/>
      <c r="L3796" s="831">
        <v>15</v>
      </c>
      <c r="M3796" s="831">
        <v>495</v>
      </c>
      <c r="N3796" s="822"/>
      <c r="O3796" s="822">
        <v>33</v>
      </c>
      <c r="P3796" s="831">
        <v>22</v>
      </c>
      <c r="Q3796" s="831">
        <v>748</v>
      </c>
      <c r="R3796" s="827"/>
      <c r="S3796" s="832">
        <v>34</v>
      </c>
    </row>
    <row r="3797" spans="1:19" ht="14.45" customHeight="1" x14ac:dyDescent="0.2">
      <c r="A3797" s="821" t="s">
        <v>6951</v>
      </c>
      <c r="B3797" s="822" t="s">
        <v>7426</v>
      </c>
      <c r="C3797" s="822" t="s">
        <v>639</v>
      </c>
      <c r="D3797" s="822" t="s">
        <v>3507</v>
      </c>
      <c r="E3797" s="822" t="s">
        <v>6946</v>
      </c>
      <c r="F3797" s="822" t="s">
        <v>7350</v>
      </c>
      <c r="G3797" s="822" t="s">
        <v>7351</v>
      </c>
      <c r="H3797" s="831">
        <v>1</v>
      </c>
      <c r="I3797" s="831">
        <v>358</v>
      </c>
      <c r="J3797" s="822"/>
      <c r="K3797" s="822">
        <v>358</v>
      </c>
      <c r="L3797" s="831">
        <v>166</v>
      </c>
      <c r="M3797" s="831">
        <v>59760</v>
      </c>
      <c r="N3797" s="822"/>
      <c r="O3797" s="822">
        <v>360</v>
      </c>
      <c r="P3797" s="831">
        <v>128</v>
      </c>
      <c r="Q3797" s="831">
        <v>49664</v>
      </c>
      <c r="R3797" s="827"/>
      <c r="S3797" s="832">
        <v>388</v>
      </c>
    </row>
    <row r="3798" spans="1:19" ht="14.45" customHeight="1" x14ac:dyDescent="0.2">
      <c r="A3798" s="821" t="s">
        <v>6951</v>
      </c>
      <c r="B3798" s="822" t="s">
        <v>7426</v>
      </c>
      <c r="C3798" s="822" t="s">
        <v>639</v>
      </c>
      <c r="D3798" s="822" t="s">
        <v>3507</v>
      </c>
      <c r="E3798" s="822" t="s">
        <v>6946</v>
      </c>
      <c r="F3798" s="822" t="s">
        <v>7352</v>
      </c>
      <c r="G3798" s="822" t="s">
        <v>7353</v>
      </c>
      <c r="H3798" s="831"/>
      <c r="I3798" s="831"/>
      <c r="J3798" s="822"/>
      <c r="K3798" s="822"/>
      <c r="L3798" s="831">
        <v>34</v>
      </c>
      <c r="M3798" s="831">
        <v>4658</v>
      </c>
      <c r="N3798" s="822"/>
      <c r="O3798" s="822">
        <v>137</v>
      </c>
      <c r="P3798" s="831">
        <v>20</v>
      </c>
      <c r="Q3798" s="831">
        <v>2840</v>
      </c>
      <c r="R3798" s="827"/>
      <c r="S3798" s="832">
        <v>142</v>
      </c>
    </row>
    <row r="3799" spans="1:19" ht="14.45" customHeight="1" x14ac:dyDescent="0.2">
      <c r="A3799" s="821" t="s">
        <v>6951</v>
      </c>
      <c r="B3799" s="822" t="s">
        <v>7426</v>
      </c>
      <c r="C3799" s="822" t="s">
        <v>639</v>
      </c>
      <c r="D3799" s="822" t="s">
        <v>3507</v>
      </c>
      <c r="E3799" s="822" t="s">
        <v>6946</v>
      </c>
      <c r="F3799" s="822" t="s">
        <v>7453</v>
      </c>
      <c r="G3799" s="822" t="s">
        <v>7454</v>
      </c>
      <c r="H3799" s="831"/>
      <c r="I3799" s="831"/>
      <c r="J3799" s="822"/>
      <c r="K3799" s="822"/>
      <c r="L3799" s="831">
        <v>13</v>
      </c>
      <c r="M3799" s="831">
        <v>9243</v>
      </c>
      <c r="N3799" s="822"/>
      <c r="O3799" s="822">
        <v>711</v>
      </c>
      <c r="P3799" s="831">
        <v>3</v>
      </c>
      <c r="Q3799" s="831">
        <v>2304</v>
      </c>
      <c r="R3799" s="827"/>
      <c r="S3799" s="832">
        <v>768</v>
      </c>
    </row>
    <row r="3800" spans="1:19" ht="14.45" customHeight="1" x14ac:dyDescent="0.2">
      <c r="A3800" s="821" t="s">
        <v>6951</v>
      </c>
      <c r="B3800" s="822" t="s">
        <v>7426</v>
      </c>
      <c r="C3800" s="822" t="s">
        <v>639</v>
      </c>
      <c r="D3800" s="822" t="s">
        <v>3507</v>
      </c>
      <c r="E3800" s="822" t="s">
        <v>6946</v>
      </c>
      <c r="F3800" s="822" t="s">
        <v>7354</v>
      </c>
      <c r="G3800" s="822" t="s">
        <v>7355</v>
      </c>
      <c r="H3800" s="831"/>
      <c r="I3800" s="831"/>
      <c r="J3800" s="822"/>
      <c r="K3800" s="822"/>
      <c r="L3800" s="831"/>
      <c r="M3800" s="831"/>
      <c r="N3800" s="822"/>
      <c r="O3800" s="822"/>
      <c r="P3800" s="831">
        <v>1</v>
      </c>
      <c r="Q3800" s="831">
        <v>81</v>
      </c>
      <c r="R3800" s="827"/>
      <c r="S3800" s="832">
        <v>81</v>
      </c>
    </row>
    <row r="3801" spans="1:19" ht="14.45" customHeight="1" x14ac:dyDescent="0.2">
      <c r="A3801" s="821" t="s">
        <v>6951</v>
      </c>
      <c r="B3801" s="822" t="s">
        <v>7426</v>
      </c>
      <c r="C3801" s="822" t="s">
        <v>639</v>
      </c>
      <c r="D3801" s="822" t="s">
        <v>3507</v>
      </c>
      <c r="E3801" s="822" t="s">
        <v>6946</v>
      </c>
      <c r="F3801" s="822" t="s">
        <v>7356</v>
      </c>
      <c r="G3801" s="822" t="s">
        <v>7357</v>
      </c>
      <c r="H3801" s="831"/>
      <c r="I3801" s="831"/>
      <c r="J3801" s="822"/>
      <c r="K3801" s="822"/>
      <c r="L3801" s="831">
        <v>31</v>
      </c>
      <c r="M3801" s="831">
        <v>7068</v>
      </c>
      <c r="N3801" s="822"/>
      <c r="O3801" s="822">
        <v>228</v>
      </c>
      <c r="P3801" s="831">
        <v>40</v>
      </c>
      <c r="Q3801" s="831">
        <v>9720</v>
      </c>
      <c r="R3801" s="827"/>
      <c r="S3801" s="832">
        <v>243</v>
      </c>
    </row>
    <row r="3802" spans="1:19" ht="14.45" customHeight="1" x14ac:dyDescent="0.2">
      <c r="A3802" s="821" t="s">
        <v>6951</v>
      </c>
      <c r="B3802" s="822" t="s">
        <v>7426</v>
      </c>
      <c r="C3802" s="822" t="s">
        <v>639</v>
      </c>
      <c r="D3802" s="822" t="s">
        <v>3507</v>
      </c>
      <c r="E3802" s="822" t="s">
        <v>6946</v>
      </c>
      <c r="F3802" s="822" t="s">
        <v>7362</v>
      </c>
      <c r="G3802" s="822" t="s">
        <v>7363</v>
      </c>
      <c r="H3802" s="831"/>
      <c r="I3802" s="831"/>
      <c r="J3802" s="822"/>
      <c r="K3802" s="822"/>
      <c r="L3802" s="831">
        <v>45</v>
      </c>
      <c r="M3802" s="831">
        <v>2790</v>
      </c>
      <c r="N3802" s="822"/>
      <c r="O3802" s="822">
        <v>62</v>
      </c>
      <c r="P3802" s="831">
        <v>23</v>
      </c>
      <c r="Q3802" s="831">
        <v>1518</v>
      </c>
      <c r="R3802" s="827"/>
      <c r="S3802" s="832">
        <v>66</v>
      </c>
    </row>
    <row r="3803" spans="1:19" ht="14.45" customHeight="1" x14ac:dyDescent="0.2">
      <c r="A3803" s="821" t="s">
        <v>6951</v>
      </c>
      <c r="B3803" s="822" t="s">
        <v>7426</v>
      </c>
      <c r="C3803" s="822" t="s">
        <v>639</v>
      </c>
      <c r="D3803" s="822" t="s">
        <v>3507</v>
      </c>
      <c r="E3803" s="822" t="s">
        <v>6946</v>
      </c>
      <c r="F3803" s="822" t="s">
        <v>7368</v>
      </c>
      <c r="G3803" s="822" t="s">
        <v>7369</v>
      </c>
      <c r="H3803" s="831"/>
      <c r="I3803" s="831"/>
      <c r="J3803" s="822"/>
      <c r="K3803" s="822"/>
      <c r="L3803" s="831">
        <v>3</v>
      </c>
      <c r="M3803" s="831">
        <v>351</v>
      </c>
      <c r="N3803" s="822"/>
      <c r="O3803" s="822">
        <v>117</v>
      </c>
      <c r="P3803" s="831">
        <v>1</v>
      </c>
      <c r="Q3803" s="831">
        <v>127</v>
      </c>
      <c r="R3803" s="827"/>
      <c r="S3803" s="832">
        <v>127</v>
      </c>
    </row>
    <row r="3804" spans="1:19" ht="14.45" customHeight="1" x14ac:dyDescent="0.2">
      <c r="A3804" s="821" t="s">
        <v>6951</v>
      </c>
      <c r="B3804" s="822" t="s">
        <v>7426</v>
      </c>
      <c r="C3804" s="822" t="s">
        <v>639</v>
      </c>
      <c r="D3804" s="822" t="s">
        <v>3507</v>
      </c>
      <c r="E3804" s="822" t="s">
        <v>6946</v>
      </c>
      <c r="F3804" s="822" t="s">
        <v>7379</v>
      </c>
      <c r="G3804" s="822" t="s">
        <v>7380</v>
      </c>
      <c r="H3804" s="831"/>
      <c r="I3804" s="831"/>
      <c r="J3804" s="822"/>
      <c r="K3804" s="822"/>
      <c r="L3804" s="831"/>
      <c r="M3804" s="831"/>
      <c r="N3804" s="822"/>
      <c r="O3804" s="822"/>
      <c r="P3804" s="831">
        <v>1</v>
      </c>
      <c r="Q3804" s="831">
        <v>234</v>
      </c>
      <c r="R3804" s="827"/>
      <c r="S3804" s="832">
        <v>234</v>
      </c>
    </row>
    <row r="3805" spans="1:19" ht="14.45" customHeight="1" x14ac:dyDescent="0.2">
      <c r="A3805" s="821" t="s">
        <v>6951</v>
      </c>
      <c r="B3805" s="822" t="s">
        <v>7426</v>
      </c>
      <c r="C3805" s="822" t="s">
        <v>639</v>
      </c>
      <c r="D3805" s="822" t="s">
        <v>3508</v>
      </c>
      <c r="E3805" s="822" t="s">
        <v>6953</v>
      </c>
      <c r="F3805" s="822" t="s">
        <v>7115</v>
      </c>
      <c r="G3805" s="822" t="s">
        <v>2319</v>
      </c>
      <c r="H3805" s="831"/>
      <c r="I3805" s="831"/>
      <c r="J3805" s="822"/>
      <c r="K3805" s="822"/>
      <c r="L3805" s="831"/>
      <c r="M3805" s="831"/>
      <c r="N3805" s="822"/>
      <c r="O3805" s="822"/>
      <c r="P3805" s="831">
        <v>1</v>
      </c>
      <c r="Q3805" s="831">
        <v>3526.08</v>
      </c>
      <c r="R3805" s="827"/>
      <c r="S3805" s="832">
        <v>3526.08</v>
      </c>
    </row>
    <row r="3806" spans="1:19" ht="14.45" customHeight="1" x14ac:dyDescent="0.2">
      <c r="A3806" s="821" t="s">
        <v>6951</v>
      </c>
      <c r="B3806" s="822" t="s">
        <v>7426</v>
      </c>
      <c r="C3806" s="822" t="s">
        <v>639</v>
      </c>
      <c r="D3806" s="822" t="s">
        <v>3508</v>
      </c>
      <c r="E3806" s="822" t="s">
        <v>6953</v>
      </c>
      <c r="F3806" s="822" t="s">
        <v>7203</v>
      </c>
      <c r="G3806" s="822" t="s">
        <v>3004</v>
      </c>
      <c r="H3806" s="831"/>
      <c r="I3806" s="831"/>
      <c r="J3806" s="822"/>
      <c r="K3806" s="822"/>
      <c r="L3806" s="831"/>
      <c r="M3806" s="831"/>
      <c r="N3806" s="822"/>
      <c r="O3806" s="822"/>
      <c r="P3806" s="831">
        <v>1</v>
      </c>
      <c r="Q3806" s="831">
        <v>100.88</v>
      </c>
      <c r="R3806" s="827"/>
      <c r="S3806" s="832">
        <v>100.88</v>
      </c>
    </row>
    <row r="3807" spans="1:19" ht="14.45" customHeight="1" x14ac:dyDescent="0.2">
      <c r="A3807" s="821" t="s">
        <v>6951</v>
      </c>
      <c r="B3807" s="822" t="s">
        <v>7426</v>
      </c>
      <c r="C3807" s="822" t="s">
        <v>639</v>
      </c>
      <c r="D3807" s="822" t="s">
        <v>3508</v>
      </c>
      <c r="E3807" s="822" t="s">
        <v>6946</v>
      </c>
      <c r="F3807" s="822" t="s">
        <v>7318</v>
      </c>
      <c r="G3807" s="822" t="s">
        <v>7319</v>
      </c>
      <c r="H3807" s="831"/>
      <c r="I3807" s="831"/>
      <c r="J3807" s="822"/>
      <c r="K3807" s="822"/>
      <c r="L3807" s="831"/>
      <c r="M3807" s="831"/>
      <c r="N3807" s="822"/>
      <c r="O3807" s="822"/>
      <c r="P3807" s="831">
        <v>2</v>
      </c>
      <c r="Q3807" s="831">
        <v>80</v>
      </c>
      <c r="R3807" s="827"/>
      <c r="S3807" s="832">
        <v>40</v>
      </c>
    </row>
    <row r="3808" spans="1:19" ht="14.45" customHeight="1" x14ac:dyDescent="0.2">
      <c r="A3808" s="821" t="s">
        <v>6951</v>
      </c>
      <c r="B3808" s="822" t="s">
        <v>7426</v>
      </c>
      <c r="C3808" s="822" t="s">
        <v>639</v>
      </c>
      <c r="D3808" s="822" t="s">
        <v>3508</v>
      </c>
      <c r="E3808" s="822" t="s">
        <v>6946</v>
      </c>
      <c r="F3808" s="822" t="s">
        <v>7348</v>
      </c>
      <c r="G3808" s="822" t="s">
        <v>7349</v>
      </c>
      <c r="H3808" s="831"/>
      <c r="I3808" s="831"/>
      <c r="J3808" s="822"/>
      <c r="K3808" s="822"/>
      <c r="L3808" s="831"/>
      <c r="M3808" s="831"/>
      <c r="N3808" s="822"/>
      <c r="O3808" s="822"/>
      <c r="P3808" s="831">
        <v>2</v>
      </c>
      <c r="Q3808" s="831">
        <v>68</v>
      </c>
      <c r="R3808" s="827"/>
      <c r="S3808" s="832">
        <v>34</v>
      </c>
    </row>
    <row r="3809" spans="1:19" ht="14.45" customHeight="1" x14ac:dyDescent="0.2">
      <c r="A3809" s="821" t="s">
        <v>6951</v>
      </c>
      <c r="B3809" s="822" t="s">
        <v>7426</v>
      </c>
      <c r="C3809" s="822" t="s">
        <v>639</v>
      </c>
      <c r="D3809" s="822" t="s">
        <v>6940</v>
      </c>
      <c r="E3809" s="822" t="s">
        <v>6953</v>
      </c>
      <c r="F3809" s="822" t="s">
        <v>6996</v>
      </c>
      <c r="G3809" s="822" t="s">
        <v>1434</v>
      </c>
      <c r="H3809" s="831"/>
      <c r="I3809" s="831"/>
      <c r="J3809" s="822"/>
      <c r="K3809" s="822"/>
      <c r="L3809" s="831"/>
      <c r="M3809" s="831"/>
      <c r="N3809" s="822"/>
      <c r="O3809" s="822"/>
      <c r="P3809" s="831">
        <v>0.2</v>
      </c>
      <c r="Q3809" s="831">
        <v>30.62</v>
      </c>
      <c r="R3809" s="827"/>
      <c r="S3809" s="832">
        <v>153.1</v>
      </c>
    </row>
    <row r="3810" spans="1:19" ht="14.45" customHeight="1" x14ac:dyDescent="0.2">
      <c r="A3810" s="821" t="s">
        <v>6951</v>
      </c>
      <c r="B3810" s="822" t="s">
        <v>7426</v>
      </c>
      <c r="C3810" s="822" t="s">
        <v>639</v>
      </c>
      <c r="D3810" s="822" t="s">
        <v>6940</v>
      </c>
      <c r="E3810" s="822" t="s">
        <v>6953</v>
      </c>
      <c r="F3810" s="822" t="s">
        <v>6997</v>
      </c>
      <c r="G3810" s="822" t="s">
        <v>877</v>
      </c>
      <c r="H3810" s="831"/>
      <c r="I3810" s="831"/>
      <c r="J3810" s="822"/>
      <c r="K3810" s="822"/>
      <c r="L3810" s="831"/>
      <c r="M3810" s="831"/>
      <c r="N3810" s="822"/>
      <c r="O3810" s="822"/>
      <c r="P3810" s="831">
        <v>0.2</v>
      </c>
      <c r="Q3810" s="831">
        <v>12.03</v>
      </c>
      <c r="R3810" s="827"/>
      <c r="S3810" s="832">
        <v>60.149999999999991</v>
      </c>
    </row>
    <row r="3811" spans="1:19" ht="14.45" customHeight="1" x14ac:dyDescent="0.2">
      <c r="A3811" s="821" t="s">
        <v>6951</v>
      </c>
      <c r="B3811" s="822" t="s">
        <v>7426</v>
      </c>
      <c r="C3811" s="822" t="s">
        <v>639</v>
      </c>
      <c r="D3811" s="822" t="s">
        <v>6940</v>
      </c>
      <c r="E3811" s="822" t="s">
        <v>6953</v>
      </c>
      <c r="F3811" s="822" t="s">
        <v>7114</v>
      </c>
      <c r="G3811" s="822" t="s">
        <v>2319</v>
      </c>
      <c r="H3811" s="831"/>
      <c r="I3811" s="831"/>
      <c r="J3811" s="822"/>
      <c r="K3811" s="822"/>
      <c r="L3811" s="831">
        <v>1</v>
      </c>
      <c r="M3811" s="831">
        <v>1173.5999999999999</v>
      </c>
      <c r="N3811" s="822"/>
      <c r="O3811" s="822">
        <v>1173.5999999999999</v>
      </c>
      <c r="P3811" s="831"/>
      <c r="Q3811" s="831"/>
      <c r="R3811" s="827"/>
      <c r="S3811" s="832"/>
    </row>
    <row r="3812" spans="1:19" ht="14.45" customHeight="1" x14ac:dyDescent="0.2">
      <c r="A3812" s="821" t="s">
        <v>6951</v>
      </c>
      <c r="B3812" s="822" t="s">
        <v>7426</v>
      </c>
      <c r="C3812" s="822" t="s">
        <v>639</v>
      </c>
      <c r="D3812" s="822" t="s">
        <v>6940</v>
      </c>
      <c r="E3812" s="822" t="s">
        <v>6953</v>
      </c>
      <c r="F3812" s="822" t="s">
        <v>7130</v>
      </c>
      <c r="G3812" s="822" t="s">
        <v>791</v>
      </c>
      <c r="H3812" s="831"/>
      <c r="I3812" s="831"/>
      <c r="J3812" s="822"/>
      <c r="K3812" s="822"/>
      <c r="L3812" s="831"/>
      <c r="M3812" s="831"/>
      <c r="N3812" s="822"/>
      <c r="O3812" s="822"/>
      <c r="P3812" s="831">
        <v>0.14000000000000001</v>
      </c>
      <c r="Q3812" s="831">
        <v>40.33</v>
      </c>
      <c r="R3812" s="827"/>
      <c r="S3812" s="832">
        <v>288.07142857142856</v>
      </c>
    </row>
    <row r="3813" spans="1:19" ht="14.45" customHeight="1" x14ac:dyDescent="0.2">
      <c r="A3813" s="821" t="s">
        <v>6951</v>
      </c>
      <c r="B3813" s="822" t="s">
        <v>7426</v>
      </c>
      <c r="C3813" s="822" t="s">
        <v>639</v>
      </c>
      <c r="D3813" s="822" t="s">
        <v>6940</v>
      </c>
      <c r="E3813" s="822" t="s">
        <v>6953</v>
      </c>
      <c r="F3813" s="822" t="s">
        <v>7181</v>
      </c>
      <c r="G3813" s="822" t="s">
        <v>6966</v>
      </c>
      <c r="H3813" s="831"/>
      <c r="I3813" s="831"/>
      <c r="J3813" s="822"/>
      <c r="K3813" s="822"/>
      <c r="L3813" s="831"/>
      <c r="M3813" s="831"/>
      <c r="N3813" s="822"/>
      <c r="O3813" s="822"/>
      <c r="P3813" s="831">
        <v>1</v>
      </c>
      <c r="Q3813" s="831">
        <v>1005.58</v>
      </c>
      <c r="R3813" s="827"/>
      <c r="S3813" s="832">
        <v>1005.58</v>
      </c>
    </row>
    <row r="3814" spans="1:19" ht="14.45" customHeight="1" x14ac:dyDescent="0.2">
      <c r="A3814" s="821" t="s">
        <v>6951</v>
      </c>
      <c r="B3814" s="822" t="s">
        <v>7426</v>
      </c>
      <c r="C3814" s="822" t="s">
        <v>639</v>
      </c>
      <c r="D3814" s="822" t="s">
        <v>6940</v>
      </c>
      <c r="E3814" s="822" t="s">
        <v>6953</v>
      </c>
      <c r="F3814" s="822" t="s">
        <v>7183</v>
      </c>
      <c r="G3814" s="822" t="s">
        <v>1370</v>
      </c>
      <c r="H3814" s="831"/>
      <c r="I3814" s="831"/>
      <c r="J3814" s="822"/>
      <c r="K3814" s="822"/>
      <c r="L3814" s="831"/>
      <c r="M3814" s="831"/>
      <c r="N3814" s="822"/>
      <c r="O3814" s="822"/>
      <c r="P3814" s="831">
        <v>1</v>
      </c>
      <c r="Q3814" s="831">
        <v>179.5</v>
      </c>
      <c r="R3814" s="827"/>
      <c r="S3814" s="832">
        <v>179.5</v>
      </c>
    </row>
    <row r="3815" spans="1:19" ht="14.45" customHeight="1" x14ac:dyDescent="0.2">
      <c r="A3815" s="821" t="s">
        <v>6951</v>
      </c>
      <c r="B3815" s="822" t="s">
        <v>7426</v>
      </c>
      <c r="C3815" s="822" t="s">
        <v>639</v>
      </c>
      <c r="D3815" s="822" t="s">
        <v>6940</v>
      </c>
      <c r="E3815" s="822" t="s">
        <v>6953</v>
      </c>
      <c r="F3815" s="822" t="s">
        <v>7189</v>
      </c>
      <c r="G3815" s="822" t="s">
        <v>1370</v>
      </c>
      <c r="H3815" s="831"/>
      <c r="I3815" s="831"/>
      <c r="J3815" s="822"/>
      <c r="K3815" s="822"/>
      <c r="L3815" s="831"/>
      <c r="M3815" s="831"/>
      <c r="N3815" s="822"/>
      <c r="O3815" s="822"/>
      <c r="P3815" s="831">
        <v>0.87</v>
      </c>
      <c r="Q3815" s="831">
        <v>90.78</v>
      </c>
      <c r="R3815" s="827"/>
      <c r="S3815" s="832">
        <v>104.3448275862069</v>
      </c>
    </row>
    <row r="3816" spans="1:19" ht="14.45" customHeight="1" x14ac:dyDescent="0.2">
      <c r="A3816" s="821" t="s">
        <v>6951</v>
      </c>
      <c r="B3816" s="822" t="s">
        <v>7426</v>
      </c>
      <c r="C3816" s="822" t="s">
        <v>639</v>
      </c>
      <c r="D3816" s="822" t="s">
        <v>6940</v>
      </c>
      <c r="E3816" s="822" t="s">
        <v>6953</v>
      </c>
      <c r="F3816" s="822" t="s">
        <v>7190</v>
      </c>
      <c r="G3816" s="822" t="s">
        <v>1004</v>
      </c>
      <c r="H3816" s="831"/>
      <c r="I3816" s="831"/>
      <c r="J3816" s="822"/>
      <c r="K3816" s="822"/>
      <c r="L3816" s="831"/>
      <c r="M3816" s="831"/>
      <c r="N3816" s="822"/>
      <c r="O3816" s="822"/>
      <c r="P3816" s="831">
        <v>0.83</v>
      </c>
      <c r="Q3816" s="831">
        <v>120.71</v>
      </c>
      <c r="R3816" s="827"/>
      <c r="S3816" s="832">
        <v>145.43373493975903</v>
      </c>
    </row>
    <row r="3817" spans="1:19" ht="14.45" customHeight="1" x14ac:dyDescent="0.2">
      <c r="A3817" s="821" t="s">
        <v>6951</v>
      </c>
      <c r="B3817" s="822" t="s">
        <v>7426</v>
      </c>
      <c r="C3817" s="822" t="s">
        <v>639</v>
      </c>
      <c r="D3817" s="822" t="s">
        <v>6940</v>
      </c>
      <c r="E3817" s="822" t="s">
        <v>6953</v>
      </c>
      <c r="F3817" s="822" t="s">
        <v>7206</v>
      </c>
      <c r="G3817" s="822" t="s">
        <v>1241</v>
      </c>
      <c r="H3817" s="831"/>
      <c r="I3817" s="831"/>
      <c r="J3817" s="822"/>
      <c r="K3817" s="822"/>
      <c r="L3817" s="831"/>
      <c r="M3817" s="831"/>
      <c r="N3817" s="822"/>
      <c r="O3817" s="822"/>
      <c r="P3817" s="831">
        <v>0.2</v>
      </c>
      <c r="Q3817" s="831">
        <v>10.88</v>
      </c>
      <c r="R3817" s="827"/>
      <c r="S3817" s="832">
        <v>54.4</v>
      </c>
    </row>
    <row r="3818" spans="1:19" ht="14.45" customHeight="1" x14ac:dyDescent="0.2">
      <c r="A3818" s="821" t="s">
        <v>6951</v>
      </c>
      <c r="B3818" s="822" t="s">
        <v>7426</v>
      </c>
      <c r="C3818" s="822" t="s">
        <v>639</v>
      </c>
      <c r="D3818" s="822" t="s">
        <v>6940</v>
      </c>
      <c r="E3818" s="822" t="s">
        <v>7261</v>
      </c>
      <c r="F3818" s="822" t="s">
        <v>7264</v>
      </c>
      <c r="G3818" s="822" t="s">
        <v>7265</v>
      </c>
      <c r="H3818" s="831"/>
      <c r="I3818" s="831"/>
      <c r="J3818" s="822"/>
      <c r="K3818" s="822"/>
      <c r="L3818" s="831"/>
      <c r="M3818" s="831"/>
      <c r="N3818" s="822"/>
      <c r="O3818" s="822"/>
      <c r="P3818" s="831">
        <v>1</v>
      </c>
      <c r="Q3818" s="831">
        <v>562.65</v>
      </c>
      <c r="R3818" s="827"/>
      <c r="S3818" s="832">
        <v>562.65</v>
      </c>
    </row>
    <row r="3819" spans="1:19" ht="14.45" customHeight="1" x14ac:dyDescent="0.2">
      <c r="A3819" s="821" t="s">
        <v>6951</v>
      </c>
      <c r="B3819" s="822" t="s">
        <v>7426</v>
      </c>
      <c r="C3819" s="822" t="s">
        <v>639</v>
      </c>
      <c r="D3819" s="822" t="s">
        <v>6940</v>
      </c>
      <c r="E3819" s="822" t="s">
        <v>7261</v>
      </c>
      <c r="F3819" s="822" t="s">
        <v>7280</v>
      </c>
      <c r="G3819" s="822" t="s">
        <v>7281</v>
      </c>
      <c r="H3819" s="831"/>
      <c r="I3819" s="831"/>
      <c r="J3819" s="822"/>
      <c r="K3819" s="822"/>
      <c r="L3819" s="831"/>
      <c r="M3819" s="831"/>
      <c r="N3819" s="822"/>
      <c r="O3819" s="822"/>
      <c r="P3819" s="831">
        <v>1</v>
      </c>
      <c r="Q3819" s="831">
        <v>179.3</v>
      </c>
      <c r="R3819" s="827"/>
      <c r="S3819" s="832">
        <v>179.3</v>
      </c>
    </row>
    <row r="3820" spans="1:19" ht="14.45" customHeight="1" x14ac:dyDescent="0.2">
      <c r="A3820" s="821" t="s">
        <v>6951</v>
      </c>
      <c r="B3820" s="822" t="s">
        <v>7426</v>
      </c>
      <c r="C3820" s="822" t="s">
        <v>639</v>
      </c>
      <c r="D3820" s="822" t="s">
        <v>6940</v>
      </c>
      <c r="E3820" s="822" t="s">
        <v>7261</v>
      </c>
      <c r="F3820" s="822" t="s">
        <v>7287</v>
      </c>
      <c r="G3820" s="822" t="s">
        <v>7286</v>
      </c>
      <c r="H3820" s="831"/>
      <c r="I3820" s="831"/>
      <c r="J3820" s="822"/>
      <c r="K3820" s="822"/>
      <c r="L3820" s="831"/>
      <c r="M3820" s="831"/>
      <c r="N3820" s="822"/>
      <c r="O3820" s="822"/>
      <c r="P3820" s="831">
        <v>3</v>
      </c>
      <c r="Q3820" s="831">
        <v>227.91</v>
      </c>
      <c r="R3820" s="827"/>
      <c r="S3820" s="832">
        <v>75.97</v>
      </c>
    </row>
    <row r="3821" spans="1:19" ht="14.45" customHeight="1" x14ac:dyDescent="0.2">
      <c r="A3821" s="821" t="s">
        <v>6951</v>
      </c>
      <c r="B3821" s="822" t="s">
        <v>7426</v>
      </c>
      <c r="C3821" s="822" t="s">
        <v>639</v>
      </c>
      <c r="D3821" s="822" t="s">
        <v>6940</v>
      </c>
      <c r="E3821" s="822" t="s">
        <v>6946</v>
      </c>
      <c r="F3821" s="822" t="s">
        <v>7314</v>
      </c>
      <c r="G3821" s="822" t="s">
        <v>7315</v>
      </c>
      <c r="H3821" s="831"/>
      <c r="I3821" s="831"/>
      <c r="J3821" s="822"/>
      <c r="K3821" s="822"/>
      <c r="L3821" s="831">
        <v>1</v>
      </c>
      <c r="M3821" s="831">
        <v>153</v>
      </c>
      <c r="N3821" s="822"/>
      <c r="O3821" s="822">
        <v>153</v>
      </c>
      <c r="P3821" s="831">
        <v>4</v>
      </c>
      <c r="Q3821" s="831">
        <v>632</v>
      </c>
      <c r="R3821" s="827"/>
      <c r="S3821" s="832">
        <v>158</v>
      </c>
    </row>
    <row r="3822" spans="1:19" ht="14.45" customHeight="1" x14ac:dyDescent="0.2">
      <c r="A3822" s="821" t="s">
        <v>6951</v>
      </c>
      <c r="B3822" s="822" t="s">
        <v>7426</v>
      </c>
      <c r="C3822" s="822" t="s">
        <v>639</v>
      </c>
      <c r="D3822" s="822" t="s">
        <v>6940</v>
      </c>
      <c r="E3822" s="822" t="s">
        <v>6946</v>
      </c>
      <c r="F3822" s="822" t="s">
        <v>7318</v>
      </c>
      <c r="G3822" s="822" t="s">
        <v>7319</v>
      </c>
      <c r="H3822" s="831"/>
      <c r="I3822" s="831"/>
      <c r="J3822" s="822"/>
      <c r="K3822" s="822"/>
      <c r="L3822" s="831">
        <v>32</v>
      </c>
      <c r="M3822" s="831">
        <v>1216</v>
      </c>
      <c r="N3822" s="822"/>
      <c r="O3822" s="822">
        <v>38</v>
      </c>
      <c r="P3822" s="831">
        <v>69</v>
      </c>
      <c r="Q3822" s="831">
        <v>2760</v>
      </c>
      <c r="R3822" s="827"/>
      <c r="S3822" s="832">
        <v>40</v>
      </c>
    </row>
    <row r="3823" spans="1:19" ht="14.45" customHeight="1" x14ac:dyDescent="0.2">
      <c r="A3823" s="821" t="s">
        <v>6951</v>
      </c>
      <c r="B3823" s="822" t="s">
        <v>7426</v>
      </c>
      <c r="C3823" s="822" t="s">
        <v>639</v>
      </c>
      <c r="D3823" s="822" t="s">
        <v>6940</v>
      </c>
      <c r="E3823" s="822" t="s">
        <v>6946</v>
      </c>
      <c r="F3823" s="822" t="s">
        <v>7326</v>
      </c>
      <c r="G3823" s="822" t="s">
        <v>7327</v>
      </c>
      <c r="H3823" s="831"/>
      <c r="I3823" s="831"/>
      <c r="J3823" s="822"/>
      <c r="K3823" s="822"/>
      <c r="L3823" s="831"/>
      <c r="M3823" s="831"/>
      <c r="N3823" s="822"/>
      <c r="O3823" s="822"/>
      <c r="P3823" s="831">
        <v>0</v>
      </c>
      <c r="Q3823" s="831">
        <v>0</v>
      </c>
      <c r="R3823" s="827"/>
      <c r="S3823" s="832"/>
    </row>
    <row r="3824" spans="1:19" ht="14.45" customHeight="1" x14ac:dyDescent="0.2">
      <c r="A3824" s="821" t="s">
        <v>6951</v>
      </c>
      <c r="B3824" s="822" t="s">
        <v>7426</v>
      </c>
      <c r="C3824" s="822" t="s">
        <v>639</v>
      </c>
      <c r="D3824" s="822" t="s">
        <v>6940</v>
      </c>
      <c r="E3824" s="822" t="s">
        <v>6946</v>
      </c>
      <c r="F3824" s="822" t="s">
        <v>7336</v>
      </c>
      <c r="G3824" s="822" t="s">
        <v>7337</v>
      </c>
      <c r="H3824" s="831"/>
      <c r="I3824" s="831"/>
      <c r="J3824" s="822"/>
      <c r="K3824" s="822"/>
      <c r="L3824" s="831">
        <v>3</v>
      </c>
      <c r="M3824" s="831">
        <v>738</v>
      </c>
      <c r="N3824" s="822"/>
      <c r="O3824" s="822">
        <v>246</v>
      </c>
      <c r="P3824" s="831">
        <v>3</v>
      </c>
      <c r="Q3824" s="831">
        <v>780</v>
      </c>
      <c r="R3824" s="827"/>
      <c r="S3824" s="832">
        <v>260</v>
      </c>
    </row>
    <row r="3825" spans="1:19" ht="14.45" customHeight="1" x14ac:dyDescent="0.2">
      <c r="A3825" s="821" t="s">
        <v>6951</v>
      </c>
      <c r="B3825" s="822" t="s">
        <v>7426</v>
      </c>
      <c r="C3825" s="822" t="s">
        <v>639</v>
      </c>
      <c r="D3825" s="822" t="s">
        <v>6940</v>
      </c>
      <c r="E3825" s="822" t="s">
        <v>6946</v>
      </c>
      <c r="F3825" s="822" t="s">
        <v>7338</v>
      </c>
      <c r="G3825" s="822" t="s">
        <v>7339</v>
      </c>
      <c r="H3825" s="831"/>
      <c r="I3825" s="831"/>
      <c r="J3825" s="822"/>
      <c r="K3825" s="822"/>
      <c r="L3825" s="831"/>
      <c r="M3825" s="831"/>
      <c r="N3825" s="822"/>
      <c r="O3825" s="822"/>
      <c r="P3825" s="831">
        <v>2</v>
      </c>
      <c r="Q3825" s="831">
        <v>91.12</v>
      </c>
      <c r="R3825" s="827"/>
      <c r="S3825" s="832">
        <v>45.56</v>
      </c>
    </row>
    <row r="3826" spans="1:19" ht="14.45" customHeight="1" x14ac:dyDescent="0.2">
      <c r="A3826" s="821" t="s">
        <v>6951</v>
      </c>
      <c r="B3826" s="822" t="s">
        <v>7426</v>
      </c>
      <c r="C3826" s="822" t="s">
        <v>639</v>
      </c>
      <c r="D3826" s="822" t="s">
        <v>6940</v>
      </c>
      <c r="E3826" s="822" t="s">
        <v>6946</v>
      </c>
      <c r="F3826" s="822" t="s">
        <v>7342</v>
      </c>
      <c r="G3826" s="822" t="s">
        <v>7343</v>
      </c>
      <c r="H3826" s="831"/>
      <c r="I3826" s="831"/>
      <c r="J3826" s="822"/>
      <c r="K3826" s="822"/>
      <c r="L3826" s="831">
        <v>15</v>
      </c>
      <c r="M3826" s="831">
        <v>570</v>
      </c>
      <c r="N3826" s="822"/>
      <c r="O3826" s="822">
        <v>38</v>
      </c>
      <c r="P3826" s="831">
        <v>35</v>
      </c>
      <c r="Q3826" s="831">
        <v>1365</v>
      </c>
      <c r="R3826" s="827"/>
      <c r="S3826" s="832">
        <v>39</v>
      </c>
    </row>
    <row r="3827" spans="1:19" ht="14.45" customHeight="1" x14ac:dyDescent="0.2">
      <c r="A3827" s="821" t="s">
        <v>6951</v>
      </c>
      <c r="B3827" s="822" t="s">
        <v>7426</v>
      </c>
      <c r="C3827" s="822" t="s">
        <v>639</v>
      </c>
      <c r="D3827" s="822" t="s">
        <v>6940</v>
      </c>
      <c r="E3827" s="822" t="s">
        <v>6946</v>
      </c>
      <c r="F3827" s="822" t="s">
        <v>7348</v>
      </c>
      <c r="G3827" s="822" t="s">
        <v>7349</v>
      </c>
      <c r="H3827" s="831"/>
      <c r="I3827" s="831"/>
      <c r="J3827" s="822"/>
      <c r="K3827" s="822"/>
      <c r="L3827" s="831">
        <v>1</v>
      </c>
      <c r="M3827" s="831">
        <v>33</v>
      </c>
      <c r="N3827" s="822"/>
      <c r="O3827" s="822">
        <v>33</v>
      </c>
      <c r="P3827" s="831">
        <v>1</v>
      </c>
      <c r="Q3827" s="831">
        <v>34</v>
      </c>
      <c r="R3827" s="827"/>
      <c r="S3827" s="832">
        <v>34</v>
      </c>
    </row>
    <row r="3828" spans="1:19" ht="14.45" customHeight="1" x14ac:dyDescent="0.2">
      <c r="A3828" s="821" t="s">
        <v>6951</v>
      </c>
      <c r="B3828" s="822" t="s">
        <v>7426</v>
      </c>
      <c r="C3828" s="822" t="s">
        <v>639</v>
      </c>
      <c r="D3828" s="822" t="s">
        <v>6940</v>
      </c>
      <c r="E3828" s="822" t="s">
        <v>6946</v>
      </c>
      <c r="F3828" s="822" t="s">
        <v>7350</v>
      </c>
      <c r="G3828" s="822" t="s">
        <v>7351</v>
      </c>
      <c r="H3828" s="831"/>
      <c r="I3828" s="831"/>
      <c r="J3828" s="822"/>
      <c r="K3828" s="822"/>
      <c r="L3828" s="831"/>
      <c r="M3828" s="831"/>
      <c r="N3828" s="822"/>
      <c r="O3828" s="822"/>
      <c r="P3828" s="831">
        <v>1</v>
      </c>
      <c r="Q3828" s="831">
        <v>388</v>
      </c>
      <c r="R3828" s="827"/>
      <c r="S3828" s="832">
        <v>388</v>
      </c>
    </row>
    <row r="3829" spans="1:19" ht="14.45" customHeight="1" x14ac:dyDescent="0.2">
      <c r="A3829" s="821" t="s">
        <v>6951</v>
      </c>
      <c r="B3829" s="822" t="s">
        <v>7426</v>
      </c>
      <c r="C3829" s="822" t="s">
        <v>639</v>
      </c>
      <c r="D3829" s="822" t="s">
        <v>6940</v>
      </c>
      <c r="E3829" s="822" t="s">
        <v>6946</v>
      </c>
      <c r="F3829" s="822" t="s">
        <v>7453</v>
      </c>
      <c r="G3829" s="822" t="s">
        <v>7454</v>
      </c>
      <c r="H3829" s="831"/>
      <c r="I3829" s="831"/>
      <c r="J3829" s="822"/>
      <c r="K3829" s="822"/>
      <c r="L3829" s="831"/>
      <c r="M3829" s="831"/>
      <c r="N3829" s="822"/>
      <c r="O3829" s="822"/>
      <c r="P3829" s="831">
        <v>1</v>
      </c>
      <c r="Q3829" s="831">
        <v>768</v>
      </c>
      <c r="R3829" s="827"/>
      <c r="S3829" s="832">
        <v>768</v>
      </c>
    </row>
    <row r="3830" spans="1:19" ht="14.45" customHeight="1" x14ac:dyDescent="0.2">
      <c r="A3830" s="821" t="s">
        <v>6951</v>
      </c>
      <c r="B3830" s="822" t="s">
        <v>7426</v>
      </c>
      <c r="C3830" s="822" t="s">
        <v>639</v>
      </c>
      <c r="D3830" s="822" t="s">
        <v>6940</v>
      </c>
      <c r="E3830" s="822" t="s">
        <v>6946</v>
      </c>
      <c r="F3830" s="822" t="s">
        <v>7366</v>
      </c>
      <c r="G3830" s="822" t="s">
        <v>7367</v>
      </c>
      <c r="H3830" s="831"/>
      <c r="I3830" s="831"/>
      <c r="J3830" s="822"/>
      <c r="K3830" s="822"/>
      <c r="L3830" s="831">
        <v>9</v>
      </c>
      <c r="M3830" s="831">
        <v>558</v>
      </c>
      <c r="N3830" s="822"/>
      <c r="O3830" s="822">
        <v>62</v>
      </c>
      <c r="P3830" s="831">
        <v>17</v>
      </c>
      <c r="Q3830" s="831">
        <v>1122</v>
      </c>
      <c r="R3830" s="827"/>
      <c r="S3830" s="832">
        <v>66</v>
      </c>
    </row>
    <row r="3831" spans="1:19" ht="14.45" customHeight="1" x14ac:dyDescent="0.2">
      <c r="A3831" s="821" t="s">
        <v>6951</v>
      </c>
      <c r="B3831" s="822" t="s">
        <v>7426</v>
      </c>
      <c r="C3831" s="822" t="s">
        <v>639</v>
      </c>
      <c r="D3831" s="822" t="s">
        <v>6940</v>
      </c>
      <c r="E3831" s="822" t="s">
        <v>6946</v>
      </c>
      <c r="F3831" s="822" t="s">
        <v>7368</v>
      </c>
      <c r="G3831" s="822" t="s">
        <v>7369</v>
      </c>
      <c r="H3831" s="831"/>
      <c r="I3831" s="831"/>
      <c r="J3831" s="822"/>
      <c r="K3831" s="822"/>
      <c r="L3831" s="831">
        <v>17</v>
      </c>
      <c r="M3831" s="831">
        <v>1989</v>
      </c>
      <c r="N3831" s="822"/>
      <c r="O3831" s="822">
        <v>117</v>
      </c>
      <c r="P3831" s="831">
        <v>20</v>
      </c>
      <c r="Q3831" s="831">
        <v>2540</v>
      </c>
      <c r="R3831" s="827"/>
      <c r="S3831" s="832">
        <v>127</v>
      </c>
    </row>
    <row r="3832" spans="1:19" ht="14.45" customHeight="1" x14ac:dyDescent="0.2">
      <c r="A3832" s="821" t="s">
        <v>6951</v>
      </c>
      <c r="B3832" s="822" t="s">
        <v>7426</v>
      </c>
      <c r="C3832" s="822" t="s">
        <v>639</v>
      </c>
      <c r="D3832" s="822" t="s">
        <v>7501</v>
      </c>
      <c r="E3832" s="822" t="s">
        <v>6953</v>
      </c>
      <c r="F3832" s="822" t="s">
        <v>7059</v>
      </c>
      <c r="G3832" s="822" t="s">
        <v>1004</v>
      </c>
      <c r="H3832" s="831">
        <v>1.05</v>
      </c>
      <c r="I3832" s="831">
        <v>162.36000000000001</v>
      </c>
      <c r="J3832" s="822"/>
      <c r="K3832" s="822">
        <v>154.62857142857143</v>
      </c>
      <c r="L3832" s="831"/>
      <c r="M3832" s="831"/>
      <c r="N3832" s="822"/>
      <c r="O3832" s="822"/>
      <c r="P3832" s="831"/>
      <c r="Q3832" s="831"/>
      <c r="R3832" s="827"/>
      <c r="S3832" s="832"/>
    </row>
    <row r="3833" spans="1:19" ht="14.45" customHeight="1" x14ac:dyDescent="0.2">
      <c r="A3833" s="821" t="s">
        <v>6951</v>
      </c>
      <c r="B3833" s="822" t="s">
        <v>7426</v>
      </c>
      <c r="C3833" s="822" t="s">
        <v>639</v>
      </c>
      <c r="D3833" s="822" t="s">
        <v>7501</v>
      </c>
      <c r="E3833" s="822" t="s">
        <v>6953</v>
      </c>
      <c r="F3833" s="822" t="s">
        <v>7129</v>
      </c>
      <c r="G3833" s="822" t="s">
        <v>791</v>
      </c>
      <c r="H3833" s="831">
        <v>0.5</v>
      </c>
      <c r="I3833" s="831">
        <v>55.5</v>
      </c>
      <c r="J3833" s="822"/>
      <c r="K3833" s="822">
        <v>111</v>
      </c>
      <c r="L3833" s="831"/>
      <c r="M3833" s="831"/>
      <c r="N3833" s="822"/>
      <c r="O3833" s="822"/>
      <c r="P3833" s="831"/>
      <c r="Q3833" s="831"/>
      <c r="R3833" s="827"/>
      <c r="S3833" s="832"/>
    </row>
    <row r="3834" spans="1:19" ht="14.45" customHeight="1" x14ac:dyDescent="0.2">
      <c r="A3834" s="821" t="s">
        <v>6951</v>
      </c>
      <c r="B3834" s="822" t="s">
        <v>7426</v>
      </c>
      <c r="C3834" s="822" t="s">
        <v>639</v>
      </c>
      <c r="D3834" s="822" t="s">
        <v>7501</v>
      </c>
      <c r="E3834" s="822" t="s">
        <v>6953</v>
      </c>
      <c r="F3834" s="822" t="s">
        <v>7136</v>
      </c>
      <c r="G3834" s="822" t="s">
        <v>1132</v>
      </c>
      <c r="H3834" s="831">
        <v>1.19</v>
      </c>
      <c r="I3834" s="831">
        <v>501.25</v>
      </c>
      <c r="J3834" s="822"/>
      <c r="K3834" s="822">
        <v>421.218487394958</v>
      </c>
      <c r="L3834" s="831"/>
      <c r="M3834" s="831"/>
      <c r="N3834" s="822"/>
      <c r="O3834" s="822"/>
      <c r="P3834" s="831"/>
      <c r="Q3834" s="831"/>
      <c r="R3834" s="827"/>
      <c r="S3834" s="832"/>
    </row>
    <row r="3835" spans="1:19" ht="14.45" customHeight="1" x14ac:dyDescent="0.2">
      <c r="A3835" s="821" t="s">
        <v>6951</v>
      </c>
      <c r="B3835" s="822" t="s">
        <v>7426</v>
      </c>
      <c r="C3835" s="822" t="s">
        <v>639</v>
      </c>
      <c r="D3835" s="822" t="s">
        <v>7501</v>
      </c>
      <c r="E3835" s="822" t="s">
        <v>7261</v>
      </c>
      <c r="F3835" s="822" t="s">
        <v>7264</v>
      </c>
      <c r="G3835" s="822" t="s">
        <v>7265</v>
      </c>
      <c r="H3835" s="831">
        <v>1</v>
      </c>
      <c r="I3835" s="831">
        <v>562.65</v>
      </c>
      <c r="J3835" s="822"/>
      <c r="K3835" s="822">
        <v>562.65</v>
      </c>
      <c r="L3835" s="831"/>
      <c r="M3835" s="831"/>
      <c r="N3835" s="822"/>
      <c r="O3835" s="822"/>
      <c r="P3835" s="831"/>
      <c r="Q3835" s="831"/>
      <c r="R3835" s="827"/>
      <c r="S3835" s="832"/>
    </row>
    <row r="3836" spans="1:19" ht="14.45" customHeight="1" x14ac:dyDescent="0.2">
      <c r="A3836" s="821" t="s">
        <v>6951</v>
      </c>
      <c r="B3836" s="822" t="s">
        <v>7426</v>
      </c>
      <c r="C3836" s="822" t="s">
        <v>639</v>
      </c>
      <c r="D3836" s="822" t="s">
        <v>3519</v>
      </c>
      <c r="E3836" s="822" t="s">
        <v>6953</v>
      </c>
      <c r="F3836" s="822" t="s">
        <v>6954</v>
      </c>
      <c r="G3836" s="822" t="s">
        <v>6955</v>
      </c>
      <c r="H3836" s="831">
        <v>34.5</v>
      </c>
      <c r="I3836" s="831">
        <v>1874.29</v>
      </c>
      <c r="J3836" s="822"/>
      <c r="K3836" s="822">
        <v>54.327246376811594</v>
      </c>
      <c r="L3836" s="831"/>
      <c r="M3836" s="831"/>
      <c r="N3836" s="822"/>
      <c r="O3836" s="822"/>
      <c r="P3836" s="831"/>
      <c r="Q3836" s="831"/>
      <c r="R3836" s="827"/>
      <c r="S3836" s="832"/>
    </row>
    <row r="3837" spans="1:19" ht="14.45" customHeight="1" x14ac:dyDescent="0.2">
      <c r="A3837" s="821" t="s">
        <v>6951</v>
      </c>
      <c r="B3837" s="822" t="s">
        <v>7426</v>
      </c>
      <c r="C3837" s="822" t="s">
        <v>639</v>
      </c>
      <c r="D3837" s="822" t="s">
        <v>3519</v>
      </c>
      <c r="E3837" s="822" t="s">
        <v>6953</v>
      </c>
      <c r="F3837" s="822" t="s">
        <v>6956</v>
      </c>
      <c r="G3837" s="822" t="s">
        <v>6955</v>
      </c>
      <c r="H3837" s="831">
        <v>12</v>
      </c>
      <c r="I3837" s="831">
        <v>1304.4699999999998</v>
      </c>
      <c r="J3837" s="822"/>
      <c r="K3837" s="822">
        <v>108.70583333333332</v>
      </c>
      <c r="L3837" s="831"/>
      <c r="M3837" s="831"/>
      <c r="N3837" s="822"/>
      <c r="O3837" s="822"/>
      <c r="P3837" s="831"/>
      <c r="Q3837" s="831"/>
      <c r="R3837" s="827"/>
      <c r="S3837" s="832"/>
    </row>
    <row r="3838" spans="1:19" ht="14.45" customHeight="1" x14ac:dyDescent="0.2">
      <c r="A3838" s="821" t="s">
        <v>6951</v>
      </c>
      <c r="B3838" s="822" t="s">
        <v>7426</v>
      </c>
      <c r="C3838" s="822" t="s">
        <v>639</v>
      </c>
      <c r="D3838" s="822" t="s">
        <v>3519</v>
      </c>
      <c r="E3838" s="822" t="s">
        <v>6953</v>
      </c>
      <c r="F3838" s="822" t="s">
        <v>6957</v>
      </c>
      <c r="G3838" s="822" t="s">
        <v>6958</v>
      </c>
      <c r="H3838" s="831">
        <v>6.8000000000000007</v>
      </c>
      <c r="I3838" s="831">
        <v>87.47</v>
      </c>
      <c r="J3838" s="822"/>
      <c r="K3838" s="822">
        <v>12.863235294117645</v>
      </c>
      <c r="L3838" s="831">
        <v>8.6</v>
      </c>
      <c r="M3838" s="831">
        <v>110.62</v>
      </c>
      <c r="N3838" s="822"/>
      <c r="O3838" s="822">
        <v>12.86279069767442</v>
      </c>
      <c r="P3838" s="831"/>
      <c r="Q3838" s="831"/>
      <c r="R3838" s="827"/>
      <c r="S3838" s="832"/>
    </row>
    <row r="3839" spans="1:19" ht="14.45" customHeight="1" x14ac:dyDescent="0.2">
      <c r="A3839" s="821" t="s">
        <v>6951</v>
      </c>
      <c r="B3839" s="822" t="s">
        <v>7426</v>
      </c>
      <c r="C3839" s="822" t="s">
        <v>639</v>
      </c>
      <c r="D3839" s="822" t="s">
        <v>3519</v>
      </c>
      <c r="E3839" s="822" t="s">
        <v>6953</v>
      </c>
      <c r="F3839" s="822" t="s">
        <v>6959</v>
      </c>
      <c r="G3839" s="822" t="s">
        <v>900</v>
      </c>
      <c r="H3839" s="831">
        <v>15.5</v>
      </c>
      <c r="I3839" s="831">
        <v>2919.42</v>
      </c>
      <c r="J3839" s="822"/>
      <c r="K3839" s="822">
        <v>188.34967741935483</v>
      </c>
      <c r="L3839" s="831">
        <v>8.6</v>
      </c>
      <c r="M3839" s="831">
        <v>1766.4399999999998</v>
      </c>
      <c r="N3839" s="822"/>
      <c r="O3839" s="822">
        <v>205.39999999999998</v>
      </c>
      <c r="P3839" s="831">
        <v>0.1</v>
      </c>
      <c r="Q3839" s="831">
        <v>20.54</v>
      </c>
      <c r="R3839" s="827"/>
      <c r="S3839" s="832">
        <v>205.39999999999998</v>
      </c>
    </row>
    <row r="3840" spans="1:19" ht="14.45" customHeight="1" x14ac:dyDescent="0.2">
      <c r="A3840" s="821" t="s">
        <v>6951</v>
      </c>
      <c r="B3840" s="822" t="s">
        <v>7426</v>
      </c>
      <c r="C3840" s="822" t="s">
        <v>639</v>
      </c>
      <c r="D3840" s="822" t="s">
        <v>3519</v>
      </c>
      <c r="E3840" s="822" t="s">
        <v>6953</v>
      </c>
      <c r="F3840" s="822" t="s">
        <v>6961</v>
      </c>
      <c r="G3840" s="822" t="s">
        <v>1338</v>
      </c>
      <c r="H3840" s="831">
        <v>0.1</v>
      </c>
      <c r="I3840" s="831">
        <v>5.07</v>
      </c>
      <c r="J3840" s="822"/>
      <c r="K3840" s="822">
        <v>50.7</v>
      </c>
      <c r="L3840" s="831"/>
      <c r="M3840" s="831"/>
      <c r="N3840" s="822"/>
      <c r="O3840" s="822"/>
      <c r="P3840" s="831"/>
      <c r="Q3840" s="831"/>
      <c r="R3840" s="827"/>
      <c r="S3840" s="832"/>
    </row>
    <row r="3841" spans="1:19" ht="14.45" customHeight="1" x14ac:dyDescent="0.2">
      <c r="A3841" s="821" t="s">
        <v>6951</v>
      </c>
      <c r="B3841" s="822" t="s">
        <v>7426</v>
      </c>
      <c r="C3841" s="822" t="s">
        <v>639</v>
      </c>
      <c r="D3841" s="822" t="s">
        <v>3519</v>
      </c>
      <c r="E3841" s="822" t="s">
        <v>6953</v>
      </c>
      <c r="F3841" s="822" t="s">
        <v>6962</v>
      </c>
      <c r="G3841" s="822" t="s">
        <v>1479</v>
      </c>
      <c r="H3841" s="831">
        <v>49</v>
      </c>
      <c r="I3841" s="831">
        <v>655.13000000000011</v>
      </c>
      <c r="J3841" s="822"/>
      <c r="K3841" s="822">
        <v>13.370000000000003</v>
      </c>
      <c r="L3841" s="831"/>
      <c r="M3841" s="831"/>
      <c r="N3841" s="822"/>
      <c r="O3841" s="822"/>
      <c r="P3841" s="831"/>
      <c r="Q3841" s="831"/>
      <c r="R3841" s="827"/>
      <c r="S3841" s="832"/>
    </row>
    <row r="3842" spans="1:19" ht="14.45" customHeight="1" x14ac:dyDescent="0.2">
      <c r="A3842" s="821" t="s">
        <v>6951</v>
      </c>
      <c r="B3842" s="822" t="s">
        <v>7426</v>
      </c>
      <c r="C3842" s="822" t="s">
        <v>639</v>
      </c>
      <c r="D3842" s="822" t="s">
        <v>3519</v>
      </c>
      <c r="E3842" s="822" t="s">
        <v>6953</v>
      </c>
      <c r="F3842" s="822" t="s">
        <v>6968</v>
      </c>
      <c r="G3842" s="822" t="s">
        <v>974</v>
      </c>
      <c r="H3842" s="831">
        <v>0.08</v>
      </c>
      <c r="I3842" s="831">
        <v>12.67</v>
      </c>
      <c r="J3842" s="822"/>
      <c r="K3842" s="822">
        <v>158.375</v>
      </c>
      <c r="L3842" s="831"/>
      <c r="M3842" s="831"/>
      <c r="N3842" s="822"/>
      <c r="O3842" s="822"/>
      <c r="P3842" s="831"/>
      <c r="Q3842" s="831"/>
      <c r="R3842" s="827"/>
      <c r="S3842" s="832"/>
    </row>
    <row r="3843" spans="1:19" ht="14.45" customHeight="1" x14ac:dyDescent="0.2">
      <c r="A3843" s="821" t="s">
        <v>6951</v>
      </c>
      <c r="B3843" s="822" t="s">
        <v>7426</v>
      </c>
      <c r="C3843" s="822" t="s">
        <v>639</v>
      </c>
      <c r="D3843" s="822" t="s">
        <v>3519</v>
      </c>
      <c r="E3843" s="822" t="s">
        <v>6953</v>
      </c>
      <c r="F3843" s="822" t="s">
        <v>6969</v>
      </c>
      <c r="G3843" s="822" t="s">
        <v>974</v>
      </c>
      <c r="H3843" s="831">
        <v>0.33</v>
      </c>
      <c r="I3843" s="831">
        <v>107.09</v>
      </c>
      <c r="J3843" s="822"/>
      <c r="K3843" s="822">
        <v>324.5151515151515</v>
      </c>
      <c r="L3843" s="831"/>
      <c r="M3843" s="831"/>
      <c r="N3843" s="822"/>
      <c r="O3843" s="822"/>
      <c r="P3843" s="831"/>
      <c r="Q3843" s="831"/>
      <c r="R3843" s="827"/>
      <c r="S3843" s="832"/>
    </row>
    <row r="3844" spans="1:19" ht="14.45" customHeight="1" x14ac:dyDescent="0.2">
      <c r="A3844" s="821" t="s">
        <v>6951</v>
      </c>
      <c r="B3844" s="822" t="s">
        <v>7426</v>
      </c>
      <c r="C3844" s="822" t="s">
        <v>639</v>
      </c>
      <c r="D3844" s="822" t="s">
        <v>3519</v>
      </c>
      <c r="E3844" s="822" t="s">
        <v>6953</v>
      </c>
      <c r="F3844" s="822" t="s">
        <v>6970</v>
      </c>
      <c r="G3844" s="822" t="s">
        <v>6971</v>
      </c>
      <c r="H3844" s="831">
        <v>1</v>
      </c>
      <c r="I3844" s="831">
        <v>20461.8</v>
      </c>
      <c r="J3844" s="822"/>
      <c r="K3844" s="822">
        <v>20461.8</v>
      </c>
      <c r="L3844" s="831">
        <v>4</v>
      </c>
      <c r="M3844" s="831">
        <v>81614</v>
      </c>
      <c r="N3844" s="822"/>
      <c r="O3844" s="822">
        <v>20403.5</v>
      </c>
      <c r="P3844" s="831"/>
      <c r="Q3844" s="831"/>
      <c r="R3844" s="827"/>
      <c r="S3844" s="832"/>
    </row>
    <row r="3845" spans="1:19" ht="14.45" customHeight="1" x14ac:dyDescent="0.2">
      <c r="A3845" s="821" t="s">
        <v>6951</v>
      </c>
      <c r="B3845" s="822" t="s">
        <v>7426</v>
      </c>
      <c r="C3845" s="822" t="s">
        <v>639</v>
      </c>
      <c r="D3845" s="822" t="s">
        <v>3519</v>
      </c>
      <c r="E3845" s="822" t="s">
        <v>6953</v>
      </c>
      <c r="F3845" s="822" t="s">
        <v>6981</v>
      </c>
      <c r="G3845" s="822" t="s">
        <v>3381</v>
      </c>
      <c r="H3845" s="831">
        <v>10</v>
      </c>
      <c r="I3845" s="831">
        <v>82596.5</v>
      </c>
      <c r="J3845" s="822"/>
      <c r="K3845" s="822">
        <v>8259.65</v>
      </c>
      <c r="L3845" s="831">
        <v>4</v>
      </c>
      <c r="M3845" s="831">
        <v>23140.48</v>
      </c>
      <c r="N3845" s="822"/>
      <c r="O3845" s="822">
        <v>5785.12</v>
      </c>
      <c r="P3845" s="831"/>
      <c r="Q3845" s="831"/>
      <c r="R3845" s="827"/>
      <c r="S3845" s="832"/>
    </row>
    <row r="3846" spans="1:19" ht="14.45" customHeight="1" x14ac:dyDescent="0.2">
      <c r="A3846" s="821" t="s">
        <v>6951</v>
      </c>
      <c r="B3846" s="822" t="s">
        <v>7426</v>
      </c>
      <c r="C3846" s="822" t="s">
        <v>639</v>
      </c>
      <c r="D3846" s="822" t="s">
        <v>3519</v>
      </c>
      <c r="E3846" s="822" t="s">
        <v>6953</v>
      </c>
      <c r="F3846" s="822" t="s">
        <v>6994</v>
      </c>
      <c r="G3846" s="822" t="s">
        <v>6966</v>
      </c>
      <c r="H3846" s="831">
        <v>68</v>
      </c>
      <c r="I3846" s="831">
        <v>87778.48000000001</v>
      </c>
      <c r="J3846" s="822"/>
      <c r="K3846" s="822">
        <v>1290.8600000000001</v>
      </c>
      <c r="L3846" s="831">
        <v>4</v>
      </c>
      <c r="M3846" s="831">
        <v>6323.2</v>
      </c>
      <c r="N3846" s="822"/>
      <c r="O3846" s="822">
        <v>1580.8</v>
      </c>
      <c r="P3846" s="831"/>
      <c r="Q3846" s="831"/>
      <c r="R3846" s="827"/>
      <c r="S3846" s="832"/>
    </row>
    <row r="3847" spans="1:19" ht="14.45" customHeight="1" x14ac:dyDescent="0.2">
      <c r="A3847" s="821" t="s">
        <v>6951</v>
      </c>
      <c r="B3847" s="822" t="s">
        <v>7426</v>
      </c>
      <c r="C3847" s="822" t="s">
        <v>639</v>
      </c>
      <c r="D3847" s="822" t="s">
        <v>3519</v>
      </c>
      <c r="E3847" s="822" t="s">
        <v>6953</v>
      </c>
      <c r="F3847" s="822" t="s">
        <v>6995</v>
      </c>
      <c r="G3847" s="822" t="s">
        <v>699</v>
      </c>
      <c r="H3847" s="831"/>
      <c r="I3847" s="831"/>
      <c r="J3847" s="822"/>
      <c r="K3847" s="822"/>
      <c r="L3847" s="831">
        <v>0.1</v>
      </c>
      <c r="M3847" s="831">
        <v>4.67</v>
      </c>
      <c r="N3847" s="822"/>
      <c r="O3847" s="822">
        <v>46.699999999999996</v>
      </c>
      <c r="P3847" s="831"/>
      <c r="Q3847" s="831"/>
      <c r="R3847" s="827"/>
      <c r="S3847" s="832"/>
    </row>
    <row r="3848" spans="1:19" ht="14.45" customHeight="1" x14ac:dyDescent="0.2">
      <c r="A3848" s="821" t="s">
        <v>6951</v>
      </c>
      <c r="B3848" s="822" t="s">
        <v>7426</v>
      </c>
      <c r="C3848" s="822" t="s">
        <v>639</v>
      </c>
      <c r="D3848" s="822" t="s">
        <v>3519</v>
      </c>
      <c r="E3848" s="822" t="s">
        <v>6953</v>
      </c>
      <c r="F3848" s="822" t="s">
        <v>6996</v>
      </c>
      <c r="G3848" s="822" t="s">
        <v>1434</v>
      </c>
      <c r="H3848" s="831">
        <v>68.2</v>
      </c>
      <c r="I3848" s="831">
        <v>11951.95</v>
      </c>
      <c r="J3848" s="822"/>
      <c r="K3848" s="822">
        <v>175.24853372434018</v>
      </c>
      <c r="L3848" s="831">
        <v>22.799999999999997</v>
      </c>
      <c r="M3848" s="831">
        <v>3994.76</v>
      </c>
      <c r="N3848" s="822"/>
      <c r="O3848" s="822">
        <v>175.20877192982459</v>
      </c>
      <c r="P3848" s="831">
        <v>0.2</v>
      </c>
      <c r="Q3848" s="831">
        <v>30.61</v>
      </c>
      <c r="R3848" s="827"/>
      <c r="S3848" s="832">
        <v>153.04999999999998</v>
      </c>
    </row>
    <row r="3849" spans="1:19" ht="14.45" customHeight="1" x14ac:dyDescent="0.2">
      <c r="A3849" s="821" t="s">
        <v>6951</v>
      </c>
      <c r="B3849" s="822" t="s">
        <v>7426</v>
      </c>
      <c r="C3849" s="822" t="s">
        <v>639</v>
      </c>
      <c r="D3849" s="822" t="s">
        <v>3519</v>
      </c>
      <c r="E3849" s="822" t="s">
        <v>6953</v>
      </c>
      <c r="F3849" s="822" t="s">
        <v>6997</v>
      </c>
      <c r="G3849" s="822" t="s">
        <v>877</v>
      </c>
      <c r="H3849" s="831">
        <v>13.5</v>
      </c>
      <c r="I3849" s="831">
        <v>811.21999999999991</v>
      </c>
      <c r="J3849" s="822"/>
      <c r="K3849" s="822">
        <v>60.090370370370366</v>
      </c>
      <c r="L3849" s="831">
        <v>19.900000000000002</v>
      </c>
      <c r="M3849" s="831">
        <v>1193.48</v>
      </c>
      <c r="N3849" s="822"/>
      <c r="O3849" s="822">
        <v>59.973869346733665</v>
      </c>
      <c r="P3849" s="831">
        <v>0.2</v>
      </c>
      <c r="Q3849" s="831">
        <v>11.98</v>
      </c>
      <c r="R3849" s="827"/>
      <c r="S3849" s="832">
        <v>59.9</v>
      </c>
    </row>
    <row r="3850" spans="1:19" ht="14.45" customHeight="1" x14ac:dyDescent="0.2">
      <c r="A3850" s="821" t="s">
        <v>6951</v>
      </c>
      <c r="B3850" s="822" t="s">
        <v>7426</v>
      </c>
      <c r="C3850" s="822" t="s">
        <v>639</v>
      </c>
      <c r="D3850" s="822" t="s">
        <v>3519</v>
      </c>
      <c r="E3850" s="822" t="s">
        <v>6953</v>
      </c>
      <c r="F3850" s="822" t="s">
        <v>6998</v>
      </c>
      <c r="G3850" s="822" t="s">
        <v>3267</v>
      </c>
      <c r="H3850" s="831">
        <v>0.18999999999999997</v>
      </c>
      <c r="I3850" s="831">
        <v>130.36000000000001</v>
      </c>
      <c r="J3850" s="822"/>
      <c r="K3850" s="822">
        <v>686.10526315789491</v>
      </c>
      <c r="L3850" s="831">
        <v>0.05</v>
      </c>
      <c r="M3850" s="831">
        <v>34.299999999999997</v>
      </c>
      <c r="N3850" s="822"/>
      <c r="O3850" s="822">
        <v>685.99999999999989</v>
      </c>
      <c r="P3850" s="831"/>
      <c r="Q3850" s="831"/>
      <c r="R3850" s="827"/>
      <c r="S3850" s="832"/>
    </row>
    <row r="3851" spans="1:19" ht="14.45" customHeight="1" x14ac:dyDescent="0.2">
      <c r="A3851" s="821" t="s">
        <v>6951</v>
      </c>
      <c r="B3851" s="822" t="s">
        <v>7426</v>
      </c>
      <c r="C3851" s="822" t="s">
        <v>639</v>
      </c>
      <c r="D3851" s="822" t="s">
        <v>3519</v>
      </c>
      <c r="E3851" s="822" t="s">
        <v>6953</v>
      </c>
      <c r="F3851" s="822" t="s">
        <v>7000</v>
      </c>
      <c r="G3851" s="822" t="s">
        <v>3267</v>
      </c>
      <c r="H3851" s="831">
        <v>4.21</v>
      </c>
      <c r="I3851" s="831">
        <v>1444.4</v>
      </c>
      <c r="J3851" s="822"/>
      <c r="K3851" s="822">
        <v>343.08788598574824</v>
      </c>
      <c r="L3851" s="831">
        <v>1</v>
      </c>
      <c r="M3851" s="831">
        <v>343.09</v>
      </c>
      <c r="N3851" s="822"/>
      <c r="O3851" s="822">
        <v>343.09</v>
      </c>
      <c r="P3851" s="831"/>
      <c r="Q3851" s="831"/>
      <c r="R3851" s="827"/>
      <c r="S3851" s="832"/>
    </row>
    <row r="3852" spans="1:19" ht="14.45" customHeight="1" x14ac:dyDescent="0.2">
      <c r="A3852" s="821" t="s">
        <v>6951</v>
      </c>
      <c r="B3852" s="822" t="s">
        <v>7426</v>
      </c>
      <c r="C3852" s="822" t="s">
        <v>639</v>
      </c>
      <c r="D3852" s="822" t="s">
        <v>3519</v>
      </c>
      <c r="E3852" s="822" t="s">
        <v>6953</v>
      </c>
      <c r="F3852" s="822" t="s">
        <v>7001</v>
      </c>
      <c r="G3852" s="822" t="s">
        <v>1535</v>
      </c>
      <c r="H3852" s="831">
        <v>1</v>
      </c>
      <c r="I3852" s="831">
        <v>44.55</v>
      </c>
      <c r="J3852" s="822"/>
      <c r="K3852" s="822">
        <v>44.55</v>
      </c>
      <c r="L3852" s="831"/>
      <c r="M3852" s="831"/>
      <c r="N3852" s="822"/>
      <c r="O3852" s="822"/>
      <c r="P3852" s="831"/>
      <c r="Q3852" s="831"/>
      <c r="R3852" s="827"/>
      <c r="S3852" s="832"/>
    </row>
    <row r="3853" spans="1:19" ht="14.45" customHeight="1" x14ac:dyDescent="0.2">
      <c r="A3853" s="821" t="s">
        <v>6951</v>
      </c>
      <c r="B3853" s="822" t="s">
        <v>7426</v>
      </c>
      <c r="C3853" s="822" t="s">
        <v>639</v>
      </c>
      <c r="D3853" s="822" t="s">
        <v>3519</v>
      </c>
      <c r="E3853" s="822" t="s">
        <v>6953</v>
      </c>
      <c r="F3853" s="822" t="s">
        <v>7003</v>
      </c>
      <c r="G3853" s="822" t="s">
        <v>862</v>
      </c>
      <c r="H3853" s="831">
        <v>0.1</v>
      </c>
      <c r="I3853" s="831">
        <v>20.869999999999997</v>
      </c>
      <c r="J3853" s="822"/>
      <c r="K3853" s="822">
        <v>208.69999999999996</v>
      </c>
      <c r="L3853" s="831"/>
      <c r="M3853" s="831"/>
      <c r="N3853" s="822"/>
      <c r="O3853" s="822"/>
      <c r="P3853" s="831"/>
      <c r="Q3853" s="831"/>
      <c r="R3853" s="827"/>
      <c r="S3853" s="832"/>
    </row>
    <row r="3854" spans="1:19" ht="14.45" customHeight="1" x14ac:dyDescent="0.2">
      <c r="A3854" s="821" t="s">
        <v>6951</v>
      </c>
      <c r="B3854" s="822" t="s">
        <v>7426</v>
      </c>
      <c r="C3854" s="822" t="s">
        <v>639</v>
      </c>
      <c r="D3854" s="822" t="s">
        <v>3519</v>
      </c>
      <c r="E3854" s="822" t="s">
        <v>6953</v>
      </c>
      <c r="F3854" s="822" t="s">
        <v>7004</v>
      </c>
      <c r="G3854" s="822" t="s">
        <v>7005</v>
      </c>
      <c r="H3854" s="831">
        <v>17.2</v>
      </c>
      <c r="I3854" s="831">
        <v>2017.56</v>
      </c>
      <c r="J3854" s="822"/>
      <c r="K3854" s="822">
        <v>117.3</v>
      </c>
      <c r="L3854" s="831">
        <v>3.4000000000000004</v>
      </c>
      <c r="M3854" s="831">
        <v>398.82</v>
      </c>
      <c r="N3854" s="822"/>
      <c r="O3854" s="822">
        <v>117.29999999999998</v>
      </c>
      <c r="P3854" s="831"/>
      <c r="Q3854" s="831"/>
      <c r="R3854" s="827"/>
      <c r="S3854" s="832"/>
    </row>
    <row r="3855" spans="1:19" ht="14.45" customHeight="1" x14ac:dyDescent="0.2">
      <c r="A3855" s="821" t="s">
        <v>6951</v>
      </c>
      <c r="B3855" s="822" t="s">
        <v>7426</v>
      </c>
      <c r="C3855" s="822" t="s">
        <v>639</v>
      </c>
      <c r="D3855" s="822" t="s">
        <v>3519</v>
      </c>
      <c r="E3855" s="822" t="s">
        <v>6953</v>
      </c>
      <c r="F3855" s="822" t="s">
        <v>7006</v>
      </c>
      <c r="G3855" s="822"/>
      <c r="H3855" s="831">
        <v>0.2</v>
      </c>
      <c r="I3855" s="831">
        <v>13.29</v>
      </c>
      <c r="J3855" s="822"/>
      <c r="K3855" s="822">
        <v>66.449999999999989</v>
      </c>
      <c r="L3855" s="831"/>
      <c r="M3855" s="831"/>
      <c r="N3855" s="822"/>
      <c r="O3855" s="822"/>
      <c r="P3855" s="831"/>
      <c r="Q3855" s="831"/>
      <c r="R3855" s="827"/>
      <c r="S3855" s="832"/>
    </row>
    <row r="3856" spans="1:19" ht="14.45" customHeight="1" x14ac:dyDescent="0.2">
      <c r="A3856" s="821" t="s">
        <v>6951</v>
      </c>
      <c r="B3856" s="822" t="s">
        <v>7426</v>
      </c>
      <c r="C3856" s="822" t="s">
        <v>639</v>
      </c>
      <c r="D3856" s="822" t="s">
        <v>3519</v>
      </c>
      <c r="E3856" s="822" t="s">
        <v>6953</v>
      </c>
      <c r="F3856" s="822" t="s">
        <v>7006</v>
      </c>
      <c r="G3856" s="822" t="s">
        <v>7007</v>
      </c>
      <c r="H3856" s="831">
        <v>0.60000000000000009</v>
      </c>
      <c r="I3856" s="831">
        <v>39.97</v>
      </c>
      <c r="J3856" s="822"/>
      <c r="K3856" s="822">
        <v>66.61666666666666</v>
      </c>
      <c r="L3856" s="831"/>
      <c r="M3856" s="831"/>
      <c r="N3856" s="822"/>
      <c r="O3856" s="822"/>
      <c r="P3856" s="831"/>
      <c r="Q3856" s="831"/>
      <c r="R3856" s="827"/>
      <c r="S3856" s="832"/>
    </row>
    <row r="3857" spans="1:19" ht="14.45" customHeight="1" x14ac:dyDescent="0.2">
      <c r="A3857" s="821" t="s">
        <v>6951</v>
      </c>
      <c r="B3857" s="822" t="s">
        <v>7426</v>
      </c>
      <c r="C3857" s="822" t="s">
        <v>639</v>
      </c>
      <c r="D3857" s="822" t="s">
        <v>3519</v>
      </c>
      <c r="E3857" s="822" t="s">
        <v>6953</v>
      </c>
      <c r="F3857" s="822" t="s">
        <v>7008</v>
      </c>
      <c r="G3857" s="822" t="s">
        <v>2314</v>
      </c>
      <c r="H3857" s="831">
        <v>2.34</v>
      </c>
      <c r="I3857" s="831">
        <v>8298.99</v>
      </c>
      <c r="J3857" s="822"/>
      <c r="K3857" s="822">
        <v>3546.5769230769233</v>
      </c>
      <c r="L3857" s="831"/>
      <c r="M3857" s="831"/>
      <c r="N3857" s="822"/>
      <c r="O3857" s="822"/>
      <c r="P3857" s="831"/>
      <c r="Q3857" s="831"/>
      <c r="R3857" s="827"/>
      <c r="S3857" s="832"/>
    </row>
    <row r="3858" spans="1:19" ht="14.45" customHeight="1" x14ac:dyDescent="0.2">
      <c r="A3858" s="821" t="s">
        <v>6951</v>
      </c>
      <c r="B3858" s="822" t="s">
        <v>7426</v>
      </c>
      <c r="C3858" s="822" t="s">
        <v>639</v>
      </c>
      <c r="D3858" s="822" t="s">
        <v>3519</v>
      </c>
      <c r="E3858" s="822" t="s">
        <v>6953</v>
      </c>
      <c r="F3858" s="822" t="s">
        <v>7009</v>
      </c>
      <c r="G3858" s="822" t="s">
        <v>2314</v>
      </c>
      <c r="H3858" s="831">
        <v>1</v>
      </c>
      <c r="I3858" s="831">
        <v>19319.98</v>
      </c>
      <c r="J3858" s="822"/>
      <c r="K3858" s="822">
        <v>19319.98</v>
      </c>
      <c r="L3858" s="831"/>
      <c r="M3858" s="831"/>
      <c r="N3858" s="822"/>
      <c r="O3858" s="822"/>
      <c r="P3858" s="831"/>
      <c r="Q3858" s="831"/>
      <c r="R3858" s="827"/>
      <c r="S3858" s="832"/>
    </row>
    <row r="3859" spans="1:19" ht="14.45" customHeight="1" x14ac:dyDescent="0.2">
      <c r="A3859" s="821" t="s">
        <v>6951</v>
      </c>
      <c r="B3859" s="822" t="s">
        <v>7426</v>
      </c>
      <c r="C3859" s="822" t="s">
        <v>639</v>
      </c>
      <c r="D3859" s="822" t="s">
        <v>3519</v>
      </c>
      <c r="E3859" s="822" t="s">
        <v>6953</v>
      </c>
      <c r="F3859" s="822" t="s">
        <v>7010</v>
      </c>
      <c r="G3859" s="822" t="s">
        <v>1945</v>
      </c>
      <c r="H3859" s="831">
        <v>0.33999999999999997</v>
      </c>
      <c r="I3859" s="831">
        <v>66.22</v>
      </c>
      <c r="J3859" s="822"/>
      <c r="K3859" s="822">
        <v>194.76470588235296</v>
      </c>
      <c r="L3859" s="831"/>
      <c r="M3859" s="831"/>
      <c r="N3859" s="822"/>
      <c r="O3859" s="822"/>
      <c r="P3859" s="831"/>
      <c r="Q3859" s="831"/>
      <c r="R3859" s="827"/>
      <c r="S3859" s="832"/>
    </row>
    <row r="3860" spans="1:19" ht="14.45" customHeight="1" x14ac:dyDescent="0.2">
      <c r="A3860" s="821" t="s">
        <v>6951</v>
      </c>
      <c r="B3860" s="822" t="s">
        <v>7426</v>
      </c>
      <c r="C3860" s="822" t="s">
        <v>639</v>
      </c>
      <c r="D3860" s="822" t="s">
        <v>3519</v>
      </c>
      <c r="E3860" s="822" t="s">
        <v>6953</v>
      </c>
      <c r="F3860" s="822" t="s">
        <v>7025</v>
      </c>
      <c r="G3860" s="822" t="s">
        <v>3361</v>
      </c>
      <c r="H3860" s="831">
        <v>81.209999999999994</v>
      </c>
      <c r="I3860" s="831">
        <v>6396.13</v>
      </c>
      <c r="J3860" s="822"/>
      <c r="K3860" s="822">
        <v>78.760374338135705</v>
      </c>
      <c r="L3860" s="831"/>
      <c r="M3860" s="831"/>
      <c r="N3860" s="822"/>
      <c r="O3860" s="822"/>
      <c r="P3860" s="831"/>
      <c r="Q3860" s="831"/>
      <c r="R3860" s="827"/>
      <c r="S3860" s="832"/>
    </row>
    <row r="3861" spans="1:19" ht="14.45" customHeight="1" x14ac:dyDescent="0.2">
      <c r="A3861" s="821" t="s">
        <v>6951</v>
      </c>
      <c r="B3861" s="822" t="s">
        <v>7426</v>
      </c>
      <c r="C3861" s="822" t="s">
        <v>639</v>
      </c>
      <c r="D3861" s="822" t="s">
        <v>3519</v>
      </c>
      <c r="E3861" s="822" t="s">
        <v>6953</v>
      </c>
      <c r="F3861" s="822" t="s">
        <v>7026</v>
      </c>
      <c r="G3861" s="822" t="s">
        <v>6971</v>
      </c>
      <c r="H3861" s="831"/>
      <c r="I3861" s="831"/>
      <c r="J3861" s="822"/>
      <c r="K3861" s="822"/>
      <c r="L3861" s="831">
        <v>1</v>
      </c>
      <c r="M3861" s="831">
        <v>10050.4</v>
      </c>
      <c r="N3861" s="822"/>
      <c r="O3861" s="822">
        <v>10050.4</v>
      </c>
      <c r="P3861" s="831"/>
      <c r="Q3861" s="831"/>
      <c r="R3861" s="827"/>
      <c r="S3861" s="832"/>
    </row>
    <row r="3862" spans="1:19" ht="14.45" customHeight="1" x14ac:dyDescent="0.2">
      <c r="A3862" s="821" t="s">
        <v>6951</v>
      </c>
      <c r="B3862" s="822" t="s">
        <v>7426</v>
      </c>
      <c r="C3862" s="822" t="s">
        <v>639</v>
      </c>
      <c r="D3862" s="822" t="s">
        <v>3519</v>
      </c>
      <c r="E3862" s="822" t="s">
        <v>6953</v>
      </c>
      <c r="F3862" s="822" t="s">
        <v>7029</v>
      </c>
      <c r="G3862" s="822" t="s">
        <v>3393</v>
      </c>
      <c r="H3862" s="831">
        <v>41</v>
      </c>
      <c r="I3862" s="831">
        <v>274970.59999999998</v>
      </c>
      <c r="J3862" s="822"/>
      <c r="K3862" s="822">
        <v>6706.5999999999995</v>
      </c>
      <c r="L3862" s="831">
        <v>18</v>
      </c>
      <c r="M3862" s="831">
        <v>120715.72</v>
      </c>
      <c r="N3862" s="822"/>
      <c r="O3862" s="822">
        <v>6706.4288888888887</v>
      </c>
      <c r="P3862" s="831"/>
      <c r="Q3862" s="831"/>
      <c r="R3862" s="827"/>
      <c r="S3862" s="832"/>
    </row>
    <row r="3863" spans="1:19" ht="14.45" customHeight="1" x14ac:dyDescent="0.2">
      <c r="A3863" s="821" t="s">
        <v>6951</v>
      </c>
      <c r="B3863" s="822" t="s">
        <v>7426</v>
      </c>
      <c r="C3863" s="822" t="s">
        <v>639</v>
      </c>
      <c r="D3863" s="822" t="s">
        <v>3519</v>
      </c>
      <c r="E3863" s="822" t="s">
        <v>6953</v>
      </c>
      <c r="F3863" s="822" t="s">
        <v>7030</v>
      </c>
      <c r="G3863" s="822" t="s">
        <v>3361</v>
      </c>
      <c r="H3863" s="831">
        <v>11.340000000000002</v>
      </c>
      <c r="I3863" s="831">
        <v>5403.87</v>
      </c>
      <c r="J3863" s="822"/>
      <c r="K3863" s="822">
        <v>476.53174603174597</v>
      </c>
      <c r="L3863" s="831"/>
      <c r="M3863" s="831"/>
      <c r="N3863" s="822"/>
      <c r="O3863" s="822"/>
      <c r="P3863" s="831"/>
      <c r="Q3863" s="831"/>
      <c r="R3863" s="827"/>
      <c r="S3863" s="832"/>
    </row>
    <row r="3864" spans="1:19" ht="14.45" customHeight="1" x14ac:dyDescent="0.2">
      <c r="A3864" s="821" t="s">
        <v>6951</v>
      </c>
      <c r="B3864" s="822" t="s">
        <v>7426</v>
      </c>
      <c r="C3864" s="822" t="s">
        <v>639</v>
      </c>
      <c r="D3864" s="822" t="s">
        <v>3519</v>
      </c>
      <c r="E3864" s="822" t="s">
        <v>6953</v>
      </c>
      <c r="F3864" s="822" t="s">
        <v>7031</v>
      </c>
      <c r="G3864" s="822" t="s">
        <v>3361</v>
      </c>
      <c r="H3864" s="831">
        <v>29.61</v>
      </c>
      <c r="I3864" s="831">
        <v>6651.89</v>
      </c>
      <c r="J3864" s="822"/>
      <c r="K3864" s="822">
        <v>224.65011820330972</v>
      </c>
      <c r="L3864" s="831"/>
      <c r="M3864" s="831"/>
      <c r="N3864" s="822"/>
      <c r="O3864" s="822"/>
      <c r="P3864" s="831"/>
      <c r="Q3864" s="831"/>
      <c r="R3864" s="827"/>
      <c r="S3864" s="832"/>
    </row>
    <row r="3865" spans="1:19" ht="14.45" customHeight="1" x14ac:dyDescent="0.2">
      <c r="A3865" s="821" t="s">
        <v>6951</v>
      </c>
      <c r="B3865" s="822" t="s">
        <v>7426</v>
      </c>
      <c r="C3865" s="822" t="s">
        <v>639</v>
      </c>
      <c r="D3865" s="822" t="s">
        <v>3519</v>
      </c>
      <c r="E3865" s="822" t="s">
        <v>6953</v>
      </c>
      <c r="F3865" s="822" t="s">
        <v>7034</v>
      </c>
      <c r="G3865" s="822" t="s">
        <v>3281</v>
      </c>
      <c r="H3865" s="831"/>
      <c r="I3865" s="831"/>
      <c r="J3865" s="822"/>
      <c r="K3865" s="822"/>
      <c r="L3865" s="831"/>
      <c r="M3865" s="831"/>
      <c r="N3865" s="822"/>
      <c r="O3865" s="822"/>
      <c r="P3865" s="831">
        <v>0.6</v>
      </c>
      <c r="Q3865" s="831">
        <v>346.04</v>
      </c>
      <c r="R3865" s="827"/>
      <c r="S3865" s="832">
        <v>576.73333333333335</v>
      </c>
    </row>
    <row r="3866" spans="1:19" ht="14.45" customHeight="1" x14ac:dyDescent="0.2">
      <c r="A3866" s="821" t="s">
        <v>6951</v>
      </c>
      <c r="B3866" s="822" t="s">
        <v>7426</v>
      </c>
      <c r="C3866" s="822" t="s">
        <v>639</v>
      </c>
      <c r="D3866" s="822" t="s">
        <v>3519</v>
      </c>
      <c r="E3866" s="822" t="s">
        <v>6953</v>
      </c>
      <c r="F3866" s="822" t="s">
        <v>7035</v>
      </c>
      <c r="G3866" s="822" t="s">
        <v>3281</v>
      </c>
      <c r="H3866" s="831">
        <v>3.2</v>
      </c>
      <c r="I3866" s="831">
        <v>1707.5200000000002</v>
      </c>
      <c r="J3866" s="822"/>
      <c r="K3866" s="822">
        <v>533.6</v>
      </c>
      <c r="L3866" s="831">
        <v>2.4</v>
      </c>
      <c r="M3866" s="831">
        <v>1616.75</v>
      </c>
      <c r="N3866" s="822"/>
      <c r="O3866" s="822">
        <v>673.64583333333337</v>
      </c>
      <c r="P3866" s="831"/>
      <c r="Q3866" s="831"/>
      <c r="R3866" s="827"/>
      <c r="S3866" s="832"/>
    </row>
    <row r="3867" spans="1:19" ht="14.45" customHeight="1" x14ac:dyDescent="0.2">
      <c r="A3867" s="821" t="s">
        <v>6951</v>
      </c>
      <c r="B3867" s="822" t="s">
        <v>7426</v>
      </c>
      <c r="C3867" s="822" t="s">
        <v>639</v>
      </c>
      <c r="D3867" s="822" t="s">
        <v>3519</v>
      </c>
      <c r="E3867" s="822" t="s">
        <v>6953</v>
      </c>
      <c r="F3867" s="822" t="s">
        <v>7039</v>
      </c>
      <c r="G3867" s="822" t="s">
        <v>7040</v>
      </c>
      <c r="H3867" s="831">
        <v>29</v>
      </c>
      <c r="I3867" s="831">
        <v>93255.9</v>
      </c>
      <c r="J3867" s="822"/>
      <c r="K3867" s="822">
        <v>3215.720689655172</v>
      </c>
      <c r="L3867" s="831">
        <v>10</v>
      </c>
      <c r="M3867" s="831">
        <v>32075.599999999999</v>
      </c>
      <c r="N3867" s="822"/>
      <c r="O3867" s="822">
        <v>3207.56</v>
      </c>
      <c r="P3867" s="831"/>
      <c r="Q3867" s="831"/>
      <c r="R3867" s="827"/>
      <c r="S3867" s="832"/>
    </row>
    <row r="3868" spans="1:19" ht="14.45" customHeight="1" x14ac:dyDescent="0.2">
      <c r="A3868" s="821" t="s">
        <v>6951</v>
      </c>
      <c r="B3868" s="822" t="s">
        <v>7426</v>
      </c>
      <c r="C3868" s="822" t="s">
        <v>639</v>
      </c>
      <c r="D3868" s="822" t="s">
        <v>3519</v>
      </c>
      <c r="E3868" s="822" t="s">
        <v>6953</v>
      </c>
      <c r="F3868" s="822" t="s">
        <v>7041</v>
      </c>
      <c r="G3868" s="822" t="s">
        <v>7040</v>
      </c>
      <c r="H3868" s="831">
        <v>1</v>
      </c>
      <c r="I3868" s="831">
        <v>3934.55</v>
      </c>
      <c r="J3868" s="822"/>
      <c r="K3868" s="822">
        <v>3934.55</v>
      </c>
      <c r="L3868" s="831"/>
      <c r="M3868" s="831"/>
      <c r="N3868" s="822"/>
      <c r="O3868" s="822"/>
      <c r="P3868" s="831"/>
      <c r="Q3868" s="831"/>
      <c r="R3868" s="827"/>
      <c r="S3868" s="832"/>
    </row>
    <row r="3869" spans="1:19" ht="14.45" customHeight="1" x14ac:dyDescent="0.2">
      <c r="A3869" s="821" t="s">
        <v>6951</v>
      </c>
      <c r="B3869" s="822" t="s">
        <v>7426</v>
      </c>
      <c r="C3869" s="822" t="s">
        <v>639</v>
      </c>
      <c r="D3869" s="822" t="s">
        <v>3519</v>
      </c>
      <c r="E3869" s="822" t="s">
        <v>6953</v>
      </c>
      <c r="F3869" s="822" t="s">
        <v>7045</v>
      </c>
      <c r="G3869" s="822" t="s">
        <v>7044</v>
      </c>
      <c r="H3869" s="831"/>
      <c r="I3869" s="831"/>
      <c r="J3869" s="822"/>
      <c r="K3869" s="822"/>
      <c r="L3869" s="831">
        <v>0</v>
      </c>
      <c r="M3869" s="831">
        <v>0</v>
      </c>
      <c r="N3869" s="822"/>
      <c r="O3869" s="822"/>
      <c r="P3869" s="831"/>
      <c r="Q3869" s="831"/>
      <c r="R3869" s="827"/>
      <c r="S3869" s="832"/>
    </row>
    <row r="3870" spans="1:19" ht="14.45" customHeight="1" x14ac:dyDescent="0.2">
      <c r="A3870" s="821" t="s">
        <v>6951</v>
      </c>
      <c r="B3870" s="822" t="s">
        <v>7426</v>
      </c>
      <c r="C3870" s="822" t="s">
        <v>639</v>
      </c>
      <c r="D3870" s="822" t="s">
        <v>3519</v>
      </c>
      <c r="E3870" s="822" t="s">
        <v>6953</v>
      </c>
      <c r="F3870" s="822" t="s">
        <v>7047</v>
      </c>
      <c r="G3870" s="822" t="s">
        <v>805</v>
      </c>
      <c r="H3870" s="831">
        <v>6.9399999999999995</v>
      </c>
      <c r="I3870" s="831">
        <v>3649.0700000000006</v>
      </c>
      <c r="J3870" s="822"/>
      <c r="K3870" s="822">
        <v>525.80259365994254</v>
      </c>
      <c r="L3870" s="831">
        <v>1.81</v>
      </c>
      <c r="M3870" s="831">
        <v>951.71</v>
      </c>
      <c r="N3870" s="822"/>
      <c r="O3870" s="822">
        <v>525.80662983425418</v>
      </c>
      <c r="P3870" s="831"/>
      <c r="Q3870" s="831"/>
      <c r="R3870" s="827"/>
      <c r="S3870" s="832"/>
    </row>
    <row r="3871" spans="1:19" ht="14.45" customHeight="1" x14ac:dyDescent="0.2">
      <c r="A3871" s="821" t="s">
        <v>6951</v>
      </c>
      <c r="B3871" s="822" t="s">
        <v>7426</v>
      </c>
      <c r="C3871" s="822" t="s">
        <v>639</v>
      </c>
      <c r="D3871" s="822" t="s">
        <v>3519</v>
      </c>
      <c r="E3871" s="822" t="s">
        <v>6953</v>
      </c>
      <c r="F3871" s="822" t="s">
        <v>7048</v>
      </c>
      <c r="G3871" s="822" t="s">
        <v>805</v>
      </c>
      <c r="H3871" s="831">
        <v>46.540000000000006</v>
      </c>
      <c r="I3871" s="831">
        <v>10187.6</v>
      </c>
      <c r="J3871" s="822"/>
      <c r="K3871" s="822">
        <v>218.89987107864201</v>
      </c>
      <c r="L3871" s="831">
        <v>6.8999999999999995</v>
      </c>
      <c r="M3871" s="831">
        <v>1510.42</v>
      </c>
      <c r="N3871" s="822"/>
      <c r="O3871" s="822">
        <v>218.90144927536235</v>
      </c>
      <c r="P3871" s="831"/>
      <c r="Q3871" s="831"/>
      <c r="R3871" s="827"/>
      <c r="S3871" s="832"/>
    </row>
    <row r="3872" spans="1:19" ht="14.45" customHeight="1" x14ac:dyDescent="0.2">
      <c r="A3872" s="821" t="s">
        <v>6951</v>
      </c>
      <c r="B3872" s="822" t="s">
        <v>7426</v>
      </c>
      <c r="C3872" s="822" t="s">
        <v>639</v>
      </c>
      <c r="D3872" s="822" t="s">
        <v>3519</v>
      </c>
      <c r="E3872" s="822" t="s">
        <v>6953</v>
      </c>
      <c r="F3872" s="822" t="s">
        <v>7049</v>
      </c>
      <c r="G3872" s="822" t="s">
        <v>805</v>
      </c>
      <c r="H3872" s="831">
        <v>37.830000000000005</v>
      </c>
      <c r="I3872" s="831">
        <v>2996.1200000000003</v>
      </c>
      <c r="J3872" s="822"/>
      <c r="K3872" s="822">
        <v>79.199577055247161</v>
      </c>
      <c r="L3872" s="831">
        <v>9.1</v>
      </c>
      <c r="M3872" s="831">
        <v>720.73</v>
      </c>
      <c r="N3872" s="822"/>
      <c r="O3872" s="822">
        <v>79.201098901098902</v>
      </c>
      <c r="P3872" s="831"/>
      <c r="Q3872" s="831"/>
      <c r="R3872" s="827"/>
      <c r="S3872" s="832"/>
    </row>
    <row r="3873" spans="1:19" ht="14.45" customHeight="1" x14ac:dyDescent="0.2">
      <c r="A3873" s="821" t="s">
        <v>6951</v>
      </c>
      <c r="B3873" s="822" t="s">
        <v>7426</v>
      </c>
      <c r="C3873" s="822" t="s">
        <v>639</v>
      </c>
      <c r="D3873" s="822" t="s">
        <v>3519</v>
      </c>
      <c r="E3873" s="822" t="s">
        <v>6953</v>
      </c>
      <c r="F3873" s="822" t="s">
        <v>7050</v>
      </c>
      <c r="G3873" s="822" t="s">
        <v>805</v>
      </c>
      <c r="H3873" s="831">
        <v>2.7199999999999998</v>
      </c>
      <c r="I3873" s="831">
        <v>1998.6599999999999</v>
      </c>
      <c r="J3873" s="822"/>
      <c r="K3873" s="822">
        <v>734.80147058823536</v>
      </c>
      <c r="L3873" s="831"/>
      <c r="M3873" s="831"/>
      <c r="N3873" s="822"/>
      <c r="O3873" s="822"/>
      <c r="P3873" s="831"/>
      <c r="Q3873" s="831"/>
      <c r="R3873" s="827"/>
      <c r="S3873" s="832"/>
    </row>
    <row r="3874" spans="1:19" ht="14.45" customHeight="1" x14ac:dyDescent="0.2">
      <c r="A3874" s="821" t="s">
        <v>6951</v>
      </c>
      <c r="B3874" s="822" t="s">
        <v>7426</v>
      </c>
      <c r="C3874" s="822" t="s">
        <v>639</v>
      </c>
      <c r="D3874" s="822" t="s">
        <v>3519</v>
      </c>
      <c r="E3874" s="822" t="s">
        <v>6953</v>
      </c>
      <c r="F3874" s="822" t="s">
        <v>7052</v>
      </c>
      <c r="G3874" s="822" t="s">
        <v>1370</v>
      </c>
      <c r="H3874" s="831">
        <v>95.56</v>
      </c>
      <c r="I3874" s="831">
        <v>9971.27</v>
      </c>
      <c r="J3874" s="822"/>
      <c r="K3874" s="822">
        <v>104.34564671410632</v>
      </c>
      <c r="L3874" s="831">
        <v>6.8</v>
      </c>
      <c r="M3874" s="831">
        <v>709.52</v>
      </c>
      <c r="N3874" s="822"/>
      <c r="O3874" s="822">
        <v>104.34117647058824</v>
      </c>
      <c r="P3874" s="831"/>
      <c r="Q3874" s="831"/>
      <c r="R3874" s="827"/>
      <c r="S3874" s="832"/>
    </row>
    <row r="3875" spans="1:19" ht="14.45" customHeight="1" x14ac:dyDescent="0.2">
      <c r="A3875" s="821" t="s">
        <v>6951</v>
      </c>
      <c r="B3875" s="822" t="s">
        <v>7426</v>
      </c>
      <c r="C3875" s="822" t="s">
        <v>639</v>
      </c>
      <c r="D3875" s="822" t="s">
        <v>3519</v>
      </c>
      <c r="E3875" s="822" t="s">
        <v>6953</v>
      </c>
      <c r="F3875" s="822" t="s">
        <v>7053</v>
      </c>
      <c r="G3875" s="822" t="s">
        <v>1370</v>
      </c>
      <c r="H3875" s="831">
        <v>314.36000000000007</v>
      </c>
      <c r="I3875" s="831">
        <v>56431.65</v>
      </c>
      <c r="J3875" s="822"/>
      <c r="K3875" s="822">
        <v>179.51281969716246</v>
      </c>
      <c r="L3875" s="831">
        <v>1.5699999999999998</v>
      </c>
      <c r="M3875" s="831">
        <v>284.33</v>
      </c>
      <c r="N3875" s="822"/>
      <c r="O3875" s="822">
        <v>181.1019108280255</v>
      </c>
      <c r="P3875" s="831"/>
      <c r="Q3875" s="831"/>
      <c r="R3875" s="827"/>
      <c r="S3875" s="832"/>
    </row>
    <row r="3876" spans="1:19" ht="14.45" customHeight="1" x14ac:dyDescent="0.2">
      <c r="A3876" s="821" t="s">
        <v>6951</v>
      </c>
      <c r="B3876" s="822" t="s">
        <v>7426</v>
      </c>
      <c r="C3876" s="822" t="s">
        <v>639</v>
      </c>
      <c r="D3876" s="822" t="s">
        <v>3519</v>
      </c>
      <c r="E3876" s="822" t="s">
        <v>6953</v>
      </c>
      <c r="F3876" s="822" t="s">
        <v>7059</v>
      </c>
      <c r="G3876" s="822" t="s">
        <v>1004</v>
      </c>
      <c r="H3876" s="831">
        <v>384.08000000000004</v>
      </c>
      <c r="I3876" s="831">
        <v>59805.84</v>
      </c>
      <c r="J3876" s="822"/>
      <c r="K3876" s="822">
        <v>155.71193501353883</v>
      </c>
      <c r="L3876" s="831">
        <v>103.69</v>
      </c>
      <c r="M3876" s="831">
        <v>15081.93</v>
      </c>
      <c r="N3876" s="822"/>
      <c r="O3876" s="822">
        <v>145.45211688687434</v>
      </c>
      <c r="P3876" s="831"/>
      <c r="Q3876" s="831"/>
      <c r="R3876" s="827"/>
      <c r="S3876" s="832"/>
    </row>
    <row r="3877" spans="1:19" ht="14.45" customHeight="1" x14ac:dyDescent="0.2">
      <c r="A3877" s="821" t="s">
        <v>6951</v>
      </c>
      <c r="B3877" s="822" t="s">
        <v>7426</v>
      </c>
      <c r="C3877" s="822" t="s">
        <v>639</v>
      </c>
      <c r="D3877" s="822" t="s">
        <v>3519</v>
      </c>
      <c r="E3877" s="822" t="s">
        <v>6953</v>
      </c>
      <c r="F3877" s="822" t="s">
        <v>7060</v>
      </c>
      <c r="G3877" s="822" t="s">
        <v>3443</v>
      </c>
      <c r="H3877" s="831"/>
      <c r="I3877" s="831"/>
      <c r="J3877" s="822"/>
      <c r="K3877" s="822"/>
      <c r="L3877" s="831"/>
      <c r="M3877" s="831"/>
      <c r="N3877" s="822"/>
      <c r="O3877" s="822"/>
      <c r="P3877" s="831">
        <v>1</v>
      </c>
      <c r="Q3877" s="831">
        <v>23660.799999999999</v>
      </c>
      <c r="R3877" s="827"/>
      <c r="S3877" s="832">
        <v>23660.799999999999</v>
      </c>
    </row>
    <row r="3878" spans="1:19" ht="14.45" customHeight="1" x14ac:dyDescent="0.2">
      <c r="A3878" s="821" t="s">
        <v>6951</v>
      </c>
      <c r="B3878" s="822" t="s">
        <v>7426</v>
      </c>
      <c r="C3878" s="822" t="s">
        <v>639</v>
      </c>
      <c r="D3878" s="822" t="s">
        <v>3519</v>
      </c>
      <c r="E3878" s="822" t="s">
        <v>6953</v>
      </c>
      <c r="F3878" s="822" t="s">
        <v>7061</v>
      </c>
      <c r="G3878" s="822" t="s">
        <v>2967</v>
      </c>
      <c r="H3878" s="831">
        <v>16.559999999999999</v>
      </c>
      <c r="I3878" s="831">
        <v>1501.17</v>
      </c>
      <c r="J3878" s="822"/>
      <c r="K3878" s="822">
        <v>90.650362318840592</v>
      </c>
      <c r="L3878" s="831">
        <v>5.79</v>
      </c>
      <c r="M3878" s="831">
        <v>524.87</v>
      </c>
      <c r="N3878" s="822"/>
      <c r="O3878" s="822">
        <v>90.651122625215891</v>
      </c>
      <c r="P3878" s="831">
        <v>2</v>
      </c>
      <c r="Q3878" s="831">
        <v>181.3</v>
      </c>
      <c r="R3878" s="827"/>
      <c r="S3878" s="832">
        <v>90.65</v>
      </c>
    </row>
    <row r="3879" spans="1:19" ht="14.45" customHeight="1" x14ac:dyDescent="0.2">
      <c r="A3879" s="821" t="s">
        <v>6951</v>
      </c>
      <c r="B3879" s="822" t="s">
        <v>7426</v>
      </c>
      <c r="C3879" s="822" t="s">
        <v>639</v>
      </c>
      <c r="D3879" s="822" t="s">
        <v>3519</v>
      </c>
      <c r="E3879" s="822" t="s">
        <v>6953</v>
      </c>
      <c r="F3879" s="822" t="s">
        <v>7064</v>
      </c>
      <c r="G3879" s="822" t="s">
        <v>1031</v>
      </c>
      <c r="H3879" s="831">
        <v>14.81</v>
      </c>
      <c r="I3879" s="831">
        <v>1133.1100000000001</v>
      </c>
      <c r="J3879" s="822"/>
      <c r="K3879" s="822">
        <v>76.509790681971651</v>
      </c>
      <c r="L3879" s="831"/>
      <c r="M3879" s="831"/>
      <c r="N3879" s="822"/>
      <c r="O3879" s="822"/>
      <c r="P3879" s="831"/>
      <c r="Q3879" s="831"/>
      <c r="R3879" s="827"/>
      <c r="S3879" s="832"/>
    </row>
    <row r="3880" spans="1:19" ht="14.45" customHeight="1" x14ac:dyDescent="0.2">
      <c r="A3880" s="821" t="s">
        <v>6951</v>
      </c>
      <c r="B3880" s="822" t="s">
        <v>7426</v>
      </c>
      <c r="C3880" s="822" t="s">
        <v>639</v>
      </c>
      <c r="D3880" s="822" t="s">
        <v>3519</v>
      </c>
      <c r="E3880" s="822" t="s">
        <v>6953</v>
      </c>
      <c r="F3880" s="822" t="s">
        <v>7068</v>
      </c>
      <c r="G3880" s="822" t="s">
        <v>2985</v>
      </c>
      <c r="H3880" s="831">
        <v>4</v>
      </c>
      <c r="I3880" s="831">
        <v>336.56</v>
      </c>
      <c r="J3880" s="822"/>
      <c r="K3880" s="822">
        <v>84.14</v>
      </c>
      <c r="L3880" s="831">
        <v>3</v>
      </c>
      <c r="M3880" s="831">
        <v>267.33</v>
      </c>
      <c r="N3880" s="822"/>
      <c r="O3880" s="822">
        <v>89.11</v>
      </c>
      <c r="P3880" s="831"/>
      <c r="Q3880" s="831"/>
      <c r="R3880" s="827"/>
      <c r="S3880" s="832"/>
    </row>
    <row r="3881" spans="1:19" ht="14.45" customHeight="1" x14ac:dyDescent="0.2">
      <c r="A3881" s="821" t="s">
        <v>6951</v>
      </c>
      <c r="B3881" s="822" t="s">
        <v>7426</v>
      </c>
      <c r="C3881" s="822" t="s">
        <v>639</v>
      </c>
      <c r="D3881" s="822" t="s">
        <v>3519</v>
      </c>
      <c r="E3881" s="822" t="s">
        <v>6953</v>
      </c>
      <c r="F3881" s="822" t="s">
        <v>7069</v>
      </c>
      <c r="G3881" s="822" t="s">
        <v>2981</v>
      </c>
      <c r="H3881" s="831">
        <v>38.96</v>
      </c>
      <c r="I3881" s="831">
        <v>285794.14</v>
      </c>
      <c r="J3881" s="822"/>
      <c r="K3881" s="822">
        <v>7335.5785420944558</v>
      </c>
      <c r="L3881" s="831">
        <v>16.14</v>
      </c>
      <c r="M3881" s="831">
        <v>102229.77</v>
      </c>
      <c r="N3881" s="822"/>
      <c r="O3881" s="822">
        <v>6333.9386617100372</v>
      </c>
      <c r="P3881" s="831"/>
      <c r="Q3881" s="831"/>
      <c r="R3881" s="827"/>
      <c r="S3881" s="832"/>
    </row>
    <row r="3882" spans="1:19" ht="14.45" customHeight="1" x14ac:dyDescent="0.2">
      <c r="A3882" s="821" t="s">
        <v>6951</v>
      </c>
      <c r="B3882" s="822" t="s">
        <v>7426</v>
      </c>
      <c r="C3882" s="822" t="s">
        <v>639</v>
      </c>
      <c r="D3882" s="822" t="s">
        <v>3519</v>
      </c>
      <c r="E3882" s="822" t="s">
        <v>6953</v>
      </c>
      <c r="F3882" s="822" t="s">
        <v>7070</v>
      </c>
      <c r="G3882" s="822" t="s">
        <v>2985</v>
      </c>
      <c r="H3882" s="831">
        <v>3.84</v>
      </c>
      <c r="I3882" s="831">
        <v>1206.26</v>
      </c>
      <c r="J3882" s="822"/>
      <c r="K3882" s="822">
        <v>314.13020833333331</v>
      </c>
      <c r="L3882" s="831">
        <v>3.7199999999999998</v>
      </c>
      <c r="M3882" s="831">
        <v>1244.9100000000001</v>
      </c>
      <c r="N3882" s="822"/>
      <c r="O3882" s="822">
        <v>334.65322580645164</v>
      </c>
      <c r="P3882" s="831"/>
      <c r="Q3882" s="831"/>
      <c r="R3882" s="827"/>
      <c r="S3882" s="832"/>
    </row>
    <row r="3883" spans="1:19" ht="14.45" customHeight="1" x14ac:dyDescent="0.2">
      <c r="A3883" s="821" t="s">
        <v>6951</v>
      </c>
      <c r="B3883" s="822" t="s">
        <v>7426</v>
      </c>
      <c r="C3883" s="822" t="s">
        <v>639</v>
      </c>
      <c r="D3883" s="822" t="s">
        <v>3519</v>
      </c>
      <c r="E3883" s="822" t="s">
        <v>6953</v>
      </c>
      <c r="F3883" s="822" t="s">
        <v>7074</v>
      </c>
      <c r="G3883" s="822" t="s">
        <v>7075</v>
      </c>
      <c r="H3883" s="831">
        <v>9.25</v>
      </c>
      <c r="I3883" s="831">
        <v>3823.5499999999997</v>
      </c>
      <c r="J3883" s="822"/>
      <c r="K3883" s="822">
        <v>413.35675675675674</v>
      </c>
      <c r="L3883" s="831">
        <v>18.32</v>
      </c>
      <c r="M3883" s="831">
        <v>8005.41</v>
      </c>
      <c r="N3883" s="822"/>
      <c r="O3883" s="822">
        <v>436.97652838427945</v>
      </c>
      <c r="P3883" s="831"/>
      <c r="Q3883" s="831"/>
      <c r="R3883" s="827"/>
      <c r="S3883" s="832"/>
    </row>
    <row r="3884" spans="1:19" ht="14.45" customHeight="1" x14ac:dyDescent="0.2">
      <c r="A3884" s="821" t="s">
        <v>6951</v>
      </c>
      <c r="B3884" s="822" t="s">
        <v>7426</v>
      </c>
      <c r="C3884" s="822" t="s">
        <v>639</v>
      </c>
      <c r="D3884" s="822" t="s">
        <v>3519</v>
      </c>
      <c r="E3884" s="822" t="s">
        <v>6953</v>
      </c>
      <c r="F3884" s="822" t="s">
        <v>7076</v>
      </c>
      <c r="G3884" s="822" t="s">
        <v>3460</v>
      </c>
      <c r="H3884" s="831">
        <v>3</v>
      </c>
      <c r="I3884" s="831">
        <v>127347</v>
      </c>
      <c r="J3884" s="822"/>
      <c r="K3884" s="822">
        <v>42449</v>
      </c>
      <c r="L3884" s="831"/>
      <c r="M3884" s="831"/>
      <c r="N3884" s="822"/>
      <c r="O3884" s="822"/>
      <c r="P3884" s="831"/>
      <c r="Q3884" s="831"/>
      <c r="R3884" s="827"/>
      <c r="S3884" s="832"/>
    </row>
    <row r="3885" spans="1:19" ht="14.45" customHeight="1" x14ac:dyDescent="0.2">
      <c r="A3885" s="821" t="s">
        <v>6951</v>
      </c>
      <c r="B3885" s="822" t="s">
        <v>7426</v>
      </c>
      <c r="C3885" s="822" t="s">
        <v>639</v>
      </c>
      <c r="D3885" s="822" t="s">
        <v>3519</v>
      </c>
      <c r="E3885" s="822" t="s">
        <v>6953</v>
      </c>
      <c r="F3885" s="822" t="s">
        <v>7084</v>
      </c>
      <c r="G3885" s="822" t="s">
        <v>7085</v>
      </c>
      <c r="H3885" s="831">
        <v>12</v>
      </c>
      <c r="I3885" s="831">
        <v>1361.97</v>
      </c>
      <c r="J3885" s="822"/>
      <c r="K3885" s="822">
        <v>113.4975</v>
      </c>
      <c r="L3885" s="831">
        <v>5</v>
      </c>
      <c r="M3885" s="831">
        <v>409.11</v>
      </c>
      <c r="N3885" s="822"/>
      <c r="O3885" s="822">
        <v>81.822000000000003</v>
      </c>
      <c r="P3885" s="831"/>
      <c r="Q3885" s="831"/>
      <c r="R3885" s="827"/>
      <c r="S3885" s="832"/>
    </row>
    <row r="3886" spans="1:19" ht="14.45" customHeight="1" x14ac:dyDescent="0.2">
      <c r="A3886" s="821" t="s">
        <v>6951</v>
      </c>
      <c r="B3886" s="822" t="s">
        <v>7426</v>
      </c>
      <c r="C3886" s="822" t="s">
        <v>639</v>
      </c>
      <c r="D3886" s="822" t="s">
        <v>3519</v>
      </c>
      <c r="E3886" s="822" t="s">
        <v>6953</v>
      </c>
      <c r="F3886" s="822" t="s">
        <v>7086</v>
      </c>
      <c r="G3886" s="822" t="s">
        <v>2660</v>
      </c>
      <c r="H3886" s="831">
        <v>26.4</v>
      </c>
      <c r="I3886" s="831">
        <v>7303.2</v>
      </c>
      <c r="J3886" s="822"/>
      <c r="K3886" s="822">
        <v>276.63636363636363</v>
      </c>
      <c r="L3886" s="831">
        <v>10.5</v>
      </c>
      <c r="M3886" s="831">
        <v>2877</v>
      </c>
      <c r="N3886" s="822"/>
      <c r="O3886" s="822">
        <v>274</v>
      </c>
      <c r="P3886" s="831">
        <v>0.05</v>
      </c>
      <c r="Q3886" s="831">
        <v>13.7</v>
      </c>
      <c r="R3886" s="827"/>
      <c r="S3886" s="832">
        <v>273.99999999999994</v>
      </c>
    </row>
    <row r="3887" spans="1:19" ht="14.45" customHeight="1" x14ac:dyDescent="0.2">
      <c r="A3887" s="821" t="s">
        <v>6951</v>
      </c>
      <c r="B3887" s="822" t="s">
        <v>7426</v>
      </c>
      <c r="C3887" s="822" t="s">
        <v>639</v>
      </c>
      <c r="D3887" s="822" t="s">
        <v>3519</v>
      </c>
      <c r="E3887" s="822" t="s">
        <v>6953</v>
      </c>
      <c r="F3887" s="822" t="s">
        <v>7094</v>
      </c>
      <c r="G3887" s="822" t="s">
        <v>7095</v>
      </c>
      <c r="H3887" s="831">
        <v>3.6</v>
      </c>
      <c r="I3887" s="831">
        <v>1132.28</v>
      </c>
      <c r="J3887" s="822"/>
      <c r="K3887" s="822">
        <v>314.52222222222218</v>
      </c>
      <c r="L3887" s="831"/>
      <c r="M3887" s="831"/>
      <c r="N3887" s="822"/>
      <c r="O3887" s="822"/>
      <c r="P3887" s="831"/>
      <c r="Q3887" s="831"/>
      <c r="R3887" s="827"/>
      <c r="S3887" s="832"/>
    </row>
    <row r="3888" spans="1:19" ht="14.45" customHeight="1" x14ac:dyDescent="0.2">
      <c r="A3888" s="821" t="s">
        <v>6951</v>
      </c>
      <c r="B3888" s="822" t="s">
        <v>7426</v>
      </c>
      <c r="C3888" s="822" t="s">
        <v>639</v>
      </c>
      <c r="D3888" s="822" t="s">
        <v>3519</v>
      </c>
      <c r="E3888" s="822" t="s">
        <v>6953</v>
      </c>
      <c r="F3888" s="822" t="s">
        <v>7097</v>
      </c>
      <c r="G3888" s="822" t="s">
        <v>7098</v>
      </c>
      <c r="H3888" s="831">
        <v>5</v>
      </c>
      <c r="I3888" s="831">
        <v>8631.27</v>
      </c>
      <c r="J3888" s="822"/>
      <c r="K3888" s="822">
        <v>1726.2540000000001</v>
      </c>
      <c r="L3888" s="831">
        <v>2</v>
      </c>
      <c r="M3888" s="831">
        <v>3450.16</v>
      </c>
      <c r="N3888" s="822"/>
      <c r="O3888" s="822">
        <v>1725.08</v>
      </c>
      <c r="P3888" s="831"/>
      <c r="Q3888" s="831"/>
      <c r="R3888" s="827"/>
      <c r="S3888" s="832"/>
    </row>
    <row r="3889" spans="1:19" ht="14.45" customHeight="1" x14ac:dyDescent="0.2">
      <c r="A3889" s="821" t="s">
        <v>6951</v>
      </c>
      <c r="B3889" s="822" t="s">
        <v>7426</v>
      </c>
      <c r="C3889" s="822" t="s">
        <v>639</v>
      </c>
      <c r="D3889" s="822" t="s">
        <v>3519</v>
      </c>
      <c r="E3889" s="822" t="s">
        <v>6953</v>
      </c>
      <c r="F3889" s="822" t="s">
        <v>7099</v>
      </c>
      <c r="G3889" s="822" t="s">
        <v>7100</v>
      </c>
      <c r="H3889" s="831">
        <v>5</v>
      </c>
      <c r="I3889" s="831">
        <v>20428.25</v>
      </c>
      <c r="J3889" s="822"/>
      <c r="K3889" s="822">
        <v>4085.65</v>
      </c>
      <c r="L3889" s="831">
        <v>1</v>
      </c>
      <c r="M3889" s="831">
        <v>4082.89</v>
      </c>
      <c r="N3889" s="822"/>
      <c r="O3889" s="822">
        <v>4082.89</v>
      </c>
      <c r="P3889" s="831"/>
      <c r="Q3889" s="831"/>
      <c r="R3889" s="827"/>
      <c r="S3889" s="832"/>
    </row>
    <row r="3890" spans="1:19" ht="14.45" customHeight="1" x14ac:dyDescent="0.2">
      <c r="A3890" s="821" t="s">
        <v>6951</v>
      </c>
      <c r="B3890" s="822" t="s">
        <v>7426</v>
      </c>
      <c r="C3890" s="822" t="s">
        <v>639</v>
      </c>
      <c r="D3890" s="822" t="s">
        <v>3519</v>
      </c>
      <c r="E3890" s="822" t="s">
        <v>6953</v>
      </c>
      <c r="F3890" s="822" t="s">
        <v>7101</v>
      </c>
      <c r="G3890" s="822" t="s">
        <v>2446</v>
      </c>
      <c r="H3890" s="831"/>
      <c r="I3890" s="831"/>
      <c r="J3890" s="822"/>
      <c r="K3890" s="822"/>
      <c r="L3890" s="831">
        <v>0</v>
      </c>
      <c r="M3890" s="831">
        <v>0</v>
      </c>
      <c r="N3890" s="822"/>
      <c r="O3890" s="822"/>
      <c r="P3890" s="831"/>
      <c r="Q3890" s="831"/>
      <c r="R3890" s="827"/>
      <c r="S3890" s="832"/>
    </row>
    <row r="3891" spans="1:19" ht="14.45" customHeight="1" x14ac:dyDescent="0.2">
      <c r="A3891" s="821" t="s">
        <v>6951</v>
      </c>
      <c r="B3891" s="822" t="s">
        <v>7426</v>
      </c>
      <c r="C3891" s="822" t="s">
        <v>639</v>
      </c>
      <c r="D3891" s="822" t="s">
        <v>3519</v>
      </c>
      <c r="E3891" s="822" t="s">
        <v>6953</v>
      </c>
      <c r="F3891" s="822" t="s">
        <v>7104</v>
      </c>
      <c r="G3891" s="822" t="s">
        <v>7105</v>
      </c>
      <c r="H3891" s="831"/>
      <c r="I3891" s="831"/>
      <c r="J3891" s="822"/>
      <c r="K3891" s="822"/>
      <c r="L3891" s="831">
        <v>1</v>
      </c>
      <c r="M3891" s="831">
        <v>36.299999999999997</v>
      </c>
      <c r="N3891" s="822"/>
      <c r="O3891" s="822">
        <v>36.299999999999997</v>
      </c>
      <c r="P3891" s="831"/>
      <c r="Q3891" s="831"/>
      <c r="R3891" s="827"/>
      <c r="S3891" s="832"/>
    </row>
    <row r="3892" spans="1:19" ht="14.45" customHeight="1" x14ac:dyDescent="0.2">
      <c r="A3892" s="821" t="s">
        <v>6951</v>
      </c>
      <c r="B3892" s="822" t="s">
        <v>7426</v>
      </c>
      <c r="C3892" s="822" t="s">
        <v>639</v>
      </c>
      <c r="D3892" s="822" t="s">
        <v>3519</v>
      </c>
      <c r="E3892" s="822" t="s">
        <v>6953</v>
      </c>
      <c r="F3892" s="822" t="s">
        <v>7111</v>
      </c>
      <c r="G3892" s="822" t="s">
        <v>2446</v>
      </c>
      <c r="H3892" s="831"/>
      <c r="I3892" s="831"/>
      <c r="J3892" s="822"/>
      <c r="K3892" s="822"/>
      <c r="L3892" s="831">
        <v>0</v>
      </c>
      <c r="M3892" s="831">
        <v>0</v>
      </c>
      <c r="N3892" s="822"/>
      <c r="O3892" s="822"/>
      <c r="P3892" s="831"/>
      <c r="Q3892" s="831"/>
      <c r="R3892" s="827"/>
      <c r="S3892" s="832"/>
    </row>
    <row r="3893" spans="1:19" ht="14.45" customHeight="1" x14ac:dyDescent="0.2">
      <c r="A3893" s="821" t="s">
        <v>6951</v>
      </c>
      <c r="B3893" s="822" t="s">
        <v>7426</v>
      </c>
      <c r="C3893" s="822" t="s">
        <v>639</v>
      </c>
      <c r="D3893" s="822" t="s">
        <v>3519</v>
      </c>
      <c r="E3893" s="822" t="s">
        <v>6953</v>
      </c>
      <c r="F3893" s="822" t="s">
        <v>7112</v>
      </c>
      <c r="G3893" s="822" t="s">
        <v>7033</v>
      </c>
      <c r="H3893" s="831">
        <v>3</v>
      </c>
      <c r="I3893" s="831">
        <v>3728.01</v>
      </c>
      <c r="J3893" s="822"/>
      <c r="K3893" s="822">
        <v>1242.67</v>
      </c>
      <c r="L3893" s="831"/>
      <c r="M3893" s="831"/>
      <c r="N3893" s="822"/>
      <c r="O3893" s="822"/>
      <c r="P3893" s="831"/>
      <c r="Q3893" s="831"/>
      <c r="R3893" s="827"/>
      <c r="S3893" s="832"/>
    </row>
    <row r="3894" spans="1:19" ht="14.45" customHeight="1" x14ac:dyDescent="0.2">
      <c r="A3894" s="821" t="s">
        <v>6951</v>
      </c>
      <c r="B3894" s="822" t="s">
        <v>7426</v>
      </c>
      <c r="C3894" s="822" t="s">
        <v>639</v>
      </c>
      <c r="D3894" s="822" t="s">
        <v>3519</v>
      </c>
      <c r="E3894" s="822" t="s">
        <v>6953</v>
      </c>
      <c r="F3894" s="822" t="s">
        <v>7114</v>
      </c>
      <c r="G3894" s="822" t="s">
        <v>2319</v>
      </c>
      <c r="H3894" s="831">
        <v>11</v>
      </c>
      <c r="I3894" s="831">
        <v>13052.27</v>
      </c>
      <c r="J3894" s="822"/>
      <c r="K3894" s="822">
        <v>1186.57</v>
      </c>
      <c r="L3894" s="831">
        <v>9</v>
      </c>
      <c r="M3894" s="831">
        <v>10610.869999999999</v>
      </c>
      <c r="N3894" s="822"/>
      <c r="O3894" s="822">
        <v>1178.9855555555555</v>
      </c>
      <c r="P3894" s="831"/>
      <c r="Q3894" s="831"/>
      <c r="R3894" s="827"/>
      <c r="S3894" s="832"/>
    </row>
    <row r="3895" spans="1:19" ht="14.45" customHeight="1" x14ac:dyDescent="0.2">
      <c r="A3895" s="821" t="s">
        <v>6951</v>
      </c>
      <c r="B3895" s="822" t="s">
        <v>7426</v>
      </c>
      <c r="C3895" s="822" t="s">
        <v>639</v>
      </c>
      <c r="D3895" s="822" t="s">
        <v>3519</v>
      </c>
      <c r="E3895" s="822" t="s">
        <v>6953</v>
      </c>
      <c r="F3895" s="822" t="s">
        <v>7116</v>
      </c>
      <c r="G3895" s="822" t="s">
        <v>3358</v>
      </c>
      <c r="H3895" s="831">
        <v>18</v>
      </c>
      <c r="I3895" s="831">
        <v>366463</v>
      </c>
      <c r="J3895" s="822"/>
      <c r="K3895" s="822">
        <v>20359.055555555555</v>
      </c>
      <c r="L3895" s="831">
        <v>3</v>
      </c>
      <c r="M3895" s="831">
        <v>60060</v>
      </c>
      <c r="N3895" s="822"/>
      <c r="O3895" s="822">
        <v>20020</v>
      </c>
      <c r="P3895" s="831"/>
      <c r="Q3895" s="831"/>
      <c r="R3895" s="827"/>
      <c r="S3895" s="832"/>
    </row>
    <row r="3896" spans="1:19" ht="14.45" customHeight="1" x14ac:dyDescent="0.2">
      <c r="A3896" s="821" t="s">
        <v>6951</v>
      </c>
      <c r="B3896" s="822" t="s">
        <v>7426</v>
      </c>
      <c r="C3896" s="822" t="s">
        <v>639</v>
      </c>
      <c r="D3896" s="822" t="s">
        <v>3519</v>
      </c>
      <c r="E3896" s="822" t="s">
        <v>6953</v>
      </c>
      <c r="F3896" s="822" t="s">
        <v>7119</v>
      </c>
      <c r="G3896" s="822" t="s">
        <v>916</v>
      </c>
      <c r="H3896" s="831">
        <v>8.0299999999999994</v>
      </c>
      <c r="I3896" s="831">
        <v>1711.71</v>
      </c>
      <c r="J3896" s="822"/>
      <c r="K3896" s="822">
        <v>213.16438356164386</v>
      </c>
      <c r="L3896" s="831">
        <v>0.77</v>
      </c>
      <c r="M3896" s="831">
        <v>164.14</v>
      </c>
      <c r="N3896" s="822"/>
      <c r="O3896" s="822">
        <v>213.16883116883113</v>
      </c>
      <c r="P3896" s="831"/>
      <c r="Q3896" s="831"/>
      <c r="R3896" s="827"/>
      <c r="S3896" s="832"/>
    </row>
    <row r="3897" spans="1:19" ht="14.45" customHeight="1" x14ac:dyDescent="0.2">
      <c r="A3897" s="821" t="s">
        <v>6951</v>
      </c>
      <c r="B3897" s="822" t="s">
        <v>7426</v>
      </c>
      <c r="C3897" s="822" t="s">
        <v>639</v>
      </c>
      <c r="D3897" s="822" t="s">
        <v>3519</v>
      </c>
      <c r="E3897" s="822" t="s">
        <v>6953</v>
      </c>
      <c r="F3897" s="822" t="s">
        <v>7120</v>
      </c>
      <c r="G3897" s="822" t="s">
        <v>916</v>
      </c>
      <c r="H3897" s="831">
        <v>8.1</v>
      </c>
      <c r="I3897" s="831">
        <v>590.70000000000005</v>
      </c>
      <c r="J3897" s="822"/>
      <c r="K3897" s="822">
        <v>72.925925925925938</v>
      </c>
      <c r="L3897" s="831">
        <v>30.28</v>
      </c>
      <c r="M3897" s="831">
        <v>2208.0100000000002</v>
      </c>
      <c r="N3897" s="822"/>
      <c r="O3897" s="822">
        <v>72.919749009247028</v>
      </c>
      <c r="P3897" s="831"/>
      <c r="Q3897" s="831"/>
      <c r="R3897" s="827"/>
      <c r="S3897" s="832"/>
    </row>
    <row r="3898" spans="1:19" ht="14.45" customHeight="1" x14ac:dyDescent="0.2">
      <c r="A3898" s="821" t="s">
        <v>6951</v>
      </c>
      <c r="B3898" s="822" t="s">
        <v>7426</v>
      </c>
      <c r="C3898" s="822" t="s">
        <v>639</v>
      </c>
      <c r="D3898" s="822" t="s">
        <v>3519</v>
      </c>
      <c r="E3898" s="822" t="s">
        <v>6953</v>
      </c>
      <c r="F3898" s="822" t="s">
        <v>7122</v>
      </c>
      <c r="G3898" s="822" t="s">
        <v>1390</v>
      </c>
      <c r="H3898" s="831"/>
      <c r="I3898" s="831"/>
      <c r="J3898" s="822"/>
      <c r="K3898" s="822"/>
      <c r="L3898" s="831">
        <v>1</v>
      </c>
      <c r="M3898" s="831">
        <v>148.46</v>
      </c>
      <c r="N3898" s="822"/>
      <c r="O3898" s="822">
        <v>148.46</v>
      </c>
      <c r="P3898" s="831"/>
      <c r="Q3898" s="831"/>
      <c r="R3898" s="827"/>
      <c r="S3898" s="832"/>
    </row>
    <row r="3899" spans="1:19" ht="14.45" customHeight="1" x14ac:dyDescent="0.2">
      <c r="A3899" s="821" t="s">
        <v>6951</v>
      </c>
      <c r="B3899" s="822" t="s">
        <v>7426</v>
      </c>
      <c r="C3899" s="822" t="s">
        <v>639</v>
      </c>
      <c r="D3899" s="822" t="s">
        <v>3519</v>
      </c>
      <c r="E3899" s="822" t="s">
        <v>6953</v>
      </c>
      <c r="F3899" s="822" t="s">
        <v>7129</v>
      </c>
      <c r="G3899" s="822" t="s">
        <v>791</v>
      </c>
      <c r="H3899" s="831">
        <v>188.03999999999996</v>
      </c>
      <c r="I3899" s="831">
        <v>20952.12</v>
      </c>
      <c r="J3899" s="822"/>
      <c r="K3899" s="822">
        <v>111.42373962986601</v>
      </c>
      <c r="L3899" s="831">
        <v>33.03</v>
      </c>
      <c r="M3899" s="831">
        <v>3674.59</v>
      </c>
      <c r="N3899" s="822"/>
      <c r="O3899" s="822">
        <v>111.25007568876779</v>
      </c>
      <c r="P3899" s="831"/>
      <c r="Q3899" s="831"/>
      <c r="R3899" s="827"/>
      <c r="S3899" s="832"/>
    </row>
    <row r="3900" spans="1:19" ht="14.45" customHeight="1" x14ac:dyDescent="0.2">
      <c r="A3900" s="821" t="s">
        <v>6951</v>
      </c>
      <c r="B3900" s="822" t="s">
        <v>7426</v>
      </c>
      <c r="C3900" s="822" t="s">
        <v>639</v>
      </c>
      <c r="D3900" s="822" t="s">
        <v>3519</v>
      </c>
      <c r="E3900" s="822" t="s">
        <v>6953</v>
      </c>
      <c r="F3900" s="822" t="s">
        <v>7130</v>
      </c>
      <c r="G3900" s="822" t="s">
        <v>791</v>
      </c>
      <c r="H3900" s="831">
        <v>14.799999999999999</v>
      </c>
      <c r="I3900" s="831">
        <v>4263.9400000000005</v>
      </c>
      <c r="J3900" s="822"/>
      <c r="K3900" s="822">
        <v>288.10405405405413</v>
      </c>
      <c r="L3900" s="831">
        <v>19.720000000000002</v>
      </c>
      <c r="M3900" s="831">
        <v>5681.0899999999992</v>
      </c>
      <c r="N3900" s="822"/>
      <c r="O3900" s="822">
        <v>288.08772819472608</v>
      </c>
      <c r="P3900" s="831"/>
      <c r="Q3900" s="831"/>
      <c r="R3900" s="827"/>
      <c r="S3900" s="832"/>
    </row>
    <row r="3901" spans="1:19" ht="14.45" customHeight="1" x14ac:dyDescent="0.2">
      <c r="A3901" s="821" t="s">
        <v>6951</v>
      </c>
      <c r="B3901" s="822" t="s">
        <v>7426</v>
      </c>
      <c r="C3901" s="822" t="s">
        <v>639</v>
      </c>
      <c r="D3901" s="822" t="s">
        <v>3519</v>
      </c>
      <c r="E3901" s="822" t="s">
        <v>6953</v>
      </c>
      <c r="F3901" s="822" t="s">
        <v>7131</v>
      </c>
      <c r="G3901" s="822" t="s">
        <v>1132</v>
      </c>
      <c r="H3901" s="831">
        <v>86.12</v>
      </c>
      <c r="I3901" s="831">
        <v>15888.769999999999</v>
      </c>
      <c r="J3901" s="822"/>
      <c r="K3901" s="822">
        <v>184.49570366929862</v>
      </c>
      <c r="L3901" s="831">
        <v>23.419999999999998</v>
      </c>
      <c r="M3901" s="831">
        <v>4283.5199999999995</v>
      </c>
      <c r="N3901" s="822"/>
      <c r="O3901" s="822">
        <v>182.90008539709649</v>
      </c>
      <c r="P3901" s="831"/>
      <c r="Q3901" s="831"/>
      <c r="R3901" s="827"/>
      <c r="S3901" s="832"/>
    </row>
    <row r="3902" spans="1:19" ht="14.45" customHeight="1" x14ac:dyDescent="0.2">
      <c r="A3902" s="821" t="s">
        <v>6951</v>
      </c>
      <c r="B3902" s="822" t="s">
        <v>7426</v>
      </c>
      <c r="C3902" s="822" t="s">
        <v>639</v>
      </c>
      <c r="D3902" s="822" t="s">
        <v>3519</v>
      </c>
      <c r="E3902" s="822" t="s">
        <v>6953</v>
      </c>
      <c r="F3902" s="822" t="s">
        <v>7135</v>
      </c>
      <c r="G3902" s="822" t="s">
        <v>1132</v>
      </c>
      <c r="H3902" s="831">
        <v>86.72</v>
      </c>
      <c r="I3902" s="831">
        <v>8459.5500000000011</v>
      </c>
      <c r="J3902" s="822"/>
      <c r="K3902" s="822">
        <v>97.550161439114405</v>
      </c>
      <c r="L3902" s="831">
        <v>38.6</v>
      </c>
      <c r="M3902" s="831">
        <v>3790.7700000000004</v>
      </c>
      <c r="N3902" s="822"/>
      <c r="O3902" s="822">
        <v>98.206476683937836</v>
      </c>
      <c r="P3902" s="831"/>
      <c r="Q3902" s="831"/>
      <c r="R3902" s="827"/>
      <c r="S3902" s="832"/>
    </row>
    <row r="3903" spans="1:19" ht="14.45" customHeight="1" x14ac:dyDescent="0.2">
      <c r="A3903" s="821" t="s">
        <v>6951</v>
      </c>
      <c r="B3903" s="822" t="s">
        <v>7426</v>
      </c>
      <c r="C3903" s="822" t="s">
        <v>639</v>
      </c>
      <c r="D3903" s="822" t="s">
        <v>3519</v>
      </c>
      <c r="E3903" s="822" t="s">
        <v>6953</v>
      </c>
      <c r="F3903" s="822" t="s">
        <v>7136</v>
      </c>
      <c r="G3903" s="822" t="s">
        <v>1132</v>
      </c>
      <c r="H3903" s="831">
        <v>115.01</v>
      </c>
      <c r="I3903" s="831">
        <v>48444.52</v>
      </c>
      <c r="J3903" s="822"/>
      <c r="K3903" s="822">
        <v>421.22006782018951</v>
      </c>
      <c r="L3903" s="831"/>
      <c r="M3903" s="831"/>
      <c r="N3903" s="822"/>
      <c r="O3903" s="822"/>
      <c r="P3903" s="831"/>
      <c r="Q3903" s="831"/>
      <c r="R3903" s="827"/>
      <c r="S3903" s="832"/>
    </row>
    <row r="3904" spans="1:19" ht="14.45" customHeight="1" x14ac:dyDescent="0.2">
      <c r="A3904" s="821" t="s">
        <v>6951</v>
      </c>
      <c r="B3904" s="822" t="s">
        <v>7426</v>
      </c>
      <c r="C3904" s="822" t="s">
        <v>639</v>
      </c>
      <c r="D3904" s="822" t="s">
        <v>3519</v>
      </c>
      <c r="E3904" s="822" t="s">
        <v>6953</v>
      </c>
      <c r="F3904" s="822" t="s">
        <v>7138</v>
      </c>
      <c r="G3904" s="822" t="s">
        <v>7139</v>
      </c>
      <c r="H3904" s="831">
        <v>2</v>
      </c>
      <c r="I3904" s="831">
        <v>296.92</v>
      </c>
      <c r="J3904" s="822"/>
      <c r="K3904" s="822">
        <v>148.46</v>
      </c>
      <c r="L3904" s="831"/>
      <c r="M3904" s="831"/>
      <c r="N3904" s="822"/>
      <c r="O3904" s="822"/>
      <c r="P3904" s="831"/>
      <c r="Q3904" s="831"/>
      <c r="R3904" s="827"/>
      <c r="S3904" s="832"/>
    </row>
    <row r="3905" spans="1:19" ht="14.45" customHeight="1" x14ac:dyDescent="0.2">
      <c r="A3905" s="821" t="s">
        <v>6951</v>
      </c>
      <c r="B3905" s="822" t="s">
        <v>7426</v>
      </c>
      <c r="C3905" s="822" t="s">
        <v>639</v>
      </c>
      <c r="D3905" s="822" t="s">
        <v>3519</v>
      </c>
      <c r="E3905" s="822" t="s">
        <v>6953</v>
      </c>
      <c r="F3905" s="822" t="s">
        <v>7141</v>
      </c>
      <c r="G3905" s="822" t="s">
        <v>2967</v>
      </c>
      <c r="H3905" s="831">
        <v>29.619999999999997</v>
      </c>
      <c r="I3905" s="831">
        <v>14047.89</v>
      </c>
      <c r="J3905" s="822"/>
      <c r="K3905" s="822">
        <v>474.27042538825123</v>
      </c>
      <c r="L3905" s="831">
        <v>12.49</v>
      </c>
      <c r="M3905" s="831">
        <v>5923.66</v>
      </c>
      <c r="N3905" s="822"/>
      <c r="O3905" s="822">
        <v>474.27221777421937</v>
      </c>
      <c r="P3905" s="831"/>
      <c r="Q3905" s="831"/>
      <c r="R3905" s="827"/>
      <c r="S3905" s="832"/>
    </row>
    <row r="3906" spans="1:19" ht="14.45" customHeight="1" x14ac:dyDescent="0.2">
      <c r="A3906" s="821" t="s">
        <v>6951</v>
      </c>
      <c r="B3906" s="822" t="s">
        <v>7426</v>
      </c>
      <c r="C3906" s="822" t="s">
        <v>639</v>
      </c>
      <c r="D3906" s="822" t="s">
        <v>3519</v>
      </c>
      <c r="E3906" s="822" t="s">
        <v>6953</v>
      </c>
      <c r="F3906" s="822" t="s">
        <v>7142</v>
      </c>
      <c r="G3906" s="822" t="s">
        <v>2967</v>
      </c>
      <c r="H3906" s="831">
        <v>27.82</v>
      </c>
      <c r="I3906" s="831">
        <v>5689.76</v>
      </c>
      <c r="J3906" s="822"/>
      <c r="K3906" s="822">
        <v>204.52048885693745</v>
      </c>
      <c r="L3906" s="831">
        <v>21.92</v>
      </c>
      <c r="M3906" s="831">
        <v>4483.08</v>
      </c>
      <c r="N3906" s="822"/>
      <c r="O3906" s="822">
        <v>204.5200729927007</v>
      </c>
      <c r="P3906" s="831">
        <v>0.66</v>
      </c>
      <c r="Q3906" s="831">
        <v>134.97999999999999</v>
      </c>
      <c r="R3906" s="827"/>
      <c r="S3906" s="832">
        <v>204.5151515151515</v>
      </c>
    </row>
    <row r="3907" spans="1:19" ht="14.45" customHeight="1" x14ac:dyDescent="0.2">
      <c r="A3907" s="821" t="s">
        <v>6951</v>
      </c>
      <c r="B3907" s="822" t="s">
        <v>7426</v>
      </c>
      <c r="C3907" s="822" t="s">
        <v>639</v>
      </c>
      <c r="D3907" s="822" t="s">
        <v>3519</v>
      </c>
      <c r="E3907" s="822" t="s">
        <v>6953</v>
      </c>
      <c r="F3907" s="822" t="s">
        <v>7153</v>
      </c>
      <c r="G3907" s="822" t="s">
        <v>2388</v>
      </c>
      <c r="H3907" s="831"/>
      <c r="I3907" s="831"/>
      <c r="J3907" s="822"/>
      <c r="K3907" s="822"/>
      <c r="L3907" s="831"/>
      <c r="M3907" s="831"/>
      <c r="N3907" s="822"/>
      <c r="O3907" s="822"/>
      <c r="P3907" s="831">
        <v>1</v>
      </c>
      <c r="Q3907" s="831">
        <v>86202.7</v>
      </c>
      <c r="R3907" s="827"/>
      <c r="S3907" s="832">
        <v>86202.7</v>
      </c>
    </row>
    <row r="3908" spans="1:19" ht="14.45" customHeight="1" x14ac:dyDescent="0.2">
      <c r="A3908" s="821" t="s">
        <v>6951</v>
      </c>
      <c r="B3908" s="822" t="s">
        <v>7426</v>
      </c>
      <c r="C3908" s="822" t="s">
        <v>639</v>
      </c>
      <c r="D3908" s="822" t="s">
        <v>3519</v>
      </c>
      <c r="E3908" s="822" t="s">
        <v>6953</v>
      </c>
      <c r="F3908" s="822" t="s">
        <v>7157</v>
      </c>
      <c r="G3908" s="822" t="s">
        <v>7158</v>
      </c>
      <c r="H3908" s="831"/>
      <c r="I3908" s="831"/>
      <c r="J3908" s="822"/>
      <c r="K3908" s="822"/>
      <c r="L3908" s="831">
        <v>12.2</v>
      </c>
      <c r="M3908" s="831">
        <v>663.69</v>
      </c>
      <c r="N3908" s="822"/>
      <c r="O3908" s="822">
        <v>54.400819672131156</v>
      </c>
      <c r="P3908" s="831"/>
      <c r="Q3908" s="831"/>
      <c r="R3908" s="827"/>
      <c r="S3908" s="832"/>
    </row>
    <row r="3909" spans="1:19" ht="14.45" customHeight="1" x14ac:dyDescent="0.2">
      <c r="A3909" s="821" t="s">
        <v>6951</v>
      </c>
      <c r="B3909" s="822" t="s">
        <v>7426</v>
      </c>
      <c r="C3909" s="822" t="s">
        <v>639</v>
      </c>
      <c r="D3909" s="822" t="s">
        <v>3519</v>
      </c>
      <c r="E3909" s="822" t="s">
        <v>6953</v>
      </c>
      <c r="F3909" s="822" t="s">
        <v>7159</v>
      </c>
      <c r="G3909" s="822" t="s">
        <v>7158</v>
      </c>
      <c r="H3909" s="831">
        <v>0.2</v>
      </c>
      <c r="I3909" s="831">
        <v>21.77</v>
      </c>
      <c r="J3909" s="822"/>
      <c r="K3909" s="822">
        <v>108.85</v>
      </c>
      <c r="L3909" s="831">
        <v>5.6000000000000005</v>
      </c>
      <c r="M3909" s="831">
        <v>605.83999999999992</v>
      </c>
      <c r="N3909" s="822"/>
      <c r="O3909" s="822">
        <v>108.18571428571425</v>
      </c>
      <c r="P3909" s="831"/>
      <c r="Q3909" s="831"/>
      <c r="R3909" s="827"/>
      <c r="S3909" s="832"/>
    </row>
    <row r="3910" spans="1:19" ht="14.45" customHeight="1" x14ac:dyDescent="0.2">
      <c r="A3910" s="821" t="s">
        <v>6951</v>
      </c>
      <c r="B3910" s="822" t="s">
        <v>7426</v>
      </c>
      <c r="C3910" s="822" t="s">
        <v>639</v>
      </c>
      <c r="D3910" s="822" t="s">
        <v>3519</v>
      </c>
      <c r="E3910" s="822" t="s">
        <v>6953</v>
      </c>
      <c r="F3910" s="822" t="s">
        <v>7160</v>
      </c>
      <c r="G3910" s="822" t="s">
        <v>3389</v>
      </c>
      <c r="H3910" s="831">
        <v>1</v>
      </c>
      <c r="I3910" s="831">
        <v>11086</v>
      </c>
      <c r="J3910" s="822"/>
      <c r="K3910" s="822">
        <v>11086</v>
      </c>
      <c r="L3910" s="831">
        <v>1</v>
      </c>
      <c r="M3910" s="831">
        <v>11050.2</v>
      </c>
      <c r="N3910" s="822"/>
      <c r="O3910" s="822">
        <v>11050.2</v>
      </c>
      <c r="P3910" s="831"/>
      <c r="Q3910" s="831"/>
      <c r="R3910" s="827"/>
      <c r="S3910" s="832"/>
    </row>
    <row r="3911" spans="1:19" ht="14.45" customHeight="1" x14ac:dyDescent="0.2">
      <c r="A3911" s="821" t="s">
        <v>6951</v>
      </c>
      <c r="B3911" s="822" t="s">
        <v>7426</v>
      </c>
      <c r="C3911" s="822" t="s">
        <v>639</v>
      </c>
      <c r="D3911" s="822" t="s">
        <v>3519</v>
      </c>
      <c r="E3911" s="822" t="s">
        <v>6953</v>
      </c>
      <c r="F3911" s="822" t="s">
        <v>7166</v>
      </c>
      <c r="G3911" s="822" t="s">
        <v>2446</v>
      </c>
      <c r="H3911" s="831"/>
      <c r="I3911" s="831"/>
      <c r="J3911" s="822"/>
      <c r="K3911" s="822"/>
      <c r="L3911" s="831"/>
      <c r="M3911" s="831"/>
      <c r="N3911" s="822"/>
      <c r="O3911" s="822"/>
      <c r="P3911" s="831">
        <v>2</v>
      </c>
      <c r="Q3911" s="831">
        <v>94693.4</v>
      </c>
      <c r="R3911" s="827"/>
      <c r="S3911" s="832">
        <v>47346.7</v>
      </c>
    </row>
    <row r="3912" spans="1:19" ht="14.45" customHeight="1" x14ac:dyDescent="0.2">
      <c r="A3912" s="821" t="s">
        <v>6951</v>
      </c>
      <c r="B3912" s="822" t="s">
        <v>7426</v>
      </c>
      <c r="C3912" s="822" t="s">
        <v>639</v>
      </c>
      <c r="D3912" s="822" t="s">
        <v>3519</v>
      </c>
      <c r="E3912" s="822" t="s">
        <v>6953</v>
      </c>
      <c r="F3912" s="822" t="s">
        <v>7170</v>
      </c>
      <c r="G3912" s="822" t="s">
        <v>1031</v>
      </c>
      <c r="H3912" s="831">
        <v>10.43</v>
      </c>
      <c r="I3912" s="831">
        <v>2544.3000000000002</v>
      </c>
      <c r="J3912" s="822"/>
      <c r="K3912" s="822">
        <v>243.94055608820713</v>
      </c>
      <c r="L3912" s="831"/>
      <c r="M3912" s="831"/>
      <c r="N3912" s="822"/>
      <c r="O3912" s="822"/>
      <c r="P3912" s="831"/>
      <c r="Q3912" s="831"/>
      <c r="R3912" s="827"/>
      <c r="S3912" s="832"/>
    </row>
    <row r="3913" spans="1:19" ht="14.45" customHeight="1" x14ac:dyDescent="0.2">
      <c r="A3913" s="821" t="s">
        <v>6951</v>
      </c>
      <c r="B3913" s="822" t="s">
        <v>7426</v>
      </c>
      <c r="C3913" s="822" t="s">
        <v>639</v>
      </c>
      <c r="D3913" s="822" t="s">
        <v>3519</v>
      </c>
      <c r="E3913" s="822" t="s">
        <v>6953</v>
      </c>
      <c r="F3913" s="822" t="s">
        <v>7171</v>
      </c>
      <c r="G3913" s="822" t="s">
        <v>1031</v>
      </c>
      <c r="H3913" s="831">
        <v>9.82</v>
      </c>
      <c r="I3913" s="831">
        <v>4246.47</v>
      </c>
      <c r="J3913" s="822"/>
      <c r="K3913" s="822">
        <v>432.43075356415483</v>
      </c>
      <c r="L3913" s="831">
        <v>18.29</v>
      </c>
      <c r="M3913" s="831">
        <v>7909.16</v>
      </c>
      <c r="N3913" s="822"/>
      <c r="O3913" s="822">
        <v>432.43083652269002</v>
      </c>
      <c r="P3913" s="831"/>
      <c r="Q3913" s="831"/>
      <c r="R3913" s="827"/>
      <c r="S3913" s="832"/>
    </row>
    <row r="3914" spans="1:19" ht="14.45" customHeight="1" x14ac:dyDescent="0.2">
      <c r="A3914" s="821" t="s">
        <v>6951</v>
      </c>
      <c r="B3914" s="822" t="s">
        <v>7426</v>
      </c>
      <c r="C3914" s="822" t="s">
        <v>639</v>
      </c>
      <c r="D3914" s="822" t="s">
        <v>3519</v>
      </c>
      <c r="E3914" s="822" t="s">
        <v>6953</v>
      </c>
      <c r="F3914" s="822" t="s">
        <v>7177</v>
      </c>
      <c r="G3914" s="822" t="s">
        <v>1031</v>
      </c>
      <c r="H3914" s="831">
        <v>12.270000000000001</v>
      </c>
      <c r="I3914" s="831">
        <v>2993.1400000000003</v>
      </c>
      <c r="J3914" s="822"/>
      <c r="K3914" s="822">
        <v>243.9396903015485</v>
      </c>
      <c r="L3914" s="831">
        <v>19</v>
      </c>
      <c r="M3914" s="831">
        <v>4634.8600000000006</v>
      </c>
      <c r="N3914" s="822"/>
      <c r="O3914" s="822">
        <v>243.94000000000003</v>
      </c>
      <c r="P3914" s="831"/>
      <c r="Q3914" s="831"/>
      <c r="R3914" s="827"/>
      <c r="S3914" s="832"/>
    </row>
    <row r="3915" spans="1:19" ht="14.45" customHeight="1" x14ac:dyDescent="0.2">
      <c r="A3915" s="821" t="s">
        <v>6951</v>
      </c>
      <c r="B3915" s="822" t="s">
        <v>7426</v>
      </c>
      <c r="C3915" s="822" t="s">
        <v>639</v>
      </c>
      <c r="D3915" s="822" t="s">
        <v>3519</v>
      </c>
      <c r="E3915" s="822" t="s">
        <v>6953</v>
      </c>
      <c r="F3915" s="822" t="s">
        <v>7178</v>
      </c>
      <c r="G3915" s="822" t="s">
        <v>1031</v>
      </c>
      <c r="H3915" s="831">
        <v>24.680000000000003</v>
      </c>
      <c r="I3915" s="831">
        <v>1888.27</v>
      </c>
      <c r="J3915" s="822"/>
      <c r="K3915" s="822">
        <v>76.510129659643425</v>
      </c>
      <c r="L3915" s="831">
        <v>47.019999999999996</v>
      </c>
      <c r="M3915" s="831">
        <v>3597.5099999999998</v>
      </c>
      <c r="N3915" s="822"/>
      <c r="O3915" s="822">
        <v>76.510208421948107</v>
      </c>
      <c r="P3915" s="831"/>
      <c r="Q3915" s="831"/>
      <c r="R3915" s="827"/>
      <c r="S3915" s="832"/>
    </row>
    <row r="3916" spans="1:19" ht="14.45" customHeight="1" x14ac:dyDescent="0.2">
      <c r="A3916" s="821" t="s">
        <v>6951</v>
      </c>
      <c r="B3916" s="822" t="s">
        <v>7426</v>
      </c>
      <c r="C3916" s="822" t="s">
        <v>639</v>
      </c>
      <c r="D3916" s="822" t="s">
        <v>3519</v>
      </c>
      <c r="E3916" s="822" t="s">
        <v>6953</v>
      </c>
      <c r="F3916" s="822" t="s">
        <v>7179</v>
      </c>
      <c r="G3916" s="822" t="s">
        <v>1132</v>
      </c>
      <c r="H3916" s="831">
        <v>28.34</v>
      </c>
      <c r="I3916" s="831">
        <v>11937.369999999999</v>
      </c>
      <c r="J3916" s="822"/>
      <c r="K3916" s="822">
        <v>421.21983062808749</v>
      </c>
      <c r="L3916" s="831">
        <v>69.819999999999993</v>
      </c>
      <c r="M3916" s="831">
        <v>29604.86</v>
      </c>
      <c r="N3916" s="822"/>
      <c r="O3916" s="822">
        <v>424.01690060154687</v>
      </c>
      <c r="P3916" s="831"/>
      <c r="Q3916" s="831"/>
      <c r="R3916" s="827"/>
      <c r="S3916" s="832"/>
    </row>
    <row r="3917" spans="1:19" ht="14.45" customHeight="1" x14ac:dyDescent="0.2">
      <c r="A3917" s="821" t="s">
        <v>6951</v>
      </c>
      <c r="B3917" s="822" t="s">
        <v>7426</v>
      </c>
      <c r="C3917" s="822" t="s">
        <v>639</v>
      </c>
      <c r="D3917" s="822" t="s">
        <v>3519</v>
      </c>
      <c r="E3917" s="822" t="s">
        <v>6953</v>
      </c>
      <c r="F3917" s="822" t="s">
        <v>7180</v>
      </c>
      <c r="G3917" s="822" t="s">
        <v>6966</v>
      </c>
      <c r="H3917" s="831"/>
      <c r="I3917" s="831"/>
      <c r="J3917" s="822"/>
      <c r="K3917" s="822"/>
      <c r="L3917" s="831">
        <v>1</v>
      </c>
      <c r="M3917" s="831">
        <v>4063.52</v>
      </c>
      <c r="N3917" s="822"/>
      <c r="O3917" s="822">
        <v>4063.52</v>
      </c>
      <c r="P3917" s="831"/>
      <c r="Q3917" s="831"/>
      <c r="R3917" s="827"/>
      <c r="S3917" s="832"/>
    </row>
    <row r="3918" spans="1:19" ht="14.45" customHeight="1" x14ac:dyDescent="0.2">
      <c r="A3918" s="821" t="s">
        <v>6951</v>
      </c>
      <c r="B3918" s="822" t="s">
        <v>7426</v>
      </c>
      <c r="C3918" s="822" t="s">
        <v>639</v>
      </c>
      <c r="D3918" s="822" t="s">
        <v>3519</v>
      </c>
      <c r="E3918" s="822" t="s">
        <v>6953</v>
      </c>
      <c r="F3918" s="822" t="s">
        <v>7181</v>
      </c>
      <c r="G3918" s="822" t="s">
        <v>6966</v>
      </c>
      <c r="H3918" s="831">
        <v>2</v>
      </c>
      <c r="I3918" s="831">
        <v>2581.7199999999998</v>
      </c>
      <c r="J3918" s="822"/>
      <c r="K3918" s="822">
        <v>1290.8599999999999</v>
      </c>
      <c r="L3918" s="831">
        <v>32</v>
      </c>
      <c r="M3918" s="831">
        <v>41307.520000000004</v>
      </c>
      <c r="N3918" s="822"/>
      <c r="O3918" s="822">
        <v>1290.8600000000001</v>
      </c>
      <c r="P3918" s="831"/>
      <c r="Q3918" s="831"/>
      <c r="R3918" s="827"/>
      <c r="S3918" s="832"/>
    </row>
    <row r="3919" spans="1:19" ht="14.45" customHeight="1" x14ac:dyDescent="0.2">
      <c r="A3919" s="821" t="s">
        <v>6951</v>
      </c>
      <c r="B3919" s="822" t="s">
        <v>7426</v>
      </c>
      <c r="C3919" s="822" t="s">
        <v>639</v>
      </c>
      <c r="D3919" s="822" t="s">
        <v>3519</v>
      </c>
      <c r="E3919" s="822" t="s">
        <v>6953</v>
      </c>
      <c r="F3919" s="822" t="s">
        <v>7182</v>
      </c>
      <c r="G3919" s="822" t="s">
        <v>805</v>
      </c>
      <c r="H3919" s="831"/>
      <c r="I3919" s="831"/>
      <c r="J3919" s="822"/>
      <c r="K3919" s="822"/>
      <c r="L3919" s="831">
        <v>4.3600000000000003</v>
      </c>
      <c r="M3919" s="831">
        <v>3203.73</v>
      </c>
      <c r="N3919" s="822"/>
      <c r="O3919" s="822">
        <v>734.80045871559628</v>
      </c>
      <c r="P3919" s="831"/>
      <c r="Q3919" s="831"/>
      <c r="R3919" s="827"/>
      <c r="S3919" s="832"/>
    </row>
    <row r="3920" spans="1:19" ht="14.45" customHeight="1" x14ac:dyDescent="0.2">
      <c r="A3920" s="821" t="s">
        <v>6951</v>
      </c>
      <c r="B3920" s="822" t="s">
        <v>7426</v>
      </c>
      <c r="C3920" s="822" t="s">
        <v>639</v>
      </c>
      <c r="D3920" s="822" t="s">
        <v>3519</v>
      </c>
      <c r="E3920" s="822" t="s">
        <v>6953</v>
      </c>
      <c r="F3920" s="822" t="s">
        <v>7183</v>
      </c>
      <c r="G3920" s="822" t="s">
        <v>1370</v>
      </c>
      <c r="H3920" s="831">
        <v>4.6500000000000004</v>
      </c>
      <c r="I3920" s="831">
        <v>834.69</v>
      </c>
      <c r="J3920" s="822"/>
      <c r="K3920" s="822">
        <v>179.50322580645161</v>
      </c>
      <c r="L3920" s="831">
        <v>83.16</v>
      </c>
      <c r="M3920" s="831">
        <v>14927.31</v>
      </c>
      <c r="N3920" s="822"/>
      <c r="O3920" s="822">
        <v>179.50108225108227</v>
      </c>
      <c r="P3920" s="831"/>
      <c r="Q3920" s="831"/>
      <c r="R3920" s="827"/>
      <c r="S3920" s="832"/>
    </row>
    <row r="3921" spans="1:19" ht="14.45" customHeight="1" x14ac:dyDescent="0.2">
      <c r="A3921" s="821" t="s">
        <v>6951</v>
      </c>
      <c r="B3921" s="822" t="s">
        <v>7426</v>
      </c>
      <c r="C3921" s="822" t="s">
        <v>639</v>
      </c>
      <c r="D3921" s="822" t="s">
        <v>3519</v>
      </c>
      <c r="E3921" s="822" t="s">
        <v>6953</v>
      </c>
      <c r="F3921" s="822" t="s">
        <v>7186</v>
      </c>
      <c r="G3921" s="822" t="s">
        <v>1031</v>
      </c>
      <c r="H3921" s="831">
        <v>1.92</v>
      </c>
      <c r="I3921" s="831">
        <v>830.27</v>
      </c>
      <c r="J3921" s="822"/>
      <c r="K3921" s="822">
        <v>432.43229166666669</v>
      </c>
      <c r="L3921" s="831">
        <v>17</v>
      </c>
      <c r="M3921" s="831">
        <v>7351.3099999999995</v>
      </c>
      <c r="N3921" s="822"/>
      <c r="O3921" s="822">
        <v>432.42999999999995</v>
      </c>
      <c r="P3921" s="831"/>
      <c r="Q3921" s="831"/>
      <c r="R3921" s="827"/>
      <c r="S3921" s="832"/>
    </row>
    <row r="3922" spans="1:19" ht="14.45" customHeight="1" x14ac:dyDescent="0.2">
      <c r="A3922" s="821" t="s">
        <v>6951</v>
      </c>
      <c r="B3922" s="822" t="s">
        <v>7426</v>
      </c>
      <c r="C3922" s="822" t="s">
        <v>639</v>
      </c>
      <c r="D3922" s="822" t="s">
        <v>3519</v>
      </c>
      <c r="E3922" s="822" t="s">
        <v>6953</v>
      </c>
      <c r="F3922" s="822" t="s">
        <v>7189</v>
      </c>
      <c r="G3922" s="822" t="s">
        <v>1370</v>
      </c>
      <c r="H3922" s="831"/>
      <c r="I3922" s="831"/>
      <c r="J3922" s="822"/>
      <c r="K3922" s="822"/>
      <c r="L3922" s="831">
        <v>24.47</v>
      </c>
      <c r="M3922" s="831">
        <v>2553.2399999999998</v>
      </c>
      <c r="N3922" s="822"/>
      <c r="O3922" s="822">
        <v>104.3416428279526</v>
      </c>
      <c r="P3922" s="831"/>
      <c r="Q3922" s="831"/>
      <c r="R3922" s="827"/>
      <c r="S3922" s="832"/>
    </row>
    <row r="3923" spans="1:19" ht="14.45" customHeight="1" x14ac:dyDescent="0.2">
      <c r="A3923" s="821" t="s">
        <v>6951</v>
      </c>
      <c r="B3923" s="822" t="s">
        <v>7426</v>
      </c>
      <c r="C3923" s="822" t="s">
        <v>639</v>
      </c>
      <c r="D3923" s="822" t="s">
        <v>3519</v>
      </c>
      <c r="E3923" s="822" t="s">
        <v>6953</v>
      </c>
      <c r="F3923" s="822" t="s">
        <v>7190</v>
      </c>
      <c r="G3923" s="822" t="s">
        <v>1004</v>
      </c>
      <c r="H3923" s="831"/>
      <c r="I3923" s="831"/>
      <c r="J3923" s="822"/>
      <c r="K3923" s="822"/>
      <c r="L3923" s="831">
        <v>76.87</v>
      </c>
      <c r="M3923" s="831">
        <v>11179.27</v>
      </c>
      <c r="N3923" s="822"/>
      <c r="O3923" s="822">
        <v>145.43085729153114</v>
      </c>
      <c r="P3923" s="831"/>
      <c r="Q3923" s="831"/>
      <c r="R3923" s="827"/>
      <c r="S3923" s="832"/>
    </row>
    <row r="3924" spans="1:19" ht="14.45" customHeight="1" x14ac:dyDescent="0.2">
      <c r="A3924" s="821" t="s">
        <v>6951</v>
      </c>
      <c r="B3924" s="822" t="s">
        <v>7426</v>
      </c>
      <c r="C3924" s="822" t="s">
        <v>639</v>
      </c>
      <c r="D3924" s="822" t="s">
        <v>3519</v>
      </c>
      <c r="E3924" s="822" t="s">
        <v>6953</v>
      </c>
      <c r="F3924" s="822" t="s">
        <v>7192</v>
      </c>
      <c r="G3924" s="822" t="s">
        <v>805</v>
      </c>
      <c r="H3924" s="831"/>
      <c r="I3924" s="831"/>
      <c r="J3924" s="822"/>
      <c r="K3924" s="822"/>
      <c r="L3924" s="831">
        <v>7.1099999999999994</v>
      </c>
      <c r="M3924" s="831">
        <v>563.1</v>
      </c>
      <c r="N3924" s="822"/>
      <c r="O3924" s="822">
        <v>79.198312236286924</v>
      </c>
      <c r="P3924" s="831"/>
      <c r="Q3924" s="831"/>
      <c r="R3924" s="827"/>
      <c r="S3924" s="832"/>
    </row>
    <row r="3925" spans="1:19" ht="14.45" customHeight="1" x14ac:dyDescent="0.2">
      <c r="A3925" s="821" t="s">
        <v>6951</v>
      </c>
      <c r="B3925" s="822" t="s">
        <v>7426</v>
      </c>
      <c r="C3925" s="822" t="s">
        <v>639</v>
      </c>
      <c r="D3925" s="822" t="s">
        <v>3519</v>
      </c>
      <c r="E3925" s="822" t="s">
        <v>6953</v>
      </c>
      <c r="F3925" s="822" t="s">
        <v>7193</v>
      </c>
      <c r="G3925" s="822" t="s">
        <v>916</v>
      </c>
      <c r="H3925" s="831"/>
      <c r="I3925" s="831"/>
      <c r="J3925" s="822"/>
      <c r="K3925" s="822"/>
      <c r="L3925" s="831">
        <v>2.1</v>
      </c>
      <c r="M3925" s="831">
        <v>1575.98</v>
      </c>
      <c r="N3925" s="822"/>
      <c r="O3925" s="822">
        <v>750.4666666666667</v>
      </c>
      <c r="P3925" s="831"/>
      <c r="Q3925" s="831"/>
      <c r="R3925" s="827"/>
      <c r="S3925" s="832"/>
    </row>
    <row r="3926" spans="1:19" ht="14.45" customHeight="1" x14ac:dyDescent="0.2">
      <c r="A3926" s="821" t="s">
        <v>6951</v>
      </c>
      <c r="B3926" s="822" t="s">
        <v>7426</v>
      </c>
      <c r="C3926" s="822" t="s">
        <v>639</v>
      </c>
      <c r="D3926" s="822" t="s">
        <v>3519</v>
      </c>
      <c r="E3926" s="822" t="s">
        <v>6953</v>
      </c>
      <c r="F3926" s="822" t="s">
        <v>7196</v>
      </c>
      <c r="G3926" s="822" t="s">
        <v>1134</v>
      </c>
      <c r="H3926" s="831"/>
      <c r="I3926" s="831"/>
      <c r="J3926" s="822"/>
      <c r="K3926" s="822"/>
      <c r="L3926" s="831">
        <v>17.57</v>
      </c>
      <c r="M3926" s="831">
        <v>2512.5100000000002</v>
      </c>
      <c r="N3926" s="822"/>
      <c r="O3926" s="822">
        <v>143</v>
      </c>
      <c r="P3926" s="831"/>
      <c r="Q3926" s="831"/>
      <c r="R3926" s="827"/>
      <c r="S3926" s="832"/>
    </row>
    <row r="3927" spans="1:19" ht="14.45" customHeight="1" x14ac:dyDescent="0.2">
      <c r="A3927" s="821" t="s">
        <v>6951</v>
      </c>
      <c r="B3927" s="822" t="s">
        <v>7426</v>
      </c>
      <c r="C3927" s="822" t="s">
        <v>639</v>
      </c>
      <c r="D3927" s="822" t="s">
        <v>3519</v>
      </c>
      <c r="E3927" s="822" t="s">
        <v>6953</v>
      </c>
      <c r="F3927" s="822" t="s">
        <v>7201</v>
      </c>
      <c r="G3927" s="822" t="s">
        <v>805</v>
      </c>
      <c r="H3927" s="831"/>
      <c r="I3927" s="831"/>
      <c r="J3927" s="822"/>
      <c r="K3927" s="822"/>
      <c r="L3927" s="831">
        <v>16.310000000000002</v>
      </c>
      <c r="M3927" s="831">
        <v>3570.26</v>
      </c>
      <c r="N3927" s="822"/>
      <c r="O3927" s="822">
        <v>218.90006131207846</v>
      </c>
      <c r="P3927" s="831"/>
      <c r="Q3927" s="831"/>
      <c r="R3927" s="827"/>
      <c r="S3927" s="832"/>
    </row>
    <row r="3928" spans="1:19" ht="14.45" customHeight="1" x14ac:dyDescent="0.2">
      <c r="A3928" s="821" t="s">
        <v>6951</v>
      </c>
      <c r="B3928" s="822" t="s">
        <v>7426</v>
      </c>
      <c r="C3928" s="822" t="s">
        <v>639</v>
      </c>
      <c r="D3928" s="822" t="s">
        <v>3519</v>
      </c>
      <c r="E3928" s="822" t="s">
        <v>6953</v>
      </c>
      <c r="F3928" s="822" t="s">
        <v>7207</v>
      </c>
      <c r="G3928" s="822" t="s">
        <v>1132</v>
      </c>
      <c r="H3928" s="831"/>
      <c r="I3928" s="831"/>
      <c r="J3928" s="822"/>
      <c r="K3928" s="822"/>
      <c r="L3928" s="831">
        <v>31.58</v>
      </c>
      <c r="M3928" s="831">
        <v>5852.43</v>
      </c>
      <c r="N3928" s="822"/>
      <c r="O3928" s="822">
        <v>185.320772640912</v>
      </c>
      <c r="P3928" s="831"/>
      <c r="Q3928" s="831"/>
      <c r="R3928" s="827"/>
      <c r="S3928" s="832"/>
    </row>
    <row r="3929" spans="1:19" ht="14.45" customHeight="1" x14ac:dyDescent="0.2">
      <c r="A3929" s="821" t="s">
        <v>6951</v>
      </c>
      <c r="B3929" s="822" t="s">
        <v>7426</v>
      </c>
      <c r="C3929" s="822" t="s">
        <v>639</v>
      </c>
      <c r="D3929" s="822" t="s">
        <v>3519</v>
      </c>
      <c r="E3929" s="822" t="s">
        <v>6953</v>
      </c>
      <c r="F3929" s="822" t="s">
        <v>7209</v>
      </c>
      <c r="G3929" s="822" t="s">
        <v>7210</v>
      </c>
      <c r="H3929" s="831"/>
      <c r="I3929" s="831"/>
      <c r="J3929" s="822"/>
      <c r="K3929" s="822"/>
      <c r="L3929" s="831">
        <v>1</v>
      </c>
      <c r="M3929" s="831">
        <v>6248.56</v>
      </c>
      <c r="N3929" s="822"/>
      <c r="O3929" s="822">
        <v>6248.56</v>
      </c>
      <c r="P3929" s="831"/>
      <c r="Q3929" s="831"/>
      <c r="R3929" s="827"/>
      <c r="S3929" s="832"/>
    </row>
    <row r="3930" spans="1:19" ht="14.45" customHeight="1" x14ac:dyDescent="0.2">
      <c r="A3930" s="821" t="s">
        <v>6951</v>
      </c>
      <c r="B3930" s="822" t="s">
        <v>7426</v>
      </c>
      <c r="C3930" s="822" t="s">
        <v>639</v>
      </c>
      <c r="D3930" s="822" t="s">
        <v>3519</v>
      </c>
      <c r="E3930" s="822" t="s">
        <v>7252</v>
      </c>
      <c r="F3930" s="822" t="s">
        <v>7255</v>
      </c>
      <c r="G3930" s="822" t="s">
        <v>7256</v>
      </c>
      <c r="H3930" s="831">
        <v>2</v>
      </c>
      <c r="I3930" s="831">
        <v>5340.68</v>
      </c>
      <c r="J3930" s="822"/>
      <c r="K3930" s="822">
        <v>2670.34</v>
      </c>
      <c r="L3930" s="831"/>
      <c r="M3930" s="831"/>
      <c r="N3930" s="822"/>
      <c r="O3930" s="822"/>
      <c r="P3930" s="831"/>
      <c r="Q3930" s="831"/>
      <c r="R3930" s="827"/>
      <c r="S3930" s="832"/>
    </row>
    <row r="3931" spans="1:19" ht="14.45" customHeight="1" x14ac:dyDescent="0.2">
      <c r="A3931" s="821" t="s">
        <v>6951</v>
      </c>
      <c r="B3931" s="822" t="s">
        <v>7426</v>
      </c>
      <c r="C3931" s="822" t="s">
        <v>639</v>
      </c>
      <c r="D3931" s="822" t="s">
        <v>3519</v>
      </c>
      <c r="E3931" s="822" t="s">
        <v>7261</v>
      </c>
      <c r="F3931" s="822" t="s">
        <v>7262</v>
      </c>
      <c r="G3931" s="822" t="s">
        <v>7263</v>
      </c>
      <c r="H3931" s="831">
        <v>1</v>
      </c>
      <c r="I3931" s="831">
        <v>867</v>
      </c>
      <c r="J3931" s="822"/>
      <c r="K3931" s="822">
        <v>867</v>
      </c>
      <c r="L3931" s="831">
        <v>1</v>
      </c>
      <c r="M3931" s="831">
        <v>867</v>
      </c>
      <c r="N3931" s="822"/>
      <c r="O3931" s="822">
        <v>867</v>
      </c>
      <c r="P3931" s="831"/>
      <c r="Q3931" s="831"/>
      <c r="R3931" s="827"/>
      <c r="S3931" s="832"/>
    </row>
    <row r="3932" spans="1:19" ht="14.45" customHeight="1" x14ac:dyDescent="0.2">
      <c r="A3932" s="821" t="s">
        <v>6951</v>
      </c>
      <c r="B3932" s="822" t="s">
        <v>7426</v>
      </c>
      <c r="C3932" s="822" t="s">
        <v>639</v>
      </c>
      <c r="D3932" s="822" t="s">
        <v>3519</v>
      </c>
      <c r="E3932" s="822" t="s">
        <v>7261</v>
      </c>
      <c r="F3932" s="822" t="s">
        <v>7264</v>
      </c>
      <c r="G3932" s="822" t="s">
        <v>7265</v>
      </c>
      <c r="H3932" s="831">
        <v>373</v>
      </c>
      <c r="I3932" s="831">
        <v>221129.4</v>
      </c>
      <c r="J3932" s="822"/>
      <c r="K3932" s="822">
        <v>592.84021447721182</v>
      </c>
      <c r="L3932" s="831">
        <v>177</v>
      </c>
      <c r="M3932" s="831">
        <v>99589.049999999988</v>
      </c>
      <c r="N3932" s="822"/>
      <c r="O3932" s="822">
        <v>562.65</v>
      </c>
      <c r="P3932" s="831"/>
      <c r="Q3932" s="831"/>
      <c r="R3932" s="827"/>
      <c r="S3932" s="832"/>
    </row>
    <row r="3933" spans="1:19" ht="14.45" customHeight="1" x14ac:dyDescent="0.2">
      <c r="A3933" s="821" t="s">
        <v>6951</v>
      </c>
      <c r="B3933" s="822" t="s">
        <v>7426</v>
      </c>
      <c r="C3933" s="822" t="s">
        <v>639</v>
      </c>
      <c r="D3933" s="822" t="s">
        <v>3519</v>
      </c>
      <c r="E3933" s="822" t="s">
        <v>7261</v>
      </c>
      <c r="F3933" s="822" t="s">
        <v>7274</v>
      </c>
      <c r="G3933" s="822" t="s">
        <v>7275</v>
      </c>
      <c r="H3933" s="831">
        <v>1</v>
      </c>
      <c r="I3933" s="831">
        <v>1557.65</v>
      </c>
      <c r="J3933" s="822"/>
      <c r="K3933" s="822">
        <v>1557.65</v>
      </c>
      <c r="L3933" s="831"/>
      <c r="M3933" s="831"/>
      <c r="N3933" s="822"/>
      <c r="O3933" s="822"/>
      <c r="P3933" s="831"/>
      <c r="Q3933" s="831"/>
      <c r="R3933" s="827"/>
      <c r="S3933" s="832"/>
    </row>
    <row r="3934" spans="1:19" ht="14.45" customHeight="1" x14ac:dyDescent="0.2">
      <c r="A3934" s="821" t="s">
        <v>6951</v>
      </c>
      <c r="B3934" s="822" t="s">
        <v>7426</v>
      </c>
      <c r="C3934" s="822" t="s">
        <v>639</v>
      </c>
      <c r="D3934" s="822" t="s">
        <v>3519</v>
      </c>
      <c r="E3934" s="822" t="s">
        <v>7261</v>
      </c>
      <c r="F3934" s="822" t="s">
        <v>7276</v>
      </c>
      <c r="G3934" s="822" t="s">
        <v>7277</v>
      </c>
      <c r="H3934" s="831">
        <v>1</v>
      </c>
      <c r="I3934" s="831">
        <v>5420</v>
      </c>
      <c r="J3934" s="822"/>
      <c r="K3934" s="822">
        <v>5420</v>
      </c>
      <c r="L3934" s="831"/>
      <c r="M3934" s="831"/>
      <c r="N3934" s="822"/>
      <c r="O3934" s="822"/>
      <c r="P3934" s="831"/>
      <c r="Q3934" s="831"/>
      <c r="R3934" s="827"/>
      <c r="S3934" s="832"/>
    </row>
    <row r="3935" spans="1:19" ht="14.45" customHeight="1" x14ac:dyDescent="0.2">
      <c r="A3935" s="821" t="s">
        <v>6951</v>
      </c>
      <c r="B3935" s="822" t="s">
        <v>7426</v>
      </c>
      <c r="C3935" s="822" t="s">
        <v>639</v>
      </c>
      <c r="D3935" s="822" t="s">
        <v>3519</v>
      </c>
      <c r="E3935" s="822" t="s">
        <v>7261</v>
      </c>
      <c r="F3935" s="822" t="s">
        <v>7280</v>
      </c>
      <c r="G3935" s="822" t="s">
        <v>7281</v>
      </c>
      <c r="H3935" s="831">
        <v>12</v>
      </c>
      <c r="I3935" s="831">
        <v>2151.6000000000004</v>
      </c>
      <c r="J3935" s="822"/>
      <c r="K3935" s="822">
        <v>179.30000000000004</v>
      </c>
      <c r="L3935" s="831">
        <v>498</v>
      </c>
      <c r="M3935" s="831">
        <v>89291.400000000009</v>
      </c>
      <c r="N3935" s="822"/>
      <c r="O3935" s="822">
        <v>179.3</v>
      </c>
      <c r="P3935" s="831">
        <v>2</v>
      </c>
      <c r="Q3935" s="831">
        <v>358.6</v>
      </c>
      <c r="R3935" s="827"/>
      <c r="S3935" s="832">
        <v>179.3</v>
      </c>
    </row>
    <row r="3936" spans="1:19" ht="14.45" customHeight="1" x14ac:dyDescent="0.2">
      <c r="A3936" s="821" t="s">
        <v>6951</v>
      </c>
      <c r="B3936" s="822" t="s">
        <v>7426</v>
      </c>
      <c r="C3936" s="822" t="s">
        <v>639</v>
      </c>
      <c r="D3936" s="822" t="s">
        <v>3519</v>
      </c>
      <c r="E3936" s="822" t="s">
        <v>7261</v>
      </c>
      <c r="F3936" s="822" t="s">
        <v>7283</v>
      </c>
      <c r="G3936" s="822" t="s">
        <v>7284</v>
      </c>
      <c r="H3936" s="831"/>
      <c r="I3936" s="831"/>
      <c r="J3936" s="822"/>
      <c r="K3936" s="822"/>
      <c r="L3936" s="831">
        <v>32</v>
      </c>
      <c r="M3936" s="831">
        <v>2431.04</v>
      </c>
      <c r="N3936" s="822"/>
      <c r="O3936" s="822">
        <v>75.97</v>
      </c>
      <c r="P3936" s="831">
        <v>1</v>
      </c>
      <c r="Q3936" s="831">
        <v>78.25</v>
      </c>
      <c r="R3936" s="827"/>
      <c r="S3936" s="832">
        <v>78.25</v>
      </c>
    </row>
    <row r="3937" spans="1:19" ht="14.45" customHeight="1" x14ac:dyDescent="0.2">
      <c r="A3937" s="821" t="s">
        <v>6951</v>
      </c>
      <c r="B3937" s="822" t="s">
        <v>7426</v>
      </c>
      <c r="C3937" s="822" t="s">
        <v>639</v>
      </c>
      <c r="D3937" s="822" t="s">
        <v>3519</v>
      </c>
      <c r="E3937" s="822" t="s">
        <v>7261</v>
      </c>
      <c r="F3937" s="822" t="s">
        <v>7285</v>
      </c>
      <c r="G3937" s="822" t="s">
        <v>7286</v>
      </c>
      <c r="H3937" s="831"/>
      <c r="I3937" s="831"/>
      <c r="J3937" s="822"/>
      <c r="K3937" s="822"/>
      <c r="L3937" s="831">
        <v>74</v>
      </c>
      <c r="M3937" s="831">
        <v>7007.0599999999995</v>
      </c>
      <c r="N3937" s="822"/>
      <c r="O3937" s="822">
        <v>94.69</v>
      </c>
      <c r="P3937" s="831"/>
      <c r="Q3937" s="831"/>
      <c r="R3937" s="827"/>
      <c r="S3937" s="832"/>
    </row>
    <row r="3938" spans="1:19" ht="14.45" customHeight="1" x14ac:dyDescent="0.2">
      <c r="A3938" s="821" t="s">
        <v>6951</v>
      </c>
      <c r="B3938" s="822" t="s">
        <v>7426</v>
      </c>
      <c r="C3938" s="822" t="s">
        <v>639</v>
      </c>
      <c r="D3938" s="822" t="s">
        <v>3519</v>
      </c>
      <c r="E3938" s="822" t="s">
        <v>7261</v>
      </c>
      <c r="F3938" s="822" t="s">
        <v>7287</v>
      </c>
      <c r="G3938" s="822" t="s">
        <v>7286</v>
      </c>
      <c r="H3938" s="831"/>
      <c r="I3938" s="831"/>
      <c r="J3938" s="822"/>
      <c r="K3938" s="822"/>
      <c r="L3938" s="831">
        <v>876</v>
      </c>
      <c r="M3938" s="831">
        <v>66549.72</v>
      </c>
      <c r="N3938" s="822"/>
      <c r="O3938" s="822">
        <v>75.97</v>
      </c>
      <c r="P3938" s="831">
        <v>1</v>
      </c>
      <c r="Q3938" s="831">
        <v>75.97</v>
      </c>
      <c r="R3938" s="827"/>
      <c r="S3938" s="832">
        <v>75.97</v>
      </c>
    </row>
    <row r="3939" spans="1:19" ht="14.45" customHeight="1" x14ac:dyDescent="0.2">
      <c r="A3939" s="821" t="s">
        <v>6951</v>
      </c>
      <c r="B3939" s="822" t="s">
        <v>7426</v>
      </c>
      <c r="C3939" s="822" t="s">
        <v>639</v>
      </c>
      <c r="D3939" s="822" t="s">
        <v>3519</v>
      </c>
      <c r="E3939" s="822" t="s">
        <v>7261</v>
      </c>
      <c r="F3939" s="822" t="s">
        <v>7290</v>
      </c>
      <c r="G3939" s="822" t="s">
        <v>7291</v>
      </c>
      <c r="H3939" s="831"/>
      <c r="I3939" s="831"/>
      <c r="J3939" s="822"/>
      <c r="K3939" s="822"/>
      <c r="L3939" s="831">
        <v>2</v>
      </c>
      <c r="M3939" s="831">
        <v>535.58000000000004</v>
      </c>
      <c r="N3939" s="822"/>
      <c r="O3939" s="822">
        <v>267.79000000000002</v>
      </c>
      <c r="P3939" s="831"/>
      <c r="Q3939" s="831"/>
      <c r="R3939" s="827"/>
      <c r="S3939" s="832"/>
    </row>
    <row r="3940" spans="1:19" ht="14.45" customHeight="1" x14ac:dyDescent="0.2">
      <c r="A3940" s="821" t="s">
        <v>6951</v>
      </c>
      <c r="B3940" s="822" t="s">
        <v>7426</v>
      </c>
      <c r="C3940" s="822" t="s">
        <v>639</v>
      </c>
      <c r="D3940" s="822" t="s">
        <v>3519</v>
      </c>
      <c r="E3940" s="822" t="s">
        <v>6946</v>
      </c>
      <c r="F3940" s="822" t="s">
        <v>7310</v>
      </c>
      <c r="G3940" s="822" t="s">
        <v>7311</v>
      </c>
      <c r="H3940" s="831">
        <v>13</v>
      </c>
      <c r="I3940" s="831">
        <v>3926</v>
      </c>
      <c r="J3940" s="822"/>
      <c r="K3940" s="822">
        <v>302</v>
      </c>
      <c r="L3940" s="831">
        <v>3</v>
      </c>
      <c r="M3940" s="831">
        <v>912</v>
      </c>
      <c r="N3940" s="822"/>
      <c r="O3940" s="822">
        <v>304</v>
      </c>
      <c r="P3940" s="831"/>
      <c r="Q3940" s="831"/>
      <c r="R3940" s="827"/>
      <c r="S3940" s="832"/>
    </row>
    <row r="3941" spans="1:19" ht="14.45" customHeight="1" x14ac:dyDescent="0.2">
      <c r="A3941" s="821" t="s">
        <v>6951</v>
      </c>
      <c r="B3941" s="822" t="s">
        <v>7426</v>
      </c>
      <c r="C3941" s="822" t="s">
        <v>639</v>
      </c>
      <c r="D3941" s="822" t="s">
        <v>3519</v>
      </c>
      <c r="E3941" s="822" t="s">
        <v>6946</v>
      </c>
      <c r="F3941" s="822" t="s">
        <v>7312</v>
      </c>
      <c r="G3941" s="822" t="s">
        <v>7313</v>
      </c>
      <c r="H3941" s="831">
        <v>8</v>
      </c>
      <c r="I3941" s="831">
        <v>976</v>
      </c>
      <c r="J3941" s="822"/>
      <c r="K3941" s="822">
        <v>122</v>
      </c>
      <c r="L3941" s="831"/>
      <c r="M3941" s="831"/>
      <c r="N3941" s="822"/>
      <c r="O3941" s="822"/>
      <c r="P3941" s="831"/>
      <c r="Q3941" s="831"/>
      <c r="R3941" s="827"/>
      <c r="S3941" s="832"/>
    </row>
    <row r="3942" spans="1:19" ht="14.45" customHeight="1" x14ac:dyDescent="0.2">
      <c r="A3942" s="821" t="s">
        <v>6951</v>
      </c>
      <c r="B3942" s="822" t="s">
        <v>7426</v>
      </c>
      <c r="C3942" s="822" t="s">
        <v>639</v>
      </c>
      <c r="D3942" s="822" t="s">
        <v>3519</v>
      </c>
      <c r="E3942" s="822" t="s">
        <v>6946</v>
      </c>
      <c r="F3942" s="822" t="s">
        <v>7314</v>
      </c>
      <c r="G3942" s="822" t="s">
        <v>7315</v>
      </c>
      <c r="H3942" s="831">
        <v>228</v>
      </c>
      <c r="I3942" s="831">
        <v>34428</v>
      </c>
      <c r="J3942" s="822"/>
      <c r="K3942" s="822">
        <v>151</v>
      </c>
      <c r="L3942" s="831">
        <v>25</v>
      </c>
      <c r="M3942" s="831">
        <v>3825</v>
      </c>
      <c r="N3942" s="822"/>
      <c r="O3942" s="822">
        <v>153</v>
      </c>
      <c r="P3942" s="831"/>
      <c r="Q3942" s="831"/>
      <c r="R3942" s="827"/>
      <c r="S3942" s="832"/>
    </row>
    <row r="3943" spans="1:19" ht="14.45" customHeight="1" x14ac:dyDescent="0.2">
      <c r="A3943" s="821" t="s">
        <v>6951</v>
      </c>
      <c r="B3943" s="822" t="s">
        <v>7426</v>
      </c>
      <c r="C3943" s="822" t="s">
        <v>639</v>
      </c>
      <c r="D3943" s="822" t="s">
        <v>3519</v>
      </c>
      <c r="E3943" s="822" t="s">
        <v>6946</v>
      </c>
      <c r="F3943" s="822" t="s">
        <v>7316</v>
      </c>
      <c r="G3943" s="822" t="s">
        <v>7317</v>
      </c>
      <c r="H3943" s="831">
        <v>2</v>
      </c>
      <c r="I3943" s="831">
        <v>398</v>
      </c>
      <c r="J3943" s="822"/>
      <c r="K3943" s="822">
        <v>199</v>
      </c>
      <c r="L3943" s="831">
        <v>1</v>
      </c>
      <c r="M3943" s="831">
        <v>201</v>
      </c>
      <c r="N3943" s="822"/>
      <c r="O3943" s="822">
        <v>201</v>
      </c>
      <c r="P3943" s="831"/>
      <c r="Q3943" s="831"/>
      <c r="R3943" s="827"/>
      <c r="S3943" s="832"/>
    </row>
    <row r="3944" spans="1:19" ht="14.45" customHeight="1" x14ac:dyDescent="0.2">
      <c r="A3944" s="821" t="s">
        <v>6951</v>
      </c>
      <c r="B3944" s="822" t="s">
        <v>7426</v>
      </c>
      <c r="C3944" s="822" t="s">
        <v>639</v>
      </c>
      <c r="D3944" s="822" t="s">
        <v>3519</v>
      </c>
      <c r="E3944" s="822" t="s">
        <v>6946</v>
      </c>
      <c r="F3944" s="822" t="s">
        <v>7318</v>
      </c>
      <c r="G3944" s="822" t="s">
        <v>7319</v>
      </c>
      <c r="H3944" s="831">
        <v>1055</v>
      </c>
      <c r="I3944" s="831">
        <v>40090</v>
      </c>
      <c r="J3944" s="822"/>
      <c r="K3944" s="822">
        <v>38</v>
      </c>
      <c r="L3944" s="831">
        <v>618</v>
      </c>
      <c r="M3944" s="831">
        <v>23484</v>
      </c>
      <c r="N3944" s="822"/>
      <c r="O3944" s="822">
        <v>38</v>
      </c>
      <c r="P3944" s="831">
        <v>3</v>
      </c>
      <c r="Q3944" s="831">
        <v>120</v>
      </c>
      <c r="R3944" s="827"/>
      <c r="S3944" s="832">
        <v>40</v>
      </c>
    </row>
    <row r="3945" spans="1:19" ht="14.45" customHeight="1" x14ac:dyDescent="0.2">
      <c r="A3945" s="821" t="s">
        <v>6951</v>
      </c>
      <c r="B3945" s="822" t="s">
        <v>7426</v>
      </c>
      <c r="C3945" s="822" t="s">
        <v>639</v>
      </c>
      <c r="D3945" s="822" t="s">
        <v>3519</v>
      </c>
      <c r="E3945" s="822" t="s">
        <v>6946</v>
      </c>
      <c r="F3945" s="822" t="s">
        <v>7328</v>
      </c>
      <c r="G3945" s="822" t="s">
        <v>7329</v>
      </c>
      <c r="H3945" s="831">
        <v>2908</v>
      </c>
      <c r="I3945" s="831">
        <v>520532</v>
      </c>
      <c r="J3945" s="822"/>
      <c r="K3945" s="822">
        <v>179</v>
      </c>
      <c r="L3945" s="831">
        <v>2174</v>
      </c>
      <c r="M3945" s="831">
        <v>391320</v>
      </c>
      <c r="N3945" s="822"/>
      <c r="O3945" s="822">
        <v>180</v>
      </c>
      <c r="P3945" s="831">
        <v>7</v>
      </c>
      <c r="Q3945" s="831">
        <v>1358</v>
      </c>
      <c r="R3945" s="827"/>
      <c r="S3945" s="832">
        <v>194</v>
      </c>
    </row>
    <row r="3946" spans="1:19" ht="14.45" customHeight="1" x14ac:dyDescent="0.2">
      <c r="A3946" s="821" t="s">
        <v>6951</v>
      </c>
      <c r="B3946" s="822" t="s">
        <v>7426</v>
      </c>
      <c r="C3946" s="822" t="s">
        <v>639</v>
      </c>
      <c r="D3946" s="822" t="s">
        <v>3519</v>
      </c>
      <c r="E3946" s="822" t="s">
        <v>6946</v>
      </c>
      <c r="F3946" s="822" t="s">
        <v>7332</v>
      </c>
      <c r="G3946" s="822" t="s">
        <v>7333</v>
      </c>
      <c r="H3946" s="831"/>
      <c r="I3946" s="831"/>
      <c r="J3946" s="822"/>
      <c r="K3946" s="822"/>
      <c r="L3946" s="831"/>
      <c r="M3946" s="831"/>
      <c r="N3946" s="822"/>
      <c r="O3946" s="822"/>
      <c r="P3946" s="831">
        <v>3</v>
      </c>
      <c r="Q3946" s="831">
        <v>0</v>
      </c>
      <c r="R3946" s="827"/>
      <c r="S3946" s="832">
        <v>0</v>
      </c>
    </row>
    <row r="3947" spans="1:19" ht="14.45" customHeight="1" x14ac:dyDescent="0.2">
      <c r="A3947" s="821" t="s">
        <v>6951</v>
      </c>
      <c r="B3947" s="822" t="s">
        <v>7426</v>
      </c>
      <c r="C3947" s="822" t="s">
        <v>639</v>
      </c>
      <c r="D3947" s="822" t="s">
        <v>3519</v>
      </c>
      <c r="E3947" s="822" t="s">
        <v>6946</v>
      </c>
      <c r="F3947" s="822" t="s">
        <v>7334</v>
      </c>
      <c r="G3947" s="822" t="s">
        <v>7335</v>
      </c>
      <c r="H3947" s="831"/>
      <c r="I3947" s="831"/>
      <c r="J3947" s="822"/>
      <c r="K3947" s="822"/>
      <c r="L3947" s="831"/>
      <c r="M3947" s="831"/>
      <c r="N3947" s="822"/>
      <c r="O3947" s="822"/>
      <c r="P3947" s="831">
        <v>1</v>
      </c>
      <c r="Q3947" s="831">
        <v>0</v>
      </c>
      <c r="R3947" s="827"/>
      <c r="S3947" s="832">
        <v>0</v>
      </c>
    </row>
    <row r="3948" spans="1:19" ht="14.45" customHeight="1" x14ac:dyDescent="0.2">
      <c r="A3948" s="821" t="s">
        <v>6951</v>
      </c>
      <c r="B3948" s="822" t="s">
        <v>7426</v>
      </c>
      <c r="C3948" s="822" t="s">
        <v>639</v>
      </c>
      <c r="D3948" s="822" t="s">
        <v>3519</v>
      </c>
      <c r="E3948" s="822" t="s">
        <v>6946</v>
      </c>
      <c r="F3948" s="822" t="s">
        <v>7336</v>
      </c>
      <c r="G3948" s="822" t="s">
        <v>7337</v>
      </c>
      <c r="H3948" s="831">
        <v>2242</v>
      </c>
      <c r="I3948" s="831">
        <v>549290</v>
      </c>
      <c r="J3948" s="822"/>
      <c r="K3948" s="822">
        <v>245</v>
      </c>
      <c r="L3948" s="831">
        <v>1341</v>
      </c>
      <c r="M3948" s="831">
        <v>329886</v>
      </c>
      <c r="N3948" s="822"/>
      <c r="O3948" s="822">
        <v>246</v>
      </c>
      <c r="P3948" s="831">
        <v>2</v>
      </c>
      <c r="Q3948" s="831">
        <v>520</v>
      </c>
      <c r="R3948" s="827"/>
      <c r="S3948" s="832">
        <v>260</v>
      </c>
    </row>
    <row r="3949" spans="1:19" ht="14.45" customHeight="1" x14ac:dyDescent="0.2">
      <c r="A3949" s="821" t="s">
        <v>6951</v>
      </c>
      <c r="B3949" s="822" t="s">
        <v>7426</v>
      </c>
      <c r="C3949" s="822" t="s">
        <v>639</v>
      </c>
      <c r="D3949" s="822" t="s">
        <v>3519</v>
      </c>
      <c r="E3949" s="822" t="s">
        <v>6946</v>
      </c>
      <c r="F3949" s="822" t="s">
        <v>7338</v>
      </c>
      <c r="G3949" s="822" t="s">
        <v>7339</v>
      </c>
      <c r="H3949" s="831">
        <v>2841</v>
      </c>
      <c r="I3949" s="831">
        <v>94699.950000000012</v>
      </c>
      <c r="J3949" s="822"/>
      <c r="K3949" s="822">
        <v>33.333315733896519</v>
      </c>
      <c r="L3949" s="831">
        <v>2183</v>
      </c>
      <c r="M3949" s="831">
        <v>81694.460000000006</v>
      </c>
      <c r="N3949" s="822"/>
      <c r="O3949" s="822">
        <v>37.423023362345397</v>
      </c>
      <c r="P3949" s="831">
        <v>7</v>
      </c>
      <c r="Q3949" s="831">
        <v>0</v>
      </c>
      <c r="R3949" s="827"/>
      <c r="S3949" s="832">
        <v>0</v>
      </c>
    </row>
    <row r="3950" spans="1:19" ht="14.45" customHeight="1" x14ac:dyDescent="0.2">
      <c r="A3950" s="821" t="s">
        <v>6951</v>
      </c>
      <c r="B3950" s="822" t="s">
        <v>7426</v>
      </c>
      <c r="C3950" s="822" t="s">
        <v>639</v>
      </c>
      <c r="D3950" s="822" t="s">
        <v>3519</v>
      </c>
      <c r="E3950" s="822" t="s">
        <v>6946</v>
      </c>
      <c r="F3950" s="822" t="s">
        <v>7342</v>
      </c>
      <c r="G3950" s="822" t="s">
        <v>7343</v>
      </c>
      <c r="H3950" s="831">
        <v>2700</v>
      </c>
      <c r="I3950" s="831">
        <v>102600</v>
      </c>
      <c r="J3950" s="822"/>
      <c r="K3950" s="822">
        <v>38</v>
      </c>
      <c r="L3950" s="831">
        <v>1797</v>
      </c>
      <c r="M3950" s="831">
        <v>68286</v>
      </c>
      <c r="N3950" s="822"/>
      <c r="O3950" s="822">
        <v>38</v>
      </c>
      <c r="P3950" s="831">
        <v>9</v>
      </c>
      <c r="Q3950" s="831">
        <v>351</v>
      </c>
      <c r="R3950" s="827"/>
      <c r="S3950" s="832">
        <v>39</v>
      </c>
    </row>
    <row r="3951" spans="1:19" ht="14.45" customHeight="1" x14ac:dyDescent="0.2">
      <c r="A3951" s="821" t="s">
        <v>6951</v>
      </c>
      <c r="B3951" s="822" t="s">
        <v>7426</v>
      </c>
      <c r="C3951" s="822" t="s">
        <v>639</v>
      </c>
      <c r="D3951" s="822" t="s">
        <v>3519</v>
      </c>
      <c r="E3951" s="822" t="s">
        <v>6946</v>
      </c>
      <c r="F3951" s="822" t="s">
        <v>7346</v>
      </c>
      <c r="G3951" s="822" t="s">
        <v>7347</v>
      </c>
      <c r="H3951" s="831">
        <v>5</v>
      </c>
      <c r="I3951" s="831">
        <v>435</v>
      </c>
      <c r="J3951" s="822"/>
      <c r="K3951" s="822">
        <v>87</v>
      </c>
      <c r="L3951" s="831"/>
      <c r="M3951" s="831"/>
      <c r="N3951" s="822"/>
      <c r="O3951" s="822"/>
      <c r="P3951" s="831"/>
      <c r="Q3951" s="831"/>
      <c r="R3951" s="827"/>
      <c r="S3951" s="832"/>
    </row>
    <row r="3952" spans="1:19" ht="14.45" customHeight="1" x14ac:dyDescent="0.2">
      <c r="A3952" s="821" t="s">
        <v>6951</v>
      </c>
      <c r="B3952" s="822" t="s">
        <v>7426</v>
      </c>
      <c r="C3952" s="822" t="s">
        <v>639</v>
      </c>
      <c r="D3952" s="822" t="s">
        <v>3519</v>
      </c>
      <c r="E3952" s="822" t="s">
        <v>6946</v>
      </c>
      <c r="F3952" s="822" t="s">
        <v>7348</v>
      </c>
      <c r="G3952" s="822" t="s">
        <v>7349</v>
      </c>
      <c r="H3952" s="831">
        <v>294</v>
      </c>
      <c r="I3952" s="831">
        <v>9702</v>
      </c>
      <c r="J3952" s="822"/>
      <c r="K3952" s="822">
        <v>33</v>
      </c>
      <c r="L3952" s="831">
        <v>122</v>
      </c>
      <c r="M3952" s="831">
        <v>4026</v>
      </c>
      <c r="N3952" s="822"/>
      <c r="O3952" s="822">
        <v>33</v>
      </c>
      <c r="P3952" s="831">
        <v>1</v>
      </c>
      <c r="Q3952" s="831">
        <v>34</v>
      </c>
      <c r="R3952" s="827"/>
      <c r="S3952" s="832">
        <v>34</v>
      </c>
    </row>
    <row r="3953" spans="1:19" ht="14.45" customHeight="1" x14ac:dyDescent="0.2">
      <c r="A3953" s="821" t="s">
        <v>6951</v>
      </c>
      <c r="B3953" s="822" t="s">
        <v>7426</v>
      </c>
      <c r="C3953" s="822" t="s">
        <v>639</v>
      </c>
      <c r="D3953" s="822" t="s">
        <v>3519</v>
      </c>
      <c r="E3953" s="822" t="s">
        <v>6946</v>
      </c>
      <c r="F3953" s="822" t="s">
        <v>7350</v>
      </c>
      <c r="G3953" s="822" t="s">
        <v>7351</v>
      </c>
      <c r="H3953" s="831">
        <v>14</v>
      </c>
      <c r="I3953" s="831">
        <v>5012</v>
      </c>
      <c r="J3953" s="822"/>
      <c r="K3953" s="822">
        <v>358</v>
      </c>
      <c r="L3953" s="831">
        <v>50</v>
      </c>
      <c r="M3953" s="831">
        <v>18000</v>
      </c>
      <c r="N3953" s="822"/>
      <c r="O3953" s="822">
        <v>360</v>
      </c>
      <c r="P3953" s="831"/>
      <c r="Q3953" s="831"/>
      <c r="R3953" s="827"/>
      <c r="S3953" s="832"/>
    </row>
    <row r="3954" spans="1:19" ht="14.45" customHeight="1" x14ac:dyDescent="0.2">
      <c r="A3954" s="821" t="s">
        <v>6951</v>
      </c>
      <c r="B3954" s="822" t="s">
        <v>7426</v>
      </c>
      <c r="C3954" s="822" t="s">
        <v>639</v>
      </c>
      <c r="D3954" s="822" t="s">
        <v>3519</v>
      </c>
      <c r="E3954" s="822" t="s">
        <v>6946</v>
      </c>
      <c r="F3954" s="822" t="s">
        <v>7352</v>
      </c>
      <c r="G3954" s="822" t="s">
        <v>7353</v>
      </c>
      <c r="H3954" s="831">
        <v>793</v>
      </c>
      <c r="I3954" s="831">
        <v>107055</v>
      </c>
      <c r="J3954" s="822"/>
      <c r="K3954" s="822">
        <v>135</v>
      </c>
      <c r="L3954" s="831">
        <v>732</v>
      </c>
      <c r="M3954" s="831">
        <v>100284</v>
      </c>
      <c r="N3954" s="822"/>
      <c r="O3954" s="822">
        <v>137</v>
      </c>
      <c r="P3954" s="831">
        <v>2</v>
      </c>
      <c r="Q3954" s="831">
        <v>284</v>
      </c>
      <c r="R3954" s="827"/>
      <c r="S3954" s="832">
        <v>142</v>
      </c>
    </row>
    <row r="3955" spans="1:19" ht="14.45" customHeight="1" x14ac:dyDescent="0.2">
      <c r="A3955" s="821" t="s">
        <v>6951</v>
      </c>
      <c r="B3955" s="822" t="s">
        <v>7426</v>
      </c>
      <c r="C3955" s="822" t="s">
        <v>639</v>
      </c>
      <c r="D3955" s="822" t="s">
        <v>3519</v>
      </c>
      <c r="E3955" s="822" t="s">
        <v>6946</v>
      </c>
      <c r="F3955" s="822" t="s">
        <v>7362</v>
      </c>
      <c r="G3955" s="822" t="s">
        <v>7363</v>
      </c>
      <c r="H3955" s="831">
        <v>1129</v>
      </c>
      <c r="I3955" s="831">
        <v>68869</v>
      </c>
      <c r="J3955" s="822"/>
      <c r="K3955" s="822">
        <v>61</v>
      </c>
      <c r="L3955" s="831">
        <v>792</v>
      </c>
      <c r="M3955" s="831">
        <v>49104</v>
      </c>
      <c r="N3955" s="822"/>
      <c r="O3955" s="822">
        <v>62</v>
      </c>
      <c r="P3955" s="831">
        <v>3</v>
      </c>
      <c r="Q3955" s="831">
        <v>198</v>
      </c>
      <c r="R3955" s="827"/>
      <c r="S3955" s="832">
        <v>66</v>
      </c>
    </row>
    <row r="3956" spans="1:19" ht="14.45" customHeight="1" x14ac:dyDescent="0.2">
      <c r="A3956" s="821" t="s">
        <v>6951</v>
      </c>
      <c r="B3956" s="822" t="s">
        <v>7426</v>
      </c>
      <c r="C3956" s="822" t="s">
        <v>639</v>
      </c>
      <c r="D3956" s="822" t="s">
        <v>3519</v>
      </c>
      <c r="E3956" s="822" t="s">
        <v>6946</v>
      </c>
      <c r="F3956" s="822" t="s">
        <v>7366</v>
      </c>
      <c r="G3956" s="822" t="s">
        <v>7367</v>
      </c>
      <c r="H3956" s="831">
        <v>3</v>
      </c>
      <c r="I3956" s="831">
        <v>183</v>
      </c>
      <c r="J3956" s="822"/>
      <c r="K3956" s="822">
        <v>61</v>
      </c>
      <c r="L3956" s="831"/>
      <c r="M3956" s="831"/>
      <c r="N3956" s="822"/>
      <c r="O3956" s="822"/>
      <c r="P3956" s="831"/>
      <c r="Q3956" s="831"/>
      <c r="R3956" s="827"/>
      <c r="S3956" s="832"/>
    </row>
    <row r="3957" spans="1:19" ht="14.45" customHeight="1" x14ac:dyDescent="0.2">
      <c r="A3957" s="821" t="s">
        <v>6951</v>
      </c>
      <c r="B3957" s="822" t="s">
        <v>7426</v>
      </c>
      <c r="C3957" s="822" t="s">
        <v>639</v>
      </c>
      <c r="D3957" s="822" t="s">
        <v>3519</v>
      </c>
      <c r="E3957" s="822" t="s">
        <v>6946</v>
      </c>
      <c r="F3957" s="822" t="s">
        <v>7368</v>
      </c>
      <c r="G3957" s="822" t="s">
        <v>7369</v>
      </c>
      <c r="H3957" s="831">
        <v>20</v>
      </c>
      <c r="I3957" s="831">
        <v>2320</v>
      </c>
      <c r="J3957" s="822"/>
      <c r="K3957" s="822">
        <v>116</v>
      </c>
      <c r="L3957" s="831">
        <v>1</v>
      </c>
      <c r="M3957" s="831">
        <v>117</v>
      </c>
      <c r="N3957" s="822"/>
      <c r="O3957" s="822">
        <v>117</v>
      </c>
      <c r="P3957" s="831"/>
      <c r="Q3957" s="831"/>
      <c r="R3957" s="827"/>
      <c r="S3957" s="832"/>
    </row>
    <row r="3958" spans="1:19" ht="14.45" customHeight="1" x14ac:dyDescent="0.2">
      <c r="A3958" s="821" t="s">
        <v>6951</v>
      </c>
      <c r="B3958" s="822" t="s">
        <v>7426</v>
      </c>
      <c r="C3958" s="822" t="s">
        <v>639</v>
      </c>
      <c r="D3958" s="822" t="s">
        <v>3520</v>
      </c>
      <c r="E3958" s="822" t="s">
        <v>6953</v>
      </c>
      <c r="F3958" s="822" t="s">
        <v>7115</v>
      </c>
      <c r="G3958" s="822" t="s">
        <v>2319</v>
      </c>
      <c r="H3958" s="831">
        <v>1</v>
      </c>
      <c r="I3958" s="831">
        <v>3965.05</v>
      </c>
      <c r="J3958" s="822"/>
      <c r="K3958" s="822">
        <v>3965.05</v>
      </c>
      <c r="L3958" s="831"/>
      <c r="M3958" s="831"/>
      <c r="N3958" s="822"/>
      <c r="O3958" s="822"/>
      <c r="P3958" s="831"/>
      <c r="Q3958" s="831"/>
      <c r="R3958" s="827"/>
      <c r="S3958" s="832"/>
    </row>
    <row r="3959" spans="1:19" ht="14.45" customHeight="1" x14ac:dyDescent="0.2">
      <c r="A3959" s="821" t="s">
        <v>6951</v>
      </c>
      <c r="B3959" s="822" t="s">
        <v>7426</v>
      </c>
      <c r="C3959" s="822" t="s">
        <v>639</v>
      </c>
      <c r="D3959" s="822" t="s">
        <v>3520</v>
      </c>
      <c r="E3959" s="822" t="s">
        <v>7261</v>
      </c>
      <c r="F3959" s="822" t="s">
        <v>7432</v>
      </c>
      <c r="G3959" s="822" t="s">
        <v>7433</v>
      </c>
      <c r="H3959" s="831">
        <v>1</v>
      </c>
      <c r="I3959" s="831">
        <v>2520.8000000000002</v>
      </c>
      <c r="J3959" s="822"/>
      <c r="K3959" s="822">
        <v>2520.8000000000002</v>
      </c>
      <c r="L3959" s="831"/>
      <c r="M3959" s="831"/>
      <c r="N3959" s="822"/>
      <c r="O3959" s="822"/>
      <c r="P3959" s="831"/>
      <c r="Q3959" s="831"/>
      <c r="R3959" s="827"/>
      <c r="S3959" s="832"/>
    </row>
    <row r="3960" spans="1:19" ht="14.45" customHeight="1" x14ac:dyDescent="0.2">
      <c r="A3960" s="821" t="s">
        <v>6951</v>
      </c>
      <c r="B3960" s="822" t="s">
        <v>7426</v>
      </c>
      <c r="C3960" s="822" t="s">
        <v>639</v>
      </c>
      <c r="D3960" s="822" t="s">
        <v>3520</v>
      </c>
      <c r="E3960" s="822" t="s">
        <v>6946</v>
      </c>
      <c r="F3960" s="822" t="s">
        <v>7318</v>
      </c>
      <c r="G3960" s="822" t="s">
        <v>7319</v>
      </c>
      <c r="H3960" s="831">
        <v>14</v>
      </c>
      <c r="I3960" s="831">
        <v>532</v>
      </c>
      <c r="J3960" s="822"/>
      <c r="K3960" s="822">
        <v>38</v>
      </c>
      <c r="L3960" s="831">
        <v>9</v>
      </c>
      <c r="M3960" s="831">
        <v>342</v>
      </c>
      <c r="N3960" s="822"/>
      <c r="O3960" s="822">
        <v>38</v>
      </c>
      <c r="P3960" s="831">
        <v>16</v>
      </c>
      <c r="Q3960" s="831">
        <v>640</v>
      </c>
      <c r="R3960" s="827"/>
      <c r="S3960" s="832">
        <v>40</v>
      </c>
    </row>
    <row r="3961" spans="1:19" ht="14.45" customHeight="1" x14ac:dyDescent="0.2">
      <c r="A3961" s="821" t="s">
        <v>6951</v>
      </c>
      <c r="B3961" s="822" t="s">
        <v>7426</v>
      </c>
      <c r="C3961" s="822" t="s">
        <v>639</v>
      </c>
      <c r="D3961" s="822" t="s">
        <v>3520</v>
      </c>
      <c r="E3961" s="822" t="s">
        <v>6946</v>
      </c>
      <c r="F3961" s="822" t="s">
        <v>7328</v>
      </c>
      <c r="G3961" s="822" t="s">
        <v>7329</v>
      </c>
      <c r="H3961" s="831">
        <v>3</v>
      </c>
      <c r="I3961" s="831">
        <v>537</v>
      </c>
      <c r="J3961" s="822"/>
      <c r="K3961" s="822">
        <v>179</v>
      </c>
      <c r="L3961" s="831">
        <v>3</v>
      </c>
      <c r="M3961" s="831">
        <v>540</v>
      </c>
      <c r="N3961" s="822"/>
      <c r="O3961" s="822">
        <v>180</v>
      </c>
      <c r="P3961" s="831">
        <v>1</v>
      </c>
      <c r="Q3961" s="831">
        <v>194</v>
      </c>
      <c r="R3961" s="827"/>
      <c r="S3961" s="832">
        <v>194</v>
      </c>
    </row>
    <row r="3962" spans="1:19" ht="14.45" customHeight="1" x14ac:dyDescent="0.2">
      <c r="A3962" s="821" t="s">
        <v>6951</v>
      </c>
      <c r="B3962" s="822" t="s">
        <v>7426</v>
      </c>
      <c r="C3962" s="822" t="s">
        <v>639</v>
      </c>
      <c r="D3962" s="822" t="s">
        <v>3520</v>
      </c>
      <c r="E3962" s="822" t="s">
        <v>6946</v>
      </c>
      <c r="F3962" s="822" t="s">
        <v>7449</v>
      </c>
      <c r="G3962" s="822" t="s">
        <v>7450</v>
      </c>
      <c r="H3962" s="831">
        <v>1</v>
      </c>
      <c r="I3962" s="831">
        <v>732</v>
      </c>
      <c r="J3962" s="822"/>
      <c r="K3962" s="822">
        <v>732</v>
      </c>
      <c r="L3962" s="831"/>
      <c r="M3962" s="831"/>
      <c r="N3962" s="822"/>
      <c r="O3962" s="822"/>
      <c r="P3962" s="831"/>
      <c r="Q3962" s="831"/>
      <c r="R3962" s="827"/>
      <c r="S3962" s="832"/>
    </row>
    <row r="3963" spans="1:19" ht="14.45" customHeight="1" x14ac:dyDescent="0.2">
      <c r="A3963" s="821" t="s">
        <v>6951</v>
      </c>
      <c r="B3963" s="822" t="s">
        <v>7426</v>
      </c>
      <c r="C3963" s="822" t="s">
        <v>639</v>
      </c>
      <c r="D3963" s="822" t="s">
        <v>3520</v>
      </c>
      <c r="E3963" s="822" t="s">
        <v>6946</v>
      </c>
      <c r="F3963" s="822" t="s">
        <v>7338</v>
      </c>
      <c r="G3963" s="822" t="s">
        <v>7339</v>
      </c>
      <c r="H3963" s="831">
        <v>18</v>
      </c>
      <c r="I3963" s="831">
        <v>600</v>
      </c>
      <c r="J3963" s="822"/>
      <c r="K3963" s="822">
        <v>33.333333333333336</v>
      </c>
      <c r="L3963" s="831">
        <v>8</v>
      </c>
      <c r="M3963" s="831">
        <v>266.67</v>
      </c>
      <c r="N3963" s="822"/>
      <c r="O3963" s="822">
        <v>33.333750000000002</v>
      </c>
      <c r="P3963" s="831">
        <v>8</v>
      </c>
      <c r="Q3963" s="831">
        <v>318.89</v>
      </c>
      <c r="R3963" s="827"/>
      <c r="S3963" s="832">
        <v>39.861249999999998</v>
      </c>
    </row>
    <row r="3964" spans="1:19" ht="14.45" customHeight="1" x14ac:dyDescent="0.2">
      <c r="A3964" s="821" t="s">
        <v>6951</v>
      </c>
      <c r="B3964" s="822" t="s">
        <v>7426</v>
      </c>
      <c r="C3964" s="822" t="s">
        <v>639</v>
      </c>
      <c r="D3964" s="822" t="s">
        <v>3520</v>
      </c>
      <c r="E3964" s="822" t="s">
        <v>6946</v>
      </c>
      <c r="F3964" s="822" t="s">
        <v>7342</v>
      </c>
      <c r="G3964" s="822" t="s">
        <v>7343</v>
      </c>
      <c r="H3964" s="831"/>
      <c r="I3964" s="831"/>
      <c r="J3964" s="822"/>
      <c r="K3964" s="822"/>
      <c r="L3964" s="831">
        <v>1</v>
      </c>
      <c r="M3964" s="831">
        <v>38</v>
      </c>
      <c r="N3964" s="822"/>
      <c r="O3964" s="822">
        <v>38</v>
      </c>
      <c r="P3964" s="831"/>
      <c r="Q3964" s="831"/>
      <c r="R3964" s="827"/>
      <c r="S3964" s="832"/>
    </row>
    <row r="3965" spans="1:19" ht="14.45" customHeight="1" x14ac:dyDescent="0.2">
      <c r="A3965" s="821" t="s">
        <v>6951</v>
      </c>
      <c r="B3965" s="822" t="s">
        <v>7426</v>
      </c>
      <c r="C3965" s="822" t="s">
        <v>639</v>
      </c>
      <c r="D3965" s="822" t="s">
        <v>3520</v>
      </c>
      <c r="E3965" s="822" t="s">
        <v>6946</v>
      </c>
      <c r="F3965" s="822" t="s">
        <v>7348</v>
      </c>
      <c r="G3965" s="822" t="s">
        <v>7349</v>
      </c>
      <c r="H3965" s="831">
        <v>1</v>
      </c>
      <c r="I3965" s="831">
        <v>33</v>
      </c>
      <c r="J3965" s="822"/>
      <c r="K3965" s="822">
        <v>33</v>
      </c>
      <c r="L3965" s="831"/>
      <c r="M3965" s="831"/>
      <c r="N3965" s="822"/>
      <c r="O3965" s="822"/>
      <c r="P3965" s="831"/>
      <c r="Q3965" s="831"/>
      <c r="R3965" s="827"/>
      <c r="S3965" s="832"/>
    </row>
    <row r="3966" spans="1:19" ht="14.45" customHeight="1" x14ac:dyDescent="0.2">
      <c r="A3966" s="821" t="s">
        <v>6951</v>
      </c>
      <c r="B3966" s="822" t="s">
        <v>7426</v>
      </c>
      <c r="C3966" s="822" t="s">
        <v>639</v>
      </c>
      <c r="D3966" s="822" t="s">
        <v>3520</v>
      </c>
      <c r="E3966" s="822" t="s">
        <v>6946</v>
      </c>
      <c r="F3966" s="822" t="s">
        <v>7350</v>
      </c>
      <c r="G3966" s="822" t="s">
        <v>7351</v>
      </c>
      <c r="H3966" s="831">
        <v>15</v>
      </c>
      <c r="I3966" s="831">
        <v>5370</v>
      </c>
      <c r="J3966" s="822"/>
      <c r="K3966" s="822">
        <v>358</v>
      </c>
      <c r="L3966" s="831">
        <v>5</v>
      </c>
      <c r="M3966" s="831">
        <v>1800</v>
      </c>
      <c r="N3966" s="822"/>
      <c r="O3966" s="822">
        <v>360</v>
      </c>
      <c r="P3966" s="831">
        <v>7</v>
      </c>
      <c r="Q3966" s="831">
        <v>2716</v>
      </c>
      <c r="R3966" s="827"/>
      <c r="S3966" s="832">
        <v>388</v>
      </c>
    </row>
    <row r="3967" spans="1:19" ht="14.45" customHeight="1" x14ac:dyDescent="0.2">
      <c r="A3967" s="821" t="s">
        <v>6951</v>
      </c>
      <c r="B3967" s="822" t="s">
        <v>7426</v>
      </c>
      <c r="C3967" s="822" t="s">
        <v>639</v>
      </c>
      <c r="D3967" s="822" t="s">
        <v>3520</v>
      </c>
      <c r="E3967" s="822" t="s">
        <v>6946</v>
      </c>
      <c r="F3967" s="822" t="s">
        <v>7455</v>
      </c>
      <c r="G3967" s="822" t="s">
        <v>7456</v>
      </c>
      <c r="H3967" s="831">
        <v>3</v>
      </c>
      <c r="I3967" s="831">
        <v>1629</v>
      </c>
      <c r="J3967" s="822"/>
      <c r="K3967" s="822">
        <v>543</v>
      </c>
      <c r="L3967" s="831">
        <v>1</v>
      </c>
      <c r="M3967" s="831">
        <v>547</v>
      </c>
      <c r="N3967" s="822"/>
      <c r="O3967" s="822">
        <v>547</v>
      </c>
      <c r="P3967" s="831"/>
      <c r="Q3967" s="831"/>
      <c r="R3967" s="827"/>
      <c r="S3967" s="832"/>
    </row>
    <row r="3968" spans="1:19" ht="14.45" customHeight="1" x14ac:dyDescent="0.2">
      <c r="A3968" s="821" t="s">
        <v>6951</v>
      </c>
      <c r="B3968" s="822" t="s">
        <v>7426</v>
      </c>
      <c r="C3968" s="822" t="s">
        <v>639</v>
      </c>
      <c r="D3968" s="822" t="s">
        <v>3520</v>
      </c>
      <c r="E3968" s="822" t="s">
        <v>6946</v>
      </c>
      <c r="F3968" s="822" t="s">
        <v>7459</v>
      </c>
      <c r="G3968" s="822" t="s">
        <v>7460</v>
      </c>
      <c r="H3968" s="831">
        <v>3</v>
      </c>
      <c r="I3968" s="831">
        <v>5850</v>
      </c>
      <c r="J3968" s="822"/>
      <c r="K3968" s="822">
        <v>1950</v>
      </c>
      <c r="L3968" s="831">
        <v>1</v>
      </c>
      <c r="M3968" s="831">
        <v>1954</v>
      </c>
      <c r="N3968" s="822"/>
      <c r="O3968" s="822">
        <v>1954</v>
      </c>
      <c r="P3968" s="831"/>
      <c r="Q3968" s="831"/>
      <c r="R3968" s="827"/>
      <c r="S3968" s="832"/>
    </row>
    <row r="3969" spans="1:19" ht="14.45" customHeight="1" x14ac:dyDescent="0.2">
      <c r="A3969" s="821" t="s">
        <v>6951</v>
      </c>
      <c r="B3969" s="822" t="s">
        <v>7426</v>
      </c>
      <c r="C3969" s="822" t="s">
        <v>639</v>
      </c>
      <c r="D3969" s="822" t="s">
        <v>3520</v>
      </c>
      <c r="E3969" s="822" t="s">
        <v>6946</v>
      </c>
      <c r="F3969" s="822" t="s">
        <v>7461</v>
      </c>
      <c r="G3969" s="822" t="s">
        <v>7462</v>
      </c>
      <c r="H3969" s="831">
        <v>1</v>
      </c>
      <c r="I3969" s="831">
        <v>304</v>
      </c>
      <c r="J3969" s="822"/>
      <c r="K3969" s="822">
        <v>304</v>
      </c>
      <c r="L3969" s="831"/>
      <c r="M3969" s="831"/>
      <c r="N3969" s="822"/>
      <c r="O3969" s="822"/>
      <c r="P3969" s="831"/>
      <c r="Q3969" s="831"/>
      <c r="R3969" s="827"/>
      <c r="S3969" s="832"/>
    </row>
    <row r="3970" spans="1:19" ht="14.45" customHeight="1" x14ac:dyDescent="0.2">
      <c r="A3970" s="821" t="s">
        <v>6951</v>
      </c>
      <c r="B3970" s="822" t="s">
        <v>7426</v>
      </c>
      <c r="C3970" s="822" t="s">
        <v>639</v>
      </c>
      <c r="D3970" s="822" t="s">
        <v>3521</v>
      </c>
      <c r="E3970" s="822" t="s">
        <v>6953</v>
      </c>
      <c r="F3970" s="822" t="s">
        <v>7029</v>
      </c>
      <c r="G3970" s="822" t="s">
        <v>3393</v>
      </c>
      <c r="H3970" s="831"/>
      <c r="I3970" s="831"/>
      <c r="J3970" s="822"/>
      <c r="K3970" s="822"/>
      <c r="L3970" s="831">
        <v>1</v>
      </c>
      <c r="M3970" s="831">
        <v>6706.38</v>
      </c>
      <c r="N3970" s="822"/>
      <c r="O3970" s="822">
        <v>6706.38</v>
      </c>
      <c r="P3970" s="831"/>
      <c r="Q3970" s="831"/>
      <c r="R3970" s="827"/>
      <c r="S3970" s="832"/>
    </row>
    <row r="3971" spans="1:19" ht="14.45" customHeight="1" x14ac:dyDescent="0.2">
      <c r="A3971" s="821" t="s">
        <v>6951</v>
      </c>
      <c r="B3971" s="822" t="s">
        <v>7426</v>
      </c>
      <c r="C3971" s="822" t="s">
        <v>639</v>
      </c>
      <c r="D3971" s="822" t="s">
        <v>3521</v>
      </c>
      <c r="E3971" s="822" t="s">
        <v>6946</v>
      </c>
      <c r="F3971" s="822" t="s">
        <v>7314</v>
      </c>
      <c r="G3971" s="822" t="s">
        <v>7315</v>
      </c>
      <c r="H3971" s="831"/>
      <c r="I3971" s="831"/>
      <c r="J3971" s="822"/>
      <c r="K3971" s="822"/>
      <c r="L3971" s="831">
        <v>1</v>
      </c>
      <c r="M3971" s="831">
        <v>153</v>
      </c>
      <c r="N3971" s="822"/>
      <c r="O3971" s="822">
        <v>153</v>
      </c>
      <c r="P3971" s="831"/>
      <c r="Q3971" s="831"/>
      <c r="R3971" s="827"/>
      <c r="S3971" s="832"/>
    </row>
    <row r="3972" spans="1:19" ht="14.45" customHeight="1" x14ac:dyDescent="0.2">
      <c r="A3972" s="821" t="s">
        <v>6951</v>
      </c>
      <c r="B3972" s="822" t="s">
        <v>7426</v>
      </c>
      <c r="C3972" s="822" t="s">
        <v>639</v>
      </c>
      <c r="D3972" s="822" t="s">
        <v>3521</v>
      </c>
      <c r="E3972" s="822" t="s">
        <v>6946</v>
      </c>
      <c r="F3972" s="822" t="s">
        <v>7318</v>
      </c>
      <c r="G3972" s="822" t="s">
        <v>7319</v>
      </c>
      <c r="H3972" s="831"/>
      <c r="I3972" s="831"/>
      <c r="J3972" s="822"/>
      <c r="K3972" s="822"/>
      <c r="L3972" s="831">
        <v>2</v>
      </c>
      <c r="M3972" s="831">
        <v>76</v>
      </c>
      <c r="N3972" s="822"/>
      <c r="O3972" s="822">
        <v>38</v>
      </c>
      <c r="P3972" s="831"/>
      <c r="Q3972" s="831"/>
      <c r="R3972" s="827"/>
      <c r="S3972" s="832"/>
    </row>
    <row r="3973" spans="1:19" ht="14.45" customHeight="1" x14ac:dyDescent="0.2">
      <c r="A3973" s="821" t="s">
        <v>6951</v>
      </c>
      <c r="B3973" s="822" t="s">
        <v>7426</v>
      </c>
      <c r="C3973" s="822" t="s">
        <v>639</v>
      </c>
      <c r="D3973" s="822" t="s">
        <v>3521</v>
      </c>
      <c r="E3973" s="822" t="s">
        <v>6946</v>
      </c>
      <c r="F3973" s="822" t="s">
        <v>7342</v>
      </c>
      <c r="G3973" s="822" t="s">
        <v>7343</v>
      </c>
      <c r="H3973" s="831"/>
      <c r="I3973" s="831"/>
      <c r="J3973" s="822"/>
      <c r="K3973" s="822"/>
      <c r="L3973" s="831">
        <v>7</v>
      </c>
      <c r="M3973" s="831">
        <v>266</v>
      </c>
      <c r="N3973" s="822"/>
      <c r="O3973" s="822">
        <v>38</v>
      </c>
      <c r="P3973" s="831"/>
      <c r="Q3973" s="831"/>
      <c r="R3973" s="827"/>
      <c r="S3973" s="832"/>
    </row>
    <row r="3974" spans="1:19" ht="14.45" customHeight="1" x14ac:dyDescent="0.2">
      <c r="A3974" s="821" t="s">
        <v>6951</v>
      </c>
      <c r="B3974" s="822" t="s">
        <v>7426</v>
      </c>
      <c r="C3974" s="822" t="s">
        <v>639</v>
      </c>
      <c r="D3974" s="822" t="s">
        <v>3521</v>
      </c>
      <c r="E3974" s="822" t="s">
        <v>6946</v>
      </c>
      <c r="F3974" s="822" t="s">
        <v>7348</v>
      </c>
      <c r="G3974" s="822" t="s">
        <v>7349</v>
      </c>
      <c r="H3974" s="831"/>
      <c r="I3974" s="831"/>
      <c r="J3974" s="822"/>
      <c r="K3974" s="822"/>
      <c r="L3974" s="831">
        <v>1</v>
      </c>
      <c r="M3974" s="831">
        <v>33</v>
      </c>
      <c r="N3974" s="822"/>
      <c r="O3974" s="822">
        <v>33</v>
      </c>
      <c r="P3974" s="831"/>
      <c r="Q3974" s="831"/>
      <c r="R3974" s="827"/>
      <c r="S3974" s="832"/>
    </row>
    <row r="3975" spans="1:19" ht="14.45" customHeight="1" x14ac:dyDescent="0.2">
      <c r="A3975" s="821" t="s">
        <v>6951</v>
      </c>
      <c r="B3975" s="822" t="s">
        <v>7426</v>
      </c>
      <c r="C3975" s="822" t="s">
        <v>639</v>
      </c>
      <c r="D3975" s="822" t="s">
        <v>3522</v>
      </c>
      <c r="E3975" s="822" t="s">
        <v>6946</v>
      </c>
      <c r="F3975" s="822" t="s">
        <v>7328</v>
      </c>
      <c r="G3975" s="822" t="s">
        <v>7329</v>
      </c>
      <c r="H3975" s="831"/>
      <c r="I3975" s="831"/>
      <c r="J3975" s="822"/>
      <c r="K3975" s="822"/>
      <c r="L3975" s="831">
        <v>1</v>
      </c>
      <c r="M3975" s="831">
        <v>180</v>
      </c>
      <c r="N3975" s="822"/>
      <c r="O3975" s="822">
        <v>180</v>
      </c>
      <c r="P3975" s="831"/>
      <c r="Q3975" s="831"/>
      <c r="R3975" s="827"/>
      <c r="S3975" s="832"/>
    </row>
    <row r="3976" spans="1:19" ht="14.45" customHeight="1" x14ac:dyDescent="0.2">
      <c r="A3976" s="821" t="s">
        <v>6951</v>
      </c>
      <c r="B3976" s="822" t="s">
        <v>7426</v>
      </c>
      <c r="C3976" s="822" t="s">
        <v>639</v>
      </c>
      <c r="D3976" s="822" t="s">
        <v>3522</v>
      </c>
      <c r="E3976" s="822" t="s">
        <v>6946</v>
      </c>
      <c r="F3976" s="822" t="s">
        <v>7338</v>
      </c>
      <c r="G3976" s="822" t="s">
        <v>7339</v>
      </c>
      <c r="H3976" s="831"/>
      <c r="I3976" s="831"/>
      <c r="J3976" s="822"/>
      <c r="K3976" s="822"/>
      <c r="L3976" s="831">
        <v>1</v>
      </c>
      <c r="M3976" s="831">
        <v>45.56</v>
      </c>
      <c r="N3976" s="822"/>
      <c r="O3976" s="822">
        <v>45.56</v>
      </c>
      <c r="P3976" s="831"/>
      <c r="Q3976" s="831"/>
      <c r="R3976" s="827"/>
      <c r="S3976" s="832"/>
    </row>
    <row r="3977" spans="1:19" ht="14.45" customHeight="1" x14ac:dyDescent="0.2">
      <c r="A3977" s="821" t="s">
        <v>6951</v>
      </c>
      <c r="B3977" s="822" t="s">
        <v>7426</v>
      </c>
      <c r="C3977" s="822" t="s">
        <v>639</v>
      </c>
      <c r="D3977" s="822" t="s">
        <v>3524</v>
      </c>
      <c r="E3977" s="822" t="s">
        <v>6953</v>
      </c>
      <c r="F3977" s="822" t="s">
        <v>6959</v>
      </c>
      <c r="G3977" s="822" t="s">
        <v>900</v>
      </c>
      <c r="H3977" s="831"/>
      <c r="I3977" s="831"/>
      <c r="J3977" s="822"/>
      <c r="K3977" s="822"/>
      <c r="L3977" s="831"/>
      <c r="M3977" s="831"/>
      <c r="N3977" s="822"/>
      <c r="O3977" s="822"/>
      <c r="P3977" s="831">
        <v>0.2</v>
      </c>
      <c r="Q3977" s="831">
        <v>41.08</v>
      </c>
      <c r="R3977" s="827"/>
      <c r="S3977" s="832">
        <v>205.39999999999998</v>
      </c>
    </row>
    <row r="3978" spans="1:19" ht="14.45" customHeight="1" x14ac:dyDescent="0.2">
      <c r="A3978" s="821" t="s">
        <v>6951</v>
      </c>
      <c r="B3978" s="822" t="s">
        <v>7426</v>
      </c>
      <c r="C3978" s="822" t="s">
        <v>639</v>
      </c>
      <c r="D3978" s="822" t="s">
        <v>3524</v>
      </c>
      <c r="E3978" s="822" t="s">
        <v>6953</v>
      </c>
      <c r="F3978" s="822" t="s">
        <v>6996</v>
      </c>
      <c r="G3978" s="822" t="s">
        <v>1434</v>
      </c>
      <c r="H3978" s="831"/>
      <c r="I3978" s="831"/>
      <c r="J3978" s="822"/>
      <c r="K3978" s="822"/>
      <c r="L3978" s="831"/>
      <c r="M3978" s="831"/>
      <c r="N3978" s="822"/>
      <c r="O3978" s="822"/>
      <c r="P3978" s="831">
        <v>0.4</v>
      </c>
      <c r="Q3978" s="831">
        <v>63.86</v>
      </c>
      <c r="R3978" s="827"/>
      <c r="S3978" s="832">
        <v>159.64999999999998</v>
      </c>
    </row>
    <row r="3979" spans="1:19" ht="14.45" customHeight="1" x14ac:dyDescent="0.2">
      <c r="A3979" s="821" t="s">
        <v>6951</v>
      </c>
      <c r="B3979" s="822" t="s">
        <v>7426</v>
      </c>
      <c r="C3979" s="822" t="s">
        <v>639</v>
      </c>
      <c r="D3979" s="822" t="s">
        <v>3524</v>
      </c>
      <c r="E3979" s="822" t="s">
        <v>6953</v>
      </c>
      <c r="F3979" s="822" t="s">
        <v>6997</v>
      </c>
      <c r="G3979" s="822" t="s">
        <v>877</v>
      </c>
      <c r="H3979" s="831"/>
      <c r="I3979" s="831"/>
      <c r="J3979" s="822"/>
      <c r="K3979" s="822"/>
      <c r="L3979" s="831"/>
      <c r="M3979" s="831"/>
      <c r="N3979" s="822"/>
      <c r="O3979" s="822"/>
      <c r="P3979" s="831">
        <v>0.60000000000000009</v>
      </c>
      <c r="Q3979" s="831">
        <v>36.089999999999996</v>
      </c>
      <c r="R3979" s="827"/>
      <c r="S3979" s="832">
        <v>60.149999999999984</v>
      </c>
    </row>
    <row r="3980" spans="1:19" ht="14.45" customHeight="1" x14ac:dyDescent="0.2">
      <c r="A3980" s="821" t="s">
        <v>6951</v>
      </c>
      <c r="B3980" s="822" t="s">
        <v>7426</v>
      </c>
      <c r="C3980" s="822" t="s">
        <v>639</v>
      </c>
      <c r="D3980" s="822" t="s">
        <v>3524</v>
      </c>
      <c r="E3980" s="822" t="s">
        <v>6953</v>
      </c>
      <c r="F3980" s="822" t="s">
        <v>7061</v>
      </c>
      <c r="G3980" s="822" t="s">
        <v>2967</v>
      </c>
      <c r="H3980" s="831"/>
      <c r="I3980" s="831"/>
      <c r="J3980" s="822"/>
      <c r="K3980" s="822"/>
      <c r="L3980" s="831"/>
      <c r="M3980" s="831"/>
      <c r="N3980" s="822"/>
      <c r="O3980" s="822"/>
      <c r="P3980" s="831">
        <v>0.31</v>
      </c>
      <c r="Q3980" s="831">
        <v>28.1</v>
      </c>
      <c r="R3980" s="827"/>
      <c r="S3980" s="832">
        <v>90.645161290322591</v>
      </c>
    </row>
    <row r="3981" spans="1:19" ht="14.45" customHeight="1" x14ac:dyDescent="0.2">
      <c r="A3981" s="821" t="s">
        <v>6951</v>
      </c>
      <c r="B3981" s="822" t="s">
        <v>7426</v>
      </c>
      <c r="C3981" s="822" t="s">
        <v>639</v>
      </c>
      <c r="D3981" s="822" t="s">
        <v>3524</v>
      </c>
      <c r="E3981" s="822" t="s">
        <v>6953</v>
      </c>
      <c r="F3981" s="822" t="s">
        <v>7086</v>
      </c>
      <c r="G3981" s="822" t="s">
        <v>2660</v>
      </c>
      <c r="H3981" s="831"/>
      <c r="I3981" s="831"/>
      <c r="J3981" s="822"/>
      <c r="K3981" s="822"/>
      <c r="L3981" s="831"/>
      <c r="M3981" s="831"/>
      <c r="N3981" s="822"/>
      <c r="O3981" s="822"/>
      <c r="P3981" s="831">
        <v>0.05</v>
      </c>
      <c r="Q3981" s="831">
        <v>13.7</v>
      </c>
      <c r="R3981" s="827"/>
      <c r="S3981" s="832">
        <v>273.99999999999994</v>
      </c>
    </row>
    <row r="3982" spans="1:19" ht="14.45" customHeight="1" x14ac:dyDescent="0.2">
      <c r="A3982" s="821" t="s">
        <v>6951</v>
      </c>
      <c r="B3982" s="822" t="s">
        <v>7426</v>
      </c>
      <c r="C3982" s="822" t="s">
        <v>639</v>
      </c>
      <c r="D3982" s="822" t="s">
        <v>3524</v>
      </c>
      <c r="E3982" s="822" t="s">
        <v>6953</v>
      </c>
      <c r="F3982" s="822" t="s">
        <v>7130</v>
      </c>
      <c r="G3982" s="822" t="s">
        <v>791</v>
      </c>
      <c r="H3982" s="831"/>
      <c r="I3982" s="831"/>
      <c r="J3982" s="822"/>
      <c r="K3982" s="822"/>
      <c r="L3982" s="831"/>
      <c r="M3982" s="831"/>
      <c r="N3982" s="822"/>
      <c r="O3982" s="822"/>
      <c r="P3982" s="831">
        <v>0.14000000000000001</v>
      </c>
      <c r="Q3982" s="831">
        <v>40.33</v>
      </c>
      <c r="R3982" s="827"/>
      <c r="S3982" s="832">
        <v>288.07142857142856</v>
      </c>
    </row>
    <row r="3983" spans="1:19" ht="14.45" customHeight="1" x14ac:dyDescent="0.2">
      <c r="A3983" s="821" t="s">
        <v>6951</v>
      </c>
      <c r="B3983" s="822" t="s">
        <v>7426</v>
      </c>
      <c r="C3983" s="822" t="s">
        <v>639</v>
      </c>
      <c r="D3983" s="822" t="s">
        <v>3524</v>
      </c>
      <c r="E3983" s="822" t="s">
        <v>6953</v>
      </c>
      <c r="F3983" s="822" t="s">
        <v>7141</v>
      </c>
      <c r="G3983" s="822" t="s">
        <v>2967</v>
      </c>
      <c r="H3983" s="831"/>
      <c r="I3983" s="831"/>
      <c r="J3983" s="822"/>
      <c r="K3983" s="822"/>
      <c r="L3983" s="831"/>
      <c r="M3983" s="831"/>
      <c r="N3983" s="822"/>
      <c r="O3983" s="822"/>
      <c r="P3983" s="831">
        <v>0.95</v>
      </c>
      <c r="Q3983" s="831">
        <v>450.56</v>
      </c>
      <c r="R3983" s="827"/>
      <c r="S3983" s="832">
        <v>474.27368421052631</v>
      </c>
    </row>
    <row r="3984" spans="1:19" ht="14.45" customHeight="1" x14ac:dyDescent="0.2">
      <c r="A3984" s="821" t="s">
        <v>6951</v>
      </c>
      <c r="B3984" s="822" t="s">
        <v>7426</v>
      </c>
      <c r="C3984" s="822" t="s">
        <v>639</v>
      </c>
      <c r="D3984" s="822" t="s">
        <v>3524</v>
      </c>
      <c r="E3984" s="822" t="s">
        <v>6953</v>
      </c>
      <c r="F3984" s="822" t="s">
        <v>7157</v>
      </c>
      <c r="G3984" s="822" t="s">
        <v>7158</v>
      </c>
      <c r="H3984" s="831"/>
      <c r="I3984" s="831"/>
      <c r="J3984" s="822"/>
      <c r="K3984" s="822"/>
      <c r="L3984" s="831"/>
      <c r="M3984" s="831"/>
      <c r="N3984" s="822"/>
      <c r="O3984" s="822"/>
      <c r="P3984" s="831">
        <v>0.4</v>
      </c>
      <c r="Q3984" s="831">
        <v>21.76</v>
      </c>
      <c r="R3984" s="827"/>
      <c r="S3984" s="832">
        <v>54.4</v>
      </c>
    </row>
    <row r="3985" spans="1:19" ht="14.45" customHeight="1" x14ac:dyDescent="0.2">
      <c r="A3985" s="821" t="s">
        <v>6951</v>
      </c>
      <c r="B3985" s="822" t="s">
        <v>7426</v>
      </c>
      <c r="C3985" s="822" t="s">
        <v>639</v>
      </c>
      <c r="D3985" s="822" t="s">
        <v>3524</v>
      </c>
      <c r="E3985" s="822" t="s">
        <v>6953</v>
      </c>
      <c r="F3985" s="822" t="s">
        <v>7178</v>
      </c>
      <c r="G3985" s="822" t="s">
        <v>1031</v>
      </c>
      <c r="H3985" s="831"/>
      <c r="I3985" s="831"/>
      <c r="J3985" s="822"/>
      <c r="K3985" s="822"/>
      <c r="L3985" s="831"/>
      <c r="M3985" s="831"/>
      <c r="N3985" s="822"/>
      <c r="O3985" s="822"/>
      <c r="P3985" s="831">
        <v>0.5</v>
      </c>
      <c r="Q3985" s="831">
        <v>38.26</v>
      </c>
      <c r="R3985" s="827"/>
      <c r="S3985" s="832">
        <v>76.52</v>
      </c>
    </row>
    <row r="3986" spans="1:19" ht="14.45" customHeight="1" x14ac:dyDescent="0.2">
      <c r="A3986" s="821" t="s">
        <v>6951</v>
      </c>
      <c r="B3986" s="822" t="s">
        <v>7426</v>
      </c>
      <c r="C3986" s="822" t="s">
        <v>639</v>
      </c>
      <c r="D3986" s="822" t="s">
        <v>3524</v>
      </c>
      <c r="E3986" s="822" t="s">
        <v>6953</v>
      </c>
      <c r="F3986" s="822" t="s">
        <v>7183</v>
      </c>
      <c r="G3986" s="822" t="s">
        <v>1370</v>
      </c>
      <c r="H3986" s="831"/>
      <c r="I3986" s="831"/>
      <c r="J3986" s="822"/>
      <c r="K3986" s="822"/>
      <c r="L3986" s="831"/>
      <c r="M3986" s="831"/>
      <c r="N3986" s="822"/>
      <c r="O3986" s="822"/>
      <c r="P3986" s="831">
        <v>1.37</v>
      </c>
      <c r="Q3986" s="831">
        <v>245.92</v>
      </c>
      <c r="R3986" s="827"/>
      <c r="S3986" s="832">
        <v>179.50364963503648</v>
      </c>
    </row>
    <row r="3987" spans="1:19" ht="14.45" customHeight="1" x14ac:dyDescent="0.2">
      <c r="A3987" s="821" t="s">
        <v>6951</v>
      </c>
      <c r="B3987" s="822" t="s">
        <v>7426</v>
      </c>
      <c r="C3987" s="822" t="s">
        <v>639</v>
      </c>
      <c r="D3987" s="822" t="s">
        <v>3524</v>
      </c>
      <c r="E3987" s="822" t="s">
        <v>6953</v>
      </c>
      <c r="F3987" s="822" t="s">
        <v>7186</v>
      </c>
      <c r="G3987" s="822" t="s">
        <v>1031</v>
      </c>
      <c r="H3987" s="831"/>
      <c r="I3987" s="831"/>
      <c r="J3987" s="822"/>
      <c r="K3987" s="822"/>
      <c r="L3987" s="831"/>
      <c r="M3987" s="831"/>
      <c r="N3987" s="822"/>
      <c r="O3987" s="822"/>
      <c r="P3987" s="831">
        <v>2.83</v>
      </c>
      <c r="Q3987" s="831">
        <v>1223.78</v>
      </c>
      <c r="R3987" s="827"/>
      <c r="S3987" s="832">
        <v>432.43109540636038</v>
      </c>
    </row>
    <row r="3988" spans="1:19" ht="14.45" customHeight="1" x14ac:dyDescent="0.2">
      <c r="A3988" s="821" t="s">
        <v>6951</v>
      </c>
      <c r="B3988" s="822" t="s">
        <v>7426</v>
      </c>
      <c r="C3988" s="822" t="s">
        <v>639</v>
      </c>
      <c r="D3988" s="822" t="s">
        <v>3524</v>
      </c>
      <c r="E3988" s="822" t="s">
        <v>6953</v>
      </c>
      <c r="F3988" s="822" t="s">
        <v>7190</v>
      </c>
      <c r="G3988" s="822" t="s">
        <v>1004</v>
      </c>
      <c r="H3988" s="831"/>
      <c r="I3988" s="831"/>
      <c r="J3988" s="822"/>
      <c r="K3988" s="822"/>
      <c r="L3988" s="831"/>
      <c r="M3988" s="831"/>
      <c r="N3988" s="822"/>
      <c r="O3988" s="822"/>
      <c r="P3988" s="831">
        <v>0.82</v>
      </c>
      <c r="Q3988" s="831">
        <v>119.25</v>
      </c>
      <c r="R3988" s="827"/>
      <c r="S3988" s="832">
        <v>145.42682926829269</v>
      </c>
    </row>
    <row r="3989" spans="1:19" ht="14.45" customHeight="1" x14ac:dyDescent="0.2">
      <c r="A3989" s="821" t="s">
        <v>6951</v>
      </c>
      <c r="B3989" s="822" t="s">
        <v>7426</v>
      </c>
      <c r="C3989" s="822" t="s">
        <v>639</v>
      </c>
      <c r="D3989" s="822" t="s">
        <v>3524</v>
      </c>
      <c r="E3989" s="822" t="s">
        <v>7261</v>
      </c>
      <c r="F3989" s="822" t="s">
        <v>7264</v>
      </c>
      <c r="G3989" s="822" t="s">
        <v>7265</v>
      </c>
      <c r="H3989" s="831"/>
      <c r="I3989" s="831"/>
      <c r="J3989" s="822"/>
      <c r="K3989" s="822"/>
      <c r="L3989" s="831"/>
      <c r="M3989" s="831"/>
      <c r="N3989" s="822"/>
      <c r="O3989" s="822"/>
      <c r="P3989" s="831">
        <v>1</v>
      </c>
      <c r="Q3989" s="831">
        <v>562.65</v>
      </c>
      <c r="R3989" s="827"/>
      <c r="S3989" s="832">
        <v>562.65</v>
      </c>
    </row>
    <row r="3990" spans="1:19" ht="14.45" customHeight="1" x14ac:dyDescent="0.2">
      <c r="A3990" s="821" t="s">
        <v>6951</v>
      </c>
      <c r="B3990" s="822" t="s">
        <v>7426</v>
      </c>
      <c r="C3990" s="822" t="s">
        <v>639</v>
      </c>
      <c r="D3990" s="822" t="s">
        <v>3524</v>
      </c>
      <c r="E3990" s="822" t="s">
        <v>7261</v>
      </c>
      <c r="F3990" s="822" t="s">
        <v>7280</v>
      </c>
      <c r="G3990" s="822" t="s">
        <v>7281</v>
      </c>
      <c r="H3990" s="831"/>
      <c r="I3990" s="831"/>
      <c r="J3990" s="822"/>
      <c r="K3990" s="822"/>
      <c r="L3990" s="831"/>
      <c r="M3990" s="831"/>
      <c r="N3990" s="822"/>
      <c r="O3990" s="822"/>
      <c r="P3990" s="831">
        <v>6</v>
      </c>
      <c r="Q3990" s="831">
        <v>1075.8000000000002</v>
      </c>
      <c r="R3990" s="827"/>
      <c r="S3990" s="832">
        <v>179.30000000000004</v>
      </c>
    </row>
    <row r="3991" spans="1:19" ht="14.45" customHeight="1" x14ac:dyDescent="0.2">
      <c r="A3991" s="821" t="s">
        <v>6951</v>
      </c>
      <c r="B3991" s="822" t="s">
        <v>7426</v>
      </c>
      <c r="C3991" s="822" t="s">
        <v>639</v>
      </c>
      <c r="D3991" s="822" t="s">
        <v>3524</v>
      </c>
      <c r="E3991" s="822" t="s">
        <v>7261</v>
      </c>
      <c r="F3991" s="822" t="s">
        <v>7283</v>
      </c>
      <c r="G3991" s="822" t="s">
        <v>7284</v>
      </c>
      <c r="H3991" s="831"/>
      <c r="I3991" s="831"/>
      <c r="J3991" s="822"/>
      <c r="K3991" s="822"/>
      <c r="L3991" s="831"/>
      <c r="M3991" s="831"/>
      <c r="N3991" s="822"/>
      <c r="O3991" s="822"/>
      <c r="P3991" s="831">
        <v>2</v>
      </c>
      <c r="Q3991" s="831">
        <v>151.94</v>
      </c>
      <c r="R3991" s="827"/>
      <c r="S3991" s="832">
        <v>75.97</v>
      </c>
    </row>
    <row r="3992" spans="1:19" ht="14.45" customHeight="1" x14ac:dyDescent="0.2">
      <c r="A3992" s="821" t="s">
        <v>6951</v>
      </c>
      <c r="B3992" s="822" t="s">
        <v>7426</v>
      </c>
      <c r="C3992" s="822" t="s">
        <v>639</v>
      </c>
      <c r="D3992" s="822" t="s">
        <v>3524</v>
      </c>
      <c r="E3992" s="822" t="s">
        <v>7261</v>
      </c>
      <c r="F3992" s="822" t="s">
        <v>7287</v>
      </c>
      <c r="G3992" s="822" t="s">
        <v>7286</v>
      </c>
      <c r="H3992" s="831"/>
      <c r="I3992" s="831"/>
      <c r="J3992" s="822"/>
      <c r="K3992" s="822"/>
      <c r="L3992" s="831"/>
      <c r="M3992" s="831"/>
      <c r="N3992" s="822"/>
      <c r="O3992" s="822"/>
      <c r="P3992" s="831">
        <v>6</v>
      </c>
      <c r="Q3992" s="831">
        <v>455.82</v>
      </c>
      <c r="R3992" s="827"/>
      <c r="S3992" s="832">
        <v>75.97</v>
      </c>
    </row>
    <row r="3993" spans="1:19" ht="14.45" customHeight="1" x14ac:dyDescent="0.2">
      <c r="A3993" s="821" t="s">
        <v>6951</v>
      </c>
      <c r="B3993" s="822" t="s">
        <v>7426</v>
      </c>
      <c r="C3993" s="822" t="s">
        <v>639</v>
      </c>
      <c r="D3993" s="822" t="s">
        <v>3524</v>
      </c>
      <c r="E3993" s="822" t="s">
        <v>6946</v>
      </c>
      <c r="F3993" s="822" t="s">
        <v>7312</v>
      </c>
      <c r="G3993" s="822" t="s">
        <v>7313</v>
      </c>
      <c r="H3993" s="831"/>
      <c r="I3993" s="831"/>
      <c r="J3993" s="822"/>
      <c r="K3993" s="822"/>
      <c r="L3993" s="831"/>
      <c r="M3993" s="831"/>
      <c r="N3993" s="822"/>
      <c r="O3993" s="822"/>
      <c r="P3993" s="831">
        <v>1</v>
      </c>
      <c r="Q3993" s="831">
        <v>133</v>
      </c>
      <c r="R3993" s="827"/>
      <c r="S3993" s="832">
        <v>133</v>
      </c>
    </row>
    <row r="3994" spans="1:19" ht="14.45" customHeight="1" x14ac:dyDescent="0.2">
      <c r="A3994" s="821" t="s">
        <v>6951</v>
      </c>
      <c r="B3994" s="822" t="s">
        <v>7426</v>
      </c>
      <c r="C3994" s="822" t="s">
        <v>639</v>
      </c>
      <c r="D3994" s="822" t="s">
        <v>3524</v>
      </c>
      <c r="E3994" s="822" t="s">
        <v>6946</v>
      </c>
      <c r="F3994" s="822" t="s">
        <v>7314</v>
      </c>
      <c r="G3994" s="822" t="s">
        <v>7315</v>
      </c>
      <c r="H3994" s="831"/>
      <c r="I3994" s="831"/>
      <c r="J3994" s="822"/>
      <c r="K3994" s="822"/>
      <c r="L3994" s="831"/>
      <c r="M3994" s="831"/>
      <c r="N3994" s="822"/>
      <c r="O3994" s="822"/>
      <c r="P3994" s="831">
        <v>10</v>
      </c>
      <c r="Q3994" s="831">
        <v>1580</v>
      </c>
      <c r="R3994" s="827"/>
      <c r="S3994" s="832">
        <v>158</v>
      </c>
    </row>
    <row r="3995" spans="1:19" ht="14.45" customHeight="1" x14ac:dyDescent="0.2">
      <c r="A3995" s="821" t="s">
        <v>6951</v>
      </c>
      <c r="B3995" s="822" t="s">
        <v>7426</v>
      </c>
      <c r="C3995" s="822" t="s">
        <v>639</v>
      </c>
      <c r="D3995" s="822" t="s">
        <v>3524</v>
      </c>
      <c r="E3995" s="822" t="s">
        <v>6946</v>
      </c>
      <c r="F3995" s="822" t="s">
        <v>7318</v>
      </c>
      <c r="G3995" s="822" t="s">
        <v>7319</v>
      </c>
      <c r="H3995" s="831"/>
      <c r="I3995" s="831"/>
      <c r="J3995" s="822"/>
      <c r="K3995" s="822"/>
      <c r="L3995" s="831"/>
      <c r="M3995" s="831"/>
      <c r="N3995" s="822"/>
      <c r="O3995" s="822"/>
      <c r="P3995" s="831">
        <v>21</v>
      </c>
      <c r="Q3995" s="831">
        <v>840</v>
      </c>
      <c r="R3995" s="827"/>
      <c r="S3995" s="832">
        <v>40</v>
      </c>
    </row>
    <row r="3996" spans="1:19" ht="14.45" customHeight="1" x14ac:dyDescent="0.2">
      <c r="A3996" s="821" t="s">
        <v>6951</v>
      </c>
      <c r="B3996" s="822" t="s">
        <v>7426</v>
      </c>
      <c r="C3996" s="822" t="s">
        <v>639</v>
      </c>
      <c r="D3996" s="822" t="s">
        <v>3524</v>
      </c>
      <c r="E3996" s="822" t="s">
        <v>6946</v>
      </c>
      <c r="F3996" s="822" t="s">
        <v>7328</v>
      </c>
      <c r="G3996" s="822" t="s">
        <v>7329</v>
      </c>
      <c r="H3996" s="831"/>
      <c r="I3996" s="831"/>
      <c r="J3996" s="822"/>
      <c r="K3996" s="822"/>
      <c r="L3996" s="831"/>
      <c r="M3996" s="831"/>
      <c r="N3996" s="822"/>
      <c r="O3996" s="822"/>
      <c r="P3996" s="831">
        <v>3</v>
      </c>
      <c r="Q3996" s="831">
        <v>582</v>
      </c>
      <c r="R3996" s="827"/>
      <c r="S3996" s="832">
        <v>194</v>
      </c>
    </row>
    <row r="3997" spans="1:19" ht="14.45" customHeight="1" x14ac:dyDescent="0.2">
      <c r="A3997" s="821" t="s">
        <v>6951</v>
      </c>
      <c r="B3997" s="822" t="s">
        <v>7426</v>
      </c>
      <c r="C3997" s="822" t="s">
        <v>639</v>
      </c>
      <c r="D3997" s="822" t="s">
        <v>3524</v>
      </c>
      <c r="E3997" s="822" t="s">
        <v>6946</v>
      </c>
      <c r="F3997" s="822" t="s">
        <v>7336</v>
      </c>
      <c r="G3997" s="822" t="s">
        <v>7337</v>
      </c>
      <c r="H3997" s="831"/>
      <c r="I3997" s="831"/>
      <c r="J3997" s="822"/>
      <c r="K3997" s="822"/>
      <c r="L3997" s="831"/>
      <c r="M3997" s="831"/>
      <c r="N3997" s="822"/>
      <c r="O3997" s="822"/>
      <c r="P3997" s="831">
        <v>11</v>
      </c>
      <c r="Q3997" s="831">
        <v>2860</v>
      </c>
      <c r="R3997" s="827"/>
      <c r="S3997" s="832">
        <v>260</v>
      </c>
    </row>
    <row r="3998" spans="1:19" ht="14.45" customHeight="1" x14ac:dyDescent="0.2">
      <c r="A3998" s="821" t="s">
        <v>6951</v>
      </c>
      <c r="B3998" s="822" t="s">
        <v>7426</v>
      </c>
      <c r="C3998" s="822" t="s">
        <v>639</v>
      </c>
      <c r="D3998" s="822" t="s">
        <v>3524</v>
      </c>
      <c r="E3998" s="822" t="s">
        <v>6946</v>
      </c>
      <c r="F3998" s="822" t="s">
        <v>7338</v>
      </c>
      <c r="G3998" s="822" t="s">
        <v>7339</v>
      </c>
      <c r="H3998" s="831"/>
      <c r="I3998" s="831"/>
      <c r="J3998" s="822"/>
      <c r="K3998" s="822"/>
      <c r="L3998" s="831"/>
      <c r="M3998" s="831"/>
      <c r="N3998" s="822"/>
      <c r="O3998" s="822"/>
      <c r="P3998" s="831">
        <v>3</v>
      </c>
      <c r="Q3998" s="831">
        <v>136.67000000000002</v>
      </c>
      <c r="R3998" s="827"/>
      <c r="S3998" s="832">
        <v>45.556666666666672</v>
      </c>
    </row>
    <row r="3999" spans="1:19" ht="14.45" customHeight="1" x14ac:dyDescent="0.2">
      <c r="A3999" s="821" t="s">
        <v>6951</v>
      </c>
      <c r="B3999" s="822" t="s">
        <v>7426</v>
      </c>
      <c r="C3999" s="822" t="s">
        <v>639</v>
      </c>
      <c r="D3999" s="822" t="s">
        <v>3524</v>
      </c>
      <c r="E3999" s="822" t="s">
        <v>6946</v>
      </c>
      <c r="F3999" s="822" t="s">
        <v>7342</v>
      </c>
      <c r="G3999" s="822" t="s">
        <v>7343</v>
      </c>
      <c r="H3999" s="831"/>
      <c r="I3999" s="831"/>
      <c r="J3999" s="822"/>
      <c r="K3999" s="822"/>
      <c r="L3999" s="831"/>
      <c r="M3999" s="831"/>
      <c r="N3999" s="822"/>
      <c r="O3999" s="822"/>
      <c r="P3999" s="831">
        <v>19</v>
      </c>
      <c r="Q3999" s="831">
        <v>741</v>
      </c>
      <c r="R3999" s="827"/>
      <c r="S3999" s="832">
        <v>39</v>
      </c>
    </row>
    <row r="4000" spans="1:19" ht="14.45" customHeight="1" x14ac:dyDescent="0.2">
      <c r="A4000" s="821" t="s">
        <v>6951</v>
      </c>
      <c r="B4000" s="822" t="s">
        <v>7426</v>
      </c>
      <c r="C4000" s="822" t="s">
        <v>639</v>
      </c>
      <c r="D4000" s="822" t="s">
        <v>3524</v>
      </c>
      <c r="E4000" s="822" t="s">
        <v>6946</v>
      </c>
      <c r="F4000" s="822" t="s">
        <v>7354</v>
      </c>
      <c r="G4000" s="822" t="s">
        <v>7355</v>
      </c>
      <c r="H4000" s="831"/>
      <c r="I4000" s="831"/>
      <c r="J4000" s="822"/>
      <c r="K4000" s="822"/>
      <c r="L4000" s="831"/>
      <c r="M4000" s="831"/>
      <c r="N4000" s="822"/>
      <c r="O4000" s="822"/>
      <c r="P4000" s="831">
        <v>3</v>
      </c>
      <c r="Q4000" s="831">
        <v>243</v>
      </c>
      <c r="R4000" s="827"/>
      <c r="S4000" s="832">
        <v>81</v>
      </c>
    </row>
    <row r="4001" spans="1:19" ht="14.45" customHeight="1" x14ac:dyDescent="0.2">
      <c r="A4001" s="821" t="s">
        <v>6951</v>
      </c>
      <c r="B4001" s="822" t="s">
        <v>7426</v>
      </c>
      <c r="C4001" s="822" t="s">
        <v>639</v>
      </c>
      <c r="D4001" s="822" t="s">
        <v>3524</v>
      </c>
      <c r="E4001" s="822" t="s">
        <v>6946</v>
      </c>
      <c r="F4001" s="822" t="s">
        <v>7368</v>
      </c>
      <c r="G4001" s="822" t="s">
        <v>7369</v>
      </c>
      <c r="H4001" s="831"/>
      <c r="I4001" s="831"/>
      <c r="J4001" s="822"/>
      <c r="K4001" s="822"/>
      <c r="L4001" s="831"/>
      <c r="M4001" s="831"/>
      <c r="N4001" s="822"/>
      <c r="O4001" s="822"/>
      <c r="P4001" s="831">
        <v>2</v>
      </c>
      <c r="Q4001" s="831">
        <v>254</v>
      </c>
      <c r="R4001" s="827"/>
      <c r="S4001" s="832">
        <v>127</v>
      </c>
    </row>
    <row r="4002" spans="1:19" ht="14.45" customHeight="1" x14ac:dyDescent="0.2">
      <c r="A4002" s="821" t="s">
        <v>6951</v>
      </c>
      <c r="B4002" s="822" t="s">
        <v>7426</v>
      </c>
      <c r="C4002" s="822" t="s">
        <v>639</v>
      </c>
      <c r="D4002" s="822" t="s">
        <v>3524</v>
      </c>
      <c r="E4002" s="822" t="s">
        <v>6946</v>
      </c>
      <c r="F4002" s="822" t="s">
        <v>7382</v>
      </c>
      <c r="G4002" s="822" t="s">
        <v>7380</v>
      </c>
      <c r="H4002" s="831"/>
      <c r="I4002" s="831"/>
      <c r="J4002" s="822"/>
      <c r="K4002" s="822"/>
      <c r="L4002" s="831"/>
      <c r="M4002" s="831"/>
      <c r="N4002" s="822"/>
      <c r="O4002" s="822"/>
      <c r="P4002" s="831">
        <v>1</v>
      </c>
      <c r="Q4002" s="831">
        <v>117</v>
      </c>
      <c r="R4002" s="827"/>
      <c r="S4002" s="832">
        <v>117</v>
      </c>
    </row>
    <row r="4003" spans="1:19" ht="14.45" customHeight="1" x14ac:dyDescent="0.2">
      <c r="A4003" s="821" t="s">
        <v>6951</v>
      </c>
      <c r="B4003" s="822" t="s">
        <v>7426</v>
      </c>
      <c r="C4003" s="822" t="s">
        <v>639</v>
      </c>
      <c r="D4003" s="822" t="s">
        <v>3525</v>
      </c>
      <c r="E4003" s="822" t="s">
        <v>6953</v>
      </c>
      <c r="F4003" s="822" t="s">
        <v>6954</v>
      </c>
      <c r="G4003" s="822" t="s">
        <v>6955</v>
      </c>
      <c r="H4003" s="831">
        <v>0.4</v>
      </c>
      <c r="I4003" s="831">
        <v>21.76</v>
      </c>
      <c r="J4003" s="822"/>
      <c r="K4003" s="822">
        <v>54.4</v>
      </c>
      <c r="L4003" s="831"/>
      <c r="M4003" s="831"/>
      <c r="N4003" s="822"/>
      <c r="O4003" s="822"/>
      <c r="P4003" s="831"/>
      <c r="Q4003" s="831"/>
      <c r="R4003" s="827"/>
      <c r="S4003" s="832"/>
    </row>
    <row r="4004" spans="1:19" ht="14.45" customHeight="1" x14ac:dyDescent="0.2">
      <c r="A4004" s="821" t="s">
        <v>6951</v>
      </c>
      <c r="B4004" s="822" t="s">
        <v>7426</v>
      </c>
      <c r="C4004" s="822" t="s">
        <v>639</v>
      </c>
      <c r="D4004" s="822" t="s">
        <v>3525</v>
      </c>
      <c r="E4004" s="822" t="s">
        <v>6953</v>
      </c>
      <c r="F4004" s="822" t="s">
        <v>6956</v>
      </c>
      <c r="G4004" s="822" t="s">
        <v>6955</v>
      </c>
      <c r="H4004" s="831">
        <v>0.60000000000000009</v>
      </c>
      <c r="I4004" s="831">
        <v>65.319999999999993</v>
      </c>
      <c r="J4004" s="822"/>
      <c r="K4004" s="822">
        <v>108.86666666666665</v>
      </c>
      <c r="L4004" s="831"/>
      <c r="M4004" s="831"/>
      <c r="N4004" s="822"/>
      <c r="O4004" s="822"/>
      <c r="P4004" s="831"/>
      <c r="Q4004" s="831"/>
      <c r="R4004" s="827"/>
      <c r="S4004" s="832"/>
    </row>
    <row r="4005" spans="1:19" ht="14.45" customHeight="1" x14ac:dyDescent="0.2">
      <c r="A4005" s="821" t="s">
        <v>6951</v>
      </c>
      <c r="B4005" s="822" t="s">
        <v>7426</v>
      </c>
      <c r="C4005" s="822" t="s">
        <v>639</v>
      </c>
      <c r="D4005" s="822" t="s">
        <v>3525</v>
      </c>
      <c r="E4005" s="822" t="s">
        <v>6953</v>
      </c>
      <c r="F4005" s="822" t="s">
        <v>6957</v>
      </c>
      <c r="G4005" s="822" t="s">
        <v>6958</v>
      </c>
      <c r="H4005" s="831"/>
      <c r="I4005" s="831"/>
      <c r="J4005" s="822"/>
      <c r="K4005" s="822"/>
      <c r="L4005" s="831">
        <v>0.2</v>
      </c>
      <c r="M4005" s="831">
        <v>2.57</v>
      </c>
      <c r="N4005" s="822"/>
      <c r="O4005" s="822">
        <v>12.849999999999998</v>
      </c>
      <c r="P4005" s="831">
        <v>7.4</v>
      </c>
      <c r="Q4005" s="831">
        <v>95.21</v>
      </c>
      <c r="R4005" s="827"/>
      <c r="S4005" s="832">
        <v>12.866216216216214</v>
      </c>
    </row>
    <row r="4006" spans="1:19" ht="14.45" customHeight="1" x14ac:dyDescent="0.2">
      <c r="A4006" s="821" t="s">
        <v>6951</v>
      </c>
      <c r="B4006" s="822" t="s">
        <v>7426</v>
      </c>
      <c r="C4006" s="822" t="s">
        <v>639</v>
      </c>
      <c r="D4006" s="822" t="s">
        <v>3525</v>
      </c>
      <c r="E4006" s="822" t="s">
        <v>6953</v>
      </c>
      <c r="F4006" s="822" t="s">
        <v>6959</v>
      </c>
      <c r="G4006" s="822" t="s">
        <v>900</v>
      </c>
      <c r="H4006" s="831">
        <v>11.7</v>
      </c>
      <c r="I4006" s="831">
        <v>2185.42</v>
      </c>
      <c r="J4006" s="822"/>
      <c r="K4006" s="822">
        <v>186.7880341880342</v>
      </c>
      <c r="L4006" s="831">
        <v>23.799999999999997</v>
      </c>
      <c r="M4006" s="831">
        <v>4888.5200000000004</v>
      </c>
      <c r="N4006" s="822"/>
      <c r="O4006" s="822">
        <v>205.40000000000003</v>
      </c>
      <c r="P4006" s="831">
        <v>19.5</v>
      </c>
      <c r="Q4006" s="831">
        <v>4005.2999999999997</v>
      </c>
      <c r="R4006" s="827"/>
      <c r="S4006" s="832">
        <v>205.39999999999998</v>
      </c>
    </row>
    <row r="4007" spans="1:19" ht="14.45" customHeight="1" x14ac:dyDescent="0.2">
      <c r="A4007" s="821" t="s">
        <v>6951</v>
      </c>
      <c r="B4007" s="822" t="s">
        <v>7426</v>
      </c>
      <c r="C4007" s="822" t="s">
        <v>639</v>
      </c>
      <c r="D4007" s="822" t="s">
        <v>3525</v>
      </c>
      <c r="E4007" s="822" t="s">
        <v>6953</v>
      </c>
      <c r="F4007" s="822" t="s">
        <v>6962</v>
      </c>
      <c r="G4007" s="822" t="s">
        <v>1479</v>
      </c>
      <c r="H4007" s="831">
        <v>8</v>
      </c>
      <c r="I4007" s="831">
        <v>106.96</v>
      </c>
      <c r="J4007" s="822"/>
      <c r="K4007" s="822">
        <v>13.37</v>
      </c>
      <c r="L4007" s="831"/>
      <c r="M4007" s="831"/>
      <c r="N4007" s="822"/>
      <c r="O4007" s="822"/>
      <c r="P4007" s="831"/>
      <c r="Q4007" s="831"/>
      <c r="R4007" s="827"/>
      <c r="S4007" s="832"/>
    </row>
    <row r="4008" spans="1:19" ht="14.45" customHeight="1" x14ac:dyDescent="0.2">
      <c r="A4008" s="821" t="s">
        <v>6951</v>
      </c>
      <c r="B4008" s="822" t="s">
        <v>7426</v>
      </c>
      <c r="C4008" s="822" t="s">
        <v>639</v>
      </c>
      <c r="D4008" s="822" t="s">
        <v>3525</v>
      </c>
      <c r="E4008" s="822" t="s">
        <v>6953</v>
      </c>
      <c r="F4008" s="822" t="s">
        <v>6970</v>
      </c>
      <c r="G4008" s="822" t="s">
        <v>6971</v>
      </c>
      <c r="H4008" s="831"/>
      <c r="I4008" s="831"/>
      <c r="J4008" s="822"/>
      <c r="K4008" s="822"/>
      <c r="L4008" s="831"/>
      <c r="M4008" s="831"/>
      <c r="N4008" s="822"/>
      <c r="O4008" s="822"/>
      <c r="P4008" s="831">
        <v>1</v>
      </c>
      <c r="Q4008" s="831">
        <v>20277.7</v>
      </c>
      <c r="R4008" s="827"/>
      <c r="S4008" s="832">
        <v>20277.7</v>
      </c>
    </row>
    <row r="4009" spans="1:19" ht="14.45" customHeight="1" x14ac:dyDescent="0.2">
      <c r="A4009" s="821" t="s">
        <v>6951</v>
      </c>
      <c r="B4009" s="822" t="s">
        <v>7426</v>
      </c>
      <c r="C4009" s="822" t="s">
        <v>639</v>
      </c>
      <c r="D4009" s="822" t="s">
        <v>3525</v>
      </c>
      <c r="E4009" s="822" t="s">
        <v>6953</v>
      </c>
      <c r="F4009" s="822" t="s">
        <v>6979</v>
      </c>
      <c r="G4009" s="822" t="s">
        <v>6980</v>
      </c>
      <c r="H4009" s="831"/>
      <c r="I4009" s="831"/>
      <c r="J4009" s="822"/>
      <c r="K4009" s="822"/>
      <c r="L4009" s="831"/>
      <c r="M4009" s="831"/>
      <c r="N4009" s="822"/>
      <c r="O4009" s="822"/>
      <c r="P4009" s="831">
        <v>2</v>
      </c>
      <c r="Q4009" s="831">
        <v>28369</v>
      </c>
      <c r="R4009" s="827"/>
      <c r="S4009" s="832">
        <v>14184.5</v>
      </c>
    </row>
    <row r="4010" spans="1:19" ht="14.45" customHeight="1" x14ac:dyDescent="0.2">
      <c r="A4010" s="821" t="s">
        <v>6951</v>
      </c>
      <c r="B4010" s="822" t="s">
        <v>7426</v>
      </c>
      <c r="C4010" s="822" t="s">
        <v>639</v>
      </c>
      <c r="D4010" s="822" t="s">
        <v>3525</v>
      </c>
      <c r="E4010" s="822" t="s">
        <v>6953</v>
      </c>
      <c r="F4010" s="822" t="s">
        <v>6981</v>
      </c>
      <c r="G4010" s="822" t="s">
        <v>3381</v>
      </c>
      <c r="H4010" s="831">
        <v>4</v>
      </c>
      <c r="I4010" s="831">
        <v>33038.6</v>
      </c>
      <c r="J4010" s="822"/>
      <c r="K4010" s="822">
        <v>8259.65</v>
      </c>
      <c r="L4010" s="831"/>
      <c r="M4010" s="831"/>
      <c r="N4010" s="822"/>
      <c r="O4010" s="822"/>
      <c r="P4010" s="831">
        <v>24</v>
      </c>
      <c r="Q4010" s="831">
        <v>138842.88</v>
      </c>
      <c r="R4010" s="827"/>
      <c r="S4010" s="832">
        <v>5785.12</v>
      </c>
    </row>
    <row r="4011" spans="1:19" ht="14.45" customHeight="1" x14ac:dyDescent="0.2">
      <c r="A4011" s="821" t="s">
        <v>6951</v>
      </c>
      <c r="B4011" s="822" t="s">
        <v>7426</v>
      </c>
      <c r="C4011" s="822" t="s">
        <v>639</v>
      </c>
      <c r="D4011" s="822" t="s">
        <v>3525</v>
      </c>
      <c r="E4011" s="822" t="s">
        <v>6953</v>
      </c>
      <c r="F4011" s="822" t="s">
        <v>6983</v>
      </c>
      <c r="G4011" s="822" t="s">
        <v>2381</v>
      </c>
      <c r="H4011" s="831"/>
      <c r="I4011" s="831"/>
      <c r="J4011" s="822"/>
      <c r="K4011" s="822"/>
      <c r="L4011" s="831"/>
      <c r="M4011" s="831"/>
      <c r="N4011" s="822"/>
      <c r="O4011" s="822"/>
      <c r="P4011" s="831">
        <v>4.3600000000000003</v>
      </c>
      <c r="Q4011" s="831">
        <v>17842.37</v>
      </c>
      <c r="R4011" s="827"/>
      <c r="S4011" s="832">
        <v>4092.2866972477059</v>
      </c>
    </row>
    <row r="4012" spans="1:19" ht="14.45" customHeight="1" x14ac:dyDescent="0.2">
      <c r="A4012" s="821" t="s">
        <v>6951</v>
      </c>
      <c r="B4012" s="822" t="s">
        <v>7426</v>
      </c>
      <c r="C4012" s="822" t="s">
        <v>639</v>
      </c>
      <c r="D4012" s="822" t="s">
        <v>3525</v>
      </c>
      <c r="E4012" s="822" t="s">
        <v>6953</v>
      </c>
      <c r="F4012" s="822" t="s">
        <v>6984</v>
      </c>
      <c r="G4012" s="822" t="s">
        <v>2381</v>
      </c>
      <c r="H4012" s="831"/>
      <c r="I4012" s="831"/>
      <c r="J4012" s="822"/>
      <c r="K4012" s="822"/>
      <c r="L4012" s="831"/>
      <c r="M4012" s="831"/>
      <c r="N4012" s="822"/>
      <c r="O4012" s="822"/>
      <c r="P4012" s="831">
        <v>9.2899999999999991</v>
      </c>
      <c r="Q4012" s="831">
        <v>152069.21</v>
      </c>
      <c r="R4012" s="827"/>
      <c r="S4012" s="832">
        <v>16369.129171151777</v>
      </c>
    </row>
    <row r="4013" spans="1:19" ht="14.45" customHeight="1" x14ac:dyDescent="0.2">
      <c r="A4013" s="821" t="s">
        <v>6951</v>
      </c>
      <c r="B4013" s="822" t="s">
        <v>7426</v>
      </c>
      <c r="C4013" s="822" t="s">
        <v>639</v>
      </c>
      <c r="D4013" s="822" t="s">
        <v>3525</v>
      </c>
      <c r="E4013" s="822" t="s">
        <v>6953</v>
      </c>
      <c r="F4013" s="822" t="s">
        <v>6991</v>
      </c>
      <c r="G4013" s="822" t="s">
        <v>4815</v>
      </c>
      <c r="H4013" s="831"/>
      <c r="I4013" s="831"/>
      <c r="J4013" s="822"/>
      <c r="K4013" s="822"/>
      <c r="L4013" s="831"/>
      <c r="M4013" s="831"/>
      <c r="N4013" s="822"/>
      <c r="O4013" s="822"/>
      <c r="P4013" s="831">
        <v>0.2</v>
      </c>
      <c r="Q4013" s="831">
        <v>7.8</v>
      </c>
      <c r="R4013" s="827"/>
      <c r="S4013" s="832">
        <v>39</v>
      </c>
    </row>
    <row r="4014" spans="1:19" ht="14.45" customHeight="1" x14ac:dyDescent="0.2">
      <c r="A4014" s="821" t="s">
        <v>6951</v>
      </c>
      <c r="B4014" s="822" t="s">
        <v>7426</v>
      </c>
      <c r="C4014" s="822" t="s">
        <v>639</v>
      </c>
      <c r="D4014" s="822" t="s">
        <v>3525</v>
      </c>
      <c r="E4014" s="822" t="s">
        <v>6953</v>
      </c>
      <c r="F4014" s="822" t="s">
        <v>6996</v>
      </c>
      <c r="G4014" s="822" t="s">
        <v>1434</v>
      </c>
      <c r="H4014" s="831">
        <v>23.199999999999996</v>
      </c>
      <c r="I4014" s="831">
        <v>4066.87</v>
      </c>
      <c r="J4014" s="822"/>
      <c r="K4014" s="822">
        <v>175.2961206896552</v>
      </c>
      <c r="L4014" s="831">
        <v>41.800000000000004</v>
      </c>
      <c r="M4014" s="831">
        <v>7361.38</v>
      </c>
      <c r="N4014" s="822"/>
      <c r="O4014" s="822">
        <v>176.10956937799043</v>
      </c>
      <c r="P4014" s="831">
        <v>45.400000000000006</v>
      </c>
      <c r="Q4014" s="831">
        <v>7053.11</v>
      </c>
      <c r="R4014" s="827"/>
      <c r="S4014" s="832">
        <v>155.35484581497795</v>
      </c>
    </row>
    <row r="4015" spans="1:19" ht="14.45" customHeight="1" x14ac:dyDescent="0.2">
      <c r="A4015" s="821" t="s">
        <v>6951</v>
      </c>
      <c r="B4015" s="822" t="s">
        <v>7426</v>
      </c>
      <c r="C4015" s="822" t="s">
        <v>639</v>
      </c>
      <c r="D4015" s="822" t="s">
        <v>3525</v>
      </c>
      <c r="E4015" s="822" t="s">
        <v>6953</v>
      </c>
      <c r="F4015" s="822" t="s">
        <v>6997</v>
      </c>
      <c r="G4015" s="822" t="s">
        <v>877</v>
      </c>
      <c r="H4015" s="831">
        <v>9.2000000000000011</v>
      </c>
      <c r="I4015" s="831">
        <v>552.86</v>
      </c>
      <c r="J4015" s="822"/>
      <c r="K4015" s="822">
        <v>60.09347826086956</v>
      </c>
      <c r="L4015" s="831">
        <v>58.8</v>
      </c>
      <c r="M4015" s="831">
        <v>3701.0600000000004</v>
      </c>
      <c r="N4015" s="822"/>
      <c r="O4015" s="822">
        <v>62.943197278911576</v>
      </c>
      <c r="P4015" s="831">
        <v>42.9</v>
      </c>
      <c r="Q4015" s="831">
        <v>2573.25</v>
      </c>
      <c r="R4015" s="827"/>
      <c r="S4015" s="832">
        <v>59.982517482517487</v>
      </c>
    </row>
    <row r="4016" spans="1:19" ht="14.45" customHeight="1" x14ac:dyDescent="0.2">
      <c r="A4016" s="821" t="s">
        <v>6951</v>
      </c>
      <c r="B4016" s="822" t="s">
        <v>7426</v>
      </c>
      <c r="C4016" s="822" t="s">
        <v>639</v>
      </c>
      <c r="D4016" s="822" t="s">
        <v>3525</v>
      </c>
      <c r="E4016" s="822" t="s">
        <v>6953</v>
      </c>
      <c r="F4016" s="822" t="s">
        <v>6998</v>
      </c>
      <c r="G4016" s="822" t="s">
        <v>3267</v>
      </c>
      <c r="H4016" s="831">
        <v>0.70000000000000007</v>
      </c>
      <c r="I4016" s="831">
        <v>480.31</v>
      </c>
      <c r="J4016" s="822"/>
      <c r="K4016" s="822">
        <v>686.15714285714284</v>
      </c>
      <c r="L4016" s="831">
        <v>0.56000000000000005</v>
      </c>
      <c r="M4016" s="831">
        <v>384.25</v>
      </c>
      <c r="N4016" s="822"/>
      <c r="O4016" s="822">
        <v>686.16071428571422</v>
      </c>
      <c r="P4016" s="831">
        <v>2</v>
      </c>
      <c r="Q4016" s="831">
        <v>1372.36</v>
      </c>
      <c r="R4016" s="827"/>
      <c r="S4016" s="832">
        <v>686.18</v>
      </c>
    </row>
    <row r="4017" spans="1:19" ht="14.45" customHeight="1" x14ac:dyDescent="0.2">
      <c r="A4017" s="821" t="s">
        <v>6951</v>
      </c>
      <c r="B4017" s="822" t="s">
        <v>7426</v>
      </c>
      <c r="C4017" s="822" t="s">
        <v>639</v>
      </c>
      <c r="D4017" s="822" t="s">
        <v>3525</v>
      </c>
      <c r="E4017" s="822" t="s">
        <v>6953</v>
      </c>
      <c r="F4017" s="822" t="s">
        <v>6999</v>
      </c>
      <c r="G4017" s="822" t="s">
        <v>3267</v>
      </c>
      <c r="H4017" s="831"/>
      <c r="I4017" s="831"/>
      <c r="J4017" s="822"/>
      <c r="K4017" s="822"/>
      <c r="L4017" s="831">
        <v>0.14000000000000001</v>
      </c>
      <c r="M4017" s="831">
        <v>24.01</v>
      </c>
      <c r="N4017" s="822"/>
      <c r="O4017" s="822">
        <v>171.5</v>
      </c>
      <c r="P4017" s="831">
        <v>1</v>
      </c>
      <c r="Q4017" s="831">
        <v>171.55</v>
      </c>
      <c r="R4017" s="827"/>
      <c r="S4017" s="832">
        <v>171.55</v>
      </c>
    </row>
    <row r="4018" spans="1:19" ht="14.45" customHeight="1" x14ac:dyDescent="0.2">
      <c r="A4018" s="821" t="s">
        <v>6951</v>
      </c>
      <c r="B4018" s="822" t="s">
        <v>7426</v>
      </c>
      <c r="C4018" s="822" t="s">
        <v>639</v>
      </c>
      <c r="D4018" s="822" t="s">
        <v>3525</v>
      </c>
      <c r="E4018" s="822" t="s">
        <v>6953</v>
      </c>
      <c r="F4018" s="822" t="s">
        <v>7000</v>
      </c>
      <c r="G4018" s="822" t="s">
        <v>3267</v>
      </c>
      <c r="H4018" s="831">
        <v>3</v>
      </c>
      <c r="I4018" s="831">
        <v>1029.27</v>
      </c>
      <c r="J4018" s="822"/>
      <c r="K4018" s="822">
        <v>343.09</v>
      </c>
      <c r="L4018" s="831">
        <v>3.89</v>
      </c>
      <c r="M4018" s="831">
        <v>1334.62</v>
      </c>
      <c r="N4018" s="822"/>
      <c r="O4018" s="822">
        <v>343.08997429305907</v>
      </c>
      <c r="P4018" s="831"/>
      <c r="Q4018" s="831"/>
      <c r="R4018" s="827"/>
      <c r="S4018" s="832"/>
    </row>
    <row r="4019" spans="1:19" ht="14.45" customHeight="1" x14ac:dyDescent="0.2">
      <c r="A4019" s="821" t="s">
        <v>6951</v>
      </c>
      <c r="B4019" s="822" t="s">
        <v>7426</v>
      </c>
      <c r="C4019" s="822" t="s">
        <v>639</v>
      </c>
      <c r="D4019" s="822" t="s">
        <v>3525</v>
      </c>
      <c r="E4019" s="822" t="s">
        <v>6953</v>
      </c>
      <c r="F4019" s="822" t="s">
        <v>7001</v>
      </c>
      <c r="G4019" s="822" t="s">
        <v>1535</v>
      </c>
      <c r="H4019" s="831"/>
      <c r="I4019" s="831"/>
      <c r="J4019" s="822"/>
      <c r="K4019" s="822"/>
      <c r="L4019" s="831"/>
      <c r="M4019" s="831"/>
      <c r="N4019" s="822"/>
      <c r="O4019" s="822"/>
      <c r="P4019" s="831">
        <v>0.2</v>
      </c>
      <c r="Q4019" s="831">
        <v>10.86</v>
      </c>
      <c r="R4019" s="827"/>
      <c r="S4019" s="832">
        <v>54.3</v>
      </c>
    </row>
    <row r="4020" spans="1:19" ht="14.45" customHeight="1" x14ac:dyDescent="0.2">
      <c r="A4020" s="821" t="s">
        <v>6951</v>
      </c>
      <c r="B4020" s="822" t="s">
        <v>7426</v>
      </c>
      <c r="C4020" s="822" t="s">
        <v>639</v>
      </c>
      <c r="D4020" s="822" t="s">
        <v>3525</v>
      </c>
      <c r="E4020" s="822" t="s">
        <v>6953</v>
      </c>
      <c r="F4020" s="822" t="s">
        <v>7003</v>
      </c>
      <c r="G4020" s="822" t="s">
        <v>862</v>
      </c>
      <c r="H4020" s="831"/>
      <c r="I4020" s="831"/>
      <c r="J4020" s="822"/>
      <c r="K4020" s="822"/>
      <c r="L4020" s="831">
        <v>0.02</v>
      </c>
      <c r="M4020" s="831">
        <v>4.17</v>
      </c>
      <c r="N4020" s="822"/>
      <c r="O4020" s="822">
        <v>208.5</v>
      </c>
      <c r="P4020" s="831"/>
      <c r="Q4020" s="831"/>
      <c r="R4020" s="827"/>
      <c r="S4020" s="832"/>
    </row>
    <row r="4021" spans="1:19" ht="14.45" customHeight="1" x14ac:dyDescent="0.2">
      <c r="A4021" s="821" t="s">
        <v>6951</v>
      </c>
      <c r="B4021" s="822" t="s">
        <v>7426</v>
      </c>
      <c r="C4021" s="822" t="s">
        <v>639</v>
      </c>
      <c r="D4021" s="822" t="s">
        <v>3525</v>
      </c>
      <c r="E4021" s="822" t="s">
        <v>6953</v>
      </c>
      <c r="F4021" s="822" t="s">
        <v>7004</v>
      </c>
      <c r="G4021" s="822" t="s">
        <v>7005</v>
      </c>
      <c r="H4021" s="831">
        <v>8.6</v>
      </c>
      <c r="I4021" s="831">
        <v>1008.78</v>
      </c>
      <c r="J4021" s="822"/>
      <c r="K4021" s="822">
        <v>117.3</v>
      </c>
      <c r="L4021" s="831">
        <v>4</v>
      </c>
      <c r="M4021" s="831">
        <v>469.2</v>
      </c>
      <c r="N4021" s="822"/>
      <c r="O4021" s="822">
        <v>117.3</v>
      </c>
      <c r="P4021" s="831">
        <v>9.6</v>
      </c>
      <c r="Q4021" s="831">
        <v>1126.0800000000002</v>
      </c>
      <c r="R4021" s="827"/>
      <c r="S4021" s="832">
        <v>117.30000000000003</v>
      </c>
    </row>
    <row r="4022" spans="1:19" ht="14.45" customHeight="1" x14ac:dyDescent="0.2">
      <c r="A4022" s="821" t="s">
        <v>6951</v>
      </c>
      <c r="B4022" s="822" t="s">
        <v>7426</v>
      </c>
      <c r="C4022" s="822" t="s">
        <v>639</v>
      </c>
      <c r="D4022" s="822" t="s">
        <v>3525</v>
      </c>
      <c r="E4022" s="822" t="s">
        <v>6953</v>
      </c>
      <c r="F4022" s="822" t="s">
        <v>7006</v>
      </c>
      <c r="G4022" s="822"/>
      <c r="H4022" s="831"/>
      <c r="I4022" s="831"/>
      <c r="J4022" s="822"/>
      <c r="K4022" s="822"/>
      <c r="L4022" s="831">
        <v>0.2</v>
      </c>
      <c r="M4022" s="831">
        <v>17.899999999999999</v>
      </c>
      <c r="N4022" s="822"/>
      <c r="O4022" s="822">
        <v>89.499999999999986</v>
      </c>
      <c r="P4022" s="831"/>
      <c r="Q4022" s="831"/>
      <c r="R4022" s="827"/>
      <c r="S4022" s="832"/>
    </row>
    <row r="4023" spans="1:19" ht="14.45" customHeight="1" x14ac:dyDescent="0.2">
      <c r="A4023" s="821" t="s">
        <v>6951</v>
      </c>
      <c r="B4023" s="822" t="s">
        <v>7426</v>
      </c>
      <c r="C4023" s="822" t="s">
        <v>639</v>
      </c>
      <c r="D4023" s="822" t="s">
        <v>3525</v>
      </c>
      <c r="E4023" s="822" t="s">
        <v>6953</v>
      </c>
      <c r="F4023" s="822" t="s">
        <v>7010</v>
      </c>
      <c r="G4023" s="822" t="s">
        <v>1945</v>
      </c>
      <c r="H4023" s="831">
        <v>0.03</v>
      </c>
      <c r="I4023" s="831">
        <v>6.02</v>
      </c>
      <c r="J4023" s="822"/>
      <c r="K4023" s="822">
        <v>200.66666666666666</v>
      </c>
      <c r="L4023" s="831"/>
      <c r="M4023" s="831"/>
      <c r="N4023" s="822"/>
      <c r="O4023" s="822"/>
      <c r="P4023" s="831">
        <v>0.8</v>
      </c>
      <c r="Q4023" s="831">
        <v>146.12</v>
      </c>
      <c r="R4023" s="827"/>
      <c r="S4023" s="832">
        <v>182.65</v>
      </c>
    </row>
    <row r="4024" spans="1:19" ht="14.45" customHeight="1" x14ac:dyDescent="0.2">
      <c r="A4024" s="821" t="s">
        <v>6951</v>
      </c>
      <c r="B4024" s="822" t="s">
        <v>7426</v>
      </c>
      <c r="C4024" s="822" t="s">
        <v>639</v>
      </c>
      <c r="D4024" s="822" t="s">
        <v>3525</v>
      </c>
      <c r="E4024" s="822" t="s">
        <v>6953</v>
      </c>
      <c r="F4024" s="822" t="s">
        <v>7029</v>
      </c>
      <c r="G4024" s="822" t="s">
        <v>3393</v>
      </c>
      <c r="H4024" s="831">
        <v>11</v>
      </c>
      <c r="I4024" s="831">
        <v>73772.600000000006</v>
      </c>
      <c r="J4024" s="822"/>
      <c r="K4024" s="822">
        <v>6706.6</v>
      </c>
      <c r="L4024" s="831">
        <v>9</v>
      </c>
      <c r="M4024" s="831">
        <v>60357.64</v>
      </c>
      <c r="N4024" s="822"/>
      <c r="O4024" s="822">
        <v>6706.4044444444444</v>
      </c>
      <c r="P4024" s="831">
        <v>10</v>
      </c>
      <c r="Q4024" s="831">
        <v>67063.8</v>
      </c>
      <c r="R4024" s="827"/>
      <c r="S4024" s="832">
        <v>6706.38</v>
      </c>
    </row>
    <row r="4025" spans="1:19" ht="14.45" customHeight="1" x14ac:dyDescent="0.2">
      <c r="A4025" s="821" t="s">
        <v>6951</v>
      </c>
      <c r="B4025" s="822" t="s">
        <v>7426</v>
      </c>
      <c r="C4025" s="822" t="s">
        <v>639</v>
      </c>
      <c r="D4025" s="822" t="s">
        <v>3525</v>
      </c>
      <c r="E4025" s="822" t="s">
        <v>6953</v>
      </c>
      <c r="F4025" s="822" t="s">
        <v>7034</v>
      </c>
      <c r="G4025" s="822" t="s">
        <v>3281</v>
      </c>
      <c r="H4025" s="831">
        <v>1.2</v>
      </c>
      <c r="I4025" s="831">
        <v>692.04</v>
      </c>
      <c r="J4025" s="822"/>
      <c r="K4025" s="822">
        <v>576.70000000000005</v>
      </c>
      <c r="L4025" s="831">
        <v>0.8</v>
      </c>
      <c r="M4025" s="831">
        <v>532.24</v>
      </c>
      <c r="N4025" s="822"/>
      <c r="O4025" s="822">
        <v>665.3</v>
      </c>
      <c r="P4025" s="831">
        <v>1.7999999999999998</v>
      </c>
      <c r="Q4025" s="831">
        <v>1038.1099999999999</v>
      </c>
      <c r="R4025" s="827"/>
      <c r="S4025" s="832">
        <v>576.72777777777776</v>
      </c>
    </row>
    <row r="4026" spans="1:19" ht="14.45" customHeight="1" x14ac:dyDescent="0.2">
      <c r="A4026" s="821" t="s">
        <v>6951</v>
      </c>
      <c r="B4026" s="822" t="s">
        <v>7426</v>
      </c>
      <c r="C4026" s="822" t="s">
        <v>639</v>
      </c>
      <c r="D4026" s="822" t="s">
        <v>3525</v>
      </c>
      <c r="E4026" s="822" t="s">
        <v>6953</v>
      </c>
      <c r="F4026" s="822" t="s">
        <v>7035</v>
      </c>
      <c r="G4026" s="822" t="s">
        <v>3281</v>
      </c>
      <c r="H4026" s="831"/>
      <c r="I4026" s="831"/>
      <c r="J4026" s="822"/>
      <c r="K4026" s="822"/>
      <c r="L4026" s="831">
        <v>1.2</v>
      </c>
      <c r="M4026" s="831">
        <v>959.22</v>
      </c>
      <c r="N4026" s="822"/>
      <c r="O4026" s="822">
        <v>799.35</v>
      </c>
      <c r="P4026" s="831">
        <v>0.4</v>
      </c>
      <c r="Q4026" s="831">
        <v>213.43</v>
      </c>
      <c r="R4026" s="827"/>
      <c r="S4026" s="832">
        <v>533.57499999999993</v>
      </c>
    </row>
    <row r="4027" spans="1:19" ht="14.45" customHeight="1" x14ac:dyDescent="0.2">
      <c r="A4027" s="821" t="s">
        <v>6951</v>
      </c>
      <c r="B4027" s="822" t="s">
        <v>7426</v>
      </c>
      <c r="C4027" s="822" t="s">
        <v>639</v>
      </c>
      <c r="D4027" s="822" t="s">
        <v>3525</v>
      </c>
      <c r="E4027" s="822" t="s">
        <v>6953</v>
      </c>
      <c r="F4027" s="822" t="s">
        <v>7039</v>
      </c>
      <c r="G4027" s="822" t="s">
        <v>7040</v>
      </c>
      <c r="H4027" s="831"/>
      <c r="I4027" s="831"/>
      <c r="J4027" s="822"/>
      <c r="K4027" s="822"/>
      <c r="L4027" s="831">
        <v>1</v>
      </c>
      <c r="M4027" s="831">
        <v>3207.56</v>
      </c>
      <c r="N4027" s="822"/>
      <c r="O4027" s="822">
        <v>3207.56</v>
      </c>
      <c r="P4027" s="831"/>
      <c r="Q4027" s="831"/>
      <c r="R4027" s="827"/>
      <c r="S4027" s="832"/>
    </row>
    <row r="4028" spans="1:19" ht="14.45" customHeight="1" x14ac:dyDescent="0.2">
      <c r="A4028" s="821" t="s">
        <v>6951</v>
      </c>
      <c r="B4028" s="822" t="s">
        <v>7426</v>
      </c>
      <c r="C4028" s="822" t="s">
        <v>639</v>
      </c>
      <c r="D4028" s="822" t="s">
        <v>3525</v>
      </c>
      <c r="E4028" s="822" t="s">
        <v>6953</v>
      </c>
      <c r="F4028" s="822" t="s">
        <v>7042</v>
      </c>
      <c r="G4028" s="822" t="s">
        <v>1957</v>
      </c>
      <c r="H4028" s="831"/>
      <c r="I4028" s="831"/>
      <c r="J4028" s="822"/>
      <c r="K4028" s="822"/>
      <c r="L4028" s="831"/>
      <c r="M4028" s="831"/>
      <c r="N4028" s="822"/>
      <c r="O4028" s="822"/>
      <c r="P4028" s="831">
        <v>0.1</v>
      </c>
      <c r="Q4028" s="831">
        <v>28.63</v>
      </c>
      <c r="R4028" s="827"/>
      <c r="S4028" s="832">
        <v>286.29999999999995</v>
      </c>
    </row>
    <row r="4029" spans="1:19" ht="14.45" customHeight="1" x14ac:dyDescent="0.2">
      <c r="A4029" s="821" t="s">
        <v>6951</v>
      </c>
      <c r="B4029" s="822" t="s">
        <v>7426</v>
      </c>
      <c r="C4029" s="822" t="s">
        <v>639</v>
      </c>
      <c r="D4029" s="822" t="s">
        <v>3525</v>
      </c>
      <c r="E4029" s="822" t="s">
        <v>6953</v>
      </c>
      <c r="F4029" s="822" t="s">
        <v>7047</v>
      </c>
      <c r="G4029" s="822" t="s">
        <v>805</v>
      </c>
      <c r="H4029" s="831">
        <v>24.95</v>
      </c>
      <c r="I4029" s="831">
        <v>13118.73</v>
      </c>
      <c r="J4029" s="822"/>
      <c r="K4029" s="822">
        <v>525.80080160320642</v>
      </c>
      <c r="L4029" s="831">
        <v>49.44</v>
      </c>
      <c r="M4029" s="831">
        <v>28256.85</v>
      </c>
      <c r="N4029" s="822"/>
      <c r="O4029" s="822">
        <v>571.53822815533977</v>
      </c>
      <c r="P4029" s="831">
        <v>24.06</v>
      </c>
      <c r="Q4029" s="831">
        <v>25473.019999999997</v>
      </c>
      <c r="R4029" s="827"/>
      <c r="S4029" s="832">
        <v>1058.7290108063175</v>
      </c>
    </row>
    <row r="4030" spans="1:19" ht="14.45" customHeight="1" x14ac:dyDescent="0.2">
      <c r="A4030" s="821" t="s">
        <v>6951</v>
      </c>
      <c r="B4030" s="822" t="s">
        <v>7426</v>
      </c>
      <c r="C4030" s="822" t="s">
        <v>639</v>
      </c>
      <c r="D4030" s="822" t="s">
        <v>3525</v>
      </c>
      <c r="E4030" s="822" t="s">
        <v>6953</v>
      </c>
      <c r="F4030" s="822" t="s">
        <v>7048</v>
      </c>
      <c r="G4030" s="822" t="s">
        <v>805</v>
      </c>
      <c r="H4030" s="831">
        <v>64.489999999999995</v>
      </c>
      <c r="I4030" s="831">
        <v>14116.910000000002</v>
      </c>
      <c r="J4030" s="822"/>
      <c r="K4030" s="822">
        <v>218.90075980772218</v>
      </c>
      <c r="L4030" s="831">
        <v>5</v>
      </c>
      <c r="M4030" s="831">
        <v>1094.5</v>
      </c>
      <c r="N4030" s="822"/>
      <c r="O4030" s="822">
        <v>218.9</v>
      </c>
      <c r="P4030" s="831"/>
      <c r="Q4030" s="831"/>
      <c r="R4030" s="827"/>
      <c r="S4030" s="832"/>
    </row>
    <row r="4031" spans="1:19" ht="14.45" customHeight="1" x14ac:dyDescent="0.2">
      <c r="A4031" s="821" t="s">
        <v>6951</v>
      </c>
      <c r="B4031" s="822" t="s">
        <v>7426</v>
      </c>
      <c r="C4031" s="822" t="s">
        <v>639</v>
      </c>
      <c r="D4031" s="822" t="s">
        <v>3525</v>
      </c>
      <c r="E4031" s="822" t="s">
        <v>6953</v>
      </c>
      <c r="F4031" s="822" t="s">
        <v>7049</v>
      </c>
      <c r="G4031" s="822" t="s">
        <v>805</v>
      </c>
      <c r="H4031" s="831">
        <v>55.320000000000007</v>
      </c>
      <c r="I4031" s="831">
        <v>4381.33</v>
      </c>
      <c r="J4031" s="822"/>
      <c r="K4031" s="822">
        <v>79.199746926970349</v>
      </c>
      <c r="L4031" s="831">
        <v>8.24</v>
      </c>
      <c r="M4031" s="831">
        <v>652.6</v>
      </c>
      <c r="N4031" s="822"/>
      <c r="O4031" s="822">
        <v>79.199029126213588</v>
      </c>
      <c r="P4031" s="831"/>
      <c r="Q4031" s="831"/>
      <c r="R4031" s="827"/>
      <c r="S4031" s="832"/>
    </row>
    <row r="4032" spans="1:19" ht="14.45" customHeight="1" x14ac:dyDescent="0.2">
      <c r="A4032" s="821" t="s">
        <v>6951</v>
      </c>
      <c r="B4032" s="822" t="s">
        <v>7426</v>
      </c>
      <c r="C4032" s="822" t="s">
        <v>639</v>
      </c>
      <c r="D4032" s="822" t="s">
        <v>3525</v>
      </c>
      <c r="E4032" s="822" t="s">
        <v>6953</v>
      </c>
      <c r="F4032" s="822" t="s">
        <v>7050</v>
      </c>
      <c r="G4032" s="822" t="s">
        <v>805</v>
      </c>
      <c r="H4032" s="831">
        <v>13.25</v>
      </c>
      <c r="I4032" s="831">
        <v>9736.11</v>
      </c>
      <c r="J4032" s="822"/>
      <c r="K4032" s="822">
        <v>734.80075471698115</v>
      </c>
      <c r="L4032" s="831"/>
      <c r="M4032" s="831"/>
      <c r="N4032" s="822"/>
      <c r="O4032" s="822"/>
      <c r="P4032" s="831"/>
      <c r="Q4032" s="831"/>
      <c r="R4032" s="827"/>
      <c r="S4032" s="832"/>
    </row>
    <row r="4033" spans="1:19" ht="14.45" customHeight="1" x14ac:dyDescent="0.2">
      <c r="A4033" s="821" t="s">
        <v>6951</v>
      </c>
      <c r="B4033" s="822" t="s">
        <v>7426</v>
      </c>
      <c r="C4033" s="822" t="s">
        <v>639</v>
      </c>
      <c r="D4033" s="822" t="s">
        <v>3525</v>
      </c>
      <c r="E4033" s="822" t="s">
        <v>6953</v>
      </c>
      <c r="F4033" s="822" t="s">
        <v>7052</v>
      </c>
      <c r="G4033" s="822" t="s">
        <v>1370</v>
      </c>
      <c r="H4033" s="831">
        <v>1.3199999999999998</v>
      </c>
      <c r="I4033" s="831">
        <v>137.74</v>
      </c>
      <c r="J4033" s="822"/>
      <c r="K4033" s="822">
        <v>104.34848484848487</v>
      </c>
      <c r="L4033" s="831"/>
      <c r="M4033" s="831"/>
      <c r="N4033" s="822"/>
      <c r="O4033" s="822"/>
      <c r="P4033" s="831"/>
      <c r="Q4033" s="831"/>
      <c r="R4033" s="827"/>
      <c r="S4033" s="832"/>
    </row>
    <row r="4034" spans="1:19" ht="14.45" customHeight="1" x14ac:dyDescent="0.2">
      <c r="A4034" s="821" t="s">
        <v>6951</v>
      </c>
      <c r="B4034" s="822" t="s">
        <v>7426</v>
      </c>
      <c r="C4034" s="822" t="s">
        <v>639</v>
      </c>
      <c r="D4034" s="822" t="s">
        <v>3525</v>
      </c>
      <c r="E4034" s="822" t="s">
        <v>6953</v>
      </c>
      <c r="F4034" s="822" t="s">
        <v>7053</v>
      </c>
      <c r="G4034" s="822" t="s">
        <v>1370</v>
      </c>
      <c r="H4034" s="831">
        <v>2.38</v>
      </c>
      <c r="I4034" s="831">
        <v>427.26</v>
      </c>
      <c r="J4034" s="822"/>
      <c r="K4034" s="822">
        <v>179.52100840336135</v>
      </c>
      <c r="L4034" s="831"/>
      <c r="M4034" s="831"/>
      <c r="N4034" s="822"/>
      <c r="O4034" s="822"/>
      <c r="P4034" s="831"/>
      <c r="Q4034" s="831"/>
      <c r="R4034" s="827"/>
      <c r="S4034" s="832"/>
    </row>
    <row r="4035" spans="1:19" ht="14.45" customHeight="1" x14ac:dyDescent="0.2">
      <c r="A4035" s="821" t="s">
        <v>6951</v>
      </c>
      <c r="B4035" s="822" t="s">
        <v>7426</v>
      </c>
      <c r="C4035" s="822" t="s">
        <v>639</v>
      </c>
      <c r="D4035" s="822" t="s">
        <v>3525</v>
      </c>
      <c r="E4035" s="822" t="s">
        <v>6953</v>
      </c>
      <c r="F4035" s="822" t="s">
        <v>7055</v>
      </c>
      <c r="G4035" s="822" t="s">
        <v>2404</v>
      </c>
      <c r="H4035" s="831"/>
      <c r="I4035" s="831"/>
      <c r="J4035" s="822"/>
      <c r="K4035" s="822"/>
      <c r="L4035" s="831"/>
      <c r="M4035" s="831"/>
      <c r="N4035" s="822"/>
      <c r="O4035" s="822"/>
      <c r="P4035" s="831">
        <v>6</v>
      </c>
      <c r="Q4035" s="831">
        <v>53217.72</v>
      </c>
      <c r="R4035" s="827"/>
      <c r="S4035" s="832">
        <v>8869.6200000000008</v>
      </c>
    </row>
    <row r="4036" spans="1:19" ht="14.45" customHeight="1" x14ac:dyDescent="0.2">
      <c r="A4036" s="821" t="s">
        <v>6951</v>
      </c>
      <c r="B4036" s="822" t="s">
        <v>7426</v>
      </c>
      <c r="C4036" s="822" t="s">
        <v>639</v>
      </c>
      <c r="D4036" s="822" t="s">
        <v>3525</v>
      </c>
      <c r="E4036" s="822" t="s">
        <v>6953</v>
      </c>
      <c r="F4036" s="822" t="s">
        <v>7059</v>
      </c>
      <c r="G4036" s="822" t="s">
        <v>1004</v>
      </c>
      <c r="H4036" s="831">
        <v>3.16</v>
      </c>
      <c r="I4036" s="831">
        <v>495.76</v>
      </c>
      <c r="J4036" s="822"/>
      <c r="K4036" s="822">
        <v>156.88607594936707</v>
      </c>
      <c r="L4036" s="831">
        <v>1.0900000000000001</v>
      </c>
      <c r="M4036" s="831">
        <v>158.52000000000001</v>
      </c>
      <c r="N4036" s="822"/>
      <c r="O4036" s="822">
        <v>145.43119266055047</v>
      </c>
      <c r="P4036" s="831"/>
      <c r="Q4036" s="831"/>
      <c r="R4036" s="827"/>
      <c r="S4036" s="832"/>
    </row>
    <row r="4037" spans="1:19" ht="14.45" customHeight="1" x14ac:dyDescent="0.2">
      <c r="A4037" s="821" t="s">
        <v>6951</v>
      </c>
      <c r="B4037" s="822" t="s">
        <v>7426</v>
      </c>
      <c r="C4037" s="822" t="s">
        <v>639</v>
      </c>
      <c r="D4037" s="822" t="s">
        <v>3525</v>
      </c>
      <c r="E4037" s="822" t="s">
        <v>6953</v>
      </c>
      <c r="F4037" s="822" t="s">
        <v>7061</v>
      </c>
      <c r="G4037" s="822" t="s">
        <v>2967</v>
      </c>
      <c r="H4037" s="831">
        <v>28.21</v>
      </c>
      <c r="I4037" s="831">
        <v>2557.23</v>
      </c>
      <c r="J4037" s="822"/>
      <c r="K4037" s="822">
        <v>90.649769585253452</v>
      </c>
      <c r="L4037" s="831">
        <v>51.96</v>
      </c>
      <c r="M4037" s="831">
        <v>5184.58</v>
      </c>
      <c r="N4037" s="822"/>
      <c r="O4037" s="822">
        <v>99.780215550423407</v>
      </c>
      <c r="P4037" s="831">
        <v>19.05</v>
      </c>
      <c r="Q4037" s="831">
        <v>1726.8899999999999</v>
      </c>
      <c r="R4037" s="827"/>
      <c r="S4037" s="832">
        <v>90.65039370078739</v>
      </c>
    </row>
    <row r="4038" spans="1:19" ht="14.45" customHeight="1" x14ac:dyDescent="0.2">
      <c r="A4038" s="821" t="s">
        <v>6951</v>
      </c>
      <c r="B4038" s="822" t="s">
        <v>7426</v>
      </c>
      <c r="C4038" s="822" t="s">
        <v>639</v>
      </c>
      <c r="D4038" s="822" t="s">
        <v>3525</v>
      </c>
      <c r="E4038" s="822" t="s">
        <v>6953</v>
      </c>
      <c r="F4038" s="822" t="s">
        <v>7068</v>
      </c>
      <c r="G4038" s="822" t="s">
        <v>2985</v>
      </c>
      <c r="H4038" s="831">
        <v>5</v>
      </c>
      <c r="I4038" s="831">
        <v>420.72</v>
      </c>
      <c r="J4038" s="822"/>
      <c r="K4038" s="822">
        <v>84.144000000000005</v>
      </c>
      <c r="L4038" s="831"/>
      <c r="M4038" s="831"/>
      <c r="N4038" s="822"/>
      <c r="O4038" s="822"/>
      <c r="P4038" s="831"/>
      <c r="Q4038" s="831"/>
      <c r="R4038" s="827"/>
      <c r="S4038" s="832"/>
    </row>
    <row r="4039" spans="1:19" ht="14.45" customHeight="1" x14ac:dyDescent="0.2">
      <c r="A4039" s="821" t="s">
        <v>6951</v>
      </c>
      <c r="B4039" s="822" t="s">
        <v>7426</v>
      </c>
      <c r="C4039" s="822" t="s">
        <v>639</v>
      </c>
      <c r="D4039" s="822" t="s">
        <v>3525</v>
      </c>
      <c r="E4039" s="822" t="s">
        <v>6953</v>
      </c>
      <c r="F4039" s="822" t="s">
        <v>7069</v>
      </c>
      <c r="G4039" s="822" t="s">
        <v>2981</v>
      </c>
      <c r="H4039" s="831"/>
      <c r="I4039" s="831"/>
      <c r="J4039" s="822"/>
      <c r="K4039" s="822"/>
      <c r="L4039" s="831">
        <v>2.5</v>
      </c>
      <c r="M4039" s="831">
        <v>18338.95</v>
      </c>
      <c r="N4039" s="822"/>
      <c r="O4039" s="822">
        <v>7335.58</v>
      </c>
      <c r="P4039" s="831"/>
      <c r="Q4039" s="831"/>
      <c r="R4039" s="827"/>
      <c r="S4039" s="832"/>
    </row>
    <row r="4040" spans="1:19" ht="14.45" customHeight="1" x14ac:dyDescent="0.2">
      <c r="A4040" s="821" t="s">
        <v>6951</v>
      </c>
      <c r="B4040" s="822" t="s">
        <v>7426</v>
      </c>
      <c r="C4040" s="822" t="s">
        <v>639</v>
      </c>
      <c r="D4040" s="822" t="s">
        <v>3525</v>
      </c>
      <c r="E4040" s="822" t="s">
        <v>6953</v>
      </c>
      <c r="F4040" s="822" t="s">
        <v>7070</v>
      </c>
      <c r="G4040" s="822" t="s">
        <v>2985</v>
      </c>
      <c r="H4040" s="831">
        <v>2</v>
      </c>
      <c r="I4040" s="831">
        <v>628.29</v>
      </c>
      <c r="J4040" s="822"/>
      <c r="K4040" s="822">
        <v>314.14499999999998</v>
      </c>
      <c r="L4040" s="831"/>
      <c r="M4040" s="831"/>
      <c r="N4040" s="822"/>
      <c r="O4040" s="822"/>
      <c r="P4040" s="831"/>
      <c r="Q4040" s="831"/>
      <c r="R4040" s="827"/>
      <c r="S4040" s="832"/>
    </row>
    <row r="4041" spans="1:19" ht="14.45" customHeight="1" x14ac:dyDescent="0.2">
      <c r="A4041" s="821" t="s">
        <v>6951</v>
      </c>
      <c r="B4041" s="822" t="s">
        <v>7426</v>
      </c>
      <c r="C4041" s="822" t="s">
        <v>639</v>
      </c>
      <c r="D4041" s="822" t="s">
        <v>3525</v>
      </c>
      <c r="E4041" s="822" t="s">
        <v>6953</v>
      </c>
      <c r="F4041" s="822" t="s">
        <v>7074</v>
      </c>
      <c r="G4041" s="822" t="s">
        <v>7075</v>
      </c>
      <c r="H4041" s="831">
        <v>24.05</v>
      </c>
      <c r="I4041" s="831">
        <v>9937.7599999999984</v>
      </c>
      <c r="J4041" s="822"/>
      <c r="K4041" s="822">
        <v>413.21247401247393</v>
      </c>
      <c r="L4041" s="831">
        <v>23.02</v>
      </c>
      <c r="M4041" s="831">
        <v>11022.55</v>
      </c>
      <c r="N4041" s="822"/>
      <c r="O4041" s="822">
        <v>478.82493483927016</v>
      </c>
      <c r="P4041" s="831">
        <v>17.16</v>
      </c>
      <c r="Q4041" s="831">
        <v>9241.39</v>
      </c>
      <c r="R4041" s="827"/>
      <c r="S4041" s="832">
        <v>538.54254079254076</v>
      </c>
    </row>
    <row r="4042" spans="1:19" ht="14.45" customHeight="1" x14ac:dyDescent="0.2">
      <c r="A4042" s="821" t="s">
        <v>6951</v>
      </c>
      <c r="B4042" s="822" t="s">
        <v>7426</v>
      </c>
      <c r="C4042" s="822" t="s">
        <v>639</v>
      </c>
      <c r="D4042" s="822" t="s">
        <v>3525</v>
      </c>
      <c r="E4042" s="822" t="s">
        <v>6953</v>
      </c>
      <c r="F4042" s="822" t="s">
        <v>7079</v>
      </c>
      <c r="G4042" s="822" t="s">
        <v>3989</v>
      </c>
      <c r="H4042" s="831"/>
      <c r="I4042" s="831"/>
      <c r="J4042" s="822"/>
      <c r="K4042" s="822"/>
      <c r="L4042" s="831"/>
      <c r="M4042" s="831"/>
      <c r="N4042" s="822"/>
      <c r="O4042" s="822"/>
      <c r="P4042" s="831">
        <v>1</v>
      </c>
      <c r="Q4042" s="831">
        <v>148.46</v>
      </c>
      <c r="R4042" s="827"/>
      <c r="S4042" s="832">
        <v>148.46</v>
      </c>
    </row>
    <row r="4043" spans="1:19" ht="14.45" customHeight="1" x14ac:dyDescent="0.2">
      <c r="A4043" s="821" t="s">
        <v>6951</v>
      </c>
      <c r="B4043" s="822" t="s">
        <v>7426</v>
      </c>
      <c r="C4043" s="822" t="s">
        <v>639</v>
      </c>
      <c r="D4043" s="822" t="s">
        <v>3525</v>
      </c>
      <c r="E4043" s="822" t="s">
        <v>6953</v>
      </c>
      <c r="F4043" s="822" t="s">
        <v>7084</v>
      </c>
      <c r="G4043" s="822" t="s">
        <v>7085</v>
      </c>
      <c r="H4043" s="831">
        <v>5</v>
      </c>
      <c r="I4043" s="831">
        <v>578.03</v>
      </c>
      <c r="J4043" s="822"/>
      <c r="K4043" s="822">
        <v>115.60599999999999</v>
      </c>
      <c r="L4043" s="831">
        <v>1</v>
      </c>
      <c r="M4043" s="831">
        <v>81.81</v>
      </c>
      <c r="N4043" s="822"/>
      <c r="O4043" s="822">
        <v>81.81</v>
      </c>
      <c r="P4043" s="831"/>
      <c r="Q4043" s="831"/>
      <c r="R4043" s="827"/>
      <c r="S4043" s="832"/>
    </row>
    <row r="4044" spans="1:19" ht="14.45" customHeight="1" x14ac:dyDescent="0.2">
      <c r="A4044" s="821" t="s">
        <v>6951</v>
      </c>
      <c r="B4044" s="822" t="s">
        <v>7426</v>
      </c>
      <c r="C4044" s="822" t="s">
        <v>639</v>
      </c>
      <c r="D4044" s="822" t="s">
        <v>3525</v>
      </c>
      <c r="E4044" s="822" t="s">
        <v>6953</v>
      </c>
      <c r="F4044" s="822" t="s">
        <v>7086</v>
      </c>
      <c r="G4044" s="822" t="s">
        <v>2660</v>
      </c>
      <c r="H4044" s="831">
        <v>8.75</v>
      </c>
      <c r="I4044" s="831">
        <v>2414.63</v>
      </c>
      <c r="J4044" s="822"/>
      <c r="K4044" s="822">
        <v>275.9577142857143</v>
      </c>
      <c r="L4044" s="831">
        <v>15.25</v>
      </c>
      <c r="M4044" s="831">
        <v>4195.66</v>
      </c>
      <c r="N4044" s="822"/>
      <c r="O4044" s="822">
        <v>275.12524590163935</v>
      </c>
      <c r="P4044" s="831">
        <v>12.25</v>
      </c>
      <c r="Q4044" s="831">
        <v>3356.5</v>
      </c>
      <c r="R4044" s="827"/>
      <c r="S4044" s="832">
        <v>274</v>
      </c>
    </row>
    <row r="4045" spans="1:19" ht="14.45" customHeight="1" x14ac:dyDescent="0.2">
      <c r="A4045" s="821" t="s">
        <v>6951</v>
      </c>
      <c r="B4045" s="822" t="s">
        <v>7426</v>
      </c>
      <c r="C4045" s="822" t="s">
        <v>639</v>
      </c>
      <c r="D4045" s="822" t="s">
        <v>3525</v>
      </c>
      <c r="E4045" s="822" t="s">
        <v>6953</v>
      </c>
      <c r="F4045" s="822" t="s">
        <v>7088</v>
      </c>
      <c r="G4045" s="822" t="s">
        <v>7089</v>
      </c>
      <c r="H4045" s="831"/>
      <c r="I4045" s="831"/>
      <c r="J4045" s="822"/>
      <c r="K4045" s="822"/>
      <c r="L4045" s="831"/>
      <c r="M4045" s="831"/>
      <c r="N4045" s="822"/>
      <c r="O4045" s="822"/>
      <c r="P4045" s="831">
        <v>9</v>
      </c>
      <c r="Q4045" s="831">
        <v>654903.92000000004</v>
      </c>
      <c r="R4045" s="827"/>
      <c r="S4045" s="832">
        <v>72767.102222222224</v>
      </c>
    </row>
    <row r="4046" spans="1:19" ht="14.45" customHeight="1" x14ac:dyDescent="0.2">
      <c r="A4046" s="821" t="s">
        <v>6951</v>
      </c>
      <c r="B4046" s="822" t="s">
        <v>7426</v>
      </c>
      <c r="C4046" s="822" t="s">
        <v>639</v>
      </c>
      <c r="D4046" s="822" t="s">
        <v>3525</v>
      </c>
      <c r="E4046" s="822" t="s">
        <v>6953</v>
      </c>
      <c r="F4046" s="822" t="s">
        <v>7114</v>
      </c>
      <c r="G4046" s="822" t="s">
        <v>2319</v>
      </c>
      <c r="H4046" s="831">
        <v>2</v>
      </c>
      <c r="I4046" s="831">
        <v>2373.14</v>
      </c>
      <c r="J4046" s="822"/>
      <c r="K4046" s="822">
        <v>1186.57</v>
      </c>
      <c r="L4046" s="831">
        <v>7</v>
      </c>
      <c r="M4046" s="831">
        <v>8501.33</v>
      </c>
      <c r="N4046" s="822"/>
      <c r="O4046" s="822">
        <v>1214.4757142857143</v>
      </c>
      <c r="P4046" s="831">
        <v>6</v>
      </c>
      <c r="Q4046" s="831">
        <v>6692.49</v>
      </c>
      <c r="R4046" s="827"/>
      <c r="S4046" s="832">
        <v>1115.415</v>
      </c>
    </row>
    <row r="4047" spans="1:19" ht="14.45" customHeight="1" x14ac:dyDescent="0.2">
      <c r="A4047" s="821" t="s">
        <v>6951</v>
      </c>
      <c r="B4047" s="822" t="s">
        <v>7426</v>
      </c>
      <c r="C4047" s="822" t="s">
        <v>639</v>
      </c>
      <c r="D4047" s="822" t="s">
        <v>3525</v>
      </c>
      <c r="E4047" s="822" t="s">
        <v>6953</v>
      </c>
      <c r="F4047" s="822" t="s">
        <v>7115</v>
      </c>
      <c r="G4047" s="822" t="s">
        <v>2319</v>
      </c>
      <c r="H4047" s="831"/>
      <c r="I4047" s="831"/>
      <c r="J4047" s="822"/>
      <c r="K4047" s="822"/>
      <c r="L4047" s="831">
        <v>1</v>
      </c>
      <c r="M4047" s="831">
        <v>4567.1000000000004</v>
      </c>
      <c r="N4047" s="822"/>
      <c r="O4047" s="822">
        <v>4567.1000000000004</v>
      </c>
      <c r="P4047" s="831">
        <v>2</v>
      </c>
      <c r="Q4047" s="831">
        <v>7317.73</v>
      </c>
      <c r="R4047" s="827"/>
      <c r="S4047" s="832">
        <v>3658.8649999999998</v>
      </c>
    </row>
    <row r="4048" spans="1:19" ht="14.45" customHeight="1" x14ac:dyDescent="0.2">
      <c r="A4048" s="821" t="s">
        <v>6951</v>
      </c>
      <c r="B4048" s="822" t="s">
        <v>7426</v>
      </c>
      <c r="C4048" s="822" t="s">
        <v>639</v>
      </c>
      <c r="D4048" s="822" t="s">
        <v>3525</v>
      </c>
      <c r="E4048" s="822" t="s">
        <v>6953</v>
      </c>
      <c r="F4048" s="822" t="s">
        <v>7119</v>
      </c>
      <c r="G4048" s="822" t="s">
        <v>916</v>
      </c>
      <c r="H4048" s="831">
        <v>7.8100000000000005</v>
      </c>
      <c r="I4048" s="831">
        <v>1664.84</v>
      </c>
      <c r="J4048" s="822"/>
      <c r="K4048" s="822">
        <v>213.16773367477592</v>
      </c>
      <c r="L4048" s="831">
        <v>3.53</v>
      </c>
      <c r="M4048" s="831">
        <v>752.46</v>
      </c>
      <c r="N4048" s="822"/>
      <c r="O4048" s="822">
        <v>213.16147308781871</v>
      </c>
      <c r="P4048" s="831">
        <v>2.09</v>
      </c>
      <c r="Q4048" s="831">
        <v>445.5</v>
      </c>
      <c r="R4048" s="827"/>
      <c r="S4048" s="832">
        <v>213.15789473684211</v>
      </c>
    </row>
    <row r="4049" spans="1:19" ht="14.45" customHeight="1" x14ac:dyDescent="0.2">
      <c r="A4049" s="821" t="s">
        <v>6951</v>
      </c>
      <c r="B4049" s="822" t="s">
        <v>7426</v>
      </c>
      <c r="C4049" s="822" t="s">
        <v>639</v>
      </c>
      <c r="D4049" s="822" t="s">
        <v>3525</v>
      </c>
      <c r="E4049" s="822" t="s">
        <v>6953</v>
      </c>
      <c r="F4049" s="822" t="s">
        <v>7120</v>
      </c>
      <c r="G4049" s="822" t="s">
        <v>916</v>
      </c>
      <c r="H4049" s="831">
        <v>4.6500000000000004</v>
      </c>
      <c r="I4049" s="831">
        <v>339.1</v>
      </c>
      <c r="J4049" s="822"/>
      <c r="K4049" s="822">
        <v>72.924731182795696</v>
      </c>
      <c r="L4049" s="831">
        <v>22.939999999999998</v>
      </c>
      <c r="M4049" s="831">
        <v>1848.5300000000002</v>
      </c>
      <c r="N4049" s="822"/>
      <c r="O4049" s="822">
        <v>80.581081081081095</v>
      </c>
      <c r="P4049" s="831">
        <v>10.98</v>
      </c>
      <c r="Q4049" s="831">
        <v>800.66000000000008</v>
      </c>
      <c r="R4049" s="827"/>
      <c r="S4049" s="832">
        <v>72.919854280510023</v>
      </c>
    </row>
    <row r="4050" spans="1:19" ht="14.45" customHeight="1" x14ac:dyDescent="0.2">
      <c r="A4050" s="821" t="s">
        <v>6951</v>
      </c>
      <c r="B4050" s="822" t="s">
        <v>7426</v>
      </c>
      <c r="C4050" s="822" t="s">
        <v>639</v>
      </c>
      <c r="D4050" s="822" t="s">
        <v>3525</v>
      </c>
      <c r="E4050" s="822" t="s">
        <v>6953</v>
      </c>
      <c r="F4050" s="822" t="s">
        <v>7122</v>
      </c>
      <c r="G4050" s="822" t="s">
        <v>1390</v>
      </c>
      <c r="H4050" s="831"/>
      <c r="I4050" s="831"/>
      <c r="J4050" s="822"/>
      <c r="K4050" s="822"/>
      <c r="L4050" s="831">
        <v>1</v>
      </c>
      <c r="M4050" s="831">
        <v>148.46</v>
      </c>
      <c r="N4050" s="822"/>
      <c r="O4050" s="822">
        <v>148.46</v>
      </c>
      <c r="P4050" s="831">
        <v>1</v>
      </c>
      <c r="Q4050" s="831">
        <v>148.46</v>
      </c>
      <c r="R4050" s="827"/>
      <c r="S4050" s="832">
        <v>148.46</v>
      </c>
    </row>
    <row r="4051" spans="1:19" ht="14.45" customHeight="1" x14ac:dyDescent="0.2">
      <c r="A4051" s="821" t="s">
        <v>6951</v>
      </c>
      <c r="B4051" s="822" t="s">
        <v>7426</v>
      </c>
      <c r="C4051" s="822" t="s">
        <v>639</v>
      </c>
      <c r="D4051" s="822" t="s">
        <v>3525</v>
      </c>
      <c r="E4051" s="822" t="s">
        <v>6953</v>
      </c>
      <c r="F4051" s="822" t="s">
        <v>7129</v>
      </c>
      <c r="G4051" s="822" t="s">
        <v>791</v>
      </c>
      <c r="H4051" s="831">
        <v>2.5099999999999998</v>
      </c>
      <c r="I4051" s="831">
        <v>278.61</v>
      </c>
      <c r="J4051" s="822"/>
      <c r="K4051" s="822">
        <v>111.00000000000001</v>
      </c>
      <c r="L4051" s="831"/>
      <c r="M4051" s="831"/>
      <c r="N4051" s="822"/>
      <c r="O4051" s="822"/>
      <c r="P4051" s="831">
        <v>1.1000000000000001</v>
      </c>
      <c r="Q4051" s="831">
        <v>122.63</v>
      </c>
      <c r="R4051" s="827"/>
      <c r="S4051" s="832">
        <v>111.48181818181817</v>
      </c>
    </row>
    <row r="4052" spans="1:19" ht="14.45" customHeight="1" x14ac:dyDescent="0.2">
      <c r="A4052" s="821" t="s">
        <v>6951</v>
      </c>
      <c r="B4052" s="822" t="s">
        <v>7426</v>
      </c>
      <c r="C4052" s="822" t="s">
        <v>639</v>
      </c>
      <c r="D4052" s="822" t="s">
        <v>3525</v>
      </c>
      <c r="E4052" s="822" t="s">
        <v>6953</v>
      </c>
      <c r="F4052" s="822" t="s">
        <v>7130</v>
      </c>
      <c r="G4052" s="822" t="s">
        <v>791</v>
      </c>
      <c r="H4052" s="831">
        <v>2</v>
      </c>
      <c r="I4052" s="831">
        <v>576.20000000000005</v>
      </c>
      <c r="J4052" s="822"/>
      <c r="K4052" s="822">
        <v>288.10000000000002</v>
      </c>
      <c r="L4052" s="831">
        <v>0.29000000000000004</v>
      </c>
      <c r="M4052" s="831">
        <v>83.55</v>
      </c>
      <c r="N4052" s="822"/>
      <c r="O4052" s="822">
        <v>288.10344827586204</v>
      </c>
      <c r="P4052" s="831">
        <v>0.53</v>
      </c>
      <c r="Q4052" s="831">
        <v>152.68</v>
      </c>
      <c r="R4052" s="827"/>
      <c r="S4052" s="832">
        <v>288.07547169811323</v>
      </c>
    </row>
    <row r="4053" spans="1:19" ht="14.45" customHeight="1" x14ac:dyDescent="0.2">
      <c r="A4053" s="821" t="s">
        <v>6951</v>
      </c>
      <c r="B4053" s="822" t="s">
        <v>7426</v>
      </c>
      <c r="C4053" s="822" t="s">
        <v>639</v>
      </c>
      <c r="D4053" s="822" t="s">
        <v>3525</v>
      </c>
      <c r="E4053" s="822" t="s">
        <v>6953</v>
      </c>
      <c r="F4053" s="822" t="s">
        <v>7131</v>
      </c>
      <c r="G4053" s="822" t="s">
        <v>1132</v>
      </c>
      <c r="H4053" s="831"/>
      <c r="I4053" s="831"/>
      <c r="J4053" s="822"/>
      <c r="K4053" s="822"/>
      <c r="L4053" s="831">
        <v>2.54</v>
      </c>
      <c r="M4053" s="831">
        <v>464.57</v>
      </c>
      <c r="N4053" s="822"/>
      <c r="O4053" s="822">
        <v>182.9015748031496</v>
      </c>
      <c r="P4053" s="831"/>
      <c r="Q4053" s="831"/>
      <c r="R4053" s="827"/>
      <c r="S4053" s="832"/>
    </row>
    <row r="4054" spans="1:19" ht="14.45" customHeight="1" x14ac:dyDescent="0.2">
      <c r="A4054" s="821" t="s">
        <v>6951</v>
      </c>
      <c r="B4054" s="822" t="s">
        <v>7426</v>
      </c>
      <c r="C4054" s="822" t="s">
        <v>639</v>
      </c>
      <c r="D4054" s="822" t="s">
        <v>3525</v>
      </c>
      <c r="E4054" s="822" t="s">
        <v>6953</v>
      </c>
      <c r="F4054" s="822" t="s">
        <v>7136</v>
      </c>
      <c r="G4054" s="822" t="s">
        <v>1132</v>
      </c>
      <c r="H4054" s="831">
        <v>1.72</v>
      </c>
      <c r="I4054" s="831">
        <v>724.5</v>
      </c>
      <c r="J4054" s="822"/>
      <c r="K4054" s="822">
        <v>421.22093023255815</v>
      </c>
      <c r="L4054" s="831"/>
      <c r="M4054" s="831"/>
      <c r="N4054" s="822"/>
      <c r="O4054" s="822"/>
      <c r="P4054" s="831"/>
      <c r="Q4054" s="831"/>
      <c r="R4054" s="827"/>
      <c r="S4054" s="832"/>
    </row>
    <row r="4055" spans="1:19" ht="14.45" customHeight="1" x14ac:dyDescent="0.2">
      <c r="A4055" s="821" t="s">
        <v>6951</v>
      </c>
      <c r="B4055" s="822" t="s">
        <v>7426</v>
      </c>
      <c r="C4055" s="822" t="s">
        <v>639</v>
      </c>
      <c r="D4055" s="822" t="s">
        <v>3525</v>
      </c>
      <c r="E4055" s="822" t="s">
        <v>6953</v>
      </c>
      <c r="F4055" s="822" t="s">
        <v>7141</v>
      </c>
      <c r="G4055" s="822" t="s">
        <v>2967</v>
      </c>
      <c r="H4055" s="831">
        <v>51.18</v>
      </c>
      <c r="I4055" s="831">
        <v>24273.179999999997</v>
      </c>
      <c r="J4055" s="822"/>
      <c r="K4055" s="822">
        <v>474.27080890973031</v>
      </c>
      <c r="L4055" s="831">
        <v>99.69</v>
      </c>
      <c r="M4055" s="831">
        <v>62327.78</v>
      </c>
      <c r="N4055" s="822"/>
      <c r="O4055" s="822">
        <v>625.215969505467</v>
      </c>
      <c r="P4055" s="831">
        <v>75.039999999999992</v>
      </c>
      <c r="Q4055" s="831">
        <v>35589.22</v>
      </c>
      <c r="R4055" s="827"/>
      <c r="S4055" s="832">
        <v>474.26998933901928</v>
      </c>
    </row>
    <row r="4056" spans="1:19" ht="14.45" customHeight="1" x14ac:dyDescent="0.2">
      <c r="A4056" s="821" t="s">
        <v>6951</v>
      </c>
      <c r="B4056" s="822" t="s">
        <v>7426</v>
      </c>
      <c r="C4056" s="822" t="s">
        <v>639</v>
      </c>
      <c r="D4056" s="822" t="s">
        <v>3525</v>
      </c>
      <c r="E4056" s="822" t="s">
        <v>6953</v>
      </c>
      <c r="F4056" s="822" t="s">
        <v>7142</v>
      </c>
      <c r="G4056" s="822" t="s">
        <v>2967</v>
      </c>
      <c r="H4056" s="831">
        <v>58.629999999999995</v>
      </c>
      <c r="I4056" s="831">
        <v>11990.989999999998</v>
      </c>
      <c r="J4056" s="822"/>
      <c r="K4056" s="822">
        <v>204.51969981238273</v>
      </c>
      <c r="L4056" s="831">
        <v>59.61</v>
      </c>
      <c r="M4056" s="831">
        <v>18870.5</v>
      </c>
      <c r="N4056" s="822"/>
      <c r="O4056" s="822">
        <v>316.5660124140245</v>
      </c>
      <c r="P4056" s="831">
        <v>36.619999999999997</v>
      </c>
      <c r="Q4056" s="831">
        <v>7489.52</v>
      </c>
      <c r="R4056" s="827"/>
      <c r="S4056" s="832">
        <v>204.51993446204261</v>
      </c>
    </row>
    <row r="4057" spans="1:19" ht="14.45" customHeight="1" x14ac:dyDescent="0.2">
      <c r="A4057" s="821" t="s">
        <v>6951</v>
      </c>
      <c r="B4057" s="822" t="s">
        <v>7426</v>
      </c>
      <c r="C4057" s="822" t="s">
        <v>639</v>
      </c>
      <c r="D4057" s="822" t="s">
        <v>3525</v>
      </c>
      <c r="E4057" s="822" t="s">
        <v>6953</v>
      </c>
      <c r="F4057" s="822" t="s">
        <v>7157</v>
      </c>
      <c r="G4057" s="822" t="s">
        <v>7158</v>
      </c>
      <c r="H4057" s="831"/>
      <c r="I4057" s="831"/>
      <c r="J4057" s="822"/>
      <c r="K4057" s="822"/>
      <c r="L4057" s="831">
        <v>1.2000000000000002</v>
      </c>
      <c r="M4057" s="831">
        <v>65.28</v>
      </c>
      <c r="N4057" s="822"/>
      <c r="O4057" s="822">
        <v>54.399999999999991</v>
      </c>
      <c r="P4057" s="831">
        <v>0.8</v>
      </c>
      <c r="Q4057" s="831">
        <v>43.52</v>
      </c>
      <c r="R4057" s="827"/>
      <c r="S4057" s="832">
        <v>54.4</v>
      </c>
    </row>
    <row r="4058" spans="1:19" ht="14.45" customHeight="1" x14ac:dyDescent="0.2">
      <c r="A4058" s="821" t="s">
        <v>6951</v>
      </c>
      <c r="B4058" s="822" t="s">
        <v>7426</v>
      </c>
      <c r="C4058" s="822" t="s">
        <v>639</v>
      </c>
      <c r="D4058" s="822" t="s">
        <v>3525</v>
      </c>
      <c r="E4058" s="822" t="s">
        <v>6953</v>
      </c>
      <c r="F4058" s="822" t="s">
        <v>7159</v>
      </c>
      <c r="G4058" s="822" t="s">
        <v>7158</v>
      </c>
      <c r="H4058" s="831"/>
      <c r="I4058" s="831"/>
      <c r="J4058" s="822"/>
      <c r="K4058" s="822"/>
      <c r="L4058" s="831">
        <v>1.4</v>
      </c>
      <c r="M4058" s="831">
        <v>151.66999999999999</v>
      </c>
      <c r="N4058" s="822"/>
      <c r="O4058" s="822">
        <v>108.33571428571429</v>
      </c>
      <c r="P4058" s="831">
        <v>5.2</v>
      </c>
      <c r="Q4058" s="831">
        <v>508.03999999999996</v>
      </c>
      <c r="R4058" s="827"/>
      <c r="S4058" s="832">
        <v>97.699999999999989</v>
      </c>
    </row>
    <row r="4059" spans="1:19" ht="14.45" customHeight="1" x14ac:dyDescent="0.2">
      <c r="A4059" s="821" t="s">
        <v>6951</v>
      </c>
      <c r="B4059" s="822" t="s">
        <v>7426</v>
      </c>
      <c r="C4059" s="822" t="s">
        <v>639</v>
      </c>
      <c r="D4059" s="822" t="s">
        <v>3525</v>
      </c>
      <c r="E4059" s="822" t="s">
        <v>6953</v>
      </c>
      <c r="F4059" s="822" t="s">
        <v>7164</v>
      </c>
      <c r="G4059" s="822" t="s">
        <v>7165</v>
      </c>
      <c r="H4059" s="831">
        <v>34.11</v>
      </c>
      <c r="I4059" s="831">
        <v>15012.14</v>
      </c>
      <c r="J4059" s="822"/>
      <c r="K4059" s="822">
        <v>440.10964526531808</v>
      </c>
      <c r="L4059" s="831"/>
      <c r="M4059" s="831"/>
      <c r="N4059" s="822"/>
      <c r="O4059" s="822"/>
      <c r="P4059" s="831"/>
      <c r="Q4059" s="831"/>
      <c r="R4059" s="827"/>
      <c r="S4059" s="832"/>
    </row>
    <row r="4060" spans="1:19" ht="14.45" customHeight="1" x14ac:dyDescent="0.2">
      <c r="A4060" s="821" t="s">
        <v>6951</v>
      </c>
      <c r="B4060" s="822" t="s">
        <v>7426</v>
      </c>
      <c r="C4060" s="822" t="s">
        <v>639</v>
      </c>
      <c r="D4060" s="822" t="s">
        <v>3525</v>
      </c>
      <c r="E4060" s="822" t="s">
        <v>6953</v>
      </c>
      <c r="F4060" s="822" t="s">
        <v>7171</v>
      </c>
      <c r="G4060" s="822" t="s">
        <v>1031</v>
      </c>
      <c r="H4060" s="831"/>
      <c r="I4060" s="831"/>
      <c r="J4060" s="822"/>
      <c r="K4060" s="822"/>
      <c r="L4060" s="831">
        <v>0.66</v>
      </c>
      <c r="M4060" s="831">
        <v>285.39999999999998</v>
      </c>
      <c r="N4060" s="822"/>
      <c r="O4060" s="822">
        <v>432.42424242424238</v>
      </c>
      <c r="P4060" s="831"/>
      <c r="Q4060" s="831"/>
      <c r="R4060" s="827"/>
      <c r="S4060" s="832"/>
    </row>
    <row r="4061" spans="1:19" ht="14.45" customHeight="1" x14ac:dyDescent="0.2">
      <c r="A4061" s="821" t="s">
        <v>6951</v>
      </c>
      <c r="B4061" s="822" t="s">
        <v>7426</v>
      </c>
      <c r="C4061" s="822" t="s">
        <v>639</v>
      </c>
      <c r="D4061" s="822" t="s">
        <v>3525</v>
      </c>
      <c r="E4061" s="822" t="s">
        <v>6953</v>
      </c>
      <c r="F4061" s="822" t="s">
        <v>7177</v>
      </c>
      <c r="G4061" s="822" t="s">
        <v>1031</v>
      </c>
      <c r="H4061" s="831"/>
      <c r="I4061" s="831"/>
      <c r="J4061" s="822"/>
      <c r="K4061" s="822"/>
      <c r="L4061" s="831">
        <v>14.67</v>
      </c>
      <c r="M4061" s="831">
        <v>5174.6900000000005</v>
      </c>
      <c r="N4061" s="822"/>
      <c r="O4061" s="822">
        <v>352.73960463531017</v>
      </c>
      <c r="P4061" s="831">
        <v>6.8999999999999995</v>
      </c>
      <c r="Q4061" s="831">
        <v>1781.81</v>
      </c>
      <c r="R4061" s="827"/>
      <c r="S4061" s="832">
        <v>258.23333333333335</v>
      </c>
    </row>
    <row r="4062" spans="1:19" ht="14.45" customHeight="1" x14ac:dyDescent="0.2">
      <c r="A4062" s="821" t="s">
        <v>6951</v>
      </c>
      <c r="B4062" s="822" t="s">
        <v>7426</v>
      </c>
      <c r="C4062" s="822" t="s">
        <v>639</v>
      </c>
      <c r="D4062" s="822" t="s">
        <v>3525</v>
      </c>
      <c r="E4062" s="822" t="s">
        <v>6953</v>
      </c>
      <c r="F4062" s="822" t="s">
        <v>7178</v>
      </c>
      <c r="G4062" s="822" t="s">
        <v>1031</v>
      </c>
      <c r="H4062" s="831"/>
      <c r="I4062" s="831"/>
      <c r="J4062" s="822"/>
      <c r="K4062" s="822"/>
      <c r="L4062" s="831">
        <v>30.39</v>
      </c>
      <c r="M4062" s="831">
        <v>2911.13</v>
      </c>
      <c r="N4062" s="822"/>
      <c r="O4062" s="822">
        <v>95.792365909838765</v>
      </c>
      <c r="P4062" s="831">
        <v>3.21</v>
      </c>
      <c r="Q4062" s="831">
        <v>256.54000000000002</v>
      </c>
      <c r="R4062" s="827"/>
      <c r="S4062" s="832">
        <v>79.9190031152648</v>
      </c>
    </row>
    <row r="4063" spans="1:19" ht="14.45" customHeight="1" x14ac:dyDescent="0.2">
      <c r="A4063" s="821" t="s">
        <v>6951</v>
      </c>
      <c r="B4063" s="822" t="s">
        <v>7426</v>
      </c>
      <c r="C4063" s="822" t="s">
        <v>639</v>
      </c>
      <c r="D4063" s="822" t="s">
        <v>3525</v>
      </c>
      <c r="E4063" s="822" t="s">
        <v>6953</v>
      </c>
      <c r="F4063" s="822" t="s">
        <v>7181</v>
      </c>
      <c r="G4063" s="822" t="s">
        <v>6966</v>
      </c>
      <c r="H4063" s="831">
        <v>1</v>
      </c>
      <c r="I4063" s="831">
        <v>1290.8599999999999</v>
      </c>
      <c r="J4063" s="822"/>
      <c r="K4063" s="822">
        <v>1290.8599999999999</v>
      </c>
      <c r="L4063" s="831">
        <v>1</v>
      </c>
      <c r="M4063" s="831">
        <v>1290.8599999999999</v>
      </c>
      <c r="N4063" s="822"/>
      <c r="O4063" s="822">
        <v>1290.8599999999999</v>
      </c>
      <c r="P4063" s="831">
        <v>4</v>
      </c>
      <c r="Q4063" s="831">
        <v>4022.32</v>
      </c>
      <c r="R4063" s="827"/>
      <c r="S4063" s="832">
        <v>1005.58</v>
      </c>
    </row>
    <row r="4064" spans="1:19" ht="14.45" customHeight="1" x14ac:dyDescent="0.2">
      <c r="A4064" s="821" t="s">
        <v>6951</v>
      </c>
      <c r="B4064" s="822" t="s">
        <v>7426</v>
      </c>
      <c r="C4064" s="822" t="s">
        <v>639</v>
      </c>
      <c r="D4064" s="822" t="s">
        <v>3525</v>
      </c>
      <c r="E4064" s="822" t="s">
        <v>6953</v>
      </c>
      <c r="F4064" s="822" t="s">
        <v>7182</v>
      </c>
      <c r="G4064" s="822" t="s">
        <v>805</v>
      </c>
      <c r="H4064" s="831">
        <v>2</v>
      </c>
      <c r="I4064" s="831">
        <v>1469.6</v>
      </c>
      <c r="J4064" s="822"/>
      <c r="K4064" s="822">
        <v>734.8</v>
      </c>
      <c r="L4064" s="831">
        <v>13.41</v>
      </c>
      <c r="M4064" s="831">
        <v>10814.8</v>
      </c>
      <c r="N4064" s="822"/>
      <c r="O4064" s="822">
        <v>806.47278150633849</v>
      </c>
      <c r="P4064" s="831">
        <v>27.289999999999996</v>
      </c>
      <c r="Q4064" s="831">
        <v>20052.669999999998</v>
      </c>
      <c r="R4064" s="827"/>
      <c r="S4064" s="832">
        <v>734.79919384389893</v>
      </c>
    </row>
    <row r="4065" spans="1:19" ht="14.45" customHeight="1" x14ac:dyDescent="0.2">
      <c r="A4065" s="821" t="s">
        <v>6951</v>
      </c>
      <c r="B4065" s="822" t="s">
        <v>7426</v>
      </c>
      <c r="C4065" s="822" t="s">
        <v>639</v>
      </c>
      <c r="D4065" s="822" t="s">
        <v>3525</v>
      </c>
      <c r="E4065" s="822" t="s">
        <v>6953</v>
      </c>
      <c r="F4065" s="822" t="s">
        <v>7183</v>
      </c>
      <c r="G4065" s="822" t="s">
        <v>1370</v>
      </c>
      <c r="H4065" s="831"/>
      <c r="I4065" s="831"/>
      <c r="J4065" s="822"/>
      <c r="K4065" s="822"/>
      <c r="L4065" s="831">
        <v>3.19</v>
      </c>
      <c r="M4065" s="831">
        <v>572.61</v>
      </c>
      <c r="N4065" s="822"/>
      <c r="O4065" s="822">
        <v>179.50156739811914</v>
      </c>
      <c r="P4065" s="831">
        <v>4.62</v>
      </c>
      <c r="Q4065" s="831">
        <v>829.3</v>
      </c>
      <c r="R4065" s="827"/>
      <c r="S4065" s="832">
        <v>179.50216450216448</v>
      </c>
    </row>
    <row r="4066" spans="1:19" ht="14.45" customHeight="1" x14ac:dyDescent="0.2">
      <c r="A4066" s="821" t="s">
        <v>6951</v>
      </c>
      <c r="B4066" s="822" t="s">
        <v>7426</v>
      </c>
      <c r="C4066" s="822" t="s">
        <v>639</v>
      </c>
      <c r="D4066" s="822" t="s">
        <v>3525</v>
      </c>
      <c r="E4066" s="822" t="s">
        <v>6953</v>
      </c>
      <c r="F4066" s="822" t="s">
        <v>7186</v>
      </c>
      <c r="G4066" s="822" t="s">
        <v>1031</v>
      </c>
      <c r="H4066" s="831"/>
      <c r="I4066" s="831"/>
      <c r="J4066" s="822"/>
      <c r="K4066" s="822"/>
      <c r="L4066" s="831">
        <v>4.43</v>
      </c>
      <c r="M4066" s="831">
        <v>2953.2</v>
      </c>
      <c r="N4066" s="822"/>
      <c r="O4066" s="822">
        <v>666.63656884875843</v>
      </c>
      <c r="P4066" s="831">
        <v>15.010000000000002</v>
      </c>
      <c r="Q4066" s="831">
        <v>10606.43</v>
      </c>
      <c r="R4066" s="827"/>
      <c r="S4066" s="832">
        <v>706.6242504996668</v>
      </c>
    </row>
    <row r="4067" spans="1:19" ht="14.45" customHeight="1" x14ac:dyDescent="0.2">
      <c r="A4067" s="821" t="s">
        <v>6951</v>
      </c>
      <c r="B4067" s="822" t="s">
        <v>7426</v>
      </c>
      <c r="C4067" s="822" t="s">
        <v>639</v>
      </c>
      <c r="D4067" s="822" t="s">
        <v>3525</v>
      </c>
      <c r="E4067" s="822" t="s">
        <v>6953</v>
      </c>
      <c r="F4067" s="822" t="s">
        <v>7189</v>
      </c>
      <c r="G4067" s="822" t="s">
        <v>1370</v>
      </c>
      <c r="H4067" s="831"/>
      <c r="I4067" s="831"/>
      <c r="J4067" s="822"/>
      <c r="K4067" s="822"/>
      <c r="L4067" s="831"/>
      <c r="M4067" s="831"/>
      <c r="N4067" s="822"/>
      <c r="O4067" s="822"/>
      <c r="P4067" s="831">
        <v>0.31</v>
      </c>
      <c r="Q4067" s="831">
        <v>32.35</v>
      </c>
      <c r="R4067" s="827"/>
      <c r="S4067" s="832">
        <v>104.35483870967742</v>
      </c>
    </row>
    <row r="4068" spans="1:19" ht="14.45" customHeight="1" x14ac:dyDescent="0.2">
      <c r="A4068" s="821" t="s">
        <v>6951</v>
      </c>
      <c r="B4068" s="822" t="s">
        <v>7426</v>
      </c>
      <c r="C4068" s="822" t="s">
        <v>639</v>
      </c>
      <c r="D4068" s="822" t="s">
        <v>3525</v>
      </c>
      <c r="E4068" s="822" t="s">
        <v>6953</v>
      </c>
      <c r="F4068" s="822" t="s">
        <v>7190</v>
      </c>
      <c r="G4068" s="822" t="s">
        <v>1004</v>
      </c>
      <c r="H4068" s="831"/>
      <c r="I4068" s="831"/>
      <c r="J4068" s="822"/>
      <c r="K4068" s="822"/>
      <c r="L4068" s="831">
        <v>1.05</v>
      </c>
      <c r="M4068" s="831">
        <v>152.69999999999999</v>
      </c>
      <c r="N4068" s="822"/>
      <c r="O4068" s="822">
        <v>145.42857142857142</v>
      </c>
      <c r="P4068" s="831">
        <v>5.73</v>
      </c>
      <c r="Q4068" s="831">
        <v>861.82</v>
      </c>
      <c r="R4068" s="827"/>
      <c r="S4068" s="832">
        <v>150.40488656195461</v>
      </c>
    </row>
    <row r="4069" spans="1:19" ht="14.45" customHeight="1" x14ac:dyDescent="0.2">
      <c r="A4069" s="821" t="s">
        <v>6951</v>
      </c>
      <c r="B4069" s="822" t="s">
        <v>7426</v>
      </c>
      <c r="C4069" s="822" t="s">
        <v>639</v>
      </c>
      <c r="D4069" s="822" t="s">
        <v>3525</v>
      </c>
      <c r="E4069" s="822" t="s">
        <v>6953</v>
      </c>
      <c r="F4069" s="822" t="s">
        <v>7191</v>
      </c>
      <c r="G4069" s="822" t="s">
        <v>1134</v>
      </c>
      <c r="H4069" s="831"/>
      <c r="I4069" s="831"/>
      <c r="J4069" s="822"/>
      <c r="K4069" s="822"/>
      <c r="L4069" s="831"/>
      <c r="M4069" s="831"/>
      <c r="N4069" s="822"/>
      <c r="O4069" s="822"/>
      <c r="P4069" s="831">
        <v>2.2200000000000002</v>
      </c>
      <c r="Q4069" s="831">
        <v>138.84</v>
      </c>
      <c r="R4069" s="827"/>
      <c r="S4069" s="832">
        <v>62.540540540540533</v>
      </c>
    </row>
    <row r="4070" spans="1:19" ht="14.45" customHeight="1" x14ac:dyDescent="0.2">
      <c r="A4070" s="821" t="s">
        <v>6951</v>
      </c>
      <c r="B4070" s="822" t="s">
        <v>7426</v>
      </c>
      <c r="C4070" s="822" t="s">
        <v>639</v>
      </c>
      <c r="D4070" s="822" t="s">
        <v>3525</v>
      </c>
      <c r="E4070" s="822" t="s">
        <v>6953</v>
      </c>
      <c r="F4070" s="822" t="s">
        <v>7192</v>
      </c>
      <c r="G4070" s="822" t="s">
        <v>805</v>
      </c>
      <c r="H4070" s="831"/>
      <c r="I4070" s="831"/>
      <c r="J4070" s="822"/>
      <c r="K4070" s="822"/>
      <c r="L4070" s="831">
        <v>66.13000000000001</v>
      </c>
      <c r="M4070" s="831">
        <v>5524.9400000000005</v>
      </c>
      <c r="N4070" s="822"/>
      <c r="O4070" s="822">
        <v>83.546650536821403</v>
      </c>
      <c r="P4070" s="831">
        <v>58.67</v>
      </c>
      <c r="Q4070" s="831">
        <v>4646.6900000000005</v>
      </c>
      <c r="R4070" s="827"/>
      <c r="S4070" s="832">
        <v>79.20044315663884</v>
      </c>
    </row>
    <row r="4071" spans="1:19" ht="14.45" customHeight="1" x14ac:dyDescent="0.2">
      <c r="A4071" s="821" t="s">
        <v>6951</v>
      </c>
      <c r="B4071" s="822" t="s">
        <v>7426</v>
      </c>
      <c r="C4071" s="822" t="s">
        <v>639</v>
      </c>
      <c r="D4071" s="822" t="s">
        <v>3525</v>
      </c>
      <c r="E4071" s="822" t="s">
        <v>6953</v>
      </c>
      <c r="F4071" s="822" t="s">
        <v>7193</v>
      </c>
      <c r="G4071" s="822" t="s">
        <v>916</v>
      </c>
      <c r="H4071" s="831"/>
      <c r="I4071" s="831"/>
      <c r="J4071" s="822"/>
      <c r="K4071" s="822"/>
      <c r="L4071" s="831">
        <v>3.92</v>
      </c>
      <c r="M4071" s="831">
        <v>2755.24</v>
      </c>
      <c r="N4071" s="822"/>
      <c r="O4071" s="822">
        <v>702.86734693877543</v>
      </c>
      <c r="P4071" s="831">
        <v>1.22</v>
      </c>
      <c r="Q4071" s="831">
        <v>506.40999999999997</v>
      </c>
      <c r="R4071" s="827"/>
      <c r="S4071" s="832">
        <v>415.09016393442619</v>
      </c>
    </row>
    <row r="4072" spans="1:19" ht="14.45" customHeight="1" x14ac:dyDescent="0.2">
      <c r="A4072" s="821" t="s">
        <v>6951</v>
      </c>
      <c r="B4072" s="822" t="s">
        <v>7426</v>
      </c>
      <c r="C4072" s="822" t="s">
        <v>639</v>
      </c>
      <c r="D4072" s="822" t="s">
        <v>3525</v>
      </c>
      <c r="E4072" s="822" t="s">
        <v>6953</v>
      </c>
      <c r="F4072" s="822" t="s">
        <v>7196</v>
      </c>
      <c r="G4072" s="822" t="s">
        <v>1134</v>
      </c>
      <c r="H4072" s="831"/>
      <c r="I4072" s="831"/>
      <c r="J4072" s="822"/>
      <c r="K4072" s="822"/>
      <c r="L4072" s="831"/>
      <c r="M4072" s="831"/>
      <c r="N4072" s="822"/>
      <c r="O4072" s="822"/>
      <c r="P4072" s="831">
        <v>0.19</v>
      </c>
      <c r="Q4072" s="831">
        <v>45.86</v>
      </c>
      <c r="R4072" s="827"/>
      <c r="S4072" s="832">
        <v>241.36842105263156</v>
      </c>
    </row>
    <row r="4073" spans="1:19" ht="14.45" customHeight="1" x14ac:dyDescent="0.2">
      <c r="A4073" s="821" t="s">
        <v>6951</v>
      </c>
      <c r="B4073" s="822" t="s">
        <v>7426</v>
      </c>
      <c r="C4073" s="822" t="s">
        <v>639</v>
      </c>
      <c r="D4073" s="822" t="s">
        <v>3525</v>
      </c>
      <c r="E4073" s="822" t="s">
        <v>6953</v>
      </c>
      <c r="F4073" s="822" t="s">
        <v>7198</v>
      </c>
      <c r="G4073" s="822" t="s">
        <v>1134</v>
      </c>
      <c r="H4073" s="831"/>
      <c r="I4073" s="831"/>
      <c r="J4073" s="822"/>
      <c r="K4073" s="822"/>
      <c r="L4073" s="831"/>
      <c r="M4073" s="831"/>
      <c r="N4073" s="822"/>
      <c r="O4073" s="822"/>
      <c r="P4073" s="831">
        <v>7.65</v>
      </c>
      <c r="Q4073" s="831">
        <v>1209.77</v>
      </c>
      <c r="R4073" s="827"/>
      <c r="S4073" s="832">
        <v>158.13986928104575</v>
      </c>
    </row>
    <row r="4074" spans="1:19" ht="14.45" customHeight="1" x14ac:dyDescent="0.2">
      <c r="A4074" s="821" t="s">
        <v>6951</v>
      </c>
      <c r="B4074" s="822" t="s">
        <v>7426</v>
      </c>
      <c r="C4074" s="822" t="s">
        <v>639</v>
      </c>
      <c r="D4074" s="822" t="s">
        <v>3525</v>
      </c>
      <c r="E4074" s="822" t="s">
        <v>6953</v>
      </c>
      <c r="F4074" s="822" t="s">
        <v>7200</v>
      </c>
      <c r="G4074" s="822" t="s">
        <v>1241</v>
      </c>
      <c r="H4074" s="831"/>
      <c r="I4074" s="831"/>
      <c r="J4074" s="822"/>
      <c r="K4074" s="822"/>
      <c r="L4074" s="831"/>
      <c r="M4074" s="831"/>
      <c r="N4074" s="822"/>
      <c r="O4074" s="822"/>
      <c r="P4074" s="831">
        <v>4</v>
      </c>
      <c r="Q4074" s="831">
        <v>322.79999999999995</v>
      </c>
      <c r="R4074" s="827"/>
      <c r="S4074" s="832">
        <v>80.699999999999989</v>
      </c>
    </row>
    <row r="4075" spans="1:19" ht="14.45" customHeight="1" x14ac:dyDescent="0.2">
      <c r="A4075" s="821" t="s">
        <v>6951</v>
      </c>
      <c r="B4075" s="822" t="s">
        <v>7426</v>
      </c>
      <c r="C4075" s="822" t="s">
        <v>639</v>
      </c>
      <c r="D4075" s="822" t="s">
        <v>3525</v>
      </c>
      <c r="E4075" s="822" t="s">
        <v>6953</v>
      </c>
      <c r="F4075" s="822" t="s">
        <v>7201</v>
      </c>
      <c r="G4075" s="822" t="s">
        <v>805</v>
      </c>
      <c r="H4075" s="831"/>
      <c r="I4075" s="831"/>
      <c r="J4075" s="822"/>
      <c r="K4075" s="822"/>
      <c r="L4075" s="831">
        <v>102.42</v>
      </c>
      <c r="M4075" s="831">
        <v>24198.1</v>
      </c>
      <c r="N4075" s="822"/>
      <c r="O4075" s="822">
        <v>236.26342511228273</v>
      </c>
      <c r="P4075" s="831">
        <v>70.81</v>
      </c>
      <c r="Q4075" s="831">
        <v>15500.33</v>
      </c>
      <c r="R4075" s="827"/>
      <c r="S4075" s="832">
        <v>218.90029656828131</v>
      </c>
    </row>
    <row r="4076" spans="1:19" ht="14.45" customHeight="1" x14ac:dyDescent="0.2">
      <c r="A4076" s="821" t="s">
        <v>6951</v>
      </c>
      <c r="B4076" s="822" t="s">
        <v>7426</v>
      </c>
      <c r="C4076" s="822" t="s">
        <v>639</v>
      </c>
      <c r="D4076" s="822" t="s">
        <v>3525</v>
      </c>
      <c r="E4076" s="822" t="s">
        <v>6953</v>
      </c>
      <c r="F4076" s="822" t="s">
        <v>7203</v>
      </c>
      <c r="G4076" s="822" t="s">
        <v>3004</v>
      </c>
      <c r="H4076" s="831"/>
      <c r="I4076" s="831"/>
      <c r="J4076" s="822"/>
      <c r="K4076" s="822"/>
      <c r="L4076" s="831"/>
      <c r="M4076" s="831"/>
      <c r="N4076" s="822"/>
      <c r="O4076" s="822"/>
      <c r="P4076" s="831">
        <v>7</v>
      </c>
      <c r="Q4076" s="831">
        <v>706.16</v>
      </c>
      <c r="R4076" s="827"/>
      <c r="S4076" s="832">
        <v>100.88</v>
      </c>
    </row>
    <row r="4077" spans="1:19" ht="14.45" customHeight="1" x14ac:dyDescent="0.2">
      <c r="A4077" s="821" t="s">
        <v>6951</v>
      </c>
      <c r="B4077" s="822" t="s">
        <v>7426</v>
      </c>
      <c r="C4077" s="822" t="s">
        <v>639</v>
      </c>
      <c r="D4077" s="822" t="s">
        <v>3525</v>
      </c>
      <c r="E4077" s="822" t="s">
        <v>6953</v>
      </c>
      <c r="F4077" s="822" t="s">
        <v>7204</v>
      </c>
      <c r="G4077" s="822" t="s">
        <v>805</v>
      </c>
      <c r="H4077" s="831"/>
      <c r="I4077" s="831"/>
      <c r="J4077" s="822"/>
      <c r="K4077" s="822"/>
      <c r="L4077" s="831"/>
      <c r="M4077" s="831"/>
      <c r="N4077" s="822"/>
      <c r="O4077" s="822"/>
      <c r="P4077" s="831">
        <v>24.019999999999996</v>
      </c>
      <c r="Q4077" s="831">
        <v>12629.76</v>
      </c>
      <c r="R4077" s="827"/>
      <c r="S4077" s="832">
        <v>525.80183180682775</v>
      </c>
    </row>
    <row r="4078" spans="1:19" ht="14.45" customHeight="1" x14ac:dyDescent="0.2">
      <c r="A4078" s="821" t="s">
        <v>6951</v>
      </c>
      <c r="B4078" s="822" t="s">
        <v>7426</v>
      </c>
      <c r="C4078" s="822" t="s">
        <v>639</v>
      </c>
      <c r="D4078" s="822" t="s">
        <v>3525</v>
      </c>
      <c r="E4078" s="822" t="s">
        <v>6953</v>
      </c>
      <c r="F4078" s="822" t="s">
        <v>7214</v>
      </c>
      <c r="G4078" s="822" t="s">
        <v>7124</v>
      </c>
      <c r="H4078" s="831"/>
      <c r="I4078" s="831"/>
      <c r="J4078" s="822"/>
      <c r="K4078" s="822"/>
      <c r="L4078" s="831"/>
      <c r="M4078" s="831"/>
      <c r="N4078" s="822"/>
      <c r="O4078" s="822"/>
      <c r="P4078" s="831">
        <v>2</v>
      </c>
      <c r="Q4078" s="831">
        <v>114598</v>
      </c>
      <c r="R4078" s="827"/>
      <c r="S4078" s="832">
        <v>57299</v>
      </c>
    </row>
    <row r="4079" spans="1:19" ht="14.45" customHeight="1" x14ac:dyDescent="0.2">
      <c r="A4079" s="821" t="s">
        <v>6951</v>
      </c>
      <c r="B4079" s="822" t="s">
        <v>7426</v>
      </c>
      <c r="C4079" s="822" t="s">
        <v>639</v>
      </c>
      <c r="D4079" s="822" t="s">
        <v>3525</v>
      </c>
      <c r="E4079" s="822" t="s">
        <v>6953</v>
      </c>
      <c r="F4079" s="822" t="s">
        <v>7215</v>
      </c>
      <c r="G4079" s="822" t="s">
        <v>736</v>
      </c>
      <c r="H4079" s="831"/>
      <c r="I4079" s="831"/>
      <c r="J4079" s="822"/>
      <c r="K4079" s="822"/>
      <c r="L4079" s="831"/>
      <c r="M4079" s="831"/>
      <c r="N4079" s="822"/>
      <c r="O4079" s="822"/>
      <c r="P4079" s="831">
        <v>0.1</v>
      </c>
      <c r="Q4079" s="831">
        <v>4.09</v>
      </c>
      <c r="R4079" s="827"/>
      <c r="S4079" s="832">
        <v>40.9</v>
      </c>
    </row>
    <row r="4080" spans="1:19" ht="14.45" customHeight="1" x14ac:dyDescent="0.2">
      <c r="A4080" s="821" t="s">
        <v>6951</v>
      </c>
      <c r="B4080" s="822" t="s">
        <v>7426</v>
      </c>
      <c r="C4080" s="822" t="s">
        <v>639</v>
      </c>
      <c r="D4080" s="822" t="s">
        <v>3525</v>
      </c>
      <c r="E4080" s="822" t="s">
        <v>6953</v>
      </c>
      <c r="F4080" s="822" t="s">
        <v>7220</v>
      </c>
      <c r="G4080" s="822" t="s">
        <v>2384</v>
      </c>
      <c r="H4080" s="831"/>
      <c r="I4080" s="831"/>
      <c r="J4080" s="822"/>
      <c r="K4080" s="822"/>
      <c r="L4080" s="831"/>
      <c r="M4080" s="831"/>
      <c r="N4080" s="822"/>
      <c r="O4080" s="822"/>
      <c r="P4080" s="831">
        <v>4</v>
      </c>
      <c r="Q4080" s="831">
        <v>57761.2</v>
      </c>
      <c r="R4080" s="827"/>
      <c r="S4080" s="832">
        <v>14440.3</v>
      </c>
    </row>
    <row r="4081" spans="1:19" ht="14.45" customHeight="1" x14ac:dyDescent="0.2">
      <c r="A4081" s="821" t="s">
        <v>6951</v>
      </c>
      <c r="B4081" s="822" t="s">
        <v>7426</v>
      </c>
      <c r="C4081" s="822" t="s">
        <v>639</v>
      </c>
      <c r="D4081" s="822" t="s">
        <v>3525</v>
      </c>
      <c r="E4081" s="822" t="s">
        <v>6953</v>
      </c>
      <c r="F4081" s="822" t="s">
        <v>7230</v>
      </c>
      <c r="G4081" s="822" t="s">
        <v>2319</v>
      </c>
      <c r="H4081" s="831"/>
      <c r="I4081" s="831"/>
      <c r="J4081" s="822"/>
      <c r="K4081" s="822"/>
      <c r="L4081" s="831"/>
      <c r="M4081" s="831"/>
      <c r="N4081" s="822"/>
      <c r="O4081" s="822"/>
      <c r="P4081" s="831">
        <v>5</v>
      </c>
      <c r="Q4081" s="831">
        <v>5481.88</v>
      </c>
      <c r="R4081" s="827"/>
      <c r="S4081" s="832">
        <v>1096.376</v>
      </c>
    </row>
    <row r="4082" spans="1:19" ht="14.45" customHeight="1" x14ac:dyDescent="0.2">
      <c r="A4082" s="821" t="s">
        <v>6951</v>
      </c>
      <c r="B4082" s="822" t="s">
        <v>7426</v>
      </c>
      <c r="C4082" s="822" t="s">
        <v>639</v>
      </c>
      <c r="D4082" s="822" t="s">
        <v>3525</v>
      </c>
      <c r="E4082" s="822" t="s">
        <v>6953</v>
      </c>
      <c r="F4082" s="822" t="s">
        <v>7232</v>
      </c>
      <c r="G4082" s="822" t="s">
        <v>2300</v>
      </c>
      <c r="H4082" s="831"/>
      <c r="I4082" s="831"/>
      <c r="J4082" s="822"/>
      <c r="K4082" s="822"/>
      <c r="L4082" s="831"/>
      <c r="M4082" s="831"/>
      <c r="N4082" s="822"/>
      <c r="O4082" s="822"/>
      <c r="P4082" s="831">
        <v>3</v>
      </c>
      <c r="Q4082" s="831">
        <v>3342.81</v>
      </c>
      <c r="R4082" s="827"/>
      <c r="S4082" s="832">
        <v>1114.27</v>
      </c>
    </row>
    <row r="4083" spans="1:19" ht="14.45" customHeight="1" x14ac:dyDescent="0.2">
      <c r="A4083" s="821" t="s">
        <v>6951</v>
      </c>
      <c r="B4083" s="822" t="s">
        <v>7426</v>
      </c>
      <c r="C4083" s="822" t="s">
        <v>639</v>
      </c>
      <c r="D4083" s="822" t="s">
        <v>3525</v>
      </c>
      <c r="E4083" s="822" t="s">
        <v>6953</v>
      </c>
      <c r="F4083" s="822" t="s">
        <v>7242</v>
      </c>
      <c r="G4083" s="822" t="s">
        <v>2970</v>
      </c>
      <c r="H4083" s="831"/>
      <c r="I4083" s="831"/>
      <c r="J4083" s="822"/>
      <c r="K4083" s="822"/>
      <c r="L4083" s="831"/>
      <c r="M4083" s="831"/>
      <c r="N4083" s="822"/>
      <c r="O4083" s="822"/>
      <c r="P4083" s="831">
        <v>22.41</v>
      </c>
      <c r="Q4083" s="831">
        <v>7772.91</v>
      </c>
      <c r="R4083" s="827"/>
      <c r="S4083" s="832">
        <v>346.85006693440425</v>
      </c>
    </row>
    <row r="4084" spans="1:19" ht="14.45" customHeight="1" x14ac:dyDescent="0.2">
      <c r="A4084" s="821" t="s">
        <v>6951</v>
      </c>
      <c r="B4084" s="822" t="s">
        <v>7426</v>
      </c>
      <c r="C4084" s="822" t="s">
        <v>639</v>
      </c>
      <c r="D4084" s="822" t="s">
        <v>3525</v>
      </c>
      <c r="E4084" s="822" t="s">
        <v>6953</v>
      </c>
      <c r="F4084" s="822" t="s">
        <v>7243</v>
      </c>
      <c r="G4084" s="822" t="s">
        <v>2970</v>
      </c>
      <c r="H4084" s="831"/>
      <c r="I4084" s="831"/>
      <c r="J4084" s="822"/>
      <c r="K4084" s="822"/>
      <c r="L4084" s="831"/>
      <c r="M4084" s="831"/>
      <c r="N4084" s="822"/>
      <c r="O4084" s="822"/>
      <c r="P4084" s="831">
        <v>7.5</v>
      </c>
      <c r="Q4084" s="831">
        <v>1055.33</v>
      </c>
      <c r="R4084" s="827"/>
      <c r="S4084" s="832">
        <v>140.71066666666667</v>
      </c>
    </row>
    <row r="4085" spans="1:19" ht="14.45" customHeight="1" x14ac:dyDescent="0.2">
      <c r="A4085" s="821" t="s">
        <v>6951</v>
      </c>
      <c r="B4085" s="822" t="s">
        <v>7426</v>
      </c>
      <c r="C4085" s="822" t="s">
        <v>639</v>
      </c>
      <c r="D4085" s="822" t="s">
        <v>3525</v>
      </c>
      <c r="E4085" s="822" t="s">
        <v>6953</v>
      </c>
      <c r="F4085" s="822" t="s">
        <v>7245</v>
      </c>
      <c r="G4085" s="822" t="s">
        <v>2970</v>
      </c>
      <c r="H4085" s="831"/>
      <c r="I4085" s="831"/>
      <c r="J4085" s="822"/>
      <c r="K4085" s="822"/>
      <c r="L4085" s="831"/>
      <c r="M4085" s="831"/>
      <c r="N4085" s="822"/>
      <c r="O4085" s="822"/>
      <c r="P4085" s="831">
        <v>6.43</v>
      </c>
      <c r="Q4085" s="831">
        <v>535.17000000000007</v>
      </c>
      <c r="R4085" s="827"/>
      <c r="S4085" s="832">
        <v>83.23017107309488</v>
      </c>
    </row>
    <row r="4086" spans="1:19" ht="14.45" customHeight="1" x14ac:dyDescent="0.2">
      <c r="A4086" s="821" t="s">
        <v>6951</v>
      </c>
      <c r="B4086" s="822" t="s">
        <v>7426</v>
      </c>
      <c r="C4086" s="822" t="s">
        <v>639</v>
      </c>
      <c r="D4086" s="822" t="s">
        <v>3525</v>
      </c>
      <c r="E4086" s="822" t="s">
        <v>6953</v>
      </c>
      <c r="F4086" s="822" t="s">
        <v>7248</v>
      </c>
      <c r="G4086" s="822" t="s">
        <v>2351</v>
      </c>
      <c r="H4086" s="831"/>
      <c r="I4086" s="831"/>
      <c r="J4086" s="822"/>
      <c r="K4086" s="822"/>
      <c r="L4086" s="831"/>
      <c r="M4086" s="831"/>
      <c r="N4086" s="822"/>
      <c r="O4086" s="822"/>
      <c r="P4086" s="831">
        <v>2</v>
      </c>
      <c r="Q4086" s="831">
        <v>293740</v>
      </c>
      <c r="R4086" s="827"/>
      <c r="S4086" s="832">
        <v>146870</v>
      </c>
    </row>
    <row r="4087" spans="1:19" ht="14.45" customHeight="1" x14ac:dyDescent="0.2">
      <c r="A4087" s="821" t="s">
        <v>6951</v>
      </c>
      <c r="B4087" s="822" t="s">
        <v>7426</v>
      </c>
      <c r="C4087" s="822" t="s">
        <v>639</v>
      </c>
      <c r="D4087" s="822" t="s">
        <v>3525</v>
      </c>
      <c r="E4087" s="822" t="s">
        <v>7252</v>
      </c>
      <c r="F4087" s="822" t="s">
        <v>7255</v>
      </c>
      <c r="G4087" s="822" t="s">
        <v>7256</v>
      </c>
      <c r="H4087" s="831"/>
      <c r="I4087" s="831"/>
      <c r="J4087" s="822"/>
      <c r="K4087" s="822"/>
      <c r="L4087" s="831"/>
      <c r="M4087" s="831"/>
      <c r="N4087" s="822"/>
      <c r="O4087" s="822"/>
      <c r="P4087" s="831">
        <v>2</v>
      </c>
      <c r="Q4087" s="831">
        <v>5415.66</v>
      </c>
      <c r="R4087" s="827"/>
      <c r="S4087" s="832">
        <v>2707.83</v>
      </c>
    </row>
    <row r="4088" spans="1:19" ht="14.45" customHeight="1" x14ac:dyDescent="0.2">
      <c r="A4088" s="821" t="s">
        <v>6951</v>
      </c>
      <c r="B4088" s="822" t="s">
        <v>7426</v>
      </c>
      <c r="C4088" s="822" t="s">
        <v>639</v>
      </c>
      <c r="D4088" s="822" t="s">
        <v>3525</v>
      </c>
      <c r="E4088" s="822" t="s">
        <v>7261</v>
      </c>
      <c r="F4088" s="822" t="s">
        <v>7264</v>
      </c>
      <c r="G4088" s="822" t="s">
        <v>7265</v>
      </c>
      <c r="H4088" s="831">
        <v>3</v>
      </c>
      <c r="I4088" s="831">
        <v>1687.9499999999998</v>
      </c>
      <c r="J4088" s="822"/>
      <c r="K4088" s="822">
        <v>562.65</v>
      </c>
      <c r="L4088" s="831">
        <v>2</v>
      </c>
      <c r="M4088" s="831">
        <v>1125.3</v>
      </c>
      <c r="N4088" s="822"/>
      <c r="O4088" s="822">
        <v>562.65</v>
      </c>
      <c r="P4088" s="831">
        <v>6</v>
      </c>
      <c r="Q4088" s="831">
        <v>3375.8999999999996</v>
      </c>
      <c r="R4088" s="827"/>
      <c r="S4088" s="832">
        <v>562.65</v>
      </c>
    </row>
    <row r="4089" spans="1:19" ht="14.45" customHeight="1" x14ac:dyDescent="0.2">
      <c r="A4089" s="821" t="s">
        <v>6951</v>
      </c>
      <c r="B4089" s="822" t="s">
        <v>7426</v>
      </c>
      <c r="C4089" s="822" t="s">
        <v>639</v>
      </c>
      <c r="D4089" s="822" t="s">
        <v>3525</v>
      </c>
      <c r="E4089" s="822" t="s">
        <v>7261</v>
      </c>
      <c r="F4089" s="822" t="s">
        <v>7432</v>
      </c>
      <c r="G4089" s="822" t="s">
        <v>7433</v>
      </c>
      <c r="H4089" s="831">
        <v>2</v>
      </c>
      <c r="I4089" s="831">
        <v>5471.26</v>
      </c>
      <c r="J4089" s="822"/>
      <c r="K4089" s="822">
        <v>2735.63</v>
      </c>
      <c r="L4089" s="831"/>
      <c r="M4089" s="831"/>
      <c r="N4089" s="822"/>
      <c r="O4089" s="822"/>
      <c r="P4089" s="831"/>
      <c r="Q4089" s="831"/>
      <c r="R4089" s="827"/>
      <c r="S4089" s="832"/>
    </row>
    <row r="4090" spans="1:19" ht="14.45" customHeight="1" x14ac:dyDescent="0.2">
      <c r="A4090" s="821" t="s">
        <v>6951</v>
      </c>
      <c r="B4090" s="822" t="s">
        <v>7426</v>
      </c>
      <c r="C4090" s="822" t="s">
        <v>639</v>
      </c>
      <c r="D4090" s="822" t="s">
        <v>3525</v>
      </c>
      <c r="E4090" s="822" t="s">
        <v>7261</v>
      </c>
      <c r="F4090" s="822" t="s">
        <v>7280</v>
      </c>
      <c r="G4090" s="822" t="s">
        <v>7281</v>
      </c>
      <c r="H4090" s="831">
        <v>5</v>
      </c>
      <c r="I4090" s="831">
        <v>896.5</v>
      </c>
      <c r="J4090" s="822"/>
      <c r="K4090" s="822">
        <v>179.3</v>
      </c>
      <c r="L4090" s="831">
        <v>313</v>
      </c>
      <c r="M4090" s="831">
        <v>56120.9</v>
      </c>
      <c r="N4090" s="822"/>
      <c r="O4090" s="822">
        <v>179.3</v>
      </c>
      <c r="P4090" s="831">
        <v>274</v>
      </c>
      <c r="Q4090" s="831">
        <v>49128.2</v>
      </c>
      <c r="R4090" s="827"/>
      <c r="S4090" s="832">
        <v>179.29999999999998</v>
      </c>
    </row>
    <row r="4091" spans="1:19" ht="14.45" customHeight="1" x14ac:dyDescent="0.2">
      <c r="A4091" s="821" t="s">
        <v>6951</v>
      </c>
      <c r="B4091" s="822" t="s">
        <v>7426</v>
      </c>
      <c r="C4091" s="822" t="s">
        <v>639</v>
      </c>
      <c r="D4091" s="822" t="s">
        <v>3525</v>
      </c>
      <c r="E4091" s="822" t="s">
        <v>7261</v>
      </c>
      <c r="F4091" s="822" t="s">
        <v>7283</v>
      </c>
      <c r="G4091" s="822" t="s">
        <v>7284</v>
      </c>
      <c r="H4091" s="831"/>
      <c r="I4091" s="831"/>
      <c r="J4091" s="822"/>
      <c r="K4091" s="822"/>
      <c r="L4091" s="831">
        <v>228</v>
      </c>
      <c r="M4091" s="831">
        <v>17321.16</v>
      </c>
      <c r="N4091" s="822"/>
      <c r="O4091" s="822">
        <v>75.97</v>
      </c>
      <c r="P4091" s="831">
        <v>188</v>
      </c>
      <c r="Q4091" s="831">
        <v>14608.400000000001</v>
      </c>
      <c r="R4091" s="827"/>
      <c r="S4091" s="832">
        <v>77.704255319148942</v>
      </c>
    </row>
    <row r="4092" spans="1:19" ht="14.45" customHeight="1" x14ac:dyDescent="0.2">
      <c r="A4092" s="821" t="s">
        <v>6951</v>
      </c>
      <c r="B4092" s="822" t="s">
        <v>7426</v>
      </c>
      <c r="C4092" s="822" t="s">
        <v>639</v>
      </c>
      <c r="D4092" s="822" t="s">
        <v>3525</v>
      </c>
      <c r="E4092" s="822" t="s">
        <v>7261</v>
      </c>
      <c r="F4092" s="822" t="s">
        <v>7285</v>
      </c>
      <c r="G4092" s="822" t="s">
        <v>7286</v>
      </c>
      <c r="H4092" s="831"/>
      <c r="I4092" s="831"/>
      <c r="J4092" s="822"/>
      <c r="K4092" s="822"/>
      <c r="L4092" s="831">
        <v>273</v>
      </c>
      <c r="M4092" s="831">
        <v>25850.370000000003</v>
      </c>
      <c r="N4092" s="822"/>
      <c r="O4092" s="822">
        <v>94.690000000000012</v>
      </c>
      <c r="P4092" s="831">
        <v>203</v>
      </c>
      <c r="Q4092" s="831">
        <v>19222.070000000003</v>
      </c>
      <c r="R4092" s="827"/>
      <c r="S4092" s="832">
        <v>94.690000000000012</v>
      </c>
    </row>
    <row r="4093" spans="1:19" ht="14.45" customHeight="1" x14ac:dyDescent="0.2">
      <c r="A4093" s="821" t="s">
        <v>6951</v>
      </c>
      <c r="B4093" s="822" t="s">
        <v>7426</v>
      </c>
      <c r="C4093" s="822" t="s">
        <v>639</v>
      </c>
      <c r="D4093" s="822" t="s">
        <v>3525</v>
      </c>
      <c r="E4093" s="822" t="s">
        <v>7261</v>
      </c>
      <c r="F4093" s="822" t="s">
        <v>7287</v>
      </c>
      <c r="G4093" s="822" t="s">
        <v>7286</v>
      </c>
      <c r="H4093" s="831"/>
      <c r="I4093" s="831"/>
      <c r="J4093" s="822"/>
      <c r="K4093" s="822"/>
      <c r="L4093" s="831">
        <v>53</v>
      </c>
      <c r="M4093" s="831">
        <v>4026.41</v>
      </c>
      <c r="N4093" s="822"/>
      <c r="O4093" s="822">
        <v>75.97</v>
      </c>
      <c r="P4093" s="831">
        <v>81</v>
      </c>
      <c r="Q4093" s="831">
        <v>6153.5700000000006</v>
      </c>
      <c r="R4093" s="827"/>
      <c r="S4093" s="832">
        <v>75.970000000000013</v>
      </c>
    </row>
    <row r="4094" spans="1:19" ht="14.45" customHeight="1" x14ac:dyDescent="0.2">
      <c r="A4094" s="821" t="s">
        <v>6951</v>
      </c>
      <c r="B4094" s="822" t="s">
        <v>7426</v>
      </c>
      <c r="C4094" s="822" t="s">
        <v>639</v>
      </c>
      <c r="D4094" s="822" t="s">
        <v>3525</v>
      </c>
      <c r="E4094" s="822" t="s">
        <v>7261</v>
      </c>
      <c r="F4094" s="822" t="s">
        <v>7436</v>
      </c>
      <c r="G4094" s="822" t="s">
        <v>7293</v>
      </c>
      <c r="H4094" s="831"/>
      <c r="I4094" s="831"/>
      <c r="J4094" s="822"/>
      <c r="K4094" s="822"/>
      <c r="L4094" s="831">
        <v>2</v>
      </c>
      <c r="M4094" s="831">
        <v>31832.639999999999</v>
      </c>
      <c r="N4094" s="822"/>
      <c r="O4094" s="822">
        <v>15916.32</v>
      </c>
      <c r="P4094" s="831"/>
      <c r="Q4094" s="831"/>
      <c r="R4094" s="827"/>
      <c r="S4094" s="832"/>
    </row>
    <row r="4095" spans="1:19" ht="14.45" customHeight="1" x14ac:dyDescent="0.2">
      <c r="A4095" s="821" t="s">
        <v>6951</v>
      </c>
      <c r="B4095" s="822" t="s">
        <v>7426</v>
      </c>
      <c r="C4095" s="822" t="s">
        <v>639</v>
      </c>
      <c r="D4095" s="822" t="s">
        <v>3525</v>
      </c>
      <c r="E4095" s="822" t="s">
        <v>6946</v>
      </c>
      <c r="F4095" s="822" t="s">
        <v>7310</v>
      </c>
      <c r="G4095" s="822" t="s">
        <v>7311</v>
      </c>
      <c r="H4095" s="831">
        <v>1</v>
      </c>
      <c r="I4095" s="831">
        <v>302</v>
      </c>
      <c r="J4095" s="822"/>
      <c r="K4095" s="822">
        <v>302</v>
      </c>
      <c r="L4095" s="831">
        <v>21</v>
      </c>
      <c r="M4095" s="831">
        <v>6384</v>
      </c>
      <c r="N4095" s="822"/>
      <c r="O4095" s="822">
        <v>304</v>
      </c>
      <c r="P4095" s="831">
        <v>12</v>
      </c>
      <c r="Q4095" s="831">
        <v>3924</v>
      </c>
      <c r="R4095" s="827"/>
      <c r="S4095" s="832">
        <v>327</v>
      </c>
    </row>
    <row r="4096" spans="1:19" ht="14.45" customHeight="1" x14ac:dyDescent="0.2">
      <c r="A4096" s="821" t="s">
        <v>6951</v>
      </c>
      <c r="B4096" s="822" t="s">
        <v>7426</v>
      </c>
      <c r="C4096" s="822" t="s">
        <v>639</v>
      </c>
      <c r="D4096" s="822" t="s">
        <v>3525</v>
      </c>
      <c r="E4096" s="822" t="s">
        <v>6946</v>
      </c>
      <c r="F4096" s="822" t="s">
        <v>7312</v>
      </c>
      <c r="G4096" s="822" t="s">
        <v>7313</v>
      </c>
      <c r="H4096" s="831"/>
      <c r="I4096" s="831"/>
      <c r="J4096" s="822"/>
      <c r="K4096" s="822"/>
      <c r="L4096" s="831"/>
      <c r="M4096" s="831"/>
      <c r="N4096" s="822"/>
      <c r="O4096" s="822"/>
      <c r="P4096" s="831">
        <v>7</v>
      </c>
      <c r="Q4096" s="831">
        <v>931</v>
      </c>
      <c r="R4096" s="827"/>
      <c r="S4096" s="832">
        <v>133</v>
      </c>
    </row>
    <row r="4097" spans="1:19" ht="14.45" customHeight="1" x14ac:dyDescent="0.2">
      <c r="A4097" s="821" t="s">
        <v>6951</v>
      </c>
      <c r="B4097" s="822" t="s">
        <v>7426</v>
      </c>
      <c r="C4097" s="822" t="s">
        <v>639</v>
      </c>
      <c r="D4097" s="822" t="s">
        <v>3525</v>
      </c>
      <c r="E4097" s="822" t="s">
        <v>6946</v>
      </c>
      <c r="F4097" s="822" t="s">
        <v>7314</v>
      </c>
      <c r="G4097" s="822" t="s">
        <v>7315</v>
      </c>
      <c r="H4097" s="831">
        <v>151</v>
      </c>
      <c r="I4097" s="831">
        <v>22801</v>
      </c>
      <c r="J4097" s="822"/>
      <c r="K4097" s="822">
        <v>151</v>
      </c>
      <c r="L4097" s="831">
        <v>346</v>
      </c>
      <c r="M4097" s="831">
        <v>52938</v>
      </c>
      <c r="N4097" s="822"/>
      <c r="O4097" s="822">
        <v>153</v>
      </c>
      <c r="P4097" s="831">
        <v>321</v>
      </c>
      <c r="Q4097" s="831">
        <v>50718</v>
      </c>
      <c r="R4097" s="827"/>
      <c r="S4097" s="832">
        <v>158</v>
      </c>
    </row>
    <row r="4098" spans="1:19" ht="14.45" customHeight="1" x14ac:dyDescent="0.2">
      <c r="A4098" s="821" t="s">
        <v>6951</v>
      </c>
      <c r="B4098" s="822" t="s">
        <v>7426</v>
      </c>
      <c r="C4098" s="822" t="s">
        <v>639</v>
      </c>
      <c r="D4098" s="822" t="s">
        <v>3525</v>
      </c>
      <c r="E4098" s="822" t="s">
        <v>6946</v>
      </c>
      <c r="F4098" s="822" t="s">
        <v>7316</v>
      </c>
      <c r="G4098" s="822" t="s">
        <v>7317</v>
      </c>
      <c r="H4098" s="831"/>
      <c r="I4098" s="831"/>
      <c r="J4098" s="822"/>
      <c r="K4098" s="822"/>
      <c r="L4098" s="831"/>
      <c r="M4098" s="831"/>
      <c r="N4098" s="822"/>
      <c r="O4098" s="822"/>
      <c r="P4098" s="831">
        <v>2</v>
      </c>
      <c r="Q4098" s="831">
        <v>420</v>
      </c>
      <c r="R4098" s="827"/>
      <c r="S4098" s="832">
        <v>210</v>
      </c>
    </row>
    <row r="4099" spans="1:19" ht="14.45" customHeight="1" x14ac:dyDescent="0.2">
      <c r="A4099" s="821" t="s">
        <v>6951</v>
      </c>
      <c r="B4099" s="822" t="s">
        <v>7426</v>
      </c>
      <c r="C4099" s="822" t="s">
        <v>639</v>
      </c>
      <c r="D4099" s="822" t="s">
        <v>3525</v>
      </c>
      <c r="E4099" s="822" t="s">
        <v>6946</v>
      </c>
      <c r="F4099" s="822" t="s">
        <v>7318</v>
      </c>
      <c r="G4099" s="822" t="s">
        <v>7319</v>
      </c>
      <c r="H4099" s="831">
        <v>235</v>
      </c>
      <c r="I4099" s="831">
        <v>8930</v>
      </c>
      <c r="J4099" s="822"/>
      <c r="K4099" s="822">
        <v>38</v>
      </c>
      <c r="L4099" s="831">
        <v>147</v>
      </c>
      <c r="M4099" s="831">
        <v>5586</v>
      </c>
      <c r="N4099" s="822"/>
      <c r="O4099" s="822">
        <v>38</v>
      </c>
      <c r="P4099" s="831">
        <v>153</v>
      </c>
      <c r="Q4099" s="831">
        <v>6120</v>
      </c>
      <c r="R4099" s="827"/>
      <c r="S4099" s="832">
        <v>40</v>
      </c>
    </row>
    <row r="4100" spans="1:19" ht="14.45" customHeight="1" x14ac:dyDescent="0.2">
      <c r="A4100" s="821" t="s">
        <v>6951</v>
      </c>
      <c r="B4100" s="822" t="s">
        <v>7426</v>
      </c>
      <c r="C4100" s="822" t="s">
        <v>639</v>
      </c>
      <c r="D4100" s="822" t="s">
        <v>3525</v>
      </c>
      <c r="E4100" s="822" t="s">
        <v>6946</v>
      </c>
      <c r="F4100" s="822" t="s">
        <v>7328</v>
      </c>
      <c r="G4100" s="822" t="s">
        <v>7329</v>
      </c>
      <c r="H4100" s="831">
        <v>1464</v>
      </c>
      <c r="I4100" s="831">
        <v>262056</v>
      </c>
      <c r="J4100" s="822"/>
      <c r="K4100" s="822">
        <v>179</v>
      </c>
      <c r="L4100" s="831">
        <v>1385</v>
      </c>
      <c r="M4100" s="831">
        <v>249300</v>
      </c>
      <c r="N4100" s="822"/>
      <c r="O4100" s="822">
        <v>180</v>
      </c>
      <c r="P4100" s="831">
        <v>1384</v>
      </c>
      <c r="Q4100" s="831">
        <v>268496</v>
      </c>
      <c r="R4100" s="827"/>
      <c r="S4100" s="832">
        <v>194</v>
      </c>
    </row>
    <row r="4101" spans="1:19" ht="14.45" customHeight="1" x14ac:dyDescent="0.2">
      <c r="A4101" s="821" t="s">
        <v>6951</v>
      </c>
      <c r="B4101" s="822" t="s">
        <v>7426</v>
      </c>
      <c r="C4101" s="822" t="s">
        <v>639</v>
      </c>
      <c r="D4101" s="822" t="s">
        <v>3525</v>
      </c>
      <c r="E4101" s="822" t="s">
        <v>6946</v>
      </c>
      <c r="F4101" s="822" t="s">
        <v>7445</v>
      </c>
      <c r="G4101" s="822" t="s">
        <v>7446</v>
      </c>
      <c r="H4101" s="831">
        <v>49</v>
      </c>
      <c r="I4101" s="831">
        <v>31017</v>
      </c>
      <c r="J4101" s="822"/>
      <c r="K4101" s="822">
        <v>633</v>
      </c>
      <c r="L4101" s="831"/>
      <c r="M4101" s="831"/>
      <c r="N4101" s="822"/>
      <c r="O4101" s="822"/>
      <c r="P4101" s="831">
        <v>23</v>
      </c>
      <c r="Q4101" s="831">
        <v>14904</v>
      </c>
      <c r="R4101" s="827"/>
      <c r="S4101" s="832">
        <v>648</v>
      </c>
    </row>
    <row r="4102" spans="1:19" ht="14.45" customHeight="1" x14ac:dyDescent="0.2">
      <c r="A4102" s="821" t="s">
        <v>6951</v>
      </c>
      <c r="B4102" s="822" t="s">
        <v>7426</v>
      </c>
      <c r="C4102" s="822" t="s">
        <v>639</v>
      </c>
      <c r="D4102" s="822" t="s">
        <v>3525</v>
      </c>
      <c r="E4102" s="822" t="s">
        <v>6946</v>
      </c>
      <c r="F4102" s="822" t="s">
        <v>7330</v>
      </c>
      <c r="G4102" s="822" t="s">
        <v>7331</v>
      </c>
      <c r="H4102" s="831">
        <v>66</v>
      </c>
      <c r="I4102" s="831">
        <v>441870</v>
      </c>
      <c r="J4102" s="822"/>
      <c r="K4102" s="822">
        <v>6695</v>
      </c>
      <c r="L4102" s="831">
        <v>51</v>
      </c>
      <c r="M4102" s="831">
        <v>342057</v>
      </c>
      <c r="N4102" s="822"/>
      <c r="O4102" s="822">
        <v>6707</v>
      </c>
      <c r="P4102" s="831">
        <v>42</v>
      </c>
      <c r="Q4102" s="831">
        <v>286608</v>
      </c>
      <c r="R4102" s="827"/>
      <c r="S4102" s="832">
        <v>6824</v>
      </c>
    </row>
    <row r="4103" spans="1:19" ht="14.45" customHeight="1" x14ac:dyDescent="0.2">
      <c r="A4103" s="821" t="s">
        <v>6951</v>
      </c>
      <c r="B4103" s="822" t="s">
        <v>7426</v>
      </c>
      <c r="C4103" s="822" t="s">
        <v>639</v>
      </c>
      <c r="D4103" s="822" t="s">
        <v>3525</v>
      </c>
      <c r="E4103" s="822" t="s">
        <v>6946</v>
      </c>
      <c r="F4103" s="822" t="s">
        <v>7449</v>
      </c>
      <c r="G4103" s="822" t="s">
        <v>7450</v>
      </c>
      <c r="H4103" s="831">
        <v>4</v>
      </c>
      <c r="I4103" s="831">
        <v>2928</v>
      </c>
      <c r="J4103" s="822"/>
      <c r="K4103" s="822">
        <v>732</v>
      </c>
      <c r="L4103" s="831"/>
      <c r="M4103" s="831"/>
      <c r="N4103" s="822"/>
      <c r="O4103" s="822"/>
      <c r="P4103" s="831">
        <v>1</v>
      </c>
      <c r="Q4103" s="831">
        <v>783</v>
      </c>
      <c r="R4103" s="827"/>
      <c r="S4103" s="832">
        <v>783</v>
      </c>
    </row>
    <row r="4104" spans="1:19" ht="14.45" customHeight="1" x14ac:dyDescent="0.2">
      <c r="A4104" s="821" t="s">
        <v>6951</v>
      </c>
      <c r="B4104" s="822" t="s">
        <v>7426</v>
      </c>
      <c r="C4104" s="822" t="s">
        <v>639</v>
      </c>
      <c r="D4104" s="822" t="s">
        <v>3525</v>
      </c>
      <c r="E4104" s="822" t="s">
        <v>6946</v>
      </c>
      <c r="F4104" s="822" t="s">
        <v>7332</v>
      </c>
      <c r="G4104" s="822" t="s">
        <v>7333</v>
      </c>
      <c r="H4104" s="831"/>
      <c r="I4104" s="831"/>
      <c r="J4104" s="822"/>
      <c r="K4104" s="822"/>
      <c r="L4104" s="831"/>
      <c r="M4104" s="831"/>
      <c r="N4104" s="822"/>
      <c r="O4104" s="822"/>
      <c r="P4104" s="831">
        <v>21</v>
      </c>
      <c r="Q4104" s="831">
        <v>0</v>
      </c>
      <c r="R4104" s="827"/>
      <c r="S4104" s="832">
        <v>0</v>
      </c>
    </row>
    <row r="4105" spans="1:19" ht="14.45" customHeight="1" x14ac:dyDescent="0.2">
      <c r="A4105" s="821" t="s">
        <v>6951</v>
      </c>
      <c r="B4105" s="822" t="s">
        <v>7426</v>
      </c>
      <c r="C4105" s="822" t="s">
        <v>639</v>
      </c>
      <c r="D4105" s="822" t="s">
        <v>3525</v>
      </c>
      <c r="E4105" s="822" t="s">
        <v>6946</v>
      </c>
      <c r="F4105" s="822" t="s">
        <v>7334</v>
      </c>
      <c r="G4105" s="822" t="s">
        <v>7335</v>
      </c>
      <c r="H4105" s="831"/>
      <c r="I4105" s="831"/>
      <c r="J4105" s="822"/>
      <c r="K4105" s="822"/>
      <c r="L4105" s="831"/>
      <c r="M4105" s="831"/>
      <c r="N4105" s="822"/>
      <c r="O4105" s="822"/>
      <c r="P4105" s="831">
        <v>1</v>
      </c>
      <c r="Q4105" s="831">
        <v>0</v>
      </c>
      <c r="R4105" s="827"/>
      <c r="S4105" s="832">
        <v>0</v>
      </c>
    </row>
    <row r="4106" spans="1:19" ht="14.45" customHeight="1" x14ac:dyDescent="0.2">
      <c r="A4106" s="821" t="s">
        <v>6951</v>
      </c>
      <c r="B4106" s="822" t="s">
        <v>7426</v>
      </c>
      <c r="C4106" s="822" t="s">
        <v>639</v>
      </c>
      <c r="D4106" s="822" t="s">
        <v>3525</v>
      </c>
      <c r="E4106" s="822" t="s">
        <v>6946</v>
      </c>
      <c r="F4106" s="822" t="s">
        <v>7336</v>
      </c>
      <c r="G4106" s="822" t="s">
        <v>7337</v>
      </c>
      <c r="H4106" s="831">
        <v>288</v>
      </c>
      <c r="I4106" s="831">
        <v>70560</v>
      </c>
      <c r="J4106" s="822"/>
      <c r="K4106" s="822">
        <v>245</v>
      </c>
      <c r="L4106" s="831">
        <v>576</v>
      </c>
      <c r="M4106" s="831">
        <v>141696</v>
      </c>
      <c r="N4106" s="822"/>
      <c r="O4106" s="822">
        <v>246</v>
      </c>
      <c r="P4106" s="831">
        <v>490</v>
      </c>
      <c r="Q4106" s="831">
        <v>127400</v>
      </c>
      <c r="R4106" s="827"/>
      <c r="S4106" s="832">
        <v>260</v>
      </c>
    </row>
    <row r="4107" spans="1:19" ht="14.45" customHeight="1" x14ac:dyDescent="0.2">
      <c r="A4107" s="821" t="s">
        <v>6951</v>
      </c>
      <c r="B4107" s="822" t="s">
        <v>7426</v>
      </c>
      <c r="C4107" s="822" t="s">
        <v>639</v>
      </c>
      <c r="D4107" s="822" t="s">
        <v>3525</v>
      </c>
      <c r="E4107" s="822" t="s">
        <v>6946</v>
      </c>
      <c r="F4107" s="822" t="s">
        <v>7338</v>
      </c>
      <c r="G4107" s="822" t="s">
        <v>7339</v>
      </c>
      <c r="H4107" s="831">
        <v>1435</v>
      </c>
      <c r="I4107" s="831">
        <v>47833.270000000026</v>
      </c>
      <c r="J4107" s="822"/>
      <c r="K4107" s="822">
        <v>33.333289198606288</v>
      </c>
      <c r="L4107" s="831">
        <v>1362</v>
      </c>
      <c r="M4107" s="831">
        <v>52757.79</v>
      </c>
      <c r="N4107" s="822"/>
      <c r="O4107" s="822">
        <v>38.735528634361231</v>
      </c>
      <c r="P4107" s="831">
        <v>1365</v>
      </c>
      <c r="Q4107" s="831">
        <v>55577.879999999983</v>
      </c>
      <c r="R4107" s="827"/>
      <c r="S4107" s="832">
        <v>40.716395604395593</v>
      </c>
    </row>
    <row r="4108" spans="1:19" ht="14.45" customHeight="1" x14ac:dyDescent="0.2">
      <c r="A4108" s="821" t="s">
        <v>6951</v>
      </c>
      <c r="B4108" s="822" t="s">
        <v>7426</v>
      </c>
      <c r="C4108" s="822" t="s">
        <v>639</v>
      </c>
      <c r="D4108" s="822" t="s">
        <v>3525</v>
      </c>
      <c r="E4108" s="822" t="s">
        <v>6946</v>
      </c>
      <c r="F4108" s="822" t="s">
        <v>7340</v>
      </c>
      <c r="G4108" s="822" t="s">
        <v>7341</v>
      </c>
      <c r="H4108" s="831">
        <v>99</v>
      </c>
      <c r="I4108" s="831">
        <v>93258</v>
      </c>
      <c r="J4108" s="822"/>
      <c r="K4108" s="822">
        <v>942</v>
      </c>
      <c r="L4108" s="831">
        <v>49</v>
      </c>
      <c r="M4108" s="831">
        <v>46256</v>
      </c>
      <c r="N4108" s="822"/>
      <c r="O4108" s="822">
        <v>944</v>
      </c>
      <c r="P4108" s="831">
        <v>41</v>
      </c>
      <c r="Q4108" s="831">
        <v>39852</v>
      </c>
      <c r="R4108" s="827"/>
      <c r="S4108" s="832">
        <v>972</v>
      </c>
    </row>
    <row r="4109" spans="1:19" ht="14.45" customHeight="1" x14ac:dyDescent="0.2">
      <c r="A4109" s="821" t="s">
        <v>6951</v>
      </c>
      <c r="B4109" s="822" t="s">
        <v>7426</v>
      </c>
      <c r="C4109" s="822" t="s">
        <v>639</v>
      </c>
      <c r="D4109" s="822" t="s">
        <v>3525</v>
      </c>
      <c r="E4109" s="822" t="s">
        <v>6946</v>
      </c>
      <c r="F4109" s="822" t="s">
        <v>7342</v>
      </c>
      <c r="G4109" s="822" t="s">
        <v>7343</v>
      </c>
      <c r="H4109" s="831">
        <v>530</v>
      </c>
      <c r="I4109" s="831">
        <v>20140</v>
      </c>
      <c r="J4109" s="822"/>
      <c r="K4109" s="822">
        <v>38</v>
      </c>
      <c r="L4109" s="831">
        <v>594</v>
      </c>
      <c r="M4109" s="831">
        <v>22572</v>
      </c>
      <c r="N4109" s="822"/>
      <c r="O4109" s="822">
        <v>38</v>
      </c>
      <c r="P4109" s="831">
        <v>689</v>
      </c>
      <c r="Q4109" s="831">
        <v>26871</v>
      </c>
      <c r="R4109" s="827"/>
      <c r="S4109" s="832">
        <v>39</v>
      </c>
    </row>
    <row r="4110" spans="1:19" ht="14.45" customHeight="1" x14ac:dyDescent="0.2">
      <c r="A4110" s="821" t="s">
        <v>6951</v>
      </c>
      <c r="B4110" s="822" t="s">
        <v>7426</v>
      </c>
      <c r="C4110" s="822" t="s">
        <v>639</v>
      </c>
      <c r="D4110" s="822" t="s">
        <v>3525</v>
      </c>
      <c r="E4110" s="822" t="s">
        <v>6946</v>
      </c>
      <c r="F4110" s="822" t="s">
        <v>7346</v>
      </c>
      <c r="G4110" s="822" t="s">
        <v>7347</v>
      </c>
      <c r="H4110" s="831"/>
      <c r="I4110" s="831"/>
      <c r="J4110" s="822"/>
      <c r="K4110" s="822"/>
      <c r="L4110" s="831">
        <v>14</v>
      </c>
      <c r="M4110" s="831">
        <v>1232</v>
      </c>
      <c r="N4110" s="822"/>
      <c r="O4110" s="822">
        <v>88</v>
      </c>
      <c r="P4110" s="831">
        <v>2</v>
      </c>
      <c r="Q4110" s="831">
        <v>186</v>
      </c>
      <c r="R4110" s="827"/>
      <c r="S4110" s="832">
        <v>93</v>
      </c>
    </row>
    <row r="4111" spans="1:19" ht="14.45" customHeight="1" x14ac:dyDescent="0.2">
      <c r="A4111" s="821" t="s">
        <v>6951</v>
      </c>
      <c r="B4111" s="822" t="s">
        <v>7426</v>
      </c>
      <c r="C4111" s="822" t="s">
        <v>639</v>
      </c>
      <c r="D4111" s="822" t="s">
        <v>3525</v>
      </c>
      <c r="E4111" s="822" t="s">
        <v>6946</v>
      </c>
      <c r="F4111" s="822" t="s">
        <v>7348</v>
      </c>
      <c r="G4111" s="822" t="s">
        <v>7349</v>
      </c>
      <c r="H4111" s="831">
        <v>25</v>
      </c>
      <c r="I4111" s="831">
        <v>825</v>
      </c>
      <c r="J4111" s="822"/>
      <c r="K4111" s="822">
        <v>33</v>
      </c>
      <c r="L4111" s="831">
        <v>34</v>
      </c>
      <c r="M4111" s="831">
        <v>1122</v>
      </c>
      <c r="N4111" s="822"/>
      <c r="O4111" s="822">
        <v>33</v>
      </c>
      <c r="P4111" s="831">
        <v>69</v>
      </c>
      <c r="Q4111" s="831">
        <v>2346</v>
      </c>
      <c r="R4111" s="827"/>
      <c r="S4111" s="832">
        <v>34</v>
      </c>
    </row>
    <row r="4112" spans="1:19" ht="14.45" customHeight="1" x14ac:dyDescent="0.2">
      <c r="A4112" s="821" t="s">
        <v>6951</v>
      </c>
      <c r="B4112" s="822" t="s">
        <v>7426</v>
      </c>
      <c r="C4112" s="822" t="s">
        <v>639</v>
      </c>
      <c r="D4112" s="822" t="s">
        <v>3525</v>
      </c>
      <c r="E4112" s="822" t="s">
        <v>6946</v>
      </c>
      <c r="F4112" s="822" t="s">
        <v>7350</v>
      </c>
      <c r="G4112" s="822" t="s">
        <v>7351</v>
      </c>
      <c r="H4112" s="831">
        <v>21</v>
      </c>
      <c r="I4112" s="831">
        <v>7518</v>
      </c>
      <c r="J4112" s="822"/>
      <c r="K4112" s="822">
        <v>358</v>
      </c>
      <c r="L4112" s="831">
        <v>3</v>
      </c>
      <c r="M4112" s="831">
        <v>1080</v>
      </c>
      <c r="N4112" s="822"/>
      <c r="O4112" s="822">
        <v>360</v>
      </c>
      <c r="P4112" s="831">
        <v>1</v>
      </c>
      <c r="Q4112" s="831">
        <v>388</v>
      </c>
      <c r="R4112" s="827"/>
      <c r="S4112" s="832">
        <v>388</v>
      </c>
    </row>
    <row r="4113" spans="1:19" ht="14.45" customHeight="1" x14ac:dyDescent="0.2">
      <c r="A4113" s="821" t="s">
        <v>6951</v>
      </c>
      <c r="B4113" s="822" t="s">
        <v>7426</v>
      </c>
      <c r="C4113" s="822" t="s">
        <v>639</v>
      </c>
      <c r="D4113" s="822" t="s">
        <v>3525</v>
      </c>
      <c r="E4113" s="822" t="s">
        <v>6946</v>
      </c>
      <c r="F4113" s="822" t="s">
        <v>7352</v>
      </c>
      <c r="G4113" s="822" t="s">
        <v>7353</v>
      </c>
      <c r="H4113" s="831">
        <v>56</v>
      </c>
      <c r="I4113" s="831">
        <v>7560</v>
      </c>
      <c r="J4113" s="822"/>
      <c r="K4113" s="822">
        <v>135</v>
      </c>
      <c r="L4113" s="831">
        <v>14</v>
      </c>
      <c r="M4113" s="831">
        <v>1918</v>
      </c>
      <c r="N4113" s="822"/>
      <c r="O4113" s="822">
        <v>137</v>
      </c>
      <c r="P4113" s="831"/>
      <c r="Q4113" s="831"/>
      <c r="R4113" s="827"/>
      <c r="S4113" s="832"/>
    </row>
    <row r="4114" spans="1:19" ht="14.45" customHeight="1" x14ac:dyDescent="0.2">
      <c r="A4114" s="821" t="s">
        <v>6951</v>
      </c>
      <c r="B4114" s="822" t="s">
        <v>7426</v>
      </c>
      <c r="C4114" s="822" t="s">
        <v>639</v>
      </c>
      <c r="D4114" s="822" t="s">
        <v>3525</v>
      </c>
      <c r="E4114" s="822" t="s">
        <v>6946</v>
      </c>
      <c r="F4114" s="822" t="s">
        <v>7354</v>
      </c>
      <c r="G4114" s="822" t="s">
        <v>7355</v>
      </c>
      <c r="H4114" s="831"/>
      <c r="I4114" s="831"/>
      <c r="J4114" s="822"/>
      <c r="K4114" s="822"/>
      <c r="L4114" s="831"/>
      <c r="M4114" s="831"/>
      <c r="N4114" s="822"/>
      <c r="O4114" s="822"/>
      <c r="P4114" s="831">
        <v>3</v>
      </c>
      <c r="Q4114" s="831">
        <v>243</v>
      </c>
      <c r="R4114" s="827"/>
      <c r="S4114" s="832">
        <v>81</v>
      </c>
    </row>
    <row r="4115" spans="1:19" ht="14.45" customHeight="1" x14ac:dyDescent="0.2">
      <c r="A4115" s="821" t="s">
        <v>6951</v>
      </c>
      <c r="B4115" s="822" t="s">
        <v>7426</v>
      </c>
      <c r="C4115" s="822" t="s">
        <v>639</v>
      </c>
      <c r="D4115" s="822" t="s">
        <v>3525</v>
      </c>
      <c r="E4115" s="822" t="s">
        <v>6946</v>
      </c>
      <c r="F4115" s="822" t="s">
        <v>7356</v>
      </c>
      <c r="G4115" s="822" t="s">
        <v>7357</v>
      </c>
      <c r="H4115" s="831"/>
      <c r="I4115" s="831"/>
      <c r="J4115" s="822"/>
      <c r="K4115" s="822"/>
      <c r="L4115" s="831">
        <v>0</v>
      </c>
      <c r="M4115" s="831">
        <v>0</v>
      </c>
      <c r="N4115" s="822"/>
      <c r="O4115" s="822"/>
      <c r="P4115" s="831">
        <v>3</v>
      </c>
      <c r="Q4115" s="831">
        <v>729</v>
      </c>
      <c r="R4115" s="827"/>
      <c r="S4115" s="832">
        <v>243</v>
      </c>
    </row>
    <row r="4116" spans="1:19" ht="14.45" customHeight="1" x14ac:dyDescent="0.2">
      <c r="A4116" s="821" t="s">
        <v>6951</v>
      </c>
      <c r="B4116" s="822" t="s">
        <v>7426</v>
      </c>
      <c r="C4116" s="822" t="s">
        <v>639</v>
      </c>
      <c r="D4116" s="822" t="s">
        <v>3525</v>
      </c>
      <c r="E4116" s="822" t="s">
        <v>6946</v>
      </c>
      <c r="F4116" s="822" t="s">
        <v>7455</v>
      </c>
      <c r="G4116" s="822" t="s">
        <v>7456</v>
      </c>
      <c r="H4116" s="831">
        <v>1</v>
      </c>
      <c r="I4116" s="831">
        <v>543</v>
      </c>
      <c r="J4116" s="822"/>
      <c r="K4116" s="822">
        <v>543</v>
      </c>
      <c r="L4116" s="831"/>
      <c r="M4116" s="831"/>
      <c r="N4116" s="822"/>
      <c r="O4116" s="822"/>
      <c r="P4116" s="831"/>
      <c r="Q4116" s="831"/>
      <c r="R4116" s="827"/>
      <c r="S4116" s="832"/>
    </row>
    <row r="4117" spans="1:19" ht="14.45" customHeight="1" x14ac:dyDescent="0.2">
      <c r="A4117" s="821" t="s">
        <v>6951</v>
      </c>
      <c r="B4117" s="822" t="s">
        <v>7426</v>
      </c>
      <c r="C4117" s="822" t="s">
        <v>639</v>
      </c>
      <c r="D4117" s="822" t="s">
        <v>3525</v>
      </c>
      <c r="E4117" s="822" t="s">
        <v>6946</v>
      </c>
      <c r="F4117" s="822" t="s">
        <v>7362</v>
      </c>
      <c r="G4117" s="822" t="s">
        <v>7363</v>
      </c>
      <c r="H4117" s="831">
        <v>138</v>
      </c>
      <c r="I4117" s="831">
        <v>8418</v>
      </c>
      <c r="J4117" s="822"/>
      <c r="K4117" s="822">
        <v>61</v>
      </c>
      <c r="L4117" s="831">
        <v>53</v>
      </c>
      <c r="M4117" s="831">
        <v>3286</v>
      </c>
      <c r="N4117" s="822"/>
      <c r="O4117" s="822">
        <v>62</v>
      </c>
      <c r="P4117" s="831">
        <v>67</v>
      </c>
      <c r="Q4117" s="831">
        <v>4422</v>
      </c>
      <c r="R4117" s="827"/>
      <c r="S4117" s="832">
        <v>66</v>
      </c>
    </row>
    <row r="4118" spans="1:19" ht="14.45" customHeight="1" x14ac:dyDescent="0.2">
      <c r="A4118" s="821" t="s">
        <v>6951</v>
      </c>
      <c r="B4118" s="822" t="s">
        <v>7426</v>
      </c>
      <c r="C4118" s="822" t="s">
        <v>639</v>
      </c>
      <c r="D4118" s="822" t="s">
        <v>3525</v>
      </c>
      <c r="E4118" s="822" t="s">
        <v>6946</v>
      </c>
      <c r="F4118" s="822" t="s">
        <v>7366</v>
      </c>
      <c r="G4118" s="822" t="s">
        <v>7367</v>
      </c>
      <c r="H4118" s="831"/>
      <c r="I4118" s="831"/>
      <c r="J4118" s="822"/>
      <c r="K4118" s="822"/>
      <c r="L4118" s="831"/>
      <c r="M4118" s="831"/>
      <c r="N4118" s="822"/>
      <c r="O4118" s="822"/>
      <c r="P4118" s="831">
        <v>50</v>
      </c>
      <c r="Q4118" s="831">
        <v>3300</v>
      </c>
      <c r="R4118" s="827"/>
      <c r="S4118" s="832">
        <v>66</v>
      </c>
    </row>
    <row r="4119" spans="1:19" ht="14.45" customHeight="1" x14ac:dyDescent="0.2">
      <c r="A4119" s="821" t="s">
        <v>6951</v>
      </c>
      <c r="B4119" s="822" t="s">
        <v>7426</v>
      </c>
      <c r="C4119" s="822" t="s">
        <v>639</v>
      </c>
      <c r="D4119" s="822" t="s">
        <v>3525</v>
      </c>
      <c r="E4119" s="822" t="s">
        <v>6946</v>
      </c>
      <c r="F4119" s="822" t="s">
        <v>7368</v>
      </c>
      <c r="G4119" s="822" t="s">
        <v>7369</v>
      </c>
      <c r="H4119" s="831">
        <v>14</v>
      </c>
      <c r="I4119" s="831">
        <v>1624</v>
      </c>
      <c r="J4119" s="822"/>
      <c r="K4119" s="822">
        <v>116</v>
      </c>
      <c r="L4119" s="831">
        <v>1</v>
      </c>
      <c r="M4119" s="831">
        <v>117</v>
      </c>
      <c r="N4119" s="822"/>
      <c r="O4119" s="822">
        <v>117</v>
      </c>
      <c r="P4119" s="831"/>
      <c r="Q4119" s="831"/>
      <c r="R4119" s="827"/>
      <c r="S4119" s="832"/>
    </row>
    <row r="4120" spans="1:19" ht="14.45" customHeight="1" x14ac:dyDescent="0.2">
      <c r="A4120" s="821" t="s">
        <v>6951</v>
      </c>
      <c r="B4120" s="822" t="s">
        <v>7426</v>
      </c>
      <c r="C4120" s="822" t="s">
        <v>639</v>
      </c>
      <c r="D4120" s="822" t="s">
        <v>3525</v>
      </c>
      <c r="E4120" s="822" t="s">
        <v>6946</v>
      </c>
      <c r="F4120" s="822" t="s">
        <v>7457</v>
      </c>
      <c r="G4120" s="822" t="s">
        <v>7458</v>
      </c>
      <c r="H4120" s="831">
        <v>1</v>
      </c>
      <c r="I4120" s="831">
        <v>3839</v>
      </c>
      <c r="J4120" s="822"/>
      <c r="K4120" s="822">
        <v>3839</v>
      </c>
      <c r="L4120" s="831"/>
      <c r="M4120" s="831"/>
      <c r="N4120" s="822"/>
      <c r="O4120" s="822"/>
      <c r="P4120" s="831"/>
      <c r="Q4120" s="831"/>
      <c r="R4120" s="827"/>
      <c r="S4120" s="832"/>
    </row>
    <row r="4121" spans="1:19" ht="14.45" customHeight="1" x14ac:dyDescent="0.2">
      <c r="A4121" s="821" t="s">
        <v>6951</v>
      </c>
      <c r="B4121" s="822" t="s">
        <v>7426</v>
      </c>
      <c r="C4121" s="822" t="s">
        <v>639</v>
      </c>
      <c r="D4121" s="822" t="s">
        <v>3525</v>
      </c>
      <c r="E4121" s="822" t="s">
        <v>6946</v>
      </c>
      <c r="F4121" s="822" t="s">
        <v>7459</v>
      </c>
      <c r="G4121" s="822" t="s">
        <v>7460</v>
      </c>
      <c r="H4121" s="831">
        <v>62</v>
      </c>
      <c r="I4121" s="831">
        <v>120900</v>
      </c>
      <c r="J4121" s="822"/>
      <c r="K4121" s="822">
        <v>1950</v>
      </c>
      <c r="L4121" s="831">
        <v>7</v>
      </c>
      <c r="M4121" s="831">
        <v>13678</v>
      </c>
      <c r="N4121" s="822"/>
      <c r="O4121" s="822">
        <v>1954</v>
      </c>
      <c r="P4121" s="831">
        <v>5</v>
      </c>
      <c r="Q4121" s="831">
        <v>10055</v>
      </c>
      <c r="R4121" s="827"/>
      <c r="S4121" s="832">
        <v>2011</v>
      </c>
    </row>
    <row r="4122" spans="1:19" ht="14.45" customHeight="1" x14ac:dyDescent="0.2">
      <c r="A4122" s="821" t="s">
        <v>6951</v>
      </c>
      <c r="B4122" s="822" t="s">
        <v>7426</v>
      </c>
      <c r="C4122" s="822" t="s">
        <v>639</v>
      </c>
      <c r="D4122" s="822" t="s">
        <v>3525</v>
      </c>
      <c r="E4122" s="822" t="s">
        <v>6946</v>
      </c>
      <c r="F4122" s="822" t="s">
        <v>7461</v>
      </c>
      <c r="G4122" s="822" t="s">
        <v>7462</v>
      </c>
      <c r="H4122" s="831">
        <v>1</v>
      </c>
      <c r="I4122" s="831">
        <v>304</v>
      </c>
      <c r="J4122" s="822"/>
      <c r="K4122" s="822">
        <v>304</v>
      </c>
      <c r="L4122" s="831"/>
      <c r="M4122" s="831"/>
      <c r="N4122" s="822"/>
      <c r="O4122" s="822"/>
      <c r="P4122" s="831"/>
      <c r="Q4122" s="831"/>
      <c r="R4122" s="827"/>
      <c r="S4122" s="832"/>
    </row>
    <row r="4123" spans="1:19" ht="14.45" customHeight="1" x14ac:dyDescent="0.2">
      <c r="A4123" s="821" t="s">
        <v>6951</v>
      </c>
      <c r="B4123" s="822" t="s">
        <v>7426</v>
      </c>
      <c r="C4123" s="822" t="s">
        <v>639</v>
      </c>
      <c r="D4123" s="822" t="s">
        <v>3525</v>
      </c>
      <c r="E4123" s="822" t="s">
        <v>6946</v>
      </c>
      <c r="F4123" s="822" t="s">
        <v>7370</v>
      </c>
      <c r="G4123" s="822" t="s">
        <v>7371</v>
      </c>
      <c r="H4123" s="831"/>
      <c r="I4123" s="831"/>
      <c r="J4123" s="822"/>
      <c r="K4123" s="822"/>
      <c r="L4123" s="831"/>
      <c r="M4123" s="831"/>
      <c r="N4123" s="822"/>
      <c r="O4123" s="822"/>
      <c r="P4123" s="831">
        <v>1</v>
      </c>
      <c r="Q4123" s="831">
        <v>0</v>
      </c>
      <c r="R4123" s="827"/>
      <c r="S4123" s="832">
        <v>0</v>
      </c>
    </row>
    <row r="4124" spans="1:19" ht="14.45" customHeight="1" x14ac:dyDescent="0.2">
      <c r="A4124" s="821" t="s">
        <v>6951</v>
      </c>
      <c r="B4124" s="822" t="s">
        <v>7426</v>
      </c>
      <c r="C4124" s="822" t="s">
        <v>639</v>
      </c>
      <c r="D4124" s="822" t="s">
        <v>3525</v>
      </c>
      <c r="E4124" s="822" t="s">
        <v>6946</v>
      </c>
      <c r="F4124" s="822" t="s">
        <v>7382</v>
      </c>
      <c r="G4124" s="822" t="s">
        <v>7380</v>
      </c>
      <c r="H4124" s="831"/>
      <c r="I4124" s="831"/>
      <c r="J4124" s="822"/>
      <c r="K4124" s="822"/>
      <c r="L4124" s="831"/>
      <c r="M4124" s="831"/>
      <c r="N4124" s="822"/>
      <c r="O4124" s="822"/>
      <c r="P4124" s="831">
        <v>3</v>
      </c>
      <c r="Q4124" s="831">
        <v>351</v>
      </c>
      <c r="R4124" s="827"/>
      <c r="S4124" s="832">
        <v>117</v>
      </c>
    </row>
    <row r="4125" spans="1:19" ht="14.45" customHeight="1" x14ac:dyDescent="0.2">
      <c r="A4125" s="821" t="s">
        <v>6951</v>
      </c>
      <c r="B4125" s="822" t="s">
        <v>7426</v>
      </c>
      <c r="C4125" s="822" t="s">
        <v>639</v>
      </c>
      <c r="D4125" s="822" t="s">
        <v>6943</v>
      </c>
      <c r="E4125" s="822" t="s">
        <v>6953</v>
      </c>
      <c r="F4125" s="822" t="s">
        <v>6959</v>
      </c>
      <c r="G4125" s="822" t="s">
        <v>900</v>
      </c>
      <c r="H4125" s="831">
        <v>0.5</v>
      </c>
      <c r="I4125" s="831">
        <v>76.5</v>
      </c>
      <c r="J4125" s="822"/>
      <c r="K4125" s="822">
        <v>153</v>
      </c>
      <c r="L4125" s="831"/>
      <c r="M4125" s="831"/>
      <c r="N4125" s="822"/>
      <c r="O4125" s="822"/>
      <c r="P4125" s="831"/>
      <c r="Q4125" s="831"/>
      <c r="R4125" s="827"/>
      <c r="S4125" s="832"/>
    </row>
    <row r="4126" spans="1:19" ht="14.45" customHeight="1" x14ac:dyDescent="0.2">
      <c r="A4126" s="821" t="s">
        <v>6951</v>
      </c>
      <c r="B4126" s="822" t="s">
        <v>7426</v>
      </c>
      <c r="C4126" s="822" t="s">
        <v>639</v>
      </c>
      <c r="D4126" s="822" t="s">
        <v>6943</v>
      </c>
      <c r="E4126" s="822" t="s">
        <v>6953</v>
      </c>
      <c r="F4126" s="822" t="s">
        <v>6962</v>
      </c>
      <c r="G4126" s="822" t="s">
        <v>1479</v>
      </c>
      <c r="H4126" s="831">
        <v>6</v>
      </c>
      <c r="I4126" s="831">
        <v>80.22</v>
      </c>
      <c r="J4126" s="822"/>
      <c r="K4126" s="822">
        <v>13.37</v>
      </c>
      <c r="L4126" s="831"/>
      <c r="M4126" s="831"/>
      <c r="N4126" s="822"/>
      <c r="O4126" s="822"/>
      <c r="P4126" s="831"/>
      <c r="Q4126" s="831"/>
      <c r="R4126" s="827"/>
      <c r="S4126" s="832"/>
    </row>
    <row r="4127" spans="1:19" ht="14.45" customHeight="1" x14ac:dyDescent="0.2">
      <c r="A4127" s="821" t="s">
        <v>6951</v>
      </c>
      <c r="B4127" s="822" t="s">
        <v>7426</v>
      </c>
      <c r="C4127" s="822" t="s">
        <v>639</v>
      </c>
      <c r="D4127" s="822" t="s">
        <v>6943</v>
      </c>
      <c r="E4127" s="822" t="s">
        <v>6953</v>
      </c>
      <c r="F4127" s="822" t="s">
        <v>6996</v>
      </c>
      <c r="G4127" s="822" t="s">
        <v>1434</v>
      </c>
      <c r="H4127" s="831">
        <v>0.8</v>
      </c>
      <c r="I4127" s="831">
        <v>140.32</v>
      </c>
      <c r="J4127" s="822"/>
      <c r="K4127" s="822">
        <v>175.39999999999998</v>
      </c>
      <c r="L4127" s="831"/>
      <c r="M4127" s="831"/>
      <c r="N4127" s="822"/>
      <c r="O4127" s="822"/>
      <c r="P4127" s="831"/>
      <c r="Q4127" s="831"/>
      <c r="R4127" s="827"/>
      <c r="S4127" s="832"/>
    </row>
    <row r="4128" spans="1:19" ht="14.45" customHeight="1" x14ac:dyDescent="0.2">
      <c r="A4128" s="821" t="s">
        <v>6951</v>
      </c>
      <c r="B4128" s="822" t="s">
        <v>7426</v>
      </c>
      <c r="C4128" s="822" t="s">
        <v>639</v>
      </c>
      <c r="D4128" s="822" t="s">
        <v>6943</v>
      </c>
      <c r="E4128" s="822" t="s">
        <v>6953</v>
      </c>
      <c r="F4128" s="822" t="s">
        <v>7004</v>
      </c>
      <c r="G4128" s="822" t="s">
        <v>7005</v>
      </c>
      <c r="H4128" s="831">
        <v>0.8</v>
      </c>
      <c r="I4128" s="831">
        <v>93.84</v>
      </c>
      <c r="J4128" s="822"/>
      <c r="K4128" s="822">
        <v>117.3</v>
      </c>
      <c r="L4128" s="831"/>
      <c r="M4128" s="831"/>
      <c r="N4128" s="822"/>
      <c r="O4128" s="822"/>
      <c r="P4128" s="831"/>
      <c r="Q4128" s="831"/>
      <c r="R4128" s="827"/>
      <c r="S4128" s="832"/>
    </row>
    <row r="4129" spans="1:19" ht="14.45" customHeight="1" x14ac:dyDescent="0.2">
      <c r="A4129" s="821" t="s">
        <v>6951</v>
      </c>
      <c r="B4129" s="822" t="s">
        <v>7426</v>
      </c>
      <c r="C4129" s="822" t="s">
        <v>639</v>
      </c>
      <c r="D4129" s="822" t="s">
        <v>6943</v>
      </c>
      <c r="E4129" s="822" t="s">
        <v>6953</v>
      </c>
      <c r="F4129" s="822" t="s">
        <v>7047</v>
      </c>
      <c r="G4129" s="822" t="s">
        <v>805</v>
      </c>
      <c r="H4129" s="831">
        <v>0.34</v>
      </c>
      <c r="I4129" s="831">
        <v>178.77</v>
      </c>
      <c r="J4129" s="822"/>
      <c r="K4129" s="822">
        <v>525.79411764705878</v>
      </c>
      <c r="L4129" s="831"/>
      <c r="M4129" s="831"/>
      <c r="N4129" s="822"/>
      <c r="O4129" s="822"/>
      <c r="P4129" s="831"/>
      <c r="Q4129" s="831"/>
      <c r="R4129" s="827"/>
      <c r="S4129" s="832"/>
    </row>
    <row r="4130" spans="1:19" ht="14.45" customHeight="1" x14ac:dyDescent="0.2">
      <c r="A4130" s="821" t="s">
        <v>6951</v>
      </c>
      <c r="B4130" s="822" t="s">
        <v>7426</v>
      </c>
      <c r="C4130" s="822" t="s">
        <v>639</v>
      </c>
      <c r="D4130" s="822" t="s">
        <v>6943</v>
      </c>
      <c r="E4130" s="822" t="s">
        <v>6953</v>
      </c>
      <c r="F4130" s="822" t="s">
        <v>7048</v>
      </c>
      <c r="G4130" s="822" t="s">
        <v>805</v>
      </c>
      <c r="H4130" s="831">
        <v>2</v>
      </c>
      <c r="I4130" s="831">
        <v>437.8</v>
      </c>
      <c r="J4130" s="822"/>
      <c r="K4130" s="822">
        <v>218.9</v>
      </c>
      <c r="L4130" s="831"/>
      <c r="M4130" s="831"/>
      <c r="N4130" s="822"/>
      <c r="O4130" s="822"/>
      <c r="P4130" s="831"/>
      <c r="Q4130" s="831"/>
      <c r="R4130" s="827"/>
      <c r="S4130" s="832"/>
    </row>
    <row r="4131" spans="1:19" ht="14.45" customHeight="1" x14ac:dyDescent="0.2">
      <c r="A4131" s="821" t="s">
        <v>6951</v>
      </c>
      <c r="B4131" s="822" t="s">
        <v>7426</v>
      </c>
      <c r="C4131" s="822" t="s">
        <v>639</v>
      </c>
      <c r="D4131" s="822" t="s">
        <v>6943</v>
      </c>
      <c r="E4131" s="822" t="s">
        <v>6953</v>
      </c>
      <c r="F4131" s="822" t="s">
        <v>7049</v>
      </c>
      <c r="G4131" s="822" t="s">
        <v>805</v>
      </c>
      <c r="H4131" s="831">
        <v>4.4800000000000004</v>
      </c>
      <c r="I4131" s="831">
        <v>354.82</v>
      </c>
      <c r="J4131" s="822"/>
      <c r="K4131" s="822">
        <v>79.200892857142847</v>
      </c>
      <c r="L4131" s="831"/>
      <c r="M4131" s="831"/>
      <c r="N4131" s="822"/>
      <c r="O4131" s="822"/>
      <c r="P4131" s="831"/>
      <c r="Q4131" s="831"/>
      <c r="R4131" s="827"/>
      <c r="S4131" s="832"/>
    </row>
    <row r="4132" spans="1:19" ht="14.45" customHeight="1" x14ac:dyDescent="0.2">
      <c r="A4132" s="821" t="s">
        <v>6951</v>
      </c>
      <c r="B4132" s="822" t="s">
        <v>7426</v>
      </c>
      <c r="C4132" s="822" t="s">
        <v>639</v>
      </c>
      <c r="D4132" s="822" t="s">
        <v>6943</v>
      </c>
      <c r="E4132" s="822" t="s">
        <v>6953</v>
      </c>
      <c r="F4132" s="822" t="s">
        <v>7059</v>
      </c>
      <c r="G4132" s="822" t="s">
        <v>1004</v>
      </c>
      <c r="H4132" s="831">
        <v>1.1100000000000001</v>
      </c>
      <c r="I4132" s="831">
        <v>176.85</v>
      </c>
      <c r="J4132" s="822"/>
      <c r="K4132" s="822">
        <v>159.32432432432429</v>
      </c>
      <c r="L4132" s="831"/>
      <c r="M4132" s="831"/>
      <c r="N4132" s="822"/>
      <c r="O4132" s="822"/>
      <c r="P4132" s="831"/>
      <c r="Q4132" s="831"/>
      <c r="R4132" s="827"/>
      <c r="S4132" s="832"/>
    </row>
    <row r="4133" spans="1:19" ht="14.45" customHeight="1" x14ac:dyDescent="0.2">
      <c r="A4133" s="821" t="s">
        <v>6951</v>
      </c>
      <c r="B4133" s="822" t="s">
        <v>7426</v>
      </c>
      <c r="C4133" s="822" t="s">
        <v>639</v>
      </c>
      <c r="D4133" s="822" t="s">
        <v>6943</v>
      </c>
      <c r="E4133" s="822" t="s">
        <v>6953</v>
      </c>
      <c r="F4133" s="822" t="s">
        <v>7061</v>
      </c>
      <c r="G4133" s="822" t="s">
        <v>2967</v>
      </c>
      <c r="H4133" s="831">
        <v>3.03</v>
      </c>
      <c r="I4133" s="831">
        <v>274.67</v>
      </c>
      <c r="J4133" s="822"/>
      <c r="K4133" s="822">
        <v>90.65016501650166</v>
      </c>
      <c r="L4133" s="831"/>
      <c r="M4133" s="831"/>
      <c r="N4133" s="822"/>
      <c r="O4133" s="822"/>
      <c r="P4133" s="831"/>
      <c r="Q4133" s="831"/>
      <c r="R4133" s="827"/>
      <c r="S4133" s="832"/>
    </row>
    <row r="4134" spans="1:19" ht="14.45" customHeight="1" x14ac:dyDescent="0.2">
      <c r="A4134" s="821" t="s">
        <v>6951</v>
      </c>
      <c r="B4134" s="822" t="s">
        <v>7426</v>
      </c>
      <c r="C4134" s="822" t="s">
        <v>639</v>
      </c>
      <c r="D4134" s="822" t="s">
        <v>6943</v>
      </c>
      <c r="E4134" s="822" t="s">
        <v>6953</v>
      </c>
      <c r="F4134" s="822" t="s">
        <v>7086</v>
      </c>
      <c r="G4134" s="822" t="s">
        <v>2660</v>
      </c>
      <c r="H4134" s="831">
        <v>0.25</v>
      </c>
      <c r="I4134" s="831">
        <v>70.7</v>
      </c>
      <c r="J4134" s="822"/>
      <c r="K4134" s="822">
        <v>282.8</v>
      </c>
      <c r="L4134" s="831"/>
      <c r="M4134" s="831"/>
      <c r="N4134" s="822"/>
      <c r="O4134" s="822"/>
      <c r="P4134" s="831"/>
      <c r="Q4134" s="831"/>
      <c r="R4134" s="827"/>
      <c r="S4134" s="832"/>
    </row>
    <row r="4135" spans="1:19" ht="14.45" customHeight="1" x14ac:dyDescent="0.2">
      <c r="A4135" s="821" t="s">
        <v>6951</v>
      </c>
      <c r="B4135" s="822" t="s">
        <v>7426</v>
      </c>
      <c r="C4135" s="822" t="s">
        <v>639</v>
      </c>
      <c r="D4135" s="822" t="s">
        <v>6943</v>
      </c>
      <c r="E4135" s="822" t="s">
        <v>6953</v>
      </c>
      <c r="F4135" s="822" t="s">
        <v>7129</v>
      </c>
      <c r="G4135" s="822" t="s">
        <v>791</v>
      </c>
      <c r="H4135" s="831">
        <v>0.51</v>
      </c>
      <c r="I4135" s="831">
        <v>57.61</v>
      </c>
      <c r="J4135" s="822"/>
      <c r="K4135" s="822">
        <v>112.96078431372548</v>
      </c>
      <c r="L4135" s="831"/>
      <c r="M4135" s="831"/>
      <c r="N4135" s="822"/>
      <c r="O4135" s="822"/>
      <c r="P4135" s="831"/>
      <c r="Q4135" s="831"/>
      <c r="R4135" s="827"/>
      <c r="S4135" s="832"/>
    </row>
    <row r="4136" spans="1:19" ht="14.45" customHeight="1" x14ac:dyDescent="0.2">
      <c r="A4136" s="821" t="s">
        <v>6951</v>
      </c>
      <c r="B4136" s="822" t="s">
        <v>7426</v>
      </c>
      <c r="C4136" s="822" t="s">
        <v>639</v>
      </c>
      <c r="D4136" s="822" t="s">
        <v>6943</v>
      </c>
      <c r="E4136" s="822" t="s">
        <v>6953</v>
      </c>
      <c r="F4136" s="822" t="s">
        <v>7131</v>
      </c>
      <c r="G4136" s="822" t="s">
        <v>1132</v>
      </c>
      <c r="H4136" s="831">
        <v>2</v>
      </c>
      <c r="I4136" s="831">
        <v>365.8</v>
      </c>
      <c r="J4136" s="822"/>
      <c r="K4136" s="822">
        <v>182.9</v>
      </c>
      <c r="L4136" s="831"/>
      <c r="M4136" s="831"/>
      <c r="N4136" s="822"/>
      <c r="O4136" s="822"/>
      <c r="P4136" s="831"/>
      <c r="Q4136" s="831"/>
      <c r="R4136" s="827"/>
      <c r="S4136" s="832"/>
    </row>
    <row r="4137" spans="1:19" ht="14.45" customHeight="1" x14ac:dyDescent="0.2">
      <c r="A4137" s="821" t="s">
        <v>6951</v>
      </c>
      <c r="B4137" s="822" t="s">
        <v>7426</v>
      </c>
      <c r="C4137" s="822" t="s">
        <v>639</v>
      </c>
      <c r="D4137" s="822" t="s">
        <v>6943</v>
      </c>
      <c r="E4137" s="822" t="s">
        <v>6953</v>
      </c>
      <c r="F4137" s="822" t="s">
        <v>7135</v>
      </c>
      <c r="G4137" s="822" t="s">
        <v>1132</v>
      </c>
      <c r="H4137" s="831">
        <v>0.3</v>
      </c>
      <c r="I4137" s="831">
        <v>29.27</v>
      </c>
      <c r="J4137" s="822"/>
      <c r="K4137" s="822">
        <v>97.566666666666663</v>
      </c>
      <c r="L4137" s="831"/>
      <c r="M4137" s="831"/>
      <c r="N4137" s="822"/>
      <c r="O4137" s="822"/>
      <c r="P4137" s="831"/>
      <c r="Q4137" s="831"/>
      <c r="R4137" s="827"/>
      <c r="S4137" s="832"/>
    </row>
    <row r="4138" spans="1:19" ht="14.45" customHeight="1" x14ac:dyDescent="0.2">
      <c r="A4138" s="821" t="s">
        <v>6951</v>
      </c>
      <c r="B4138" s="822" t="s">
        <v>7426</v>
      </c>
      <c r="C4138" s="822" t="s">
        <v>639</v>
      </c>
      <c r="D4138" s="822" t="s">
        <v>6943</v>
      </c>
      <c r="E4138" s="822" t="s">
        <v>6953</v>
      </c>
      <c r="F4138" s="822" t="s">
        <v>7136</v>
      </c>
      <c r="G4138" s="822" t="s">
        <v>1132</v>
      </c>
      <c r="H4138" s="831">
        <v>0.05</v>
      </c>
      <c r="I4138" s="831">
        <v>21.06</v>
      </c>
      <c r="J4138" s="822"/>
      <c r="K4138" s="822">
        <v>421.19999999999993</v>
      </c>
      <c r="L4138" s="831"/>
      <c r="M4138" s="831"/>
      <c r="N4138" s="822"/>
      <c r="O4138" s="822"/>
      <c r="P4138" s="831"/>
      <c r="Q4138" s="831"/>
      <c r="R4138" s="827"/>
      <c r="S4138" s="832"/>
    </row>
    <row r="4139" spans="1:19" ht="14.45" customHeight="1" x14ac:dyDescent="0.2">
      <c r="A4139" s="821" t="s">
        <v>6951</v>
      </c>
      <c r="B4139" s="822" t="s">
        <v>7426</v>
      </c>
      <c r="C4139" s="822" t="s">
        <v>639</v>
      </c>
      <c r="D4139" s="822" t="s">
        <v>6943</v>
      </c>
      <c r="E4139" s="822" t="s">
        <v>6953</v>
      </c>
      <c r="F4139" s="822" t="s">
        <v>7138</v>
      </c>
      <c r="G4139" s="822" t="s">
        <v>7139</v>
      </c>
      <c r="H4139" s="831">
        <v>1</v>
      </c>
      <c r="I4139" s="831">
        <v>148.1</v>
      </c>
      <c r="J4139" s="822"/>
      <c r="K4139" s="822">
        <v>148.1</v>
      </c>
      <c r="L4139" s="831"/>
      <c r="M4139" s="831"/>
      <c r="N4139" s="822"/>
      <c r="O4139" s="822"/>
      <c r="P4139" s="831"/>
      <c r="Q4139" s="831"/>
      <c r="R4139" s="827"/>
      <c r="S4139" s="832"/>
    </row>
    <row r="4140" spans="1:19" ht="14.45" customHeight="1" x14ac:dyDescent="0.2">
      <c r="A4140" s="821" t="s">
        <v>6951</v>
      </c>
      <c r="B4140" s="822" t="s">
        <v>7426</v>
      </c>
      <c r="C4140" s="822" t="s">
        <v>639</v>
      </c>
      <c r="D4140" s="822" t="s">
        <v>6943</v>
      </c>
      <c r="E4140" s="822" t="s">
        <v>6953</v>
      </c>
      <c r="F4140" s="822" t="s">
        <v>7141</v>
      </c>
      <c r="G4140" s="822" t="s">
        <v>2967</v>
      </c>
      <c r="H4140" s="831">
        <v>2.64</v>
      </c>
      <c r="I4140" s="831">
        <v>1252.08</v>
      </c>
      <c r="J4140" s="822"/>
      <c r="K4140" s="822">
        <v>474.2727272727272</v>
      </c>
      <c r="L4140" s="831"/>
      <c r="M4140" s="831"/>
      <c r="N4140" s="822"/>
      <c r="O4140" s="822"/>
      <c r="P4140" s="831"/>
      <c r="Q4140" s="831"/>
      <c r="R4140" s="827"/>
      <c r="S4140" s="832"/>
    </row>
    <row r="4141" spans="1:19" ht="14.45" customHeight="1" x14ac:dyDescent="0.2">
      <c r="A4141" s="821" t="s">
        <v>6951</v>
      </c>
      <c r="B4141" s="822" t="s">
        <v>7426</v>
      </c>
      <c r="C4141" s="822" t="s">
        <v>639</v>
      </c>
      <c r="D4141" s="822" t="s">
        <v>6943</v>
      </c>
      <c r="E4141" s="822" t="s">
        <v>6953</v>
      </c>
      <c r="F4141" s="822" t="s">
        <v>7142</v>
      </c>
      <c r="G4141" s="822" t="s">
        <v>2967</v>
      </c>
      <c r="H4141" s="831">
        <v>1</v>
      </c>
      <c r="I4141" s="831">
        <v>204.52</v>
      </c>
      <c r="J4141" s="822"/>
      <c r="K4141" s="822">
        <v>204.52</v>
      </c>
      <c r="L4141" s="831"/>
      <c r="M4141" s="831"/>
      <c r="N4141" s="822"/>
      <c r="O4141" s="822"/>
      <c r="P4141" s="831"/>
      <c r="Q4141" s="831"/>
      <c r="R4141" s="827"/>
      <c r="S4141" s="832"/>
    </row>
    <row r="4142" spans="1:19" ht="14.45" customHeight="1" x14ac:dyDescent="0.2">
      <c r="A4142" s="821" t="s">
        <v>6951</v>
      </c>
      <c r="B4142" s="822" t="s">
        <v>7426</v>
      </c>
      <c r="C4142" s="822" t="s">
        <v>639</v>
      </c>
      <c r="D4142" s="822" t="s">
        <v>6943</v>
      </c>
      <c r="E4142" s="822" t="s">
        <v>7261</v>
      </c>
      <c r="F4142" s="822" t="s">
        <v>7264</v>
      </c>
      <c r="G4142" s="822" t="s">
        <v>7265</v>
      </c>
      <c r="H4142" s="831">
        <v>1</v>
      </c>
      <c r="I4142" s="831">
        <v>562.65</v>
      </c>
      <c r="J4142" s="822"/>
      <c r="K4142" s="822">
        <v>562.65</v>
      </c>
      <c r="L4142" s="831"/>
      <c r="M4142" s="831"/>
      <c r="N4142" s="822"/>
      <c r="O4142" s="822"/>
      <c r="P4142" s="831"/>
      <c r="Q4142" s="831"/>
      <c r="R4142" s="827"/>
      <c r="S4142" s="832"/>
    </row>
    <row r="4143" spans="1:19" ht="14.45" customHeight="1" x14ac:dyDescent="0.2">
      <c r="A4143" s="821" t="s">
        <v>6951</v>
      </c>
      <c r="B4143" s="822" t="s">
        <v>7426</v>
      </c>
      <c r="C4143" s="822" t="s">
        <v>639</v>
      </c>
      <c r="D4143" s="822" t="s">
        <v>6943</v>
      </c>
      <c r="E4143" s="822" t="s">
        <v>6946</v>
      </c>
      <c r="F4143" s="822" t="s">
        <v>7314</v>
      </c>
      <c r="G4143" s="822" t="s">
        <v>7315</v>
      </c>
      <c r="H4143" s="831">
        <v>14</v>
      </c>
      <c r="I4143" s="831">
        <v>2114</v>
      </c>
      <c r="J4143" s="822"/>
      <c r="K4143" s="822">
        <v>151</v>
      </c>
      <c r="L4143" s="831"/>
      <c r="M4143" s="831"/>
      <c r="N4143" s="822"/>
      <c r="O4143" s="822"/>
      <c r="P4143" s="831"/>
      <c r="Q4143" s="831"/>
      <c r="R4143" s="827"/>
      <c r="S4143" s="832"/>
    </row>
    <row r="4144" spans="1:19" ht="14.45" customHeight="1" x14ac:dyDescent="0.2">
      <c r="A4144" s="821" t="s">
        <v>6951</v>
      </c>
      <c r="B4144" s="822" t="s">
        <v>7426</v>
      </c>
      <c r="C4144" s="822" t="s">
        <v>639</v>
      </c>
      <c r="D4144" s="822" t="s">
        <v>6943</v>
      </c>
      <c r="E4144" s="822" t="s">
        <v>6946</v>
      </c>
      <c r="F4144" s="822" t="s">
        <v>7318</v>
      </c>
      <c r="G4144" s="822" t="s">
        <v>7319</v>
      </c>
      <c r="H4144" s="831">
        <v>9</v>
      </c>
      <c r="I4144" s="831">
        <v>342</v>
      </c>
      <c r="J4144" s="822"/>
      <c r="K4144" s="822">
        <v>38</v>
      </c>
      <c r="L4144" s="831"/>
      <c r="M4144" s="831"/>
      <c r="N4144" s="822"/>
      <c r="O4144" s="822"/>
      <c r="P4144" s="831"/>
      <c r="Q4144" s="831"/>
      <c r="R4144" s="827"/>
      <c r="S4144" s="832"/>
    </row>
    <row r="4145" spans="1:19" ht="14.45" customHeight="1" x14ac:dyDescent="0.2">
      <c r="A4145" s="821" t="s">
        <v>6951</v>
      </c>
      <c r="B4145" s="822" t="s">
        <v>7426</v>
      </c>
      <c r="C4145" s="822" t="s">
        <v>639</v>
      </c>
      <c r="D4145" s="822" t="s">
        <v>6943</v>
      </c>
      <c r="E4145" s="822" t="s">
        <v>6946</v>
      </c>
      <c r="F4145" s="822" t="s">
        <v>7328</v>
      </c>
      <c r="G4145" s="822" t="s">
        <v>7329</v>
      </c>
      <c r="H4145" s="831">
        <v>15</v>
      </c>
      <c r="I4145" s="831">
        <v>2685</v>
      </c>
      <c r="J4145" s="822"/>
      <c r="K4145" s="822">
        <v>179</v>
      </c>
      <c r="L4145" s="831"/>
      <c r="M4145" s="831"/>
      <c r="N4145" s="822"/>
      <c r="O4145" s="822"/>
      <c r="P4145" s="831"/>
      <c r="Q4145" s="831"/>
      <c r="R4145" s="827"/>
      <c r="S4145" s="832"/>
    </row>
    <row r="4146" spans="1:19" ht="14.45" customHeight="1" x14ac:dyDescent="0.2">
      <c r="A4146" s="821" t="s">
        <v>6951</v>
      </c>
      <c r="B4146" s="822" t="s">
        <v>7426</v>
      </c>
      <c r="C4146" s="822" t="s">
        <v>639</v>
      </c>
      <c r="D4146" s="822" t="s">
        <v>6943</v>
      </c>
      <c r="E4146" s="822" t="s">
        <v>6946</v>
      </c>
      <c r="F4146" s="822" t="s">
        <v>7336</v>
      </c>
      <c r="G4146" s="822" t="s">
        <v>7337</v>
      </c>
      <c r="H4146" s="831">
        <v>23</v>
      </c>
      <c r="I4146" s="831">
        <v>5635</v>
      </c>
      <c r="J4146" s="822"/>
      <c r="K4146" s="822">
        <v>245</v>
      </c>
      <c r="L4146" s="831"/>
      <c r="M4146" s="831"/>
      <c r="N4146" s="822"/>
      <c r="O4146" s="822"/>
      <c r="P4146" s="831"/>
      <c r="Q4146" s="831"/>
      <c r="R4146" s="827"/>
      <c r="S4146" s="832"/>
    </row>
    <row r="4147" spans="1:19" ht="14.45" customHeight="1" x14ac:dyDescent="0.2">
      <c r="A4147" s="821" t="s">
        <v>6951</v>
      </c>
      <c r="B4147" s="822" t="s">
        <v>7426</v>
      </c>
      <c r="C4147" s="822" t="s">
        <v>639</v>
      </c>
      <c r="D4147" s="822" t="s">
        <v>6943</v>
      </c>
      <c r="E4147" s="822" t="s">
        <v>6946</v>
      </c>
      <c r="F4147" s="822" t="s">
        <v>7338</v>
      </c>
      <c r="G4147" s="822" t="s">
        <v>7339</v>
      </c>
      <c r="H4147" s="831">
        <v>15</v>
      </c>
      <c r="I4147" s="831">
        <v>500</v>
      </c>
      <c r="J4147" s="822"/>
      <c r="K4147" s="822">
        <v>33.333333333333336</v>
      </c>
      <c r="L4147" s="831"/>
      <c r="M4147" s="831"/>
      <c r="N4147" s="822"/>
      <c r="O4147" s="822"/>
      <c r="P4147" s="831"/>
      <c r="Q4147" s="831"/>
      <c r="R4147" s="827"/>
      <c r="S4147" s="832"/>
    </row>
    <row r="4148" spans="1:19" ht="14.45" customHeight="1" x14ac:dyDescent="0.2">
      <c r="A4148" s="821" t="s">
        <v>6951</v>
      </c>
      <c r="B4148" s="822" t="s">
        <v>7426</v>
      </c>
      <c r="C4148" s="822" t="s">
        <v>639</v>
      </c>
      <c r="D4148" s="822" t="s">
        <v>6943</v>
      </c>
      <c r="E4148" s="822" t="s">
        <v>6946</v>
      </c>
      <c r="F4148" s="822" t="s">
        <v>7342</v>
      </c>
      <c r="G4148" s="822" t="s">
        <v>7343</v>
      </c>
      <c r="H4148" s="831">
        <v>11</v>
      </c>
      <c r="I4148" s="831">
        <v>418</v>
      </c>
      <c r="J4148" s="822"/>
      <c r="K4148" s="822">
        <v>38</v>
      </c>
      <c r="L4148" s="831"/>
      <c r="M4148" s="831"/>
      <c r="N4148" s="822"/>
      <c r="O4148" s="822"/>
      <c r="P4148" s="831"/>
      <c r="Q4148" s="831"/>
      <c r="R4148" s="827"/>
      <c r="S4148" s="832"/>
    </row>
    <row r="4149" spans="1:19" ht="14.45" customHeight="1" x14ac:dyDescent="0.2">
      <c r="A4149" s="821" t="s">
        <v>6951</v>
      </c>
      <c r="B4149" s="822" t="s">
        <v>7426</v>
      </c>
      <c r="C4149" s="822" t="s">
        <v>639</v>
      </c>
      <c r="D4149" s="822" t="s">
        <v>6943</v>
      </c>
      <c r="E4149" s="822" t="s">
        <v>6946</v>
      </c>
      <c r="F4149" s="822" t="s">
        <v>7362</v>
      </c>
      <c r="G4149" s="822" t="s">
        <v>7363</v>
      </c>
      <c r="H4149" s="831">
        <v>8</v>
      </c>
      <c r="I4149" s="831">
        <v>488</v>
      </c>
      <c r="J4149" s="822"/>
      <c r="K4149" s="822">
        <v>61</v>
      </c>
      <c r="L4149" s="831"/>
      <c r="M4149" s="831"/>
      <c r="N4149" s="822"/>
      <c r="O4149" s="822"/>
      <c r="P4149" s="831"/>
      <c r="Q4149" s="831"/>
      <c r="R4149" s="827"/>
      <c r="S4149" s="832"/>
    </row>
    <row r="4150" spans="1:19" ht="14.45" customHeight="1" x14ac:dyDescent="0.2">
      <c r="A4150" s="821" t="s">
        <v>6951</v>
      </c>
      <c r="B4150" s="822" t="s">
        <v>7426</v>
      </c>
      <c r="C4150" s="822" t="s">
        <v>639</v>
      </c>
      <c r="D4150" s="822" t="s">
        <v>3491</v>
      </c>
      <c r="E4150" s="822" t="s">
        <v>6953</v>
      </c>
      <c r="F4150" s="822" t="s">
        <v>6957</v>
      </c>
      <c r="G4150" s="822" t="s">
        <v>6958</v>
      </c>
      <c r="H4150" s="831"/>
      <c r="I4150" s="831"/>
      <c r="J4150" s="822"/>
      <c r="K4150" s="822"/>
      <c r="L4150" s="831"/>
      <c r="M4150" s="831"/>
      <c r="N4150" s="822"/>
      <c r="O4150" s="822"/>
      <c r="P4150" s="831">
        <v>1.2</v>
      </c>
      <c r="Q4150" s="831">
        <v>15.44</v>
      </c>
      <c r="R4150" s="827"/>
      <c r="S4150" s="832">
        <v>12.866666666666667</v>
      </c>
    </row>
    <row r="4151" spans="1:19" ht="14.45" customHeight="1" x14ac:dyDescent="0.2">
      <c r="A4151" s="821" t="s">
        <v>6951</v>
      </c>
      <c r="B4151" s="822" t="s">
        <v>7426</v>
      </c>
      <c r="C4151" s="822" t="s">
        <v>639</v>
      </c>
      <c r="D4151" s="822" t="s">
        <v>3491</v>
      </c>
      <c r="E4151" s="822" t="s">
        <v>6953</v>
      </c>
      <c r="F4151" s="822" t="s">
        <v>6959</v>
      </c>
      <c r="G4151" s="822" t="s">
        <v>900</v>
      </c>
      <c r="H4151" s="831"/>
      <c r="I4151" s="831"/>
      <c r="J4151" s="822"/>
      <c r="K4151" s="822"/>
      <c r="L4151" s="831">
        <v>0.6</v>
      </c>
      <c r="M4151" s="831">
        <v>123.23999999999998</v>
      </c>
      <c r="N4151" s="822"/>
      <c r="O4151" s="822">
        <v>205.39999999999998</v>
      </c>
      <c r="P4151" s="831">
        <v>2.5000000000000004</v>
      </c>
      <c r="Q4151" s="831">
        <v>513.5</v>
      </c>
      <c r="R4151" s="827"/>
      <c r="S4151" s="832">
        <v>205.39999999999998</v>
      </c>
    </row>
    <row r="4152" spans="1:19" ht="14.45" customHeight="1" x14ac:dyDescent="0.2">
      <c r="A4152" s="821" t="s">
        <v>6951</v>
      </c>
      <c r="B4152" s="822" t="s">
        <v>7426</v>
      </c>
      <c r="C4152" s="822" t="s">
        <v>639</v>
      </c>
      <c r="D4152" s="822" t="s">
        <v>3491</v>
      </c>
      <c r="E4152" s="822" t="s">
        <v>6953</v>
      </c>
      <c r="F4152" s="822" t="s">
        <v>6983</v>
      </c>
      <c r="G4152" s="822" t="s">
        <v>2381</v>
      </c>
      <c r="H4152" s="831"/>
      <c r="I4152" s="831"/>
      <c r="J4152" s="822"/>
      <c r="K4152" s="822"/>
      <c r="L4152" s="831"/>
      <c r="M4152" s="831"/>
      <c r="N4152" s="822"/>
      <c r="O4152" s="822"/>
      <c r="P4152" s="831">
        <v>3.9899999999999998</v>
      </c>
      <c r="Q4152" s="831">
        <v>16246.76</v>
      </c>
      <c r="R4152" s="827"/>
      <c r="S4152" s="832">
        <v>4071.8696741854637</v>
      </c>
    </row>
    <row r="4153" spans="1:19" ht="14.45" customHeight="1" x14ac:dyDescent="0.2">
      <c r="A4153" s="821" t="s">
        <v>6951</v>
      </c>
      <c r="B4153" s="822" t="s">
        <v>7426</v>
      </c>
      <c r="C4153" s="822" t="s">
        <v>639</v>
      </c>
      <c r="D4153" s="822" t="s">
        <v>3491</v>
      </c>
      <c r="E4153" s="822" t="s">
        <v>6953</v>
      </c>
      <c r="F4153" s="822" t="s">
        <v>6984</v>
      </c>
      <c r="G4153" s="822" t="s">
        <v>2381</v>
      </c>
      <c r="H4153" s="831"/>
      <c r="I4153" s="831"/>
      <c r="J4153" s="822"/>
      <c r="K4153" s="822"/>
      <c r="L4153" s="831"/>
      <c r="M4153" s="831"/>
      <c r="N4153" s="822"/>
      <c r="O4153" s="822"/>
      <c r="P4153" s="831">
        <v>8.08</v>
      </c>
      <c r="Q4153" s="831">
        <v>131603.81</v>
      </c>
      <c r="R4153" s="827"/>
      <c r="S4153" s="832">
        <v>16287.600247524751</v>
      </c>
    </row>
    <row r="4154" spans="1:19" ht="14.45" customHeight="1" x14ac:dyDescent="0.2">
      <c r="A4154" s="821" t="s">
        <v>6951</v>
      </c>
      <c r="B4154" s="822" t="s">
        <v>7426</v>
      </c>
      <c r="C4154" s="822" t="s">
        <v>639</v>
      </c>
      <c r="D4154" s="822" t="s">
        <v>3491</v>
      </c>
      <c r="E4154" s="822" t="s">
        <v>6953</v>
      </c>
      <c r="F4154" s="822" t="s">
        <v>6996</v>
      </c>
      <c r="G4154" s="822" t="s">
        <v>1434</v>
      </c>
      <c r="H4154" s="831"/>
      <c r="I4154" s="831"/>
      <c r="J4154" s="822"/>
      <c r="K4154" s="822"/>
      <c r="L4154" s="831">
        <v>0.8</v>
      </c>
      <c r="M4154" s="831">
        <v>140.16</v>
      </c>
      <c r="N4154" s="822"/>
      <c r="O4154" s="822">
        <v>175.2</v>
      </c>
      <c r="P4154" s="831">
        <v>4.5999999999999996</v>
      </c>
      <c r="Q4154" s="831">
        <v>704.31</v>
      </c>
      <c r="R4154" s="827"/>
      <c r="S4154" s="832">
        <v>153.1108695652174</v>
      </c>
    </row>
    <row r="4155" spans="1:19" ht="14.45" customHeight="1" x14ac:dyDescent="0.2">
      <c r="A4155" s="821" t="s">
        <v>6951</v>
      </c>
      <c r="B4155" s="822" t="s">
        <v>7426</v>
      </c>
      <c r="C4155" s="822" t="s">
        <v>639</v>
      </c>
      <c r="D4155" s="822" t="s">
        <v>3491</v>
      </c>
      <c r="E4155" s="822" t="s">
        <v>6953</v>
      </c>
      <c r="F4155" s="822" t="s">
        <v>6997</v>
      </c>
      <c r="G4155" s="822" t="s">
        <v>877</v>
      </c>
      <c r="H4155" s="831"/>
      <c r="I4155" s="831"/>
      <c r="J4155" s="822"/>
      <c r="K4155" s="822"/>
      <c r="L4155" s="831">
        <v>1.2</v>
      </c>
      <c r="M4155" s="831">
        <v>72.36</v>
      </c>
      <c r="N4155" s="822"/>
      <c r="O4155" s="822">
        <v>60.300000000000004</v>
      </c>
      <c r="P4155" s="831">
        <v>5.6000000000000005</v>
      </c>
      <c r="Q4155" s="831">
        <v>336.44999999999993</v>
      </c>
      <c r="R4155" s="827"/>
      <c r="S4155" s="832">
        <v>60.080357142857125</v>
      </c>
    </row>
    <row r="4156" spans="1:19" ht="14.45" customHeight="1" x14ac:dyDescent="0.2">
      <c r="A4156" s="821" t="s">
        <v>6951</v>
      </c>
      <c r="B4156" s="822" t="s">
        <v>7426</v>
      </c>
      <c r="C4156" s="822" t="s">
        <v>639</v>
      </c>
      <c r="D4156" s="822" t="s">
        <v>3491</v>
      </c>
      <c r="E4156" s="822" t="s">
        <v>6953</v>
      </c>
      <c r="F4156" s="822" t="s">
        <v>7004</v>
      </c>
      <c r="G4156" s="822" t="s">
        <v>7005</v>
      </c>
      <c r="H4156" s="831"/>
      <c r="I4156" s="831"/>
      <c r="J4156" s="822"/>
      <c r="K4156" s="822"/>
      <c r="L4156" s="831">
        <v>1.9000000000000001</v>
      </c>
      <c r="M4156" s="831">
        <v>222.88</v>
      </c>
      <c r="N4156" s="822"/>
      <c r="O4156" s="822">
        <v>117.30526315789473</v>
      </c>
      <c r="P4156" s="831">
        <v>2.4000000000000004</v>
      </c>
      <c r="Q4156" s="831">
        <v>281.53999999999996</v>
      </c>
      <c r="R4156" s="827"/>
      <c r="S4156" s="832">
        <v>117.30833333333329</v>
      </c>
    </row>
    <row r="4157" spans="1:19" ht="14.45" customHeight="1" x14ac:dyDescent="0.2">
      <c r="A4157" s="821" t="s">
        <v>6951</v>
      </c>
      <c r="B4157" s="822" t="s">
        <v>7426</v>
      </c>
      <c r="C4157" s="822" t="s">
        <v>639</v>
      </c>
      <c r="D4157" s="822" t="s">
        <v>3491</v>
      </c>
      <c r="E4157" s="822" t="s">
        <v>6953</v>
      </c>
      <c r="F4157" s="822" t="s">
        <v>7029</v>
      </c>
      <c r="G4157" s="822" t="s">
        <v>3393</v>
      </c>
      <c r="H4157" s="831"/>
      <c r="I4157" s="831"/>
      <c r="J4157" s="822"/>
      <c r="K4157" s="822"/>
      <c r="L4157" s="831">
        <v>2</v>
      </c>
      <c r="M4157" s="831">
        <v>13412.98</v>
      </c>
      <c r="N4157" s="822"/>
      <c r="O4157" s="822">
        <v>6706.49</v>
      </c>
      <c r="P4157" s="831">
        <v>2</v>
      </c>
      <c r="Q4157" s="831">
        <v>13412.76</v>
      </c>
      <c r="R4157" s="827"/>
      <c r="S4157" s="832">
        <v>6706.38</v>
      </c>
    </row>
    <row r="4158" spans="1:19" ht="14.45" customHeight="1" x14ac:dyDescent="0.2">
      <c r="A4158" s="821" t="s">
        <v>6951</v>
      </c>
      <c r="B4158" s="822" t="s">
        <v>7426</v>
      </c>
      <c r="C4158" s="822" t="s">
        <v>639</v>
      </c>
      <c r="D4158" s="822" t="s">
        <v>3491</v>
      </c>
      <c r="E4158" s="822" t="s">
        <v>6953</v>
      </c>
      <c r="F4158" s="822" t="s">
        <v>7047</v>
      </c>
      <c r="G4158" s="822" t="s">
        <v>805</v>
      </c>
      <c r="H4158" s="831"/>
      <c r="I4158" s="831"/>
      <c r="J4158" s="822"/>
      <c r="K4158" s="822"/>
      <c r="L4158" s="831">
        <v>2.73</v>
      </c>
      <c r="M4158" s="831">
        <v>1435.4299999999998</v>
      </c>
      <c r="N4158" s="822"/>
      <c r="O4158" s="822">
        <v>525.79853479853477</v>
      </c>
      <c r="P4158" s="831"/>
      <c r="Q4158" s="831"/>
      <c r="R4158" s="827"/>
      <c r="S4158" s="832"/>
    </row>
    <row r="4159" spans="1:19" ht="14.45" customHeight="1" x14ac:dyDescent="0.2">
      <c r="A4159" s="821" t="s">
        <v>6951</v>
      </c>
      <c r="B4159" s="822" t="s">
        <v>7426</v>
      </c>
      <c r="C4159" s="822" t="s">
        <v>639</v>
      </c>
      <c r="D4159" s="822" t="s">
        <v>3491</v>
      </c>
      <c r="E4159" s="822" t="s">
        <v>6953</v>
      </c>
      <c r="F4159" s="822" t="s">
        <v>7055</v>
      </c>
      <c r="G4159" s="822" t="s">
        <v>2404</v>
      </c>
      <c r="H4159" s="831"/>
      <c r="I4159" s="831"/>
      <c r="J4159" s="822"/>
      <c r="K4159" s="822"/>
      <c r="L4159" s="831"/>
      <c r="M4159" s="831"/>
      <c r="N4159" s="822"/>
      <c r="O4159" s="822"/>
      <c r="P4159" s="831">
        <v>2.57</v>
      </c>
      <c r="Q4159" s="831">
        <v>22794.92</v>
      </c>
      <c r="R4159" s="827"/>
      <c r="S4159" s="832">
        <v>8869.6186770428012</v>
      </c>
    </row>
    <row r="4160" spans="1:19" ht="14.45" customHeight="1" x14ac:dyDescent="0.2">
      <c r="A4160" s="821" t="s">
        <v>6951</v>
      </c>
      <c r="B4160" s="822" t="s">
        <v>7426</v>
      </c>
      <c r="C4160" s="822" t="s">
        <v>639</v>
      </c>
      <c r="D4160" s="822" t="s">
        <v>3491</v>
      </c>
      <c r="E4160" s="822" t="s">
        <v>6953</v>
      </c>
      <c r="F4160" s="822" t="s">
        <v>7060</v>
      </c>
      <c r="G4160" s="822" t="s">
        <v>3443</v>
      </c>
      <c r="H4160" s="831"/>
      <c r="I4160" s="831"/>
      <c r="J4160" s="822"/>
      <c r="K4160" s="822"/>
      <c r="L4160" s="831"/>
      <c r="M4160" s="831"/>
      <c r="N4160" s="822"/>
      <c r="O4160" s="822"/>
      <c r="P4160" s="831">
        <v>1</v>
      </c>
      <c r="Q4160" s="831">
        <v>23660.799999999999</v>
      </c>
      <c r="R4160" s="827"/>
      <c r="S4160" s="832">
        <v>23660.799999999999</v>
      </c>
    </row>
    <row r="4161" spans="1:19" ht="14.45" customHeight="1" x14ac:dyDescent="0.2">
      <c r="A4161" s="821" t="s">
        <v>6951</v>
      </c>
      <c r="B4161" s="822" t="s">
        <v>7426</v>
      </c>
      <c r="C4161" s="822" t="s">
        <v>639</v>
      </c>
      <c r="D4161" s="822" t="s">
        <v>3491</v>
      </c>
      <c r="E4161" s="822" t="s">
        <v>6953</v>
      </c>
      <c r="F4161" s="822" t="s">
        <v>7061</v>
      </c>
      <c r="G4161" s="822" t="s">
        <v>2967</v>
      </c>
      <c r="H4161" s="831"/>
      <c r="I4161" s="831"/>
      <c r="J4161" s="822"/>
      <c r="K4161" s="822"/>
      <c r="L4161" s="831">
        <v>0.12</v>
      </c>
      <c r="M4161" s="831">
        <v>10.88</v>
      </c>
      <c r="N4161" s="822"/>
      <c r="O4161" s="822">
        <v>90.666666666666671</v>
      </c>
      <c r="P4161" s="831"/>
      <c r="Q4161" s="831"/>
      <c r="R4161" s="827"/>
      <c r="S4161" s="832"/>
    </row>
    <row r="4162" spans="1:19" ht="14.45" customHeight="1" x14ac:dyDescent="0.2">
      <c r="A4162" s="821" t="s">
        <v>6951</v>
      </c>
      <c r="B4162" s="822" t="s">
        <v>7426</v>
      </c>
      <c r="C4162" s="822" t="s">
        <v>639</v>
      </c>
      <c r="D4162" s="822" t="s">
        <v>3491</v>
      </c>
      <c r="E4162" s="822" t="s">
        <v>6953</v>
      </c>
      <c r="F4162" s="822" t="s">
        <v>7070</v>
      </c>
      <c r="G4162" s="822" t="s">
        <v>2985</v>
      </c>
      <c r="H4162" s="831"/>
      <c r="I4162" s="831"/>
      <c r="J4162" s="822"/>
      <c r="K4162" s="822"/>
      <c r="L4162" s="831"/>
      <c r="M4162" s="831"/>
      <c r="N4162" s="822"/>
      <c r="O4162" s="822"/>
      <c r="P4162" s="831">
        <v>1</v>
      </c>
      <c r="Q4162" s="831">
        <v>314.47000000000003</v>
      </c>
      <c r="R4162" s="827"/>
      <c r="S4162" s="832">
        <v>314.47000000000003</v>
      </c>
    </row>
    <row r="4163" spans="1:19" ht="14.45" customHeight="1" x14ac:dyDescent="0.2">
      <c r="A4163" s="821" t="s">
        <v>6951</v>
      </c>
      <c r="B4163" s="822" t="s">
        <v>7426</v>
      </c>
      <c r="C4163" s="822" t="s">
        <v>639</v>
      </c>
      <c r="D4163" s="822" t="s">
        <v>3491</v>
      </c>
      <c r="E4163" s="822" t="s">
        <v>6953</v>
      </c>
      <c r="F4163" s="822" t="s">
        <v>7074</v>
      </c>
      <c r="G4163" s="822" t="s">
        <v>7075</v>
      </c>
      <c r="H4163" s="831"/>
      <c r="I4163" s="831"/>
      <c r="J4163" s="822"/>
      <c r="K4163" s="822"/>
      <c r="L4163" s="831">
        <v>0.4</v>
      </c>
      <c r="M4163" s="831">
        <v>215.42</v>
      </c>
      <c r="N4163" s="822"/>
      <c r="O4163" s="822">
        <v>538.54999999999995</v>
      </c>
      <c r="P4163" s="831">
        <v>2.66</v>
      </c>
      <c r="Q4163" s="831">
        <v>1432.53</v>
      </c>
      <c r="R4163" s="827"/>
      <c r="S4163" s="832">
        <v>538.5451127819548</v>
      </c>
    </row>
    <row r="4164" spans="1:19" ht="14.45" customHeight="1" x14ac:dyDescent="0.2">
      <c r="A4164" s="821" t="s">
        <v>6951</v>
      </c>
      <c r="B4164" s="822" t="s">
        <v>7426</v>
      </c>
      <c r="C4164" s="822" t="s">
        <v>639</v>
      </c>
      <c r="D4164" s="822" t="s">
        <v>3491</v>
      </c>
      <c r="E4164" s="822" t="s">
        <v>6953</v>
      </c>
      <c r="F4164" s="822" t="s">
        <v>7086</v>
      </c>
      <c r="G4164" s="822" t="s">
        <v>2660</v>
      </c>
      <c r="H4164" s="831"/>
      <c r="I4164" s="831"/>
      <c r="J4164" s="822"/>
      <c r="K4164" s="822"/>
      <c r="L4164" s="831">
        <v>0.35000000000000003</v>
      </c>
      <c r="M4164" s="831">
        <v>95.899999999999991</v>
      </c>
      <c r="N4164" s="822"/>
      <c r="O4164" s="822">
        <v>273.99999999999994</v>
      </c>
      <c r="P4164" s="831">
        <v>1.5999999999999999</v>
      </c>
      <c r="Q4164" s="831">
        <v>438.40000000000003</v>
      </c>
      <c r="R4164" s="827"/>
      <c r="S4164" s="832">
        <v>274.00000000000006</v>
      </c>
    </row>
    <row r="4165" spans="1:19" ht="14.45" customHeight="1" x14ac:dyDescent="0.2">
      <c r="A4165" s="821" t="s">
        <v>6951</v>
      </c>
      <c r="B4165" s="822" t="s">
        <v>7426</v>
      </c>
      <c r="C4165" s="822" t="s">
        <v>639</v>
      </c>
      <c r="D4165" s="822" t="s">
        <v>3491</v>
      </c>
      <c r="E4165" s="822" t="s">
        <v>6953</v>
      </c>
      <c r="F4165" s="822" t="s">
        <v>7114</v>
      </c>
      <c r="G4165" s="822" t="s">
        <v>2319</v>
      </c>
      <c r="H4165" s="831"/>
      <c r="I4165" s="831"/>
      <c r="J4165" s="822"/>
      <c r="K4165" s="822"/>
      <c r="L4165" s="831">
        <v>5</v>
      </c>
      <c r="M4165" s="831">
        <v>7202.3</v>
      </c>
      <c r="N4165" s="822"/>
      <c r="O4165" s="822">
        <v>1440.46</v>
      </c>
      <c r="P4165" s="831"/>
      <c r="Q4165" s="831"/>
      <c r="R4165" s="827"/>
      <c r="S4165" s="832"/>
    </row>
    <row r="4166" spans="1:19" ht="14.45" customHeight="1" x14ac:dyDescent="0.2">
      <c r="A4166" s="821" t="s">
        <v>6951</v>
      </c>
      <c r="B4166" s="822" t="s">
        <v>7426</v>
      </c>
      <c r="C4166" s="822" t="s">
        <v>639</v>
      </c>
      <c r="D4166" s="822" t="s">
        <v>3491</v>
      </c>
      <c r="E4166" s="822" t="s">
        <v>6953</v>
      </c>
      <c r="F4166" s="822" t="s">
        <v>7122</v>
      </c>
      <c r="G4166" s="822" t="s">
        <v>1390</v>
      </c>
      <c r="H4166" s="831"/>
      <c r="I4166" s="831"/>
      <c r="J4166" s="822"/>
      <c r="K4166" s="822"/>
      <c r="L4166" s="831"/>
      <c r="M4166" s="831"/>
      <c r="N4166" s="822"/>
      <c r="O4166" s="822"/>
      <c r="P4166" s="831">
        <v>1</v>
      </c>
      <c r="Q4166" s="831">
        <v>148.46</v>
      </c>
      <c r="R4166" s="827"/>
      <c r="S4166" s="832">
        <v>148.46</v>
      </c>
    </row>
    <row r="4167" spans="1:19" ht="14.45" customHeight="1" x14ac:dyDescent="0.2">
      <c r="A4167" s="821" t="s">
        <v>6951</v>
      </c>
      <c r="B4167" s="822" t="s">
        <v>7426</v>
      </c>
      <c r="C4167" s="822" t="s">
        <v>639</v>
      </c>
      <c r="D4167" s="822" t="s">
        <v>3491</v>
      </c>
      <c r="E4167" s="822" t="s">
        <v>6953</v>
      </c>
      <c r="F4167" s="822" t="s">
        <v>7129</v>
      </c>
      <c r="G4167" s="822" t="s">
        <v>791</v>
      </c>
      <c r="H4167" s="831"/>
      <c r="I4167" s="831"/>
      <c r="J4167" s="822"/>
      <c r="K4167" s="822"/>
      <c r="L4167" s="831"/>
      <c r="M4167" s="831"/>
      <c r="N4167" s="822"/>
      <c r="O4167" s="822"/>
      <c r="P4167" s="831">
        <v>1</v>
      </c>
      <c r="Q4167" s="831">
        <v>113.8</v>
      </c>
      <c r="R4167" s="827"/>
      <c r="S4167" s="832">
        <v>113.8</v>
      </c>
    </row>
    <row r="4168" spans="1:19" ht="14.45" customHeight="1" x14ac:dyDescent="0.2">
      <c r="A4168" s="821" t="s">
        <v>6951</v>
      </c>
      <c r="B4168" s="822" t="s">
        <v>7426</v>
      </c>
      <c r="C4168" s="822" t="s">
        <v>639</v>
      </c>
      <c r="D4168" s="822" t="s">
        <v>3491</v>
      </c>
      <c r="E4168" s="822" t="s">
        <v>6953</v>
      </c>
      <c r="F4168" s="822" t="s">
        <v>7141</v>
      </c>
      <c r="G4168" s="822" t="s">
        <v>2967</v>
      </c>
      <c r="H4168" s="831"/>
      <c r="I4168" s="831"/>
      <c r="J4168" s="822"/>
      <c r="K4168" s="822"/>
      <c r="L4168" s="831">
        <v>3.12</v>
      </c>
      <c r="M4168" s="831">
        <v>1479.7200000000003</v>
      </c>
      <c r="N4168" s="822"/>
      <c r="O4168" s="822">
        <v>474.26923076923083</v>
      </c>
      <c r="P4168" s="831">
        <v>0.43</v>
      </c>
      <c r="Q4168" s="831">
        <v>203.94</v>
      </c>
      <c r="R4168" s="827"/>
      <c r="S4168" s="832">
        <v>474.27906976744185</v>
      </c>
    </row>
    <row r="4169" spans="1:19" ht="14.45" customHeight="1" x14ac:dyDescent="0.2">
      <c r="A4169" s="821" t="s">
        <v>6951</v>
      </c>
      <c r="B4169" s="822" t="s">
        <v>7426</v>
      </c>
      <c r="C4169" s="822" t="s">
        <v>639</v>
      </c>
      <c r="D4169" s="822" t="s">
        <v>3491</v>
      </c>
      <c r="E4169" s="822" t="s">
        <v>6953</v>
      </c>
      <c r="F4169" s="822" t="s">
        <v>7142</v>
      </c>
      <c r="G4169" s="822" t="s">
        <v>2967</v>
      </c>
      <c r="H4169" s="831"/>
      <c r="I4169" s="831"/>
      <c r="J4169" s="822"/>
      <c r="K4169" s="822"/>
      <c r="L4169" s="831">
        <v>0.91</v>
      </c>
      <c r="M4169" s="831">
        <v>186.11</v>
      </c>
      <c r="N4169" s="822"/>
      <c r="O4169" s="822">
        <v>204.51648351648353</v>
      </c>
      <c r="P4169" s="831"/>
      <c r="Q4169" s="831"/>
      <c r="R4169" s="827"/>
      <c r="S4169" s="832"/>
    </row>
    <row r="4170" spans="1:19" ht="14.45" customHeight="1" x14ac:dyDescent="0.2">
      <c r="A4170" s="821" t="s">
        <v>6951</v>
      </c>
      <c r="B4170" s="822" t="s">
        <v>7426</v>
      </c>
      <c r="C4170" s="822" t="s">
        <v>639</v>
      </c>
      <c r="D4170" s="822" t="s">
        <v>3491</v>
      </c>
      <c r="E4170" s="822" t="s">
        <v>6953</v>
      </c>
      <c r="F4170" s="822" t="s">
        <v>7177</v>
      </c>
      <c r="G4170" s="822" t="s">
        <v>1031</v>
      </c>
      <c r="H4170" s="831"/>
      <c r="I4170" s="831"/>
      <c r="J4170" s="822"/>
      <c r="K4170" s="822"/>
      <c r="L4170" s="831"/>
      <c r="M4170" s="831"/>
      <c r="N4170" s="822"/>
      <c r="O4170" s="822"/>
      <c r="P4170" s="831">
        <v>1.07</v>
      </c>
      <c r="Q4170" s="831">
        <v>264.10000000000002</v>
      </c>
      <c r="R4170" s="827"/>
      <c r="S4170" s="832">
        <v>246.82242990654206</v>
      </c>
    </row>
    <row r="4171" spans="1:19" ht="14.45" customHeight="1" x14ac:dyDescent="0.2">
      <c r="A4171" s="821" t="s">
        <v>6951</v>
      </c>
      <c r="B4171" s="822" t="s">
        <v>7426</v>
      </c>
      <c r="C4171" s="822" t="s">
        <v>639</v>
      </c>
      <c r="D4171" s="822" t="s">
        <v>3491</v>
      </c>
      <c r="E4171" s="822" t="s">
        <v>6953</v>
      </c>
      <c r="F4171" s="822" t="s">
        <v>7178</v>
      </c>
      <c r="G4171" s="822" t="s">
        <v>1031</v>
      </c>
      <c r="H4171" s="831"/>
      <c r="I4171" s="831"/>
      <c r="J4171" s="822"/>
      <c r="K4171" s="822"/>
      <c r="L4171" s="831"/>
      <c r="M4171" s="831"/>
      <c r="N4171" s="822"/>
      <c r="O4171" s="822"/>
      <c r="P4171" s="831">
        <v>3</v>
      </c>
      <c r="Q4171" s="831">
        <v>245.7</v>
      </c>
      <c r="R4171" s="827"/>
      <c r="S4171" s="832">
        <v>81.899999999999991</v>
      </c>
    </row>
    <row r="4172" spans="1:19" ht="14.45" customHeight="1" x14ac:dyDescent="0.2">
      <c r="A4172" s="821" t="s">
        <v>6951</v>
      </c>
      <c r="B4172" s="822" t="s">
        <v>7426</v>
      </c>
      <c r="C4172" s="822" t="s">
        <v>639</v>
      </c>
      <c r="D4172" s="822" t="s">
        <v>3491</v>
      </c>
      <c r="E4172" s="822" t="s">
        <v>6953</v>
      </c>
      <c r="F4172" s="822" t="s">
        <v>7183</v>
      </c>
      <c r="G4172" s="822" t="s">
        <v>1370</v>
      </c>
      <c r="H4172" s="831"/>
      <c r="I4172" s="831"/>
      <c r="J4172" s="822"/>
      <c r="K4172" s="822"/>
      <c r="L4172" s="831"/>
      <c r="M4172" s="831"/>
      <c r="N4172" s="822"/>
      <c r="O4172" s="822"/>
      <c r="P4172" s="831">
        <v>1</v>
      </c>
      <c r="Q4172" s="831">
        <v>179.5</v>
      </c>
      <c r="R4172" s="827"/>
      <c r="S4172" s="832">
        <v>179.5</v>
      </c>
    </row>
    <row r="4173" spans="1:19" ht="14.45" customHeight="1" x14ac:dyDescent="0.2">
      <c r="A4173" s="821" t="s">
        <v>6951</v>
      </c>
      <c r="B4173" s="822" t="s">
        <v>7426</v>
      </c>
      <c r="C4173" s="822" t="s">
        <v>639</v>
      </c>
      <c r="D4173" s="822" t="s">
        <v>3491</v>
      </c>
      <c r="E4173" s="822" t="s">
        <v>6953</v>
      </c>
      <c r="F4173" s="822" t="s">
        <v>7186</v>
      </c>
      <c r="G4173" s="822" t="s">
        <v>1031</v>
      </c>
      <c r="H4173" s="831"/>
      <c r="I4173" s="831"/>
      <c r="J4173" s="822"/>
      <c r="K4173" s="822"/>
      <c r="L4173" s="831"/>
      <c r="M4173" s="831"/>
      <c r="N4173" s="822"/>
      <c r="O4173" s="822"/>
      <c r="P4173" s="831">
        <v>3.1100000000000003</v>
      </c>
      <c r="Q4173" s="831">
        <v>1770.21</v>
      </c>
      <c r="R4173" s="827"/>
      <c r="S4173" s="832">
        <v>569.19935691318324</v>
      </c>
    </row>
    <row r="4174" spans="1:19" ht="14.45" customHeight="1" x14ac:dyDescent="0.2">
      <c r="A4174" s="821" t="s">
        <v>6951</v>
      </c>
      <c r="B4174" s="822" t="s">
        <v>7426</v>
      </c>
      <c r="C4174" s="822" t="s">
        <v>639</v>
      </c>
      <c r="D4174" s="822" t="s">
        <v>3491</v>
      </c>
      <c r="E4174" s="822" t="s">
        <v>6953</v>
      </c>
      <c r="F4174" s="822" t="s">
        <v>7189</v>
      </c>
      <c r="G4174" s="822" t="s">
        <v>1370</v>
      </c>
      <c r="H4174" s="831"/>
      <c r="I4174" s="831"/>
      <c r="J4174" s="822"/>
      <c r="K4174" s="822"/>
      <c r="L4174" s="831"/>
      <c r="M4174" s="831"/>
      <c r="N4174" s="822"/>
      <c r="O4174" s="822"/>
      <c r="P4174" s="831">
        <v>1.06</v>
      </c>
      <c r="Q4174" s="831">
        <v>110.6</v>
      </c>
      <c r="R4174" s="827"/>
      <c r="S4174" s="832">
        <v>104.33962264150942</v>
      </c>
    </row>
    <row r="4175" spans="1:19" ht="14.45" customHeight="1" x14ac:dyDescent="0.2">
      <c r="A4175" s="821" t="s">
        <v>6951</v>
      </c>
      <c r="B4175" s="822" t="s">
        <v>7426</v>
      </c>
      <c r="C4175" s="822" t="s">
        <v>639</v>
      </c>
      <c r="D4175" s="822" t="s">
        <v>3491</v>
      </c>
      <c r="E4175" s="822" t="s">
        <v>6953</v>
      </c>
      <c r="F4175" s="822" t="s">
        <v>7190</v>
      </c>
      <c r="G4175" s="822" t="s">
        <v>1004</v>
      </c>
      <c r="H4175" s="831"/>
      <c r="I4175" s="831"/>
      <c r="J4175" s="822"/>
      <c r="K4175" s="822"/>
      <c r="L4175" s="831"/>
      <c r="M4175" s="831"/>
      <c r="N4175" s="822"/>
      <c r="O4175" s="822"/>
      <c r="P4175" s="831">
        <v>1.96</v>
      </c>
      <c r="Q4175" s="831">
        <v>285.04000000000002</v>
      </c>
      <c r="R4175" s="827"/>
      <c r="S4175" s="832">
        <v>145.42857142857144</v>
      </c>
    </row>
    <row r="4176" spans="1:19" ht="14.45" customHeight="1" x14ac:dyDescent="0.2">
      <c r="A4176" s="821" t="s">
        <v>6951</v>
      </c>
      <c r="B4176" s="822" t="s">
        <v>7426</v>
      </c>
      <c r="C4176" s="822" t="s">
        <v>639</v>
      </c>
      <c r="D4176" s="822" t="s">
        <v>3491</v>
      </c>
      <c r="E4176" s="822" t="s">
        <v>6953</v>
      </c>
      <c r="F4176" s="822" t="s">
        <v>7192</v>
      </c>
      <c r="G4176" s="822" t="s">
        <v>805</v>
      </c>
      <c r="H4176" s="831"/>
      <c r="I4176" s="831"/>
      <c r="J4176" s="822"/>
      <c r="K4176" s="822"/>
      <c r="L4176" s="831">
        <v>0.37</v>
      </c>
      <c r="M4176" s="831">
        <v>29.3</v>
      </c>
      <c r="N4176" s="822"/>
      <c r="O4176" s="822">
        <v>79.189189189189193</v>
      </c>
      <c r="P4176" s="831">
        <v>9.629999999999999</v>
      </c>
      <c r="Q4176" s="831">
        <v>762.7</v>
      </c>
      <c r="R4176" s="827"/>
      <c r="S4176" s="832">
        <v>79.200415368639682</v>
      </c>
    </row>
    <row r="4177" spans="1:19" ht="14.45" customHeight="1" x14ac:dyDescent="0.2">
      <c r="A4177" s="821" t="s">
        <v>6951</v>
      </c>
      <c r="B4177" s="822" t="s">
        <v>7426</v>
      </c>
      <c r="C4177" s="822" t="s">
        <v>639</v>
      </c>
      <c r="D4177" s="822" t="s">
        <v>3491</v>
      </c>
      <c r="E4177" s="822" t="s">
        <v>6953</v>
      </c>
      <c r="F4177" s="822" t="s">
        <v>7196</v>
      </c>
      <c r="G4177" s="822" t="s">
        <v>1134</v>
      </c>
      <c r="H4177" s="831"/>
      <c r="I4177" s="831"/>
      <c r="J4177" s="822"/>
      <c r="K4177" s="822"/>
      <c r="L4177" s="831"/>
      <c r="M4177" s="831"/>
      <c r="N4177" s="822"/>
      <c r="O4177" s="822"/>
      <c r="P4177" s="831">
        <v>1</v>
      </c>
      <c r="Q4177" s="831">
        <v>241.36</v>
      </c>
      <c r="R4177" s="827"/>
      <c r="S4177" s="832">
        <v>241.36</v>
      </c>
    </row>
    <row r="4178" spans="1:19" ht="14.45" customHeight="1" x14ac:dyDescent="0.2">
      <c r="A4178" s="821" t="s">
        <v>6951</v>
      </c>
      <c r="B4178" s="822" t="s">
        <v>7426</v>
      </c>
      <c r="C4178" s="822" t="s">
        <v>639</v>
      </c>
      <c r="D4178" s="822" t="s">
        <v>3491</v>
      </c>
      <c r="E4178" s="822" t="s">
        <v>6953</v>
      </c>
      <c r="F4178" s="822" t="s">
        <v>7200</v>
      </c>
      <c r="G4178" s="822" t="s">
        <v>1241</v>
      </c>
      <c r="H4178" s="831"/>
      <c r="I4178" s="831"/>
      <c r="J4178" s="822"/>
      <c r="K4178" s="822"/>
      <c r="L4178" s="831"/>
      <c r="M4178" s="831"/>
      <c r="N4178" s="822"/>
      <c r="O4178" s="822"/>
      <c r="P4178" s="831">
        <v>0.8</v>
      </c>
      <c r="Q4178" s="831">
        <v>64.569999999999993</v>
      </c>
      <c r="R4178" s="827"/>
      <c r="S4178" s="832">
        <v>80.712499999999991</v>
      </c>
    </row>
    <row r="4179" spans="1:19" ht="14.45" customHeight="1" x14ac:dyDescent="0.2">
      <c r="A4179" s="821" t="s">
        <v>6951</v>
      </c>
      <c r="B4179" s="822" t="s">
        <v>7426</v>
      </c>
      <c r="C4179" s="822" t="s">
        <v>639</v>
      </c>
      <c r="D4179" s="822" t="s">
        <v>3491</v>
      </c>
      <c r="E4179" s="822" t="s">
        <v>6953</v>
      </c>
      <c r="F4179" s="822" t="s">
        <v>7201</v>
      </c>
      <c r="G4179" s="822" t="s">
        <v>805</v>
      </c>
      <c r="H4179" s="831"/>
      <c r="I4179" s="831"/>
      <c r="J4179" s="822"/>
      <c r="K4179" s="822"/>
      <c r="L4179" s="831">
        <v>1</v>
      </c>
      <c r="M4179" s="831">
        <v>218.9</v>
      </c>
      <c r="N4179" s="822"/>
      <c r="O4179" s="822">
        <v>218.9</v>
      </c>
      <c r="P4179" s="831">
        <v>11.29</v>
      </c>
      <c r="Q4179" s="831">
        <v>2471.37</v>
      </c>
      <c r="R4179" s="827"/>
      <c r="S4179" s="832">
        <v>218.8990256864482</v>
      </c>
    </row>
    <row r="4180" spans="1:19" ht="14.45" customHeight="1" x14ac:dyDescent="0.2">
      <c r="A4180" s="821" t="s">
        <v>6951</v>
      </c>
      <c r="B4180" s="822" t="s">
        <v>7426</v>
      </c>
      <c r="C4180" s="822" t="s">
        <v>639</v>
      </c>
      <c r="D4180" s="822" t="s">
        <v>3491</v>
      </c>
      <c r="E4180" s="822" t="s">
        <v>6953</v>
      </c>
      <c r="F4180" s="822" t="s">
        <v>7204</v>
      </c>
      <c r="G4180" s="822" t="s">
        <v>805</v>
      </c>
      <c r="H4180" s="831"/>
      <c r="I4180" s="831"/>
      <c r="J4180" s="822"/>
      <c r="K4180" s="822"/>
      <c r="L4180" s="831"/>
      <c r="M4180" s="831"/>
      <c r="N4180" s="822"/>
      <c r="O4180" s="822"/>
      <c r="P4180" s="831">
        <v>6.9699999999999989</v>
      </c>
      <c r="Q4180" s="831">
        <v>3664.83</v>
      </c>
      <c r="R4180" s="827"/>
      <c r="S4180" s="832">
        <v>525.80057388809189</v>
      </c>
    </row>
    <row r="4181" spans="1:19" ht="14.45" customHeight="1" x14ac:dyDescent="0.2">
      <c r="A4181" s="821" t="s">
        <v>6951</v>
      </c>
      <c r="B4181" s="822" t="s">
        <v>7426</v>
      </c>
      <c r="C4181" s="822" t="s">
        <v>639</v>
      </c>
      <c r="D4181" s="822" t="s">
        <v>3491</v>
      </c>
      <c r="E4181" s="822" t="s">
        <v>6953</v>
      </c>
      <c r="F4181" s="822" t="s">
        <v>7214</v>
      </c>
      <c r="G4181" s="822" t="s">
        <v>7124</v>
      </c>
      <c r="H4181" s="831"/>
      <c r="I4181" s="831"/>
      <c r="J4181" s="822"/>
      <c r="K4181" s="822"/>
      <c r="L4181" s="831"/>
      <c r="M4181" s="831"/>
      <c r="N4181" s="822"/>
      <c r="O4181" s="822"/>
      <c r="P4181" s="831">
        <v>2</v>
      </c>
      <c r="Q4181" s="831">
        <v>114598</v>
      </c>
      <c r="R4181" s="827"/>
      <c r="S4181" s="832">
        <v>57299</v>
      </c>
    </row>
    <row r="4182" spans="1:19" ht="14.45" customHeight="1" x14ac:dyDescent="0.2">
      <c r="A4182" s="821" t="s">
        <v>6951</v>
      </c>
      <c r="B4182" s="822" t="s">
        <v>7426</v>
      </c>
      <c r="C4182" s="822" t="s">
        <v>639</v>
      </c>
      <c r="D4182" s="822" t="s">
        <v>3491</v>
      </c>
      <c r="E4182" s="822" t="s">
        <v>6953</v>
      </c>
      <c r="F4182" s="822" t="s">
        <v>7220</v>
      </c>
      <c r="G4182" s="822" t="s">
        <v>2384</v>
      </c>
      <c r="H4182" s="831"/>
      <c r="I4182" s="831"/>
      <c r="J4182" s="822"/>
      <c r="K4182" s="822"/>
      <c r="L4182" s="831"/>
      <c r="M4182" s="831"/>
      <c r="N4182" s="822"/>
      <c r="O4182" s="822"/>
      <c r="P4182" s="831">
        <v>4</v>
      </c>
      <c r="Q4182" s="831">
        <v>47396</v>
      </c>
      <c r="R4182" s="827"/>
      <c r="S4182" s="832">
        <v>11849</v>
      </c>
    </row>
    <row r="4183" spans="1:19" ht="14.45" customHeight="1" x14ac:dyDescent="0.2">
      <c r="A4183" s="821" t="s">
        <v>6951</v>
      </c>
      <c r="B4183" s="822" t="s">
        <v>7426</v>
      </c>
      <c r="C4183" s="822" t="s">
        <v>639</v>
      </c>
      <c r="D4183" s="822" t="s">
        <v>3491</v>
      </c>
      <c r="E4183" s="822" t="s">
        <v>6953</v>
      </c>
      <c r="F4183" s="822" t="s">
        <v>7230</v>
      </c>
      <c r="G4183" s="822" t="s">
        <v>2319</v>
      </c>
      <c r="H4183" s="831"/>
      <c r="I4183" s="831"/>
      <c r="J4183" s="822"/>
      <c r="K4183" s="822"/>
      <c r="L4183" s="831"/>
      <c r="M4183" s="831"/>
      <c r="N4183" s="822"/>
      <c r="O4183" s="822"/>
      <c r="P4183" s="831">
        <v>1</v>
      </c>
      <c r="Q4183" s="831">
        <v>1096.05</v>
      </c>
      <c r="R4183" s="827"/>
      <c r="S4183" s="832">
        <v>1096.05</v>
      </c>
    </row>
    <row r="4184" spans="1:19" ht="14.45" customHeight="1" x14ac:dyDescent="0.2">
      <c r="A4184" s="821" t="s">
        <v>6951</v>
      </c>
      <c r="B4184" s="822" t="s">
        <v>7426</v>
      </c>
      <c r="C4184" s="822" t="s">
        <v>639</v>
      </c>
      <c r="D4184" s="822" t="s">
        <v>3491</v>
      </c>
      <c r="E4184" s="822" t="s">
        <v>6953</v>
      </c>
      <c r="F4184" s="822" t="s">
        <v>7232</v>
      </c>
      <c r="G4184" s="822" t="s">
        <v>2300</v>
      </c>
      <c r="H4184" s="831"/>
      <c r="I4184" s="831"/>
      <c r="J4184" s="822"/>
      <c r="K4184" s="822"/>
      <c r="L4184" s="831"/>
      <c r="M4184" s="831"/>
      <c r="N4184" s="822"/>
      <c r="O4184" s="822"/>
      <c r="P4184" s="831">
        <v>2</v>
      </c>
      <c r="Q4184" s="831">
        <v>2228.54</v>
      </c>
      <c r="R4184" s="827"/>
      <c r="S4184" s="832">
        <v>1114.27</v>
      </c>
    </row>
    <row r="4185" spans="1:19" ht="14.45" customHeight="1" x14ac:dyDescent="0.2">
      <c r="A4185" s="821" t="s">
        <v>6951</v>
      </c>
      <c r="B4185" s="822" t="s">
        <v>7426</v>
      </c>
      <c r="C4185" s="822" t="s">
        <v>639</v>
      </c>
      <c r="D4185" s="822" t="s">
        <v>3491</v>
      </c>
      <c r="E4185" s="822" t="s">
        <v>6953</v>
      </c>
      <c r="F4185" s="822" t="s">
        <v>7242</v>
      </c>
      <c r="G4185" s="822" t="s">
        <v>2970</v>
      </c>
      <c r="H4185" s="831"/>
      <c r="I4185" s="831"/>
      <c r="J4185" s="822"/>
      <c r="K4185" s="822"/>
      <c r="L4185" s="831"/>
      <c r="M4185" s="831"/>
      <c r="N4185" s="822"/>
      <c r="O4185" s="822"/>
      <c r="P4185" s="831">
        <v>9.11</v>
      </c>
      <c r="Q4185" s="831">
        <v>3159.82</v>
      </c>
      <c r="R4185" s="827"/>
      <c r="S4185" s="832">
        <v>346.8518111964874</v>
      </c>
    </row>
    <row r="4186" spans="1:19" ht="14.45" customHeight="1" x14ac:dyDescent="0.2">
      <c r="A4186" s="821" t="s">
        <v>6951</v>
      </c>
      <c r="B4186" s="822" t="s">
        <v>7426</v>
      </c>
      <c r="C4186" s="822" t="s">
        <v>639</v>
      </c>
      <c r="D4186" s="822" t="s">
        <v>3491</v>
      </c>
      <c r="E4186" s="822" t="s">
        <v>6953</v>
      </c>
      <c r="F4186" s="822" t="s">
        <v>7243</v>
      </c>
      <c r="G4186" s="822" t="s">
        <v>2970</v>
      </c>
      <c r="H4186" s="831"/>
      <c r="I4186" s="831"/>
      <c r="J4186" s="822"/>
      <c r="K4186" s="822"/>
      <c r="L4186" s="831"/>
      <c r="M4186" s="831"/>
      <c r="N4186" s="822"/>
      <c r="O4186" s="822"/>
      <c r="P4186" s="831">
        <v>7.65</v>
      </c>
      <c r="Q4186" s="831">
        <v>1076.43</v>
      </c>
      <c r="R4186" s="827"/>
      <c r="S4186" s="832">
        <v>140.70980392156864</v>
      </c>
    </row>
    <row r="4187" spans="1:19" ht="14.45" customHeight="1" x14ac:dyDescent="0.2">
      <c r="A4187" s="821" t="s">
        <v>6951</v>
      </c>
      <c r="B4187" s="822" t="s">
        <v>7426</v>
      </c>
      <c r="C4187" s="822" t="s">
        <v>639</v>
      </c>
      <c r="D4187" s="822" t="s">
        <v>3491</v>
      </c>
      <c r="E4187" s="822" t="s">
        <v>6953</v>
      </c>
      <c r="F4187" s="822" t="s">
        <v>7245</v>
      </c>
      <c r="G4187" s="822" t="s">
        <v>2970</v>
      </c>
      <c r="H4187" s="831"/>
      <c r="I4187" s="831"/>
      <c r="J4187" s="822"/>
      <c r="K4187" s="822"/>
      <c r="L4187" s="831"/>
      <c r="M4187" s="831"/>
      <c r="N4187" s="822"/>
      <c r="O4187" s="822"/>
      <c r="P4187" s="831">
        <v>3.48</v>
      </c>
      <c r="Q4187" s="831">
        <v>289.64</v>
      </c>
      <c r="R4187" s="827"/>
      <c r="S4187" s="832">
        <v>83.229885057471265</v>
      </c>
    </row>
    <row r="4188" spans="1:19" ht="14.45" customHeight="1" x14ac:dyDescent="0.2">
      <c r="A4188" s="821" t="s">
        <v>6951</v>
      </c>
      <c r="B4188" s="822" t="s">
        <v>7426</v>
      </c>
      <c r="C4188" s="822" t="s">
        <v>639</v>
      </c>
      <c r="D4188" s="822" t="s">
        <v>3491</v>
      </c>
      <c r="E4188" s="822" t="s">
        <v>6953</v>
      </c>
      <c r="F4188" s="822" t="s">
        <v>7246</v>
      </c>
      <c r="G4188" s="822" t="s">
        <v>1890</v>
      </c>
      <c r="H4188" s="831"/>
      <c r="I4188" s="831"/>
      <c r="J4188" s="822"/>
      <c r="K4188" s="822"/>
      <c r="L4188" s="831"/>
      <c r="M4188" s="831"/>
      <c r="N4188" s="822"/>
      <c r="O4188" s="822"/>
      <c r="P4188" s="831">
        <v>3</v>
      </c>
      <c r="Q4188" s="831">
        <v>352.53</v>
      </c>
      <c r="R4188" s="827"/>
      <c r="S4188" s="832">
        <v>117.50999999999999</v>
      </c>
    </row>
    <row r="4189" spans="1:19" ht="14.45" customHeight="1" x14ac:dyDescent="0.2">
      <c r="A4189" s="821" t="s">
        <v>6951</v>
      </c>
      <c r="B4189" s="822" t="s">
        <v>7426</v>
      </c>
      <c r="C4189" s="822" t="s">
        <v>639</v>
      </c>
      <c r="D4189" s="822" t="s">
        <v>3491</v>
      </c>
      <c r="E4189" s="822" t="s">
        <v>6953</v>
      </c>
      <c r="F4189" s="822" t="s">
        <v>7247</v>
      </c>
      <c r="G4189" s="822" t="s">
        <v>1890</v>
      </c>
      <c r="H4189" s="831"/>
      <c r="I4189" s="831"/>
      <c r="J4189" s="822"/>
      <c r="K4189" s="822"/>
      <c r="L4189" s="831"/>
      <c r="M4189" s="831"/>
      <c r="N4189" s="822"/>
      <c r="O4189" s="822"/>
      <c r="P4189" s="831">
        <v>1</v>
      </c>
      <c r="Q4189" s="831">
        <v>276.01</v>
      </c>
      <c r="R4189" s="827"/>
      <c r="S4189" s="832">
        <v>276.01</v>
      </c>
    </row>
    <row r="4190" spans="1:19" ht="14.45" customHeight="1" x14ac:dyDescent="0.2">
      <c r="A4190" s="821" t="s">
        <v>6951</v>
      </c>
      <c r="B4190" s="822" t="s">
        <v>7426</v>
      </c>
      <c r="C4190" s="822" t="s">
        <v>639</v>
      </c>
      <c r="D4190" s="822" t="s">
        <v>3491</v>
      </c>
      <c r="E4190" s="822" t="s">
        <v>6953</v>
      </c>
      <c r="F4190" s="822" t="s">
        <v>7248</v>
      </c>
      <c r="G4190" s="822" t="s">
        <v>2351</v>
      </c>
      <c r="H4190" s="831"/>
      <c r="I4190" s="831"/>
      <c r="J4190" s="822"/>
      <c r="K4190" s="822"/>
      <c r="L4190" s="831"/>
      <c r="M4190" s="831"/>
      <c r="N4190" s="822"/>
      <c r="O4190" s="822"/>
      <c r="P4190" s="831">
        <v>1</v>
      </c>
      <c r="Q4190" s="831">
        <v>146870</v>
      </c>
      <c r="R4190" s="827"/>
      <c r="S4190" s="832">
        <v>146870</v>
      </c>
    </row>
    <row r="4191" spans="1:19" ht="14.45" customHeight="1" x14ac:dyDescent="0.2">
      <c r="A4191" s="821" t="s">
        <v>6951</v>
      </c>
      <c r="B4191" s="822" t="s">
        <v>7426</v>
      </c>
      <c r="C4191" s="822" t="s">
        <v>639</v>
      </c>
      <c r="D4191" s="822" t="s">
        <v>3491</v>
      </c>
      <c r="E4191" s="822" t="s">
        <v>7261</v>
      </c>
      <c r="F4191" s="822" t="s">
        <v>7264</v>
      </c>
      <c r="G4191" s="822" t="s">
        <v>7265</v>
      </c>
      <c r="H4191" s="831"/>
      <c r="I4191" s="831"/>
      <c r="J4191" s="822"/>
      <c r="K4191" s="822"/>
      <c r="L4191" s="831"/>
      <c r="M4191" s="831"/>
      <c r="N4191" s="822"/>
      <c r="O4191" s="822"/>
      <c r="P4191" s="831">
        <v>2</v>
      </c>
      <c r="Q4191" s="831">
        <v>1125.3</v>
      </c>
      <c r="R4191" s="827"/>
      <c r="S4191" s="832">
        <v>562.65</v>
      </c>
    </row>
    <row r="4192" spans="1:19" ht="14.45" customHeight="1" x14ac:dyDescent="0.2">
      <c r="A4192" s="821" t="s">
        <v>6951</v>
      </c>
      <c r="B4192" s="822" t="s">
        <v>7426</v>
      </c>
      <c r="C4192" s="822" t="s">
        <v>639</v>
      </c>
      <c r="D4192" s="822" t="s">
        <v>3491</v>
      </c>
      <c r="E4192" s="822" t="s">
        <v>7261</v>
      </c>
      <c r="F4192" s="822" t="s">
        <v>7280</v>
      </c>
      <c r="G4192" s="822" t="s">
        <v>7281</v>
      </c>
      <c r="H4192" s="831"/>
      <c r="I4192" s="831"/>
      <c r="J4192" s="822"/>
      <c r="K4192" s="822"/>
      <c r="L4192" s="831">
        <v>7</v>
      </c>
      <c r="M4192" s="831">
        <v>1255.0999999999999</v>
      </c>
      <c r="N4192" s="822"/>
      <c r="O4192" s="822">
        <v>179.29999999999998</v>
      </c>
      <c r="P4192" s="831">
        <v>38</v>
      </c>
      <c r="Q4192" s="831">
        <v>6813.4000000000005</v>
      </c>
      <c r="R4192" s="827"/>
      <c r="S4192" s="832">
        <v>179.3</v>
      </c>
    </row>
    <row r="4193" spans="1:19" ht="14.45" customHeight="1" x14ac:dyDescent="0.2">
      <c r="A4193" s="821" t="s">
        <v>6951</v>
      </c>
      <c r="B4193" s="822" t="s">
        <v>7426</v>
      </c>
      <c r="C4193" s="822" t="s">
        <v>639</v>
      </c>
      <c r="D4193" s="822" t="s">
        <v>3491</v>
      </c>
      <c r="E4193" s="822" t="s">
        <v>7261</v>
      </c>
      <c r="F4193" s="822" t="s">
        <v>7283</v>
      </c>
      <c r="G4193" s="822" t="s">
        <v>7284</v>
      </c>
      <c r="H4193" s="831"/>
      <c r="I4193" s="831"/>
      <c r="J4193" s="822"/>
      <c r="K4193" s="822"/>
      <c r="L4193" s="831">
        <v>6</v>
      </c>
      <c r="M4193" s="831">
        <v>455.82</v>
      </c>
      <c r="N4193" s="822"/>
      <c r="O4193" s="822">
        <v>75.97</v>
      </c>
      <c r="P4193" s="831">
        <v>23</v>
      </c>
      <c r="Q4193" s="831">
        <v>1799.75</v>
      </c>
      <c r="R4193" s="827"/>
      <c r="S4193" s="832">
        <v>78.25</v>
      </c>
    </row>
    <row r="4194" spans="1:19" ht="14.45" customHeight="1" x14ac:dyDescent="0.2">
      <c r="A4194" s="821" t="s">
        <v>6951</v>
      </c>
      <c r="B4194" s="822" t="s">
        <v>7426</v>
      </c>
      <c r="C4194" s="822" t="s">
        <v>639</v>
      </c>
      <c r="D4194" s="822" t="s">
        <v>3491</v>
      </c>
      <c r="E4194" s="822" t="s">
        <v>7261</v>
      </c>
      <c r="F4194" s="822" t="s">
        <v>7285</v>
      </c>
      <c r="G4194" s="822" t="s">
        <v>7286</v>
      </c>
      <c r="H4194" s="831"/>
      <c r="I4194" s="831"/>
      <c r="J4194" s="822"/>
      <c r="K4194" s="822"/>
      <c r="L4194" s="831">
        <v>6</v>
      </c>
      <c r="M4194" s="831">
        <v>568.14</v>
      </c>
      <c r="N4194" s="822"/>
      <c r="O4194" s="822">
        <v>94.69</v>
      </c>
      <c r="P4194" s="831">
        <v>26</v>
      </c>
      <c r="Q4194" s="831">
        <v>2461.94</v>
      </c>
      <c r="R4194" s="827"/>
      <c r="S4194" s="832">
        <v>94.69</v>
      </c>
    </row>
    <row r="4195" spans="1:19" ht="14.45" customHeight="1" x14ac:dyDescent="0.2">
      <c r="A4195" s="821" t="s">
        <v>6951</v>
      </c>
      <c r="B4195" s="822" t="s">
        <v>7426</v>
      </c>
      <c r="C4195" s="822" t="s">
        <v>639</v>
      </c>
      <c r="D4195" s="822" t="s">
        <v>3491</v>
      </c>
      <c r="E4195" s="822" t="s">
        <v>7261</v>
      </c>
      <c r="F4195" s="822" t="s">
        <v>7287</v>
      </c>
      <c r="G4195" s="822" t="s">
        <v>7286</v>
      </c>
      <c r="H4195" s="831"/>
      <c r="I4195" s="831"/>
      <c r="J4195" s="822"/>
      <c r="K4195" s="822"/>
      <c r="L4195" s="831"/>
      <c r="M4195" s="831"/>
      <c r="N4195" s="822"/>
      <c r="O4195" s="822"/>
      <c r="P4195" s="831">
        <v>20</v>
      </c>
      <c r="Q4195" s="831">
        <v>1519.3999999999999</v>
      </c>
      <c r="R4195" s="827"/>
      <c r="S4195" s="832">
        <v>75.97</v>
      </c>
    </row>
    <row r="4196" spans="1:19" ht="14.45" customHeight="1" x14ac:dyDescent="0.2">
      <c r="A4196" s="821" t="s">
        <v>6951</v>
      </c>
      <c r="B4196" s="822" t="s">
        <v>7426</v>
      </c>
      <c r="C4196" s="822" t="s">
        <v>639</v>
      </c>
      <c r="D4196" s="822" t="s">
        <v>3491</v>
      </c>
      <c r="E4196" s="822" t="s">
        <v>7261</v>
      </c>
      <c r="F4196" s="822" t="s">
        <v>7437</v>
      </c>
      <c r="G4196" s="822" t="s">
        <v>7438</v>
      </c>
      <c r="H4196" s="831"/>
      <c r="I4196" s="831"/>
      <c r="J4196" s="822"/>
      <c r="K4196" s="822"/>
      <c r="L4196" s="831"/>
      <c r="M4196" s="831"/>
      <c r="N4196" s="822"/>
      <c r="O4196" s="822"/>
      <c r="P4196" s="831">
        <v>1</v>
      </c>
      <c r="Q4196" s="831">
        <v>2012.57</v>
      </c>
      <c r="R4196" s="827"/>
      <c r="S4196" s="832">
        <v>2012.57</v>
      </c>
    </row>
    <row r="4197" spans="1:19" ht="14.45" customHeight="1" x14ac:dyDescent="0.2">
      <c r="A4197" s="821" t="s">
        <v>6951</v>
      </c>
      <c r="B4197" s="822" t="s">
        <v>7426</v>
      </c>
      <c r="C4197" s="822" t="s">
        <v>639</v>
      </c>
      <c r="D4197" s="822" t="s">
        <v>3491</v>
      </c>
      <c r="E4197" s="822" t="s">
        <v>6946</v>
      </c>
      <c r="F4197" s="822" t="s">
        <v>7314</v>
      </c>
      <c r="G4197" s="822" t="s">
        <v>7315</v>
      </c>
      <c r="H4197" s="831"/>
      <c r="I4197" s="831"/>
      <c r="J4197" s="822"/>
      <c r="K4197" s="822"/>
      <c r="L4197" s="831">
        <v>5</v>
      </c>
      <c r="M4197" s="831">
        <v>765</v>
      </c>
      <c r="N4197" s="822"/>
      <c r="O4197" s="822">
        <v>153</v>
      </c>
      <c r="P4197" s="831">
        <v>3</v>
      </c>
      <c r="Q4197" s="831">
        <v>474</v>
      </c>
      <c r="R4197" s="827"/>
      <c r="S4197" s="832">
        <v>158</v>
      </c>
    </row>
    <row r="4198" spans="1:19" ht="14.45" customHeight="1" x14ac:dyDescent="0.2">
      <c r="A4198" s="821" t="s">
        <v>6951</v>
      </c>
      <c r="B4198" s="822" t="s">
        <v>7426</v>
      </c>
      <c r="C4198" s="822" t="s">
        <v>639</v>
      </c>
      <c r="D4198" s="822" t="s">
        <v>3491</v>
      </c>
      <c r="E4198" s="822" t="s">
        <v>6946</v>
      </c>
      <c r="F4198" s="822" t="s">
        <v>7318</v>
      </c>
      <c r="G4198" s="822" t="s">
        <v>7319</v>
      </c>
      <c r="H4198" s="831"/>
      <c r="I4198" s="831"/>
      <c r="J4198" s="822"/>
      <c r="K4198" s="822"/>
      <c r="L4198" s="831">
        <v>49</v>
      </c>
      <c r="M4198" s="831">
        <v>1862</v>
      </c>
      <c r="N4198" s="822"/>
      <c r="O4198" s="822">
        <v>38</v>
      </c>
      <c r="P4198" s="831">
        <v>26</v>
      </c>
      <c r="Q4198" s="831">
        <v>1040</v>
      </c>
      <c r="R4198" s="827"/>
      <c r="S4198" s="832">
        <v>40</v>
      </c>
    </row>
    <row r="4199" spans="1:19" ht="14.45" customHeight="1" x14ac:dyDescent="0.2">
      <c r="A4199" s="821" t="s">
        <v>6951</v>
      </c>
      <c r="B4199" s="822" t="s">
        <v>7426</v>
      </c>
      <c r="C4199" s="822" t="s">
        <v>639</v>
      </c>
      <c r="D4199" s="822" t="s">
        <v>3491</v>
      </c>
      <c r="E4199" s="822" t="s">
        <v>6946</v>
      </c>
      <c r="F4199" s="822" t="s">
        <v>7328</v>
      </c>
      <c r="G4199" s="822" t="s">
        <v>7329</v>
      </c>
      <c r="H4199" s="831"/>
      <c r="I4199" s="831"/>
      <c r="J4199" s="822"/>
      <c r="K4199" s="822"/>
      <c r="L4199" s="831">
        <v>17</v>
      </c>
      <c r="M4199" s="831">
        <v>3060</v>
      </c>
      <c r="N4199" s="822"/>
      <c r="O4199" s="822">
        <v>180</v>
      </c>
      <c r="P4199" s="831">
        <v>88</v>
      </c>
      <c r="Q4199" s="831">
        <v>17072</v>
      </c>
      <c r="R4199" s="827"/>
      <c r="S4199" s="832">
        <v>194</v>
      </c>
    </row>
    <row r="4200" spans="1:19" ht="14.45" customHeight="1" x14ac:dyDescent="0.2">
      <c r="A4200" s="821" t="s">
        <v>6951</v>
      </c>
      <c r="B4200" s="822" t="s">
        <v>7426</v>
      </c>
      <c r="C4200" s="822" t="s">
        <v>639</v>
      </c>
      <c r="D4200" s="822" t="s">
        <v>3491</v>
      </c>
      <c r="E4200" s="822" t="s">
        <v>6946</v>
      </c>
      <c r="F4200" s="822" t="s">
        <v>7445</v>
      </c>
      <c r="G4200" s="822" t="s">
        <v>7446</v>
      </c>
      <c r="H4200" s="831"/>
      <c r="I4200" s="831"/>
      <c r="J4200" s="822"/>
      <c r="K4200" s="822"/>
      <c r="L4200" s="831"/>
      <c r="M4200" s="831"/>
      <c r="N4200" s="822"/>
      <c r="O4200" s="822"/>
      <c r="P4200" s="831">
        <v>4</v>
      </c>
      <c r="Q4200" s="831">
        <v>2592</v>
      </c>
      <c r="R4200" s="827"/>
      <c r="S4200" s="832">
        <v>648</v>
      </c>
    </row>
    <row r="4201" spans="1:19" ht="14.45" customHeight="1" x14ac:dyDescent="0.2">
      <c r="A4201" s="821" t="s">
        <v>6951</v>
      </c>
      <c r="B4201" s="822" t="s">
        <v>7426</v>
      </c>
      <c r="C4201" s="822" t="s">
        <v>639</v>
      </c>
      <c r="D4201" s="822" t="s">
        <v>3491</v>
      </c>
      <c r="E4201" s="822" t="s">
        <v>6946</v>
      </c>
      <c r="F4201" s="822" t="s">
        <v>7330</v>
      </c>
      <c r="G4201" s="822" t="s">
        <v>7331</v>
      </c>
      <c r="H4201" s="831"/>
      <c r="I4201" s="831"/>
      <c r="J4201" s="822"/>
      <c r="K4201" s="822"/>
      <c r="L4201" s="831">
        <v>3</v>
      </c>
      <c r="M4201" s="831">
        <v>20121</v>
      </c>
      <c r="N4201" s="822"/>
      <c r="O4201" s="822">
        <v>6707</v>
      </c>
      <c r="P4201" s="831">
        <v>7</v>
      </c>
      <c r="Q4201" s="831">
        <v>47768</v>
      </c>
      <c r="R4201" s="827"/>
      <c r="S4201" s="832">
        <v>6824</v>
      </c>
    </row>
    <row r="4202" spans="1:19" ht="14.45" customHeight="1" x14ac:dyDescent="0.2">
      <c r="A4202" s="821" t="s">
        <v>6951</v>
      </c>
      <c r="B4202" s="822" t="s">
        <v>7426</v>
      </c>
      <c r="C4202" s="822" t="s">
        <v>639</v>
      </c>
      <c r="D4202" s="822" t="s">
        <v>3491</v>
      </c>
      <c r="E4202" s="822" t="s">
        <v>6946</v>
      </c>
      <c r="F4202" s="822" t="s">
        <v>7449</v>
      </c>
      <c r="G4202" s="822" t="s">
        <v>7450</v>
      </c>
      <c r="H4202" s="831"/>
      <c r="I4202" s="831"/>
      <c r="J4202" s="822"/>
      <c r="K4202" s="822"/>
      <c r="L4202" s="831"/>
      <c r="M4202" s="831"/>
      <c r="N4202" s="822"/>
      <c r="O4202" s="822"/>
      <c r="P4202" s="831">
        <v>1</v>
      </c>
      <c r="Q4202" s="831">
        <v>783</v>
      </c>
      <c r="R4202" s="827"/>
      <c r="S4202" s="832">
        <v>783</v>
      </c>
    </row>
    <row r="4203" spans="1:19" ht="14.45" customHeight="1" x14ac:dyDescent="0.2">
      <c r="A4203" s="821" t="s">
        <v>6951</v>
      </c>
      <c r="B4203" s="822" t="s">
        <v>7426</v>
      </c>
      <c r="C4203" s="822" t="s">
        <v>639</v>
      </c>
      <c r="D4203" s="822" t="s">
        <v>3491</v>
      </c>
      <c r="E4203" s="822" t="s">
        <v>6946</v>
      </c>
      <c r="F4203" s="822" t="s">
        <v>7332</v>
      </c>
      <c r="G4203" s="822" t="s">
        <v>7333</v>
      </c>
      <c r="H4203" s="831"/>
      <c r="I4203" s="831"/>
      <c r="J4203" s="822"/>
      <c r="K4203" s="822"/>
      <c r="L4203" s="831"/>
      <c r="M4203" s="831"/>
      <c r="N4203" s="822"/>
      <c r="O4203" s="822"/>
      <c r="P4203" s="831">
        <v>8</v>
      </c>
      <c r="Q4203" s="831">
        <v>0</v>
      </c>
      <c r="R4203" s="827"/>
      <c r="S4203" s="832">
        <v>0</v>
      </c>
    </row>
    <row r="4204" spans="1:19" ht="14.45" customHeight="1" x14ac:dyDescent="0.2">
      <c r="A4204" s="821" t="s">
        <v>6951</v>
      </c>
      <c r="B4204" s="822" t="s">
        <v>7426</v>
      </c>
      <c r="C4204" s="822" t="s">
        <v>639</v>
      </c>
      <c r="D4204" s="822" t="s">
        <v>3491</v>
      </c>
      <c r="E4204" s="822" t="s">
        <v>6946</v>
      </c>
      <c r="F4204" s="822" t="s">
        <v>7336</v>
      </c>
      <c r="G4204" s="822" t="s">
        <v>7337</v>
      </c>
      <c r="H4204" s="831"/>
      <c r="I4204" s="831"/>
      <c r="J4204" s="822"/>
      <c r="K4204" s="822"/>
      <c r="L4204" s="831">
        <v>13</v>
      </c>
      <c r="M4204" s="831">
        <v>3198</v>
      </c>
      <c r="N4204" s="822"/>
      <c r="O4204" s="822">
        <v>246</v>
      </c>
      <c r="P4204" s="831">
        <v>70</v>
      </c>
      <c r="Q4204" s="831">
        <v>18200</v>
      </c>
      <c r="R4204" s="827"/>
      <c r="S4204" s="832">
        <v>260</v>
      </c>
    </row>
    <row r="4205" spans="1:19" ht="14.45" customHeight="1" x14ac:dyDescent="0.2">
      <c r="A4205" s="821" t="s">
        <v>6951</v>
      </c>
      <c r="B4205" s="822" t="s">
        <v>7426</v>
      </c>
      <c r="C4205" s="822" t="s">
        <v>639</v>
      </c>
      <c r="D4205" s="822" t="s">
        <v>3491</v>
      </c>
      <c r="E4205" s="822" t="s">
        <v>6946</v>
      </c>
      <c r="F4205" s="822" t="s">
        <v>7338</v>
      </c>
      <c r="G4205" s="822" t="s">
        <v>7339</v>
      </c>
      <c r="H4205" s="831"/>
      <c r="I4205" s="831"/>
      <c r="J4205" s="822"/>
      <c r="K4205" s="822"/>
      <c r="L4205" s="831">
        <v>46</v>
      </c>
      <c r="M4205" s="831">
        <v>1790.0099999999998</v>
      </c>
      <c r="N4205" s="822"/>
      <c r="O4205" s="822">
        <v>38.913260869565214</v>
      </c>
      <c r="P4205" s="831">
        <v>106</v>
      </c>
      <c r="Q4205" s="831">
        <v>4783.3500000000004</v>
      </c>
      <c r="R4205" s="827"/>
      <c r="S4205" s="832">
        <v>45.125943396226418</v>
      </c>
    </row>
    <row r="4206" spans="1:19" ht="14.45" customHeight="1" x14ac:dyDescent="0.2">
      <c r="A4206" s="821" t="s">
        <v>6951</v>
      </c>
      <c r="B4206" s="822" t="s">
        <v>7426</v>
      </c>
      <c r="C4206" s="822" t="s">
        <v>639</v>
      </c>
      <c r="D4206" s="822" t="s">
        <v>3491</v>
      </c>
      <c r="E4206" s="822" t="s">
        <v>6946</v>
      </c>
      <c r="F4206" s="822" t="s">
        <v>7340</v>
      </c>
      <c r="G4206" s="822" t="s">
        <v>7341</v>
      </c>
      <c r="H4206" s="831"/>
      <c r="I4206" s="831"/>
      <c r="J4206" s="822"/>
      <c r="K4206" s="822"/>
      <c r="L4206" s="831">
        <v>3</v>
      </c>
      <c r="M4206" s="831">
        <v>2832</v>
      </c>
      <c r="N4206" s="822"/>
      <c r="O4206" s="822">
        <v>944</v>
      </c>
      <c r="P4206" s="831">
        <v>9</v>
      </c>
      <c r="Q4206" s="831">
        <v>8748</v>
      </c>
      <c r="R4206" s="827"/>
      <c r="S4206" s="832">
        <v>972</v>
      </c>
    </row>
    <row r="4207" spans="1:19" ht="14.45" customHeight="1" x14ac:dyDescent="0.2">
      <c r="A4207" s="821" t="s">
        <v>6951</v>
      </c>
      <c r="B4207" s="822" t="s">
        <v>7426</v>
      </c>
      <c r="C4207" s="822" t="s">
        <v>639</v>
      </c>
      <c r="D4207" s="822" t="s">
        <v>3491</v>
      </c>
      <c r="E4207" s="822" t="s">
        <v>6946</v>
      </c>
      <c r="F4207" s="822" t="s">
        <v>7342</v>
      </c>
      <c r="G4207" s="822" t="s">
        <v>7343</v>
      </c>
      <c r="H4207" s="831"/>
      <c r="I4207" s="831"/>
      <c r="J4207" s="822"/>
      <c r="K4207" s="822"/>
      <c r="L4207" s="831">
        <v>32</v>
      </c>
      <c r="M4207" s="831">
        <v>1216</v>
      </c>
      <c r="N4207" s="822"/>
      <c r="O4207" s="822">
        <v>38</v>
      </c>
      <c r="P4207" s="831">
        <v>63</v>
      </c>
      <c r="Q4207" s="831">
        <v>2457</v>
      </c>
      <c r="R4207" s="827"/>
      <c r="S4207" s="832">
        <v>39</v>
      </c>
    </row>
    <row r="4208" spans="1:19" ht="14.45" customHeight="1" x14ac:dyDescent="0.2">
      <c r="A4208" s="821" t="s">
        <v>6951</v>
      </c>
      <c r="B4208" s="822" t="s">
        <v>7426</v>
      </c>
      <c r="C4208" s="822" t="s">
        <v>639</v>
      </c>
      <c r="D4208" s="822" t="s">
        <v>3491</v>
      </c>
      <c r="E4208" s="822" t="s">
        <v>6946</v>
      </c>
      <c r="F4208" s="822" t="s">
        <v>7348</v>
      </c>
      <c r="G4208" s="822" t="s">
        <v>7349</v>
      </c>
      <c r="H4208" s="831"/>
      <c r="I4208" s="831"/>
      <c r="J4208" s="822"/>
      <c r="K4208" s="822"/>
      <c r="L4208" s="831">
        <v>7</v>
      </c>
      <c r="M4208" s="831">
        <v>231</v>
      </c>
      <c r="N4208" s="822"/>
      <c r="O4208" s="822">
        <v>33</v>
      </c>
      <c r="P4208" s="831">
        <v>9</v>
      </c>
      <c r="Q4208" s="831">
        <v>306</v>
      </c>
      <c r="R4208" s="827"/>
      <c r="S4208" s="832">
        <v>34</v>
      </c>
    </row>
    <row r="4209" spans="1:19" ht="14.45" customHeight="1" x14ac:dyDescent="0.2">
      <c r="A4209" s="821" t="s">
        <v>6951</v>
      </c>
      <c r="B4209" s="822" t="s">
        <v>7426</v>
      </c>
      <c r="C4209" s="822" t="s">
        <v>639</v>
      </c>
      <c r="D4209" s="822" t="s">
        <v>3491</v>
      </c>
      <c r="E4209" s="822" t="s">
        <v>6946</v>
      </c>
      <c r="F4209" s="822" t="s">
        <v>7350</v>
      </c>
      <c r="G4209" s="822" t="s">
        <v>7351</v>
      </c>
      <c r="H4209" s="831"/>
      <c r="I4209" s="831"/>
      <c r="J4209" s="822"/>
      <c r="K4209" s="822"/>
      <c r="L4209" s="831">
        <v>29</v>
      </c>
      <c r="M4209" s="831">
        <v>10440</v>
      </c>
      <c r="N4209" s="822"/>
      <c r="O4209" s="822">
        <v>360</v>
      </c>
      <c r="P4209" s="831">
        <v>13</v>
      </c>
      <c r="Q4209" s="831">
        <v>5044</v>
      </c>
      <c r="R4209" s="827"/>
      <c r="S4209" s="832">
        <v>388</v>
      </c>
    </row>
    <row r="4210" spans="1:19" ht="14.45" customHeight="1" x14ac:dyDescent="0.2">
      <c r="A4210" s="821" t="s">
        <v>6951</v>
      </c>
      <c r="B4210" s="822" t="s">
        <v>7426</v>
      </c>
      <c r="C4210" s="822" t="s">
        <v>639</v>
      </c>
      <c r="D4210" s="822" t="s">
        <v>3491</v>
      </c>
      <c r="E4210" s="822" t="s">
        <v>6946</v>
      </c>
      <c r="F4210" s="822" t="s">
        <v>7352</v>
      </c>
      <c r="G4210" s="822" t="s">
        <v>7353</v>
      </c>
      <c r="H4210" s="831"/>
      <c r="I4210" s="831"/>
      <c r="J4210" s="822"/>
      <c r="K4210" s="822"/>
      <c r="L4210" s="831">
        <v>2</v>
      </c>
      <c r="M4210" s="831">
        <v>274</v>
      </c>
      <c r="N4210" s="822"/>
      <c r="O4210" s="822">
        <v>137</v>
      </c>
      <c r="P4210" s="831">
        <v>35</v>
      </c>
      <c r="Q4210" s="831">
        <v>4970</v>
      </c>
      <c r="R4210" s="827"/>
      <c r="S4210" s="832">
        <v>142</v>
      </c>
    </row>
    <row r="4211" spans="1:19" ht="14.45" customHeight="1" x14ac:dyDescent="0.2">
      <c r="A4211" s="821" t="s">
        <v>6951</v>
      </c>
      <c r="B4211" s="822" t="s">
        <v>7426</v>
      </c>
      <c r="C4211" s="822" t="s">
        <v>639</v>
      </c>
      <c r="D4211" s="822" t="s">
        <v>3491</v>
      </c>
      <c r="E4211" s="822" t="s">
        <v>6946</v>
      </c>
      <c r="F4211" s="822" t="s">
        <v>7453</v>
      </c>
      <c r="G4211" s="822" t="s">
        <v>7454</v>
      </c>
      <c r="H4211" s="831"/>
      <c r="I4211" s="831"/>
      <c r="J4211" s="822"/>
      <c r="K4211" s="822"/>
      <c r="L4211" s="831"/>
      <c r="M4211" s="831"/>
      <c r="N4211" s="822"/>
      <c r="O4211" s="822"/>
      <c r="P4211" s="831">
        <v>1</v>
      </c>
      <c r="Q4211" s="831">
        <v>768</v>
      </c>
      <c r="R4211" s="827"/>
      <c r="S4211" s="832">
        <v>768</v>
      </c>
    </row>
    <row r="4212" spans="1:19" ht="14.45" customHeight="1" x14ac:dyDescent="0.2">
      <c r="A4212" s="821" t="s">
        <v>6951</v>
      </c>
      <c r="B4212" s="822" t="s">
        <v>7426</v>
      </c>
      <c r="C4212" s="822" t="s">
        <v>639</v>
      </c>
      <c r="D4212" s="822" t="s">
        <v>3491</v>
      </c>
      <c r="E4212" s="822" t="s">
        <v>6946</v>
      </c>
      <c r="F4212" s="822" t="s">
        <v>7360</v>
      </c>
      <c r="G4212" s="822" t="s">
        <v>7361</v>
      </c>
      <c r="H4212" s="831"/>
      <c r="I4212" s="831"/>
      <c r="J4212" s="822"/>
      <c r="K4212" s="822"/>
      <c r="L4212" s="831"/>
      <c r="M4212" s="831"/>
      <c r="N4212" s="822"/>
      <c r="O4212" s="822"/>
      <c r="P4212" s="831">
        <v>2</v>
      </c>
      <c r="Q4212" s="831">
        <v>776</v>
      </c>
      <c r="R4212" s="827"/>
      <c r="S4212" s="832">
        <v>388</v>
      </c>
    </row>
    <row r="4213" spans="1:19" ht="14.45" customHeight="1" x14ac:dyDescent="0.2">
      <c r="A4213" s="821" t="s">
        <v>6951</v>
      </c>
      <c r="B4213" s="822" t="s">
        <v>7426</v>
      </c>
      <c r="C4213" s="822" t="s">
        <v>639</v>
      </c>
      <c r="D4213" s="822" t="s">
        <v>3491</v>
      </c>
      <c r="E4213" s="822" t="s">
        <v>6946</v>
      </c>
      <c r="F4213" s="822" t="s">
        <v>7362</v>
      </c>
      <c r="G4213" s="822" t="s">
        <v>7363</v>
      </c>
      <c r="H4213" s="831"/>
      <c r="I4213" s="831"/>
      <c r="J4213" s="822"/>
      <c r="K4213" s="822"/>
      <c r="L4213" s="831">
        <v>12</v>
      </c>
      <c r="M4213" s="831">
        <v>744</v>
      </c>
      <c r="N4213" s="822"/>
      <c r="O4213" s="822">
        <v>62</v>
      </c>
      <c r="P4213" s="831">
        <v>40</v>
      </c>
      <c r="Q4213" s="831">
        <v>2640</v>
      </c>
      <c r="R4213" s="827"/>
      <c r="S4213" s="832">
        <v>66</v>
      </c>
    </row>
    <row r="4214" spans="1:19" ht="14.45" customHeight="1" x14ac:dyDescent="0.2">
      <c r="A4214" s="821" t="s">
        <v>6951</v>
      </c>
      <c r="B4214" s="822" t="s">
        <v>7426</v>
      </c>
      <c r="C4214" s="822" t="s">
        <v>639</v>
      </c>
      <c r="D4214" s="822" t="s">
        <v>3491</v>
      </c>
      <c r="E4214" s="822" t="s">
        <v>6946</v>
      </c>
      <c r="F4214" s="822" t="s">
        <v>7366</v>
      </c>
      <c r="G4214" s="822" t="s">
        <v>7367</v>
      </c>
      <c r="H4214" s="831"/>
      <c r="I4214" s="831"/>
      <c r="J4214" s="822"/>
      <c r="K4214" s="822"/>
      <c r="L4214" s="831"/>
      <c r="M4214" s="831"/>
      <c r="N4214" s="822"/>
      <c r="O4214" s="822"/>
      <c r="P4214" s="831">
        <v>1</v>
      </c>
      <c r="Q4214" s="831">
        <v>66</v>
      </c>
      <c r="R4214" s="827"/>
      <c r="S4214" s="832">
        <v>66</v>
      </c>
    </row>
    <row r="4215" spans="1:19" ht="14.45" customHeight="1" x14ac:dyDescent="0.2">
      <c r="A4215" s="821" t="s">
        <v>6951</v>
      </c>
      <c r="B4215" s="822" t="s">
        <v>7426</v>
      </c>
      <c r="C4215" s="822" t="s">
        <v>639</v>
      </c>
      <c r="D4215" s="822" t="s">
        <v>3491</v>
      </c>
      <c r="E4215" s="822" t="s">
        <v>6946</v>
      </c>
      <c r="F4215" s="822" t="s">
        <v>7459</v>
      </c>
      <c r="G4215" s="822" t="s">
        <v>7460</v>
      </c>
      <c r="H4215" s="831"/>
      <c r="I4215" s="831"/>
      <c r="J4215" s="822"/>
      <c r="K4215" s="822"/>
      <c r="L4215" s="831">
        <v>1</v>
      </c>
      <c r="M4215" s="831">
        <v>1954</v>
      </c>
      <c r="N4215" s="822"/>
      <c r="O4215" s="822">
        <v>1954</v>
      </c>
      <c r="P4215" s="831">
        <v>3</v>
      </c>
      <c r="Q4215" s="831">
        <v>6033</v>
      </c>
      <c r="R4215" s="827"/>
      <c r="S4215" s="832">
        <v>2011</v>
      </c>
    </row>
    <row r="4216" spans="1:19" ht="14.45" customHeight="1" x14ac:dyDescent="0.2">
      <c r="A4216" s="821" t="s">
        <v>6951</v>
      </c>
      <c r="B4216" s="822" t="s">
        <v>7426</v>
      </c>
      <c r="C4216" s="822" t="s">
        <v>639</v>
      </c>
      <c r="D4216" s="822" t="s">
        <v>3526</v>
      </c>
      <c r="E4216" s="822" t="s">
        <v>6953</v>
      </c>
      <c r="F4216" s="822" t="s">
        <v>7004</v>
      </c>
      <c r="G4216" s="822" t="s">
        <v>7005</v>
      </c>
      <c r="H4216" s="831"/>
      <c r="I4216" s="831"/>
      <c r="J4216" s="822"/>
      <c r="K4216" s="822"/>
      <c r="L4216" s="831"/>
      <c r="M4216" s="831"/>
      <c r="N4216" s="822"/>
      <c r="O4216" s="822"/>
      <c r="P4216" s="831">
        <v>0.2</v>
      </c>
      <c r="Q4216" s="831">
        <v>23.46</v>
      </c>
      <c r="R4216" s="827"/>
      <c r="S4216" s="832">
        <v>117.3</v>
      </c>
    </row>
    <row r="4217" spans="1:19" ht="14.45" customHeight="1" x14ac:dyDescent="0.2">
      <c r="A4217" s="821" t="s">
        <v>6951</v>
      </c>
      <c r="B4217" s="822" t="s">
        <v>7426</v>
      </c>
      <c r="C4217" s="822" t="s">
        <v>639</v>
      </c>
      <c r="D4217" s="822" t="s">
        <v>3526</v>
      </c>
      <c r="E4217" s="822" t="s">
        <v>6953</v>
      </c>
      <c r="F4217" s="822" t="s">
        <v>7153</v>
      </c>
      <c r="G4217" s="822" t="s">
        <v>2388</v>
      </c>
      <c r="H4217" s="831"/>
      <c r="I4217" s="831"/>
      <c r="J4217" s="822"/>
      <c r="K4217" s="822"/>
      <c r="L4217" s="831"/>
      <c r="M4217" s="831"/>
      <c r="N4217" s="822"/>
      <c r="O4217" s="822"/>
      <c r="P4217" s="831">
        <v>1</v>
      </c>
      <c r="Q4217" s="831">
        <v>86202.7</v>
      </c>
      <c r="R4217" s="827"/>
      <c r="S4217" s="832">
        <v>86202.7</v>
      </c>
    </row>
    <row r="4218" spans="1:19" ht="14.45" customHeight="1" x14ac:dyDescent="0.2">
      <c r="A4218" s="821" t="s">
        <v>6951</v>
      </c>
      <c r="B4218" s="822" t="s">
        <v>7426</v>
      </c>
      <c r="C4218" s="822" t="s">
        <v>639</v>
      </c>
      <c r="D4218" s="822" t="s">
        <v>3526</v>
      </c>
      <c r="E4218" s="822" t="s">
        <v>6946</v>
      </c>
      <c r="F4218" s="822" t="s">
        <v>7318</v>
      </c>
      <c r="G4218" s="822" t="s">
        <v>7319</v>
      </c>
      <c r="H4218" s="831"/>
      <c r="I4218" s="831"/>
      <c r="J4218" s="822"/>
      <c r="K4218" s="822"/>
      <c r="L4218" s="831">
        <v>1</v>
      </c>
      <c r="M4218" s="831">
        <v>38</v>
      </c>
      <c r="N4218" s="822"/>
      <c r="O4218" s="822">
        <v>38</v>
      </c>
      <c r="P4218" s="831">
        <v>1</v>
      </c>
      <c r="Q4218" s="831">
        <v>40</v>
      </c>
      <c r="R4218" s="827"/>
      <c r="S4218" s="832">
        <v>40</v>
      </c>
    </row>
    <row r="4219" spans="1:19" ht="14.45" customHeight="1" x14ac:dyDescent="0.2">
      <c r="A4219" s="821" t="s">
        <v>6951</v>
      </c>
      <c r="B4219" s="822" t="s">
        <v>7426</v>
      </c>
      <c r="C4219" s="822" t="s">
        <v>639</v>
      </c>
      <c r="D4219" s="822" t="s">
        <v>3526</v>
      </c>
      <c r="E4219" s="822" t="s">
        <v>6946</v>
      </c>
      <c r="F4219" s="822" t="s">
        <v>7332</v>
      </c>
      <c r="G4219" s="822" t="s">
        <v>7333</v>
      </c>
      <c r="H4219" s="831"/>
      <c r="I4219" s="831"/>
      <c r="J4219" s="822"/>
      <c r="K4219" s="822"/>
      <c r="L4219" s="831"/>
      <c r="M4219" s="831"/>
      <c r="N4219" s="822"/>
      <c r="O4219" s="822"/>
      <c r="P4219" s="831">
        <v>1</v>
      </c>
      <c r="Q4219" s="831">
        <v>0</v>
      </c>
      <c r="R4219" s="827"/>
      <c r="S4219" s="832">
        <v>0</v>
      </c>
    </row>
    <row r="4220" spans="1:19" ht="14.45" customHeight="1" x14ac:dyDescent="0.2">
      <c r="A4220" s="821" t="s">
        <v>6951</v>
      </c>
      <c r="B4220" s="822" t="s">
        <v>7426</v>
      </c>
      <c r="C4220" s="822" t="s">
        <v>639</v>
      </c>
      <c r="D4220" s="822" t="s">
        <v>3526</v>
      </c>
      <c r="E4220" s="822" t="s">
        <v>6946</v>
      </c>
      <c r="F4220" s="822" t="s">
        <v>7342</v>
      </c>
      <c r="G4220" s="822" t="s">
        <v>7343</v>
      </c>
      <c r="H4220" s="831"/>
      <c r="I4220" s="831"/>
      <c r="J4220" s="822"/>
      <c r="K4220" s="822"/>
      <c r="L4220" s="831">
        <v>4</v>
      </c>
      <c r="M4220" s="831">
        <v>152</v>
      </c>
      <c r="N4220" s="822"/>
      <c r="O4220" s="822">
        <v>38</v>
      </c>
      <c r="P4220" s="831"/>
      <c r="Q4220" s="831"/>
      <c r="R4220" s="827"/>
      <c r="S4220" s="832"/>
    </row>
    <row r="4221" spans="1:19" ht="14.45" customHeight="1" x14ac:dyDescent="0.2">
      <c r="A4221" s="821" t="s">
        <v>6951</v>
      </c>
      <c r="B4221" s="822" t="s">
        <v>7426</v>
      </c>
      <c r="C4221" s="822" t="s">
        <v>639</v>
      </c>
      <c r="D4221" s="822" t="s">
        <v>3526</v>
      </c>
      <c r="E4221" s="822" t="s">
        <v>6946</v>
      </c>
      <c r="F4221" s="822" t="s">
        <v>7348</v>
      </c>
      <c r="G4221" s="822" t="s">
        <v>7349</v>
      </c>
      <c r="H4221" s="831"/>
      <c r="I4221" s="831"/>
      <c r="J4221" s="822"/>
      <c r="K4221" s="822"/>
      <c r="L4221" s="831">
        <v>1</v>
      </c>
      <c r="M4221" s="831">
        <v>33</v>
      </c>
      <c r="N4221" s="822"/>
      <c r="O4221" s="822">
        <v>33</v>
      </c>
      <c r="P4221" s="831"/>
      <c r="Q4221" s="831"/>
      <c r="R4221" s="827"/>
      <c r="S4221" s="832"/>
    </row>
    <row r="4222" spans="1:19" ht="14.45" customHeight="1" x14ac:dyDescent="0.2">
      <c r="A4222" s="821" t="s">
        <v>6951</v>
      </c>
      <c r="B4222" s="822" t="s">
        <v>7426</v>
      </c>
      <c r="C4222" s="822" t="s">
        <v>639</v>
      </c>
      <c r="D4222" s="822" t="s">
        <v>3526</v>
      </c>
      <c r="E4222" s="822" t="s">
        <v>6946</v>
      </c>
      <c r="F4222" s="822" t="s">
        <v>7362</v>
      </c>
      <c r="G4222" s="822" t="s">
        <v>7363</v>
      </c>
      <c r="H4222" s="831"/>
      <c r="I4222" s="831"/>
      <c r="J4222" s="822"/>
      <c r="K4222" s="822"/>
      <c r="L4222" s="831"/>
      <c r="M4222" s="831"/>
      <c r="N4222" s="822"/>
      <c r="O4222" s="822"/>
      <c r="P4222" s="831">
        <v>1</v>
      </c>
      <c r="Q4222" s="831">
        <v>66</v>
      </c>
      <c r="R4222" s="827"/>
      <c r="S4222" s="832">
        <v>66</v>
      </c>
    </row>
    <row r="4223" spans="1:19" ht="14.45" customHeight="1" x14ac:dyDescent="0.2">
      <c r="A4223" s="821" t="s">
        <v>6951</v>
      </c>
      <c r="B4223" s="822" t="s">
        <v>7426</v>
      </c>
      <c r="C4223" s="822" t="s">
        <v>639</v>
      </c>
      <c r="D4223" s="822" t="s">
        <v>3529</v>
      </c>
      <c r="E4223" s="822" t="s">
        <v>6953</v>
      </c>
      <c r="F4223" s="822" t="s">
        <v>6959</v>
      </c>
      <c r="G4223" s="822" t="s">
        <v>900</v>
      </c>
      <c r="H4223" s="831"/>
      <c r="I4223" s="831"/>
      <c r="J4223" s="822"/>
      <c r="K4223" s="822"/>
      <c r="L4223" s="831"/>
      <c r="M4223" s="831"/>
      <c r="N4223" s="822"/>
      <c r="O4223" s="822"/>
      <c r="P4223" s="831">
        <v>0.1</v>
      </c>
      <c r="Q4223" s="831">
        <v>20.54</v>
      </c>
      <c r="R4223" s="827"/>
      <c r="S4223" s="832">
        <v>205.39999999999998</v>
      </c>
    </row>
    <row r="4224" spans="1:19" ht="14.45" customHeight="1" x14ac:dyDescent="0.2">
      <c r="A4224" s="821" t="s">
        <v>6951</v>
      </c>
      <c r="B4224" s="822" t="s">
        <v>7426</v>
      </c>
      <c r="C4224" s="822" t="s">
        <v>639</v>
      </c>
      <c r="D4224" s="822" t="s">
        <v>3529</v>
      </c>
      <c r="E4224" s="822" t="s">
        <v>6953</v>
      </c>
      <c r="F4224" s="822" t="s">
        <v>6996</v>
      </c>
      <c r="G4224" s="822" t="s">
        <v>1434</v>
      </c>
      <c r="H4224" s="831"/>
      <c r="I4224" s="831"/>
      <c r="J4224" s="822"/>
      <c r="K4224" s="822"/>
      <c r="L4224" s="831"/>
      <c r="M4224" s="831"/>
      <c r="N4224" s="822"/>
      <c r="O4224" s="822"/>
      <c r="P4224" s="831">
        <v>0.2</v>
      </c>
      <c r="Q4224" s="831">
        <v>30.67</v>
      </c>
      <c r="R4224" s="827"/>
      <c r="S4224" s="832">
        <v>153.35</v>
      </c>
    </row>
    <row r="4225" spans="1:19" ht="14.45" customHeight="1" x14ac:dyDescent="0.2">
      <c r="A4225" s="821" t="s">
        <v>6951</v>
      </c>
      <c r="B4225" s="822" t="s">
        <v>7426</v>
      </c>
      <c r="C4225" s="822" t="s">
        <v>639</v>
      </c>
      <c r="D4225" s="822" t="s">
        <v>3529</v>
      </c>
      <c r="E4225" s="822" t="s">
        <v>6953</v>
      </c>
      <c r="F4225" s="822" t="s">
        <v>6997</v>
      </c>
      <c r="G4225" s="822" t="s">
        <v>877</v>
      </c>
      <c r="H4225" s="831"/>
      <c r="I4225" s="831"/>
      <c r="J4225" s="822"/>
      <c r="K4225" s="822"/>
      <c r="L4225" s="831"/>
      <c r="M4225" s="831"/>
      <c r="N4225" s="822"/>
      <c r="O4225" s="822"/>
      <c r="P4225" s="831">
        <v>0.2</v>
      </c>
      <c r="Q4225" s="831">
        <v>12.02</v>
      </c>
      <c r="R4225" s="827"/>
      <c r="S4225" s="832">
        <v>60.099999999999994</v>
      </c>
    </row>
    <row r="4226" spans="1:19" ht="14.45" customHeight="1" x14ac:dyDescent="0.2">
      <c r="A4226" s="821" t="s">
        <v>6951</v>
      </c>
      <c r="B4226" s="822" t="s">
        <v>7426</v>
      </c>
      <c r="C4226" s="822" t="s">
        <v>639</v>
      </c>
      <c r="D4226" s="822" t="s">
        <v>3529</v>
      </c>
      <c r="E4226" s="822" t="s">
        <v>6953</v>
      </c>
      <c r="F4226" s="822" t="s">
        <v>7061</v>
      </c>
      <c r="G4226" s="822" t="s">
        <v>2967</v>
      </c>
      <c r="H4226" s="831"/>
      <c r="I4226" s="831"/>
      <c r="J4226" s="822"/>
      <c r="K4226" s="822"/>
      <c r="L4226" s="831"/>
      <c r="M4226" s="831"/>
      <c r="N4226" s="822"/>
      <c r="O4226" s="822"/>
      <c r="P4226" s="831">
        <v>1.24</v>
      </c>
      <c r="Q4226" s="831">
        <v>112.41</v>
      </c>
      <c r="R4226" s="827"/>
      <c r="S4226" s="832">
        <v>90.653225806451616</v>
      </c>
    </row>
    <row r="4227" spans="1:19" ht="14.45" customHeight="1" x14ac:dyDescent="0.2">
      <c r="A4227" s="821" t="s">
        <v>6951</v>
      </c>
      <c r="B4227" s="822" t="s">
        <v>7426</v>
      </c>
      <c r="C4227" s="822" t="s">
        <v>639</v>
      </c>
      <c r="D4227" s="822" t="s">
        <v>3529</v>
      </c>
      <c r="E4227" s="822" t="s">
        <v>6953</v>
      </c>
      <c r="F4227" s="822" t="s">
        <v>7086</v>
      </c>
      <c r="G4227" s="822" t="s">
        <v>2660</v>
      </c>
      <c r="H4227" s="831"/>
      <c r="I4227" s="831"/>
      <c r="J4227" s="822"/>
      <c r="K4227" s="822"/>
      <c r="L4227" s="831"/>
      <c r="M4227" s="831"/>
      <c r="N4227" s="822"/>
      <c r="O4227" s="822"/>
      <c r="P4227" s="831">
        <v>0.05</v>
      </c>
      <c r="Q4227" s="831">
        <v>13.7</v>
      </c>
      <c r="R4227" s="827"/>
      <c r="S4227" s="832">
        <v>273.99999999999994</v>
      </c>
    </row>
    <row r="4228" spans="1:19" ht="14.45" customHeight="1" x14ac:dyDescent="0.2">
      <c r="A4228" s="821" t="s">
        <v>6951</v>
      </c>
      <c r="B4228" s="822" t="s">
        <v>7426</v>
      </c>
      <c r="C4228" s="822" t="s">
        <v>639</v>
      </c>
      <c r="D4228" s="822" t="s">
        <v>3529</v>
      </c>
      <c r="E4228" s="822" t="s">
        <v>6953</v>
      </c>
      <c r="F4228" s="822" t="s">
        <v>7141</v>
      </c>
      <c r="G4228" s="822" t="s">
        <v>2967</v>
      </c>
      <c r="H4228" s="831"/>
      <c r="I4228" s="831"/>
      <c r="J4228" s="822"/>
      <c r="K4228" s="822"/>
      <c r="L4228" s="831"/>
      <c r="M4228" s="831"/>
      <c r="N4228" s="822"/>
      <c r="O4228" s="822"/>
      <c r="P4228" s="831">
        <v>0.42</v>
      </c>
      <c r="Q4228" s="831">
        <v>199.19</v>
      </c>
      <c r="R4228" s="827"/>
      <c r="S4228" s="832">
        <v>474.26190476190476</v>
      </c>
    </row>
    <row r="4229" spans="1:19" ht="14.45" customHeight="1" x14ac:dyDescent="0.2">
      <c r="A4229" s="821" t="s">
        <v>6951</v>
      </c>
      <c r="B4229" s="822" t="s">
        <v>7426</v>
      </c>
      <c r="C4229" s="822" t="s">
        <v>639</v>
      </c>
      <c r="D4229" s="822" t="s">
        <v>3529</v>
      </c>
      <c r="E4229" s="822" t="s">
        <v>7261</v>
      </c>
      <c r="F4229" s="822" t="s">
        <v>7280</v>
      </c>
      <c r="G4229" s="822" t="s">
        <v>7281</v>
      </c>
      <c r="H4229" s="831"/>
      <c r="I4229" s="831"/>
      <c r="J4229" s="822"/>
      <c r="K4229" s="822"/>
      <c r="L4229" s="831"/>
      <c r="M4229" s="831"/>
      <c r="N4229" s="822"/>
      <c r="O4229" s="822"/>
      <c r="P4229" s="831">
        <v>1</v>
      </c>
      <c r="Q4229" s="831">
        <v>179.3</v>
      </c>
      <c r="R4229" s="827"/>
      <c r="S4229" s="832">
        <v>179.3</v>
      </c>
    </row>
    <row r="4230" spans="1:19" ht="14.45" customHeight="1" x14ac:dyDescent="0.2">
      <c r="A4230" s="821" t="s">
        <v>6951</v>
      </c>
      <c r="B4230" s="822" t="s">
        <v>7426</v>
      </c>
      <c r="C4230" s="822" t="s">
        <v>639</v>
      </c>
      <c r="D4230" s="822" t="s">
        <v>3529</v>
      </c>
      <c r="E4230" s="822" t="s">
        <v>7261</v>
      </c>
      <c r="F4230" s="822" t="s">
        <v>7283</v>
      </c>
      <c r="G4230" s="822" t="s">
        <v>7284</v>
      </c>
      <c r="H4230" s="831"/>
      <c r="I4230" s="831"/>
      <c r="J4230" s="822"/>
      <c r="K4230" s="822"/>
      <c r="L4230" s="831"/>
      <c r="M4230" s="831"/>
      <c r="N4230" s="822"/>
      <c r="O4230" s="822"/>
      <c r="P4230" s="831">
        <v>3</v>
      </c>
      <c r="Q4230" s="831">
        <v>234.75</v>
      </c>
      <c r="R4230" s="827"/>
      <c r="S4230" s="832">
        <v>78.25</v>
      </c>
    </row>
    <row r="4231" spans="1:19" ht="14.45" customHeight="1" x14ac:dyDescent="0.2">
      <c r="A4231" s="821" t="s">
        <v>6951</v>
      </c>
      <c r="B4231" s="822" t="s">
        <v>7426</v>
      </c>
      <c r="C4231" s="822" t="s">
        <v>639</v>
      </c>
      <c r="D4231" s="822" t="s">
        <v>3529</v>
      </c>
      <c r="E4231" s="822" t="s">
        <v>6946</v>
      </c>
      <c r="F4231" s="822" t="s">
        <v>7314</v>
      </c>
      <c r="G4231" s="822" t="s">
        <v>7315</v>
      </c>
      <c r="H4231" s="831"/>
      <c r="I4231" s="831"/>
      <c r="J4231" s="822"/>
      <c r="K4231" s="822"/>
      <c r="L4231" s="831"/>
      <c r="M4231" s="831"/>
      <c r="N4231" s="822"/>
      <c r="O4231" s="822"/>
      <c r="P4231" s="831">
        <v>1</v>
      </c>
      <c r="Q4231" s="831">
        <v>158</v>
      </c>
      <c r="R4231" s="827"/>
      <c r="S4231" s="832">
        <v>158</v>
      </c>
    </row>
    <row r="4232" spans="1:19" ht="14.45" customHeight="1" x14ac:dyDescent="0.2">
      <c r="A4232" s="821" t="s">
        <v>6951</v>
      </c>
      <c r="B4232" s="822" t="s">
        <v>7426</v>
      </c>
      <c r="C4232" s="822" t="s">
        <v>639</v>
      </c>
      <c r="D4232" s="822" t="s">
        <v>3529</v>
      </c>
      <c r="E4232" s="822" t="s">
        <v>6946</v>
      </c>
      <c r="F4232" s="822" t="s">
        <v>7336</v>
      </c>
      <c r="G4232" s="822" t="s">
        <v>7337</v>
      </c>
      <c r="H4232" s="831"/>
      <c r="I4232" s="831"/>
      <c r="J4232" s="822"/>
      <c r="K4232" s="822"/>
      <c r="L4232" s="831"/>
      <c r="M4232" s="831"/>
      <c r="N4232" s="822"/>
      <c r="O4232" s="822"/>
      <c r="P4232" s="831">
        <v>3</v>
      </c>
      <c r="Q4232" s="831">
        <v>780</v>
      </c>
      <c r="R4232" s="827"/>
      <c r="S4232" s="832">
        <v>260</v>
      </c>
    </row>
    <row r="4233" spans="1:19" ht="14.45" customHeight="1" x14ac:dyDescent="0.2">
      <c r="A4233" s="821" t="s">
        <v>6951</v>
      </c>
      <c r="B4233" s="822" t="s">
        <v>7426</v>
      </c>
      <c r="C4233" s="822" t="s">
        <v>639</v>
      </c>
      <c r="D4233" s="822" t="s">
        <v>3529</v>
      </c>
      <c r="E4233" s="822" t="s">
        <v>6946</v>
      </c>
      <c r="F4233" s="822" t="s">
        <v>7342</v>
      </c>
      <c r="G4233" s="822" t="s">
        <v>7343</v>
      </c>
      <c r="H4233" s="831"/>
      <c r="I4233" s="831"/>
      <c r="J4233" s="822"/>
      <c r="K4233" s="822"/>
      <c r="L4233" s="831">
        <v>1</v>
      </c>
      <c r="M4233" s="831">
        <v>38</v>
      </c>
      <c r="N4233" s="822"/>
      <c r="O4233" s="822">
        <v>38</v>
      </c>
      <c r="P4233" s="831"/>
      <c r="Q4233" s="831"/>
      <c r="R4233" s="827"/>
      <c r="S4233" s="832"/>
    </row>
    <row r="4234" spans="1:19" ht="14.45" customHeight="1" x14ac:dyDescent="0.2">
      <c r="A4234" s="821" t="s">
        <v>6951</v>
      </c>
      <c r="B4234" s="822" t="s">
        <v>7426</v>
      </c>
      <c r="C4234" s="822" t="s">
        <v>639</v>
      </c>
      <c r="D4234" s="822" t="s">
        <v>3514</v>
      </c>
      <c r="E4234" s="822" t="s">
        <v>6953</v>
      </c>
      <c r="F4234" s="822" t="s">
        <v>6954</v>
      </c>
      <c r="G4234" s="822" t="s">
        <v>6955</v>
      </c>
      <c r="H4234" s="831">
        <v>0.2</v>
      </c>
      <c r="I4234" s="831">
        <v>10.88</v>
      </c>
      <c r="J4234" s="822"/>
      <c r="K4234" s="822">
        <v>54.4</v>
      </c>
      <c r="L4234" s="831"/>
      <c r="M4234" s="831"/>
      <c r="N4234" s="822"/>
      <c r="O4234" s="822"/>
      <c r="P4234" s="831"/>
      <c r="Q4234" s="831"/>
      <c r="R4234" s="827"/>
      <c r="S4234" s="832"/>
    </row>
    <row r="4235" spans="1:19" ht="14.45" customHeight="1" x14ac:dyDescent="0.2">
      <c r="A4235" s="821" t="s">
        <v>6951</v>
      </c>
      <c r="B4235" s="822" t="s">
        <v>7426</v>
      </c>
      <c r="C4235" s="822" t="s">
        <v>639</v>
      </c>
      <c r="D4235" s="822" t="s">
        <v>3514</v>
      </c>
      <c r="E4235" s="822" t="s">
        <v>6953</v>
      </c>
      <c r="F4235" s="822" t="s">
        <v>6956</v>
      </c>
      <c r="G4235" s="822" t="s">
        <v>6955</v>
      </c>
      <c r="H4235" s="831">
        <v>5.1999999999999993</v>
      </c>
      <c r="I4235" s="831">
        <v>566.09</v>
      </c>
      <c r="J4235" s="822"/>
      <c r="K4235" s="822">
        <v>108.86346153846156</v>
      </c>
      <c r="L4235" s="831"/>
      <c r="M4235" s="831"/>
      <c r="N4235" s="822"/>
      <c r="O4235" s="822"/>
      <c r="P4235" s="831"/>
      <c r="Q4235" s="831"/>
      <c r="R4235" s="827"/>
      <c r="S4235" s="832"/>
    </row>
    <row r="4236" spans="1:19" ht="14.45" customHeight="1" x14ac:dyDescent="0.2">
      <c r="A4236" s="821" t="s">
        <v>6951</v>
      </c>
      <c r="B4236" s="822" t="s">
        <v>7426</v>
      </c>
      <c r="C4236" s="822" t="s">
        <v>639</v>
      </c>
      <c r="D4236" s="822" t="s">
        <v>3514</v>
      </c>
      <c r="E4236" s="822" t="s">
        <v>6953</v>
      </c>
      <c r="F4236" s="822" t="s">
        <v>6957</v>
      </c>
      <c r="G4236" s="822" t="s">
        <v>6958</v>
      </c>
      <c r="H4236" s="831">
        <v>6.6000000000000005</v>
      </c>
      <c r="I4236" s="831">
        <v>84.87</v>
      </c>
      <c r="J4236" s="822"/>
      <c r="K4236" s="822">
        <v>12.859090909090909</v>
      </c>
      <c r="L4236" s="831">
        <v>1.7999999999999998</v>
      </c>
      <c r="M4236" s="831">
        <v>23.15</v>
      </c>
      <c r="N4236" s="822"/>
      <c r="O4236" s="822">
        <v>12.861111111111111</v>
      </c>
      <c r="P4236" s="831"/>
      <c r="Q4236" s="831"/>
      <c r="R4236" s="827"/>
      <c r="S4236" s="832"/>
    </row>
    <row r="4237" spans="1:19" ht="14.45" customHeight="1" x14ac:dyDescent="0.2">
      <c r="A4237" s="821" t="s">
        <v>6951</v>
      </c>
      <c r="B4237" s="822" t="s">
        <v>7426</v>
      </c>
      <c r="C4237" s="822" t="s">
        <v>639</v>
      </c>
      <c r="D4237" s="822" t="s">
        <v>3514</v>
      </c>
      <c r="E4237" s="822" t="s">
        <v>6953</v>
      </c>
      <c r="F4237" s="822" t="s">
        <v>6959</v>
      </c>
      <c r="G4237" s="822" t="s">
        <v>900</v>
      </c>
      <c r="H4237" s="831">
        <v>0.7</v>
      </c>
      <c r="I4237" s="831">
        <v>143.78</v>
      </c>
      <c r="J4237" s="822"/>
      <c r="K4237" s="822">
        <v>205.4</v>
      </c>
      <c r="L4237" s="831">
        <v>2.5</v>
      </c>
      <c r="M4237" s="831">
        <v>513.5</v>
      </c>
      <c r="N4237" s="822"/>
      <c r="O4237" s="822">
        <v>205.4</v>
      </c>
      <c r="P4237" s="831">
        <v>3.2</v>
      </c>
      <c r="Q4237" s="831">
        <v>657.28</v>
      </c>
      <c r="R4237" s="827"/>
      <c r="S4237" s="832">
        <v>205.39999999999998</v>
      </c>
    </row>
    <row r="4238" spans="1:19" ht="14.45" customHeight="1" x14ac:dyDescent="0.2">
      <c r="A4238" s="821" t="s">
        <v>6951</v>
      </c>
      <c r="B4238" s="822" t="s">
        <v>7426</v>
      </c>
      <c r="C4238" s="822" t="s">
        <v>639</v>
      </c>
      <c r="D4238" s="822" t="s">
        <v>3514</v>
      </c>
      <c r="E4238" s="822" t="s">
        <v>6953</v>
      </c>
      <c r="F4238" s="822" t="s">
        <v>6981</v>
      </c>
      <c r="G4238" s="822" t="s">
        <v>3381</v>
      </c>
      <c r="H4238" s="831">
        <v>2</v>
      </c>
      <c r="I4238" s="831">
        <v>16519.3</v>
      </c>
      <c r="J4238" s="822"/>
      <c r="K4238" s="822">
        <v>8259.65</v>
      </c>
      <c r="L4238" s="831">
        <v>2</v>
      </c>
      <c r="M4238" s="831">
        <v>11570.24</v>
      </c>
      <c r="N4238" s="822"/>
      <c r="O4238" s="822">
        <v>5785.12</v>
      </c>
      <c r="P4238" s="831">
        <v>2</v>
      </c>
      <c r="Q4238" s="831">
        <v>11570.24</v>
      </c>
      <c r="R4238" s="827"/>
      <c r="S4238" s="832">
        <v>5785.12</v>
      </c>
    </row>
    <row r="4239" spans="1:19" ht="14.45" customHeight="1" x14ac:dyDescent="0.2">
      <c r="A4239" s="821" t="s">
        <v>6951</v>
      </c>
      <c r="B4239" s="822" t="s">
        <v>7426</v>
      </c>
      <c r="C4239" s="822" t="s">
        <v>639</v>
      </c>
      <c r="D4239" s="822" t="s">
        <v>3514</v>
      </c>
      <c r="E4239" s="822" t="s">
        <v>6953</v>
      </c>
      <c r="F4239" s="822" t="s">
        <v>6990</v>
      </c>
      <c r="G4239" s="822" t="s">
        <v>3457</v>
      </c>
      <c r="H4239" s="831"/>
      <c r="I4239" s="831"/>
      <c r="J4239" s="822"/>
      <c r="K4239" s="822"/>
      <c r="L4239" s="831"/>
      <c r="M4239" s="831"/>
      <c r="N4239" s="822"/>
      <c r="O4239" s="822"/>
      <c r="P4239" s="831">
        <v>9.4499999999999993</v>
      </c>
      <c r="Q4239" s="831">
        <v>80546.600000000006</v>
      </c>
      <c r="R4239" s="827"/>
      <c r="S4239" s="832">
        <v>8523.4497354497362</v>
      </c>
    </row>
    <row r="4240" spans="1:19" ht="14.45" customHeight="1" x14ac:dyDescent="0.2">
      <c r="A4240" s="821" t="s">
        <v>6951</v>
      </c>
      <c r="B4240" s="822" t="s">
        <v>7426</v>
      </c>
      <c r="C4240" s="822" t="s">
        <v>639</v>
      </c>
      <c r="D4240" s="822" t="s">
        <v>3514</v>
      </c>
      <c r="E4240" s="822" t="s">
        <v>6953</v>
      </c>
      <c r="F4240" s="822" t="s">
        <v>6991</v>
      </c>
      <c r="G4240" s="822" t="s">
        <v>4815</v>
      </c>
      <c r="H4240" s="831"/>
      <c r="I4240" s="831"/>
      <c r="J4240" s="822"/>
      <c r="K4240" s="822"/>
      <c r="L4240" s="831"/>
      <c r="M4240" s="831"/>
      <c r="N4240" s="822"/>
      <c r="O4240" s="822"/>
      <c r="P4240" s="831">
        <v>0.2</v>
      </c>
      <c r="Q4240" s="831">
        <v>7.8</v>
      </c>
      <c r="R4240" s="827"/>
      <c r="S4240" s="832">
        <v>39</v>
      </c>
    </row>
    <row r="4241" spans="1:19" ht="14.45" customHeight="1" x14ac:dyDescent="0.2">
      <c r="A4241" s="821" t="s">
        <v>6951</v>
      </c>
      <c r="B4241" s="822" t="s">
        <v>7426</v>
      </c>
      <c r="C4241" s="822" t="s">
        <v>639</v>
      </c>
      <c r="D4241" s="822" t="s">
        <v>3514</v>
      </c>
      <c r="E4241" s="822" t="s">
        <v>6953</v>
      </c>
      <c r="F4241" s="822" t="s">
        <v>6994</v>
      </c>
      <c r="G4241" s="822" t="s">
        <v>6966</v>
      </c>
      <c r="H4241" s="831">
        <v>1</v>
      </c>
      <c r="I4241" s="831">
        <v>1290.8599999999999</v>
      </c>
      <c r="J4241" s="822"/>
      <c r="K4241" s="822">
        <v>1290.8599999999999</v>
      </c>
      <c r="L4241" s="831"/>
      <c r="M4241" s="831"/>
      <c r="N4241" s="822"/>
      <c r="O4241" s="822"/>
      <c r="P4241" s="831"/>
      <c r="Q4241" s="831"/>
      <c r="R4241" s="827"/>
      <c r="S4241" s="832"/>
    </row>
    <row r="4242" spans="1:19" ht="14.45" customHeight="1" x14ac:dyDescent="0.2">
      <c r="A4242" s="821" t="s">
        <v>6951</v>
      </c>
      <c r="B4242" s="822" t="s">
        <v>7426</v>
      </c>
      <c r="C4242" s="822" t="s">
        <v>639</v>
      </c>
      <c r="D4242" s="822" t="s">
        <v>3514</v>
      </c>
      <c r="E4242" s="822" t="s">
        <v>6953</v>
      </c>
      <c r="F4242" s="822" t="s">
        <v>6996</v>
      </c>
      <c r="G4242" s="822" t="s">
        <v>1434</v>
      </c>
      <c r="H4242" s="831">
        <v>1.2000000000000002</v>
      </c>
      <c r="I4242" s="831">
        <v>210.26</v>
      </c>
      <c r="J4242" s="822"/>
      <c r="K4242" s="822">
        <v>175.21666666666664</v>
      </c>
      <c r="L4242" s="831">
        <v>4.4000000000000004</v>
      </c>
      <c r="M4242" s="831">
        <v>773.69</v>
      </c>
      <c r="N4242" s="822"/>
      <c r="O4242" s="822">
        <v>175.83863636363637</v>
      </c>
      <c r="P4242" s="831">
        <v>7.9</v>
      </c>
      <c r="Q4242" s="831">
        <v>1210.19</v>
      </c>
      <c r="R4242" s="827"/>
      <c r="S4242" s="832">
        <v>153.18860759493671</v>
      </c>
    </row>
    <row r="4243" spans="1:19" ht="14.45" customHeight="1" x14ac:dyDescent="0.2">
      <c r="A4243" s="821" t="s">
        <v>6951</v>
      </c>
      <c r="B4243" s="822" t="s">
        <v>7426</v>
      </c>
      <c r="C4243" s="822" t="s">
        <v>639</v>
      </c>
      <c r="D4243" s="822" t="s">
        <v>3514</v>
      </c>
      <c r="E4243" s="822" t="s">
        <v>6953</v>
      </c>
      <c r="F4243" s="822" t="s">
        <v>6997</v>
      </c>
      <c r="G4243" s="822" t="s">
        <v>877</v>
      </c>
      <c r="H4243" s="831">
        <v>4.2</v>
      </c>
      <c r="I4243" s="831">
        <v>252.33</v>
      </c>
      <c r="J4243" s="822"/>
      <c r="K4243" s="822">
        <v>60.078571428571429</v>
      </c>
      <c r="L4243" s="831">
        <v>9.1999999999999993</v>
      </c>
      <c r="M4243" s="831">
        <v>560.34</v>
      </c>
      <c r="N4243" s="822"/>
      <c r="O4243" s="822">
        <v>60.90652173913044</v>
      </c>
      <c r="P4243" s="831">
        <v>7.3000000000000007</v>
      </c>
      <c r="Q4243" s="831">
        <v>437.71000000000004</v>
      </c>
      <c r="R4243" s="827"/>
      <c r="S4243" s="832">
        <v>59.960273972602742</v>
      </c>
    </row>
    <row r="4244" spans="1:19" ht="14.45" customHeight="1" x14ac:dyDescent="0.2">
      <c r="A4244" s="821" t="s">
        <v>6951</v>
      </c>
      <c r="B4244" s="822" t="s">
        <v>7426</v>
      </c>
      <c r="C4244" s="822" t="s">
        <v>639</v>
      </c>
      <c r="D4244" s="822" t="s">
        <v>3514</v>
      </c>
      <c r="E4244" s="822" t="s">
        <v>6953</v>
      </c>
      <c r="F4244" s="822" t="s">
        <v>7001</v>
      </c>
      <c r="G4244" s="822" t="s">
        <v>1535</v>
      </c>
      <c r="H4244" s="831"/>
      <c r="I4244" s="831"/>
      <c r="J4244" s="822"/>
      <c r="K4244" s="822"/>
      <c r="L4244" s="831"/>
      <c r="M4244" s="831"/>
      <c r="N4244" s="822"/>
      <c r="O4244" s="822"/>
      <c r="P4244" s="831">
        <v>0.4</v>
      </c>
      <c r="Q4244" s="831">
        <v>17.8</v>
      </c>
      <c r="R4244" s="827"/>
      <c r="S4244" s="832">
        <v>44.5</v>
      </c>
    </row>
    <row r="4245" spans="1:19" ht="14.45" customHeight="1" x14ac:dyDescent="0.2">
      <c r="A4245" s="821" t="s">
        <v>6951</v>
      </c>
      <c r="B4245" s="822" t="s">
        <v>7426</v>
      </c>
      <c r="C4245" s="822" t="s">
        <v>639</v>
      </c>
      <c r="D4245" s="822" t="s">
        <v>3514</v>
      </c>
      <c r="E4245" s="822" t="s">
        <v>6953</v>
      </c>
      <c r="F4245" s="822" t="s">
        <v>7003</v>
      </c>
      <c r="G4245" s="822" t="s">
        <v>862</v>
      </c>
      <c r="H4245" s="831"/>
      <c r="I4245" s="831"/>
      <c r="J4245" s="822"/>
      <c r="K4245" s="822"/>
      <c r="L4245" s="831"/>
      <c r="M4245" s="831"/>
      <c r="N4245" s="822"/>
      <c r="O4245" s="822"/>
      <c r="P4245" s="831">
        <v>0.02</v>
      </c>
      <c r="Q4245" s="831">
        <v>4.1100000000000003</v>
      </c>
      <c r="R4245" s="827"/>
      <c r="S4245" s="832">
        <v>205.5</v>
      </c>
    </row>
    <row r="4246" spans="1:19" ht="14.45" customHeight="1" x14ac:dyDescent="0.2">
      <c r="A4246" s="821" t="s">
        <v>6951</v>
      </c>
      <c r="B4246" s="822" t="s">
        <v>7426</v>
      </c>
      <c r="C4246" s="822" t="s">
        <v>639</v>
      </c>
      <c r="D4246" s="822" t="s">
        <v>3514</v>
      </c>
      <c r="E4246" s="822" t="s">
        <v>6953</v>
      </c>
      <c r="F4246" s="822" t="s">
        <v>7004</v>
      </c>
      <c r="G4246" s="822" t="s">
        <v>7005</v>
      </c>
      <c r="H4246" s="831">
        <v>0.4</v>
      </c>
      <c r="I4246" s="831">
        <v>46.92</v>
      </c>
      <c r="J4246" s="822"/>
      <c r="K4246" s="822">
        <v>117.3</v>
      </c>
      <c r="L4246" s="831">
        <v>0.5</v>
      </c>
      <c r="M4246" s="831">
        <v>58.650000000000006</v>
      </c>
      <c r="N4246" s="822"/>
      <c r="O4246" s="822">
        <v>117.30000000000001</v>
      </c>
      <c r="P4246" s="831">
        <v>1.8</v>
      </c>
      <c r="Q4246" s="831">
        <v>211.14</v>
      </c>
      <c r="R4246" s="827"/>
      <c r="S4246" s="832">
        <v>117.29999999999998</v>
      </c>
    </row>
    <row r="4247" spans="1:19" ht="14.45" customHeight="1" x14ac:dyDescent="0.2">
      <c r="A4247" s="821" t="s">
        <v>6951</v>
      </c>
      <c r="B4247" s="822" t="s">
        <v>7426</v>
      </c>
      <c r="C4247" s="822" t="s">
        <v>639</v>
      </c>
      <c r="D4247" s="822" t="s">
        <v>3514</v>
      </c>
      <c r="E4247" s="822" t="s">
        <v>6953</v>
      </c>
      <c r="F4247" s="822" t="s">
        <v>7010</v>
      </c>
      <c r="G4247" s="822" t="s">
        <v>1945</v>
      </c>
      <c r="H4247" s="831">
        <v>0.4</v>
      </c>
      <c r="I4247" s="831">
        <v>72.239999999999995</v>
      </c>
      <c r="J4247" s="822"/>
      <c r="K4247" s="822">
        <v>180.59999999999997</v>
      </c>
      <c r="L4247" s="831"/>
      <c r="M4247" s="831"/>
      <c r="N4247" s="822"/>
      <c r="O4247" s="822"/>
      <c r="P4247" s="831">
        <v>4.8000000000000007</v>
      </c>
      <c r="Q4247" s="831">
        <v>876.62</v>
      </c>
      <c r="R4247" s="827"/>
      <c r="S4247" s="832">
        <v>182.62916666666663</v>
      </c>
    </row>
    <row r="4248" spans="1:19" ht="14.45" customHeight="1" x14ac:dyDescent="0.2">
      <c r="A4248" s="821" t="s">
        <v>6951</v>
      </c>
      <c r="B4248" s="822" t="s">
        <v>7426</v>
      </c>
      <c r="C4248" s="822" t="s">
        <v>639</v>
      </c>
      <c r="D4248" s="822" t="s">
        <v>3514</v>
      </c>
      <c r="E4248" s="822" t="s">
        <v>6953</v>
      </c>
      <c r="F4248" s="822" t="s">
        <v>7011</v>
      </c>
      <c r="G4248" s="822" t="s">
        <v>1945</v>
      </c>
      <c r="H4248" s="831"/>
      <c r="I4248" s="831"/>
      <c r="J4248" s="822"/>
      <c r="K4248" s="822"/>
      <c r="L4248" s="831"/>
      <c r="M4248" s="831"/>
      <c r="N4248" s="822"/>
      <c r="O4248" s="822"/>
      <c r="P4248" s="831">
        <v>0.05</v>
      </c>
      <c r="Q4248" s="831">
        <v>12.17</v>
      </c>
      <c r="R4248" s="827"/>
      <c r="S4248" s="832">
        <v>243.39999999999998</v>
      </c>
    </row>
    <row r="4249" spans="1:19" ht="14.45" customHeight="1" x14ac:dyDescent="0.2">
      <c r="A4249" s="821" t="s">
        <v>6951</v>
      </c>
      <c r="B4249" s="822" t="s">
        <v>7426</v>
      </c>
      <c r="C4249" s="822" t="s">
        <v>639</v>
      </c>
      <c r="D4249" s="822" t="s">
        <v>3514</v>
      </c>
      <c r="E4249" s="822" t="s">
        <v>6953</v>
      </c>
      <c r="F4249" s="822" t="s">
        <v>7016</v>
      </c>
      <c r="G4249" s="822" t="s">
        <v>7017</v>
      </c>
      <c r="H4249" s="831"/>
      <c r="I4249" s="831"/>
      <c r="J4249" s="822"/>
      <c r="K4249" s="822"/>
      <c r="L4249" s="831"/>
      <c r="M4249" s="831"/>
      <c r="N4249" s="822"/>
      <c r="O4249" s="822"/>
      <c r="P4249" s="831">
        <v>1</v>
      </c>
      <c r="Q4249" s="831">
        <v>235.46</v>
      </c>
      <c r="R4249" s="827"/>
      <c r="S4249" s="832">
        <v>235.46</v>
      </c>
    </row>
    <row r="4250" spans="1:19" ht="14.45" customHeight="1" x14ac:dyDescent="0.2">
      <c r="A4250" s="821" t="s">
        <v>6951</v>
      </c>
      <c r="B4250" s="822" t="s">
        <v>7426</v>
      </c>
      <c r="C4250" s="822" t="s">
        <v>639</v>
      </c>
      <c r="D4250" s="822" t="s">
        <v>3514</v>
      </c>
      <c r="E4250" s="822" t="s">
        <v>6953</v>
      </c>
      <c r="F4250" s="822" t="s">
        <v>7025</v>
      </c>
      <c r="G4250" s="822" t="s">
        <v>3361</v>
      </c>
      <c r="H4250" s="831">
        <v>3.06</v>
      </c>
      <c r="I4250" s="831">
        <v>241.01</v>
      </c>
      <c r="J4250" s="822"/>
      <c r="K4250" s="822">
        <v>78.761437908496731</v>
      </c>
      <c r="L4250" s="831"/>
      <c r="M4250" s="831"/>
      <c r="N4250" s="822"/>
      <c r="O4250" s="822"/>
      <c r="P4250" s="831"/>
      <c r="Q4250" s="831"/>
      <c r="R4250" s="827"/>
      <c r="S4250" s="832"/>
    </row>
    <row r="4251" spans="1:19" ht="14.45" customHeight="1" x14ac:dyDescent="0.2">
      <c r="A4251" s="821" t="s">
        <v>6951</v>
      </c>
      <c r="B4251" s="822" t="s">
        <v>7426</v>
      </c>
      <c r="C4251" s="822" t="s">
        <v>639</v>
      </c>
      <c r="D4251" s="822" t="s">
        <v>3514</v>
      </c>
      <c r="E4251" s="822" t="s">
        <v>6953</v>
      </c>
      <c r="F4251" s="822" t="s">
        <v>7029</v>
      </c>
      <c r="G4251" s="822" t="s">
        <v>3393</v>
      </c>
      <c r="H4251" s="831">
        <v>23</v>
      </c>
      <c r="I4251" s="831">
        <v>154251.79999999999</v>
      </c>
      <c r="J4251" s="822"/>
      <c r="K4251" s="822">
        <v>6706.5999999999995</v>
      </c>
      <c r="L4251" s="831">
        <v>5</v>
      </c>
      <c r="M4251" s="831">
        <v>33531.9</v>
      </c>
      <c r="N4251" s="822"/>
      <c r="O4251" s="822">
        <v>6706.38</v>
      </c>
      <c r="P4251" s="831">
        <v>34</v>
      </c>
      <c r="Q4251" s="831">
        <v>228016.92</v>
      </c>
      <c r="R4251" s="827"/>
      <c r="S4251" s="832">
        <v>6706.38</v>
      </c>
    </row>
    <row r="4252" spans="1:19" ht="14.45" customHeight="1" x14ac:dyDescent="0.2">
      <c r="A4252" s="821" t="s">
        <v>6951</v>
      </c>
      <c r="B4252" s="822" t="s">
        <v>7426</v>
      </c>
      <c r="C4252" s="822" t="s">
        <v>639</v>
      </c>
      <c r="D4252" s="822" t="s">
        <v>3514</v>
      </c>
      <c r="E4252" s="822" t="s">
        <v>6953</v>
      </c>
      <c r="F4252" s="822" t="s">
        <v>7030</v>
      </c>
      <c r="G4252" s="822" t="s">
        <v>3361</v>
      </c>
      <c r="H4252" s="831">
        <v>1</v>
      </c>
      <c r="I4252" s="831">
        <v>476.53</v>
      </c>
      <c r="J4252" s="822"/>
      <c r="K4252" s="822">
        <v>476.53</v>
      </c>
      <c r="L4252" s="831"/>
      <c r="M4252" s="831"/>
      <c r="N4252" s="822"/>
      <c r="O4252" s="822"/>
      <c r="P4252" s="831"/>
      <c r="Q4252" s="831"/>
      <c r="R4252" s="827"/>
      <c r="S4252" s="832"/>
    </row>
    <row r="4253" spans="1:19" ht="14.45" customHeight="1" x14ac:dyDescent="0.2">
      <c r="A4253" s="821" t="s">
        <v>6951</v>
      </c>
      <c r="B4253" s="822" t="s">
        <v>7426</v>
      </c>
      <c r="C4253" s="822" t="s">
        <v>639</v>
      </c>
      <c r="D4253" s="822" t="s">
        <v>3514</v>
      </c>
      <c r="E4253" s="822" t="s">
        <v>6953</v>
      </c>
      <c r="F4253" s="822" t="s">
        <v>7035</v>
      </c>
      <c r="G4253" s="822" t="s">
        <v>3281</v>
      </c>
      <c r="H4253" s="831"/>
      <c r="I4253" s="831"/>
      <c r="J4253" s="822"/>
      <c r="K4253" s="822"/>
      <c r="L4253" s="831">
        <v>0.4</v>
      </c>
      <c r="M4253" s="831">
        <v>213.44</v>
      </c>
      <c r="N4253" s="822"/>
      <c r="O4253" s="822">
        <v>533.59999999999991</v>
      </c>
      <c r="P4253" s="831">
        <v>1.4</v>
      </c>
      <c r="Q4253" s="831">
        <v>747.02</v>
      </c>
      <c r="R4253" s="827"/>
      <c r="S4253" s="832">
        <v>533.58571428571429</v>
      </c>
    </row>
    <row r="4254" spans="1:19" ht="14.45" customHeight="1" x14ac:dyDescent="0.2">
      <c r="A4254" s="821" t="s">
        <v>6951</v>
      </c>
      <c r="B4254" s="822" t="s">
        <v>7426</v>
      </c>
      <c r="C4254" s="822" t="s">
        <v>639</v>
      </c>
      <c r="D4254" s="822" t="s">
        <v>3514</v>
      </c>
      <c r="E4254" s="822" t="s">
        <v>6953</v>
      </c>
      <c r="F4254" s="822" t="s">
        <v>7039</v>
      </c>
      <c r="G4254" s="822" t="s">
        <v>7040</v>
      </c>
      <c r="H4254" s="831">
        <v>21</v>
      </c>
      <c r="I4254" s="831">
        <v>67375.199999999997</v>
      </c>
      <c r="J4254" s="822"/>
      <c r="K4254" s="822">
        <v>3208.3428571428572</v>
      </c>
      <c r="L4254" s="831">
        <v>56</v>
      </c>
      <c r="M4254" s="831">
        <v>181992.64</v>
      </c>
      <c r="N4254" s="822"/>
      <c r="O4254" s="822">
        <v>3249.8685714285716</v>
      </c>
      <c r="P4254" s="831">
        <v>120</v>
      </c>
      <c r="Q4254" s="831">
        <v>367090.67000000004</v>
      </c>
      <c r="R4254" s="827"/>
      <c r="S4254" s="832">
        <v>3059.088916666667</v>
      </c>
    </row>
    <row r="4255" spans="1:19" ht="14.45" customHeight="1" x14ac:dyDescent="0.2">
      <c r="A4255" s="821" t="s">
        <v>6951</v>
      </c>
      <c r="B4255" s="822" t="s">
        <v>7426</v>
      </c>
      <c r="C4255" s="822" t="s">
        <v>639</v>
      </c>
      <c r="D4255" s="822" t="s">
        <v>3514</v>
      </c>
      <c r="E4255" s="822" t="s">
        <v>6953</v>
      </c>
      <c r="F4255" s="822" t="s">
        <v>7041</v>
      </c>
      <c r="G4255" s="822" t="s">
        <v>7040</v>
      </c>
      <c r="H4255" s="831">
        <v>1</v>
      </c>
      <c r="I4255" s="831">
        <v>3934.55</v>
      </c>
      <c r="J4255" s="822"/>
      <c r="K4255" s="822">
        <v>3934.55</v>
      </c>
      <c r="L4255" s="831">
        <v>4</v>
      </c>
      <c r="M4255" s="831">
        <v>19068.579999999998</v>
      </c>
      <c r="N4255" s="822"/>
      <c r="O4255" s="822">
        <v>4767.1449999999995</v>
      </c>
      <c r="P4255" s="831">
        <v>3</v>
      </c>
      <c r="Q4255" s="831">
        <v>11074.86</v>
      </c>
      <c r="R4255" s="827"/>
      <c r="S4255" s="832">
        <v>3691.6200000000003</v>
      </c>
    </row>
    <row r="4256" spans="1:19" ht="14.45" customHeight="1" x14ac:dyDescent="0.2">
      <c r="A4256" s="821" t="s">
        <v>6951</v>
      </c>
      <c r="B4256" s="822" t="s">
        <v>7426</v>
      </c>
      <c r="C4256" s="822" t="s">
        <v>639</v>
      </c>
      <c r="D4256" s="822" t="s">
        <v>3514</v>
      </c>
      <c r="E4256" s="822" t="s">
        <v>6953</v>
      </c>
      <c r="F4256" s="822" t="s">
        <v>7047</v>
      </c>
      <c r="G4256" s="822" t="s">
        <v>805</v>
      </c>
      <c r="H4256" s="831">
        <v>0.4</v>
      </c>
      <c r="I4256" s="831">
        <v>210.32</v>
      </c>
      <c r="J4256" s="822"/>
      <c r="K4256" s="822">
        <v>525.79999999999995</v>
      </c>
      <c r="L4256" s="831">
        <v>1.3599999999999999</v>
      </c>
      <c r="M4256" s="831">
        <v>715.09</v>
      </c>
      <c r="N4256" s="822"/>
      <c r="O4256" s="822">
        <v>525.80147058823536</v>
      </c>
      <c r="P4256" s="831"/>
      <c r="Q4256" s="831"/>
      <c r="R4256" s="827"/>
      <c r="S4256" s="832"/>
    </row>
    <row r="4257" spans="1:19" ht="14.45" customHeight="1" x14ac:dyDescent="0.2">
      <c r="A4257" s="821" t="s">
        <v>6951</v>
      </c>
      <c r="B4257" s="822" t="s">
        <v>7426</v>
      </c>
      <c r="C4257" s="822" t="s">
        <v>639</v>
      </c>
      <c r="D4257" s="822" t="s">
        <v>3514</v>
      </c>
      <c r="E4257" s="822" t="s">
        <v>6953</v>
      </c>
      <c r="F4257" s="822" t="s">
        <v>7048</v>
      </c>
      <c r="G4257" s="822" t="s">
        <v>805</v>
      </c>
      <c r="H4257" s="831">
        <v>2</v>
      </c>
      <c r="I4257" s="831">
        <v>437.81</v>
      </c>
      <c r="J4257" s="822"/>
      <c r="K4257" s="822">
        <v>218.905</v>
      </c>
      <c r="L4257" s="831">
        <v>0.4</v>
      </c>
      <c r="M4257" s="831">
        <v>87.56</v>
      </c>
      <c r="N4257" s="822"/>
      <c r="O4257" s="822">
        <v>218.9</v>
      </c>
      <c r="P4257" s="831"/>
      <c r="Q4257" s="831"/>
      <c r="R4257" s="827"/>
      <c r="S4257" s="832"/>
    </row>
    <row r="4258" spans="1:19" ht="14.45" customHeight="1" x14ac:dyDescent="0.2">
      <c r="A4258" s="821" t="s">
        <v>6951</v>
      </c>
      <c r="B4258" s="822" t="s">
        <v>7426</v>
      </c>
      <c r="C4258" s="822" t="s">
        <v>639</v>
      </c>
      <c r="D4258" s="822" t="s">
        <v>3514</v>
      </c>
      <c r="E4258" s="822" t="s">
        <v>6953</v>
      </c>
      <c r="F4258" s="822" t="s">
        <v>7049</v>
      </c>
      <c r="G4258" s="822" t="s">
        <v>805</v>
      </c>
      <c r="H4258" s="831">
        <v>3.3600000000000003</v>
      </c>
      <c r="I4258" s="831">
        <v>266.11</v>
      </c>
      <c r="J4258" s="822"/>
      <c r="K4258" s="822">
        <v>79.199404761904759</v>
      </c>
      <c r="L4258" s="831">
        <v>2.02</v>
      </c>
      <c r="M4258" s="831">
        <v>159.97999999999999</v>
      </c>
      <c r="N4258" s="822"/>
      <c r="O4258" s="822">
        <v>79.198019801980195</v>
      </c>
      <c r="P4258" s="831"/>
      <c r="Q4258" s="831"/>
      <c r="R4258" s="827"/>
      <c r="S4258" s="832"/>
    </row>
    <row r="4259" spans="1:19" ht="14.45" customHeight="1" x14ac:dyDescent="0.2">
      <c r="A4259" s="821" t="s">
        <v>6951</v>
      </c>
      <c r="B4259" s="822" t="s">
        <v>7426</v>
      </c>
      <c r="C4259" s="822" t="s">
        <v>639</v>
      </c>
      <c r="D4259" s="822" t="s">
        <v>3514</v>
      </c>
      <c r="E4259" s="822" t="s">
        <v>6953</v>
      </c>
      <c r="F4259" s="822" t="s">
        <v>7059</v>
      </c>
      <c r="G4259" s="822" t="s">
        <v>1004</v>
      </c>
      <c r="H4259" s="831">
        <v>4.42</v>
      </c>
      <c r="I4259" s="831">
        <v>704.18000000000006</v>
      </c>
      <c r="J4259" s="822"/>
      <c r="K4259" s="822">
        <v>159.31674208144798</v>
      </c>
      <c r="L4259" s="831">
        <v>1.06</v>
      </c>
      <c r="M4259" s="831">
        <v>154.19</v>
      </c>
      <c r="N4259" s="822"/>
      <c r="O4259" s="822">
        <v>145.46226415094338</v>
      </c>
      <c r="P4259" s="831"/>
      <c r="Q4259" s="831"/>
      <c r="R4259" s="827"/>
      <c r="S4259" s="832"/>
    </row>
    <row r="4260" spans="1:19" ht="14.45" customHeight="1" x14ac:dyDescent="0.2">
      <c r="A4260" s="821" t="s">
        <v>6951</v>
      </c>
      <c r="B4260" s="822" t="s">
        <v>7426</v>
      </c>
      <c r="C4260" s="822" t="s">
        <v>639</v>
      </c>
      <c r="D4260" s="822" t="s">
        <v>3514</v>
      </c>
      <c r="E4260" s="822" t="s">
        <v>6953</v>
      </c>
      <c r="F4260" s="822" t="s">
        <v>7061</v>
      </c>
      <c r="G4260" s="822" t="s">
        <v>2967</v>
      </c>
      <c r="H4260" s="831">
        <v>1.6600000000000001</v>
      </c>
      <c r="I4260" s="831">
        <v>150.48000000000002</v>
      </c>
      <c r="J4260" s="822"/>
      <c r="K4260" s="822">
        <v>90.650602409638552</v>
      </c>
      <c r="L4260" s="831">
        <v>1.38</v>
      </c>
      <c r="M4260" s="831">
        <v>125.1</v>
      </c>
      <c r="N4260" s="822"/>
      <c r="O4260" s="822">
        <v>90.652173913043484</v>
      </c>
      <c r="P4260" s="831">
        <v>1.78</v>
      </c>
      <c r="Q4260" s="831">
        <v>161.36000000000001</v>
      </c>
      <c r="R4260" s="827"/>
      <c r="S4260" s="832">
        <v>90.651685393258433</v>
      </c>
    </row>
    <row r="4261" spans="1:19" ht="14.45" customHeight="1" x14ac:dyDescent="0.2">
      <c r="A4261" s="821" t="s">
        <v>6951</v>
      </c>
      <c r="B4261" s="822" t="s">
        <v>7426</v>
      </c>
      <c r="C4261" s="822" t="s">
        <v>639</v>
      </c>
      <c r="D4261" s="822" t="s">
        <v>3514</v>
      </c>
      <c r="E4261" s="822" t="s">
        <v>6953</v>
      </c>
      <c r="F4261" s="822" t="s">
        <v>7068</v>
      </c>
      <c r="G4261" s="822" t="s">
        <v>2985</v>
      </c>
      <c r="H4261" s="831">
        <v>4.66</v>
      </c>
      <c r="I4261" s="831">
        <v>392.09</v>
      </c>
      <c r="J4261" s="822"/>
      <c r="K4261" s="822">
        <v>84.139484978540764</v>
      </c>
      <c r="L4261" s="831">
        <v>16.03</v>
      </c>
      <c r="M4261" s="831">
        <v>1878.9099999999999</v>
      </c>
      <c r="N4261" s="822"/>
      <c r="O4261" s="822">
        <v>117.21210230817216</v>
      </c>
      <c r="P4261" s="831">
        <v>44.080000000000005</v>
      </c>
      <c r="Q4261" s="831">
        <v>3717.42</v>
      </c>
      <c r="R4261" s="827"/>
      <c r="S4261" s="832">
        <v>84.333484573502716</v>
      </c>
    </row>
    <row r="4262" spans="1:19" ht="14.45" customHeight="1" x14ac:dyDescent="0.2">
      <c r="A4262" s="821" t="s">
        <v>6951</v>
      </c>
      <c r="B4262" s="822" t="s">
        <v>7426</v>
      </c>
      <c r="C4262" s="822" t="s">
        <v>639</v>
      </c>
      <c r="D4262" s="822" t="s">
        <v>3514</v>
      </c>
      <c r="E4262" s="822" t="s">
        <v>6953</v>
      </c>
      <c r="F4262" s="822" t="s">
        <v>7069</v>
      </c>
      <c r="G4262" s="822" t="s">
        <v>2981</v>
      </c>
      <c r="H4262" s="831"/>
      <c r="I4262" s="831"/>
      <c r="J4262" s="822"/>
      <c r="K4262" s="822"/>
      <c r="L4262" s="831"/>
      <c r="M4262" s="831"/>
      <c r="N4262" s="822"/>
      <c r="O4262" s="822"/>
      <c r="P4262" s="831">
        <v>6.5600000000000005</v>
      </c>
      <c r="Q4262" s="831">
        <v>21520.799999999999</v>
      </c>
      <c r="R4262" s="827"/>
      <c r="S4262" s="832">
        <v>3280.6097560975604</v>
      </c>
    </row>
    <row r="4263" spans="1:19" ht="14.45" customHeight="1" x14ac:dyDescent="0.2">
      <c r="A4263" s="821" t="s">
        <v>6951</v>
      </c>
      <c r="B4263" s="822" t="s">
        <v>7426</v>
      </c>
      <c r="C4263" s="822" t="s">
        <v>639</v>
      </c>
      <c r="D4263" s="822" t="s">
        <v>3514</v>
      </c>
      <c r="E4263" s="822" t="s">
        <v>6953</v>
      </c>
      <c r="F4263" s="822" t="s">
        <v>7070</v>
      </c>
      <c r="G4263" s="822" t="s">
        <v>2985</v>
      </c>
      <c r="H4263" s="831">
        <v>6.35</v>
      </c>
      <c r="I4263" s="831">
        <v>1994.76</v>
      </c>
      <c r="J4263" s="822"/>
      <c r="K4263" s="822">
        <v>314.13543307086616</v>
      </c>
      <c r="L4263" s="831">
        <v>22.28</v>
      </c>
      <c r="M4263" s="831">
        <v>9629.7099999999991</v>
      </c>
      <c r="N4263" s="822"/>
      <c r="O4263" s="822">
        <v>432.21319569120283</v>
      </c>
      <c r="P4263" s="831">
        <v>68.09</v>
      </c>
      <c r="Q4263" s="831">
        <v>21493.510000000002</v>
      </c>
      <c r="R4263" s="827"/>
      <c r="S4263" s="832">
        <v>315.66323982963723</v>
      </c>
    </row>
    <row r="4264" spans="1:19" ht="14.45" customHeight="1" x14ac:dyDescent="0.2">
      <c r="A4264" s="821" t="s">
        <v>6951</v>
      </c>
      <c r="B4264" s="822" t="s">
        <v>7426</v>
      </c>
      <c r="C4264" s="822" t="s">
        <v>639</v>
      </c>
      <c r="D4264" s="822" t="s">
        <v>3514</v>
      </c>
      <c r="E4264" s="822" t="s">
        <v>6953</v>
      </c>
      <c r="F4264" s="822" t="s">
        <v>7074</v>
      </c>
      <c r="G4264" s="822" t="s">
        <v>7075</v>
      </c>
      <c r="H4264" s="831">
        <v>33.42</v>
      </c>
      <c r="I4264" s="831">
        <v>13810.16</v>
      </c>
      <c r="J4264" s="822"/>
      <c r="K4264" s="822">
        <v>413.23040095751043</v>
      </c>
      <c r="L4264" s="831">
        <v>30.299999999999997</v>
      </c>
      <c r="M4264" s="831">
        <v>13231.56</v>
      </c>
      <c r="N4264" s="822"/>
      <c r="O4264" s="822">
        <v>436.68514851485151</v>
      </c>
      <c r="P4264" s="831"/>
      <c r="Q4264" s="831"/>
      <c r="R4264" s="827"/>
      <c r="S4264" s="832"/>
    </row>
    <row r="4265" spans="1:19" ht="14.45" customHeight="1" x14ac:dyDescent="0.2">
      <c r="A4265" s="821" t="s">
        <v>6951</v>
      </c>
      <c r="B4265" s="822" t="s">
        <v>7426</v>
      </c>
      <c r="C4265" s="822" t="s">
        <v>639</v>
      </c>
      <c r="D4265" s="822" t="s">
        <v>3514</v>
      </c>
      <c r="E4265" s="822" t="s">
        <v>6953</v>
      </c>
      <c r="F4265" s="822" t="s">
        <v>7084</v>
      </c>
      <c r="G4265" s="822" t="s">
        <v>7085</v>
      </c>
      <c r="H4265" s="831">
        <v>3</v>
      </c>
      <c r="I4265" s="831">
        <v>460.83</v>
      </c>
      <c r="J4265" s="822"/>
      <c r="K4265" s="822">
        <v>153.60999999999999</v>
      </c>
      <c r="L4265" s="831">
        <v>4</v>
      </c>
      <c r="M4265" s="831">
        <v>327.24</v>
      </c>
      <c r="N4265" s="822"/>
      <c r="O4265" s="822">
        <v>81.81</v>
      </c>
      <c r="P4265" s="831"/>
      <c r="Q4265" s="831"/>
      <c r="R4265" s="827"/>
      <c r="S4265" s="832"/>
    </row>
    <row r="4266" spans="1:19" ht="14.45" customHeight="1" x14ac:dyDescent="0.2">
      <c r="A4266" s="821" t="s">
        <v>6951</v>
      </c>
      <c r="B4266" s="822" t="s">
        <v>7426</v>
      </c>
      <c r="C4266" s="822" t="s">
        <v>639</v>
      </c>
      <c r="D4266" s="822" t="s">
        <v>3514</v>
      </c>
      <c r="E4266" s="822" t="s">
        <v>6953</v>
      </c>
      <c r="F4266" s="822" t="s">
        <v>7086</v>
      </c>
      <c r="G4266" s="822" t="s">
        <v>2660</v>
      </c>
      <c r="H4266" s="831">
        <v>0.65</v>
      </c>
      <c r="I4266" s="831">
        <v>178.1</v>
      </c>
      <c r="J4266" s="822"/>
      <c r="K4266" s="822">
        <v>274</v>
      </c>
      <c r="L4266" s="831">
        <v>2</v>
      </c>
      <c r="M4266" s="831">
        <v>550.20000000000005</v>
      </c>
      <c r="N4266" s="822"/>
      <c r="O4266" s="822">
        <v>275.10000000000002</v>
      </c>
      <c r="P4266" s="831">
        <v>5.35</v>
      </c>
      <c r="Q4266" s="831">
        <v>1465.8899999999999</v>
      </c>
      <c r="R4266" s="827"/>
      <c r="S4266" s="832">
        <v>273.99813084112151</v>
      </c>
    </row>
    <row r="4267" spans="1:19" ht="14.45" customHeight="1" x14ac:dyDescent="0.2">
      <c r="A4267" s="821" t="s">
        <v>6951</v>
      </c>
      <c r="B4267" s="822" t="s">
        <v>7426</v>
      </c>
      <c r="C4267" s="822" t="s">
        <v>639</v>
      </c>
      <c r="D4267" s="822" t="s">
        <v>3514</v>
      </c>
      <c r="E4267" s="822" t="s">
        <v>6953</v>
      </c>
      <c r="F4267" s="822" t="s">
        <v>7097</v>
      </c>
      <c r="G4267" s="822" t="s">
        <v>7098</v>
      </c>
      <c r="H4267" s="831">
        <v>6</v>
      </c>
      <c r="I4267" s="831">
        <v>10356.24</v>
      </c>
      <c r="J4267" s="822"/>
      <c r="K4267" s="822">
        <v>1726.04</v>
      </c>
      <c r="L4267" s="831">
        <v>14</v>
      </c>
      <c r="M4267" s="831">
        <v>36244.770000000004</v>
      </c>
      <c r="N4267" s="822"/>
      <c r="O4267" s="822">
        <v>2588.912142857143</v>
      </c>
      <c r="P4267" s="831">
        <v>76</v>
      </c>
      <c r="Q4267" s="831">
        <v>131315.74</v>
      </c>
      <c r="R4267" s="827"/>
      <c r="S4267" s="832">
        <v>1727.8386842105263</v>
      </c>
    </row>
    <row r="4268" spans="1:19" ht="14.45" customHeight="1" x14ac:dyDescent="0.2">
      <c r="A4268" s="821" t="s">
        <v>6951</v>
      </c>
      <c r="B4268" s="822" t="s">
        <v>7426</v>
      </c>
      <c r="C4268" s="822" t="s">
        <v>639</v>
      </c>
      <c r="D4268" s="822" t="s">
        <v>3514</v>
      </c>
      <c r="E4268" s="822" t="s">
        <v>6953</v>
      </c>
      <c r="F4268" s="822" t="s">
        <v>7099</v>
      </c>
      <c r="G4268" s="822" t="s">
        <v>7100</v>
      </c>
      <c r="H4268" s="831">
        <v>41</v>
      </c>
      <c r="I4268" s="831">
        <v>167483.16999999998</v>
      </c>
      <c r="J4268" s="822"/>
      <c r="K4268" s="822">
        <v>4084.9553658536583</v>
      </c>
      <c r="L4268" s="831">
        <v>76</v>
      </c>
      <c r="M4268" s="831">
        <v>315557.54000000004</v>
      </c>
      <c r="N4268" s="822"/>
      <c r="O4268" s="822">
        <v>4152.0728947368425</v>
      </c>
      <c r="P4268" s="831">
        <v>88</v>
      </c>
      <c r="Q4268" s="831">
        <v>322910.64</v>
      </c>
      <c r="R4268" s="827"/>
      <c r="S4268" s="832">
        <v>3669.4390909090912</v>
      </c>
    </row>
    <row r="4269" spans="1:19" ht="14.45" customHeight="1" x14ac:dyDescent="0.2">
      <c r="A4269" s="821" t="s">
        <v>6951</v>
      </c>
      <c r="B4269" s="822" t="s">
        <v>7426</v>
      </c>
      <c r="C4269" s="822" t="s">
        <v>639</v>
      </c>
      <c r="D4269" s="822" t="s">
        <v>3514</v>
      </c>
      <c r="E4269" s="822" t="s">
        <v>6953</v>
      </c>
      <c r="F4269" s="822" t="s">
        <v>7114</v>
      </c>
      <c r="G4269" s="822" t="s">
        <v>2319</v>
      </c>
      <c r="H4269" s="831">
        <v>1</v>
      </c>
      <c r="I4269" s="831">
        <v>1186.57</v>
      </c>
      <c r="J4269" s="822"/>
      <c r="K4269" s="822">
        <v>1186.57</v>
      </c>
      <c r="L4269" s="831">
        <v>3</v>
      </c>
      <c r="M4269" s="831">
        <v>3535.11</v>
      </c>
      <c r="N4269" s="822"/>
      <c r="O4269" s="822">
        <v>1178.3700000000001</v>
      </c>
      <c r="P4269" s="831"/>
      <c r="Q4269" s="831"/>
      <c r="R4269" s="827"/>
      <c r="S4269" s="832"/>
    </row>
    <row r="4270" spans="1:19" ht="14.45" customHeight="1" x14ac:dyDescent="0.2">
      <c r="A4270" s="821" t="s">
        <v>6951</v>
      </c>
      <c r="B4270" s="822" t="s">
        <v>7426</v>
      </c>
      <c r="C4270" s="822" t="s">
        <v>639</v>
      </c>
      <c r="D4270" s="822" t="s">
        <v>3514</v>
      </c>
      <c r="E4270" s="822" t="s">
        <v>6953</v>
      </c>
      <c r="F4270" s="822" t="s">
        <v>7115</v>
      </c>
      <c r="G4270" s="822" t="s">
        <v>2319</v>
      </c>
      <c r="H4270" s="831">
        <v>2</v>
      </c>
      <c r="I4270" s="831">
        <v>7930.1</v>
      </c>
      <c r="J4270" s="822"/>
      <c r="K4270" s="822">
        <v>3965.05</v>
      </c>
      <c r="L4270" s="831">
        <v>10</v>
      </c>
      <c r="M4270" s="831">
        <v>41906.5</v>
      </c>
      <c r="N4270" s="822"/>
      <c r="O4270" s="822">
        <v>4190.6499999999996</v>
      </c>
      <c r="P4270" s="831">
        <v>35</v>
      </c>
      <c r="Q4270" s="831">
        <v>127373.26000000001</v>
      </c>
      <c r="R4270" s="827"/>
      <c r="S4270" s="832">
        <v>3639.2360000000003</v>
      </c>
    </row>
    <row r="4271" spans="1:19" ht="14.45" customHeight="1" x14ac:dyDescent="0.2">
      <c r="A4271" s="821" t="s">
        <v>6951</v>
      </c>
      <c r="B4271" s="822" t="s">
        <v>7426</v>
      </c>
      <c r="C4271" s="822" t="s">
        <v>639</v>
      </c>
      <c r="D4271" s="822" t="s">
        <v>3514</v>
      </c>
      <c r="E4271" s="822" t="s">
        <v>6953</v>
      </c>
      <c r="F4271" s="822" t="s">
        <v>7117</v>
      </c>
      <c r="G4271" s="822" t="s">
        <v>7118</v>
      </c>
      <c r="H4271" s="831"/>
      <c r="I4271" s="831"/>
      <c r="J4271" s="822"/>
      <c r="K4271" s="822"/>
      <c r="L4271" s="831"/>
      <c r="M4271" s="831"/>
      <c r="N4271" s="822"/>
      <c r="O4271" s="822"/>
      <c r="P4271" s="831">
        <v>67</v>
      </c>
      <c r="Q4271" s="831">
        <v>2600136</v>
      </c>
      <c r="R4271" s="827"/>
      <c r="S4271" s="832">
        <v>38808</v>
      </c>
    </row>
    <row r="4272" spans="1:19" ht="14.45" customHeight="1" x14ac:dyDescent="0.2">
      <c r="A4272" s="821" t="s">
        <v>6951</v>
      </c>
      <c r="B4272" s="822" t="s">
        <v>7426</v>
      </c>
      <c r="C4272" s="822" t="s">
        <v>639</v>
      </c>
      <c r="D4272" s="822" t="s">
        <v>3514</v>
      </c>
      <c r="E4272" s="822" t="s">
        <v>6953</v>
      </c>
      <c r="F4272" s="822" t="s">
        <v>7122</v>
      </c>
      <c r="G4272" s="822" t="s">
        <v>1390</v>
      </c>
      <c r="H4272" s="831"/>
      <c r="I4272" s="831"/>
      <c r="J4272" s="822"/>
      <c r="K4272" s="822"/>
      <c r="L4272" s="831"/>
      <c r="M4272" s="831"/>
      <c r="N4272" s="822"/>
      <c r="O4272" s="822"/>
      <c r="P4272" s="831">
        <v>1</v>
      </c>
      <c r="Q4272" s="831">
        <v>148.46</v>
      </c>
      <c r="R4272" s="827"/>
      <c r="S4272" s="832">
        <v>148.46</v>
      </c>
    </row>
    <row r="4273" spans="1:19" ht="14.45" customHeight="1" x14ac:dyDescent="0.2">
      <c r="A4273" s="821" t="s">
        <v>6951</v>
      </c>
      <c r="B4273" s="822" t="s">
        <v>7426</v>
      </c>
      <c r="C4273" s="822" t="s">
        <v>639</v>
      </c>
      <c r="D4273" s="822" t="s">
        <v>3514</v>
      </c>
      <c r="E4273" s="822" t="s">
        <v>6953</v>
      </c>
      <c r="F4273" s="822" t="s">
        <v>7129</v>
      </c>
      <c r="G4273" s="822" t="s">
        <v>791</v>
      </c>
      <c r="H4273" s="831"/>
      <c r="I4273" s="831"/>
      <c r="J4273" s="822"/>
      <c r="K4273" s="822"/>
      <c r="L4273" s="831">
        <v>0.78</v>
      </c>
      <c r="M4273" s="831">
        <v>88.57</v>
      </c>
      <c r="N4273" s="822"/>
      <c r="O4273" s="822">
        <v>113.55128205128204</v>
      </c>
      <c r="P4273" s="831">
        <v>3.01</v>
      </c>
      <c r="Q4273" s="831">
        <v>334.11</v>
      </c>
      <c r="R4273" s="827"/>
      <c r="S4273" s="832">
        <v>111.00000000000001</v>
      </c>
    </row>
    <row r="4274" spans="1:19" ht="14.45" customHeight="1" x14ac:dyDescent="0.2">
      <c r="A4274" s="821" t="s">
        <v>6951</v>
      </c>
      <c r="B4274" s="822" t="s">
        <v>7426</v>
      </c>
      <c r="C4274" s="822" t="s">
        <v>639</v>
      </c>
      <c r="D4274" s="822" t="s">
        <v>3514</v>
      </c>
      <c r="E4274" s="822" t="s">
        <v>6953</v>
      </c>
      <c r="F4274" s="822" t="s">
        <v>7130</v>
      </c>
      <c r="G4274" s="822" t="s">
        <v>791</v>
      </c>
      <c r="H4274" s="831"/>
      <c r="I4274" s="831"/>
      <c r="J4274" s="822"/>
      <c r="K4274" s="822"/>
      <c r="L4274" s="831">
        <v>0.22</v>
      </c>
      <c r="M4274" s="831">
        <v>112.94</v>
      </c>
      <c r="N4274" s="822"/>
      <c r="O4274" s="822">
        <v>513.36363636363637</v>
      </c>
      <c r="P4274" s="831">
        <v>0.71</v>
      </c>
      <c r="Q4274" s="831">
        <v>204.54</v>
      </c>
      <c r="R4274" s="827"/>
      <c r="S4274" s="832">
        <v>288.08450704225351</v>
      </c>
    </row>
    <row r="4275" spans="1:19" ht="14.45" customHeight="1" x14ac:dyDescent="0.2">
      <c r="A4275" s="821" t="s">
        <v>6951</v>
      </c>
      <c r="B4275" s="822" t="s">
        <v>7426</v>
      </c>
      <c r="C4275" s="822" t="s">
        <v>639</v>
      </c>
      <c r="D4275" s="822" t="s">
        <v>3514</v>
      </c>
      <c r="E4275" s="822" t="s">
        <v>6953</v>
      </c>
      <c r="F4275" s="822" t="s">
        <v>7141</v>
      </c>
      <c r="G4275" s="822" t="s">
        <v>2967</v>
      </c>
      <c r="H4275" s="831">
        <v>1.48</v>
      </c>
      <c r="I4275" s="831">
        <v>701.92000000000007</v>
      </c>
      <c r="J4275" s="822"/>
      <c r="K4275" s="822">
        <v>474.27027027027032</v>
      </c>
      <c r="L4275" s="831">
        <v>7.5900000000000007</v>
      </c>
      <c r="M4275" s="831">
        <v>3787.5699999999997</v>
      </c>
      <c r="N4275" s="822"/>
      <c r="O4275" s="822">
        <v>499.02108036890638</v>
      </c>
      <c r="P4275" s="831">
        <v>3.73</v>
      </c>
      <c r="Q4275" s="831">
        <v>1769.03</v>
      </c>
      <c r="R4275" s="827"/>
      <c r="S4275" s="832">
        <v>474.27077747989273</v>
      </c>
    </row>
    <row r="4276" spans="1:19" ht="14.45" customHeight="1" x14ac:dyDescent="0.2">
      <c r="A4276" s="821" t="s">
        <v>6951</v>
      </c>
      <c r="B4276" s="822" t="s">
        <v>7426</v>
      </c>
      <c r="C4276" s="822" t="s">
        <v>639</v>
      </c>
      <c r="D4276" s="822" t="s">
        <v>3514</v>
      </c>
      <c r="E4276" s="822" t="s">
        <v>6953</v>
      </c>
      <c r="F4276" s="822" t="s">
        <v>7142</v>
      </c>
      <c r="G4276" s="822" t="s">
        <v>2967</v>
      </c>
      <c r="H4276" s="831">
        <v>1.97</v>
      </c>
      <c r="I4276" s="831">
        <v>402.9</v>
      </c>
      <c r="J4276" s="822"/>
      <c r="K4276" s="822">
        <v>204.51776649746191</v>
      </c>
      <c r="L4276" s="831">
        <v>13.82</v>
      </c>
      <c r="M4276" s="831">
        <v>4606.38</v>
      </c>
      <c r="N4276" s="822"/>
      <c r="O4276" s="822">
        <v>333.3125904486252</v>
      </c>
      <c r="P4276" s="831">
        <v>0.65</v>
      </c>
      <c r="Q4276" s="831">
        <v>132.93</v>
      </c>
      <c r="R4276" s="827"/>
      <c r="S4276" s="832">
        <v>204.50769230769231</v>
      </c>
    </row>
    <row r="4277" spans="1:19" ht="14.45" customHeight="1" x14ac:dyDescent="0.2">
      <c r="A4277" s="821" t="s">
        <v>6951</v>
      </c>
      <c r="B4277" s="822" t="s">
        <v>7426</v>
      </c>
      <c r="C4277" s="822" t="s">
        <v>639</v>
      </c>
      <c r="D4277" s="822" t="s">
        <v>3514</v>
      </c>
      <c r="E4277" s="822" t="s">
        <v>6953</v>
      </c>
      <c r="F4277" s="822" t="s">
        <v>7157</v>
      </c>
      <c r="G4277" s="822" t="s">
        <v>7158</v>
      </c>
      <c r="H4277" s="831"/>
      <c r="I4277" s="831"/>
      <c r="J4277" s="822"/>
      <c r="K4277" s="822"/>
      <c r="L4277" s="831">
        <v>0.4</v>
      </c>
      <c r="M4277" s="831">
        <v>21.76</v>
      </c>
      <c r="N4277" s="822"/>
      <c r="O4277" s="822">
        <v>54.4</v>
      </c>
      <c r="P4277" s="831"/>
      <c r="Q4277" s="831"/>
      <c r="R4277" s="827"/>
      <c r="S4277" s="832"/>
    </row>
    <row r="4278" spans="1:19" ht="14.45" customHeight="1" x14ac:dyDescent="0.2">
      <c r="A4278" s="821" t="s">
        <v>6951</v>
      </c>
      <c r="B4278" s="822" t="s">
        <v>7426</v>
      </c>
      <c r="C4278" s="822" t="s">
        <v>639</v>
      </c>
      <c r="D4278" s="822" t="s">
        <v>3514</v>
      </c>
      <c r="E4278" s="822" t="s">
        <v>6953</v>
      </c>
      <c r="F4278" s="822" t="s">
        <v>7159</v>
      </c>
      <c r="G4278" s="822" t="s">
        <v>7158</v>
      </c>
      <c r="H4278" s="831">
        <v>0.4</v>
      </c>
      <c r="I4278" s="831">
        <v>43.54</v>
      </c>
      <c r="J4278" s="822"/>
      <c r="K4278" s="822">
        <v>108.85</v>
      </c>
      <c r="L4278" s="831">
        <v>5.9999999999999991</v>
      </c>
      <c r="M4278" s="831">
        <v>650.54000000000008</v>
      </c>
      <c r="N4278" s="822"/>
      <c r="O4278" s="822">
        <v>108.42333333333336</v>
      </c>
      <c r="P4278" s="831"/>
      <c r="Q4278" s="831"/>
      <c r="R4278" s="827"/>
      <c r="S4278" s="832"/>
    </row>
    <row r="4279" spans="1:19" ht="14.45" customHeight="1" x14ac:dyDescent="0.2">
      <c r="A4279" s="821" t="s">
        <v>6951</v>
      </c>
      <c r="B4279" s="822" t="s">
        <v>7426</v>
      </c>
      <c r="C4279" s="822" t="s">
        <v>639</v>
      </c>
      <c r="D4279" s="822" t="s">
        <v>3514</v>
      </c>
      <c r="E4279" s="822" t="s">
        <v>6953</v>
      </c>
      <c r="F4279" s="822" t="s">
        <v>7160</v>
      </c>
      <c r="G4279" s="822" t="s">
        <v>3389</v>
      </c>
      <c r="H4279" s="831">
        <v>1</v>
      </c>
      <c r="I4279" s="831">
        <v>11086</v>
      </c>
      <c r="J4279" s="822"/>
      <c r="K4279" s="822">
        <v>11086</v>
      </c>
      <c r="L4279" s="831">
        <v>2</v>
      </c>
      <c r="M4279" s="831">
        <v>22095.200000000001</v>
      </c>
      <c r="N4279" s="822"/>
      <c r="O4279" s="822">
        <v>11047.6</v>
      </c>
      <c r="P4279" s="831"/>
      <c r="Q4279" s="831"/>
      <c r="R4279" s="827"/>
      <c r="S4279" s="832"/>
    </row>
    <row r="4280" spans="1:19" ht="14.45" customHeight="1" x14ac:dyDescent="0.2">
      <c r="A4280" s="821" t="s">
        <v>6951</v>
      </c>
      <c r="B4280" s="822" t="s">
        <v>7426</v>
      </c>
      <c r="C4280" s="822" t="s">
        <v>639</v>
      </c>
      <c r="D4280" s="822" t="s">
        <v>3514</v>
      </c>
      <c r="E4280" s="822" t="s">
        <v>6953</v>
      </c>
      <c r="F4280" s="822" t="s">
        <v>7177</v>
      </c>
      <c r="G4280" s="822" t="s">
        <v>1031</v>
      </c>
      <c r="H4280" s="831"/>
      <c r="I4280" s="831"/>
      <c r="J4280" s="822"/>
      <c r="K4280" s="822"/>
      <c r="L4280" s="831"/>
      <c r="M4280" s="831"/>
      <c r="N4280" s="822"/>
      <c r="O4280" s="822"/>
      <c r="P4280" s="831">
        <v>0.92</v>
      </c>
      <c r="Q4280" s="831">
        <v>224.42</v>
      </c>
      <c r="R4280" s="827"/>
      <c r="S4280" s="832">
        <v>243.93478260869563</v>
      </c>
    </row>
    <row r="4281" spans="1:19" ht="14.45" customHeight="1" x14ac:dyDescent="0.2">
      <c r="A4281" s="821" t="s">
        <v>6951</v>
      </c>
      <c r="B4281" s="822" t="s">
        <v>7426</v>
      </c>
      <c r="C4281" s="822" t="s">
        <v>639</v>
      </c>
      <c r="D4281" s="822" t="s">
        <v>3514</v>
      </c>
      <c r="E4281" s="822" t="s">
        <v>6953</v>
      </c>
      <c r="F4281" s="822" t="s">
        <v>7180</v>
      </c>
      <c r="G4281" s="822" t="s">
        <v>6966</v>
      </c>
      <c r="H4281" s="831"/>
      <c r="I4281" s="831"/>
      <c r="J4281" s="822"/>
      <c r="K4281" s="822"/>
      <c r="L4281" s="831">
        <v>6</v>
      </c>
      <c r="M4281" s="831">
        <v>25060</v>
      </c>
      <c r="N4281" s="822"/>
      <c r="O4281" s="822">
        <v>4176.666666666667</v>
      </c>
      <c r="P4281" s="831"/>
      <c r="Q4281" s="831"/>
      <c r="R4281" s="827"/>
      <c r="S4281" s="832"/>
    </row>
    <row r="4282" spans="1:19" ht="14.45" customHeight="1" x14ac:dyDescent="0.2">
      <c r="A4282" s="821" t="s">
        <v>6951</v>
      </c>
      <c r="B4282" s="822" t="s">
        <v>7426</v>
      </c>
      <c r="C4282" s="822" t="s">
        <v>639</v>
      </c>
      <c r="D4282" s="822" t="s">
        <v>3514</v>
      </c>
      <c r="E4282" s="822" t="s">
        <v>6953</v>
      </c>
      <c r="F4282" s="822" t="s">
        <v>7181</v>
      </c>
      <c r="G4282" s="822" t="s">
        <v>6966</v>
      </c>
      <c r="H4282" s="831">
        <v>1</v>
      </c>
      <c r="I4282" s="831">
        <v>1290.8599999999999</v>
      </c>
      <c r="J4282" s="822"/>
      <c r="K4282" s="822">
        <v>1290.8599999999999</v>
      </c>
      <c r="L4282" s="831">
        <v>6</v>
      </c>
      <c r="M4282" s="831">
        <v>7745.16</v>
      </c>
      <c r="N4282" s="822"/>
      <c r="O4282" s="822">
        <v>1290.8599999999999</v>
      </c>
      <c r="P4282" s="831">
        <v>3</v>
      </c>
      <c r="Q4282" s="831">
        <v>3002.04</v>
      </c>
      <c r="R4282" s="827"/>
      <c r="S4282" s="832">
        <v>1000.68</v>
      </c>
    </row>
    <row r="4283" spans="1:19" ht="14.45" customHeight="1" x14ac:dyDescent="0.2">
      <c r="A4283" s="821" t="s">
        <v>6951</v>
      </c>
      <c r="B4283" s="822" t="s">
        <v>7426</v>
      </c>
      <c r="C4283" s="822" t="s">
        <v>639</v>
      </c>
      <c r="D4283" s="822" t="s">
        <v>3514</v>
      </c>
      <c r="E4283" s="822" t="s">
        <v>6953</v>
      </c>
      <c r="F4283" s="822" t="s">
        <v>7182</v>
      </c>
      <c r="G4283" s="822" t="s">
        <v>805</v>
      </c>
      <c r="H4283" s="831"/>
      <c r="I4283" s="831"/>
      <c r="J4283" s="822"/>
      <c r="K4283" s="822"/>
      <c r="L4283" s="831">
        <v>0.21</v>
      </c>
      <c r="M4283" s="831">
        <v>154.31</v>
      </c>
      <c r="N4283" s="822"/>
      <c r="O4283" s="822">
        <v>734.80952380952385</v>
      </c>
      <c r="P4283" s="831"/>
      <c r="Q4283" s="831"/>
      <c r="R4283" s="827"/>
      <c r="S4283" s="832"/>
    </row>
    <row r="4284" spans="1:19" ht="14.45" customHeight="1" x14ac:dyDescent="0.2">
      <c r="A4284" s="821" t="s">
        <v>6951</v>
      </c>
      <c r="B4284" s="822" t="s">
        <v>7426</v>
      </c>
      <c r="C4284" s="822" t="s">
        <v>639</v>
      </c>
      <c r="D4284" s="822" t="s">
        <v>3514</v>
      </c>
      <c r="E4284" s="822" t="s">
        <v>6953</v>
      </c>
      <c r="F4284" s="822" t="s">
        <v>7183</v>
      </c>
      <c r="G4284" s="822" t="s">
        <v>1370</v>
      </c>
      <c r="H4284" s="831"/>
      <c r="I4284" s="831"/>
      <c r="J4284" s="822"/>
      <c r="K4284" s="822"/>
      <c r="L4284" s="831">
        <v>1</v>
      </c>
      <c r="M4284" s="831">
        <v>179.5</v>
      </c>
      <c r="N4284" s="822"/>
      <c r="O4284" s="822">
        <v>179.5</v>
      </c>
      <c r="P4284" s="831">
        <v>12.18</v>
      </c>
      <c r="Q4284" s="831">
        <v>2186.3200000000002</v>
      </c>
      <c r="R4284" s="827"/>
      <c r="S4284" s="832">
        <v>179.50082101806242</v>
      </c>
    </row>
    <row r="4285" spans="1:19" ht="14.45" customHeight="1" x14ac:dyDescent="0.2">
      <c r="A4285" s="821" t="s">
        <v>6951</v>
      </c>
      <c r="B4285" s="822" t="s">
        <v>7426</v>
      </c>
      <c r="C4285" s="822" t="s">
        <v>639</v>
      </c>
      <c r="D4285" s="822" t="s">
        <v>3514</v>
      </c>
      <c r="E4285" s="822" t="s">
        <v>6953</v>
      </c>
      <c r="F4285" s="822" t="s">
        <v>7186</v>
      </c>
      <c r="G4285" s="822" t="s">
        <v>1031</v>
      </c>
      <c r="H4285" s="831"/>
      <c r="I4285" s="831"/>
      <c r="J4285" s="822"/>
      <c r="K4285" s="822"/>
      <c r="L4285" s="831"/>
      <c r="M4285" s="831"/>
      <c r="N4285" s="822"/>
      <c r="O4285" s="822"/>
      <c r="P4285" s="831">
        <v>0.51</v>
      </c>
      <c r="Q4285" s="831">
        <v>220.54</v>
      </c>
      <c r="R4285" s="827"/>
      <c r="S4285" s="832">
        <v>432.43137254901956</v>
      </c>
    </row>
    <row r="4286" spans="1:19" ht="14.45" customHeight="1" x14ac:dyDescent="0.2">
      <c r="A4286" s="821" t="s">
        <v>6951</v>
      </c>
      <c r="B4286" s="822" t="s">
        <v>7426</v>
      </c>
      <c r="C4286" s="822" t="s">
        <v>639</v>
      </c>
      <c r="D4286" s="822" t="s">
        <v>3514</v>
      </c>
      <c r="E4286" s="822" t="s">
        <v>6953</v>
      </c>
      <c r="F4286" s="822" t="s">
        <v>7189</v>
      </c>
      <c r="G4286" s="822" t="s">
        <v>1370</v>
      </c>
      <c r="H4286" s="831"/>
      <c r="I4286" s="831"/>
      <c r="J4286" s="822"/>
      <c r="K4286" s="822"/>
      <c r="L4286" s="831">
        <v>1.21</v>
      </c>
      <c r="M4286" s="831">
        <v>126.25</v>
      </c>
      <c r="N4286" s="822"/>
      <c r="O4286" s="822">
        <v>104.33884297520662</v>
      </c>
      <c r="P4286" s="831">
        <v>3.98</v>
      </c>
      <c r="Q4286" s="831">
        <v>415.27000000000004</v>
      </c>
      <c r="R4286" s="827"/>
      <c r="S4286" s="832">
        <v>104.33919597989951</v>
      </c>
    </row>
    <row r="4287" spans="1:19" ht="14.45" customHeight="1" x14ac:dyDescent="0.2">
      <c r="A4287" s="821" t="s">
        <v>6951</v>
      </c>
      <c r="B4287" s="822" t="s">
        <v>7426</v>
      </c>
      <c r="C4287" s="822" t="s">
        <v>639</v>
      </c>
      <c r="D4287" s="822" t="s">
        <v>3514</v>
      </c>
      <c r="E4287" s="822" t="s">
        <v>6953</v>
      </c>
      <c r="F4287" s="822" t="s">
        <v>7190</v>
      </c>
      <c r="G4287" s="822" t="s">
        <v>1004</v>
      </c>
      <c r="H4287" s="831"/>
      <c r="I4287" s="831"/>
      <c r="J4287" s="822"/>
      <c r="K4287" s="822"/>
      <c r="L4287" s="831">
        <v>1.81</v>
      </c>
      <c r="M4287" s="831">
        <v>483.6</v>
      </c>
      <c r="N4287" s="822"/>
      <c r="O4287" s="822">
        <v>267.18232044198896</v>
      </c>
      <c r="P4287" s="831">
        <v>10.97</v>
      </c>
      <c r="Q4287" s="831">
        <v>1808.58</v>
      </c>
      <c r="R4287" s="827"/>
      <c r="S4287" s="832">
        <v>164.86599817684592</v>
      </c>
    </row>
    <row r="4288" spans="1:19" ht="14.45" customHeight="1" x14ac:dyDescent="0.2">
      <c r="A4288" s="821" t="s">
        <v>6951</v>
      </c>
      <c r="B4288" s="822" t="s">
        <v>7426</v>
      </c>
      <c r="C4288" s="822" t="s">
        <v>639</v>
      </c>
      <c r="D4288" s="822" t="s">
        <v>3514</v>
      </c>
      <c r="E4288" s="822" t="s">
        <v>6953</v>
      </c>
      <c r="F4288" s="822" t="s">
        <v>7191</v>
      </c>
      <c r="G4288" s="822" t="s">
        <v>1134</v>
      </c>
      <c r="H4288" s="831"/>
      <c r="I4288" s="831"/>
      <c r="J4288" s="822"/>
      <c r="K4288" s="822"/>
      <c r="L4288" s="831">
        <v>5.25</v>
      </c>
      <c r="M4288" s="831">
        <v>489.35</v>
      </c>
      <c r="N4288" s="822"/>
      <c r="O4288" s="822">
        <v>93.209523809523816</v>
      </c>
      <c r="P4288" s="831"/>
      <c r="Q4288" s="831"/>
      <c r="R4288" s="827"/>
      <c r="S4288" s="832"/>
    </row>
    <row r="4289" spans="1:19" ht="14.45" customHeight="1" x14ac:dyDescent="0.2">
      <c r="A4289" s="821" t="s">
        <v>6951</v>
      </c>
      <c r="B4289" s="822" t="s">
        <v>7426</v>
      </c>
      <c r="C4289" s="822" t="s">
        <v>639</v>
      </c>
      <c r="D4289" s="822" t="s">
        <v>3514</v>
      </c>
      <c r="E4289" s="822" t="s">
        <v>6953</v>
      </c>
      <c r="F4289" s="822" t="s">
        <v>7192</v>
      </c>
      <c r="G4289" s="822" t="s">
        <v>805</v>
      </c>
      <c r="H4289" s="831"/>
      <c r="I4289" s="831"/>
      <c r="J4289" s="822"/>
      <c r="K4289" s="822"/>
      <c r="L4289" s="831">
        <v>13.06</v>
      </c>
      <c r="M4289" s="831">
        <v>1059.32</v>
      </c>
      <c r="N4289" s="822"/>
      <c r="O4289" s="822">
        <v>81.111791730474721</v>
      </c>
      <c r="P4289" s="831">
        <v>4.3099999999999996</v>
      </c>
      <c r="Q4289" s="831">
        <v>341.35</v>
      </c>
      <c r="R4289" s="827"/>
      <c r="S4289" s="832">
        <v>79.199535962877036</v>
      </c>
    </row>
    <row r="4290" spans="1:19" ht="14.45" customHeight="1" x14ac:dyDescent="0.2">
      <c r="A4290" s="821" t="s">
        <v>6951</v>
      </c>
      <c r="B4290" s="822" t="s">
        <v>7426</v>
      </c>
      <c r="C4290" s="822" t="s">
        <v>639</v>
      </c>
      <c r="D4290" s="822" t="s">
        <v>3514</v>
      </c>
      <c r="E4290" s="822" t="s">
        <v>6953</v>
      </c>
      <c r="F4290" s="822" t="s">
        <v>7193</v>
      </c>
      <c r="G4290" s="822" t="s">
        <v>916</v>
      </c>
      <c r="H4290" s="831"/>
      <c r="I4290" s="831"/>
      <c r="J4290" s="822"/>
      <c r="K4290" s="822"/>
      <c r="L4290" s="831">
        <v>1.8</v>
      </c>
      <c r="M4290" s="831">
        <v>747.18</v>
      </c>
      <c r="N4290" s="822"/>
      <c r="O4290" s="822">
        <v>415.09999999999997</v>
      </c>
      <c r="P4290" s="831"/>
      <c r="Q4290" s="831"/>
      <c r="R4290" s="827"/>
      <c r="S4290" s="832"/>
    </row>
    <row r="4291" spans="1:19" ht="14.45" customHeight="1" x14ac:dyDescent="0.2">
      <c r="A4291" s="821" t="s">
        <v>6951</v>
      </c>
      <c r="B4291" s="822" t="s">
        <v>7426</v>
      </c>
      <c r="C4291" s="822" t="s">
        <v>639</v>
      </c>
      <c r="D4291" s="822" t="s">
        <v>3514</v>
      </c>
      <c r="E4291" s="822" t="s">
        <v>6953</v>
      </c>
      <c r="F4291" s="822" t="s">
        <v>7198</v>
      </c>
      <c r="G4291" s="822" t="s">
        <v>1134</v>
      </c>
      <c r="H4291" s="831"/>
      <c r="I4291" s="831"/>
      <c r="J4291" s="822"/>
      <c r="K4291" s="822"/>
      <c r="L4291" s="831">
        <v>3</v>
      </c>
      <c r="M4291" s="831">
        <v>1688.01</v>
      </c>
      <c r="N4291" s="822"/>
      <c r="O4291" s="822">
        <v>562.66999999999996</v>
      </c>
      <c r="P4291" s="831">
        <v>3</v>
      </c>
      <c r="Q4291" s="831">
        <v>474.42</v>
      </c>
      <c r="R4291" s="827"/>
      <c r="S4291" s="832">
        <v>158.14000000000001</v>
      </c>
    </row>
    <row r="4292" spans="1:19" ht="14.45" customHeight="1" x14ac:dyDescent="0.2">
      <c r="A4292" s="821" t="s">
        <v>6951</v>
      </c>
      <c r="B4292" s="822" t="s">
        <v>7426</v>
      </c>
      <c r="C4292" s="822" t="s">
        <v>639</v>
      </c>
      <c r="D4292" s="822" t="s">
        <v>3514</v>
      </c>
      <c r="E4292" s="822" t="s">
        <v>6953</v>
      </c>
      <c r="F4292" s="822" t="s">
        <v>7200</v>
      </c>
      <c r="G4292" s="822" t="s">
        <v>1241</v>
      </c>
      <c r="H4292" s="831"/>
      <c r="I4292" s="831"/>
      <c r="J4292" s="822"/>
      <c r="K4292" s="822"/>
      <c r="L4292" s="831"/>
      <c r="M4292" s="831"/>
      <c r="N4292" s="822"/>
      <c r="O4292" s="822"/>
      <c r="P4292" s="831">
        <v>0.4</v>
      </c>
      <c r="Q4292" s="831">
        <v>32.28</v>
      </c>
      <c r="R4292" s="827"/>
      <c r="S4292" s="832">
        <v>80.7</v>
      </c>
    </row>
    <row r="4293" spans="1:19" ht="14.45" customHeight="1" x14ac:dyDescent="0.2">
      <c r="A4293" s="821" t="s">
        <v>6951</v>
      </c>
      <c r="B4293" s="822" t="s">
        <v>7426</v>
      </c>
      <c r="C4293" s="822" t="s">
        <v>639</v>
      </c>
      <c r="D4293" s="822" t="s">
        <v>3514</v>
      </c>
      <c r="E4293" s="822" t="s">
        <v>6953</v>
      </c>
      <c r="F4293" s="822" t="s">
        <v>7201</v>
      </c>
      <c r="G4293" s="822" t="s">
        <v>805</v>
      </c>
      <c r="H4293" s="831"/>
      <c r="I4293" s="831"/>
      <c r="J4293" s="822"/>
      <c r="K4293" s="822"/>
      <c r="L4293" s="831">
        <v>5.33</v>
      </c>
      <c r="M4293" s="831">
        <v>1180.1399999999999</v>
      </c>
      <c r="N4293" s="822"/>
      <c r="O4293" s="822">
        <v>221.41463414634143</v>
      </c>
      <c r="P4293" s="831">
        <v>4.8499999999999996</v>
      </c>
      <c r="Q4293" s="831">
        <v>1061.6600000000001</v>
      </c>
      <c r="R4293" s="827"/>
      <c r="S4293" s="832">
        <v>218.89896907216499</v>
      </c>
    </row>
    <row r="4294" spans="1:19" ht="14.45" customHeight="1" x14ac:dyDescent="0.2">
      <c r="A4294" s="821" t="s">
        <v>6951</v>
      </c>
      <c r="B4294" s="822" t="s">
        <v>7426</v>
      </c>
      <c r="C4294" s="822" t="s">
        <v>639</v>
      </c>
      <c r="D4294" s="822" t="s">
        <v>3514</v>
      </c>
      <c r="E4294" s="822" t="s">
        <v>6953</v>
      </c>
      <c r="F4294" s="822" t="s">
        <v>7202</v>
      </c>
      <c r="G4294" s="822" t="s">
        <v>3385</v>
      </c>
      <c r="H4294" s="831"/>
      <c r="I4294" s="831"/>
      <c r="J4294" s="822"/>
      <c r="K4294" s="822"/>
      <c r="L4294" s="831"/>
      <c r="M4294" s="831"/>
      <c r="N4294" s="822"/>
      <c r="O4294" s="822"/>
      <c r="P4294" s="831">
        <v>4</v>
      </c>
      <c r="Q4294" s="831">
        <v>148757.20000000001</v>
      </c>
      <c r="R4294" s="827"/>
      <c r="S4294" s="832">
        <v>37189.300000000003</v>
      </c>
    </row>
    <row r="4295" spans="1:19" ht="14.45" customHeight="1" x14ac:dyDescent="0.2">
      <c r="A4295" s="821" t="s">
        <v>6951</v>
      </c>
      <c r="B4295" s="822" t="s">
        <v>7426</v>
      </c>
      <c r="C4295" s="822" t="s">
        <v>639</v>
      </c>
      <c r="D4295" s="822" t="s">
        <v>3514</v>
      </c>
      <c r="E4295" s="822" t="s">
        <v>6953</v>
      </c>
      <c r="F4295" s="822" t="s">
        <v>7204</v>
      </c>
      <c r="G4295" s="822" t="s">
        <v>805</v>
      </c>
      <c r="H4295" s="831"/>
      <c r="I4295" s="831"/>
      <c r="J4295" s="822"/>
      <c r="K4295" s="822"/>
      <c r="L4295" s="831"/>
      <c r="M4295" s="831"/>
      <c r="N4295" s="822"/>
      <c r="O4295" s="822"/>
      <c r="P4295" s="831">
        <v>1.41</v>
      </c>
      <c r="Q4295" s="831">
        <v>741.38</v>
      </c>
      <c r="R4295" s="827"/>
      <c r="S4295" s="832">
        <v>525.80141843971637</v>
      </c>
    </row>
    <row r="4296" spans="1:19" ht="14.45" customHeight="1" x14ac:dyDescent="0.2">
      <c r="A4296" s="821" t="s">
        <v>6951</v>
      </c>
      <c r="B4296" s="822" t="s">
        <v>7426</v>
      </c>
      <c r="C4296" s="822" t="s">
        <v>639</v>
      </c>
      <c r="D4296" s="822" t="s">
        <v>3514</v>
      </c>
      <c r="E4296" s="822" t="s">
        <v>6953</v>
      </c>
      <c r="F4296" s="822" t="s">
        <v>7206</v>
      </c>
      <c r="G4296" s="822" t="s">
        <v>1241</v>
      </c>
      <c r="H4296" s="831"/>
      <c r="I4296" s="831"/>
      <c r="J4296" s="822"/>
      <c r="K4296" s="822"/>
      <c r="L4296" s="831"/>
      <c r="M4296" s="831"/>
      <c r="N4296" s="822"/>
      <c r="O4296" s="822"/>
      <c r="P4296" s="831">
        <v>1.5999999999999999</v>
      </c>
      <c r="Q4296" s="831">
        <v>87.039999999999992</v>
      </c>
      <c r="R4296" s="827"/>
      <c r="S4296" s="832">
        <v>54.4</v>
      </c>
    </row>
    <row r="4297" spans="1:19" ht="14.45" customHeight="1" x14ac:dyDescent="0.2">
      <c r="A4297" s="821" t="s">
        <v>6951</v>
      </c>
      <c r="B4297" s="822" t="s">
        <v>7426</v>
      </c>
      <c r="C4297" s="822" t="s">
        <v>639</v>
      </c>
      <c r="D4297" s="822" t="s">
        <v>3514</v>
      </c>
      <c r="E4297" s="822" t="s">
        <v>6953</v>
      </c>
      <c r="F4297" s="822" t="s">
        <v>7208</v>
      </c>
      <c r="G4297" s="822" t="s">
        <v>2477</v>
      </c>
      <c r="H4297" s="831"/>
      <c r="I4297" s="831"/>
      <c r="J4297" s="822"/>
      <c r="K4297" s="822"/>
      <c r="L4297" s="831"/>
      <c r="M4297" s="831"/>
      <c r="N4297" s="822"/>
      <c r="O4297" s="822"/>
      <c r="P4297" s="831">
        <v>33</v>
      </c>
      <c r="Q4297" s="831">
        <v>1411834.38</v>
      </c>
      <c r="R4297" s="827"/>
      <c r="S4297" s="832">
        <v>42782.859999999993</v>
      </c>
    </row>
    <row r="4298" spans="1:19" ht="14.45" customHeight="1" x14ac:dyDescent="0.2">
      <c r="A4298" s="821" t="s">
        <v>6951</v>
      </c>
      <c r="B4298" s="822" t="s">
        <v>7426</v>
      </c>
      <c r="C4298" s="822" t="s">
        <v>639</v>
      </c>
      <c r="D4298" s="822" t="s">
        <v>3514</v>
      </c>
      <c r="E4298" s="822" t="s">
        <v>6953</v>
      </c>
      <c r="F4298" s="822" t="s">
        <v>7213</v>
      </c>
      <c r="G4298" s="822" t="s">
        <v>7100</v>
      </c>
      <c r="H4298" s="831"/>
      <c r="I4298" s="831"/>
      <c r="J4298" s="822"/>
      <c r="K4298" s="822"/>
      <c r="L4298" s="831">
        <v>1</v>
      </c>
      <c r="M4298" s="831">
        <v>8581.58</v>
      </c>
      <c r="N4298" s="822"/>
      <c r="O4298" s="822">
        <v>8581.58</v>
      </c>
      <c r="P4298" s="831">
        <v>16</v>
      </c>
      <c r="Q4298" s="831">
        <v>137345.78</v>
      </c>
      <c r="R4298" s="827"/>
      <c r="S4298" s="832">
        <v>8584.1112499999999</v>
      </c>
    </row>
    <row r="4299" spans="1:19" ht="14.45" customHeight="1" x14ac:dyDescent="0.2">
      <c r="A4299" s="821" t="s">
        <v>6951</v>
      </c>
      <c r="B4299" s="822" t="s">
        <v>7426</v>
      </c>
      <c r="C4299" s="822" t="s">
        <v>639</v>
      </c>
      <c r="D4299" s="822" t="s">
        <v>3514</v>
      </c>
      <c r="E4299" s="822" t="s">
        <v>6953</v>
      </c>
      <c r="F4299" s="822" t="s">
        <v>7221</v>
      </c>
      <c r="G4299" s="822" t="s">
        <v>2319</v>
      </c>
      <c r="H4299" s="831"/>
      <c r="I4299" s="831"/>
      <c r="J4299" s="822"/>
      <c r="K4299" s="822"/>
      <c r="L4299" s="831"/>
      <c r="M4299" s="831"/>
      <c r="N4299" s="822"/>
      <c r="O4299" s="822"/>
      <c r="P4299" s="831">
        <v>5</v>
      </c>
      <c r="Q4299" s="831">
        <v>17110.38</v>
      </c>
      <c r="R4299" s="827"/>
      <c r="S4299" s="832">
        <v>3422.076</v>
      </c>
    </row>
    <row r="4300" spans="1:19" ht="14.45" customHeight="1" x14ac:dyDescent="0.2">
      <c r="A4300" s="821" t="s">
        <v>6951</v>
      </c>
      <c r="B4300" s="822" t="s">
        <v>7426</v>
      </c>
      <c r="C4300" s="822" t="s">
        <v>639</v>
      </c>
      <c r="D4300" s="822" t="s">
        <v>3514</v>
      </c>
      <c r="E4300" s="822" t="s">
        <v>6953</v>
      </c>
      <c r="F4300" s="822" t="s">
        <v>7230</v>
      </c>
      <c r="G4300" s="822" t="s">
        <v>2319</v>
      </c>
      <c r="H4300" s="831"/>
      <c r="I4300" s="831"/>
      <c r="J4300" s="822"/>
      <c r="K4300" s="822"/>
      <c r="L4300" s="831"/>
      <c r="M4300" s="831"/>
      <c r="N4300" s="822"/>
      <c r="O4300" s="822"/>
      <c r="P4300" s="831">
        <v>4</v>
      </c>
      <c r="Q4300" s="831">
        <v>4384.25</v>
      </c>
      <c r="R4300" s="827"/>
      <c r="S4300" s="832">
        <v>1096.0625</v>
      </c>
    </row>
    <row r="4301" spans="1:19" ht="14.45" customHeight="1" x14ac:dyDescent="0.2">
      <c r="A4301" s="821" t="s">
        <v>6951</v>
      </c>
      <c r="B4301" s="822" t="s">
        <v>7426</v>
      </c>
      <c r="C4301" s="822" t="s">
        <v>639</v>
      </c>
      <c r="D4301" s="822" t="s">
        <v>3514</v>
      </c>
      <c r="E4301" s="822" t="s">
        <v>6953</v>
      </c>
      <c r="F4301" s="822" t="s">
        <v>7232</v>
      </c>
      <c r="G4301" s="822" t="s">
        <v>2300</v>
      </c>
      <c r="H4301" s="831"/>
      <c r="I4301" s="831"/>
      <c r="J4301" s="822"/>
      <c r="K4301" s="822"/>
      <c r="L4301" s="831"/>
      <c r="M4301" s="831"/>
      <c r="N4301" s="822"/>
      <c r="O4301" s="822"/>
      <c r="P4301" s="831">
        <v>1</v>
      </c>
      <c r="Q4301" s="831">
        <v>1114.27</v>
      </c>
      <c r="R4301" s="827"/>
      <c r="S4301" s="832">
        <v>1114.27</v>
      </c>
    </row>
    <row r="4302" spans="1:19" ht="14.45" customHeight="1" x14ac:dyDescent="0.2">
      <c r="A4302" s="821" t="s">
        <v>6951</v>
      </c>
      <c r="B4302" s="822" t="s">
        <v>7426</v>
      </c>
      <c r="C4302" s="822" t="s">
        <v>639</v>
      </c>
      <c r="D4302" s="822" t="s">
        <v>3514</v>
      </c>
      <c r="E4302" s="822" t="s">
        <v>6953</v>
      </c>
      <c r="F4302" s="822" t="s">
        <v>7242</v>
      </c>
      <c r="G4302" s="822" t="s">
        <v>2970</v>
      </c>
      <c r="H4302" s="831"/>
      <c r="I4302" s="831"/>
      <c r="J4302" s="822"/>
      <c r="K4302" s="822"/>
      <c r="L4302" s="831"/>
      <c r="M4302" s="831"/>
      <c r="N4302" s="822"/>
      <c r="O4302" s="822"/>
      <c r="P4302" s="831">
        <v>2.35</v>
      </c>
      <c r="Q4302" s="831">
        <v>815.1</v>
      </c>
      <c r="R4302" s="827"/>
      <c r="S4302" s="832">
        <v>346.85106382978722</v>
      </c>
    </row>
    <row r="4303" spans="1:19" ht="14.45" customHeight="1" x14ac:dyDescent="0.2">
      <c r="A4303" s="821" t="s">
        <v>6951</v>
      </c>
      <c r="B4303" s="822" t="s">
        <v>7426</v>
      </c>
      <c r="C4303" s="822" t="s">
        <v>639</v>
      </c>
      <c r="D4303" s="822" t="s">
        <v>3514</v>
      </c>
      <c r="E4303" s="822" t="s">
        <v>6953</v>
      </c>
      <c r="F4303" s="822" t="s">
        <v>7243</v>
      </c>
      <c r="G4303" s="822" t="s">
        <v>2970</v>
      </c>
      <c r="H4303" s="831"/>
      <c r="I4303" s="831"/>
      <c r="J4303" s="822"/>
      <c r="K4303" s="822"/>
      <c r="L4303" s="831"/>
      <c r="M4303" s="831"/>
      <c r="N4303" s="822"/>
      <c r="O4303" s="822"/>
      <c r="P4303" s="831">
        <v>4</v>
      </c>
      <c r="Q4303" s="831">
        <v>562.84</v>
      </c>
      <c r="R4303" s="827"/>
      <c r="S4303" s="832">
        <v>140.71</v>
      </c>
    </row>
    <row r="4304" spans="1:19" ht="14.45" customHeight="1" x14ac:dyDescent="0.2">
      <c r="A4304" s="821" t="s">
        <v>6951</v>
      </c>
      <c r="B4304" s="822" t="s">
        <v>7426</v>
      </c>
      <c r="C4304" s="822" t="s">
        <v>639</v>
      </c>
      <c r="D4304" s="822" t="s">
        <v>3514</v>
      </c>
      <c r="E4304" s="822" t="s">
        <v>6953</v>
      </c>
      <c r="F4304" s="822" t="s">
        <v>7245</v>
      </c>
      <c r="G4304" s="822" t="s">
        <v>2970</v>
      </c>
      <c r="H4304" s="831"/>
      <c r="I4304" s="831"/>
      <c r="J4304" s="822"/>
      <c r="K4304" s="822"/>
      <c r="L4304" s="831"/>
      <c r="M4304" s="831"/>
      <c r="N4304" s="822"/>
      <c r="O4304" s="822"/>
      <c r="P4304" s="831">
        <v>4.1099999999999994</v>
      </c>
      <c r="Q4304" s="831">
        <v>342.09</v>
      </c>
      <c r="R4304" s="827"/>
      <c r="S4304" s="832">
        <v>83.233576642335777</v>
      </c>
    </row>
    <row r="4305" spans="1:19" ht="14.45" customHeight="1" x14ac:dyDescent="0.2">
      <c r="A4305" s="821" t="s">
        <v>6951</v>
      </c>
      <c r="B4305" s="822" t="s">
        <v>7426</v>
      </c>
      <c r="C4305" s="822" t="s">
        <v>639</v>
      </c>
      <c r="D4305" s="822" t="s">
        <v>3514</v>
      </c>
      <c r="E4305" s="822" t="s">
        <v>6953</v>
      </c>
      <c r="F4305" s="822" t="s">
        <v>7246</v>
      </c>
      <c r="G4305" s="822" t="s">
        <v>1890</v>
      </c>
      <c r="H4305" s="831"/>
      <c r="I4305" s="831"/>
      <c r="J4305" s="822"/>
      <c r="K4305" s="822"/>
      <c r="L4305" s="831"/>
      <c r="M4305" s="831"/>
      <c r="N4305" s="822"/>
      <c r="O4305" s="822"/>
      <c r="P4305" s="831">
        <v>11.35</v>
      </c>
      <c r="Q4305" s="831">
        <v>1333.7399999999998</v>
      </c>
      <c r="R4305" s="827"/>
      <c r="S4305" s="832">
        <v>117.5101321585903</v>
      </c>
    </row>
    <row r="4306" spans="1:19" ht="14.45" customHeight="1" x14ac:dyDescent="0.2">
      <c r="A4306" s="821" t="s">
        <v>6951</v>
      </c>
      <c r="B4306" s="822" t="s">
        <v>7426</v>
      </c>
      <c r="C4306" s="822" t="s">
        <v>639</v>
      </c>
      <c r="D4306" s="822" t="s">
        <v>3514</v>
      </c>
      <c r="E4306" s="822" t="s">
        <v>6953</v>
      </c>
      <c r="F4306" s="822" t="s">
        <v>7247</v>
      </c>
      <c r="G4306" s="822" t="s">
        <v>1890</v>
      </c>
      <c r="H4306" s="831"/>
      <c r="I4306" s="831"/>
      <c r="J4306" s="822"/>
      <c r="K4306" s="822"/>
      <c r="L4306" s="831"/>
      <c r="M4306" s="831"/>
      <c r="N4306" s="822"/>
      <c r="O4306" s="822"/>
      <c r="P4306" s="831">
        <v>12.9</v>
      </c>
      <c r="Q4306" s="831">
        <v>3560.5299999999997</v>
      </c>
      <c r="R4306" s="827"/>
      <c r="S4306" s="832">
        <v>276.01007751937982</v>
      </c>
    </row>
    <row r="4307" spans="1:19" ht="14.45" customHeight="1" x14ac:dyDescent="0.2">
      <c r="A4307" s="821" t="s">
        <v>6951</v>
      </c>
      <c r="B4307" s="822" t="s">
        <v>7426</v>
      </c>
      <c r="C4307" s="822" t="s">
        <v>639</v>
      </c>
      <c r="D4307" s="822" t="s">
        <v>3514</v>
      </c>
      <c r="E4307" s="822" t="s">
        <v>7261</v>
      </c>
      <c r="F4307" s="822" t="s">
        <v>7264</v>
      </c>
      <c r="G4307" s="822" t="s">
        <v>7265</v>
      </c>
      <c r="H4307" s="831"/>
      <c r="I4307" s="831"/>
      <c r="J4307" s="822"/>
      <c r="K4307" s="822"/>
      <c r="L4307" s="831">
        <v>3</v>
      </c>
      <c r="M4307" s="831">
        <v>1992.3000000000002</v>
      </c>
      <c r="N4307" s="822"/>
      <c r="O4307" s="822">
        <v>664.1</v>
      </c>
      <c r="P4307" s="831">
        <v>11</v>
      </c>
      <c r="Q4307" s="831">
        <v>6189.15</v>
      </c>
      <c r="R4307" s="827"/>
      <c r="S4307" s="832">
        <v>562.65</v>
      </c>
    </row>
    <row r="4308" spans="1:19" ht="14.45" customHeight="1" x14ac:dyDescent="0.2">
      <c r="A4308" s="821" t="s">
        <v>6951</v>
      </c>
      <c r="B4308" s="822" t="s">
        <v>7426</v>
      </c>
      <c r="C4308" s="822" t="s">
        <v>639</v>
      </c>
      <c r="D4308" s="822" t="s">
        <v>3514</v>
      </c>
      <c r="E4308" s="822" t="s">
        <v>7261</v>
      </c>
      <c r="F4308" s="822" t="s">
        <v>7269</v>
      </c>
      <c r="G4308" s="822" t="s">
        <v>7270</v>
      </c>
      <c r="H4308" s="831">
        <v>6.63</v>
      </c>
      <c r="I4308" s="831">
        <v>6391.32</v>
      </c>
      <c r="J4308" s="822"/>
      <c r="K4308" s="822">
        <v>964</v>
      </c>
      <c r="L4308" s="831"/>
      <c r="M4308" s="831"/>
      <c r="N4308" s="822"/>
      <c r="O4308" s="822"/>
      <c r="P4308" s="831"/>
      <c r="Q4308" s="831"/>
      <c r="R4308" s="827"/>
      <c r="S4308" s="832"/>
    </row>
    <row r="4309" spans="1:19" ht="14.45" customHeight="1" x14ac:dyDescent="0.2">
      <c r="A4309" s="821" t="s">
        <v>6951</v>
      </c>
      <c r="B4309" s="822" t="s">
        <v>7426</v>
      </c>
      <c r="C4309" s="822" t="s">
        <v>639</v>
      </c>
      <c r="D4309" s="822" t="s">
        <v>3514</v>
      </c>
      <c r="E4309" s="822" t="s">
        <v>7261</v>
      </c>
      <c r="F4309" s="822" t="s">
        <v>7432</v>
      </c>
      <c r="G4309" s="822" t="s">
        <v>7433</v>
      </c>
      <c r="H4309" s="831"/>
      <c r="I4309" s="831"/>
      <c r="J4309" s="822"/>
      <c r="K4309" s="822"/>
      <c r="L4309" s="831">
        <v>2</v>
      </c>
      <c r="M4309" s="831">
        <v>5041.6000000000004</v>
      </c>
      <c r="N4309" s="822"/>
      <c r="O4309" s="822">
        <v>2520.8000000000002</v>
      </c>
      <c r="P4309" s="831"/>
      <c r="Q4309" s="831"/>
      <c r="R4309" s="827"/>
      <c r="S4309" s="832"/>
    </row>
    <row r="4310" spans="1:19" ht="14.45" customHeight="1" x14ac:dyDescent="0.2">
      <c r="A4310" s="821" t="s">
        <v>6951</v>
      </c>
      <c r="B4310" s="822" t="s">
        <v>7426</v>
      </c>
      <c r="C4310" s="822" t="s">
        <v>639</v>
      </c>
      <c r="D4310" s="822" t="s">
        <v>3514</v>
      </c>
      <c r="E4310" s="822" t="s">
        <v>7261</v>
      </c>
      <c r="F4310" s="822" t="s">
        <v>7280</v>
      </c>
      <c r="G4310" s="822" t="s">
        <v>7281</v>
      </c>
      <c r="H4310" s="831">
        <v>4</v>
      </c>
      <c r="I4310" s="831">
        <v>717.2</v>
      </c>
      <c r="J4310" s="822"/>
      <c r="K4310" s="822">
        <v>179.3</v>
      </c>
      <c r="L4310" s="831">
        <v>81</v>
      </c>
      <c r="M4310" s="831">
        <v>14523.3</v>
      </c>
      <c r="N4310" s="822"/>
      <c r="O4310" s="822">
        <v>179.29999999999998</v>
      </c>
      <c r="P4310" s="831">
        <v>120</v>
      </c>
      <c r="Q4310" s="831">
        <v>21516</v>
      </c>
      <c r="R4310" s="827"/>
      <c r="S4310" s="832">
        <v>179.3</v>
      </c>
    </row>
    <row r="4311" spans="1:19" ht="14.45" customHeight="1" x14ac:dyDescent="0.2">
      <c r="A4311" s="821" t="s">
        <v>6951</v>
      </c>
      <c r="B4311" s="822" t="s">
        <v>7426</v>
      </c>
      <c r="C4311" s="822" t="s">
        <v>639</v>
      </c>
      <c r="D4311" s="822" t="s">
        <v>3514</v>
      </c>
      <c r="E4311" s="822" t="s">
        <v>7261</v>
      </c>
      <c r="F4311" s="822" t="s">
        <v>7283</v>
      </c>
      <c r="G4311" s="822" t="s">
        <v>7284</v>
      </c>
      <c r="H4311" s="831"/>
      <c r="I4311" s="831"/>
      <c r="J4311" s="822"/>
      <c r="K4311" s="822"/>
      <c r="L4311" s="831">
        <v>29</v>
      </c>
      <c r="M4311" s="831">
        <v>2203.13</v>
      </c>
      <c r="N4311" s="822"/>
      <c r="O4311" s="822">
        <v>75.97</v>
      </c>
      <c r="P4311" s="831">
        <v>16</v>
      </c>
      <c r="Q4311" s="831">
        <v>1252</v>
      </c>
      <c r="R4311" s="827"/>
      <c r="S4311" s="832">
        <v>78.25</v>
      </c>
    </row>
    <row r="4312" spans="1:19" ht="14.45" customHeight="1" x14ac:dyDescent="0.2">
      <c r="A4312" s="821" t="s">
        <v>6951</v>
      </c>
      <c r="B4312" s="822" t="s">
        <v>7426</v>
      </c>
      <c r="C4312" s="822" t="s">
        <v>639</v>
      </c>
      <c r="D4312" s="822" t="s">
        <v>3514</v>
      </c>
      <c r="E4312" s="822" t="s">
        <v>7261</v>
      </c>
      <c r="F4312" s="822" t="s">
        <v>7285</v>
      </c>
      <c r="G4312" s="822" t="s">
        <v>7286</v>
      </c>
      <c r="H4312" s="831"/>
      <c r="I4312" s="831"/>
      <c r="J4312" s="822"/>
      <c r="K4312" s="822"/>
      <c r="L4312" s="831">
        <v>48</v>
      </c>
      <c r="M4312" s="831">
        <v>4545.12</v>
      </c>
      <c r="N4312" s="822"/>
      <c r="O4312" s="822">
        <v>94.69</v>
      </c>
      <c r="P4312" s="831">
        <v>7</v>
      </c>
      <c r="Q4312" s="831">
        <v>662.82999999999993</v>
      </c>
      <c r="R4312" s="827"/>
      <c r="S4312" s="832">
        <v>94.689999999999984</v>
      </c>
    </row>
    <row r="4313" spans="1:19" ht="14.45" customHeight="1" x14ac:dyDescent="0.2">
      <c r="A4313" s="821" t="s">
        <v>6951</v>
      </c>
      <c r="B4313" s="822" t="s">
        <v>7426</v>
      </c>
      <c r="C4313" s="822" t="s">
        <v>639</v>
      </c>
      <c r="D4313" s="822" t="s">
        <v>3514</v>
      </c>
      <c r="E4313" s="822" t="s">
        <v>7261</v>
      </c>
      <c r="F4313" s="822" t="s">
        <v>7287</v>
      </c>
      <c r="G4313" s="822" t="s">
        <v>7286</v>
      </c>
      <c r="H4313" s="831"/>
      <c r="I4313" s="831"/>
      <c r="J4313" s="822"/>
      <c r="K4313" s="822"/>
      <c r="L4313" s="831">
        <v>42</v>
      </c>
      <c r="M4313" s="831">
        <v>3190.7400000000002</v>
      </c>
      <c r="N4313" s="822"/>
      <c r="O4313" s="822">
        <v>75.97</v>
      </c>
      <c r="P4313" s="831">
        <v>118</v>
      </c>
      <c r="Q4313" s="831">
        <v>8964.4600000000009</v>
      </c>
      <c r="R4313" s="827"/>
      <c r="S4313" s="832">
        <v>75.970000000000013</v>
      </c>
    </row>
    <row r="4314" spans="1:19" ht="14.45" customHeight="1" x14ac:dyDescent="0.2">
      <c r="A4314" s="821" t="s">
        <v>6951</v>
      </c>
      <c r="B4314" s="822" t="s">
        <v>7426</v>
      </c>
      <c r="C4314" s="822" t="s">
        <v>639</v>
      </c>
      <c r="D4314" s="822" t="s">
        <v>3514</v>
      </c>
      <c r="E4314" s="822" t="s">
        <v>6946</v>
      </c>
      <c r="F4314" s="822" t="s">
        <v>7310</v>
      </c>
      <c r="G4314" s="822" t="s">
        <v>7311</v>
      </c>
      <c r="H4314" s="831"/>
      <c r="I4314" s="831"/>
      <c r="J4314" s="822"/>
      <c r="K4314" s="822"/>
      <c r="L4314" s="831"/>
      <c r="M4314" s="831"/>
      <c r="N4314" s="822"/>
      <c r="O4314" s="822"/>
      <c r="P4314" s="831">
        <v>1</v>
      </c>
      <c r="Q4314" s="831">
        <v>327</v>
      </c>
      <c r="R4314" s="827"/>
      <c r="S4314" s="832">
        <v>327</v>
      </c>
    </row>
    <row r="4315" spans="1:19" ht="14.45" customHeight="1" x14ac:dyDescent="0.2">
      <c r="A4315" s="821" t="s">
        <v>6951</v>
      </c>
      <c r="B4315" s="822" t="s">
        <v>7426</v>
      </c>
      <c r="C4315" s="822" t="s">
        <v>639</v>
      </c>
      <c r="D4315" s="822" t="s">
        <v>3514</v>
      </c>
      <c r="E4315" s="822" t="s">
        <v>6946</v>
      </c>
      <c r="F4315" s="822" t="s">
        <v>7312</v>
      </c>
      <c r="G4315" s="822" t="s">
        <v>7313</v>
      </c>
      <c r="H4315" s="831"/>
      <c r="I4315" s="831"/>
      <c r="J4315" s="822"/>
      <c r="K4315" s="822"/>
      <c r="L4315" s="831">
        <v>1</v>
      </c>
      <c r="M4315" s="831">
        <v>123</v>
      </c>
      <c r="N4315" s="822"/>
      <c r="O4315" s="822">
        <v>123</v>
      </c>
      <c r="P4315" s="831">
        <v>14</v>
      </c>
      <c r="Q4315" s="831">
        <v>1862</v>
      </c>
      <c r="R4315" s="827"/>
      <c r="S4315" s="832">
        <v>133</v>
      </c>
    </row>
    <row r="4316" spans="1:19" ht="14.45" customHeight="1" x14ac:dyDescent="0.2">
      <c r="A4316" s="821" t="s">
        <v>6951</v>
      </c>
      <c r="B4316" s="822" t="s">
        <v>7426</v>
      </c>
      <c r="C4316" s="822" t="s">
        <v>639</v>
      </c>
      <c r="D4316" s="822" t="s">
        <v>3514</v>
      </c>
      <c r="E4316" s="822" t="s">
        <v>6946</v>
      </c>
      <c r="F4316" s="822" t="s">
        <v>7314</v>
      </c>
      <c r="G4316" s="822" t="s">
        <v>7315</v>
      </c>
      <c r="H4316" s="831">
        <v>36</v>
      </c>
      <c r="I4316" s="831">
        <v>5436</v>
      </c>
      <c r="J4316" s="822"/>
      <c r="K4316" s="822">
        <v>151</v>
      </c>
      <c r="L4316" s="831">
        <v>69</v>
      </c>
      <c r="M4316" s="831">
        <v>10557</v>
      </c>
      <c r="N4316" s="822"/>
      <c r="O4316" s="822">
        <v>153</v>
      </c>
      <c r="P4316" s="831">
        <v>96</v>
      </c>
      <c r="Q4316" s="831">
        <v>15168</v>
      </c>
      <c r="R4316" s="827"/>
      <c r="S4316" s="832">
        <v>158</v>
      </c>
    </row>
    <row r="4317" spans="1:19" ht="14.45" customHeight="1" x14ac:dyDescent="0.2">
      <c r="A4317" s="821" t="s">
        <v>6951</v>
      </c>
      <c r="B4317" s="822" t="s">
        <v>7426</v>
      </c>
      <c r="C4317" s="822" t="s">
        <v>639</v>
      </c>
      <c r="D4317" s="822" t="s">
        <v>3514</v>
      </c>
      <c r="E4317" s="822" t="s">
        <v>6946</v>
      </c>
      <c r="F4317" s="822" t="s">
        <v>7316</v>
      </c>
      <c r="G4317" s="822" t="s">
        <v>7317</v>
      </c>
      <c r="H4317" s="831"/>
      <c r="I4317" s="831"/>
      <c r="J4317" s="822"/>
      <c r="K4317" s="822"/>
      <c r="L4317" s="831"/>
      <c r="M4317" s="831"/>
      <c r="N4317" s="822"/>
      <c r="O4317" s="822"/>
      <c r="P4317" s="831">
        <v>3</v>
      </c>
      <c r="Q4317" s="831">
        <v>630</v>
      </c>
      <c r="R4317" s="827"/>
      <c r="S4317" s="832">
        <v>210</v>
      </c>
    </row>
    <row r="4318" spans="1:19" ht="14.45" customHeight="1" x14ac:dyDescent="0.2">
      <c r="A4318" s="821" t="s">
        <v>6951</v>
      </c>
      <c r="B4318" s="822" t="s">
        <v>7426</v>
      </c>
      <c r="C4318" s="822" t="s">
        <v>639</v>
      </c>
      <c r="D4318" s="822" t="s">
        <v>3514</v>
      </c>
      <c r="E4318" s="822" t="s">
        <v>6946</v>
      </c>
      <c r="F4318" s="822" t="s">
        <v>7318</v>
      </c>
      <c r="G4318" s="822" t="s">
        <v>7319</v>
      </c>
      <c r="H4318" s="831">
        <v>67</v>
      </c>
      <c r="I4318" s="831">
        <v>2546</v>
      </c>
      <c r="J4318" s="822"/>
      <c r="K4318" s="822">
        <v>38</v>
      </c>
      <c r="L4318" s="831">
        <v>225</v>
      </c>
      <c r="M4318" s="831">
        <v>8550</v>
      </c>
      <c r="N4318" s="822"/>
      <c r="O4318" s="822">
        <v>38</v>
      </c>
      <c r="P4318" s="831">
        <v>522</v>
      </c>
      <c r="Q4318" s="831">
        <v>20880</v>
      </c>
      <c r="R4318" s="827"/>
      <c r="S4318" s="832">
        <v>40</v>
      </c>
    </row>
    <row r="4319" spans="1:19" ht="14.45" customHeight="1" x14ac:dyDescent="0.2">
      <c r="A4319" s="821" t="s">
        <v>6951</v>
      </c>
      <c r="B4319" s="822" t="s">
        <v>7426</v>
      </c>
      <c r="C4319" s="822" t="s">
        <v>639</v>
      </c>
      <c r="D4319" s="822" t="s">
        <v>3514</v>
      </c>
      <c r="E4319" s="822" t="s">
        <v>6946</v>
      </c>
      <c r="F4319" s="822" t="s">
        <v>7326</v>
      </c>
      <c r="G4319" s="822" t="s">
        <v>7327</v>
      </c>
      <c r="H4319" s="831"/>
      <c r="I4319" s="831"/>
      <c r="J4319" s="822"/>
      <c r="K4319" s="822"/>
      <c r="L4319" s="831"/>
      <c r="M4319" s="831"/>
      <c r="N4319" s="822"/>
      <c r="O4319" s="822"/>
      <c r="P4319" s="831">
        <v>3</v>
      </c>
      <c r="Q4319" s="831">
        <v>582</v>
      </c>
      <c r="R4319" s="827"/>
      <c r="S4319" s="832">
        <v>194</v>
      </c>
    </row>
    <row r="4320" spans="1:19" ht="14.45" customHeight="1" x14ac:dyDescent="0.2">
      <c r="A4320" s="821" t="s">
        <v>6951</v>
      </c>
      <c r="B4320" s="822" t="s">
        <v>7426</v>
      </c>
      <c r="C4320" s="822" t="s">
        <v>639</v>
      </c>
      <c r="D4320" s="822" t="s">
        <v>3514</v>
      </c>
      <c r="E4320" s="822" t="s">
        <v>6946</v>
      </c>
      <c r="F4320" s="822" t="s">
        <v>7328</v>
      </c>
      <c r="G4320" s="822" t="s">
        <v>7329</v>
      </c>
      <c r="H4320" s="831">
        <v>532</v>
      </c>
      <c r="I4320" s="831">
        <v>95228</v>
      </c>
      <c r="J4320" s="822"/>
      <c r="K4320" s="822">
        <v>179</v>
      </c>
      <c r="L4320" s="831">
        <v>974</v>
      </c>
      <c r="M4320" s="831">
        <v>175320</v>
      </c>
      <c r="N4320" s="822"/>
      <c r="O4320" s="822">
        <v>180</v>
      </c>
      <c r="P4320" s="831">
        <v>1238</v>
      </c>
      <c r="Q4320" s="831">
        <v>240172</v>
      </c>
      <c r="R4320" s="827"/>
      <c r="S4320" s="832">
        <v>194</v>
      </c>
    </row>
    <row r="4321" spans="1:19" ht="14.45" customHeight="1" x14ac:dyDescent="0.2">
      <c r="A4321" s="821" t="s">
        <v>6951</v>
      </c>
      <c r="B4321" s="822" t="s">
        <v>7426</v>
      </c>
      <c r="C4321" s="822" t="s">
        <v>639</v>
      </c>
      <c r="D4321" s="822" t="s">
        <v>3514</v>
      </c>
      <c r="E4321" s="822" t="s">
        <v>6946</v>
      </c>
      <c r="F4321" s="822" t="s">
        <v>7441</v>
      </c>
      <c r="G4321" s="822" t="s">
        <v>7442</v>
      </c>
      <c r="H4321" s="831"/>
      <c r="I4321" s="831"/>
      <c r="J4321" s="822"/>
      <c r="K4321" s="822"/>
      <c r="L4321" s="831">
        <v>4</v>
      </c>
      <c r="M4321" s="831">
        <v>5004</v>
      </c>
      <c r="N4321" s="822"/>
      <c r="O4321" s="822">
        <v>1251</v>
      </c>
      <c r="P4321" s="831">
        <v>5</v>
      </c>
      <c r="Q4321" s="831">
        <v>6540</v>
      </c>
      <c r="R4321" s="827"/>
      <c r="S4321" s="832">
        <v>1308</v>
      </c>
    </row>
    <row r="4322" spans="1:19" ht="14.45" customHeight="1" x14ac:dyDescent="0.2">
      <c r="A4322" s="821" t="s">
        <v>6951</v>
      </c>
      <c r="B4322" s="822" t="s">
        <v>7426</v>
      </c>
      <c r="C4322" s="822" t="s">
        <v>639</v>
      </c>
      <c r="D4322" s="822" t="s">
        <v>3514</v>
      </c>
      <c r="E4322" s="822" t="s">
        <v>6946</v>
      </c>
      <c r="F4322" s="822" t="s">
        <v>7449</v>
      </c>
      <c r="G4322" s="822" t="s">
        <v>7450</v>
      </c>
      <c r="H4322" s="831"/>
      <c r="I4322" s="831"/>
      <c r="J4322" s="822"/>
      <c r="K4322" s="822"/>
      <c r="L4322" s="831">
        <v>2</v>
      </c>
      <c r="M4322" s="831">
        <v>1482</v>
      </c>
      <c r="N4322" s="822"/>
      <c r="O4322" s="822">
        <v>741</v>
      </c>
      <c r="P4322" s="831"/>
      <c r="Q4322" s="831"/>
      <c r="R4322" s="827"/>
      <c r="S4322" s="832"/>
    </row>
    <row r="4323" spans="1:19" ht="14.45" customHeight="1" x14ac:dyDescent="0.2">
      <c r="A4323" s="821" t="s">
        <v>6951</v>
      </c>
      <c r="B4323" s="822" t="s">
        <v>7426</v>
      </c>
      <c r="C4323" s="822" t="s">
        <v>639</v>
      </c>
      <c r="D4323" s="822" t="s">
        <v>3514</v>
      </c>
      <c r="E4323" s="822" t="s">
        <v>6946</v>
      </c>
      <c r="F4323" s="822" t="s">
        <v>7332</v>
      </c>
      <c r="G4323" s="822" t="s">
        <v>7333</v>
      </c>
      <c r="H4323" s="831"/>
      <c r="I4323" s="831"/>
      <c r="J4323" s="822"/>
      <c r="K4323" s="822"/>
      <c r="L4323" s="831"/>
      <c r="M4323" s="831"/>
      <c r="N4323" s="822"/>
      <c r="O4323" s="822"/>
      <c r="P4323" s="831">
        <v>102</v>
      </c>
      <c r="Q4323" s="831">
        <v>0</v>
      </c>
      <c r="R4323" s="827"/>
      <c r="S4323" s="832">
        <v>0</v>
      </c>
    </row>
    <row r="4324" spans="1:19" ht="14.45" customHeight="1" x14ac:dyDescent="0.2">
      <c r="A4324" s="821" t="s">
        <v>6951</v>
      </c>
      <c r="B4324" s="822" t="s">
        <v>7426</v>
      </c>
      <c r="C4324" s="822" t="s">
        <v>639</v>
      </c>
      <c r="D4324" s="822" t="s">
        <v>3514</v>
      </c>
      <c r="E4324" s="822" t="s">
        <v>6946</v>
      </c>
      <c r="F4324" s="822" t="s">
        <v>7334</v>
      </c>
      <c r="G4324" s="822" t="s">
        <v>7335</v>
      </c>
      <c r="H4324" s="831"/>
      <c r="I4324" s="831"/>
      <c r="J4324" s="822"/>
      <c r="K4324" s="822"/>
      <c r="L4324" s="831"/>
      <c r="M4324" s="831"/>
      <c r="N4324" s="822"/>
      <c r="O4324" s="822"/>
      <c r="P4324" s="831">
        <v>1</v>
      </c>
      <c r="Q4324" s="831">
        <v>0</v>
      </c>
      <c r="R4324" s="827"/>
      <c r="S4324" s="832">
        <v>0</v>
      </c>
    </row>
    <row r="4325" spans="1:19" ht="14.45" customHeight="1" x14ac:dyDescent="0.2">
      <c r="A4325" s="821" t="s">
        <v>6951</v>
      </c>
      <c r="B4325" s="822" t="s">
        <v>7426</v>
      </c>
      <c r="C4325" s="822" t="s">
        <v>639</v>
      </c>
      <c r="D4325" s="822" t="s">
        <v>3514</v>
      </c>
      <c r="E4325" s="822" t="s">
        <v>6946</v>
      </c>
      <c r="F4325" s="822" t="s">
        <v>7336</v>
      </c>
      <c r="G4325" s="822" t="s">
        <v>7337</v>
      </c>
      <c r="H4325" s="831">
        <v>63</v>
      </c>
      <c r="I4325" s="831">
        <v>15435</v>
      </c>
      <c r="J4325" s="822"/>
      <c r="K4325" s="822">
        <v>245</v>
      </c>
      <c r="L4325" s="831">
        <v>128</v>
      </c>
      <c r="M4325" s="831">
        <v>31488</v>
      </c>
      <c r="N4325" s="822"/>
      <c r="O4325" s="822">
        <v>246</v>
      </c>
      <c r="P4325" s="831">
        <v>147</v>
      </c>
      <c r="Q4325" s="831">
        <v>38220</v>
      </c>
      <c r="R4325" s="827"/>
      <c r="S4325" s="832">
        <v>260</v>
      </c>
    </row>
    <row r="4326" spans="1:19" ht="14.45" customHeight="1" x14ac:dyDescent="0.2">
      <c r="A4326" s="821" t="s">
        <v>6951</v>
      </c>
      <c r="B4326" s="822" t="s">
        <v>7426</v>
      </c>
      <c r="C4326" s="822" t="s">
        <v>639</v>
      </c>
      <c r="D4326" s="822" t="s">
        <v>3514</v>
      </c>
      <c r="E4326" s="822" t="s">
        <v>6946</v>
      </c>
      <c r="F4326" s="822" t="s">
        <v>7338</v>
      </c>
      <c r="G4326" s="822" t="s">
        <v>7339</v>
      </c>
      <c r="H4326" s="831">
        <v>538</v>
      </c>
      <c r="I4326" s="831">
        <v>17933.28</v>
      </c>
      <c r="J4326" s="822"/>
      <c r="K4326" s="822">
        <v>33.33323420074349</v>
      </c>
      <c r="L4326" s="831">
        <v>1041</v>
      </c>
      <c r="M4326" s="831">
        <v>41030.030000000006</v>
      </c>
      <c r="N4326" s="822"/>
      <c r="O4326" s="822">
        <v>39.41405379442844</v>
      </c>
      <c r="P4326" s="831">
        <v>1285</v>
      </c>
      <c r="Q4326" s="831">
        <v>52024.529999999984</v>
      </c>
      <c r="R4326" s="827"/>
      <c r="S4326" s="832">
        <v>40.486015564202326</v>
      </c>
    </row>
    <row r="4327" spans="1:19" ht="14.45" customHeight="1" x14ac:dyDescent="0.2">
      <c r="A4327" s="821" t="s">
        <v>6951</v>
      </c>
      <c r="B4327" s="822" t="s">
        <v>7426</v>
      </c>
      <c r="C4327" s="822" t="s">
        <v>639</v>
      </c>
      <c r="D4327" s="822" t="s">
        <v>3514</v>
      </c>
      <c r="E4327" s="822" t="s">
        <v>6946</v>
      </c>
      <c r="F4327" s="822" t="s">
        <v>7342</v>
      </c>
      <c r="G4327" s="822" t="s">
        <v>7343</v>
      </c>
      <c r="H4327" s="831">
        <v>274</v>
      </c>
      <c r="I4327" s="831">
        <v>10412</v>
      </c>
      <c r="J4327" s="822"/>
      <c r="K4327" s="822">
        <v>38</v>
      </c>
      <c r="L4327" s="831">
        <v>603</v>
      </c>
      <c r="M4327" s="831">
        <v>22914</v>
      </c>
      <c r="N4327" s="822"/>
      <c r="O4327" s="822">
        <v>38</v>
      </c>
      <c r="P4327" s="831">
        <v>772</v>
      </c>
      <c r="Q4327" s="831">
        <v>30108</v>
      </c>
      <c r="R4327" s="827"/>
      <c r="S4327" s="832">
        <v>39</v>
      </c>
    </row>
    <row r="4328" spans="1:19" ht="14.45" customHeight="1" x14ac:dyDescent="0.2">
      <c r="A4328" s="821" t="s">
        <v>6951</v>
      </c>
      <c r="B4328" s="822" t="s">
        <v>7426</v>
      </c>
      <c r="C4328" s="822" t="s">
        <v>639</v>
      </c>
      <c r="D4328" s="822" t="s">
        <v>3514</v>
      </c>
      <c r="E4328" s="822" t="s">
        <v>6946</v>
      </c>
      <c r="F4328" s="822" t="s">
        <v>7348</v>
      </c>
      <c r="G4328" s="822" t="s">
        <v>7349</v>
      </c>
      <c r="H4328" s="831">
        <v>108</v>
      </c>
      <c r="I4328" s="831">
        <v>3564</v>
      </c>
      <c r="J4328" s="822"/>
      <c r="K4328" s="822">
        <v>33</v>
      </c>
      <c r="L4328" s="831">
        <v>195</v>
      </c>
      <c r="M4328" s="831">
        <v>6435</v>
      </c>
      <c r="N4328" s="822"/>
      <c r="O4328" s="822">
        <v>33</v>
      </c>
      <c r="P4328" s="831">
        <v>403</v>
      </c>
      <c r="Q4328" s="831">
        <v>13702</v>
      </c>
      <c r="R4328" s="827"/>
      <c r="S4328" s="832">
        <v>34</v>
      </c>
    </row>
    <row r="4329" spans="1:19" ht="14.45" customHeight="1" x14ac:dyDescent="0.2">
      <c r="A4329" s="821" t="s">
        <v>6951</v>
      </c>
      <c r="B4329" s="822" t="s">
        <v>7426</v>
      </c>
      <c r="C4329" s="822" t="s">
        <v>639</v>
      </c>
      <c r="D4329" s="822" t="s">
        <v>3514</v>
      </c>
      <c r="E4329" s="822" t="s">
        <v>6946</v>
      </c>
      <c r="F4329" s="822" t="s">
        <v>7350</v>
      </c>
      <c r="G4329" s="822" t="s">
        <v>7351</v>
      </c>
      <c r="H4329" s="831">
        <v>5</v>
      </c>
      <c r="I4329" s="831">
        <v>1790</v>
      </c>
      <c r="J4329" s="822"/>
      <c r="K4329" s="822">
        <v>358</v>
      </c>
      <c r="L4329" s="831">
        <v>8</v>
      </c>
      <c r="M4329" s="831">
        <v>2880</v>
      </c>
      <c r="N4329" s="822"/>
      <c r="O4329" s="822">
        <v>360</v>
      </c>
      <c r="P4329" s="831">
        <v>14</v>
      </c>
      <c r="Q4329" s="831">
        <v>5432</v>
      </c>
      <c r="R4329" s="827"/>
      <c r="S4329" s="832">
        <v>388</v>
      </c>
    </row>
    <row r="4330" spans="1:19" ht="14.45" customHeight="1" x14ac:dyDescent="0.2">
      <c r="A4330" s="821" t="s">
        <v>6951</v>
      </c>
      <c r="B4330" s="822" t="s">
        <v>7426</v>
      </c>
      <c r="C4330" s="822" t="s">
        <v>639</v>
      </c>
      <c r="D4330" s="822" t="s">
        <v>3514</v>
      </c>
      <c r="E4330" s="822" t="s">
        <v>6946</v>
      </c>
      <c r="F4330" s="822" t="s">
        <v>7352</v>
      </c>
      <c r="G4330" s="822" t="s">
        <v>7353</v>
      </c>
      <c r="H4330" s="831">
        <v>17</v>
      </c>
      <c r="I4330" s="831">
        <v>2295</v>
      </c>
      <c r="J4330" s="822"/>
      <c r="K4330" s="822">
        <v>135</v>
      </c>
      <c r="L4330" s="831">
        <v>19</v>
      </c>
      <c r="M4330" s="831">
        <v>2603</v>
      </c>
      <c r="N4330" s="822"/>
      <c r="O4330" s="822">
        <v>137</v>
      </c>
      <c r="P4330" s="831">
        <v>32</v>
      </c>
      <c r="Q4330" s="831">
        <v>4544</v>
      </c>
      <c r="R4330" s="827"/>
      <c r="S4330" s="832">
        <v>142</v>
      </c>
    </row>
    <row r="4331" spans="1:19" ht="14.45" customHeight="1" x14ac:dyDescent="0.2">
      <c r="A4331" s="821" t="s">
        <v>6951</v>
      </c>
      <c r="B4331" s="822" t="s">
        <v>7426</v>
      </c>
      <c r="C4331" s="822" t="s">
        <v>639</v>
      </c>
      <c r="D4331" s="822" t="s">
        <v>3514</v>
      </c>
      <c r="E4331" s="822" t="s">
        <v>6946</v>
      </c>
      <c r="F4331" s="822" t="s">
        <v>7453</v>
      </c>
      <c r="G4331" s="822" t="s">
        <v>7454</v>
      </c>
      <c r="H4331" s="831">
        <v>25</v>
      </c>
      <c r="I4331" s="831">
        <v>17675</v>
      </c>
      <c r="J4331" s="822"/>
      <c r="K4331" s="822">
        <v>707</v>
      </c>
      <c r="L4331" s="831">
        <v>68</v>
      </c>
      <c r="M4331" s="831">
        <v>48348</v>
      </c>
      <c r="N4331" s="822"/>
      <c r="O4331" s="822">
        <v>711</v>
      </c>
      <c r="P4331" s="831">
        <v>71</v>
      </c>
      <c r="Q4331" s="831">
        <v>54528</v>
      </c>
      <c r="R4331" s="827"/>
      <c r="S4331" s="832">
        <v>768</v>
      </c>
    </row>
    <row r="4332" spans="1:19" ht="14.45" customHeight="1" x14ac:dyDescent="0.2">
      <c r="A4332" s="821" t="s">
        <v>6951</v>
      </c>
      <c r="B4332" s="822" t="s">
        <v>7426</v>
      </c>
      <c r="C4332" s="822" t="s">
        <v>639</v>
      </c>
      <c r="D4332" s="822" t="s">
        <v>3514</v>
      </c>
      <c r="E4332" s="822" t="s">
        <v>6946</v>
      </c>
      <c r="F4332" s="822" t="s">
        <v>7354</v>
      </c>
      <c r="G4332" s="822" t="s">
        <v>7355</v>
      </c>
      <c r="H4332" s="831"/>
      <c r="I4332" s="831"/>
      <c r="J4332" s="822"/>
      <c r="K4332" s="822"/>
      <c r="L4332" s="831"/>
      <c r="M4332" s="831"/>
      <c r="N4332" s="822"/>
      <c r="O4332" s="822"/>
      <c r="P4332" s="831">
        <v>4</v>
      </c>
      <c r="Q4332" s="831">
        <v>324</v>
      </c>
      <c r="R4332" s="827"/>
      <c r="S4332" s="832">
        <v>81</v>
      </c>
    </row>
    <row r="4333" spans="1:19" ht="14.45" customHeight="1" x14ac:dyDescent="0.2">
      <c r="A4333" s="821" t="s">
        <v>6951</v>
      </c>
      <c r="B4333" s="822" t="s">
        <v>7426</v>
      </c>
      <c r="C4333" s="822" t="s">
        <v>639</v>
      </c>
      <c r="D4333" s="822" t="s">
        <v>3514</v>
      </c>
      <c r="E4333" s="822" t="s">
        <v>6946</v>
      </c>
      <c r="F4333" s="822" t="s">
        <v>7356</v>
      </c>
      <c r="G4333" s="822" t="s">
        <v>7357</v>
      </c>
      <c r="H4333" s="831"/>
      <c r="I4333" s="831"/>
      <c r="J4333" s="822"/>
      <c r="K4333" s="822"/>
      <c r="L4333" s="831">
        <v>8</v>
      </c>
      <c r="M4333" s="831">
        <v>1824</v>
      </c>
      <c r="N4333" s="822"/>
      <c r="O4333" s="822">
        <v>228</v>
      </c>
      <c r="P4333" s="831">
        <v>2</v>
      </c>
      <c r="Q4333" s="831">
        <v>486</v>
      </c>
      <c r="R4333" s="827"/>
      <c r="S4333" s="832">
        <v>243</v>
      </c>
    </row>
    <row r="4334" spans="1:19" ht="14.45" customHeight="1" x14ac:dyDescent="0.2">
      <c r="A4334" s="821" t="s">
        <v>6951</v>
      </c>
      <c r="B4334" s="822" t="s">
        <v>7426</v>
      </c>
      <c r="C4334" s="822" t="s">
        <v>639</v>
      </c>
      <c r="D4334" s="822" t="s">
        <v>3514</v>
      </c>
      <c r="E4334" s="822" t="s">
        <v>6946</v>
      </c>
      <c r="F4334" s="822" t="s">
        <v>7455</v>
      </c>
      <c r="G4334" s="822" t="s">
        <v>7456</v>
      </c>
      <c r="H4334" s="831"/>
      <c r="I4334" s="831"/>
      <c r="J4334" s="822"/>
      <c r="K4334" s="822"/>
      <c r="L4334" s="831">
        <v>1</v>
      </c>
      <c r="M4334" s="831">
        <v>547</v>
      </c>
      <c r="N4334" s="822"/>
      <c r="O4334" s="822">
        <v>547</v>
      </c>
      <c r="P4334" s="831"/>
      <c r="Q4334" s="831"/>
      <c r="R4334" s="827"/>
      <c r="S4334" s="832"/>
    </row>
    <row r="4335" spans="1:19" ht="14.45" customHeight="1" x14ac:dyDescent="0.2">
      <c r="A4335" s="821" t="s">
        <v>6951</v>
      </c>
      <c r="B4335" s="822" t="s">
        <v>7426</v>
      </c>
      <c r="C4335" s="822" t="s">
        <v>639</v>
      </c>
      <c r="D4335" s="822" t="s">
        <v>3514</v>
      </c>
      <c r="E4335" s="822" t="s">
        <v>6946</v>
      </c>
      <c r="F4335" s="822" t="s">
        <v>7362</v>
      </c>
      <c r="G4335" s="822" t="s">
        <v>7363</v>
      </c>
      <c r="H4335" s="831">
        <v>18</v>
      </c>
      <c r="I4335" s="831">
        <v>1098</v>
      </c>
      <c r="J4335" s="822"/>
      <c r="K4335" s="822">
        <v>61</v>
      </c>
      <c r="L4335" s="831">
        <v>25</v>
      </c>
      <c r="M4335" s="831">
        <v>1550</v>
      </c>
      <c r="N4335" s="822"/>
      <c r="O4335" s="822">
        <v>62</v>
      </c>
      <c r="P4335" s="831">
        <v>44</v>
      </c>
      <c r="Q4335" s="831">
        <v>2904</v>
      </c>
      <c r="R4335" s="827"/>
      <c r="S4335" s="832">
        <v>66</v>
      </c>
    </row>
    <row r="4336" spans="1:19" ht="14.45" customHeight="1" x14ac:dyDescent="0.2">
      <c r="A4336" s="821" t="s">
        <v>6951</v>
      </c>
      <c r="B4336" s="822" t="s">
        <v>7426</v>
      </c>
      <c r="C4336" s="822" t="s">
        <v>639</v>
      </c>
      <c r="D4336" s="822" t="s">
        <v>3514</v>
      </c>
      <c r="E4336" s="822" t="s">
        <v>6946</v>
      </c>
      <c r="F4336" s="822" t="s">
        <v>7366</v>
      </c>
      <c r="G4336" s="822" t="s">
        <v>7367</v>
      </c>
      <c r="H4336" s="831">
        <v>2</v>
      </c>
      <c r="I4336" s="831">
        <v>122</v>
      </c>
      <c r="J4336" s="822"/>
      <c r="K4336" s="822">
        <v>61</v>
      </c>
      <c r="L4336" s="831">
        <v>25</v>
      </c>
      <c r="M4336" s="831">
        <v>1550</v>
      </c>
      <c r="N4336" s="822"/>
      <c r="O4336" s="822">
        <v>62</v>
      </c>
      <c r="P4336" s="831">
        <v>40</v>
      </c>
      <c r="Q4336" s="831">
        <v>2640</v>
      </c>
      <c r="R4336" s="827"/>
      <c r="S4336" s="832">
        <v>66</v>
      </c>
    </row>
    <row r="4337" spans="1:19" ht="14.45" customHeight="1" x14ac:dyDescent="0.2">
      <c r="A4337" s="821" t="s">
        <v>6951</v>
      </c>
      <c r="B4337" s="822" t="s">
        <v>7426</v>
      </c>
      <c r="C4337" s="822" t="s">
        <v>639</v>
      </c>
      <c r="D4337" s="822" t="s">
        <v>3514</v>
      </c>
      <c r="E4337" s="822" t="s">
        <v>6946</v>
      </c>
      <c r="F4337" s="822" t="s">
        <v>7368</v>
      </c>
      <c r="G4337" s="822" t="s">
        <v>7369</v>
      </c>
      <c r="H4337" s="831">
        <v>6</v>
      </c>
      <c r="I4337" s="831">
        <v>696</v>
      </c>
      <c r="J4337" s="822"/>
      <c r="K4337" s="822">
        <v>116</v>
      </c>
      <c r="L4337" s="831">
        <v>27</v>
      </c>
      <c r="M4337" s="831">
        <v>3159</v>
      </c>
      <c r="N4337" s="822"/>
      <c r="O4337" s="822">
        <v>117</v>
      </c>
      <c r="P4337" s="831">
        <v>36</v>
      </c>
      <c r="Q4337" s="831">
        <v>4572</v>
      </c>
      <c r="R4337" s="827"/>
      <c r="S4337" s="832">
        <v>127</v>
      </c>
    </row>
    <row r="4338" spans="1:19" ht="14.45" customHeight="1" x14ac:dyDescent="0.2">
      <c r="A4338" s="821" t="s">
        <v>6951</v>
      </c>
      <c r="B4338" s="822" t="s">
        <v>7426</v>
      </c>
      <c r="C4338" s="822" t="s">
        <v>639</v>
      </c>
      <c r="D4338" s="822" t="s">
        <v>3514</v>
      </c>
      <c r="E4338" s="822" t="s">
        <v>6946</v>
      </c>
      <c r="F4338" s="822" t="s">
        <v>7457</v>
      </c>
      <c r="G4338" s="822" t="s">
        <v>7458</v>
      </c>
      <c r="H4338" s="831">
        <v>1</v>
      </c>
      <c r="I4338" s="831">
        <v>3839</v>
      </c>
      <c r="J4338" s="822"/>
      <c r="K4338" s="822">
        <v>3839</v>
      </c>
      <c r="L4338" s="831">
        <v>1</v>
      </c>
      <c r="M4338" s="831">
        <v>3845</v>
      </c>
      <c r="N4338" s="822"/>
      <c r="O4338" s="822">
        <v>3845</v>
      </c>
      <c r="P4338" s="831">
        <v>1</v>
      </c>
      <c r="Q4338" s="831">
        <v>3985</v>
      </c>
      <c r="R4338" s="827"/>
      <c r="S4338" s="832">
        <v>3985</v>
      </c>
    </row>
    <row r="4339" spans="1:19" ht="14.45" customHeight="1" x14ac:dyDescent="0.2">
      <c r="A4339" s="821" t="s">
        <v>6951</v>
      </c>
      <c r="B4339" s="822" t="s">
        <v>7426</v>
      </c>
      <c r="C4339" s="822" t="s">
        <v>639</v>
      </c>
      <c r="D4339" s="822" t="s">
        <v>3514</v>
      </c>
      <c r="E4339" s="822" t="s">
        <v>6946</v>
      </c>
      <c r="F4339" s="822" t="s">
        <v>7459</v>
      </c>
      <c r="G4339" s="822" t="s">
        <v>7460</v>
      </c>
      <c r="H4339" s="831">
        <v>1</v>
      </c>
      <c r="I4339" s="831">
        <v>1950</v>
      </c>
      <c r="J4339" s="822"/>
      <c r="K4339" s="822">
        <v>1950</v>
      </c>
      <c r="L4339" s="831">
        <v>6</v>
      </c>
      <c r="M4339" s="831">
        <v>11724</v>
      </c>
      <c r="N4339" s="822"/>
      <c r="O4339" s="822">
        <v>1954</v>
      </c>
      <c r="P4339" s="831">
        <v>8</v>
      </c>
      <c r="Q4339" s="831">
        <v>16088</v>
      </c>
      <c r="R4339" s="827"/>
      <c r="S4339" s="832">
        <v>2011</v>
      </c>
    </row>
    <row r="4340" spans="1:19" ht="14.45" customHeight="1" x14ac:dyDescent="0.2">
      <c r="A4340" s="821" t="s">
        <v>6951</v>
      </c>
      <c r="B4340" s="822" t="s">
        <v>7426</v>
      </c>
      <c r="C4340" s="822" t="s">
        <v>639</v>
      </c>
      <c r="D4340" s="822" t="s">
        <v>3514</v>
      </c>
      <c r="E4340" s="822" t="s">
        <v>6946</v>
      </c>
      <c r="F4340" s="822" t="s">
        <v>7382</v>
      </c>
      <c r="G4340" s="822" t="s">
        <v>7380</v>
      </c>
      <c r="H4340" s="831"/>
      <c r="I4340" s="831"/>
      <c r="J4340" s="822"/>
      <c r="K4340" s="822"/>
      <c r="L4340" s="831"/>
      <c r="M4340" s="831"/>
      <c r="N4340" s="822"/>
      <c r="O4340" s="822"/>
      <c r="P4340" s="831">
        <v>6</v>
      </c>
      <c r="Q4340" s="831">
        <v>702</v>
      </c>
      <c r="R4340" s="827"/>
      <c r="S4340" s="832">
        <v>117</v>
      </c>
    </row>
    <row r="4341" spans="1:19" ht="14.45" customHeight="1" x14ac:dyDescent="0.2">
      <c r="A4341" s="821" t="s">
        <v>6951</v>
      </c>
      <c r="B4341" s="822" t="s">
        <v>7426</v>
      </c>
      <c r="C4341" s="822" t="s">
        <v>639</v>
      </c>
      <c r="D4341" s="822" t="s">
        <v>3489</v>
      </c>
      <c r="E4341" s="822" t="s">
        <v>6953</v>
      </c>
      <c r="F4341" s="822" t="s">
        <v>6997</v>
      </c>
      <c r="G4341" s="822" t="s">
        <v>877</v>
      </c>
      <c r="H4341" s="831"/>
      <c r="I4341" s="831"/>
      <c r="J4341" s="822"/>
      <c r="K4341" s="822"/>
      <c r="L4341" s="831"/>
      <c r="M4341" s="831"/>
      <c r="N4341" s="822"/>
      <c r="O4341" s="822"/>
      <c r="P4341" s="831">
        <v>0.30000000000000004</v>
      </c>
      <c r="Q4341" s="831">
        <v>17.950000000000003</v>
      </c>
      <c r="R4341" s="827"/>
      <c r="S4341" s="832">
        <v>59.833333333333336</v>
      </c>
    </row>
    <row r="4342" spans="1:19" ht="14.45" customHeight="1" x14ac:dyDescent="0.2">
      <c r="A4342" s="821" t="s">
        <v>6951</v>
      </c>
      <c r="B4342" s="822" t="s">
        <v>7426</v>
      </c>
      <c r="C4342" s="822" t="s">
        <v>639</v>
      </c>
      <c r="D4342" s="822" t="s">
        <v>3489</v>
      </c>
      <c r="E4342" s="822" t="s">
        <v>6953</v>
      </c>
      <c r="F4342" s="822" t="s">
        <v>7010</v>
      </c>
      <c r="G4342" s="822" t="s">
        <v>1945</v>
      </c>
      <c r="H4342" s="831"/>
      <c r="I4342" s="831"/>
      <c r="J4342" s="822"/>
      <c r="K4342" s="822"/>
      <c r="L4342" s="831"/>
      <c r="M4342" s="831"/>
      <c r="N4342" s="822"/>
      <c r="O4342" s="822"/>
      <c r="P4342" s="831">
        <v>0.2</v>
      </c>
      <c r="Q4342" s="831">
        <v>36.53</v>
      </c>
      <c r="R4342" s="827"/>
      <c r="S4342" s="832">
        <v>182.65</v>
      </c>
    </row>
    <row r="4343" spans="1:19" ht="14.45" customHeight="1" x14ac:dyDescent="0.2">
      <c r="A4343" s="821" t="s">
        <v>6951</v>
      </c>
      <c r="B4343" s="822" t="s">
        <v>7426</v>
      </c>
      <c r="C4343" s="822" t="s">
        <v>639</v>
      </c>
      <c r="D4343" s="822" t="s">
        <v>3489</v>
      </c>
      <c r="E4343" s="822" t="s">
        <v>6953</v>
      </c>
      <c r="F4343" s="822" t="s">
        <v>7086</v>
      </c>
      <c r="G4343" s="822" t="s">
        <v>2660</v>
      </c>
      <c r="H4343" s="831"/>
      <c r="I4343" s="831"/>
      <c r="J4343" s="822"/>
      <c r="K4343" s="822"/>
      <c r="L4343" s="831"/>
      <c r="M4343" s="831"/>
      <c r="N4343" s="822"/>
      <c r="O4343" s="822"/>
      <c r="P4343" s="831">
        <v>0.05</v>
      </c>
      <c r="Q4343" s="831">
        <v>13.7</v>
      </c>
      <c r="R4343" s="827"/>
      <c r="S4343" s="832">
        <v>273.99999999999994</v>
      </c>
    </row>
    <row r="4344" spans="1:19" ht="14.45" customHeight="1" x14ac:dyDescent="0.2">
      <c r="A4344" s="821" t="s">
        <v>6951</v>
      </c>
      <c r="B4344" s="822" t="s">
        <v>7426</v>
      </c>
      <c r="C4344" s="822" t="s">
        <v>639</v>
      </c>
      <c r="D4344" s="822" t="s">
        <v>3489</v>
      </c>
      <c r="E4344" s="822" t="s">
        <v>6953</v>
      </c>
      <c r="F4344" s="822" t="s">
        <v>7160</v>
      </c>
      <c r="G4344" s="822" t="s">
        <v>3389</v>
      </c>
      <c r="H4344" s="831"/>
      <c r="I4344" s="831"/>
      <c r="J4344" s="822"/>
      <c r="K4344" s="822"/>
      <c r="L4344" s="831">
        <v>1</v>
      </c>
      <c r="M4344" s="831">
        <v>11047.6</v>
      </c>
      <c r="N4344" s="822"/>
      <c r="O4344" s="822">
        <v>11047.6</v>
      </c>
      <c r="P4344" s="831"/>
      <c r="Q4344" s="831"/>
      <c r="R4344" s="827"/>
      <c r="S4344" s="832"/>
    </row>
    <row r="4345" spans="1:19" ht="14.45" customHeight="1" x14ac:dyDescent="0.2">
      <c r="A4345" s="821" t="s">
        <v>6951</v>
      </c>
      <c r="B4345" s="822" t="s">
        <v>7426</v>
      </c>
      <c r="C4345" s="822" t="s">
        <v>639</v>
      </c>
      <c r="D4345" s="822" t="s">
        <v>3489</v>
      </c>
      <c r="E4345" s="822" t="s">
        <v>6953</v>
      </c>
      <c r="F4345" s="822" t="s">
        <v>7191</v>
      </c>
      <c r="G4345" s="822" t="s">
        <v>1134</v>
      </c>
      <c r="H4345" s="831"/>
      <c r="I4345" s="831"/>
      <c r="J4345" s="822"/>
      <c r="K4345" s="822"/>
      <c r="L4345" s="831"/>
      <c r="M4345" s="831"/>
      <c r="N4345" s="822"/>
      <c r="O4345" s="822"/>
      <c r="P4345" s="831">
        <v>0.83</v>
      </c>
      <c r="Q4345" s="831">
        <v>36.520000000000003</v>
      </c>
      <c r="R4345" s="827"/>
      <c r="S4345" s="832">
        <v>44.000000000000007</v>
      </c>
    </row>
    <row r="4346" spans="1:19" ht="14.45" customHeight="1" x14ac:dyDescent="0.2">
      <c r="A4346" s="821" t="s">
        <v>6951</v>
      </c>
      <c r="B4346" s="822" t="s">
        <v>7426</v>
      </c>
      <c r="C4346" s="822" t="s">
        <v>639</v>
      </c>
      <c r="D4346" s="822" t="s">
        <v>3489</v>
      </c>
      <c r="E4346" s="822" t="s">
        <v>6953</v>
      </c>
      <c r="F4346" s="822" t="s">
        <v>7192</v>
      </c>
      <c r="G4346" s="822" t="s">
        <v>805</v>
      </c>
      <c r="H4346" s="831"/>
      <c r="I4346" s="831"/>
      <c r="J4346" s="822"/>
      <c r="K4346" s="822"/>
      <c r="L4346" s="831"/>
      <c r="M4346" s="831"/>
      <c r="N4346" s="822"/>
      <c r="O4346" s="822"/>
      <c r="P4346" s="831">
        <v>1.41</v>
      </c>
      <c r="Q4346" s="831">
        <v>111.67</v>
      </c>
      <c r="R4346" s="827"/>
      <c r="S4346" s="832">
        <v>79.198581560283699</v>
      </c>
    </row>
    <row r="4347" spans="1:19" ht="14.45" customHeight="1" x14ac:dyDescent="0.2">
      <c r="A4347" s="821" t="s">
        <v>6951</v>
      </c>
      <c r="B4347" s="822" t="s">
        <v>7426</v>
      </c>
      <c r="C4347" s="822" t="s">
        <v>639</v>
      </c>
      <c r="D4347" s="822" t="s">
        <v>3489</v>
      </c>
      <c r="E4347" s="822" t="s">
        <v>6953</v>
      </c>
      <c r="F4347" s="822" t="s">
        <v>7196</v>
      </c>
      <c r="G4347" s="822" t="s">
        <v>1134</v>
      </c>
      <c r="H4347" s="831"/>
      <c r="I4347" s="831"/>
      <c r="J4347" s="822"/>
      <c r="K4347" s="822"/>
      <c r="L4347" s="831"/>
      <c r="M4347" s="831"/>
      <c r="N4347" s="822"/>
      <c r="O4347" s="822"/>
      <c r="P4347" s="831">
        <v>0.88</v>
      </c>
      <c r="Q4347" s="831">
        <v>212.4</v>
      </c>
      <c r="R4347" s="827"/>
      <c r="S4347" s="832">
        <v>241.36363636363637</v>
      </c>
    </row>
    <row r="4348" spans="1:19" ht="14.45" customHeight="1" x14ac:dyDescent="0.2">
      <c r="A4348" s="821" t="s">
        <v>6951</v>
      </c>
      <c r="B4348" s="822" t="s">
        <v>7426</v>
      </c>
      <c r="C4348" s="822" t="s">
        <v>639</v>
      </c>
      <c r="D4348" s="822" t="s">
        <v>3489</v>
      </c>
      <c r="E4348" s="822" t="s">
        <v>7261</v>
      </c>
      <c r="F4348" s="822" t="s">
        <v>7264</v>
      </c>
      <c r="G4348" s="822" t="s">
        <v>7265</v>
      </c>
      <c r="H4348" s="831"/>
      <c r="I4348" s="831"/>
      <c r="J4348" s="822"/>
      <c r="K4348" s="822"/>
      <c r="L4348" s="831"/>
      <c r="M4348" s="831"/>
      <c r="N4348" s="822"/>
      <c r="O4348" s="822"/>
      <c r="P4348" s="831">
        <v>1</v>
      </c>
      <c r="Q4348" s="831">
        <v>562.65</v>
      </c>
      <c r="R4348" s="827"/>
      <c r="S4348" s="832">
        <v>562.65</v>
      </c>
    </row>
    <row r="4349" spans="1:19" ht="14.45" customHeight="1" x14ac:dyDescent="0.2">
      <c r="A4349" s="821" t="s">
        <v>6951</v>
      </c>
      <c r="B4349" s="822" t="s">
        <v>7426</v>
      </c>
      <c r="C4349" s="822" t="s">
        <v>639</v>
      </c>
      <c r="D4349" s="822" t="s">
        <v>3489</v>
      </c>
      <c r="E4349" s="822" t="s">
        <v>7261</v>
      </c>
      <c r="F4349" s="822" t="s">
        <v>7280</v>
      </c>
      <c r="G4349" s="822" t="s">
        <v>7281</v>
      </c>
      <c r="H4349" s="831"/>
      <c r="I4349" s="831"/>
      <c r="J4349" s="822"/>
      <c r="K4349" s="822"/>
      <c r="L4349" s="831"/>
      <c r="M4349" s="831"/>
      <c r="N4349" s="822"/>
      <c r="O4349" s="822"/>
      <c r="P4349" s="831">
        <v>2</v>
      </c>
      <c r="Q4349" s="831">
        <v>358.6</v>
      </c>
      <c r="R4349" s="827"/>
      <c r="S4349" s="832">
        <v>179.3</v>
      </c>
    </row>
    <row r="4350" spans="1:19" ht="14.45" customHeight="1" x14ac:dyDescent="0.2">
      <c r="A4350" s="821" t="s">
        <v>6951</v>
      </c>
      <c r="B4350" s="822" t="s">
        <v>7426</v>
      </c>
      <c r="C4350" s="822" t="s">
        <v>639</v>
      </c>
      <c r="D4350" s="822" t="s">
        <v>3489</v>
      </c>
      <c r="E4350" s="822" t="s">
        <v>7261</v>
      </c>
      <c r="F4350" s="822" t="s">
        <v>7285</v>
      </c>
      <c r="G4350" s="822" t="s">
        <v>7286</v>
      </c>
      <c r="H4350" s="831"/>
      <c r="I4350" s="831"/>
      <c r="J4350" s="822"/>
      <c r="K4350" s="822"/>
      <c r="L4350" s="831"/>
      <c r="M4350" s="831"/>
      <c r="N4350" s="822"/>
      <c r="O4350" s="822"/>
      <c r="P4350" s="831">
        <v>1</v>
      </c>
      <c r="Q4350" s="831">
        <v>94.69</v>
      </c>
      <c r="R4350" s="827"/>
      <c r="S4350" s="832">
        <v>94.69</v>
      </c>
    </row>
    <row r="4351" spans="1:19" ht="14.45" customHeight="1" x14ac:dyDescent="0.2">
      <c r="A4351" s="821" t="s">
        <v>6951</v>
      </c>
      <c r="B4351" s="822" t="s">
        <v>7426</v>
      </c>
      <c r="C4351" s="822" t="s">
        <v>639</v>
      </c>
      <c r="D4351" s="822" t="s">
        <v>3489</v>
      </c>
      <c r="E4351" s="822" t="s">
        <v>7261</v>
      </c>
      <c r="F4351" s="822" t="s">
        <v>7287</v>
      </c>
      <c r="G4351" s="822" t="s">
        <v>7286</v>
      </c>
      <c r="H4351" s="831"/>
      <c r="I4351" s="831"/>
      <c r="J4351" s="822"/>
      <c r="K4351" s="822"/>
      <c r="L4351" s="831"/>
      <c r="M4351" s="831"/>
      <c r="N4351" s="822"/>
      <c r="O4351" s="822"/>
      <c r="P4351" s="831">
        <v>1</v>
      </c>
      <c r="Q4351" s="831">
        <v>75.97</v>
      </c>
      <c r="R4351" s="827"/>
      <c r="S4351" s="832">
        <v>75.97</v>
      </c>
    </row>
    <row r="4352" spans="1:19" ht="14.45" customHeight="1" x14ac:dyDescent="0.2">
      <c r="A4352" s="821" t="s">
        <v>6951</v>
      </c>
      <c r="B4352" s="822" t="s">
        <v>7426</v>
      </c>
      <c r="C4352" s="822" t="s">
        <v>639</v>
      </c>
      <c r="D4352" s="822" t="s">
        <v>3489</v>
      </c>
      <c r="E4352" s="822" t="s">
        <v>6946</v>
      </c>
      <c r="F4352" s="822" t="s">
        <v>7314</v>
      </c>
      <c r="G4352" s="822" t="s">
        <v>7315</v>
      </c>
      <c r="H4352" s="831"/>
      <c r="I4352" s="831"/>
      <c r="J4352" s="822"/>
      <c r="K4352" s="822"/>
      <c r="L4352" s="831"/>
      <c r="M4352" s="831"/>
      <c r="N4352" s="822"/>
      <c r="O4352" s="822"/>
      <c r="P4352" s="831">
        <v>1</v>
      </c>
      <c r="Q4352" s="831">
        <v>158</v>
      </c>
      <c r="R4352" s="827"/>
      <c r="S4352" s="832">
        <v>158</v>
      </c>
    </row>
    <row r="4353" spans="1:19" ht="14.45" customHeight="1" x14ac:dyDescent="0.2">
      <c r="A4353" s="821" t="s">
        <v>6951</v>
      </c>
      <c r="B4353" s="822" t="s">
        <v>7426</v>
      </c>
      <c r="C4353" s="822" t="s">
        <v>639</v>
      </c>
      <c r="D4353" s="822" t="s">
        <v>3489</v>
      </c>
      <c r="E4353" s="822" t="s">
        <v>6946</v>
      </c>
      <c r="F4353" s="822" t="s">
        <v>7318</v>
      </c>
      <c r="G4353" s="822" t="s">
        <v>7319</v>
      </c>
      <c r="H4353" s="831"/>
      <c r="I4353" s="831"/>
      <c r="J4353" s="822"/>
      <c r="K4353" s="822"/>
      <c r="L4353" s="831">
        <v>1</v>
      </c>
      <c r="M4353" s="831">
        <v>38</v>
      </c>
      <c r="N4353" s="822"/>
      <c r="O4353" s="822">
        <v>38</v>
      </c>
      <c r="P4353" s="831"/>
      <c r="Q4353" s="831"/>
      <c r="R4353" s="827"/>
      <c r="S4353" s="832"/>
    </row>
    <row r="4354" spans="1:19" ht="14.45" customHeight="1" x14ac:dyDescent="0.2">
      <c r="A4354" s="821" t="s">
        <v>6951</v>
      </c>
      <c r="B4354" s="822" t="s">
        <v>7426</v>
      </c>
      <c r="C4354" s="822" t="s">
        <v>639</v>
      </c>
      <c r="D4354" s="822" t="s">
        <v>3489</v>
      </c>
      <c r="E4354" s="822" t="s">
        <v>6946</v>
      </c>
      <c r="F4354" s="822" t="s">
        <v>7336</v>
      </c>
      <c r="G4354" s="822" t="s">
        <v>7337</v>
      </c>
      <c r="H4354" s="831"/>
      <c r="I4354" s="831"/>
      <c r="J4354" s="822"/>
      <c r="K4354" s="822"/>
      <c r="L4354" s="831"/>
      <c r="M4354" s="831"/>
      <c r="N4354" s="822"/>
      <c r="O4354" s="822"/>
      <c r="P4354" s="831">
        <v>1</v>
      </c>
      <c r="Q4354" s="831">
        <v>260</v>
      </c>
      <c r="R4354" s="827"/>
      <c r="S4354" s="832">
        <v>260</v>
      </c>
    </row>
    <row r="4355" spans="1:19" ht="14.45" customHeight="1" x14ac:dyDescent="0.2">
      <c r="A4355" s="821" t="s">
        <v>6951</v>
      </c>
      <c r="B4355" s="822" t="s">
        <v>7426</v>
      </c>
      <c r="C4355" s="822" t="s">
        <v>639</v>
      </c>
      <c r="D4355" s="822" t="s">
        <v>3489</v>
      </c>
      <c r="E4355" s="822" t="s">
        <v>6946</v>
      </c>
      <c r="F4355" s="822" t="s">
        <v>7338</v>
      </c>
      <c r="G4355" s="822" t="s">
        <v>7339</v>
      </c>
      <c r="H4355" s="831"/>
      <c r="I4355" s="831"/>
      <c r="J4355" s="822"/>
      <c r="K4355" s="822"/>
      <c r="L4355" s="831"/>
      <c r="M4355" s="831"/>
      <c r="N4355" s="822"/>
      <c r="O4355" s="822"/>
      <c r="P4355" s="831">
        <v>1</v>
      </c>
      <c r="Q4355" s="831">
        <v>45.56</v>
      </c>
      <c r="R4355" s="827"/>
      <c r="S4355" s="832">
        <v>45.56</v>
      </c>
    </row>
    <row r="4356" spans="1:19" ht="14.45" customHeight="1" x14ac:dyDescent="0.2">
      <c r="A4356" s="821" t="s">
        <v>6951</v>
      </c>
      <c r="B4356" s="822" t="s">
        <v>7426</v>
      </c>
      <c r="C4356" s="822" t="s">
        <v>639</v>
      </c>
      <c r="D4356" s="822" t="s">
        <v>3489</v>
      </c>
      <c r="E4356" s="822" t="s">
        <v>6946</v>
      </c>
      <c r="F4356" s="822" t="s">
        <v>7348</v>
      </c>
      <c r="G4356" s="822" t="s">
        <v>7349</v>
      </c>
      <c r="H4356" s="831"/>
      <c r="I4356" s="831"/>
      <c r="J4356" s="822"/>
      <c r="K4356" s="822"/>
      <c r="L4356" s="831">
        <v>1</v>
      </c>
      <c r="M4356" s="831">
        <v>33</v>
      </c>
      <c r="N4356" s="822"/>
      <c r="O4356" s="822">
        <v>33</v>
      </c>
      <c r="P4356" s="831"/>
      <c r="Q4356" s="831"/>
      <c r="R4356" s="827"/>
      <c r="S4356" s="832"/>
    </row>
    <row r="4357" spans="1:19" ht="14.45" customHeight="1" x14ac:dyDescent="0.2">
      <c r="A4357" s="821" t="s">
        <v>6951</v>
      </c>
      <c r="B4357" s="822" t="s">
        <v>7426</v>
      </c>
      <c r="C4357" s="822" t="s">
        <v>639</v>
      </c>
      <c r="D4357" s="822" t="s">
        <v>3489</v>
      </c>
      <c r="E4357" s="822" t="s">
        <v>6946</v>
      </c>
      <c r="F4357" s="822" t="s">
        <v>7350</v>
      </c>
      <c r="G4357" s="822" t="s">
        <v>7351</v>
      </c>
      <c r="H4357" s="831"/>
      <c r="I4357" s="831"/>
      <c r="J4357" s="822"/>
      <c r="K4357" s="822"/>
      <c r="L4357" s="831"/>
      <c r="M4357" s="831"/>
      <c r="N4357" s="822"/>
      <c r="O4357" s="822"/>
      <c r="P4357" s="831">
        <v>1</v>
      </c>
      <c r="Q4357" s="831">
        <v>388</v>
      </c>
      <c r="R4357" s="827"/>
      <c r="S4357" s="832">
        <v>388</v>
      </c>
    </row>
    <row r="4358" spans="1:19" ht="14.45" customHeight="1" x14ac:dyDescent="0.2">
      <c r="A4358" s="821" t="s">
        <v>6951</v>
      </c>
      <c r="B4358" s="822" t="s">
        <v>7426</v>
      </c>
      <c r="C4358" s="822" t="s">
        <v>639</v>
      </c>
      <c r="D4358" s="822" t="s">
        <v>3497</v>
      </c>
      <c r="E4358" s="822" t="s">
        <v>6946</v>
      </c>
      <c r="F4358" s="822" t="s">
        <v>7328</v>
      </c>
      <c r="G4358" s="822" t="s">
        <v>7329</v>
      </c>
      <c r="H4358" s="831"/>
      <c r="I4358" s="831"/>
      <c r="J4358" s="822"/>
      <c r="K4358" s="822"/>
      <c r="L4358" s="831"/>
      <c r="M4358" s="831"/>
      <c r="N4358" s="822"/>
      <c r="O4358" s="822"/>
      <c r="P4358" s="831">
        <v>39</v>
      </c>
      <c r="Q4358" s="831">
        <v>7566</v>
      </c>
      <c r="R4358" s="827"/>
      <c r="S4358" s="832">
        <v>194</v>
      </c>
    </row>
    <row r="4359" spans="1:19" ht="14.45" customHeight="1" x14ac:dyDescent="0.2">
      <c r="A4359" s="821" t="s">
        <v>6951</v>
      </c>
      <c r="B4359" s="822" t="s">
        <v>7426</v>
      </c>
      <c r="C4359" s="822" t="s">
        <v>639</v>
      </c>
      <c r="D4359" s="822" t="s">
        <v>3497</v>
      </c>
      <c r="E4359" s="822" t="s">
        <v>6946</v>
      </c>
      <c r="F4359" s="822" t="s">
        <v>7338</v>
      </c>
      <c r="G4359" s="822" t="s">
        <v>7339</v>
      </c>
      <c r="H4359" s="831"/>
      <c r="I4359" s="831"/>
      <c r="J4359" s="822"/>
      <c r="K4359" s="822"/>
      <c r="L4359" s="831"/>
      <c r="M4359" s="831"/>
      <c r="N4359" s="822"/>
      <c r="O4359" s="822"/>
      <c r="P4359" s="831">
        <v>31</v>
      </c>
      <c r="Q4359" s="831">
        <v>1412.23</v>
      </c>
      <c r="R4359" s="827"/>
      <c r="S4359" s="832">
        <v>45.555806451612902</v>
      </c>
    </row>
    <row r="4360" spans="1:19" ht="14.45" customHeight="1" x14ac:dyDescent="0.2">
      <c r="A4360" s="821" t="s">
        <v>6951</v>
      </c>
      <c r="B4360" s="822" t="s">
        <v>7426</v>
      </c>
      <c r="C4360" s="822" t="s">
        <v>639</v>
      </c>
      <c r="D4360" s="822" t="s">
        <v>3497</v>
      </c>
      <c r="E4360" s="822" t="s">
        <v>6946</v>
      </c>
      <c r="F4360" s="822" t="s">
        <v>7342</v>
      </c>
      <c r="G4360" s="822" t="s">
        <v>7343</v>
      </c>
      <c r="H4360" s="831"/>
      <c r="I4360" s="831"/>
      <c r="J4360" s="822"/>
      <c r="K4360" s="822"/>
      <c r="L4360" s="831"/>
      <c r="M4360" s="831"/>
      <c r="N4360" s="822"/>
      <c r="O4360" s="822"/>
      <c r="P4360" s="831">
        <v>40</v>
      </c>
      <c r="Q4360" s="831">
        <v>1560</v>
      </c>
      <c r="R4360" s="827"/>
      <c r="S4360" s="832">
        <v>39</v>
      </c>
    </row>
    <row r="4361" spans="1:19" ht="14.45" customHeight="1" x14ac:dyDescent="0.2">
      <c r="A4361" s="821" t="s">
        <v>6951</v>
      </c>
      <c r="B4361" s="822" t="s">
        <v>7426</v>
      </c>
      <c r="C4361" s="822" t="s">
        <v>639</v>
      </c>
      <c r="D4361" s="822" t="s">
        <v>3497</v>
      </c>
      <c r="E4361" s="822" t="s">
        <v>6946</v>
      </c>
      <c r="F4361" s="822" t="s">
        <v>7366</v>
      </c>
      <c r="G4361" s="822" t="s">
        <v>7367</v>
      </c>
      <c r="H4361" s="831"/>
      <c r="I4361" s="831"/>
      <c r="J4361" s="822"/>
      <c r="K4361" s="822"/>
      <c r="L4361" s="831"/>
      <c r="M4361" s="831"/>
      <c r="N4361" s="822"/>
      <c r="O4361" s="822"/>
      <c r="P4361" s="831">
        <v>1</v>
      </c>
      <c r="Q4361" s="831">
        <v>66</v>
      </c>
      <c r="R4361" s="827"/>
      <c r="S4361" s="832">
        <v>66</v>
      </c>
    </row>
    <row r="4362" spans="1:19" ht="14.45" customHeight="1" x14ac:dyDescent="0.2">
      <c r="A4362" s="821" t="s">
        <v>6951</v>
      </c>
      <c r="B4362" s="822" t="s">
        <v>7426</v>
      </c>
      <c r="C4362" s="822" t="s">
        <v>639</v>
      </c>
      <c r="D4362" s="822" t="s">
        <v>3503</v>
      </c>
      <c r="E4362" s="822" t="s">
        <v>6953</v>
      </c>
      <c r="F4362" s="822" t="s">
        <v>7041</v>
      </c>
      <c r="G4362" s="822" t="s">
        <v>7040</v>
      </c>
      <c r="H4362" s="831"/>
      <c r="I4362" s="831"/>
      <c r="J4362" s="822"/>
      <c r="K4362" s="822"/>
      <c r="L4362" s="831"/>
      <c r="M4362" s="831"/>
      <c r="N4362" s="822"/>
      <c r="O4362" s="822"/>
      <c r="P4362" s="831">
        <v>1</v>
      </c>
      <c r="Q4362" s="831">
        <v>2945.81</v>
      </c>
      <c r="R4362" s="827"/>
      <c r="S4362" s="832">
        <v>2945.81</v>
      </c>
    </row>
    <row r="4363" spans="1:19" ht="14.45" customHeight="1" x14ac:dyDescent="0.2">
      <c r="A4363" s="821" t="s">
        <v>6951</v>
      </c>
      <c r="B4363" s="822" t="s">
        <v>7426</v>
      </c>
      <c r="C4363" s="822" t="s">
        <v>639</v>
      </c>
      <c r="D4363" s="822" t="s">
        <v>3503</v>
      </c>
      <c r="E4363" s="822" t="s">
        <v>6946</v>
      </c>
      <c r="F4363" s="822" t="s">
        <v>7318</v>
      </c>
      <c r="G4363" s="822" t="s">
        <v>7319</v>
      </c>
      <c r="H4363" s="831"/>
      <c r="I4363" s="831"/>
      <c r="J4363" s="822"/>
      <c r="K4363" s="822"/>
      <c r="L4363" s="831"/>
      <c r="M4363" s="831"/>
      <c r="N4363" s="822"/>
      <c r="O4363" s="822"/>
      <c r="P4363" s="831">
        <v>1</v>
      </c>
      <c r="Q4363" s="831">
        <v>40</v>
      </c>
      <c r="R4363" s="827"/>
      <c r="S4363" s="832">
        <v>40</v>
      </c>
    </row>
    <row r="4364" spans="1:19" ht="14.45" customHeight="1" x14ac:dyDescent="0.2">
      <c r="A4364" s="821" t="s">
        <v>6951</v>
      </c>
      <c r="B4364" s="822" t="s">
        <v>7426</v>
      </c>
      <c r="C4364" s="822" t="s">
        <v>639</v>
      </c>
      <c r="D4364" s="822" t="s">
        <v>3503</v>
      </c>
      <c r="E4364" s="822" t="s">
        <v>6946</v>
      </c>
      <c r="F4364" s="822" t="s">
        <v>7328</v>
      </c>
      <c r="G4364" s="822" t="s">
        <v>7329</v>
      </c>
      <c r="H4364" s="831"/>
      <c r="I4364" s="831"/>
      <c r="J4364" s="822"/>
      <c r="K4364" s="822"/>
      <c r="L4364" s="831"/>
      <c r="M4364" s="831"/>
      <c r="N4364" s="822"/>
      <c r="O4364" s="822"/>
      <c r="P4364" s="831">
        <v>1</v>
      </c>
      <c r="Q4364" s="831">
        <v>194</v>
      </c>
      <c r="R4364" s="827"/>
      <c r="S4364" s="832">
        <v>194</v>
      </c>
    </row>
    <row r="4365" spans="1:19" ht="14.45" customHeight="1" x14ac:dyDescent="0.2">
      <c r="A4365" s="821" t="s">
        <v>6951</v>
      </c>
      <c r="B4365" s="822" t="s">
        <v>7426</v>
      </c>
      <c r="C4365" s="822" t="s">
        <v>639</v>
      </c>
      <c r="D4365" s="822" t="s">
        <v>3503</v>
      </c>
      <c r="E4365" s="822" t="s">
        <v>6946</v>
      </c>
      <c r="F4365" s="822" t="s">
        <v>7338</v>
      </c>
      <c r="G4365" s="822" t="s">
        <v>7339</v>
      </c>
      <c r="H4365" s="831"/>
      <c r="I4365" s="831"/>
      <c r="J4365" s="822"/>
      <c r="K4365" s="822"/>
      <c r="L4365" s="831"/>
      <c r="M4365" s="831"/>
      <c r="N4365" s="822"/>
      <c r="O4365" s="822"/>
      <c r="P4365" s="831">
        <v>2</v>
      </c>
      <c r="Q4365" s="831">
        <v>91.12</v>
      </c>
      <c r="R4365" s="827"/>
      <c r="S4365" s="832">
        <v>45.56</v>
      </c>
    </row>
    <row r="4366" spans="1:19" ht="14.45" customHeight="1" x14ac:dyDescent="0.2">
      <c r="A4366" s="821" t="s">
        <v>6951</v>
      </c>
      <c r="B4366" s="822" t="s">
        <v>7426</v>
      </c>
      <c r="C4366" s="822" t="s">
        <v>639</v>
      </c>
      <c r="D4366" s="822" t="s">
        <v>3503</v>
      </c>
      <c r="E4366" s="822" t="s">
        <v>6946</v>
      </c>
      <c r="F4366" s="822" t="s">
        <v>7342</v>
      </c>
      <c r="G4366" s="822" t="s">
        <v>7343</v>
      </c>
      <c r="H4366" s="831"/>
      <c r="I4366" s="831"/>
      <c r="J4366" s="822"/>
      <c r="K4366" s="822"/>
      <c r="L4366" s="831"/>
      <c r="M4366" s="831"/>
      <c r="N4366" s="822"/>
      <c r="O4366" s="822"/>
      <c r="P4366" s="831">
        <v>2</v>
      </c>
      <c r="Q4366" s="831">
        <v>78</v>
      </c>
      <c r="R4366" s="827"/>
      <c r="S4366" s="832">
        <v>39</v>
      </c>
    </row>
    <row r="4367" spans="1:19" ht="14.45" customHeight="1" x14ac:dyDescent="0.2">
      <c r="A4367" s="821" t="s">
        <v>6951</v>
      </c>
      <c r="B4367" s="822" t="s">
        <v>7426</v>
      </c>
      <c r="C4367" s="822" t="s">
        <v>639</v>
      </c>
      <c r="D4367" s="822" t="s">
        <v>3503</v>
      </c>
      <c r="E4367" s="822" t="s">
        <v>6946</v>
      </c>
      <c r="F4367" s="822" t="s">
        <v>7348</v>
      </c>
      <c r="G4367" s="822" t="s">
        <v>7349</v>
      </c>
      <c r="H4367" s="831"/>
      <c r="I4367" s="831"/>
      <c r="J4367" s="822"/>
      <c r="K4367" s="822"/>
      <c r="L4367" s="831"/>
      <c r="M4367" s="831"/>
      <c r="N4367" s="822"/>
      <c r="O4367" s="822"/>
      <c r="P4367" s="831">
        <v>1</v>
      </c>
      <c r="Q4367" s="831">
        <v>34</v>
      </c>
      <c r="R4367" s="827"/>
      <c r="S4367" s="832">
        <v>34</v>
      </c>
    </row>
    <row r="4368" spans="1:19" ht="14.45" customHeight="1" x14ac:dyDescent="0.2">
      <c r="A4368" s="821" t="s">
        <v>6951</v>
      </c>
      <c r="B4368" s="822" t="s">
        <v>7426</v>
      </c>
      <c r="C4368" s="822" t="s">
        <v>639</v>
      </c>
      <c r="D4368" s="822" t="s">
        <v>3503</v>
      </c>
      <c r="E4368" s="822" t="s">
        <v>6946</v>
      </c>
      <c r="F4368" s="822" t="s">
        <v>7350</v>
      </c>
      <c r="G4368" s="822" t="s">
        <v>7351</v>
      </c>
      <c r="H4368" s="831"/>
      <c r="I4368" s="831"/>
      <c r="J4368" s="822"/>
      <c r="K4368" s="822"/>
      <c r="L4368" s="831"/>
      <c r="M4368" s="831"/>
      <c r="N4368" s="822"/>
      <c r="O4368" s="822"/>
      <c r="P4368" s="831">
        <v>1</v>
      </c>
      <c r="Q4368" s="831">
        <v>388</v>
      </c>
      <c r="R4368" s="827"/>
      <c r="S4368" s="832">
        <v>388</v>
      </c>
    </row>
    <row r="4369" spans="1:19" ht="14.45" customHeight="1" x14ac:dyDescent="0.2">
      <c r="A4369" s="821" t="s">
        <v>6951</v>
      </c>
      <c r="B4369" s="822" t="s">
        <v>7426</v>
      </c>
      <c r="C4369" s="822" t="s">
        <v>639</v>
      </c>
      <c r="D4369" s="822" t="s">
        <v>3503</v>
      </c>
      <c r="E4369" s="822" t="s">
        <v>6946</v>
      </c>
      <c r="F4369" s="822" t="s">
        <v>7453</v>
      </c>
      <c r="G4369" s="822" t="s">
        <v>7454</v>
      </c>
      <c r="H4369" s="831"/>
      <c r="I4369" s="831"/>
      <c r="J4369" s="822"/>
      <c r="K4369" s="822"/>
      <c r="L4369" s="831"/>
      <c r="M4369" s="831"/>
      <c r="N4369" s="822"/>
      <c r="O4369" s="822"/>
      <c r="P4369" s="831">
        <v>1</v>
      </c>
      <c r="Q4369" s="831">
        <v>768</v>
      </c>
      <c r="R4369" s="827"/>
      <c r="S4369" s="832">
        <v>768</v>
      </c>
    </row>
    <row r="4370" spans="1:19" ht="14.45" customHeight="1" x14ac:dyDescent="0.2">
      <c r="A4370" s="821" t="s">
        <v>6951</v>
      </c>
      <c r="B4370" s="822" t="s">
        <v>7426</v>
      </c>
      <c r="C4370" s="822" t="s">
        <v>639</v>
      </c>
      <c r="D4370" s="822" t="s">
        <v>3488</v>
      </c>
      <c r="E4370" s="822" t="s">
        <v>6953</v>
      </c>
      <c r="F4370" s="822" t="s">
        <v>6959</v>
      </c>
      <c r="G4370" s="822" t="s">
        <v>900</v>
      </c>
      <c r="H4370" s="831"/>
      <c r="I4370" s="831"/>
      <c r="J4370" s="822"/>
      <c r="K4370" s="822"/>
      <c r="L4370" s="831">
        <v>0.1</v>
      </c>
      <c r="M4370" s="831">
        <v>20.54</v>
      </c>
      <c r="N4370" s="822"/>
      <c r="O4370" s="822">
        <v>205.39999999999998</v>
      </c>
      <c r="P4370" s="831"/>
      <c r="Q4370" s="831"/>
      <c r="R4370" s="827"/>
      <c r="S4370" s="832"/>
    </row>
    <row r="4371" spans="1:19" ht="14.45" customHeight="1" x14ac:dyDescent="0.2">
      <c r="A4371" s="821" t="s">
        <v>6951</v>
      </c>
      <c r="B4371" s="822" t="s">
        <v>7426</v>
      </c>
      <c r="C4371" s="822" t="s">
        <v>639</v>
      </c>
      <c r="D4371" s="822" t="s">
        <v>3488</v>
      </c>
      <c r="E4371" s="822" t="s">
        <v>6953</v>
      </c>
      <c r="F4371" s="822" t="s">
        <v>6997</v>
      </c>
      <c r="G4371" s="822" t="s">
        <v>877</v>
      </c>
      <c r="H4371" s="831"/>
      <c r="I4371" s="831"/>
      <c r="J4371" s="822"/>
      <c r="K4371" s="822"/>
      <c r="L4371" s="831">
        <v>0.60000000000000009</v>
      </c>
      <c r="M4371" s="831">
        <v>36</v>
      </c>
      <c r="N4371" s="822"/>
      <c r="O4371" s="822">
        <v>59.999999999999993</v>
      </c>
      <c r="P4371" s="831"/>
      <c r="Q4371" s="831"/>
      <c r="R4371" s="827"/>
      <c r="S4371" s="832"/>
    </row>
    <row r="4372" spans="1:19" ht="14.45" customHeight="1" x14ac:dyDescent="0.2">
      <c r="A4372" s="821" t="s">
        <v>6951</v>
      </c>
      <c r="B4372" s="822" t="s">
        <v>7426</v>
      </c>
      <c r="C4372" s="822" t="s">
        <v>639</v>
      </c>
      <c r="D4372" s="822" t="s">
        <v>3488</v>
      </c>
      <c r="E4372" s="822" t="s">
        <v>6953</v>
      </c>
      <c r="F4372" s="822" t="s">
        <v>7047</v>
      </c>
      <c r="G4372" s="822" t="s">
        <v>805</v>
      </c>
      <c r="H4372" s="831"/>
      <c r="I4372" s="831"/>
      <c r="J4372" s="822"/>
      <c r="K4372" s="822"/>
      <c r="L4372" s="831">
        <v>0.28999999999999998</v>
      </c>
      <c r="M4372" s="831">
        <v>152.47999999999999</v>
      </c>
      <c r="N4372" s="822"/>
      <c r="O4372" s="822">
        <v>525.79310344827582</v>
      </c>
      <c r="P4372" s="831"/>
      <c r="Q4372" s="831"/>
      <c r="R4372" s="827"/>
      <c r="S4372" s="832"/>
    </row>
    <row r="4373" spans="1:19" ht="14.45" customHeight="1" x14ac:dyDescent="0.2">
      <c r="A4373" s="821" t="s">
        <v>6951</v>
      </c>
      <c r="B4373" s="822" t="s">
        <v>7426</v>
      </c>
      <c r="C4373" s="822" t="s">
        <v>639</v>
      </c>
      <c r="D4373" s="822" t="s">
        <v>3488</v>
      </c>
      <c r="E4373" s="822" t="s">
        <v>6953</v>
      </c>
      <c r="F4373" s="822" t="s">
        <v>7061</v>
      </c>
      <c r="G4373" s="822" t="s">
        <v>2967</v>
      </c>
      <c r="H4373" s="831"/>
      <c r="I4373" s="831"/>
      <c r="J4373" s="822"/>
      <c r="K4373" s="822"/>
      <c r="L4373" s="831">
        <v>0.53</v>
      </c>
      <c r="M4373" s="831">
        <v>48.04</v>
      </c>
      <c r="N4373" s="822"/>
      <c r="O4373" s="822">
        <v>90.641509433962256</v>
      </c>
      <c r="P4373" s="831"/>
      <c r="Q4373" s="831"/>
      <c r="R4373" s="827"/>
      <c r="S4373" s="832"/>
    </row>
    <row r="4374" spans="1:19" ht="14.45" customHeight="1" x14ac:dyDescent="0.2">
      <c r="A4374" s="821" t="s">
        <v>6951</v>
      </c>
      <c r="B4374" s="822" t="s">
        <v>7426</v>
      </c>
      <c r="C4374" s="822" t="s">
        <v>639</v>
      </c>
      <c r="D4374" s="822" t="s">
        <v>3488</v>
      </c>
      <c r="E4374" s="822" t="s">
        <v>6953</v>
      </c>
      <c r="F4374" s="822" t="s">
        <v>7086</v>
      </c>
      <c r="G4374" s="822" t="s">
        <v>2660</v>
      </c>
      <c r="H4374" s="831"/>
      <c r="I4374" s="831"/>
      <c r="J4374" s="822"/>
      <c r="K4374" s="822"/>
      <c r="L4374" s="831">
        <v>0.15000000000000002</v>
      </c>
      <c r="M4374" s="831">
        <v>41.099999999999994</v>
      </c>
      <c r="N4374" s="822"/>
      <c r="O4374" s="822">
        <v>273.99999999999994</v>
      </c>
      <c r="P4374" s="831"/>
      <c r="Q4374" s="831"/>
      <c r="R4374" s="827"/>
      <c r="S4374" s="832"/>
    </row>
    <row r="4375" spans="1:19" ht="14.45" customHeight="1" x14ac:dyDescent="0.2">
      <c r="A4375" s="821" t="s">
        <v>6951</v>
      </c>
      <c r="B4375" s="822" t="s">
        <v>7426</v>
      </c>
      <c r="C4375" s="822" t="s">
        <v>639</v>
      </c>
      <c r="D4375" s="822" t="s">
        <v>3488</v>
      </c>
      <c r="E4375" s="822" t="s">
        <v>6953</v>
      </c>
      <c r="F4375" s="822" t="s">
        <v>7099</v>
      </c>
      <c r="G4375" s="822" t="s">
        <v>7100</v>
      </c>
      <c r="H4375" s="831"/>
      <c r="I4375" s="831"/>
      <c r="J4375" s="822"/>
      <c r="K4375" s="822"/>
      <c r="L4375" s="831">
        <v>1</v>
      </c>
      <c r="M4375" s="831">
        <v>4742.3999999999996</v>
      </c>
      <c r="N4375" s="822"/>
      <c r="O4375" s="822">
        <v>4742.3999999999996</v>
      </c>
      <c r="P4375" s="831"/>
      <c r="Q4375" s="831"/>
      <c r="R4375" s="827"/>
      <c r="S4375" s="832"/>
    </row>
    <row r="4376" spans="1:19" ht="14.45" customHeight="1" x14ac:dyDescent="0.2">
      <c r="A4376" s="821" t="s">
        <v>6951</v>
      </c>
      <c r="B4376" s="822" t="s">
        <v>7426</v>
      </c>
      <c r="C4376" s="822" t="s">
        <v>639</v>
      </c>
      <c r="D4376" s="822" t="s">
        <v>3488</v>
      </c>
      <c r="E4376" s="822" t="s">
        <v>6953</v>
      </c>
      <c r="F4376" s="822" t="s">
        <v>7115</v>
      </c>
      <c r="G4376" s="822" t="s">
        <v>2319</v>
      </c>
      <c r="H4376" s="831"/>
      <c r="I4376" s="831"/>
      <c r="J4376" s="822"/>
      <c r="K4376" s="822"/>
      <c r="L4376" s="831">
        <v>2</v>
      </c>
      <c r="M4376" s="831">
        <v>9134.2000000000007</v>
      </c>
      <c r="N4376" s="822"/>
      <c r="O4376" s="822">
        <v>4567.1000000000004</v>
      </c>
      <c r="P4376" s="831"/>
      <c r="Q4376" s="831"/>
      <c r="R4376" s="827"/>
      <c r="S4376" s="832"/>
    </row>
    <row r="4377" spans="1:19" ht="14.45" customHeight="1" x14ac:dyDescent="0.2">
      <c r="A4377" s="821" t="s">
        <v>6951</v>
      </c>
      <c r="B4377" s="822" t="s">
        <v>7426</v>
      </c>
      <c r="C4377" s="822" t="s">
        <v>639</v>
      </c>
      <c r="D4377" s="822" t="s">
        <v>3488</v>
      </c>
      <c r="E4377" s="822" t="s">
        <v>6953</v>
      </c>
      <c r="F4377" s="822" t="s">
        <v>7141</v>
      </c>
      <c r="G4377" s="822" t="s">
        <v>2967</v>
      </c>
      <c r="H4377" s="831"/>
      <c r="I4377" s="831"/>
      <c r="J4377" s="822"/>
      <c r="K4377" s="822"/>
      <c r="L4377" s="831">
        <v>1</v>
      </c>
      <c r="M4377" s="831">
        <v>474.27</v>
      </c>
      <c r="N4377" s="822"/>
      <c r="O4377" s="822">
        <v>474.27</v>
      </c>
      <c r="P4377" s="831"/>
      <c r="Q4377" s="831"/>
      <c r="R4377" s="827"/>
      <c r="S4377" s="832"/>
    </row>
    <row r="4378" spans="1:19" ht="14.45" customHeight="1" x14ac:dyDescent="0.2">
      <c r="A4378" s="821" t="s">
        <v>6951</v>
      </c>
      <c r="B4378" s="822" t="s">
        <v>7426</v>
      </c>
      <c r="C4378" s="822" t="s">
        <v>639</v>
      </c>
      <c r="D4378" s="822" t="s">
        <v>3488</v>
      </c>
      <c r="E4378" s="822" t="s">
        <v>6953</v>
      </c>
      <c r="F4378" s="822" t="s">
        <v>7159</v>
      </c>
      <c r="G4378" s="822" t="s">
        <v>7158</v>
      </c>
      <c r="H4378" s="831"/>
      <c r="I4378" s="831"/>
      <c r="J4378" s="822"/>
      <c r="K4378" s="822"/>
      <c r="L4378" s="831">
        <v>0.4</v>
      </c>
      <c r="M4378" s="831">
        <v>41.17</v>
      </c>
      <c r="N4378" s="822"/>
      <c r="O4378" s="822">
        <v>102.925</v>
      </c>
      <c r="P4378" s="831"/>
      <c r="Q4378" s="831"/>
      <c r="R4378" s="827"/>
      <c r="S4378" s="832"/>
    </row>
    <row r="4379" spans="1:19" ht="14.45" customHeight="1" x14ac:dyDescent="0.2">
      <c r="A4379" s="821" t="s">
        <v>6951</v>
      </c>
      <c r="B4379" s="822" t="s">
        <v>7426</v>
      </c>
      <c r="C4379" s="822" t="s">
        <v>639</v>
      </c>
      <c r="D4379" s="822" t="s">
        <v>3488</v>
      </c>
      <c r="E4379" s="822" t="s">
        <v>6953</v>
      </c>
      <c r="F4379" s="822" t="s">
        <v>7182</v>
      </c>
      <c r="G4379" s="822" t="s">
        <v>805</v>
      </c>
      <c r="H4379" s="831"/>
      <c r="I4379" s="831"/>
      <c r="J4379" s="822"/>
      <c r="K4379" s="822"/>
      <c r="L4379" s="831">
        <v>0.76</v>
      </c>
      <c r="M4379" s="831">
        <v>558.45000000000005</v>
      </c>
      <c r="N4379" s="822"/>
      <c r="O4379" s="822">
        <v>734.8026315789474</v>
      </c>
      <c r="P4379" s="831"/>
      <c r="Q4379" s="831"/>
      <c r="R4379" s="827"/>
      <c r="S4379" s="832"/>
    </row>
    <row r="4380" spans="1:19" ht="14.45" customHeight="1" x14ac:dyDescent="0.2">
      <c r="A4380" s="821" t="s">
        <v>6951</v>
      </c>
      <c r="B4380" s="822" t="s">
        <v>7426</v>
      </c>
      <c r="C4380" s="822" t="s">
        <v>639</v>
      </c>
      <c r="D4380" s="822" t="s">
        <v>3488</v>
      </c>
      <c r="E4380" s="822" t="s">
        <v>6953</v>
      </c>
      <c r="F4380" s="822" t="s">
        <v>7183</v>
      </c>
      <c r="G4380" s="822" t="s">
        <v>1370</v>
      </c>
      <c r="H4380" s="831"/>
      <c r="I4380" s="831"/>
      <c r="J4380" s="822"/>
      <c r="K4380" s="822"/>
      <c r="L4380" s="831">
        <v>4.5</v>
      </c>
      <c r="M4380" s="831">
        <v>807.75</v>
      </c>
      <c r="N4380" s="822"/>
      <c r="O4380" s="822">
        <v>179.5</v>
      </c>
      <c r="P4380" s="831"/>
      <c r="Q4380" s="831"/>
      <c r="R4380" s="827"/>
      <c r="S4380" s="832"/>
    </row>
    <row r="4381" spans="1:19" ht="14.45" customHeight="1" x14ac:dyDescent="0.2">
      <c r="A4381" s="821" t="s">
        <v>6951</v>
      </c>
      <c r="B4381" s="822" t="s">
        <v>7426</v>
      </c>
      <c r="C4381" s="822" t="s">
        <v>639</v>
      </c>
      <c r="D4381" s="822" t="s">
        <v>3488</v>
      </c>
      <c r="E4381" s="822" t="s">
        <v>6953</v>
      </c>
      <c r="F4381" s="822" t="s">
        <v>7189</v>
      </c>
      <c r="G4381" s="822" t="s">
        <v>1370</v>
      </c>
      <c r="H4381" s="831"/>
      <c r="I4381" s="831"/>
      <c r="J4381" s="822"/>
      <c r="K4381" s="822"/>
      <c r="L4381" s="831">
        <v>1</v>
      </c>
      <c r="M4381" s="831">
        <v>104.34</v>
      </c>
      <c r="N4381" s="822"/>
      <c r="O4381" s="822">
        <v>104.34</v>
      </c>
      <c r="P4381" s="831"/>
      <c r="Q4381" s="831"/>
      <c r="R4381" s="827"/>
      <c r="S4381" s="832"/>
    </row>
    <row r="4382" spans="1:19" ht="14.45" customHeight="1" x14ac:dyDescent="0.2">
      <c r="A4382" s="821" t="s">
        <v>6951</v>
      </c>
      <c r="B4382" s="822" t="s">
        <v>7426</v>
      </c>
      <c r="C4382" s="822" t="s">
        <v>639</v>
      </c>
      <c r="D4382" s="822" t="s">
        <v>3488</v>
      </c>
      <c r="E4382" s="822" t="s">
        <v>7261</v>
      </c>
      <c r="F4382" s="822" t="s">
        <v>7280</v>
      </c>
      <c r="G4382" s="822" t="s">
        <v>7281</v>
      </c>
      <c r="H4382" s="831"/>
      <c r="I4382" s="831"/>
      <c r="J4382" s="822"/>
      <c r="K4382" s="822"/>
      <c r="L4382" s="831">
        <v>3</v>
      </c>
      <c r="M4382" s="831">
        <v>537.90000000000009</v>
      </c>
      <c r="N4382" s="822"/>
      <c r="O4382" s="822">
        <v>179.30000000000004</v>
      </c>
      <c r="P4382" s="831"/>
      <c r="Q4382" s="831"/>
      <c r="R4382" s="827"/>
      <c r="S4382" s="832"/>
    </row>
    <row r="4383" spans="1:19" ht="14.45" customHeight="1" x14ac:dyDescent="0.2">
      <c r="A4383" s="821" t="s">
        <v>6951</v>
      </c>
      <c r="B4383" s="822" t="s">
        <v>7426</v>
      </c>
      <c r="C4383" s="822" t="s">
        <v>639</v>
      </c>
      <c r="D4383" s="822" t="s">
        <v>3488</v>
      </c>
      <c r="E4383" s="822" t="s">
        <v>7261</v>
      </c>
      <c r="F4383" s="822" t="s">
        <v>7283</v>
      </c>
      <c r="G4383" s="822" t="s">
        <v>7284</v>
      </c>
      <c r="H4383" s="831"/>
      <c r="I4383" s="831"/>
      <c r="J4383" s="822"/>
      <c r="K4383" s="822"/>
      <c r="L4383" s="831">
        <v>1</v>
      </c>
      <c r="M4383" s="831">
        <v>75.97</v>
      </c>
      <c r="N4383" s="822"/>
      <c r="O4383" s="822">
        <v>75.97</v>
      </c>
      <c r="P4383" s="831"/>
      <c r="Q4383" s="831"/>
      <c r="R4383" s="827"/>
      <c r="S4383" s="832"/>
    </row>
    <row r="4384" spans="1:19" ht="14.45" customHeight="1" x14ac:dyDescent="0.2">
      <c r="A4384" s="821" t="s">
        <v>6951</v>
      </c>
      <c r="B4384" s="822" t="s">
        <v>7426</v>
      </c>
      <c r="C4384" s="822" t="s">
        <v>639</v>
      </c>
      <c r="D4384" s="822" t="s">
        <v>3488</v>
      </c>
      <c r="E4384" s="822" t="s">
        <v>7261</v>
      </c>
      <c r="F4384" s="822" t="s">
        <v>7285</v>
      </c>
      <c r="G4384" s="822" t="s">
        <v>7286</v>
      </c>
      <c r="H4384" s="831"/>
      <c r="I4384" s="831"/>
      <c r="J4384" s="822"/>
      <c r="K4384" s="822"/>
      <c r="L4384" s="831">
        <v>1</v>
      </c>
      <c r="M4384" s="831">
        <v>94.69</v>
      </c>
      <c r="N4384" s="822"/>
      <c r="O4384" s="822">
        <v>94.69</v>
      </c>
      <c r="P4384" s="831"/>
      <c r="Q4384" s="831"/>
      <c r="R4384" s="827"/>
      <c r="S4384" s="832"/>
    </row>
    <row r="4385" spans="1:19" ht="14.45" customHeight="1" x14ac:dyDescent="0.2">
      <c r="A4385" s="821" t="s">
        <v>6951</v>
      </c>
      <c r="B4385" s="822" t="s">
        <v>7426</v>
      </c>
      <c r="C4385" s="822" t="s">
        <v>639</v>
      </c>
      <c r="D4385" s="822" t="s">
        <v>3488</v>
      </c>
      <c r="E4385" s="822" t="s">
        <v>7261</v>
      </c>
      <c r="F4385" s="822" t="s">
        <v>7287</v>
      </c>
      <c r="G4385" s="822" t="s">
        <v>7286</v>
      </c>
      <c r="H4385" s="831"/>
      <c r="I4385" s="831"/>
      <c r="J4385" s="822"/>
      <c r="K4385" s="822"/>
      <c r="L4385" s="831">
        <v>2</v>
      </c>
      <c r="M4385" s="831">
        <v>151.94</v>
      </c>
      <c r="N4385" s="822"/>
      <c r="O4385" s="822">
        <v>75.97</v>
      </c>
      <c r="P4385" s="831"/>
      <c r="Q4385" s="831"/>
      <c r="R4385" s="827"/>
      <c r="S4385" s="832"/>
    </row>
    <row r="4386" spans="1:19" ht="14.45" customHeight="1" x14ac:dyDescent="0.2">
      <c r="A4386" s="821" t="s">
        <v>6951</v>
      </c>
      <c r="B4386" s="822" t="s">
        <v>7426</v>
      </c>
      <c r="C4386" s="822" t="s">
        <v>639</v>
      </c>
      <c r="D4386" s="822" t="s">
        <v>3488</v>
      </c>
      <c r="E4386" s="822" t="s">
        <v>6946</v>
      </c>
      <c r="F4386" s="822" t="s">
        <v>7314</v>
      </c>
      <c r="G4386" s="822" t="s">
        <v>7315</v>
      </c>
      <c r="H4386" s="831"/>
      <c r="I4386" s="831"/>
      <c r="J4386" s="822"/>
      <c r="K4386" s="822"/>
      <c r="L4386" s="831">
        <v>3</v>
      </c>
      <c r="M4386" s="831">
        <v>459</v>
      </c>
      <c r="N4386" s="822"/>
      <c r="O4386" s="822">
        <v>153</v>
      </c>
      <c r="P4386" s="831"/>
      <c r="Q4386" s="831"/>
      <c r="R4386" s="827"/>
      <c r="S4386" s="832"/>
    </row>
    <row r="4387" spans="1:19" ht="14.45" customHeight="1" x14ac:dyDescent="0.2">
      <c r="A4387" s="821" t="s">
        <v>6951</v>
      </c>
      <c r="B4387" s="822" t="s">
        <v>7426</v>
      </c>
      <c r="C4387" s="822" t="s">
        <v>639</v>
      </c>
      <c r="D4387" s="822" t="s">
        <v>3488</v>
      </c>
      <c r="E4387" s="822" t="s">
        <v>6946</v>
      </c>
      <c r="F4387" s="822" t="s">
        <v>7318</v>
      </c>
      <c r="G4387" s="822" t="s">
        <v>7319</v>
      </c>
      <c r="H4387" s="831"/>
      <c r="I4387" s="831"/>
      <c r="J4387" s="822"/>
      <c r="K4387" s="822"/>
      <c r="L4387" s="831">
        <v>2</v>
      </c>
      <c r="M4387" s="831">
        <v>76</v>
      </c>
      <c r="N4387" s="822"/>
      <c r="O4387" s="822">
        <v>38</v>
      </c>
      <c r="P4387" s="831"/>
      <c r="Q4387" s="831"/>
      <c r="R4387" s="827"/>
      <c r="S4387" s="832"/>
    </row>
    <row r="4388" spans="1:19" ht="14.45" customHeight="1" x14ac:dyDescent="0.2">
      <c r="A4388" s="821" t="s">
        <v>6951</v>
      </c>
      <c r="B4388" s="822" t="s">
        <v>7426</v>
      </c>
      <c r="C4388" s="822" t="s">
        <v>639</v>
      </c>
      <c r="D4388" s="822" t="s">
        <v>3488</v>
      </c>
      <c r="E4388" s="822" t="s">
        <v>6946</v>
      </c>
      <c r="F4388" s="822" t="s">
        <v>7328</v>
      </c>
      <c r="G4388" s="822" t="s">
        <v>7329</v>
      </c>
      <c r="H4388" s="831"/>
      <c r="I4388" s="831"/>
      <c r="J4388" s="822"/>
      <c r="K4388" s="822"/>
      <c r="L4388" s="831">
        <v>1</v>
      </c>
      <c r="M4388" s="831">
        <v>180</v>
      </c>
      <c r="N4388" s="822"/>
      <c r="O4388" s="822">
        <v>180</v>
      </c>
      <c r="P4388" s="831"/>
      <c r="Q4388" s="831"/>
      <c r="R4388" s="827"/>
      <c r="S4388" s="832"/>
    </row>
    <row r="4389" spans="1:19" ht="14.45" customHeight="1" x14ac:dyDescent="0.2">
      <c r="A4389" s="821" t="s">
        <v>6951</v>
      </c>
      <c r="B4389" s="822" t="s">
        <v>7426</v>
      </c>
      <c r="C4389" s="822" t="s">
        <v>639</v>
      </c>
      <c r="D4389" s="822" t="s">
        <v>3488</v>
      </c>
      <c r="E4389" s="822" t="s">
        <v>6946</v>
      </c>
      <c r="F4389" s="822" t="s">
        <v>7336</v>
      </c>
      <c r="G4389" s="822" t="s">
        <v>7337</v>
      </c>
      <c r="H4389" s="831"/>
      <c r="I4389" s="831"/>
      <c r="J4389" s="822"/>
      <c r="K4389" s="822"/>
      <c r="L4389" s="831">
        <v>4</v>
      </c>
      <c r="M4389" s="831">
        <v>984</v>
      </c>
      <c r="N4389" s="822"/>
      <c r="O4389" s="822">
        <v>246</v>
      </c>
      <c r="P4389" s="831"/>
      <c r="Q4389" s="831"/>
      <c r="R4389" s="827"/>
      <c r="S4389" s="832"/>
    </row>
    <row r="4390" spans="1:19" ht="14.45" customHeight="1" x14ac:dyDescent="0.2">
      <c r="A4390" s="821" t="s">
        <v>6951</v>
      </c>
      <c r="B4390" s="822" t="s">
        <v>7426</v>
      </c>
      <c r="C4390" s="822" t="s">
        <v>639</v>
      </c>
      <c r="D4390" s="822" t="s">
        <v>3488</v>
      </c>
      <c r="E4390" s="822" t="s">
        <v>6946</v>
      </c>
      <c r="F4390" s="822" t="s">
        <v>7338</v>
      </c>
      <c r="G4390" s="822" t="s">
        <v>7339</v>
      </c>
      <c r="H4390" s="831"/>
      <c r="I4390" s="831"/>
      <c r="J4390" s="822"/>
      <c r="K4390" s="822"/>
      <c r="L4390" s="831">
        <v>1</v>
      </c>
      <c r="M4390" s="831">
        <v>45.56</v>
      </c>
      <c r="N4390" s="822"/>
      <c r="O4390" s="822">
        <v>45.56</v>
      </c>
      <c r="P4390" s="831"/>
      <c r="Q4390" s="831"/>
      <c r="R4390" s="827"/>
      <c r="S4390" s="832"/>
    </row>
    <row r="4391" spans="1:19" ht="14.45" customHeight="1" x14ac:dyDescent="0.2">
      <c r="A4391" s="821" t="s">
        <v>6951</v>
      </c>
      <c r="B4391" s="822" t="s">
        <v>7426</v>
      </c>
      <c r="C4391" s="822" t="s">
        <v>639</v>
      </c>
      <c r="D4391" s="822" t="s">
        <v>3488</v>
      </c>
      <c r="E4391" s="822" t="s">
        <v>6946</v>
      </c>
      <c r="F4391" s="822" t="s">
        <v>7342</v>
      </c>
      <c r="G4391" s="822" t="s">
        <v>7343</v>
      </c>
      <c r="H4391" s="831"/>
      <c r="I4391" s="831"/>
      <c r="J4391" s="822"/>
      <c r="K4391" s="822"/>
      <c r="L4391" s="831">
        <v>2</v>
      </c>
      <c r="M4391" s="831">
        <v>76</v>
      </c>
      <c r="N4391" s="822"/>
      <c r="O4391" s="822">
        <v>38</v>
      </c>
      <c r="P4391" s="831"/>
      <c r="Q4391" s="831"/>
      <c r="R4391" s="827"/>
      <c r="S4391" s="832"/>
    </row>
    <row r="4392" spans="1:19" ht="14.45" customHeight="1" x14ac:dyDescent="0.2">
      <c r="A4392" s="821" t="s">
        <v>6951</v>
      </c>
      <c r="B4392" s="822" t="s">
        <v>7426</v>
      </c>
      <c r="C4392" s="822" t="s">
        <v>639</v>
      </c>
      <c r="D4392" s="822" t="s">
        <v>3488</v>
      </c>
      <c r="E4392" s="822" t="s">
        <v>6946</v>
      </c>
      <c r="F4392" s="822" t="s">
        <v>7348</v>
      </c>
      <c r="G4392" s="822" t="s">
        <v>7349</v>
      </c>
      <c r="H4392" s="831"/>
      <c r="I4392" s="831"/>
      <c r="J4392" s="822"/>
      <c r="K4392" s="822"/>
      <c r="L4392" s="831">
        <v>3</v>
      </c>
      <c r="M4392" s="831">
        <v>99</v>
      </c>
      <c r="N4392" s="822"/>
      <c r="O4392" s="822">
        <v>33</v>
      </c>
      <c r="P4392" s="831"/>
      <c r="Q4392" s="831"/>
      <c r="R4392" s="827"/>
      <c r="S4392" s="832"/>
    </row>
    <row r="4393" spans="1:19" ht="14.45" customHeight="1" x14ac:dyDescent="0.2">
      <c r="A4393" s="821" t="s">
        <v>6951</v>
      </c>
      <c r="B4393" s="822" t="s">
        <v>7426</v>
      </c>
      <c r="C4393" s="822" t="s">
        <v>642</v>
      </c>
      <c r="D4393" s="822" t="s">
        <v>3482</v>
      </c>
      <c r="E4393" s="822" t="s">
        <v>6946</v>
      </c>
      <c r="F4393" s="822" t="s">
        <v>7312</v>
      </c>
      <c r="G4393" s="822" t="s">
        <v>7313</v>
      </c>
      <c r="H4393" s="831"/>
      <c r="I4393" s="831"/>
      <c r="J4393" s="822"/>
      <c r="K4393" s="822"/>
      <c r="L4393" s="831"/>
      <c r="M4393" s="831"/>
      <c r="N4393" s="822"/>
      <c r="O4393" s="822"/>
      <c r="P4393" s="831">
        <v>1</v>
      </c>
      <c r="Q4393" s="831">
        <v>133</v>
      </c>
      <c r="R4393" s="827"/>
      <c r="S4393" s="832">
        <v>133</v>
      </c>
    </row>
    <row r="4394" spans="1:19" ht="14.45" customHeight="1" x14ac:dyDescent="0.2">
      <c r="A4394" s="821" t="s">
        <v>6951</v>
      </c>
      <c r="B4394" s="822" t="s">
        <v>7426</v>
      </c>
      <c r="C4394" s="822" t="s">
        <v>642</v>
      </c>
      <c r="D4394" s="822" t="s">
        <v>6925</v>
      </c>
      <c r="E4394" s="822" t="s">
        <v>6953</v>
      </c>
      <c r="F4394" s="822" t="s">
        <v>7099</v>
      </c>
      <c r="G4394" s="822" t="s">
        <v>7100</v>
      </c>
      <c r="H4394" s="831"/>
      <c r="I4394" s="831"/>
      <c r="J4394" s="822"/>
      <c r="K4394" s="822"/>
      <c r="L4394" s="831"/>
      <c r="M4394" s="831"/>
      <c r="N4394" s="822"/>
      <c r="O4394" s="822"/>
      <c r="P4394" s="831">
        <v>1</v>
      </c>
      <c r="Q4394" s="831">
        <v>3193.47</v>
      </c>
      <c r="R4394" s="827"/>
      <c r="S4394" s="832">
        <v>3193.47</v>
      </c>
    </row>
    <row r="4395" spans="1:19" ht="14.45" customHeight="1" x14ac:dyDescent="0.2">
      <c r="A4395" s="821" t="s">
        <v>6951</v>
      </c>
      <c r="B4395" s="822" t="s">
        <v>7426</v>
      </c>
      <c r="C4395" s="822" t="s">
        <v>642</v>
      </c>
      <c r="D4395" s="822" t="s">
        <v>6925</v>
      </c>
      <c r="E4395" s="822" t="s">
        <v>7261</v>
      </c>
      <c r="F4395" s="822" t="s">
        <v>7432</v>
      </c>
      <c r="G4395" s="822" t="s">
        <v>7433</v>
      </c>
      <c r="H4395" s="831"/>
      <c r="I4395" s="831"/>
      <c r="J4395" s="822"/>
      <c r="K4395" s="822"/>
      <c r="L4395" s="831">
        <v>1</v>
      </c>
      <c r="M4395" s="831">
        <v>2520.7800000000002</v>
      </c>
      <c r="N4395" s="822"/>
      <c r="O4395" s="822">
        <v>2520.7800000000002</v>
      </c>
      <c r="P4395" s="831">
        <v>1</v>
      </c>
      <c r="Q4395" s="831">
        <v>2520.8000000000002</v>
      </c>
      <c r="R4395" s="827"/>
      <c r="S4395" s="832">
        <v>2520.8000000000002</v>
      </c>
    </row>
    <row r="4396" spans="1:19" ht="14.45" customHeight="1" x14ac:dyDescent="0.2">
      <c r="A4396" s="821" t="s">
        <v>6951</v>
      </c>
      <c r="B4396" s="822" t="s">
        <v>7426</v>
      </c>
      <c r="C4396" s="822" t="s">
        <v>642</v>
      </c>
      <c r="D4396" s="822" t="s">
        <v>6925</v>
      </c>
      <c r="E4396" s="822" t="s">
        <v>7261</v>
      </c>
      <c r="F4396" s="822" t="s">
        <v>7434</v>
      </c>
      <c r="G4396" s="822" t="s">
        <v>7435</v>
      </c>
      <c r="H4396" s="831"/>
      <c r="I4396" s="831"/>
      <c r="J4396" s="822"/>
      <c r="K4396" s="822"/>
      <c r="L4396" s="831">
        <v>1</v>
      </c>
      <c r="M4396" s="831">
        <v>1566.58</v>
      </c>
      <c r="N4396" s="822"/>
      <c r="O4396" s="822">
        <v>1566.58</v>
      </c>
      <c r="P4396" s="831"/>
      <c r="Q4396" s="831"/>
      <c r="R4396" s="827"/>
      <c r="S4396" s="832"/>
    </row>
    <row r="4397" spans="1:19" ht="14.45" customHeight="1" x14ac:dyDescent="0.2">
      <c r="A4397" s="821" t="s">
        <v>6951</v>
      </c>
      <c r="B4397" s="822" t="s">
        <v>7426</v>
      </c>
      <c r="C4397" s="822" t="s">
        <v>642</v>
      </c>
      <c r="D4397" s="822" t="s">
        <v>6925</v>
      </c>
      <c r="E4397" s="822" t="s">
        <v>6946</v>
      </c>
      <c r="F4397" s="822" t="s">
        <v>7312</v>
      </c>
      <c r="G4397" s="822" t="s">
        <v>7313</v>
      </c>
      <c r="H4397" s="831">
        <v>28</v>
      </c>
      <c r="I4397" s="831">
        <v>3416</v>
      </c>
      <c r="J4397" s="822"/>
      <c r="K4397" s="822">
        <v>122</v>
      </c>
      <c r="L4397" s="831"/>
      <c r="M4397" s="831"/>
      <c r="N4397" s="822"/>
      <c r="O4397" s="822"/>
      <c r="P4397" s="831"/>
      <c r="Q4397" s="831"/>
      <c r="R4397" s="827"/>
      <c r="S4397" s="832"/>
    </row>
    <row r="4398" spans="1:19" ht="14.45" customHeight="1" x14ac:dyDescent="0.2">
      <c r="A4398" s="821" t="s">
        <v>6951</v>
      </c>
      <c r="B4398" s="822" t="s">
        <v>7426</v>
      </c>
      <c r="C4398" s="822" t="s">
        <v>642</v>
      </c>
      <c r="D4398" s="822" t="s">
        <v>6925</v>
      </c>
      <c r="E4398" s="822" t="s">
        <v>6946</v>
      </c>
      <c r="F4398" s="822" t="s">
        <v>7318</v>
      </c>
      <c r="G4398" s="822" t="s">
        <v>7319</v>
      </c>
      <c r="H4398" s="831"/>
      <c r="I4398" s="831"/>
      <c r="J4398" s="822"/>
      <c r="K4398" s="822"/>
      <c r="L4398" s="831"/>
      <c r="M4398" s="831"/>
      <c r="N4398" s="822"/>
      <c r="O4398" s="822"/>
      <c r="P4398" s="831">
        <v>36</v>
      </c>
      <c r="Q4398" s="831">
        <v>1440</v>
      </c>
      <c r="R4398" s="827"/>
      <c r="S4398" s="832">
        <v>40</v>
      </c>
    </row>
    <row r="4399" spans="1:19" ht="14.45" customHeight="1" x14ac:dyDescent="0.2">
      <c r="A4399" s="821" t="s">
        <v>6951</v>
      </c>
      <c r="B4399" s="822" t="s">
        <v>7426</v>
      </c>
      <c r="C4399" s="822" t="s">
        <v>642</v>
      </c>
      <c r="D4399" s="822" t="s">
        <v>6925</v>
      </c>
      <c r="E4399" s="822" t="s">
        <v>6946</v>
      </c>
      <c r="F4399" s="822" t="s">
        <v>7328</v>
      </c>
      <c r="G4399" s="822" t="s">
        <v>7329</v>
      </c>
      <c r="H4399" s="831"/>
      <c r="I4399" s="831"/>
      <c r="J4399" s="822"/>
      <c r="K4399" s="822"/>
      <c r="L4399" s="831">
        <v>1</v>
      </c>
      <c r="M4399" s="831">
        <v>180</v>
      </c>
      <c r="N4399" s="822"/>
      <c r="O4399" s="822">
        <v>180</v>
      </c>
      <c r="P4399" s="831">
        <v>1</v>
      </c>
      <c r="Q4399" s="831">
        <v>194</v>
      </c>
      <c r="R4399" s="827"/>
      <c r="S4399" s="832">
        <v>194</v>
      </c>
    </row>
    <row r="4400" spans="1:19" ht="14.45" customHeight="1" x14ac:dyDescent="0.2">
      <c r="A4400" s="821" t="s">
        <v>6951</v>
      </c>
      <c r="B4400" s="822" t="s">
        <v>7426</v>
      </c>
      <c r="C4400" s="822" t="s">
        <v>642</v>
      </c>
      <c r="D4400" s="822" t="s">
        <v>6925</v>
      </c>
      <c r="E4400" s="822" t="s">
        <v>6946</v>
      </c>
      <c r="F4400" s="822" t="s">
        <v>7441</v>
      </c>
      <c r="G4400" s="822" t="s">
        <v>7442</v>
      </c>
      <c r="H4400" s="831">
        <v>1</v>
      </c>
      <c r="I4400" s="831">
        <v>1247</v>
      </c>
      <c r="J4400" s="822"/>
      <c r="K4400" s="822">
        <v>1247</v>
      </c>
      <c r="L4400" s="831"/>
      <c r="M4400" s="831"/>
      <c r="N4400" s="822"/>
      <c r="O4400" s="822"/>
      <c r="P4400" s="831"/>
      <c r="Q4400" s="831"/>
      <c r="R4400" s="827"/>
      <c r="S4400" s="832"/>
    </row>
    <row r="4401" spans="1:19" ht="14.45" customHeight="1" x14ac:dyDescent="0.2">
      <c r="A4401" s="821" t="s">
        <v>6951</v>
      </c>
      <c r="B4401" s="822" t="s">
        <v>7426</v>
      </c>
      <c r="C4401" s="822" t="s">
        <v>642</v>
      </c>
      <c r="D4401" s="822" t="s">
        <v>6925</v>
      </c>
      <c r="E4401" s="822" t="s">
        <v>6946</v>
      </c>
      <c r="F4401" s="822" t="s">
        <v>7443</v>
      </c>
      <c r="G4401" s="822" t="s">
        <v>7444</v>
      </c>
      <c r="H4401" s="831">
        <v>38658</v>
      </c>
      <c r="I4401" s="831">
        <v>27640470</v>
      </c>
      <c r="J4401" s="822"/>
      <c r="K4401" s="822">
        <v>715</v>
      </c>
      <c r="L4401" s="831">
        <v>30387</v>
      </c>
      <c r="M4401" s="831">
        <v>21757092</v>
      </c>
      <c r="N4401" s="822"/>
      <c r="O4401" s="822">
        <v>716</v>
      </c>
      <c r="P4401" s="831">
        <v>8763</v>
      </c>
      <c r="Q4401" s="831">
        <v>6361938</v>
      </c>
      <c r="R4401" s="827"/>
      <c r="S4401" s="832">
        <v>726</v>
      </c>
    </row>
    <row r="4402" spans="1:19" ht="14.45" customHeight="1" x14ac:dyDescent="0.2">
      <c r="A4402" s="821" t="s">
        <v>6951</v>
      </c>
      <c r="B4402" s="822" t="s">
        <v>7426</v>
      </c>
      <c r="C4402" s="822" t="s">
        <v>642</v>
      </c>
      <c r="D4402" s="822" t="s">
        <v>6925</v>
      </c>
      <c r="E4402" s="822" t="s">
        <v>6946</v>
      </c>
      <c r="F4402" s="822" t="s">
        <v>7445</v>
      </c>
      <c r="G4402" s="822" t="s">
        <v>7446</v>
      </c>
      <c r="H4402" s="831">
        <v>312</v>
      </c>
      <c r="I4402" s="831">
        <v>197496</v>
      </c>
      <c r="J4402" s="822"/>
      <c r="K4402" s="822">
        <v>633</v>
      </c>
      <c r="L4402" s="831">
        <v>71</v>
      </c>
      <c r="M4402" s="831">
        <v>45014</v>
      </c>
      <c r="N4402" s="822"/>
      <c r="O4402" s="822">
        <v>634</v>
      </c>
      <c r="P4402" s="831">
        <v>68</v>
      </c>
      <c r="Q4402" s="831">
        <v>44064</v>
      </c>
      <c r="R4402" s="827"/>
      <c r="S4402" s="832">
        <v>648</v>
      </c>
    </row>
    <row r="4403" spans="1:19" ht="14.45" customHeight="1" x14ac:dyDescent="0.2">
      <c r="A4403" s="821" t="s">
        <v>6951</v>
      </c>
      <c r="B4403" s="822" t="s">
        <v>7426</v>
      </c>
      <c r="C4403" s="822" t="s">
        <v>642</v>
      </c>
      <c r="D4403" s="822" t="s">
        <v>6925</v>
      </c>
      <c r="E4403" s="822" t="s">
        <v>6946</v>
      </c>
      <c r="F4403" s="822" t="s">
        <v>7447</v>
      </c>
      <c r="G4403" s="822" t="s">
        <v>7448</v>
      </c>
      <c r="H4403" s="831">
        <v>1718</v>
      </c>
      <c r="I4403" s="831">
        <v>223340</v>
      </c>
      <c r="J4403" s="822"/>
      <c r="K4403" s="822">
        <v>130</v>
      </c>
      <c r="L4403" s="831">
        <v>1213</v>
      </c>
      <c r="M4403" s="831">
        <v>158903</v>
      </c>
      <c r="N4403" s="822"/>
      <c r="O4403" s="822">
        <v>131</v>
      </c>
      <c r="P4403" s="831">
        <v>572</v>
      </c>
      <c r="Q4403" s="831">
        <v>77792</v>
      </c>
      <c r="R4403" s="827"/>
      <c r="S4403" s="832">
        <v>136</v>
      </c>
    </row>
    <row r="4404" spans="1:19" ht="14.45" customHeight="1" x14ac:dyDescent="0.2">
      <c r="A4404" s="821" t="s">
        <v>6951</v>
      </c>
      <c r="B4404" s="822" t="s">
        <v>7426</v>
      </c>
      <c r="C4404" s="822" t="s">
        <v>642</v>
      </c>
      <c r="D4404" s="822" t="s">
        <v>6925</v>
      </c>
      <c r="E4404" s="822" t="s">
        <v>6946</v>
      </c>
      <c r="F4404" s="822" t="s">
        <v>7473</v>
      </c>
      <c r="G4404" s="822" t="s">
        <v>7474</v>
      </c>
      <c r="H4404" s="831"/>
      <c r="I4404" s="831"/>
      <c r="J4404" s="822"/>
      <c r="K4404" s="822"/>
      <c r="L4404" s="831">
        <v>1</v>
      </c>
      <c r="M4404" s="831">
        <v>2913</v>
      </c>
      <c r="N4404" s="822"/>
      <c r="O4404" s="822">
        <v>2913</v>
      </c>
      <c r="P4404" s="831"/>
      <c r="Q4404" s="831"/>
      <c r="R4404" s="827"/>
      <c r="S4404" s="832"/>
    </row>
    <row r="4405" spans="1:19" ht="14.45" customHeight="1" x14ac:dyDescent="0.2">
      <c r="A4405" s="821" t="s">
        <v>6951</v>
      </c>
      <c r="B4405" s="822" t="s">
        <v>7426</v>
      </c>
      <c r="C4405" s="822" t="s">
        <v>642</v>
      </c>
      <c r="D4405" s="822" t="s">
        <v>6925</v>
      </c>
      <c r="E4405" s="822" t="s">
        <v>6946</v>
      </c>
      <c r="F4405" s="822" t="s">
        <v>7449</v>
      </c>
      <c r="G4405" s="822" t="s">
        <v>7450</v>
      </c>
      <c r="H4405" s="831"/>
      <c r="I4405" s="831"/>
      <c r="J4405" s="822"/>
      <c r="K4405" s="822"/>
      <c r="L4405" s="831">
        <v>3</v>
      </c>
      <c r="M4405" s="831">
        <v>2223</v>
      </c>
      <c r="N4405" s="822"/>
      <c r="O4405" s="822">
        <v>741</v>
      </c>
      <c r="P4405" s="831">
        <v>1</v>
      </c>
      <c r="Q4405" s="831">
        <v>783</v>
      </c>
      <c r="R4405" s="827"/>
      <c r="S4405" s="832">
        <v>783</v>
      </c>
    </row>
    <row r="4406" spans="1:19" ht="14.45" customHeight="1" x14ac:dyDescent="0.2">
      <c r="A4406" s="821" t="s">
        <v>6951</v>
      </c>
      <c r="B4406" s="822" t="s">
        <v>7426</v>
      </c>
      <c r="C4406" s="822" t="s">
        <v>642</v>
      </c>
      <c r="D4406" s="822" t="s">
        <v>6925</v>
      </c>
      <c r="E4406" s="822" t="s">
        <v>6946</v>
      </c>
      <c r="F4406" s="822" t="s">
        <v>7451</v>
      </c>
      <c r="G4406" s="822" t="s">
        <v>7452</v>
      </c>
      <c r="H4406" s="831">
        <v>70851</v>
      </c>
      <c r="I4406" s="831">
        <v>62419731</v>
      </c>
      <c r="J4406" s="822"/>
      <c r="K4406" s="822">
        <v>881</v>
      </c>
      <c r="L4406" s="831">
        <v>88019</v>
      </c>
      <c r="M4406" s="831">
        <v>77632758</v>
      </c>
      <c r="N4406" s="822"/>
      <c r="O4406" s="822">
        <v>882</v>
      </c>
      <c r="P4406" s="831">
        <v>30885</v>
      </c>
      <c r="Q4406" s="831">
        <v>27580305</v>
      </c>
      <c r="R4406" s="827"/>
      <c r="S4406" s="832">
        <v>893</v>
      </c>
    </row>
    <row r="4407" spans="1:19" ht="14.45" customHeight="1" x14ac:dyDescent="0.2">
      <c r="A4407" s="821" t="s">
        <v>6951</v>
      </c>
      <c r="B4407" s="822" t="s">
        <v>7426</v>
      </c>
      <c r="C4407" s="822" t="s">
        <v>642</v>
      </c>
      <c r="D4407" s="822" t="s">
        <v>6925</v>
      </c>
      <c r="E4407" s="822" t="s">
        <v>6946</v>
      </c>
      <c r="F4407" s="822" t="s">
        <v>7336</v>
      </c>
      <c r="G4407" s="822" t="s">
        <v>7337</v>
      </c>
      <c r="H4407" s="831">
        <v>1</v>
      </c>
      <c r="I4407" s="831">
        <v>245</v>
      </c>
      <c r="J4407" s="822"/>
      <c r="K4407" s="822">
        <v>245</v>
      </c>
      <c r="L4407" s="831"/>
      <c r="M4407" s="831"/>
      <c r="N4407" s="822"/>
      <c r="O4407" s="822"/>
      <c r="P4407" s="831"/>
      <c r="Q4407" s="831"/>
      <c r="R4407" s="827"/>
      <c r="S4407" s="832"/>
    </row>
    <row r="4408" spans="1:19" ht="14.45" customHeight="1" x14ac:dyDescent="0.2">
      <c r="A4408" s="821" t="s">
        <v>6951</v>
      </c>
      <c r="B4408" s="822" t="s">
        <v>7426</v>
      </c>
      <c r="C4408" s="822" t="s">
        <v>642</v>
      </c>
      <c r="D4408" s="822" t="s">
        <v>6925</v>
      </c>
      <c r="E4408" s="822" t="s">
        <v>6946</v>
      </c>
      <c r="F4408" s="822" t="s">
        <v>7338</v>
      </c>
      <c r="G4408" s="822" t="s">
        <v>7339</v>
      </c>
      <c r="H4408" s="831"/>
      <c r="I4408" s="831"/>
      <c r="J4408" s="822"/>
      <c r="K4408" s="822"/>
      <c r="L4408" s="831">
        <v>1</v>
      </c>
      <c r="M4408" s="831">
        <v>33.33</v>
      </c>
      <c r="N4408" s="822"/>
      <c r="O4408" s="822">
        <v>33.33</v>
      </c>
      <c r="P4408" s="831">
        <v>1</v>
      </c>
      <c r="Q4408" s="831">
        <v>45.56</v>
      </c>
      <c r="R4408" s="827"/>
      <c r="S4408" s="832">
        <v>45.56</v>
      </c>
    </row>
    <row r="4409" spans="1:19" ht="14.45" customHeight="1" x14ac:dyDescent="0.2">
      <c r="A4409" s="821" t="s">
        <v>6951</v>
      </c>
      <c r="B4409" s="822" t="s">
        <v>7426</v>
      </c>
      <c r="C4409" s="822" t="s">
        <v>642</v>
      </c>
      <c r="D4409" s="822" t="s">
        <v>6925</v>
      </c>
      <c r="E4409" s="822" t="s">
        <v>6946</v>
      </c>
      <c r="F4409" s="822" t="s">
        <v>7342</v>
      </c>
      <c r="G4409" s="822" t="s">
        <v>7343</v>
      </c>
      <c r="H4409" s="831">
        <v>1419</v>
      </c>
      <c r="I4409" s="831">
        <v>53922</v>
      </c>
      <c r="J4409" s="822"/>
      <c r="K4409" s="822">
        <v>38</v>
      </c>
      <c r="L4409" s="831">
        <v>1265</v>
      </c>
      <c r="M4409" s="831">
        <v>48070</v>
      </c>
      <c r="N4409" s="822"/>
      <c r="O4409" s="822">
        <v>38</v>
      </c>
      <c r="P4409" s="831">
        <v>425</v>
      </c>
      <c r="Q4409" s="831">
        <v>16575</v>
      </c>
      <c r="R4409" s="827"/>
      <c r="S4409" s="832">
        <v>39</v>
      </c>
    </row>
    <row r="4410" spans="1:19" ht="14.45" customHeight="1" x14ac:dyDescent="0.2">
      <c r="A4410" s="821" t="s">
        <v>6951</v>
      </c>
      <c r="B4410" s="822" t="s">
        <v>7426</v>
      </c>
      <c r="C4410" s="822" t="s">
        <v>642</v>
      </c>
      <c r="D4410" s="822" t="s">
        <v>6925</v>
      </c>
      <c r="E4410" s="822" t="s">
        <v>6946</v>
      </c>
      <c r="F4410" s="822" t="s">
        <v>7348</v>
      </c>
      <c r="G4410" s="822" t="s">
        <v>7349</v>
      </c>
      <c r="H4410" s="831">
        <v>1</v>
      </c>
      <c r="I4410" s="831">
        <v>33</v>
      </c>
      <c r="J4410" s="822"/>
      <c r="K4410" s="822">
        <v>33</v>
      </c>
      <c r="L4410" s="831"/>
      <c r="M4410" s="831"/>
      <c r="N4410" s="822"/>
      <c r="O4410" s="822"/>
      <c r="P4410" s="831">
        <v>1</v>
      </c>
      <c r="Q4410" s="831">
        <v>34</v>
      </c>
      <c r="R4410" s="827"/>
      <c r="S4410" s="832">
        <v>34</v>
      </c>
    </row>
    <row r="4411" spans="1:19" ht="14.45" customHeight="1" x14ac:dyDescent="0.2">
      <c r="A4411" s="821" t="s">
        <v>6951</v>
      </c>
      <c r="B4411" s="822" t="s">
        <v>7426</v>
      </c>
      <c r="C4411" s="822" t="s">
        <v>642</v>
      </c>
      <c r="D4411" s="822" t="s">
        <v>6925</v>
      </c>
      <c r="E4411" s="822" t="s">
        <v>6946</v>
      </c>
      <c r="F4411" s="822" t="s">
        <v>7457</v>
      </c>
      <c r="G4411" s="822" t="s">
        <v>7458</v>
      </c>
      <c r="H4411" s="831"/>
      <c r="I4411" s="831"/>
      <c r="J4411" s="822"/>
      <c r="K4411" s="822"/>
      <c r="L4411" s="831">
        <v>1</v>
      </c>
      <c r="M4411" s="831">
        <v>3845</v>
      </c>
      <c r="N4411" s="822"/>
      <c r="O4411" s="822">
        <v>3845</v>
      </c>
      <c r="P4411" s="831">
        <v>1</v>
      </c>
      <c r="Q4411" s="831">
        <v>3985</v>
      </c>
      <c r="R4411" s="827"/>
      <c r="S4411" s="832">
        <v>3985</v>
      </c>
    </row>
    <row r="4412" spans="1:19" ht="14.45" customHeight="1" x14ac:dyDescent="0.2">
      <c r="A4412" s="821" t="s">
        <v>6951</v>
      </c>
      <c r="B4412" s="822" t="s">
        <v>7426</v>
      </c>
      <c r="C4412" s="822" t="s">
        <v>642</v>
      </c>
      <c r="D4412" s="822" t="s">
        <v>6925</v>
      </c>
      <c r="E4412" s="822" t="s">
        <v>6946</v>
      </c>
      <c r="F4412" s="822" t="s">
        <v>7459</v>
      </c>
      <c r="G4412" s="822" t="s">
        <v>7460</v>
      </c>
      <c r="H4412" s="831">
        <v>3221</v>
      </c>
      <c r="I4412" s="831">
        <v>6280950</v>
      </c>
      <c r="J4412" s="822"/>
      <c r="K4412" s="822">
        <v>1950</v>
      </c>
      <c r="L4412" s="831">
        <v>7115</v>
      </c>
      <c r="M4412" s="831">
        <v>13902710</v>
      </c>
      <c r="N4412" s="822"/>
      <c r="O4412" s="822">
        <v>1954</v>
      </c>
      <c r="P4412" s="831">
        <v>1380</v>
      </c>
      <c r="Q4412" s="831">
        <v>2775180</v>
      </c>
      <c r="R4412" s="827"/>
      <c r="S4412" s="832">
        <v>2011</v>
      </c>
    </row>
    <row r="4413" spans="1:19" ht="14.45" customHeight="1" x14ac:dyDescent="0.2">
      <c r="A4413" s="821" t="s">
        <v>6951</v>
      </c>
      <c r="B4413" s="822" t="s">
        <v>7426</v>
      </c>
      <c r="C4413" s="822" t="s">
        <v>642</v>
      </c>
      <c r="D4413" s="822" t="s">
        <v>6925</v>
      </c>
      <c r="E4413" s="822" t="s">
        <v>6946</v>
      </c>
      <c r="F4413" s="822" t="s">
        <v>7479</v>
      </c>
      <c r="G4413" s="822" t="s">
        <v>7480</v>
      </c>
      <c r="H4413" s="831">
        <v>55</v>
      </c>
      <c r="I4413" s="831">
        <v>19690</v>
      </c>
      <c r="J4413" s="822"/>
      <c r="K4413" s="822">
        <v>358</v>
      </c>
      <c r="L4413" s="831">
        <v>12</v>
      </c>
      <c r="M4413" s="831">
        <v>4296</v>
      </c>
      <c r="N4413" s="822"/>
      <c r="O4413" s="822">
        <v>358</v>
      </c>
      <c r="P4413" s="831">
        <v>52</v>
      </c>
      <c r="Q4413" s="831">
        <v>18824</v>
      </c>
      <c r="R4413" s="827"/>
      <c r="S4413" s="832">
        <v>362</v>
      </c>
    </row>
    <row r="4414" spans="1:19" ht="14.45" customHeight="1" x14ac:dyDescent="0.2">
      <c r="A4414" s="821" t="s">
        <v>6951</v>
      </c>
      <c r="B4414" s="822" t="s">
        <v>7426</v>
      </c>
      <c r="C4414" s="822" t="s">
        <v>642</v>
      </c>
      <c r="D4414" s="822" t="s">
        <v>6925</v>
      </c>
      <c r="E4414" s="822" t="s">
        <v>6946</v>
      </c>
      <c r="F4414" s="822" t="s">
        <v>7483</v>
      </c>
      <c r="G4414" s="822" t="s">
        <v>7484</v>
      </c>
      <c r="H4414" s="831">
        <v>66</v>
      </c>
      <c r="I4414" s="831">
        <v>977988</v>
      </c>
      <c r="J4414" s="822"/>
      <c r="K4414" s="822">
        <v>14818</v>
      </c>
      <c r="L4414" s="831">
        <v>58</v>
      </c>
      <c r="M4414" s="831">
        <v>860140</v>
      </c>
      <c r="N4414" s="822"/>
      <c r="O4414" s="822">
        <v>14830</v>
      </c>
      <c r="P4414" s="831"/>
      <c r="Q4414" s="831"/>
      <c r="R4414" s="827"/>
      <c r="S4414" s="832"/>
    </row>
    <row r="4415" spans="1:19" ht="14.45" customHeight="1" x14ac:dyDescent="0.2">
      <c r="A4415" s="821" t="s">
        <v>6951</v>
      </c>
      <c r="B4415" s="822" t="s">
        <v>7426</v>
      </c>
      <c r="C4415" s="822" t="s">
        <v>642</v>
      </c>
      <c r="D4415" s="822" t="s">
        <v>6925</v>
      </c>
      <c r="E4415" s="822" t="s">
        <v>6946</v>
      </c>
      <c r="F4415" s="822" t="s">
        <v>7461</v>
      </c>
      <c r="G4415" s="822" t="s">
        <v>7462</v>
      </c>
      <c r="H4415" s="831"/>
      <c r="I4415" s="831"/>
      <c r="J4415" s="822"/>
      <c r="K4415" s="822"/>
      <c r="L4415" s="831"/>
      <c r="M4415" s="831"/>
      <c r="N4415" s="822"/>
      <c r="O4415" s="822"/>
      <c r="P4415" s="831">
        <v>2</v>
      </c>
      <c r="Q4415" s="831">
        <v>642</v>
      </c>
      <c r="R4415" s="827"/>
      <c r="S4415" s="832">
        <v>321</v>
      </c>
    </row>
    <row r="4416" spans="1:19" ht="14.45" customHeight="1" x14ac:dyDescent="0.2">
      <c r="A4416" s="821" t="s">
        <v>6951</v>
      </c>
      <c r="B4416" s="822" t="s">
        <v>7426</v>
      </c>
      <c r="C4416" s="822" t="s">
        <v>642</v>
      </c>
      <c r="D4416" s="822" t="s">
        <v>6925</v>
      </c>
      <c r="E4416" s="822" t="s">
        <v>6946</v>
      </c>
      <c r="F4416" s="822" t="s">
        <v>7463</v>
      </c>
      <c r="G4416" s="822" t="s">
        <v>7464</v>
      </c>
      <c r="H4416" s="831">
        <v>1142</v>
      </c>
      <c r="I4416" s="831">
        <v>183862</v>
      </c>
      <c r="J4416" s="822"/>
      <c r="K4416" s="822">
        <v>161</v>
      </c>
      <c r="L4416" s="831">
        <v>775</v>
      </c>
      <c r="M4416" s="831">
        <v>125550</v>
      </c>
      <c r="N4416" s="822"/>
      <c r="O4416" s="822">
        <v>162</v>
      </c>
      <c r="P4416" s="831">
        <v>277</v>
      </c>
      <c r="Q4416" s="831">
        <v>45705</v>
      </c>
      <c r="R4416" s="827"/>
      <c r="S4416" s="832">
        <v>165</v>
      </c>
    </row>
    <row r="4417" spans="1:19" ht="14.45" customHeight="1" x14ac:dyDescent="0.2">
      <c r="A4417" s="821" t="s">
        <v>6951</v>
      </c>
      <c r="B4417" s="822" t="s">
        <v>7426</v>
      </c>
      <c r="C4417" s="822" t="s">
        <v>642</v>
      </c>
      <c r="D4417" s="822" t="s">
        <v>6925</v>
      </c>
      <c r="E4417" s="822" t="s">
        <v>6946</v>
      </c>
      <c r="F4417" s="822" t="s">
        <v>7485</v>
      </c>
      <c r="G4417" s="822" t="s">
        <v>7486</v>
      </c>
      <c r="H4417" s="831"/>
      <c r="I4417" s="831"/>
      <c r="J4417" s="822"/>
      <c r="K4417" s="822"/>
      <c r="L4417" s="831"/>
      <c r="M4417" s="831"/>
      <c r="N4417" s="822"/>
      <c r="O4417" s="822"/>
      <c r="P4417" s="831">
        <v>2278</v>
      </c>
      <c r="Q4417" s="831">
        <v>1239232</v>
      </c>
      <c r="R4417" s="827"/>
      <c r="S4417" s="832">
        <v>544</v>
      </c>
    </row>
    <row r="4418" spans="1:19" ht="14.45" customHeight="1" x14ac:dyDescent="0.2">
      <c r="A4418" s="821" t="s">
        <v>6951</v>
      </c>
      <c r="B4418" s="822" t="s">
        <v>7426</v>
      </c>
      <c r="C4418" s="822" t="s">
        <v>642</v>
      </c>
      <c r="D4418" s="822" t="s">
        <v>6925</v>
      </c>
      <c r="E4418" s="822" t="s">
        <v>6946</v>
      </c>
      <c r="F4418" s="822" t="s">
        <v>7487</v>
      </c>
      <c r="G4418" s="822" t="s">
        <v>7488</v>
      </c>
      <c r="H4418" s="831"/>
      <c r="I4418" s="831"/>
      <c r="J4418" s="822"/>
      <c r="K4418" s="822"/>
      <c r="L4418" s="831"/>
      <c r="M4418" s="831"/>
      <c r="N4418" s="822"/>
      <c r="O4418" s="822"/>
      <c r="P4418" s="831">
        <v>57</v>
      </c>
      <c r="Q4418" s="831">
        <v>61275</v>
      </c>
      <c r="R4418" s="827"/>
      <c r="S4418" s="832">
        <v>1075</v>
      </c>
    </row>
    <row r="4419" spans="1:19" ht="14.45" customHeight="1" x14ac:dyDescent="0.2">
      <c r="A4419" s="821" t="s">
        <v>6951</v>
      </c>
      <c r="B4419" s="822" t="s">
        <v>7426</v>
      </c>
      <c r="C4419" s="822" t="s">
        <v>642</v>
      </c>
      <c r="D4419" s="822" t="s">
        <v>6925</v>
      </c>
      <c r="E4419" s="822" t="s">
        <v>6946</v>
      </c>
      <c r="F4419" s="822" t="s">
        <v>7489</v>
      </c>
      <c r="G4419" s="822" t="s">
        <v>7490</v>
      </c>
      <c r="H4419" s="831"/>
      <c r="I4419" s="831"/>
      <c r="J4419" s="822"/>
      <c r="K4419" s="822"/>
      <c r="L4419" s="831"/>
      <c r="M4419" s="831"/>
      <c r="N4419" s="822"/>
      <c r="O4419" s="822"/>
      <c r="P4419" s="831">
        <v>1852</v>
      </c>
      <c r="Q4419" s="831">
        <v>150012</v>
      </c>
      <c r="R4419" s="827"/>
      <c r="S4419" s="832">
        <v>81</v>
      </c>
    </row>
    <row r="4420" spans="1:19" ht="14.45" customHeight="1" x14ac:dyDescent="0.2">
      <c r="A4420" s="821" t="s">
        <v>6951</v>
      </c>
      <c r="B4420" s="822" t="s">
        <v>7426</v>
      </c>
      <c r="C4420" s="822" t="s">
        <v>642</v>
      </c>
      <c r="D4420" s="822" t="s">
        <v>6925</v>
      </c>
      <c r="E4420" s="822" t="s">
        <v>6946</v>
      </c>
      <c r="F4420" s="822" t="s">
        <v>7491</v>
      </c>
      <c r="G4420" s="822" t="s">
        <v>7492</v>
      </c>
      <c r="H4420" s="831"/>
      <c r="I4420" s="831"/>
      <c r="J4420" s="822"/>
      <c r="K4420" s="822"/>
      <c r="L4420" s="831"/>
      <c r="M4420" s="831"/>
      <c r="N4420" s="822"/>
      <c r="O4420" s="822"/>
      <c r="P4420" s="831">
        <v>1</v>
      </c>
      <c r="Q4420" s="831">
        <v>21026</v>
      </c>
      <c r="R4420" s="827"/>
      <c r="S4420" s="832">
        <v>21026</v>
      </c>
    </row>
    <row r="4421" spans="1:19" ht="14.45" customHeight="1" x14ac:dyDescent="0.2">
      <c r="A4421" s="821" t="s">
        <v>6951</v>
      </c>
      <c r="B4421" s="822" t="s">
        <v>7426</v>
      </c>
      <c r="C4421" s="822" t="s">
        <v>642</v>
      </c>
      <c r="D4421" s="822" t="s">
        <v>6925</v>
      </c>
      <c r="E4421" s="822" t="s">
        <v>6946</v>
      </c>
      <c r="F4421" s="822" t="s">
        <v>7493</v>
      </c>
      <c r="G4421" s="822" t="s">
        <v>7494</v>
      </c>
      <c r="H4421" s="831">
        <v>1</v>
      </c>
      <c r="I4421" s="831">
        <v>4145</v>
      </c>
      <c r="J4421" s="822"/>
      <c r="K4421" s="822">
        <v>4145</v>
      </c>
      <c r="L4421" s="831"/>
      <c r="M4421" s="831"/>
      <c r="N4421" s="822"/>
      <c r="O4421" s="822"/>
      <c r="P4421" s="831"/>
      <c r="Q4421" s="831"/>
      <c r="R4421" s="827"/>
      <c r="S4421" s="832"/>
    </row>
    <row r="4422" spans="1:19" ht="14.45" customHeight="1" x14ac:dyDescent="0.2">
      <c r="A4422" s="821" t="s">
        <v>6951</v>
      </c>
      <c r="B4422" s="822" t="s">
        <v>7426</v>
      </c>
      <c r="C4422" s="822" t="s">
        <v>642</v>
      </c>
      <c r="D4422" s="822" t="s">
        <v>3485</v>
      </c>
      <c r="E4422" s="822" t="s">
        <v>6953</v>
      </c>
      <c r="F4422" s="822" t="s">
        <v>7004</v>
      </c>
      <c r="G4422" s="822" t="s">
        <v>7005</v>
      </c>
      <c r="H4422" s="831"/>
      <c r="I4422" s="831"/>
      <c r="J4422" s="822"/>
      <c r="K4422" s="822"/>
      <c r="L4422" s="831"/>
      <c r="M4422" s="831"/>
      <c r="N4422" s="822"/>
      <c r="O4422" s="822"/>
      <c r="P4422" s="831">
        <v>0.1</v>
      </c>
      <c r="Q4422" s="831">
        <v>11.73</v>
      </c>
      <c r="R4422" s="827"/>
      <c r="S4422" s="832">
        <v>117.3</v>
      </c>
    </row>
    <row r="4423" spans="1:19" ht="14.45" customHeight="1" x14ac:dyDescent="0.2">
      <c r="A4423" s="821" t="s">
        <v>6951</v>
      </c>
      <c r="B4423" s="822" t="s">
        <v>7426</v>
      </c>
      <c r="C4423" s="822" t="s">
        <v>642</v>
      </c>
      <c r="D4423" s="822" t="s">
        <v>3485</v>
      </c>
      <c r="E4423" s="822" t="s">
        <v>6953</v>
      </c>
      <c r="F4423" s="822" t="s">
        <v>7010</v>
      </c>
      <c r="G4423" s="822" t="s">
        <v>1945</v>
      </c>
      <c r="H4423" s="831"/>
      <c r="I4423" s="831"/>
      <c r="J4423" s="822"/>
      <c r="K4423" s="822"/>
      <c r="L4423" s="831"/>
      <c r="M4423" s="831"/>
      <c r="N4423" s="822"/>
      <c r="O4423" s="822"/>
      <c r="P4423" s="831">
        <v>0.2</v>
      </c>
      <c r="Q4423" s="831">
        <v>36.53</v>
      </c>
      <c r="R4423" s="827"/>
      <c r="S4423" s="832">
        <v>182.65</v>
      </c>
    </row>
    <row r="4424" spans="1:19" ht="14.45" customHeight="1" x14ac:dyDescent="0.2">
      <c r="A4424" s="821" t="s">
        <v>6951</v>
      </c>
      <c r="B4424" s="822" t="s">
        <v>7426</v>
      </c>
      <c r="C4424" s="822" t="s">
        <v>642</v>
      </c>
      <c r="D4424" s="822" t="s">
        <v>3485</v>
      </c>
      <c r="E4424" s="822" t="s">
        <v>6953</v>
      </c>
      <c r="F4424" s="822" t="s">
        <v>7115</v>
      </c>
      <c r="G4424" s="822" t="s">
        <v>2319</v>
      </c>
      <c r="H4424" s="831"/>
      <c r="I4424" s="831"/>
      <c r="J4424" s="822"/>
      <c r="K4424" s="822"/>
      <c r="L4424" s="831"/>
      <c r="M4424" s="831"/>
      <c r="N4424" s="822"/>
      <c r="O4424" s="822"/>
      <c r="P4424" s="831">
        <v>2</v>
      </c>
      <c r="Q4424" s="831">
        <v>7405.07</v>
      </c>
      <c r="R4424" s="827"/>
      <c r="S4424" s="832">
        <v>3702.5349999999999</v>
      </c>
    </row>
    <row r="4425" spans="1:19" ht="14.45" customHeight="1" x14ac:dyDescent="0.2">
      <c r="A4425" s="821" t="s">
        <v>6951</v>
      </c>
      <c r="B4425" s="822" t="s">
        <v>7426</v>
      </c>
      <c r="C4425" s="822" t="s">
        <v>642</v>
      </c>
      <c r="D4425" s="822" t="s">
        <v>3485</v>
      </c>
      <c r="E4425" s="822" t="s">
        <v>6953</v>
      </c>
      <c r="F4425" s="822" t="s">
        <v>7221</v>
      </c>
      <c r="G4425" s="822" t="s">
        <v>2319</v>
      </c>
      <c r="H4425" s="831"/>
      <c r="I4425" s="831"/>
      <c r="J4425" s="822"/>
      <c r="K4425" s="822"/>
      <c r="L4425" s="831"/>
      <c r="M4425" s="831"/>
      <c r="N4425" s="822"/>
      <c r="O4425" s="822"/>
      <c r="P4425" s="831">
        <v>1</v>
      </c>
      <c r="Q4425" s="831">
        <v>3425.93</v>
      </c>
      <c r="R4425" s="827"/>
      <c r="S4425" s="832">
        <v>3425.93</v>
      </c>
    </row>
    <row r="4426" spans="1:19" ht="14.45" customHeight="1" x14ac:dyDescent="0.2">
      <c r="A4426" s="821" t="s">
        <v>6951</v>
      </c>
      <c r="B4426" s="822" t="s">
        <v>7426</v>
      </c>
      <c r="C4426" s="822" t="s">
        <v>642</v>
      </c>
      <c r="D4426" s="822" t="s">
        <v>3485</v>
      </c>
      <c r="E4426" s="822" t="s">
        <v>7261</v>
      </c>
      <c r="F4426" s="822" t="s">
        <v>7432</v>
      </c>
      <c r="G4426" s="822" t="s">
        <v>7433</v>
      </c>
      <c r="H4426" s="831">
        <v>36</v>
      </c>
      <c r="I4426" s="831">
        <v>99771.659999999989</v>
      </c>
      <c r="J4426" s="822"/>
      <c r="K4426" s="822">
        <v>2771.4349999999995</v>
      </c>
      <c r="L4426" s="831">
        <v>46</v>
      </c>
      <c r="M4426" s="831">
        <v>116815.72</v>
      </c>
      <c r="N4426" s="822"/>
      <c r="O4426" s="822">
        <v>2539.4721739130437</v>
      </c>
      <c r="P4426" s="831">
        <v>7</v>
      </c>
      <c r="Q4426" s="831">
        <v>17645.599999999999</v>
      </c>
      <c r="R4426" s="827"/>
      <c r="S4426" s="832">
        <v>2520.7999999999997</v>
      </c>
    </row>
    <row r="4427" spans="1:19" ht="14.45" customHeight="1" x14ac:dyDescent="0.2">
      <c r="A4427" s="821" t="s">
        <v>6951</v>
      </c>
      <c r="B4427" s="822" t="s">
        <v>7426</v>
      </c>
      <c r="C4427" s="822" t="s">
        <v>642</v>
      </c>
      <c r="D4427" s="822" t="s">
        <v>3485</v>
      </c>
      <c r="E4427" s="822" t="s">
        <v>7261</v>
      </c>
      <c r="F4427" s="822" t="s">
        <v>7434</v>
      </c>
      <c r="G4427" s="822" t="s">
        <v>7435</v>
      </c>
      <c r="H4427" s="831">
        <v>9</v>
      </c>
      <c r="I4427" s="831">
        <v>13550.39</v>
      </c>
      <c r="J4427" s="822"/>
      <c r="K4427" s="822">
        <v>1505.5988888888887</v>
      </c>
      <c r="L4427" s="831">
        <v>18</v>
      </c>
      <c r="M4427" s="831">
        <v>26551.949999999997</v>
      </c>
      <c r="N4427" s="822"/>
      <c r="O4427" s="822">
        <v>1475.1083333333331</v>
      </c>
      <c r="P4427" s="831">
        <v>3</v>
      </c>
      <c r="Q4427" s="831">
        <v>4699.74</v>
      </c>
      <c r="R4427" s="827"/>
      <c r="S4427" s="832">
        <v>1566.58</v>
      </c>
    </row>
    <row r="4428" spans="1:19" ht="14.45" customHeight="1" x14ac:dyDescent="0.2">
      <c r="A4428" s="821" t="s">
        <v>6951</v>
      </c>
      <c r="B4428" s="822" t="s">
        <v>7426</v>
      </c>
      <c r="C4428" s="822" t="s">
        <v>642</v>
      </c>
      <c r="D4428" s="822" t="s">
        <v>3485</v>
      </c>
      <c r="E4428" s="822" t="s">
        <v>7261</v>
      </c>
      <c r="F4428" s="822" t="s">
        <v>7467</v>
      </c>
      <c r="G4428" s="822" t="s">
        <v>7468</v>
      </c>
      <c r="H4428" s="831">
        <v>1</v>
      </c>
      <c r="I4428" s="831">
        <v>1030.9000000000001</v>
      </c>
      <c r="J4428" s="822"/>
      <c r="K4428" s="822">
        <v>1030.9000000000001</v>
      </c>
      <c r="L4428" s="831"/>
      <c r="M4428" s="831"/>
      <c r="N4428" s="822"/>
      <c r="O4428" s="822"/>
      <c r="P4428" s="831"/>
      <c r="Q4428" s="831"/>
      <c r="R4428" s="827"/>
      <c r="S4428" s="832"/>
    </row>
    <row r="4429" spans="1:19" ht="14.45" customHeight="1" x14ac:dyDescent="0.2">
      <c r="A4429" s="821" t="s">
        <v>6951</v>
      </c>
      <c r="B4429" s="822" t="s">
        <v>7426</v>
      </c>
      <c r="C4429" s="822" t="s">
        <v>642</v>
      </c>
      <c r="D4429" s="822" t="s">
        <v>3485</v>
      </c>
      <c r="E4429" s="822" t="s">
        <v>7261</v>
      </c>
      <c r="F4429" s="822" t="s">
        <v>7280</v>
      </c>
      <c r="G4429" s="822" t="s">
        <v>7281</v>
      </c>
      <c r="H4429" s="831"/>
      <c r="I4429" s="831"/>
      <c r="J4429" s="822"/>
      <c r="K4429" s="822"/>
      <c r="L4429" s="831"/>
      <c r="M4429" s="831"/>
      <c r="N4429" s="822"/>
      <c r="O4429" s="822"/>
      <c r="P4429" s="831">
        <v>6</v>
      </c>
      <c r="Q4429" s="831">
        <v>1075.8</v>
      </c>
      <c r="R4429" s="827"/>
      <c r="S4429" s="832">
        <v>179.29999999999998</v>
      </c>
    </row>
    <row r="4430" spans="1:19" ht="14.45" customHeight="1" x14ac:dyDescent="0.2">
      <c r="A4430" s="821" t="s">
        <v>6951</v>
      </c>
      <c r="B4430" s="822" t="s">
        <v>7426</v>
      </c>
      <c r="C4430" s="822" t="s">
        <v>642</v>
      </c>
      <c r="D4430" s="822" t="s">
        <v>3485</v>
      </c>
      <c r="E4430" s="822" t="s">
        <v>7261</v>
      </c>
      <c r="F4430" s="822" t="s">
        <v>7287</v>
      </c>
      <c r="G4430" s="822" t="s">
        <v>7286</v>
      </c>
      <c r="H4430" s="831"/>
      <c r="I4430" s="831"/>
      <c r="J4430" s="822"/>
      <c r="K4430" s="822"/>
      <c r="L4430" s="831"/>
      <c r="M4430" s="831"/>
      <c r="N4430" s="822"/>
      <c r="O4430" s="822"/>
      <c r="P4430" s="831">
        <v>6</v>
      </c>
      <c r="Q4430" s="831">
        <v>455.82</v>
      </c>
      <c r="R4430" s="827"/>
      <c r="S4430" s="832">
        <v>75.97</v>
      </c>
    </row>
    <row r="4431" spans="1:19" ht="14.45" customHeight="1" x14ac:dyDescent="0.2">
      <c r="A4431" s="821" t="s">
        <v>6951</v>
      </c>
      <c r="B4431" s="822" t="s">
        <v>7426</v>
      </c>
      <c r="C4431" s="822" t="s">
        <v>642</v>
      </c>
      <c r="D4431" s="822" t="s">
        <v>3485</v>
      </c>
      <c r="E4431" s="822" t="s">
        <v>7261</v>
      </c>
      <c r="F4431" s="822" t="s">
        <v>7437</v>
      </c>
      <c r="G4431" s="822" t="s">
        <v>7438</v>
      </c>
      <c r="H4431" s="831"/>
      <c r="I4431" s="831"/>
      <c r="J4431" s="822"/>
      <c r="K4431" s="822"/>
      <c r="L4431" s="831"/>
      <c r="M4431" s="831"/>
      <c r="N4431" s="822"/>
      <c r="O4431" s="822"/>
      <c r="P4431" s="831">
        <v>12</v>
      </c>
      <c r="Q4431" s="831">
        <v>24150.84</v>
      </c>
      <c r="R4431" s="827"/>
      <c r="S4431" s="832">
        <v>2012.57</v>
      </c>
    </row>
    <row r="4432" spans="1:19" ht="14.45" customHeight="1" x14ac:dyDescent="0.2">
      <c r="A4432" s="821" t="s">
        <v>6951</v>
      </c>
      <c r="B4432" s="822" t="s">
        <v>7426</v>
      </c>
      <c r="C4432" s="822" t="s">
        <v>642</v>
      </c>
      <c r="D4432" s="822" t="s">
        <v>3485</v>
      </c>
      <c r="E4432" s="822" t="s">
        <v>7261</v>
      </c>
      <c r="F4432" s="822" t="s">
        <v>7439</v>
      </c>
      <c r="G4432" s="822" t="s">
        <v>7440</v>
      </c>
      <c r="H4432" s="831"/>
      <c r="I4432" s="831"/>
      <c r="J4432" s="822"/>
      <c r="K4432" s="822"/>
      <c r="L4432" s="831"/>
      <c r="M4432" s="831"/>
      <c r="N4432" s="822"/>
      <c r="O4432" s="822"/>
      <c r="P4432" s="831">
        <v>4</v>
      </c>
      <c r="Q4432" s="831">
        <v>4087.08</v>
      </c>
      <c r="R4432" s="827"/>
      <c r="S4432" s="832">
        <v>1021.77</v>
      </c>
    </row>
    <row r="4433" spans="1:19" ht="14.45" customHeight="1" x14ac:dyDescent="0.2">
      <c r="A4433" s="821" t="s">
        <v>6951</v>
      </c>
      <c r="B4433" s="822" t="s">
        <v>7426</v>
      </c>
      <c r="C4433" s="822" t="s">
        <v>642</v>
      </c>
      <c r="D4433" s="822" t="s">
        <v>3485</v>
      </c>
      <c r="E4433" s="822" t="s">
        <v>6946</v>
      </c>
      <c r="F4433" s="822" t="s">
        <v>7314</v>
      </c>
      <c r="G4433" s="822" t="s">
        <v>7315</v>
      </c>
      <c r="H4433" s="831"/>
      <c r="I4433" s="831"/>
      <c r="J4433" s="822"/>
      <c r="K4433" s="822"/>
      <c r="L4433" s="831"/>
      <c r="M4433" s="831"/>
      <c r="N4433" s="822"/>
      <c r="O4433" s="822"/>
      <c r="P4433" s="831">
        <v>6</v>
      </c>
      <c r="Q4433" s="831">
        <v>948</v>
      </c>
      <c r="R4433" s="827"/>
      <c r="S4433" s="832">
        <v>158</v>
      </c>
    </row>
    <row r="4434" spans="1:19" ht="14.45" customHeight="1" x14ac:dyDescent="0.2">
      <c r="A4434" s="821" t="s">
        <v>6951</v>
      </c>
      <c r="B4434" s="822" t="s">
        <v>7426</v>
      </c>
      <c r="C4434" s="822" t="s">
        <v>642</v>
      </c>
      <c r="D4434" s="822" t="s">
        <v>3485</v>
      </c>
      <c r="E4434" s="822" t="s">
        <v>6946</v>
      </c>
      <c r="F4434" s="822" t="s">
        <v>7318</v>
      </c>
      <c r="G4434" s="822" t="s">
        <v>7319</v>
      </c>
      <c r="H4434" s="831">
        <v>106</v>
      </c>
      <c r="I4434" s="831">
        <v>4028</v>
      </c>
      <c r="J4434" s="822"/>
      <c r="K4434" s="822">
        <v>38</v>
      </c>
      <c r="L4434" s="831">
        <v>91</v>
      </c>
      <c r="M4434" s="831">
        <v>3458</v>
      </c>
      <c r="N4434" s="822"/>
      <c r="O4434" s="822">
        <v>38</v>
      </c>
      <c r="P4434" s="831">
        <v>56</v>
      </c>
      <c r="Q4434" s="831">
        <v>2240</v>
      </c>
      <c r="R4434" s="827"/>
      <c r="S4434" s="832">
        <v>40</v>
      </c>
    </row>
    <row r="4435" spans="1:19" ht="14.45" customHeight="1" x14ac:dyDescent="0.2">
      <c r="A4435" s="821" t="s">
        <v>6951</v>
      </c>
      <c r="B4435" s="822" t="s">
        <v>7426</v>
      </c>
      <c r="C4435" s="822" t="s">
        <v>642</v>
      </c>
      <c r="D4435" s="822" t="s">
        <v>3485</v>
      </c>
      <c r="E4435" s="822" t="s">
        <v>6946</v>
      </c>
      <c r="F4435" s="822" t="s">
        <v>7328</v>
      </c>
      <c r="G4435" s="822" t="s">
        <v>7329</v>
      </c>
      <c r="H4435" s="831">
        <v>1130</v>
      </c>
      <c r="I4435" s="831">
        <v>202270</v>
      </c>
      <c r="J4435" s="822"/>
      <c r="K4435" s="822">
        <v>179</v>
      </c>
      <c r="L4435" s="831">
        <v>976</v>
      </c>
      <c r="M4435" s="831">
        <v>175680</v>
      </c>
      <c r="N4435" s="822"/>
      <c r="O4435" s="822">
        <v>180</v>
      </c>
      <c r="P4435" s="831">
        <v>786</v>
      </c>
      <c r="Q4435" s="831">
        <v>152484</v>
      </c>
      <c r="R4435" s="827"/>
      <c r="S4435" s="832">
        <v>194</v>
      </c>
    </row>
    <row r="4436" spans="1:19" ht="14.45" customHeight="1" x14ac:dyDescent="0.2">
      <c r="A4436" s="821" t="s">
        <v>6951</v>
      </c>
      <c r="B4436" s="822" t="s">
        <v>7426</v>
      </c>
      <c r="C4436" s="822" t="s">
        <v>642</v>
      </c>
      <c r="D4436" s="822" t="s">
        <v>3485</v>
      </c>
      <c r="E4436" s="822" t="s">
        <v>6946</v>
      </c>
      <c r="F4436" s="822" t="s">
        <v>7441</v>
      </c>
      <c r="G4436" s="822" t="s">
        <v>7442</v>
      </c>
      <c r="H4436" s="831">
        <v>159</v>
      </c>
      <c r="I4436" s="831">
        <v>198273</v>
      </c>
      <c r="J4436" s="822"/>
      <c r="K4436" s="822">
        <v>1247</v>
      </c>
      <c r="L4436" s="831">
        <v>101</v>
      </c>
      <c r="M4436" s="831">
        <v>126351</v>
      </c>
      <c r="N4436" s="822"/>
      <c r="O4436" s="822">
        <v>1251</v>
      </c>
      <c r="P4436" s="831">
        <v>33</v>
      </c>
      <c r="Q4436" s="831">
        <v>43164</v>
      </c>
      <c r="R4436" s="827"/>
      <c r="S4436" s="832">
        <v>1308</v>
      </c>
    </row>
    <row r="4437" spans="1:19" ht="14.45" customHeight="1" x14ac:dyDescent="0.2">
      <c r="A4437" s="821" t="s">
        <v>6951</v>
      </c>
      <c r="B4437" s="822" t="s">
        <v>7426</v>
      </c>
      <c r="C4437" s="822" t="s">
        <v>642</v>
      </c>
      <c r="D4437" s="822" t="s">
        <v>3485</v>
      </c>
      <c r="E4437" s="822" t="s">
        <v>6946</v>
      </c>
      <c r="F4437" s="822" t="s">
        <v>7443</v>
      </c>
      <c r="G4437" s="822" t="s">
        <v>7444</v>
      </c>
      <c r="H4437" s="831">
        <v>1590</v>
      </c>
      <c r="I4437" s="831">
        <v>1136850</v>
      </c>
      <c r="J4437" s="822"/>
      <c r="K4437" s="822">
        <v>715</v>
      </c>
      <c r="L4437" s="831"/>
      <c r="M4437" s="831"/>
      <c r="N4437" s="822"/>
      <c r="O4437" s="822"/>
      <c r="P4437" s="831"/>
      <c r="Q4437" s="831"/>
      <c r="R4437" s="827"/>
      <c r="S4437" s="832"/>
    </row>
    <row r="4438" spans="1:19" ht="14.45" customHeight="1" x14ac:dyDescent="0.2">
      <c r="A4438" s="821" t="s">
        <v>6951</v>
      </c>
      <c r="B4438" s="822" t="s">
        <v>7426</v>
      </c>
      <c r="C4438" s="822" t="s">
        <v>642</v>
      </c>
      <c r="D4438" s="822" t="s">
        <v>3485</v>
      </c>
      <c r="E4438" s="822" t="s">
        <v>6946</v>
      </c>
      <c r="F4438" s="822" t="s">
        <v>7445</v>
      </c>
      <c r="G4438" s="822" t="s">
        <v>7446</v>
      </c>
      <c r="H4438" s="831">
        <v>9</v>
      </c>
      <c r="I4438" s="831">
        <v>5697</v>
      </c>
      <c r="J4438" s="822"/>
      <c r="K4438" s="822">
        <v>633</v>
      </c>
      <c r="L4438" s="831"/>
      <c r="M4438" s="831"/>
      <c r="N4438" s="822"/>
      <c r="O4438" s="822"/>
      <c r="P4438" s="831"/>
      <c r="Q4438" s="831"/>
      <c r="R4438" s="827"/>
      <c r="S4438" s="832"/>
    </row>
    <row r="4439" spans="1:19" ht="14.45" customHeight="1" x14ac:dyDescent="0.2">
      <c r="A4439" s="821" t="s">
        <v>6951</v>
      </c>
      <c r="B4439" s="822" t="s">
        <v>7426</v>
      </c>
      <c r="C4439" s="822" t="s">
        <v>642</v>
      </c>
      <c r="D4439" s="822" t="s">
        <v>3485</v>
      </c>
      <c r="E4439" s="822" t="s">
        <v>6946</v>
      </c>
      <c r="F4439" s="822" t="s">
        <v>7447</v>
      </c>
      <c r="G4439" s="822" t="s">
        <v>7448</v>
      </c>
      <c r="H4439" s="831">
        <v>60</v>
      </c>
      <c r="I4439" s="831">
        <v>7800</v>
      </c>
      <c r="J4439" s="822"/>
      <c r="K4439" s="822">
        <v>130</v>
      </c>
      <c r="L4439" s="831">
        <v>2</v>
      </c>
      <c r="M4439" s="831">
        <v>262</v>
      </c>
      <c r="N4439" s="822"/>
      <c r="O4439" s="822">
        <v>131</v>
      </c>
      <c r="P4439" s="831"/>
      <c r="Q4439" s="831"/>
      <c r="R4439" s="827"/>
      <c r="S4439" s="832"/>
    </row>
    <row r="4440" spans="1:19" ht="14.45" customHeight="1" x14ac:dyDescent="0.2">
      <c r="A4440" s="821" t="s">
        <v>6951</v>
      </c>
      <c r="B4440" s="822" t="s">
        <v>7426</v>
      </c>
      <c r="C4440" s="822" t="s">
        <v>642</v>
      </c>
      <c r="D4440" s="822" t="s">
        <v>3485</v>
      </c>
      <c r="E4440" s="822" t="s">
        <v>6946</v>
      </c>
      <c r="F4440" s="822" t="s">
        <v>7449</v>
      </c>
      <c r="G4440" s="822" t="s">
        <v>7450</v>
      </c>
      <c r="H4440" s="831">
        <v>50</v>
      </c>
      <c r="I4440" s="831">
        <v>36600</v>
      </c>
      <c r="J4440" s="822"/>
      <c r="K4440" s="822">
        <v>732</v>
      </c>
      <c r="L4440" s="831">
        <v>73</v>
      </c>
      <c r="M4440" s="831">
        <v>54093</v>
      </c>
      <c r="N4440" s="822"/>
      <c r="O4440" s="822">
        <v>741</v>
      </c>
      <c r="P4440" s="831">
        <v>35</v>
      </c>
      <c r="Q4440" s="831">
        <v>27405</v>
      </c>
      <c r="R4440" s="827"/>
      <c r="S4440" s="832">
        <v>783</v>
      </c>
    </row>
    <row r="4441" spans="1:19" ht="14.45" customHeight="1" x14ac:dyDescent="0.2">
      <c r="A4441" s="821" t="s">
        <v>6951</v>
      </c>
      <c r="B4441" s="822" t="s">
        <v>7426</v>
      </c>
      <c r="C4441" s="822" t="s">
        <v>642</v>
      </c>
      <c r="D4441" s="822" t="s">
        <v>3485</v>
      </c>
      <c r="E4441" s="822" t="s">
        <v>6946</v>
      </c>
      <c r="F4441" s="822" t="s">
        <v>7451</v>
      </c>
      <c r="G4441" s="822" t="s">
        <v>7452</v>
      </c>
      <c r="H4441" s="831">
        <v>2390</v>
      </c>
      <c r="I4441" s="831">
        <v>2105590</v>
      </c>
      <c r="J4441" s="822"/>
      <c r="K4441" s="822">
        <v>881</v>
      </c>
      <c r="L4441" s="831"/>
      <c r="M4441" s="831"/>
      <c r="N4441" s="822"/>
      <c r="O4441" s="822"/>
      <c r="P4441" s="831"/>
      <c r="Q4441" s="831"/>
      <c r="R4441" s="827"/>
      <c r="S4441" s="832"/>
    </row>
    <row r="4442" spans="1:19" ht="14.45" customHeight="1" x14ac:dyDescent="0.2">
      <c r="A4442" s="821" t="s">
        <v>6951</v>
      </c>
      <c r="B4442" s="822" t="s">
        <v>7426</v>
      </c>
      <c r="C4442" s="822" t="s">
        <v>642</v>
      </c>
      <c r="D4442" s="822" t="s">
        <v>3485</v>
      </c>
      <c r="E4442" s="822" t="s">
        <v>6946</v>
      </c>
      <c r="F4442" s="822" t="s">
        <v>7336</v>
      </c>
      <c r="G4442" s="822" t="s">
        <v>7337</v>
      </c>
      <c r="H4442" s="831"/>
      <c r="I4442" s="831"/>
      <c r="J4442" s="822"/>
      <c r="K4442" s="822"/>
      <c r="L4442" s="831"/>
      <c r="M4442" s="831"/>
      <c r="N4442" s="822"/>
      <c r="O4442" s="822"/>
      <c r="P4442" s="831">
        <v>6</v>
      </c>
      <c r="Q4442" s="831">
        <v>1560</v>
      </c>
      <c r="R4442" s="827"/>
      <c r="S4442" s="832">
        <v>260</v>
      </c>
    </row>
    <row r="4443" spans="1:19" ht="14.45" customHeight="1" x14ac:dyDescent="0.2">
      <c r="A4443" s="821" t="s">
        <v>6951</v>
      </c>
      <c r="B4443" s="822" t="s">
        <v>7426</v>
      </c>
      <c r="C4443" s="822" t="s">
        <v>642</v>
      </c>
      <c r="D4443" s="822" t="s">
        <v>3485</v>
      </c>
      <c r="E4443" s="822" t="s">
        <v>6946</v>
      </c>
      <c r="F4443" s="822" t="s">
        <v>7338</v>
      </c>
      <c r="G4443" s="822" t="s">
        <v>7339</v>
      </c>
      <c r="H4443" s="831">
        <v>1089</v>
      </c>
      <c r="I4443" s="831">
        <v>36300</v>
      </c>
      <c r="J4443" s="822"/>
      <c r="K4443" s="822">
        <v>33.333333333333336</v>
      </c>
      <c r="L4443" s="831">
        <v>986</v>
      </c>
      <c r="M4443" s="831">
        <v>39271.11</v>
      </c>
      <c r="N4443" s="822"/>
      <c r="O4443" s="822">
        <v>39.828711967545637</v>
      </c>
      <c r="P4443" s="831">
        <v>773</v>
      </c>
      <c r="Q4443" s="831">
        <v>31387.789999999997</v>
      </c>
      <c r="R4443" s="827"/>
      <c r="S4443" s="832">
        <v>40.605161707632597</v>
      </c>
    </row>
    <row r="4444" spans="1:19" ht="14.45" customHeight="1" x14ac:dyDescent="0.2">
      <c r="A4444" s="821" t="s">
        <v>6951</v>
      </c>
      <c r="B4444" s="822" t="s">
        <v>7426</v>
      </c>
      <c r="C4444" s="822" t="s">
        <v>642</v>
      </c>
      <c r="D4444" s="822" t="s">
        <v>3485</v>
      </c>
      <c r="E4444" s="822" t="s">
        <v>6946</v>
      </c>
      <c r="F4444" s="822" t="s">
        <v>7342</v>
      </c>
      <c r="G4444" s="822" t="s">
        <v>7343</v>
      </c>
      <c r="H4444" s="831">
        <v>53</v>
      </c>
      <c r="I4444" s="831">
        <v>2014</v>
      </c>
      <c r="J4444" s="822"/>
      <c r="K4444" s="822">
        <v>38</v>
      </c>
      <c r="L4444" s="831"/>
      <c r="M4444" s="831"/>
      <c r="N4444" s="822"/>
      <c r="O4444" s="822"/>
      <c r="P4444" s="831">
        <v>87</v>
      </c>
      <c r="Q4444" s="831">
        <v>3393</v>
      </c>
      <c r="R4444" s="827"/>
      <c r="S4444" s="832">
        <v>39</v>
      </c>
    </row>
    <row r="4445" spans="1:19" ht="14.45" customHeight="1" x14ac:dyDescent="0.2">
      <c r="A4445" s="821" t="s">
        <v>6951</v>
      </c>
      <c r="B4445" s="822" t="s">
        <v>7426</v>
      </c>
      <c r="C4445" s="822" t="s">
        <v>642</v>
      </c>
      <c r="D4445" s="822" t="s">
        <v>3485</v>
      </c>
      <c r="E4445" s="822" t="s">
        <v>6946</v>
      </c>
      <c r="F4445" s="822" t="s">
        <v>7348</v>
      </c>
      <c r="G4445" s="822" t="s">
        <v>7349</v>
      </c>
      <c r="H4445" s="831"/>
      <c r="I4445" s="831"/>
      <c r="J4445" s="822"/>
      <c r="K4445" s="822"/>
      <c r="L4445" s="831"/>
      <c r="M4445" s="831"/>
      <c r="N4445" s="822"/>
      <c r="O4445" s="822"/>
      <c r="P4445" s="831">
        <v>4</v>
      </c>
      <c r="Q4445" s="831">
        <v>136</v>
      </c>
      <c r="R4445" s="827"/>
      <c r="S4445" s="832">
        <v>34</v>
      </c>
    </row>
    <row r="4446" spans="1:19" ht="14.45" customHeight="1" x14ac:dyDescent="0.2">
      <c r="A4446" s="821" t="s">
        <v>6951</v>
      </c>
      <c r="B4446" s="822" t="s">
        <v>7426</v>
      </c>
      <c r="C4446" s="822" t="s">
        <v>642</v>
      </c>
      <c r="D4446" s="822" t="s">
        <v>3485</v>
      </c>
      <c r="E4446" s="822" t="s">
        <v>6946</v>
      </c>
      <c r="F4446" s="822" t="s">
        <v>7350</v>
      </c>
      <c r="G4446" s="822" t="s">
        <v>7351</v>
      </c>
      <c r="H4446" s="831"/>
      <c r="I4446" s="831"/>
      <c r="J4446" s="822"/>
      <c r="K4446" s="822"/>
      <c r="L4446" s="831">
        <v>20</v>
      </c>
      <c r="M4446" s="831">
        <v>7200</v>
      </c>
      <c r="N4446" s="822"/>
      <c r="O4446" s="822">
        <v>360</v>
      </c>
      <c r="P4446" s="831">
        <v>9</v>
      </c>
      <c r="Q4446" s="831">
        <v>3492</v>
      </c>
      <c r="R4446" s="827"/>
      <c r="S4446" s="832">
        <v>388</v>
      </c>
    </row>
    <row r="4447" spans="1:19" ht="14.45" customHeight="1" x14ac:dyDescent="0.2">
      <c r="A4447" s="821" t="s">
        <v>6951</v>
      </c>
      <c r="B4447" s="822" t="s">
        <v>7426</v>
      </c>
      <c r="C4447" s="822" t="s">
        <v>642</v>
      </c>
      <c r="D4447" s="822" t="s">
        <v>3485</v>
      </c>
      <c r="E4447" s="822" t="s">
        <v>6946</v>
      </c>
      <c r="F4447" s="822" t="s">
        <v>7352</v>
      </c>
      <c r="G4447" s="822" t="s">
        <v>7353</v>
      </c>
      <c r="H4447" s="831">
        <v>1</v>
      </c>
      <c r="I4447" s="831">
        <v>135</v>
      </c>
      <c r="J4447" s="822"/>
      <c r="K4447" s="822">
        <v>135</v>
      </c>
      <c r="L4447" s="831"/>
      <c r="M4447" s="831"/>
      <c r="N4447" s="822"/>
      <c r="O4447" s="822"/>
      <c r="P4447" s="831"/>
      <c r="Q4447" s="831"/>
      <c r="R4447" s="827"/>
      <c r="S4447" s="832"/>
    </row>
    <row r="4448" spans="1:19" ht="14.45" customHeight="1" x14ac:dyDescent="0.2">
      <c r="A4448" s="821" t="s">
        <v>6951</v>
      </c>
      <c r="B4448" s="822" t="s">
        <v>7426</v>
      </c>
      <c r="C4448" s="822" t="s">
        <v>642</v>
      </c>
      <c r="D4448" s="822" t="s">
        <v>3485</v>
      </c>
      <c r="E4448" s="822" t="s">
        <v>6946</v>
      </c>
      <c r="F4448" s="822" t="s">
        <v>7354</v>
      </c>
      <c r="G4448" s="822" t="s">
        <v>7355</v>
      </c>
      <c r="H4448" s="831"/>
      <c r="I4448" s="831"/>
      <c r="J4448" s="822"/>
      <c r="K4448" s="822"/>
      <c r="L4448" s="831"/>
      <c r="M4448" s="831"/>
      <c r="N4448" s="822"/>
      <c r="O4448" s="822"/>
      <c r="P4448" s="831">
        <v>4</v>
      </c>
      <c r="Q4448" s="831">
        <v>324</v>
      </c>
      <c r="R4448" s="827"/>
      <c r="S4448" s="832">
        <v>81</v>
      </c>
    </row>
    <row r="4449" spans="1:19" ht="14.45" customHeight="1" x14ac:dyDescent="0.2">
      <c r="A4449" s="821" t="s">
        <v>6951</v>
      </c>
      <c r="B4449" s="822" t="s">
        <v>7426</v>
      </c>
      <c r="C4449" s="822" t="s">
        <v>642</v>
      </c>
      <c r="D4449" s="822" t="s">
        <v>3485</v>
      </c>
      <c r="E4449" s="822" t="s">
        <v>6946</v>
      </c>
      <c r="F4449" s="822" t="s">
        <v>7356</v>
      </c>
      <c r="G4449" s="822" t="s">
        <v>7357</v>
      </c>
      <c r="H4449" s="831"/>
      <c r="I4449" s="831"/>
      <c r="J4449" s="822"/>
      <c r="K4449" s="822"/>
      <c r="L4449" s="831"/>
      <c r="M4449" s="831"/>
      <c r="N4449" s="822"/>
      <c r="O4449" s="822"/>
      <c r="P4449" s="831">
        <v>1</v>
      </c>
      <c r="Q4449" s="831">
        <v>243</v>
      </c>
      <c r="R4449" s="827"/>
      <c r="S4449" s="832">
        <v>243</v>
      </c>
    </row>
    <row r="4450" spans="1:19" ht="14.45" customHeight="1" x14ac:dyDescent="0.2">
      <c r="A4450" s="821" t="s">
        <v>6951</v>
      </c>
      <c r="B4450" s="822" t="s">
        <v>7426</v>
      </c>
      <c r="C4450" s="822" t="s">
        <v>642</v>
      </c>
      <c r="D4450" s="822" t="s">
        <v>3485</v>
      </c>
      <c r="E4450" s="822" t="s">
        <v>6946</v>
      </c>
      <c r="F4450" s="822" t="s">
        <v>7455</v>
      </c>
      <c r="G4450" s="822" t="s">
        <v>7456</v>
      </c>
      <c r="H4450" s="831">
        <v>9</v>
      </c>
      <c r="I4450" s="831">
        <v>4887</v>
      </c>
      <c r="J4450" s="822"/>
      <c r="K4450" s="822">
        <v>543</v>
      </c>
      <c r="L4450" s="831">
        <v>15</v>
      </c>
      <c r="M4450" s="831">
        <v>8205</v>
      </c>
      <c r="N4450" s="822"/>
      <c r="O4450" s="822">
        <v>547</v>
      </c>
      <c r="P4450" s="831">
        <v>2</v>
      </c>
      <c r="Q4450" s="831">
        <v>1178</v>
      </c>
      <c r="R4450" s="827"/>
      <c r="S4450" s="832">
        <v>589</v>
      </c>
    </row>
    <row r="4451" spans="1:19" ht="14.45" customHeight="1" x14ac:dyDescent="0.2">
      <c r="A4451" s="821" t="s">
        <v>6951</v>
      </c>
      <c r="B4451" s="822" t="s">
        <v>7426</v>
      </c>
      <c r="C4451" s="822" t="s">
        <v>642</v>
      </c>
      <c r="D4451" s="822" t="s">
        <v>3485</v>
      </c>
      <c r="E4451" s="822" t="s">
        <v>6946</v>
      </c>
      <c r="F4451" s="822" t="s">
        <v>7368</v>
      </c>
      <c r="G4451" s="822" t="s">
        <v>7369</v>
      </c>
      <c r="H4451" s="831">
        <v>142</v>
      </c>
      <c r="I4451" s="831">
        <v>16472</v>
      </c>
      <c r="J4451" s="822"/>
      <c r="K4451" s="822">
        <v>116</v>
      </c>
      <c r="L4451" s="831">
        <v>158</v>
      </c>
      <c r="M4451" s="831">
        <v>18486</v>
      </c>
      <c r="N4451" s="822"/>
      <c r="O4451" s="822">
        <v>117</v>
      </c>
      <c r="P4451" s="831">
        <v>137</v>
      </c>
      <c r="Q4451" s="831">
        <v>17399</v>
      </c>
      <c r="R4451" s="827"/>
      <c r="S4451" s="832">
        <v>127</v>
      </c>
    </row>
    <row r="4452" spans="1:19" ht="14.45" customHeight="1" x14ac:dyDescent="0.2">
      <c r="A4452" s="821" t="s">
        <v>6951</v>
      </c>
      <c r="B4452" s="822" t="s">
        <v>7426</v>
      </c>
      <c r="C4452" s="822" t="s">
        <v>642</v>
      </c>
      <c r="D4452" s="822" t="s">
        <v>3485</v>
      </c>
      <c r="E4452" s="822" t="s">
        <v>6946</v>
      </c>
      <c r="F4452" s="822" t="s">
        <v>7457</v>
      </c>
      <c r="G4452" s="822" t="s">
        <v>7458</v>
      </c>
      <c r="H4452" s="831">
        <v>88</v>
      </c>
      <c r="I4452" s="831">
        <v>337832</v>
      </c>
      <c r="J4452" s="822"/>
      <c r="K4452" s="822">
        <v>3839</v>
      </c>
      <c r="L4452" s="831">
        <v>82</v>
      </c>
      <c r="M4452" s="831">
        <v>315290</v>
      </c>
      <c r="N4452" s="822"/>
      <c r="O4452" s="822">
        <v>3845</v>
      </c>
      <c r="P4452" s="831">
        <v>47</v>
      </c>
      <c r="Q4452" s="831">
        <v>187295</v>
      </c>
      <c r="R4452" s="827"/>
      <c r="S4452" s="832">
        <v>3985</v>
      </c>
    </row>
    <row r="4453" spans="1:19" ht="14.45" customHeight="1" x14ac:dyDescent="0.2">
      <c r="A4453" s="821" t="s">
        <v>6951</v>
      </c>
      <c r="B4453" s="822" t="s">
        <v>7426</v>
      </c>
      <c r="C4453" s="822" t="s">
        <v>642</v>
      </c>
      <c r="D4453" s="822" t="s">
        <v>3485</v>
      </c>
      <c r="E4453" s="822" t="s">
        <v>6946</v>
      </c>
      <c r="F4453" s="822" t="s">
        <v>7459</v>
      </c>
      <c r="G4453" s="822" t="s">
        <v>7460</v>
      </c>
      <c r="H4453" s="831">
        <v>281</v>
      </c>
      <c r="I4453" s="831">
        <v>547950</v>
      </c>
      <c r="J4453" s="822"/>
      <c r="K4453" s="822">
        <v>1950</v>
      </c>
      <c r="L4453" s="831">
        <v>181</v>
      </c>
      <c r="M4453" s="831">
        <v>353674</v>
      </c>
      <c r="N4453" s="822"/>
      <c r="O4453" s="822">
        <v>1954</v>
      </c>
      <c r="P4453" s="831">
        <v>93</v>
      </c>
      <c r="Q4453" s="831">
        <v>187023</v>
      </c>
      <c r="R4453" s="827"/>
      <c r="S4453" s="832">
        <v>2011</v>
      </c>
    </row>
    <row r="4454" spans="1:19" ht="14.45" customHeight="1" x14ac:dyDescent="0.2">
      <c r="A4454" s="821" t="s">
        <v>6951</v>
      </c>
      <c r="B4454" s="822" t="s">
        <v>7426</v>
      </c>
      <c r="C4454" s="822" t="s">
        <v>642</v>
      </c>
      <c r="D4454" s="822" t="s">
        <v>3485</v>
      </c>
      <c r="E4454" s="822" t="s">
        <v>6946</v>
      </c>
      <c r="F4454" s="822" t="s">
        <v>7479</v>
      </c>
      <c r="G4454" s="822" t="s">
        <v>7480</v>
      </c>
      <c r="H4454" s="831">
        <v>3</v>
      </c>
      <c r="I4454" s="831">
        <v>1074</v>
      </c>
      <c r="J4454" s="822"/>
      <c r="K4454" s="822">
        <v>358</v>
      </c>
      <c r="L4454" s="831"/>
      <c r="M4454" s="831"/>
      <c r="N4454" s="822"/>
      <c r="O4454" s="822"/>
      <c r="P4454" s="831"/>
      <c r="Q4454" s="831"/>
      <c r="R4454" s="827"/>
      <c r="S4454" s="832"/>
    </row>
    <row r="4455" spans="1:19" ht="14.45" customHeight="1" x14ac:dyDescent="0.2">
      <c r="A4455" s="821" t="s">
        <v>6951</v>
      </c>
      <c r="B4455" s="822" t="s">
        <v>7426</v>
      </c>
      <c r="C4455" s="822" t="s">
        <v>642</v>
      </c>
      <c r="D4455" s="822" t="s">
        <v>3485</v>
      </c>
      <c r="E4455" s="822" t="s">
        <v>6946</v>
      </c>
      <c r="F4455" s="822" t="s">
        <v>7483</v>
      </c>
      <c r="G4455" s="822" t="s">
        <v>7484</v>
      </c>
      <c r="H4455" s="831">
        <v>7</v>
      </c>
      <c r="I4455" s="831">
        <v>103726</v>
      </c>
      <c r="J4455" s="822"/>
      <c r="K4455" s="822">
        <v>14818</v>
      </c>
      <c r="L4455" s="831">
        <v>4</v>
      </c>
      <c r="M4455" s="831">
        <v>59320</v>
      </c>
      <c r="N4455" s="822"/>
      <c r="O4455" s="822">
        <v>14830</v>
      </c>
      <c r="P4455" s="831">
        <v>1</v>
      </c>
      <c r="Q4455" s="831">
        <v>14947</v>
      </c>
      <c r="R4455" s="827"/>
      <c r="S4455" s="832">
        <v>14947</v>
      </c>
    </row>
    <row r="4456" spans="1:19" ht="14.45" customHeight="1" x14ac:dyDescent="0.2">
      <c r="A4456" s="821" t="s">
        <v>6951</v>
      </c>
      <c r="B4456" s="822" t="s">
        <v>7426</v>
      </c>
      <c r="C4456" s="822" t="s">
        <v>642</v>
      </c>
      <c r="D4456" s="822" t="s">
        <v>3485</v>
      </c>
      <c r="E4456" s="822" t="s">
        <v>6946</v>
      </c>
      <c r="F4456" s="822" t="s">
        <v>7461</v>
      </c>
      <c r="G4456" s="822" t="s">
        <v>7462</v>
      </c>
      <c r="H4456" s="831"/>
      <c r="I4456" s="831"/>
      <c r="J4456" s="822"/>
      <c r="K4456" s="822"/>
      <c r="L4456" s="831"/>
      <c r="M4456" s="831"/>
      <c r="N4456" s="822"/>
      <c r="O4456" s="822"/>
      <c r="P4456" s="831">
        <v>14</v>
      </c>
      <c r="Q4456" s="831">
        <v>4494</v>
      </c>
      <c r="R4456" s="827"/>
      <c r="S4456" s="832">
        <v>321</v>
      </c>
    </row>
    <row r="4457" spans="1:19" ht="14.45" customHeight="1" x14ac:dyDescent="0.2">
      <c r="A4457" s="821" t="s">
        <v>6951</v>
      </c>
      <c r="B4457" s="822" t="s">
        <v>7426</v>
      </c>
      <c r="C4457" s="822" t="s">
        <v>642</v>
      </c>
      <c r="D4457" s="822" t="s">
        <v>3485</v>
      </c>
      <c r="E4457" s="822" t="s">
        <v>6946</v>
      </c>
      <c r="F4457" s="822" t="s">
        <v>7463</v>
      </c>
      <c r="G4457" s="822" t="s">
        <v>7464</v>
      </c>
      <c r="H4457" s="831">
        <v>3</v>
      </c>
      <c r="I4457" s="831">
        <v>483</v>
      </c>
      <c r="J4457" s="822"/>
      <c r="K4457" s="822">
        <v>161</v>
      </c>
      <c r="L4457" s="831"/>
      <c r="M4457" s="831"/>
      <c r="N4457" s="822"/>
      <c r="O4457" s="822"/>
      <c r="P4457" s="831">
        <v>1</v>
      </c>
      <c r="Q4457" s="831">
        <v>165</v>
      </c>
      <c r="R4457" s="827"/>
      <c r="S4457" s="832">
        <v>165</v>
      </c>
    </row>
    <row r="4458" spans="1:19" ht="14.45" customHeight="1" x14ac:dyDescent="0.2">
      <c r="A4458" s="821" t="s">
        <v>6951</v>
      </c>
      <c r="B4458" s="822" t="s">
        <v>7426</v>
      </c>
      <c r="C4458" s="822" t="s">
        <v>642</v>
      </c>
      <c r="D4458" s="822" t="s">
        <v>3485</v>
      </c>
      <c r="E4458" s="822" t="s">
        <v>6946</v>
      </c>
      <c r="F4458" s="822" t="s">
        <v>7382</v>
      </c>
      <c r="G4458" s="822" t="s">
        <v>7380</v>
      </c>
      <c r="H4458" s="831"/>
      <c r="I4458" s="831"/>
      <c r="J4458" s="822"/>
      <c r="K4458" s="822"/>
      <c r="L4458" s="831"/>
      <c r="M4458" s="831"/>
      <c r="N4458" s="822"/>
      <c r="O4458" s="822"/>
      <c r="P4458" s="831">
        <v>5</v>
      </c>
      <c r="Q4458" s="831">
        <v>585</v>
      </c>
      <c r="R4458" s="827"/>
      <c r="S4458" s="832">
        <v>117</v>
      </c>
    </row>
    <row r="4459" spans="1:19" ht="14.45" customHeight="1" x14ac:dyDescent="0.2">
      <c r="A4459" s="821" t="s">
        <v>6951</v>
      </c>
      <c r="B4459" s="822" t="s">
        <v>7426</v>
      </c>
      <c r="C4459" s="822" t="s">
        <v>642</v>
      </c>
      <c r="D4459" s="822" t="s">
        <v>3486</v>
      </c>
      <c r="E4459" s="822" t="s">
        <v>6953</v>
      </c>
      <c r="F4459" s="822" t="s">
        <v>6961</v>
      </c>
      <c r="G4459" s="822" t="s">
        <v>1338</v>
      </c>
      <c r="H4459" s="831"/>
      <c r="I4459" s="831"/>
      <c r="J4459" s="822"/>
      <c r="K4459" s="822"/>
      <c r="L4459" s="831"/>
      <c r="M4459" s="831"/>
      <c r="N4459" s="822"/>
      <c r="O4459" s="822"/>
      <c r="P4459" s="831">
        <v>0.1</v>
      </c>
      <c r="Q4459" s="831">
        <v>4.0599999999999996</v>
      </c>
      <c r="R4459" s="827"/>
      <c r="S4459" s="832">
        <v>40.599999999999994</v>
      </c>
    </row>
    <row r="4460" spans="1:19" ht="14.45" customHeight="1" x14ac:dyDescent="0.2">
      <c r="A4460" s="821" t="s">
        <v>6951</v>
      </c>
      <c r="B4460" s="822" t="s">
        <v>7426</v>
      </c>
      <c r="C4460" s="822" t="s">
        <v>642</v>
      </c>
      <c r="D4460" s="822" t="s">
        <v>3486</v>
      </c>
      <c r="E4460" s="822" t="s">
        <v>6953</v>
      </c>
      <c r="F4460" s="822" t="s">
        <v>6997</v>
      </c>
      <c r="G4460" s="822" t="s">
        <v>877</v>
      </c>
      <c r="H4460" s="831"/>
      <c r="I4460" s="831"/>
      <c r="J4460" s="822"/>
      <c r="K4460" s="822"/>
      <c r="L4460" s="831">
        <v>0.2</v>
      </c>
      <c r="M4460" s="831">
        <v>11.95</v>
      </c>
      <c r="N4460" s="822"/>
      <c r="O4460" s="822">
        <v>59.749999999999993</v>
      </c>
      <c r="P4460" s="831"/>
      <c r="Q4460" s="831"/>
      <c r="R4460" s="827"/>
      <c r="S4460" s="832"/>
    </row>
    <row r="4461" spans="1:19" ht="14.45" customHeight="1" x14ac:dyDescent="0.2">
      <c r="A4461" s="821" t="s">
        <v>6951</v>
      </c>
      <c r="B4461" s="822" t="s">
        <v>7426</v>
      </c>
      <c r="C4461" s="822" t="s">
        <v>642</v>
      </c>
      <c r="D4461" s="822" t="s">
        <v>3486</v>
      </c>
      <c r="E4461" s="822" t="s">
        <v>6953</v>
      </c>
      <c r="F4461" s="822" t="s">
        <v>7049</v>
      </c>
      <c r="G4461" s="822" t="s">
        <v>805</v>
      </c>
      <c r="H4461" s="831"/>
      <c r="I4461" s="831"/>
      <c r="J4461" s="822"/>
      <c r="K4461" s="822"/>
      <c r="L4461" s="831">
        <v>2</v>
      </c>
      <c r="M4461" s="831">
        <v>158.4</v>
      </c>
      <c r="N4461" s="822"/>
      <c r="O4461" s="822">
        <v>79.2</v>
      </c>
      <c r="P4461" s="831"/>
      <c r="Q4461" s="831"/>
      <c r="R4461" s="827"/>
      <c r="S4461" s="832"/>
    </row>
    <row r="4462" spans="1:19" ht="14.45" customHeight="1" x14ac:dyDescent="0.2">
      <c r="A4462" s="821" t="s">
        <v>6951</v>
      </c>
      <c r="B4462" s="822" t="s">
        <v>7426</v>
      </c>
      <c r="C4462" s="822" t="s">
        <v>642</v>
      </c>
      <c r="D4462" s="822" t="s">
        <v>3486</v>
      </c>
      <c r="E4462" s="822" t="s">
        <v>6953</v>
      </c>
      <c r="F4462" s="822" t="s">
        <v>7086</v>
      </c>
      <c r="G4462" s="822" t="s">
        <v>2660</v>
      </c>
      <c r="H4462" s="831"/>
      <c r="I4462" s="831"/>
      <c r="J4462" s="822"/>
      <c r="K4462" s="822"/>
      <c r="L4462" s="831">
        <v>0.05</v>
      </c>
      <c r="M4462" s="831">
        <v>13.7</v>
      </c>
      <c r="N4462" s="822"/>
      <c r="O4462" s="822">
        <v>273.99999999999994</v>
      </c>
      <c r="P4462" s="831"/>
      <c r="Q4462" s="831"/>
      <c r="R4462" s="827"/>
      <c r="S4462" s="832"/>
    </row>
    <row r="4463" spans="1:19" ht="14.45" customHeight="1" x14ac:dyDescent="0.2">
      <c r="A4463" s="821" t="s">
        <v>6951</v>
      </c>
      <c r="B4463" s="822" t="s">
        <v>7426</v>
      </c>
      <c r="C4463" s="822" t="s">
        <v>642</v>
      </c>
      <c r="D4463" s="822" t="s">
        <v>3486</v>
      </c>
      <c r="E4463" s="822" t="s">
        <v>6953</v>
      </c>
      <c r="F4463" s="822" t="s">
        <v>7099</v>
      </c>
      <c r="G4463" s="822" t="s">
        <v>7100</v>
      </c>
      <c r="H4463" s="831">
        <v>1</v>
      </c>
      <c r="I4463" s="831">
        <v>4087.4</v>
      </c>
      <c r="J4463" s="822"/>
      <c r="K4463" s="822">
        <v>4087.4</v>
      </c>
      <c r="L4463" s="831">
        <v>1</v>
      </c>
      <c r="M4463" s="831">
        <v>4082.89</v>
      </c>
      <c r="N4463" s="822"/>
      <c r="O4463" s="822">
        <v>4082.89</v>
      </c>
      <c r="P4463" s="831"/>
      <c r="Q4463" s="831"/>
      <c r="R4463" s="827"/>
      <c r="S4463" s="832"/>
    </row>
    <row r="4464" spans="1:19" ht="14.45" customHeight="1" x14ac:dyDescent="0.2">
      <c r="A4464" s="821" t="s">
        <v>6951</v>
      </c>
      <c r="B4464" s="822" t="s">
        <v>7426</v>
      </c>
      <c r="C4464" s="822" t="s">
        <v>642</v>
      </c>
      <c r="D4464" s="822" t="s">
        <v>3486</v>
      </c>
      <c r="E4464" s="822" t="s">
        <v>6953</v>
      </c>
      <c r="F4464" s="822" t="s">
        <v>7114</v>
      </c>
      <c r="G4464" s="822" t="s">
        <v>2319</v>
      </c>
      <c r="H4464" s="831">
        <v>1</v>
      </c>
      <c r="I4464" s="831">
        <v>1186.57</v>
      </c>
      <c r="J4464" s="822"/>
      <c r="K4464" s="822">
        <v>1186.57</v>
      </c>
      <c r="L4464" s="831"/>
      <c r="M4464" s="831"/>
      <c r="N4464" s="822"/>
      <c r="O4464" s="822"/>
      <c r="P4464" s="831"/>
      <c r="Q4464" s="831"/>
      <c r="R4464" s="827"/>
      <c r="S4464" s="832"/>
    </row>
    <row r="4465" spans="1:19" ht="14.45" customHeight="1" x14ac:dyDescent="0.2">
      <c r="A4465" s="821" t="s">
        <v>6951</v>
      </c>
      <c r="B4465" s="822" t="s">
        <v>7426</v>
      </c>
      <c r="C4465" s="822" t="s">
        <v>642</v>
      </c>
      <c r="D4465" s="822" t="s">
        <v>3486</v>
      </c>
      <c r="E4465" s="822" t="s">
        <v>6953</v>
      </c>
      <c r="F4465" s="822" t="s">
        <v>7141</v>
      </c>
      <c r="G4465" s="822" t="s">
        <v>2967</v>
      </c>
      <c r="H4465" s="831"/>
      <c r="I4465" s="831"/>
      <c r="J4465" s="822"/>
      <c r="K4465" s="822"/>
      <c r="L4465" s="831">
        <v>0.56999999999999995</v>
      </c>
      <c r="M4465" s="831">
        <v>270.33</v>
      </c>
      <c r="N4465" s="822"/>
      <c r="O4465" s="822">
        <v>474.26315789473688</v>
      </c>
      <c r="P4465" s="831"/>
      <c r="Q4465" s="831"/>
      <c r="R4465" s="827"/>
      <c r="S4465" s="832"/>
    </row>
    <row r="4466" spans="1:19" ht="14.45" customHeight="1" x14ac:dyDescent="0.2">
      <c r="A4466" s="821" t="s">
        <v>6951</v>
      </c>
      <c r="B4466" s="822" t="s">
        <v>7426</v>
      </c>
      <c r="C4466" s="822" t="s">
        <v>642</v>
      </c>
      <c r="D4466" s="822" t="s">
        <v>3486</v>
      </c>
      <c r="E4466" s="822" t="s">
        <v>6953</v>
      </c>
      <c r="F4466" s="822" t="s">
        <v>7201</v>
      </c>
      <c r="G4466" s="822" t="s">
        <v>805</v>
      </c>
      <c r="H4466" s="831"/>
      <c r="I4466" s="831"/>
      <c r="J4466" s="822"/>
      <c r="K4466" s="822"/>
      <c r="L4466" s="831">
        <v>0.79</v>
      </c>
      <c r="M4466" s="831">
        <v>172.93</v>
      </c>
      <c r="N4466" s="822"/>
      <c r="O4466" s="822">
        <v>218.89873417721518</v>
      </c>
      <c r="P4466" s="831"/>
      <c r="Q4466" s="831"/>
      <c r="R4466" s="827"/>
      <c r="S4466" s="832"/>
    </row>
    <row r="4467" spans="1:19" ht="14.45" customHeight="1" x14ac:dyDescent="0.2">
      <c r="A4467" s="821" t="s">
        <v>6951</v>
      </c>
      <c r="B4467" s="822" t="s">
        <v>7426</v>
      </c>
      <c r="C4467" s="822" t="s">
        <v>642</v>
      </c>
      <c r="D4467" s="822" t="s">
        <v>3486</v>
      </c>
      <c r="E4467" s="822" t="s">
        <v>7261</v>
      </c>
      <c r="F4467" s="822" t="s">
        <v>7434</v>
      </c>
      <c r="G4467" s="822" t="s">
        <v>7435</v>
      </c>
      <c r="H4467" s="831">
        <v>24</v>
      </c>
      <c r="I4467" s="831">
        <v>34853.770000000004</v>
      </c>
      <c r="J4467" s="822"/>
      <c r="K4467" s="822">
        <v>1452.2404166666668</v>
      </c>
      <c r="L4467" s="831">
        <v>6</v>
      </c>
      <c r="M4467" s="831">
        <v>7752.99</v>
      </c>
      <c r="N4467" s="822"/>
      <c r="O4467" s="822">
        <v>1292.165</v>
      </c>
      <c r="P4467" s="831"/>
      <c r="Q4467" s="831"/>
      <c r="R4467" s="827"/>
      <c r="S4467" s="832"/>
    </row>
    <row r="4468" spans="1:19" ht="14.45" customHeight="1" x14ac:dyDescent="0.2">
      <c r="A4468" s="821" t="s">
        <v>6951</v>
      </c>
      <c r="B4468" s="822" t="s">
        <v>7426</v>
      </c>
      <c r="C4468" s="822" t="s">
        <v>642</v>
      </c>
      <c r="D4468" s="822" t="s">
        <v>3486</v>
      </c>
      <c r="E4468" s="822" t="s">
        <v>7261</v>
      </c>
      <c r="F4468" s="822" t="s">
        <v>7280</v>
      </c>
      <c r="G4468" s="822" t="s">
        <v>7281</v>
      </c>
      <c r="H4468" s="831"/>
      <c r="I4468" s="831"/>
      <c r="J4468" s="822"/>
      <c r="K4468" s="822"/>
      <c r="L4468" s="831">
        <v>1</v>
      </c>
      <c r="M4468" s="831">
        <v>179.3</v>
      </c>
      <c r="N4468" s="822"/>
      <c r="O4468" s="822">
        <v>179.3</v>
      </c>
      <c r="P4468" s="831"/>
      <c r="Q4468" s="831"/>
      <c r="R4468" s="827"/>
      <c r="S4468" s="832"/>
    </row>
    <row r="4469" spans="1:19" ht="14.45" customHeight="1" x14ac:dyDescent="0.2">
      <c r="A4469" s="821" t="s">
        <v>6951</v>
      </c>
      <c r="B4469" s="822" t="s">
        <v>7426</v>
      </c>
      <c r="C4469" s="822" t="s">
        <v>642</v>
      </c>
      <c r="D4469" s="822" t="s">
        <v>3486</v>
      </c>
      <c r="E4469" s="822" t="s">
        <v>7261</v>
      </c>
      <c r="F4469" s="822" t="s">
        <v>7283</v>
      </c>
      <c r="G4469" s="822" t="s">
        <v>7284</v>
      </c>
      <c r="H4469" s="831"/>
      <c r="I4469" s="831"/>
      <c r="J4469" s="822"/>
      <c r="K4469" s="822"/>
      <c r="L4469" s="831">
        <v>1</v>
      </c>
      <c r="M4469" s="831">
        <v>75.97</v>
      </c>
      <c r="N4469" s="822"/>
      <c r="O4469" s="822">
        <v>75.97</v>
      </c>
      <c r="P4469" s="831"/>
      <c r="Q4469" s="831"/>
      <c r="R4469" s="827"/>
      <c r="S4469" s="832"/>
    </row>
    <row r="4470" spans="1:19" ht="14.45" customHeight="1" x14ac:dyDescent="0.2">
      <c r="A4470" s="821" t="s">
        <v>6951</v>
      </c>
      <c r="B4470" s="822" t="s">
        <v>7426</v>
      </c>
      <c r="C4470" s="822" t="s">
        <v>642</v>
      </c>
      <c r="D4470" s="822" t="s">
        <v>3486</v>
      </c>
      <c r="E4470" s="822" t="s">
        <v>7261</v>
      </c>
      <c r="F4470" s="822" t="s">
        <v>7285</v>
      </c>
      <c r="G4470" s="822" t="s">
        <v>7286</v>
      </c>
      <c r="H4470" s="831"/>
      <c r="I4470" s="831"/>
      <c r="J4470" s="822"/>
      <c r="K4470" s="822"/>
      <c r="L4470" s="831">
        <v>1</v>
      </c>
      <c r="M4470" s="831">
        <v>94.69</v>
      </c>
      <c r="N4470" s="822"/>
      <c r="O4470" s="822">
        <v>94.69</v>
      </c>
      <c r="P4470" s="831"/>
      <c r="Q4470" s="831"/>
      <c r="R4470" s="827"/>
      <c r="S4470" s="832"/>
    </row>
    <row r="4471" spans="1:19" ht="14.45" customHeight="1" x14ac:dyDescent="0.2">
      <c r="A4471" s="821" t="s">
        <v>6951</v>
      </c>
      <c r="B4471" s="822" t="s">
        <v>7426</v>
      </c>
      <c r="C4471" s="822" t="s">
        <v>642</v>
      </c>
      <c r="D4471" s="822" t="s">
        <v>3486</v>
      </c>
      <c r="E4471" s="822" t="s">
        <v>6946</v>
      </c>
      <c r="F4471" s="822" t="s">
        <v>7314</v>
      </c>
      <c r="G4471" s="822" t="s">
        <v>7315</v>
      </c>
      <c r="H4471" s="831">
        <v>1</v>
      </c>
      <c r="I4471" s="831">
        <v>151</v>
      </c>
      <c r="J4471" s="822"/>
      <c r="K4471" s="822">
        <v>151</v>
      </c>
      <c r="L4471" s="831"/>
      <c r="M4471" s="831"/>
      <c r="N4471" s="822"/>
      <c r="O4471" s="822"/>
      <c r="P4471" s="831"/>
      <c r="Q4471" s="831"/>
      <c r="R4471" s="827"/>
      <c r="S4471" s="832"/>
    </row>
    <row r="4472" spans="1:19" ht="14.45" customHeight="1" x14ac:dyDescent="0.2">
      <c r="A4472" s="821" t="s">
        <v>6951</v>
      </c>
      <c r="B4472" s="822" t="s">
        <v>7426</v>
      </c>
      <c r="C4472" s="822" t="s">
        <v>642</v>
      </c>
      <c r="D4472" s="822" t="s">
        <v>3486</v>
      </c>
      <c r="E4472" s="822" t="s">
        <v>6946</v>
      </c>
      <c r="F4472" s="822" t="s">
        <v>7318</v>
      </c>
      <c r="G4472" s="822" t="s">
        <v>7319</v>
      </c>
      <c r="H4472" s="831">
        <v>14</v>
      </c>
      <c r="I4472" s="831">
        <v>532</v>
      </c>
      <c r="J4472" s="822"/>
      <c r="K4472" s="822">
        <v>38</v>
      </c>
      <c r="L4472" s="831">
        <v>10</v>
      </c>
      <c r="M4472" s="831">
        <v>380</v>
      </c>
      <c r="N4472" s="822"/>
      <c r="O4472" s="822">
        <v>38</v>
      </c>
      <c r="P4472" s="831">
        <v>1</v>
      </c>
      <c r="Q4472" s="831">
        <v>40</v>
      </c>
      <c r="R4472" s="827"/>
      <c r="S4472" s="832">
        <v>40</v>
      </c>
    </row>
    <row r="4473" spans="1:19" ht="14.45" customHeight="1" x14ac:dyDescent="0.2">
      <c r="A4473" s="821" t="s">
        <v>6951</v>
      </c>
      <c r="B4473" s="822" t="s">
        <v>7426</v>
      </c>
      <c r="C4473" s="822" t="s">
        <v>642</v>
      </c>
      <c r="D4473" s="822" t="s">
        <v>3486</v>
      </c>
      <c r="E4473" s="822" t="s">
        <v>6946</v>
      </c>
      <c r="F4473" s="822" t="s">
        <v>7328</v>
      </c>
      <c r="G4473" s="822" t="s">
        <v>7329</v>
      </c>
      <c r="H4473" s="831">
        <v>207</v>
      </c>
      <c r="I4473" s="831">
        <v>37053</v>
      </c>
      <c r="J4473" s="822"/>
      <c r="K4473" s="822">
        <v>179</v>
      </c>
      <c r="L4473" s="831">
        <v>160</v>
      </c>
      <c r="M4473" s="831">
        <v>28800</v>
      </c>
      <c r="N4473" s="822"/>
      <c r="O4473" s="822">
        <v>180</v>
      </c>
      <c r="P4473" s="831">
        <v>27</v>
      </c>
      <c r="Q4473" s="831">
        <v>5238</v>
      </c>
      <c r="R4473" s="827"/>
      <c r="S4473" s="832">
        <v>194</v>
      </c>
    </row>
    <row r="4474" spans="1:19" ht="14.45" customHeight="1" x14ac:dyDescent="0.2">
      <c r="A4474" s="821" t="s">
        <v>6951</v>
      </c>
      <c r="B4474" s="822" t="s">
        <v>7426</v>
      </c>
      <c r="C4474" s="822" t="s">
        <v>642</v>
      </c>
      <c r="D4474" s="822" t="s">
        <v>3486</v>
      </c>
      <c r="E4474" s="822" t="s">
        <v>6946</v>
      </c>
      <c r="F4474" s="822" t="s">
        <v>7441</v>
      </c>
      <c r="G4474" s="822" t="s">
        <v>7442</v>
      </c>
      <c r="H4474" s="831">
        <v>26</v>
      </c>
      <c r="I4474" s="831">
        <v>32422</v>
      </c>
      <c r="J4474" s="822"/>
      <c r="K4474" s="822">
        <v>1247</v>
      </c>
      <c r="L4474" s="831">
        <v>58</v>
      </c>
      <c r="M4474" s="831">
        <v>72558</v>
      </c>
      <c r="N4474" s="822"/>
      <c r="O4474" s="822">
        <v>1251</v>
      </c>
      <c r="P4474" s="831">
        <v>2</v>
      </c>
      <c r="Q4474" s="831">
        <v>2616</v>
      </c>
      <c r="R4474" s="827"/>
      <c r="S4474" s="832">
        <v>1308</v>
      </c>
    </row>
    <row r="4475" spans="1:19" ht="14.45" customHeight="1" x14ac:dyDescent="0.2">
      <c r="A4475" s="821" t="s">
        <v>6951</v>
      </c>
      <c r="B4475" s="822" t="s">
        <v>7426</v>
      </c>
      <c r="C4475" s="822" t="s">
        <v>642</v>
      </c>
      <c r="D4475" s="822" t="s">
        <v>3486</v>
      </c>
      <c r="E4475" s="822" t="s">
        <v>6946</v>
      </c>
      <c r="F4475" s="822" t="s">
        <v>7447</v>
      </c>
      <c r="G4475" s="822" t="s">
        <v>7448</v>
      </c>
      <c r="H4475" s="831"/>
      <c r="I4475" s="831"/>
      <c r="J4475" s="822"/>
      <c r="K4475" s="822"/>
      <c r="L4475" s="831">
        <v>2</v>
      </c>
      <c r="M4475" s="831">
        <v>262</v>
      </c>
      <c r="N4475" s="822"/>
      <c r="O4475" s="822">
        <v>131</v>
      </c>
      <c r="P4475" s="831"/>
      <c r="Q4475" s="831"/>
      <c r="R4475" s="827"/>
      <c r="S4475" s="832"/>
    </row>
    <row r="4476" spans="1:19" ht="14.45" customHeight="1" x14ac:dyDescent="0.2">
      <c r="A4476" s="821" t="s">
        <v>6951</v>
      </c>
      <c r="B4476" s="822" t="s">
        <v>7426</v>
      </c>
      <c r="C4476" s="822" t="s">
        <v>642</v>
      </c>
      <c r="D4476" s="822" t="s">
        <v>3486</v>
      </c>
      <c r="E4476" s="822" t="s">
        <v>6946</v>
      </c>
      <c r="F4476" s="822" t="s">
        <v>7449</v>
      </c>
      <c r="G4476" s="822" t="s">
        <v>7450</v>
      </c>
      <c r="H4476" s="831">
        <v>26</v>
      </c>
      <c r="I4476" s="831">
        <v>19032</v>
      </c>
      <c r="J4476" s="822"/>
      <c r="K4476" s="822">
        <v>732</v>
      </c>
      <c r="L4476" s="831">
        <v>6</v>
      </c>
      <c r="M4476" s="831">
        <v>4446</v>
      </c>
      <c r="N4476" s="822"/>
      <c r="O4476" s="822">
        <v>741</v>
      </c>
      <c r="P4476" s="831"/>
      <c r="Q4476" s="831"/>
      <c r="R4476" s="827"/>
      <c r="S4476" s="832"/>
    </row>
    <row r="4477" spans="1:19" ht="14.45" customHeight="1" x14ac:dyDescent="0.2">
      <c r="A4477" s="821" t="s">
        <v>6951</v>
      </c>
      <c r="B4477" s="822" t="s">
        <v>7426</v>
      </c>
      <c r="C4477" s="822" t="s">
        <v>642</v>
      </c>
      <c r="D4477" s="822" t="s">
        <v>3486</v>
      </c>
      <c r="E4477" s="822" t="s">
        <v>6946</v>
      </c>
      <c r="F4477" s="822" t="s">
        <v>7336</v>
      </c>
      <c r="G4477" s="822" t="s">
        <v>7337</v>
      </c>
      <c r="H4477" s="831"/>
      <c r="I4477" s="831"/>
      <c r="J4477" s="822"/>
      <c r="K4477" s="822"/>
      <c r="L4477" s="831">
        <v>2</v>
      </c>
      <c r="M4477" s="831">
        <v>492</v>
      </c>
      <c r="N4477" s="822"/>
      <c r="O4477" s="822">
        <v>246</v>
      </c>
      <c r="P4477" s="831"/>
      <c r="Q4477" s="831"/>
      <c r="R4477" s="827"/>
      <c r="S4477" s="832"/>
    </row>
    <row r="4478" spans="1:19" ht="14.45" customHeight="1" x14ac:dyDescent="0.2">
      <c r="A4478" s="821" t="s">
        <v>6951</v>
      </c>
      <c r="B4478" s="822" t="s">
        <v>7426</v>
      </c>
      <c r="C4478" s="822" t="s">
        <v>642</v>
      </c>
      <c r="D4478" s="822" t="s">
        <v>3486</v>
      </c>
      <c r="E4478" s="822" t="s">
        <v>6946</v>
      </c>
      <c r="F4478" s="822" t="s">
        <v>7338</v>
      </c>
      <c r="G4478" s="822" t="s">
        <v>7339</v>
      </c>
      <c r="H4478" s="831">
        <v>291</v>
      </c>
      <c r="I4478" s="831">
        <v>9700.01</v>
      </c>
      <c r="J4478" s="822"/>
      <c r="K4478" s="822">
        <v>33.333367697594504</v>
      </c>
      <c r="L4478" s="831">
        <v>186</v>
      </c>
      <c r="M4478" s="831">
        <v>7128.8899999999994</v>
      </c>
      <c r="N4478" s="822"/>
      <c r="O4478" s="822">
        <v>38.327365591397843</v>
      </c>
      <c r="P4478" s="831">
        <v>28</v>
      </c>
      <c r="Q4478" s="831">
        <v>1230</v>
      </c>
      <c r="R4478" s="827"/>
      <c r="S4478" s="832">
        <v>43.928571428571431</v>
      </c>
    </row>
    <row r="4479" spans="1:19" ht="14.45" customHeight="1" x14ac:dyDescent="0.2">
      <c r="A4479" s="821" t="s">
        <v>6951</v>
      </c>
      <c r="B4479" s="822" t="s">
        <v>7426</v>
      </c>
      <c r="C4479" s="822" t="s">
        <v>642</v>
      </c>
      <c r="D4479" s="822" t="s">
        <v>3486</v>
      </c>
      <c r="E4479" s="822" t="s">
        <v>6946</v>
      </c>
      <c r="F4479" s="822" t="s">
        <v>7342</v>
      </c>
      <c r="G4479" s="822" t="s">
        <v>7343</v>
      </c>
      <c r="H4479" s="831">
        <v>8</v>
      </c>
      <c r="I4479" s="831">
        <v>304</v>
      </c>
      <c r="J4479" s="822"/>
      <c r="K4479" s="822">
        <v>38</v>
      </c>
      <c r="L4479" s="831">
        <v>3</v>
      </c>
      <c r="M4479" s="831">
        <v>114</v>
      </c>
      <c r="N4479" s="822"/>
      <c r="O4479" s="822">
        <v>38</v>
      </c>
      <c r="P4479" s="831"/>
      <c r="Q4479" s="831"/>
      <c r="R4479" s="827"/>
      <c r="S4479" s="832"/>
    </row>
    <row r="4480" spans="1:19" ht="14.45" customHeight="1" x14ac:dyDescent="0.2">
      <c r="A4480" s="821" t="s">
        <v>6951</v>
      </c>
      <c r="B4480" s="822" t="s">
        <v>7426</v>
      </c>
      <c r="C4480" s="822" t="s">
        <v>642</v>
      </c>
      <c r="D4480" s="822" t="s">
        <v>3486</v>
      </c>
      <c r="E4480" s="822" t="s">
        <v>6946</v>
      </c>
      <c r="F4480" s="822" t="s">
        <v>7348</v>
      </c>
      <c r="G4480" s="822" t="s">
        <v>7349</v>
      </c>
      <c r="H4480" s="831">
        <v>2</v>
      </c>
      <c r="I4480" s="831">
        <v>66</v>
      </c>
      <c r="J4480" s="822"/>
      <c r="K4480" s="822">
        <v>33</v>
      </c>
      <c r="L4480" s="831">
        <v>2</v>
      </c>
      <c r="M4480" s="831">
        <v>66</v>
      </c>
      <c r="N4480" s="822"/>
      <c r="O4480" s="822">
        <v>33</v>
      </c>
      <c r="P4480" s="831"/>
      <c r="Q4480" s="831"/>
      <c r="R4480" s="827"/>
      <c r="S4480" s="832"/>
    </row>
    <row r="4481" spans="1:19" ht="14.45" customHeight="1" x14ac:dyDescent="0.2">
      <c r="A4481" s="821" t="s">
        <v>6951</v>
      </c>
      <c r="B4481" s="822" t="s">
        <v>7426</v>
      </c>
      <c r="C4481" s="822" t="s">
        <v>642</v>
      </c>
      <c r="D4481" s="822" t="s">
        <v>3486</v>
      </c>
      <c r="E4481" s="822" t="s">
        <v>6946</v>
      </c>
      <c r="F4481" s="822" t="s">
        <v>7350</v>
      </c>
      <c r="G4481" s="822" t="s">
        <v>7351</v>
      </c>
      <c r="H4481" s="831">
        <v>91</v>
      </c>
      <c r="I4481" s="831">
        <v>32578</v>
      </c>
      <c r="J4481" s="822"/>
      <c r="K4481" s="822">
        <v>358</v>
      </c>
      <c r="L4481" s="831">
        <v>30</v>
      </c>
      <c r="M4481" s="831">
        <v>10800</v>
      </c>
      <c r="N4481" s="822"/>
      <c r="O4481" s="822">
        <v>360</v>
      </c>
      <c r="P4481" s="831">
        <v>1</v>
      </c>
      <c r="Q4481" s="831">
        <v>388</v>
      </c>
      <c r="R4481" s="827"/>
      <c r="S4481" s="832">
        <v>388</v>
      </c>
    </row>
    <row r="4482" spans="1:19" ht="14.45" customHeight="1" x14ac:dyDescent="0.2">
      <c r="A4482" s="821" t="s">
        <v>6951</v>
      </c>
      <c r="B4482" s="822" t="s">
        <v>7426</v>
      </c>
      <c r="C4482" s="822" t="s">
        <v>642</v>
      </c>
      <c r="D4482" s="822" t="s">
        <v>3486</v>
      </c>
      <c r="E4482" s="822" t="s">
        <v>6946</v>
      </c>
      <c r="F4482" s="822" t="s">
        <v>7352</v>
      </c>
      <c r="G4482" s="822" t="s">
        <v>7353</v>
      </c>
      <c r="H4482" s="831">
        <v>1</v>
      </c>
      <c r="I4482" s="831">
        <v>135</v>
      </c>
      <c r="J4482" s="822"/>
      <c r="K4482" s="822">
        <v>135</v>
      </c>
      <c r="L4482" s="831">
        <v>1</v>
      </c>
      <c r="M4482" s="831">
        <v>137</v>
      </c>
      <c r="N4482" s="822"/>
      <c r="O4482" s="822">
        <v>137</v>
      </c>
      <c r="P4482" s="831"/>
      <c r="Q4482" s="831"/>
      <c r="R4482" s="827"/>
      <c r="S4482" s="832"/>
    </row>
    <row r="4483" spans="1:19" ht="14.45" customHeight="1" x14ac:dyDescent="0.2">
      <c r="A4483" s="821" t="s">
        <v>6951</v>
      </c>
      <c r="B4483" s="822" t="s">
        <v>7426</v>
      </c>
      <c r="C4483" s="822" t="s">
        <v>642</v>
      </c>
      <c r="D4483" s="822" t="s">
        <v>3486</v>
      </c>
      <c r="E4483" s="822" t="s">
        <v>6946</v>
      </c>
      <c r="F4483" s="822" t="s">
        <v>7455</v>
      </c>
      <c r="G4483" s="822" t="s">
        <v>7456</v>
      </c>
      <c r="H4483" s="831">
        <v>23</v>
      </c>
      <c r="I4483" s="831">
        <v>12489</v>
      </c>
      <c r="J4483" s="822"/>
      <c r="K4483" s="822">
        <v>543</v>
      </c>
      <c r="L4483" s="831">
        <v>2</v>
      </c>
      <c r="M4483" s="831">
        <v>1094</v>
      </c>
      <c r="N4483" s="822"/>
      <c r="O4483" s="822">
        <v>547</v>
      </c>
      <c r="P4483" s="831">
        <v>1</v>
      </c>
      <c r="Q4483" s="831">
        <v>589</v>
      </c>
      <c r="R4483" s="827"/>
      <c r="S4483" s="832">
        <v>589</v>
      </c>
    </row>
    <row r="4484" spans="1:19" ht="14.45" customHeight="1" x14ac:dyDescent="0.2">
      <c r="A4484" s="821" t="s">
        <v>6951</v>
      </c>
      <c r="B4484" s="822" t="s">
        <v>7426</v>
      </c>
      <c r="C4484" s="822" t="s">
        <v>642</v>
      </c>
      <c r="D4484" s="822" t="s">
        <v>3486</v>
      </c>
      <c r="E4484" s="822" t="s">
        <v>6946</v>
      </c>
      <c r="F4484" s="822" t="s">
        <v>7362</v>
      </c>
      <c r="G4484" s="822" t="s">
        <v>7363</v>
      </c>
      <c r="H4484" s="831"/>
      <c r="I4484" s="831"/>
      <c r="J4484" s="822"/>
      <c r="K4484" s="822"/>
      <c r="L4484" s="831">
        <v>1</v>
      </c>
      <c r="M4484" s="831">
        <v>62</v>
      </c>
      <c r="N4484" s="822"/>
      <c r="O4484" s="822">
        <v>62</v>
      </c>
      <c r="P4484" s="831">
        <v>1</v>
      </c>
      <c r="Q4484" s="831">
        <v>66</v>
      </c>
      <c r="R4484" s="827"/>
      <c r="S4484" s="832">
        <v>66</v>
      </c>
    </row>
    <row r="4485" spans="1:19" ht="14.45" customHeight="1" x14ac:dyDescent="0.2">
      <c r="A4485" s="821" t="s">
        <v>6951</v>
      </c>
      <c r="B4485" s="822" t="s">
        <v>7426</v>
      </c>
      <c r="C4485" s="822" t="s">
        <v>642</v>
      </c>
      <c r="D4485" s="822" t="s">
        <v>3486</v>
      </c>
      <c r="E4485" s="822" t="s">
        <v>6946</v>
      </c>
      <c r="F4485" s="822" t="s">
        <v>7457</v>
      </c>
      <c r="G4485" s="822" t="s">
        <v>7458</v>
      </c>
      <c r="H4485" s="831">
        <v>17</v>
      </c>
      <c r="I4485" s="831">
        <v>65263</v>
      </c>
      <c r="J4485" s="822"/>
      <c r="K4485" s="822">
        <v>3839</v>
      </c>
      <c r="L4485" s="831">
        <v>9</v>
      </c>
      <c r="M4485" s="831">
        <v>34605</v>
      </c>
      <c r="N4485" s="822"/>
      <c r="O4485" s="822">
        <v>3845</v>
      </c>
      <c r="P4485" s="831">
        <v>1</v>
      </c>
      <c r="Q4485" s="831">
        <v>3985</v>
      </c>
      <c r="R4485" s="827"/>
      <c r="S4485" s="832">
        <v>3985</v>
      </c>
    </row>
    <row r="4486" spans="1:19" ht="14.45" customHeight="1" x14ac:dyDescent="0.2">
      <c r="A4486" s="821" t="s">
        <v>6951</v>
      </c>
      <c r="B4486" s="822" t="s">
        <v>7426</v>
      </c>
      <c r="C4486" s="822" t="s">
        <v>642</v>
      </c>
      <c r="D4486" s="822" t="s">
        <v>3486</v>
      </c>
      <c r="E4486" s="822" t="s">
        <v>6946</v>
      </c>
      <c r="F4486" s="822" t="s">
        <v>7459</v>
      </c>
      <c r="G4486" s="822" t="s">
        <v>7460</v>
      </c>
      <c r="H4486" s="831">
        <v>101</v>
      </c>
      <c r="I4486" s="831">
        <v>196950</v>
      </c>
      <c r="J4486" s="822"/>
      <c r="K4486" s="822">
        <v>1950</v>
      </c>
      <c r="L4486" s="831">
        <v>44</v>
      </c>
      <c r="M4486" s="831">
        <v>85976</v>
      </c>
      <c r="N4486" s="822"/>
      <c r="O4486" s="822">
        <v>1954</v>
      </c>
      <c r="P4486" s="831">
        <v>4</v>
      </c>
      <c r="Q4486" s="831">
        <v>8044</v>
      </c>
      <c r="R4486" s="827"/>
      <c r="S4486" s="832">
        <v>2011</v>
      </c>
    </row>
    <row r="4487" spans="1:19" ht="14.45" customHeight="1" x14ac:dyDescent="0.2">
      <c r="A4487" s="821" t="s">
        <v>6951</v>
      </c>
      <c r="B4487" s="822" t="s">
        <v>7426</v>
      </c>
      <c r="C4487" s="822" t="s">
        <v>642</v>
      </c>
      <c r="D4487" s="822" t="s">
        <v>3486</v>
      </c>
      <c r="E4487" s="822" t="s">
        <v>6946</v>
      </c>
      <c r="F4487" s="822" t="s">
        <v>7481</v>
      </c>
      <c r="G4487" s="822" t="s">
        <v>7482</v>
      </c>
      <c r="H4487" s="831">
        <v>12</v>
      </c>
      <c r="I4487" s="831">
        <v>100152</v>
      </c>
      <c r="J4487" s="822"/>
      <c r="K4487" s="822">
        <v>8346</v>
      </c>
      <c r="L4487" s="831">
        <v>3</v>
      </c>
      <c r="M4487" s="831">
        <v>25080</v>
      </c>
      <c r="N4487" s="822"/>
      <c r="O4487" s="822">
        <v>8360</v>
      </c>
      <c r="P4487" s="831"/>
      <c r="Q4487" s="831"/>
      <c r="R4487" s="827"/>
      <c r="S4487" s="832"/>
    </row>
    <row r="4488" spans="1:19" ht="14.45" customHeight="1" x14ac:dyDescent="0.2">
      <c r="A4488" s="821" t="s">
        <v>6951</v>
      </c>
      <c r="B4488" s="822" t="s">
        <v>7426</v>
      </c>
      <c r="C4488" s="822" t="s">
        <v>642</v>
      </c>
      <c r="D4488" s="822" t="s">
        <v>3486</v>
      </c>
      <c r="E4488" s="822" t="s">
        <v>6946</v>
      </c>
      <c r="F4488" s="822" t="s">
        <v>7461</v>
      </c>
      <c r="G4488" s="822" t="s">
        <v>7462</v>
      </c>
      <c r="H4488" s="831">
        <v>9</v>
      </c>
      <c r="I4488" s="831">
        <v>2736</v>
      </c>
      <c r="J4488" s="822"/>
      <c r="K4488" s="822">
        <v>304</v>
      </c>
      <c r="L4488" s="831">
        <v>3</v>
      </c>
      <c r="M4488" s="831">
        <v>918</v>
      </c>
      <c r="N4488" s="822"/>
      <c r="O4488" s="822">
        <v>306</v>
      </c>
      <c r="P4488" s="831">
        <v>1</v>
      </c>
      <c r="Q4488" s="831">
        <v>321</v>
      </c>
      <c r="R4488" s="827"/>
      <c r="S4488" s="832">
        <v>321</v>
      </c>
    </row>
    <row r="4489" spans="1:19" ht="14.45" customHeight="1" x14ac:dyDescent="0.2">
      <c r="A4489" s="821" t="s">
        <v>6951</v>
      </c>
      <c r="B4489" s="822" t="s">
        <v>7426</v>
      </c>
      <c r="C4489" s="822" t="s">
        <v>642</v>
      </c>
      <c r="D4489" s="822" t="s">
        <v>6931</v>
      </c>
      <c r="E4489" s="822" t="s">
        <v>7261</v>
      </c>
      <c r="F4489" s="822" t="s">
        <v>7432</v>
      </c>
      <c r="G4489" s="822" t="s">
        <v>7433</v>
      </c>
      <c r="H4489" s="831">
        <v>1</v>
      </c>
      <c r="I4489" s="831">
        <v>2950.46</v>
      </c>
      <c r="J4489" s="822"/>
      <c r="K4489" s="822">
        <v>2950.46</v>
      </c>
      <c r="L4489" s="831"/>
      <c r="M4489" s="831"/>
      <c r="N4489" s="822"/>
      <c r="O4489" s="822"/>
      <c r="P4489" s="831"/>
      <c r="Q4489" s="831"/>
      <c r="R4489" s="827"/>
      <c r="S4489" s="832"/>
    </row>
    <row r="4490" spans="1:19" ht="14.45" customHeight="1" x14ac:dyDescent="0.2">
      <c r="A4490" s="821" t="s">
        <v>6951</v>
      </c>
      <c r="B4490" s="822" t="s">
        <v>7426</v>
      </c>
      <c r="C4490" s="822" t="s">
        <v>642</v>
      </c>
      <c r="D4490" s="822" t="s">
        <v>6931</v>
      </c>
      <c r="E4490" s="822" t="s">
        <v>7261</v>
      </c>
      <c r="F4490" s="822" t="s">
        <v>7434</v>
      </c>
      <c r="G4490" s="822" t="s">
        <v>7435</v>
      </c>
      <c r="H4490" s="831">
        <v>15</v>
      </c>
      <c r="I4490" s="831">
        <v>23498.699999999997</v>
      </c>
      <c r="J4490" s="822"/>
      <c r="K4490" s="822">
        <v>1566.5799999999997</v>
      </c>
      <c r="L4490" s="831"/>
      <c r="M4490" s="831"/>
      <c r="N4490" s="822"/>
      <c r="O4490" s="822"/>
      <c r="P4490" s="831"/>
      <c r="Q4490" s="831"/>
      <c r="R4490" s="827"/>
      <c r="S4490" s="832"/>
    </row>
    <row r="4491" spans="1:19" ht="14.45" customHeight="1" x14ac:dyDescent="0.2">
      <c r="A4491" s="821" t="s">
        <v>6951</v>
      </c>
      <c r="B4491" s="822" t="s">
        <v>7426</v>
      </c>
      <c r="C4491" s="822" t="s">
        <v>642</v>
      </c>
      <c r="D4491" s="822" t="s">
        <v>6931</v>
      </c>
      <c r="E4491" s="822" t="s">
        <v>6946</v>
      </c>
      <c r="F4491" s="822" t="s">
        <v>7318</v>
      </c>
      <c r="G4491" s="822" t="s">
        <v>7319</v>
      </c>
      <c r="H4491" s="831">
        <v>50</v>
      </c>
      <c r="I4491" s="831">
        <v>1900</v>
      </c>
      <c r="J4491" s="822"/>
      <c r="K4491" s="822">
        <v>38</v>
      </c>
      <c r="L4491" s="831">
        <v>3</v>
      </c>
      <c r="M4491" s="831">
        <v>114</v>
      </c>
      <c r="N4491" s="822"/>
      <c r="O4491" s="822">
        <v>38</v>
      </c>
      <c r="P4491" s="831"/>
      <c r="Q4491" s="831"/>
      <c r="R4491" s="827"/>
      <c r="S4491" s="832"/>
    </row>
    <row r="4492" spans="1:19" ht="14.45" customHeight="1" x14ac:dyDescent="0.2">
      <c r="A4492" s="821" t="s">
        <v>6951</v>
      </c>
      <c r="B4492" s="822" t="s">
        <v>7426</v>
      </c>
      <c r="C4492" s="822" t="s">
        <v>642</v>
      </c>
      <c r="D4492" s="822" t="s">
        <v>6931</v>
      </c>
      <c r="E4492" s="822" t="s">
        <v>6946</v>
      </c>
      <c r="F4492" s="822" t="s">
        <v>7328</v>
      </c>
      <c r="G4492" s="822" t="s">
        <v>7329</v>
      </c>
      <c r="H4492" s="831">
        <v>341</v>
      </c>
      <c r="I4492" s="831">
        <v>61039</v>
      </c>
      <c r="J4492" s="822"/>
      <c r="K4492" s="822">
        <v>179</v>
      </c>
      <c r="L4492" s="831">
        <v>2</v>
      </c>
      <c r="M4492" s="831">
        <v>360</v>
      </c>
      <c r="N4492" s="822"/>
      <c r="O4492" s="822">
        <v>180</v>
      </c>
      <c r="P4492" s="831"/>
      <c r="Q4492" s="831"/>
      <c r="R4492" s="827"/>
      <c r="S4492" s="832"/>
    </row>
    <row r="4493" spans="1:19" ht="14.45" customHeight="1" x14ac:dyDescent="0.2">
      <c r="A4493" s="821" t="s">
        <v>6951</v>
      </c>
      <c r="B4493" s="822" t="s">
        <v>7426</v>
      </c>
      <c r="C4493" s="822" t="s">
        <v>642</v>
      </c>
      <c r="D4493" s="822" t="s">
        <v>6931</v>
      </c>
      <c r="E4493" s="822" t="s">
        <v>6946</v>
      </c>
      <c r="F4493" s="822" t="s">
        <v>7443</v>
      </c>
      <c r="G4493" s="822" t="s">
        <v>7444</v>
      </c>
      <c r="H4493" s="831">
        <v>5</v>
      </c>
      <c r="I4493" s="831">
        <v>3575</v>
      </c>
      <c r="J4493" s="822"/>
      <c r="K4493" s="822">
        <v>715</v>
      </c>
      <c r="L4493" s="831"/>
      <c r="M4493" s="831"/>
      <c r="N4493" s="822"/>
      <c r="O4493" s="822"/>
      <c r="P4493" s="831"/>
      <c r="Q4493" s="831"/>
      <c r="R4493" s="827"/>
      <c r="S4493" s="832"/>
    </row>
    <row r="4494" spans="1:19" ht="14.45" customHeight="1" x14ac:dyDescent="0.2">
      <c r="A4494" s="821" t="s">
        <v>6951</v>
      </c>
      <c r="B4494" s="822" t="s">
        <v>7426</v>
      </c>
      <c r="C4494" s="822" t="s">
        <v>642</v>
      </c>
      <c r="D4494" s="822" t="s">
        <v>6931</v>
      </c>
      <c r="E4494" s="822" t="s">
        <v>6946</v>
      </c>
      <c r="F4494" s="822" t="s">
        <v>7445</v>
      </c>
      <c r="G4494" s="822" t="s">
        <v>7446</v>
      </c>
      <c r="H4494" s="831">
        <v>50</v>
      </c>
      <c r="I4494" s="831">
        <v>31650</v>
      </c>
      <c r="J4494" s="822"/>
      <c r="K4494" s="822">
        <v>633</v>
      </c>
      <c r="L4494" s="831"/>
      <c r="M4494" s="831"/>
      <c r="N4494" s="822"/>
      <c r="O4494" s="822"/>
      <c r="P4494" s="831"/>
      <c r="Q4494" s="831"/>
      <c r="R4494" s="827"/>
      <c r="S4494" s="832"/>
    </row>
    <row r="4495" spans="1:19" ht="14.45" customHeight="1" x14ac:dyDescent="0.2">
      <c r="A4495" s="821" t="s">
        <v>6951</v>
      </c>
      <c r="B4495" s="822" t="s">
        <v>7426</v>
      </c>
      <c r="C4495" s="822" t="s">
        <v>642</v>
      </c>
      <c r="D4495" s="822" t="s">
        <v>6931</v>
      </c>
      <c r="E4495" s="822" t="s">
        <v>6946</v>
      </c>
      <c r="F4495" s="822" t="s">
        <v>7330</v>
      </c>
      <c r="G4495" s="822" t="s">
        <v>7331</v>
      </c>
      <c r="H4495" s="831">
        <v>5</v>
      </c>
      <c r="I4495" s="831">
        <v>33475</v>
      </c>
      <c r="J4495" s="822"/>
      <c r="K4495" s="822">
        <v>6695</v>
      </c>
      <c r="L4495" s="831"/>
      <c r="M4495" s="831"/>
      <c r="N4495" s="822"/>
      <c r="O4495" s="822"/>
      <c r="P4495" s="831"/>
      <c r="Q4495" s="831"/>
      <c r="R4495" s="827"/>
      <c r="S4495" s="832"/>
    </row>
    <row r="4496" spans="1:19" ht="14.45" customHeight="1" x14ac:dyDescent="0.2">
      <c r="A4496" s="821" t="s">
        <v>6951</v>
      </c>
      <c r="B4496" s="822" t="s">
        <v>7426</v>
      </c>
      <c r="C4496" s="822" t="s">
        <v>642</v>
      </c>
      <c r="D4496" s="822" t="s">
        <v>6931</v>
      </c>
      <c r="E4496" s="822" t="s">
        <v>6946</v>
      </c>
      <c r="F4496" s="822" t="s">
        <v>7473</v>
      </c>
      <c r="G4496" s="822" t="s">
        <v>7474</v>
      </c>
      <c r="H4496" s="831">
        <v>1</v>
      </c>
      <c r="I4496" s="831">
        <v>2901</v>
      </c>
      <c r="J4496" s="822"/>
      <c r="K4496" s="822">
        <v>2901</v>
      </c>
      <c r="L4496" s="831"/>
      <c r="M4496" s="831"/>
      <c r="N4496" s="822"/>
      <c r="O4496" s="822"/>
      <c r="P4496" s="831"/>
      <c r="Q4496" s="831"/>
      <c r="R4496" s="827"/>
      <c r="S4496" s="832"/>
    </row>
    <row r="4497" spans="1:19" ht="14.45" customHeight="1" x14ac:dyDescent="0.2">
      <c r="A4497" s="821" t="s">
        <v>6951</v>
      </c>
      <c r="B4497" s="822" t="s">
        <v>7426</v>
      </c>
      <c r="C4497" s="822" t="s">
        <v>642</v>
      </c>
      <c r="D4497" s="822" t="s">
        <v>6931</v>
      </c>
      <c r="E4497" s="822" t="s">
        <v>6946</v>
      </c>
      <c r="F4497" s="822" t="s">
        <v>7449</v>
      </c>
      <c r="G4497" s="822" t="s">
        <v>7450</v>
      </c>
      <c r="H4497" s="831">
        <v>18</v>
      </c>
      <c r="I4497" s="831">
        <v>13176</v>
      </c>
      <c r="J4497" s="822"/>
      <c r="K4497" s="822">
        <v>732</v>
      </c>
      <c r="L4497" s="831"/>
      <c r="M4497" s="831"/>
      <c r="N4497" s="822"/>
      <c r="O4497" s="822"/>
      <c r="P4497" s="831"/>
      <c r="Q4497" s="831"/>
      <c r="R4497" s="827"/>
      <c r="S4497" s="832"/>
    </row>
    <row r="4498" spans="1:19" ht="14.45" customHeight="1" x14ac:dyDescent="0.2">
      <c r="A4498" s="821" t="s">
        <v>6951</v>
      </c>
      <c r="B4498" s="822" t="s">
        <v>7426</v>
      </c>
      <c r="C4498" s="822" t="s">
        <v>642</v>
      </c>
      <c r="D4498" s="822" t="s">
        <v>6931</v>
      </c>
      <c r="E4498" s="822" t="s">
        <v>6946</v>
      </c>
      <c r="F4498" s="822" t="s">
        <v>7338</v>
      </c>
      <c r="G4498" s="822" t="s">
        <v>7339</v>
      </c>
      <c r="H4498" s="831">
        <v>383</v>
      </c>
      <c r="I4498" s="831">
        <v>12766.65</v>
      </c>
      <c r="J4498" s="822"/>
      <c r="K4498" s="822">
        <v>33.333289817232377</v>
      </c>
      <c r="L4498" s="831">
        <v>2</v>
      </c>
      <c r="M4498" s="831">
        <v>78.89</v>
      </c>
      <c r="N4498" s="822"/>
      <c r="O4498" s="822">
        <v>39.445</v>
      </c>
      <c r="P4498" s="831"/>
      <c r="Q4498" s="831"/>
      <c r="R4498" s="827"/>
      <c r="S4498" s="832"/>
    </row>
    <row r="4499" spans="1:19" ht="14.45" customHeight="1" x14ac:dyDescent="0.2">
      <c r="A4499" s="821" t="s">
        <v>6951</v>
      </c>
      <c r="B4499" s="822" t="s">
        <v>7426</v>
      </c>
      <c r="C4499" s="822" t="s">
        <v>642</v>
      </c>
      <c r="D4499" s="822" t="s">
        <v>6931</v>
      </c>
      <c r="E4499" s="822" t="s">
        <v>6946</v>
      </c>
      <c r="F4499" s="822" t="s">
        <v>7340</v>
      </c>
      <c r="G4499" s="822" t="s">
        <v>7341</v>
      </c>
      <c r="H4499" s="831">
        <v>19</v>
      </c>
      <c r="I4499" s="831">
        <v>17898</v>
      </c>
      <c r="J4499" s="822"/>
      <c r="K4499" s="822">
        <v>942</v>
      </c>
      <c r="L4499" s="831"/>
      <c r="M4499" s="831"/>
      <c r="N4499" s="822"/>
      <c r="O4499" s="822"/>
      <c r="P4499" s="831"/>
      <c r="Q4499" s="831"/>
      <c r="R4499" s="827"/>
      <c r="S4499" s="832"/>
    </row>
    <row r="4500" spans="1:19" ht="14.45" customHeight="1" x14ac:dyDescent="0.2">
      <c r="A4500" s="821" t="s">
        <v>6951</v>
      </c>
      <c r="B4500" s="822" t="s">
        <v>7426</v>
      </c>
      <c r="C4500" s="822" t="s">
        <v>642</v>
      </c>
      <c r="D4500" s="822" t="s">
        <v>6931</v>
      </c>
      <c r="E4500" s="822" t="s">
        <v>6946</v>
      </c>
      <c r="F4500" s="822" t="s">
        <v>7350</v>
      </c>
      <c r="G4500" s="822" t="s">
        <v>7351</v>
      </c>
      <c r="H4500" s="831">
        <v>63</v>
      </c>
      <c r="I4500" s="831">
        <v>22554</v>
      </c>
      <c r="J4500" s="822"/>
      <c r="K4500" s="822">
        <v>358</v>
      </c>
      <c r="L4500" s="831"/>
      <c r="M4500" s="831"/>
      <c r="N4500" s="822"/>
      <c r="O4500" s="822"/>
      <c r="P4500" s="831"/>
      <c r="Q4500" s="831"/>
      <c r="R4500" s="827"/>
      <c r="S4500" s="832"/>
    </row>
    <row r="4501" spans="1:19" ht="14.45" customHeight="1" x14ac:dyDescent="0.2">
      <c r="A4501" s="821" t="s">
        <v>6951</v>
      </c>
      <c r="B4501" s="822" t="s">
        <v>7426</v>
      </c>
      <c r="C4501" s="822" t="s">
        <v>642</v>
      </c>
      <c r="D4501" s="822" t="s">
        <v>6931</v>
      </c>
      <c r="E4501" s="822" t="s">
        <v>6946</v>
      </c>
      <c r="F4501" s="822" t="s">
        <v>7455</v>
      </c>
      <c r="G4501" s="822" t="s">
        <v>7456</v>
      </c>
      <c r="H4501" s="831">
        <v>89</v>
      </c>
      <c r="I4501" s="831">
        <v>48327</v>
      </c>
      <c r="J4501" s="822"/>
      <c r="K4501" s="822">
        <v>543</v>
      </c>
      <c r="L4501" s="831"/>
      <c r="M4501" s="831"/>
      <c r="N4501" s="822"/>
      <c r="O4501" s="822"/>
      <c r="P4501" s="831"/>
      <c r="Q4501" s="831"/>
      <c r="R4501" s="827"/>
      <c r="S4501" s="832"/>
    </row>
    <row r="4502" spans="1:19" ht="14.45" customHeight="1" x14ac:dyDescent="0.2">
      <c r="A4502" s="821" t="s">
        <v>6951</v>
      </c>
      <c r="B4502" s="822" t="s">
        <v>7426</v>
      </c>
      <c r="C4502" s="822" t="s">
        <v>642</v>
      </c>
      <c r="D4502" s="822" t="s">
        <v>6931</v>
      </c>
      <c r="E4502" s="822" t="s">
        <v>6946</v>
      </c>
      <c r="F4502" s="822" t="s">
        <v>7459</v>
      </c>
      <c r="G4502" s="822" t="s">
        <v>7460</v>
      </c>
      <c r="H4502" s="831">
        <v>91</v>
      </c>
      <c r="I4502" s="831">
        <v>177450</v>
      </c>
      <c r="J4502" s="822"/>
      <c r="K4502" s="822">
        <v>1950</v>
      </c>
      <c r="L4502" s="831"/>
      <c r="M4502" s="831"/>
      <c r="N4502" s="822"/>
      <c r="O4502" s="822"/>
      <c r="P4502" s="831"/>
      <c r="Q4502" s="831"/>
      <c r="R4502" s="827"/>
      <c r="S4502" s="832"/>
    </row>
    <row r="4503" spans="1:19" ht="14.45" customHeight="1" x14ac:dyDescent="0.2">
      <c r="A4503" s="821" t="s">
        <v>6951</v>
      </c>
      <c r="B4503" s="822" t="s">
        <v>7426</v>
      </c>
      <c r="C4503" s="822" t="s">
        <v>642</v>
      </c>
      <c r="D4503" s="822" t="s">
        <v>6931</v>
      </c>
      <c r="E4503" s="822" t="s">
        <v>6946</v>
      </c>
      <c r="F4503" s="822" t="s">
        <v>7461</v>
      </c>
      <c r="G4503" s="822" t="s">
        <v>7462</v>
      </c>
      <c r="H4503" s="831">
        <v>122</v>
      </c>
      <c r="I4503" s="831">
        <v>37088</v>
      </c>
      <c r="J4503" s="822"/>
      <c r="K4503" s="822">
        <v>304</v>
      </c>
      <c r="L4503" s="831"/>
      <c r="M4503" s="831"/>
      <c r="N4503" s="822"/>
      <c r="O4503" s="822"/>
      <c r="P4503" s="831"/>
      <c r="Q4503" s="831"/>
      <c r="R4503" s="827"/>
      <c r="S4503" s="832"/>
    </row>
    <row r="4504" spans="1:19" ht="14.45" customHeight="1" x14ac:dyDescent="0.2">
      <c r="A4504" s="821" t="s">
        <v>6951</v>
      </c>
      <c r="B4504" s="822" t="s">
        <v>7426</v>
      </c>
      <c r="C4504" s="822" t="s">
        <v>642</v>
      </c>
      <c r="D4504" s="822" t="s">
        <v>6931</v>
      </c>
      <c r="E4504" s="822" t="s">
        <v>6946</v>
      </c>
      <c r="F4504" s="822" t="s">
        <v>7463</v>
      </c>
      <c r="G4504" s="822" t="s">
        <v>7464</v>
      </c>
      <c r="H4504" s="831">
        <v>130</v>
      </c>
      <c r="I4504" s="831">
        <v>20930</v>
      </c>
      <c r="J4504" s="822"/>
      <c r="K4504" s="822">
        <v>161</v>
      </c>
      <c r="L4504" s="831"/>
      <c r="M4504" s="831"/>
      <c r="N4504" s="822"/>
      <c r="O4504" s="822"/>
      <c r="P4504" s="831"/>
      <c r="Q4504" s="831"/>
      <c r="R4504" s="827"/>
      <c r="S4504" s="832"/>
    </row>
    <row r="4505" spans="1:19" ht="14.45" customHeight="1" x14ac:dyDescent="0.2">
      <c r="A4505" s="821" t="s">
        <v>6951</v>
      </c>
      <c r="B4505" s="822" t="s">
        <v>7426</v>
      </c>
      <c r="C4505" s="822" t="s">
        <v>642</v>
      </c>
      <c r="D4505" s="822" t="s">
        <v>3495</v>
      </c>
      <c r="E4505" s="822" t="s">
        <v>6953</v>
      </c>
      <c r="F4505" s="822" t="s">
        <v>6960</v>
      </c>
      <c r="G4505" s="822"/>
      <c r="H4505" s="831">
        <v>4</v>
      </c>
      <c r="I4505" s="831">
        <v>18969.599999999999</v>
      </c>
      <c r="J4505" s="822"/>
      <c r="K4505" s="822">
        <v>4742.3999999999996</v>
      </c>
      <c r="L4505" s="831"/>
      <c r="M4505" s="831"/>
      <c r="N4505" s="822"/>
      <c r="O4505" s="822"/>
      <c r="P4505" s="831"/>
      <c r="Q4505" s="831"/>
      <c r="R4505" s="827"/>
      <c r="S4505" s="832"/>
    </row>
    <row r="4506" spans="1:19" ht="14.45" customHeight="1" x14ac:dyDescent="0.2">
      <c r="A4506" s="821" t="s">
        <v>6951</v>
      </c>
      <c r="B4506" s="822" t="s">
        <v>7426</v>
      </c>
      <c r="C4506" s="822" t="s">
        <v>642</v>
      </c>
      <c r="D4506" s="822" t="s">
        <v>3495</v>
      </c>
      <c r="E4506" s="822" t="s">
        <v>6953</v>
      </c>
      <c r="F4506" s="822" t="s">
        <v>6965</v>
      </c>
      <c r="G4506" s="822" t="s">
        <v>6966</v>
      </c>
      <c r="H4506" s="831">
        <v>3</v>
      </c>
      <c r="I4506" s="831">
        <v>12190.56</v>
      </c>
      <c r="J4506" s="822"/>
      <c r="K4506" s="822">
        <v>4063.52</v>
      </c>
      <c r="L4506" s="831"/>
      <c r="M4506" s="831"/>
      <c r="N4506" s="822"/>
      <c r="O4506" s="822"/>
      <c r="P4506" s="831">
        <v>1</v>
      </c>
      <c r="Q4506" s="831">
        <v>3745</v>
      </c>
      <c r="R4506" s="827"/>
      <c r="S4506" s="832">
        <v>3745</v>
      </c>
    </row>
    <row r="4507" spans="1:19" ht="14.45" customHeight="1" x14ac:dyDescent="0.2">
      <c r="A4507" s="821" t="s">
        <v>6951</v>
      </c>
      <c r="B4507" s="822" t="s">
        <v>7426</v>
      </c>
      <c r="C4507" s="822" t="s">
        <v>642</v>
      </c>
      <c r="D4507" s="822" t="s">
        <v>3495</v>
      </c>
      <c r="E4507" s="822" t="s">
        <v>6953</v>
      </c>
      <c r="F4507" s="822" t="s">
        <v>7039</v>
      </c>
      <c r="G4507" s="822" t="s">
        <v>7040</v>
      </c>
      <c r="H4507" s="831"/>
      <c r="I4507" s="831"/>
      <c r="J4507" s="822"/>
      <c r="K4507" s="822"/>
      <c r="L4507" s="831"/>
      <c r="M4507" s="831"/>
      <c r="N4507" s="822"/>
      <c r="O4507" s="822"/>
      <c r="P4507" s="831">
        <v>1</v>
      </c>
      <c r="Q4507" s="831">
        <v>2944.2</v>
      </c>
      <c r="R4507" s="827"/>
      <c r="S4507" s="832">
        <v>2944.2</v>
      </c>
    </row>
    <row r="4508" spans="1:19" ht="14.45" customHeight="1" x14ac:dyDescent="0.2">
      <c r="A4508" s="821" t="s">
        <v>6951</v>
      </c>
      <c r="B4508" s="822" t="s">
        <v>7426</v>
      </c>
      <c r="C4508" s="822" t="s">
        <v>642</v>
      </c>
      <c r="D4508" s="822" t="s">
        <v>3495</v>
      </c>
      <c r="E4508" s="822" t="s">
        <v>6953</v>
      </c>
      <c r="F4508" s="822" t="s">
        <v>7041</v>
      </c>
      <c r="G4508" s="822" t="s">
        <v>7040</v>
      </c>
      <c r="H4508" s="831"/>
      <c r="I4508" s="831"/>
      <c r="J4508" s="822"/>
      <c r="K4508" s="822"/>
      <c r="L4508" s="831">
        <v>0.5</v>
      </c>
      <c r="M4508" s="831">
        <v>1967.28</v>
      </c>
      <c r="N4508" s="822"/>
      <c r="O4508" s="822">
        <v>3934.56</v>
      </c>
      <c r="P4508" s="831">
        <v>1</v>
      </c>
      <c r="Q4508" s="831">
        <v>2954.32</v>
      </c>
      <c r="R4508" s="827"/>
      <c r="S4508" s="832">
        <v>2954.32</v>
      </c>
    </row>
    <row r="4509" spans="1:19" ht="14.45" customHeight="1" x14ac:dyDescent="0.2">
      <c r="A4509" s="821" t="s">
        <v>6951</v>
      </c>
      <c r="B4509" s="822" t="s">
        <v>7426</v>
      </c>
      <c r="C4509" s="822" t="s">
        <v>642</v>
      </c>
      <c r="D4509" s="822" t="s">
        <v>3495</v>
      </c>
      <c r="E4509" s="822" t="s">
        <v>6953</v>
      </c>
      <c r="F4509" s="822" t="s">
        <v>7060</v>
      </c>
      <c r="G4509" s="822" t="s">
        <v>3443</v>
      </c>
      <c r="H4509" s="831"/>
      <c r="I4509" s="831"/>
      <c r="J4509" s="822"/>
      <c r="K4509" s="822"/>
      <c r="L4509" s="831"/>
      <c r="M4509" s="831"/>
      <c r="N4509" s="822"/>
      <c r="O4509" s="822"/>
      <c r="P4509" s="831">
        <v>1</v>
      </c>
      <c r="Q4509" s="831">
        <v>23660.799999999999</v>
      </c>
      <c r="R4509" s="827"/>
      <c r="S4509" s="832">
        <v>23660.799999999999</v>
      </c>
    </row>
    <row r="4510" spans="1:19" ht="14.45" customHeight="1" x14ac:dyDescent="0.2">
      <c r="A4510" s="821" t="s">
        <v>6951</v>
      </c>
      <c r="B4510" s="822" t="s">
        <v>7426</v>
      </c>
      <c r="C4510" s="822" t="s">
        <v>642</v>
      </c>
      <c r="D4510" s="822" t="s">
        <v>3495</v>
      </c>
      <c r="E4510" s="822" t="s">
        <v>6953</v>
      </c>
      <c r="F4510" s="822" t="s">
        <v>7099</v>
      </c>
      <c r="G4510" s="822" t="s">
        <v>7100</v>
      </c>
      <c r="H4510" s="831">
        <v>13</v>
      </c>
      <c r="I4510" s="831">
        <v>53122.95</v>
      </c>
      <c r="J4510" s="822"/>
      <c r="K4510" s="822">
        <v>4086.3807692307691</v>
      </c>
      <c r="L4510" s="831">
        <v>10</v>
      </c>
      <c r="M4510" s="831">
        <v>42146.469999999994</v>
      </c>
      <c r="N4510" s="822"/>
      <c r="O4510" s="822">
        <v>4214.646999999999</v>
      </c>
      <c r="P4510" s="831">
        <v>5</v>
      </c>
      <c r="Q4510" s="831">
        <v>16364.019999999999</v>
      </c>
      <c r="R4510" s="827"/>
      <c r="S4510" s="832">
        <v>3272.8039999999996</v>
      </c>
    </row>
    <row r="4511" spans="1:19" ht="14.45" customHeight="1" x14ac:dyDescent="0.2">
      <c r="A4511" s="821" t="s">
        <v>6951</v>
      </c>
      <c r="B4511" s="822" t="s">
        <v>7426</v>
      </c>
      <c r="C4511" s="822" t="s">
        <v>642</v>
      </c>
      <c r="D4511" s="822" t="s">
        <v>3495</v>
      </c>
      <c r="E4511" s="822" t="s">
        <v>6953</v>
      </c>
      <c r="F4511" s="822" t="s">
        <v>7114</v>
      </c>
      <c r="G4511" s="822" t="s">
        <v>2319</v>
      </c>
      <c r="H4511" s="831">
        <v>1</v>
      </c>
      <c r="I4511" s="831">
        <v>1186.57</v>
      </c>
      <c r="J4511" s="822"/>
      <c r="K4511" s="822">
        <v>1186.57</v>
      </c>
      <c r="L4511" s="831"/>
      <c r="M4511" s="831"/>
      <c r="N4511" s="822"/>
      <c r="O4511" s="822"/>
      <c r="P4511" s="831"/>
      <c r="Q4511" s="831"/>
      <c r="R4511" s="827"/>
      <c r="S4511" s="832"/>
    </row>
    <row r="4512" spans="1:19" ht="14.45" customHeight="1" x14ac:dyDescent="0.2">
      <c r="A4512" s="821" t="s">
        <v>6951</v>
      </c>
      <c r="B4512" s="822" t="s">
        <v>7426</v>
      </c>
      <c r="C4512" s="822" t="s">
        <v>642</v>
      </c>
      <c r="D4512" s="822" t="s">
        <v>3495</v>
      </c>
      <c r="E4512" s="822" t="s">
        <v>6953</v>
      </c>
      <c r="F4512" s="822" t="s">
        <v>7115</v>
      </c>
      <c r="G4512" s="822" t="s">
        <v>2319</v>
      </c>
      <c r="H4512" s="831">
        <v>5</v>
      </c>
      <c r="I4512" s="831">
        <v>19825.25</v>
      </c>
      <c r="J4512" s="822"/>
      <c r="K4512" s="822">
        <v>3965.05</v>
      </c>
      <c r="L4512" s="831">
        <v>2</v>
      </c>
      <c r="M4512" s="831">
        <v>8500.52</v>
      </c>
      <c r="N4512" s="822"/>
      <c r="O4512" s="822">
        <v>4250.26</v>
      </c>
      <c r="P4512" s="831">
        <v>6</v>
      </c>
      <c r="Q4512" s="831">
        <v>21064.92</v>
      </c>
      <c r="R4512" s="827"/>
      <c r="S4512" s="832">
        <v>3510.8199999999997</v>
      </c>
    </row>
    <row r="4513" spans="1:19" ht="14.45" customHeight="1" x14ac:dyDescent="0.2">
      <c r="A4513" s="821" t="s">
        <v>6951</v>
      </c>
      <c r="B4513" s="822" t="s">
        <v>7426</v>
      </c>
      <c r="C4513" s="822" t="s">
        <v>642</v>
      </c>
      <c r="D4513" s="822" t="s">
        <v>3495</v>
      </c>
      <c r="E4513" s="822" t="s">
        <v>6953</v>
      </c>
      <c r="F4513" s="822" t="s">
        <v>7180</v>
      </c>
      <c r="G4513" s="822" t="s">
        <v>6966</v>
      </c>
      <c r="H4513" s="831"/>
      <c r="I4513" s="831"/>
      <c r="J4513" s="822"/>
      <c r="K4513" s="822"/>
      <c r="L4513" s="831"/>
      <c r="M4513" s="831"/>
      <c r="N4513" s="822"/>
      <c r="O4513" s="822"/>
      <c r="P4513" s="831">
        <v>1</v>
      </c>
      <c r="Q4513" s="831">
        <v>3745</v>
      </c>
      <c r="R4513" s="827"/>
      <c r="S4513" s="832">
        <v>3745</v>
      </c>
    </row>
    <row r="4514" spans="1:19" ht="14.45" customHeight="1" x14ac:dyDescent="0.2">
      <c r="A4514" s="821" t="s">
        <v>6951</v>
      </c>
      <c r="B4514" s="822" t="s">
        <v>7426</v>
      </c>
      <c r="C4514" s="822" t="s">
        <v>642</v>
      </c>
      <c r="D4514" s="822" t="s">
        <v>3495</v>
      </c>
      <c r="E4514" s="822" t="s">
        <v>7261</v>
      </c>
      <c r="F4514" s="822" t="s">
        <v>7432</v>
      </c>
      <c r="G4514" s="822" t="s">
        <v>7433</v>
      </c>
      <c r="H4514" s="831">
        <v>19</v>
      </c>
      <c r="I4514" s="831">
        <v>53480.779999999992</v>
      </c>
      <c r="J4514" s="822"/>
      <c r="K4514" s="822">
        <v>2814.7778947368415</v>
      </c>
      <c r="L4514" s="831">
        <v>16</v>
      </c>
      <c r="M4514" s="831">
        <v>41191.97</v>
      </c>
      <c r="N4514" s="822"/>
      <c r="O4514" s="822">
        <v>2574.4981250000001</v>
      </c>
      <c r="P4514" s="831">
        <v>1</v>
      </c>
      <c r="Q4514" s="831">
        <v>2520.8000000000002</v>
      </c>
      <c r="R4514" s="827"/>
      <c r="S4514" s="832">
        <v>2520.8000000000002</v>
      </c>
    </row>
    <row r="4515" spans="1:19" ht="14.45" customHeight="1" x14ac:dyDescent="0.2">
      <c r="A4515" s="821" t="s">
        <v>6951</v>
      </c>
      <c r="B4515" s="822" t="s">
        <v>7426</v>
      </c>
      <c r="C4515" s="822" t="s">
        <v>642</v>
      </c>
      <c r="D4515" s="822" t="s">
        <v>3495</v>
      </c>
      <c r="E4515" s="822" t="s">
        <v>7261</v>
      </c>
      <c r="F4515" s="822" t="s">
        <v>7434</v>
      </c>
      <c r="G4515" s="822" t="s">
        <v>7435</v>
      </c>
      <c r="H4515" s="831">
        <v>11</v>
      </c>
      <c r="I4515" s="831">
        <v>16134.72</v>
      </c>
      <c r="J4515" s="822"/>
      <c r="K4515" s="822">
        <v>1466.7927272727272</v>
      </c>
      <c r="L4515" s="831">
        <v>10</v>
      </c>
      <c r="M4515" s="831">
        <v>14019.31</v>
      </c>
      <c r="N4515" s="822"/>
      <c r="O4515" s="822">
        <v>1401.931</v>
      </c>
      <c r="P4515" s="831">
        <v>2</v>
      </c>
      <c r="Q4515" s="831">
        <v>3133.16</v>
      </c>
      <c r="R4515" s="827"/>
      <c r="S4515" s="832">
        <v>1566.58</v>
      </c>
    </row>
    <row r="4516" spans="1:19" ht="14.45" customHeight="1" x14ac:dyDescent="0.2">
      <c r="A4516" s="821" t="s">
        <v>6951</v>
      </c>
      <c r="B4516" s="822" t="s">
        <v>7426</v>
      </c>
      <c r="C4516" s="822" t="s">
        <v>642</v>
      </c>
      <c r="D4516" s="822" t="s">
        <v>3495</v>
      </c>
      <c r="E4516" s="822" t="s">
        <v>7261</v>
      </c>
      <c r="F4516" s="822" t="s">
        <v>7467</v>
      </c>
      <c r="G4516" s="822" t="s">
        <v>7468</v>
      </c>
      <c r="H4516" s="831">
        <v>2</v>
      </c>
      <c r="I4516" s="831">
        <v>2061.8000000000002</v>
      </c>
      <c r="J4516" s="822"/>
      <c r="K4516" s="822">
        <v>1030.9000000000001</v>
      </c>
      <c r="L4516" s="831"/>
      <c r="M4516" s="831"/>
      <c r="N4516" s="822"/>
      <c r="O4516" s="822"/>
      <c r="P4516" s="831"/>
      <c r="Q4516" s="831"/>
      <c r="R4516" s="827"/>
      <c r="S4516" s="832"/>
    </row>
    <row r="4517" spans="1:19" ht="14.45" customHeight="1" x14ac:dyDescent="0.2">
      <c r="A4517" s="821" t="s">
        <v>6951</v>
      </c>
      <c r="B4517" s="822" t="s">
        <v>7426</v>
      </c>
      <c r="C4517" s="822" t="s">
        <v>642</v>
      </c>
      <c r="D4517" s="822" t="s">
        <v>3495</v>
      </c>
      <c r="E4517" s="822" t="s">
        <v>7261</v>
      </c>
      <c r="F4517" s="822" t="s">
        <v>7280</v>
      </c>
      <c r="G4517" s="822" t="s">
        <v>7281</v>
      </c>
      <c r="H4517" s="831"/>
      <c r="I4517" s="831"/>
      <c r="J4517" s="822"/>
      <c r="K4517" s="822"/>
      <c r="L4517" s="831">
        <v>1</v>
      </c>
      <c r="M4517" s="831">
        <v>179.3</v>
      </c>
      <c r="N4517" s="822"/>
      <c r="O4517" s="822">
        <v>179.3</v>
      </c>
      <c r="P4517" s="831"/>
      <c r="Q4517" s="831"/>
      <c r="R4517" s="827"/>
      <c r="S4517" s="832"/>
    </row>
    <row r="4518" spans="1:19" ht="14.45" customHeight="1" x14ac:dyDescent="0.2">
      <c r="A4518" s="821" t="s">
        <v>6951</v>
      </c>
      <c r="B4518" s="822" t="s">
        <v>7426</v>
      </c>
      <c r="C4518" s="822" t="s">
        <v>642</v>
      </c>
      <c r="D4518" s="822" t="s">
        <v>3495</v>
      </c>
      <c r="E4518" s="822" t="s">
        <v>7261</v>
      </c>
      <c r="F4518" s="822" t="s">
        <v>7437</v>
      </c>
      <c r="G4518" s="822" t="s">
        <v>7438</v>
      </c>
      <c r="H4518" s="831"/>
      <c r="I4518" s="831"/>
      <c r="J4518" s="822"/>
      <c r="K4518" s="822"/>
      <c r="L4518" s="831"/>
      <c r="M4518" s="831"/>
      <c r="N4518" s="822"/>
      <c r="O4518" s="822"/>
      <c r="P4518" s="831">
        <v>3</v>
      </c>
      <c r="Q4518" s="831">
        <v>6037.71</v>
      </c>
      <c r="R4518" s="827"/>
      <c r="S4518" s="832">
        <v>2012.57</v>
      </c>
    </row>
    <row r="4519" spans="1:19" ht="14.45" customHeight="1" x14ac:dyDescent="0.2">
      <c r="A4519" s="821" t="s">
        <v>6951</v>
      </c>
      <c r="B4519" s="822" t="s">
        <v>7426</v>
      </c>
      <c r="C4519" s="822" t="s">
        <v>642</v>
      </c>
      <c r="D4519" s="822" t="s">
        <v>3495</v>
      </c>
      <c r="E4519" s="822" t="s">
        <v>7261</v>
      </c>
      <c r="F4519" s="822" t="s">
        <v>7439</v>
      </c>
      <c r="G4519" s="822" t="s">
        <v>7440</v>
      </c>
      <c r="H4519" s="831"/>
      <c r="I4519" s="831"/>
      <c r="J4519" s="822"/>
      <c r="K4519" s="822"/>
      <c r="L4519" s="831"/>
      <c r="M4519" s="831"/>
      <c r="N4519" s="822"/>
      <c r="O4519" s="822"/>
      <c r="P4519" s="831">
        <v>4</v>
      </c>
      <c r="Q4519" s="831">
        <v>4087.08</v>
      </c>
      <c r="R4519" s="827"/>
      <c r="S4519" s="832">
        <v>1021.77</v>
      </c>
    </row>
    <row r="4520" spans="1:19" ht="14.45" customHeight="1" x14ac:dyDescent="0.2">
      <c r="A4520" s="821" t="s">
        <v>6951</v>
      </c>
      <c r="B4520" s="822" t="s">
        <v>7426</v>
      </c>
      <c r="C4520" s="822" t="s">
        <v>642</v>
      </c>
      <c r="D4520" s="822" t="s">
        <v>3495</v>
      </c>
      <c r="E4520" s="822" t="s">
        <v>6946</v>
      </c>
      <c r="F4520" s="822" t="s">
        <v>7318</v>
      </c>
      <c r="G4520" s="822" t="s">
        <v>7319</v>
      </c>
      <c r="H4520" s="831">
        <v>35</v>
      </c>
      <c r="I4520" s="831">
        <v>1330</v>
      </c>
      <c r="J4520" s="822"/>
      <c r="K4520" s="822">
        <v>38</v>
      </c>
      <c r="L4520" s="831">
        <v>22</v>
      </c>
      <c r="M4520" s="831">
        <v>836</v>
      </c>
      <c r="N4520" s="822"/>
      <c r="O4520" s="822">
        <v>38</v>
      </c>
      <c r="P4520" s="831">
        <v>27</v>
      </c>
      <c r="Q4520" s="831">
        <v>1080</v>
      </c>
      <c r="R4520" s="827"/>
      <c r="S4520" s="832">
        <v>40</v>
      </c>
    </row>
    <row r="4521" spans="1:19" ht="14.45" customHeight="1" x14ac:dyDescent="0.2">
      <c r="A4521" s="821" t="s">
        <v>6951</v>
      </c>
      <c r="B4521" s="822" t="s">
        <v>7426</v>
      </c>
      <c r="C4521" s="822" t="s">
        <v>642</v>
      </c>
      <c r="D4521" s="822" t="s">
        <v>3495</v>
      </c>
      <c r="E4521" s="822" t="s">
        <v>6946</v>
      </c>
      <c r="F4521" s="822" t="s">
        <v>7328</v>
      </c>
      <c r="G4521" s="822" t="s">
        <v>7329</v>
      </c>
      <c r="H4521" s="831">
        <v>920</v>
      </c>
      <c r="I4521" s="831">
        <v>164680</v>
      </c>
      <c r="J4521" s="822"/>
      <c r="K4521" s="822">
        <v>179</v>
      </c>
      <c r="L4521" s="831">
        <v>663</v>
      </c>
      <c r="M4521" s="831">
        <v>119340</v>
      </c>
      <c r="N4521" s="822"/>
      <c r="O4521" s="822">
        <v>180</v>
      </c>
      <c r="P4521" s="831">
        <v>621</v>
      </c>
      <c r="Q4521" s="831">
        <v>120474</v>
      </c>
      <c r="R4521" s="827"/>
      <c r="S4521" s="832">
        <v>194</v>
      </c>
    </row>
    <row r="4522" spans="1:19" ht="14.45" customHeight="1" x14ac:dyDescent="0.2">
      <c r="A4522" s="821" t="s">
        <v>6951</v>
      </c>
      <c r="B4522" s="822" t="s">
        <v>7426</v>
      </c>
      <c r="C4522" s="822" t="s">
        <v>642</v>
      </c>
      <c r="D4522" s="822" t="s">
        <v>3495</v>
      </c>
      <c r="E4522" s="822" t="s">
        <v>6946</v>
      </c>
      <c r="F4522" s="822" t="s">
        <v>7441</v>
      </c>
      <c r="G4522" s="822" t="s">
        <v>7442</v>
      </c>
      <c r="H4522" s="831">
        <v>144</v>
      </c>
      <c r="I4522" s="831">
        <v>179568</v>
      </c>
      <c r="J4522" s="822"/>
      <c r="K4522" s="822">
        <v>1247</v>
      </c>
      <c r="L4522" s="831">
        <v>109</v>
      </c>
      <c r="M4522" s="831">
        <v>136359</v>
      </c>
      <c r="N4522" s="822"/>
      <c r="O4522" s="822">
        <v>1251</v>
      </c>
      <c r="P4522" s="831">
        <v>45</v>
      </c>
      <c r="Q4522" s="831">
        <v>58860</v>
      </c>
      <c r="R4522" s="827"/>
      <c r="S4522" s="832">
        <v>1308</v>
      </c>
    </row>
    <row r="4523" spans="1:19" ht="14.45" customHeight="1" x14ac:dyDescent="0.2">
      <c r="A4523" s="821" t="s">
        <v>6951</v>
      </c>
      <c r="B4523" s="822" t="s">
        <v>7426</v>
      </c>
      <c r="C4523" s="822" t="s">
        <v>642</v>
      </c>
      <c r="D4523" s="822" t="s">
        <v>3495</v>
      </c>
      <c r="E4523" s="822" t="s">
        <v>6946</v>
      </c>
      <c r="F4523" s="822" t="s">
        <v>7443</v>
      </c>
      <c r="G4523" s="822" t="s">
        <v>7444</v>
      </c>
      <c r="H4523" s="831">
        <v>4017</v>
      </c>
      <c r="I4523" s="831">
        <v>2872155</v>
      </c>
      <c r="J4523" s="822"/>
      <c r="K4523" s="822">
        <v>715</v>
      </c>
      <c r="L4523" s="831"/>
      <c r="M4523" s="831"/>
      <c r="N4523" s="822"/>
      <c r="O4523" s="822"/>
      <c r="P4523" s="831"/>
      <c r="Q4523" s="831"/>
      <c r="R4523" s="827"/>
      <c r="S4523" s="832"/>
    </row>
    <row r="4524" spans="1:19" ht="14.45" customHeight="1" x14ac:dyDescent="0.2">
      <c r="A4524" s="821" t="s">
        <v>6951</v>
      </c>
      <c r="B4524" s="822" t="s">
        <v>7426</v>
      </c>
      <c r="C4524" s="822" t="s">
        <v>642</v>
      </c>
      <c r="D4524" s="822" t="s">
        <v>3495</v>
      </c>
      <c r="E4524" s="822" t="s">
        <v>6946</v>
      </c>
      <c r="F4524" s="822" t="s">
        <v>7445</v>
      </c>
      <c r="G4524" s="822" t="s">
        <v>7446</v>
      </c>
      <c r="H4524" s="831">
        <v>97</v>
      </c>
      <c r="I4524" s="831">
        <v>61401</v>
      </c>
      <c r="J4524" s="822"/>
      <c r="K4524" s="822">
        <v>633</v>
      </c>
      <c r="L4524" s="831"/>
      <c r="M4524" s="831"/>
      <c r="N4524" s="822"/>
      <c r="O4524" s="822"/>
      <c r="P4524" s="831"/>
      <c r="Q4524" s="831"/>
      <c r="R4524" s="827"/>
      <c r="S4524" s="832"/>
    </row>
    <row r="4525" spans="1:19" ht="14.45" customHeight="1" x14ac:dyDescent="0.2">
      <c r="A4525" s="821" t="s">
        <v>6951</v>
      </c>
      <c r="B4525" s="822" t="s">
        <v>7426</v>
      </c>
      <c r="C4525" s="822" t="s">
        <v>642</v>
      </c>
      <c r="D4525" s="822" t="s">
        <v>3495</v>
      </c>
      <c r="E4525" s="822" t="s">
        <v>6946</v>
      </c>
      <c r="F4525" s="822" t="s">
        <v>7447</v>
      </c>
      <c r="G4525" s="822" t="s">
        <v>7448</v>
      </c>
      <c r="H4525" s="831">
        <v>204</v>
      </c>
      <c r="I4525" s="831">
        <v>26520</v>
      </c>
      <c r="J4525" s="822"/>
      <c r="K4525" s="822">
        <v>130</v>
      </c>
      <c r="L4525" s="831"/>
      <c r="M4525" s="831"/>
      <c r="N4525" s="822"/>
      <c r="O4525" s="822"/>
      <c r="P4525" s="831"/>
      <c r="Q4525" s="831"/>
      <c r="R4525" s="827"/>
      <c r="S4525" s="832"/>
    </row>
    <row r="4526" spans="1:19" ht="14.45" customHeight="1" x14ac:dyDescent="0.2">
      <c r="A4526" s="821" t="s">
        <v>6951</v>
      </c>
      <c r="B4526" s="822" t="s">
        <v>7426</v>
      </c>
      <c r="C4526" s="822" t="s">
        <v>642</v>
      </c>
      <c r="D4526" s="822" t="s">
        <v>3495</v>
      </c>
      <c r="E4526" s="822" t="s">
        <v>6946</v>
      </c>
      <c r="F4526" s="822" t="s">
        <v>7449</v>
      </c>
      <c r="G4526" s="822" t="s">
        <v>7450</v>
      </c>
      <c r="H4526" s="831">
        <v>35</v>
      </c>
      <c r="I4526" s="831">
        <v>25620</v>
      </c>
      <c r="J4526" s="822"/>
      <c r="K4526" s="822">
        <v>732</v>
      </c>
      <c r="L4526" s="831">
        <v>27</v>
      </c>
      <c r="M4526" s="831">
        <v>20007</v>
      </c>
      <c r="N4526" s="822"/>
      <c r="O4526" s="822">
        <v>741</v>
      </c>
      <c r="P4526" s="831">
        <v>11</v>
      </c>
      <c r="Q4526" s="831">
        <v>8613</v>
      </c>
      <c r="R4526" s="827"/>
      <c r="S4526" s="832">
        <v>783</v>
      </c>
    </row>
    <row r="4527" spans="1:19" ht="14.45" customHeight="1" x14ac:dyDescent="0.2">
      <c r="A4527" s="821" t="s">
        <v>6951</v>
      </c>
      <c r="B4527" s="822" t="s">
        <v>7426</v>
      </c>
      <c r="C4527" s="822" t="s">
        <v>642</v>
      </c>
      <c r="D4527" s="822" t="s">
        <v>3495</v>
      </c>
      <c r="E4527" s="822" t="s">
        <v>6946</v>
      </c>
      <c r="F4527" s="822" t="s">
        <v>7451</v>
      </c>
      <c r="G4527" s="822" t="s">
        <v>7452</v>
      </c>
      <c r="H4527" s="831">
        <v>7060</v>
      </c>
      <c r="I4527" s="831">
        <v>6219860</v>
      </c>
      <c r="J4527" s="822"/>
      <c r="K4527" s="822">
        <v>881</v>
      </c>
      <c r="L4527" s="831"/>
      <c r="M4527" s="831"/>
      <c r="N4527" s="822"/>
      <c r="O4527" s="822"/>
      <c r="P4527" s="831"/>
      <c r="Q4527" s="831"/>
      <c r="R4527" s="827"/>
      <c r="S4527" s="832"/>
    </row>
    <row r="4528" spans="1:19" ht="14.45" customHeight="1" x14ac:dyDescent="0.2">
      <c r="A4528" s="821" t="s">
        <v>6951</v>
      </c>
      <c r="B4528" s="822" t="s">
        <v>7426</v>
      </c>
      <c r="C4528" s="822" t="s">
        <v>642</v>
      </c>
      <c r="D4528" s="822" t="s">
        <v>3495</v>
      </c>
      <c r="E4528" s="822" t="s">
        <v>6946</v>
      </c>
      <c r="F4528" s="822" t="s">
        <v>7332</v>
      </c>
      <c r="G4528" s="822" t="s">
        <v>7333</v>
      </c>
      <c r="H4528" s="831"/>
      <c r="I4528" s="831"/>
      <c r="J4528" s="822"/>
      <c r="K4528" s="822"/>
      <c r="L4528" s="831"/>
      <c r="M4528" s="831"/>
      <c r="N4528" s="822"/>
      <c r="O4528" s="822"/>
      <c r="P4528" s="831">
        <v>1</v>
      </c>
      <c r="Q4528" s="831">
        <v>0</v>
      </c>
      <c r="R4528" s="827"/>
      <c r="S4528" s="832">
        <v>0</v>
      </c>
    </row>
    <row r="4529" spans="1:19" ht="14.45" customHeight="1" x14ac:dyDescent="0.2">
      <c r="A4529" s="821" t="s">
        <v>6951</v>
      </c>
      <c r="B4529" s="822" t="s">
        <v>7426</v>
      </c>
      <c r="C4529" s="822" t="s">
        <v>642</v>
      </c>
      <c r="D4529" s="822" t="s">
        <v>3495</v>
      </c>
      <c r="E4529" s="822" t="s">
        <v>6946</v>
      </c>
      <c r="F4529" s="822" t="s">
        <v>7338</v>
      </c>
      <c r="G4529" s="822" t="s">
        <v>7339</v>
      </c>
      <c r="H4529" s="831">
        <v>902</v>
      </c>
      <c r="I4529" s="831">
        <v>30066.660000000003</v>
      </c>
      <c r="J4529" s="822"/>
      <c r="K4529" s="822">
        <v>33.333325942350335</v>
      </c>
      <c r="L4529" s="831">
        <v>726</v>
      </c>
      <c r="M4529" s="831">
        <v>27793.33</v>
      </c>
      <c r="N4529" s="822"/>
      <c r="O4529" s="822">
        <v>38.282823691460059</v>
      </c>
      <c r="P4529" s="831">
        <v>627</v>
      </c>
      <c r="Q4529" s="831">
        <v>25328.9</v>
      </c>
      <c r="R4529" s="827"/>
      <c r="S4529" s="832">
        <v>40.396969696969698</v>
      </c>
    </row>
    <row r="4530" spans="1:19" ht="14.45" customHeight="1" x14ac:dyDescent="0.2">
      <c r="A4530" s="821" t="s">
        <v>6951</v>
      </c>
      <c r="B4530" s="822" t="s">
        <v>7426</v>
      </c>
      <c r="C4530" s="822" t="s">
        <v>642</v>
      </c>
      <c r="D4530" s="822" t="s">
        <v>3495</v>
      </c>
      <c r="E4530" s="822" t="s">
        <v>6946</v>
      </c>
      <c r="F4530" s="822" t="s">
        <v>7342</v>
      </c>
      <c r="G4530" s="822" t="s">
        <v>7343</v>
      </c>
      <c r="H4530" s="831">
        <v>132</v>
      </c>
      <c r="I4530" s="831">
        <v>5016</v>
      </c>
      <c r="J4530" s="822"/>
      <c r="K4530" s="822">
        <v>38</v>
      </c>
      <c r="L4530" s="831">
        <v>1</v>
      </c>
      <c r="M4530" s="831">
        <v>38</v>
      </c>
      <c r="N4530" s="822"/>
      <c r="O4530" s="822">
        <v>38</v>
      </c>
      <c r="P4530" s="831">
        <v>10</v>
      </c>
      <c r="Q4530" s="831">
        <v>390</v>
      </c>
      <c r="R4530" s="827"/>
      <c r="S4530" s="832">
        <v>39</v>
      </c>
    </row>
    <row r="4531" spans="1:19" ht="14.45" customHeight="1" x14ac:dyDescent="0.2">
      <c r="A4531" s="821" t="s">
        <v>6951</v>
      </c>
      <c r="B4531" s="822" t="s">
        <v>7426</v>
      </c>
      <c r="C4531" s="822" t="s">
        <v>642</v>
      </c>
      <c r="D4531" s="822" t="s">
        <v>3495</v>
      </c>
      <c r="E4531" s="822" t="s">
        <v>6946</v>
      </c>
      <c r="F4531" s="822" t="s">
        <v>7348</v>
      </c>
      <c r="G4531" s="822" t="s">
        <v>7349</v>
      </c>
      <c r="H4531" s="831">
        <v>27</v>
      </c>
      <c r="I4531" s="831">
        <v>891</v>
      </c>
      <c r="J4531" s="822"/>
      <c r="K4531" s="822">
        <v>33</v>
      </c>
      <c r="L4531" s="831">
        <v>15</v>
      </c>
      <c r="M4531" s="831">
        <v>495</v>
      </c>
      <c r="N4531" s="822"/>
      <c r="O4531" s="822">
        <v>33</v>
      </c>
      <c r="P4531" s="831">
        <v>16</v>
      </c>
      <c r="Q4531" s="831">
        <v>544</v>
      </c>
      <c r="R4531" s="827"/>
      <c r="S4531" s="832">
        <v>34</v>
      </c>
    </row>
    <row r="4532" spans="1:19" ht="14.45" customHeight="1" x14ac:dyDescent="0.2">
      <c r="A4532" s="821" t="s">
        <v>6951</v>
      </c>
      <c r="B4532" s="822" t="s">
        <v>7426</v>
      </c>
      <c r="C4532" s="822" t="s">
        <v>642</v>
      </c>
      <c r="D4532" s="822" t="s">
        <v>3495</v>
      </c>
      <c r="E4532" s="822" t="s">
        <v>6946</v>
      </c>
      <c r="F4532" s="822" t="s">
        <v>7350</v>
      </c>
      <c r="G4532" s="822" t="s">
        <v>7351</v>
      </c>
      <c r="H4532" s="831">
        <v>11</v>
      </c>
      <c r="I4532" s="831">
        <v>3938</v>
      </c>
      <c r="J4532" s="822"/>
      <c r="K4532" s="822">
        <v>358</v>
      </c>
      <c r="L4532" s="831">
        <v>66</v>
      </c>
      <c r="M4532" s="831">
        <v>23760</v>
      </c>
      <c r="N4532" s="822"/>
      <c r="O4532" s="822">
        <v>360</v>
      </c>
      <c r="P4532" s="831">
        <v>20</v>
      </c>
      <c r="Q4532" s="831">
        <v>7760</v>
      </c>
      <c r="R4532" s="827"/>
      <c r="S4532" s="832">
        <v>388</v>
      </c>
    </row>
    <row r="4533" spans="1:19" ht="14.45" customHeight="1" x14ac:dyDescent="0.2">
      <c r="A4533" s="821" t="s">
        <v>6951</v>
      </c>
      <c r="B4533" s="822" t="s">
        <v>7426</v>
      </c>
      <c r="C4533" s="822" t="s">
        <v>642</v>
      </c>
      <c r="D4533" s="822" t="s">
        <v>3495</v>
      </c>
      <c r="E4533" s="822" t="s">
        <v>6946</v>
      </c>
      <c r="F4533" s="822" t="s">
        <v>7453</v>
      </c>
      <c r="G4533" s="822" t="s">
        <v>7454</v>
      </c>
      <c r="H4533" s="831">
        <v>8</v>
      </c>
      <c r="I4533" s="831">
        <v>5656</v>
      </c>
      <c r="J4533" s="822"/>
      <c r="K4533" s="822">
        <v>707</v>
      </c>
      <c r="L4533" s="831">
        <v>6</v>
      </c>
      <c r="M4533" s="831">
        <v>4266</v>
      </c>
      <c r="N4533" s="822"/>
      <c r="O4533" s="822">
        <v>711</v>
      </c>
      <c r="P4533" s="831">
        <v>2</v>
      </c>
      <c r="Q4533" s="831">
        <v>1536</v>
      </c>
      <c r="R4533" s="827"/>
      <c r="S4533" s="832">
        <v>768</v>
      </c>
    </row>
    <row r="4534" spans="1:19" ht="14.45" customHeight="1" x14ac:dyDescent="0.2">
      <c r="A4534" s="821" t="s">
        <v>6951</v>
      </c>
      <c r="B4534" s="822" t="s">
        <v>7426</v>
      </c>
      <c r="C4534" s="822" t="s">
        <v>642</v>
      </c>
      <c r="D4534" s="822" t="s">
        <v>3495</v>
      </c>
      <c r="E4534" s="822" t="s">
        <v>6946</v>
      </c>
      <c r="F4534" s="822" t="s">
        <v>7455</v>
      </c>
      <c r="G4534" s="822" t="s">
        <v>7456</v>
      </c>
      <c r="H4534" s="831">
        <v>10</v>
      </c>
      <c r="I4534" s="831">
        <v>5430</v>
      </c>
      <c r="J4534" s="822"/>
      <c r="K4534" s="822">
        <v>543</v>
      </c>
      <c r="L4534" s="831">
        <v>7</v>
      </c>
      <c r="M4534" s="831">
        <v>3829</v>
      </c>
      <c r="N4534" s="822"/>
      <c r="O4534" s="822">
        <v>547</v>
      </c>
      <c r="P4534" s="831"/>
      <c r="Q4534" s="831"/>
      <c r="R4534" s="827"/>
      <c r="S4534" s="832"/>
    </row>
    <row r="4535" spans="1:19" ht="14.45" customHeight="1" x14ac:dyDescent="0.2">
      <c r="A4535" s="821" t="s">
        <v>6951</v>
      </c>
      <c r="B4535" s="822" t="s">
        <v>7426</v>
      </c>
      <c r="C4535" s="822" t="s">
        <v>642</v>
      </c>
      <c r="D4535" s="822" t="s">
        <v>3495</v>
      </c>
      <c r="E4535" s="822" t="s">
        <v>6946</v>
      </c>
      <c r="F4535" s="822" t="s">
        <v>7368</v>
      </c>
      <c r="G4535" s="822" t="s">
        <v>7369</v>
      </c>
      <c r="H4535" s="831">
        <v>19</v>
      </c>
      <c r="I4535" s="831">
        <v>2204</v>
      </c>
      <c r="J4535" s="822"/>
      <c r="K4535" s="822">
        <v>116</v>
      </c>
      <c r="L4535" s="831">
        <v>2</v>
      </c>
      <c r="M4535" s="831">
        <v>234</v>
      </c>
      <c r="N4535" s="822"/>
      <c r="O4535" s="822">
        <v>117</v>
      </c>
      <c r="P4535" s="831">
        <v>3</v>
      </c>
      <c r="Q4535" s="831">
        <v>381</v>
      </c>
      <c r="R4535" s="827"/>
      <c r="S4535" s="832">
        <v>127</v>
      </c>
    </row>
    <row r="4536" spans="1:19" ht="14.45" customHeight="1" x14ac:dyDescent="0.2">
      <c r="A4536" s="821" t="s">
        <v>6951</v>
      </c>
      <c r="B4536" s="822" t="s">
        <v>7426</v>
      </c>
      <c r="C4536" s="822" t="s">
        <v>642</v>
      </c>
      <c r="D4536" s="822" t="s">
        <v>3495</v>
      </c>
      <c r="E4536" s="822" t="s">
        <v>6946</v>
      </c>
      <c r="F4536" s="822" t="s">
        <v>7457</v>
      </c>
      <c r="G4536" s="822" t="s">
        <v>7458</v>
      </c>
      <c r="H4536" s="831">
        <v>94</v>
      </c>
      <c r="I4536" s="831">
        <v>360866</v>
      </c>
      <c r="J4536" s="822"/>
      <c r="K4536" s="822">
        <v>3839</v>
      </c>
      <c r="L4536" s="831">
        <v>71</v>
      </c>
      <c r="M4536" s="831">
        <v>272995</v>
      </c>
      <c r="N4536" s="822"/>
      <c r="O4536" s="822">
        <v>3845</v>
      </c>
      <c r="P4536" s="831">
        <v>39</v>
      </c>
      <c r="Q4536" s="831">
        <v>155415</v>
      </c>
      <c r="R4536" s="827"/>
      <c r="S4536" s="832">
        <v>3985</v>
      </c>
    </row>
    <row r="4537" spans="1:19" ht="14.45" customHeight="1" x14ac:dyDescent="0.2">
      <c r="A4537" s="821" t="s">
        <v>6951</v>
      </c>
      <c r="B4537" s="822" t="s">
        <v>7426</v>
      </c>
      <c r="C4537" s="822" t="s">
        <v>642</v>
      </c>
      <c r="D4537" s="822" t="s">
        <v>3495</v>
      </c>
      <c r="E4537" s="822" t="s">
        <v>6946</v>
      </c>
      <c r="F4537" s="822" t="s">
        <v>7459</v>
      </c>
      <c r="G4537" s="822" t="s">
        <v>7460</v>
      </c>
      <c r="H4537" s="831">
        <v>483</v>
      </c>
      <c r="I4537" s="831">
        <v>941850</v>
      </c>
      <c r="J4537" s="822"/>
      <c r="K4537" s="822">
        <v>1950</v>
      </c>
      <c r="L4537" s="831">
        <v>132</v>
      </c>
      <c r="M4537" s="831">
        <v>257928</v>
      </c>
      <c r="N4537" s="822"/>
      <c r="O4537" s="822">
        <v>1954</v>
      </c>
      <c r="P4537" s="831">
        <v>53</v>
      </c>
      <c r="Q4537" s="831">
        <v>106583</v>
      </c>
      <c r="R4537" s="827"/>
      <c r="S4537" s="832">
        <v>2011</v>
      </c>
    </row>
    <row r="4538" spans="1:19" ht="14.45" customHeight="1" x14ac:dyDescent="0.2">
      <c r="A4538" s="821" t="s">
        <v>6951</v>
      </c>
      <c r="B4538" s="822" t="s">
        <v>7426</v>
      </c>
      <c r="C4538" s="822" t="s">
        <v>642</v>
      </c>
      <c r="D4538" s="822" t="s">
        <v>3495</v>
      </c>
      <c r="E4538" s="822" t="s">
        <v>6946</v>
      </c>
      <c r="F4538" s="822" t="s">
        <v>7479</v>
      </c>
      <c r="G4538" s="822" t="s">
        <v>7480</v>
      </c>
      <c r="H4538" s="831">
        <v>8</v>
      </c>
      <c r="I4538" s="831">
        <v>2864</v>
      </c>
      <c r="J4538" s="822"/>
      <c r="K4538" s="822">
        <v>358</v>
      </c>
      <c r="L4538" s="831"/>
      <c r="M4538" s="831"/>
      <c r="N4538" s="822"/>
      <c r="O4538" s="822"/>
      <c r="P4538" s="831"/>
      <c r="Q4538" s="831"/>
      <c r="R4538" s="827"/>
      <c r="S4538" s="832"/>
    </row>
    <row r="4539" spans="1:19" ht="14.45" customHeight="1" x14ac:dyDescent="0.2">
      <c r="A4539" s="821" t="s">
        <v>6951</v>
      </c>
      <c r="B4539" s="822" t="s">
        <v>7426</v>
      </c>
      <c r="C4539" s="822" t="s">
        <v>642</v>
      </c>
      <c r="D4539" s="822" t="s">
        <v>3495</v>
      </c>
      <c r="E4539" s="822" t="s">
        <v>6946</v>
      </c>
      <c r="F4539" s="822" t="s">
        <v>7481</v>
      </c>
      <c r="G4539" s="822" t="s">
        <v>7482</v>
      </c>
      <c r="H4539" s="831">
        <v>2</v>
      </c>
      <c r="I4539" s="831">
        <v>16692</v>
      </c>
      <c r="J4539" s="822"/>
      <c r="K4539" s="822">
        <v>8346</v>
      </c>
      <c r="L4539" s="831">
        <v>3</v>
      </c>
      <c r="M4539" s="831">
        <v>25080</v>
      </c>
      <c r="N4539" s="822"/>
      <c r="O4539" s="822">
        <v>8360</v>
      </c>
      <c r="P4539" s="831">
        <v>2</v>
      </c>
      <c r="Q4539" s="831">
        <v>17410</v>
      </c>
      <c r="R4539" s="827"/>
      <c r="S4539" s="832">
        <v>8705</v>
      </c>
    </row>
    <row r="4540" spans="1:19" ht="14.45" customHeight="1" x14ac:dyDescent="0.2">
      <c r="A4540" s="821" t="s">
        <v>6951</v>
      </c>
      <c r="B4540" s="822" t="s">
        <v>7426</v>
      </c>
      <c r="C4540" s="822" t="s">
        <v>642</v>
      </c>
      <c r="D4540" s="822" t="s">
        <v>3495</v>
      </c>
      <c r="E4540" s="822" t="s">
        <v>6946</v>
      </c>
      <c r="F4540" s="822" t="s">
        <v>7483</v>
      </c>
      <c r="G4540" s="822" t="s">
        <v>7484</v>
      </c>
      <c r="H4540" s="831">
        <v>11</v>
      </c>
      <c r="I4540" s="831">
        <v>162998</v>
      </c>
      <c r="J4540" s="822"/>
      <c r="K4540" s="822">
        <v>14818</v>
      </c>
      <c r="L4540" s="831"/>
      <c r="M4540" s="831"/>
      <c r="N4540" s="822"/>
      <c r="O4540" s="822"/>
      <c r="P4540" s="831"/>
      <c r="Q4540" s="831"/>
      <c r="R4540" s="827"/>
      <c r="S4540" s="832"/>
    </row>
    <row r="4541" spans="1:19" ht="14.45" customHeight="1" x14ac:dyDescent="0.2">
      <c r="A4541" s="821" t="s">
        <v>6951</v>
      </c>
      <c r="B4541" s="822" t="s">
        <v>7426</v>
      </c>
      <c r="C4541" s="822" t="s">
        <v>642</v>
      </c>
      <c r="D4541" s="822" t="s">
        <v>3495</v>
      </c>
      <c r="E4541" s="822" t="s">
        <v>6946</v>
      </c>
      <c r="F4541" s="822" t="s">
        <v>7461</v>
      </c>
      <c r="G4541" s="822" t="s">
        <v>7462</v>
      </c>
      <c r="H4541" s="831"/>
      <c r="I4541" s="831"/>
      <c r="J4541" s="822"/>
      <c r="K4541" s="822"/>
      <c r="L4541" s="831"/>
      <c r="M4541" s="831"/>
      <c r="N4541" s="822"/>
      <c r="O4541" s="822"/>
      <c r="P4541" s="831">
        <v>11</v>
      </c>
      <c r="Q4541" s="831">
        <v>3531</v>
      </c>
      <c r="R4541" s="827"/>
      <c r="S4541" s="832">
        <v>321</v>
      </c>
    </row>
    <row r="4542" spans="1:19" ht="14.45" customHeight="1" x14ac:dyDescent="0.2">
      <c r="A4542" s="821" t="s">
        <v>6951</v>
      </c>
      <c r="B4542" s="822" t="s">
        <v>7426</v>
      </c>
      <c r="C4542" s="822" t="s">
        <v>642</v>
      </c>
      <c r="D4542" s="822" t="s">
        <v>3495</v>
      </c>
      <c r="E4542" s="822" t="s">
        <v>6946</v>
      </c>
      <c r="F4542" s="822" t="s">
        <v>7463</v>
      </c>
      <c r="G4542" s="822" t="s">
        <v>7464</v>
      </c>
      <c r="H4542" s="831">
        <v>222</v>
      </c>
      <c r="I4542" s="831">
        <v>35742</v>
      </c>
      <c r="J4542" s="822"/>
      <c r="K4542" s="822">
        <v>161</v>
      </c>
      <c r="L4542" s="831"/>
      <c r="M4542" s="831"/>
      <c r="N4542" s="822"/>
      <c r="O4542" s="822"/>
      <c r="P4542" s="831"/>
      <c r="Q4542" s="831"/>
      <c r="R4542" s="827"/>
      <c r="S4542" s="832"/>
    </row>
    <row r="4543" spans="1:19" ht="14.45" customHeight="1" x14ac:dyDescent="0.2">
      <c r="A4543" s="821" t="s">
        <v>6951</v>
      </c>
      <c r="B4543" s="822" t="s">
        <v>7426</v>
      </c>
      <c r="C4543" s="822" t="s">
        <v>642</v>
      </c>
      <c r="D4543" s="822" t="s">
        <v>3495</v>
      </c>
      <c r="E4543" s="822" t="s">
        <v>6946</v>
      </c>
      <c r="F4543" s="822" t="s">
        <v>7382</v>
      </c>
      <c r="G4543" s="822" t="s">
        <v>7380</v>
      </c>
      <c r="H4543" s="831"/>
      <c r="I4543" s="831"/>
      <c r="J4543" s="822"/>
      <c r="K4543" s="822"/>
      <c r="L4543" s="831"/>
      <c r="M4543" s="831"/>
      <c r="N4543" s="822"/>
      <c r="O4543" s="822"/>
      <c r="P4543" s="831">
        <v>3</v>
      </c>
      <c r="Q4543" s="831">
        <v>351</v>
      </c>
      <c r="R4543" s="827"/>
      <c r="S4543" s="832">
        <v>117</v>
      </c>
    </row>
    <row r="4544" spans="1:19" ht="14.45" customHeight="1" x14ac:dyDescent="0.2">
      <c r="A4544" s="821" t="s">
        <v>6951</v>
      </c>
      <c r="B4544" s="822" t="s">
        <v>7426</v>
      </c>
      <c r="C4544" s="822" t="s">
        <v>642</v>
      </c>
      <c r="D4544" s="822" t="s">
        <v>3495</v>
      </c>
      <c r="E4544" s="822" t="s">
        <v>6946</v>
      </c>
      <c r="F4544" s="822" t="s">
        <v>7491</v>
      </c>
      <c r="G4544" s="822" t="s">
        <v>7492</v>
      </c>
      <c r="H4544" s="831"/>
      <c r="I4544" s="831"/>
      <c r="J4544" s="822"/>
      <c r="K4544" s="822"/>
      <c r="L4544" s="831"/>
      <c r="M4544" s="831"/>
      <c r="N4544" s="822"/>
      <c r="O4544" s="822"/>
      <c r="P4544" s="831">
        <v>1</v>
      </c>
      <c r="Q4544" s="831">
        <v>21026</v>
      </c>
      <c r="R4544" s="827"/>
      <c r="S4544" s="832">
        <v>21026</v>
      </c>
    </row>
    <row r="4545" spans="1:19" ht="14.45" customHeight="1" x14ac:dyDescent="0.2">
      <c r="A4545" s="821" t="s">
        <v>6951</v>
      </c>
      <c r="B4545" s="822" t="s">
        <v>7426</v>
      </c>
      <c r="C4545" s="822" t="s">
        <v>642</v>
      </c>
      <c r="D4545" s="822" t="s">
        <v>3495</v>
      </c>
      <c r="E4545" s="822" t="s">
        <v>6946</v>
      </c>
      <c r="F4545" s="822" t="s">
        <v>7495</v>
      </c>
      <c r="G4545" s="822" t="s">
        <v>7496</v>
      </c>
      <c r="H4545" s="831"/>
      <c r="I4545" s="831"/>
      <c r="J4545" s="822"/>
      <c r="K4545" s="822"/>
      <c r="L4545" s="831"/>
      <c r="M4545" s="831"/>
      <c r="N4545" s="822"/>
      <c r="O4545" s="822"/>
      <c r="P4545" s="831">
        <v>1</v>
      </c>
      <c r="Q4545" s="831">
        <v>9052</v>
      </c>
      <c r="R4545" s="827"/>
      <c r="S4545" s="832">
        <v>9052</v>
      </c>
    </row>
    <row r="4546" spans="1:19" ht="14.45" customHeight="1" x14ac:dyDescent="0.2">
      <c r="A4546" s="821" t="s">
        <v>6951</v>
      </c>
      <c r="B4546" s="822" t="s">
        <v>7426</v>
      </c>
      <c r="C4546" s="822" t="s">
        <v>642</v>
      </c>
      <c r="D4546" s="822" t="s">
        <v>3500</v>
      </c>
      <c r="E4546" s="822" t="s">
        <v>6953</v>
      </c>
      <c r="F4546" s="822" t="s">
        <v>6965</v>
      </c>
      <c r="G4546" s="822" t="s">
        <v>6966</v>
      </c>
      <c r="H4546" s="831">
        <v>5</v>
      </c>
      <c r="I4546" s="831">
        <v>20317.599999999999</v>
      </c>
      <c r="J4546" s="822"/>
      <c r="K4546" s="822">
        <v>4063.5199999999995</v>
      </c>
      <c r="L4546" s="831">
        <v>1</v>
      </c>
      <c r="M4546" s="831">
        <v>4742.3999999999996</v>
      </c>
      <c r="N4546" s="822"/>
      <c r="O4546" s="822">
        <v>4742.3999999999996</v>
      </c>
      <c r="P4546" s="831"/>
      <c r="Q4546" s="831"/>
      <c r="R4546" s="827"/>
      <c r="S4546" s="832"/>
    </row>
    <row r="4547" spans="1:19" ht="14.45" customHeight="1" x14ac:dyDescent="0.2">
      <c r="A4547" s="821" t="s">
        <v>6951</v>
      </c>
      <c r="B4547" s="822" t="s">
        <v>7426</v>
      </c>
      <c r="C4547" s="822" t="s">
        <v>642</v>
      </c>
      <c r="D4547" s="822" t="s">
        <v>3500</v>
      </c>
      <c r="E4547" s="822" t="s">
        <v>6953</v>
      </c>
      <c r="F4547" s="822" t="s">
        <v>7004</v>
      </c>
      <c r="G4547" s="822" t="s">
        <v>7005</v>
      </c>
      <c r="H4547" s="831">
        <v>2.2000000000000002</v>
      </c>
      <c r="I4547" s="831">
        <v>246.33</v>
      </c>
      <c r="J4547" s="822"/>
      <c r="K4547" s="822">
        <v>111.96818181818182</v>
      </c>
      <c r="L4547" s="831">
        <v>0.30000000000000004</v>
      </c>
      <c r="M4547" s="831">
        <v>35.19</v>
      </c>
      <c r="N4547" s="822"/>
      <c r="O4547" s="822">
        <v>117.29999999999997</v>
      </c>
      <c r="P4547" s="831">
        <v>0.70000000000000007</v>
      </c>
      <c r="Q4547" s="831">
        <v>82.11</v>
      </c>
      <c r="R4547" s="827"/>
      <c r="S4547" s="832">
        <v>117.29999999999998</v>
      </c>
    </row>
    <row r="4548" spans="1:19" ht="14.45" customHeight="1" x14ac:dyDescent="0.2">
      <c r="A4548" s="821" t="s">
        <v>6951</v>
      </c>
      <c r="B4548" s="822" t="s">
        <v>7426</v>
      </c>
      <c r="C4548" s="822" t="s">
        <v>642</v>
      </c>
      <c r="D4548" s="822" t="s">
        <v>3500</v>
      </c>
      <c r="E4548" s="822" t="s">
        <v>6953</v>
      </c>
      <c r="F4548" s="822" t="s">
        <v>7015</v>
      </c>
      <c r="G4548" s="822" t="s">
        <v>2286</v>
      </c>
      <c r="H4548" s="831"/>
      <c r="I4548" s="831"/>
      <c r="J4548" s="822"/>
      <c r="K4548" s="822"/>
      <c r="L4548" s="831"/>
      <c r="M4548" s="831"/>
      <c r="N4548" s="822"/>
      <c r="O4548" s="822"/>
      <c r="P4548" s="831">
        <v>1</v>
      </c>
      <c r="Q4548" s="831">
        <v>3745</v>
      </c>
      <c r="R4548" s="827"/>
      <c r="S4548" s="832">
        <v>3745</v>
      </c>
    </row>
    <row r="4549" spans="1:19" ht="14.45" customHeight="1" x14ac:dyDescent="0.2">
      <c r="A4549" s="821" t="s">
        <v>6951</v>
      </c>
      <c r="B4549" s="822" t="s">
        <v>7426</v>
      </c>
      <c r="C4549" s="822" t="s">
        <v>642</v>
      </c>
      <c r="D4549" s="822" t="s">
        <v>3500</v>
      </c>
      <c r="E4549" s="822" t="s">
        <v>6953</v>
      </c>
      <c r="F4549" s="822" t="s">
        <v>7029</v>
      </c>
      <c r="G4549" s="822" t="s">
        <v>3393</v>
      </c>
      <c r="H4549" s="831"/>
      <c r="I4549" s="831"/>
      <c r="J4549" s="822"/>
      <c r="K4549" s="822"/>
      <c r="L4549" s="831"/>
      <c r="M4549" s="831"/>
      <c r="N4549" s="822"/>
      <c r="O4549" s="822"/>
      <c r="P4549" s="831">
        <v>1</v>
      </c>
      <c r="Q4549" s="831">
        <v>6706.38</v>
      </c>
      <c r="R4549" s="827"/>
      <c r="S4549" s="832">
        <v>6706.38</v>
      </c>
    </row>
    <row r="4550" spans="1:19" ht="14.45" customHeight="1" x14ac:dyDescent="0.2">
      <c r="A4550" s="821" t="s">
        <v>6951</v>
      </c>
      <c r="B4550" s="822" t="s">
        <v>7426</v>
      </c>
      <c r="C4550" s="822" t="s">
        <v>642</v>
      </c>
      <c r="D4550" s="822" t="s">
        <v>3500</v>
      </c>
      <c r="E4550" s="822" t="s">
        <v>6953</v>
      </c>
      <c r="F4550" s="822" t="s">
        <v>7099</v>
      </c>
      <c r="G4550" s="822" t="s">
        <v>7100</v>
      </c>
      <c r="H4550" s="831">
        <v>92</v>
      </c>
      <c r="I4550" s="831">
        <v>375913.74999999994</v>
      </c>
      <c r="J4550" s="822"/>
      <c r="K4550" s="822">
        <v>4086.0190217391296</v>
      </c>
      <c r="L4550" s="831">
        <v>82</v>
      </c>
      <c r="M4550" s="831">
        <v>331489.81000000006</v>
      </c>
      <c r="N4550" s="822"/>
      <c r="O4550" s="822">
        <v>4042.5586585365859</v>
      </c>
      <c r="P4550" s="831">
        <v>49</v>
      </c>
      <c r="Q4550" s="831">
        <v>176921.9</v>
      </c>
      <c r="R4550" s="827"/>
      <c r="S4550" s="832">
        <v>3610.6510204081633</v>
      </c>
    </row>
    <row r="4551" spans="1:19" ht="14.45" customHeight="1" x14ac:dyDescent="0.2">
      <c r="A4551" s="821" t="s">
        <v>6951</v>
      </c>
      <c r="B4551" s="822" t="s">
        <v>7426</v>
      </c>
      <c r="C4551" s="822" t="s">
        <v>642</v>
      </c>
      <c r="D4551" s="822" t="s">
        <v>3500</v>
      </c>
      <c r="E4551" s="822" t="s">
        <v>6953</v>
      </c>
      <c r="F4551" s="822" t="s">
        <v>7115</v>
      </c>
      <c r="G4551" s="822" t="s">
        <v>2319</v>
      </c>
      <c r="H4551" s="831">
        <v>24</v>
      </c>
      <c r="I4551" s="831">
        <v>91196.150000000009</v>
      </c>
      <c r="J4551" s="822"/>
      <c r="K4551" s="822">
        <v>3799.8395833333338</v>
      </c>
      <c r="L4551" s="831">
        <v>7</v>
      </c>
      <c r="M4551" s="831">
        <v>27603.63</v>
      </c>
      <c r="N4551" s="822"/>
      <c r="O4551" s="822">
        <v>3943.3757142857144</v>
      </c>
      <c r="P4551" s="831">
        <v>2</v>
      </c>
      <c r="Q4551" s="831">
        <v>6943.26</v>
      </c>
      <c r="R4551" s="827"/>
      <c r="S4551" s="832">
        <v>3471.63</v>
      </c>
    </row>
    <row r="4552" spans="1:19" ht="14.45" customHeight="1" x14ac:dyDescent="0.2">
      <c r="A4552" s="821" t="s">
        <v>6951</v>
      </c>
      <c r="B4552" s="822" t="s">
        <v>7426</v>
      </c>
      <c r="C4552" s="822" t="s">
        <v>642</v>
      </c>
      <c r="D4552" s="822" t="s">
        <v>3500</v>
      </c>
      <c r="E4552" s="822" t="s">
        <v>6953</v>
      </c>
      <c r="F4552" s="822" t="s">
        <v>7180</v>
      </c>
      <c r="G4552" s="822" t="s">
        <v>6966</v>
      </c>
      <c r="H4552" s="831">
        <v>1</v>
      </c>
      <c r="I4552" s="831">
        <v>4063.52</v>
      </c>
      <c r="J4552" s="822"/>
      <c r="K4552" s="822">
        <v>4063.52</v>
      </c>
      <c r="L4552" s="831">
        <v>4</v>
      </c>
      <c r="M4552" s="831">
        <v>18290.72</v>
      </c>
      <c r="N4552" s="822"/>
      <c r="O4552" s="822">
        <v>4572.68</v>
      </c>
      <c r="P4552" s="831"/>
      <c r="Q4552" s="831"/>
      <c r="R4552" s="827"/>
      <c r="S4552" s="832"/>
    </row>
    <row r="4553" spans="1:19" ht="14.45" customHeight="1" x14ac:dyDescent="0.2">
      <c r="A4553" s="821" t="s">
        <v>6951</v>
      </c>
      <c r="B4553" s="822" t="s">
        <v>7426</v>
      </c>
      <c r="C4553" s="822" t="s">
        <v>642</v>
      </c>
      <c r="D4553" s="822" t="s">
        <v>3500</v>
      </c>
      <c r="E4553" s="822" t="s">
        <v>6953</v>
      </c>
      <c r="F4553" s="822" t="s">
        <v>7181</v>
      </c>
      <c r="G4553" s="822" t="s">
        <v>6966</v>
      </c>
      <c r="H4553" s="831"/>
      <c r="I4553" s="831"/>
      <c r="J4553" s="822"/>
      <c r="K4553" s="822"/>
      <c r="L4553" s="831">
        <v>1</v>
      </c>
      <c r="M4553" s="831">
        <v>1290.8599999999999</v>
      </c>
      <c r="N4553" s="822"/>
      <c r="O4553" s="822">
        <v>1290.8599999999999</v>
      </c>
      <c r="P4553" s="831"/>
      <c r="Q4553" s="831"/>
      <c r="R4553" s="827"/>
      <c r="S4553" s="832"/>
    </row>
    <row r="4554" spans="1:19" ht="14.45" customHeight="1" x14ac:dyDescent="0.2">
      <c r="A4554" s="821" t="s">
        <v>6951</v>
      </c>
      <c r="B4554" s="822" t="s">
        <v>7426</v>
      </c>
      <c r="C4554" s="822" t="s">
        <v>642</v>
      </c>
      <c r="D4554" s="822" t="s">
        <v>3500</v>
      </c>
      <c r="E4554" s="822" t="s">
        <v>6953</v>
      </c>
      <c r="F4554" s="822" t="s">
        <v>7213</v>
      </c>
      <c r="G4554" s="822" t="s">
        <v>7100</v>
      </c>
      <c r="H4554" s="831"/>
      <c r="I4554" s="831"/>
      <c r="J4554" s="822"/>
      <c r="K4554" s="822"/>
      <c r="L4554" s="831">
        <v>3</v>
      </c>
      <c r="M4554" s="831">
        <v>26647.980000000003</v>
      </c>
      <c r="N4554" s="822"/>
      <c r="O4554" s="822">
        <v>8882.6600000000017</v>
      </c>
      <c r="P4554" s="831">
        <v>1</v>
      </c>
      <c r="Q4554" s="831">
        <v>8592.14</v>
      </c>
      <c r="R4554" s="827"/>
      <c r="S4554" s="832">
        <v>8592.14</v>
      </c>
    </row>
    <row r="4555" spans="1:19" ht="14.45" customHeight="1" x14ac:dyDescent="0.2">
      <c r="A4555" s="821" t="s">
        <v>6951</v>
      </c>
      <c r="B4555" s="822" t="s">
        <v>7426</v>
      </c>
      <c r="C4555" s="822" t="s">
        <v>642</v>
      </c>
      <c r="D4555" s="822" t="s">
        <v>3500</v>
      </c>
      <c r="E4555" s="822" t="s">
        <v>6953</v>
      </c>
      <c r="F4555" s="822" t="s">
        <v>7221</v>
      </c>
      <c r="G4555" s="822" t="s">
        <v>2319</v>
      </c>
      <c r="H4555" s="831"/>
      <c r="I4555" s="831"/>
      <c r="J4555" s="822"/>
      <c r="K4555" s="822"/>
      <c r="L4555" s="831"/>
      <c r="M4555" s="831"/>
      <c r="N4555" s="822"/>
      <c r="O4555" s="822"/>
      <c r="P4555" s="831">
        <v>1</v>
      </c>
      <c r="Q4555" s="831">
        <v>3425.93</v>
      </c>
      <c r="R4555" s="827"/>
      <c r="S4555" s="832">
        <v>3425.93</v>
      </c>
    </row>
    <row r="4556" spans="1:19" ht="14.45" customHeight="1" x14ac:dyDescent="0.2">
      <c r="A4556" s="821" t="s">
        <v>6951</v>
      </c>
      <c r="B4556" s="822" t="s">
        <v>7426</v>
      </c>
      <c r="C4556" s="822" t="s">
        <v>642</v>
      </c>
      <c r="D4556" s="822" t="s">
        <v>3500</v>
      </c>
      <c r="E4556" s="822" t="s">
        <v>7261</v>
      </c>
      <c r="F4556" s="822" t="s">
        <v>7432</v>
      </c>
      <c r="G4556" s="822" t="s">
        <v>7433</v>
      </c>
      <c r="H4556" s="831">
        <v>8</v>
      </c>
      <c r="I4556" s="831">
        <v>22314.699999999997</v>
      </c>
      <c r="J4556" s="822"/>
      <c r="K4556" s="822">
        <v>2789.3374999999996</v>
      </c>
      <c r="L4556" s="831">
        <v>7</v>
      </c>
      <c r="M4556" s="831">
        <v>18075.18</v>
      </c>
      <c r="N4556" s="822"/>
      <c r="O4556" s="822">
        <v>2582.1685714285713</v>
      </c>
      <c r="P4556" s="831">
        <v>1</v>
      </c>
      <c r="Q4556" s="831">
        <v>2520.8000000000002</v>
      </c>
      <c r="R4556" s="827"/>
      <c r="S4556" s="832">
        <v>2520.8000000000002</v>
      </c>
    </row>
    <row r="4557" spans="1:19" ht="14.45" customHeight="1" x14ac:dyDescent="0.2">
      <c r="A4557" s="821" t="s">
        <v>6951</v>
      </c>
      <c r="B4557" s="822" t="s">
        <v>7426</v>
      </c>
      <c r="C4557" s="822" t="s">
        <v>642</v>
      </c>
      <c r="D4557" s="822" t="s">
        <v>3500</v>
      </c>
      <c r="E4557" s="822" t="s">
        <v>7261</v>
      </c>
      <c r="F4557" s="822" t="s">
        <v>7434</v>
      </c>
      <c r="G4557" s="822" t="s">
        <v>7435</v>
      </c>
      <c r="H4557" s="831">
        <v>15</v>
      </c>
      <c r="I4557" s="831">
        <v>21303.380000000005</v>
      </c>
      <c r="J4557" s="822"/>
      <c r="K4557" s="822">
        <v>1420.2253333333335</v>
      </c>
      <c r="L4557" s="831">
        <v>17</v>
      </c>
      <c r="M4557" s="831">
        <v>25534.200000000004</v>
      </c>
      <c r="N4557" s="822"/>
      <c r="O4557" s="822">
        <v>1502.0117647058826</v>
      </c>
      <c r="P4557" s="831">
        <v>2</v>
      </c>
      <c r="Q4557" s="831">
        <v>3133.16</v>
      </c>
      <c r="R4557" s="827"/>
      <c r="S4557" s="832">
        <v>1566.58</v>
      </c>
    </row>
    <row r="4558" spans="1:19" ht="14.45" customHeight="1" x14ac:dyDescent="0.2">
      <c r="A4558" s="821" t="s">
        <v>6951</v>
      </c>
      <c r="B4558" s="822" t="s">
        <v>7426</v>
      </c>
      <c r="C4558" s="822" t="s">
        <v>642</v>
      </c>
      <c r="D4558" s="822" t="s">
        <v>3500</v>
      </c>
      <c r="E4558" s="822" t="s">
        <v>7261</v>
      </c>
      <c r="F4558" s="822" t="s">
        <v>7467</v>
      </c>
      <c r="G4558" s="822" t="s">
        <v>7468</v>
      </c>
      <c r="H4558" s="831">
        <v>1</v>
      </c>
      <c r="I4558" s="831">
        <v>1030.9000000000001</v>
      </c>
      <c r="J4558" s="822"/>
      <c r="K4558" s="822">
        <v>1030.9000000000001</v>
      </c>
      <c r="L4558" s="831"/>
      <c r="M4558" s="831"/>
      <c r="N4558" s="822"/>
      <c r="O4558" s="822"/>
      <c r="P4558" s="831"/>
      <c r="Q4558" s="831"/>
      <c r="R4558" s="827"/>
      <c r="S4558" s="832"/>
    </row>
    <row r="4559" spans="1:19" ht="14.45" customHeight="1" x14ac:dyDescent="0.2">
      <c r="A4559" s="821" t="s">
        <v>6951</v>
      </c>
      <c r="B4559" s="822" t="s">
        <v>7426</v>
      </c>
      <c r="C4559" s="822" t="s">
        <v>642</v>
      </c>
      <c r="D4559" s="822" t="s">
        <v>3500</v>
      </c>
      <c r="E4559" s="822" t="s">
        <v>7261</v>
      </c>
      <c r="F4559" s="822" t="s">
        <v>7437</v>
      </c>
      <c r="G4559" s="822" t="s">
        <v>7438</v>
      </c>
      <c r="H4559" s="831"/>
      <c r="I4559" s="831"/>
      <c r="J4559" s="822"/>
      <c r="K4559" s="822"/>
      <c r="L4559" s="831"/>
      <c r="M4559" s="831"/>
      <c r="N4559" s="822"/>
      <c r="O4559" s="822"/>
      <c r="P4559" s="831">
        <v>2</v>
      </c>
      <c r="Q4559" s="831">
        <v>4025.14</v>
      </c>
      <c r="R4559" s="827"/>
      <c r="S4559" s="832">
        <v>2012.57</v>
      </c>
    </row>
    <row r="4560" spans="1:19" ht="14.45" customHeight="1" x14ac:dyDescent="0.2">
      <c r="A4560" s="821" t="s">
        <v>6951</v>
      </c>
      <c r="B4560" s="822" t="s">
        <v>7426</v>
      </c>
      <c r="C4560" s="822" t="s">
        <v>642</v>
      </c>
      <c r="D4560" s="822" t="s">
        <v>3500</v>
      </c>
      <c r="E4560" s="822" t="s">
        <v>7261</v>
      </c>
      <c r="F4560" s="822" t="s">
        <v>7439</v>
      </c>
      <c r="G4560" s="822" t="s">
        <v>7440</v>
      </c>
      <c r="H4560" s="831"/>
      <c r="I4560" s="831"/>
      <c r="J4560" s="822"/>
      <c r="K4560" s="822"/>
      <c r="L4560" s="831"/>
      <c r="M4560" s="831"/>
      <c r="N4560" s="822"/>
      <c r="O4560" s="822"/>
      <c r="P4560" s="831">
        <v>6</v>
      </c>
      <c r="Q4560" s="831">
        <v>6130.62</v>
      </c>
      <c r="R4560" s="827"/>
      <c r="S4560" s="832">
        <v>1021.77</v>
      </c>
    </row>
    <row r="4561" spans="1:19" ht="14.45" customHeight="1" x14ac:dyDescent="0.2">
      <c r="A4561" s="821" t="s">
        <v>6951</v>
      </c>
      <c r="B4561" s="822" t="s">
        <v>7426</v>
      </c>
      <c r="C4561" s="822" t="s">
        <v>642</v>
      </c>
      <c r="D4561" s="822" t="s">
        <v>3500</v>
      </c>
      <c r="E4561" s="822" t="s">
        <v>6946</v>
      </c>
      <c r="F4561" s="822" t="s">
        <v>7314</v>
      </c>
      <c r="G4561" s="822" t="s">
        <v>7315</v>
      </c>
      <c r="H4561" s="831">
        <v>2</v>
      </c>
      <c r="I4561" s="831">
        <v>302</v>
      </c>
      <c r="J4561" s="822"/>
      <c r="K4561" s="822">
        <v>151</v>
      </c>
      <c r="L4561" s="831"/>
      <c r="M4561" s="831"/>
      <c r="N4561" s="822"/>
      <c r="O4561" s="822"/>
      <c r="P4561" s="831"/>
      <c r="Q4561" s="831"/>
      <c r="R4561" s="827"/>
      <c r="S4561" s="832"/>
    </row>
    <row r="4562" spans="1:19" ht="14.45" customHeight="1" x14ac:dyDescent="0.2">
      <c r="A4562" s="821" t="s">
        <v>6951</v>
      </c>
      <c r="B4562" s="822" t="s">
        <v>7426</v>
      </c>
      <c r="C4562" s="822" t="s">
        <v>642</v>
      </c>
      <c r="D4562" s="822" t="s">
        <v>3500</v>
      </c>
      <c r="E4562" s="822" t="s">
        <v>6946</v>
      </c>
      <c r="F4562" s="822" t="s">
        <v>7318</v>
      </c>
      <c r="G4562" s="822" t="s">
        <v>7319</v>
      </c>
      <c r="H4562" s="831">
        <v>87</v>
      </c>
      <c r="I4562" s="831">
        <v>3306</v>
      </c>
      <c r="J4562" s="822"/>
      <c r="K4562" s="822">
        <v>38</v>
      </c>
      <c r="L4562" s="831">
        <v>47</v>
      </c>
      <c r="M4562" s="831">
        <v>1786</v>
      </c>
      <c r="N4562" s="822"/>
      <c r="O4562" s="822">
        <v>38</v>
      </c>
      <c r="P4562" s="831">
        <v>94</v>
      </c>
      <c r="Q4562" s="831">
        <v>3760</v>
      </c>
      <c r="R4562" s="827"/>
      <c r="S4562" s="832">
        <v>40</v>
      </c>
    </row>
    <row r="4563" spans="1:19" ht="14.45" customHeight="1" x14ac:dyDescent="0.2">
      <c r="A4563" s="821" t="s">
        <v>6951</v>
      </c>
      <c r="B4563" s="822" t="s">
        <v>7426</v>
      </c>
      <c r="C4563" s="822" t="s">
        <v>642</v>
      </c>
      <c r="D4563" s="822" t="s">
        <v>3500</v>
      </c>
      <c r="E4563" s="822" t="s">
        <v>6946</v>
      </c>
      <c r="F4563" s="822" t="s">
        <v>7328</v>
      </c>
      <c r="G4563" s="822" t="s">
        <v>7329</v>
      </c>
      <c r="H4563" s="831">
        <v>733</v>
      </c>
      <c r="I4563" s="831">
        <v>131207</v>
      </c>
      <c r="J4563" s="822"/>
      <c r="K4563" s="822">
        <v>179</v>
      </c>
      <c r="L4563" s="831">
        <v>729</v>
      </c>
      <c r="M4563" s="831">
        <v>131220</v>
      </c>
      <c r="N4563" s="822"/>
      <c r="O4563" s="822">
        <v>180</v>
      </c>
      <c r="P4563" s="831">
        <v>424</v>
      </c>
      <c r="Q4563" s="831">
        <v>82256</v>
      </c>
      <c r="R4563" s="827"/>
      <c r="S4563" s="832">
        <v>194</v>
      </c>
    </row>
    <row r="4564" spans="1:19" ht="14.45" customHeight="1" x14ac:dyDescent="0.2">
      <c r="A4564" s="821" t="s">
        <v>6951</v>
      </c>
      <c r="B4564" s="822" t="s">
        <v>7426</v>
      </c>
      <c r="C4564" s="822" t="s">
        <v>642</v>
      </c>
      <c r="D4564" s="822" t="s">
        <v>3500</v>
      </c>
      <c r="E4564" s="822" t="s">
        <v>6946</v>
      </c>
      <c r="F4564" s="822" t="s">
        <v>7441</v>
      </c>
      <c r="G4564" s="822" t="s">
        <v>7442</v>
      </c>
      <c r="H4564" s="831">
        <v>112</v>
      </c>
      <c r="I4564" s="831">
        <v>139664</v>
      </c>
      <c r="J4564" s="822"/>
      <c r="K4564" s="822">
        <v>1247</v>
      </c>
      <c r="L4564" s="831">
        <v>90</v>
      </c>
      <c r="M4564" s="831">
        <v>112590</v>
      </c>
      <c r="N4564" s="822"/>
      <c r="O4564" s="822">
        <v>1251</v>
      </c>
      <c r="P4564" s="831">
        <v>52</v>
      </c>
      <c r="Q4564" s="831">
        <v>68016</v>
      </c>
      <c r="R4564" s="827"/>
      <c r="S4564" s="832">
        <v>1308</v>
      </c>
    </row>
    <row r="4565" spans="1:19" ht="14.45" customHeight="1" x14ac:dyDescent="0.2">
      <c r="A4565" s="821" t="s">
        <v>6951</v>
      </c>
      <c r="B4565" s="822" t="s">
        <v>7426</v>
      </c>
      <c r="C4565" s="822" t="s">
        <v>642</v>
      </c>
      <c r="D4565" s="822" t="s">
        <v>3500</v>
      </c>
      <c r="E4565" s="822" t="s">
        <v>6946</v>
      </c>
      <c r="F4565" s="822" t="s">
        <v>7443</v>
      </c>
      <c r="G4565" s="822" t="s">
        <v>7444</v>
      </c>
      <c r="H4565" s="831">
        <v>2723</v>
      </c>
      <c r="I4565" s="831">
        <v>1946945</v>
      </c>
      <c r="J4565" s="822"/>
      <c r="K4565" s="822">
        <v>715</v>
      </c>
      <c r="L4565" s="831">
        <v>3</v>
      </c>
      <c r="M4565" s="831">
        <v>2148</v>
      </c>
      <c r="N4565" s="822"/>
      <c r="O4565" s="822">
        <v>716</v>
      </c>
      <c r="P4565" s="831"/>
      <c r="Q4565" s="831"/>
      <c r="R4565" s="827"/>
      <c r="S4565" s="832"/>
    </row>
    <row r="4566" spans="1:19" ht="14.45" customHeight="1" x14ac:dyDescent="0.2">
      <c r="A4566" s="821" t="s">
        <v>6951</v>
      </c>
      <c r="B4566" s="822" t="s">
        <v>7426</v>
      </c>
      <c r="C4566" s="822" t="s">
        <v>642</v>
      </c>
      <c r="D4566" s="822" t="s">
        <v>3500</v>
      </c>
      <c r="E4566" s="822" t="s">
        <v>6946</v>
      </c>
      <c r="F4566" s="822" t="s">
        <v>7445</v>
      </c>
      <c r="G4566" s="822" t="s">
        <v>7446</v>
      </c>
      <c r="H4566" s="831">
        <v>8</v>
      </c>
      <c r="I4566" s="831">
        <v>5064</v>
      </c>
      <c r="J4566" s="822"/>
      <c r="K4566" s="822">
        <v>633</v>
      </c>
      <c r="L4566" s="831"/>
      <c r="M4566" s="831"/>
      <c r="N4566" s="822"/>
      <c r="O4566" s="822"/>
      <c r="P4566" s="831"/>
      <c r="Q4566" s="831"/>
      <c r="R4566" s="827"/>
      <c r="S4566" s="832"/>
    </row>
    <row r="4567" spans="1:19" ht="14.45" customHeight="1" x14ac:dyDescent="0.2">
      <c r="A4567" s="821" t="s">
        <v>6951</v>
      </c>
      <c r="B4567" s="822" t="s">
        <v>7426</v>
      </c>
      <c r="C4567" s="822" t="s">
        <v>642</v>
      </c>
      <c r="D4567" s="822" t="s">
        <v>3500</v>
      </c>
      <c r="E4567" s="822" t="s">
        <v>6946</v>
      </c>
      <c r="F4567" s="822" t="s">
        <v>7447</v>
      </c>
      <c r="G4567" s="822" t="s">
        <v>7448</v>
      </c>
      <c r="H4567" s="831">
        <v>164</v>
      </c>
      <c r="I4567" s="831">
        <v>21320</v>
      </c>
      <c r="J4567" s="822"/>
      <c r="K4567" s="822">
        <v>130</v>
      </c>
      <c r="L4567" s="831"/>
      <c r="M4567" s="831"/>
      <c r="N4567" s="822"/>
      <c r="O4567" s="822"/>
      <c r="P4567" s="831"/>
      <c r="Q4567" s="831"/>
      <c r="R4567" s="827"/>
      <c r="S4567" s="832"/>
    </row>
    <row r="4568" spans="1:19" ht="14.45" customHeight="1" x14ac:dyDescent="0.2">
      <c r="A4568" s="821" t="s">
        <v>6951</v>
      </c>
      <c r="B4568" s="822" t="s">
        <v>7426</v>
      </c>
      <c r="C4568" s="822" t="s">
        <v>642</v>
      </c>
      <c r="D4568" s="822" t="s">
        <v>3500</v>
      </c>
      <c r="E4568" s="822" t="s">
        <v>6946</v>
      </c>
      <c r="F4568" s="822" t="s">
        <v>7449</v>
      </c>
      <c r="G4568" s="822" t="s">
        <v>7450</v>
      </c>
      <c r="H4568" s="831">
        <v>30</v>
      </c>
      <c r="I4568" s="831">
        <v>21960</v>
      </c>
      <c r="J4568" s="822"/>
      <c r="K4568" s="822">
        <v>732</v>
      </c>
      <c r="L4568" s="831">
        <v>25</v>
      </c>
      <c r="M4568" s="831">
        <v>18525</v>
      </c>
      <c r="N4568" s="822"/>
      <c r="O4568" s="822">
        <v>741</v>
      </c>
      <c r="P4568" s="831">
        <v>13</v>
      </c>
      <c r="Q4568" s="831">
        <v>10179</v>
      </c>
      <c r="R4568" s="827"/>
      <c r="S4568" s="832">
        <v>783</v>
      </c>
    </row>
    <row r="4569" spans="1:19" ht="14.45" customHeight="1" x14ac:dyDescent="0.2">
      <c r="A4569" s="821" t="s">
        <v>6951</v>
      </c>
      <c r="B4569" s="822" t="s">
        <v>7426</v>
      </c>
      <c r="C4569" s="822" t="s">
        <v>642</v>
      </c>
      <c r="D4569" s="822" t="s">
        <v>3500</v>
      </c>
      <c r="E4569" s="822" t="s">
        <v>6946</v>
      </c>
      <c r="F4569" s="822" t="s">
        <v>7451</v>
      </c>
      <c r="G4569" s="822" t="s">
        <v>7452</v>
      </c>
      <c r="H4569" s="831">
        <v>5151</v>
      </c>
      <c r="I4569" s="831">
        <v>4538031</v>
      </c>
      <c r="J4569" s="822"/>
      <c r="K4569" s="822">
        <v>881</v>
      </c>
      <c r="L4569" s="831"/>
      <c r="M4569" s="831"/>
      <c r="N4569" s="822"/>
      <c r="O4569" s="822"/>
      <c r="P4569" s="831"/>
      <c r="Q4569" s="831"/>
      <c r="R4569" s="827"/>
      <c r="S4569" s="832"/>
    </row>
    <row r="4570" spans="1:19" ht="14.45" customHeight="1" x14ac:dyDescent="0.2">
      <c r="A4570" s="821" t="s">
        <v>6951</v>
      </c>
      <c r="B4570" s="822" t="s">
        <v>7426</v>
      </c>
      <c r="C4570" s="822" t="s">
        <v>642</v>
      </c>
      <c r="D4570" s="822" t="s">
        <v>3500</v>
      </c>
      <c r="E4570" s="822" t="s">
        <v>6946</v>
      </c>
      <c r="F4570" s="822" t="s">
        <v>7338</v>
      </c>
      <c r="G4570" s="822" t="s">
        <v>7339</v>
      </c>
      <c r="H4570" s="831">
        <v>862</v>
      </c>
      <c r="I4570" s="831">
        <v>28733.33</v>
      </c>
      <c r="J4570" s="822"/>
      <c r="K4570" s="822">
        <v>33.333329466357313</v>
      </c>
      <c r="L4570" s="831">
        <v>732</v>
      </c>
      <c r="M4570" s="831">
        <v>28641.11</v>
      </c>
      <c r="N4570" s="822"/>
      <c r="O4570" s="822">
        <v>39.12719945355191</v>
      </c>
      <c r="P4570" s="831">
        <v>424</v>
      </c>
      <c r="Q4570" s="831">
        <v>17083.34</v>
      </c>
      <c r="R4570" s="827"/>
      <c r="S4570" s="832">
        <v>40.290896226415093</v>
      </c>
    </row>
    <row r="4571" spans="1:19" ht="14.45" customHeight="1" x14ac:dyDescent="0.2">
      <c r="A4571" s="821" t="s">
        <v>6951</v>
      </c>
      <c r="B4571" s="822" t="s">
        <v>7426</v>
      </c>
      <c r="C4571" s="822" t="s">
        <v>642</v>
      </c>
      <c r="D4571" s="822" t="s">
        <v>3500</v>
      </c>
      <c r="E4571" s="822" t="s">
        <v>6946</v>
      </c>
      <c r="F4571" s="822" t="s">
        <v>7342</v>
      </c>
      <c r="G4571" s="822" t="s">
        <v>7343</v>
      </c>
      <c r="H4571" s="831">
        <v>90</v>
      </c>
      <c r="I4571" s="831">
        <v>3420</v>
      </c>
      <c r="J4571" s="822"/>
      <c r="K4571" s="822">
        <v>38</v>
      </c>
      <c r="L4571" s="831">
        <v>1</v>
      </c>
      <c r="M4571" s="831">
        <v>38</v>
      </c>
      <c r="N4571" s="822"/>
      <c r="O4571" s="822">
        <v>38</v>
      </c>
      <c r="P4571" s="831">
        <v>10</v>
      </c>
      <c r="Q4571" s="831">
        <v>390</v>
      </c>
      <c r="R4571" s="827"/>
      <c r="S4571" s="832">
        <v>39</v>
      </c>
    </row>
    <row r="4572" spans="1:19" ht="14.45" customHeight="1" x14ac:dyDescent="0.2">
      <c r="A4572" s="821" t="s">
        <v>6951</v>
      </c>
      <c r="B4572" s="822" t="s">
        <v>7426</v>
      </c>
      <c r="C4572" s="822" t="s">
        <v>642</v>
      </c>
      <c r="D4572" s="822" t="s">
        <v>3500</v>
      </c>
      <c r="E4572" s="822" t="s">
        <v>6946</v>
      </c>
      <c r="F4572" s="822" t="s">
        <v>7348</v>
      </c>
      <c r="G4572" s="822" t="s">
        <v>7349</v>
      </c>
      <c r="H4572" s="831">
        <v>123</v>
      </c>
      <c r="I4572" s="831">
        <v>4059</v>
      </c>
      <c r="J4572" s="822"/>
      <c r="K4572" s="822">
        <v>33</v>
      </c>
      <c r="L4572" s="831">
        <v>99</v>
      </c>
      <c r="M4572" s="831">
        <v>3267</v>
      </c>
      <c r="N4572" s="822"/>
      <c r="O4572" s="822">
        <v>33</v>
      </c>
      <c r="P4572" s="831">
        <v>62</v>
      </c>
      <c r="Q4572" s="831">
        <v>2108</v>
      </c>
      <c r="R4572" s="827"/>
      <c r="S4572" s="832">
        <v>34</v>
      </c>
    </row>
    <row r="4573" spans="1:19" ht="14.45" customHeight="1" x14ac:dyDescent="0.2">
      <c r="A4573" s="821" t="s">
        <v>6951</v>
      </c>
      <c r="B4573" s="822" t="s">
        <v>7426</v>
      </c>
      <c r="C4573" s="822" t="s">
        <v>642</v>
      </c>
      <c r="D4573" s="822" t="s">
        <v>3500</v>
      </c>
      <c r="E4573" s="822" t="s">
        <v>6946</v>
      </c>
      <c r="F4573" s="822" t="s">
        <v>7350</v>
      </c>
      <c r="G4573" s="822" t="s">
        <v>7351</v>
      </c>
      <c r="H4573" s="831">
        <v>108</v>
      </c>
      <c r="I4573" s="831">
        <v>38664</v>
      </c>
      <c r="J4573" s="822"/>
      <c r="K4573" s="822">
        <v>358</v>
      </c>
      <c r="L4573" s="831">
        <v>10</v>
      </c>
      <c r="M4573" s="831">
        <v>3600</v>
      </c>
      <c r="N4573" s="822"/>
      <c r="O4573" s="822">
        <v>360</v>
      </c>
      <c r="P4573" s="831">
        <v>7</v>
      </c>
      <c r="Q4573" s="831">
        <v>2716</v>
      </c>
      <c r="R4573" s="827"/>
      <c r="S4573" s="832">
        <v>388</v>
      </c>
    </row>
    <row r="4574" spans="1:19" ht="14.45" customHeight="1" x14ac:dyDescent="0.2">
      <c r="A4574" s="821" t="s">
        <v>6951</v>
      </c>
      <c r="B4574" s="822" t="s">
        <v>7426</v>
      </c>
      <c r="C4574" s="822" t="s">
        <v>642</v>
      </c>
      <c r="D4574" s="822" t="s">
        <v>3500</v>
      </c>
      <c r="E4574" s="822" t="s">
        <v>6946</v>
      </c>
      <c r="F4574" s="822" t="s">
        <v>7453</v>
      </c>
      <c r="G4574" s="822" t="s">
        <v>7454</v>
      </c>
      <c r="H4574" s="831">
        <v>34</v>
      </c>
      <c r="I4574" s="831">
        <v>24038</v>
      </c>
      <c r="J4574" s="822"/>
      <c r="K4574" s="822">
        <v>707</v>
      </c>
      <c r="L4574" s="831">
        <v>3</v>
      </c>
      <c r="M4574" s="831">
        <v>2133</v>
      </c>
      <c r="N4574" s="822"/>
      <c r="O4574" s="822">
        <v>711</v>
      </c>
      <c r="P4574" s="831">
        <v>1</v>
      </c>
      <c r="Q4574" s="831">
        <v>768</v>
      </c>
      <c r="R4574" s="827"/>
      <c r="S4574" s="832">
        <v>768</v>
      </c>
    </row>
    <row r="4575" spans="1:19" ht="14.45" customHeight="1" x14ac:dyDescent="0.2">
      <c r="A4575" s="821" t="s">
        <v>6951</v>
      </c>
      <c r="B4575" s="822" t="s">
        <v>7426</v>
      </c>
      <c r="C4575" s="822" t="s">
        <v>642</v>
      </c>
      <c r="D4575" s="822" t="s">
        <v>3500</v>
      </c>
      <c r="E4575" s="822" t="s">
        <v>6946</v>
      </c>
      <c r="F4575" s="822" t="s">
        <v>7354</v>
      </c>
      <c r="G4575" s="822" t="s">
        <v>7355</v>
      </c>
      <c r="H4575" s="831"/>
      <c r="I4575" s="831"/>
      <c r="J4575" s="822"/>
      <c r="K4575" s="822"/>
      <c r="L4575" s="831"/>
      <c r="M4575" s="831"/>
      <c r="N4575" s="822"/>
      <c r="O4575" s="822"/>
      <c r="P4575" s="831">
        <v>3</v>
      </c>
      <c r="Q4575" s="831">
        <v>243</v>
      </c>
      <c r="R4575" s="827"/>
      <c r="S4575" s="832">
        <v>81</v>
      </c>
    </row>
    <row r="4576" spans="1:19" ht="14.45" customHeight="1" x14ac:dyDescent="0.2">
      <c r="A4576" s="821" t="s">
        <v>6951</v>
      </c>
      <c r="B4576" s="822" t="s">
        <v>7426</v>
      </c>
      <c r="C4576" s="822" t="s">
        <v>642</v>
      </c>
      <c r="D4576" s="822" t="s">
        <v>3500</v>
      </c>
      <c r="E4576" s="822" t="s">
        <v>6946</v>
      </c>
      <c r="F4576" s="822" t="s">
        <v>7455</v>
      </c>
      <c r="G4576" s="822" t="s">
        <v>7456</v>
      </c>
      <c r="H4576" s="831">
        <v>25</v>
      </c>
      <c r="I4576" s="831">
        <v>13575</v>
      </c>
      <c r="J4576" s="822"/>
      <c r="K4576" s="822">
        <v>543</v>
      </c>
      <c r="L4576" s="831">
        <v>13</v>
      </c>
      <c r="M4576" s="831">
        <v>7111</v>
      </c>
      <c r="N4576" s="822"/>
      <c r="O4576" s="822">
        <v>547</v>
      </c>
      <c r="P4576" s="831"/>
      <c r="Q4576" s="831"/>
      <c r="R4576" s="827"/>
      <c r="S4576" s="832"/>
    </row>
    <row r="4577" spans="1:19" ht="14.45" customHeight="1" x14ac:dyDescent="0.2">
      <c r="A4577" s="821" t="s">
        <v>6951</v>
      </c>
      <c r="B4577" s="822" t="s">
        <v>7426</v>
      </c>
      <c r="C4577" s="822" t="s">
        <v>642</v>
      </c>
      <c r="D4577" s="822" t="s">
        <v>3500</v>
      </c>
      <c r="E4577" s="822" t="s">
        <v>6946</v>
      </c>
      <c r="F4577" s="822" t="s">
        <v>7362</v>
      </c>
      <c r="G4577" s="822" t="s">
        <v>7363</v>
      </c>
      <c r="H4577" s="831">
        <v>22</v>
      </c>
      <c r="I4577" s="831">
        <v>1342</v>
      </c>
      <c r="J4577" s="822"/>
      <c r="K4577" s="822">
        <v>61</v>
      </c>
      <c r="L4577" s="831">
        <v>3</v>
      </c>
      <c r="M4577" s="831">
        <v>186</v>
      </c>
      <c r="N4577" s="822"/>
      <c r="O4577" s="822">
        <v>62</v>
      </c>
      <c r="P4577" s="831">
        <v>6</v>
      </c>
      <c r="Q4577" s="831">
        <v>396</v>
      </c>
      <c r="R4577" s="827"/>
      <c r="S4577" s="832">
        <v>66</v>
      </c>
    </row>
    <row r="4578" spans="1:19" ht="14.45" customHeight="1" x14ac:dyDescent="0.2">
      <c r="A4578" s="821" t="s">
        <v>6951</v>
      </c>
      <c r="B4578" s="822" t="s">
        <v>7426</v>
      </c>
      <c r="C4578" s="822" t="s">
        <v>642</v>
      </c>
      <c r="D4578" s="822" t="s">
        <v>3500</v>
      </c>
      <c r="E4578" s="822" t="s">
        <v>6946</v>
      </c>
      <c r="F4578" s="822" t="s">
        <v>7366</v>
      </c>
      <c r="G4578" s="822" t="s">
        <v>7367</v>
      </c>
      <c r="H4578" s="831"/>
      <c r="I4578" s="831"/>
      <c r="J4578" s="822"/>
      <c r="K4578" s="822"/>
      <c r="L4578" s="831">
        <v>5</v>
      </c>
      <c r="M4578" s="831">
        <v>310</v>
      </c>
      <c r="N4578" s="822"/>
      <c r="O4578" s="822">
        <v>62</v>
      </c>
      <c r="P4578" s="831">
        <v>5</v>
      </c>
      <c r="Q4578" s="831">
        <v>330</v>
      </c>
      <c r="R4578" s="827"/>
      <c r="S4578" s="832">
        <v>66</v>
      </c>
    </row>
    <row r="4579" spans="1:19" ht="14.45" customHeight="1" x14ac:dyDescent="0.2">
      <c r="A4579" s="821" t="s">
        <v>6951</v>
      </c>
      <c r="B4579" s="822" t="s">
        <v>7426</v>
      </c>
      <c r="C4579" s="822" t="s">
        <v>642</v>
      </c>
      <c r="D4579" s="822" t="s">
        <v>3500</v>
      </c>
      <c r="E4579" s="822" t="s">
        <v>6946</v>
      </c>
      <c r="F4579" s="822" t="s">
        <v>7368</v>
      </c>
      <c r="G4579" s="822" t="s">
        <v>7369</v>
      </c>
      <c r="H4579" s="831">
        <v>54</v>
      </c>
      <c r="I4579" s="831">
        <v>6264</v>
      </c>
      <c r="J4579" s="822"/>
      <c r="K4579" s="822">
        <v>116</v>
      </c>
      <c r="L4579" s="831">
        <v>22</v>
      </c>
      <c r="M4579" s="831">
        <v>2574</v>
      </c>
      <c r="N4579" s="822"/>
      <c r="O4579" s="822">
        <v>117</v>
      </c>
      <c r="P4579" s="831">
        <v>3</v>
      </c>
      <c r="Q4579" s="831">
        <v>381</v>
      </c>
      <c r="R4579" s="827"/>
      <c r="S4579" s="832">
        <v>127</v>
      </c>
    </row>
    <row r="4580" spans="1:19" ht="14.45" customHeight="1" x14ac:dyDescent="0.2">
      <c r="A4580" s="821" t="s">
        <v>6951</v>
      </c>
      <c r="B4580" s="822" t="s">
        <v>7426</v>
      </c>
      <c r="C4580" s="822" t="s">
        <v>642</v>
      </c>
      <c r="D4580" s="822" t="s">
        <v>3500</v>
      </c>
      <c r="E4580" s="822" t="s">
        <v>6946</v>
      </c>
      <c r="F4580" s="822" t="s">
        <v>7457</v>
      </c>
      <c r="G4580" s="822" t="s">
        <v>7458</v>
      </c>
      <c r="H4580" s="831">
        <v>121</v>
      </c>
      <c r="I4580" s="831">
        <v>464519</v>
      </c>
      <c r="J4580" s="822"/>
      <c r="K4580" s="822">
        <v>3839</v>
      </c>
      <c r="L4580" s="831">
        <v>63</v>
      </c>
      <c r="M4580" s="831">
        <v>242235</v>
      </c>
      <c r="N4580" s="822"/>
      <c r="O4580" s="822">
        <v>3845</v>
      </c>
      <c r="P4580" s="831">
        <v>36</v>
      </c>
      <c r="Q4580" s="831">
        <v>143460</v>
      </c>
      <c r="R4580" s="827"/>
      <c r="S4580" s="832">
        <v>3985</v>
      </c>
    </row>
    <row r="4581" spans="1:19" ht="14.45" customHeight="1" x14ac:dyDescent="0.2">
      <c r="A4581" s="821" t="s">
        <v>6951</v>
      </c>
      <c r="B4581" s="822" t="s">
        <v>7426</v>
      </c>
      <c r="C4581" s="822" t="s">
        <v>642</v>
      </c>
      <c r="D4581" s="822" t="s">
        <v>3500</v>
      </c>
      <c r="E4581" s="822" t="s">
        <v>6946</v>
      </c>
      <c r="F4581" s="822" t="s">
        <v>7459</v>
      </c>
      <c r="G4581" s="822" t="s">
        <v>7460</v>
      </c>
      <c r="H4581" s="831">
        <v>434</v>
      </c>
      <c r="I4581" s="831">
        <v>846300</v>
      </c>
      <c r="J4581" s="822"/>
      <c r="K4581" s="822">
        <v>1950</v>
      </c>
      <c r="L4581" s="831">
        <v>133</v>
      </c>
      <c r="M4581" s="831">
        <v>259882</v>
      </c>
      <c r="N4581" s="822"/>
      <c r="O4581" s="822">
        <v>1954</v>
      </c>
      <c r="P4581" s="831">
        <v>70</v>
      </c>
      <c r="Q4581" s="831">
        <v>140770</v>
      </c>
      <c r="R4581" s="827"/>
      <c r="S4581" s="832">
        <v>2011</v>
      </c>
    </row>
    <row r="4582" spans="1:19" ht="14.45" customHeight="1" x14ac:dyDescent="0.2">
      <c r="A4582" s="821" t="s">
        <v>6951</v>
      </c>
      <c r="B4582" s="822" t="s">
        <v>7426</v>
      </c>
      <c r="C4582" s="822" t="s">
        <v>642</v>
      </c>
      <c r="D4582" s="822" t="s">
        <v>3500</v>
      </c>
      <c r="E4582" s="822" t="s">
        <v>6946</v>
      </c>
      <c r="F4582" s="822" t="s">
        <v>7481</v>
      </c>
      <c r="G4582" s="822" t="s">
        <v>7482</v>
      </c>
      <c r="H4582" s="831">
        <v>3</v>
      </c>
      <c r="I4582" s="831">
        <v>25038</v>
      </c>
      <c r="J4582" s="822"/>
      <c r="K4582" s="822">
        <v>8346</v>
      </c>
      <c r="L4582" s="831">
        <v>3</v>
      </c>
      <c r="M4582" s="831">
        <v>25080</v>
      </c>
      <c r="N4582" s="822"/>
      <c r="O4582" s="822">
        <v>8360</v>
      </c>
      <c r="P4582" s="831"/>
      <c r="Q4582" s="831"/>
      <c r="R4582" s="827"/>
      <c r="S4582" s="832"/>
    </row>
    <row r="4583" spans="1:19" ht="14.45" customHeight="1" x14ac:dyDescent="0.2">
      <c r="A4583" s="821" t="s">
        <v>6951</v>
      </c>
      <c r="B4583" s="822" t="s">
        <v>7426</v>
      </c>
      <c r="C4583" s="822" t="s">
        <v>642</v>
      </c>
      <c r="D4583" s="822" t="s">
        <v>3500</v>
      </c>
      <c r="E4583" s="822" t="s">
        <v>6946</v>
      </c>
      <c r="F4583" s="822" t="s">
        <v>7483</v>
      </c>
      <c r="G4583" s="822" t="s">
        <v>7484</v>
      </c>
      <c r="H4583" s="831">
        <v>5</v>
      </c>
      <c r="I4583" s="831">
        <v>74090</v>
      </c>
      <c r="J4583" s="822"/>
      <c r="K4583" s="822">
        <v>14818</v>
      </c>
      <c r="L4583" s="831"/>
      <c r="M4583" s="831"/>
      <c r="N4583" s="822"/>
      <c r="O4583" s="822"/>
      <c r="P4583" s="831"/>
      <c r="Q4583" s="831"/>
      <c r="R4583" s="827"/>
      <c r="S4583" s="832"/>
    </row>
    <row r="4584" spans="1:19" ht="14.45" customHeight="1" x14ac:dyDescent="0.2">
      <c r="A4584" s="821" t="s">
        <v>6951</v>
      </c>
      <c r="B4584" s="822" t="s">
        <v>7426</v>
      </c>
      <c r="C4584" s="822" t="s">
        <v>642</v>
      </c>
      <c r="D4584" s="822" t="s">
        <v>3500</v>
      </c>
      <c r="E4584" s="822" t="s">
        <v>6946</v>
      </c>
      <c r="F4584" s="822" t="s">
        <v>7461</v>
      </c>
      <c r="G4584" s="822" t="s">
        <v>7462</v>
      </c>
      <c r="H4584" s="831">
        <v>2</v>
      </c>
      <c r="I4584" s="831">
        <v>608</v>
      </c>
      <c r="J4584" s="822"/>
      <c r="K4584" s="822">
        <v>304</v>
      </c>
      <c r="L4584" s="831">
        <v>4</v>
      </c>
      <c r="M4584" s="831">
        <v>1224</v>
      </c>
      <c r="N4584" s="822"/>
      <c r="O4584" s="822">
        <v>306</v>
      </c>
      <c r="P4584" s="831">
        <v>8</v>
      </c>
      <c r="Q4584" s="831">
        <v>2568</v>
      </c>
      <c r="R4584" s="827"/>
      <c r="S4584" s="832">
        <v>321</v>
      </c>
    </row>
    <row r="4585" spans="1:19" ht="14.45" customHeight="1" x14ac:dyDescent="0.2">
      <c r="A4585" s="821" t="s">
        <v>6951</v>
      </c>
      <c r="B4585" s="822" t="s">
        <v>7426</v>
      </c>
      <c r="C4585" s="822" t="s">
        <v>642</v>
      </c>
      <c r="D4585" s="822" t="s">
        <v>3500</v>
      </c>
      <c r="E4585" s="822" t="s">
        <v>6946</v>
      </c>
      <c r="F4585" s="822" t="s">
        <v>7463</v>
      </c>
      <c r="G4585" s="822" t="s">
        <v>7464</v>
      </c>
      <c r="H4585" s="831">
        <v>36</v>
      </c>
      <c r="I4585" s="831">
        <v>5796</v>
      </c>
      <c r="J4585" s="822"/>
      <c r="K4585" s="822">
        <v>161</v>
      </c>
      <c r="L4585" s="831"/>
      <c r="M4585" s="831"/>
      <c r="N4585" s="822"/>
      <c r="O4585" s="822"/>
      <c r="P4585" s="831"/>
      <c r="Q4585" s="831"/>
      <c r="R4585" s="827"/>
      <c r="S4585" s="832"/>
    </row>
    <row r="4586" spans="1:19" ht="14.45" customHeight="1" x14ac:dyDescent="0.2">
      <c r="A4586" s="821" t="s">
        <v>6951</v>
      </c>
      <c r="B4586" s="822" t="s">
        <v>7426</v>
      </c>
      <c r="C4586" s="822" t="s">
        <v>642</v>
      </c>
      <c r="D4586" s="822" t="s">
        <v>3500</v>
      </c>
      <c r="E4586" s="822" t="s">
        <v>6946</v>
      </c>
      <c r="F4586" s="822" t="s">
        <v>7382</v>
      </c>
      <c r="G4586" s="822" t="s">
        <v>7380</v>
      </c>
      <c r="H4586" s="831"/>
      <c r="I4586" s="831"/>
      <c r="J4586" s="822"/>
      <c r="K4586" s="822"/>
      <c r="L4586" s="831"/>
      <c r="M4586" s="831"/>
      <c r="N4586" s="822"/>
      <c r="O4586" s="822"/>
      <c r="P4586" s="831">
        <v>2</v>
      </c>
      <c r="Q4586" s="831">
        <v>234</v>
      </c>
      <c r="R4586" s="827"/>
      <c r="S4586" s="832">
        <v>117</v>
      </c>
    </row>
    <row r="4587" spans="1:19" ht="14.45" customHeight="1" x14ac:dyDescent="0.2">
      <c r="A4587" s="821" t="s">
        <v>6951</v>
      </c>
      <c r="B4587" s="822" t="s">
        <v>7426</v>
      </c>
      <c r="C4587" s="822" t="s">
        <v>642</v>
      </c>
      <c r="D4587" s="822" t="s">
        <v>3504</v>
      </c>
      <c r="E4587" s="822" t="s">
        <v>6946</v>
      </c>
      <c r="F4587" s="822" t="s">
        <v>7338</v>
      </c>
      <c r="G4587" s="822" t="s">
        <v>7339</v>
      </c>
      <c r="H4587" s="831">
        <v>2</v>
      </c>
      <c r="I4587" s="831">
        <v>66.67</v>
      </c>
      <c r="J4587" s="822"/>
      <c r="K4587" s="822">
        <v>33.335000000000001</v>
      </c>
      <c r="L4587" s="831"/>
      <c r="M4587" s="831"/>
      <c r="N4587" s="822"/>
      <c r="O4587" s="822"/>
      <c r="P4587" s="831"/>
      <c r="Q4587" s="831"/>
      <c r="R4587" s="827"/>
      <c r="S4587" s="832"/>
    </row>
    <row r="4588" spans="1:19" ht="14.45" customHeight="1" x14ac:dyDescent="0.2">
      <c r="A4588" s="821" t="s">
        <v>6951</v>
      </c>
      <c r="B4588" s="822" t="s">
        <v>7426</v>
      </c>
      <c r="C4588" s="822" t="s">
        <v>642</v>
      </c>
      <c r="D4588" s="822" t="s">
        <v>3504</v>
      </c>
      <c r="E4588" s="822" t="s">
        <v>6946</v>
      </c>
      <c r="F4588" s="822" t="s">
        <v>7350</v>
      </c>
      <c r="G4588" s="822" t="s">
        <v>7351</v>
      </c>
      <c r="H4588" s="831">
        <v>2</v>
      </c>
      <c r="I4588" s="831">
        <v>716</v>
      </c>
      <c r="J4588" s="822"/>
      <c r="K4588" s="822">
        <v>358</v>
      </c>
      <c r="L4588" s="831"/>
      <c r="M4588" s="831"/>
      <c r="N4588" s="822"/>
      <c r="O4588" s="822"/>
      <c r="P4588" s="831"/>
      <c r="Q4588" s="831"/>
      <c r="R4588" s="827"/>
      <c r="S4588" s="832"/>
    </row>
    <row r="4589" spans="1:19" ht="14.45" customHeight="1" x14ac:dyDescent="0.2">
      <c r="A4589" s="821" t="s">
        <v>6951</v>
      </c>
      <c r="B4589" s="822" t="s">
        <v>7426</v>
      </c>
      <c r="C4589" s="822" t="s">
        <v>642</v>
      </c>
      <c r="D4589" s="822" t="s">
        <v>3504</v>
      </c>
      <c r="E4589" s="822" t="s">
        <v>6946</v>
      </c>
      <c r="F4589" s="822" t="s">
        <v>7455</v>
      </c>
      <c r="G4589" s="822" t="s">
        <v>7456</v>
      </c>
      <c r="H4589" s="831">
        <v>1</v>
      </c>
      <c r="I4589" s="831">
        <v>543</v>
      </c>
      <c r="J4589" s="822"/>
      <c r="K4589" s="822">
        <v>543</v>
      </c>
      <c r="L4589" s="831"/>
      <c r="M4589" s="831"/>
      <c r="N4589" s="822"/>
      <c r="O4589" s="822"/>
      <c r="P4589" s="831"/>
      <c r="Q4589" s="831"/>
      <c r="R4589" s="827"/>
      <c r="S4589" s="832"/>
    </row>
    <row r="4590" spans="1:19" ht="14.45" customHeight="1" x14ac:dyDescent="0.2">
      <c r="A4590" s="821" t="s">
        <v>6951</v>
      </c>
      <c r="B4590" s="822" t="s">
        <v>7426</v>
      </c>
      <c r="C4590" s="822" t="s">
        <v>642</v>
      </c>
      <c r="D4590" s="822" t="s">
        <v>3504</v>
      </c>
      <c r="E4590" s="822" t="s">
        <v>6946</v>
      </c>
      <c r="F4590" s="822" t="s">
        <v>7459</v>
      </c>
      <c r="G4590" s="822" t="s">
        <v>7460</v>
      </c>
      <c r="H4590" s="831">
        <v>1</v>
      </c>
      <c r="I4590" s="831">
        <v>1950</v>
      </c>
      <c r="J4590" s="822"/>
      <c r="K4590" s="822">
        <v>1950</v>
      </c>
      <c r="L4590" s="831"/>
      <c r="M4590" s="831"/>
      <c r="N4590" s="822"/>
      <c r="O4590" s="822"/>
      <c r="P4590" s="831"/>
      <c r="Q4590" s="831"/>
      <c r="R4590" s="827"/>
      <c r="S4590" s="832"/>
    </row>
    <row r="4591" spans="1:19" ht="14.45" customHeight="1" x14ac:dyDescent="0.2">
      <c r="A4591" s="821" t="s">
        <v>6951</v>
      </c>
      <c r="B4591" s="822" t="s">
        <v>7426</v>
      </c>
      <c r="C4591" s="822" t="s">
        <v>642</v>
      </c>
      <c r="D4591" s="822" t="s">
        <v>6937</v>
      </c>
      <c r="E4591" s="822" t="s">
        <v>6953</v>
      </c>
      <c r="F4591" s="822" t="s">
        <v>7059</v>
      </c>
      <c r="G4591" s="822" t="s">
        <v>1004</v>
      </c>
      <c r="H4591" s="831">
        <v>1.87</v>
      </c>
      <c r="I4591" s="831">
        <v>297.92</v>
      </c>
      <c r="J4591" s="822"/>
      <c r="K4591" s="822">
        <v>159.31550802139037</v>
      </c>
      <c r="L4591" s="831"/>
      <c r="M4591" s="831"/>
      <c r="N4591" s="822"/>
      <c r="O4591" s="822"/>
      <c r="P4591" s="831"/>
      <c r="Q4591" s="831"/>
      <c r="R4591" s="827"/>
      <c r="S4591" s="832"/>
    </row>
    <row r="4592" spans="1:19" ht="14.45" customHeight="1" x14ac:dyDescent="0.2">
      <c r="A4592" s="821" t="s">
        <v>6951</v>
      </c>
      <c r="B4592" s="822" t="s">
        <v>7426</v>
      </c>
      <c r="C4592" s="822" t="s">
        <v>642</v>
      </c>
      <c r="D4592" s="822" t="s">
        <v>6937</v>
      </c>
      <c r="E4592" s="822" t="s">
        <v>7261</v>
      </c>
      <c r="F4592" s="822" t="s">
        <v>7269</v>
      </c>
      <c r="G4592" s="822" t="s">
        <v>7270</v>
      </c>
      <c r="H4592" s="831">
        <v>3</v>
      </c>
      <c r="I4592" s="831">
        <v>2892</v>
      </c>
      <c r="J4592" s="822"/>
      <c r="K4592" s="822">
        <v>964</v>
      </c>
      <c r="L4592" s="831"/>
      <c r="M4592" s="831"/>
      <c r="N4592" s="822"/>
      <c r="O4592" s="822"/>
      <c r="P4592" s="831"/>
      <c r="Q4592" s="831"/>
      <c r="R4592" s="827"/>
      <c r="S4592" s="832"/>
    </row>
    <row r="4593" spans="1:19" ht="14.45" customHeight="1" x14ac:dyDescent="0.2">
      <c r="A4593" s="821" t="s">
        <v>6951</v>
      </c>
      <c r="B4593" s="822" t="s">
        <v>7426</v>
      </c>
      <c r="C4593" s="822" t="s">
        <v>642</v>
      </c>
      <c r="D4593" s="822" t="s">
        <v>6937</v>
      </c>
      <c r="E4593" s="822" t="s">
        <v>7261</v>
      </c>
      <c r="F4593" s="822" t="s">
        <v>7434</v>
      </c>
      <c r="G4593" s="822" t="s">
        <v>7435</v>
      </c>
      <c r="H4593" s="831">
        <v>4</v>
      </c>
      <c r="I4593" s="831">
        <v>6266.32</v>
      </c>
      <c r="J4593" s="822"/>
      <c r="K4593" s="822">
        <v>1566.58</v>
      </c>
      <c r="L4593" s="831"/>
      <c r="M4593" s="831"/>
      <c r="N4593" s="822"/>
      <c r="O4593" s="822"/>
      <c r="P4593" s="831"/>
      <c r="Q4593" s="831"/>
      <c r="R4593" s="827"/>
      <c r="S4593" s="832"/>
    </row>
    <row r="4594" spans="1:19" ht="14.45" customHeight="1" x14ac:dyDescent="0.2">
      <c r="A4594" s="821" t="s">
        <v>6951</v>
      </c>
      <c r="B4594" s="822" t="s">
        <v>7426</v>
      </c>
      <c r="C4594" s="822" t="s">
        <v>642</v>
      </c>
      <c r="D4594" s="822" t="s">
        <v>6937</v>
      </c>
      <c r="E4594" s="822" t="s">
        <v>6946</v>
      </c>
      <c r="F4594" s="822" t="s">
        <v>7318</v>
      </c>
      <c r="G4594" s="822" t="s">
        <v>7319</v>
      </c>
      <c r="H4594" s="831">
        <v>10</v>
      </c>
      <c r="I4594" s="831">
        <v>380</v>
      </c>
      <c r="J4594" s="822"/>
      <c r="K4594" s="822">
        <v>38</v>
      </c>
      <c r="L4594" s="831"/>
      <c r="M4594" s="831"/>
      <c r="N4594" s="822"/>
      <c r="O4594" s="822"/>
      <c r="P4594" s="831"/>
      <c r="Q4594" s="831"/>
      <c r="R4594" s="827"/>
      <c r="S4594" s="832"/>
    </row>
    <row r="4595" spans="1:19" ht="14.45" customHeight="1" x14ac:dyDescent="0.2">
      <c r="A4595" s="821" t="s">
        <v>6951</v>
      </c>
      <c r="B4595" s="822" t="s">
        <v>7426</v>
      </c>
      <c r="C4595" s="822" t="s">
        <v>642</v>
      </c>
      <c r="D4595" s="822" t="s">
        <v>6937</v>
      </c>
      <c r="E4595" s="822" t="s">
        <v>6946</v>
      </c>
      <c r="F4595" s="822" t="s">
        <v>7328</v>
      </c>
      <c r="G4595" s="822" t="s">
        <v>7329</v>
      </c>
      <c r="H4595" s="831">
        <v>227</v>
      </c>
      <c r="I4595" s="831">
        <v>40633</v>
      </c>
      <c r="J4595" s="822"/>
      <c r="K4595" s="822">
        <v>179</v>
      </c>
      <c r="L4595" s="831"/>
      <c r="M4595" s="831"/>
      <c r="N4595" s="822"/>
      <c r="O4595" s="822"/>
      <c r="P4595" s="831"/>
      <c r="Q4595" s="831"/>
      <c r="R4595" s="827"/>
      <c r="S4595" s="832"/>
    </row>
    <row r="4596" spans="1:19" ht="14.45" customHeight="1" x14ac:dyDescent="0.2">
      <c r="A4596" s="821" t="s">
        <v>6951</v>
      </c>
      <c r="B4596" s="822" t="s">
        <v>7426</v>
      </c>
      <c r="C4596" s="822" t="s">
        <v>642</v>
      </c>
      <c r="D4596" s="822" t="s">
        <v>6937</v>
      </c>
      <c r="E4596" s="822" t="s">
        <v>6946</v>
      </c>
      <c r="F4596" s="822" t="s">
        <v>7449</v>
      </c>
      <c r="G4596" s="822" t="s">
        <v>7450</v>
      </c>
      <c r="H4596" s="831">
        <v>4</v>
      </c>
      <c r="I4596" s="831">
        <v>2928</v>
      </c>
      <c r="J4596" s="822"/>
      <c r="K4596" s="822">
        <v>732</v>
      </c>
      <c r="L4596" s="831"/>
      <c r="M4596" s="831"/>
      <c r="N4596" s="822"/>
      <c r="O4596" s="822"/>
      <c r="P4596" s="831"/>
      <c r="Q4596" s="831"/>
      <c r="R4596" s="827"/>
      <c r="S4596" s="832"/>
    </row>
    <row r="4597" spans="1:19" ht="14.45" customHeight="1" x14ac:dyDescent="0.2">
      <c r="A4597" s="821" t="s">
        <v>6951</v>
      </c>
      <c r="B4597" s="822" t="s">
        <v>7426</v>
      </c>
      <c r="C4597" s="822" t="s">
        <v>642</v>
      </c>
      <c r="D4597" s="822" t="s">
        <v>6937</v>
      </c>
      <c r="E4597" s="822" t="s">
        <v>6946</v>
      </c>
      <c r="F4597" s="822" t="s">
        <v>7336</v>
      </c>
      <c r="G4597" s="822" t="s">
        <v>7337</v>
      </c>
      <c r="H4597" s="831">
        <v>3</v>
      </c>
      <c r="I4597" s="831">
        <v>735</v>
      </c>
      <c r="J4597" s="822"/>
      <c r="K4597" s="822">
        <v>245</v>
      </c>
      <c r="L4597" s="831"/>
      <c r="M4597" s="831"/>
      <c r="N4597" s="822"/>
      <c r="O4597" s="822"/>
      <c r="P4597" s="831"/>
      <c r="Q4597" s="831"/>
      <c r="R4597" s="827"/>
      <c r="S4597" s="832"/>
    </row>
    <row r="4598" spans="1:19" ht="14.45" customHeight="1" x14ac:dyDescent="0.2">
      <c r="A4598" s="821" t="s">
        <v>6951</v>
      </c>
      <c r="B4598" s="822" t="s">
        <v>7426</v>
      </c>
      <c r="C4598" s="822" t="s">
        <v>642</v>
      </c>
      <c r="D4598" s="822" t="s">
        <v>6937</v>
      </c>
      <c r="E4598" s="822" t="s">
        <v>6946</v>
      </c>
      <c r="F4598" s="822" t="s">
        <v>7338</v>
      </c>
      <c r="G4598" s="822" t="s">
        <v>7339</v>
      </c>
      <c r="H4598" s="831">
        <v>228</v>
      </c>
      <c r="I4598" s="831">
        <v>7600</v>
      </c>
      <c r="J4598" s="822"/>
      <c r="K4598" s="822">
        <v>33.333333333333336</v>
      </c>
      <c r="L4598" s="831"/>
      <c r="M4598" s="831"/>
      <c r="N4598" s="822"/>
      <c r="O4598" s="822"/>
      <c r="P4598" s="831"/>
      <c r="Q4598" s="831"/>
      <c r="R4598" s="827"/>
      <c r="S4598" s="832"/>
    </row>
    <row r="4599" spans="1:19" ht="14.45" customHeight="1" x14ac:dyDescent="0.2">
      <c r="A4599" s="821" t="s">
        <v>6951</v>
      </c>
      <c r="B4599" s="822" t="s">
        <v>7426</v>
      </c>
      <c r="C4599" s="822" t="s">
        <v>642</v>
      </c>
      <c r="D4599" s="822" t="s">
        <v>6937</v>
      </c>
      <c r="E4599" s="822" t="s">
        <v>6946</v>
      </c>
      <c r="F4599" s="822" t="s">
        <v>7342</v>
      </c>
      <c r="G4599" s="822" t="s">
        <v>7343</v>
      </c>
      <c r="H4599" s="831">
        <v>2</v>
      </c>
      <c r="I4599" s="831">
        <v>76</v>
      </c>
      <c r="J4599" s="822"/>
      <c r="K4599" s="822">
        <v>38</v>
      </c>
      <c r="L4599" s="831"/>
      <c r="M4599" s="831"/>
      <c r="N4599" s="822"/>
      <c r="O4599" s="822"/>
      <c r="P4599" s="831"/>
      <c r="Q4599" s="831"/>
      <c r="R4599" s="827"/>
      <c r="S4599" s="832"/>
    </row>
    <row r="4600" spans="1:19" ht="14.45" customHeight="1" x14ac:dyDescent="0.2">
      <c r="A4600" s="821" t="s">
        <v>6951</v>
      </c>
      <c r="B4600" s="822" t="s">
        <v>7426</v>
      </c>
      <c r="C4600" s="822" t="s">
        <v>642</v>
      </c>
      <c r="D4600" s="822" t="s">
        <v>6937</v>
      </c>
      <c r="E4600" s="822" t="s">
        <v>6946</v>
      </c>
      <c r="F4600" s="822" t="s">
        <v>7453</v>
      </c>
      <c r="G4600" s="822" t="s">
        <v>7454</v>
      </c>
      <c r="H4600" s="831">
        <v>1</v>
      </c>
      <c r="I4600" s="831">
        <v>707</v>
      </c>
      <c r="J4600" s="822"/>
      <c r="K4600" s="822">
        <v>707</v>
      </c>
      <c r="L4600" s="831"/>
      <c r="M4600" s="831"/>
      <c r="N4600" s="822"/>
      <c r="O4600" s="822"/>
      <c r="P4600" s="831"/>
      <c r="Q4600" s="831"/>
      <c r="R4600" s="827"/>
      <c r="S4600" s="832"/>
    </row>
    <row r="4601" spans="1:19" ht="14.45" customHeight="1" x14ac:dyDescent="0.2">
      <c r="A4601" s="821" t="s">
        <v>6951</v>
      </c>
      <c r="B4601" s="822" t="s">
        <v>7426</v>
      </c>
      <c r="C4601" s="822" t="s">
        <v>642</v>
      </c>
      <c r="D4601" s="822" t="s">
        <v>6937</v>
      </c>
      <c r="E4601" s="822" t="s">
        <v>6946</v>
      </c>
      <c r="F4601" s="822" t="s">
        <v>7455</v>
      </c>
      <c r="G4601" s="822" t="s">
        <v>7456</v>
      </c>
      <c r="H4601" s="831">
        <v>54</v>
      </c>
      <c r="I4601" s="831">
        <v>29322</v>
      </c>
      <c r="J4601" s="822"/>
      <c r="K4601" s="822">
        <v>543</v>
      </c>
      <c r="L4601" s="831"/>
      <c r="M4601" s="831"/>
      <c r="N4601" s="822"/>
      <c r="O4601" s="822"/>
      <c r="P4601" s="831"/>
      <c r="Q4601" s="831"/>
      <c r="R4601" s="827"/>
      <c r="S4601" s="832"/>
    </row>
    <row r="4602" spans="1:19" ht="14.45" customHeight="1" x14ac:dyDescent="0.2">
      <c r="A4602" s="821" t="s">
        <v>6951</v>
      </c>
      <c r="B4602" s="822" t="s">
        <v>7426</v>
      </c>
      <c r="C4602" s="822" t="s">
        <v>642</v>
      </c>
      <c r="D4602" s="822" t="s">
        <v>6937</v>
      </c>
      <c r="E4602" s="822" t="s">
        <v>6946</v>
      </c>
      <c r="F4602" s="822" t="s">
        <v>7362</v>
      </c>
      <c r="G4602" s="822" t="s">
        <v>7363</v>
      </c>
      <c r="H4602" s="831">
        <v>1</v>
      </c>
      <c r="I4602" s="831">
        <v>61</v>
      </c>
      <c r="J4602" s="822"/>
      <c r="K4602" s="822">
        <v>61</v>
      </c>
      <c r="L4602" s="831"/>
      <c r="M4602" s="831"/>
      <c r="N4602" s="822"/>
      <c r="O4602" s="822"/>
      <c r="P4602" s="831"/>
      <c r="Q4602" s="831"/>
      <c r="R4602" s="827"/>
      <c r="S4602" s="832"/>
    </row>
    <row r="4603" spans="1:19" ht="14.45" customHeight="1" x14ac:dyDescent="0.2">
      <c r="A4603" s="821" t="s">
        <v>6951</v>
      </c>
      <c r="B4603" s="822" t="s">
        <v>7426</v>
      </c>
      <c r="C4603" s="822" t="s">
        <v>642</v>
      </c>
      <c r="D4603" s="822" t="s">
        <v>6937</v>
      </c>
      <c r="E4603" s="822" t="s">
        <v>6946</v>
      </c>
      <c r="F4603" s="822" t="s">
        <v>7368</v>
      </c>
      <c r="G4603" s="822" t="s">
        <v>7369</v>
      </c>
      <c r="H4603" s="831">
        <v>7</v>
      </c>
      <c r="I4603" s="831">
        <v>812</v>
      </c>
      <c r="J4603" s="822"/>
      <c r="K4603" s="822">
        <v>116</v>
      </c>
      <c r="L4603" s="831"/>
      <c r="M4603" s="831"/>
      <c r="N4603" s="822"/>
      <c r="O4603" s="822"/>
      <c r="P4603" s="831"/>
      <c r="Q4603" s="831"/>
      <c r="R4603" s="827"/>
      <c r="S4603" s="832"/>
    </row>
    <row r="4604" spans="1:19" ht="14.45" customHeight="1" x14ac:dyDescent="0.2">
      <c r="A4604" s="821" t="s">
        <v>6951</v>
      </c>
      <c r="B4604" s="822" t="s">
        <v>7426</v>
      </c>
      <c r="C4604" s="822" t="s">
        <v>642</v>
      </c>
      <c r="D4604" s="822" t="s">
        <v>6937</v>
      </c>
      <c r="E4604" s="822" t="s">
        <v>6946</v>
      </c>
      <c r="F4604" s="822" t="s">
        <v>7457</v>
      </c>
      <c r="G4604" s="822" t="s">
        <v>7458</v>
      </c>
      <c r="H4604" s="831">
        <v>26</v>
      </c>
      <c r="I4604" s="831">
        <v>99814</v>
      </c>
      <c r="J4604" s="822"/>
      <c r="K4604" s="822">
        <v>3839</v>
      </c>
      <c r="L4604" s="831"/>
      <c r="M4604" s="831"/>
      <c r="N4604" s="822"/>
      <c r="O4604" s="822"/>
      <c r="P4604" s="831"/>
      <c r="Q4604" s="831"/>
      <c r="R4604" s="827"/>
      <c r="S4604" s="832"/>
    </row>
    <row r="4605" spans="1:19" ht="14.45" customHeight="1" x14ac:dyDescent="0.2">
      <c r="A4605" s="821" t="s">
        <v>6951</v>
      </c>
      <c r="B4605" s="822" t="s">
        <v>7426</v>
      </c>
      <c r="C4605" s="822" t="s">
        <v>642</v>
      </c>
      <c r="D4605" s="822" t="s">
        <v>6937</v>
      </c>
      <c r="E4605" s="822" t="s">
        <v>6946</v>
      </c>
      <c r="F4605" s="822" t="s">
        <v>7459</v>
      </c>
      <c r="G4605" s="822" t="s">
        <v>7460</v>
      </c>
      <c r="H4605" s="831">
        <v>74</v>
      </c>
      <c r="I4605" s="831">
        <v>144300</v>
      </c>
      <c r="J4605" s="822"/>
      <c r="K4605" s="822">
        <v>1950</v>
      </c>
      <c r="L4605" s="831"/>
      <c r="M4605" s="831"/>
      <c r="N4605" s="822"/>
      <c r="O4605" s="822"/>
      <c r="P4605" s="831"/>
      <c r="Q4605" s="831"/>
      <c r="R4605" s="827"/>
      <c r="S4605" s="832"/>
    </row>
    <row r="4606" spans="1:19" ht="14.45" customHeight="1" x14ac:dyDescent="0.2">
      <c r="A4606" s="821" t="s">
        <v>6951</v>
      </c>
      <c r="B4606" s="822" t="s">
        <v>7426</v>
      </c>
      <c r="C4606" s="822" t="s">
        <v>642</v>
      </c>
      <c r="D4606" s="822" t="s">
        <v>3519</v>
      </c>
      <c r="E4606" s="822" t="s">
        <v>6946</v>
      </c>
      <c r="F4606" s="822" t="s">
        <v>7312</v>
      </c>
      <c r="G4606" s="822" t="s">
        <v>7313</v>
      </c>
      <c r="H4606" s="831"/>
      <c r="I4606" s="831"/>
      <c r="J4606" s="822"/>
      <c r="K4606" s="822"/>
      <c r="L4606" s="831"/>
      <c r="M4606" s="831"/>
      <c r="N4606" s="822"/>
      <c r="O4606" s="822"/>
      <c r="P4606" s="831">
        <v>1</v>
      </c>
      <c r="Q4606" s="831">
        <v>133</v>
      </c>
      <c r="R4606" s="827"/>
      <c r="S4606" s="832">
        <v>133</v>
      </c>
    </row>
    <row r="4607" spans="1:19" ht="14.45" customHeight="1" x14ac:dyDescent="0.2">
      <c r="A4607" s="821" t="s">
        <v>6951</v>
      </c>
      <c r="B4607" s="822" t="s">
        <v>7426</v>
      </c>
      <c r="C4607" s="822" t="s">
        <v>642</v>
      </c>
      <c r="D4607" s="822" t="s">
        <v>3520</v>
      </c>
      <c r="E4607" s="822" t="s">
        <v>7261</v>
      </c>
      <c r="F4607" s="822" t="s">
        <v>7432</v>
      </c>
      <c r="G4607" s="822" t="s">
        <v>7433</v>
      </c>
      <c r="H4607" s="831">
        <v>1</v>
      </c>
      <c r="I4607" s="831">
        <v>2520.8000000000002</v>
      </c>
      <c r="J4607" s="822"/>
      <c r="K4607" s="822">
        <v>2520.8000000000002</v>
      </c>
      <c r="L4607" s="831"/>
      <c r="M4607" s="831"/>
      <c r="N4607" s="822"/>
      <c r="O4607" s="822"/>
      <c r="P4607" s="831"/>
      <c r="Q4607" s="831"/>
      <c r="R4607" s="827"/>
      <c r="S4607" s="832"/>
    </row>
    <row r="4608" spans="1:19" ht="14.45" customHeight="1" x14ac:dyDescent="0.2">
      <c r="A4608" s="821" t="s">
        <v>6951</v>
      </c>
      <c r="B4608" s="822" t="s">
        <v>7426</v>
      </c>
      <c r="C4608" s="822" t="s">
        <v>642</v>
      </c>
      <c r="D4608" s="822" t="s">
        <v>3520</v>
      </c>
      <c r="E4608" s="822" t="s">
        <v>7261</v>
      </c>
      <c r="F4608" s="822" t="s">
        <v>7434</v>
      </c>
      <c r="G4608" s="822" t="s">
        <v>7435</v>
      </c>
      <c r="H4608" s="831">
        <v>13</v>
      </c>
      <c r="I4608" s="831">
        <v>16523.73</v>
      </c>
      <c r="J4608" s="822"/>
      <c r="K4608" s="822">
        <v>1271.0561538461538</v>
      </c>
      <c r="L4608" s="831">
        <v>10</v>
      </c>
      <c r="M4608" s="831">
        <v>15665.8</v>
      </c>
      <c r="N4608" s="822"/>
      <c r="O4608" s="822">
        <v>1566.58</v>
      </c>
      <c r="P4608" s="831"/>
      <c r="Q4608" s="831"/>
      <c r="R4608" s="827"/>
      <c r="S4608" s="832"/>
    </row>
    <row r="4609" spans="1:19" ht="14.45" customHeight="1" x14ac:dyDescent="0.2">
      <c r="A4609" s="821" t="s">
        <v>6951</v>
      </c>
      <c r="B4609" s="822" t="s">
        <v>7426</v>
      </c>
      <c r="C4609" s="822" t="s">
        <v>642</v>
      </c>
      <c r="D4609" s="822" t="s">
        <v>3520</v>
      </c>
      <c r="E4609" s="822" t="s">
        <v>7261</v>
      </c>
      <c r="F4609" s="822" t="s">
        <v>7469</v>
      </c>
      <c r="G4609" s="822" t="s">
        <v>7470</v>
      </c>
      <c r="H4609" s="831">
        <v>1</v>
      </c>
      <c r="I4609" s="831">
        <v>289800</v>
      </c>
      <c r="J4609" s="822"/>
      <c r="K4609" s="822">
        <v>289800</v>
      </c>
      <c r="L4609" s="831">
        <v>1</v>
      </c>
      <c r="M4609" s="831">
        <v>289800</v>
      </c>
      <c r="N4609" s="822"/>
      <c r="O4609" s="822">
        <v>289800</v>
      </c>
      <c r="P4609" s="831"/>
      <c r="Q4609" s="831"/>
      <c r="R4609" s="827"/>
      <c r="S4609" s="832"/>
    </row>
    <row r="4610" spans="1:19" ht="14.45" customHeight="1" x14ac:dyDescent="0.2">
      <c r="A4610" s="821" t="s">
        <v>6951</v>
      </c>
      <c r="B4610" s="822" t="s">
        <v>7426</v>
      </c>
      <c r="C4610" s="822" t="s">
        <v>642</v>
      </c>
      <c r="D4610" s="822" t="s">
        <v>3520</v>
      </c>
      <c r="E4610" s="822" t="s">
        <v>7261</v>
      </c>
      <c r="F4610" s="822" t="s">
        <v>7280</v>
      </c>
      <c r="G4610" s="822" t="s">
        <v>7281</v>
      </c>
      <c r="H4610" s="831"/>
      <c r="I4610" s="831"/>
      <c r="J4610" s="822"/>
      <c r="K4610" s="822"/>
      <c r="L4610" s="831">
        <v>1</v>
      </c>
      <c r="M4610" s="831">
        <v>179.3</v>
      </c>
      <c r="N4610" s="822"/>
      <c r="O4610" s="822">
        <v>179.3</v>
      </c>
      <c r="P4610" s="831"/>
      <c r="Q4610" s="831"/>
      <c r="R4610" s="827"/>
      <c r="S4610" s="832"/>
    </row>
    <row r="4611" spans="1:19" ht="14.45" customHeight="1" x14ac:dyDescent="0.2">
      <c r="A4611" s="821" t="s">
        <v>6951</v>
      </c>
      <c r="B4611" s="822" t="s">
        <v>7426</v>
      </c>
      <c r="C4611" s="822" t="s">
        <v>642</v>
      </c>
      <c r="D4611" s="822" t="s">
        <v>3520</v>
      </c>
      <c r="E4611" s="822" t="s">
        <v>6946</v>
      </c>
      <c r="F4611" s="822" t="s">
        <v>7318</v>
      </c>
      <c r="G4611" s="822" t="s">
        <v>7319</v>
      </c>
      <c r="H4611" s="831">
        <v>23</v>
      </c>
      <c r="I4611" s="831">
        <v>874</v>
      </c>
      <c r="J4611" s="822"/>
      <c r="K4611" s="822">
        <v>38</v>
      </c>
      <c r="L4611" s="831">
        <v>14</v>
      </c>
      <c r="M4611" s="831">
        <v>532</v>
      </c>
      <c r="N4611" s="822"/>
      <c r="O4611" s="822">
        <v>38</v>
      </c>
      <c r="P4611" s="831">
        <v>1</v>
      </c>
      <c r="Q4611" s="831">
        <v>40</v>
      </c>
      <c r="R4611" s="827"/>
      <c r="S4611" s="832">
        <v>40</v>
      </c>
    </row>
    <row r="4612" spans="1:19" ht="14.45" customHeight="1" x14ac:dyDescent="0.2">
      <c r="A4612" s="821" t="s">
        <v>6951</v>
      </c>
      <c r="B4612" s="822" t="s">
        <v>7426</v>
      </c>
      <c r="C4612" s="822" t="s">
        <v>642</v>
      </c>
      <c r="D4612" s="822" t="s">
        <v>3520</v>
      </c>
      <c r="E4612" s="822" t="s">
        <v>6946</v>
      </c>
      <c r="F4612" s="822" t="s">
        <v>7328</v>
      </c>
      <c r="G4612" s="822" t="s">
        <v>7329</v>
      </c>
      <c r="H4612" s="831">
        <v>61</v>
      </c>
      <c r="I4612" s="831">
        <v>10919</v>
      </c>
      <c r="J4612" s="822"/>
      <c r="K4612" s="822">
        <v>179</v>
      </c>
      <c r="L4612" s="831">
        <v>14</v>
      </c>
      <c r="M4612" s="831">
        <v>2520</v>
      </c>
      <c r="N4612" s="822"/>
      <c r="O4612" s="822">
        <v>180</v>
      </c>
      <c r="P4612" s="831"/>
      <c r="Q4612" s="831"/>
      <c r="R4612" s="827"/>
      <c r="S4612" s="832"/>
    </row>
    <row r="4613" spans="1:19" ht="14.45" customHeight="1" x14ac:dyDescent="0.2">
      <c r="A4613" s="821" t="s">
        <v>6951</v>
      </c>
      <c r="B4613" s="822" t="s">
        <v>7426</v>
      </c>
      <c r="C4613" s="822" t="s">
        <v>642</v>
      </c>
      <c r="D4613" s="822" t="s">
        <v>3520</v>
      </c>
      <c r="E4613" s="822" t="s">
        <v>6946</v>
      </c>
      <c r="F4613" s="822" t="s">
        <v>7441</v>
      </c>
      <c r="G4613" s="822" t="s">
        <v>7442</v>
      </c>
      <c r="H4613" s="831">
        <v>2</v>
      </c>
      <c r="I4613" s="831">
        <v>2494</v>
      </c>
      <c r="J4613" s="822"/>
      <c r="K4613" s="822">
        <v>1247</v>
      </c>
      <c r="L4613" s="831"/>
      <c r="M4613" s="831"/>
      <c r="N4613" s="822"/>
      <c r="O4613" s="822"/>
      <c r="P4613" s="831"/>
      <c r="Q4613" s="831"/>
      <c r="R4613" s="827"/>
      <c r="S4613" s="832"/>
    </row>
    <row r="4614" spans="1:19" ht="14.45" customHeight="1" x14ac:dyDescent="0.2">
      <c r="A4614" s="821" t="s">
        <v>6951</v>
      </c>
      <c r="B4614" s="822" t="s">
        <v>7426</v>
      </c>
      <c r="C4614" s="822" t="s">
        <v>642</v>
      </c>
      <c r="D4614" s="822" t="s">
        <v>3520</v>
      </c>
      <c r="E4614" s="822" t="s">
        <v>6946</v>
      </c>
      <c r="F4614" s="822" t="s">
        <v>7449</v>
      </c>
      <c r="G4614" s="822" t="s">
        <v>7450</v>
      </c>
      <c r="H4614" s="831">
        <v>17</v>
      </c>
      <c r="I4614" s="831">
        <v>12444</v>
      </c>
      <c r="J4614" s="822"/>
      <c r="K4614" s="822">
        <v>732</v>
      </c>
      <c r="L4614" s="831">
        <v>13</v>
      </c>
      <c r="M4614" s="831">
        <v>9633</v>
      </c>
      <c r="N4614" s="822"/>
      <c r="O4614" s="822">
        <v>741</v>
      </c>
      <c r="P4614" s="831"/>
      <c r="Q4614" s="831"/>
      <c r="R4614" s="827"/>
      <c r="S4614" s="832"/>
    </row>
    <row r="4615" spans="1:19" ht="14.45" customHeight="1" x14ac:dyDescent="0.2">
      <c r="A4615" s="821" t="s">
        <v>6951</v>
      </c>
      <c r="B4615" s="822" t="s">
        <v>7426</v>
      </c>
      <c r="C4615" s="822" t="s">
        <v>642</v>
      </c>
      <c r="D4615" s="822" t="s">
        <v>3520</v>
      </c>
      <c r="E4615" s="822" t="s">
        <v>6946</v>
      </c>
      <c r="F4615" s="822" t="s">
        <v>7338</v>
      </c>
      <c r="G4615" s="822" t="s">
        <v>7339</v>
      </c>
      <c r="H4615" s="831">
        <v>314</v>
      </c>
      <c r="I4615" s="831">
        <v>10466.67</v>
      </c>
      <c r="J4615" s="822"/>
      <c r="K4615" s="822">
        <v>33.33334394904459</v>
      </c>
      <c r="L4615" s="831">
        <v>215</v>
      </c>
      <c r="M4615" s="831">
        <v>8572.23</v>
      </c>
      <c r="N4615" s="822"/>
      <c r="O4615" s="822">
        <v>39.870837209302323</v>
      </c>
      <c r="P4615" s="831">
        <v>33</v>
      </c>
      <c r="Q4615" s="831">
        <v>1503.32</v>
      </c>
      <c r="R4615" s="827"/>
      <c r="S4615" s="832">
        <v>45.555151515151515</v>
      </c>
    </row>
    <row r="4616" spans="1:19" ht="14.45" customHeight="1" x14ac:dyDescent="0.2">
      <c r="A4616" s="821" t="s">
        <v>6951</v>
      </c>
      <c r="B4616" s="822" t="s">
        <v>7426</v>
      </c>
      <c r="C4616" s="822" t="s">
        <v>642</v>
      </c>
      <c r="D4616" s="822" t="s">
        <v>3520</v>
      </c>
      <c r="E4616" s="822" t="s">
        <v>6946</v>
      </c>
      <c r="F4616" s="822" t="s">
        <v>7350</v>
      </c>
      <c r="G4616" s="822" t="s">
        <v>7351</v>
      </c>
      <c r="H4616" s="831">
        <v>256</v>
      </c>
      <c r="I4616" s="831">
        <v>91648</v>
      </c>
      <c r="J4616" s="822"/>
      <c r="K4616" s="822">
        <v>358</v>
      </c>
      <c r="L4616" s="831">
        <v>198</v>
      </c>
      <c r="M4616" s="831">
        <v>71280</v>
      </c>
      <c r="N4616" s="822"/>
      <c r="O4616" s="822">
        <v>360</v>
      </c>
      <c r="P4616" s="831">
        <v>33</v>
      </c>
      <c r="Q4616" s="831">
        <v>12804</v>
      </c>
      <c r="R4616" s="827"/>
      <c r="S4616" s="832">
        <v>388</v>
      </c>
    </row>
    <row r="4617" spans="1:19" ht="14.45" customHeight="1" x14ac:dyDescent="0.2">
      <c r="A4617" s="821" t="s">
        <v>6951</v>
      </c>
      <c r="B4617" s="822" t="s">
        <v>7426</v>
      </c>
      <c r="C4617" s="822" t="s">
        <v>642</v>
      </c>
      <c r="D4617" s="822" t="s">
        <v>3520</v>
      </c>
      <c r="E4617" s="822" t="s">
        <v>6946</v>
      </c>
      <c r="F4617" s="822" t="s">
        <v>7453</v>
      </c>
      <c r="G4617" s="822" t="s">
        <v>7454</v>
      </c>
      <c r="H4617" s="831"/>
      <c r="I4617" s="831"/>
      <c r="J4617" s="822"/>
      <c r="K4617" s="822"/>
      <c r="L4617" s="831">
        <v>3</v>
      </c>
      <c r="M4617" s="831">
        <v>2133</v>
      </c>
      <c r="N4617" s="822"/>
      <c r="O4617" s="822">
        <v>711</v>
      </c>
      <c r="P4617" s="831"/>
      <c r="Q4617" s="831"/>
      <c r="R4617" s="827"/>
      <c r="S4617" s="832"/>
    </row>
    <row r="4618" spans="1:19" ht="14.45" customHeight="1" x14ac:dyDescent="0.2">
      <c r="A4618" s="821" t="s">
        <v>6951</v>
      </c>
      <c r="B4618" s="822" t="s">
        <v>7426</v>
      </c>
      <c r="C4618" s="822" t="s">
        <v>642</v>
      </c>
      <c r="D4618" s="822" t="s">
        <v>3520</v>
      </c>
      <c r="E4618" s="822" t="s">
        <v>6946</v>
      </c>
      <c r="F4618" s="822" t="s">
        <v>7455</v>
      </c>
      <c r="G4618" s="822" t="s">
        <v>7456</v>
      </c>
      <c r="H4618" s="831">
        <v>78</v>
      </c>
      <c r="I4618" s="831">
        <v>42354</v>
      </c>
      <c r="J4618" s="822"/>
      <c r="K4618" s="822">
        <v>543</v>
      </c>
      <c r="L4618" s="831">
        <v>45</v>
      </c>
      <c r="M4618" s="831">
        <v>24615</v>
      </c>
      <c r="N4618" s="822"/>
      <c r="O4618" s="822">
        <v>547</v>
      </c>
      <c r="P4618" s="831"/>
      <c r="Q4618" s="831"/>
      <c r="R4618" s="827"/>
      <c r="S4618" s="832"/>
    </row>
    <row r="4619" spans="1:19" ht="14.45" customHeight="1" x14ac:dyDescent="0.2">
      <c r="A4619" s="821" t="s">
        <v>6951</v>
      </c>
      <c r="B4619" s="822" t="s">
        <v>7426</v>
      </c>
      <c r="C4619" s="822" t="s">
        <v>642</v>
      </c>
      <c r="D4619" s="822" t="s">
        <v>3520</v>
      </c>
      <c r="E4619" s="822" t="s">
        <v>6946</v>
      </c>
      <c r="F4619" s="822" t="s">
        <v>7459</v>
      </c>
      <c r="G4619" s="822" t="s">
        <v>7460</v>
      </c>
      <c r="H4619" s="831">
        <v>85</v>
      </c>
      <c r="I4619" s="831">
        <v>165750</v>
      </c>
      <c r="J4619" s="822"/>
      <c r="K4619" s="822">
        <v>1950</v>
      </c>
      <c r="L4619" s="831">
        <v>47</v>
      </c>
      <c r="M4619" s="831">
        <v>91838</v>
      </c>
      <c r="N4619" s="822"/>
      <c r="O4619" s="822">
        <v>1954</v>
      </c>
      <c r="P4619" s="831"/>
      <c r="Q4619" s="831"/>
      <c r="R4619" s="827"/>
      <c r="S4619" s="832"/>
    </row>
    <row r="4620" spans="1:19" ht="14.45" customHeight="1" x14ac:dyDescent="0.2">
      <c r="A4620" s="821" t="s">
        <v>6951</v>
      </c>
      <c r="B4620" s="822" t="s">
        <v>7426</v>
      </c>
      <c r="C4620" s="822" t="s">
        <v>642</v>
      </c>
      <c r="D4620" s="822" t="s">
        <v>3520</v>
      </c>
      <c r="E4620" s="822" t="s">
        <v>6946</v>
      </c>
      <c r="F4620" s="822" t="s">
        <v>7461</v>
      </c>
      <c r="G4620" s="822" t="s">
        <v>7462</v>
      </c>
      <c r="H4620" s="831">
        <v>188</v>
      </c>
      <c r="I4620" s="831">
        <v>57152</v>
      </c>
      <c r="J4620" s="822"/>
      <c r="K4620" s="822">
        <v>304</v>
      </c>
      <c r="L4620" s="831">
        <v>162</v>
      </c>
      <c r="M4620" s="831">
        <v>49572</v>
      </c>
      <c r="N4620" s="822"/>
      <c r="O4620" s="822">
        <v>306</v>
      </c>
      <c r="P4620" s="831">
        <v>35</v>
      </c>
      <c r="Q4620" s="831">
        <v>11235</v>
      </c>
      <c r="R4620" s="827"/>
      <c r="S4620" s="832">
        <v>321</v>
      </c>
    </row>
    <row r="4621" spans="1:19" ht="14.45" customHeight="1" x14ac:dyDescent="0.2">
      <c r="A4621" s="821" t="s">
        <v>6951</v>
      </c>
      <c r="B4621" s="822" t="s">
        <v>7426</v>
      </c>
      <c r="C4621" s="822" t="s">
        <v>642</v>
      </c>
      <c r="D4621" s="822" t="s">
        <v>3520</v>
      </c>
      <c r="E4621" s="822" t="s">
        <v>6946</v>
      </c>
      <c r="F4621" s="822" t="s">
        <v>7463</v>
      </c>
      <c r="G4621" s="822" t="s">
        <v>7464</v>
      </c>
      <c r="H4621" s="831">
        <v>18</v>
      </c>
      <c r="I4621" s="831">
        <v>2898</v>
      </c>
      <c r="J4621" s="822"/>
      <c r="K4621" s="822">
        <v>161</v>
      </c>
      <c r="L4621" s="831"/>
      <c r="M4621" s="831"/>
      <c r="N4621" s="822"/>
      <c r="O4621" s="822"/>
      <c r="P4621" s="831"/>
      <c r="Q4621" s="831"/>
      <c r="R4621" s="827"/>
      <c r="S4621" s="832"/>
    </row>
    <row r="4622" spans="1:19" ht="14.45" customHeight="1" x14ac:dyDescent="0.2">
      <c r="A4622" s="821" t="s">
        <v>6951</v>
      </c>
      <c r="B4622" s="822" t="s">
        <v>7426</v>
      </c>
      <c r="C4622" s="822" t="s">
        <v>642</v>
      </c>
      <c r="D4622" s="822" t="s">
        <v>3525</v>
      </c>
      <c r="E4622" s="822" t="s">
        <v>6953</v>
      </c>
      <c r="F4622" s="822" t="s">
        <v>7114</v>
      </c>
      <c r="G4622" s="822" t="s">
        <v>2319</v>
      </c>
      <c r="H4622" s="831"/>
      <c r="I4622" s="831"/>
      <c r="J4622" s="822"/>
      <c r="K4622" s="822"/>
      <c r="L4622" s="831">
        <v>1</v>
      </c>
      <c r="M4622" s="831">
        <v>1440.46</v>
      </c>
      <c r="N4622" s="822"/>
      <c r="O4622" s="822">
        <v>1440.46</v>
      </c>
      <c r="P4622" s="831"/>
      <c r="Q4622" s="831"/>
      <c r="R4622" s="827"/>
      <c r="S4622" s="832"/>
    </row>
    <row r="4623" spans="1:19" ht="14.45" customHeight="1" x14ac:dyDescent="0.2">
      <c r="A4623" s="821" t="s">
        <v>6951</v>
      </c>
      <c r="B4623" s="822" t="s">
        <v>7426</v>
      </c>
      <c r="C4623" s="822" t="s">
        <v>642</v>
      </c>
      <c r="D4623" s="822" t="s">
        <v>3525</v>
      </c>
      <c r="E4623" s="822" t="s">
        <v>6953</v>
      </c>
      <c r="F4623" s="822" t="s">
        <v>7181</v>
      </c>
      <c r="G4623" s="822" t="s">
        <v>6966</v>
      </c>
      <c r="H4623" s="831"/>
      <c r="I4623" s="831"/>
      <c r="J4623" s="822"/>
      <c r="K4623" s="822"/>
      <c r="L4623" s="831">
        <v>1</v>
      </c>
      <c r="M4623" s="831">
        <v>1290.8599999999999</v>
      </c>
      <c r="N4623" s="822"/>
      <c r="O4623" s="822">
        <v>1290.8599999999999</v>
      </c>
      <c r="P4623" s="831"/>
      <c r="Q4623" s="831"/>
      <c r="R4623" s="827"/>
      <c r="S4623" s="832"/>
    </row>
    <row r="4624" spans="1:19" ht="14.45" customHeight="1" x14ac:dyDescent="0.2">
      <c r="A4624" s="821" t="s">
        <v>6951</v>
      </c>
      <c r="B4624" s="822" t="s">
        <v>7426</v>
      </c>
      <c r="C4624" s="822" t="s">
        <v>642</v>
      </c>
      <c r="D4624" s="822" t="s">
        <v>3525</v>
      </c>
      <c r="E4624" s="822" t="s">
        <v>7261</v>
      </c>
      <c r="F4624" s="822" t="s">
        <v>7432</v>
      </c>
      <c r="G4624" s="822" t="s">
        <v>7433</v>
      </c>
      <c r="H4624" s="831">
        <v>2</v>
      </c>
      <c r="I4624" s="831">
        <v>5471.26</v>
      </c>
      <c r="J4624" s="822"/>
      <c r="K4624" s="822">
        <v>2735.63</v>
      </c>
      <c r="L4624" s="831">
        <v>8</v>
      </c>
      <c r="M4624" s="831">
        <v>20166.3</v>
      </c>
      <c r="N4624" s="822"/>
      <c r="O4624" s="822">
        <v>2520.7874999999999</v>
      </c>
      <c r="P4624" s="831"/>
      <c r="Q4624" s="831"/>
      <c r="R4624" s="827"/>
      <c r="S4624" s="832"/>
    </row>
    <row r="4625" spans="1:19" ht="14.45" customHeight="1" x14ac:dyDescent="0.2">
      <c r="A4625" s="821" t="s">
        <v>6951</v>
      </c>
      <c r="B4625" s="822" t="s">
        <v>7426</v>
      </c>
      <c r="C4625" s="822" t="s">
        <v>642</v>
      </c>
      <c r="D4625" s="822" t="s">
        <v>3525</v>
      </c>
      <c r="E4625" s="822" t="s">
        <v>7261</v>
      </c>
      <c r="F4625" s="822" t="s">
        <v>7434</v>
      </c>
      <c r="G4625" s="822" t="s">
        <v>7435</v>
      </c>
      <c r="H4625" s="831"/>
      <c r="I4625" s="831"/>
      <c r="J4625" s="822"/>
      <c r="K4625" s="822"/>
      <c r="L4625" s="831">
        <v>7</v>
      </c>
      <c r="M4625" s="831">
        <v>9868.4</v>
      </c>
      <c r="N4625" s="822"/>
      <c r="O4625" s="822">
        <v>1409.7714285714285</v>
      </c>
      <c r="P4625" s="831"/>
      <c r="Q4625" s="831"/>
      <c r="R4625" s="827"/>
      <c r="S4625" s="832"/>
    </row>
    <row r="4626" spans="1:19" ht="14.45" customHeight="1" x14ac:dyDescent="0.2">
      <c r="A4626" s="821" t="s">
        <v>6951</v>
      </c>
      <c r="B4626" s="822" t="s">
        <v>7426</v>
      </c>
      <c r="C4626" s="822" t="s">
        <v>642</v>
      </c>
      <c r="D4626" s="822" t="s">
        <v>3525</v>
      </c>
      <c r="E4626" s="822" t="s">
        <v>7261</v>
      </c>
      <c r="F4626" s="822" t="s">
        <v>7439</v>
      </c>
      <c r="G4626" s="822" t="s">
        <v>7440</v>
      </c>
      <c r="H4626" s="831"/>
      <c r="I4626" s="831"/>
      <c r="J4626" s="822"/>
      <c r="K4626" s="822"/>
      <c r="L4626" s="831"/>
      <c r="M4626" s="831"/>
      <c r="N4626" s="822"/>
      <c r="O4626" s="822"/>
      <c r="P4626" s="831">
        <v>2</v>
      </c>
      <c r="Q4626" s="831">
        <v>2043.54</v>
      </c>
      <c r="R4626" s="827"/>
      <c r="S4626" s="832">
        <v>1021.77</v>
      </c>
    </row>
    <row r="4627" spans="1:19" ht="14.45" customHeight="1" x14ac:dyDescent="0.2">
      <c r="A4627" s="821" t="s">
        <v>6951</v>
      </c>
      <c r="B4627" s="822" t="s">
        <v>7426</v>
      </c>
      <c r="C4627" s="822" t="s">
        <v>642</v>
      </c>
      <c r="D4627" s="822" t="s">
        <v>3525</v>
      </c>
      <c r="E4627" s="822" t="s">
        <v>6946</v>
      </c>
      <c r="F4627" s="822" t="s">
        <v>7314</v>
      </c>
      <c r="G4627" s="822" t="s">
        <v>7315</v>
      </c>
      <c r="H4627" s="831"/>
      <c r="I4627" s="831"/>
      <c r="J4627" s="822"/>
      <c r="K4627" s="822"/>
      <c r="L4627" s="831">
        <v>5</v>
      </c>
      <c r="M4627" s="831">
        <v>765</v>
      </c>
      <c r="N4627" s="822"/>
      <c r="O4627" s="822">
        <v>153</v>
      </c>
      <c r="P4627" s="831"/>
      <c r="Q4627" s="831"/>
      <c r="R4627" s="827"/>
      <c r="S4627" s="832"/>
    </row>
    <row r="4628" spans="1:19" ht="14.45" customHeight="1" x14ac:dyDescent="0.2">
      <c r="A4628" s="821" t="s">
        <v>6951</v>
      </c>
      <c r="B4628" s="822" t="s">
        <v>7426</v>
      </c>
      <c r="C4628" s="822" t="s">
        <v>642</v>
      </c>
      <c r="D4628" s="822" t="s">
        <v>3525</v>
      </c>
      <c r="E4628" s="822" t="s">
        <v>6946</v>
      </c>
      <c r="F4628" s="822" t="s">
        <v>7318</v>
      </c>
      <c r="G4628" s="822" t="s">
        <v>7319</v>
      </c>
      <c r="H4628" s="831"/>
      <c r="I4628" s="831"/>
      <c r="J4628" s="822"/>
      <c r="K4628" s="822"/>
      <c r="L4628" s="831">
        <v>2</v>
      </c>
      <c r="M4628" s="831">
        <v>76</v>
      </c>
      <c r="N4628" s="822"/>
      <c r="O4628" s="822">
        <v>38</v>
      </c>
      <c r="P4628" s="831"/>
      <c r="Q4628" s="831"/>
      <c r="R4628" s="827"/>
      <c r="S4628" s="832"/>
    </row>
    <row r="4629" spans="1:19" ht="14.45" customHeight="1" x14ac:dyDescent="0.2">
      <c r="A4629" s="821" t="s">
        <v>6951</v>
      </c>
      <c r="B4629" s="822" t="s">
        <v>7426</v>
      </c>
      <c r="C4629" s="822" t="s">
        <v>642</v>
      </c>
      <c r="D4629" s="822" t="s">
        <v>3525</v>
      </c>
      <c r="E4629" s="822" t="s">
        <v>6946</v>
      </c>
      <c r="F4629" s="822" t="s">
        <v>7328</v>
      </c>
      <c r="G4629" s="822" t="s">
        <v>7329</v>
      </c>
      <c r="H4629" s="831">
        <v>198</v>
      </c>
      <c r="I4629" s="831">
        <v>35442</v>
      </c>
      <c r="J4629" s="822"/>
      <c r="K4629" s="822">
        <v>179</v>
      </c>
      <c r="L4629" s="831">
        <v>382</v>
      </c>
      <c r="M4629" s="831">
        <v>68760</v>
      </c>
      <c r="N4629" s="822"/>
      <c r="O4629" s="822">
        <v>180</v>
      </c>
      <c r="P4629" s="831">
        <v>89</v>
      </c>
      <c r="Q4629" s="831">
        <v>17266</v>
      </c>
      <c r="R4629" s="827"/>
      <c r="S4629" s="832">
        <v>194</v>
      </c>
    </row>
    <row r="4630" spans="1:19" ht="14.45" customHeight="1" x14ac:dyDescent="0.2">
      <c r="A4630" s="821" t="s">
        <v>6951</v>
      </c>
      <c r="B4630" s="822" t="s">
        <v>7426</v>
      </c>
      <c r="C4630" s="822" t="s">
        <v>642</v>
      </c>
      <c r="D4630" s="822" t="s">
        <v>3525</v>
      </c>
      <c r="E4630" s="822" t="s">
        <v>6946</v>
      </c>
      <c r="F4630" s="822" t="s">
        <v>7441</v>
      </c>
      <c r="G4630" s="822" t="s">
        <v>7442</v>
      </c>
      <c r="H4630" s="831">
        <v>26</v>
      </c>
      <c r="I4630" s="831">
        <v>32422</v>
      </c>
      <c r="J4630" s="822"/>
      <c r="K4630" s="822">
        <v>1247</v>
      </c>
      <c r="L4630" s="831">
        <v>49</v>
      </c>
      <c r="M4630" s="831">
        <v>61299</v>
      </c>
      <c r="N4630" s="822"/>
      <c r="O4630" s="822">
        <v>1251</v>
      </c>
      <c r="P4630" s="831">
        <v>9</v>
      </c>
      <c r="Q4630" s="831">
        <v>11772</v>
      </c>
      <c r="R4630" s="827"/>
      <c r="S4630" s="832">
        <v>1308</v>
      </c>
    </row>
    <row r="4631" spans="1:19" ht="14.45" customHeight="1" x14ac:dyDescent="0.2">
      <c r="A4631" s="821" t="s">
        <v>6951</v>
      </c>
      <c r="B4631" s="822" t="s">
        <v>7426</v>
      </c>
      <c r="C4631" s="822" t="s">
        <v>642</v>
      </c>
      <c r="D4631" s="822" t="s">
        <v>3525</v>
      </c>
      <c r="E4631" s="822" t="s">
        <v>6946</v>
      </c>
      <c r="F4631" s="822" t="s">
        <v>7330</v>
      </c>
      <c r="G4631" s="822" t="s">
        <v>7331</v>
      </c>
      <c r="H4631" s="831">
        <v>1</v>
      </c>
      <c r="I4631" s="831">
        <v>6695</v>
      </c>
      <c r="J4631" s="822"/>
      <c r="K4631" s="822">
        <v>6695</v>
      </c>
      <c r="L4631" s="831"/>
      <c r="M4631" s="831"/>
      <c r="N4631" s="822"/>
      <c r="O4631" s="822"/>
      <c r="P4631" s="831"/>
      <c r="Q4631" s="831"/>
      <c r="R4631" s="827"/>
      <c r="S4631" s="832"/>
    </row>
    <row r="4632" spans="1:19" ht="14.45" customHeight="1" x14ac:dyDescent="0.2">
      <c r="A4632" s="821" t="s">
        <v>6951</v>
      </c>
      <c r="B4632" s="822" t="s">
        <v>7426</v>
      </c>
      <c r="C4632" s="822" t="s">
        <v>642</v>
      </c>
      <c r="D4632" s="822" t="s">
        <v>3525</v>
      </c>
      <c r="E4632" s="822" t="s">
        <v>6946</v>
      </c>
      <c r="F4632" s="822" t="s">
        <v>7449</v>
      </c>
      <c r="G4632" s="822" t="s">
        <v>7450</v>
      </c>
      <c r="H4632" s="831">
        <v>2</v>
      </c>
      <c r="I4632" s="831">
        <v>1464</v>
      </c>
      <c r="J4632" s="822"/>
      <c r="K4632" s="822">
        <v>732</v>
      </c>
      <c r="L4632" s="831">
        <v>15</v>
      </c>
      <c r="M4632" s="831">
        <v>11115</v>
      </c>
      <c r="N4632" s="822"/>
      <c r="O4632" s="822">
        <v>741</v>
      </c>
      <c r="P4632" s="831">
        <v>4</v>
      </c>
      <c r="Q4632" s="831">
        <v>3132</v>
      </c>
      <c r="R4632" s="827"/>
      <c r="S4632" s="832">
        <v>783</v>
      </c>
    </row>
    <row r="4633" spans="1:19" ht="14.45" customHeight="1" x14ac:dyDescent="0.2">
      <c r="A4633" s="821" t="s">
        <v>6951</v>
      </c>
      <c r="B4633" s="822" t="s">
        <v>7426</v>
      </c>
      <c r="C4633" s="822" t="s">
        <v>642</v>
      </c>
      <c r="D4633" s="822" t="s">
        <v>3525</v>
      </c>
      <c r="E4633" s="822" t="s">
        <v>6946</v>
      </c>
      <c r="F4633" s="822" t="s">
        <v>7338</v>
      </c>
      <c r="G4633" s="822" t="s">
        <v>7339</v>
      </c>
      <c r="H4633" s="831">
        <v>197</v>
      </c>
      <c r="I4633" s="831">
        <v>6566.67</v>
      </c>
      <c r="J4633" s="822"/>
      <c r="K4633" s="822">
        <v>33.333350253807104</v>
      </c>
      <c r="L4633" s="831">
        <v>375</v>
      </c>
      <c r="M4633" s="831">
        <v>14333.34</v>
      </c>
      <c r="N4633" s="822"/>
      <c r="O4633" s="822">
        <v>38.222239999999999</v>
      </c>
      <c r="P4633" s="831">
        <v>89</v>
      </c>
      <c r="Q4633" s="831">
        <v>3553.3399999999997</v>
      </c>
      <c r="R4633" s="827"/>
      <c r="S4633" s="832">
        <v>39.925168539325838</v>
      </c>
    </row>
    <row r="4634" spans="1:19" ht="14.45" customHeight="1" x14ac:dyDescent="0.2">
      <c r="A4634" s="821" t="s">
        <v>6951</v>
      </c>
      <c r="B4634" s="822" t="s">
        <v>7426</v>
      </c>
      <c r="C4634" s="822" t="s">
        <v>642</v>
      </c>
      <c r="D4634" s="822" t="s">
        <v>3525</v>
      </c>
      <c r="E4634" s="822" t="s">
        <v>6946</v>
      </c>
      <c r="F4634" s="822" t="s">
        <v>7340</v>
      </c>
      <c r="G4634" s="822" t="s">
        <v>7341</v>
      </c>
      <c r="H4634" s="831">
        <v>2</v>
      </c>
      <c r="I4634" s="831">
        <v>1884</v>
      </c>
      <c r="J4634" s="822"/>
      <c r="K4634" s="822">
        <v>942</v>
      </c>
      <c r="L4634" s="831"/>
      <c r="M4634" s="831"/>
      <c r="N4634" s="822"/>
      <c r="O4634" s="822"/>
      <c r="P4634" s="831"/>
      <c r="Q4634" s="831"/>
      <c r="R4634" s="827"/>
      <c r="S4634" s="832"/>
    </row>
    <row r="4635" spans="1:19" ht="14.45" customHeight="1" x14ac:dyDescent="0.2">
      <c r="A4635" s="821" t="s">
        <v>6951</v>
      </c>
      <c r="B4635" s="822" t="s">
        <v>7426</v>
      </c>
      <c r="C4635" s="822" t="s">
        <v>642</v>
      </c>
      <c r="D4635" s="822" t="s">
        <v>3525</v>
      </c>
      <c r="E4635" s="822" t="s">
        <v>6946</v>
      </c>
      <c r="F4635" s="822" t="s">
        <v>7342</v>
      </c>
      <c r="G4635" s="822" t="s">
        <v>7343</v>
      </c>
      <c r="H4635" s="831">
        <v>3</v>
      </c>
      <c r="I4635" s="831">
        <v>114</v>
      </c>
      <c r="J4635" s="822"/>
      <c r="K4635" s="822">
        <v>38</v>
      </c>
      <c r="L4635" s="831">
        <v>9</v>
      </c>
      <c r="M4635" s="831">
        <v>342</v>
      </c>
      <c r="N4635" s="822"/>
      <c r="O4635" s="822">
        <v>38</v>
      </c>
      <c r="P4635" s="831">
        <v>1</v>
      </c>
      <c r="Q4635" s="831">
        <v>39</v>
      </c>
      <c r="R4635" s="827"/>
      <c r="S4635" s="832">
        <v>39</v>
      </c>
    </row>
    <row r="4636" spans="1:19" ht="14.45" customHeight="1" x14ac:dyDescent="0.2">
      <c r="A4636" s="821" t="s">
        <v>6951</v>
      </c>
      <c r="B4636" s="822" t="s">
        <v>7426</v>
      </c>
      <c r="C4636" s="822" t="s">
        <v>642</v>
      </c>
      <c r="D4636" s="822" t="s">
        <v>3525</v>
      </c>
      <c r="E4636" s="822" t="s">
        <v>6946</v>
      </c>
      <c r="F4636" s="822" t="s">
        <v>7348</v>
      </c>
      <c r="G4636" s="822" t="s">
        <v>7349</v>
      </c>
      <c r="H4636" s="831">
        <v>1</v>
      </c>
      <c r="I4636" s="831">
        <v>33</v>
      </c>
      <c r="J4636" s="822"/>
      <c r="K4636" s="822">
        <v>33</v>
      </c>
      <c r="L4636" s="831">
        <v>2</v>
      </c>
      <c r="M4636" s="831">
        <v>66</v>
      </c>
      <c r="N4636" s="822"/>
      <c r="O4636" s="822">
        <v>33</v>
      </c>
      <c r="P4636" s="831"/>
      <c r="Q4636" s="831"/>
      <c r="R4636" s="827"/>
      <c r="S4636" s="832"/>
    </row>
    <row r="4637" spans="1:19" ht="14.45" customHeight="1" x14ac:dyDescent="0.2">
      <c r="A4637" s="821" t="s">
        <v>6951</v>
      </c>
      <c r="B4637" s="822" t="s">
        <v>7426</v>
      </c>
      <c r="C4637" s="822" t="s">
        <v>642</v>
      </c>
      <c r="D4637" s="822" t="s">
        <v>3525</v>
      </c>
      <c r="E4637" s="822" t="s">
        <v>6946</v>
      </c>
      <c r="F4637" s="822" t="s">
        <v>7350</v>
      </c>
      <c r="G4637" s="822" t="s">
        <v>7351</v>
      </c>
      <c r="H4637" s="831">
        <v>5</v>
      </c>
      <c r="I4637" s="831">
        <v>1790</v>
      </c>
      <c r="J4637" s="822"/>
      <c r="K4637" s="822">
        <v>358</v>
      </c>
      <c r="L4637" s="831"/>
      <c r="M4637" s="831"/>
      <c r="N4637" s="822"/>
      <c r="O4637" s="822"/>
      <c r="P4637" s="831"/>
      <c r="Q4637" s="831"/>
      <c r="R4637" s="827"/>
      <c r="S4637" s="832"/>
    </row>
    <row r="4638" spans="1:19" ht="14.45" customHeight="1" x14ac:dyDescent="0.2">
      <c r="A4638" s="821" t="s">
        <v>6951</v>
      </c>
      <c r="B4638" s="822" t="s">
        <v>7426</v>
      </c>
      <c r="C4638" s="822" t="s">
        <v>642</v>
      </c>
      <c r="D4638" s="822" t="s">
        <v>3525</v>
      </c>
      <c r="E4638" s="822" t="s">
        <v>6946</v>
      </c>
      <c r="F4638" s="822" t="s">
        <v>7455</v>
      </c>
      <c r="G4638" s="822" t="s">
        <v>7456</v>
      </c>
      <c r="H4638" s="831">
        <v>4</v>
      </c>
      <c r="I4638" s="831">
        <v>2172</v>
      </c>
      <c r="J4638" s="822"/>
      <c r="K4638" s="822">
        <v>543</v>
      </c>
      <c r="L4638" s="831">
        <v>1</v>
      </c>
      <c r="M4638" s="831">
        <v>547</v>
      </c>
      <c r="N4638" s="822"/>
      <c r="O4638" s="822">
        <v>547</v>
      </c>
      <c r="P4638" s="831"/>
      <c r="Q4638" s="831"/>
      <c r="R4638" s="827"/>
      <c r="S4638" s="832"/>
    </row>
    <row r="4639" spans="1:19" ht="14.45" customHeight="1" x14ac:dyDescent="0.2">
      <c r="A4639" s="821" t="s">
        <v>6951</v>
      </c>
      <c r="B4639" s="822" t="s">
        <v>7426</v>
      </c>
      <c r="C4639" s="822" t="s">
        <v>642</v>
      </c>
      <c r="D4639" s="822" t="s">
        <v>3525</v>
      </c>
      <c r="E4639" s="822" t="s">
        <v>6946</v>
      </c>
      <c r="F4639" s="822" t="s">
        <v>7362</v>
      </c>
      <c r="G4639" s="822" t="s">
        <v>7363</v>
      </c>
      <c r="H4639" s="831"/>
      <c r="I4639" s="831"/>
      <c r="J4639" s="822"/>
      <c r="K4639" s="822"/>
      <c r="L4639" s="831">
        <v>5</v>
      </c>
      <c r="M4639" s="831">
        <v>310</v>
      </c>
      <c r="N4639" s="822"/>
      <c r="O4639" s="822">
        <v>62</v>
      </c>
      <c r="P4639" s="831"/>
      <c r="Q4639" s="831"/>
      <c r="R4639" s="827"/>
      <c r="S4639" s="832"/>
    </row>
    <row r="4640" spans="1:19" ht="14.45" customHeight="1" x14ac:dyDescent="0.2">
      <c r="A4640" s="821" t="s">
        <v>6951</v>
      </c>
      <c r="B4640" s="822" t="s">
        <v>7426</v>
      </c>
      <c r="C4640" s="822" t="s">
        <v>642</v>
      </c>
      <c r="D4640" s="822" t="s">
        <v>3525</v>
      </c>
      <c r="E4640" s="822" t="s">
        <v>6946</v>
      </c>
      <c r="F4640" s="822" t="s">
        <v>7457</v>
      </c>
      <c r="G4640" s="822" t="s">
        <v>7458</v>
      </c>
      <c r="H4640" s="831">
        <v>36</v>
      </c>
      <c r="I4640" s="831">
        <v>138204</v>
      </c>
      <c r="J4640" s="822"/>
      <c r="K4640" s="822">
        <v>3839</v>
      </c>
      <c r="L4640" s="831">
        <v>32</v>
      </c>
      <c r="M4640" s="831">
        <v>123040</v>
      </c>
      <c r="N4640" s="822"/>
      <c r="O4640" s="822">
        <v>3845</v>
      </c>
      <c r="P4640" s="831">
        <v>11</v>
      </c>
      <c r="Q4640" s="831">
        <v>43835</v>
      </c>
      <c r="R4640" s="827"/>
      <c r="S4640" s="832">
        <v>3985</v>
      </c>
    </row>
    <row r="4641" spans="1:19" ht="14.45" customHeight="1" x14ac:dyDescent="0.2">
      <c r="A4641" s="821" t="s">
        <v>6951</v>
      </c>
      <c r="B4641" s="822" t="s">
        <v>7426</v>
      </c>
      <c r="C4641" s="822" t="s">
        <v>642</v>
      </c>
      <c r="D4641" s="822" t="s">
        <v>3525</v>
      </c>
      <c r="E4641" s="822" t="s">
        <v>6946</v>
      </c>
      <c r="F4641" s="822" t="s">
        <v>7459</v>
      </c>
      <c r="G4641" s="822" t="s">
        <v>7460</v>
      </c>
      <c r="H4641" s="831">
        <v>65</v>
      </c>
      <c r="I4641" s="831">
        <v>126750</v>
      </c>
      <c r="J4641" s="822"/>
      <c r="K4641" s="822">
        <v>1950</v>
      </c>
      <c r="L4641" s="831">
        <v>93</v>
      </c>
      <c r="M4641" s="831">
        <v>181722</v>
      </c>
      <c r="N4641" s="822"/>
      <c r="O4641" s="822">
        <v>1954</v>
      </c>
      <c r="P4641" s="831">
        <v>30</v>
      </c>
      <c r="Q4641" s="831">
        <v>60330</v>
      </c>
      <c r="R4641" s="827"/>
      <c r="S4641" s="832">
        <v>2011</v>
      </c>
    </row>
    <row r="4642" spans="1:19" ht="14.45" customHeight="1" x14ac:dyDescent="0.2">
      <c r="A4642" s="821" t="s">
        <v>6951</v>
      </c>
      <c r="B4642" s="822" t="s">
        <v>7426</v>
      </c>
      <c r="C4642" s="822" t="s">
        <v>642</v>
      </c>
      <c r="D4642" s="822" t="s">
        <v>3525</v>
      </c>
      <c r="E4642" s="822" t="s">
        <v>6946</v>
      </c>
      <c r="F4642" s="822" t="s">
        <v>7461</v>
      </c>
      <c r="G4642" s="822" t="s">
        <v>7462</v>
      </c>
      <c r="H4642" s="831">
        <v>2</v>
      </c>
      <c r="I4642" s="831">
        <v>608</v>
      </c>
      <c r="J4642" s="822"/>
      <c r="K4642" s="822">
        <v>304</v>
      </c>
      <c r="L4642" s="831"/>
      <c r="M4642" s="831"/>
      <c r="N4642" s="822"/>
      <c r="O4642" s="822"/>
      <c r="P4642" s="831">
        <v>2</v>
      </c>
      <c r="Q4642" s="831">
        <v>642</v>
      </c>
      <c r="R4642" s="827"/>
      <c r="S4642" s="832">
        <v>321</v>
      </c>
    </row>
    <row r="4643" spans="1:19" ht="14.45" customHeight="1" x14ac:dyDescent="0.2">
      <c r="A4643" s="821" t="s">
        <v>6951</v>
      </c>
      <c r="B4643" s="822" t="s">
        <v>7426</v>
      </c>
      <c r="C4643" s="822" t="s">
        <v>642</v>
      </c>
      <c r="D4643" s="822" t="s">
        <v>3525</v>
      </c>
      <c r="E4643" s="822" t="s">
        <v>6946</v>
      </c>
      <c r="F4643" s="822" t="s">
        <v>7463</v>
      </c>
      <c r="G4643" s="822" t="s">
        <v>7464</v>
      </c>
      <c r="H4643" s="831">
        <v>1</v>
      </c>
      <c r="I4643" s="831">
        <v>161</v>
      </c>
      <c r="J4643" s="822"/>
      <c r="K4643" s="822">
        <v>161</v>
      </c>
      <c r="L4643" s="831"/>
      <c r="M4643" s="831"/>
      <c r="N4643" s="822"/>
      <c r="O4643" s="822"/>
      <c r="P4643" s="831"/>
      <c r="Q4643" s="831"/>
      <c r="R4643" s="827"/>
      <c r="S4643" s="832"/>
    </row>
    <row r="4644" spans="1:19" ht="14.45" customHeight="1" x14ac:dyDescent="0.2">
      <c r="A4644" s="821" t="s">
        <v>6951</v>
      </c>
      <c r="B4644" s="822" t="s">
        <v>7426</v>
      </c>
      <c r="C4644" s="822" t="s">
        <v>642</v>
      </c>
      <c r="D4644" s="822" t="s">
        <v>6943</v>
      </c>
      <c r="E4644" s="822" t="s">
        <v>7261</v>
      </c>
      <c r="F4644" s="822" t="s">
        <v>7434</v>
      </c>
      <c r="G4644" s="822" t="s">
        <v>7435</v>
      </c>
      <c r="H4644" s="831">
        <v>1</v>
      </c>
      <c r="I4644" s="831">
        <v>1566.58</v>
      </c>
      <c r="J4644" s="822"/>
      <c r="K4644" s="822">
        <v>1566.58</v>
      </c>
      <c r="L4644" s="831"/>
      <c r="M4644" s="831"/>
      <c r="N4644" s="822"/>
      <c r="O4644" s="822"/>
      <c r="P4644" s="831"/>
      <c r="Q4644" s="831"/>
      <c r="R4644" s="827"/>
      <c r="S4644" s="832"/>
    </row>
    <row r="4645" spans="1:19" ht="14.45" customHeight="1" x14ac:dyDescent="0.2">
      <c r="A4645" s="821" t="s">
        <v>6951</v>
      </c>
      <c r="B4645" s="822" t="s">
        <v>7426</v>
      </c>
      <c r="C4645" s="822" t="s">
        <v>642</v>
      </c>
      <c r="D4645" s="822" t="s">
        <v>6943</v>
      </c>
      <c r="E4645" s="822" t="s">
        <v>6946</v>
      </c>
      <c r="F4645" s="822" t="s">
        <v>7318</v>
      </c>
      <c r="G4645" s="822" t="s">
        <v>7319</v>
      </c>
      <c r="H4645" s="831">
        <v>1</v>
      </c>
      <c r="I4645" s="831">
        <v>38</v>
      </c>
      <c r="J4645" s="822"/>
      <c r="K4645" s="822">
        <v>38</v>
      </c>
      <c r="L4645" s="831"/>
      <c r="M4645" s="831"/>
      <c r="N4645" s="822"/>
      <c r="O4645" s="822"/>
      <c r="P4645" s="831"/>
      <c r="Q4645" s="831"/>
      <c r="R4645" s="827"/>
      <c r="S4645" s="832"/>
    </row>
    <row r="4646" spans="1:19" ht="14.45" customHeight="1" x14ac:dyDescent="0.2">
      <c r="A4646" s="821" t="s">
        <v>6951</v>
      </c>
      <c r="B4646" s="822" t="s">
        <v>7426</v>
      </c>
      <c r="C4646" s="822" t="s">
        <v>642</v>
      </c>
      <c r="D4646" s="822" t="s">
        <v>6943</v>
      </c>
      <c r="E4646" s="822" t="s">
        <v>6946</v>
      </c>
      <c r="F4646" s="822" t="s">
        <v>7328</v>
      </c>
      <c r="G4646" s="822" t="s">
        <v>7329</v>
      </c>
      <c r="H4646" s="831">
        <v>23</v>
      </c>
      <c r="I4646" s="831">
        <v>4117</v>
      </c>
      <c r="J4646" s="822"/>
      <c r="K4646" s="822">
        <v>179</v>
      </c>
      <c r="L4646" s="831"/>
      <c r="M4646" s="831"/>
      <c r="N4646" s="822"/>
      <c r="O4646" s="822"/>
      <c r="P4646" s="831"/>
      <c r="Q4646" s="831"/>
      <c r="R4646" s="827"/>
      <c r="S4646" s="832"/>
    </row>
    <row r="4647" spans="1:19" ht="14.45" customHeight="1" x14ac:dyDescent="0.2">
      <c r="A4647" s="821" t="s">
        <v>6951</v>
      </c>
      <c r="B4647" s="822" t="s">
        <v>7426</v>
      </c>
      <c r="C4647" s="822" t="s">
        <v>642</v>
      </c>
      <c r="D4647" s="822" t="s">
        <v>6943</v>
      </c>
      <c r="E4647" s="822" t="s">
        <v>6946</v>
      </c>
      <c r="F4647" s="822" t="s">
        <v>7441</v>
      </c>
      <c r="G4647" s="822" t="s">
        <v>7442</v>
      </c>
      <c r="H4647" s="831">
        <v>8</v>
      </c>
      <c r="I4647" s="831">
        <v>9976</v>
      </c>
      <c r="J4647" s="822"/>
      <c r="K4647" s="822">
        <v>1247</v>
      </c>
      <c r="L4647" s="831"/>
      <c r="M4647" s="831"/>
      <c r="N4647" s="822"/>
      <c r="O4647" s="822"/>
      <c r="P4647" s="831"/>
      <c r="Q4647" s="831"/>
      <c r="R4647" s="827"/>
      <c r="S4647" s="832"/>
    </row>
    <row r="4648" spans="1:19" ht="14.45" customHeight="1" x14ac:dyDescent="0.2">
      <c r="A4648" s="821" t="s">
        <v>6951</v>
      </c>
      <c r="B4648" s="822" t="s">
        <v>7426</v>
      </c>
      <c r="C4648" s="822" t="s">
        <v>642</v>
      </c>
      <c r="D4648" s="822" t="s">
        <v>6943</v>
      </c>
      <c r="E4648" s="822" t="s">
        <v>6946</v>
      </c>
      <c r="F4648" s="822" t="s">
        <v>7471</v>
      </c>
      <c r="G4648" s="822" t="s">
        <v>7472</v>
      </c>
      <c r="H4648" s="831">
        <v>2</v>
      </c>
      <c r="I4648" s="831">
        <v>12324</v>
      </c>
      <c r="J4648" s="822"/>
      <c r="K4648" s="822">
        <v>6162</v>
      </c>
      <c r="L4648" s="831"/>
      <c r="M4648" s="831"/>
      <c r="N4648" s="822"/>
      <c r="O4648" s="822"/>
      <c r="P4648" s="831"/>
      <c r="Q4648" s="831"/>
      <c r="R4648" s="827"/>
      <c r="S4648" s="832"/>
    </row>
    <row r="4649" spans="1:19" ht="14.45" customHeight="1" x14ac:dyDescent="0.2">
      <c r="A4649" s="821" t="s">
        <v>6951</v>
      </c>
      <c r="B4649" s="822" t="s">
        <v>7426</v>
      </c>
      <c r="C4649" s="822" t="s">
        <v>642</v>
      </c>
      <c r="D4649" s="822" t="s">
        <v>6943</v>
      </c>
      <c r="E4649" s="822" t="s">
        <v>6946</v>
      </c>
      <c r="F4649" s="822" t="s">
        <v>7449</v>
      </c>
      <c r="G4649" s="822" t="s">
        <v>7450</v>
      </c>
      <c r="H4649" s="831">
        <v>1</v>
      </c>
      <c r="I4649" s="831">
        <v>732</v>
      </c>
      <c r="J4649" s="822"/>
      <c r="K4649" s="822">
        <v>732</v>
      </c>
      <c r="L4649" s="831"/>
      <c r="M4649" s="831"/>
      <c r="N4649" s="822"/>
      <c r="O4649" s="822"/>
      <c r="P4649" s="831"/>
      <c r="Q4649" s="831"/>
      <c r="R4649" s="827"/>
      <c r="S4649" s="832"/>
    </row>
    <row r="4650" spans="1:19" ht="14.45" customHeight="1" x14ac:dyDescent="0.2">
      <c r="A4650" s="821" t="s">
        <v>6951</v>
      </c>
      <c r="B4650" s="822" t="s">
        <v>7426</v>
      </c>
      <c r="C4650" s="822" t="s">
        <v>642</v>
      </c>
      <c r="D4650" s="822" t="s">
        <v>6943</v>
      </c>
      <c r="E4650" s="822" t="s">
        <v>6946</v>
      </c>
      <c r="F4650" s="822" t="s">
        <v>7338</v>
      </c>
      <c r="G4650" s="822" t="s">
        <v>7339</v>
      </c>
      <c r="H4650" s="831">
        <v>23</v>
      </c>
      <c r="I4650" s="831">
        <v>766.67000000000007</v>
      </c>
      <c r="J4650" s="822"/>
      <c r="K4650" s="822">
        <v>33.333478260869569</v>
      </c>
      <c r="L4650" s="831"/>
      <c r="M4650" s="831"/>
      <c r="N4650" s="822"/>
      <c r="O4650" s="822"/>
      <c r="P4650" s="831"/>
      <c r="Q4650" s="831"/>
      <c r="R4650" s="827"/>
      <c r="S4650" s="832"/>
    </row>
    <row r="4651" spans="1:19" ht="14.45" customHeight="1" x14ac:dyDescent="0.2">
      <c r="A4651" s="821" t="s">
        <v>6951</v>
      </c>
      <c r="B4651" s="822" t="s">
        <v>7426</v>
      </c>
      <c r="C4651" s="822" t="s">
        <v>642</v>
      </c>
      <c r="D4651" s="822" t="s">
        <v>6943</v>
      </c>
      <c r="E4651" s="822" t="s">
        <v>6946</v>
      </c>
      <c r="F4651" s="822" t="s">
        <v>7340</v>
      </c>
      <c r="G4651" s="822" t="s">
        <v>7341</v>
      </c>
      <c r="H4651" s="831">
        <v>2</v>
      </c>
      <c r="I4651" s="831">
        <v>1884</v>
      </c>
      <c r="J4651" s="822"/>
      <c r="K4651" s="822">
        <v>942</v>
      </c>
      <c r="L4651" s="831"/>
      <c r="M4651" s="831"/>
      <c r="N4651" s="822"/>
      <c r="O4651" s="822"/>
      <c r="P4651" s="831"/>
      <c r="Q4651" s="831"/>
      <c r="R4651" s="827"/>
      <c r="S4651" s="832"/>
    </row>
    <row r="4652" spans="1:19" ht="14.45" customHeight="1" x14ac:dyDescent="0.2">
      <c r="A4652" s="821" t="s">
        <v>6951</v>
      </c>
      <c r="B4652" s="822" t="s">
        <v>7426</v>
      </c>
      <c r="C4652" s="822" t="s">
        <v>642</v>
      </c>
      <c r="D4652" s="822" t="s">
        <v>6943</v>
      </c>
      <c r="E4652" s="822" t="s">
        <v>6946</v>
      </c>
      <c r="F4652" s="822" t="s">
        <v>7457</v>
      </c>
      <c r="G4652" s="822" t="s">
        <v>7458</v>
      </c>
      <c r="H4652" s="831">
        <v>3</v>
      </c>
      <c r="I4652" s="831">
        <v>11517</v>
      </c>
      <c r="J4652" s="822"/>
      <c r="K4652" s="822">
        <v>3839</v>
      </c>
      <c r="L4652" s="831"/>
      <c r="M4652" s="831"/>
      <c r="N4652" s="822"/>
      <c r="O4652" s="822"/>
      <c r="P4652" s="831"/>
      <c r="Q4652" s="831"/>
      <c r="R4652" s="827"/>
      <c r="S4652" s="832"/>
    </row>
    <row r="4653" spans="1:19" ht="14.45" customHeight="1" x14ac:dyDescent="0.2">
      <c r="A4653" s="821" t="s">
        <v>6951</v>
      </c>
      <c r="B4653" s="822" t="s">
        <v>7426</v>
      </c>
      <c r="C4653" s="822" t="s">
        <v>642</v>
      </c>
      <c r="D4653" s="822" t="s">
        <v>6943</v>
      </c>
      <c r="E4653" s="822" t="s">
        <v>6946</v>
      </c>
      <c r="F4653" s="822" t="s">
        <v>7459</v>
      </c>
      <c r="G4653" s="822" t="s">
        <v>7460</v>
      </c>
      <c r="H4653" s="831">
        <v>7</v>
      </c>
      <c r="I4653" s="831">
        <v>13650</v>
      </c>
      <c r="J4653" s="822"/>
      <c r="K4653" s="822">
        <v>1950</v>
      </c>
      <c r="L4653" s="831"/>
      <c r="M4653" s="831"/>
      <c r="N4653" s="822"/>
      <c r="O4653" s="822"/>
      <c r="P4653" s="831"/>
      <c r="Q4653" s="831"/>
      <c r="R4653" s="827"/>
      <c r="S4653" s="832"/>
    </row>
    <row r="4654" spans="1:19" ht="14.45" customHeight="1" x14ac:dyDescent="0.2">
      <c r="A4654" s="821" t="s">
        <v>6951</v>
      </c>
      <c r="B4654" s="822" t="s">
        <v>7426</v>
      </c>
      <c r="C4654" s="822" t="s">
        <v>642</v>
      </c>
      <c r="D4654" s="822" t="s">
        <v>3510</v>
      </c>
      <c r="E4654" s="822" t="s">
        <v>6953</v>
      </c>
      <c r="F4654" s="822" t="s">
        <v>7465</v>
      </c>
      <c r="G4654" s="822" t="s">
        <v>3397</v>
      </c>
      <c r="H4654" s="831"/>
      <c r="I4654" s="831"/>
      <c r="J4654" s="822"/>
      <c r="K4654" s="822"/>
      <c r="L4654" s="831"/>
      <c r="M4654" s="831"/>
      <c r="N4654" s="822"/>
      <c r="O4654" s="822"/>
      <c r="P4654" s="831">
        <v>0</v>
      </c>
      <c r="Q4654" s="831">
        <v>0</v>
      </c>
      <c r="R4654" s="827"/>
      <c r="S4654" s="832"/>
    </row>
    <row r="4655" spans="1:19" ht="14.45" customHeight="1" x14ac:dyDescent="0.2">
      <c r="A4655" s="821" t="s">
        <v>6951</v>
      </c>
      <c r="B4655" s="822" t="s">
        <v>7426</v>
      </c>
      <c r="C4655" s="822" t="s">
        <v>642</v>
      </c>
      <c r="D4655" s="822" t="s">
        <v>3510</v>
      </c>
      <c r="E4655" s="822" t="s">
        <v>6953</v>
      </c>
      <c r="F4655" s="822" t="s">
        <v>7466</v>
      </c>
      <c r="G4655" s="822" t="s">
        <v>3397</v>
      </c>
      <c r="H4655" s="831"/>
      <c r="I4655" s="831"/>
      <c r="J4655" s="822"/>
      <c r="K4655" s="822"/>
      <c r="L4655" s="831"/>
      <c r="M4655" s="831"/>
      <c r="N4655" s="822"/>
      <c r="O4655" s="822"/>
      <c r="P4655" s="831">
        <v>0.92999999999999994</v>
      </c>
      <c r="Q4655" s="831">
        <v>3415.8900000000003</v>
      </c>
      <c r="R4655" s="827"/>
      <c r="S4655" s="832">
        <v>3673.0000000000005</v>
      </c>
    </row>
    <row r="4656" spans="1:19" ht="14.45" customHeight="1" x14ac:dyDescent="0.2">
      <c r="A4656" s="821" t="s">
        <v>6951</v>
      </c>
      <c r="B4656" s="822" t="s">
        <v>7426</v>
      </c>
      <c r="C4656" s="822" t="s">
        <v>642</v>
      </c>
      <c r="D4656" s="822" t="s">
        <v>3510</v>
      </c>
      <c r="E4656" s="822" t="s">
        <v>6946</v>
      </c>
      <c r="F4656" s="822" t="s">
        <v>7475</v>
      </c>
      <c r="G4656" s="822" t="s">
        <v>7476</v>
      </c>
      <c r="H4656" s="831"/>
      <c r="I4656" s="831"/>
      <c r="J4656" s="822"/>
      <c r="K4656" s="822"/>
      <c r="L4656" s="831"/>
      <c r="M4656" s="831"/>
      <c r="N4656" s="822"/>
      <c r="O4656" s="822"/>
      <c r="P4656" s="831">
        <v>11</v>
      </c>
      <c r="Q4656" s="831">
        <v>23210</v>
      </c>
      <c r="R4656" s="827"/>
      <c r="S4656" s="832">
        <v>2110</v>
      </c>
    </row>
    <row r="4657" spans="1:19" ht="14.45" customHeight="1" x14ac:dyDescent="0.2">
      <c r="A4657" s="821" t="s">
        <v>6951</v>
      </c>
      <c r="B4657" s="822" t="s">
        <v>7426</v>
      </c>
      <c r="C4657" s="822" t="s">
        <v>642</v>
      </c>
      <c r="D4657" s="822" t="s">
        <v>3510</v>
      </c>
      <c r="E4657" s="822" t="s">
        <v>6946</v>
      </c>
      <c r="F4657" s="822" t="s">
        <v>7477</v>
      </c>
      <c r="G4657" s="822" t="s">
        <v>7478</v>
      </c>
      <c r="H4657" s="831"/>
      <c r="I4657" s="831"/>
      <c r="J4657" s="822"/>
      <c r="K4657" s="822"/>
      <c r="L4657" s="831"/>
      <c r="M4657" s="831"/>
      <c r="N4657" s="822"/>
      <c r="O4657" s="822"/>
      <c r="P4657" s="831">
        <v>6</v>
      </c>
      <c r="Q4657" s="831">
        <v>13194</v>
      </c>
      <c r="R4657" s="827"/>
      <c r="S4657" s="832">
        <v>2199</v>
      </c>
    </row>
    <row r="4658" spans="1:19" ht="14.45" customHeight="1" x14ac:dyDescent="0.2">
      <c r="A4658" s="821" t="s">
        <v>6951</v>
      </c>
      <c r="B4658" s="822" t="s">
        <v>7426</v>
      </c>
      <c r="C4658" s="822" t="s">
        <v>642</v>
      </c>
      <c r="D4658" s="822" t="s">
        <v>3491</v>
      </c>
      <c r="E4658" s="822" t="s">
        <v>6953</v>
      </c>
      <c r="F4658" s="822" t="s">
        <v>7060</v>
      </c>
      <c r="G4658" s="822" t="s">
        <v>3443</v>
      </c>
      <c r="H4658" s="831"/>
      <c r="I4658" s="831"/>
      <c r="J4658" s="822"/>
      <c r="K4658" s="822"/>
      <c r="L4658" s="831"/>
      <c r="M4658" s="831"/>
      <c r="N4658" s="822"/>
      <c r="O4658" s="822"/>
      <c r="P4658" s="831">
        <v>1</v>
      </c>
      <c r="Q4658" s="831">
        <v>23660.799999999999</v>
      </c>
      <c r="R4658" s="827"/>
      <c r="S4658" s="832">
        <v>23660.799999999999</v>
      </c>
    </row>
    <row r="4659" spans="1:19" ht="14.45" customHeight="1" x14ac:dyDescent="0.2">
      <c r="A4659" s="821" t="s">
        <v>6951</v>
      </c>
      <c r="B4659" s="822" t="s">
        <v>7426</v>
      </c>
      <c r="C4659" s="822" t="s">
        <v>642</v>
      </c>
      <c r="D4659" s="822" t="s">
        <v>3491</v>
      </c>
      <c r="E4659" s="822" t="s">
        <v>7261</v>
      </c>
      <c r="F4659" s="822" t="s">
        <v>7432</v>
      </c>
      <c r="G4659" s="822" t="s">
        <v>7433</v>
      </c>
      <c r="H4659" s="831"/>
      <c r="I4659" s="831"/>
      <c r="J4659" s="822"/>
      <c r="K4659" s="822"/>
      <c r="L4659" s="831">
        <v>2</v>
      </c>
      <c r="M4659" s="831">
        <v>5041.6000000000004</v>
      </c>
      <c r="N4659" s="822"/>
      <c r="O4659" s="822">
        <v>2520.8000000000002</v>
      </c>
      <c r="P4659" s="831"/>
      <c r="Q4659" s="831"/>
      <c r="R4659" s="827"/>
      <c r="S4659" s="832"/>
    </row>
    <row r="4660" spans="1:19" ht="14.45" customHeight="1" x14ac:dyDescent="0.2">
      <c r="A4660" s="821" t="s">
        <v>6951</v>
      </c>
      <c r="B4660" s="822" t="s">
        <v>7426</v>
      </c>
      <c r="C4660" s="822" t="s">
        <v>642</v>
      </c>
      <c r="D4660" s="822" t="s">
        <v>3491</v>
      </c>
      <c r="E4660" s="822" t="s">
        <v>7261</v>
      </c>
      <c r="F4660" s="822" t="s">
        <v>7434</v>
      </c>
      <c r="G4660" s="822" t="s">
        <v>7435</v>
      </c>
      <c r="H4660" s="831"/>
      <c r="I4660" s="831"/>
      <c r="J4660" s="822"/>
      <c r="K4660" s="822"/>
      <c r="L4660" s="831">
        <v>1</v>
      </c>
      <c r="M4660" s="831">
        <v>1566.58</v>
      </c>
      <c r="N4660" s="822"/>
      <c r="O4660" s="822">
        <v>1566.58</v>
      </c>
      <c r="P4660" s="831"/>
      <c r="Q4660" s="831"/>
      <c r="R4660" s="827"/>
      <c r="S4660" s="832"/>
    </row>
    <row r="4661" spans="1:19" ht="14.45" customHeight="1" x14ac:dyDescent="0.2">
      <c r="A4661" s="821" t="s">
        <v>6951</v>
      </c>
      <c r="B4661" s="822" t="s">
        <v>7426</v>
      </c>
      <c r="C4661" s="822" t="s">
        <v>642</v>
      </c>
      <c r="D4661" s="822" t="s">
        <v>3491</v>
      </c>
      <c r="E4661" s="822" t="s">
        <v>6946</v>
      </c>
      <c r="F4661" s="822" t="s">
        <v>7318</v>
      </c>
      <c r="G4661" s="822" t="s">
        <v>7319</v>
      </c>
      <c r="H4661" s="831">
        <v>1</v>
      </c>
      <c r="I4661" s="831">
        <v>38</v>
      </c>
      <c r="J4661" s="822"/>
      <c r="K4661" s="822">
        <v>38</v>
      </c>
      <c r="L4661" s="831">
        <v>8</v>
      </c>
      <c r="M4661" s="831">
        <v>304</v>
      </c>
      <c r="N4661" s="822"/>
      <c r="O4661" s="822">
        <v>38</v>
      </c>
      <c r="P4661" s="831">
        <v>2</v>
      </c>
      <c r="Q4661" s="831">
        <v>80</v>
      </c>
      <c r="R4661" s="827"/>
      <c r="S4661" s="832">
        <v>40</v>
      </c>
    </row>
    <row r="4662" spans="1:19" ht="14.45" customHeight="1" x14ac:dyDescent="0.2">
      <c r="A4662" s="821" t="s">
        <v>6951</v>
      </c>
      <c r="B4662" s="822" t="s">
        <v>7426</v>
      </c>
      <c r="C4662" s="822" t="s">
        <v>642</v>
      </c>
      <c r="D4662" s="822" t="s">
        <v>3491</v>
      </c>
      <c r="E4662" s="822" t="s">
        <v>6946</v>
      </c>
      <c r="F4662" s="822" t="s">
        <v>7328</v>
      </c>
      <c r="G4662" s="822" t="s">
        <v>7329</v>
      </c>
      <c r="H4662" s="831"/>
      <c r="I4662" s="831"/>
      <c r="J4662" s="822"/>
      <c r="K4662" s="822"/>
      <c r="L4662" s="831">
        <v>49</v>
      </c>
      <c r="M4662" s="831">
        <v>8820</v>
      </c>
      <c r="N4662" s="822"/>
      <c r="O4662" s="822">
        <v>180</v>
      </c>
      <c r="P4662" s="831">
        <v>54</v>
      </c>
      <c r="Q4662" s="831">
        <v>10476</v>
      </c>
      <c r="R4662" s="827"/>
      <c r="S4662" s="832">
        <v>194</v>
      </c>
    </row>
    <row r="4663" spans="1:19" ht="14.45" customHeight="1" x14ac:dyDescent="0.2">
      <c r="A4663" s="821" t="s">
        <v>6951</v>
      </c>
      <c r="B4663" s="822" t="s">
        <v>7426</v>
      </c>
      <c r="C4663" s="822" t="s">
        <v>642</v>
      </c>
      <c r="D4663" s="822" t="s">
        <v>3491</v>
      </c>
      <c r="E4663" s="822" t="s">
        <v>6946</v>
      </c>
      <c r="F4663" s="822" t="s">
        <v>7441</v>
      </c>
      <c r="G4663" s="822" t="s">
        <v>7442</v>
      </c>
      <c r="H4663" s="831"/>
      <c r="I4663" s="831"/>
      <c r="J4663" s="822"/>
      <c r="K4663" s="822"/>
      <c r="L4663" s="831">
        <v>16</v>
      </c>
      <c r="M4663" s="831">
        <v>20016</v>
      </c>
      <c r="N4663" s="822"/>
      <c r="O4663" s="822">
        <v>1251</v>
      </c>
      <c r="P4663" s="831">
        <v>15</v>
      </c>
      <c r="Q4663" s="831">
        <v>19620</v>
      </c>
      <c r="R4663" s="827"/>
      <c r="S4663" s="832">
        <v>1308</v>
      </c>
    </row>
    <row r="4664" spans="1:19" ht="14.45" customHeight="1" x14ac:dyDescent="0.2">
      <c r="A4664" s="821" t="s">
        <v>6951</v>
      </c>
      <c r="B4664" s="822" t="s">
        <v>7426</v>
      </c>
      <c r="C4664" s="822" t="s">
        <v>642</v>
      </c>
      <c r="D4664" s="822" t="s">
        <v>3491</v>
      </c>
      <c r="E4664" s="822" t="s">
        <v>6946</v>
      </c>
      <c r="F4664" s="822" t="s">
        <v>7443</v>
      </c>
      <c r="G4664" s="822" t="s">
        <v>7444</v>
      </c>
      <c r="H4664" s="831"/>
      <c r="I4664" s="831"/>
      <c r="J4664" s="822"/>
      <c r="K4664" s="822"/>
      <c r="L4664" s="831"/>
      <c r="M4664" s="831"/>
      <c r="N4664" s="822"/>
      <c r="O4664" s="822"/>
      <c r="P4664" s="831">
        <v>1</v>
      </c>
      <c r="Q4664" s="831">
        <v>726</v>
      </c>
      <c r="R4664" s="827"/>
      <c r="S4664" s="832">
        <v>726</v>
      </c>
    </row>
    <row r="4665" spans="1:19" ht="14.45" customHeight="1" x14ac:dyDescent="0.2">
      <c r="A4665" s="821" t="s">
        <v>6951</v>
      </c>
      <c r="B4665" s="822" t="s">
        <v>7426</v>
      </c>
      <c r="C4665" s="822" t="s">
        <v>642</v>
      </c>
      <c r="D4665" s="822" t="s">
        <v>3491</v>
      </c>
      <c r="E4665" s="822" t="s">
        <v>6946</v>
      </c>
      <c r="F4665" s="822" t="s">
        <v>7445</v>
      </c>
      <c r="G4665" s="822" t="s">
        <v>7446</v>
      </c>
      <c r="H4665" s="831"/>
      <c r="I4665" s="831"/>
      <c r="J4665" s="822"/>
      <c r="K4665" s="822"/>
      <c r="L4665" s="831">
        <v>2</v>
      </c>
      <c r="M4665" s="831">
        <v>1268</v>
      </c>
      <c r="N4665" s="822"/>
      <c r="O4665" s="822">
        <v>634</v>
      </c>
      <c r="P4665" s="831">
        <v>16</v>
      </c>
      <c r="Q4665" s="831">
        <v>10368</v>
      </c>
      <c r="R4665" s="827"/>
      <c r="S4665" s="832">
        <v>648</v>
      </c>
    </row>
    <row r="4666" spans="1:19" ht="14.45" customHeight="1" x14ac:dyDescent="0.2">
      <c r="A4666" s="821" t="s">
        <v>6951</v>
      </c>
      <c r="B4666" s="822" t="s">
        <v>7426</v>
      </c>
      <c r="C4666" s="822" t="s">
        <v>642</v>
      </c>
      <c r="D4666" s="822" t="s">
        <v>3491</v>
      </c>
      <c r="E4666" s="822" t="s">
        <v>6946</v>
      </c>
      <c r="F4666" s="822" t="s">
        <v>7330</v>
      </c>
      <c r="G4666" s="822" t="s">
        <v>7331</v>
      </c>
      <c r="H4666" s="831"/>
      <c r="I4666" s="831"/>
      <c r="J4666" s="822"/>
      <c r="K4666" s="822"/>
      <c r="L4666" s="831">
        <v>2</v>
      </c>
      <c r="M4666" s="831">
        <v>13414</v>
      </c>
      <c r="N4666" s="822"/>
      <c r="O4666" s="822">
        <v>6707</v>
      </c>
      <c r="P4666" s="831">
        <v>6</v>
      </c>
      <c r="Q4666" s="831">
        <v>40944</v>
      </c>
      <c r="R4666" s="827"/>
      <c r="S4666" s="832">
        <v>6824</v>
      </c>
    </row>
    <row r="4667" spans="1:19" ht="14.45" customHeight="1" x14ac:dyDescent="0.2">
      <c r="A4667" s="821" t="s">
        <v>6951</v>
      </c>
      <c r="B4667" s="822" t="s">
        <v>7426</v>
      </c>
      <c r="C4667" s="822" t="s">
        <v>642</v>
      </c>
      <c r="D4667" s="822" t="s">
        <v>3491</v>
      </c>
      <c r="E4667" s="822" t="s">
        <v>6946</v>
      </c>
      <c r="F4667" s="822" t="s">
        <v>7449</v>
      </c>
      <c r="G4667" s="822" t="s">
        <v>7450</v>
      </c>
      <c r="H4667" s="831"/>
      <c r="I4667" s="831"/>
      <c r="J4667" s="822"/>
      <c r="K4667" s="822"/>
      <c r="L4667" s="831">
        <v>3</v>
      </c>
      <c r="M4667" s="831">
        <v>2223</v>
      </c>
      <c r="N4667" s="822"/>
      <c r="O4667" s="822">
        <v>741</v>
      </c>
      <c r="P4667" s="831"/>
      <c r="Q4667" s="831"/>
      <c r="R4667" s="827"/>
      <c r="S4667" s="832"/>
    </row>
    <row r="4668" spans="1:19" ht="14.45" customHeight="1" x14ac:dyDescent="0.2">
      <c r="A4668" s="821" t="s">
        <v>6951</v>
      </c>
      <c r="B4668" s="822" t="s">
        <v>7426</v>
      </c>
      <c r="C4668" s="822" t="s">
        <v>642</v>
      </c>
      <c r="D4668" s="822" t="s">
        <v>3491</v>
      </c>
      <c r="E4668" s="822" t="s">
        <v>6946</v>
      </c>
      <c r="F4668" s="822" t="s">
        <v>7451</v>
      </c>
      <c r="G4668" s="822" t="s">
        <v>7452</v>
      </c>
      <c r="H4668" s="831"/>
      <c r="I4668" s="831"/>
      <c r="J4668" s="822"/>
      <c r="K4668" s="822"/>
      <c r="L4668" s="831">
        <v>1</v>
      </c>
      <c r="M4668" s="831">
        <v>882</v>
      </c>
      <c r="N4668" s="822"/>
      <c r="O4668" s="822">
        <v>882</v>
      </c>
      <c r="P4668" s="831"/>
      <c r="Q4668" s="831"/>
      <c r="R4668" s="827"/>
      <c r="S4668" s="832"/>
    </row>
    <row r="4669" spans="1:19" ht="14.45" customHeight="1" x14ac:dyDescent="0.2">
      <c r="A4669" s="821" t="s">
        <v>6951</v>
      </c>
      <c r="B4669" s="822" t="s">
        <v>7426</v>
      </c>
      <c r="C4669" s="822" t="s">
        <v>642</v>
      </c>
      <c r="D4669" s="822" t="s">
        <v>3491</v>
      </c>
      <c r="E4669" s="822" t="s">
        <v>6946</v>
      </c>
      <c r="F4669" s="822" t="s">
        <v>7332</v>
      </c>
      <c r="G4669" s="822" t="s">
        <v>7333</v>
      </c>
      <c r="H4669" s="831"/>
      <c r="I4669" s="831"/>
      <c r="J4669" s="822"/>
      <c r="K4669" s="822"/>
      <c r="L4669" s="831"/>
      <c r="M4669" s="831"/>
      <c r="N4669" s="822"/>
      <c r="O4669" s="822"/>
      <c r="P4669" s="831">
        <v>1</v>
      </c>
      <c r="Q4669" s="831">
        <v>0</v>
      </c>
      <c r="R4669" s="827"/>
      <c r="S4669" s="832">
        <v>0</v>
      </c>
    </row>
    <row r="4670" spans="1:19" ht="14.45" customHeight="1" x14ac:dyDescent="0.2">
      <c r="A4670" s="821" t="s">
        <v>6951</v>
      </c>
      <c r="B4670" s="822" t="s">
        <v>7426</v>
      </c>
      <c r="C4670" s="822" t="s">
        <v>642</v>
      </c>
      <c r="D4670" s="822" t="s">
        <v>3491</v>
      </c>
      <c r="E4670" s="822" t="s">
        <v>6946</v>
      </c>
      <c r="F4670" s="822" t="s">
        <v>7336</v>
      </c>
      <c r="G4670" s="822" t="s">
        <v>7337</v>
      </c>
      <c r="H4670" s="831"/>
      <c r="I4670" s="831"/>
      <c r="J4670" s="822"/>
      <c r="K4670" s="822"/>
      <c r="L4670" s="831"/>
      <c r="M4670" s="831"/>
      <c r="N4670" s="822"/>
      <c r="O4670" s="822"/>
      <c r="P4670" s="831">
        <v>1</v>
      </c>
      <c r="Q4670" s="831">
        <v>260</v>
      </c>
      <c r="R4670" s="827"/>
      <c r="S4670" s="832">
        <v>260</v>
      </c>
    </row>
    <row r="4671" spans="1:19" ht="14.45" customHeight="1" x14ac:dyDescent="0.2">
      <c r="A4671" s="821" t="s">
        <v>6951</v>
      </c>
      <c r="B4671" s="822" t="s">
        <v>7426</v>
      </c>
      <c r="C4671" s="822" t="s">
        <v>642</v>
      </c>
      <c r="D4671" s="822" t="s">
        <v>3491</v>
      </c>
      <c r="E4671" s="822" t="s">
        <v>6946</v>
      </c>
      <c r="F4671" s="822" t="s">
        <v>7338</v>
      </c>
      <c r="G4671" s="822" t="s">
        <v>7339</v>
      </c>
      <c r="H4671" s="831"/>
      <c r="I4671" s="831"/>
      <c r="J4671" s="822"/>
      <c r="K4671" s="822"/>
      <c r="L4671" s="831">
        <v>75</v>
      </c>
      <c r="M4671" s="831">
        <v>3245.5600000000004</v>
      </c>
      <c r="N4671" s="822"/>
      <c r="O4671" s="822">
        <v>43.274133333333339</v>
      </c>
      <c r="P4671" s="831">
        <v>82</v>
      </c>
      <c r="Q4671" s="831">
        <v>3280</v>
      </c>
      <c r="R4671" s="827"/>
      <c r="S4671" s="832">
        <v>40</v>
      </c>
    </row>
    <row r="4672" spans="1:19" ht="14.45" customHeight="1" x14ac:dyDescent="0.2">
      <c r="A4672" s="821" t="s">
        <v>6951</v>
      </c>
      <c r="B4672" s="822" t="s">
        <v>7426</v>
      </c>
      <c r="C4672" s="822" t="s">
        <v>642</v>
      </c>
      <c r="D4672" s="822" t="s">
        <v>3491</v>
      </c>
      <c r="E4672" s="822" t="s">
        <v>6946</v>
      </c>
      <c r="F4672" s="822" t="s">
        <v>7340</v>
      </c>
      <c r="G4672" s="822" t="s">
        <v>7341</v>
      </c>
      <c r="H4672" s="831"/>
      <c r="I4672" s="831"/>
      <c r="J4672" s="822"/>
      <c r="K4672" s="822"/>
      <c r="L4672" s="831">
        <v>2</v>
      </c>
      <c r="M4672" s="831">
        <v>1888</v>
      </c>
      <c r="N4672" s="822"/>
      <c r="O4672" s="822">
        <v>944</v>
      </c>
      <c r="P4672" s="831">
        <v>7</v>
      </c>
      <c r="Q4672" s="831">
        <v>6804</v>
      </c>
      <c r="R4672" s="827"/>
      <c r="S4672" s="832">
        <v>972</v>
      </c>
    </row>
    <row r="4673" spans="1:19" ht="14.45" customHeight="1" x14ac:dyDescent="0.2">
      <c r="A4673" s="821" t="s">
        <v>6951</v>
      </c>
      <c r="B4673" s="822" t="s">
        <v>7426</v>
      </c>
      <c r="C4673" s="822" t="s">
        <v>642</v>
      </c>
      <c r="D4673" s="822" t="s">
        <v>3491</v>
      </c>
      <c r="E4673" s="822" t="s">
        <v>6946</v>
      </c>
      <c r="F4673" s="822" t="s">
        <v>7342</v>
      </c>
      <c r="G4673" s="822" t="s">
        <v>7343</v>
      </c>
      <c r="H4673" s="831"/>
      <c r="I4673" s="831"/>
      <c r="J4673" s="822"/>
      <c r="K4673" s="822"/>
      <c r="L4673" s="831">
        <v>12</v>
      </c>
      <c r="M4673" s="831">
        <v>456</v>
      </c>
      <c r="N4673" s="822"/>
      <c r="O4673" s="822">
        <v>38</v>
      </c>
      <c r="P4673" s="831">
        <v>7</v>
      </c>
      <c r="Q4673" s="831">
        <v>273</v>
      </c>
      <c r="R4673" s="827"/>
      <c r="S4673" s="832">
        <v>39</v>
      </c>
    </row>
    <row r="4674" spans="1:19" ht="14.45" customHeight="1" x14ac:dyDescent="0.2">
      <c r="A4674" s="821" t="s">
        <v>6951</v>
      </c>
      <c r="B4674" s="822" t="s">
        <v>7426</v>
      </c>
      <c r="C4674" s="822" t="s">
        <v>642</v>
      </c>
      <c r="D4674" s="822" t="s">
        <v>3491</v>
      </c>
      <c r="E4674" s="822" t="s">
        <v>6946</v>
      </c>
      <c r="F4674" s="822" t="s">
        <v>7348</v>
      </c>
      <c r="G4674" s="822" t="s">
        <v>7349</v>
      </c>
      <c r="H4674" s="831"/>
      <c r="I4674" s="831"/>
      <c r="J4674" s="822"/>
      <c r="K4674" s="822"/>
      <c r="L4674" s="831">
        <v>5</v>
      </c>
      <c r="M4674" s="831">
        <v>165</v>
      </c>
      <c r="N4674" s="822"/>
      <c r="O4674" s="822">
        <v>33</v>
      </c>
      <c r="P4674" s="831">
        <v>1</v>
      </c>
      <c r="Q4674" s="831">
        <v>34</v>
      </c>
      <c r="R4674" s="827"/>
      <c r="S4674" s="832">
        <v>34</v>
      </c>
    </row>
    <row r="4675" spans="1:19" ht="14.45" customHeight="1" x14ac:dyDescent="0.2">
      <c r="A4675" s="821" t="s">
        <v>6951</v>
      </c>
      <c r="B4675" s="822" t="s">
        <v>7426</v>
      </c>
      <c r="C4675" s="822" t="s">
        <v>642</v>
      </c>
      <c r="D4675" s="822" t="s">
        <v>3491</v>
      </c>
      <c r="E4675" s="822" t="s">
        <v>6946</v>
      </c>
      <c r="F4675" s="822" t="s">
        <v>7350</v>
      </c>
      <c r="G4675" s="822" t="s">
        <v>7351</v>
      </c>
      <c r="H4675" s="831"/>
      <c r="I4675" s="831"/>
      <c r="J4675" s="822"/>
      <c r="K4675" s="822"/>
      <c r="L4675" s="831">
        <v>23</v>
      </c>
      <c r="M4675" s="831">
        <v>8280</v>
      </c>
      <c r="N4675" s="822"/>
      <c r="O4675" s="822">
        <v>360</v>
      </c>
      <c r="P4675" s="831">
        <v>29</v>
      </c>
      <c r="Q4675" s="831">
        <v>11252</v>
      </c>
      <c r="R4675" s="827"/>
      <c r="S4675" s="832">
        <v>388</v>
      </c>
    </row>
    <row r="4676" spans="1:19" ht="14.45" customHeight="1" x14ac:dyDescent="0.2">
      <c r="A4676" s="821" t="s">
        <v>6951</v>
      </c>
      <c r="B4676" s="822" t="s">
        <v>7426</v>
      </c>
      <c r="C4676" s="822" t="s">
        <v>642</v>
      </c>
      <c r="D4676" s="822" t="s">
        <v>3491</v>
      </c>
      <c r="E4676" s="822" t="s">
        <v>6946</v>
      </c>
      <c r="F4676" s="822" t="s">
        <v>7352</v>
      </c>
      <c r="G4676" s="822" t="s">
        <v>7353</v>
      </c>
      <c r="H4676" s="831"/>
      <c r="I4676" s="831"/>
      <c r="J4676" s="822"/>
      <c r="K4676" s="822"/>
      <c r="L4676" s="831">
        <v>1</v>
      </c>
      <c r="M4676" s="831">
        <v>137</v>
      </c>
      <c r="N4676" s="822"/>
      <c r="O4676" s="822">
        <v>137</v>
      </c>
      <c r="P4676" s="831"/>
      <c r="Q4676" s="831"/>
      <c r="R4676" s="827"/>
      <c r="S4676" s="832"/>
    </row>
    <row r="4677" spans="1:19" ht="14.45" customHeight="1" x14ac:dyDescent="0.2">
      <c r="A4677" s="821" t="s">
        <v>6951</v>
      </c>
      <c r="B4677" s="822" t="s">
        <v>7426</v>
      </c>
      <c r="C4677" s="822" t="s">
        <v>642</v>
      </c>
      <c r="D4677" s="822" t="s">
        <v>3491</v>
      </c>
      <c r="E4677" s="822" t="s">
        <v>6946</v>
      </c>
      <c r="F4677" s="822" t="s">
        <v>7453</v>
      </c>
      <c r="G4677" s="822" t="s">
        <v>7454</v>
      </c>
      <c r="H4677" s="831"/>
      <c r="I4677" s="831"/>
      <c r="J4677" s="822"/>
      <c r="K4677" s="822"/>
      <c r="L4677" s="831">
        <v>3</v>
      </c>
      <c r="M4677" s="831">
        <v>2133</v>
      </c>
      <c r="N4677" s="822"/>
      <c r="O4677" s="822">
        <v>711</v>
      </c>
      <c r="P4677" s="831"/>
      <c r="Q4677" s="831"/>
      <c r="R4677" s="827"/>
      <c r="S4677" s="832"/>
    </row>
    <row r="4678" spans="1:19" ht="14.45" customHeight="1" x14ac:dyDescent="0.2">
      <c r="A4678" s="821" t="s">
        <v>6951</v>
      </c>
      <c r="B4678" s="822" t="s">
        <v>7426</v>
      </c>
      <c r="C4678" s="822" t="s">
        <v>642</v>
      </c>
      <c r="D4678" s="822" t="s">
        <v>3491</v>
      </c>
      <c r="E4678" s="822" t="s">
        <v>6946</v>
      </c>
      <c r="F4678" s="822" t="s">
        <v>7455</v>
      </c>
      <c r="G4678" s="822" t="s">
        <v>7456</v>
      </c>
      <c r="H4678" s="831"/>
      <c r="I4678" s="831"/>
      <c r="J4678" s="822"/>
      <c r="K4678" s="822"/>
      <c r="L4678" s="831">
        <v>2</v>
      </c>
      <c r="M4678" s="831">
        <v>1094</v>
      </c>
      <c r="N4678" s="822"/>
      <c r="O4678" s="822">
        <v>547</v>
      </c>
      <c r="P4678" s="831"/>
      <c r="Q4678" s="831"/>
      <c r="R4678" s="827"/>
      <c r="S4678" s="832"/>
    </row>
    <row r="4679" spans="1:19" ht="14.45" customHeight="1" x14ac:dyDescent="0.2">
      <c r="A4679" s="821" t="s">
        <v>6951</v>
      </c>
      <c r="B4679" s="822" t="s">
        <v>7426</v>
      </c>
      <c r="C4679" s="822" t="s">
        <v>642</v>
      </c>
      <c r="D4679" s="822" t="s">
        <v>3491</v>
      </c>
      <c r="E4679" s="822" t="s">
        <v>6946</v>
      </c>
      <c r="F4679" s="822" t="s">
        <v>7457</v>
      </c>
      <c r="G4679" s="822" t="s">
        <v>7458</v>
      </c>
      <c r="H4679" s="831"/>
      <c r="I4679" s="831"/>
      <c r="J4679" s="822"/>
      <c r="K4679" s="822"/>
      <c r="L4679" s="831">
        <v>14</v>
      </c>
      <c r="M4679" s="831">
        <v>53830</v>
      </c>
      <c r="N4679" s="822"/>
      <c r="O4679" s="822">
        <v>3845</v>
      </c>
      <c r="P4679" s="831">
        <v>7</v>
      </c>
      <c r="Q4679" s="831">
        <v>27895</v>
      </c>
      <c r="R4679" s="827"/>
      <c r="S4679" s="832">
        <v>3985</v>
      </c>
    </row>
    <row r="4680" spans="1:19" ht="14.45" customHeight="1" x14ac:dyDescent="0.2">
      <c r="A4680" s="821" t="s">
        <v>6951</v>
      </c>
      <c r="B4680" s="822" t="s">
        <v>7426</v>
      </c>
      <c r="C4680" s="822" t="s">
        <v>642</v>
      </c>
      <c r="D4680" s="822" t="s">
        <v>3491</v>
      </c>
      <c r="E4680" s="822" t="s">
        <v>6946</v>
      </c>
      <c r="F4680" s="822" t="s">
        <v>7459</v>
      </c>
      <c r="G4680" s="822" t="s">
        <v>7460</v>
      </c>
      <c r="H4680" s="831"/>
      <c r="I4680" s="831"/>
      <c r="J4680" s="822"/>
      <c r="K4680" s="822"/>
      <c r="L4680" s="831">
        <v>33</v>
      </c>
      <c r="M4680" s="831">
        <v>64482</v>
      </c>
      <c r="N4680" s="822"/>
      <c r="O4680" s="822">
        <v>1954</v>
      </c>
      <c r="P4680" s="831">
        <v>28</v>
      </c>
      <c r="Q4680" s="831">
        <v>56308</v>
      </c>
      <c r="R4680" s="827"/>
      <c r="S4680" s="832">
        <v>2011</v>
      </c>
    </row>
    <row r="4681" spans="1:19" ht="14.45" customHeight="1" x14ac:dyDescent="0.2">
      <c r="A4681" s="821" t="s">
        <v>6951</v>
      </c>
      <c r="B4681" s="822" t="s">
        <v>7426</v>
      </c>
      <c r="C4681" s="822" t="s">
        <v>642</v>
      </c>
      <c r="D4681" s="822" t="s">
        <v>3491</v>
      </c>
      <c r="E4681" s="822" t="s">
        <v>6946</v>
      </c>
      <c r="F4681" s="822" t="s">
        <v>7481</v>
      </c>
      <c r="G4681" s="822" t="s">
        <v>7482</v>
      </c>
      <c r="H4681" s="831"/>
      <c r="I4681" s="831"/>
      <c r="J4681" s="822"/>
      <c r="K4681" s="822"/>
      <c r="L4681" s="831">
        <v>1</v>
      </c>
      <c r="M4681" s="831">
        <v>8360</v>
      </c>
      <c r="N4681" s="822"/>
      <c r="O4681" s="822">
        <v>8360</v>
      </c>
      <c r="P4681" s="831">
        <v>1</v>
      </c>
      <c r="Q4681" s="831">
        <v>8705</v>
      </c>
      <c r="R4681" s="827"/>
      <c r="S4681" s="832">
        <v>8705</v>
      </c>
    </row>
    <row r="4682" spans="1:19" ht="14.45" customHeight="1" x14ac:dyDescent="0.2">
      <c r="A4682" s="821" t="s">
        <v>6951</v>
      </c>
      <c r="B4682" s="822" t="s">
        <v>7426</v>
      </c>
      <c r="C4682" s="822" t="s">
        <v>642</v>
      </c>
      <c r="D4682" s="822" t="s">
        <v>3491</v>
      </c>
      <c r="E4682" s="822" t="s">
        <v>6946</v>
      </c>
      <c r="F4682" s="822" t="s">
        <v>7461</v>
      </c>
      <c r="G4682" s="822" t="s">
        <v>7462</v>
      </c>
      <c r="H4682" s="831"/>
      <c r="I4682" s="831"/>
      <c r="J4682" s="822"/>
      <c r="K4682" s="822"/>
      <c r="L4682" s="831"/>
      <c r="M4682" s="831"/>
      <c r="N4682" s="822"/>
      <c r="O4682" s="822"/>
      <c r="P4682" s="831">
        <v>1</v>
      </c>
      <c r="Q4682" s="831">
        <v>321</v>
      </c>
      <c r="R4682" s="827"/>
      <c r="S4682" s="832">
        <v>321</v>
      </c>
    </row>
    <row r="4683" spans="1:19" ht="14.45" customHeight="1" x14ac:dyDescent="0.2">
      <c r="A4683" s="821" t="s">
        <v>6951</v>
      </c>
      <c r="B4683" s="822" t="s">
        <v>7426</v>
      </c>
      <c r="C4683" s="822" t="s">
        <v>642</v>
      </c>
      <c r="D4683" s="822" t="s">
        <v>3491</v>
      </c>
      <c r="E4683" s="822" t="s">
        <v>6946</v>
      </c>
      <c r="F4683" s="822" t="s">
        <v>7463</v>
      </c>
      <c r="G4683" s="822" t="s">
        <v>7464</v>
      </c>
      <c r="H4683" s="831"/>
      <c r="I4683" s="831"/>
      <c r="J4683" s="822"/>
      <c r="K4683" s="822"/>
      <c r="L4683" s="831"/>
      <c r="M4683" s="831"/>
      <c r="N4683" s="822"/>
      <c r="O4683" s="822"/>
      <c r="P4683" s="831">
        <v>1</v>
      </c>
      <c r="Q4683" s="831">
        <v>165</v>
      </c>
      <c r="R4683" s="827"/>
      <c r="S4683" s="832">
        <v>165</v>
      </c>
    </row>
    <row r="4684" spans="1:19" ht="14.45" customHeight="1" x14ac:dyDescent="0.2">
      <c r="A4684" s="821" t="s">
        <v>6951</v>
      </c>
      <c r="B4684" s="822" t="s">
        <v>7426</v>
      </c>
      <c r="C4684" s="822" t="s">
        <v>642</v>
      </c>
      <c r="D4684" s="822" t="s">
        <v>3514</v>
      </c>
      <c r="E4684" s="822" t="s">
        <v>6953</v>
      </c>
      <c r="F4684" s="822" t="s">
        <v>6957</v>
      </c>
      <c r="G4684" s="822" t="s">
        <v>6958</v>
      </c>
      <c r="H4684" s="831"/>
      <c r="I4684" s="831"/>
      <c r="J4684" s="822"/>
      <c r="K4684" s="822"/>
      <c r="L4684" s="831">
        <v>0.6</v>
      </c>
      <c r="M4684" s="831">
        <v>7.72</v>
      </c>
      <c r="N4684" s="822"/>
      <c r="O4684" s="822">
        <v>12.866666666666667</v>
      </c>
      <c r="P4684" s="831"/>
      <c r="Q4684" s="831"/>
      <c r="R4684" s="827"/>
      <c r="S4684" s="832"/>
    </row>
    <row r="4685" spans="1:19" ht="14.45" customHeight="1" x14ac:dyDescent="0.2">
      <c r="A4685" s="821" t="s">
        <v>6951</v>
      </c>
      <c r="B4685" s="822" t="s">
        <v>7426</v>
      </c>
      <c r="C4685" s="822" t="s">
        <v>642</v>
      </c>
      <c r="D4685" s="822" t="s">
        <v>3514</v>
      </c>
      <c r="E4685" s="822" t="s">
        <v>6953</v>
      </c>
      <c r="F4685" s="822" t="s">
        <v>6997</v>
      </c>
      <c r="G4685" s="822" t="s">
        <v>877</v>
      </c>
      <c r="H4685" s="831"/>
      <c r="I4685" s="831"/>
      <c r="J4685" s="822"/>
      <c r="K4685" s="822"/>
      <c r="L4685" s="831">
        <v>0.2</v>
      </c>
      <c r="M4685" s="831">
        <v>11.99</v>
      </c>
      <c r="N4685" s="822"/>
      <c r="O4685" s="822">
        <v>59.949999999999996</v>
      </c>
      <c r="P4685" s="831"/>
      <c r="Q4685" s="831"/>
      <c r="R4685" s="827"/>
      <c r="S4685" s="832"/>
    </row>
    <row r="4686" spans="1:19" ht="14.45" customHeight="1" x14ac:dyDescent="0.2">
      <c r="A4686" s="821" t="s">
        <v>6951</v>
      </c>
      <c r="B4686" s="822" t="s">
        <v>7426</v>
      </c>
      <c r="C4686" s="822" t="s">
        <v>642</v>
      </c>
      <c r="D4686" s="822" t="s">
        <v>3514</v>
      </c>
      <c r="E4686" s="822" t="s">
        <v>6953</v>
      </c>
      <c r="F4686" s="822" t="s">
        <v>7029</v>
      </c>
      <c r="G4686" s="822" t="s">
        <v>3393</v>
      </c>
      <c r="H4686" s="831"/>
      <c r="I4686" s="831"/>
      <c r="J4686" s="822"/>
      <c r="K4686" s="822"/>
      <c r="L4686" s="831">
        <v>1</v>
      </c>
      <c r="M4686" s="831">
        <v>6706.6</v>
      </c>
      <c r="N4686" s="822"/>
      <c r="O4686" s="822">
        <v>6706.6</v>
      </c>
      <c r="P4686" s="831"/>
      <c r="Q4686" s="831"/>
      <c r="R4686" s="827"/>
      <c r="S4686" s="832"/>
    </row>
    <row r="4687" spans="1:19" ht="14.45" customHeight="1" x14ac:dyDescent="0.2">
      <c r="A4687" s="821" t="s">
        <v>6951</v>
      </c>
      <c r="B4687" s="822" t="s">
        <v>7426</v>
      </c>
      <c r="C4687" s="822" t="s">
        <v>642</v>
      </c>
      <c r="D4687" s="822" t="s">
        <v>3514</v>
      </c>
      <c r="E4687" s="822" t="s">
        <v>6953</v>
      </c>
      <c r="F4687" s="822" t="s">
        <v>7039</v>
      </c>
      <c r="G4687" s="822" t="s">
        <v>7040</v>
      </c>
      <c r="H4687" s="831"/>
      <c r="I4687" s="831"/>
      <c r="J4687" s="822"/>
      <c r="K4687" s="822"/>
      <c r="L4687" s="831"/>
      <c r="M4687" s="831"/>
      <c r="N4687" s="822"/>
      <c r="O4687" s="822"/>
      <c r="P4687" s="831">
        <v>1</v>
      </c>
      <c r="Q4687" s="831">
        <v>2943.41</v>
      </c>
      <c r="R4687" s="827"/>
      <c r="S4687" s="832">
        <v>2943.41</v>
      </c>
    </row>
    <row r="4688" spans="1:19" ht="14.45" customHeight="1" x14ac:dyDescent="0.2">
      <c r="A4688" s="821" t="s">
        <v>6951</v>
      </c>
      <c r="B4688" s="822" t="s">
        <v>7426</v>
      </c>
      <c r="C4688" s="822" t="s">
        <v>642</v>
      </c>
      <c r="D4688" s="822" t="s">
        <v>3514</v>
      </c>
      <c r="E4688" s="822" t="s">
        <v>6953</v>
      </c>
      <c r="F4688" s="822" t="s">
        <v>7060</v>
      </c>
      <c r="G4688" s="822" t="s">
        <v>3443</v>
      </c>
      <c r="H4688" s="831"/>
      <c r="I4688" s="831"/>
      <c r="J4688" s="822"/>
      <c r="K4688" s="822"/>
      <c r="L4688" s="831"/>
      <c r="M4688" s="831"/>
      <c r="N4688" s="822"/>
      <c r="O4688" s="822"/>
      <c r="P4688" s="831">
        <v>1</v>
      </c>
      <c r="Q4688" s="831">
        <v>23660.799999999999</v>
      </c>
      <c r="R4688" s="827"/>
      <c r="S4688" s="832">
        <v>23660.799999999999</v>
      </c>
    </row>
    <row r="4689" spans="1:19" ht="14.45" customHeight="1" x14ac:dyDescent="0.2">
      <c r="A4689" s="821" t="s">
        <v>6951</v>
      </c>
      <c r="B4689" s="822" t="s">
        <v>7426</v>
      </c>
      <c r="C4689" s="822" t="s">
        <v>642</v>
      </c>
      <c r="D4689" s="822" t="s">
        <v>3514</v>
      </c>
      <c r="E4689" s="822" t="s">
        <v>6953</v>
      </c>
      <c r="F4689" s="822" t="s">
        <v>7074</v>
      </c>
      <c r="G4689" s="822" t="s">
        <v>7075</v>
      </c>
      <c r="H4689" s="831"/>
      <c r="I4689" s="831"/>
      <c r="J4689" s="822"/>
      <c r="K4689" s="822"/>
      <c r="L4689" s="831">
        <v>1.49</v>
      </c>
      <c r="M4689" s="831">
        <v>615.12</v>
      </c>
      <c r="N4689" s="822"/>
      <c r="O4689" s="822">
        <v>412.83221476510067</v>
      </c>
      <c r="P4689" s="831"/>
      <c r="Q4689" s="831"/>
      <c r="R4689" s="827"/>
      <c r="S4689" s="832"/>
    </row>
    <row r="4690" spans="1:19" ht="14.45" customHeight="1" x14ac:dyDescent="0.2">
      <c r="A4690" s="821" t="s">
        <v>6951</v>
      </c>
      <c r="B4690" s="822" t="s">
        <v>7426</v>
      </c>
      <c r="C4690" s="822" t="s">
        <v>642</v>
      </c>
      <c r="D4690" s="822" t="s">
        <v>3514</v>
      </c>
      <c r="E4690" s="822" t="s">
        <v>6953</v>
      </c>
      <c r="F4690" s="822" t="s">
        <v>7097</v>
      </c>
      <c r="G4690" s="822" t="s">
        <v>7098</v>
      </c>
      <c r="H4690" s="831"/>
      <c r="I4690" s="831"/>
      <c r="J4690" s="822"/>
      <c r="K4690" s="822"/>
      <c r="L4690" s="831"/>
      <c r="M4690" s="831"/>
      <c r="N4690" s="822"/>
      <c r="O4690" s="822"/>
      <c r="P4690" s="831">
        <v>2</v>
      </c>
      <c r="Q4690" s="831">
        <v>3459.85</v>
      </c>
      <c r="R4690" s="827"/>
      <c r="S4690" s="832">
        <v>1729.925</v>
      </c>
    </row>
    <row r="4691" spans="1:19" ht="14.45" customHeight="1" x14ac:dyDescent="0.2">
      <c r="A4691" s="821" t="s">
        <v>6951</v>
      </c>
      <c r="B4691" s="822" t="s">
        <v>7426</v>
      </c>
      <c r="C4691" s="822" t="s">
        <v>642</v>
      </c>
      <c r="D4691" s="822" t="s">
        <v>3514</v>
      </c>
      <c r="E4691" s="822" t="s">
        <v>6953</v>
      </c>
      <c r="F4691" s="822" t="s">
        <v>7099</v>
      </c>
      <c r="G4691" s="822" t="s">
        <v>7100</v>
      </c>
      <c r="H4691" s="831">
        <v>3</v>
      </c>
      <c r="I4691" s="831">
        <v>12252.77</v>
      </c>
      <c r="J4691" s="822"/>
      <c r="K4691" s="822">
        <v>4084.2566666666667</v>
      </c>
      <c r="L4691" s="831">
        <v>4</v>
      </c>
      <c r="M4691" s="831">
        <v>16989.89</v>
      </c>
      <c r="N4691" s="822"/>
      <c r="O4691" s="822">
        <v>4247.4724999999999</v>
      </c>
      <c r="P4691" s="831">
        <v>2</v>
      </c>
      <c r="Q4691" s="831">
        <v>6391.56</v>
      </c>
      <c r="R4691" s="827"/>
      <c r="S4691" s="832">
        <v>3195.78</v>
      </c>
    </row>
    <row r="4692" spans="1:19" ht="14.45" customHeight="1" x14ac:dyDescent="0.2">
      <c r="A4692" s="821" t="s">
        <v>6951</v>
      </c>
      <c r="B4692" s="822" t="s">
        <v>7426</v>
      </c>
      <c r="C4692" s="822" t="s">
        <v>642</v>
      </c>
      <c r="D4692" s="822" t="s">
        <v>3514</v>
      </c>
      <c r="E4692" s="822" t="s">
        <v>6953</v>
      </c>
      <c r="F4692" s="822" t="s">
        <v>7115</v>
      </c>
      <c r="G4692" s="822" t="s">
        <v>2319</v>
      </c>
      <c r="H4692" s="831">
        <v>1</v>
      </c>
      <c r="I4692" s="831">
        <v>3965.05</v>
      </c>
      <c r="J4692" s="822"/>
      <c r="K4692" s="822">
        <v>3965.05</v>
      </c>
      <c r="L4692" s="831">
        <v>1</v>
      </c>
      <c r="M4692" s="831">
        <v>3965.05</v>
      </c>
      <c r="N4692" s="822"/>
      <c r="O4692" s="822">
        <v>3965.05</v>
      </c>
      <c r="P4692" s="831"/>
      <c r="Q4692" s="831"/>
      <c r="R4692" s="827"/>
      <c r="S4692" s="832"/>
    </row>
    <row r="4693" spans="1:19" ht="14.45" customHeight="1" x14ac:dyDescent="0.2">
      <c r="A4693" s="821" t="s">
        <v>6951</v>
      </c>
      <c r="B4693" s="822" t="s">
        <v>7426</v>
      </c>
      <c r="C4693" s="822" t="s">
        <v>642</v>
      </c>
      <c r="D4693" s="822" t="s">
        <v>3514</v>
      </c>
      <c r="E4693" s="822" t="s">
        <v>6953</v>
      </c>
      <c r="F4693" s="822" t="s">
        <v>7117</v>
      </c>
      <c r="G4693" s="822" t="s">
        <v>7118</v>
      </c>
      <c r="H4693" s="831"/>
      <c r="I4693" s="831"/>
      <c r="J4693" s="822"/>
      <c r="K4693" s="822"/>
      <c r="L4693" s="831"/>
      <c r="M4693" s="831"/>
      <c r="N4693" s="822"/>
      <c r="O4693" s="822"/>
      <c r="P4693" s="831">
        <v>2</v>
      </c>
      <c r="Q4693" s="831">
        <v>77616</v>
      </c>
      <c r="R4693" s="827"/>
      <c r="S4693" s="832">
        <v>38808</v>
      </c>
    </row>
    <row r="4694" spans="1:19" ht="14.45" customHeight="1" x14ac:dyDescent="0.2">
      <c r="A4694" s="821" t="s">
        <v>6951</v>
      </c>
      <c r="B4694" s="822" t="s">
        <v>7426</v>
      </c>
      <c r="C4694" s="822" t="s">
        <v>642</v>
      </c>
      <c r="D4694" s="822" t="s">
        <v>3514</v>
      </c>
      <c r="E4694" s="822" t="s">
        <v>6953</v>
      </c>
      <c r="F4694" s="822" t="s">
        <v>7159</v>
      </c>
      <c r="G4694" s="822" t="s">
        <v>7158</v>
      </c>
      <c r="H4694" s="831"/>
      <c r="I4694" s="831"/>
      <c r="J4694" s="822"/>
      <c r="K4694" s="822"/>
      <c r="L4694" s="831">
        <v>0.4</v>
      </c>
      <c r="M4694" s="831">
        <v>43.55</v>
      </c>
      <c r="N4694" s="822"/>
      <c r="O4694" s="822">
        <v>108.87499999999999</v>
      </c>
      <c r="P4694" s="831"/>
      <c r="Q4694" s="831"/>
      <c r="R4694" s="827"/>
      <c r="S4694" s="832"/>
    </row>
    <row r="4695" spans="1:19" ht="14.45" customHeight="1" x14ac:dyDescent="0.2">
      <c r="A4695" s="821" t="s">
        <v>6951</v>
      </c>
      <c r="B4695" s="822" t="s">
        <v>7426</v>
      </c>
      <c r="C4695" s="822" t="s">
        <v>642</v>
      </c>
      <c r="D4695" s="822" t="s">
        <v>3514</v>
      </c>
      <c r="E4695" s="822" t="s">
        <v>6953</v>
      </c>
      <c r="F4695" s="822" t="s">
        <v>7181</v>
      </c>
      <c r="G4695" s="822" t="s">
        <v>6966</v>
      </c>
      <c r="H4695" s="831"/>
      <c r="I4695" s="831"/>
      <c r="J4695" s="822"/>
      <c r="K4695" s="822"/>
      <c r="L4695" s="831">
        <v>1</v>
      </c>
      <c r="M4695" s="831">
        <v>1290.8599999999999</v>
      </c>
      <c r="N4695" s="822"/>
      <c r="O4695" s="822">
        <v>1290.8599999999999</v>
      </c>
      <c r="P4695" s="831"/>
      <c r="Q4695" s="831"/>
      <c r="R4695" s="827"/>
      <c r="S4695" s="832"/>
    </row>
    <row r="4696" spans="1:19" ht="14.45" customHeight="1" x14ac:dyDescent="0.2">
      <c r="A4696" s="821" t="s">
        <v>6951</v>
      </c>
      <c r="B4696" s="822" t="s">
        <v>7426</v>
      </c>
      <c r="C4696" s="822" t="s">
        <v>642</v>
      </c>
      <c r="D4696" s="822" t="s">
        <v>3514</v>
      </c>
      <c r="E4696" s="822" t="s">
        <v>7261</v>
      </c>
      <c r="F4696" s="822" t="s">
        <v>7432</v>
      </c>
      <c r="G4696" s="822" t="s">
        <v>7433</v>
      </c>
      <c r="H4696" s="831">
        <v>22</v>
      </c>
      <c r="I4696" s="831">
        <v>60613.52</v>
      </c>
      <c r="J4696" s="822"/>
      <c r="K4696" s="822">
        <v>2755.16</v>
      </c>
      <c r="L4696" s="831">
        <v>15</v>
      </c>
      <c r="M4696" s="831">
        <v>37811.860000000008</v>
      </c>
      <c r="N4696" s="822"/>
      <c r="O4696" s="822">
        <v>2520.7906666666672</v>
      </c>
      <c r="P4696" s="831">
        <v>2</v>
      </c>
      <c r="Q4696" s="831">
        <v>5041.6000000000004</v>
      </c>
      <c r="R4696" s="827"/>
      <c r="S4696" s="832">
        <v>2520.8000000000002</v>
      </c>
    </row>
    <row r="4697" spans="1:19" ht="14.45" customHeight="1" x14ac:dyDescent="0.2">
      <c r="A4697" s="821" t="s">
        <v>6951</v>
      </c>
      <c r="B4697" s="822" t="s">
        <v>7426</v>
      </c>
      <c r="C4697" s="822" t="s">
        <v>642</v>
      </c>
      <c r="D4697" s="822" t="s">
        <v>3514</v>
      </c>
      <c r="E4697" s="822" t="s">
        <v>7261</v>
      </c>
      <c r="F4697" s="822" t="s">
        <v>7434</v>
      </c>
      <c r="G4697" s="822" t="s">
        <v>7435</v>
      </c>
      <c r="H4697" s="831">
        <v>11</v>
      </c>
      <c r="I4697" s="831">
        <v>16134.72</v>
      </c>
      <c r="J4697" s="822"/>
      <c r="K4697" s="822">
        <v>1466.7927272727272</v>
      </c>
      <c r="L4697" s="831">
        <v>3</v>
      </c>
      <c r="M4697" s="831">
        <v>3602.08</v>
      </c>
      <c r="N4697" s="822"/>
      <c r="O4697" s="822">
        <v>1200.6933333333334</v>
      </c>
      <c r="P4697" s="831"/>
      <c r="Q4697" s="831"/>
      <c r="R4697" s="827"/>
      <c r="S4697" s="832"/>
    </row>
    <row r="4698" spans="1:19" ht="14.45" customHeight="1" x14ac:dyDescent="0.2">
      <c r="A4698" s="821" t="s">
        <v>6951</v>
      </c>
      <c r="B4698" s="822" t="s">
        <v>7426</v>
      </c>
      <c r="C4698" s="822" t="s">
        <v>642</v>
      </c>
      <c r="D4698" s="822" t="s">
        <v>3514</v>
      </c>
      <c r="E4698" s="822" t="s">
        <v>7261</v>
      </c>
      <c r="F4698" s="822" t="s">
        <v>7467</v>
      </c>
      <c r="G4698" s="822" t="s">
        <v>7468</v>
      </c>
      <c r="H4698" s="831">
        <v>1</v>
      </c>
      <c r="I4698" s="831">
        <v>1030.9000000000001</v>
      </c>
      <c r="J4698" s="822"/>
      <c r="K4698" s="822">
        <v>1030.9000000000001</v>
      </c>
      <c r="L4698" s="831"/>
      <c r="M4698" s="831"/>
      <c r="N4698" s="822"/>
      <c r="O4698" s="822"/>
      <c r="P4698" s="831"/>
      <c r="Q4698" s="831"/>
      <c r="R4698" s="827"/>
      <c r="S4698" s="832"/>
    </row>
    <row r="4699" spans="1:19" ht="14.45" customHeight="1" x14ac:dyDescent="0.2">
      <c r="A4699" s="821" t="s">
        <v>6951</v>
      </c>
      <c r="B4699" s="822" t="s">
        <v>7426</v>
      </c>
      <c r="C4699" s="822" t="s">
        <v>642</v>
      </c>
      <c r="D4699" s="822" t="s">
        <v>3514</v>
      </c>
      <c r="E4699" s="822" t="s">
        <v>7261</v>
      </c>
      <c r="F4699" s="822" t="s">
        <v>7280</v>
      </c>
      <c r="G4699" s="822" t="s">
        <v>7281</v>
      </c>
      <c r="H4699" s="831"/>
      <c r="I4699" s="831"/>
      <c r="J4699" s="822"/>
      <c r="K4699" s="822"/>
      <c r="L4699" s="831">
        <v>0</v>
      </c>
      <c r="M4699" s="831">
        <v>0</v>
      </c>
      <c r="N4699" s="822"/>
      <c r="O4699" s="822"/>
      <c r="P4699" s="831"/>
      <c r="Q4699" s="831"/>
      <c r="R4699" s="827"/>
      <c r="S4699" s="832"/>
    </row>
    <row r="4700" spans="1:19" ht="14.45" customHeight="1" x14ac:dyDescent="0.2">
      <c r="A4700" s="821" t="s">
        <v>6951</v>
      </c>
      <c r="B4700" s="822" t="s">
        <v>7426</v>
      </c>
      <c r="C4700" s="822" t="s">
        <v>642</v>
      </c>
      <c r="D4700" s="822" t="s">
        <v>3514</v>
      </c>
      <c r="E4700" s="822" t="s">
        <v>7261</v>
      </c>
      <c r="F4700" s="822" t="s">
        <v>7285</v>
      </c>
      <c r="G4700" s="822" t="s">
        <v>7286</v>
      </c>
      <c r="H4700" s="831"/>
      <c r="I4700" s="831"/>
      <c r="J4700" s="822"/>
      <c r="K4700" s="822"/>
      <c r="L4700" s="831">
        <v>0</v>
      </c>
      <c r="M4700" s="831">
        <v>0</v>
      </c>
      <c r="N4700" s="822"/>
      <c r="O4700" s="822"/>
      <c r="P4700" s="831"/>
      <c r="Q4700" s="831"/>
      <c r="R4700" s="827"/>
      <c r="S4700" s="832"/>
    </row>
    <row r="4701" spans="1:19" ht="14.45" customHeight="1" x14ac:dyDescent="0.2">
      <c r="A4701" s="821" t="s">
        <v>6951</v>
      </c>
      <c r="B4701" s="822" t="s">
        <v>7426</v>
      </c>
      <c r="C4701" s="822" t="s">
        <v>642</v>
      </c>
      <c r="D4701" s="822" t="s">
        <v>3514</v>
      </c>
      <c r="E4701" s="822" t="s">
        <v>7261</v>
      </c>
      <c r="F4701" s="822" t="s">
        <v>7437</v>
      </c>
      <c r="G4701" s="822" t="s">
        <v>7438</v>
      </c>
      <c r="H4701" s="831"/>
      <c r="I4701" s="831"/>
      <c r="J4701" s="822"/>
      <c r="K4701" s="822"/>
      <c r="L4701" s="831"/>
      <c r="M4701" s="831"/>
      <c r="N4701" s="822"/>
      <c r="O4701" s="822"/>
      <c r="P4701" s="831">
        <v>2</v>
      </c>
      <c r="Q4701" s="831">
        <v>4025.14</v>
      </c>
      <c r="R4701" s="827"/>
      <c r="S4701" s="832">
        <v>2012.57</v>
      </c>
    </row>
    <row r="4702" spans="1:19" ht="14.45" customHeight="1" x14ac:dyDescent="0.2">
      <c r="A4702" s="821" t="s">
        <v>6951</v>
      </c>
      <c r="B4702" s="822" t="s">
        <v>7426</v>
      </c>
      <c r="C4702" s="822" t="s">
        <v>642</v>
      </c>
      <c r="D4702" s="822" t="s">
        <v>3514</v>
      </c>
      <c r="E4702" s="822" t="s">
        <v>6946</v>
      </c>
      <c r="F4702" s="822" t="s">
        <v>7314</v>
      </c>
      <c r="G4702" s="822" t="s">
        <v>7315</v>
      </c>
      <c r="H4702" s="831">
        <v>2</v>
      </c>
      <c r="I4702" s="831">
        <v>302</v>
      </c>
      <c r="J4702" s="822"/>
      <c r="K4702" s="822">
        <v>151</v>
      </c>
      <c r="L4702" s="831">
        <v>2</v>
      </c>
      <c r="M4702" s="831">
        <v>306</v>
      </c>
      <c r="N4702" s="822"/>
      <c r="O4702" s="822">
        <v>153</v>
      </c>
      <c r="P4702" s="831"/>
      <c r="Q4702" s="831"/>
      <c r="R4702" s="827"/>
      <c r="S4702" s="832"/>
    </row>
    <row r="4703" spans="1:19" ht="14.45" customHeight="1" x14ac:dyDescent="0.2">
      <c r="A4703" s="821" t="s">
        <v>6951</v>
      </c>
      <c r="B4703" s="822" t="s">
        <v>7426</v>
      </c>
      <c r="C4703" s="822" t="s">
        <v>642</v>
      </c>
      <c r="D4703" s="822" t="s">
        <v>3514</v>
      </c>
      <c r="E4703" s="822" t="s">
        <v>6946</v>
      </c>
      <c r="F4703" s="822" t="s">
        <v>7318</v>
      </c>
      <c r="G4703" s="822" t="s">
        <v>7319</v>
      </c>
      <c r="H4703" s="831">
        <v>29</v>
      </c>
      <c r="I4703" s="831">
        <v>1102</v>
      </c>
      <c r="J4703" s="822"/>
      <c r="K4703" s="822">
        <v>38</v>
      </c>
      <c r="L4703" s="831">
        <v>131</v>
      </c>
      <c r="M4703" s="831">
        <v>4978</v>
      </c>
      <c r="N4703" s="822"/>
      <c r="O4703" s="822">
        <v>38</v>
      </c>
      <c r="P4703" s="831">
        <v>108</v>
      </c>
      <c r="Q4703" s="831">
        <v>4320</v>
      </c>
      <c r="R4703" s="827"/>
      <c r="S4703" s="832">
        <v>40</v>
      </c>
    </row>
    <row r="4704" spans="1:19" ht="14.45" customHeight="1" x14ac:dyDescent="0.2">
      <c r="A4704" s="821" t="s">
        <v>6951</v>
      </c>
      <c r="B4704" s="822" t="s">
        <v>7426</v>
      </c>
      <c r="C4704" s="822" t="s">
        <v>642</v>
      </c>
      <c r="D4704" s="822" t="s">
        <v>3514</v>
      </c>
      <c r="E4704" s="822" t="s">
        <v>6946</v>
      </c>
      <c r="F4704" s="822" t="s">
        <v>7320</v>
      </c>
      <c r="G4704" s="822" t="s">
        <v>7321</v>
      </c>
      <c r="H4704" s="831"/>
      <c r="I4704" s="831"/>
      <c r="J4704" s="822"/>
      <c r="K4704" s="822"/>
      <c r="L4704" s="831">
        <v>1</v>
      </c>
      <c r="M4704" s="831">
        <v>10</v>
      </c>
      <c r="N4704" s="822"/>
      <c r="O4704" s="822">
        <v>10</v>
      </c>
      <c r="P4704" s="831"/>
      <c r="Q4704" s="831"/>
      <c r="R4704" s="827"/>
      <c r="S4704" s="832"/>
    </row>
    <row r="4705" spans="1:19" ht="14.45" customHeight="1" x14ac:dyDescent="0.2">
      <c r="A4705" s="821" t="s">
        <v>6951</v>
      </c>
      <c r="B4705" s="822" t="s">
        <v>7426</v>
      </c>
      <c r="C4705" s="822" t="s">
        <v>642</v>
      </c>
      <c r="D4705" s="822" t="s">
        <v>3514</v>
      </c>
      <c r="E4705" s="822" t="s">
        <v>6946</v>
      </c>
      <c r="F4705" s="822" t="s">
        <v>7328</v>
      </c>
      <c r="G4705" s="822" t="s">
        <v>7329</v>
      </c>
      <c r="H4705" s="831">
        <v>662</v>
      </c>
      <c r="I4705" s="831">
        <v>118498</v>
      </c>
      <c r="J4705" s="822"/>
      <c r="K4705" s="822">
        <v>179</v>
      </c>
      <c r="L4705" s="831">
        <v>646</v>
      </c>
      <c r="M4705" s="831">
        <v>116280</v>
      </c>
      <c r="N4705" s="822"/>
      <c r="O4705" s="822">
        <v>180</v>
      </c>
      <c r="P4705" s="831">
        <v>177</v>
      </c>
      <c r="Q4705" s="831">
        <v>34338</v>
      </c>
      <c r="R4705" s="827"/>
      <c r="S4705" s="832">
        <v>194</v>
      </c>
    </row>
    <row r="4706" spans="1:19" ht="14.45" customHeight="1" x14ac:dyDescent="0.2">
      <c r="A4706" s="821" t="s">
        <v>6951</v>
      </c>
      <c r="B4706" s="822" t="s">
        <v>7426</v>
      </c>
      <c r="C4706" s="822" t="s">
        <v>642</v>
      </c>
      <c r="D4706" s="822" t="s">
        <v>3514</v>
      </c>
      <c r="E4706" s="822" t="s">
        <v>6946</v>
      </c>
      <c r="F4706" s="822" t="s">
        <v>7441</v>
      </c>
      <c r="G4706" s="822" t="s">
        <v>7442</v>
      </c>
      <c r="H4706" s="831">
        <v>101</v>
      </c>
      <c r="I4706" s="831">
        <v>125947</v>
      </c>
      <c r="J4706" s="822"/>
      <c r="K4706" s="822">
        <v>1247</v>
      </c>
      <c r="L4706" s="831">
        <v>84</v>
      </c>
      <c r="M4706" s="831">
        <v>105084</v>
      </c>
      <c r="N4706" s="822"/>
      <c r="O4706" s="822">
        <v>1251</v>
      </c>
      <c r="P4706" s="831">
        <v>22</v>
      </c>
      <c r="Q4706" s="831">
        <v>28776</v>
      </c>
      <c r="R4706" s="827"/>
      <c r="S4706" s="832">
        <v>1308</v>
      </c>
    </row>
    <row r="4707" spans="1:19" ht="14.45" customHeight="1" x14ac:dyDescent="0.2">
      <c r="A4707" s="821" t="s">
        <v>6951</v>
      </c>
      <c r="B4707" s="822" t="s">
        <v>7426</v>
      </c>
      <c r="C4707" s="822" t="s">
        <v>642</v>
      </c>
      <c r="D4707" s="822" t="s">
        <v>3514</v>
      </c>
      <c r="E4707" s="822" t="s">
        <v>6946</v>
      </c>
      <c r="F4707" s="822" t="s">
        <v>7447</v>
      </c>
      <c r="G4707" s="822" t="s">
        <v>7448</v>
      </c>
      <c r="H4707" s="831">
        <v>4</v>
      </c>
      <c r="I4707" s="831">
        <v>520</v>
      </c>
      <c r="J4707" s="822"/>
      <c r="K4707" s="822">
        <v>130</v>
      </c>
      <c r="L4707" s="831"/>
      <c r="M4707" s="831"/>
      <c r="N4707" s="822"/>
      <c r="O4707" s="822"/>
      <c r="P4707" s="831">
        <v>1</v>
      </c>
      <c r="Q4707" s="831">
        <v>136</v>
      </c>
      <c r="R4707" s="827"/>
      <c r="S4707" s="832">
        <v>136</v>
      </c>
    </row>
    <row r="4708" spans="1:19" ht="14.45" customHeight="1" x14ac:dyDescent="0.2">
      <c r="A4708" s="821" t="s">
        <v>6951</v>
      </c>
      <c r="B4708" s="822" t="s">
        <v>7426</v>
      </c>
      <c r="C4708" s="822" t="s">
        <v>642</v>
      </c>
      <c r="D4708" s="822" t="s">
        <v>3514</v>
      </c>
      <c r="E4708" s="822" t="s">
        <v>6946</v>
      </c>
      <c r="F4708" s="822" t="s">
        <v>7473</v>
      </c>
      <c r="G4708" s="822" t="s">
        <v>7474</v>
      </c>
      <c r="H4708" s="831">
        <v>1</v>
      </c>
      <c r="I4708" s="831">
        <v>2901</v>
      </c>
      <c r="J4708" s="822"/>
      <c r="K4708" s="822">
        <v>2901</v>
      </c>
      <c r="L4708" s="831"/>
      <c r="M4708" s="831"/>
      <c r="N4708" s="822"/>
      <c r="O4708" s="822"/>
      <c r="P4708" s="831"/>
      <c r="Q4708" s="831"/>
      <c r="R4708" s="827"/>
      <c r="S4708" s="832"/>
    </row>
    <row r="4709" spans="1:19" ht="14.45" customHeight="1" x14ac:dyDescent="0.2">
      <c r="A4709" s="821" t="s">
        <v>6951</v>
      </c>
      <c r="B4709" s="822" t="s">
        <v>7426</v>
      </c>
      <c r="C4709" s="822" t="s">
        <v>642</v>
      </c>
      <c r="D4709" s="822" t="s">
        <v>3514</v>
      </c>
      <c r="E4709" s="822" t="s">
        <v>6946</v>
      </c>
      <c r="F4709" s="822" t="s">
        <v>7449</v>
      </c>
      <c r="G4709" s="822" t="s">
        <v>7450</v>
      </c>
      <c r="H4709" s="831">
        <v>35</v>
      </c>
      <c r="I4709" s="831">
        <v>25620</v>
      </c>
      <c r="J4709" s="822"/>
      <c r="K4709" s="822">
        <v>732</v>
      </c>
      <c r="L4709" s="831">
        <v>20</v>
      </c>
      <c r="M4709" s="831">
        <v>14820</v>
      </c>
      <c r="N4709" s="822"/>
      <c r="O4709" s="822">
        <v>741</v>
      </c>
      <c r="P4709" s="831">
        <v>4</v>
      </c>
      <c r="Q4709" s="831">
        <v>3132</v>
      </c>
      <c r="R4709" s="827"/>
      <c r="S4709" s="832">
        <v>783</v>
      </c>
    </row>
    <row r="4710" spans="1:19" ht="14.45" customHeight="1" x14ac:dyDescent="0.2">
      <c r="A4710" s="821" t="s">
        <v>6951</v>
      </c>
      <c r="B4710" s="822" t="s">
        <v>7426</v>
      </c>
      <c r="C4710" s="822" t="s">
        <v>642</v>
      </c>
      <c r="D4710" s="822" t="s">
        <v>3514</v>
      </c>
      <c r="E4710" s="822" t="s">
        <v>6946</v>
      </c>
      <c r="F4710" s="822" t="s">
        <v>7332</v>
      </c>
      <c r="G4710" s="822" t="s">
        <v>7333</v>
      </c>
      <c r="H4710" s="831"/>
      <c r="I4710" s="831"/>
      <c r="J4710" s="822"/>
      <c r="K4710" s="822"/>
      <c r="L4710" s="831"/>
      <c r="M4710" s="831"/>
      <c r="N4710" s="822"/>
      <c r="O4710" s="822"/>
      <c r="P4710" s="831">
        <v>3</v>
      </c>
      <c r="Q4710" s="831">
        <v>0</v>
      </c>
      <c r="R4710" s="827"/>
      <c r="S4710" s="832">
        <v>0</v>
      </c>
    </row>
    <row r="4711" spans="1:19" ht="14.45" customHeight="1" x14ac:dyDescent="0.2">
      <c r="A4711" s="821" t="s">
        <v>6951</v>
      </c>
      <c r="B4711" s="822" t="s">
        <v>7426</v>
      </c>
      <c r="C4711" s="822" t="s">
        <v>642</v>
      </c>
      <c r="D4711" s="822" t="s">
        <v>3514</v>
      </c>
      <c r="E4711" s="822" t="s">
        <v>6946</v>
      </c>
      <c r="F4711" s="822" t="s">
        <v>7336</v>
      </c>
      <c r="G4711" s="822" t="s">
        <v>7337</v>
      </c>
      <c r="H4711" s="831"/>
      <c r="I4711" s="831"/>
      <c r="J4711" s="822"/>
      <c r="K4711" s="822"/>
      <c r="L4711" s="831">
        <v>2</v>
      </c>
      <c r="M4711" s="831">
        <v>492</v>
      </c>
      <c r="N4711" s="822"/>
      <c r="O4711" s="822">
        <v>246</v>
      </c>
      <c r="P4711" s="831"/>
      <c r="Q4711" s="831"/>
      <c r="R4711" s="827"/>
      <c r="S4711" s="832"/>
    </row>
    <row r="4712" spans="1:19" ht="14.45" customHeight="1" x14ac:dyDescent="0.2">
      <c r="A4712" s="821" t="s">
        <v>6951</v>
      </c>
      <c r="B4712" s="822" t="s">
        <v>7426</v>
      </c>
      <c r="C4712" s="822" t="s">
        <v>642</v>
      </c>
      <c r="D4712" s="822" t="s">
        <v>3514</v>
      </c>
      <c r="E4712" s="822" t="s">
        <v>6946</v>
      </c>
      <c r="F4712" s="822" t="s">
        <v>7338</v>
      </c>
      <c r="G4712" s="822" t="s">
        <v>7339</v>
      </c>
      <c r="H4712" s="831">
        <v>646</v>
      </c>
      <c r="I4712" s="831">
        <v>21533.33</v>
      </c>
      <c r="J4712" s="822"/>
      <c r="K4712" s="822">
        <v>33.333328173374618</v>
      </c>
      <c r="L4712" s="831">
        <v>655</v>
      </c>
      <c r="M4712" s="831">
        <v>25512.23</v>
      </c>
      <c r="N4712" s="822"/>
      <c r="O4712" s="822">
        <v>38.949969465648856</v>
      </c>
      <c r="P4712" s="831">
        <v>183</v>
      </c>
      <c r="Q4712" s="831">
        <v>7835.56</v>
      </c>
      <c r="R4712" s="827"/>
      <c r="S4712" s="832">
        <v>42.817267759562846</v>
      </c>
    </row>
    <row r="4713" spans="1:19" ht="14.45" customHeight="1" x14ac:dyDescent="0.2">
      <c r="A4713" s="821" t="s">
        <v>6951</v>
      </c>
      <c r="B4713" s="822" t="s">
        <v>7426</v>
      </c>
      <c r="C4713" s="822" t="s">
        <v>642</v>
      </c>
      <c r="D4713" s="822" t="s">
        <v>3514</v>
      </c>
      <c r="E4713" s="822" t="s">
        <v>6946</v>
      </c>
      <c r="F4713" s="822" t="s">
        <v>7342</v>
      </c>
      <c r="G4713" s="822" t="s">
        <v>7343</v>
      </c>
      <c r="H4713" s="831">
        <v>15</v>
      </c>
      <c r="I4713" s="831">
        <v>570</v>
      </c>
      <c r="J4713" s="822"/>
      <c r="K4713" s="822">
        <v>38</v>
      </c>
      <c r="L4713" s="831">
        <v>26</v>
      </c>
      <c r="M4713" s="831">
        <v>988</v>
      </c>
      <c r="N4713" s="822"/>
      <c r="O4713" s="822">
        <v>38</v>
      </c>
      <c r="P4713" s="831">
        <v>6</v>
      </c>
      <c r="Q4713" s="831">
        <v>234</v>
      </c>
      <c r="R4713" s="827"/>
      <c r="S4713" s="832">
        <v>39</v>
      </c>
    </row>
    <row r="4714" spans="1:19" ht="14.45" customHeight="1" x14ac:dyDescent="0.2">
      <c r="A4714" s="821" t="s">
        <v>6951</v>
      </c>
      <c r="B4714" s="822" t="s">
        <v>7426</v>
      </c>
      <c r="C4714" s="822" t="s">
        <v>642</v>
      </c>
      <c r="D4714" s="822" t="s">
        <v>3514</v>
      </c>
      <c r="E4714" s="822" t="s">
        <v>6946</v>
      </c>
      <c r="F4714" s="822" t="s">
        <v>7348</v>
      </c>
      <c r="G4714" s="822" t="s">
        <v>7349</v>
      </c>
      <c r="H4714" s="831">
        <v>4</v>
      </c>
      <c r="I4714" s="831">
        <v>132</v>
      </c>
      <c r="J4714" s="822"/>
      <c r="K4714" s="822">
        <v>33</v>
      </c>
      <c r="L4714" s="831">
        <v>9</v>
      </c>
      <c r="M4714" s="831">
        <v>297</v>
      </c>
      <c r="N4714" s="822"/>
      <c r="O4714" s="822">
        <v>33</v>
      </c>
      <c r="P4714" s="831">
        <v>5</v>
      </c>
      <c r="Q4714" s="831">
        <v>170</v>
      </c>
      <c r="R4714" s="827"/>
      <c r="S4714" s="832">
        <v>34</v>
      </c>
    </row>
    <row r="4715" spans="1:19" ht="14.45" customHeight="1" x14ac:dyDescent="0.2">
      <c r="A4715" s="821" t="s">
        <v>6951</v>
      </c>
      <c r="B4715" s="822" t="s">
        <v>7426</v>
      </c>
      <c r="C4715" s="822" t="s">
        <v>642</v>
      </c>
      <c r="D4715" s="822" t="s">
        <v>3514</v>
      </c>
      <c r="E4715" s="822" t="s">
        <v>6946</v>
      </c>
      <c r="F4715" s="822" t="s">
        <v>7350</v>
      </c>
      <c r="G4715" s="822" t="s">
        <v>7351</v>
      </c>
      <c r="H4715" s="831">
        <v>11</v>
      </c>
      <c r="I4715" s="831">
        <v>3938</v>
      </c>
      <c r="J4715" s="822"/>
      <c r="K4715" s="822">
        <v>358</v>
      </c>
      <c r="L4715" s="831">
        <v>5</v>
      </c>
      <c r="M4715" s="831">
        <v>1800</v>
      </c>
      <c r="N4715" s="822"/>
      <c r="O4715" s="822">
        <v>360</v>
      </c>
      <c r="P4715" s="831">
        <v>3</v>
      </c>
      <c r="Q4715" s="831">
        <v>1164</v>
      </c>
      <c r="R4715" s="827"/>
      <c r="S4715" s="832">
        <v>388</v>
      </c>
    </row>
    <row r="4716" spans="1:19" ht="14.45" customHeight="1" x14ac:dyDescent="0.2">
      <c r="A4716" s="821" t="s">
        <v>6951</v>
      </c>
      <c r="B4716" s="822" t="s">
        <v>7426</v>
      </c>
      <c r="C4716" s="822" t="s">
        <v>642</v>
      </c>
      <c r="D4716" s="822" t="s">
        <v>3514</v>
      </c>
      <c r="E4716" s="822" t="s">
        <v>6946</v>
      </c>
      <c r="F4716" s="822" t="s">
        <v>7352</v>
      </c>
      <c r="G4716" s="822" t="s">
        <v>7353</v>
      </c>
      <c r="H4716" s="831">
        <v>1</v>
      </c>
      <c r="I4716" s="831">
        <v>135</v>
      </c>
      <c r="J4716" s="822"/>
      <c r="K4716" s="822">
        <v>135</v>
      </c>
      <c r="L4716" s="831">
        <v>1</v>
      </c>
      <c r="M4716" s="831">
        <v>137</v>
      </c>
      <c r="N4716" s="822"/>
      <c r="O4716" s="822">
        <v>137</v>
      </c>
      <c r="P4716" s="831"/>
      <c r="Q4716" s="831"/>
      <c r="R4716" s="827"/>
      <c r="S4716" s="832"/>
    </row>
    <row r="4717" spans="1:19" ht="14.45" customHeight="1" x14ac:dyDescent="0.2">
      <c r="A4717" s="821" t="s">
        <v>6951</v>
      </c>
      <c r="B4717" s="822" t="s">
        <v>7426</v>
      </c>
      <c r="C4717" s="822" t="s">
        <v>642</v>
      </c>
      <c r="D4717" s="822" t="s">
        <v>3514</v>
      </c>
      <c r="E4717" s="822" t="s">
        <v>6946</v>
      </c>
      <c r="F4717" s="822" t="s">
        <v>7453</v>
      </c>
      <c r="G4717" s="822" t="s">
        <v>7454</v>
      </c>
      <c r="H4717" s="831">
        <v>10</v>
      </c>
      <c r="I4717" s="831">
        <v>7070</v>
      </c>
      <c r="J4717" s="822"/>
      <c r="K4717" s="822">
        <v>707</v>
      </c>
      <c r="L4717" s="831">
        <v>8</v>
      </c>
      <c r="M4717" s="831">
        <v>5688</v>
      </c>
      <c r="N4717" s="822"/>
      <c r="O4717" s="822">
        <v>711</v>
      </c>
      <c r="P4717" s="831">
        <v>4</v>
      </c>
      <c r="Q4717" s="831">
        <v>3072</v>
      </c>
      <c r="R4717" s="827"/>
      <c r="S4717" s="832">
        <v>768</v>
      </c>
    </row>
    <row r="4718" spans="1:19" ht="14.45" customHeight="1" x14ac:dyDescent="0.2">
      <c r="A4718" s="821" t="s">
        <v>6951</v>
      </c>
      <c r="B4718" s="822" t="s">
        <v>7426</v>
      </c>
      <c r="C4718" s="822" t="s">
        <v>642</v>
      </c>
      <c r="D4718" s="822" t="s">
        <v>3514</v>
      </c>
      <c r="E4718" s="822" t="s">
        <v>6946</v>
      </c>
      <c r="F4718" s="822" t="s">
        <v>7356</v>
      </c>
      <c r="G4718" s="822" t="s">
        <v>7357</v>
      </c>
      <c r="H4718" s="831"/>
      <c r="I4718" s="831"/>
      <c r="J4718" s="822"/>
      <c r="K4718" s="822"/>
      <c r="L4718" s="831">
        <v>2</v>
      </c>
      <c r="M4718" s="831">
        <v>456</v>
      </c>
      <c r="N4718" s="822"/>
      <c r="O4718" s="822">
        <v>228</v>
      </c>
      <c r="P4718" s="831"/>
      <c r="Q4718" s="831"/>
      <c r="R4718" s="827"/>
      <c r="S4718" s="832"/>
    </row>
    <row r="4719" spans="1:19" ht="14.45" customHeight="1" x14ac:dyDescent="0.2">
      <c r="A4719" s="821" t="s">
        <v>6951</v>
      </c>
      <c r="B4719" s="822" t="s">
        <v>7426</v>
      </c>
      <c r="C4719" s="822" t="s">
        <v>642</v>
      </c>
      <c r="D4719" s="822" t="s">
        <v>3514</v>
      </c>
      <c r="E4719" s="822" t="s">
        <v>6946</v>
      </c>
      <c r="F4719" s="822" t="s">
        <v>7455</v>
      </c>
      <c r="G4719" s="822" t="s">
        <v>7456</v>
      </c>
      <c r="H4719" s="831">
        <v>13</v>
      </c>
      <c r="I4719" s="831">
        <v>7059</v>
      </c>
      <c r="J4719" s="822"/>
      <c r="K4719" s="822">
        <v>543</v>
      </c>
      <c r="L4719" s="831">
        <v>11</v>
      </c>
      <c r="M4719" s="831">
        <v>6017</v>
      </c>
      <c r="N4719" s="822"/>
      <c r="O4719" s="822">
        <v>547</v>
      </c>
      <c r="P4719" s="831">
        <v>2</v>
      </c>
      <c r="Q4719" s="831">
        <v>1178</v>
      </c>
      <c r="R4719" s="827"/>
      <c r="S4719" s="832">
        <v>589</v>
      </c>
    </row>
    <row r="4720" spans="1:19" ht="14.45" customHeight="1" x14ac:dyDescent="0.2">
      <c r="A4720" s="821" t="s">
        <v>6951</v>
      </c>
      <c r="B4720" s="822" t="s">
        <v>7426</v>
      </c>
      <c r="C4720" s="822" t="s">
        <v>642</v>
      </c>
      <c r="D4720" s="822" t="s">
        <v>3514</v>
      </c>
      <c r="E4720" s="822" t="s">
        <v>6946</v>
      </c>
      <c r="F4720" s="822" t="s">
        <v>7366</v>
      </c>
      <c r="G4720" s="822" t="s">
        <v>7367</v>
      </c>
      <c r="H4720" s="831">
        <v>2</v>
      </c>
      <c r="I4720" s="831">
        <v>122</v>
      </c>
      <c r="J4720" s="822"/>
      <c r="K4720" s="822">
        <v>61</v>
      </c>
      <c r="L4720" s="831">
        <v>2</v>
      </c>
      <c r="M4720" s="831">
        <v>124</v>
      </c>
      <c r="N4720" s="822"/>
      <c r="O4720" s="822">
        <v>62</v>
      </c>
      <c r="P4720" s="831">
        <v>1</v>
      </c>
      <c r="Q4720" s="831">
        <v>66</v>
      </c>
      <c r="R4720" s="827"/>
      <c r="S4720" s="832">
        <v>66</v>
      </c>
    </row>
    <row r="4721" spans="1:19" ht="14.45" customHeight="1" x14ac:dyDescent="0.2">
      <c r="A4721" s="821" t="s">
        <v>6951</v>
      </c>
      <c r="B4721" s="822" t="s">
        <v>7426</v>
      </c>
      <c r="C4721" s="822" t="s">
        <v>642</v>
      </c>
      <c r="D4721" s="822" t="s">
        <v>3514</v>
      </c>
      <c r="E4721" s="822" t="s">
        <v>6946</v>
      </c>
      <c r="F4721" s="822" t="s">
        <v>7368</v>
      </c>
      <c r="G4721" s="822" t="s">
        <v>7369</v>
      </c>
      <c r="H4721" s="831">
        <v>21</v>
      </c>
      <c r="I4721" s="831">
        <v>2436</v>
      </c>
      <c r="J4721" s="822"/>
      <c r="K4721" s="822">
        <v>116</v>
      </c>
      <c r="L4721" s="831">
        <v>39</v>
      </c>
      <c r="M4721" s="831">
        <v>4563</v>
      </c>
      <c r="N4721" s="822"/>
      <c r="O4721" s="822">
        <v>117</v>
      </c>
      <c r="P4721" s="831">
        <v>26</v>
      </c>
      <c r="Q4721" s="831">
        <v>3302</v>
      </c>
      <c r="R4721" s="827"/>
      <c r="S4721" s="832">
        <v>127</v>
      </c>
    </row>
    <row r="4722" spans="1:19" ht="14.45" customHeight="1" x14ac:dyDescent="0.2">
      <c r="A4722" s="821" t="s">
        <v>6951</v>
      </c>
      <c r="B4722" s="822" t="s">
        <v>7426</v>
      </c>
      <c r="C4722" s="822" t="s">
        <v>642</v>
      </c>
      <c r="D4722" s="822" t="s">
        <v>3514</v>
      </c>
      <c r="E4722" s="822" t="s">
        <v>6946</v>
      </c>
      <c r="F4722" s="822" t="s">
        <v>7457</v>
      </c>
      <c r="G4722" s="822" t="s">
        <v>7458</v>
      </c>
      <c r="H4722" s="831">
        <v>66</v>
      </c>
      <c r="I4722" s="831">
        <v>253374</v>
      </c>
      <c r="J4722" s="822"/>
      <c r="K4722" s="822">
        <v>3839</v>
      </c>
      <c r="L4722" s="831">
        <v>100</v>
      </c>
      <c r="M4722" s="831">
        <v>384500</v>
      </c>
      <c r="N4722" s="822"/>
      <c r="O4722" s="822">
        <v>3845</v>
      </c>
      <c r="P4722" s="831">
        <v>44</v>
      </c>
      <c r="Q4722" s="831">
        <v>175340</v>
      </c>
      <c r="R4722" s="827"/>
      <c r="S4722" s="832">
        <v>3985</v>
      </c>
    </row>
    <row r="4723" spans="1:19" ht="14.45" customHeight="1" x14ac:dyDescent="0.2">
      <c r="A4723" s="821" t="s">
        <v>6951</v>
      </c>
      <c r="B4723" s="822" t="s">
        <v>7426</v>
      </c>
      <c r="C4723" s="822" t="s">
        <v>642</v>
      </c>
      <c r="D4723" s="822" t="s">
        <v>3514</v>
      </c>
      <c r="E4723" s="822" t="s">
        <v>6946</v>
      </c>
      <c r="F4723" s="822" t="s">
        <v>7459</v>
      </c>
      <c r="G4723" s="822" t="s">
        <v>7460</v>
      </c>
      <c r="H4723" s="831">
        <v>168</v>
      </c>
      <c r="I4723" s="831">
        <v>327600</v>
      </c>
      <c r="J4723" s="822"/>
      <c r="K4723" s="822">
        <v>1950</v>
      </c>
      <c r="L4723" s="831">
        <v>164</v>
      </c>
      <c r="M4723" s="831">
        <v>320456</v>
      </c>
      <c r="N4723" s="822"/>
      <c r="O4723" s="822">
        <v>1954</v>
      </c>
      <c r="P4723" s="831">
        <v>64</v>
      </c>
      <c r="Q4723" s="831">
        <v>128704</v>
      </c>
      <c r="R4723" s="827"/>
      <c r="S4723" s="832">
        <v>2011</v>
      </c>
    </row>
    <row r="4724" spans="1:19" ht="14.45" customHeight="1" x14ac:dyDescent="0.2">
      <c r="A4724" s="821" t="s">
        <v>6951</v>
      </c>
      <c r="B4724" s="822" t="s">
        <v>7426</v>
      </c>
      <c r="C4724" s="822" t="s">
        <v>642</v>
      </c>
      <c r="D4724" s="822" t="s">
        <v>3514</v>
      </c>
      <c r="E4724" s="822" t="s">
        <v>6946</v>
      </c>
      <c r="F4724" s="822" t="s">
        <v>7479</v>
      </c>
      <c r="G4724" s="822" t="s">
        <v>7480</v>
      </c>
      <c r="H4724" s="831"/>
      <c r="I4724" s="831"/>
      <c r="J4724" s="822"/>
      <c r="K4724" s="822"/>
      <c r="L4724" s="831">
        <v>1</v>
      </c>
      <c r="M4724" s="831">
        <v>358</v>
      </c>
      <c r="N4724" s="822"/>
      <c r="O4724" s="822">
        <v>358</v>
      </c>
      <c r="P4724" s="831"/>
      <c r="Q4724" s="831"/>
      <c r="R4724" s="827"/>
      <c r="S4724" s="832"/>
    </row>
    <row r="4725" spans="1:19" ht="14.45" customHeight="1" x14ac:dyDescent="0.2">
      <c r="A4725" s="821" t="s">
        <v>6951</v>
      </c>
      <c r="B4725" s="822" t="s">
        <v>7426</v>
      </c>
      <c r="C4725" s="822" t="s">
        <v>642</v>
      </c>
      <c r="D4725" s="822" t="s">
        <v>3514</v>
      </c>
      <c r="E4725" s="822" t="s">
        <v>6946</v>
      </c>
      <c r="F4725" s="822" t="s">
        <v>7481</v>
      </c>
      <c r="G4725" s="822" t="s">
        <v>7482</v>
      </c>
      <c r="H4725" s="831"/>
      <c r="I4725" s="831"/>
      <c r="J4725" s="822"/>
      <c r="K4725" s="822"/>
      <c r="L4725" s="831">
        <v>1</v>
      </c>
      <c r="M4725" s="831">
        <v>8360</v>
      </c>
      <c r="N4725" s="822"/>
      <c r="O4725" s="822">
        <v>8360</v>
      </c>
      <c r="P4725" s="831">
        <v>1</v>
      </c>
      <c r="Q4725" s="831">
        <v>8705</v>
      </c>
      <c r="R4725" s="827"/>
      <c r="S4725" s="832">
        <v>8705</v>
      </c>
    </row>
    <row r="4726" spans="1:19" ht="14.45" customHeight="1" x14ac:dyDescent="0.2">
      <c r="A4726" s="821" t="s">
        <v>6951</v>
      </c>
      <c r="B4726" s="822" t="s">
        <v>7426</v>
      </c>
      <c r="C4726" s="822" t="s">
        <v>642</v>
      </c>
      <c r="D4726" s="822" t="s">
        <v>3514</v>
      </c>
      <c r="E4726" s="822" t="s">
        <v>6946</v>
      </c>
      <c r="F4726" s="822" t="s">
        <v>7461</v>
      </c>
      <c r="G4726" s="822" t="s">
        <v>7462</v>
      </c>
      <c r="H4726" s="831">
        <v>1</v>
      </c>
      <c r="I4726" s="831">
        <v>304</v>
      </c>
      <c r="J4726" s="822"/>
      <c r="K4726" s="822">
        <v>304</v>
      </c>
      <c r="L4726" s="831"/>
      <c r="M4726" s="831"/>
      <c r="N4726" s="822"/>
      <c r="O4726" s="822"/>
      <c r="P4726" s="831"/>
      <c r="Q4726" s="831"/>
      <c r="R4726" s="827"/>
      <c r="S4726" s="832"/>
    </row>
    <row r="4727" spans="1:19" ht="14.45" customHeight="1" x14ac:dyDescent="0.2">
      <c r="A4727" s="821" t="s">
        <v>6951</v>
      </c>
      <c r="B4727" s="822" t="s">
        <v>7426</v>
      </c>
      <c r="C4727" s="822" t="s">
        <v>642</v>
      </c>
      <c r="D4727" s="822" t="s">
        <v>3514</v>
      </c>
      <c r="E4727" s="822" t="s">
        <v>6946</v>
      </c>
      <c r="F4727" s="822" t="s">
        <v>7379</v>
      </c>
      <c r="G4727" s="822" t="s">
        <v>7380</v>
      </c>
      <c r="H4727" s="831"/>
      <c r="I4727" s="831"/>
      <c r="J4727" s="822"/>
      <c r="K4727" s="822"/>
      <c r="L4727" s="831"/>
      <c r="M4727" s="831"/>
      <c r="N4727" s="822"/>
      <c r="O4727" s="822"/>
      <c r="P4727" s="831">
        <v>1</v>
      </c>
      <c r="Q4727" s="831">
        <v>234</v>
      </c>
      <c r="R4727" s="827"/>
      <c r="S4727" s="832">
        <v>234</v>
      </c>
    </row>
    <row r="4728" spans="1:19" ht="14.45" customHeight="1" x14ac:dyDescent="0.2">
      <c r="A4728" s="821" t="s">
        <v>6951</v>
      </c>
      <c r="B4728" s="822" t="s">
        <v>7426</v>
      </c>
      <c r="C4728" s="822" t="s">
        <v>642</v>
      </c>
      <c r="D4728" s="822" t="s">
        <v>3514</v>
      </c>
      <c r="E4728" s="822" t="s">
        <v>6946</v>
      </c>
      <c r="F4728" s="822" t="s">
        <v>7382</v>
      </c>
      <c r="G4728" s="822" t="s">
        <v>7380</v>
      </c>
      <c r="H4728" s="831"/>
      <c r="I4728" s="831"/>
      <c r="J4728" s="822"/>
      <c r="K4728" s="822"/>
      <c r="L4728" s="831">
        <v>1</v>
      </c>
      <c r="M4728" s="831">
        <v>117</v>
      </c>
      <c r="N4728" s="822"/>
      <c r="O4728" s="822">
        <v>117</v>
      </c>
      <c r="P4728" s="831">
        <v>5</v>
      </c>
      <c r="Q4728" s="831">
        <v>585</v>
      </c>
      <c r="R4728" s="827"/>
      <c r="S4728" s="832">
        <v>117</v>
      </c>
    </row>
    <row r="4729" spans="1:19" ht="14.45" customHeight="1" x14ac:dyDescent="0.2">
      <c r="A4729" s="821" t="s">
        <v>6951</v>
      </c>
      <c r="B4729" s="822" t="s">
        <v>7426</v>
      </c>
      <c r="C4729" s="822" t="s">
        <v>642</v>
      </c>
      <c r="D4729" s="822" t="s">
        <v>3489</v>
      </c>
      <c r="E4729" s="822" t="s">
        <v>6953</v>
      </c>
      <c r="F4729" s="822" t="s">
        <v>7035</v>
      </c>
      <c r="G4729" s="822" t="s">
        <v>3281</v>
      </c>
      <c r="H4729" s="831"/>
      <c r="I4729" s="831"/>
      <c r="J4729" s="822"/>
      <c r="K4729" s="822"/>
      <c r="L4729" s="831">
        <v>0.6</v>
      </c>
      <c r="M4729" s="831">
        <v>423.93</v>
      </c>
      <c r="N4729" s="822"/>
      <c r="O4729" s="822">
        <v>706.55000000000007</v>
      </c>
      <c r="P4729" s="831"/>
      <c r="Q4729" s="831"/>
      <c r="R4729" s="827"/>
      <c r="S4729" s="832"/>
    </row>
    <row r="4730" spans="1:19" ht="14.45" customHeight="1" x14ac:dyDescent="0.2">
      <c r="A4730" s="821" t="s">
        <v>6951</v>
      </c>
      <c r="B4730" s="822" t="s">
        <v>7426</v>
      </c>
      <c r="C4730" s="822" t="s">
        <v>642</v>
      </c>
      <c r="D4730" s="822" t="s">
        <v>3489</v>
      </c>
      <c r="E4730" s="822" t="s">
        <v>6946</v>
      </c>
      <c r="F4730" s="822" t="s">
        <v>7318</v>
      </c>
      <c r="G4730" s="822" t="s">
        <v>7319</v>
      </c>
      <c r="H4730" s="831"/>
      <c r="I4730" s="831"/>
      <c r="J4730" s="822"/>
      <c r="K4730" s="822"/>
      <c r="L4730" s="831">
        <v>3</v>
      </c>
      <c r="M4730" s="831">
        <v>114</v>
      </c>
      <c r="N4730" s="822"/>
      <c r="O4730" s="822">
        <v>38</v>
      </c>
      <c r="P4730" s="831"/>
      <c r="Q4730" s="831"/>
      <c r="R4730" s="827"/>
      <c r="S4730" s="832"/>
    </row>
    <row r="4731" spans="1:19" ht="14.45" customHeight="1" x14ac:dyDescent="0.2">
      <c r="A4731" s="821" t="s">
        <v>6951</v>
      </c>
      <c r="B4731" s="822" t="s">
        <v>7426</v>
      </c>
      <c r="C4731" s="822" t="s">
        <v>642</v>
      </c>
      <c r="D4731" s="822" t="s">
        <v>3489</v>
      </c>
      <c r="E4731" s="822" t="s">
        <v>6946</v>
      </c>
      <c r="F4731" s="822" t="s">
        <v>7348</v>
      </c>
      <c r="G4731" s="822" t="s">
        <v>7349</v>
      </c>
      <c r="H4731" s="831"/>
      <c r="I4731" s="831"/>
      <c r="J4731" s="822"/>
      <c r="K4731" s="822"/>
      <c r="L4731" s="831">
        <v>3</v>
      </c>
      <c r="M4731" s="831">
        <v>99</v>
      </c>
      <c r="N4731" s="822"/>
      <c r="O4731" s="822">
        <v>33</v>
      </c>
      <c r="P4731" s="831"/>
      <c r="Q4731" s="831"/>
      <c r="R4731" s="827"/>
      <c r="S4731" s="832"/>
    </row>
    <row r="4732" spans="1:19" ht="14.45" customHeight="1" x14ac:dyDescent="0.2">
      <c r="A4732" s="821" t="s">
        <v>6951</v>
      </c>
      <c r="B4732" s="822" t="s">
        <v>7426</v>
      </c>
      <c r="C4732" s="822" t="s">
        <v>642</v>
      </c>
      <c r="D4732" s="822" t="s">
        <v>3497</v>
      </c>
      <c r="E4732" s="822" t="s">
        <v>7261</v>
      </c>
      <c r="F4732" s="822" t="s">
        <v>7434</v>
      </c>
      <c r="G4732" s="822" t="s">
        <v>7435</v>
      </c>
      <c r="H4732" s="831"/>
      <c r="I4732" s="831"/>
      <c r="J4732" s="822"/>
      <c r="K4732" s="822"/>
      <c r="L4732" s="831">
        <v>1</v>
      </c>
      <c r="M4732" s="831">
        <v>1566.58</v>
      </c>
      <c r="N4732" s="822"/>
      <c r="O4732" s="822">
        <v>1566.58</v>
      </c>
      <c r="P4732" s="831"/>
      <c r="Q4732" s="831"/>
      <c r="R4732" s="827"/>
      <c r="S4732" s="832"/>
    </row>
    <row r="4733" spans="1:19" ht="14.45" customHeight="1" x14ac:dyDescent="0.2">
      <c r="A4733" s="821" t="s">
        <v>6951</v>
      </c>
      <c r="B4733" s="822" t="s">
        <v>7426</v>
      </c>
      <c r="C4733" s="822" t="s">
        <v>642</v>
      </c>
      <c r="D4733" s="822" t="s">
        <v>3497</v>
      </c>
      <c r="E4733" s="822" t="s">
        <v>6946</v>
      </c>
      <c r="F4733" s="822" t="s">
        <v>7318</v>
      </c>
      <c r="G4733" s="822" t="s">
        <v>7319</v>
      </c>
      <c r="H4733" s="831"/>
      <c r="I4733" s="831"/>
      <c r="J4733" s="822"/>
      <c r="K4733" s="822"/>
      <c r="L4733" s="831">
        <v>4</v>
      </c>
      <c r="M4733" s="831">
        <v>152</v>
      </c>
      <c r="N4733" s="822"/>
      <c r="O4733" s="822">
        <v>38</v>
      </c>
      <c r="P4733" s="831">
        <v>5</v>
      </c>
      <c r="Q4733" s="831">
        <v>200</v>
      </c>
      <c r="R4733" s="827"/>
      <c r="S4733" s="832">
        <v>40</v>
      </c>
    </row>
    <row r="4734" spans="1:19" ht="14.45" customHeight="1" x14ac:dyDescent="0.2">
      <c r="A4734" s="821" t="s">
        <v>6951</v>
      </c>
      <c r="B4734" s="822" t="s">
        <v>7426</v>
      </c>
      <c r="C4734" s="822" t="s">
        <v>642</v>
      </c>
      <c r="D4734" s="822" t="s">
        <v>3497</v>
      </c>
      <c r="E4734" s="822" t="s">
        <v>6946</v>
      </c>
      <c r="F4734" s="822" t="s">
        <v>7328</v>
      </c>
      <c r="G4734" s="822" t="s">
        <v>7329</v>
      </c>
      <c r="H4734" s="831"/>
      <c r="I4734" s="831"/>
      <c r="J4734" s="822"/>
      <c r="K4734" s="822"/>
      <c r="L4734" s="831">
        <v>7</v>
      </c>
      <c r="M4734" s="831">
        <v>1260</v>
      </c>
      <c r="N4734" s="822"/>
      <c r="O4734" s="822">
        <v>180</v>
      </c>
      <c r="P4734" s="831">
        <v>37</v>
      </c>
      <c r="Q4734" s="831">
        <v>7178</v>
      </c>
      <c r="R4734" s="827"/>
      <c r="S4734" s="832">
        <v>194</v>
      </c>
    </row>
    <row r="4735" spans="1:19" ht="14.45" customHeight="1" x14ac:dyDescent="0.2">
      <c r="A4735" s="821" t="s">
        <v>6951</v>
      </c>
      <c r="B4735" s="822" t="s">
        <v>7426</v>
      </c>
      <c r="C4735" s="822" t="s">
        <v>642</v>
      </c>
      <c r="D4735" s="822" t="s">
        <v>3497</v>
      </c>
      <c r="E4735" s="822" t="s">
        <v>6946</v>
      </c>
      <c r="F4735" s="822" t="s">
        <v>7441</v>
      </c>
      <c r="G4735" s="822" t="s">
        <v>7442</v>
      </c>
      <c r="H4735" s="831"/>
      <c r="I4735" s="831"/>
      <c r="J4735" s="822"/>
      <c r="K4735" s="822"/>
      <c r="L4735" s="831">
        <v>7</v>
      </c>
      <c r="M4735" s="831">
        <v>8757</v>
      </c>
      <c r="N4735" s="822"/>
      <c r="O4735" s="822">
        <v>1251</v>
      </c>
      <c r="P4735" s="831">
        <v>13</v>
      </c>
      <c r="Q4735" s="831">
        <v>17004</v>
      </c>
      <c r="R4735" s="827"/>
      <c r="S4735" s="832">
        <v>1308</v>
      </c>
    </row>
    <row r="4736" spans="1:19" ht="14.45" customHeight="1" x14ac:dyDescent="0.2">
      <c r="A4736" s="821" t="s">
        <v>6951</v>
      </c>
      <c r="B4736" s="822" t="s">
        <v>7426</v>
      </c>
      <c r="C4736" s="822" t="s">
        <v>642</v>
      </c>
      <c r="D4736" s="822" t="s">
        <v>3497</v>
      </c>
      <c r="E4736" s="822" t="s">
        <v>6946</v>
      </c>
      <c r="F4736" s="822" t="s">
        <v>7449</v>
      </c>
      <c r="G4736" s="822" t="s">
        <v>7450</v>
      </c>
      <c r="H4736" s="831"/>
      <c r="I4736" s="831"/>
      <c r="J4736" s="822"/>
      <c r="K4736" s="822"/>
      <c r="L4736" s="831">
        <v>1</v>
      </c>
      <c r="M4736" s="831">
        <v>741</v>
      </c>
      <c r="N4736" s="822"/>
      <c r="O4736" s="822">
        <v>741</v>
      </c>
      <c r="P4736" s="831"/>
      <c r="Q4736" s="831"/>
      <c r="R4736" s="827"/>
      <c r="S4736" s="832"/>
    </row>
    <row r="4737" spans="1:19" ht="14.45" customHeight="1" x14ac:dyDescent="0.2">
      <c r="A4737" s="821" t="s">
        <v>6951</v>
      </c>
      <c r="B4737" s="822" t="s">
        <v>7426</v>
      </c>
      <c r="C4737" s="822" t="s">
        <v>642</v>
      </c>
      <c r="D4737" s="822" t="s">
        <v>3497</v>
      </c>
      <c r="E4737" s="822" t="s">
        <v>6946</v>
      </c>
      <c r="F4737" s="822" t="s">
        <v>7451</v>
      </c>
      <c r="G4737" s="822" t="s">
        <v>7452</v>
      </c>
      <c r="H4737" s="831"/>
      <c r="I4737" s="831"/>
      <c r="J4737" s="822"/>
      <c r="K4737" s="822"/>
      <c r="L4737" s="831">
        <v>1</v>
      </c>
      <c r="M4737" s="831">
        <v>882</v>
      </c>
      <c r="N4737" s="822"/>
      <c r="O4737" s="822">
        <v>882</v>
      </c>
      <c r="P4737" s="831"/>
      <c r="Q4737" s="831"/>
      <c r="R4737" s="827"/>
      <c r="S4737" s="832"/>
    </row>
    <row r="4738" spans="1:19" ht="14.45" customHeight="1" x14ac:dyDescent="0.2">
      <c r="A4738" s="821" t="s">
        <v>6951</v>
      </c>
      <c r="B4738" s="822" t="s">
        <v>7426</v>
      </c>
      <c r="C4738" s="822" t="s">
        <v>642</v>
      </c>
      <c r="D4738" s="822" t="s">
        <v>3497</v>
      </c>
      <c r="E4738" s="822" t="s">
        <v>6946</v>
      </c>
      <c r="F4738" s="822" t="s">
        <v>7338</v>
      </c>
      <c r="G4738" s="822" t="s">
        <v>7339</v>
      </c>
      <c r="H4738" s="831"/>
      <c r="I4738" s="831"/>
      <c r="J4738" s="822"/>
      <c r="K4738" s="822"/>
      <c r="L4738" s="831">
        <v>27</v>
      </c>
      <c r="M4738" s="831">
        <v>997.79</v>
      </c>
      <c r="N4738" s="822"/>
      <c r="O4738" s="822">
        <v>36.955185185185186</v>
      </c>
      <c r="P4738" s="831">
        <v>57</v>
      </c>
      <c r="Q4738" s="831">
        <v>2596.67</v>
      </c>
      <c r="R4738" s="827"/>
      <c r="S4738" s="832">
        <v>45.555614035087721</v>
      </c>
    </row>
    <row r="4739" spans="1:19" ht="14.45" customHeight="1" x14ac:dyDescent="0.2">
      <c r="A4739" s="821" t="s">
        <v>6951</v>
      </c>
      <c r="B4739" s="822" t="s">
        <v>7426</v>
      </c>
      <c r="C4739" s="822" t="s">
        <v>642</v>
      </c>
      <c r="D4739" s="822" t="s">
        <v>3497</v>
      </c>
      <c r="E4739" s="822" t="s">
        <v>6946</v>
      </c>
      <c r="F4739" s="822" t="s">
        <v>7342</v>
      </c>
      <c r="G4739" s="822" t="s">
        <v>7343</v>
      </c>
      <c r="H4739" s="831"/>
      <c r="I4739" s="831"/>
      <c r="J4739" s="822"/>
      <c r="K4739" s="822"/>
      <c r="L4739" s="831">
        <v>1</v>
      </c>
      <c r="M4739" s="831">
        <v>38</v>
      </c>
      <c r="N4739" s="822"/>
      <c r="O4739" s="822">
        <v>38</v>
      </c>
      <c r="P4739" s="831">
        <v>9</v>
      </c>
      <c r="Q4739" s="831">
        <v>351</v>
      </c>
      <c r="R4739" s="827"/>
      <c r="S4739" s="832">
        <v>39</v>
      </c>
    </row>
    <row r="4740" spans="1:19" ht="14.45" customHeight="1" x14ac:dyDescent="0.2">
      <c r="A4740" s="821" t="s">
        <v>6951</v>
      </c>
      <c r="B4740" s="822" t="s">
        <v>7426</v>
      </c>
      <c r="C4740" s="822" t="s">
        <v>642</v>
      </c>
      <c r="D4740" s="822" t="s">
        <v>3497</v>
      </c>
      <c r="E4740" s="822" t="s">
        <v>6946</v>
      </c>
      <c r="F4740" s="822" t="s">
        <v>7350</v>
      </c>
      <c r="G4740" s="822" t="s">
        <v>7351</v>
      </c>
      <c r="H4740" s="831"/>
      <c r="I4740" s="831"/>
      <c r="J4740" s="822"/>
      <c r="K4740" s="822"/>
      <c r="L4740" s="831">
        <v>1</v>
      </c>
      <c r="M4740" s="831">
        <v>360</v>
      </c>
      <c r="N4740" s="822"/>
      <c r="O4740" s="822">
        <v>360</v>
      </c>
      <c r="P4740" s="831">
        <v>13</v>
      </c>
      <c r="Q4740" s="831">
        <v>5044</v>
      </c>
      <c r="R4740" s="827"/>
      <c r="S4740" s="832">
        <v>388</v>
      </c>
    </row>
    <row r="4741" spans="1:19" ht="14.45" customHeight="1" x14ac:dyDescent="0.2">
      <c r="A4741" s="821" t="s">
        <v>6951</v>
      </c>
      <c r="B4741" s="822" t="s">
        <v>7426</v>
      </c>
      <c r="C4741" s="822" t="s">
        <v>642</v>
      </c>
      <c r="D4741" s="822" t="s">
        <v>3497</v>
      </c>
      <c r="E4741" s="822" t="s">
        <v>6946</v>
      </c>
      <c r="F4741" s="822" t="s">
        <v>7352</v>
      </c>
      <c r="G4741" s="822" t="s">
        <v>7353</v>
      </c>
      <c r="H4741" s="831"/>
      <c r="I4741" s="831"/>
      <c r="J4741" s="822"/>
      <c r="K4741" s="822"/>
      <c r="L4741" s="831">
        <v>1</v>
      </c>
      <c r="M4741" s="831">
        <v>137</v>
      </c>
      <c r="N4741" s="822"/>
      <c r="O4741" s="822">
        <v>137</v>
      </c>
      <c r="P4741" s="831"/>
      <c r="Q4741" s="831"/>
      <c r="R4741" s="827"/>
      <c r="S4741" s="832"/>
    </row>
    <row r="4742" spans="1:19" ht="14.45" customHeight="1" x14ac:dyDescent="0.2">
      <c r="A4742" s="821" t="s">
        <v>6951</v>
      </c>
      <c r="B4742" s="822" t="s">
        <v>7426</v>
      </c>
      <c r="C4742" s="822" t="s">
        <v>642</v>
      </c>
      <c r="D4742" s="822" t="s">
        <v>3497</v>
      </c>
      <c r="E4742" s="822" t="s">
        <v>6946</v>
      </c>
      <c r="F4742" s="822" t="s">
        <v>7453</v>
      </c>
      <c r="G4742" s="822" t="s">
        <v>7454</v>
      </c>
      <c r="H4742" s="831"/>
      <c r="I4742" s="831"/>
      <c r="J4742" s="822"/>
      <c r="K4742" s="822"/>
      <c r="L4742" s="831">
        <v>20</v>
      </c>
      <c r="M4742" s="831">
        <v>14220</v>
      </c>
      <c r="N4742" s="822"/>
      <c r="O4742" s="822">
        <v>711</v>
      </c>
      <c r="P4742" s="831">
        <v>7</v>
      </c>
      <c r="Q4742" s="831">
        <v>5376</v>
      </c>
      <c r="R4742" s="827"/>
      <c r="S4742" s="832">
        <v>768</v>
      </c>
    </row>
    <row r="4743" spans="1:19" ht="14.45" customHeight="1" x14ac:dyDescent="0.2">
      <c r="A4743" s="821" t="s">
        <v>6951</v>
      </c>
      <c r="B4743" s="822" t="s">
        <v>7426</v>
      </c>
      <c r="C4743" s="822" t="s">
        <v>642</v>
      </c>
      <c r="D4743" s="822" t="s">
        <v>3497</v>
      </c>
      <c r="E4743" s="822" t="s">
        <v>6946</v>
      </c>
      <c r="F4743" s="822" t="s">
        <v>7356</v>
      </c>
      <c r="G4743" s="822" t="s">
        <v>7357</v>
      </c>
      <c r="H4743" s="831"/>
      <c r="I4743" s="831"/>
      <c r="J4743" s="822"/>
      <c r="K4743" s="822"/>
      <c r="L4743" s="831"/>
      <c r="M4743" s="831"/>
      <c r="N4743" s="822"/>
      <c r="O4743" s="822"/>
      <c r="P4743" s="831">
        <v>1</v>
      </c>
      <c r="Q4743" s="831">
        <v>243</v>
      </c>
      <c r="R4743" s="827"/>
      <c r="S4743" s="832">
        <v>243</v>
      </c>
    </row>
    <row r="4744" spans="1:19" ht="14.45" customHeight="1" x14ac:dyDescent="0.2">
      <c r="A4744" s="821" t="s">
        <v>6951</v>
      </c>
      <c r="B4744" s="822" t="s">
        <v>7426</v>
      </c>
      <c r="C4744" s="822" t="s">
        <v>642</v>
      </c>
      <c r="D4744" s="822" t="s">
        <v>3497</v>
      </c>
      <c r="E4744" s="822" t="s">
        <v>6946</v>
      </c>
      <c r="F4744" s="822" t="s">
        <v>7366</v>
      </c>
      <c r="G4744" s="822" t="s">
        <v>7367</v>
      </c>
      <c r="H4744" s="831"/>
      <c r="I4744" s="831"/>
      <c r="J4744" s="822"/>
      <c r="K4744" s="822"/>
      <c r="L4744" s="831">
        <v>1</v>
      </c>
      <c r="M4744" s="831">
        <v>62</v>
      </c>
      <c r="N4744" s="822"/>
      <c r="O4744" s="822">
        <v>62</v>
      </c>
      <c r="P4744" s="831"/>
      <c r="Q4744" s="831"/>
      <c r="R4744" s="827"/>
      <c r="S4744" s="832"/>
    </row>
    <row r="4745" spans="1:19" ht="14.45" customHeight="1" x14ac:dyDescent="0.2">
      <c r="A4745" s="821" t="s">
        <v>6951</v>
      </c>
      <c r="B4745" s="822" t="s">
        <v>7426</v>
      </c>
      <c r="C4745" s="822" t="s">
        <v>642</v>
      </c>
      <c r="D4745" s="822" t="s">
        <v>3497</v>
      </c>
      <c r="E4745" s="822" t="s">
        <v>6946</v>
      </c>
      <c r="F4745" s="822" t="s">
        <v>7457</v>
      </c>
      <c r="G4745" s="822" t="s">
        <v>7458</v>
      </c>
      <c r="H4745" s="831"/>
      <c r="I4745" s="831"/>
      <c r="J4745" s="822"/>
      <c r="K4745" s="822"/>
      <c r="L4745" s="831">
        <v>8</v>
      </c>
      <c r="M4745" s="831">
        <v>30760</v>
      </c>
      <c r="N4745" s="822"/>
      <c r="O4745" s="822">
        <v>3845</v>
      </c>
      <c r="P4745" s="831"/>
      <c r="Q4745" s="831"/>
      <c r="R4745" s="827"/>
      <c r="S4745" s="832"/>
    </row>
    <row r="4746" spans="1:19" ht="14.45" customHeight="1" x14ac:dyDescent="0.2">
      <c r="A4746" s="821" t="s">
        <v>6951</v>
      </c>
      <c r="B4746" s="822" t="s">
        <v>7426</v>
      </c>
      <c r="C4746" s="822" t="s">
        <v>642</v>
      </c>
      <c r="D4746" s="822" t="s">
        <v>3497</v>
      </c>
      <c r="E4746" s="822" t="s">
        <v>6946</v>
      </c>
      <c r="F4746" s="822" t="s">
        <v>7459</v>
      </c>
      <c r="G4746" s="822" t="s">
        <v>7460</v>
      </c>
      <c r="H4746" s="831"/>
      <c r="I4746" s="831"/>
      <c r="J4746" s="822"/>
      <c r="K4746" s="822"/>
      <c r="L4746" s="831">
        <v>20</v>
      </c>
      <c r="M4746" s="831">
        <v>39080</v>
      </c>
      <c r="N4746" s="822"/>
      <c r="O4746" s="822">
        <v>1954</v>
      </c>
      <c r="P4746" s="831">
        <v>19</v>
      </c>
      <c r="Q4746" s="831">
        <v>38209</v>
      </c>
      <c r="R4746" s="827"/>
      <c r="S4746" s="832">
        <v>2011</v>
      </c>
    </row>
    <row r="4747" spans="1:19" ht="14.45" customHeight="1" x14ac:dyDescent="0.2">
      <c r="A4747" s="821" t="s">
        <v>6951</v>
      </c>
      <c r="B4747" s="822" t="s">
        <v>7426</v>
      </c>
      <c r="C4747" s="822" t="s">
        <v>642</v>
      </c>
      <c r="D4747" s="822" t="s">
        <v>3488</v>
      </c>
      <c r="E4747" s="822" t="s">
        <v>6953</v>
      </c>
      <c r="F4747" s="822" t="s">
        <v>6965</v>
      </c>
      <c r="G4747" s="822" t="s">
        <v>6966</v>
      </c>
      <c r="H4747" s="831"/>
      <c r="I4747" s="831"/>
      <c r="J4747" s="822"/>
      <c r="K4747" s="822"/>
      <c r="L4747" s="831">
        <v>4</v>
      </c>
      <c r="M4747" s="831">
        <v>18969.599999999999</v>
      </c>
      <c r="N4747" s="822"/>
      <c r="O4747" s="822">
        <v>4742.3999999999996</v>
      </c>
      <c r="P4747" s="831"/>
      <c r="Q4747" s="831"/>
      <c r="R4747" s="827"/>
      <c r="S4747" s="832"/>
    </row>
    <row r="4748" spans="1:19" ht="14.45" customHeight="1" x14ac:dyDescent="0.2">
      <c r="A4748" s="821" t="s">
        <v>6951</v>
      </c>
      <c r="B4748" s="822" t="s">
        <v>7426</v>
      </c>
      <c r="C4748" s="822" t="s">
        <v>642</v>
      </c>
      <c r="D4748" s="822" t="s">
        <v>3488</v>
      </c>
      <c r="E4748" s="822" t="s">
        <v>6953</v>
      </c>
      <c r="F4748" s="822" t="s">
        <v>6991</v>
      </c>
      <c r="G4748" s="822" t="s">
        <v>4815</v>
      </c>
      <c r="H4748" s="831"/>
      <c r="I4748" s="831"/>
      <c r="J4748" s="822"/>
      <c r="K4748" s="822"/>
      <c r="L4748" s="831"/>
      <c r="M4748" s="831"/>
      <c r="N4748" s="822"/>
      <c r="O4748" s="822"/>
      <c r="P4748" s="831">
        <v>0.6</v>
      </c>
      <c r="Q4748" s="831">
        <v>23.4</v>
      </c>
      <c r="R4748" s="827"/>
      <c r="S4748" s="832">
        <v>39</v>
      </c>
    </row>
    <row r="4749" spans="1:19" ht="14.45" customHeight="1" x14ac:dyDescent="0.2">
      <c r="A4749" s="821" t="s">
        <v>6951</v>
      </c>
      <c r="B4749" s="822" t="s">
        <v>7426</v>
      </c>
      <c r="C4749" s="822" t="s">
        <v>642</v>
      </c>
      <c r="D4749" s="822" t="s">
        <v>3488</v>
      </c>
      <c r="E4749" s="822" t="s">
        <v>6953</v>
      </c>
      <c r="F4749" s="822" t="s">
        <v>6996</v>
      </c>
      <c r="G4749" s="822" t="s">
        <v>1434</v>
      </c>
      <c r="H4749" s="831"/>
      <c r="I4749" s="831"/>
      <c r="J4749" s="822"/>
      <c r="K4749" s="822"/>
      <c r="L4749" s="831"/>
      <c r="M4749" s="831"/>
      <c r="N4749" s="822"/>
      <c r="O4749" s="822"/>
      <c r="P4749" s="831">
        <v>0.2</v>
      </c>
      <c r="Q4749" s="831">
        <v>30.63</v>
      </c>
      <c r="R4749" s="827"/>
      <c r="S4749" s="832">
        <v>153.14999999999998</v>
      </c>
    </row>
    <row r="4750" spans="1:19" ht="14.45" customHeight="1" x14ac:dyDescent="0.2">
      <c r="A4750" s="821" t="s">
        <v>6951</v>
      </c>
      <c r="B4750" s="822" t="s">
        <v>7426</v>
      </c>
      <c r="C4750" s="822" t="s">
        <v>642</v>
      </c>
      <c r="D4750" s="822" t="s">
        <v>3488</v>
      </c>
      <c r="E4750" s="822" t="s">
        <v>6953</v>
      </c>
      <c r="F4750" s="822" t="s">
        <v>6997</v>
      </c>
      <c r="G4750" s="822" t="s">
        <v>877</v>
      </c>
      <c r="H4750" s="831"/>
      <c r="I4750" s="831"/>
      <c r="J4750" s="822"/>
      <c r="K4750" s="822"/>
      <c r="L4750" s="831"/>
      <c r="M4750" s="831"/>
      <c r="N4750" s="822"/>
      <c r="O4750" s="822"/>
      <c r="P4750" s="831">
        <v>1</v>
      </c>
      <c r="Q4750" s="831">
        <v>59.97</v>
      </c>
      <c r="R4750" s="827"/>
      <c r="S4750" s="832">
        <v>59.97</v>
      </c>
    </row>
    <row r="4751" spans="1:19" ht="14.45" customHeight="1" x14ac:dyDescent="0.2">
      <c r="A4751" s="821" t="s">
        <v>6951</v>
      </c>
      <c r="B4751" s="822" t="s">
        <v>7426</v>
      </c>
      <c r="C4751" s="822" t="s">
        <v>642</v>
      </c>
      <c r="D4751" s="822" t="s">
        <v>3488</v>
      </c>
      <c r="E4751" s="822" t="s">
        <v>6953</v>
      </c>
      <c r="F4751" s="822" t="s">
        <v>7010</v>
      </c>
      <c r="G4751" s="822" t="s">
        <v>1945</v>
      </c>
      <c r="H4751" s="831"/>
      <c r="I4751" s="831"/>
      <c r="J4751" s="822"/>
      <c r="K4751" s="822"/>
      <c r="L4751" s="831"/>
      <c r="M4751" s="831"/>
      <c r="N4751" s="822"/>
      <c r="O4751" s="822"/>
      <c r="P4751" s="831">
        <v>0.5</v>
      </c>
      <c r="Q4751" s="831">
        <v>91.32</v>
      </c>
      <c r="R4751" s="827"/>
      <c r="S4751" s="832">
        <v>182.64</v>
      </c>
    </row>
    <row r="4752" spans="1:19" ht="14.45" customHeight="1" x14ac:dyDescent="0.2">
      <c r="A4752" s="821" t="s">
        <v>6951</v>
      </c>
      <c r="B4752" s="822" t="s">
        <v>7426</v>
      </c>
      <c r="C4752" s="822" t="s">
        <v>642</v>
      </c>
      <c r="D4752" s="822" t="s">
        <v>3488</v>
      </c>
      <c r="E4752" s="822" t="s">
        <v>6953</v>
      </c>
      <c r="F4752" s="822" t="s">
        <v>7074</v>
      </c>
      <c r="G4752" s="822" t="s">
        <v>7075</v>
      </c>
      <c r="H4752" s="831"/>
      <c r="I4752" s="831"/>
      <c r="J4752" s="822"/>
      <c r="K4752" s="822"/>
      <c r="L4752" s="831"/>
      <c r="M4752" s="831"/>
      <c r="N4752" s="822"/>
      <c r="O4752" s="822"/>
      <c r="P4752" s="831">
        <v>1.5699999999999998</v>
      </c>
      <c r="Q4752" s="831">
        <v>845.51</v>
      </c>
      <c r="R4752" s="827"/>
      <c r="S4752" s="832">
        <v>538.54140127388541</v>
      </c>
    </row>
    <row r="4753" spans="1:19" ht="14.45" customHeight="1" x14ac:dyDescent="0.2">
      <c r="A4753" s="821" t="s">
        <v>6951</v>
      </c>
      <c r="B4753" s="822" t="s">
        <v>7426</v>
      </c>
      <c r="C4753" s="822" t="s">
        <v>642</v>
      </c>
      <c r="D4753" s="822" t="s">
        <v>3488</v>
      </c>
      <c r="E4753" s="822" t="s">
        <v>6953</v>
      </c>
      <c r="F4753" s="822" t="s">
        <v>7086</v>
      </c>
      <c r="G4753" s="822" t="s">
        <v>2660</v>
      </c>
      <c r="H4753" s="831"/>
      <c r="I4753" s="831"/>
      <c r="J4753" s="822"/>
      <c r="K4753" s="822"/>
      <c r="L4753" s="831"/>
      <c r="M4753" s="831"/>
      <c r="N4753" s="822"/>
      <c r="O4753" s="822"/>
      <c r="P4753" s="831">
        <v>0.35</v>
      </c>
      <c r="Q4753" s="831">
        <v>95.9</v>
      </c>
      <c r="R4753" s="827"/>
      <c r="S4753" s="832">
        <v>274.00000000000006</v>
      </c>
    </row>
    <row r="4754" spans="1:19" ht="14.45" customHeight="1" x14ac:dyDescent="0.2">
      <c r="A4754" s="821" t="s">
        <v>6951</v>
      </c>
      <c r="B4754" s="822" t="s">
        <v>7426</v>
      </c>
      <c r="C4754" s="822" t="s">
        <v>642</v>
      </c>
      <c r="D4754" s="822" t="s">
        <v>3488</v>
      </c>
      <c r="E4754" s="822" t="s">
        <v>6953</v>
      </c>
      <c r="F4754" s="822" t="s">
        <v>7099</v>
      </c>
      <c r="G4754" s="822" t="s">
        <v>7100</v>
      </c>
      <c r="H4754" s="831"/>
      <c r="I4754" s="831"/>
      <c r="J4754" s="822"/>
      <c r="K4754" s="822"/>
      <c r="L4754" s="831">
        <v>2</v>
      </c>
      <c r="M4754" s="831">
        <v>8825.08</v>
      </c>
      <c r="N4754" s="822"/>
      <c r="O4754" s="822">
        <v>4412.54</v>
      </c>
      <c r="P4754" s="831">
        <v>8</v>
      </c>
      <c r="Q4754" s="831">
        <v>28500.66</v>
      </c>
      <c r="R4754" s="827"/>
      <c r="S4754" s="832">
        <v>3562.5825</v>
      </c>
    </row>
    <row r="4755" spans="1:19" ht="14.45" customHeight="1" x14ac:dyDescent="0.2">
      <c r="A4755" s="821" t="s">
        <v>6951</v>
      </c>
      <c r="B4755" s="822" t="s">
        <v>7426</v>
      </c>
      <c r="C4755" s="822" t="s">
        <v>642</v>
      </c>
      <c r="D4755" s="822" t="s">
        <v>3488</v>
      </c>
      <c r="E4755" s="822" t="s">
        <v>6953</v>
      </c>
      <c r="F4755" s="822" t="s">
        <v>7114</v>
      </c>
      <c r="G4755" s="822" t="s">
        <v>2319</v>
      </c>
      <c r="H4755" s="831"/>
      <c r="I4755" s="831"/>
      <c r="J4755" s="822"/>
      <c r="K4755" s="822"/>
      <c r="L4755" s="831">
        <v>2</v>
      </c>
      <c r="M4755" s="831">
        <v>2347.1999999999998</v>
      </c>
      <c r="N4755" s="822"/>
      <c r="O4755" s="822">
        <v>1173.5999999999999</v>
      </c>
      <c r="P4755" s="831"/>
      <c r="Q4755" s="831"/>
      <c r="R4755" s="827"/>
      <c r="S4755" s="832"/>
    </row>
    <row r="4756" spans="1:19" ht="14.45" customHeight="1" x14ac:dyDescent="0.2">
      <c r="A4756" s="821" t="s">
        <v>6951</v>
      </c>
      <c r="B4756" s="822" t="s">
        <v>7426</v>
      </c>
      <c r="C4756" s="822" t="s">
        <v>642</v>
      </c>
      <c r="D4756" s="822" t="s">
        <v>3488</v>
      </c>
      <c r="E4756" s="822" t="s">
        <v>6953</v>
      </c>
      <c r="F4756" s="822" t="s">
        <v>7115</v>
      </c>
      <c r="G4756" s="822" t="s">
        <v>2319</v>
      </c>
      <c r="H4756" s="831"/>
      <c r="I4756" s="831"/>
      <c r="J4756" s="822"/>
      <c r="K4756" s="822"/>
      <c r="L4756" s="831">
        <v>1</v>
      </c>
      <c r="M4756" s="831">
        <v>3927</v>
      </c>
      <c r="N4756" s="822"/>
      <c r="O4756" s="822">
        <v>3927</v>
      </c>
      <c r="P4756" s="831">
        <v>23</v>
      </c>
      <c r="Q4756" s="831">
        <v>85086.349999999991</v>
      </c>
      <c r="R4756" s="827"/>
      <c r="S4756" s="832">
        <v>3699.4065217391299</v>
      </c>
    </row>
    <row r="4757" spans="1:19" ht="14.45" customHeight="1" x14ac:dyDescent="0.2">
      <c r="A4757" s="821" t="s">
        <v>6951</v>
      </c>
      <c r="B4757" s="822" t="s">
        <v>7426</v>
      </c>
      <c r="C4757" s="822" t="s">
        <v>642</v>
      </c>
      <c r="D4757" s="822" t="s">
        <v>3488</v>
      </c>
      <c r="E4757" s="822" t="s">
        <v>6953</v>
      </c>
      <c r="F4757" s="822" t="s">
        <v>7117</v>
      </c>
      <c r="G4757" s="822" t="s">
        <v>7118</v>
      </c>
      <c r="H4757" s="831"/>
      <c r="I4757" s="831"/>
      <c r="J4757" s="822"/>
      <c r="K4757" s="822"/>
      <c r="L4757" s="831"/>
      <c r="M4757" s="831"/>
      <c r="N4757" s="822"/>
      <c r="O4757" s="822"/>
      <c r="P4757" s="831">
        <v>13</v>
      </c>
      <c r="Q4757" s="831">
        <v>504504</v>
      </c>
      <c r="R4757" s="827"/>
      <c r="S4757" s="832">
        <v>38808</v>
      </c>
    </row>
    <row r="4758" spans="1:19" ht="14.45" customHeight="1" x14ac:dyDescent="0.2">
      <c r="A4758" s="821" t="s">
        <v>6951</v>
      </c>
      <c r="B4758" s="822" t="s">
        <v>7426</v>
      </c>
      <c r="C4758" s="822" t="s">
        <v>642</v>
      </c>
      <c r="D4758" s="822" t="s">
        <v>3488</v>
      </c>
      <c r="E4758" s="822" t="s">
        <v>6953</v>
      </c>
      <c r="F4758" s="822" t="s">
        <v>7159</v>
      </c>
      <c r="G4758" s="822" t="s">
        <v>7158</v>
      </c>
      <c r="H4758" s="831"/>
      <c r="I4758" s="831"/>
      <c r="J4758" s="822"/>
      <c r="K4758" s="822"/>
      <c r="L4758" s="831"/>
      <c r="M4758" s="831"/>
      <c r="N4758" s="822"/>
      <c r="O4758" s="822"/>
      <c r="P4758" s="831">
        <v>0.4</v>
      </c>
      <c r="Q4758" s="831">
        <v>39.08</v>
      </c>
      <c r="R4758" s="827"/>
      <c r="S4758" s="832">
        <v>97.699999999999989</v>
      </c>
    </row>
    <row r="4759" spans="1:19" ht="14.45" customHeight="1" x14ac:dyDescent="0.2">
      <c r="A4759" s="821" t="s">
        <v>6951</v>
      </c>
      <c r="B4759" s="822" t="s">
        <v>7426</v>
      </c>
      <c r="C4759" s="822" t="s">
        <v>642</v>
      </c>
      <c r="D4759" s="822" t="s">
        <v>3488</v>
      </c>
      <c r="E4759" s="822" t="s">
        <v>6953</v>
      </c>
      <c r="F4759" s="822" t="s">
        <v>7180</v>
      </c>
      <c r="G4759" s="822" t="s">
        <v>6966</v>
      </c>
      <c r="H4759" s="831">
        <v>1</v>
      </c>
      <c r="I4759" s="831">
        <v>4063.52</v>
      </c>
      <c r="J4759" s="822"/>
      <c r="K4759" s="822">
        <v>4063.52</v>
      </c>
      <c r="L4759" s="831">
        <v>11</v>
      </c>
      <c r="M4759" s="831">
        <v>46735.360000000001</v>
      </c>
      <c r="N4759" s="822"/>
      <c r="O4759" s="822">
        <v>4248.6690909090912</v>
      </c>
      <c r="P4759" s="831"/>
      <c r="Q4759" s="831"/>
      <c r="R4759" s="827"/>
      <c r="S4759" s="832"/>
    </row>
    <row r="4760" spans="1:19" ht="14.45" customHeight="1" x14ac:dyDescent="0.2">
      <c r="A4760" s="821" t="s">
        <v>6951</v>
      </c>
      <c r="B4760" s="822" t="s">
        <v>7426</v>
      </c>
      <c r="C4760" s="822" t="s">
        <v>642</v>
      </c>
      <c r="D4760" s="822" t="s">
        <v>3488</v>
      </c>
      <c r="E4760" s="822" t="s">
        <v>6953</v>
      </c>
      <c r="F4760" s="822" t="s">
        <v>7181</v>
      </c>
      <c r="G4760" s="822" t="s">
        <v>6966</v>
      </c>
      <c r="H4760" s="831"/>
      <c r="I4760" s="831"/>
      <c r="J4760" s="822"/>
      <c r="K4760" s="822"/>
      <c r="L4760" s="831">
        <v>1</v>
      </c>
      <c r="M4760" s="831">
        <v>1290.8599999999999</v>
      </c>
      <c r="N4760" s="822"/>
      <c r="O4760" s="822">
        <v>1290.8599999999999</v>
      </c>
      <c r="P4760" s="831"/>
      <c r="Q4760" s="831"/>
      <c r="R4760" s="827"/>
      <c r="S4760" s="832"/>
    </row>
    <row r="4761" spans="1:19" ht="14.45" customHeight="1" x14ac:dyDescent="0.2">
      <c r="A4761" s="821" t="s">
        <v>6951</v>
      </c>
      <c r="B4761" s="822" t="s">
        <v>7426</v>
      </c>
      <c r="C4761" s="822" t="s">
        <v>642</v>
      </c>
      <c r="D4761" s="822" t="s">
        <v>3488</v>
      </c>
      <c r="E4761" s="822" t="s">
        <v>6953</v>
      </c>
      <c r="F4761" s="822" t="s">
        <v>7183</v>
      </c>
      <c r="G4761" s="822" t="s">
        <v>1370</v>
      </c>
      <c r="H4761" s="831"/>
      <c r="I4761" s="831"/>
      <c r="J4761" s="822"/>
      <c r="K4761" s="822"/>
      <c r="L4761" s="831"/>
      <c r="M4761" s="831"/>
      <c r="N4761" s="822"/>
      <c r="O4761" s="822"/>
      <c r="P4761" s="831">
        <v>9.52</v>
      </c>
      <c r="Q4761" s="831">
        <v>1708.85</v>
      </c>
      <c r="R4761" s="827"/>
      <c r="S4761" s="832">
        <v>179.50105042016807</v>
      </c>
    </row>
    <row r="4762" spans="1:19" ht="14.45" customHeight="1" x14ac:dyDescent="0.2">
      <c r="A4762" s="821" t="s">
        <v>6951</v>
      </c>
      <c r="B4762" s="822" t="s">
        <v>7426</v>
      </c>
      <c r="C4762" s="822" t="s">
        <v>642</v>
      </c>
      <c r="D4762" s="822" t="s">
        <v>3488</v>
      </c>
      <c r="E4762" s="822" t="s">
        <v>6953</v>
      </c>
      <c r="F4762" s="822" t="s">
        <v>7189</v>
      </c>
      <c r="G4762" s="822" t="s">
        <v>1370</v>
      </c>
      <c r="H4762" s="831"/>
      <c r="I4762" s="831"/>
      <c r="J4762" s="822"/>
      <c r="K4762" s="822"/>
      <c r="L4762" s="831"/>
      <c r="M4762" s="831"/>
      <c r="N4762" s="822"/>
      <c r="O4762" s="822"/>
      <c r="P4762" s="831">
        <v>2.0099999999999998</v>
      </c>
      <c r="Q4762" s="831">
        <v>209.72</v>
      </c>
      <c r="R4762" s="827"/>
      <c r="S4762" s="832">
        <v>104.33830845771145</v>
      </c>
    </row>
    <row r="4763" spans="1:19" ht="14.45" customHeight="1" x14ac:dyDescent="0.2">
      <c r="A4763" s="821" t="s">
        <v>6951</v>
      </c>
      <c r="B4763" s="822" t="s">
        <v>7426</v>
      </c>
      <c r="C4763" s="822" t="s">
        <v>642</v>
      </c>
      <c r="D4763" s="822" t="s">
        <v>3488</v>
      </c>
      <c r="E4763" s="822" t="s">
        <v>6953</v>
      </c>
      <c r="F4763" s="822" t="s">
        <v>7200</v>
      </c>
      <c r="G4763" s="822" t="s">
        <v>1241</v>
      </c>
      <c r="H4763" s="831"/>
      <c r="I4763" s="831"/>
      <c r="J4763" s="822"/>
      <c r="K4763" s="822"/>
      <c r="L4763" s="831"/>
      <c r="M4763" s="831"/>
      <c r="N4763" s="822"/>
      <c r="O4763" s="822"/>
      <c r="P4763" s="831">
        <v>1.4</v>
      </c>
      <c r="Q4763" s="831">
        <v>112.98</v>
      </c>
      <c r="R4763" s="827"/>
      <c r="S4763" s="832">
        <v>80.7</v>
      </c>
    </row>
    <row r="4764" spans="1:19" ht="14.45" customHeight="1" x14ac:dyDescent="0.2">
      <c r="A4764" s="821" t="s">
        <v>6951</v>
      </c>
      <c r="B4764" s="822" t="s">
        <v>7426</v>
      </c>
      <c r="C4764" s="822" t="s">
        <v>642</v>
      </c>
      <c r="D4764" s="822" t="s">
        <v>3488</v>
      </c>
      <c r="E4764" s="822" t="s">
        <v>6953</v>
      </c>
      <c r="F4764" s="822" t="s">
        <v>7221</v>
      </c>
      <c r="G4764" s="822" t="s">
        <v>2319</v>
      </c>
      <c r="H4764" s="831"/>
      <c r="I4764" s="831"/>
      <c r="J4764" s="822"/>
      <c r="K4764" s="822"/>
      <c r="L4764" s="831"/>
      <c r="M4764" s="831"/>
      <c r="N4764" s="822"/>
      <c r="O4764" s="822"/>
      <c r="P4764" s="831">
        <v>2</v>
      </c>
      <c r="Q4764" s="831">
        <v>6855.69</v>
      </c>
      <c r="R4764" s="827"/>
      <c r="S4764" s="832">
        <v>3427.8449999999998</v>
      </c>
    </row>
    <row r="4765" spans="1:19" ht="14.45" customHeight="1" x14ac:dyDescent="0.2">
      <c r="A4765" s="821" t="s">
        <v>6951</v>
      </c>
      <c r="B4765" s="822" t="s">
        <v>7426</v>
      </c>
      <c r="C4765" s="822" t="s">
        <v>642</v>
      </c>
      <c r="D4765" s="822" t="s">
        <v>3488</v>
      </c>
      <c r="E4765" s="822" t="s">
        <v>7261</v>
      </c>
      <c r="F4765" s="822" t="s">
        <v>7434</v>
      </c>
      <c r="G4765" s="822" t="s">
        <v>7435</v>
      </c>
      <c r="H4765" s="831"/>
      <c r="I4765" s="831"/>
      <c r="J4765" s="822"/>
      <c r="K4765" s="822"/>
      <c r="L4765" s="831">
        <v>5</v>
      </c>
      <c r="M4765" s="831">
        <v>7284.07</v>
      </c>
      <c r="N4765" s="822"/>
      <c r="O4765" s="822">
        <v>1456.8139999999999</v>
      </c>
      <c r="P4765" s="831"/>
      <c r="Q4765" s="831"/>
      <c r="R4765" s="827"/>
      <c r="S4765" s="832"/>
    </row>
    <row r="4766" spans="1:19" ht="14.45" customHeight="1" x14ac:dyDescent="0.2">
      <c r="A4766" s="821" t="s">
        <v>6951</v>
      </c>
      <c r="B4766" s="822" t="s">
        <v>7426</v>
      </c>
      <c r="C4766" s="822" t="s">
        <v>642</v>
      </c>
      <c r="D4766" s="822" t="s">
        <v>3488</v>
      </c>
      <c r="E4766" s="822" t="s">
        <v>7261</v>
      </c>
      <c r="F4766" s="822" t="s">
        <v>7280</v>
      </c>
      <c r="G4766" s="822" t="s">
        <v>7281</v>
      </c>
      <c r="H4766" s="831"/>
      <c r="I4766" s="831"/>
      <c r="J4766" s="822"/>
      <c r="K4766" s="822"/>
      <c r="L4766" s="831"/>
      <c r="M4766" s="831"/>
      <c r="N4766" s="822"/>
      <c r="O4766" s="822"/>
      <c r="P4766" s="831">
        <v>7</v>
      </c>
      <c r="Q4766" s="831">
        <v>1255.0999999999999</v>
      </c>
      <c r="R4766" s="827"/>
      <c r="S4766" s="832">
        <v>179.29999999999998</v>
      </c>
    </row>
    <row r="4767" spans="1:19" ht="14.45" customHeight="1" x14ac:dyDescent="0.2">
      <c r="A4767" s="821" t="s">
        <v>6951</v>
      </c>
      <c r="B4767" s="822" t="s">
        <v>7426</v>
      </c>
      <c r="C4767" s="822" t="s">
        <v>642</v>
      </c>
      <c r="D4767" s="822" t="s">
        <v>3488</v>
      </c>
      <c r="E4767" s="822" t="s">
        <v>7261</v>
      </c>
      <c r="F4767" s="822" t="s">
        <v>7283</v>
      </c>
      <c r="G4767" s="822" t="s">
        <v>7284</v>
      </c>
      <c r="H4767" s="831"/>
      <c r="I4767" s="831"/>
      <c r="J4767" s="822"/>
      <c r="K4767" s="822"/>
      <c r="L4767" s="831"/>
      <c r="M4767" s="831"/>
      <c r="N4767" s="822"/>
      <c r="O4767" s="822"/>
      <c r="P4767" s="831">
        <v>2</v>
      </c>
      <c r="Q4767" s="831">
        <v>156.5</v>
      </c>
      <c r="R4767" s="827"/>
      <c r="S4767" s="832">
        <v>78.25</v>
      </c>
    </row>
    <row r="4768" spans="1:19" ht="14.45" customHeight="1" x14ac:dyDescent="0.2">
      <c r="A4768" s="821" t="s">
        <v>6951</v>
      </c>
      <c r="B4768" s="822" t="s">
        <v>7426</v>
      </c>
      <c r="C4768" s="822" t="s">
        <v>642</v>
      </c>
      <c r="D4768" s="822" t="s">
        <v>3488</v>
      </c>
      <c r="E4768" s="822" t="s">
        <v>7261</v>
      </c>
      <c r="F4768" s="822" t="s">
        <v>7285</v>
      </c>
      <c r="G4768" s="822" t="s">
        <v>7286</v>
      </c>
      <c r="H4768" s="831"/>
      <c r="I4768" s="831"/>
      <c r="J4768" s="822"/>
      <c r="K4768" s="822"/>
      <c r="L4768" s="831"/>
      <c r="M4768" s="831"/>
      <c r="N4768" s="822"/>
      <c r="O4768" s="822"/>
      <c r="P4768" s="831">
        <v>2</v>
      </c>
      <c r="Q4768" s="831">
        <v>189.38</v>
      </c>
      <c r="R4768" s="827"/>
      <c r="S4768" s="832">
        <v>94.69</v>
      </c>
    </row>
    <row r="4769" spans="1:19" ht="14.45" customHeight="1" x14ac:dyDescent="0.2">
      <c r="A4769" s="821" t="s">
        <v>6951</v>
      </c>
      <c r="B4769" s="822" t="s">
        <v>7426</v>
      </c>
      <c r="C4769" s="822" t="s">
        <v>642</v>
      </c>
      <c r="D4769" s="822" t="s">
        <v>3488</v>
      </c>
      <c r="E4769" s="822" t="s">
        <v>7261</v>
      </c>
      <c r="F4769" s="822" t="s">
        <v>7287</v>
      </c>
      <c r="G4769" s="822" t="s">
        <v>7286</v>
      </c>
      <c r="H4769" s="831"/>
      <c r="I4769" s="831"/>
      <c r="J4769" s="822"/>
      <c r="K4769" s="822"/>
      <c r="L4769" s="831"/>
      <c r="M4769" s="831"/>
      <c r="N4769" s="822"/>
      <c r="O4769" s="822"/>
      <c r="P4769" s="831">
        <v>5</v>
      </c>
      <c r="Q4769" s="831">
        <v>379.85</v>
      </c>
      <c r="R4769" s="827"/>
      <c r="S4769" s="832">
        <v>75.97</v>
      </c>
    </row>
    <row r="4770" spans="1:19" ht="14.45" customHeight="1" x14ac:dyDescent="0.2">
      <c r="A4770" s="821" t="s">
        <v>6951</v>
      </c>
      <c r="B4770" s="822" t="s">
        <v>7426</v>
      </c>
      <c r="C4770" s="822" t="s">
        <v>642</v>
      </c>
      <c r="D4770" s="822" t="s">
        <v>3488</v>
      </c>
      <c r="E4770" s="822" t="s">
        <v>6946</v>
      </c>
      <c r="F4770" s="822" t="s">
        <v>7314</v>
      </c>
      <c r="G4770" s="822" t="s">
        <v>7315</v>
      </c>
      <c r="H4770" s="831"/>
      <c r="I4770" s="831"/>
      <c r="J4770" s="822"/>
      <c r="K4770" s="822"/>
      <c r="L4770" s="831"/>
      <c r="M4770" s="831"/>
      <c r="N4770" s="822"/>
      <c r="O4770" s="822"/>
      <c r="P4770" s="831">
        <v>4</v>
      </c>
      <c r="Q4770" s="831">
        <v>632</v>
      </c>
      <c r="R4770" s="827"/>
      <c r="S4770" s="832">
        <v>158</v>
      </c>
    </row>
    <row r="4771" spans="1:19" ht="14.45" customHeight="1" x14ac:dyDescent="0.2">
      <c r="A4771" s="821" t="s">
        <v>6951</v>
      </c>
      <c r="B4771" s="822" t="s">
        <v>7426</v>
      </c>
      <c r="C4771" s="822" t="s">
        <v>642</v>
      </c>
      <c r="D4771" s="822" t="s">
        <v>3488</v>
      </c>
      <c r="E4771" s="822" t="s">
        <v>6946</v>
      </c>
      <c r="F4771" s="822" t="s">
        <v>7328</v>
      </c>
      <c r="G4771" s="822" t="s">
        <v>7329</v>
      </c>
      <c r="H4771" s="831">
        <v>16</v>
      </c>
      <c r="I4771" s="831">
        <v>2864</v>
      </c>
      <c r="J4771" s="822"/>
      <c r="K4771" s="822">
        <v>179</v>
      </c>
      <c r="L4771" s="831">
        <v>119</v>
      </c>
      <c r="M4771" s="831">
        <v>21420</v>
      </c>
      <c r="N4771" s="822"/>
      <c r="O4771" s="822">
        <v>180</v>
      </c>
      <c r="P4771" s="831">
        <v>174</v>
      </c>
      <c r="Q4771" s="831">
        <v>33756</v>
      </c>
      <c r="R4771" s="827"/>
      <c r="S4771" s="832">
        <v>194</v>
      </c>
    </row>
    <row r="4772" spans="1:19" ht="14.45" customHeight="1" x14ac:dyDescent="0.2">
      <c r="A4772" s="821" t="s">
        <v>6951</v>
      </c>
      <c r="B4772" s="822" t="s">
        <v>7426</v>
      </c>
      <c r="C4772" s="822" t="s">
        <v>642</v>
      </c>
      <c r="D4772" s="822" t="s">
        <v>3488</v>
      </c>
      <c r="E4772" s="822" t="s">
        <v>6946</v>
      </c>
      <c r="F4772" s="822" t="s">
        <v>7441</v>
      </c>
      <c r="G4772" s="822" t="s">
        <v>7442</v>
      </c>
      <c r="H4772" s="831">
        <v>1</v>
      </c>
      <c r="I4772" s="831">
        <v>1247</v>
      </c>
      <c r="J4772" s="822"/>
      <c r="K4772" s="822">
        <v>1247</v>
      </c>
      <c r="L4772" s="831">
        <v>12</v>
      </c>
      <c r="M4772" s="831">
        <v>15012</v>
      </c>
      <c r="N4772" s="822"/>
      <c r="O4772" s="822">
        <v>1251</v>
      </c>
      <c r="P4772" s="831">
        <v>2</v>
      </c>
      <c r="Q4772" s="831">
        <v>2616</v>
      </c>
      <c r="R4772" s="827"/>
      <c r="S4772" s="832">
        <v>1308</v>
      </c>
    </row>
    <row r="4773" spans="1:19" ht="14.45" customHeight="1" x14ac:dyDescent="0.2">
      <c r="A4773" s="821" t="s">
        <v>6951</v>
      </c>
      <c r="B4773" s="822" t="s">
        <v>7426</v>
      </c>
      <c r="C4773" s="822" t="s">
        <v>642</v>
      </c>
      <c r="D4773" s="822" t="s">
        <v>3488</v>
      </c>
      <c r="E4773" s="822" t="s">
        <v>6946</v>
      </c>
      <c r="F4773" s="822" t="s">
        <v>7445</v>
      </c>
      <c r="G4773" s="822" t="s">
        <v>7446</v>
      </c>
      <c r="H4773" s="831">
        <v>3</v>
      </c>
      <c r="I4773" s="831">
        <v>1899</v>
      </c>
      <c r="J4773" s="822"/>
      <c r="K4773" s="822">
        <v>633</v>
      </c>
      <c r="L4773" s="831"/>
      <c r="M4773" s="831"/>
      <c r="N4773" s="822"/>
      <c r="O4773" s="822"/>
      <c r="P4773" s="831"/>
      <c r="Q4773" s="831"/>
      <c r="R4773" s="827"/>
      <c r="S4773" s="832"/>
    </row>
    <row r="4774" spans="1:19" ht="14.45" customHeight="1" x14ac:dyDescent="0.2">
      <c r="A4774" s="821" t="s">
        <v>6951</v>
      </c>
      <c r="B4774" s="822" t="s">
        <v>7426</v>
      </c>
      <c r="C4774" s="822" t="s">
        <v>642</v>
      </c>
      <c r="D4774" s="822" t="s">
        <v>3488</v>
      </c>
      <c r="E4774" s="822" t="s">
        <v>6946</v>
      </c>
      <c r="F4774" s="822" t="s">
        <v>7330</v>
      </c>
      <c r="G4774" s="822" t="s">
        <v>7331</v>
      </c>
      <c r="H4774" s="831">
        <v>9</v>
      </c>
      <c r="I4774" s="831">
        <v>60255</v>
      </c>
      <c r="J4774" s="822"/>
      <c r="K4774" s="822">
        <v>6695</v>
      </c>
      <c r="L4774" s="831">
        <v>4</v>
      </c>
      <c r="M4774" s="831">
        <v>26828</v>
      </c>
      <c r="N4774" s="822"/>
      <c r="O4774" s="822">
        <v>6707</v>
      </c>
      <c r="P4774" s="831"/>
      <c r="Q4774" s="831"/>
      <c r="R4774" s="827"/>
      <c r="S4774" s="832"/>
    </row>
    <row r="4775" spans="1:19" ht="14.45" customHeight="1" x14ac:dyDescent="0.2">
      <c r="A4775" s="821" t="s">
        <v>6951</v>
      </c>
      <c r="B4775" s="822" t="s">
        <v>7426</v>
      </c>
      <c r="C4775" s="822" t="s">
        <v>642</v>
      </c>
      <c r="D4775" s="822" t="s">
        <v>3488</v>
      </c>
      <c r="E4775" s="822" t="s">
        <v>6946</v>
      </c>
      <c r="F4775" s="822" t="s">
        <v>7449</v>
      </c>
      <c r="G4775" s="822" t="s">
        <v>7450</v>
      </c>
      <c r="H4775" s="831"/>
      <c r="I4775" s="831"/>
      <c r="J4775" s="822"/>
      <c r="K4775" s="822"/>
      <c r="L4775" s="831">
        <v>5</v>
      </c>
      <c r="M4775" s="831">
        <v>3705</v>
      </c>
      <c r="N4775" s="822"/>
      <c r="O4775" s="822">
        <v>741</v>
      </c>
      <c r="P4775" s="831"/>
      <c r="Q4775" s="831"/>
      <c r="R4775" s="827"/>
      <c r="S4775" s="832"/>
    </row>
    <row r="4776" spans="1:19" ht="14.45" customHeight="1" x14ac:dyDescent="0.2">
      <c r="A4776" s="821" t="s">
        <v>6951</v>
      </c>
      <c r="B4776" s="822" t="s">
        <v>7426</v>
      </c>
      <c r="C4776" s="822" t="s">
        <v>642</v>
      </c>
      <c r="D4776" s="822" t="s">
        <v>3488</v>
      </c>
      <c r="E4776" s="822" t="s">
        <v>6946</v>
      </c>
      <c r="F4776" s="822" t="s">
        <v>7451</v>
      </c>
      <c r="G4776" s="822" t="s">
        <v>7452</v>
      </c>
      <c r="H4776" s="831"/>
      <c r="I4776" s="831"/>
      <c r="J4776" s="822"/>
      <c r="K4776" s="822"/>
      <c r="L4776" s="831">
        <v>1</v>
      </c>
      <c r="M4776" s="831">
        <v>882</v>
      </c>
      <c r="N4776" s="822"/>
      <c r="O4776" s="822">
        <v>882</v>
      </c>
      <c r="P4776" s="831"/>
      <c r="Q4776" s="831"/>
      <c r="R4776" s="827"/>
      <c r="S4776" s="832"/>
    </row>
    <row r="4777" spans="1:19" ht="14.45" customHeight="1" x14ac:dyDescent="0.2">
      <c r="A4777" s="821" t="s">
        <v>6951</v>
      </c>
      <c r="B4777" s="822" t="s">
        <v>7426</v>
      </c>
      <c r="C4777" s="822" t="s">
        <v>642</v>
      </c>
      <c r="D4777" s="822" t="s">
        <v>3488</v>
      </c>
      <c r="E4777" s="822" t="s">
        <v>6946</v>
      </c>
      <c r="F4777" s="822" t="s">
        <v>7332</v>
      </c>
      <c r="G4777" s="822" t="s">
        <v>7333</v>
      </c>
      <c r="H4777" s="831"/>
      <c r="I4777" s="831"/>
      <c r="J4777" s="822"/>
      <c r="K4777" s="822"/>
      <c r="L4777" s="831"/>
      <c r="M4777" s="831"/>
      <c r="N4777" s="822"/>
      <c r="O4777" s="822"/>
      <c r="P4777" s="831">
        <v>13</v>
      </c>
      <c r="Q4777" s="831">
        <v>0</v>
      </c>
      <c r="R4777" s="827"/>
      <c r="S4777" s="832">
        <v>0</v>
      </c>
    </row>
    <row r="4778" spans="1:19" ht="14.45" customHeight="1" x14ac:dyDescent="0.2">
      <c r="A4778" s="821" t="s">
        <v>6951</v>
      </c>
      <c r="B4778" s="822" t="s">
        <v>7426</v>
      </c>
      <c r="C4778" s="822" t="s">
        <v>642</v>
      </c>
      <c r="D4778" s="822" t="s">
        <v>3488</v>
      </c>
      <c r="E4778" s="822" t="s">
        <v>6946</v>
      </c>
      <c r="F4778" s="822" t="s">
        <v>7336</v>
      </c>
      <c r="G4778" s="822" t="s">
        <v>7337</v>
      </c>
      <c r="H4778" s="831"/>
      <c r="I4778" s="831"/>
      <c r="J4778" s="822"/>
      <c r="K4778" s="822"/>
      <c r="L4778" s="831"/>
      <c r="M4778" s="831"/>
      <c r="N4778" s="822"/>
      <c r="O4778" s="822"/>
      <c r="P4778" s="831">
        <v>8</v>
      </c>
      <c r="Q4778" s="831">
        <v>2080</v>
      </c>
      <c r="R4778" s="827"/>
      <c r="S4778" s="832">
        <v>260</v>
      </c>
    </row>
    <row r="4779" spans="1:19" ht="14.45" customHeight="1" x14ac:dyDescent="0.2">
      <c r="A4779" s="821" t="s">
        <v>6951</v>
      </c>
      <c r="B4779" s="822" t="s">
        <v>7426</v>
      </c>
      <c r="C4779" s="822" t="s">
        <v>642</v>
      </c>
      <c r="D4779" s="822" t="s">
        <v>3488</v>
      </c>
      <c r="E4779" s="822" t="s">
        <v>6946</v>
      </c>
      <c r="F4779" s="822" t="s">
        <v>7338</v>
      </c>
      <c r="G4779" s="822" t="s">
        <v>7339</v>
      </c>
      <c r="H4779" s="831">
        <v>16</v>
      </c>
      <c r="I4779" s="831">
        <v>533.32999999999993</v>
      </c>
      <c r="J4779" s="822"/>
      <c r="K4779" s="822">
        <v>33.333124999999995</v>
      </c>
      <c r="L4779" s="831">
        <v>250</v>
      </c>
      <c r="M4779" s="831">
        <v>10276.660000000002</v>
      </c>
      <c r="N4779" s="822"/>
      <c r="O4779" s="822">
        <v>41.106640000000006</v>
      </c>
      <c r="P4779" s="831">
        <v>192</v>
      </c>
      <c r="Q4779" s="831">
        <v>8108.9</v>
      </c>
      <c r="R4779" s="827"/>
      <c r="S4779" s="832">
        <v>42.233854166666667</v>
      </c>
    </row>
    <row r="4780" spans="1:19" ht="14.45" customHeight="1" x14ac:dyDescent="0.2">
      <c r="A4780" s="821" t="s">
        <v>6951</v>
      </c>
      <c r="B4780" s="822" t="s">
        <v>7426</v>
      </c>
      <c r="C4780" s="822" t="s">
        <v>642</v>
      </c>
      <c r="D4780" s="822" t="s">
        <v>3488</v>
      </c>
      <c r="E4780" s="822" t="s">
        <v>6946</v>
      </c>
      <c r="F4780" s="822" t="s">
        <v>7340</v>
      </c>
      <c r="G4780" s="822" t="s">
        <v>7341</v>
      </c>
      <c r="H4780" s="831">
        <v>9</v>
      </c>
      <c r="I4780" s="831">
        <v>8478</v>
      </c>
      <c r="J4780" s="822"/>
      <c r="K4780" s="822">
        <v>942</v>
      </c>
      <c r="L4780" s="831">
        <v>4</v>
      </c>
      <c r="M4780" s="831">
        <v>3776</v>
      </c>
      <c r="N4780" s="822"/>
      <c r="O4780" s="822">
        <v>944</v>
      </c>
      <c r="P4780" s="831"/>
      <c r="Q4780" s="831"/>
      <c r="R4780" s="827"/>
      <c r="S4780" s="832"/>
    </row>
    <row r="4781" spans="1:19" ht="14.45" customHeight="1" x14ac:dyDescent="0.2">
      <c r="A4781" s="821" t="s">
        <v>6951</v>
      </c>
      <c r="B4781" s="822" t="s">
        <v>7426</v>
      </c>
      <c r="C4781" s="822" t="s">
        <v>642</v>
      </c>
      <c r="D4781" s="822" t="s">
        <v>3488</v>
      </c>
      <c r="E4781" s="822" t="s">
        <v>6946</v>
      </c>
      <c r="F4781" s="822" t="s">
        <v>7348</v>
      </c>
      <c r="G4781" s="822" t="s">
        <v>7349</v>
      </c>
      <c r="H4781" s="831">
        <v>1</v>
      </c>
      <c r="I4781" s="831">
        <v>33</v>
      </c>
      <c r="J4781" s="822"/>
      <c r="K4781" s="822">
        <v>33</v>
      </c>
      <c r="L4781" s="831">
        <v>21</v>
      </c>
      <c r="M4781" s="831">
        <v>693</v>
      </c>
      <c r="N4781" s="822"/>
      <c r="O4781" s="822">
        <v>33</v>
      </c>
      <c r="P4781" s="831">
        <v>34</v>
      </c>
      <c r="Q4781" s="831">
        <v>1156</v>
      </c>
      <c r="R4781" s="827"/>
      <c r="S4781" s="832">
        <v>34</v>
      </c>
    </row>
    <row r="4782" spans="1:19" ht="14.45" customHeight="1" x14ac:dyDescent="0.2">
      <c r="A4782" s="821" t="s">
        <v>6951</v>
      </c>
      <c r="B4782" s="822" t="s">
        <v>7426</v>
      </c>
      <c r="C4782" s="822" t="s">
        <v>642</v>
      </c>
      <c r="D4782" s="822" t="s">
        <v>3488</v>
      </c>
      <c r="E4782" s="822" t="s">
        <v>6946</v>
      </c>
      <c r="F4782" s="822" t="s">
        <v>7350</v>
      </c>
      <c r="G4782" s="822" t="s">
        <v>7351</v>
      </c>
      <c r="H4782" s="831"/>
      <c r="I4782" s="831"/>
      <c r="J4782" s="822"/>
      <c r="K4782" s="822"/>
      <c r="L4782" s="831">
        <v>92</v>
      </c>
      <c r="M4782" s="831">
        <v>33120</v>
      </c>
      <c r="N4782" s="822"/>
      <c r="O4782" s="822">
        <v>360</v>
      </c>
      <c r="P4782" s="831"/>
      <c r="Q4782" s="831"/>
      <c r="R4782" s="827"/>
      <c r="S4782" s="832"/>
    </row>
    <row r="4783" spans="1:19" ht="14.45" customHeight="1" x14ac:dyDescent="0.2">
      <c r="A4783" s="821" t="s">
        <v>6951</v>
      </c>
      <c r="B4783" s="822" t="s">
        <v>7426</v>
      </c>
      <c r="C4783" s="822" t="s">
        <v>642</v>
      </c>
      <c r="D4783" s="822" t="s">
        <v>3488</v>
      </c>
      <c r="E4783" s="822" t="s">
        <v>6946</v>
      </c>
      <c r="F4783" s="822" t="s">
        <v>7352</v>
      </c>
      <c r="G4783" s="822" t="s">
        <v>7353</v>
      </c>
      <c r="H4783" s="831"/>
      <c r="I4783" s="831"/>
      <c r="J4783" s="822"/>
      <c r="K4783" s="822"/>
      <c r="L4783" s="831"/>
      <c r="M4783" s="831"/>
      <c r="N4783" s="822"/>
      <c r="O4783" s="822"/>
      <c r="P4783" s="831">
        <v>3</v>
      </c>
      <c r="Q4783" s="831">
        <v>426</v>
      </c>
      <c r="R4783" s="827"/>
      <c r="S4783" s="832">
        <v>142</v>
      </c>
    </row>
    <row r="4784" spans="1:19" ht="14.45" customHeight="1" x14ac:dyDescent="0.2">
      <c r="A4784" s="821" t="s">
        <v>6951</v>
      </c>
      <c r="B4784" s="822" t="s">
        <v>7426</v>
      </c>
      <c r="C4784" s="822" t="s">
        <v>642</v>
      </c>
      <c r="D4784" s="822" t="s">
        <v>3488</v>
      </c>
      <c r="E4784" s="822" t="s">
        <v>6946</v>
      </c>
      <c r="F4784" s="822" t="s">
        <v>7453</v>
      </c>
      <c r="G4784" s="822" t="s">
        <v>7454</v>
      </c>
      <c r="H4784" s="831"/>
      <c r="I4784" s="831"/>
      <c r="J4784" s="822"/>
      <c r="K4784" s="822"/>
      <c r="L4784" s="831">
        <v>40</v>
      </c>
      <c r="M4784" s="831">
        <v>28440</v>
      </c>
      <c r="N4784" s="822"/>
      <c r="O4784" s="822">
        <v>711</v>
      </c>
      <c r="P4784" s="831">
        <v>18</v>
      </c>
      <c r="Q4784" s="831">
        <v>13824</v>
      </c>
      <c r="R4784" s="827"/>
      <c r="S4784" s="832">
        <v>768</v>
      </c>
    </row>
    <row r="4785" spans="1:19" ht="14.45" customHeight="1" x14ac:dyDescent="0.2">
      <c r="A4785" s="821" t="s">
        <v>6951</v>
      </c>
      <c r="B4785" s="822" t="s">
        <v>7426</v>
      </c>
      <c r="C4785" s="822" t="s">
        <v>642</v>
      </c>
      <c r="D4785" s="822" t="s">
        <v>3488</v>
      </c>
      <c r="E4785" s="822" t="s">
        <v>6946</v>
      </c>
      <c r="F4785" s="822" t="s">
        <v>7354</v>
      </c>
      <c r="G4785" s="822" t="s">
        <v>7355</v>
      </c>
      <c r="H4785" s="831"/>
      <c r="I4785" s="831"/>
      <c r="J4785" s="822"/>
      <c r="K4785" s="822"/>
      <c r="L4785" s="831"/>
      <c r="M4785" s="831"/>
      <c r="N4785" s="822"/>
      <c r="O4785" s="822"/>
      <c r="P4785" s="831">
        <v>1</v>
      </c>
      <c r="Q4785" s="831">
        <v>81</v>
      </c>
      <c r="R4785" s="827"/>
      <c r="S4785" s="832">
        <v>81</v>
      </c>
    </row>
    <row r="4786" spans="1:19" ht="14.45" customHeight="1" x14ac:dyDescent="0.2">
      <c r="A4786" s="821" t="s">
        <v>6951</v>
      </c>
      <c r="B4786" s="822" t="s">
        <v>7426</v>
      </c>
      <c r="C4786" s="822" t="s">
        <v>642</v>
      </c>
      <c r="D4786" s="822" t="s">
        <v>3488</v>
      </c>
      <c r="E4786" s="822" t="s">
        <v>6946</v>
      </c>
      <c r="F4786" s="822" t="s">
        <v>7362</v>
      </c>
      <c r="G4786" s="822" t="s">
        <v>7363</v>
      </c>
      <c r="H4786" s="831"/>
      <c r="I4786" s="831"/>
      <c r="J4786" s="822"/>
      <c r="K4786" s="822"/>
      <c r="L4786" s="831"/>
      <c r="M4786" s="831"/>
      <c r="N4786" s="822"/>
      <c r="O4786" s="822"/>
      <c r="P4786" s="831">
        <v>3</v>
      </c>
      <c r="Q4786" s="831">
        <v>198</v>
      </c>
      <c r="R4786" s="827"/>
      <c r="S4786" s="832">
        <v>66</v>
      </c>
    </row>
    <row r="4787" spans="1:19" ht="14.45" customHeight="1" x14ac:dyDescent="0.2">
      <c r="A4787" s="821" t="s">
        <v>6951</v>
      </c>
      <c r="B4787" s="822" t="s">
        <v>7426</v>
      </c>
      <c r="C4787" s="822" t="s">
        <v>642</v>
      </c>
      <c r="D4787" s="822" t="s">
        <v>3488</v>
      </c>
      <c r="E4787" s="822" t="s">
        <v>6946</v>
      </c>
      <c r="F4787" s="822" t="s">
        <v>7368</v>
      </c>
      <c r="G4787" s="822" t="s">
        <v>7369</v>
      </c>
      <c r="H4787" s="831"/>
      <c r="I4787" s="831"/>
      <c r="J4787" s="822"/>
      <c r="K4787" s="822"/>
      <c r="L4787" s="831">
        <v>18</v>
      </c>
      <c r="M4787" s="831">
        <v>2106</v>
      </c>
      <c r="N4787" s="822"/>
      <c r="O4787" s="822">
        <v>117</v>
      </c>
      <c r="P4787" s="831">
        <v>7</v>
      </c>
      <c r="Q4787" s="831">
        <v>889</v>
      </c>
      <c r="R4787" s="827"/>
      <c r="S4787" s="832">
        <v>127</v>
      </c>
    </row>
    <row r="4788" spans="1:19" ht="14.45" customHeight="1" x14ac:dyDescent="0.2">
      <c r="A4788" s="821" t="s">
        <v>6951</v>
      </c>
      <c r="B4788" s="822" t="s">
        <v>7426</v>
      </c>
      <c r="C4788" s="822" t="s">
        <v>642</v>
      </c>
      <c r="D4788" s="822" t="s">
        <v>3488</v>
      </c>
      <c r="E4788" s="822" t="s">
        <v>6946</v>
      </c>
      <c r="F4788" s="822" t="s">
        <v>7457</v>
      </c>
      <c r="G4788" s="822" t="s">
        <v>7458</v>
      </c>
      <c r="H4788" s="831">
        <v>3</v>
      </c>
      <c r="I4788" s="831">
        <v>11517</v>
      </c>
      <c r="J4788" s="822"/>
      <c r="K4788" s="822">
        <v>3839</v>
      </c>
      <c r="L4788" s="831">
        <v>31</v>
      </c>
      <c r="M4788" s="831">
        <v>119195</v>
      </c>
      <c r="N4788" s="822"/>
      <c r="O4788" s="822">
        <v>3845</v>
      </c>
      <c r="P4788" s="831">
        <v>2</v>
      </c>
      <c r="Q4788" s="831">
        <v>7970</v>
      </c>
      <c r="R4788" s="827"/>
      <c r="S4788" s="832">
        <v>3985</v>
      </c>
    </row>
    <row r="4789" spans="1:19" ht="14.45" customHeight="1" x14ac:dyDescent="0.2">
      <c r="A4789" s="821" t="s">
        <v>6951</v>
      </c>
      <c r="B4789" s="822" t="s">
        <v>7426</v>
      </c>
      <c r="C4789" s="822" t="s">
        <v>642</v>
      </c>
      <c r="D4789" s="822" t="s">
        <v>3488</v>
      </c>
      <c r="E4789" s="822" t="s">
        <v>6946</v>
      </c>
      <c r="F4789" s="822" t="s">
        <v>7459</v>
      </c>
      <c r="G4789" s="822" t="s">
        <v>7460</v>
      </c>
      <c r="H4789" s="831"/>
      <c r="I4789" s="831"/>
      <c r="J4789" s="822"/>
      <c r="K4789" s="822"/>
      <c r="L4789" s="831">
        <v>22</v>
      </c>
      <c r="M4789" s="831">
        <v>42988</v>
      </c>
      <c r="N4789" s="822"/>
      <c r="O4789" s="822">
        <v>1954</v>
      </c>
      <c r="P4789" s="831">
        <v>3</v>
      </c>
      <c r="Q4789" s="831">
        <v>6033</v>
      </c>
      <c r="R4789" s="827"/>
      <c r="S4789" s="832">
        <v>2011</v>
      </c>
    </row>
    <row r="4790" spans="1:19" ht="14.45" customHeight="1" x14ac:dyDescent="0.2">
      <c r="A4790" s="821" t="s">
        <v>6951</v>
      </c>
      <c r="B4790" s="822" t="s">
        <v>7426</v>
      </c>
      <c r="C4790" s="822" t="s">
        <v>642</v>
      </c>
      <c r="D4790" s="822" t="s">
        <v>3488</v>
      </c>
      <c r="E4790" s="822" t="s">
        <v>6946</v>
      </c>
      <c r="F4790" s="822" t="s">
        <v>7481</v>
      </c>
      <c r="G4790" s="822" t="s">
        <v>7482</v>
      </c>
      <c r="H4790" s="831">
        <v>1</v>
      </c>
      <c r="I4790" s="831">
        <v>8346</v>
      </c>
      <c r="J4790" s="822"/>
      <c r="K4790" s="822">
        <v>8346</v>
      </c>
      <c r="L4790" s="831">
        <v>6</v>
      </c>
      <c r="M4790" s="831">
        <v>50160</v>
      </c>
      <c r="N4790" s="822"/>
      <c r="O4790" s="822">
        <v>8360</v>
      </c>
      <c r="P4790" s="831"/>
      <c r="Q4790" s="831"/>
      <c r="R4790" s="827"/>
      <c r="S4790" s="832"/>
    </row>
    <row r="4791" spans="1:19" ht="14.45" customHeight="1" x14ac:dyDescent="0.2">
      <c r="A4791" s="821" t="s">
        <v>6951</v>
      </c>
      <c r="B4791" s="822" t="s">
        <v>7426</v>
      </c>
      <c r="C4791" s="822" t="s">
        <v>642</v>
      </c>
      <c r="D4791" s="822" t="s">
        <v>3488</v>
      </c>
      <c r="E4791" s="822" t="s">
        <v>6946</v>
      </c>
      <c r="F4791" s="822" t="s">
        <v>7485</v>
      </c>
      <c r="G4791" s="822" t="s">
        <v>7486</v>
      </c>
      <c r="H4791" s="831"/>
      <c r="I4791" s="831"/>
      <c r="J4791" s="822"/>
      <c r="K4791" s="822"/>
      <c r="L4791" s="831"/>
      <c r="M4791" s="831"/>
      <c r="N4791" s="822"/>
      <c r="O4791" s="822"/>
      <c r="P4791" s="831">
        <v>1</v>
      </c>
      <c r="Q4791" s="831">
        <v>544</v>
      </c>
      <c r="R4791" s="827"/>
      <c r="S4791" s="832">
        <v>544</v>
      </c>
    </row>
    <row r="4792" spans="1:19" ht="14.45" customHeight="1" x14ac:dyDescent="0.2">
      <c r="A4792" s="821" t="s">
        <v>6951</v>
      </c>
      <c r="B4792" s="822" t="s">
        <v>7426</v>
      </c>
      <c r="C4792" s="822" t="s">
        <v>645</v>
      </c>
      <c r="D4792" s="822" t="s">
        <v>6925</v>
      </c>
      <c r="E4792" s="822" t="s">
        <v>6946</v>
      </c>
      <c r="F4792" s="822" t="s">
        <v>7443</v>
      </c>
      <c r="G4792" s="822" t="s">
        <v>7444</v>
      </c>
      <c r="H4792" s="831">
        <v>132</v>
      </c>
      <c r="I4792" s="831">
        <v>94380</v>
      </c>
      <c r="J4792" s="822"/>
      <c r="K4792" s="822">
        <v>715</v>
      </c>
      <c r="L4792" s="831"/>
      <c r="M4792" s="831"/>
      <c r="N4792" s="822"/>
      <c r="O4792" s="822"/>
      <c r="P4792" s="831"/>
      <c r="Q4792" s="831"/>
      <c r="R4792" s="827"/>
      <c r="S4792" s="832"/>
    </row>
    <row r="4793" spans="1:19" ht="14.45" customHeight="1" x14ac:dyDescent="0.2">
      <c r="A4793" s="821" t="s">
        <v>6951</v>
      </c>
      <c r="B4793" s="822" t="s">
        <v>7426</v>
      </c>
      <c r="C4793" s="822" t="s">
        <v>645</v>
      </c>
      <c r="D4793" s="822" t="s">
        <v>6925</v>
      </c>
      <c r="E4793" s="822" t="s">
        <v>6946</v>
      </c>
      <c r="F4793" s="822" t="s">
        <v>7447</v>
      </c>
      <c r="G4793" s="822" t="s">
        <v>7448</v>
      </c>
      <c r="H4793" s="831">
        <v>6</v>
      </c>
      <c r="I4793" s="831">
        <v>780</v>
      </c>
      <c r="J4793" s="822"/>
      <c r="K4793" s="822">
        <v>130</v>
      </c>
      <c r="L4793" s="831"/>
      <c r="M4793" s="831"/>
      <c r="N4793" s="822"/>
      <c r="O4793" s="822"/>
      <c r="P4793" s="831"/>
      <c r="Q4793" s="831"/>
      <c r="R4793" s="827"/>
      <c r="S4793" s="832"/>
    </row>
    <row r="4794" spans="1:19" ht="14.45" customHeight="1" x14ac:dyDescent="0.2">
      <c r="A4794" s="821" t="s">
        <v>6951</v>
      </c>
      <c r="B4794" s="822" t="s">
        <v>7426</v>
      </c>
      <c r="C4794" s="822" t="s">
        <v>645</v>
      </c>
      <c r="D4794" s="822" t="s">
        <v>6925</v>
      </c>
      <c r="E4794" s="822" t="s">
        <v>6946</v>
      </c>
      <c r="F4794" s="822" t="s">
        <v>7451</v>
      </c>
      <c r="G4794" s="822" t="s">
        <v>7452</v>
      </c>
      <c r="H4794" s="831">
        <v>240</v>
      </c>
      <c r="I4794" s="831">
        <v>211440</v>
      </c>
      <c r="J4794" s="822"/>
      <c r="K4794" s="822">
        <v>881</v>
      </c>
      <c r="L4794" s="831"/>
      <c r="M4794" s="831"/>
      <c r="N4794" s="822"/>
      <c r="O4794" s="822"/>
      <c r="P4794" s="831"/>
      <c r="Q4794" s="831"/>
      <c r="R4794" s="827"/>
      <c r="S4794" s="832"/>
    </row>
    <row r="4795" spans="1:19" ht="14.45" customHeight="1" x14ac:dyDescent="0.2">
      <c r="A4795" s="821" t="s">
        <v>6951</v>
      </c>
      <c r="B4795" s="822" t="s">
        <v>7426</v>
      </c>
      <c r="C4795" s="822" t="s">
        <v>645</v>
      </c>
      <c r="D4795" s="822" t="s">
        <v>6925</v>
      </c>
      <c r="E4795" s="822" t="s">
        <v>6946</v>
      </c>
      <c r="F4795" s="822" t="s">
        <v>7342</v>
      </c>
      <c r="G4795" s="822" t="s">
        <v>7343</v>
      </c>
      <c r="H4795" s="831">
        <v>3</v>
      </c>
      <c r="I4795" s="831">
        <v>114</v>
      </c>
      <c r="J4795" s="822"/>
      <c r="K4795" s="822">
        <v>38</v>
      </c>
      <c r="L4795" s="831"/>
      <c r="M4795" s="831"/>
      <c r="N4795" s="822"/>
      <c r="O4795" s="822"/>
      <c r="P4795" s="831"/>
      <c r="Q4795" s="831"/>
      <c r="R4795" s="827"/>
      <c r="S4795" s="832"/>
    </row>
    <row r="4796" spans="1:19" ht="14.45" customHeight="1" x14ac:dyDescent="0.2">
      <c r="A4796" s="821" t="s">
        <v>6951</v>
      </c>
      <c r="B4796" s="822" t="s">
        <v>7426</v>
      </c>
      <c r="C4796" s="822" t="s">
        <v>645</v>
      </c>
      <c r="D4796" s="822" t="s">
        <v>6925</v>
      </c>
      <c r="E4796" s="822" t="s">
        <v>6946</v>
      </c>
      <c r="F4796" s="822" t="s">
        <v>7459</v>
      </c>
      <c r="G4796" s="822" t="s">
        <v>7460</v>
      </c>
      <c r="H4796" s="831">
        <v>5</v>
      </c>
      <c r="I4796" s="831">
        <v>9750</v>
      </c>
      <c r="J4796" s="822"/>
      <c r="K4796" s="822">
        <v>1950</v>
      </c>
      <c r="L4796" s="831"/>
      <c r="M4796" s="831"/>
      <c r="N4796" s="822"/>
      <c r="O4796" s="822"/>
      <c r="P4796" s="831"/>
      <c r="Q4796" s="831"/>
      <c r="R4796" s="827"/>
      <c r="S4796" s="832"/>
    </row>
    <row r="4797" spans="1:19" ht="14.45" customHeight="1" x14ac:dyDescent="0.2">
      <c r="A4797" s="821" t="s">
        <v>6951</v>
      </c>
      <c r="B4797" s="822" t="s">
        <v>7426</v>
      </c>
      <c r="C4797" s="822" t="s">
        <v>645</v>
      </c>
      <c r="D4797" s="822" t="s">
        <v>6935</v>
      </c>
      <c r="E4797" s="822" t="s">
        <v>6946</v>
      </c>
      <c r="F4797" s="822" t="s">
        <v>7328</v>
      </c>
      <c r="G4797" s="822" t="s">
        <v>7329</v>
      </c>
      <c r="H4797" s="831">
        <v>1</v>
      </c>
      <c r="I4797" s="831">
        <v>179</v>
      </c>
      <c r="J4797" s="822"/>
      <c r="K4797" s="822">
        <v>179</v>
      </c>
      <c r="L4797" s="831"/>
      <c r="M4797" s="831"/>
      <c r="N4797" s="822"/>
      <c r="O4797" s="822"/>
      <c r="P4797" s="831"/>
      <c r="Q4797" s="831"/>
      <c r="R4797" s="827"/>
      <c r="S4797" s="832"/>
    </row>
    <row r="4798" spans="1:19" ht="14.45" customHeight="1" x14ac:dyDescent="0.2">
      <c r="A4798" s="821" t="s">
        <v>6951</v>
      </c>
      <c r="B4798" s="822" t="s">
        <v>7426</v>
      </c>
      <c r="C4798" s="822" t="s">
        <v>645</v>
      </c>
      <c r="D4798" s="822" t="s">
        <v>6935</v>
      </c>
      <c r="E4798" s="822" t="s">
        <v>6946</v>
      </c>
      <c r="F4798" s="822" t="s">
        <v>7338</v>
      </c>
      <c r="G4798" s="822" t="s">
        <v>7339</v>
      </c>
      <c r="H4798" s="831">
        <v>1</v>
      </c>
      <c r="I4798" s="831">
        <v>33.33</v>
      </c>
      <c r="J4798" s="822"/>
      <c r="K4798" s="822">
        <v>33.33</v>
      </c>
      <c r="L4798" s="831"/>
      <c r="M4798" s="831"/>
      <c r="N4798" s="822"/>
      <c r="O4798" s="822"/>
      <c r="P4798" s="831"/>
      <c r="Q4798" s="831"/>
      <c r="R4798" s="827"/>
      <c r="S4798" s="832"/>
    </row>
    <row r="4799" spans="1:19" ht="14.45" customHeight="1" x14ac:dyDescent="0.2">
      <c r="A4799" s="821" t="s">
        <v>6951</v>
      </c>
      <c r="B4799" s="822" t="s">
        <v>7426</v>
      </c>
      <c r="C4799" s="822" t="s">
        <v>645</v>
      </c>
      <c r="D4799" s="822" t="s">
        <v>3525</v>
      </c>
      <c r="E4799" s="822" t="s">
        <v>6953</v>
      </c>
      <c r="F4799" s="822" t="s">
        <v>7004</v>
      </c>
      <c r="G4799" s="822" t="s">
        <v>7005</v>
      </c>
      <c r="H4799" s="831"/>
      <c r="I4799" s="831"/>
      <c r="J4799" s="822"/>
      <c r="K4799" s="822"/>
      <c r="L4799" s="831"/>
      <c r="M4799" s="831"/>
      <c r="N4799" s="822"/>
      <c r="O4799" s="822"/>
      <c r="P4799" s="831">
        <v>0.1</v>
      </c>
      <c r="Q4799" s="831">
        <v>11.73</v>
      </c>
      <c r="R4799" s="827"/>
      <c r="S4799" s="832">
        <v>117.3</v>
      </c>
    </row>
    <row r="4800" spans="1:19" ht="14.45" customHeight="1" x14ac:dyDescent="0.2">
      <c r="A4800" s="821" t="s">
        <v>6951</v>
      </c>
      <c r="B4800" s="822" t="s">
        <v>7426</v>
      </c>
      <c r="C4800" s="822" t="s">
        <v>645</v>
      </c>
      <c r="D4800" s="822" t="s">
        <v>3525</v>
      </c>
      <c r="E4800" s="822" t="s">
        <v>6946</v>
      </c>
      <c r="F4800" s="822" t="s">
        <v>7328</v>
      </c>
      <c r="G4800" s="822" t="s">
        <v>7329</v>
      </c>
      <c r="H4800" s="831">
        <v>33</v>
      </c>
      <c r="I4800" s="831">
        <v>5907</v>
      </c>
      <c r="J4800" s="822"/>
      <c r="K4800" s="822">
        <v>179</v>
      </c>
      <c r="L4800" s="831">
        <v>58</v>
      </c>
      <c r="M4800" s="831">
        <v>10440</v>
      </c>
      <c r="N4800" s="822"/>
      <c r="O4800" s="822">
        <v>180</v>
      </c>
      <c r="P4800" s="831">
        <v>53</v>
      </c>
      <c r="Q4800" s="831">
        <v>10282</v>
      </c>
      <c r="R4800" s="827"/>
      <c r="S4800" s="832">
        <v>194</v>
      </c>
    </row>
    <row r="4801" spans="1:19" ht="14.45" customHeight="1" x14ac:dyDescent="0.2">
      <c r="A4801" s="821" t="s">
        <v>6951</v>
      </c>
      <c r="B4801" s="822" t="s">
        <v>7426</v>
      </c>
      <c r="C4801" s="822" t="s">
        <v>645</v>
      </c>
      <c r="D4801" s="822" t="s">
        <v>3525</v>
      </c>
      <c r="E4801" s="822" t="s">
        <v>6946</v>
      </c>
      <c r="F4801" s="822" t="s">
        <v>7445</v>
      </c>
      <c r="G4801" s="822" t="s">
        <v>7446</v>
      </c>
      <c r="H4801" s="831">
        <v>6</v>
      </c>
      <c r="I4801" s="831">
        <v>3798</v>
      </c>
      <c r="J4801" s="822"/>
      <c r="K4801" s="822">
        <v>633</v>
      </c>
      <c r="L4801" s="831">
        <v>23</v>
      </c>
      <c r="M4801" s="831">
        <v>14582</v>
      </c>
      <c r="N4801" s="822"/>
      <c r="O4801" s="822">
        <v>634</v>
      </c>
      <c r="P4801" s="831">
        <v>44</v>
      </c>
      <c r="Q4801" s="831">
        <v>28512</v>
      </c>
      <c r="R4801" s="827"/>
      <c r="S4801" s="832">
        <v>648</v>
      </c>
    </row>
    <row r="4802" spans="1:19" ht="14.45" customHeight="1" x14ac:dyDescent="0.2">
      <c r="A4802" s="821" t="s">
        <v>6951</v>
      </c>
      <c r="B4802" s="822" t="s">
        <v>7426</v>
      </c>
      <c r="C4802" s="822" t="s">
        <v>645</v>
      </c>
      <c r="D4802" s="822" t="s">
        <v>3525</v>
      </c>
      <c r="E4802" s="822" t="s">
        <v>6946</v>
      </c>
      <c r="F4802" s="822" t="s">
        <v>7471</v>
      </c>
      <c r="G4802" s="822" t="s">
        <v>7472</v>
      </c>
      <c r="H4802" s="831">
        <v>6</v>
      </c>
      <c r="I4802" s="831">
        <v>36972</v>
      </c>
      <c r="J4802" s="822"/>
      <c r="K4802" s="822">
        <v>6162</v>
      </c>
      <c r="L4802" s="831"/>
      <c r="M4802" s="831"/>
      <c r="N4802" s="822"/>
      <c r="O4802" s="822"/>
      <c r="P4802" s="831"/>
      <c r="Q4802" s="831"/>
      <c r="R4802" s="827"/>
      <c r="S4802" s="832"/>
    </row>
    <row r="4803" spans="1:19" ht="14.45" customHeight="1" x14ac:dyDescent="0.2">
      <c r="A4803" s="821" t="s">
        <v>6951</v>
      </c>
      <c r="B4803" s="822" t="s">
        <v>7426</v>
      </c>
      <c r="C4803" s="822" t="s">
        <v>645</v>
      </c>
      <c r="D4803" s="822" t="s">
        <v>3525</v>
      </c>
      <c r="E4803" s="822" t="s">
        <v>6946</v>
      </c>
      <c r="F4803" s="822" t="s">
        <v>7330</v>
      </c>
      <c r="G4803" s="822" t="s">
        <v>7331</v>
      </c>
      <c r="H4803" s="831">
        <v>20</v>
      </c>
      <c r="I4803" s="831">
        <v>133900</v>
      </c>
      <c r="J4803" s="822"/>
      <c r="K4803" s="822">
        <v>6695</v>
      </c>
      <c r="L4803" s="831">
        <v>33</v>
      </c>
      <c r="M4803" s="831">
        <v>221331</v>
      </c>
      <c r="N4803" s="822"/>
      <c r="O4803" s="822">
        <v>6707</v>
      </c>
      <c r="P4803" s="831">
        <v>30</v>
      </c>
      <c r="Q4803" s="831">
        <v>204720</v>
      </c>
      <c r="R4803" s="827"/>
      <c r="S4803" s="832">
        <v>6824</v>
      </c>
    </row>
    <row r="4804" spans="1:19" ht="14.45" customHeight="1" x14ac:dyDescent="0.2">
      <c r="A4804" s="821" t="s">
        <v>6951</v>
      </c>
      <c r="B4804" s="822" t="s">
        <v>7426</v>
      </c>
      <c r="C4804" s="822" t="s">
        <v>645</v>
      </c>
      <c r="D4804" s="822" t="s">
        <v>3525</v>
      </c>
      <c r="E4804" s="822" t="s">
        <v>6946</v>
      </c>
      <c r="F4804" s="822" t="s">
        <v>7338</v>
      </c>
      <c r="G4804" s="822" t="s">
        <v>7339</v>
      </c>
      <c r="H4804" s="831">
        <v>33</v>
      </c>
      <c r="I4804" s="831">
        <v>1100</v>
      </c>
      <c r="J4804" s="822"/>
      <c r="K4804" s="822">
        <v>33.333333333333336</v>
      </c>
      <c r="L4804" s="831">
        <v>57</v>
      </c>
      <c r="M4804" s="831">
        <v>2156.66</v>
      </c>
      <c r="N4804" s="822"/>
      <c r="O4804" s="822">
        <v>37.836140350877187</v>
      </c>
      <c r="P4804" s="831">
        <v>53</v>
      </c>
      <c r="Q4804" s="831">
        <v>2232.23</v>
      </c>
      <c r="R4804" s="827"/>
      <c r="S4804" s="832">
        <v>42.117547169811324</v>
      </c>
    </row>
    <row r="4805" spans="1:19" ht="14.45" customHeight="1" x14ac:dyDescent="0.2">
      <c r="A4805" s="821" t="s">
        <v>6951</v>
      </c>
      <c r="B4805" s="822" t="s">
        <v>7426</v>
      </c>
      <c r="C4805" s="822" t="s">
        <v>645</v>
      </c>
      <c r="D4805" s="822" t="s">
        <v>3525</v>
      </c>
      <c r="E4805" s="822" t="s">
        <v>6946</v>
      </c>
      <c r="F4805" s="822" t="s">
        <v>7340</v>
      </c>
      <c r="G4805" s="822" t="s">
        <v>7341</v>
      </c>
      <c r="H4805" s="831">
        <v>29</v>
      </c>
      <c r="I4805" s="831">
        <v>27318</v>
      </c>
      <c r="J4805" s="822"/>
      <c r="K4805" s="822">
        <v>942</v>
      </c>
      <c r="L4805" s="831">
        <v>50</v>
      </c>
      <c r="M4805" s="831">
        <v>47200</v>
      </c>
      <c r="N4805" s="822"/>
      <c r="O4805" s="822">
        <v>944</v>
      </c>
      <c r="P4805" s="831">
        <v>45</v>
      </c>
      <c r="Q4805" s="831">
        <v>43740</v>
      </c>
      <c r="R4805" s="827"/>
      <c r="S4805" s="832">
        <v>972</v>
      </c>
    </row>
    <row r="4806" spans="1:19" ht="14.45" customHeight="1" x14ac:dyDescent="0.2">
      <c r="A4806" s="821" t="s">
        <v>6951</v>
      </c>
      <c r="B4806" s="822" t="s">
        <v>7426</v>
      </c>
      <c r="C4806" s="822" t="s">
        <v>645</v>
      </c>
      <c r="D4806" s="822" t="s">
        <v>3525</v>
      </c>
      <c r="E4806" s="822" t="s">
        <v>6946</v>
      </c>
      <c r="F4806" s="822" t="s">
        <v>7342</v>
      </c>
      <c r="G4806" s="822" t="s">
        <v>7343</v>
      </c>
      <c r="H4806" s="831"/>
      <c r="I4806" s="831"/>
      <c r="J4806" s="822"/>
      <c r="K4806" s="822"/>
      <c r="L4806" s="831">
        <v>1</v>
      </c>
      <c r="M4806" s="831">
        <v>38</v>
      </c>
      <c r="N4806" s="822"/>
      <c r="O4806" s="822">
        <v>38</v>
      </c>
      <c r="P4806" s="831"/>
      <c r="Q4806" s="831"/>
      <c r="R4806" s="827"/>
      <c r="S4806" s="832"/>
    </row>
    <row r="4807" spans="1:19" ht="14.45" customHeight="1" x14ac:dyDescent="0.2">
      <c r="A4807" s="821" t="s">
        <v>6951</v>
      </c>
      <c r="B4807" s="822" t="s">
        <v>7426</v>
      </c>
      <c r="C4807" s="822" t="s">
        <v>645</v>
      </c>
      <c r="D4807" s="822" t="s">
        <v>3525</v>
      </c>
      <c r="E4807" s="822" t="s">
        <v>6946</v>
      </c>
      <c r="F4807" s="822" t="s">
        <v>7362</v>
      </c>
      <c r="G4807" s="822" t="s">
        <v>7363</v>
      </c>
      <c r="H4807" s="831"/>
      <c r="I4807" s="831"/>
      <c r="J4807" s="822"/>
      <c r="K4807" s="822"/>
      <c r="L4807" s="831">
        <v>1</v>
      </c>
      <c r="M4807" s="831">
        <v>62</v>
      </c>
      <c r="N4807" s="822"/>
      <c r="O4807" s="822">
        <v>62</v>
      </c>
      <c r="P4807" s="831">
        <v>1</v>
      </c>
      <c r="Q4807" s="831">
        <v>66</v>
      </c>
      <c r="R4807" s="827"/>
      <c r="S4807" s="832">
        <v>66</v>
      </c>
    </row>
    <row r="4808" spans="1:19" ht="14.45" customHeight="1" x14ac:dyDescent="0.2">
      <c r="A4808" s="821" t="s">
        <v>6951</v>
      </c>
      <c r="B4808" s="822" t="s">
        <v>7426</v>
      </c>
      <c r="C4808" s="822" t="s">
        <v>645</v>
      </c>
      <c r="D4808" s="822" t="s">
        <v>3525</v>
      </c>
      <c r="E4808" s="822" t="s">
        <v>6946</v>
      </c>
      <c r="F4808" s="822" t="s">
        <v>7457</v>
      </c>
      <c r="G4808" s="822" t="s">
        <v>7458</v>
      </c>
      <c r="H4808" s="831"/>
      <c r="I4808" s="831"/>
      <c r="J4808" s="822"/>
      <c r="K4808" s="822"/>
      <c r="L4808" s="831">
        <v>1</v>
      </c>
      <c r="M4808" s="831">
        <v>3845</v>
      </c>
      <c r="N4808" s="822"/>
      <c r="O4808" s="822">
        <v>3845</v>
      </c>
      <c r="P4808" s="831"/>
      <c r="Q4808" s="831"/>
      <c r="R4808" s="827"/>
      <c r="S4808" s="832"/>
    </row>
    <row r="4809" spans="1:19" ht="14.45" customHeight="1" x14ac:dyDescent="0.2">
      <c r="A4809" s="821" t="s">
        <v>6951</v>
      </c>
      <c r="B4809" s="822" t="s">
        <v>7426</v>
      </c>
      <c r="C4809" s="822" t="s">
        <v>645</v>
      </c>
      <c r="D4809" s="822" t="s">
        <v>3525</v>
      </c>
      <c r="E4809" s="822" t="s">
        <v>6946</v>
      </c>
      <c r="F4809" s="822" t="s">
        <v>7459</v>
      </c>
      <c r="G4809" s="822" t="s">
        <v>7460</v>
      </c>
      <c r="H4809" s="831">
        <v>18</v>
      </c>
      <c r="I4809" s="831">
        <v>35100</v>
      </c>
      <c r="J4809" s="822"/>
      <c r="K4809" s="822">
        <v>1950</v>
      </c>
      <c r="L4809" s="831">
        <v>19</v>
      </c>
      <c r="M4809" s="831">
        <v>37126</v>
      </c>
      <c r="N4809" s="822"/>
      <c r="O4809" s="822">
        <v>1954</v>
      </c>
      <c r="P4809" s="831">
        <v>15</v>
      </c>
      <c r="Q4809" s="831">
        <v>30165</v>
      </c>
      <c r="R4809" s="827"/>
      <c r="S4809" s="832">
        <v>2011</v>
      </c>
    </row>
    <row r="4810" spans="1:19" ht="14.45" customHeight="1" x14ac:dyDescent="0.2">
      <c r="A4810" s="821" t="s">
        <v>6951</v>
      </c>
      <c r="B4810" s="822" t="s">
        <v>7426</v>
      </c>
      <c r="C4810" s="822" t="s">
        <v>645</v>
      </c>
      <c r="D4810" s="822" t="s">
        <v>6943</v>
      </c>
      <c r="E4810" s="822" t="s">
        <v>6953</v>
      </c>
      <c r="F4810" s="822" t="s">
        <v>6954</v>
      </c>
      <c r="G4810" s="822" t="s">
        <v>6955</v>
      </c>
      <c r="H4810" s="831">
        <v>0.2</v>
      </c>
      <c r="I4810" s="831">
        <v>10.82</v>
      </c>
      <c r="J4810" s="822"/>
      <c r="K4810" s="822">
        <v>54.1</v>
      </c>
      <c r="L4810" s="831"/>
      <c r="M4810" s="831"/>
      <c r="N4810" s="822"/>
      <c r="O4810" s="822"/>
      <c r="P4810" s="831"/>
      <c r="Q4810" s="831"/>
      <c r="R4810" s="827"/>
      <c r="S4810" s="832"/>
    </row>
    <row r="4811" spans="1:19" ht="14.45" customHeight="1" x14ac:dyDescent="0.2">
      <c r="A4811" s="821" t="s">
        <v>6951</v>
      </c>
      <c r="B4811" s="822" t="s">
        <v>7426</v>
      </c>
      <c r="C4811" s="822" t="s">
        <v>645</v>
      </c>
      <c r="D4811" s="822" t="s">
        <v>6943</v>
      </c>
      <c r="E4811" s="822" t="s">
        <v>6953</v>
      </c>
      <c r="F4811" s="822" t="s">
        <v>6959</v>
      </c>
      <c r="G4811" s="822" t="s">
        <v>900</v>
      </c>
      <c r="H4811" s="831">
        <v>0.1</v>
      </c>
      <c r="I4811" s="831">
        <v>15.3</v>
      </c>
      <c r="J4811" s="822"/>
      <c r="K4811" s="822">
        <v>153</v>
      </c>
      <c r="L4811" s="831"/>
      <c r="M4811" s="831"/>
      <c r="N4811" s="822"/>
      <c r="O4811" s="822"/>
      <c r="P4811" s="831"/>
      <c r="Q4811" s="831"/>
      <c r="R4811" s="827"/>
      <c r="S4811" s="832"/>
    </row>
    <row r="4812" spans="1:19" ht="14.45" customHeight="1" x14ac:dyDescent="0.2">
      <c r="A4812" s="821" t="s">
        <v>6951</v>
      </c>
      <c r="B4812" s="822" t="s">
        <v>7426</v>
      </c>
      <c r="C4812" s="822" t="s">
        <v>645</v>
      </c>
      <c r="D4812" s="822" t="s">
        <v>6943</v>
      </c>
      <c r="E4812" s="822" t="s">
        <v>6953</v>
      </c>
      <c r="F4812" s="822" t="s">
        <v>6962</v>
      </c>
      <c r="G4812" s="822" t="s">
        <v>1479</v>
      </c>
      <c r="H4812" s="831">
        <v>1</v>
      </c>
      <c r="I4812" s="831">
        <v>13.37</v>
      </c>
      <c r="J4812" s="822"/>
      <c r="K4812" s="822">
        <v>13.37</v>
      </c>
      <c r="L4812" s="831"/>
      <c r="M4812" s="831"/>
      <c r="N4812" s="822"/>
      <c r="O4812" s="822"/>
      <c r="P4812" s="831"/>
      <c r="Q4812" s="831"/>
      <c r="R4812" s="827"/>
      <c r="S4812" s="832"/>
    </row>
    <row r="4813" spans="1:19" ht="14.45" customHeight="1" x14ac:dyDescent="0.2">
      <c r="A4813" s="821" t="s">
        <v>6951</v>
      </c>
      <c r="B4813" s="822" t="s">
        <v>7426</v>
      </c>
      <c r="C4813" s="822" t="s">
        <v>645</v>
      </c>
      <c r="D4813" s="822" t="s">
        <v>6943</v>
      </c>
      <c r="E4813" s="822" t="s">
        <v>6953</v>
      </c>
      <c r="F4813" s="822" t="s">
        <v>6994</v>
      </c>
      <c r="G4813" s="822" t="s">
        <v>6966</v>
      </c>
      <c r="H4813" s="831">
        <v>1</v>
      </c>
      <c r="I4813" s="831">
        <v>1290.8599999999999</v>
      </c>
      <c r="J4813" s="822"/>
      <c r="K4813" s="822">
        <v>1290.8599999999999</v>
      </c>
      <c r="L4813" s="831"/>
      <c r="M4813" s="831"/>
      <c r="N4813" s="822"/>
      <c r="O4813" s="822"/>
      <c r="P4813" s="831"/>
      <c r="Q4813" s="831"/>
      <c r="R4813" s="827"/>
      <c r="S4813" s="832"/>
    </row>
    <row r="4814" spans="1:19" ht="14.45" customHeight="1" x14ac:dyDescent="0.2">
      <c r="A4814" s="821" t="s">
        <v>6951</v>
      </c>
      <c r="B4814" s="822" t="s">
        <v>7426</v>
      </c>
      <c r="C4814" s="822" t="s">
        <v>645</v>
      </c>
      <c r="D4814" s="822" t="s">
        <v>6943</v>
      </c>
      <c r="E4814" s="822" t="s">
        <v>6953</v>
      </c>
      <c r="F4814" s="822" t="s">
        <v>6996</v>
      </c>
      <c r="G4814" s="822" t="s">
        <v>1434</v>
      </c>
      <c r="H4814" s="831">
        <v>0.6</v>
      </c>
      <c r="I4814" s="831">
        <v>105.24</v>
      </c>
      <c r="J4814" s="822"/>
      <c r="K4814" s="822">
        <v>175.4</v>
      </c>
      <c r="L4814" s="831"/>
      <c r="M4814" s="831"/>
      <c r="N4814" s="822"/>
      <c r="O4814" s="822"/>
      <c r="P4814" s="831"/>
      <c r="Q4814" s="831"/>
      <c r="R4814" s="827"/>
      <c r="S4814" s="832"/>
    </row>
    <row r="4815" spans="1:19" ht="14.45" customHeight="1" x14ac:dyDescent="0.2">
      <c r="A4815" s="821" t="s">
        <v>6951</v>
      </c>
      <c r="B4815" s="822" t="s">
        <v>7426</v>
      </c>
      <c r="C4815" s="822" t="s">
        <v>645</v>
      </c>
      <c r="D4815" s="822" t="s">
        <v>6943</v>
      </c>
      <c r="E4815" s="822" t="s">
        <v>6953</v>
      </c>
      <c r="F4815" s="822" t="s">
        <v>6997</v>
      </c>
      <c r="G4815" s="822" t="s">
        <v>877</v>
      </c>
      <c r="H4815" s="831">
        <v>0.2</v>
      </c>
      <c r="I4815" s="831">
        <v>12.08</v>
      </c>
      <c r="J4815" s="822"/>
      <c r="K4815" s="822">
        <v>60.4</v>
      </c>
      <c r="L4815" s="831"/>
      <c r="M4815" s="831"/>
      <c r="N4815" s="822"/>
      <c r="O4815" s="822"/>
      <c r="P4815" s="831"/>
      <c r="Q4815" s="831"/>
      <c r="R4815" s="827"/>
      <c r="S4815" s="832"/>
    </row>
    <row r="4816" spans="1:19" ht="14.45" customHeight="1" x14ac:dyDescent="0.2">
      <c r="A4816" s="821" t="s">
        <v>6951</v>
      </c>
      <c r="B4816" s="822" t="s">
        <v>7426</v>
      </c>
      <c r="C4816" s="822" t="s">
        <v>645</v>
      </c>
      <c r="D4816" s="822" t="s">
        <v>6943</v>
      </c>
      <c r="E4816" s="822" t="s">
        <v>6953</v>
      </c>
      <c r="F4816" s="822" t="s">
        <v>7004</v>
      </c>
      <c r="G4816" s="822" t="s">
        <v>7005</v>
      </c>
      <c r="H4816" s="831">
        <v>2.2000000000000002</v>
      </c>
      <c r="I4816" s="831">
        <v>258.06</v>
      </c>
      <c r="J4816" s="822"/>
      <c r="K4816" s="822">
        <v>117.3</v>
      </c>
      <c r="L4816" s="831"/>
      <c r="M4816" s="831"/>
      <c r="N4816" s="822"/>
      <c r="O4816" s="822"/>
      <c r="P4816" s="831"/>
      <c r="Q4816" s="831"/>
      <c r="R4816" s="827"/>
      <c r="S4816" s="832"/>
    </row>
    <row r="4817" spans="1:19" ht="14.45" customHeight="1" x14ac:dyDescent="0.2">
      <c r="A4817" s="821" t="s">
        <v>6951</v>
      </c>
      <c r="B4817" s="822" t="s">
        <v>7426</v>
      </c>
      <c r="C4817" s="822" t="s">
        <v>645</v>
      </c>
      <c r="D4817" s="822" t="s">
        <v>6943</v>
      </c>
      <c r="E4817" s="822" t="s">
        <v>6953</v>
      </c>
      <c r="F4817" s="822" t="s">
        <v>7029</v>
      </c>
      <c r="G4817" s="822" t="s">
        <v>3393</v>
      </c>
      <c r="H4817" s="831">
        <v>2</v>
      </c>
      <c r="I4817" s="831">
        <v>13413.2</v>
      </c>
      <c r="J4817" s="822"/>
      <c r="K4817" s="822">
        <v>6706.6</v>
      </c>
      <c r="L4817" s="831"/>
      <c r="M4817" s="831"/>
      <c r="N4817" s="822"/>
      <c r="O4817" s="822"/>
      <c r="P4817" s="831"/>
      <c r="Q4817" s="831"/>
      <c r="R4817" s="827"/>
      <c r="S4817" s="832"/>
    </row>
    <row r="4818" spans="1:19" ht="14.45" customHeight="1" x14ac:dyDescent="0.2">
      <c r="A4818" s="821" t="s">
        <v>6951</v>
      </c>
      <c r="B4818" s="822" t="s">
        <v>7426</v>
      </c>
      <c r="C4818" s="822" t="s">
        <v>645</v>
      </c>
      <c r="D4818" s="822" t="s">
        <v>6943</v>
      </c>
      <c r="E4818" s="822" t="s">
        <v>6953</v>
      </c>
      <c r="F4818" s="822" t="s">
        <v>7047</v>
      </c>
      <c r="G4818" s="822" t="s">
        <v>805</v>
      </c>
      <c r="H4818" s="831">
        <v>0.89</v>
      </c>
      <c r="I4818" s="831">
        <v>467.96</v>
      </c>
      <c r="J4818" s="822"/>
      <c r="K4818" s="822">
        <v>525.79775280898878</v>
      </c>
      <c r="L4818" s="831"/>
      <c r="M4818" s="831"/>
      <c r="N4818" s="822"/>
      <c r="O4818" s="822"/>
      <c r="P4818" s="831"/>
      <c r="Q4818" s="831"/>
      <c r="R4818" s="827"/>
      <c r="S4818" s="832"/>
    </row>
    <row r="4819" spans="1:19" ht="14.45" customHeight="1" x14ac:dyDescent="0.2">
      <c r="A4819" s="821" t="s">
        <v>6951</v>
      </c>
      <c r="B4819" s="822" t="s">
        <v>7426</v>
      </c>
      <c r="C4819" s="822" t="s">
        <v>645</v>
      </c>
      <c r="D4819" s="822" t="s">
        <v>6943</v>
      </c>
      <c r="E4819" s="822" t="s">
        <v>6953</v>
      </c>
      <c r="F4819" s="822" t="s">
        <v>7053</v>
      </c>
      <c r="G4819" s="822" t="s">
        <v>1370</v>
      </c>
      <c r="H4819" s="831">
        <v>4</v>
      </c>
      <c r="I4819" s="831">
        <v>718.08</v>
      </c>
      <c r="J4819" s="822"/>
      <c r="K4819" s="822">
        <v>179.52</v>
      </c>
      <c r="L4819" s="831"/>
      <c r="M4819" s="831"/>
      <c r="N4819" s="822"/>
      <c r="O4819" s="822"/>
      <c r="P4819" s="831"/>
      <c r="Q4819" s="831"/>
      <c r="R4819" s="827"/>
      <c r="S4819" s="832"/>
    </row>
    <row r="4820" spans="1:19" ht="14.45" customHeight="1" x14ac:dyDescent="0.2">
      <c r="A4820" s="821" t="s">
        <v>6951</v>
      </c>
      <c r="B4820" s="822" t="s">
        <v>7426</v>
      </c>
      <c r="C4820" s="822" t="s">
        <v>645</v>
      </c>
      <c r="D4820" s="822" t="s">
        <v>6943</v>
      </c>
      <c r="E4820" s="822" t="s">
        <v>6953</v>
      </c>
      <c r="F4820" s="822" t="s">
        <v>7059</v>
      </c>
      <c r="G4820" s="822" t="s">
        <v>1004</v>
      </c>
      <c r="H4820" s="831">
        <v>4.87</v>
      </c>
      <c r="I4820" s="831">
        <v>775.89</v>
      </c>
      <c r="J4820" s="822"/>
      <c r="K4820" s="822">
        <v>159.32032854209444</v>
      </c>
      <c r="L4820" s="831"/>
      <c r="M4820" s="831"/>
      <c r="N4820" s="822"/>
      <c r="O4820" s="822"/>
      <c r="P4820" s="831"/>
      <c r="Q4820" s="831"/>
      <c r="R4820" s="827"/>
      <c r="S4820" s="832"/>
    </row>
    <row r="4821" spans="1:19" ht="14.45" customHeight="1" x14ac:dyDescent="0.2">
      <c r="A4821" s="821" t="s">
        <v>6951</v>
      </c>
      <c r="B4821" s="822" t="s">
        <v>7426</v>
      </c>
      <c r="C4821" s="822" t="s">
        <v>645</v>
      </c>
      <c r="D4821" s="822" t="s">
        <v>6943</v>
      </c>
      <c r="E4821" s="822" t="s">
        <v>6953</v>
      </c>
      <c r="F4821" s="822" t="s">
        <v>7084</v>
      </c>
      <c r="G4821" s="822" t="s">
        <v>7085</v>
      </c>
      <c r="H4821" s="831">
        <v>2</v>
      </c>
      <c r="I4821" s="831">
        <v>163.80000000000001</v>
      </c>
      <c r="J4821" s="822"/>
      <c r="K4821" s="822">
        <v>81.900000000000006</v>
      </c>
      <c r="L4821" s="831"/>
      <c r="M4821" s="831"/>
      <c r="N4821" s="822"/>
      <c r="O4821" s="822"/>
      <c r="P4821" s="831"/>
      <c r="Q4821" s="831"/>
      <c r="R4821" s="827"/>
      <c r="S4821" s="832"/>
    </row>
    <row r="4822" spans="1:19" ht="14.45" customHeight="1" x14ac:dyDescent="0.2">
      <c r="A4822" s="821" t="s">
        <v>6951</v>
      </c>
      <c r="B4822" s="822" t="s">
        <v>7426</v>
      </c>
      <c r="C4822" s="822" t="s">
        <v>645</v>
      </c>
      <c r="D4822" s="822" t="s">
        <v>6943</v>
      </c>
      <c r="E4822" s="822" t="s">
        <v>6953</v>
      </c>
      <c r="F4822" s="822" t="s">
        <v>7086</v>
      </c>
      <c r="G4822" s="822" t="s">
        <v>2660</v>
      </c>
      <c r="H4822" s="831">
        <v>0.35</v>
      </c>
      <c r="I4822" s="831">
        <v>98.98</v>
      </c>
      <c r="J4822" s="822"/>
      <c r="K4822" s="822">
        <v>282.8</v>
      </c>
      <c r="L4822" s="831"/>
      <c r="M4822" s="831"/>
      <c r="N4822" s="822"/>
      <c r="O4822" s="822"/>
      <c r="P4822" s="831"/>
      <c r="Q4822" s="831"/>
      <c r="R4822" s="827"/>
      <c r="S4822" s="832"/>
    </row>
    <row r="4823" spans="1:19" ht="14.45" customHeight="1" x14ac:dyDescent="0.2">
      <c r="A4823" s="821" t="s">
        <v>6951</v>
      </c>
      <c r="B4823" s="822" t="s">
        <v>7426</v>
      </c>
      <c r="C4823" s="822" t="s">
        <v>645</v>
      </c>
      <c r="D4823" s="822" t="s">
        <v>6943</v>
      </c>
      <c r="E4823" s="822" t="s">
        <v>6953</v>
      </c>
      <c r="F4823" s="822" t="s">
        <v>7114</v>
      </c>
      <c r="G4823" s="822" t="s">
        <v>2319</v>
      </c>
      <c r="H4823" s="831">
        <v>1</v>
      </c>
      <c r="I4823" s="831">
        <v>1186.57</v>
      </c>
      <c r="J4823" s="822"/>
      <c r="K4823" s="822">
        <v>1186.57</v>
      </c>
      <c r="L4823" s="831"/>
      <c r="M4823" s="831"/>
      <c r="N4823" s="822"/>
      <c r="O4823" s="822"/>
      <c r="P4823" s="831"/>
      <c r="Q4823" s="831"/>
      <c r="R4823" s="827"/>
      <c r="S4823" s="832"/>
    </row>
    <row r="4824" spans="1:19" ht="14.45" customHeight="1" x14ac:dyDescent="0.2">
      <c r="A4824" s="821" t="s">
        <v>6951</v>
      </c>
      <c r="B4824" s="822" t="s">
        <v>7426</v>
      </c>
      <c r="C4824" s="822" t="s">
        <v>645</v>
      </c>
      <c r="D4824" s="822" t="s">
        <v>6943</v>
      </c>
      <c r="E4824" s="822" t="s">
        <v>6953</v>
      </c>
      <c r="F4824" s="822" t="s">
        <v>7115</v>
      </c>
      <c r="G4824" s="822" t="s">
        <v>2319</v>
      </c>
      <c r="H4824" s="831">
        <v>2</v>
      </c>
      <c r="I4824" s="831">
        <v>7930.1</v>
      </c>
      <c r="J4824" s="822"/>
      <c r="K4824" s="822">
        <v>3965.05</v>
      </c>
      <c r="L4824" s="831"/>
      <c r="M4824" s="831"/>
      <c r="N4824" s="822"/>
      <c r="O4824" s="822"/>
      <c r="P4824" s="831"/>
      <c r="Q4824" s="831"/>
      <c r="R4824" s="827"/>
      <c r="S4824" s="832"/>
    </row>
    <row r="4825" spans="1:19" ht="14.45" customHeight="1" x14ac:dyDescent="0.2">
      <c r="A4825" s="821" t="s">
        <v>6951</v>
      </c>
      <c r="B4825" s="822" t="s">
        <v>7426</v>
      </c>
      <c r="C4825" s="822" t="s">
        <v>645</v>
      </c>
      <c r="D4825" s="822" t="s">
        <v>6943</v>
      </c>
      <c r="E4825" s="822" t="s">
        <v>6953</v>
      </c>
      <c r="F4825" s="822" t="s">
        <v>7119</v>
      </c>
      <c r="G4825" s="822" t="s">
        <v>916</v>
      </c>
      <c r="H4825" s="831">
        <v>2</v>
      </c>
      <c r="I4825" s="831">
        <v>426.36</v>
      </c>
      <c r="J4825" s="822"/>
      <c r="K4825" s="822">
        <v>213.18</v>
      </c>
      <c r="L4825" s="831"/>
      <c r="M4825" s="831"/>
      <c r="N4825" s="822"/>
      <c r="O4825" s="822"/>
      <c r="P4825" s="831"/>
      <c r="Q4825" s="831"/>
      <c r="R4825" s="827"/>
      <c r="S4825" s="832"/>
    </row>
    <row r="4826" spans="1:19" ht="14.45" customHeight="1" x14ac:dyDescent="0.2">
      <c r="A4826" s="821" t="s">
        <v>6951</v>
      </c>
      <c r="B4826" s="822" t="s">
        <v>7426</v>
      </c>
      <c r="C4826" s="822" t="s">
        <v>645</v>
      </c>
      <c r="D4826" s="822" t="s">
        <v>6943</v>
      </c>
      <c r="E4826" s="822" t="s">
        <v>6953</v>
      </c>
      <c r="F4826" s="822" t="s">
        <v>7120</v>
      </c>
      <c r="G4826" s="822" t="s">
        <v>916</v>
      </c>
      <c r="H4826" s="831">
        <v>3</v>
      </c>
      <c r="I4826" s="831">
        <v>218.79</v>
      </c>
      <c r="J4826" s="822"/>
      <c r="K4826" s="822">
        <v>72.929999999999993</v>
      </c>
      <c r="L4826" s="831"/>
      <c r="M4826" s="831"/>
      <c r="N4826" s="822"/>
      <c r="O4826" s="822"/>
      <c r="P4826" s="831"/>
      <c r="Q4826" s="831"/>
      <c r="R4826" s="827"/>
      <c r="S4826" s="832"/>
    </row>
    <row r="4827" spans="1:19" ht="14.45" customHeight="1" x14ac:dyDescent="0.2">
      <c r="A4827" s="821" t="s">
        <v>6951</v>
      </c>
      <c r="B4827" s="822" t="s">
        <v>7426</v>
      </c>
      <c r="C4827" s="822" t="s">
        <v>645</v>
      </c>
      <c r="D4827" s="822" t="s">
        <v>6943</v>
      </c>
      <c r="E4827" s="822" t="s">
        <v>6953</v>
      </c>
      <c r="F4827" s="822" t="s">
        <v>7129</v>
      </c>
      <c r="G4827" s="822" t="s">
        <v>791</v>
      </c>
      <c r="H4827" s="831">
        <v>2.04</v>
      </c>
      <c r="I4827" s="831">
        <v>230.34</v>
      </c>
      <c r="J4827" s="822"/>
      <c r="K4827" s="822">
        <v>112.91176470588235</v>
      </c>
      <c r="L4827" s="831"/>
      <c r="M4827" s="831"/>
      <c r="N4827" s="822"/>
      <c r="O4827" s="822"/>
      <c r="P4827" s="831"/>
      <c r="Q4827" s="831"/>
      <c r="R4827" s="827"/>
      <c r="S4827" s="832"/>
    </row>
    <row r="4828" spans="1:19" ht="14.45" customHeight="1" x14ac:dyDescent="0.2">
      <c r="A4828" s="821" t="s">
        <v>6951</v>
      </c>
      <c r="B4828" s="822" t="s">
        <v>7426</v>
      </c>
      <c r="C4828" s="822" t="s">
        <v>645</v>
      </c>
      <c r="D4828" s="822" t="s">
        <v>6943</v>
      </c>
      <c r="E4828" s="822" t="s">
        <v>6953</v>
      </c>
      <c r="F4828" s="822" t="s">
        <v>7136</v>
      </c>
      <c r="G4828" s="822" t="s">
        <v>1132</v>
      </c>
      <c r="H4828" s="831">
        <v>0.83</v>
      </c>
      <c r="I4828" s="831">
        <v>349.61</v>
      </c>
      <c r="J4828" s="822"/>
      <c r="K4828" s="822">
        <v>421.21686746987956</v>
      </c>
      <c r="L4828" s="831"/>
      <c r="M4828" s="831"/>
      <c r="N4828" s="822"/>
      <c r="O4828" s="822"/>
      <c r="P4828" s="831"/>
      <c r="Q4828" s="831"/>
      <c r="R4828" s="827"/>
      <c r="S4828" s="832"/>
    </row>
    <row r="4829" spans="1:19" ht="14.45" customHeight="1" x14ac:dyDescent="0.2">
      <c r="A4829" s="821" t="s">
        <v>6951</v>
      </c>
      <c r="B4829" s="822" t="s">
        <v>7426</v>
      </c>
      <c r="C4829" s="822" t="s">
        <v>645</v>
      </c>
      <c r="D4829" s="822" t="s">
        <v>6943</v>
      </c>
      <c r="E4829" s="822" t="s">
        <v>6953</v>
      </c>
      <c r="F4829" s="822" t="s">
        <v>7141</v>
      </c>
      <c r="G4829" s="822" t="s">
        <v>2967</v>
      </c>
      <c r="H4829" s="831">
        <v>1.02</v>
      </c>
      <c r="I4829" s="831">
        <v>483.76</v>
      </c>
      <c r="J4829" s="822"/>
      <c r="K4829" s="822">
        <v>474.27450980392155</v>
      </c>
      <c r="L4829" s="831"/>
      <c r="M4829" s="831"/>
      <c r="N4829" s="822"/>
      <c r="O4829" s="822"/>
      <c r="P4829" s="831"/>
      <c r="Q4829" s="831"/>
      <c r="R4829" s="827"/>
      <c r="S4829" s="832"/>
    </row>
    <row r="4830" spans="1:19" ht="14.45" customHeight="1" x14ac:dyDescent="0.2">
      <c r="A4830" s="821" t="s">
        <v>6951</v>
      </c>
      <c r="B4830" s="822" t="s">
        <v>7426</v>
      </c>
      <c r="C4830" s="822" t="s">
        <v>645</v>
      </c>
      <c r="D4830" s="822" t="s">
        <v>6943</v>
      </c>
      <c r="E4830" s="822" t="s">
        <v>6953</v>
      </c>
      <c r="F4830" s="822" t="s">
        <v>7142</v>
      </c>
      <c r="G4830" s="822" t="s">
        <v>2967</v>
      </c>
      <c r="H4830" s="831">
        <v>0.21</v>
      </c>
      <c r="I4830" s="831">
        <v>42.95</v>
      </c>
      <c r="J4830" s="822"/>
      <c r="K4830" s="822">
        <v>204.52380952380955</v>
      </c>
      <c r="L4830" s="831"/>
      <c r="M4830" s="831"/>
      <c r="N4830" s="822"/>
      <c r="O4830" s="822"/>
      <c r="P4830" s="831"/>
      <c r="Q4830" s="831"/>
      <c r="R4830" s="827"/>
      <c r="S4830" s="832"/>
    </row>
    <row r="4831" spans="1:19" ht="14.45" customHeight="1" x14ac:dyDescent="0.2">
      <c r="A4831" s="821" t="s">
        <v>6951</v>
      </c>
      <c r="B4831" s="822" t="s">
        <v>7426</v>
      </c>
      <c r="C4831" s="822" t="s">
        <v>645</v>
      </c>
      <c r="D4831" s="822" t="s">
        <v>6943</v>
      </c>
      <c r="E4831" s="822" t="s">
        <v>7261</v>
      </c>
      <c r="F4831" s="822" t="s">
        <v>7262</v>
      </c>
      <c r="G4831" s="822" t="s">
        <v>7263</v>
      </c>
      <c r="H4831" s="831">
        <v>1</v>
      </c>
      <c r="I4831" s="831">
        <v>867</v>
      </c>
      <c r="J4831" s="822"/>
      <c r="K4831" s="822">
        <v>867</v>
      </c>
      <c r="L4831" s="831"/>
      <c r="M4831" s="831"/>
      <c r="N4831" s="822"/>
      <c r="O4831" s="822"/>
      <c r="P4831" s="831"/>
      <c r="Q4831" s="831"/>
      <c r="R4831" s="827"/>
      <c r="S4831" s="832"/>
    </row>
    <row r="4832" spans="1:19" ht="14.45" customHeight="1" x14ac:dyDescent="0.2">
      <c r="A4832" s="821" t="s">
        <v>6951</v>
      </c>
      <c r="B4832" s="822" t="s">
        <v>7426</v>
      </c>
      <c r="C4832" s="822" t="s">
        <v>645</v>
      </c>
      <c r="D4832" s="822" t="s">
        <v>6943</v>
      </c>
      <c r="E4832" s="822" t="s">
        <v>7261</v>
      </c>
      <c r="F4832" s="822" t="s">
        <v>7264</v>
      </c>
      <c r="G4832" s="822" t="s">
        <v>7265</v>
      </c>
      <c r="H4832" s="831">
        <v>3</v>
      </c>
      <c r="I4832" s="831">
        <v>1687.9499999999998</v>
      </c>
      <c r="J4832" s="822"/>
      <c r="K4832" s="822">
        <v>562.65</v>
      </c>
      <c r="L4832" s="831"/>
      <c r="M4832" s="831"/>
      <c r="N4832" s="822"/>
      <c r="O4832" s="822"/>
      <c r="P4832" s="831"/>
      <c r="Q4832" s="831"/>
      <c r="R4832" s="827"/>
      <c r="S4832" s="832"/>
    </row>
    <row r="4833" spans="1:19" ht="14.45" customHeight="1" x14ac:dyDescent="0.2">
      <c r="A4833" s="821" t="s">
        <v>6951</v>
      </c>
      <c r="B4833" s="822" t="s">
        <v>7426</v>
      </c>
      <c r="C4833" s="822" t="s">
        <v>645</v>
      </c>
      <c r="D4833" s="822" t="s">
        <v>6943</v>
      </c>
      <c r="E4833" s="822" t="s">
        <v>6946</v>
      </c>
      <c r="F4833" s="822" t="s">
        <v>7312</v>
      </c>
      <c r="G4833" s="822" t="s">
        <v>7313</v>
      </c>
      <c r="H4833" s="831">
        <v>1</v>
      </c>
      <c r="I4833" s="831">
        <v>122</v>
      </c>
      <c r="J4833" s="822"/>
      <c r="K4833" s="822">
        <v>122</v>
      </c>
      <c r="L4833" s="831"/>
      <c r="M4833" s="831"/>
      <c r="N4833" s="822"/>
      <c r="O4833" s="822"/>
      <c r="P4833" s="831"/>
      <c r="Q4833" s="831"/>
      <c r="R4833" s="827"/>
      <c r="S4833" s="832"/>
    </row>
    <row r="4834" spans="1:19" ht="14.45" customHeight="1" x14ac:dyDescent="0.2">
      <c r="A4834" s="821" t="s">
        <v>6951</v>
      </c>
      <c r="B4834" s="822" t="s">
        <v>7426</v>
      </c>
      <c r="C4834" s="822" t="s">
        <v>645</v>
      </c>
      <c r="D4834" s="822" t="s">
        <v>6943</v>
      </c>
      <c r="E4834" s="822" t="s">
        <v>6946</v>
      </c>
      <c r="F4834" s="822" t="s">
        <v>7314</v>
      </c>
      <c r="G4834" s="822" t="s">
        <v>7315</v>
      </c>
      <c r="H4834" s="831">
        <v>14</v>
      </c>
      <c r="I4834" s="831">
        <v>2114</v>
      </c>
      <c r="J4834" s="822"/>
      <c r="K4834" s="822">
        <v>151</v>
      </c>
      <c r="L4834" s="831"/>
      <c r="M4834" s="831"/>
      <c r="N4834" s="822"/>
      <c r="O4834" s="822"/>
      <c r="P4834" s="831"/>
      <c r="Q4834" s="831"/>
      <c r="R4834" s="827"/>
      <c r="S4834" s="832"/>
    </row>
    <row r="4835" spans="1:19" ht="14.45" customHeight="1" x14ac:dyDescent="0.2">
      <c r="A4835" s="821" t="s">
        <v>6951</v>
      </c>
      <c r="B4835" s="822" t="s">
        <v>7426</v>
      </c>
      <c r="C4835" s="822" t="s">
        <v>645</v>
      </c>
      <c r="D4835" s="822" t="s">
        <v>6943</v>
      </c>
      <c r="E4835" s="822" t="s">
        <v>6946</v>
      </c>
      <c r="F4835" s="822" t="s">
        <v>7318</v>
      </c>
      <c r="G4835" s="822" t="s">
        <v>7319</v>
      </c>
      <c r="H4835" s="831">
        <v>75</v>
      </c>
      <c r="I4835" s="831">
        <v>2850</v>
      </c>
      <c r="J4835" s="822"/>
      <c r="K4835" s="822">
        <v>38</v>
      </c>
      <c r="L4835" s="831"/>
      <c r="M4835" s="831"/>
      <c r="N4835" s="822"/>
      <c r="O4835" s="822"/>
      <c r="P4835" s="831"/>
      <c r="Q4835" s="831"/>
      <c r="R4835" s="827"/>
      <c r="S4835" s="832"/>
    </row>
    <row r="4836" spans="1:19" ht="14.45" customHeight="1" x14ac:dyDescent="0.2">
      <c r="A4836" s="821" t="s">
        <v>6951</v>
      </c>
      <c r="B4836" s="822" t="s">
        <v>7426</v>
      </c>
      <c r="C4836" s="822" t="s">
        <v>645</v>
      </c>
      <c r="D4836" s="822" t="s">
        <v>6943</v>
      </c>
      <c r="E4836" s="822" t="s">
        <v>6946</v>
      </c>
      <c r="F4836" s="822" t="s">
        <v>7328</v>
      </c>
      <c r="G4836" s="822" t="s">
        <v>7329</v>
      </c>
      <c r="H4836" s="831">
        <v>184</v>
      </c>
      <c r="I4836" s="831">
        <v>32936</v>
      </c>
      <c r="J4836" s="822"/>
      <c r="K4836" s="822">
        <v>179</v>
      </c>
      <c r="L4836" s="831"/>
      <c r="M4836" s="831"/>
      <c r="N4836" s="822"/>
      <c r="O4836" s="822"/>
      <c r="P4836" s="831"/>
      <c r="Q4836" s="831"/>
      <c r="R4836" s="827"/>
      <c r="S4836" s="832"/>
    </row>
    <row r="4837" spans="1:19" ht="14.45" customHeight="1" x14ac:dyDescent="0.2">
      <c r="A4837" s="821" t="s">
        <v>6951</v>
      </c>
      <c r="B4837" s="822" t="s">
        <v>7426</v>
      </c>
      <c r="C4837" s="822" t="s">
        <v>645</v>
      </c>
      <c r="D4837" s="822" t="s">
        <v>6943</v>
      </c>
      <c r="E4837" s="822" t="s">
        <v>6946</v>
      </c>
      <c r="F4837" s="822" t="s">
        <v>7445</v>
      </c>
      <c r="G4837" s="822" t="s">
        <v>7446</v>
      </c>
      <c r="H4837" s="831">
        <v>7</v>
      </c>
      <c r="I4837" s="831">
        <v>4431</v>
      </c>
      <c r="J4837" s="822"/>
      <c r="K4837" s="822">
        <v>633</v>
      </c>
      <c r="L4837" s="831"/>
      <c r="M4837" s="831"/>
      <c r="N4837" s="822"/>
      <c r="O4837" s="822"/>
      <c r="P4837" s="831"/>
      <c r="Q4837" s="831"/>
      <c r="R4837" s="827"/>
      <c r="S4837" s="832"/>
    </row>
    <row r="4838" spans="1:19" ht="14.45" customHeight="1" x14ac:dyDescent="0.2">
      <c r="A4838" s="821" t="s">
        <v>6951</v>
      </c>
      <c r="B4838" s="822" t="s">
        <v>7426</v>
      </c>
      <c r="C4838" s="822" t="s">
        <v>645</v>
      </c>
      <c r="D4838" s="822" t="s">
        <v>6943</v>
      </c>
      <c r="E4838" s="822" t="s">
        <v>6946</v>
      </c>
      <c r="F4838" s="822" t="s">
        <v>7471</v>
      </c>
      <c r="G4838" s="822" t="s">
        <v>7472</v>
      </c>
      <c r="H4838" s="831">
        <v>2</v>
      </c>
      <c r="I4838" s="831">
        <v>12324</v>
      </c>
      <c r="J4838" s="822"/>
      <c r="K4838" s="822">
        <v>6162</v>
      </c>
      <c r="L4838" s="831"/>
      <c r="M4838" s="831"/>
      <c r="N4838" s="822"/>
      <c r="O4838" s="822"/>
      <c r="P4838" s="831"/>
      <c r="Q4838" s="831"/>
      <c r="R4838" s="827"/>
      <c r="S4838" s="832"/>
    </row>
    <row r="4839" spans="1:19" ht="14.45" customHeight="1" x14ac:dyDescent="0.2">
      <c r="A4839" s="821" t="s">
        <v>6951</v>
      </c>
      <c r="B4839" s="822" t="s">
        <v>7426</v>
      </c>
      <c r="C4839" s="822" t="s">
        <v>645</v>
      </c>
      <c r="D4839" s="822" t="s">
        <v>6943</v>
      </c>
      <c r="E4839" s="822" t="s">
        <v>6946</v>
      </c>
      <c r="F4839" s="822" t="s">
        <v>7330</v>
      </c>
      <c r="G4839" s="822" t="s">
        <v>7331</v>
      </c>
      <c r="H4839" s="831">
        <v>2</v>
      </c>
      <c r="I4839" s="831">
        <v>13390</v>
      </c>
      <c r="J4839" s="822"/>
      <c r="K4839" s="822">
        <v>6695</v>
      </c>
      <c r="L4839" s="831"/>
      <c r="M4839" s="831"/>
      <c r="N4839" s="822"/>
      <c r="O4839" s="822"/>
      <c r="P4839" s="831"/>
      <c r="Q4839" s="831"/>
      <c r="R4839" s="827"/>
      <c r="S4839" s="832"/>
    </row>
    <row r="4840" spans="1:19" ht="14.45" customHeight="1" x14ac:dyDescent="0.2">
      <c r="A4840" s="821" t="s">
        <v>6951</v>
      </c>
      <c r="B4840" s="822" t="s">
        <v>7426</v>
      </c>
      <c r="C4840" s="822" t="s">
        <v>645</v>
      </c>
      <c r="D4840" s="822" t="s">
        <v>6943</v>
      </c>
      <c r="E4840" s="822" t="s">
        <v>6946</v>
      </c>
      <c r="F4840" s="822" t="s">
        <v>7336</v>
      </c>
      <c r="G4840" s="822" t="s">
        <v>7337</v>
      </c>
      <c r="H4840" s="831">
        <v>18</v>
      </c>
      <c r="I4840" s="831">
        <v>4410</v>
      </c>
      <c r="J4840" s="822"/>
      <c r="K4840" s="822">
        <v>245</v>
      </c>
      <c r="L4840" s="831"/>
      <c r="M4840" s="831"/>
      <c r="N4840" s="822"/>
      <c r="O4840" s="822"/>
      <c r="P4840" s="831"/>
      <c r="Q4840" s="831"/>
      <c r="R4840" s="827"/>
      <c r="S4840" s="832"/>
    </row>
    <row r="4841" spans="1:19" ht="14.45" customHeight="1" x14ac:dyDescent="0.2">
      <c r="A4841" s="821" t="s">
        <v>6951</v>
      </c>
      <c r="B4841" s="822" t="s">
        <v>7426</v>
      </c>
      <c r="C4841" s="822" t="s">
        <v>645</v>
      </c>
      <c r="D4841" s="822" t="s">
        <v>6943</v>
      </c>
      <c r="E4841" s="822" t="s">
        <v>6946</v>
      </c>
      <c r="F4841" s="822" t="s">
        <v>7338</v>
      </c>
      <c r="G4841" s="822" t="s">
        <v>7339</v>
      </c>
      <c r="H4841" s="831">
        <v>184</v>
      </c>
      <c r="I4841" s="831">
        <v>6133.32</v>
      </c>
      <c r="J4841" s="822"/>
      <c r="K4841" s="822">
        <v>33.333260869565216</v>
      </c>
      <c r="L4841" s="831"/>
      <c r="M4841" s="831"/>
      <c r="N4841" s="822"/>
      <c r="O4841" s="822"/>
      <c r="P4841" s="831"/>
      <c r="Q4841" s="831"/>
      <c r="R4841" s="827"/>
      <c r="S4841" s="832"/>
    </row>
    <row r="4842" spans="1:19" ht="14.45" customHeight="1" x14ac:dyDescent="0.2">
      <c r="A4842" s="821" t="s">
        <v>6951</v>
      </c>
      <c r="B4842" s="822" t="s">
        <v>7426</v>
      </c>
      <c r="C4842" s="822" t="s">
        <v>645</v>
      </c>
      <c r="D4842" s="822" t="s">
        <v>6943</v>
      </c>
      <c r="E4842" s="822" t="s">
        <v>6946</v>
      </c>
      <c r="F4842" s="822" t="s">
        <v>7340</v>
      </c>
      <c r="G4842" s="822" t="s">
        <v>7341</v>
      </c>
      <c r="H4842" s="831">
        <v>6</v>
      </c>
      <c r="I4842" s="831">
        <v>5652</v>
      </c>
      <c r="J4842" s="822"/>
      <c r="K4842" s="822">
        <v>942</v>
      </c>
      <c r="L4842" s="831"/>
      <c r="M4842" s="831"/>
      <c r="N4842" s="822"/>
      <c r="O4842" s="822"/>
      <c r="P4842" s="831"/>
      <c r="Q4842" s="831"/>
      <c r="R4842" s="827"/>
      <c r="S4842" s="832"/>
    </row>
    <row r="4843" spans="1:19" ht="14.45" customHeight="1" x14ac:dyDescent="0.2">
      <c r="A4843" s="821" t="s">
        <v>6951</v>
      </c>
      <c r="B4843" s="822" t="s">
        <v>7426</v>
      </c>
      <c r="C4843" s="822" t="s">
        <v>645</v>
      </c>
      <c r="D4843" s="822" t="s">
        <v>6943</v>
      </c>
      <c r="E4843" s="822" t="s">
        <v>6946</v>
      </c>
      <c r="F4843" s="822" t="s">
        <v>7342</v>
      </c>
      <c r="G4843" s="822" t="s">
        <v>7343</v>
      </c>
      <c r="H4843" s="831">
        <v>103</v>
      </c>
      <c r="I4843" s="831">
        <v>3914</v>
      </c>
      <c r="J4843" s="822"/>
      <c r="K4843" s="822">
        <v>38</v>
      </c>
      <c r="L4843" s="831"/>
      <c r="M4843" s="831"/>
      <c r="N4843" s="822"/>
      <c r="O4843" s="822"/>
      <c r="P4843" s="831"/>
      <c r="Q4843" s="831"/>
      <c r="R4843" s="827"/>
      <c r="S4843" s="832"/>
    </row>
    <row r="4844" spans="1:19" ht="14.45" customHeight="1" x14ac:dyDescent="0.2">
      <c r="A4844" s="821" t="s">
        <v>6951</v>
      </c>
      <c r="B4844" s="822" t="s">
        <v>7426</v>
      </c>
      <c r="C4844" s="822" t="s">
        <v>645</v>
      </c>
      <c r="D4844" s="822" t="s">
        <v>6943</v>
      </c>
      <c r="E4844" s="822" t="s">
        <v>6946</v>
      </c>
      <c r="F4844" s="822" t="s">
        <v>7348</v>
      </c>
      <c r="G4844" s="822" t="s">
        <v>7349</v>
      </c>
      <c r="H4844" s="831">
        <v>9</v>
      </c>
      <c r="I4844" s="831">
        <v>297</v>
      </c>
      <c r="J4844" s="822"/>
      <c r="K4844" s="822">
        <v>33</v>
      </c>
      <c r="L4844" s="831"/>
      <c r="M4844" s="831"/>
      <c r="N4844" s="822"/>
      <c r="O4844" s="822"/>
      <c r="P4844" s="831"/>
      <c r="Q4844" s="831"/>
      <c r="R4844" s="827"/>
      <c r="S4844" s="832"/>
    </row>
    <row r="4845" spans="1:19" ht="14.45" customHeight="1" x14ac:dyDescent="0.2">
      <c r="A4845" s="821" t="s">
        <v>6951</v>
      </c>
      <c r="B4845" s="822" t="s">
        <v>7426</v>
      </c>
      <c r="C4845" s="822" t="s">
        <v>645</v>
      </c>
      <c r="D4845" s="822" t="s">
        <v>6943</v>
      </c>
      <c r="E4845" s="822" t="s">
        <v>6946</v>
      </c>
      <c r="F4845" s="822" t="s">
        <v>7352</v>
      </c>
      <c r="G4845" s="822" t="s">
        <v>7353</v>
      </c>
      <c r="H4845" s="831">
        <v>2</v>
      </c>
      <c r="I4845" s="831">
        <v>270</v>
      </c>
      <c r="J4845" s="822"/>
      <c r="K4845" s="822">
        <v>135</v>
      </c>
      <c r="L4845" s="831"/>
      <c r="M4845" s="831"/>
      <c r="N4845" s="822"/>
      <c r="O4845" s="822"/>
      <c r="P4845" s="831"/>
      <c r="Q4845" s="831"/>
      <c r="R4845" s="827"/>
      <c r="S4845" s="832"/>
    </row>
    <row r="4846" spans="1:19" ht="14.45" customHeight="1" x14ac:dyDescent="0.2">
      <c r="A4846" s="821" t="s">
        <v>6951</v>
      </c>
      <c r="B4846" s="822" t="s">
        <v>7426</v>
      </c>
      <c r="C4846" s="822" t="s">
        <v>645</v>
      </c>
      <c r="D4846" s="822" t="s">
        <v>6943</v>
      </c>
      <c r="E4846" s="822" t="s">
        <v>6946</v>
      </c>
      <c r="F4846" s="822" t="s">
        <v>7362</v>
      </c>
      <c r="G4846" s="822" t="s">
        <v>7363</v>
      </c>
      <c r="H4846" s="831">
        <v>22</v>
      </c>
      <c r="I4846" s="831">
        <v>1342</v>
      </c>
      <c r="J4846" s="822"/>
      <c r="K4846" s="822">
        <v>61</v>
      </c>
      <c r="L4846" s="831"/>
      <c r="M4846" s="831"/>
      <c r="N4846" s="822"/>
      <c r="O4846" s="822"/>
      <c r="P4846" s="831"/>
      <c r="Q4846" s="831"/>
      <c r="R4846" s="827"/>
      <c r="S4846" s="832"/>
    </row>
    <row r="4847" spans="1:19" ht="14.45" customHeight="1" x14ac:dyDescent="0.2">
      <c r="A4847" s="821" t="s">
        <v>6951</v>
      </c>
      <c r="B4847" s="822" t="s">
        <v>7426</v>
      </c>
      <c r="C4847" s="822" t="s">
        <v>645</v>
      </c>
      <c r="D4847" s="822" t="s">
        <v>6943</v>
      </c>
      <c r="E4847" s="822" t="s">
        <v>6946</v>
      </c>
      <c r="F4847" s="822" t="s">
        <v>7368</v>
      </c>
      <c r="G4847" s="822" t="s">
        <v>7369</v>
      </c>
      <c r="H4847" s="831">
        <v>3</v>
      </c>
      <c r="I4847" s="831">
        <v>348</v>
      </c>
      <c r="J4847" s="822"/>
      <c r="K4847" s="822">
        <v>116</v>
      </c>
      <c r="L4847" s="831"/>
      <c r="M4847" s="831"/>
      <c r="N4847" s="822"/>
      <c r="O4847" s="822"/>
      <c r="P4847" s="831"/>
      <c r="Q4847" s="831"/>
      <c r="R4847" s="827"/>
      <c r="S4847" s="832"/>
    </row>
    <row r="4848" spans="1:19" ht="14.45" customHeight="1" x14ac:dyDescent="0.2">
      <c r="A4848" s="821" t="s">
        <v>6951</v>
      </c>
      <c r="B4848" s="822" t="s">
        <v>7426</v>
      </c>
      <c r="C4848" s="822" t="s">
        <v>645</v>
      </c>
      <c r="D4848" s="822" t="s">
        <v>6943</v>
      </c>
      <c r="E4848" s="822" t="s">
        <v>6946</v>
      </c>
      <c r="F4848" s="822" t="s">
        <v>7459</v>
      </c>
      <c r="G4848" s="822" t="s">
        <v>7460</v>
      </c>
      <c r="H4848" s="831">
        <v>4</v>
      </c>
      <c r="I4848" s="831">
        <v>7800</v>
      </c>
      <c r="J4848" s="822"/>
      <c r="K4848" s="822">
        <v>1950</v>
      </c>
      <c r="L4848" s="831"/>
      <c r="M4848" s="831"/>
      <c r="N4848" s="822"/>
      <c r="O4848" s="822"/>
      <c r="P4848" s="831"/>
      <c r="Q4848" s="831"/>
      <c r="R4848" s="827"/>
      <c r="S4848" s="832"/>
    </row>
    <row r="4849" spans="1:19" ht="14.45" customHeight="1" x14ac:dyDescent="0.2">
      <c r="A4849" s="821" t="s">
        <v>6951</v>
      </c>
      <c r="B4849" s="822" t="s">
        <v>7426</v>
      </c>
      <c r="C4849" s="822" t="s">
        <v>645</v>
      </c>
      <c r="D4849" s="822" t="s">
        <v>3491</v>
      </c>
      <c r="E4849" s="822" t="s">
        <v>6946</v>
      </c>
      <c r="F4849" s="822" t="s">
        <v>7328</v>
      </c>
      <c r="G4849" s="822" t="s">
        <v>7329</v>
      </c>
      <c r="H4849" s="831"/>
      <c r="I4849" s="831"/>
      <c r="J4849" s="822"/>
      <c r="K4849" s="822"/>
      <c r="L4849" s="831">
        <v>2</v>
      </c>
      <c r="M4849" s="831">
        <v>360</v>
      </c>
      <c r="N4849" s="822"/>
      <c r="O4849" s="822">
        <v>180</v>
      </c>
      <c r="P4849" s="831">
        <v>4</v>
      </c>
      <c r="Q4849" s="831">
        <v>776</v>
      </c>
      <c r="R4849" s="827"/>
      <c r="S4849" s="832">
        <v>194</v>
      </c>
    </row>
    <row r="4850" spans="1:19" ht="14.45" customHeight="1" x14ac:dyDescent="0.2">
      <c r="A4850" s="821" t="s">
        <v>6951</v>
      </c>
      <c r="B4850" s="822" t="s">
        <v>7426</v>
      </c>
      <c r="C4850" s="822" t="s">
        <v>645</v>
      </c>
      <c r="D4850" s="822" t="s">
        <v>3491</v>
      </c>
      <c r="E4850" s="822" t="s">
        <v>6946</v>
      </c>
      <c r="F4850" s="822" t="s">
        <v>7445</v>
      </c>
      <c r="G4850" s="822" t="s">
        <v>7446</v>
      </c>
      <c r="H4850" s="831"/>
      <c r="I4850" s="831"/>
      <c r="J4850" s="822"/>
      <c r="K4850" s="822"/>
      <c r="L4850" s="831">
        <v>2</v>
      </c>
      <c r="M4850" s="831">
        <v>1268</v>
      </c>
      <c r="N4850" s="822"/>
      <c r="O4850" s="822">
        <v>634</v>
      </c>
      <c r="P4850" s="831">
        <v>14</v>
      </c>
      <c r="Q4850" s="831">
        <v>9072</v>
      </c>
      <c r="R4850" s="827"/>
      <c r="S4850" s="832">
        <v>648</v>
      </c>
    </row>
    <row r="4851" spans="1:19" ht="14.45" customHeight="1" x14ac:dyDescent="0.2">
      <c r="A4851" s="821" t="s">
        <v>6951</v>
      </c>
      <c r="B4851" s="822" t="s">
        <v>7426</v>
      </c>
      <c r="C4851" s="822" t="s">
        <v>645</v>
      </c>
      <c r="D4851" s="822" t="s">
        <v>3491</v>
      </c>
      <c r="E4851" s="822" t="s">
        <v>6946</v>
      </c>
      <c r="F4851" s="822" t="s">
        <v>7330</v>
      </c>
      <c r="G4851" s="822" t="s">
        <v>7331</v>
      </c>
      <c r="H4851" s="831"/>
      <c r="I4851" s="831"/>
      <c r="J4851" s="822"/>
      <c r="K4851" s="822"/>
      <c r="L4851" s="831"/>
      <c r="M4851" s="831"/>
      <c r="N4851" s="822"/>
      <c r="O4851" s="822"/>
      <c r="P4851" s="831">
        <v>2</v>
      </c>
      <c r="Q4851" s="831">
        <v>13648</v>
      </c>
      <c r="R4851" s="827"/>
      <c r="S4851" s="832">
        <v>6824</v>
      </c>
    </row>
    <row r="4852" spans="1:19" ht="14.45" customHeight="1" x14ac:dyDescent="0.2">
      <c r="A4852" s="821" t="s">
        <v>6951</v>
      </c>
      <c r="B4852" s="822" t="s">
        <v>7426</v>
      </c>
      <c r="C4852" s="822" t="s">
        <v>645</v>
      </c>
      <c r="D4852" s="822" t="s">
        <v>3491</v>
      </c>
      <c r="E4852" s="822" t="s">
        <v>6946</v>
      </c>
      <c r="F4852" s="822" t="s">
        <v>7338</v>
      </c>
      <c r="G4852" s="822" t="s">
        <v>7339</v>
      </c>
      <c r="H4852" s="831"/>
      <c r="I4852" s="831"/>
      <c r="J4852" s="822"/>
      <c r="K4852" s="822"/>
      <c r="L4852" s="831">
        <v>2</v>
      </c>
      <c r="M4852" s="831">
        <v>78.89</v>
      </c>
      <c r="N4852" s="822"/>
      <c r="O4852" s="822">
        <v>39.445</v>
      </c>
      <c r="P4852" s="831">
        <v>5</v>
      </c>
      <c r="Q4852" s="831">
        <v>182.23000000000002</v>
      </c>
      <c r="R4852" s="827"/>
      <c r="S4852" s="832">
        <v>36.446000000000005</v>
      </c>
    </row>
    <row r="4853" spans="1:19" ht="14.45" customHeight="1" x14ac:dyDescent="0.2">
      <c r="A4853" s="821" t="s">
        <v>6951</v>
      </c>
      <c r="B4853" s="822" t="s">
        <v>7426</v>
      </c>
      <c r="C4853" s="822" t="s">
        <v>645</v>
      </c>
      <c r="D4853" s="822" t="s">
        <v>3491</v>
      </c>
      <c r="E4853" s="822" t="s">
        <v>6946</v>
      </c>
      <c r="F4853" s="822" t="s">
        <v>7340</v>
      </c>
      <c r="G4853" s="822" t="s">
        <v>7341</v>
      </c>
      <c r="H4853" s="831"/>
      <c r="I4853" s="831"/>
      <c r="J4853" s="822"/>
      <c r="K4853" s="822"/>
      <c r="L4853" s="831"/>
      <c r="M4853" s="831"/>
      <c r="N4853" s="822"/>
      <c r="O4853" s="822"/>
      <c r="P4853" s="831">
        <v>47</v>
      </c>
      <c r="Q4853" s="831">
        <v>45684</v>
      </c>
      <c r="R4853" s="827"/>
      <c r="S4853" s="832">
        <v>972</v>
      </c>
    </row>
    <row r="4854" spans="1:19" ht="14.45" customHeight="1" x14ac:dyDescent="0.2">
      <c r="A4854" s="821" t="s">
        <v>6951</v>
      </c>
      <c r="B4854" s="822" t="s">
        <v>7426</v>
      </c>
      <c r="C4854" s="822" t="s">
        <v>645</v>
      </c>
      <c r="D4854" s="822" t="s">
        <v>3491</v>
      </c>
      <c r="E4854" s="822" t="s">
        <v>6946</v>
      </c>
      <c r="F4854" s="822" t="s">
        <v>7350</v>
      </c>
      <c r="G4854" s="822" t="s">
        <v>7351</v>
      </c>
      <c r="H4854" s="831"/>
      <c r="I4854" s="831"/>
      <c r="J4854" s="822"/>
      <c r="K4854" s="822"/>
      <c r="L4854" s="831"/>
      <c r="M4854" s="831"/>
      <c r="N4854" s="822"/>
      <c r="O4854" s="822"/>
      <c r="P4854" s="831">
        <v>1</v>
      </c>
      <c r="Q4854" s="831">
        <v>388</v>
      </c>
      <c r="R4854" s="827"/>
      <c r="S4854" s="832">
        <v>388</v>
      </c>
    </row>
    <row r="4855" spans="1:19" ht="14.45" customHeight="1" x14ac:dyDescent="0.2">
      <c r="A4855" s="821" t="s">
        <v>6951</v>
      </c>
      <c r="B4855" s="822" t="s">
        <v>7426</v>
      </c>
      <c r="C4855" s="822" t="s">
        <v>645</v>
      </c>
      <c r="D4855" s="822" t="s">
        <v>3491</v>
      </c>
      <c r="E4855" s="822" t="s">
        <v>6946</v>
      </c>
      <c r="F4855" s="822" t="s">
        <v>7459</v>
      </c>
      <c r="G4855" s="822" t="s">
        <v>7460</v>
      </c>
      <c r="H4855" s="831"/>
      <c r="I4855" s="831"/>
      <c r="J4855" s="822"/>
      <c r="K4855" s="822"/>
      <c r="L4855" s="831"/>
      <c r="M4855" s="831"/>
      <c r="N4855" s="822"/>
      <c r="O4855" s="822"/>
      <c r="P4855" s="831">
        <v>4</v>
      </c>
      <c r="Q4855" s="831">
        <v>8044</v>
      </c>
      <c r="R4855" s="827"/>
      <c r="S4855" s="832">
        <v>2011</v>
      </c>
    </row>
    <row r="4856" spans="1:19" ht="14.45" customHeight="1" x14ac:dyDescent="0.2">
      <c r="A4856" s="821" t="s">
        <v>6951</v>
      </c>
      <c r="B4856" s="822" t="s">
        <v>7426</v>
      </c>
      <c r="C4856" s="822" t="s">
        <v>645</v>
      </c>
      <c r="D4856" s="822" t="s">
        <v>3488</v>
      </c>
      <c r="E4856" s="822" t="s">
        <v>6946</v>
      </c>
      <c r="F4856" s="822" t="s">
        <v>7328</v>
      </c>
      <c r="G4856" s="822" t="s">
        <v>7329</v>
      </c>
      <c r="H4856" s="831">
        <v>1</v>
      </c>
      <c r="I4856" s="831">
        <v>179</v>
      </c>
      <c r="J4856" s="822"/>
      <c r="K4856" s="822">
        <v>179</v>
      </c>
      <c r="L4856" s="831">
        <v>25</v>
      </c>
      <c r="M4856" s="831">
        <v>4500</v>
      </c>
      <c r="N4856" s="822"/>
      <c r="O4856" s="822">
        <v>180</v>
      </c>
      <c r="P4856" s="831">
        <v>16</v>
      </c>
      <c r="Q4856" s="831">
        <v>3104</v>
      </c>
      <c r="R4856" s="827"/>
      <c r="S4856" s="832">
        <v>194</v>
      </c>
    </row>
    <row r="4857" spans="1:19" ht="14.45" customHeight="1" x14ac:dyDescent="0.2">
      <c r="A4857" s="821" t="s">
        <v>6951</v>
      </c>
      <c r="B4857" s="822" t="s">
        <v>7426</v>
      </c>
      <c r="C4857" s="822" t="s">
        <v>645</v>
      </c>
      <c r="D4857" s="822" t="s">
        <v>3488</v>
      </c>
      <c r="E4857" s="822" t="s">
        <v>6946</v>
      </c>
      <c r="F4857" s="822" t="s">
        <v>7445</v>
      </c>
      <c r="G4857" s="822" t="s">
        <v>7446</v>
      </c>
      <c r="H4857" s="831"/>
      <c r="I4857" s="831"/>
      <c r="J4857" s="822"/>
      <c r="K4857" s="822"/>
      <c r="L4857" s="831">
        <v>5</v>
      </c>
      <c r="M4857" s="831">
        <v>3170</v>
      </c>
      <c r="N4857" s="822"/>
      <c r="O4857" s="822">
        <v>634</v>
      </c>
      <c r="P4857" s="831">
        <v>2</v>
      </c>
      <c r="Q4857" s="831">
        <v>1296</v>
      </c>
      <c r="R4857" s="827"/>
      <c r="S4857" s="832">
        <v>648</v>
      </c>
    </row>
    <row r="4858" spans="1:19" ht="14.45" customHeight="1" x14ac:dyDescent="0.2">
      <c r="A4858" s="821" t="s">
        <v>6951</v>
      </c>
      <c r="B4858" s="822" t="s">
        <v>7426</v>
      </c>
      <c r="C4858" s="822" t="s">
        <v>645</v>
      </c>
      <c r="D4858" s="822" t="s">
        <v>3488</v>
      </c>
      <c r="E4858" s="822" t="s">
        <v>6946</v>
      </c>
      <c r="F4858" s="822" t="s">
        <v>7330</v>
      </c>
      <c r="G4858" s="822" t="s">
        <v>7331</v>
      </c>
      <c r="H4858" s="831">
        <v>1</v>
      </c>
      <c r="I4858" s="831">
        <v>6695</v>
      </c>
      <c r="J4858" s="822"/>
      <c r="K4858" s="822">
        <v>6695</v>
      </c>
      <c r="L4858" s="831">
        <v>22</v>
      </c>
      <c r="M4858" s="831">
        <v>147554</v>
      </c>
      <c r="N4858" s="822"/>
      <c r="O4858" s="822">
        <v>6707</v>
      </c>
      <c r="P4858" s="831">
        <v>13</v>
      </c>
      <c r="Q4858" s="831">
        <v>88712</v>
      </c>
      <c r="R4858" s="827"/>
      <c r="S4858" s="832">
        <v>6824</v>
      </c>
    </row>
    <row r="4859" spans="1:19" ht="14.45" customHeight="1" x14ac:dyDescent="0.2">
      <c r="A4859" s="821" t="s">
        <v>6951</v>
      </c>
      <c r="B4859" s="822" t="s">
        <v>7426</v>
      </c>
      <c r="C4859" s="822" t="s">
        <v>645</v>
      </c>
      <c r="D4859" s="822" t="s">
        <v>3488</v>
      </c>
      <c r="E4859" s="822" t="s">
        <v>6946</v>
      </c>
      <c r="F4859" s="822" t="s">
        <v>7338</v>
      </c>
      <c r="G4859" s="822" t="s">
        <v>7339</v>
      </c>
      <c r="H4859" s="831">
        <v>1</v>
      </c>
      <c r="I4859" s="831">
        <v>33.33</v>
      </c>
      <c r="J4859" s="822"/>
      <c r="K4859" s="822">
        <v>33.33</v>
      </c>
      <c r="L4859" s="831">
        <v>27</v>
      </c>
      <c r="M4859" s="831">
        <v>961.11</v>
      </c>
      <c r="N4859" s="822"/>
      <c r="O4859" s="822">
        <v>35.596666666666664</v>
      </c>
      <c r="P4859" s="831">
        <v>16</v>
      </c>
      <c r="Q4859" s="831">
        <v>728.88</v>
      </c>
      <c r="R4859" s="827"/>
      <c r="S4859" s="832">
        <v>45.555</v>
      </c>
    </row>
    <row r="4860" spans="1:19" ht="14.45" customHeight="1" x14ac:dyDescent="0.2">
      <c r="A4860" s="821" t="s">
        <v>6951</v>
      </c>
      <c r="B4860" s="822" t="s">
        <v>7426</v>
      </c>
      <c r="C4860" s="822" t="s">
        <v>645</v>
      </c>
      <c r="D4860" s="822" t="s">
        <v>3488</v>
      </c>
      <c r="E4860" s="822" t="s">
        <v>6946</v>
      </c>
      <c r="F4860" s="822" t="s">
        <v>7340</v>
      </c>
      <c r="G4860" s="822" t="s">
        <v>7341</v>
      </c>
      <c r="H4860" s="831">
        <v>1</v>
      </c>
      <c r="I4860" s="831">
        <v>942</v>
      </c>
      <c r="J4860" s="822"/>
      <c r="K4860" s="822">
        <v>942</v>
      </c>
      <c r="L4860" s="831">
        <v>22</v>
      </c>
      <c r="M4860" s="831">
        <v>20768</v>
      </c>
      <c r="N4860" s="822"/>
      <c r="O4860" s="822">
        <v>944</v>
      </c>
      <c r="P4860" s="831">
        <v>13</v>
      </c>
      <c r="Q4860" s="831">
        <v>12636</v>
      </c>
      <c r="R4860" s="827"/>
      <c r="S4860" s="832">
        <v>972</v>
      </c>
    </row>
    <row r="4861" spans="1:19" ht="14.45" customHeight="1" x14ac:dyDescent="0.2">
      <c r="A4861" s="821" t="s">
        <v>6951</v>
      </c>
      <c r="B4861" s="822" t="s">
        <v>7426</v>
      </c>
      <c r="C4861" s="822" t="s">
        <v>645</v>
      </c>
      <c r="D4861" s="822" t="s">
        <v>3488</v>
      </c>
      <c r="E4861" s="822" t="s">
        <v>6946</v>
      </c>
      <c r="F4861" s="822" t="s">
        <v>7350</v>
      </c>
      <c r="G4861" s="822" t="s">
        <v>7351</v>
      </c>
      <c r="H4861" s="831"/>
      <c r="I4861" s="831"/>
      <c r="J4861" s="822"/>
      <c r="K4861" s="822"/>
      <c r="L4861" s="831">
        <v>2</v>
      </c>
      <c r="M4861" s="831">
        <v>720</v>
      </c>
      <c r="N4861" s="822"/>
      <c r="O4861" s="822">
        <v>360</v>
      </c>
      <c r="P4861" s="831"/>
      <c r="Q4861" s="831"/>
      <c r="R4861" s="827"/>
      <c r="S4861" s="832"/>
    </row>
    <row r="4862" spans="1:19" ht="14.45" customHeight="1" x14ac:dyDescent="0.2">
      <c r="A4862" s="821" t="s">
        <v>6951</v>
      </c>
      <c r="B4862" s="822" t="s">
        <v>7426</v>
      </c>
      <c r="C4862" s="822" t="s">
        <v>7387</v>
      </c>
      <c r="D4862" s="822" t="s">
        <v>6925</v>
      </c>
      <c r="E4862" s="822" t="s">
        <v>6953</v>
      </c>
      <c r="F4862" s="822" t="s">
        <v>6979</v>
      </c>
      <c r="G4862" s="822" t="s">
        <v>6980</v>
      </c>
      <c r="H4862" s="831"/>
      <c r="I4862" s="831"/>
      <c r="J4862" s="822"/>
      <c r="K4862" s="822"/>
      <c r="L4862" s="831"/>
      <c r="M4862" s="831"/>
      <c r="N4862" s="822"/>
      <c r="O4862" s="822"/>
      <c r="P4862" s="831">
        <v>0</v>
      </c>
      <c r="Q4862" s="831">
        <v>0</v>
      </c>
      <c r="R4862" s="827"/>
      <c r="S4862" s="832"/>
    </row>
    <row r="4863" spans="1:19" ht="14.45" customHeight="1" x14ac:dyDescent="0.2">
      <c r="A4863" s="821" t="s">
        <v>6951</v>
      </c>
      <c r="B4863" s="822" t="s">
        <v>7426</v>
      </c>
      <c r="C4863" s="822" t="s">
        <v>7387</v>
      </c>
      <c r="D4863" s="822" t="s">
        <v>6925</v>
      </c>
      <c r="E4863" s="822" t="s">
        <v>6953</v>
      </c>
      <c r="F4863" s="822" t="s">
        <v>6982</v>
      </c>
      <c r="G4863" s="822" t="s">
        <v>6980</v>
      </c>
      <c r="H4863" s="831"/>
      <c r="I4863" s="831"/>
      <c r="J4863" s="822"/>
      <c r="K4863" s="822"/>
      <c r="L4863" s="831"/>
      <c r="M4863" s="831"/>
      <c r="N4863" s="822"/>
      <c r="O4863" s="822"/>
      <c r="P4863" s="831">
        <v>0</v>
      </c>
      <c r="Q4863" s="831">
        <v>0</v>
      </c>
      <c r="R4863" s="827"/>
      <c r="S4863" s="832"/>
    </row>
    <row r="4864" spans="1:19" ht="14.45" customHeight="1" x14ac:dyDescent="0.2">
      <c r="A4864" s="821" t="s">
        <v>6951</v>
      </c>
      <c r="B4864" s="822" t="s">
        <v>7426</v>
      </c>
      <c r="C4864" s="822" t="s">
        <v>7387</v>
      </c>
      <c r="D4864" s="822" t="s">
        <v>6925</v>
      </c>
      <c r="E4864" s="822" t="s">
        <v>6953</v>
      </c>
      <c r="F4864" s="822" t="s">
        <v>6983</v>
      </c>
      <c r="G4864" s="822" t="s">
        <v>7390</v>
      </c>
      <c r="H4864" s="831"/>
      <c r="I4864" s="831"/>
      <c r="J4864" s="822"/>
      <c r="K4864" s="822"/>
      <c r="L4864" s="831"/>
      <c r="M4864" s="831"/>
      <c r="N4864" s="822"/>
      <c r="O4864" s="822"/>
      <c r="P4864" s="831">
        <v>0</v>
      </c>
      <c r="Q4864" s="831">
        <v>-5.4569682106375694E-12</v>
      </c>
      <c r="R4864" s="827"/>
      <c r="S4864" s="832"/>
    </row>
    <row r="4865" spans="1:19" ht="14.45" customHeight="1" x14ac:dyDescent="0.2">
      <c r="A4865" s="821" t="s">
        <v>6951</v>
      </c>
      <c r="B4865" s="822" t="s">
        <v>7426</v>
      </c>
      <c r="C4865" s="822" t="s">
        <v>7387</v>
      </c>
      <c r="D4865" s="822" t="s">
        <v>6925</v>
      </c>
      <c r="E4865" s="822" t="s">
        <v>6953</v>
      </c>
      <c r="F4865" s="822" t="s">
        <v>6984</v>
      </c>
      <c r="G4865" s="822" t="s">
        <v>7390</v>
      </c>
      <c r="H4865" s="831"/>
      <c r="I4865" s="831"/>
      <c r="J4865" s="822"/>
      <c r="K4865" s="822"/>
      <c r="L4865" s="831"/>
      <c r="M4865" s="831"/>
      <c r="N4865" s="822"/>
      <c r="O4865" s="822"/>
      <c r="P4865" s="831">
        <v>-1.7763568394002505E-15</v>
      </c>
      <c r="Q4865" s="831">
        <v>-4.3655745685100555E-11</v>
      </c>
      <c r="R4865" s="827"/>
      <c r="S4865" s="832">
        <v>24576</v>
      </c>
    </row>
    <row r="4866" spans="1:19" ht="14.45" customHeight="1" x14ac:dyDescent="0.2">
      <c r="A4866" s="821" t="s">
        <v>6951</v>
      </c>
      <c r="B4866" s="822" t="s">
        <v>7426</v>
      </c>
      <c r="C4866" s="822" t="s">
        <v>7387</v>
      </c>
      <c r="D4866" s="822" t="s">
        <v>6925</v>
      </c>
      <c r="E4866" s="822" t="s">
        <v>6953</v>
      </c>
      <c r="F4866" s="822" t="s">
        <v>6990</v>
      </c>
      <c r="G4866" s="822" t="s">
        <v>7393</v>
      </c>
      <c r="H4866" s="831"/>
      <c r="I4866" s="831"/>
      <c r="J4866" s="822"/>
      <c r="K4866" s="822"/>
      <c r="L4866" s="831"/>
      <c r="M4866" s="831"/>
      <c r="N4866" s="822"/>
      <c r="O4866" s="822"/>
      <c r="P4866" s="831">
        <v>-8.8817841970012523E-16</v>
      </c>
      <c r="Q4866" s="831">
        <v>7.2759576141834259E-12</v>
      </c>
      <c r="R4866" s="827"/>
      <c r="S4866" s="832">
        <v>-8192</v>
      </c>
    </row>
    <row r="4867" spans="1:19" ht="14.45" customHeight="1" x14ac:dyDescent="0.2">
      <c r="A4867" s="821" t="s">
        <v>6951</v>
      </c>
      <c r="B4867" s="822" t="s">
        <v>7426</v>
      </c>
      <c r="C4867" s="822" t="s">
        <v>7387</v>
      </c>
      <c r="D4867" s="822" t="s">
        <v>6925</v>
      </c>
      <c r="E4867" s="822" t="s">
        <v>6953</v>
      </c>
      <c r="F4867" s="822" t="s">
        <v>7055</v>
      </c>
      <c r="G4867" s="822" t="s">
        <v>7397</v>
      </c>
      <c r="H4867" s="831"/>
      <c r="I4867" s="831"/>
      <c r="J4867" s="822"/>
      <c r="K4867" s="822"/>
      <c r="L4867" s="831"/>
      <c r="M4867" s="831"/>
      <c r="N4867" s="822"/>
      <c r="O4867" s="822"/>
      <c r="P4867" s="831">
        <v>0</v>
      </c>
      <c r="Q4867" s="831">
        <v>0</v>
      </c>
      <c r="R4867" s="827"/>
      <c r="S4867" s="832"/>
    </row>
    <row r="4868" spans="1:19" ht="14.45" customHeight="1" x14ac:dyDescent="0.2">
      <c r="A4868" s="821" t="s">
        <v>6951</v>
      </c>
      <c r="B4868" s="822" t="s">
        <v>7426</v>
      </c>
      <c r="C4868" s="822" t="s">
        <v>7387</v>
      </c>
      <c r="D4868" s="822" t="s">
        <v>6925</v>
      </c>
      <c r="E4868" s="822" t="s">
        <v>6953</v>
      </c>
      <c r="F4868" s="822" t="s">
        <v>7060</v>
      </c>
      <c r="G4868" s="822" t="s">
        <v>7388</v>
      </c>
      <c r="H4868" s="831"/>
      <c r="I4868" s="831"/>
      <c r="J4868" s="822"/>
      <c r="K4868" s="822"/>
      <c r="L4868" s="831"/>
      <c r="M4868" s="831"/>
      <c r="N4868" s="822"/>
      <c r="O4868" s="822"/>
      <c r="P4868" s="831">
        <v>0</v>
      </c>
      <c r="Q4868" s="831">
        <v>7.2759576141834259E-12</v>
      </c>
      <c r="R4868" s="827"/>
      <c r="S4868" s="832"/>
    </row>
    <row r="4869" spans="1:19" ht="14.45" customHeight="1" x14ac:dyDescent="0.2">
      <c r="A4869" s="821" t="s">
        <v>6951</v>
      </c>
      <c r="B4869" s="822" t="s">
        <v>7426</v>
      </c>
      <c r="C4869" s="822" t="s">
        <v>7387</v>
      </c>
      <c r="D4869" s="822" t="s">
        <v>6925</v>
      </c>
      <c r="E4869" s="822" t="s">
        <v>6953</v>
      </c>
      <c r="F4869" s="822" t="s">
        <v>7080</v>
      </c>
      <c r="G4869" s="822" t="s">
        <v>7402</v>
      </c>
      <c r="H4869" s="831"/>
      <c r="I4869" s="831"/>
      <c r="J4869" s="822"/>
      <c r="K4869" s="822"/>
      <c r="L4869" s="831"/>
      <c r="M4869" s="831"/>
      <c r="N4869" s="822"/>
      <c r="O4869" s="822"/>
      <c r="P4869" s="831">
        <v>0</v>
      </c>
      <c r="Q4869" s="831">
        <v>0</v>
      </c>
      <c r="R4869" s="827"/>
      <c r="S4869" s="832"/>
    </row>
    <row r="4870" spans="1:19" ht="14.45" customHeight="1" x14ac:dyDescent="0.2">
      <c r="A4870" s="821" t="s">
        <v>6951</v>
      </c>
      <c r="B4870" s="822" t="s">
        <v>7426</v>
      </c>
      <c r="C4870" s="822" t="s">
        <v>7387</v>
      </c>
      <c r="D4870" s="822" t="s">
        <v>6925</v>
      </c>
      <c r="E4870" s="822" t="s">
        <v>6953</v>
      </c>
      <c r="F4870" s="822" t="s">
        <v>7101</v>
      </c>
      <c r="G4870" s="822" t="s">
        <v>2446</v>
      </c>
      <c r="H4870" s="831"/>
      <c r="I4870" s="831"/>
      <c r="J4870" s="822"/>
      <c r="K4870" s="822"/>
      <c r="L4870" s="831"/>
      <c r="M4870" s="831"/>
      <c r="N4870" s="822"/>
      <c r="O4870" s="822"/>
      <c r="P4870" s="831">
        <v>0</v>
      </c>
      <c r="Q4870" s="831">
        <v>0</v>
      </c>
      <c r="R4870" s="827"/>
      <c r="S4870" s="832"/>
    </row>
    <row r="4871" spans="1:19" ht="14.45" customHeight="1" x14ac:dyDescent="0.2">
      <c r="A4871" s="821" t="s">
        <v>6951</v>
      </c>
      <c r="B4871" s="822" t="s">
        <v>7426</v>
      </c>
      <c r="C4871" s="822" t="s">
        <v>7387</v>
      </c>
      <c r="D4871" s="822" t="s">
        <v>6925</v>
      </c>
      <c r="E4871" s="822" t="s">
        <v>6953</v>
      </c>
      <c r="F4871" s="822" t="s">
        <v>7111</v>
      </c>
      <c r="G4871" s="822" t="s">
        <v>2446</v>
      </c>
      <c r="H4871" s="831"/>
      <c r="I4871" s="831"/>
      <c r="J4871" s="822"/>
      <c r="K4871" s="822"/>
      <c r="L4871" s="831"/>
      <c r="M4871" s="831"/>
      <c r="N4871" s="822"/>
      <c r="O4871" s="822"/>
      <c r="P4871" s="831">
        <v>0</v>
      </c>
      <c r="Q4871" s="831">
        <v>0</v>
      </c>
      <c r="R4871" s="827"/>
      <c r="S4871" s="832"/>
    </row>
    <row r="4872" spans="1:19" ht="14.45" customHeight="1" x14ac:dyDescent="0.2">
      <c r="A4872" s="821" t="s">
        <v>6951</v>
      </c>
      <c r="B4872" s="822" t="s">
        <v>7426</v>
      </c>
      <c r="C4872" s="822" t="s">
        <v>7387</v>
      </c>
      <c r="D4872" s="822" t="s">
        <v>6925</v>
      </c>
      <c r="E4872" s="822" t="s">
        <v>6953</v>
      </c>
      <c r="F4872" s="822" t="s">
        <v>7117</v>
      </c>
      <c r="G4872" s="822" t="s">
        <v>7118</v>
      </c>
      <c r="H4872" s="831"/>
      <c r="I4872" s="831"/>
      <c r="J4872" s="822"/>
      <c r="K4872" s="822"/>
      <c r="L4872" s="831"/>
      <c r="M4872" s="831"/>
      <c r="N4872" s="822"/>
      <c r="O4872" s="822"/>
      <c r="P4872" s="831">
        <v>0</v>
      </c>
      <c r="Q4872" s="831">
        <v>0</v>
      </c>
      <c r="R4872" s="827"/>
      <c r="S4872" s="832"/>
    </row>
    <row r="4873" spans="1:19" ht="14.45" customHeight="1" x14ac:dyDescent="0.2">
      <c r="A4873" s="821" t="s">
        <v>6951</v>
      </c>
      <c r="B4873" s="822" t="s">
        <v>7426</v>
      </c>
      <c r="C4873" s="822" t="s">
        <v>7387</v>
      </c>
      <c r="D4873" s="822" t="s">
        <v>6925</v>
      </c>
      <c r="E4873" s="822" t="s">
        <v>6953</v>
      </c>
      <c r="F4873" s="822" t="s">
        <v>7153</v>
      </c>
      <c r="G4873" s="822" t="s">
        <v>7411</v>
      </c>
      <c r="H4873" s="831"/>
      <c r="I4873" s="831"/>
      <c r="J4873" s="822"/>
      <c r="K4873" s="822"/>
      <c r="L4873" s="831"/>
      <c r="M4873" s="831"/>
      <c r="N4873" s="822"/>
      <c r="O4873" s="822"/>
      <c r="P4873" s="831">
        <v>0</v>
      </c>
      <c r="Q4873" s="831">
        <v>0</v>
      </c>
      <c r="R4873" s="827"/>
      <c r="S4873" s="832"/>
    </row>
    <row r="4874" spans="1:19" ht="14.45" customHeight="1" x14ac:dyDescent="0.2">
      <c r="A4874" s="821" t="s">
        <v>6951</v>
      </c>
      <c r="B4874" s="822" t="s">
        <v>7426</v>
      </c>
      <c r="C4874" s="822" t="s">
        <v>7387</v>
      </c>
      <c r="D4874" s="822" t="s">
        <v>6925</v>
      </c>
      <c r="E4874" s="822" t="s">
        <v>6953</v>
      </c>
      <c r="F4874" s="822" t="s">
        <v>7166</v>
      </c>
      <c r="G4874" s="822" t="s">
        <v>2446</v>
      </c>
      <c r="H4874" s="831"/>
      <c r="I4874" s="831"/>
      <c r="J4874" s="822"/>
      <c r="K4874" s="822"/>
      <c r="L4874" s="831"/>
      <c r="M4874" s="831"/>
      <c r="N4874" s="822"/>
      <c r="O4874" s="822"/>
      <c r="P4874" s="831">
        <v>0</v>
      </c>
      <c r="Q4874" s="831">
        <v>0</v>
      </c>
      <c r="R4874" s="827"/>
      <c r="S4874" s="832"/>
    </row>
    <row r="4875" spans="1:19" ht="14.45" customHeight="1" x14ac:dyDescent="0.2">
      <c r="A4875" s="821" t="s">
        <v>6951</v>
      </c>
      <c r="B4875" s="822" t="s">
        <v>7426</v>
      </c>
      <c r="C4875" s="822" t="s">
        <v>7387</v>
      </c>
      <c r="D4875" s="822" t="s">
        <v>6925</v>
      </c>
      <c r="E4875" s="822" t="s">
        <v>6953</v>
      </c>
      <c r="F4875" s="822" t="s">
        <v>7175</v>
      </c>
      <c r="G4875" s="822" t="s">
        <v>2442</v>
      </c>
      <c r="H4875" s="831"/>
      <c r="I4875" s="831"/>
      <c r="J4875" s="822"/>
      <c r="K4875" s="822"/>
      <c r="L4875" s="831"/>
      <c r="M4875" s="831"/>
      <c r="N4875" s="822"/>
      <c r="O4875" s="822"/>
      <c r="P4875" s="831">
        <v>0</v>
      </c>
      <c r="Q4875" s="831">
        <v>0</v>
      </c>
      <c r="R4875" s="827"/>
      <c r="S4875" s="832"/>
    </row>
    <row r="4876" spans="1:19" ht="14.45" customHeight="1" x14ac:dyDescent="0.2">
      <c r="A4876" s="821" t="s">
        <v>6951</v>
      </c>
      <c r="B4876" s="822" t="s">
        <v>7426</v>
      </c>
      <c r="C4876" s="822" t="s">
        <v>7387</v>
      </c>
      <c r="D4876" s="822" t="s">
        <v>6925</v>
      </c>
      <c r="E4876" s="822" t="s">
        <v>6953</v>
      </c>
      <c r="F4876" s="822" t="s">
        <v>7202</v>
      </c>
      <c r="G4876" s="822" t="s">
        <v>7419</v>
      </c>
      <c r="H4876" s="831"/>
      <c r="I4876" s="831"/>
      <c r="J4876" s="822"/>
      <c r="K4876" s="822"/>
      <c r="L4876" s="831"/>
      <c r="M4876" s="831"/>
      <c r="N4876" s="822"/>
      <c r="O4876" s="822"/>
      <c r="P4876" s="831">
        <v>0</v>
      </c>
      <c r="Q4876" s="831">
        <v>0</v>
      </c>
      <c r="R4876" s="827"/>
      <c r="S4876" s="832"/>
    </row>
    <row r="4877" spans="1:19" ht="14.45" customHeight="1" x14ac:dyDescent="0.2">
      <c r="A4877" s="821" t="s">
        <v>6951</v>
      </c>
      <c r="B4877" s="822" t="s">
        <v>7426</v>
      </c>
      <c r="C4877" s="822" t="s">
        <v>7387</v>
      </c>
      <c r="D4877" s="822" t="s">
        <v>6925</v>
      </c>
      <c r="E4877" s="822" t="s">
        <v>6953</v>
      </c>
      <c r="F4877" s="822" t="s">
        <v>7208</v>
      </c>
      <c r="G4877" s="822" t="s">
        <v>2477</v>
      </c>
      <c r="H4877" s="831"/>
      <c r="I4877" s="831"/>
      <c r="J4877" s="822"/>
      <c r="K4877" s="822"/>
      <c r="L4877" s="831"/>
      <c r="M4877" s="831"/>
      <c r="N4877" s="822"/>
      <c r="O4877" s="822"/>
      <c r="P4877" s="831">
        <v>0</v>
      </c>
      <c r="Q4877" s="831">
        <v>5.8207660913467407E-11</v>
      </c>
      <c r="R4877" s="827"/>
      <c r="S4877" s="832"/>
    </row>
    <row r="4878" spans="1:19" ht="14.45" customHeight="1" x14ac:dyDescent="0.2">
      <c r="A4878" s="821" t="s">
        <v>6951</v>
      </c>
      <c r="B4878" s="822" t="s">
        <v>7426</v>
      </c>
      <c r="C4878" s="822" t="s">
        <v>7387</v>
      </c>
      <c r="D4878" s="822" t="s">
        <v>6925</v>
      </c>
      <c r="E4878" s="822" t="s">
        <v>6953</v>
      </c>
      <c r="F4878" s="822" t="s">
        <v>7214</v>
      </c>
      <c r="G4878" s="822" t="s">
        <v>7406</v>
      </c>
      <c r="H4878" s="831"/>
      <c r="I4878" s="831"/>
      <c r="J4878" s="822"/>
      <c r="K4878" s="822"/>
      <c r="L4878" s="831"/>
      <c r="M4878" s="831"/>
      <c r="N4878" s="822"/>
      <c r="O4878" s="822"/>
      <c r="P4878" s="831">
        <v>0</v>
      </c>
      <c r="Q4878" s="831">
        <v>0</v>
      </c>
      <c r="R4878" s="827"/>
      <c r="S4878" s="832"/>
    </row>
    <row r="4879" spans="1:19" ht="14.45" customHeight="1" x14ac:dyDescent="0.2">
      <c r="A4879" s="821" t="s">
        <v>6951</v>
      </c>
      <c r="B4879" s="822" t="s">
        <v>7426</v>
      </c>
      <c r="C4879" s="822" t="s">
        <v>7387</v>
      </c>
      <c r="D4879" s="822" t="s">
        <v>6925</v>
      </c>
      <c r="E4879" s="822" t="s">
        <v>6953</v>
      </c>
      <c r="F4879" s="822" t="s">
        <v>7220</v>
      </c>
      <c r="G4879" s="822" t="s">
        <v>7421</v>
      </c>
      <c r="H4879" s="831"/>
      <c r="I4879" s="831"/>
      <c r="J4879" s="822"/>
      <c r="K4879" s="822"/>
      <c r="L4879" s="831"/>
      <c r="M4879" s="831"/>
      <c r="N4879" s="822"/>
      <c r="O4879" s="822"/>
      <c r="P4879" s="831">
        <v>0</v>
      </c>
      <c r="Q4879" s="831">
        <v>0</v>
      </c>
      <c r="R4879" s="827"/>
      <c r="S4879" s="832"/>
    </row>
    <row r="4880" spans="1:19" ht="14.45" customHeight="1" x14ac:dyDescent="0.2">
      <c r="A4880" s="821" t="s">
        <v>6951</v>
      </c>
      <c r="B4880" s="822" t="s">
        <v>7426</v>
      </c>
      <c r="C4880" s="822" t="s">
        <v>7387</v>
      </c>
      <c r="D4880" s="822" t="s">
        <v>6925</v>
      </c>
      <c r="E4880" s="822" t="s">
        <v>6953</v>
      </c>
      <c r="F4880" s="822" t="s">
        <v>7248</v>
      </c>
      <c r="G4880" s="822" t="s">
        <v>7497</v>
      </c>
      <c r="H4880" s="831"/>
      <c r="I4880" s="831"/>
      <c r="J4880" s="822"/>
      <c r="K4880" s="822"/>
      <c r="L4880" s="831"/>
      <c r="M4880" s="831"/>
      <c r="N4880" s="822"/>
      <c r="O4880" s="822"/>
      <c r="P4880" s="831">
        <v>0</v>
      </c>
      <c r="Q4880" s="831">
        <v>0</v>
      </c>
      <c r="R4880" s="827"/>
      <c r="S4880" s="832"/>
    </row>
    <row r="4881" spans="1:19" ht="14.45" customHeight="1" x14ac:dyDescent="0.2">
      <c r="A4881" s="821" t="s">
        <v>7498</v>
      </c>
      <c r="B4881" s="822" t="s">
        <v>7499</v>
      </c>
      <c r="C4881" s="822" t="s">
        <v>642</v>
      </c>
      <c r="D4881" s="822" t="s">
        <v>3510</v>
      </c>
      <c r="E4881" s="822" t="s">
        <v>6953</v>
      </c>
      <c r="F4881" s="822" t="s">
        <v>7465</v>
      </c>
      <c r="G4881" s="822" t="s">
        <v>3397</v>
      </c>
      <c r="H4881" s="831"/>
      <c r="I4881" s="831"/>
      <c r="J4881" s="822"/>
      <c r="K4881" s="822"/>
      <c r="L4881" s="831"/>
      <c r="M4881" s="831"/>
      <c r="N4881" s="822"/>
      <c r="O4881" s="822"/>
      <c r="P4881" s="831">
        <v>0.2</v>
      </c>
      <c r="Q4881" s="831">
        <v>367.3</v>
      </c>
      <c r="R4881" s="827"/>
      <c r="S4881" s="832">
        <v>1836.5</v>
      </c>
    </row>
    <row r="4882" spans="1:19" ht="14.45" customHeight="1" x14ac:dyDescent="0.2">
      <c r="A4882" s="821" t="s">
        <v>7498</v>
      </c>
      <c r="B4882" s="822" t="s">
        <v>7499</v>
      </c>
      <c r="C4882" s="822" t="s">
        <v>642</v>
      </c>
      <c r="D4882" s="822" t="s">
        <v>3510</v>
      </c>
      <c r="E4882" s="822" t="s">
        <v>6953</v>
      </c>
      <c r="F4882" s="822" t="s">
        <v>7466</v>
      </c>
      <c r="G4882" s="822" t="s">
        <v>3397</v>
      </c>
      <c r="H4882" s="831"/>
      <c r="I4882" s="831"/>
      <c r="J4882" s="822"/>
      <c r="K4882" s="822"/>
      <c r="L4882" s="831"/>
      <c r="M4882" s="831"/>
      <c r="N4882" s="822"/>
      <c r="O4882" s="822"/>
      <c r="P4882" s="831">
        <v>7.0000000000000007E-2</v>
      </c>
      <c r="Q4882" s="831">
        <v>257.11</v>
      </c>
      <c r="R4882" s="827"/>
      <c r="S4882" s="832">
        <v>3673</v>
      </c>
    </row>
    <row r="4883" spans="1:19" ht="14.45" customHeight="1" x14ac:dyDescent="0.2">
      <c r="A4883" s="821" t="s">
        <v>7498</v>
      </c>
      <c r="B4883" s="822" t="s">
        <v>7499</v>
      </c>
      <c r="C4883" s="822" t="s">
        <v>642</v>
      </c>
      <c r="D4883" s="822" t="s">
        <v>3510</v>
      </c>
      <c r="E4883" s="822" t="s">
        <v>6946</v>
      </c>
      <c r="F4883" s="822" t="s">
        <v>7475</v>
      </c>
      <c r="G4883" s="822" t="s">
        <v>7476</v>
      </c>
      <c r="H4883" s="831"/>
      <c r="I4883" s="831"/>
      <c r="J4883" s="822"/>
      <c r="K4883" s="822"/>
      <c r="L4883" s="831"/>
      <c r="M4883" s="831"/>
      <c r="N4883" s="822"/>
      <c r="O4883" s="822"/>
      <c r="P4883" s="831">
        <v>34</v>
      </c>
      <c r="Q4883" s="831">
        <v>71740</v>
      </c>
      <c r="R4883" s="827"/>
      <c r="S4883" s="832">
        <v>2110</v>
      </c>
    </row>
    <row r="4884" spans="1:19" ht="14.45" customHeight="1" thickBot="1" x14ac:dyDescent="0.25">
      <c r="A4884" s="813" t="s">
        <v>7498</v>
      </c>
      <c r="B4884" s="814" t="s">
        <v>7499</v>
      </c>
      <c r="C4884" s="814" t="s">
        <v>642</v>
      </c>
      <c r="D4884" s="814" t="s">
        <v>3510</v>
      </c>
      <c r="E4884" s="814" t="s">
        <v>6946</v>
      </c>
      <c r="F4884" s="814" t="s">
        <v>7477</v>
      </c>
      <c r="G4884" s="814" t="s">
        <v>7478</v>
      </c>
      <c r="H4884" s="833"/>
      <c r="I4884" s="833"/>
      <c r="J4884" s="814"/>
      <c r="K4884" s="814"/>
      <c r="L4884" s="833"/>
      <c r="M4884" s="833"/>
      <c r="N4884" s="814"/>
      <c r="O4884" s="814"/>
      <c r="P4884" s="833">
        <v>9</v>
      </c>
      <c r="Q4884" s="833">
        <v>19791</v>
      </c>
      <c r="R4884" s="819"/>
      <c r="S4884" s="834">
        <v>2199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2646EF7-0FA1-41DE-AE41-8B713C893AD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35184629</v>
      </c>
      <c r="C3" s="343">
        <f t="shared" ref="C3:R3" si="0">SUBTOTAL(9,C6:C1048576)</f>
        <v>0</v>
      </c>
      <c r="D3" s="343">
        <f t="shared" si="0"/>
        <v>32708107</v>
      </c>
      <c r="E3" s="343">
        <f t="shared" si="0"/>
        <v>0</v>
      </c>
      <c r="F3" s="343">
        <f t="shared" si="0"/>
        <v>23153253</v>
      </c>
      <c r="G3" s="346">
        <f>IF(D3&lt;&gt;0,F3/D3,"")</f>
        <v>0.70787505372903425</v>
      </c>
      <c r="H3" s="342">
        <f t="shared" si="0"/>
        <v>5362747.5100000128</v>
      </c>
      <c r="I3" s="343">
        <f t="shared" si="0"/>
        <v>0</v>
      </c>
      <c r="J3" s="343">
        <f t="shared" si="0"/>
        <v>8312931.6600000188</v>
      </c>
      <c r="K3" s="343">
        <f t="shared" si="0"/>
        <v>0</v>
      </c>
      <c r="L3" s="343">
        <f t="shared" si="0"/>
        <v>6347197.699999989</v>
      </c>
      <c r="M3" s="344">
        <f>IF(J3&lt;&gt;0,L3/J3,"")</f>
        <v>0.76353300611639752</v>
      </c>
      <c r="N3" s="345">
        <f t="shared" si="0"/>
        <v>9397984.0999999978</v>
      </c>
      <c r="O3" s="343">
        <f t="shared" si="0"/>
        <v>0</v>
      </c>
      <c r="P3" s="343">
        <f t="shared" si="0"/>
        <v>10289188.390000001</v>
      </c>
      <c r="Q3" s="343">
        <f t="shared" si="0"/>
        <v>0</v>
      </c>
      <c r="R3" s="343">
        <f t="shared" si="0"/>
        <v>11396762.890000002</v>
      </c>
      <c r="S3" s="344">
        <f>IF(P3&lt;&gt;0,R3/P3,"")</f>
        <v>1.1076444961466978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7503</v>
      </c>
      <c r="B6" s="863">
        <v>80999</v>
      </c>
      <c r="C6" s="807"/>
      <c r="D6" s="863">
        <v>515</v>
      </c>
      <c r="E6" s="807"/>
      <c r="F6" s="863">
        <v>789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7504</v>
      </c>
      <c r="B7" s="865">
        <v>117466</v>
      </c>
      <c r="C7" s="822"/>
      <c r="D7" s="865">
        <v>35971</v>
      </c>
      <c r="E7" s="822"/>
      <c r="F7" s="865">
        <v>13806</v>
      </c>
      <c r="G7" s="827"/>
      <c r="H7" s="865">
        <v>4892.6500000000005</v>
      </c>
      <c r="I7" s="822"/>
      <c r="J7" s="865">
        <v>5041.58</v>
      </c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7505</v>
      </c>
      <c r="B8" s="865">
        <v>2398</v>
      </c>
      <c r="C8" s="822"/>
      <c r="D8" s="865">
        <v>34577</v>
      </c>
      <c r="E8" s="822"/>
      <c r="F8" s="865">
        <v>3364</v>
      </c>
      <c r="G8" s="827"/>
      <c r="H8" s="865"/>
      <c r="I8" s="822"/>
      <c r="J8" s="865">
        <v>23660.799999999999</v>
      </c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7506</v>
      </c>
      <c r="B9" s="865">
        <v>113920</v>
      </c>
      <c r="C9" s="822"/>
      <c r="D9" s="865">
        <v>31351</v>
      </c>
      <c r="E9" s="822"/>
      <c r="F9" s="865">
        <v>22768</v>
      </c>
      <c r="G9" s="827"/>
      <c r="H9" s="865">
        <v>81907.570000000022</v>
      </c>
      <c r="I9" s="822"/>
      <c r="J9" s="865">
        <v>-19308.410000000033</v>
      </c>
      <c r="K9" s="822"/>
      <c r="L9" s="865">
        <v>4006.66</v>
      </c>
      <c r="M9" s="827"/>
      <c r="N9" s="865">
        <v>118029.81</v>
      </c>
      <c r="O9" s="822"/>
      <c r="P9" s="865">
        <v>187740.84</v>
      </c>
      <c r="Q9" s="822"/>
      <c r="R9" s="865"/>
      <c r="S9" s="828"/>
    </row>
    <row r="10" spans="1:19" ht="14.45" customHeight="1" x14ac:dyDescent="0.2">
      <c r="A10" s="836" t="s">
        <v>7507</v>
      </c>
      <c r="B10" s="865"/>
      <c r="C10" s="822"/>
      <c r="D10" s="865">
        <v>297</v>
      </c>
      <c r="E10" s="822"/>
      <c r="F10" s="865">
        <v>816</v>
      </c>
      <c r="G10" s="827"/>
      <c r="H10" s="865"/>
      <c r="I10" s="822"/>
      <c r="J10" s="865">
        <v>533.62</v>
      </c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7508</v>
      </c>
      <c r="B11" s="865">
        <v>886</v>
      </c>
      <c r="C11" s="822"/>
      <c r="D11" s="865">
        <v>1469</v>
      </c>
      <c r="E11" s="822"/>
      <c r="F11" s="865">
        <v>388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7509</v>
      </c>
      <c r="B12" s="865">
        <v>1501</v>
      </c>
      <c r="C12" s="822"/>
      <c r="D12" s="865">
        <v>155</v>
      </c>
      <c r="E12" s="822"/>
      <c r="F12" s="865">
        <v>127</v>
      </c>
      <c r="G12" s="827"/>
      <c r="H12" s="865">
        <v>1098.01</v>
      </c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7510</v>
      </c>
      <c r="B13" s="865">
        <v>10240</v>
      </c>
      <c r="C13" s="822"/>
      <c r="D13" s="865">
        <v>4855</v>
      </c>
      <c r="E13" s="822"/>
      <c r="F13" s="865">
        <v>2970</v>
      </c>
      <c r="G13" s="827"/>
      <c r="H13" s="865"/>
      <c r="I13" s="822"/>
      <c r="J13" s="865">
        <v>2392.33</v>
      </c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7511</v>
      </c>
      <c r="B14" s="865"/>
      <c r="C14" s="822"/>
      <c r="D14" s="865"/>
      <c r="E14" s="822"/>
      <c r="F14" s="865">
        <v>194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7512</v>
      </c>
      <c r="B15" s="865"/>
      <c r="C15" s="822"/>
      <c r="D15" s="865">
        <v>10338</v>
      </c>
      <c r="E15" s="822"/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7513</v>
      </c>
      <c r="B16" s="865">
        <v>4411</v>
      </c>
      <c r="C16" s="822"/>
      <c r="D16" s="865">
        <v>38</v>
      </c>
      <c r="E16" s="822"/>
      <c r="F16" s="865"/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7514</v>
      </c>
      <c r="B17" s="865">
        <v>8658</v>
      </c>
      <c r="C17" s="822"/>
      <c r="D17" s="865">
        <v>4520</v>
      </c>
      <c r="E17" s="822"/>
      <c r="F17" s="865">
        <v>3257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7515</v>
      </c>
      <c r="B18" s="865">
        <v>16905</v>
      </c>
      <c r="C18" s="822"/>
      <c r="D18" s="865">
        <v>4014</v>
      </c>
      <c r="E18" s="822"/>
      <c r="F18" s="865">
        <v>2934</v>
      </c>
      <c r="G18" s="827"/>
      <c r="H18" s="865">
        <v>11801.84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7516</v>
      </c>
      <c r="B19" s="865"/>
      <c r="C19" s="822"/>
      <c r="D19" s="865"/>
      <c r="E19" s="822"/>
      <c r="F19" s="865">
        <v>40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7517</v>
      </c>
      <c r="B20" s="865">
        <v>2085542</v>
      </c>
      <c r="C20" s="822"/>
      <c r="D20" s="865">
        <v>2616997</v>
      </c>
      <c r="E20" s="822"/>
      <c r="F20" s="865">
        <v>1135776</v>
      </c>
      <c r="G20" s="827"/>
      <c r="H20" s="865">
        <v>93315.400000000023</v>
      </c>
      <c r="I20" s="822"/>
      <c r="J20" s="865">
        <v>28960.790000000005</v>
      </c>
      <c r="K20" s="822"/>
      <c r="L20" s="865">
        <v>15810.4</v>
      </c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7518</v>
      </c>
      <c r="B21" s="865">
        <v>36987</v>
      </c>
      <c r="C21" s="822"/>
      <c r="D21" s="865">
        <v>49586</v>
      </c>
      <c r="E21" s="822"/>
      <c r="F21" s="865">
        <v>2113</v>
      </c>
      <c r="G21" s="827"/>
      <c r="H21" s="865">
        <v>25588.78</v>
      </c>
      <c r="I21" s="822"/>
      <c r="J21" s="865">
        <v>320.17</v>
      </c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7519</v>
      </c>
      <c r="B22" s="865">
        <v>217394</v>
      </c>
      <c r="C22" s="822"/>
      <c r="D22" s="865">
        <v>553</v>
      </c>
      <c r="E22" s="822"/>
      <c r="F22" s="865">
        <v>515</v>
      </c>
      <c r="G22" s="827"/>
      <c r="H22" s="865">
        <v>202541.19000000003</v>
      </c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7520</v>
      </c>
      <c r="B23" s="865">
        <v>550</v>
      </c>
      <c r="C23" s="822"/>
      <c r="D23" s="865">
        <v>436</v>
      </c>
      <c r="E23" s="822"/>
      <c r="F23" s="865">
        <v>428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3464</v>
      </c>
      <c r="B24" s="865">
        <v>32210659</v>
      </c>
      <c r="C24" s="822"/>
      <c r="D24" s="865">
        <v>29815642</v>
      </c>
      <c r="E24" s="822"/>
      <c r="F24" s="865">
        <v>21886853</v>
      </c>
      <c r="G24" s="827"/>
      <c r="H24" s="865">
        <v>4904338.0200000126</v>
      </c>
      <c r="I24" s="822"/>
      <c r="J24" s="865">
        <v>8257199.1600000197</v>
      </c>
      <c r="K24" s="822"/>
      <c r="L24" s="865">
        <v>6323162.9999999898</v>
      </c>
      <c r="M24" s="827"/>
      <c r="N24" s="865">
        <v>9279954.2899999972</v>
      </c>
      <c r="O24" s="822"/>
      <c r="P24" s="865">
        <v>10101447.550000001</v>
      </c>
      <c r="Q24" s="822"/>
      <c r="R24" s="865">
        <v>11396762.890000002</v>
      </c>
      <c r="S24" s="828"/>
    </row>
    <row r="25" spans="1:19" ht="14.45" customHeight="1" x14ac:dyDescent="0.2">
      <c r="A25" s="836" t="s">
        <v>7521</v>
      </c>
      <c r="B25" s="865"/>
      <c r="C25" s="822"/>
      <c r="D25" s="865"/>
      <c r="E25" s="822"/>
      <c r="F25" s="865">
        <v>428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7522</v>
      </c>
      <c r="B26" s="865">
        <v>19816</v>
      </c>
      <c r="C26" s="822"/>
      <c r="D26" s="865">
        <v>4497</v>
      </c>
      <c r="E26" s="822"/>
      <c r="F26" s="865">
        <v>3310</v>
      </c>
      <c r="G26" s="827"/>
      <c r="H26" s="865">
        <v>5900.92</v>
      </c>
      <c r="I26" s="822"/>
      <c r="J26" s="865">
        <v>2520.7600000000002</v>
      </c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7523</v>
      </c>
      <c r="B27" s="865">
        <v>5234</v>
      </c>
      <c r="C27" s="822"/>
      <c r="D27" s="865">
        <v>14587</v>
      </c>
      <c r="E27" s="822"/>
      <c r="F27" s="865">
        <v>8237</v>
      </c>
      <c r="G27" s="827"/>
      <c r="H27" s="865"/>
      <c r="I27" s="822"/>
      <c r="J27" s="865">
        <v>1566.58</v>
      </c>
      <c r="K27" s="822"/>
      <c r="L27" s="865">
        <v>2520.8000000000002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7524</v>
      </c>
      <c r="B28" s="865">
        <v>716</v>
      </c>
      <c r="C28" s="822"/>
      <c r="D28" s="865">
        <v>373</v>
      </c>
      <c r="E28" s="822"/>
      <c r="F28" s="865">
        <v>42829</v>
      </c>
      <c r="G28" s="827"/>
      <c r="H28" s="865"/>
      <c r="I28" s="822"/>
      <c r="J28" s="865"/>
      <c r="K28" s="822"/>
      <c r="L28" s="865">
        <v>533.58000000000004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7525</v>
      </c>
      <c r="B29" s="865">
        <v>1206</v>
      </c>
      <c r="C29" s="822"/>
      <c r="D29" s="865"/>
      <c r="E29" s="822"/>
      <c r="F29" s="865">
        <v>207</v>
      </c>
      <c r="G29" s="827"/>
      <c r="H29" s="865">
        <v>1193.67</v>
      </c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7526</v>
      </c>
      <c r="B30" s="865">
        <v>244260</v>
      </c>
      <c r="C30" s="822"/>
      <c r="D30" s="865">
        <v>75251</v>
      </c>
      <c r="E30" s="822"/>
      <c r="F30" s="865">
        <v>20244</v>
      </c>
      <c r="G30" s="827"/>
      <c r="H30" s="865">
        <v>4699.74</v>
      </c>
      <c r="I30" s="822"/>
      <c r="J30" s="865">
        <v>4556.26</v>
      </c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7527</v>
      </c>
      <c r="B31" s="865">
        <v>358</v>
      </c>
      <c r="C31" s="822"/>
      <c r="D31" s="865"/>
      <c r="E31" s="822"/>
      <c r="F31" s="865">
        <v>40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7528</v>
      </c>
      <c r="B32" s="867">
        <v>4523</v>
      </c>
      <c r="C32" s="814"/>
      <c r="D32" s="867">
        <v>2085</v>
      </c>
      <c r="E32" s="814"/>
      <c r="F32" s="867">
        <v>820</v>
      </c>
      <c r="G32" s="819"/>
      <c r="H32" s="867">
        <v>25469.719999999994</v>
      </c>
      <c r="I32" s="814"/>
      <c r="J32" s="867">
        <v>5488.02</v>
      </c>
      <c r="K32" s="814"/>
      <c r="L32" s="867">
        <v>1163.26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8327F81-FE73-4FCF-A749-0E5AEF2E716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70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7757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72617.889999999985</v>
      </c>
      <c r="G3" s="208">
        <f t="shared" si="0"/>
        <v>49945360.610000007</v>
      </c>
      <c r="H3" s="208"/>
      <c r="I3" s="208"/>
      <c r="J3" s="208">
        <f t="shared" si="0"/>
        <v>80160.760000000009</v>
      </c>
      <c r="K3" s="208">
        <f t="shared" si="0"/>
        <v>51310227.049999982</v>
      </c>
      <c r="L3" s="208"/>
      <c r="M3" s="208"/>
      <c r="N3" s="208">
        <f t="shared" si="0"/>
        <v>69022.179999999993</v>
      </c>
      <c r="O3" s="208">
        <f t="shared" si="0"/>
        <v>40897213.589999996</v>
      </c>
      <c r="P3" s="79">
        <f>IF(K3=0,0,O3/K3)</f>
        <v>0.79705773958371151</v>
      </c>
      <c r="Q3" s="209">
        <f>IF(N3=0,0,O3/N3)</f>
        <v>592.52277441831018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7529</v>
      </c>
      <c r="B6" s="807" t="s">
        <v>6952</v>
      </c>
      <c r="C6" s="807" t="s">
        <v>6946</v>
      </c>
      <c r="D6" s="807" t="s">
        <v>7318</v>
      </c>
      <c r="E6" s="807" t="s">
        <v>7319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>
        <v>2</v>
      </c>
      <c r="O6" s="225">
        <v>80</v>
      </c>
      <c r="P6" s="812"/>
      <c r="Q6" s="830">
        <v>40</v>
      </c>
    </row>
    <row r="7" spans="1:17" ht="14.45" customHeight="1" x14ac:dyDescent="0.2">
      <c r="A7" s="821" t="s">
        <v>7529</v>
      </c>
      <c r="B7" s="822" t="s">
        <v>6952</v>
      </c>
      <c r="C7" s="822" t="s">
        <v>6946</v>
      </c>
      <c r="D7" s="822" t="s">
        <v>7326</v>
      </c>
      <c r="E7" s="822" t="s">
        <v>7327</v>
      </c>
      <c r="F7" s="831">
        <v>2</v>
      </c>
      <c r="G7" s="831">
        <v>358</v>
      </c>
      <c r="H7" s="831"/>
      <c r="I7" s="831">
        <v>179</v>
      </c>
      <c r="J7" s="831"/>
      <c r="K7" s="831"/>
      <c r="L7" s="831"/>
      <c r="M7" s="831"/>
      <c r="N7" s="831">
        <v>2</v>
      </c>
      <c r="O7" s="831">
        <v>388</v>
      </c>
      <c r="P7" s="827"/>
      <c r="Q7" s="832">
        <v>194</v>
      </c>
    </row>
    <row r="8" spans="1:17" ht="14.45" customHeight="1" x14ac:dyDescent="0.2">
      <c r="A8" s="821" t="s">
        <v>7529</v>
      </c>
      <c r="B8" s="822" t="s">
        <v>6952</v>
      </c>
      <c r="C8" s="822" t="s">
        <v>6946</v>
      </c>
      <c r="D8" s="822" t="s">
        <v>7368</v>
      </c>
      <c r="E8" s="822" t="s">
        <v>7369</v>
      </c>
      <c r="F8" s="831">
        <v>2</v>
      </c>
      <c r="G8" s="831">
        <v>232</v>
      </c>
      <c r="H8" s="831"/>
      <c r="I8" s="831">
        <v>116</v>
      </c>
      <c r="J8" s="831">
        <v>1</v>
      </c>
      <c r="K8" s="831">
        <v>117</v>
      </c>
      <c r="L8" s="831"/>
      <c r="M8" s="831">
        <v>117</v>
      </c>
      <c r="N8" s="831"/>
      <c r="O8" s="831"/>
      <c r="P8" s="827"/>
      <c r="Q8" s="832"/>
    </row>
    <row r="9" spans="1:17" ht="14.45" customHeight="1" x14ac:dyDescent="0.2">
      <c r="A9" s="821" t="s">
        <v>7529</v>
      </c>
      <c r="B9" s="822" t="s">
        <v>7426</v>
      </c>
      <c r="C9" s="822" t="s">
        <v>6946</v>
      </c>
      <c r="D9" s="822" t="s">
        <v>7328</v>
      </c>
      <c r="E9" s="822" t="s">
        <v>7329</v>
      </c>
      <c r="F9" s="831">
        <v>1</v>
      </c>
      <c r="G9" s="831">
        <v>179</v>
      </c>
      <c r="H9" s="831"/>
      <c r="I9" s="831">
        <v>179</v>
      </c>
      <c r="J9" s="831"/>
      <c r="K9" s="831"/>
      <c r="L9" s="831"/>
      <c r="M9" s="831"/>
      <c r="N9" s="831">
        <v>1</v>
      </c>
      <c r="O9" s="831">
        <v>194</v>
      </c>
      <c r="P9" s="827"/>
      <c r="Q9" s="832">
        <v>194</v>
      </c>
    </row>
    <row r="10" spans="1:17" ht="14.45" customHeight="1" x14ac:dyDescent="0.2">
      <c r="A10" s="821" t="s">
        <v>7529</v>
      </c>
      <c r="B10" s="822" t="s">
        <v>7426</v>
      </c>
      <c r="C10" s="822" t="s">
        <v>6946</v>
      </c>
      <c r="D10" s="822" t="s">
        <v>7451</v>
      </c>
      <c r="E10" s="822" t="s">
        <v>7452</v>
      </c>
      <c r="F10" s="831">
        <v>80</v>
      </c>
      <c r="G10" s="831">
        <v>70480</v>
      </c>
      <c r="H10" s="831"/>
      <c r="I10" s="831">
        <v>881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7529</v>
      </c>
      <c r="B11" s="822" t="s">
        <v>7426</v>
      </c>
      <c r="C11" s="822" t="s">
        <v>6946</v>
      </c>
      <c r="D11" s="822" t="s">
        <v>7350</v>
      </c>
      <c r="E11" s="822" t="s">
        <v>7351</v>
      </c>
      <c r="F11" s="831"/>
      <c r="G11" s="831"/>
      <c r="H11" s="831"/>
      <c r="I11" s="831"/>
      <c r="J11" s="831">
        <v>1</v>
      </c>
      <c r="K11" s="831">
        <v>360</v>
      </c>
      <c r="L11" s="831"/>
      <c r="M11" s="831">
        <v>360</v>
      </c>
      <c r="N11" s="831"/>
      <c r="O11" s="831"/>
      <c r="P11" s="827"/>
      <c r="Q11" s="832"/>
    </row>
    <row r="12" spans="1:17" ht="14.45" customHeight="1" x14ac:dyDescent="0.2">
      <c r="A12" s="821" t="s">
        <v>7529</v>
      </c>
      <c r="B12" s="822" t="s">
        <v>7426</v>
      </c>
      <c r="C12" s="822" t="s">
        <v>6946</v>
      </c>
      <c r="D12" s="822" t="s">
        <v>7368</v>
      </c>
      <c r="E12" s="822" t="s">
        <v>7369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127</v>
      </c>
      <c r="P12" s="827"/>
      <c r="Q12" s="832">
        <v>127</v>
      </c>
    </row>
    <row r="13" spans="1:17" ht="14.45" customHeight="1" x14ac:dyDescent="0.2">
      <c r="A13" s="821" t="s">
        <v>7529</v>
      </c>
      <c r="B13" s="822" t="s">
        <v>7426</v>
      </c>
      <c r="C13" s="822" t="s">
        <v>6946</v>
      </c>
      <c r="D13" s="822" t="s">
        <v>7459</v>
      </c>
      <c r="E13" s="822" t="s">
        <v>7460</v>
      </c>
      <c r="F13" s="831">
        <v>5</v>
      </c>
      <c r="G13" s="831">
        <v>9750</v>
      </c>
      <c r="H13" s="831"/>
      <c r="I13" s="831">
        <v>1950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7530</v>
      </c>
      <c r="B14" s="822" t="s">
        <v>6952</v>
      </c>
      <c r="C14" s="822" t="s">
        <v>6953</v>
      </c>
      <c r="D14" s="822" t="s">
        <v>7035</v>
      </c>
      <c r="E14" s="822" t="s">
        <v>3281</v>
      </c>
      <c r="F14" s="831">
        <v>0.6</v>
      </c>
      <c r="G14" s="831">
        <v>320.14999999999998</v>
      </c>
      <c r="H14" s="831"/>
      <c r="I14" s="831">
        <v>533.58333333333337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7530</v>
      </c>
      <c r="B15" s="822" t="s">
        <v>6952</v>
      </c>
      <c r="C15" s="822" t="s">
        <v>6953</v>
      </c>
      <c r="D15" s="822" t="s">
        <v>7052</v>
      </c>
      <c r="E15" s="822" t="s">
        <v>1370</v>
      </c>
      <c r="F15" s="831">
        <v>0.75</v>
      </c>
      <c r="G15" s="831">
        <v>78.260000000000005</v>
      </c>
      <c r="H15" s="831"/>
      <c r="I15" s="831">
        <v>104.34666666666668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7530</v>
      </c>
      <c r="B16" s="822" t="s">
        <v>6952</v>
      </c>
      <c r="C16" s="822" t="s">
        <v>6953</v>
      </c>
      <c r="D16" s="822" t="s">
        <v>7053</v>
      </c>
      <c r="E16" s="822" t="s">
        <v>1370</v>
      </c>
      <c r="F16" s="831">
        <v>1</v>
      </c>
      <c r="G16" s="831">
        <v>179.52</v>
      </c>
      <c r="H16" s="831"/>
      <c r="I16" s="831">
        <v>179.52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7530</v>
      </c>
      <c r="B17" s="822" t="s">
        <v>6952</v>
      </c>
      <c r="C17" s="822" t="s">
        <v>6953</v>
      </c>
      <c r="D17" s="822" t="s">
        <v>7059</v>
      </c>
      <c r="E17" s="822" t="s">
        <v>1004</v>
      </c>
      <c r="F17" s="831">
        <v>0.95</v>
      </c>
      <c r="G17" s="831">
        <v>151.35</v>
      </c>
      <c r="H17" s="831"/>
      <c r="I17" s="831">
        <v>159.31578947368422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7530</v>
      </c>
      <c r="B18" s="822" t="s">
        <v>6952</v>
      </c>
      <c r="C18" s="822" t="s">
        <v>6953</v>
      </c>
      <c r="D18" s="822" t="s">
        <v>7129</v>
      </c>
      <c r="E18" s="822" t="s">
        <v>791</v>
      </c>
      <c r="F18" s="831">
        <v>3</v>
      </c>
      <c r="G18" s="831">
        <v>338.91</v>
      </c>
      <c r="H18" s="831"/>
      <c r="I18" s="831">
        <v>112.97000000000001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7530</v>
      </c>
      <c r="B19" s="822" t="s">
        <v>6952</v>
      </c>
      <c r="C19" s="822" t="s">
        <v>6953</v>
      </c>
      <c r="D19" s="822" t="s">
        <v>7130</v>
      </c>
      <c r="E19" s="822" t="s">
        <v>791</v>
      </c>
      <c r="F19" s="831">
        <v>1.1100000000000001</v>
      </c>
      <c r="G19" s="831">
        <v>319.79000000000002</v>
      </c>
      <c r="H19" s="831"/>
      <c r="I19" s="831">
        <v>288.09909909909908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7530</v>
      </c>
      <c r="B20" s="822" t="s">
        <v>6952</v>
      </c>
      <c r="C20" s="822" t="s">
        <v>6953</v>
      </c>
      <c r="D20" s="822" t="s">
        <v>7136</v>
      </c>
      <c r="E20" s="822" t="s">
        <v>1132</v>
      </c>
      <c r="F20" s="831">
        <v>1</v>
      </c>
      <c r="G20" s="831">
        <v>421.22</v>
      </c>
      <c r="H20" s="831"/>
      <c r="I20" s="831">
        <v>421.22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7530</v>
      </c>
      <c r="B21" s="822" t="s">
        <v>6952</v>
      </c>
      <c r="C21" s="822" t="s">
        <v>7261</v>
      </c>
      <c r="D21" s="822" t="s">
        <v>7264</v>
      </c>
      <c r="E21" s="822" t="s">
        <v>7265</v>
      </c>
      <c r="F21" s="831">
        <v>1</v>
      </c>
      <c r="G21" s="831">
        <v>562.65</v>
      </c>
      <c r="H21" s="831"/>
      <c r="I21" s="831">
        <v>562.65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7530</v>
      </c>
      <c r="B22" s="822" t="s">
        <v>6952</v>
      </c>
      <c r="C22" s="822" t="s">
        <v>6946</v>
      </c>
      <c r="D22" s="822" t="s">
        <v>7318</v>
      </c>
      <c r="E22" s="822" t="s">
        <v>7319</v>
      </c>
      <c r="F22" s="831">
        <v>7</v>
      </c>
      <c r="G22" s="831">
        <v>266</v>
      </c>
      <c r="H22" s="831"/>
      <c r="I22" s="831">
        <v>38</v>
      </c>
      <c r="J22" s="831">
        <v>5</v>
      </c>
      <c r="K22" s="831">
        <v>190</v>
      </c>
      <c r="L22" s="831"/>
      <c r="M22" s="831">
        <v>38</v>
      </c>
      <c r="N22" s="831">
        <v>6</v>
      </c>
      <c r="O22" s="831">
        <v>240</v>
      </c>
      <c r="P22" s="827"/>
      <c r="Q22" s="832">
        <v>40</v>
      </c>
    </row>
    <row r="23" spans="1:17" ht="14.45" customHeight="1" x14ac:dyDescent="0.2">
      <c r="A23" s="821" t="s">
        <v>7530</v>
      </c>
      <c r="B23" s="822" t="s">
        <v>6952</v>
      </c>
      <c r="C23" s="822" t="s">
        <v>6946</v>
      </c>
      <c r="D23" s="822" t="s">
        <v>7326</v>
      </c>
      <c r="E23" s="822" t="s">
        <v>7327</v>
      </c>
      <c r="F23" s="831">
        <v>6</v>
      </c>
      <c r="G23" s="831">
        <v>1074</v>
      </c>
      <c r="H23" s="831"/>
      <c r="I23" s="831">
        <v>179</v>
      </c>
      <c r="J23" s="831">
        <v>6</v>
      </c>
      <c r="K23" s="831">
        <v>1080</v>
      </c>
      <c r="L23" s="831"/>
      <c r="M23" s="831">
        <v>180</v>
      </c>
      <c r="N23" s="831">
        <v>5</v>
      </c>
      <c r="O23" s="831">
        <v>970</v>
      </c>
      <c r="P23" s="827"/>
      <c r="Q23" s="832">
        <v>194</v>
      </c>
    </row>
    <row r="24" spans="1:17" ht="14.45" customHeight="1" x14ac:dyDescent="0.2">
      <c r="A24" s="821" t="s">
        <v>7530</v>
      </c>
      <c r="B24" s="822" t="s">
        <v>6952</v>
      </c>
      <c r="C24" s="822" t="s">
        <v>6946</v>
      </c>
      <c r="D24" s="822" t="s">
        <v>7334</v>
      </c>
      <c r="E24" s="822" t="s">
        <v>7335</v>
      </c>
      <c r="F24" s="831">
        <v>1</v>
      </c>
      <c r="G24" s="831">
        <v>0</v>
      </c>
      <c r="H24" s="831"/>
      <c r="I24" s="831">
        <v>0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7530</v>
      </c>
      <c r="B25" s="822" t="s">
        <v>6952</v>
      </c>
      <c r="C25" s="822" t="s">
        <v>6946</v>
      </c>
      <c r="D25" s="822" t="s">
        <v>7336</v>
      </c>
      <c r="E25" s="822" t="s">
        <v>7337</v>
      </c>
      <c r="F25" s="831">
        <v>4</v>
      </c>
      <c r="G25" s="831">
        <v>980</v>
      </c>
      <c r="H25" s="831"/>
      <c r="I25" s="831">
        <v>245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7530</v>
      </c>
      <c r="B26" s="822" t="s">
        <v>6952</v>
      </c>
      <c r="C26" s="822" t="s">
        <v>6946</v>
      </c>
      <c r="D26" s="822" t="s">
        <v>7360</v>
      </c>
      <c r="E26" s="822" t="s">
        <v>7361</v>
      </c>
      <c r="F26" s="831">
        <v>5</v>
      </c>
      <c r="G26" s="831">
        <v>1790</v>
      </c>
      <c r="H26" s="831"/>
      <c r="I26" s="831">
        <v>358</v>
      </c>
      <c r="J26" s="831">
        <v>13</v>
      </c>
      <c r="K26" s="831">
        <v>4680</v>
      </c>
      <c r="L26" s="831"/>
      <c r="M26" s="831">
        <v>360</v>
      </c>
      <c r="N26" s="831">
        <v>3</v>
      </c>
      <c r="O26" s="831">
        <v>1164</v>
      </c>
      <c r="P26" s="827"/>
      <c r="Q26" s="832">
        <v>388</v>
      </c>
    </row>
    <row r="27" spans="1:17" ht="14.45" customHeight="1" x14ac:dyDescent="0.2">
      <c r="A27" s="821" t="s">
        <v>7530</v>
      </c>
      <c r="B27" s="822" t="s">
        <v>6952</v>
      </c>
      <c r="C27" s="822" t="s">
        <v>6946</v>
      </c>
      <c r="D27" s="822" t="s">
        <v>7368</v>
      </c>
      <c r="E27" s="822" t="s">
        <v>7369</v>
      </c>
      <c r="F27" s="831">
        <v>14</v>
      </c>
      <c r="G27" s="831">
        <v>1624</v>
      </c>
      <c r="H27" s="831"/>
      <c r="I27" s="831">
        <v>116</v>
      </c>
      <c r="J27" s="831">
        <v>7</v>
      </c>
      <c r="K27" s="831">
        <v>819</v>
      </c>
      <c r="L27" s="831"/>
      <c r="M27" s="831">
        <v>117</v>
      </c>
      <c r="N27" s="831">
        <v>2</v>
      </c>
      <c r="O27" s="831">
        <v>254</v>
      </c>
      <c r="P27" s="827"/>
      <c r="Q27" s="832">
        <v>127</v>
      </c>
    </row>
    <row r="28" spans="1:17" ht="14.45" customHeight="1" x14ac:dyDescent="0.2">
      <c r="A28" s="821" t="s">
        <v>7530</v>
      </c>
      <c r="B28" s="822" t="s">
        <v>7426</v>
      </c>
      <c r="C28" s="822" t="s">
        <v>7261</v>
      </c>
      <c r="D28" s="822" t="s">
        <v>7432</v>
      </c>
      <c r="E28" s="822" t="s">
        <v>7433</v>
      </c>
      <c r="F28" s="831">
        <v>1</v>
      </c>
      <c r="G28" s="831">
        <v>2520.8000000000002</v>
      </c>
      <c r="H28" s="831"/>
      <c r="I28" s="831">
        <v>2520.8000000000002</v>
      </c>
      <c r="J28" s="831">
        <v>2</v>
      </c>
      <c r="K28" s="831">
        <v>5041.58</v>
      </c>
      <c r="L28" s="831"/>
      <c r="M28" s="831">
        <v>2520.79</v>
      </c>
      <c r="N28" s="831"/>
      <c r="O28" s="831"/>
      <c r="P28" s="827"/>
      <c r="Q28" s="832"/>
    </row>
    <row r="29" spans="1:17" ht="14.45" customHeight="1" x14ac:dyDescent="0.2">
      <c r="A29" s="821" t="s">
        <v>7530</v>
      </c>
      <c r="B29" s="822" t="s">
        <v>7426</v>
      </c>
      <c r="C29" s="822" t="s">
        <v>6946</v>
      </c>
      <c r="D29" s="822" t="s">
        <v>7318</v>
      </c>
      <c r="E29" s="822" t="s">
        <v>7319</v>
      </c>
      <c r="F29" s="831"/>
      <c r="G29" s="831"/>
      <c r="H29" s="831"/>
      <c r="I29" s="831"/>
      <c r="J29" s="831">
        <v>2</v>
      </c>
      <c r="K29" s="831">
        <v>76</v>
      </c>
      <c r="L29" s="831"/>
      <c r="M29" s="831">
        <v>38</v>
      </c>
      <c r="N29" s="831">
        <v>1</v>
      </c>
      <c r="O29" s="831">
        <v>40</v>
      </c>
      <c r="P29" s="827"/>
      <c r="Q29" s="832">
        <v>40</v>
      </c>
    </row>
    <row r="30" spans="1:17" ht="14.45" customHeight="1" x14ac:dyDescent="0.2">
      <c r="A30" s="821" t="s">
        <v>7530</v>
      </c>
      <c r="B30" s="822" t="s">
        <v>7426</v>
      </c>
      <c r="C30" s="822" t="s">
        <v>6946</v>
      </c>
      <c r="D30" s="822" t="s">
        <v>7328</v>
      </c>
      <c r="E30" s="822" t="s">
        <v>7329</v>
      </c>
      <c r="F30" s="831">
        <v>6</v>
      </c>
      <c r="G30" s="831">
        <v>1074</v>
      </c>
      <c r="H30" s="831"/>
      <c r="I30" s="831">
        <v>179</v>
      </c>
      <c r="J30" s="831">
        <v>8</v>
      </c>
      <c r="K30" s="831">
        <v>1440</v>
      </c>
      <c r="L30" s="831"/>
      <c r="M30" s="831">
        <v>180</v>
      </c>
      <c r="N30" s="831">
        <v>3</v>
      </c>
      <c r="O30" s="831">
        <v>582</v>
      </c>
      <c r="P30" s="827"/>
      <c r="Q30" s="832">
        <v>194</v>
      </c>
    </row>
    <row r="31" spans="1:17" ht="14.45" customHeight="1" x14ac:dyDescent="0.2">
      <c r="A31" s="821" t="s">
        <v>7530</v>
      </c>
      <c r="B31" s="822" t="s">
        <v>7426</v>
      </c>
      <c r="C31" s="822" t="s">
        <v>6946</v>
      </c>
      <c r="D31" s="822" t="s">
        <v>7443</v>
      </c>
      <c r="E31" s="822" t="s">
        <v>7444</v>
      </c>
      <c r="F31" s="831"/>
      <c r="G31" s="831"/>
      <c r="H31" s="831"/>
      <c r="I31" s="831"/>
      <c r="J31" s="831"/>
      <c r="K31" s="831"/>
      <c r="L31" s="831"/>
      <c r="M31" s="831"/>
      <c r="N31" s="831">
        <v>12</v>
      </c>
      <c r="O31" s="831">
        <v>8712</v>
      </c>
      <c r="P31" s="827"/>
      <c r="Q31" s="832">
        <v>726</v>
      </c>
    </row>
    <row r="32" spans="1:17" ht="14.45" customHeight="1" x14ac:dyDescent="0.2">
      <c r="A32" s="821" t="s">
        <v>7530</v>
      </c>
      <c r="B32" s="822" t="s">
        <v>7426</v>
      </c>
      <c r="C32" s="822" t="s">
        <v>6946</v>
      </c>
      <c r="D32" s="822" t="s">
        <v>7447</v>
      </c>
      <c r="E32" s="822" t="s">
        <v>7448</v>
      </c>
      <c r="F32" s="831">
        <v>2</v>
      </c>
      <c r="G32" s="831">
        <v>260</v>
      </c>
      <c r="H32" s="831"/>
      <c r="I32" s="831">
        <v>130</v>
      </c>
      <c r="J32" s="831"/>
      <c r="K32" s="831"/>
      <c r="L32" s="831"/>
      <c r="M32" s="831"/>
      <c r="N32" s="831">
        <v>1</v>
      </c>
      <c r="O32" s="831">
        <v>136</v>
      </c>
      <c r="P32" s="827"/>
      <c r="Q32" s="832">
        <v>136</v>
      </c>
    </row>
    <row r="33" spans="1:17" ht="14.45" customHeight="1" x14ac:dyDescent="0.2">
      <c r="A33" s="821" t="s">
        <v>7530</v>
      </c>
      <c r="B33" s="822" t="s">
        <v>7426</v>
      </c>
      <c r="C33" s="822" t="s">
        <v>6946</v>
      </c>
      <c r="D33" s="822" t="s">
        <v>7449</v>
      </c>
      <c r="E33" s="822" t="s">
        <v>7450</v>
      </c>
      <c r="F33" s="831">
        <v>1</v>
      </c>
      <c r="G33" s="831">
        <v>732</v>
      </c>
      <c r="H33" s="831"/>
      <c r="I33" s="831">
        <v>732</v>
      </c>
      <c r="J33" s="831">
        <v>3</v>
      </c>
      <c r="K33" s="831">
        <v>2223</v>
      </c>
      <c r="L33" s="831"/>
      <c r="M33" s="831">
        <v>741</v>
      </c>
      <c r="N33" s="831"/>
      <c r="O33" s="831"/>
      <c r="P33" s="827"/>
      <c r="Q33" s="832"/>
    </row>
    <row r="34" spans="1:17" ht="14.45" customHeight="1" x14ac:dyDescent="0.2">
      <c r="A34" s="821" t="s">
        <v>7530</v>
      </c>
      <c r="B34" s="822" t="s">
        <v>7426</v>
      </c>
      <c r="C34" s="822" t="s">
        <v>6946</v>
      </c>
      <c r="D34" s="822" t="s">
        <v>7451</v>
      </c>
      <c r="E34" s="822" t="s">
        <v>7452</v>
      </c>
      <c r="F34" s="831">
        <v>100</v>
      </c>
      <c r="G34" s="831">
        <v>88100</v>
      </c>
      <c r="H34" s="831"/>
      <c r="I34" s="831">
        <v>881</v>
      </c>
      <c r="J34" s="831">
        <v>20</v>
      </c>
      <c r="K34" s="831">
        <v>17640</v>
      </c>
      <c r="L34" s="831"/>
      <c r="M34" s="831">
        <v>882</v>
      </c>
      <c r="N34" s="831"/>
      <c r="O34" s="831"/>
      <c r="P34" s="827"/>
      <c r="Q34" s="832"/>
    </row>
    <row r="35" spans="1:17" ht="14.45" customHeight="1" x14ac:dyDescent="0.2">
      <c r="A35" s="821" t="s">
        <v>7530</v>
      </c>
      <c r="B35" s="822" t="s">
        <v>7426</v>
      </c>
      <c r="C35" s="822" t="s">
        <v>6946</v>
      </c>
      <c r="D35" s="822" t="s">
        <v>7350</v>
      </c>
      <c r="E35" s="822" t="s">
        <v>7351</v>
      </c>
      <c r="F35" s="831"/>
      <c r="G35" s="831"/>
      <c r="H35" s="831"/>
      <c r="I35" s="831"/>
      <c r="J35" s="831">
        <v>4</v>
      </c>
      <c r="K35" s="831">
        <v>1440</v>
      </c>
      <c r="L35" s="831"/>
      <c r="M35" s="831">
        <v>360</v>
      </c>
      <c r="N35" s="831">
        <v>3</v>
      </c>
      <c r="O35" s="831">
        <v>1164</v>
      </c>
      <c r="P35" s="827"/>
      <c r="Q35" s="832">
        <v>388</v>
      </c>
    </row>
    <row r="36" spans="1:17" ht="14.45" customHeight="1" x14ac:dyDescent="0.2">
      <c r="A36" s="821" t="s">
        <v>7530</v>
      </c>
      <c r="B36" s="822" t="s">
        <v>7426</v>
      </c>
      <c r="C36" s="822" t="s">
        <v>6946</v>
      </c>
      <c r="D36" s="822" t="s">
        <v>7453</v>
      </c>
      <c r="E36" s="822" t="s">
        <v>7454</v>
      </c>
      <c r="F36" s="831"/>
      <c r="G36" s="831"/>
      <c r="H36" s="831"/>
      <c r="I36" s="831"/>
      <c r="J36" s="831">
        <v>2</v>
      </c>
      <c r="K36" s="831">
        <v>1422</v>
      </c>
      <c r="L36" s="831"/>
      <c r="M36" s="831">
        <v>711</v>
      </c>
      <c r="N36" s="831"/>
      <c r="O36" s="831"/>
      <c r="P36" s="827"/>
      <c r="Q36" s="832"/>
    </row>
    <row r="37" spans="1:17" ht="14.45" customHeight="1" x14ac:dyDescent="0.2">
      <c r="A37" s="821" t="s">
        <v>7530</v>
      </c>
      <c r="B37" s="822" t="s">
        <v>7426</v>
      </c>
      <c r="C37" s="822" t="s">
        <v>6946</v>
      </c>
      <c r="D37" s="822" t="s">
        <v>7368</v>
      </c>
      <c r="E37" s="822" t="s">
        <v>7369</v>
      </c>
      <c r="F37" s="831">
        <v>1</v>
      </c>
      <c r="G37" s="831">
        <v>116</v>
      </c>
      <c r="H37" s="831"/>
      <c r="I37" s="831">
        <v>116</v>
      </c>
      <c r="J37" s="831">
        <v>9</v>
      </c>
      <c r="K37" s="831">
        <v>1053</v>
      </c>
      <c r="L37" s="831"/>
      <c r="M37" s="831">
        <v>117</v>
      </c>
      <c r="N37" s="831"/>
      <c r="O37" s="831"/>
      <c r="P37" s="827"/>
      <c r="Q37" s="832"/>
    </row>
    <row r="38" spans="1:17" ht="14.45" customHeight="1" x14ac:dyDescent="0.2">
      <c r="A38" s="821" t="s">
        <v>7530</v>
      </c>
      <c r="B38" s="822" t="s">
        <v>7426</v>
      </c>
      <c r="C38" s="822" t="s">
        <v>6946</v>
      </c>
      <c r="D38" s="822" t="s">
        <v>7459</v>
      </c>
      <c r="E38" s="822" t="s">
        <v>7460</v>
      </c>
      <c r="F38" s="831">
        <v>11</v>
      </c>
      <c r="G38" s="831">
        <v>21450</v>
      </c>
      <c r="H38" s="831"/>
      <c r="I38" s="831">
        <v>1950</v>
      </c>
      <c r="J38" s="831">
        <v>2</v>
      </c>
      <c r="K38" s="831">
        <v>3908</v>
      </c>
      <c r="L38" s="831"/>
      <c r="M38" s="831">
        <v>1954</v>
      </c>
      <c r="N38" s="831"/>
      <c r="O38" s="831"/>
      <c r="P38" s="827"/>
      <c r="Q38" s="832"/>
    </row>
    <row r="39" spans="1:17" ht="14.45" customHeight="1" x14ac:dyDescent="0.2">
      <c r="A39" s="821" t="s">
        <v>7530</v>
      </c>
      <c r="B39" s="822" t="s">
        <v>7426</v>
      </c>
      <c r="C39" s="822" t="s">
        <v>6946</v>
      </c>
      <c r="D39" s="822" t="s">
        <v>7485</v>
      </c>
      <c r="E39" s="822" t="s">
        <v>7486</v>
      </c>
      <c r="F39" s="831"/>
      <c r="G39" s="831"/>
      <c r="H39" s="831"/>
      <c r="I39" s="831"/>
      <c r="J39" s="831"/>
      <c r="K39" s="831"/>
      <c r="L39" s="831"/>
      <c r="M39" s="831"/>
      <c r="N39" s="831">
        <v>1</v>
      </c>
      <c r="O39" s="831">
        <v>544</v>
      </c>
      <c r="P39" s="827"/>
      <c r="Q39" s="832">
        <v>544</v>
      </c>
    </row>
    <row r="40" spans="1:17" ht="14.45" customHeight="1" x14ac:dyDescent="0.2">
      <c r="A40" s="821" t="s">
        <v>7531</v>
      </c>
      <c r="B40" s="822" t="s">
        <v>6952</v>
      </c>
      <c r="C40" s="822" t="s">
        <v>6953</v>
      </c>
      <c r="D40" s="822" t="s">
        <v>7060</v>
      </c>
      <c r="E40" s="822" t="s">
        <v>3443</v>
      </c>
      <c r="F40" s="831"/>
      <c r="G40" s="831"/>
      <c r="H40" s="831"/>
      <c r="I40" s="831"/>
      <c r="J40" s="831">
        <v>1</v>
      </c>
      <c r="K40" s="831">
        <v>23660.799999999999</v>
      </c>
      <c r="L40" s="831"/>
      <c r="M40" s="831">
        <v>23660.799999999999</v>
      </c>
      <c r="N40" s="831"/>
      <c r="O40" s="831"/>
      <c r="P40" s="827"/>
      <c r="Q40" s="832"/>
    </row>
    <row r="41" spans="1:17" ht="14.45" customHeight="1" x14ac:dyDescent="0.2">
      <c r="A41" s="821" t="s">
        <v>7531</v>
      </c>
      <c r="B41" s="822" t="s">
        <v>6952</v>
      </c>
      <c r="C41" s="822" t="s">
        <v>6946</v>
      </c>
      <c r="D41" s="822" t="s">
        <v>7318</v>
      </c>
      <c r="E41" s="822" t="s">
        <v>7319</v>
      </c>
      <c r="F41" s="831">
        <v>1</v>
      </c>
      <c r="G41" s="831">
        <v>38</v>
      </c>
      <c r="H41" s="831"/>
      <c r="I41" s="831">
        <v>38</v>
      </c>
      <c r="J41" s="831">
        <v>1</v>
      </c>
      <c r="K41" s="831">
        <v>38</v>
      </c>
      <c r="L41" s="831"/>
      <c r="M41" s="831">
        <v>38</v>
      </c>
      <c r="N41" s="831">
        <v>5</v>
      </c>
      <c r="O41" s="831">
        <v>200</v>
      </c>
      <c r="P41" s="827"/>
      <c r="Q41" s="832">
        <v>40</v>
      </c>
    </row>
    <row r="42" spans="1:17" ht="14.45" customHeight="1" x14ac:dyDescent="0.2">
      <c r="A42" s="821" t="s">
        <v>7531</v>
      </c>
      <c r="B42" s="822" t="s">
        <v>6952</v>
      </c>
      <c r="C42" s="822" t="s">
        <v>6946</v>
      </c>
      <c r="D42" s="822" t="s">
        <v>7326</v>
      </c>
      <c r="E42" s="822" t="s">
        <v>7327</v>
      </c>
      <c r="F42" s="831">
        <v>2</v>
      </c>
      <c r="G42" s="831">
        <v>358</v>
      </c>
      <c r="H42" s="831"/>
      <c r="I42" s="831">
        <v>179</v>
      </c>
      <c r="J42" s="831">
        <v>4</v>
      </c>
      <c r="K42" s="831">
        <v>720</v>
      </c>
      <c r="L42" s="831"/>
      <c r="M42" s="831">
        <v>180</v>
      </c>
      <c r="N42" s="831">
        <v>3</v>
      </c>
      <c r="O42" s="831">
        <v>582</v>
      </c>
      <c r="P42" s="827"/>
      <c r="Q42" s="832">
        <v>194</v>
      </c>
    </row>
    <row r="43" spans="1:17" ht="14.45" customHeight="1" x14ac:dyDescent="0.2">
      <c r="A43" s="821" t="s">
        <v>7531</v>
      </c>
      <c r="B43" s="822" t="s">
        <v>6952</v>
      </c>
      <c r="C43" s="822" t="s">
        <v>6946</v>
      </c>
      <c r="D43" s="822" t="s">
        <v>7332</v>
      </c>
      <c r="E43" s="822" t="s">
        <v>7333</v>
      </c>
      <c r="F43" s="831"/>
      <c r="G43" s="831"/>
      <c r="H43" s="831"/>
      <c r="I43" s="831"/>
      <c r="J43" s="831">
        <v>1</v>
      </c>
      <c r="K43" s="831">
        <v>0</v>
      </c>
      <c r="L43" s="831"/>
      <c r="M43" s="831">
        <v>0</v>
      </c>
      <c r="N43" s="831"/>
      <c r="O43" s="831"/>
      <c r="P43" s="827"/>
      <c r="Q43" s="832"/>
    </row>
    <row r="44" spans="1:17" ht="14.45" customHeight="1" x14ac:dyDescent="0.2">
      <c r="A44" s="821" t="s">
        <v>7531</v>
      </c>
      <c r="B44" s="822" t="s">
        <v>6952</v>
      </c>
      <c r="C44" s="822" t="s">
        <v>6946</v>
      </c>
      <c r="D44" s="822" t="s">
        <v>7336</v>
      </c>
      <c r="E44" s="822" t="s">
        <v>7337</v>
      </c>
      <c r="F44" s="831"/>
      <c r="G44" s="831"/>
      <c r="H44" s="831"/>
      <c r="I44" s="831"/>
      <c r="J44" s="831">
        <v>1</v>
      </c>
      <c r="K44" s="831">
        <v>246</v>
      </c>
      <c r="L44" s="831"/>
      <c r="M44" s="831">
        <v>246</v>
      </c>
      <c r="N44" s="831"/>
      <c r="O44" s="831"/>
      <c r="P44" s="827"/>
      <c r="Q44" s="832"/>
    </row>
    <row r="45" spans="1:17" ht="14.45" customHeight="1" x14ac:dyDescent="0.2">
      <c r="A45" s="821" t="s">
        <v>7531</v>
      </c>
      <c r="B45" s="822" t="s">
        <v>6952</v>
      </c>
      <c r="C45" s="822" t="s">
        <v>6946</v>
      </c>
      <c r="D45" s="822" t="s">
        <v>7360</v>
      </c>
      <c r="E45" s="822" t="s">
        <v>7361</v>
      </c>
      <c r="F45" s="831">
        <v>1</v>
      </c>
      <c r="G45" s="831">
        <v>358</v>
      </c>
      <c r="H45" s="831"/>
      <c r="I45" s="831">
        <v>358</v>
      </c>
      <c r="J45" s="831">
        <v>1</v>
      </c>
      <c r="K45" s="831">
        <v>360</v>
      </c>
      <c r="L45" s="831"/>
      <c r="M45" s="831">
        <v>360</v>
      </c>
      <c r="N45" s="831">
        <v>5</v>
      </c>
      <c r="O45" s="831">
        <v>1940</v>
      </c>
      <c r="P45" s="827"/>
      <c r="Q45" s="832">
        <v>388</v>
      </c>
    </row>
    <row r="46" spans="1:17" ht="14.45" customHeight="1" x14ac:dyDescent="0.2">
      <c r="A46" s="821" t="s">
        <v>7531</v>
      </c>
      <c r="B46" s="822" t="s">
        <v>6952</v>
      </c>
      <c r="C46" s="822" t="s">
        <v>6946</v>
      </c>
      <c r="D46" s="822" t="s">
        <v>7368</v>
      </c>
      <c r="E46" s="822" t="s">
        <v>7369</v>
      </c>
      <c r="F46" s="831">
        <v>8</v>
      </c>
      <c r="G46" s="831">
        <v>928</v>
      </c>
      <c r="H46" s="831"/>
      <c r="I46" s="831">
        <v>116</v>
      </c>
      <c r="J46" s="831">
        <v>2</v>
      </c>
      <c r="K46" s="831">
        <v>234</v>
      </c>
      <c r="L46" s="831"/>
      <c r="M46" s="831">
        <v>117</v>
      </c>
      <c r="N46" s="831">
        <v>2</v>
      </c>
      <c r="O46" s="831">
        <v>254</v>
      </c>
      <c r="P46" s="827"/>
      <c r="Q46" s="832">
        <v>127</v>
      </c>
    </row>
    <row r="47" spans="1:17" ht="14.45" customHeight="1" x14ac:dyDescent="0.2">
      <c r="A47" s="821" t="s">
        <v>7531</v>
      </c>
      <c r="B47" s="822" t="s">
        <v>7426</v>
      </c>
      <c r="C47" s="822" t="s">
        <v>6946</v>
      </c>
      <c r="D47" s="822" t="s">
        <v>7328</v>
      </c>
      <c r="E47" s="822" t="s">
        <v>7329</v>
      </c>
      <c r="F47" s="831"/>
      <c r="G47" s="831"/>
      <c r="H47" s="831"/>
      <c r="I47" s="831"/>
      <c r="J47" s="831">
        <v>3</v>
      </c>
      <c r="K47" s="831">
        <v>540</v>
      </c>
      <c r="L47" s="831"/>
      <c r="M47" s="831">
        <v>180</v>
      </c>
      <c r="N47" s="831">
        <v>2</v>
      </c>
      <c r="O47" s="831">
        <v>388</v>
      </c>
      <c r="P47" s="827"/>
      <c r="Q47" s="832">
        <v>194</v>
      </c>
    </row>
    <row r="48" spans="1:17" ht="14.45" customHeight="1" x14ac:dyDescent="0.2">
      <c r="A48" s="821" t="s">
        <v>7531</v>
      </c>
      <c r="B48" s="822" t="s">
        <v>7426</v>
      </c>
      <c r="C48" s="822" t="s">
        <v>6946</v>
      </c>
      <c r="D48" s="822" t="s">
        <v>7451</v>
      </c>
      <c r="E48" s="822" t="s">
        <v>7452</v>
      </c>
      <c r="F48" s="831"/>
      <c r="G48" s="831"/>
      <c r="H48" s="831"/>
      <c r="I48" s="831"/>
      <c r="J48" s="831">
        <v>30</v>
      </c>
      <c r="K48" s="831">
        <v>26460</v>
      </c>
      <c r="L48" s="831"/>
      <c r="M48" s="831">
        <v>882</v>
      </c>
      <c r="N48" s="831"/>
      <c r="O48" s="831"/>
      <c r="P48" s="827"/>
      <c r="Q48" s="832"/>
    </row>
    <row r="49" spans="1:17" ht="14.45" customHeight="1" x14ac:dyDescent="0.2">
      <c r="A49" s="821" t="s">
        <v>7531</v>
      </c>
      <c r="B49" s="822" t="s">
        <v>7426</v>
      </c>
      <c r="C49" s="822" t="s">
        <v>6946</v>
      </c>
      <c r="D49" s="822" t="s">
        <v>7350</v>
      </c>
      <c r="E49" s="822" t="s">
        <v>7351</v>
      </c>
      <c r="F49" s="831">
        <v>2</v>
      </c>
      <c r="G49" s="831">
        <v>716</v>
      </c>
      <c r="H49" s="831"/>
      <c r="I49" s="831">
        <v>358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7531</v>
      </c>
      <c r="B50" s="822" t="s">
        <v>7426</v>
      </c>
      <c r="C50" s="822" t="s">
        <v>6946</v>
      </c>
      <c r="D50" s="822" t="s">
        <v>7368</v>
      </c>
      <c r="E50" s="822" t="s">
        <v>7369</v>
      </c>
      <c r="F50" s="831"/>
      <c r="G50" s="831"/>
      <c r="H50" s="831"/>
      <c r="I50" s="831"/>
      <c r="J50" s="831">
        <v>1</v>
      </c>
      <c r="K50" s="831">
        <v>117</v>
      </c>
      <c r="L50" s="831"/>
      <c r="M50" s="831">
        <v>117</v>
      </c>
      <c r="N50" s="831"/>
      <c r="O50" s="831"/>
      <c r="P50" s="827"/>
      <c r="Q50" s="832"/>
    </row>
    <row r="51" spans="1:17" ht="14.45" customHeight="1" x14ac:dyDescent="0.2">
      <c r="A51" s="821" t="s">
        <v>7531</v>
      </c>
      <c r="B51" s="822" t="s">
        <v>7426</v>
      </c>
      <c r="C51" s="822" t="s">
        <v>6946</v>
      </c>
      <c r="D51" s="822" t="s">
        <v>7459</v>
      </c>
      <c r="E51" s="822" t="s">
        <v>7460</v>
      </c>
      <c r="F51" s="831"/>
      <c r="G51" s="831"/>
      <c r="H51" s="831"/>
      <c r="I51" s="831"/>
      <c r="J51" s="831">
        <v>3</v>
      </c>
      <c r="K51" s="831">
        <v>5862</v>
      </c>
      <c r="L51" s="831"/>
      <c r="M51" s="831">
        <v>1954</v>
      </c>
      <c r="N51" s="831"/>
      <c r="O51" s="831"/>
      <c r="P51" s="827"/>
      <c r="Q51" s="832"/>
    </row>
    <row r="52" spans="1:17" ht="14.45" customHeight="1" x14ac:dyDescent="0.2">
      <c r="A52" s="821" t="s">
        <v>7532</v>
      </c>
      <c r="B52" s="822" t="s">
        <v>6952</v>
      </c>
      <c r="C52" s="822" t="s">
        <v>6953</v>
      </c>
      <c r="D52" s="822" t="s">
        <v>7533</v>
      </c>
      <c r="E52" s="822" t="s">
        <v>7534</v>
      </c>
      <c r="F52" s="831"/>
      <c r="G52" s="831"/>
      <c r="H52" s="831"/>
      <c r="I52" s="831"/>
      <c r="J52" s="831">
        <v>2.54</v>
      </c>
      <c r="K52" s="831">
        <v>268.7</v>
      </c>
      <c r="L52" s="831"/>
      <c r="M52" s="831">
        <v>105.78740157480314</v>
      </c>
      <c r="N52" s="831"/>
      <c r="O52" s="831"/>
      <c r="P52" s="827"/>
      <c r="Q52" s="832"/>
    </row>
    <row r="53" spans="1:17" ht="14.45" customHeight="1" x14ac:dyDescent="0.2">
      <c r="A53" s="821" t="s">
        <v>7532</v>
      </c>
      <c r="B53" s="822" t="s">
        <v>6952</v>
      </c>
      <c r="C53" s="822" t="s">
        <v>6953</v>
      </c>
      <c r="D53" s="822" t="s">
        <v>7060</v>
      </c>
      <c r="E53" s="822" t="s">
        <v>7388</v>
      </c>
      <c r="F53" s="831">
        <v>0</v>
      </c>
      <c r="G53" s="831">
        <v>-7.2759576141834259E-12</v>
      </c>
      <c r="H53" s="831"/>
      <c r="I53" s="831"/>
      <c r="J53" s="831">
        <v>0</v>
      </c>
      <c r="K53" s="831">
        <v>0</v>
      </c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7532</v>
      </c>
      <c r="B54" s="822" t="s">
        <v>6952</v>
      </c>
      <c r="C54" s="822" t="s">
        <v>6953</v>
      </c>
      <c r="D54" s="822" t="s">
        <v>7060</v>
      </c>
      <c r="E54" s="822" t="s">
        <v>3443</v>
      </c>
      <c r="F54" s="831">
        <v>5</v>
      </c>
      <c r="G54" s="831">
        <v>196585.41</v>
      </c>
      <c r="H54" s="831"/>
      <c r="I54" s="831">
        <v>39317.082000000002</v>
      </c>
      <c r="J54" s="831">
        <v>5</v>
      </c>
      <c r="K54" s="831">
        <v>118384.7</v>
      </c>
      <c r="L54" s="831"/>
      <c r="M54" s="831">
        <v>23676.94</v>
      </c>
      <c r="N54" s="831"/>
      <c r="O54" s="831"/>
      <c r="P54" s="827"/>
      <c r="Q54" s="832"/>
    </row>
    <row r="55" spans="1:17" ht="14.45" customHeight="1" x14ac:dyDescent="0.2">
      <c r="A55" s="821" t="s">
        <v>7532</v>
      </c>
      <c r="B55" s="822" t="s">
        <v>6952</v>
      </c>
      <c r="C55" s="822" t="s">
        <v>6953</v>
      </c>
      <c r="D55" s="822" t="s">
        <v>7074</v>
      </c>
      <c r="E55" s="822" t="s">
        <v>7075</v>
      </c>
      <c r="F55" s="831">
        <v>4.32</v>
      </c>
      <c r="G55" s="831">
        <v>1785.39</v>
      </c>
      <c r="H55" s="831"/>
      <c r="I55" s="831">
        <v>413.28472222222223</v>
      </c>
      <c r="J55" s="831">
        <v>6.29</v>
      </c>
      <c r="K55" s="831">
        <v>3352.8599999999997</v>
      </c>
      <c r="L55" s="831"/>
      <c r="M55" s="831">
        <v>533.04610492845779</v>
      </c>
      <c r="N55" s="831">
        <v>6.34</v>
      </c>
      <c r="O55" s="831">
        <v>3414.39</v>
      </c>
      <c r="P55" s="827"/>
      <c r="Q55" s="832">
        <v>538.54731861198741</v>
      </c>
    </row>
    <row r="56" spans="1:17" ht="14.45" customHeight="1" x14ac:dyDescent="0.2">
      <c r="A56" s="821" t="s">
        <v>7532</v>
      </c>
      <c r="B56" s="822" t="s">
        <v>6952</v>
      </c>
      <c r="C56" s="822" t="s">
        <v>6953</v>
      </c>
      <c r="D56" s="822" t="s">
        <v>7101</v>
      </c>
      <c r="E56" s="822" t="s">
        <v>2446</v>
      </c>
      <c r="F56" s="831"/>
      <c r="G56" s="831"/>
      <c r="H56" s="831"/>
      <c r="I56" s="831"/>
      <c r="J56" s="831">
        <v>0.79</v>
      </c>
      <c r="K56" s="831">
        <v>6236.92</v>
      </c>
      <c r="L56" s="831"/>
      <c r="M56" s="831">
        <v>7894.8354430379741</v>
      </c>
      <c r="N56" s="831"/>
      <c r="O56" s="831"/>
      <c r="P56" s="827"/>
      <c r="Q56" s="832"/>
    </row>
    <row r="57" spans="1:17" ht="14.45" customHeight="1" x14ac:dyDescent="0.2">
      <c r="A57" s="821" t="s">
        <v>7532</v>
      </c>
      <c r="B57" s="822" t="s">
        <v>6952</v>
      </c>
      <c r="C57" s="822" t="s">
        <v>6953</v>
      </c>
      <c r="D57" s="822" t="s">
        <v>7111</v>
      </c>
      <c r="E57" s="822" t="s">
        <v>2446</v>
      </c>
      <c r="F57" s="831"/>
      <c r="G57" s="831"/>
      <c r="H57" s="831"/>
      <c r="I57" s="831"/>
      <c r="J57" s="831">
        <v>2</v>
      </c>
      <c r="K57" s="831">
        <v>39458.42</v>
      </c>
      <c r="L57" s="831"/>
      <c r="M57" s="831">
        <v>19729.21</v>
      </c>
      <c r="N57" s="831"/>
      <c r="O57" s="831"/>
      <c r="P57" s="827"/>
      <c r="Q57" s="832"/>
    </row>
    <row r="58" spans="1:17" ht="14.45" customHeight="1" x14ac:dyDescent="0.2">
      <c r="A58" s="821" t="s">
        <v>7532</v>
      </c>
      <c r="B58" s="822" t="s">
        <v>6952</v>
      </c>
      <c r="C58" s="822" t="s">
        <v>6946</v>
      </c>
      <c r="D58" s="822" t="s">
        <v>7318</v>
      </c>
      <c r="E58" s="822" t="s">
        <v>7319</v>
      </c>
      <c r="F58" s="831">
        <v>9</v>
      </c>
      <c r="G58" s="831">
        <v>342</v>
      </c>
      <c r="H58" s="831"/>
      <c r="I58" s="831">
        <v>38</v>
      </c>
      <c r="J58" s="831">
        <v>2</v>
      </c>
      <c r="K58" s="831">
        <v>76</v>
      </c>
      <c r="L58" s="831"/>
      <c r="M58" s="831">
        <v>38</v>
      </c>
      <c r="N58" s="831">
        <v>15</v>
      </c>
      <c r="O58" s="831">
        <v>600</v>
      </c>
      <c r="P58" s="827"/>
      <c r="Q58" s="832">
        <v>40</v>
      </c>
    </row>
    <row r="59" spans="1:17" ht="14.45" customHeight="1" x14ac:dyDescent="0.2">
      <c r="A59" s="821" t="s">
        <v>7532</v>
      </c>
      <c r="B59" s="822" t="s">
        <v>6952</v>
      </c>
      <c r="C59" s="822" t="s">
        <v>6946</v>
      </c>
      <c r="D59" s="822" t="s">
        <v>7326</v>
      </c>
      <c r="E59" s="822" t="s">
        <v>7327</v>
      </c>
      <c r="F59" s="831">
        <v>36</v>
      </c>
      <c r="G59" s="831">
        <v>6444</v>
      </c>
      <c r="H59" s="831"/>
      <c r="I59" s="831">
        <v>179</v>
      </c>
      <c r="J59" s="831">
        <v>28</v>
      </c>
      <c r="K59" s="831">
        <v>5040</v>
      </c>
      <c r="L59" s="831"/>
      <c r="M59" s="831">
        <v>180</v>
      </c>
      <c r="N59" s="831">
        <v>15</v>
      </c>
      <c r="O59" s="831">
        <v>2910</v>
      </c>
      <c r="P59" s="827"/>
      <c r="Q59" s="832">
        <v>194</v>
      </c>
    </row>
    <row r="60" spans="1:17" ht="14.45" customHeight="1" x14ac:dyDescent="0.2">
      <c r="A60" s="821" t="s">
        <v>7532</v>
      </c>
      <c r="B60" s="822" t="s">
        <v>6952</v>
      </c>
      <c r="C60" s="822" t="s">
        <v>6946</v>
      </c>
      <c r="D60" s="822" t="s">
        <v>7332</v>
      </c>
      <c r="E60" s="822" t="s">
        <v>7333</v>
      </c>
      <c r="F60" s="831">
        <v>5</v>
      </c>
      <c r="G60" s="831">
        <v>0</v>
      </c>
      <c r="H60" s="831"/>
      <c r="I60" s="831">
        <v>0</v>
      </c>
      <c r="J60" s="831">
        <v>6</v>
      </c>
      <c r="K60" s="831">
        <v>0</v>
      </c>
      <c r="L60" s="831"/>
      <c r="M60" s="831">
        <v>0</v>
      </c>
      <c r="N60" s="831"/>
      <c r="O60" s="831"/>
      <c r="P60" s="827"/>
      <c r="Q60" s="832"/>
    </row>
    <row r="61" spans="1:17" ht="14.45" customHeight="1" x14ac:dyDescent="0.2">
      <c r="A61" s="821" t="s">
        <v>7532</v>
      </c>
      <c r="B61" s="822" t="s">
        <v>6952</v>
      </c>
      <c r="C61" s="822" t="s">
        <v>6946</v>
      </c>
      <c r="D61" s="822" t="s">
        <v>7334</v>
      </c>
      <c r="E61" s="822" t="s">
        <v>7335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0</v>
      </c>
      <c r="P61" s="827"/>
      <c r="Q61" s="832">
        <v>0</v>
      </c>
    </row>
    <row r="62" spans="1:17" ht="14.45" customHeight="1" x14ac:dyDescent="0.2">
      <c r="A62" s="821" t="s">
        <v>7532</v>
      </c>
      <c r="B62" s="822" t="s">
        <v>6952</v>
      </c>
      <c r="C62" s="822" t="s">
        <v>6946</v>
      </c>
      <c r="D62" s="822" t="s">
        <v>7336</v>
      </c>
      <c r="E62" s="822" t="s">
        <v>7337</v>
      </c>
      <c r="F62" s="831">
        <v>10</v>
      </c>
      <c r="G62" s="831">
        <v>2450</v>
      </c>
      <c r="H62" s="831"/>
      <c r="I62" s="831">
        <v>245</v>
      </c>
      <c r="J62" s="831">
        <v>8</v>
      </c>
      <c r="K62" s="831">
        <v>1968</v>
      </c>
      <c r="L62" s="831"/>
      <c r="M62" s="831">
        <v>246</v>
      </c>
      <c r="N62" s="831">
        <v>4</v>
      </c>
      <c r="O62" s="831">
        <v>1040</v>
      </c>
      <c r="P62" s="827"/>
      <c r="Q62" s="832">
        <v>260</v>
      </c>
    </row>
    <row r="63" spans="1:17" ht="14.45" customHeight="1" x14ac:dyDescent="0.2">
      <c r="A63" s="821" t="s">
        <v>7532</v>
      </c>
      <c r="B63" s="822" t="s">
        <v>6952</v>
      </c>
      <c r="C63" s="822" t="s">
        <v>6946</v>
      </c>
      <c r="D63" s="822" t="s">
        <v>7360</v>
      </c>
      <c r="E63" s="822" t="s">
        <v>7361</v>
      </c>
      <c r="F63" s="831">
        <v>25</v>
      </c>
      <c r="G63" s="831">
        <v>8950</v>
      </c>
      <c r="H63" s="831"/>
      <c r="I63" s="831">
        <v>358</v>
      </c>
      <c r="J63" s="831">
        <v>23</v>
      </c>
      <c r="K63" s="831">
        <v>8280</v>
      </c>
      <c r="L63" s="831"/>
      <c r="M63" s="831">
        <v>360</v>
      </c>
      <c r="N63" s="831">
        <v>29</v>
      </c>
      <c r="O63" s="831">
        <v>11252</v>
      </c>
      <c r="P63" s="827"/>
      <c r="Q63" s="832">
        <v>388</v>
      </c>
    </row>
    <row r="64" spans="1:17" ht="14.45" customHeight="1" x14ac:dyDescent="0.2">
      <c r="A64" s="821" t="s">
        <v>7532</v>
      </c>
      <c r="B64" s="822" t="s">
        <v>6952</v>
      </c>
      <c r="C64" s="822" t="s">
        <v>6946</v>
      </c>
      <c r="D64" s="822" t="s">
        <v>7368</v>
      </c>
      <c r="E64" s="822" t="s">
        <v>7369</v>
      </c>
      <c r="F64" s="831">
        <v>29</v>
      </c>
      <c r="G64" s="831">
        <v>3364</v>
      </c>
      <c r="H64" s="831"/>
      <c r="I64" s="831">
        <v>116</v>
      </c>
      <c r="J64" s="831">
        <v>20</v>
      </c>
      <c r="K64" s="831">
        <v>2340</v>
      </c>
      <c r="L64" s="831"/>
      <c r="M64" s="831">
        <v>117</v>
      </c>
      <c r="N64" s="831">
        <v>15</v>
      </c>
      <c r="O64" s="831">
        <v>1905</v>
      </c>
      <c r="P64" s="827"/>
      <c r="Q64" s="832">
        <v>127</v>
      </c>
    </row>
    <row r="65" spans="1:17" ht="14.45" customHeight="1" x14ac:dyDescent="0.2">
      <c r="A65" s="821" t="s">
        <v>7532</v>
      </c>
      <c r="B65" s="822" t="s">
        <v>7426</v>
      </c>
      <c r="C65" s="822" t="s">
        <v>6953</v>
      </c>
      <c r="D65" s="822" t="s">
        <v>7074</v>
      </c>
      <c r="E65" s="822" t="s">
        <v>7075</v>
      </c>
      <c r="F65" s="831"/>
      <c r="G65" s="831"/>
      <c r="H65" s="831"/>
      <c r="I65" s="831"/>
      <c r="J65" s="831">
        <v>1.77</v>
      </c>
      <c r="K65" s="831">
        <v>730.83</v>
      </c>
      <c r="L65" s="831"/>
      <c r="M65" s="831">
        <v>412.8983050847458</v>
      </c>
      <c r="N65" s="831">
        <v>0.89</v>
      </c>
      <c r="O65" s="831">
        <v>479.3</v>
      </c>
      <c r="P65" s="827"/>
      <c r="Q65" s="832">
        <v>538.5393258426966</v>
      </c>
    </row>
    <row r="66" spans="1:17" ht="14.45" customHeight="1" x14ac:dyDescent="0.2">
      <c r="A66" s="821" t="s">
        <v>7532</v>
      </c>
      <c r="B66" s="822" t="s">
        <v>7426</v>
      </c>
      <c r="C66" s="822" t="s">
        <v>6953</v>
      </c>
      <c r="D66" s="822" t="s">
        <v>7119</v>
      </c>
      <c r="E66" s="822" t="s">
        <v>916</v>
      </c>
      <c r="F66" s="831"/>
      <c r="G66" s="831"/>
      <c r="H66" s="831"/>
      <c r="I66" s="831"/>
      <c r="J66" s="831"/>
      <c r="K66" s="831"/>
      <c r="L66" s="831"/>
      <c r="M66" s="831"/>
      <c r="N66" s="831">
        <v>0.53</v>
      </c>
      <c r="O66" s="831">
        <v>112.97</v>
      </c>
      <c r="P66" s="827"/>
      <c r="Q66" s="832">
        <v>213.15094339622641</v>
      </c>
    </row>
    <row r="67" spans="1:17" ht="14.45" customHeight="1" x14ac:dyDescent="0.2">
      <c r="A67" s="821" t="s">
        <v>7532</v>
      </c>
      <c r="B67" s="822" t="s">
        <v>7426</v>
      </c>
      <c r="C67" s="822" t="s">
        <v>7261</v>
      </c>
      <c r="D67" s="822" t="s">
        <v>7434</v>
      </c>
      <c r="E67" s="822" t="s">
        <v>7435</v>
      </c>
      <c r="F67" s="831">
        <v>1</v>
      </c>
      <c r="G67" s="831">
        <v>1566.58</v>
      </c>
      <c r="H67" s="831"/>
      <c r="I67" s="831">
        <v>1566.58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7532</v>
      </c>
      <c r="B68" s="822" t="s">
        <v>7426</v>
      </c>
      <c r="C68" s="822" t="s">
        <v>6946</v>
      </c>
      <c r="D68" s="822" t="s">
        <v>7318</v>
      </c>
      <c r="E68" s="822" t="s">
        <v>7319</v>
      </c>
      <c r="F68" s="831">
        <v>2</v>
      </c>
      <c r="G68" s="831">
        <v>76</v>
      </c>
      <c r="H68" s="831"/>
      <c r="I68" s="831">
        <v>38</v>
      </c>
      <c r="J68" s="831">
        <v>1</v>
      </c>
      <c r="K68" s="831">
        <v>38</v>
      </c>
      <c r="L68" s="831"/>
      <c r="M68" s="831">
        <v>38</v>
      </c>
      <c r="N68" s="831">
        <v>1</v>
      </c>
      <c r="O68" s="831">
        <v>40</v>
      </c>
      <c r="P68" s="827"/>
      <c r="Q68" s="832">
        <v>40</v>
      </c>
    </row>
    <row r="69" spans="1:17" ht="14.45" customHeight="1" x14ac:dyDescent="0.2">
      <c r="A69" s="821" t="s">
        <v>7532</v>
      </c>
      <c r="B69" s="822" t="s">
        <v>7426</v>
      </c>
      <c r="C69" s="822" t="s">
        <v>6946</v>
      </c>
      <c r="D69" s="822" t="s">
        <v>7328</v>
      </c>
      <c r="E69" s="822" t="s">
        <v>7329</v>
      </c>
      <c r="F69" s="831">
        <v>11</v>
      </c>
      <c r="G69" s="831">
        <v>1969</v>
      </c>
      <c r="H69" s="831"/>
      <c r="I69" s="831">
        <v>179</v>
      </c>
      <c r="J69" s="831">
        <v>9</v>
      </c>
      <c r="K69" s="831">
        <v>1620</v>
      </c>
      <c r="L69" s="831"/>
      <c r="M69" s="831">
        <v>180</v>
      </c>
      <c r="N69" s="831">
        <v>8</v>
      </c>
      <c r="O69" s="831">
        <v>1552</v>
      </c>
      <c r="P69" s="827"/>
      <c r="Q69" s="832">
        <v>194</v>
      </c>
    </row>
    <row r="70" spans="1:17" ht="14.45" customHeight="1" x14ac:dyDescent="0.2">
      <c r="A70" s="821" t="s">
        <v>7532</v>
      </c>
      <c r="B70" s="822" t="s">
        <v>7426</v>
      </c>
      <c r="C70" s="822" t="s">
        <v>6946</v>
      </c>
      <c r="D70" s="822" t="s">
        <v>7441</v>
      </c>
      <c r="E70" s="822" t="s">
        <v>7442</v>
      </c>
      <c r="F70" s="831">
        <v>1</v>
      </c>
      <c r="G70" s="831">
        <v>1247</v>
      </c>
      <c r="H70" s="831"/>
      <c r="I70" s="831">
        <v>1247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7532</v>
      </c>
      <c r="B71" s="822" t="s">
        <v>7426</v>
      </c>
      <c r="C71" s="822" t="s">
        <v>6946</v>
      </c>
      <c r="D71" s="822" t="s">
        <v>7443</v>
      </c>
      <c r="E71" s="822" t="s">
        <v>7444</v>
      </c>
      <c r="F71" s="831">
        <v>7</v>
      </c>
      <c r="G71" s="831">
        <v>5005</v>
      </c>
      <c r="H71" s="831"/>
      <c r="I71" s="831">
        <v>715</v>
      </c>
      <c r="J71" s="831"/>
      <c r="K71" s="831"/>
      <c r="L71" s="831"/>
      <c r="M71" s="831"/>
      <c r="N71" s="831"/>
      <c r="O71" s="831"/>
      <c r="P71" s="827"/>
      <c r="Q71" s="832"/>
    </row>
    <row r="72" spans="1:17" ht="14.45" customHeight="1" x14ac:dyDescent="0.2">
      <c r="A72" s="821" t="s">
        <v>7532</v>
      </c>
      <c r="B72" s="822" t="s">
        <v>7426</v>
      </c>
      <c r="C72" s="822" t="s">
        <v>6946</v>
      </c>
      <c r="D72" s="822" t="s">
        <v>7445</v>
      </c>
      <c r="E72" s="822" t="s">
        <v>7446</v>
      </c>
      <c r="F72" s="831">
        <v>2</v>
      </c>
      <c r="G72" s="831">
        <v>1266</v>
      </c>
      <c r="H72" s="831"/>
      <c r="I72" s="831">
        <v>633</v>
      </c>
      <c r="J72" s="831">
        <v>1</v>
      </c>
      <c r="K72" s="831">
        <v>634</v>
      </c>
      <c r="L72" s="831"/>
      <c r="M72" s="831">
        <v>634</v>
      </c>
      <c r="N72" s="831"/>
      <c r="O72" s="831"/>
      <c r="P72" s="827"/>
      <c r="Q72" s="832"/>
    </row>
    <row r="73" spans="1:17" ht="14.45" customHeight="1" x14ac:dyDescent="0.2">
      <c r="A73" s="821" t="s">
        <v>7532</v>
      </c>
      <c r="B73" s="822" t="s">
        <v>7426</v>
      </c>
      <c r="C73" s="822" t="s">
        <v>6946</v>
      </c>
      <c r="D73" s="822" t="s">
        <v>7449</v>
      </c>
      <c r="E73" s="822" t="s">
        <v>7450</v>
      </c>
      <c r="F73" s="831">
        <v>1</v>
      </c>
      <c r="G73" s="831">
        <v>732</v>
      </c>
      <c r="H73" s="831"/>
      <c r="I73" s="831">
        <v>732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7532</v>
      </c>
      <c r="B74" s="822" t="s">
        <v>7426</v>
      </c>
      <c r="C74" s="822" t="s">
        <v>6946</v>
      </c>
      <c r="D74" s="822" t="s">
        <v>7451</v>
      </c>
      <c r="E74" s="822" t="s">
        <v>7452</v>
      </c>
      <c r="F74" s="831">
        <v>80</v>
      </c>
      <c r="G74" s="831">
        <v>70480</v>
      </c>
      <c r="H74" s="831"/>
      <c r="I74" s="831">
        <v>881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7532</v>
      </c>
      <c r="B75" s="822" t="s">
        <v>7426</v>
      </c>
      <c r="C75" s="822" t="s">
        <v>6946</v>
      </c>
      <c r="D75" s="822" t="s">
        <v>7336</v>
      </c>
      <c r="E75" s="822" t="s">
        <v>7337</v>
      </c>
      <c r="F75" s="831"/>
      <c r="G75" s="831"/>
      <c r="H75" s="831"/>
      <c r="I75" s="831"/>
      <c r="J75" s="831">
        <v>2</v>
      </c>
      <c r="K75" s="831">
        <v>492</v>
      </c>
      <c r="L75" s="831"/>
      <c r="M75" s="831">
        <v>246</v>
      </c>
      <c r="N75" s="831">
        <v>1</v>
      </c>
      <c r="O75" s="831">
        <v>260</v>
      </c>
      <c r="P75" s="827"/>
      <c r="Q75" s="832">
        <v>260</v>
      </c>
    </row>
    <row r="76" spans="1:17" ht="14.45" customHeight="1" x14ac:dyDescent="0.2">
      <c r="A76" s="821" t="s">
        <v>7532</v>
      </c>
      <c r="B76" s="822" t="s">
        <v>7426</v>
      </c>
      <c r="C76" s="822" t="s">
        <v>6946</v>
      </c>
      <c r="D76" s="822" t="s">
        <v>7340</v>
      </c>
      <c r="E76" s="822" t="s">
        <v>7341</v>
      </c>
      <c r="F76" s="831"/>
      <c r="G76" s="831"/>
      <c r="H76" s="831"/>
      <c r="I76" s="831"/>
      <c r="J76" s="831">
        <v>1</v>
      </c>
      <c r="K76" s="831">
        <v>944</v>
      </c>
      <c r="L76" s="831"/>
      <c r="M76" s="831">
        <v>944</v>
      </c>
      <c r="N76" s="831"/>
      <c r="O76" s="831"/>
      <c r="P76" s="827"/>
      <c r="Q76" s="832"/>
    </row>
    <row r="77" spans="1:17" ht="14.45" customHeight="1" x14ac:dyDescent="0.2">
      <c r="A77" s="821" t="s">
        <v>7532</v>
      </c>
      <c r="B77" s="822" t="s">
        <v>7426</v>
      </c>
      <c r="C77" s="822" t="s">
        <v>6946</v>
      </c>
      <c r="D77" s="822" t="s">
        <v>7350</v>
      </c>
      <c r="E77" s="822" t="s">
        <v>7351</v>
      </c>
      <c r="F77" s="831">
        <v>5</v>
      </c>
      <c r="G77" s="831">
        <v>1790</v>
      </c>
      <c r="H77" s="831"/>
      <c r="I77" s="831">
        <v>358</v>
      </c>
      <c r="J77" s="831">
        <v>12</v>
      </c>
      <c r="K77" s="831">
        <v>4320</v>
      </c>
      <c r="L77" s="831"/>
      <c r="M77" s="831">
        <v>360</v>
      </c>
      <c r="N77" s="831">
        <v>4</v>
      </c>
      <c r="O77" s="831">
        <v>1552</v>
      </c>
      <c r="P77" s="827"/>
      <c r="Q77" s="832">
        <v>388</v>
      </c>
    </row>
    <row r="78" spans="1:17" ht="14.45" customHeight="1" x14ac:dyDescent="0.2">
      <c r="A78" s="821" t="s">
        <v>7532</v>
      </c>
      <c r="B78" s="822" t="s">
        <v>7426</v>
      </c>
      <c r="C78" s="822" t="s">
        <v>6946</v>
      </c>
      <c r="D78" s="822" t="s">
        <v>7453</v>
      </c>
      <c r="E78" s="822" t="s">
        <v>7454</v>
      </c>
      <c r="F78" s="831">
        <v>1</v>
      </c>
      <c r="G78" s="831">
        <v>707</v>
      </c>
      <c r="H78" s="831"/>
      <c r="I78" s="831">
        <v>707</v>
      </c>
      <c r="J78" s="831">
        <v>2</v>
      </c>
      <c r="K78" s="831">
        <v>1422</v>
      </c>
      <c r="L78" s="831"/>
      <c r="M78" s="831">
        <v>711</v>
      </c>
      <c r="N78" s="831">
        <v>1</v>
      </c>
      <c r="O78" s="831">
        <v>768</v>
      </c>
      <c r="P78" s="827"/>
      <c r="Q78" s="832">
        <v>768</v>
      </c>
    </row>
    <row r="79" spans="1:17" ht="14.45" customHeight="1" x14ac:dyDescent="0.2">
      <c r="A79" s="821" t="s">
        <v>7532</v>
      </c>
      <c r="B79" s="822" t="s">
        <v>7426</v>
      </c>
      <c r="C79" s="822" t="s">
        <v>6946</v>
      </c>
      <c r="D79" s="822" t="s">
        <v>7368</v>
      </c>
      <c r="E79" s="822" t="s">
        <v>7369</v>
      </c>
      <c r="F79" s="831">
        <v>28</v>
      </c>
      <c r="G79" s="831">
        <v>3248</v>
      </c>
      <c r="H79" s="831"/>
      <c r="I79" s="831">
        <v>116</v>
      </c>
      <c r="J79" s="831">
        <v>19</v>
      </c>
      <c r="K79" s="831">
        <v>2223</v>
      </c>
      <c r="L79" s="831"/>
      <c r="M79" s="831">
        <v>117</v>
      </c>
      <c r="N79" s="831">
        <v>7</v>
      </c>
      <c r="O79" s="831">
        <v>889</v>
      </c>
      <c r="P79" s="827"/>
      <c r="Q79" s="832">
        <v>127</v>
      </c>
    </row>
    <row r="80" spans="1:17" ht="14.45" customHeight="1" x14ac:dyDescent="0.2">
      <c r="A80" s="821" t="s">
        <v>7532</v>
      </c>
      <c r="B80" s="822" t="s">
        <v>7426</v>
      </c>
      <c r="C80" s="822" t="s">
        <v>6946</v>
      </c>
      <c r="D80" s="822" t="s">
        <v>7459</v>
      </c>
      <c r="E80" s="822" t="s">
        <v>7460</v>
      </c>
      <c r="F80" s="831">
        <v>3</v>
      </c>
      <c r="G80" s="831">
        <v>5850</v>
      </c>
      <c r="H80" s="831"/>
      <c r="I80" s="831">
        <v>1950</v>
      </c>
      <c r="J80" s="831">
        <v>1</v>
      </c>
      <c r="K80" s="831">
        <v>1954</v>
      </c>
      <c r="L80" s="831"/>
      <c r="M80" s="831">
        <v>1954</v>
      </c>
      <c r="N80" s="831"/>
      <c r="O80" s="831"/>
      <c r="P80" s="827"/>
      <c r="Q80" s="832"/>
    </row>
    <row r="81" spans="1:17" ht="14.45" customHeight="1" x14ac:dyDescent="0.2">
      <c r="A81" s="821" t="s">
        <v>7535</v>
      </c>
      <c r="B81" s="822" t="s">
        <v>6952</v>
      </c>
      <c r="C81" s="822" t="s">
        <v>6953</v>
      </c>
      <c r="D81" s="822" t="s">
        <v>7035</v>
      </c>
      <c r="E81" s="822" t="s">
        <v>3281</v>
      </c>
      <c r="F81" s="831"/>
      <c r="G81" s="831"/>
      <c r="H81" s="831"/>
      <c r="I81" s="831"/>
      <c r="J81" s="831">
        <v>1</v>
      </c>
      <c r="K81" s="831">
        <v>533.62</v>
      </c>
      <c r="L81" s="831"/>
      <c r="M81" s="831">
        <v>533.62</v>
      </c>
      <c r="N81" s="831"/>
      <c r="O81" s="831"/>
      <c r="P81" s="827"/>
      <c r="Q81" s="832"/>
    </row>
    <row r="82" spans="1:17" ht="14.45" customHeight="1" x14ac:dyDescent="0.2">
      <c r="A82" s="821" t="s">
        <v>7535</v>
      </c>
      <c r="B82" s="822" t="s">
        <v>6952</v>
      </c>
      <c r="C82" s="822" t="s">
        <v>6946</v>
      </c>
      <c r="D82" s="822" t="s">
        <v>7326</v>
      </c>
      <c r="E82" s="822" t="s">
        <v>7327</v>
      </c>
      <c r="F82" s="831"/>
      <c r="G82" s="831"/>
      <c r="H82" s="831"/>
      <c r="I82" s="831"/>
      <c r="J82" s="831"/>
      <c r="K82" s="831"/>
      <c r="L82" s="831"/>
      <c r="M82" s="831"/>
      <c r="N82" s="831">
        <v>4</v>
      </c>
      <c r="O82" s="831">
        <v>776</v>
      </c>
      <c r="P82" s="827"/>
      <c r="Q82" s="832">
        <v>194</v>
      </c>
    </row>
    <row r="83" spans="1:17" ht="14.45" customHeight="1" x14ac:dyDescent="0.2">
      <c r="A83" s="821" t="s">
        <v>7535</v>
      </c>
      <c r="B83" s="822" t="s">
        <v>6952</v>
      </c>
      <c r="C83" s="822" t="s">
        <v>6946</v>
      </c>
      <c r="D83" s="822" t="s">
        <v>7334</v>
      </c>
      <c r="E83" s="822" t="s">
        <v>7335</v>
      </c>
      <c r="F83" s="831"/>
      <c r="G83" s="831"/>
      <c r="H83" s="831"/>
      <c r="I83" s="831"/>
      <c r="J83" s="831">
        <v>1</v>
      </c>
      <c r="K83" s="831">
        <v>0</v>
      </c>
      <c r="L83" s="831"/>
      <c r="M83" s="831">
        <v>0</v>
      </c>
      <c r="N83" s="831"/>
      <c r="O83" s="831"/>
      <c r="P83" s="827"/>
      <c r="Q83" s="832"/>
    </row>
    <row r="84" spans="1:17" ht="14.45" customHeight="1" x14ac:dyDescent="0.2">
      <c r="A84" s="821" t="s">
        <v>7535</v>
      </c>
      <c r="B84" s="822" t="s">
        <v>7426</v>
      </c>
      <c r="C84" s="822" t="s">
        <v>6946</v>
      </c>
      <c r="D84" s="822" t="s">
        <v>7318</v>
      </c>
      <c r="E84" s="822" t="s">
        <v>7319</v>
      </c>
      <c r="F84" s="831"/>
      <c r="G84" s="831"/>
      <c r="H84" s="831"/>
      <c r="I84" s="831"/>
      <c r="J84" s="831"/>
      <c r="K84" s="831"/>
      <c r="L84" s="831"/>
      <c r="M84" s="831"/>
      <c r="N84" s="831">
        <v>1</v>
      </c>
      <c r="O84" s="831">
        <v>40</v>
      </c>
      <c r="P84" s="827"/>
      <c r="Q84" s="832">
        <v>40</v>
      </c>
    </row>
    <row r="85" spans="1:17" ht="14.45" customHeight="1" x14ac:dyDescent="0.2">
      <c r="A85" s="821" t="s">
        <v>7535</v>
      </c>
      <c r="B85" s="822" t="s">
        <v>7426</v>
      </c>
      <c r="C85" s="822" t="s">
        <v>6946</v>
      </c>
      <c r="D85" s="822" t="s">
        <v>7328</v>
      </c>
      <c r="E85" s="822" t="s">
        <v>7329</v>
      </c>
      <c r="F85" s="831"/>
      <c r="G85" s="831"/>
      <c r="H85" s="831"/>
      <c r="I85" s="831"/>
      <c r="J85" s="831">
        <v>1</v>
      </c>
      <c r="K85" s="831">
        <v>180</v>
      </c>
      <c r="L85" s="831"/>
      <c r="M85" s="831">
        <v>180</v>
      </c>
      <c r="N85" s="831"/>
      <c r="O85" s="831"/>
      <c r="P85" s="827"/>
      <c r="Q85" s="832"/>
    </row>
    <row r="86" spans="1:17" ht="14.45" customHeight="1" x14ac:dyDescent="0.2">
      <c r="A86" s="821" t="s">
        <v>7535</v>
      </c>
      <c r="B86" s="822" t="s">
        <v>7426</v>
      </c>
      <c r="C86" s="822" t="s">
        <v>6946</v>
      </c>
      <c r="D86" s="822" t="s">
        <v>7368</v>
      </c>
      <c r="E86" s="822" t="s">
        <v>7369</v>
      </c>
      <c r="F86" s="831"/>
      <c r="G86" s="831"/>
      <c r="H86" s="831"/>
      <c r="I86" s="831"/>
      <c r="J86" s="831">
        <v>1</v>
      </c>
      <c r="K86" s="831">
        <v>117</v>
      </c>
      <c r="L86" s="831"/>
      <c r="M86" s="831">
        <v>117</v>
      </c>
      <c r="N86" s="831"/>
      <c r="O86" s="831"/>
      <c r="P86" s="827"/>
      <c r="Q86" s="832"/>
    </row>
    <row r="87" spans="1:17" ht="14.45" customHeight="1" x14ac:dyDescent="0.2">
      <c r="A87" s="821" t="s">
        <v>6951</v>
      </c>
      <c r="B87" s="822" t="s">
        <v>6952</v>
      </c>
      <c r="C87" s="822" t="s">
        <v>6946</v>
      </c>
      <c r="D87" s="822" t="s">
        <v>7318</v>
      </c>
      <c r="E87" s="822" t="s">
        <v>7319</v>
      </c>
      <c r="F87" s="831"/>
      <c r="G87" s="831"/>
      <c r="H87" s="831"/>
      <c r="I87" s="831"/>
      <c r="J87" s="831">
        <v>1</v>
      </c>
      <c r="K87" s="831">
        <v>38</v>
      </c>
      <c r="L87" s="831"/>
      <c r="M87" s="831">
        <v>38</v>
      </c>
      <c r="N87" s="831"/>
      <c r="O87" s="831"/>
      <c r="P87" s="827"/>
      <c r="Q87" s="832"/>
    </row>
    <row r="88" spans="1:17" ht="14.45" customHeight="1" x14ac:dyDescent="0.2">
      <c r="A88" s="821" t="s">
        <v>6951</v>
      </c>
      <c r="B88" s="822" t="s">
        <v>6952</v>
      </c>
      <c r="C88" s="822" t="s">
        <v>6946</v>
      </c>
      <c r="D88" s="822" t="s">
        <v>7326</v>
      </c>
      <c r="E88" s="822" t="s">
        <v>7327</v>
      </c>
      <c r="F88" s="831"/>
      <c r="G88" s="831"/>
      <c r="H88" s="831"/>
      <c r="I88" s="831"/>
      <c r="J88" s="831">
        <v>1</v>
      </c>
      <c r="K88" s="831">
        <v>180</v>
      </c>
      <c r="L88" s="831"/>
      <c r="M88" s="831">
        <v>180</v>
      </c>
      <c r="N88" s="831">
        <v>1</v>
      </c>
      <c r="O88" s="831">
        <v>194</v>
      </c>
      <c r="P88" s="827"/>
      <c r="Q88" s="832">
        <v>194</v>
      </c>
    </row>
    <row r="89" spans="1:17" ht="14.45" customHeight="1" x14ac:dyDescent="0.2">
      <c r="A89" s="821" t="s">
        <v>6951</v>
      </c>
      <c r="B89" s="822" t="s">
        <v>6952</v>
      </c>
      <c r="C89" s="822" t="s">
        <v>6946</v>
      </c>
      <c r="D89" s="822" t="s">
        <v>7368</v>
      </c>
      <c r="E89" s="822" t="s">
        <v>7369</v>
      </c>
      <c r="F89" s="831"/>
      <c r="G89" s="831"/>
      <c r="H89" s="831"/>
      <c r="I89" s="831"/>
      <c r="J89" s="831">
        <v>2</v>
      </c>
      <c r="K89" s="831">
        <v>234</v>
      </c>
      <c r="L89" s="831"/>
      <c r="M89" s="831">
        <v>117</v>
      </c>
      <c r="N89" s="831"/>
      <c r="O89" s="831"/>
      <c r="P89" s="827"/>
      <c r="Q89" s="832"/>
    </row>
    <row r="90" spans="1:17" ht="14.45" customHeight="1" x14ac:dyDescent="0.2">
      <c r="A90" s="821" t="s">
        <v>6951</v>
      </c>
      <c r="B90" s="822" t="s">
        <v>7426</v>
      </c>
      <c r="C90" s="822" t="s">
        <v>6946</v>
      </c>
      <c r="D90" s="822" t="s">
        <v>7328</v>
      </c>
      <c r="E90" s="822" t="s">
        <v>7329</v>
      </c>
      <c r="F90" s="831">
        <v>1</v>
      </c>
      <c r="G90" s="831">
        <v>179</v>
      </c>
      <c r="H90" s="831"/>
      <c r="I90" s="831">
        <v>179</v>
      </c>
      <c r="J90" s="831">
        <v>5</v>
      </c>
      <c r="K90" s="831">
        <v>900</v>
      </c>
      <c r="L90" s="831"/>
      <c r="M90" s="831">
        <v>180</v>
      </c>
      <c r="N90" s="831">
        <v>1</v>
      </c>
      <c r="O90" s="831">
        <v>194</v>
      </c>
      <c r="P90" s="827"/>
      <c r="Q90" s="832">
        <v>194</v>
      </c>
    </row>
    <row r="91" spans="1:17" ht="14.45" customHeight="1" x14ac:dyDescent="0.2">
      <c r="A91" s="821" t="s">
        <v>6951</v>
      </c>
      <c r="B91" s="822" t="s">
        <v>7426</v>
      </c>
      <c r="C91" s="822" t="s">
        <v>6946</v>
      </c>
      <c r="D91" s="822" t="s">
        <v>7453</v>
      </c>
      <c r="E91" s="822" t="s">
        <v>7454</v>
      </c>
      <c r="F91" s="831">
        <v>1</v>
      </c>
      <c r="G91" s="831">
        <v>707</v>
      </c>
      <c r="H91" s="831"/>
      <c r="I91" s="831">
        <v>707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6951</v>
      </c>
      <c r="B92" s="822" t="s">
        <v>7426</v>
      </c>
      <c r="C92" s="822" t="s">
        <v>6946</v>
      </c>
      <c r="D92" s="822" t="s">
        <v>7368</v>
      </c>
      <c r="E92" s="822" t="s">
        <v>7369</v>
      </c>
      <c r="F92" s="831"/>
      <c r="G92" s="831"/>
      <c r="H92" s="831"/>
      <c r="I92" s="831"/>
      <c r="J92" s="831">
        <v>1</v>
      </c>
      <c r="K92" s="831">
        <v>117</v>
      </c>
      <c r="L92" s="831"/>
      <c r="M92" s="831">
        <v>117</v>
      </c>
      <c r="N92" s="831"/>
      <c r="O92" s="831"/>
      <c r="P92" s="827"/>
      <c r="Q92" s="832"/>
    </row>
    <row r="93" spans="1:17" ht="14.45" customHeight="1" x14ac:dyDescent="0.2">
      <c r="A93" s="821" t="s">
        <v>7536</v>
      </c>
      <c r="B93" s="822" t="s">
        <v>6952</v>
      </c>
      <c r="C93" s="822" t="s">
        <v>6953</v>
      </c>
      <c r="D93" s="822" t="s">
        <v>7061</v>
      </c>
      <c r="E93" s="822" t="s">
        <v>2967</v>
      </c>
      <c r="F93" s="831">
        <v>0.74</v>
      </c>
      <c r="G93" s="831">
        <v>67.08</v>
      </c>
      <c r="H93" s="831"/>
      <c r="I93" s="831">
        <v>90.648648648648646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7536</v>
      </c>
      <c r="B94" s="822" t="s">
        <v>6952</v>
      </c>
      <c r="C94" s="822" t="s">
        <v>6953</v>
      </c>
      <c r="D94" s="822" t="s">
        <v>7074</v>
      </c>
      <c r="E94" s="822" t="s">
        <v>7075</v>
      </c>
      <c r="F94" s="831">
        <v>1.3</v>
      </c>
      <c r="G94" s="831">
        <v>537.69000000000005</v>
      </c>
      <c r="H94" s="831"/>
      <c r="I94" s="831">
        <v>413.60769230769233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7536</v>
      </c>
      <c r="B95" s="822" t="s">
        <v>6952</v>
      </c>
      <c r="C95" s="822" t="s">
        <v>6953</v>
      </c>
      <c r="D95" s="822" t="s">
        <v>7141</v>
      </c>
      <c r="E95" s="822" t="s">
        <v>2967</v>
      </c>
      <c r="F95" s="831">
        <v>1.04</v>
      </c>
      <c r="G95" s="831">
        <v>493.24</v>
      </c>
      <c r="H95" s="831"/>
      <c r="I95" s="831">
        <v>474.26923076923077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7536</v>
      </c>
      <c r="B96" s="822" t="s">
        <v>6952</v>
      </c>
      <c r="C96" s="822" t="s">
        <v>6946</v>
      </c>
      <c r="D96" s="822" t="s">
        <v>7326</v>
      </c>
      <c r="E96" s="822" t="s">
        <v>7327</v>
      </c>
      <c r="F96" s="831">
        <v>1</v>
      </c>
      <c r="G96" s="831">
        <v>179</v>
      </c>
      <c r="H96" s="831"/>
      <c r="I96" s="831">
        <v>179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7536</v>
      </c>
      <c r="B97" s="822" t="s">
        <v>6952</v>
      </c>
      <c r="C97" s="822" t="s">
        <v>6946</v>
      </c>
      <c r="D97" s="822" t="s">
        <v>7336</v>
      </c>
      <c r="E97" s="822" t="s">
        <v>7337</v>
      </c>
      <c r="F97" s="831">
        <v>2</v>
      </c>
      <c r="G97" s="831">
        <v>490</v>
      </c>
      <c r="H97" s="831"/>
      <c r="I97" s="831">
        <v>245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7536</v>
      </c>
      <c r="B98" s="822" t="s">
        <v>6952</v>
      </c>
      <c r="C98" s="822" t="s">
        <v>6946</v>
      </c>
      <c r="D98" s="822" t="s">
        <v>7368</v>
      </c>
      <c r="E98" s="822" t="s">
        <v>7369</v>
      </c>
      <c r="F98" s="831">
        <v>1</v>
      </c>
      <c r="G98" s="831">
        <v>116</v>
      </c>
      <c r="H98" s="831"/>
      <c r="I98" s="831">
        <v>116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7536</v>
      </c>
      <c r="B99" s="822" t="s">
        <v>7426</v>
      </c>
      <c r="C99" s="822" t="s">
        <v>6946</v>
      </c>
      <c r="D99" s="822" t="s">
        <v>7318</v>
      </c>
      <c r="E99" s="822" t="s">
        <v>7319</v>
      </c>
      <c r="F99" s="831"/>
      <c r="G99" s="831"/>
      <c r="H99" s="831"/>
      <c r="I99" s="831"/>
      <c r="J99" s="831">
        <v>1</v>
      </c>
      <c r="K99" s="831">
        <v>38</v>
      </c>
      <c r="L99" s="831"/>
      <c r="M99" s="831">
        <v>38</v>
      </c>
      <c r="N99" s="831"/>
      <c r="O99" s="831"/>
      <c r="P99" s="827"/>
      <c r="Q99" s="832"/>
    </row>
    <row r="100" spans="1:17" ht="14.45" customHeight="1" x14ac:dyDescent="0.2">
      <c r="A100" s="821" t="s">
        <v>7536</v>
      </c>
      <c r="B100" s="822" t="s">
        <v>7426</v>
      </c>
      <c r="C100" s="822" t="s">
        <v>6946</v>
      </c>
      <c r="D100" s="822" t="s">
        <v>7350</v>
      </c>
      <c r="E100" s="822" t="s">
        <v>7351</v>
      </c>
      <c r="F100" s="831">
        <v>2</v>
      </c>
      <c r="G100" s="831">
        <v>716</v>
      </c>
      <c r="H100" s="831"/>
      <c r="I100" s="831">
        <v>358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7536</v>
      </c>
      <c r="B101" s="822" t="s">
        <v>7426</v>
      </c>
      <c r="C101" s="822" t="s">
        <v>6946</v>
      </c>
      <c r="D101" s="822" t="s">
        <v>7368</v>
      </c>
      <c r="E101" s="822" t="s">
        <v>7369</v>
      </c>
      <c r="F101" s="831"/>
      <c r="G101" s="831"/>
      <c r="H101" s="831"/>
      <c r="I101" s="831"/>
      <c r="J101" s="831">
        <v>1</v>
      </c>
      <c r="K101" s="831">
        <v>117</v>
      </c>
      <c r="L101" s="831"/>
      <c r="M101" s="831">
        <v>117</v>
      </c>
      <c r="N101" s="831">
        <v>1</v>
      </c>
      <c r="O101" s="831">
        <v>127</v>
      </c>
      <c r="P101" s="827"/>
      <c r="Q101" s="832">
        <v>127</v>
      </c>
    </row>
    <row r="102" spans="1:17" ht="14.45" customHeight="1" x14ac:dyDescent="0.2">
      <c r="A102" s="821" t="s">
        <v>7537</v>
      </c>
      <c r="B102" s="822" t="s">
        <v>6952</v>
      </c>
      <c r="C102" s="822" t="s">
        <v>6953</v>
      </c>
      <c r="D102" s="822" t="s">
        <v>6998</v>
      </c>
      <c r="E102" s="822" t="s">
        <v>3267</v>
      </c>
      <c r="F102" s="831"/>
      <c r="G102" s="831"/>
      <c r="H102" s="831"/>
      <c r="I102" s="831"/>
      <c r="J102" s="831">
        <v>0.36</v>
      </c>
      <c r="K102" s="831">
        <v>247.02</v>
      </c>
      <c r="L102" s="831"/>
      <c r="M102" s="831">
        <v>686.16666666666674</v>
      </c>
      <c r="N102" s="831"/>
      <c r="O102" s="831"/>
      <c r="P102" s="827"/>
      <c r="Q102" s="832"/>
    </row>
    <row r="103" spans="1:17" ht="14.45" customHeight="1" x14ac:dyDescent="0.2">
      <c r="A103" s="821" t="s">
        <v>7537</v>
      </c>
      <c r="B103" s="822" t="s">
        <v>6952</v>
      </c>
      <c r="C103" s="822" t="s">
        <v>6953</v>
      </c>
      <c r="D103" s="822" t="s">
        <v>6999</v>
      </c>
      <c r="E103" s="822" t="s">
        <v>3267</v>
      </c>
      <c r="F103" s="831"/>
      <c r="G103" s="831"/>
      <c r="H103" s="831"/>
      <c r="I103" s="831"/>
      <c r="J103" s="831">
        <v>1</v>
      </c>
      <c r="K103" s="831">
        <v>171.55</v>
      </c>
      <c r="L103" s="831"/>
      <c r="M103" s="831">
        <v>171.55</v>
      </c>
      <c r="N103" s="831"/>
      <c r="O103" s="831"/>
      <c r="P103" s="827"/>
      <c r="Q103" s="832"/>
    </row>
    <row r="104" spans="1:17" ht="14.45" customHeight="1" x14ac:dyDescent="0.2">
      <c r="A104" s="821" t="s">
        <v>7537</v>
      </c>
      <c r="B104" s="822" t="s">
        <v>6952</v>
      </c>
      <c r="C104" s="822" t="s">
        <v>6953</v>
      </c>
      <c r="D104" s="822" t="s">
        <v>7000</v>
      </c>
      <c r="E104" s="822" t="s">
        <v>3267</v>
      </c>
      <c r="F104" s="831"/>
      <c r="G104" s="831"/>
      <c r="H104" s="831"/>
      <c r="I104" s="831"/>
      <c r="J104" s="831">
        <v>1</v>
      </c>
      <c r="K104" s="831">
        <v>343.09</v>
      </c>
      <c r="L104" s="831"/>
      <c r="M104" s="831">
        <v>343.09</v>
      </c>
      <c r="N104" s="831"/>
      <c r="O104" s="831"/>
      <c r="P104" s="827"/>
      <c r="Q104" s="832"/>
    </row>
    <row r="105" spans="1:17" ht="14.45" customHeight="1" x14ac:dyDescent="0.2">
      <c r="A105" s="821" t="s">
        <v>7537</v>
      </c>
      <c r="B105" s="822" t="s">
        <v>6952</v>
      </c>
      <c r="C105" s="822" t="s">
        <v>6953</v>
      </c>
      <c r="D105" s="822" t="s">
        <v>7119</v>
      </c>
      <c r="E105" s="822" t="s">
        <v>916</v>
      </c>
      <c r="F105" s="831"/>
      <c r="G105" s="831"/>
      <c r="H105" s="831"/>
      <c r="I105" s="831"/>
      <c r="J105" s="831">
        <v>4.2</v>
      </c>
      <c r="K105" s="831">
        <v>895.27</v>
      </c>
      <c r="L105" s="831"/>
      <c r="M105" s="831">
        <v>213.15952380952379</v>
      </c>
      <c r="N105" s="831"/>
      <c r="O105" s="831"/>
      <c r="P105" s="827"/>
      <c r="Q105" s="832"/>
    </row>
    <row r="106" spans="1:17" ht="14.45" customHeight="1" x14ac:dyDescent="0.2">
      <c r="A106" s="821" t="s">
        <v>7537</v>
      </c>
      <c r="B106" s="822" t="s">
        <v>6952</v>
      </c>
      <c r="C106" s="822" t="s">
        <v>6953</v>
      </c>
      <c r="D106" s="822" t="s">
        <v>7120</v>
      </c>
      <c r="E106" s="822" t="s">
        <v>916</v>
      </c>
      <c r="F106" s="831"/>
      <c r="G106" s="831"/>
      <c r="H106" s="831"/>
      <c r="I106" s="831"/>
      <c r="J106" s="831">
        <v>1</v>
      </c>
      <c r="K106" s="831">
        <v>72.92</v>
      </c>
      <c r="L106" s="831"/>
      <c r="M106" s="831">
        <v>72.92</v>
      </c>
      <c r="N106" s="831"/>
      <c r="O106" s="831"/>
      <c r="P106" s="827"/>
      <c r="Q106" s="832"/>
    </row>
    <row r="107" spans="1:17" ht="14.45" customHeight="1" x14ac:dyDescent="0.2">
      <c r="A107" s="821" t="s">
        <v>7537</v>
      </c>
      <c r="B107" s="822" t="s">
        <v>6952</v>
      </c>
      <c r="C107" s="822" t="s">
        <v>7261</v>
      </c>
      <c r="D107" s="822" t="s">
        <v>7280</v>
      </c>
      <c r="E107" s="822" t="s">
        <v>7281</v>
      </c>
      <c r="F107" s="831"/>
      <c r="G107" s="831"/>
      <c r="H107" s="831"/>
      <c r="I107" s="831"/>
      <c r="J107" s="831">
        <v>2</v>
      </c>
      <c r="K107" s="831">
        <v>358.6</v>
      </c>
      <c r="L107" s="831"/>
      <c r="M107" s="831">
        <v>179.3</v>
      </c>
      <c r="N107" s="831"/>
      <c r="O107" s="831"/>
      <c r="P107" s="827"/>
      <c r="Q107" s="832"/>
    </row>
    <row r="108" spans="1:17" ht="14.45" customHeight="1" x14ac:dyDescent="0.2">
      <c r="A108" s="821" t="s">
        <v>7537</v>
      </c>
      <c r="B108" s="822" t="s">
        <v>6952</v>
      </c>
      <c r="C108" s="822" t="s">
        <v>7261</v>
      </c>
      <c r="D108" s="822" t="s">
        <v>7287</v>
      </c>
      <c r="E108" s="822" t="s">
        <v>7286</v>
      </c>
      <c r="F108" s="831"/>
      <c r="G108" s="831"/>
      <c r="H108" s="831"/>
      <c r="I108" s="831"/>
      <c r="J108" s="831">
        <v>4</v>
      </c>
      <c r="K108" s="831">
        <v>303.88</v>
      </c>
      <c r="L108" s="831"/>
      <c r="M108" s="831">
        <v>75.97</v>
      </c>
      <c r="N108" s="831"/>
      <c r="O108" s="831"/>
      <c r="P108" s="827"/>
      <c r="Q108" s="832"/>
    </row>
    <row r="109" spans="1:17" ht="14.45" customHeight="1" x14ac:dyDescent="0.2">
      <c r="A109" s="821" t="s">
        <v>7537</v>
      </c>
      <c r="B109" s="822" t="s">
        <v>6952</v>
      </c>
      <c r="C109" s="822" t="s">
        <v>6946</v>
      </c>
      <c r="D109" s="822" t="s">
        <v>7326</v>
      </c>
      <c r="E109" s="822" t="s">
        <v>7327</v>
      </c>
      <c r="F109" s="831"/>
      <c r="G109" s="831"/>
      <c r="H109" s="831"/>
      <c r="I109" s="831"/>
      <c r="J109" s="831">
        <v>5</v>
      </c>
      <c r="K109" s="831">
        <v>900</v>
      </c>
      <c r="L109" s="831"/>
      <c r="M109" s="831">
        <v>180</v>
      </c>
      <c r="N109" s="831">
        <v>1</v>
      </c>
      <c r="O109" s="831">
        <v>194</v>
      </c>
      <c r="P109" s="827"/>
      <c r="Q109" s="832">
        <v>194</v>
      </c>
    </row>
    <row r="110" spans="1:17" ht="14.45" customHeight="1" x14ac:dyDescent="0.2">
      <c r="A110" s="821" t="s">
        <v>7537</v>
      </c>
      <c r="B110" s="822" t="s">
        <v>6952</v>
      </c>
      <c r="C110" s="822" t="s">
        <v>6946</v>
      </c>
      <c r="D110" s="822" t="s">
        <v>7336</v>
      </c>
      <c r="E110" s="822" t="s">
        <v>7337</v>
      </c>
      <c r="F110" s="831"/>
      <c r="G110" s="831"/>
      <c r="H110" s="831"/>
      <c r="I110" s="831"/>
      <c r="J110" s="831">
        <v>4</v>
      </c>
      <c r="K110" s="831">
        <v>984</v>
      </c>
      <c r="L110" s="831"/>
      <c r="M110" s="831">
        <v>246</v>
      </c>
      <c r="N110" s="831"/>
      <c r="O110" s="831"/>
      <c r="P110" s="827"/>
      <c r="Q110" s="832"/>
    </row>
    <row r="111" spans="1:17" ht="14.45" customHeight="1" x14ac:dyDescent="0.2">
      <c r="A111" s="821" t="s">
        <v>7537</v>
      </c>
      <c r="B111" s="822" t="s">
        <v>6952</v>
      </c>
      <c r="C111" s="822" t="s">
        <v>6946</v>
      </c>
      <c r="D111" s="822" t="s">
        <v>7360</v>
      </c>
      <c r="E111" s="822" t="s">
        <v>7361</v>
      </c>
      <c r="F111" s="831">
        <v>1</v>
      </c>
      <c r="G111" s="831">
        <v>358</v>
      </c>
      <c r="H111" s="831"/>
      <c r="I111" s="831">
        <v>358</v>
      </c>
      <c r="J111" s="831">
        <v>1</v>
      </c>
      <c r="K111" s="831">
        <v>360</v>
      </c>
      <c r="L111" s="831"/>
      <c r="M111" s="831">
        <v>360</v>
      </c>
      <c r="N111" s="831"/>
      <c r="O111" s="831"/>
      <c r="P111" s="827"/>
      <c r="Q111" s="832"/>
    </row>
    <row r="112" spans="1:17" ht="14.45" customHeight="1" x14ac:dyDescent="0.2">
      <c r="A112" s="821" t="s">
        <v>7537</v>
      </c>
      <c r="B112" s="822" t="s">
        <v>6952</v>
      </c>
      <c r="C112" s="822" t="s">
        <v>6946</v>
      </c>
      <c r="D112" s="822" t="s">
        <v>7368</v>
      </c>
      <c r="E112" s="822" t="s">
        <v>7369</v>
      </c>
      <c r="F112" s="831">
        <v>1</v>
      </c>
      <c r="G112" s="831">
        <v>116</v>
      </c>
      <c r="H112" s="831"/>
      <c r="I112" s="831">
        <v>116</v>
      </c>
      <c r="J112" s="831">
        <v>1</v>
      </c>
      <c r="K112" s="831">
        <v>117</v>
      </c>
      <c r="L112" s="831"/>
      <c r="M112" s="831">
        <v>117</v>
      </c>
      <c r="N112" s="831">
        <v>2</v>
      </c>
      <c r="O112" s="831">
        <v>254</v>
      </c>
      <c r="P112" s="827"/>
      <c r="Q112" s="832">
        <v>127</v>
      </c>
    </row>
    <row r="113" spans="1:17" ht="14.45" customHeight="1" x14ac:dyDescent="0.2">
      <c r="A113" s="821" t="s">
        <v>7537</v>
      </c>
      <c r="B113" s="822" t="s">
        <v>7426</v>
      </c>
      <c r="C113" s="822" t="s">
        <v>6946</v>
      </c>
      <c r="D113" s="822" t="s">
        <v>7328</v>
      </c>
      <c r="E113" s="822" t="s">
        <v>7329</v>
      </c>
      <c r="F113" s="831">
        <v>1</v>
      </c>
      <c r="G113" s="831">
        <v>179</v>
      </c>
      <c r="H113" s="831"/>
      <c r="I113" s="831">
        <v>179</v>
      </c>
      <c r="J113" s="831">
        <v>3</v>
      </c>
      <c r="K113" s="831">
        <v>540</v>
      </c>
      <c r="L113" s="831"/>
      <c r="M113" s="831">
        <v>180</v>
      </c>
      <c r="N113" s="831">
        <v>13</v>
      </c>
      <c r="O113" s="831">
        <v>2522</v>
      </c>
      <c r="P113" s="827"/>
      <c r="Q113" s="832">
        <v>194</v>
      </c>
    </row>
    <row r="114" spans="1:17" ht="14.45" customHeight="1" x14ac:dyDescent="0.2">
      <c r="A114" s="821" t="s">
        <v>7537</v>
      </c>
      <c r="B114" s="822" t="s">
        <v>7426</v>
      </c>
      <c r="C114" s="822" t="s">
        <v>6946</v>
      </c>
      <c r="D114" s="822" t="s">
        <v>7330</v>
      </c>
      <c r="E114" s="822" t="s">
        <v>7331</v>
      </c>
      <c r="F114" s="831">
        <v>1</v>
      </c>
      <c r="G114" s="831">
        <v>6695</v>
      </c>
      <c r="H114" s="831"/>
      <c r="I114" s="831">
        <v>6695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7537</v>
      </c>
      <c r="B115" s="822" t="s">
        <v>7426</v>
      </c>
      <c r="C115" s="822" t="s">
        <v>6946</v>
      </c>
      <c r="D115" s="822" t="s">
        <v>7340</v>
      </c>
      <c r="E115" s="822" t="s">
        <v>7341</v>
      </c>
      <c r="F115" s="831">
        <v>1</v>
      </c>
      <c r="G115" s="831">
        <v>942</v>
      </c>
      <c r="H115" s="831"/>
      <c r="I115" s="831">
        <v>942</v>
      </c>
      <c r="J115" s="831"/>
      <c r="K115" s="831"/>
      <c r="L115" s="831"/>
      <c r="M115" s="831"/>
      <c r="N115" s="831"/>
      <c r="O115" s="831"/>
      <c r="P115" s="827"/>
      <c r="Q115" s="832"/>
    </row>
    <row r="116" spans="1:17" ht="14.45" customHeight="1" x14ac:dyDescent="0.2">
      <c r="A116" s="821" t="s">
        <v>7537</v>
      </c>
      <c r="B116" s="822" t="s">
        <v>7426</v>
      </c>
      <c r="C116" s="822" t="s">
        <v>6946</v>
      </c>
      <c r="D116" s="822" t="s">
        <v>7459</v>
      </c>
      <c r="E116" s="822" t="s">
        <v>7460</v>
      </c>
      <c r="F116" s="831">
        <v>1</v>
      </c>
      <c r="G116" s="831">
        <v>1950</v>
      </c>
      <c r="H116" s="831"/>
      <c r="I116" s="831">
        <v>1950</v>
      </c>
      <c r="J116" s="831">
        <v>1</v>
      </c>
      <c r="K116" s="831">
        <v>1954</v>
      </c>
      <c r="L116" s="831"/>
      <c r="M116" s="831">
        <v>1954</v>
      </c>
      <c r="N116" s="831"/>
      <c r="O116" s="831"/>
      <c r="P116" s="827"/>
      <c r="Q116" s="832"/>
    </row>
    <row r="117" spans="1:17" ht="14.45" customHeight="1" x14ac:dyDescent="0.2">
      <c r="A117" s="821" t="s">
        <v>7498</v>
      </c>
      <c r="B117" s="822" t="s">
        <v>7426</v>
      </c>
      <c r="C117" s="822" t="s">
        <v>6946</v>
      </c>
      <c r="D117" s="822" t="s">
        <v>7328</v>
      </c>
      <c r="E117" s="822" t="s">
        <v>7329</v>
      </c>
      <c r="F117" s="831"/>
      <c r="G117" s="831"/>
      <c r="H117" s="831"/>
      <c r="I117" s="831"/>
      <c r="J117" s="831"/>
      <c r="K117" s="831"/>
      <c r="L117" s="831"/>
      <c r="M117" s="831"/>
      <c r="N117" s="831">
        <v>1</v>
      </c>
      <c r="O117" s="831">
        <v>194</v>
      </c>
      <c r="P117" s="827"/>
      <c r="Q117" s="832">
        <v>194</v>
      </c>
    </row>
    <row r="118" spans="1:17" ht="14.45" customHeight="1" x14ac:dyDescent="0.2">
      <c r="A118" s="821" t="s">
        <v>7538</v>
      </c>
      <c r="B118" s="822" t="s">
        <v>7426</v>
      </c>
      <c r="C118" s="822" t="s">
        <v>6946</v>
      </c>
      <c r="D118" s="822" t="s">
        <v>7328</v>
      </c>
      <c r="E118" s="822" t="s">
        <v>7329</v>
      </c>
      <c r="F118" s="831"/>
      <c r="G118" s="831"/>
      <c r="H118" s="831"/>
      <c r="I118" s="831"/>
      <c r="J118" s="831">
        <v>1</v>
      </c>
      <c r="K118" s="831">
        <v>180</v>
      </c>
      <c r="L118" s="831"/>
      <c r="M118" s="831">
        <v>180</v>
      </c>
      <c r="N118" s="831"/>
      <c r="O118" s="831"/>
      <c r="P118" s="827"/>
      <c r="Q118" s="832"/>
    </row>
    <row r="119" spans="1:17" ht="14.45" customHeight="1" x14ac:dyDescent="0.2">
      <c r="A119" s="821" t="s">
        <v>7538</v>
      </c>
      <c r="B119" s="822" t="s">
        <v>7426</v>
      </c>
      <c r="C119" s="822" t="s">
        <v>6946</v>
      </c>
      <c r="D119" s="822" t="s">
        <v>7443</v>
      </c>
      <c r="E119" s="822" t="s">
        <v>7444</v>
      </c>
      <c r="F119" s="831"/>
      <c r="G119" s="831"/>
      <c r="H119" s="831"/>
      <c r="I119" s="831"/>
      <c r="J119" s="831">
        <v>6</v>
      </c>
      <c r="K119" s="831">
        <v>4296</v>
      </c>
      <c r="L119" s="831"/>
      <c r="M119" s="831">
        <v>716</v>
      </c>
      <c r="N119" s="831"/>
      <c r="O119" s="831"/>
      <c r="P119" s="827"/>
      <c r="Q119" s="832"/>
    </row>
    <row r="120" spans="1:17" ht="14.45" customHeight="1" x14ac:dyDescent="0.2">
      <c r="A120" s="821" t="s">
        <v>7538</v>
      </c>
      <c r="B120" s="822" t="s">
        <v>7426</v>
      </c>
      <c r="C120" s="822" t="s">
        <v>6946</v>
      </c>
      <c r="D120" s="822" t="s">
        <v>7459</v>
      </c>
      <c r="E120" s="822" t="s">
        <v>7460</v>
      </c>
      <c r="F120" s="831"/>
      <c r="G120" s="831"/>
      <c r="H120" s="831"/>
      <c r="I120" s="831"/>
      <c r="J120" s="831">
        <v>3</v>
      </c>
      <c r="K120" s="831">
        <v>5862</v>
      </c>
      <c r="L120" s="831"/>
      <c r="M120" s="831">
        <v>1954</v>
      </c>
      <c r="N120" s="831"/>
      <c r="O120" s="831"/>
      <c r="P120" s="827"/>
      <c r="Q120" s="832"/>
    </row>
    <row r="121" spans="1:17" ht="14.45" customHeight="1" x14ac:dyDescent="0.2">
      <c r="A121" s="821" t="s">
        <v>7539</v>
      </c>
      <c r="B121" s="822" t="s">
        <v>6952</v>
      </c>
      <c r="C121" s="822" t="s">
        <v>6946</v>
      </c>
      <c r="D121" s="822" t="s">
        <v>7318</v>
      </c>
      <c r="E121" s="822" t="s">
        <v>7319</v>
      </c>
      <c r="F121" s="831"/>
      <c r="G121" s="831"/>
      <c r="H121" s="831"/>
      <c r="I121" s="831"/>
      <c r="J121" s="831">
        <v>1</v>
      </c>
      <c r="K121" s="831">
        <v>38</v>
      </c>
      <c r="L121" s="831"/>
      <c r="M121" s="831">
        <v>38</v>
      </c>
      <c r="N121" s="831"/>
      <c r="O121" s="831"/>
      <c r="P121" s="827"/>
      <c r="Q121" s="832"/>
    </row>
    <row r="122" spans="1:17" ht="14.45" customHeight="1" x14ac:dyDescent="0.2">
      <c r="A122" s="821" t="s">
        <v>7539</v>
      </c>
      <c r="B122" s="822" t="s">
        <v>6952</v>
      </c>
      <c r="C122" s="822" t="s">
        <v>6946</v>
      </c>
      <c r="D122" s="822" t="s">
        <v>7326</v>
      </c>
      <c r="E122" s="822" t="s">
        <v>7327</v>
      </c>
      <c r="F122" s="831">
        <v>1</v>
      </c>
      <c r="G122" s="831">
        <v>179</v>
      </c>
      <c r="H122" s="831"/>
      <c r="I122" s="831">
        <v>179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7539</v>
      </c>
      <c r="B123" s="822" t="s">
        <v>7426</v>
      </c>
      <c r="C123" s="822" t="s">
        <v>6946</v>
      </c>
      <c r="D123" s="822" t="s">
        <v>7328</v>
      </c>
      <c r="E123" s="822" t="s">
        <v>7329</v>
      </c>
      <c r="F123" s="831">
        <v>1</v>
      </c>
      <c r="G123" s="831">
        <v>179</v>
      </c>
      <c r="H123" s="831"/>
      <c r="I123" s="831">
        <v>179</v>
      </c>
      <c r="J123" s="831"/>
      <c r="K123" s="831"/>
      <c r="L123" s="831"/>
      <c r="M123" s="831"/>
      <c r="N123" s="831"/>
      <c r="O123" s="831"/>
      <c r="P123" s="827"/>
      <c r="Q123" s="832"/>
    </row>
    <row r="124" spans="1:17" ht="14.45" customHeight="1" x14ac:dyDescent="0.2">
      <c r="A124" s="821" t="s">
        <v>7539</v>
      </c>
      <c r="B124" s="822" t="s">
        <v>7426</v>
      </c>
      <c r="C124" s="822" t="s">
        <v>6946</v>
      </c>
      <c r="D124" s="822" t="s">
        <v>7443</v>
      </c>
      <c r="E124" s="822" t="s">
        <v>7444</v>
      </c>
      <c r="F124" s="831">
        <v>2</v>
      </c>
      <c r="G124" s="831">
        <v>1430</v>
      </c>
      <c r="H124" s="831"/>
      <c r="I124" s="831">
        <v>715</v>
      </c>
      <c r="J124" s="831"/>
      <c r="K124" s="831"/>
      <c r="L124" s="831"/>
      <c r="M124" s="831"/>
      <c r="N124" s="831"/>
      <c r="O124" s="831"/>
      <c r="P124" s="827"/>
      <c r="Q124" s="832"/>
    </row>
    <row r="125" spans="1:17" ht="14.45" customHeight="1" x14ac:dyDescent="0.2">
      <c r="A125" s="821" t="s">
        <v>7539</v>
      </c>
      <c r="B125" s="822" t="s">
        <v>7426</v>
      </c>
      <c r="C125" s="822" t="s">
        <v>6946</v>
      </c>
      <c r="D125" s="822" t="s">
        <v>7447</v>
      </c>
      <c r="E125" s="822" t="s">
        <v>7448</v>
      </c>
      <c r="F125" s="831">
        <v>1</v>
      </c>
      <c r="G125" s="831">
        <v>130</v>
      </c>
      <c r="H125" s="831"/>
      <c r="I125" s="831">
        <v>130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7539</v>
      </c>
      <c r="B126" s="822" t="s">
        <v>7426</v>
      </c>
      <c r="C126" s="822" t="s">
        <v>6946</v>
      </c>
      <c r="D126" s="822" t="s">
        <v>7455</v>
      </c>
      <c r="E126" s="822" t="s">
        <v>7456</v>
      </c>
      <c r="F126" s="831">
        <v>1</v>
      </c>
      <c r="G126" s="831">
        <v>543</v>
      </c>
      <c r="H126" s="831"/>
      <c r="I126" s="831">
        <v>543</v>
      </c>
      <c r="J126" s="831"/>
      <c r="K126" s="831"/>
      <c r="L126" s="831"/>
      <c r="M126" s="831"/>
      <c r="N126" s="831"/>
      <c r="O126" s="831"/>
      <c r="P126" s="827"/>
      <c r="Q126" s="832"/>
    </row>
    <row r="127" spans="1:17" ht="14.45" customHeight="1" x14ac:dyDescent="0.2">
      <c r="A127" s="821" t="s">
        <v>7539</v>
      </c>
      <c r="B127" s="822" t="s">
        <v>7426</v>
      </c>
      <c r="C127" s="822" t="s">
        <v>6946</v>
      </c>
      <c r="D127" s="822" t="s">
        <v>7459</v>
      </c>
      <c r="E127" s="822" t="s">
        <v>7460</v>
      </c>
      <c r="F127" s="831">
        <v>1</v>
      </c>
      <c r="G127" s="831">
        <v>1950</v>
      </c>
      <c r="H127" s="831"/>
      <c r="I127" s="831">
        <v>1950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7540</v>
      </c>
      <c r="B128" s="822" t="s">
        <v>6952</v>
      </c>
      <c r="C128" s="822" t="s">
        <v>6946</v>
      </c>
      <c r="D128" s="822" t="s">
        <v>7318</v>
      </c>
      <c r="E128" s="822" t="s">
        <v>7319</v>
      </c>
      <c r="F128" s="831">
        <v>1</v>
      </c>
      <c r="G128" s="831">
        <v>38</v>
      </c>
      <c r="H128" s="831"/>
      <c r="I128" s="831">
        <v>38</v>
      </c>
      <c r="J128" s="831">
        <v>1</v>
      </c>
      <c r="K128" s="831">
        <v>38</v>
      </c>
      <c r="L128" s="831"/>
      <c r="M128" s="831">
        <v>38</v>
      </c>
      <c r="N128" s="831">
        <v>4</v>
      </c>
      <c r="O128" s="831">
        <v>160</v>
      </c>
      <c r="P128" s="827"/>
      <c r="Q128" s="832">
        <v>40</v>
      </c>
    </row>
    <row r="129" spans="1:17" ht="14.45" customHeight="1" x14ac:dyDescent="0.2">
      <c r="A129" s="821" t="s">
        <v>7540</v>
      </c>
      <c r="B129" s="822" t="s">
        <v>6952</v>
      </c>
      <c r="C129" s="822" t="s">
        <v>6946</v>
      </c>
      <c r="D129" s="822" t="s">
        <v>7326</v>
      </c>
      <c r="E129" s="822" t="s">
        <v>7327</v>
      </c>
      <c r="F129" s="831">
        <v>1</v>
      </c>
      <c r="G129" s="831">
        <v>179</v>
      </c>
      <c r="H129" s="831"/>
      <c r="I129" s="831">
        <v>179</v>
      </c>
      <c r="J129" s="831">
        <v>1</v>
      </c>
      <c r="K129" s="831">
        <v>180</v>
      </c>
      <c r="L129" s="831"/>
      <c r="M129" s="831">
        <v>180</v>
      </c>
      <c r="N129" s="831">
        <v>3</v>
      </c>
      <c r="O129" s="831">
        <v>582</v>
      </c>
      <c r="P129" s="827"/>
      <c r="Q129" s="832">
        <v>194</v>
      </c>
    </row>
    <row r="130" spans="1:17" ht="14.45" customHeight="1" x14ac:dyDescent="0.2">
      <c r="A130" s="821" t="s">
        <v>7540</v>
      </c>
      <c r="B130" s="822" t="s">
        <v>6952</v>
      </c>
      <c r="C130" s="822" t="s">
        <v>6946</v>
      </c>
      <c r="D130" s="822" t="s">
        <v>7334</v>
      </c>
      <c r="E130" s="822" t="s">
        <v>7335</v>
      </c>
      <c r="F130" s="831"/>
      <c r="G130" s="831"/>
      <c r="H130" s="831"/>
      <c r="I130" s="831"/>
      <c r="J130" s="831"/>
      <c r="K130" s="831"/>
      <c r="L130" s="831"/>
      <c r="M130" s="831"/>
      <c r="N130" s="831">
        <v>1</v>
      </c>
      <c r="O130" s="831">
        <v>0</v>
      </c>
      <c r="P130" s="827"/>
      <c r="Q130" s="832">
        <v>0</v>
      </c>
    </row>
    <row r="131" spans="1:17" ht="14.45" customHeight="1" x14ac:dyDescent="0.2">
      <c r="A131" s="821" t="s">
        <v>7540</v>
      </c>
      <c r="B131" s="822" t="s">
        <v>6952</v>
      </c>
      <c r="C131" s="822" t="s">
        <v>6946</v>
      </c>
      <c r="D131" s="822" t="s">
        <v>7360</v>
      </c>
      <c r="E131" s="822" t="s">
        <v>7361</v>
      </c>
      <c r="F131" s="831">
        <v>2</v>
      </c>
      <c r="G131" s="831">
        <v>716</v>
      </c>
      <c r="H131" s="831"/>
      <c r="I131" s="831">
        <v>358</v>
      </c>
      <c r="J131" s="831">
        <v>6</v>
      </c>
      <c r="K131" s="831">
        <v>2160</v>
      </c>
      <c r="L131" s="831"/>
      <c r="M131" s="831">
        <v>360</v>
      </c>
      <c r="N131" s="831">
        <v>5</v>
      </c>
      <c r="O131" s="831">
        <v>1940</v>
      </c>
      <c r="P131" s="827"/>
      <c r="Q131" s="832">
        <v>388</v>
      </c>
    </row>
    <row r="132" spans="1:17" ht="14.45" customHeight="1" x14ac:dyDescent="0.2">
      <c r="A132" s="821" t="s">
        <v>7540</v>
      </c>
      <c r="B132" s="822" t="s">
        <v>6952</v>
      </c>
      <c r="C132" s="822" t="s">
        <v>6946</v>
      </c>
      <c r="D132" s="822" t="s">
        <v>7368</v>
      </c>
      <c r="E132" s="822" t="s">
        <v>7369</v>
      </c>
      <c r="F132" s="831"/>
      <c r="G132" s="831"/>
      <c r="H132" s="831"/>
      <c r="I132" s="831"/>
      <c r="J132" s="831">
        <v>3</v>
      </c>
      <c r="K132" s="831">
        <v>351</v>
      </c>
      <c r="L132" s="831"/>
      <c r="M132" s="831">
        <v>117</v>
      </c>
      <c r="N132" s="831">
        <v>3</v>
      </c>
      <c r="O132" s="831">
        <v>381</v>
      </c>
      <c r="P132" s="827"/>
      <c r="Q132" s="832">
        <v>127</v>
      </c>
    </row>
    <row r="133" spans="1:17" ht="14.45" customHeight="1" x14ac:dyDescent="0.2">
      <c r="A133" s="821" t="s">
        <v>7540</v>
      </c>
      <c r="B133" s="822" t="s">
        <v>7426</v>
      </c>
      <c r="C133" s="822" t="s">
        <v>6946</v>
      </c>
      <c r="D133" s="822" t="s">
        <v>7318</v>
      </c>
      <c r="E133" s="822" t="s">
        <v>7319</v>
      </c>
      <c r="F133" s="831">
        <v>1</v>
      </c>
      <c r="G133" s="831">
        <v>38</v>
      </c>
      <c r="H133" s="831"/>
      <c r="I133" s="831">
        <v>38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7540</v>
      </c>
      <c r="B134" s="822" t="s">
        <v>7426</v>
      </c>
      <c r="C134" s="822" t="s">
        <v>6946</v>
      </c>
      <c r="D134" s="822" t="s">
        <v>7328</v>
      </c>
      <c r="E134" s="822" t="s">
        <v>7329</v>
      </c>
      <c r="F134" s="831">
        <v>3</v>
      </c>
      <c r="G134" s="831">
        <v>537</v>
      </c>
      <c r="H134" s="831"/>
      <c r="I134" s="831">
        <v>179</v>
      </c>
      <c r="J134" s="831"/>
      <c r="K134" s="831"/>
      <c r="L134" s="831"/>
      <c r="M134" s="831"/>
      <c r="N134" s="831">
        <v>1</v>
      </c>
      <c r="O134" s="831">
        <v>194</v>
      </c>
      <c r="P134" s="827"/>
      <c r="Q134" s="832">
        <v>194</v>
      </c>
    </row>
    <row r="135" spans="1:17" ht="14.45" customHeight="1" x14ac:dyDescent="0.2">
      <c r="A135" s="821" t="s">
        <v>7540</v>
      </c>
      <c r="B135" s="822" t="s">
        <v>7426</v>
      </c>
      <c r="C135" s="822" t="s">
        <v>6946</v>
      </c>
      <c r="D135" s="822" t="s">
        <v>7443</v>
      </c>
      <c r="E135" s="822" t="s">
        <v>7444</v>
      </c>
      <c r="F135" s="831">
        <v>10</v>
      </c>
      <c r="G135" s="831">
        <v>7150</v>
      </c>
      <c r="H135" s="831"/>
      <c r="I135" s="831">
        <v>715</v>
      </c>
      <c r="J135" s="831"/>
      <c r="K135" s="831"/>
      <c r="L135" s="831"/>
      <c r="M135" s="831"/>
      <c r="N135" s="831"/>
      <c r="O135" s="831"/>
      <c r="P135" s="827"/>
      <c r="Q135" s="832"/>
    </row>
    <row r="136" spans="1:17" ht="14.45" customHeight="1" x14ac:dyDescent="0.2">
      <c r="A136" s="821" t="s">
        <v>7540</v>
      </c>
      <c r="B136" s="822" t="s">
        <v>7426</v>
      </c>
      <c r="C136" s="822" t="s">
        <v>6946</v>
      </c>
      <c r="D136" s="822" t="s">
        <v>7350</v>
      </c>
      <c r="E136" s="822" t="s">
        <v>7351</v>
      </c>
      <c r="F136" s="831"/>
      <c r="G136" s="831"/>
      <c r="H136" s="831"/>
      <c r="I136" s="831"/>
      <c r="J136" s="831">
        <v>3</v>
      </c>
      <c r="K136" s="831">
        <v>1080</v>
      </c>
      <c r="L136" s="831"/>
      <c r="M136" s="831">
        <v>360</v>
      </c>
      <c r="N136" s="831"/>
      <c r="O136" s="831"/>
      <c r="P136" s="827"/>
      <c r="Q136" s="832"/>
    </row>
    <row r="137" spans="1:17" ht="14.45" customHeight="1" x14ac:dyDescent="0.2">
      <c r="A137" s="821" t="s">
        <v>7540</v>
      </c>
      <c r="B137" s="822" t="s">
        <v>7426</v>
      </c>
      <c r="C137" s="822" t="s">
        <v>6946</v>
      </c>
      <c r="D137" s="822" t="s">
        <v>7453</v>
      </c>
      <c r="E137" s="822" t="s">
        <v>7454</v>
      </c>
      <c r="F137" s="831"/>
      <c r="G137" s="831"/>
      <c r="H137" s="831"/>
      <c r="I137" s="831"/>
      <c r="J137" s="831">
        <v>1</v>
      </c>
      <c r="K137" s="831">
        <v>711</v>
      </c>
      <c r="L137" s="831"/>
      <c r="M137" s="831">
        <v>711</v>
      </c>
      <c r="N137" s="831"/>
      <c r="O137" s="831"/>
      <c r="P137" s="827"/>
      <c r="Q137" s="832"/>
    </row>
    <row r="138" spans="1:17" ht="14.45" customHeight="1" x14ac:dyDescent="0.2">
      <c r="A138" s="821" t="s">
        <v>7541</v>
      </c>
      <c r="B138" s="822" t="s">
        <v>6952</v>
      </c>
      <c r="C138" s="822" t="s">
        <v>6946</v>
      </c>
      <c r="D138" s="822" t="s">
        <v>7318</v>
      </c>
      <c r="E138" s="822" t="s">
        <v>7319</v>
      </c>
      <c r="F138" s="831">
        <v>1</v>
      </c>
      <c r="G138" s="831">
        <v>38</v>
      </c>
      <c r="H138" s="831"/>
      <c r="I138" s="831">
        <v>38</v>
      </c>
      <c r="J138" s="831"/>
      <c r="K138" s="831"/>
      <c r="L138" s="831"/>
      <c r="M138" s="831"/>
      <c r="N138" s="831">
        <v>1</v>
      </c>
      <c r="O138" s="831">
        <v>40</v>
      </c>
      <c r="P138" s="827"/>
      <c r="Q138" s="832">
        <v>40</v>
      </c>
    </row>
    <row r="139" spans="1:17" ht="14.45" customHeight="1" x14ac:dyDescent="0.2">
      <c r="A139" s="821" t="s">
        <v>7541</v>
      </c>
      <c r="B139" s="822" t="s">
        <v>6952</v>
      </c>
      <c r="C139" s="822" t="s">
        <v>6946</v>
      </c>
      <c r="D139" s="822" t="s">
        <v>7326</v>
      </c>
      <c r="E139" s="822" t="s">
        <v>7327</v>
      </c>
      <c r="F139" s="831">
        <v>2</v>
      </c>
      <c r="G139" s="831">
        <v>358</v>
      </c>
      <c r="H139" s="831"/>
      <c r="I139" s="831">
        <v>179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7541</v>
      </c>
      <c r="B140" s="822" t="s">
        <v>6952</v>
      </c>
      <c r="C140" s="822" t="s">
        <v>6946</v>
      </c>
      <c r="D140" s="822" t="s">
        <v>7336</v>
      </c>
      <c r="E140" s="822" t="s">
        <v>7337</v>
      </c>
      <c r="F140" s="831">
        <v>1</v>
      </c>
      <c r="G140" s="831">
        <v>245</v>
      </c>
      <c r="H140" s="831"/>
      <c r="I140" s="831">
        <v>245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7541</v>
      </c>
      <c r="B141" s="822" t="s">
        <v>6952</v>
      </c>
      <c r="C141" s="822" t="s">
        <v>6946</v>
      </c>
      <c r="D141" s="822" t="s">
        <v>7360</v>
      </c>
      <c r="E141" s="822" t="s">
        <v>7361</v>
      </c>
      <c r="F141" s="831"/>
      <c r="G141" s="831"/>
      <c r="H141" s="831"/>
      <c r="I141" s="831"/>
      <c r="J141" s="831">
        <v>1</v>
      </c>
      <c r="K141" s="831">
        <v>360</v>
      </c>
      <c r="L141" s="831"/>
      <c r="M141" s="831">
        <v>360</v>
      </c>
      <c r="N141" s="831">
        <v>1</v>
      </c>
      <c r="O141" s="831">
        <v>388</v>
      </c>
      <c r="P141" s="827"/>
      <c r="Q141" s="832">
        <v>388</v>
      </c>
    </row>
    <row r="142" spans="1:17" ht="14.45" customHeight="1" x14ac:dyDescent="0.2">
      <c r="A142" s="821" t="s">
        <v>7541</v>
      </c>
      <c r="B142" s="822" t="s">
        <v>6952</v>
      </c>
      <c r="C142" s="822" t="s">
        <v>6946</v>
      </c>
      <c r="D142" s="822" t="s">
        <v>7368</v>
      </c>
      <c r="E142" s="822" t="s">
        <v>7369</v>
      </c>
      <c r="F142" s="831"/>
      <c r="G142" s="831"/>
      <c r="H142" s="831"/>
      <c r="I142" s="831"/>
      <c r="J142" s="831"/>
      <c r="K142" s="831"/>
      <c r="L142" s="831"/>
      <c r="M142" s="831"/>
      <c r="N142" s="831">
        <v>1</v>
      </c>
      <c r="O142" s="831">
        <v>127</v>
      </c>
      <c r="P142" s="827"/>
      <c r="Q142" s="832">
        <v>127</v>
      </c>
    </row>
    <row r="143" spans="1:17" ht="14.45" customHeight="1" x14ac:dyDescent="0.2">
      <c r="A143" s="821" t="s">
        <v>7541</v>
      </c>
      <c r="B143" s="822" t="s">
        <v>7426</v>
      </c>
      <c r="C143" s="822" t="s">
        <v>7261</v>
      </c>
      <c r="D143" s="822" t="s">
        <v>7432</v>
      </c>
      <c r="E143" s="822" t="s">
        <v>7433</v>
      </c>
      <c r="F143" s="831">
        <v>4</v>
      </c>
      <c r="G143" s="831">
        <v>11801.84</v>
      </c>
      <c r="H143" s="831"/>
      <c r="I143" s="831">
        <v>2950.46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7541</v>
      </c>
      <c r="B144" s="822" t="s">
        <v>7426</v>
      </c>
      <c r="C144" s="822" t="s">
        <v>6946</v>
      </c>
      <c r="D144" s="822" t="s">
        <v>7318</v>
      </c>
      <c r="E144" s="822" t="s">
        <v>7319</v>
      </c>
      <c r="F144" s="831">
        <v>2</v>
      </c>
      <c r="G144" s="831">
        <v>76</v>
      </c>
      <c r="H144" s="831"/>
      <c r="I144" s="831">
        <v>38</v>
      </c>
      <c r="J144" s="831"/>
      <c r="K144" s="831"/>
      <c r="L144" s="831"/>
      <c r="M144" s="831"/>
      <c r="N144" s="831">
        <v>2</v>
      </c>
      <c r="O144" s="831">
        <v>80</v>
      </c>
      <c r="P144" s="827"/>
      <c r="Q144" s="832">
        <v>40</v>
      </c>
    </row>
    <row r="145" spans="1:17" ht="14.45" customHeight="1" x14ac:dyDescent="0.2">
      <c r="A145" s="821" t="s">
        <v>7541</v>
      </c>
      <c r="B145" s="822" t="s">
        <v>7426</v>
      </c>
      <c r="C145" s="822" t="s">
        <v>6946</v>
      </c>
      <c r="D145" s="822" t="s">
        <v>7328</v>
      </c>
      <c r="E145" s="822" t="s">
        <v>7329</v>
      </c>
      <c r="F145" s="831">
        <v>9</v>
      </c>
      <c r="G145" s="831">
        <v>1611</v>
      </c>
      <c r="H145" s="831"/>
      <c r="I145" s="831">
        <v>179</v>
      </c>
      <c r="J145" s="831">
        <v>4</v>
      </c>
      <c r="K145" s="831">
        <v>720</v>
      </c>
      <c r="L145" s="831"/>
      <c r="M145" s="831">
        <v>180</v>
      </c>
      <c r="N145" s="831">
        <v>2</v>
      </c>
      <c r="O145" s="831">
        <v>388</v>
      </c>
      <c r="P145" s="827"/>
      <c r="Q145" s="832">
        <v>194</v>
      </c>
    </row>
    <row r="146" spans="1:17" ht="14.45" customHeight="1" x14ac:dyDescent="0.2">
      <c r="A146" s="821" t="s">
        <v>7541</v>
      </c>
      <c r="B146" s="822" t="s">
        <v>7426</v>
      </c>
      <c r="C146" s="822" t="s">
        <v>6946</v>
      </c>
      <c r="D146" s="822" t="s">
        <v>7449</v>
      </c>
      <c r="E146" s="822" t="s">
        <v>7450</v>
      </c>
      <c r="F146" s="831">
        <v>4</v>
      </c>
      <c r="G146" s="831">
        <v>2928</v>
      </c>
      <c r="H146" s="831"/>
      <c r="I146" s="831">
        <v>732</v>
      </c>
      <c r="J146" s="831"/>
      <c r="K146" s="831"/>
      <c r="L146" s="831"/>
      <c r="M146" s="831"/>
      <c r="N146" s="831"/>
      <c r="O146" s="831"/>
      <c r="P146" s="827"/>
      <c r="Q146" s="832"/>
    </row>
    <row r="147" spans="1:17" ht="14.45" customHeight="1" x14ac:dyDescent="0.2">
      <c r="A147" s="821" t="s">
        <v>7541</v>
      </c>
      <c r="B147" s="822" t="s">
        <v>7426</v>
      </c>
      <c r="C147" s="822" t="s">
        <v>6946</v>
      </c>
      <c r="D147" s="822" t="s">
        <v>7350</v>
      </c>
      <c r="E147" s="822" t="s">
        <v>7351</v>
      </c>
      <c r="F147" s="831">
        <v>1</v>
      </c>
      <c r="G147" s="831">
        <v>358</v>
      </c>
      <c r="H147" s="831"/>
      <c r="I147" s="831">
        <v>358</v>
      </c>
      <c r="J147" s="831"/>
      <c r="K147" s="831"/>
      <c r="L147" s="831"/>
      <c r="M147" s="831"/>
      <c r="N147" s="831"/>
      <c r="O147" s="831"/>
      <c r="P147" s="827"/>
      <c r="Q147" s="832"/>
    </row>
    <row r="148" spans="1:17" ht="14.45" customHeight="1" x14ac:dyDescent="0.2">
      <c r="A148" s="821" t="s">
        <v>7541</v>
      </c>
      <c r="B148" s="822" t="s">
        <v>7426</v>
      </c>
      <c r="C148" s="822" t="s">
        <v>6946</v>
      </c>
      <c r="D148" s="822" t="s">
        <v>7453</v>
      </c>
      <c r="E148" s="822" t="s">
        <v>7454</v>
      </c>
      <c r="F148" s="831">
        <v>1</v>
      </c>
      <c r="G148" s="831">
        <v>707</v>
      </c>
      <c r="H148" s="831"/>
      <c r="I148" s="831">
        <v>707</v>
      </c>
      <c r="J148" s="831">
        <v>1</v>
      </c>
      <c r="K148" s="831">
        <v>711</v>
      </c>
      <c r="L148" s="831"/>
      <c r="M148" s="831">
        <v>711</v>
      </c>
      <c r="N148" s="831">
        <v>1</v>
      </c>
      <c r="O148" s="831">
        <v>768</v>
      </c>
      <c r="P148" s="827"/>
      <c r="Q148" s="832">
        <v>768</v>
      </c>
    </row>
    <row r="149" spans="1:17" ht="14.45" customHeight="1" x14ac:dyDescent="0.2">
      <c r="A149" s="821" t="s">
        <v>7541</v>
      </c>
      <c r="B149" s="822" t="s">
        <v>7426</v>
      </c>
      <c r="C149" s="822" t="s">
        <v>6946</v>
      </c>
      <c r="D149" s="822" t="s">
        <v>7368</v>
      </c>
      <c r="E149" s="822" t="s">
        <v>7369</v>
      </c>
      <c r="F149" s="831">
        <v>24</v>
      </c>
      <c r="G149" s="831">
        <v>2784</v>
      </c>
      <c r="H149" s="831"/>
      <c r="I149" s="831">
        <v>116</v>
      </c>
      <c r="J149" s="831">
        <v>19</v>
      </c>
      <c r="K149" s="831">
        <v>2223</v>
      </c>
      <c r="L149" s="831"/>
      <c r="M149" s="831">
        <v>117</v>
      </c>
      <c r="N149" s="831">
        <v>9</v>
      </c>
      <c r="O149" s="831">
        <v>1143</v>
      </c>
      <c r="P149" s="827"/>
      <c r="Q149" s="832">
        <v>127</v>
      </c>
    </row>
    <row r="150" spans="1:17" ht="14.45" customHeight="1" x14ac:dyDescent="0.2">
      <c r="A150" s="821" t="s">
        <v>7541</v>
      </c>
      <c r="B150" s="822" t="s">
        <v>7426</v>
      </c>
      <c r="C150" s="822" t="s">
        <v>6946</v>
      </c>
      <c r="D150" s="822" t="s">
        <v>7459</v>
      </c>
      <c r="E150" s="822" t="s">
        <v>7460</v>
      </c>
      <c r="F150" s="831">
        <v>4</v>
      </c>
      <c r="G150" s="831">
        <v>7800</v>
      </c>
      <c r="H150" s="831"/>
      <c r="I150" s="831">
        <v>1950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7542</v>
      </c>
      <c r="B151" s="822" t="s">
        <v>6952</v>
      </c>
      <c r="C151" s="822" t="s">
        <v>6946</v>
      </c>
      <c r="D151" s="822" t="s">
        <v>7318</v>
      </c>
      <c r="E151" s="822" t="s">
        <v>7319</v>
      </c>
      <c r="F151" s="831"/>
      <c r="G151" s="831"/>
      <c r="H151" s="831"/>
      <c r="I151" s="831"/>
      <c r="J151" s="831"/>
      <c r="K151" s="831"/>
      <c r="L151" s="831"/>
      <c r="M151" s="831"/>
      <c r="N151" s="831">
        <v>1</v>
      </c>
      <c r="O151" s="831">
        <v>40</v>
      </c>
      <c r="P151" s="827"/>
      <c r="Q151" s="832">
        <v>40</v>
      </c>
    </row>
    <row r="152" spans="1:17" ht="14.45" customHeight="1" x14ac:dyDescent="0.2">
      <c r="A152" s="821" t="s">
        <v>7543</v>
      </c>
      <c r="B152" s="822" t="s">
        <v>6952</v>
      </c>
      <c r="C152" s="822" t="s">
        <v>6953</v>
      </c>
      <c r="D152" s="822" t="s">
        <v>6979</v>
      </c>
      <c r="E152" s="822" t="s">
        <v>6980</v>
      </c>
      <c r="F152" s="831">
        <v>2</v>
      </c>
      <c r="G152" s="831">
        <v>48044.4</v>
      </c>
      <c r="H152" s="831"/>
      <c r="I152" s="831">
        <v>24022.2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7543</v>
      </c>
      <c r="B153" s="822" t="s">
        <v>6952</v>
      </c>
      <c r="C153" s="822" t="s">
        <v>6953</v>
      </c>
      <c r="D153" s="822" t="s">
        <v>7048</v>
      </c>
      <c r="E153" s="822" t="s">
        <v>805</v>
      </c>
      <c r="F153" s="831"/>
      <c r="G153" s="831"/>
      <c r="H153" s="831"/>
      <c r="I153" s="831"/>
      <c r="J153" s="831">
        <v>1</v>
      </c>
      <c r="K153" s="831">
        <v>218.9</v>
      </c>
      <c r="L153" s="831"/>
      <c r="M153" s="831">
        <v>218.9</v>
      </c>
      <c r="N153" s="831"/>
      <c r="O153" s="831"/>
      <c r="P153" s="827"/>
      <c r="Q153" s="832"/>
    </row>
    <row r="154" spans="1:17" ht="14.45" customHeight="1" x14ac:dyDescent="0.2">
      <c r="A154" s="821" t="s">
        <v>7543</v>
      </c>
      <c r="B154" s="822" t="s">
        <v>6952</v>
      </c>
      <c r="C154" s="822" t="s">
        <v>6953</v>
      </c>
      <c r="D154" s="822" t="s">
        <v>7049</v>
      </c>
      <c r="E154" s="822" t="s">
        <v>805</v>
      </c>
      <c r="F154" s="831"/>
      <c r="G154" s="831"/>
      <c r="H154" s="831"/>
      <c r="I154" s="831"/>
      <c r="J154" s="831">
        <v>1.56</v>
      </c>
      <c r="K154" s="831">
        <v>123.55</v>
      </c>
      <c r="L154" s="831"/>
      <c r="M154" s="831">
        <v>79.198717948717942</v>
      </c>
      <c r="N154" s="831"/>
      <c r="O154" s="831"/>
      <c r="P154" s="827"/>
      <c r="Q154" s="832"/>
    </row>
    <row r="155" spans="1:17" ht="14.45" customHeight="1" x14ac:dyDescent="0.2">
      <c r="A155" s="821" t="s">
        <v>7543</v>
      </c>
      <c r="B155" s="822" t="s">
        <v>6952</v>
      </c>
      <c r="C155" s="822" t="s">
        <v>6953</v>
      </c>
      <c r="D155" s="822" t="s">
        <v>7141</v>
      </c>
      <c r="E155" s="822" t="s">
        <v>2967</v>
      </c>
      <c r="F155" s="831"/>
      <c r="G155" s="831"/>
      <c r="H155" s="831"/>
      <c r="I155" s="831"/>
      <c r="J155" s="831">
        <v>0.45</v>
      </c>
      <c r="K155" s="831">
        <v>213.42</v>
      </c>
      <c r="L155" s="831"/>
      <c r="M155" s="831">
        <v>474.26666666666665</v>
      </c>
      <c r="N155" s="831"/>
      <c r="O155" s="831"/>
      <c r="P155" s="827"/>
      <c r="Q155" s="832"/>
    </row>
    <row r="156" spans="1:17" ht="14.45" customHeight="1" x14ac:dyDescent="0.2">
      <c r="A156" s="821" t="s">
        <v>7543</v>
      </c>
      <c r="B156" s="822" t="s">
        <v>6952</v>
      </c>
      <c r="C156" s="822" t="s">
        <v>7261</v>
      </c>
      <c r="D156" s="822" t="s">
        <v>7280</v>
      </c>
      <c r="E156" s="822" t="s">
        <v>7281</v>
      </c>
      <c r="F156" s="831"/>
      <c r="G156" s="831"/>
      <c r="H156" s="831"/>
      <c r="I156" s="831"/>
      <c r="J156" s="831">
        <v>1</v>
      </c>
      <c r="K156" s="831">
        <v>179.3</v>
      </c>
      <c r="L156" s="831"/>
      <c r="M156" s="831">
        <v>179.3</v>
      </c>
      <c r="N156" s="831"/>
      <c r="O156" s="831"/>
      <c r="P156" s="827"/>
      <c r="Q156" s="832"/>
    </row>
    <row r="157" spans="1:17" ht="14.45" customHeight="1" x14ac:dyDescent="0.2">
      <c r="A157" s="821" t="s">
        <v>7543</v>
      </c>
      <c r="B157" s="822" t="s">
        <v>6952</v>
      </c>
      <c r="C157" s="822" t="s">
        <v>7261</v>
      </c>
      <c r="D157" s="822" t="s">
        <v>7283</v>
      </c>
      <c r="E157" s="822" t="s">
        <v>7284</v>
      </c>
      <c r="F157" s="831"/>
      <c r="G157" s="831"/>
      <c r="H157" s="831"/>
      <c r="I157" s="831"/>
      <c r="J157" s="831">
        <v>1</v>
      </c>
      <c r="K157" s="831">
        <v>75.97</v>
      </c>
      <c r="L157" s="831"/>
      <c r="M157" s="831">
        <v>75.97</v>
      </c>
      <c r="N157" s="831"/>
      <c r="O157" s="831"/>
      <c r="P157" s="827"/>
      <c r="Q157" s="832"/>
    </row>
    <row r="158" spans="1:17" ht="14.45" customHeight="1" x14ac:dyDescent="0.2">
      <c r="A158" s="821" t="s">
        <v>7543</v>
      </c>
      <c r="B158" s="822" t="s">
        <v>6952</v>
      </c>
      <c r="C158" s="822" t="s">
        <v>7261</v>
      </c>
      <c r="D158" s="822" t="s">
        <v>7285</v>
      </c>
      <c r="E158" s="822" t="s">
        <v>7286</v>
      </c>
      <c r="F158" s="831"/>
      <c r="G158" s="831"/>
      <c r="H158" s="831"/>
      <c r="I158" s="831"/>
      <c r="J158" s="831">
        <v>1</v>
      </c>
      <c r="K158" s="831">
        <v>94.69</v>
      </c>
      <c r="L158" s="831"/>
      <c r="M158" s="831">
        <v>94.69</v>
      </c>
      <c r="N158" s="831"/>
      <c r="O158" s="831"/>
      <c r="P158" s="827"/>
      <c r="Q158" s="832"/>
    </row>
    <row r="159" spans="1:17" ht="14.45" customHeight="1" x14ac:dyDescent="0.2">
      <c r="A159" s="821" t="s">
        <v>7543</v>
      </c>
      <c r="B159" s="822" t="s">
        <v>6952</v>
      </c>
      <c r="C159" s="822" t="s">
        <v>6946</v>
      </c>
      <c r="D159" s="822" t="s">
        <v>7310</v>
      </c>
      <c r="E159" s="822" t="s">
        <v>7311</v>
      </c>
      <c r="F159" s="831"/>
      <c r="G159" s="831"/>
      <c r="H159" s="831"/>
      <c r="I159" s="831"/>
      <c r="J159" s="831">
        <v>1</v>
      </c>
      <c r="K159" s="831">
        <v>304</v>
      </c>
      <c r="L159" s="831"/>
      <c r="M159" s="831">
        <v>304</v>
      </c>
      <c r="N159" s="831"/>
      <c r="O159" s="831"/>
      <c r="P159" s="827"/>
      <c r="Q159" s="832"/>
    </row>
    <row r="160" spans="1:17" ht="14.45" customHeight="1" x14ac:dyDescent="0.2">
      <c r="A160" s="821" t="s">
        <v>7543</v>
      </c>
      <c r="B160" s="822" t="s">
        <v>6952</v>
      </c>
      <c r="C160" s="822" t="s">
        <v>6946</v>
      </c>
      <c r="D160" s="822" t="s">
        <v>7318</v>
      </c>
      <c r="E160" s="822" t="s">
        <v>7319</v>
      </c>
      <c r="F160" s="831"/>
      <c r="G160" s="831"/>
      <c r="H160" s="831"/>
      <c r="I160" s="831"/>
      <c r="J160" s="831">
        <v>2</v>
      </c>
      <c r="K160" s="831">
        <v>76</v>
      </c>
      <c r="L160" s="831"/>
      <c r="M160" s="831">
        <v>38</v>
      </c>
      <c r="N160" s="831">
        <v>1</v>
      </c>
      <c r="O160" s="831">
        <v>40</v>
      </c>
      <c r="P160" s="827"/>
      <c r="Q160" s="832">
        <v>40</v>
      </c>
    </row>
    <row r="161" spans="1:17" ht="14.45" customHeight="1" x14ac:dyDescent="0.2">
      <c r="A161" s="821" t="s">
        <v>7543</v>
      </c>
      <c r="B161" s="822" t="s">
        <v>6952</v>
      </c>
      <c r="C161" s="822" t="s">
        <v>6946</v>
      </c>
      <c r="D161" s="822" t="s">
        <v>7326</v>
      </c>
      <c r="E161" s="822" t="s">
        <v>7327</v>
      </c>
      <c r="F161" s="831">
        <v>1</v>
      </c>
      <c r="G161" s="831">
        <v>179</v>
      </c>
      <c r="H161" s="831"/>
      <c r="I161" s="831">
        <v>179</v>
      </c>
      <c r="J161" s="831">
        <v>3</v>
      </c>
      <c r="K161" s="831">
        <v>540</v>
      </c>
      <c r="L161" s="831"/>
      <c r="M161" s="831">
        <v>180</v>
      </c>
      <c r="N161" s="831"/>
      <c r="O161" s="831"/>
      <c r="P161" s="827"/>
      <c r="Q161" s="832"/>
    </row>
    <row r="162" spans="1:17" ht="14.45" customHeight="1" x14ac:dyDescent="0.2">
      <c r="A162" s="821" t="s">
        <v>7543</v>
      </c>
      <c r="B162" s="822" t="s">
        <v>6952</v>
      </c>
      <c r="C162" s="822" t="s">
        <v>6946</v>
      </c>
      <c r="D162" s="822" t="s">
        <v>7332</v>
      </c>
      <c r="E162" s="822" t="s">
        <v>7333</v>
      </c>
      <c r="F162" s="831">
        <v>1</v>
      </c>
      <c r="G162" s="831">
        <v>0</v>
      </c>
      <c r="H162" s="831"/>
      <c r="I162" s="831">
        <v>0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7543</v>
      </c>
      <c r="B163" s="822" t="s">
        <v>6952</v>
      </c>
      <c r="C163" s="822" t="s">
        <v>6946</v>
      </c>
      <c r="D163" s="822" t="s">
        <v>7336</v>
      </c>
      <c r="E163" s="822" t="s">
        <v>7337</v>
      </c>
      <c r="F163" s="831"/>
      <c r="G163" s="831"/>
      <c r="H163" s="831"/>
      <c r="I163" s="831"/>
      <c r="J163" s="831">
        <v>2</v>
      </c>
      <c r="K163" s="831">
        <v>492</v>
      </c>
      <c r="L163" s="831"/>
      <c r="M163" s="831">
        <v>246</v>
      </c>
      <c r="N163" s="831"/>
      <c r="O163" s="831"/>
      <c r="P163" s="827"/>
      <c r="Q163" s="832"/>
    </row>
    <row r="164" spans="1:17" ht="14.45" customHeight="1" x14ac:dyDescent="0.2">
      <c r="A164" s="821" t="s">
        <v>7543</v>
      </c>
      <c r="B164" s="822" t="s">
        <v>6952</v>
      </c>
      <c r="C164" s="822" t="s">
        <v>6946</v>
      </c>
      <c r="D164" s="822" t="s">
        <v>7360</v>
      </c>
      <c r="E164" s="822" t="s">
        <v>7361</v>
      </c>
      <c r="F164" s="831">
        <v>1</v>
      </c>
      <c r="G164" s="831">
        <v>358</v>
      </c>
      <c r="H164" s="831"/>
      <c r="I164" s="831">
        <v>358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7543</v>
      </c>
      <c r="B165" s="822" t="s">
        <v>6952</v>
      </c>
      <c r="C165" s="822" t="s">
        <v>6946</v>
      </c>
      <c r="D165" s="822" t="s">
        <v>7368</v>
      </c>
      <c r="E165" s="822" t="s">
        <v>7369</v>
      </c>
      <c r="F165" s="831">
        <v>1</v>
      </c>
      <c r="G165" s="831">
        <v>116</v>
      </c>
      <c r="H165" s="831"/>
      <c r="I165" s="831">
        <v>116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7543</v>
      </c>
      <c r="B166" s="822" t="s">
        <v>6952</v>
      </c>
      <c r="C166" s="822" t="s">
        <v>6946</v>
      </c>
      <c r="D166" s="822" t="s">
        <v>7370</v>
      </c>
      <c r="E166" s="822" t="s">
        <v>7371</v>
      </c>
      <c r="F166" s="831">
        <v>1</v>
      </c>
      <c r="G166" s="831">
        <v>0</v>
      </c>
      <c r="H166" s="831"/>
      <c r="I166" s="831">
        <v>0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7543</v>
      </c>
      <c r="B167" s="822" t="s">
        <v>7426</v>
      </c>
      <c r="C167" s="822" t="s">
        <v>6953</v>
      </c>
      <c r="D167" s="822" t="s">
        <v>7466</v>
      </c>
      <c r="E167" s="822" t="s">
        <v>3397</v>
      </c>
      <c r="F167" s="831"/>
      <c r="G167" s="831"/>
      <c r="H167" s="831"/>
      <c r="I167" s="831"/>
      <c r="J167" s="831"/>
      <c r="K167" s="831"/>
      <c r="L167" s="831"/>
      <c r="M167" s="831"/>
      <c r="N167" s="831">
        <v>0.14000000000000001</v>
      </c>
      <c r="O167" s="831">
        <v>514.22</v>
      </c>
      <c r="P167" s="827"/>
      <c r="Q167" s="832">
        <v>3673</v>
      </c>
    </row>
    <row r="168" spans="1:17" ht="14.45" customHeight="1" x14ac:dyDescent="0.2">
      <c r="A168" s="821" t="s">
        <v>7543</v>
      </c>
      <c r="B168" s="822" t="s">
        <v>7426</v>
      </c>
      <c r="C168" s="822" t="s">
        <v>7261</v>
      </c>
      <c r="D168" s="822" t="s">
        <v>7432</v>
      </c>
      <c r="E168" s="822" t="s">
        <v>7433</v>
      </c>
      <c r="F168" s="831"/>
      <c r="G168" s="831"/>
      <c r="H168" s="831"/>
      <c r="I168" s="831"/>
      <c r="J168" s="831">
        <v>1</v>
      </c>
      <c r="K168" s="831">
        <v>2520.7600000000002</v>
      </c>
      <c r="L168" s="831"/>
      <c r="M168" s="831">
        <v>2520.7600000000002</v>
      </c>
      <c r="N168" s="831">
        <v>2</v>
      </c>
      <c r="O168" s="831">
        <v>5041.6000000000004</v>
      </c>
      <c r="P168" s="827"/>
      <c r="Q168" s="832">
        <v>2520.8000000000002</v>
      </c>
    </row>
    <row r="169" spans="1:17" ht="14.45" customHeight="1" x14ac:dyDescent="0.2">
      <c r="A169" s="821" t="s">
        <v>7543</v>
      </c>
      <c r="B169" s="822" t="s">
        <v>7426</v>
      </c>
      <c r="C169" s="822" t="s">
        <v>7261</v>
      </c>
      <c r="D169" s="822" t="s">
        <v>7434</v>
      </c>
      <c r="E169" s="822" t="s">
        <v>7435</v>
      </c>
      <c r="F169" s="831">
        <v>31</v>
      </c>
      <c r="G169" s="831">
        <v>45271</v>
      </c>
      <c r="H169" s="831"/>
      <c r="I169" s="831">
        <v>1460.3548387096773</v>
      </c>
      <c r="J169" s="831">
        <v>17</v>
      </c>
      <c r="K169" s="831">
        <v>25534.200000000004</v>
      </c>
      <c r="L169" s="831"/>
      <c r="M169" s="831">
        <v>1502.0117647058826</v>
      </c>
      <c r="N169" s="831">
        <v>2</v>
      </c>
      <c r="O169" s="831">
        <v>3133.16</v>
      </c>
      <c r="P169" s="827"/>
      <c r="Q169" s="832">
        <v>1566.58</v>
      </c>
    </row>
    <row r="170" spans="1:17" ht="14.45" customHeight="1" x14ac:dyDescent="0.2">
      <c r="A170" s="821" t="s">
        <v>7543</v>
      </c>
      <c r="B170" s="822" t="s">
        <v>7426</v>
      </c>
      <c r="C170" s="822" t="s">
        <v>7261</v>
      </c>
      <c r="D170" s="822" t="s">
        <v>7437</v>
      </c>
      <c r="E170" s="822" t="s">
        <v>7438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2012.57</v>
      </c>
      <c r="P170" s="827"/>
      <c r="Q170" s="832">
        <v>2012.57</v>
      </c>
    </row>
    <row r="171" spans="1:17" ht="14.45" customHeight="1" x14ac:dyDescent="0.2">
      <c r="A171" s="821" t="s">
        <v>7543</v>
      </c>
      <c r="B171" s="822" t="s">
        <v>7426</v>
      </c>
      <c r="C171" s="822" t="s">
        <v>7261</v>
      </c>
      <c r="D171" s="822" t="s">
        <v>7439</v>
      </c>
      <c r="E171" s="822" t="s">
        <v>7440</v>
      </c>
      <c r="F171" s="831"/>
      <c r="G171" s="831"/>
      <c r="H171" s="831"/>
      <c r="I171" s="831"/>
      <c r="J171" s="831"/>
      <c r="K171" s="831"/>
      <c r="L171" s="831"/>
      <c r="M171" s="831"/>
      <c r="N171" s="831">
        <v>5</v>
      </c>
      <c r="O171" s="831">
        <v>5108.8500000000004</v>
      </c>
      <c r="P171" s="827"/>
      <c r="Q171" s="832">
        <v>1021.7700000000001</v>
      </c>
    </row>
    <row r="172" spans="1:17" ht="14.45" customHeight="1" x14ac:dyDescent="0.2">
      <c r="A172" s="821" t="s">
        <v>7543</v>
      </c>
      <c r="B172" s="822" t="s">
        <v>7426</v>
      </c>
      <c r="C172" s="822" t="s">
        <v>6946</v>
      </c>
      <c r="D172" s="822" t="s">
        <v>7318</v>
      </c>
      <c r="E172" s="822" t="s">
        <v>7319</v>
      </c>
      <c r="F172" s="831">
        <v>21</v>
      </c>
      <c r="G172" s="831">
        <v>798</v>
      </c>
      <c r="H172" s="831"/>
      <c r="I172" s="831">
        <v>38</v>
      </c>
      <c r="J172" s="831">
        <v>20</v>
      </c>
      <c r="K172" s="831">
        <v>760</v>
      </c>
      <c r="L172" s="831"/>
      <c r="M172" s="831">
        <v>38</v>
      </c>
      <c r="N172" s="831">
        <v>2</v>
      </c>
      <c r="O172" s="831">
        <v>80</v>
      </c>
      <c r="P172" s="827"/>
      <c r="Q172" s="832">
        <v>40</v>
      </c>
    </row>
    <row r="173" spans="1:17" ht="14.45" customHeight="1" x14ac:dyDescent="0.2">
      <c r="A173" s="821" t="s">
        <v>7543</v>
      </c>
      <c r="B173" s="822" t="s">
        <v>7426</v>
      </c>
      <c r="C173" s="822" t="s">
        <v>6946</v>
      </c>
      <c r="D173" s="822" t="s">
        <v>7328</v>
      </c>
      <c r="E173" s="822" t="s">
        <v>7329</v>
      </c>
      <c r="F173" s="831">
        <v>106</v>
      </c>
      <c r="G173" s="831">
        <v>18974</v>
      </c>
      <c r="H173" s="831"/>
      <c r="I173" s="831">
        <v>179</v>
      </c>
      <c r="J173" s="831">
        <v>68</v>
      </c>
      <c r="K173" s="831">
        <v>12240</v>
      </c>
      <c r="L173" s="831"/>
      <c r="M173" s="831">
        <v>180</v>
      </c>
      <c r="N173" s="831">
        <v>40</v>
      </c>
      <c r="O173" s="831">
        <v>7760</v>
      </c>
      <c r="P173" s="827"/>
      <c r="Q173" s="832">
        <v>194</v>
      </c>
    </row>
    <row r="174" spans="1:17" ht="14.45" customHeight="1" x14ac:dyDescent="0.2">
      <c r="A174" s="821" t="s">
        <v>7543</v>
      </c>
      <c r="B174" s="822" t="s">
        <v>7426</v>
      </c>
      <c r="C174" s="822" t="s">
        <v>6946</v>
      </c>
      <c r="D174" s="822" t="s">
        <v>7441</v>
      </c>
      <c r="E174" s="822" t="s">
        <v>7442</v>
      </c>
      <c r="F174" s="831">
        <v>5</v>
      </c>
      <c r="G174" s="831">
        <v>6235</v>
      </c>
      <c r="H174" s="831"/>
      <c r="I174" s="831">
        <v>1247</v>
      </c>
      <c r="J174" s="831">
        <v>11</v>
      </c>
      <c r="K174" s="831">
        <v>13761</v>
      </c>
      <c r="L174" s="831"/>
      <c r="M174" s="831">
        <v>1251</v>
      </c>
      <c r="N174" s="831">
        <v>17</v>
      </c>
      <c r="O174" s="831">
        <v>22236</v>
      </c>
      <c r="P174" s="827"/>
      <c r="Q174" s="832">
        <v>1308</v>
      </c>
    </row>
    <row r="175" spans="1:17" ht="14.45" customHeight="1" x14ac:dyDescent="0.2">
      <c r="A175" s="821" t="s">
        <v>7543</v>
      </c>
      <c r="B175" s="822" t="s">
        <v>7426</v>
      </c>
      <c r="C175" s="822" t="s">
        <v>6946</v>
      </c>
      <c r="D175" s="822" t="s">
        <v>7443</v>
      </c>
      <c r="E175" s="822" t="s">
        <v>7444</v>
      </c>
      <c r="F175" s="831">
        <v>1692</v>
      </c>
      <c r="G175" s="831">
        <v>1209780</v>
      </c>
      <c r="H175" s="831"/>
      <c r="I175" s="831">
        <v>715</v>
      </c>
      <c r="J175" s="831">
        <v>572</v>
      </c>
      <c r="K175" s="831">
        <v>409552</v>
      </c>
      <c r="L175" s="831"/>
      <c r="M175" s="831">
        <v>716</v>
      </c>
      <c r="N175" s="831">
        <v>187</v>
      </c>
      <c r="O175" s="831">
        <v>135762</v>
      </c>
      <c r="P175" s="827"/>
      <c r="Q175" s="832">
        <v>726</v>
      </c>
    </row>
    <row r="176" spans="1:17" ht="14.45" customHeight="1" x14ac:dyDescent="0.2">
      <c r="A176" s="821" t="s">
        <v>7543</v>
      </c>
      <c r="B176" s="822" t="s">
        <v>7426</v>
      </c>
      <c r="C176" s="822" t="s">
        <v>6946</v>
      </c>
      <c r="D176" s="822" t="s">
        <v>7471</v>
      </c>
      <c r="E176" s="822" t="s">
        <v>7472</v>
      </c>
      <c r="F176" s="831">
        <v>3</v>
      </c>
      <c r="G176" s="831">
        <v>18486</v>
      </c>
      <c r="H176" s="831"/>
      <c r="I176" s="831">
        <v>6162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7543</v>
      </c>
      <c r="B177" s="822" t="s">
        <v>7426</v>
      </c>
      <c r="C177" s="822" t="s">
        <v>6946</v>
      </c>
      <c r="D177" s="822" t="s">
        <v>7330</v>
      </c>
      <c r="E177" s="822" t="s">
        <v>7331</v>
      </c>
      <c r="F177" s="831">
        <v>2</v>
      </c>
      <c r="G177" s="831">
        <v>13390</v>
      </c>
      <c r="H177" s="831"/>
      <c r="I177" s="831">
        <v>6695</v>
      </c>
      <c r="J177" s="831">
        <v>1</v>
      </c>
      <c r="K177" s="831">
        <v>6707</v>
      </c>
      <c r="L177" s="831"/>
      <c r="M177" s="831">
        <v>6707</v>
      </c>
      <c r="N177" s="831"/>
      <c r="O177" s="831"/>
      <c r="P177" s="827"/>
      <c r="Q177" s="832"/>
    </row>
    <row r="178" spans="1:17" ht="14.45" customHeight="1" x14ac:dyDescent="0.2">
      <c r="A178" s="821" t="s">
        <v>7543</v>
      </c>
      <c r="B178" s="822" t="s">
        <v>7426</v>
      </c>
      <c r="C178" s="822" t="s">
        <v>6946</v>
      </c>
      <c r="D178" s="822" t="s">
        <v>7447</v>
      </c>
      <c r="E178" s="822" t="s">
        <v>7448</v>
      </c>
      <c r="F178" s="831">
        <v>138</v>
      </c>
      <c r="G178" s="831">
        <v>17940</v>
      </c>
      <c r="H178" s="831"/>
      <c r="I178" s="831">
        <v>130</v>
      </c>
      <c r="J178" s="831">
        <v>74</v>
      </c>
      <c r="K178" s="831">
        <v>9694</v>
      </c>
      <c r="L178" s="831"/>
      <c r="M178" s="831">
        <v>131</v>
      </c>
      <c r="N178" s="831">
        <v>25</v>
      </c>
      <c r="O178" s="831">
        <v>3400</v>
      </c>
      <c r="P178" s="827"/>
      <c r="Q178" s="832">
        <v>136</v>
      </c>
    </row>
    <row r="179" spans="1:17" ht="14.45" customHeight="1" x14ac:dyDescent="0.2">
      <c r="A179" s="821" t="s">
        <v>7543</v>
      </c>
      <c r="B179" s="822" t="s">
        <v>7426</v>
      </c>
      <c r="C179" s="822" t="s">
        <v>6946</v>
      </c>
      <c r="D179" s="822" t="s">
        <v>7449</v>
      </c>
      <c r="E179" s="822" t="s">
        <v>7450</v>
      </c>
      <c r="F179" s="831">
        <v>35</v>
      </c>
      <c r="G179" s="831">
        <v>25620</v>
      </c>
      <c r="H179" s="831"/>
      <c r="I179" s="831">
        <v>732</v>
      </c>
      <c r="J179" s="831">
        <v>21</v>
      </c>
      <c r="K179" s="831">
        <v>15561</v>
      </c>
      <c r="L179" s="831"/>
      <c r="M179" s="831">
        <v>741</v>
      </c>
      <c r="N179" s="831">
        <v>11</v>
      </c>
      <c r="O179" s="831">
        <v>8613</v>
      </c>
      <c r="P179" s="827"/>
      <c r="Q179" s="832">
        <v>783</v>
      </c>
    </row>
    <row r="180" spans="1:17" ht="14.45" customHeight="1" x14ac:dyDescent="0.2">
      <c r="A180" s="821" t="s">
        <v>7543</v>
      </c>
      <c r="B180" s="822" t="s">
        <v>7426</v>
      </c>
      <c r="C180" s="822" t="s">
        <v>6946</v>
      </c>
      <c r="D180" s="822" t="s">
        <v>7451</v>
      </c>
      <c r="E180" s="822" t="s">
        <v>7452</v>
      </c>
      <c r="F180" s="831">
        <v>40</v>
      </c>
      <c r="G180" s="831">
        <v>35240</v>
      </c>
      <c r="H180" s="831"/>
      <c r="I180" s="831">
        <v>881</v>
      </c>
      <c r="J180" s="831">
        <v>1831</v>
      </c>
      <c r="K180" s="831">
        <v>1614942</v>
      </c>
      <c r="L180" s="831"/>
      <c r="M180" s="831">
        <v>882</v>
      </c>
      <c r="N180" s="831">
        <v>880</v>
      </c>
      <c r="O180" s="831">
        <v>785840</v>
      </c>
      <c r="P180" s="827"/>
      <c r="Q180" s="832">
        <v>893</v>
      </c>
    </row>
    <row r="181" spans="1:17" ht="14.45" customHeight="1" x14ac:dyDescent="0.2">
      <c r="A181" s="821" t="s">
        <v>7543</v>
      </c>
      <c r="B181" s="822" t="s">
        <v>7426</v>
      </c>
      <c r="C181" s="822" t="s">
        <v>6946</v>
      </c>
      <c r="D181" s="822" t="s">
        <v>7475</v>
      </c>
      <c r="E181" s="822" t="s">
        <v>7476</v>
      </c>
      <c r="F181" s="831"/>
      <c r="G181" s="831"/>
      <c r="H181" s="831"/>
      <c r="I181" s="831"/>
      <c r="J181" s="831"/>
      <c r="K181" s="831"/>
      <c r="L181" s="831"/>
      <c r="M181" s="831"/>
      <c r="N181" s="831">
        <v>2</v>
      </c>
      <c r="O181" s="831">
        <v>4220</v>
      </c>
      <c r="P181" s="827"/>
      <c r="Q181" s="832">
        <v>2110</v>
      </c>
    </row>
    <row r="182" spans="1:17" ht="14.45" customHeight="1" x14ac:dyDescent="0.2">
      <c r="A182" s="821" t="s">
        <v>7543</v>
      </c>
      <c r="B182" s="822" t="s">
        <v>7426</v>
      </c>
      <c r="C182" s="822" t="s">
        <v>6946</v>
      </c>
      <c r="D182" s="822" t="s">
        <v>7340</v>
      </c>
      <c r="E182" s="822" t="s">
        <v>7341</v>
      </c>
      <c r="F182" s="831">
        <v>1</v>
      </c>
      <c r="G182" s="831">
        <v>942</v>
      </c>
      <c r="H182" s="831"/>
      <c r="I182" s="831">
        <v>942</v>
      </c>
      <c r="J182" s="831">
        <v>1</v>
      </c>
      <c r="K182" s="831">
        <v>944</v>
      </c>
      <c r="L182" s="831"/>
      <c r="M182" s="831">
        <v>944</v>
      </c>
      <c r="N182" s="831"/>
      <c r="O182" s="831"/>
      <c r="P182" s="827"/>
      <c r="Q182" s="832"/>
    </row>
    <row r="183" spans="1:17" ht="14.45" customHeight="1" x14ac:dyDescent="0.2">
      <c r="A183" s="821" t="s">
        <v>7543</v>
      </c>
      <c r="B183" s="822" t="s">
        <v>7426</v>
      </c>
      <c r="C183" s="822" t="s">
        <v>6946</v>
      </c>
      <c r="D183" s="822" t="s">
        <v>7350</v>
      </c>
      <c r="E183" s="822" t="s">
        <v>7351</v>
      </c>
      <c r="F183" s="831">
        <v>49</v>
      </c>
      <c r="G183" s="831">
        <v>17542</v>
      </c>
      <c r="H183" s="831"/>
      <c r="I183" s="831">
        <v>358</v>
      </c>
      <c r="J183" s="831">
        <v>23</v>
      </c>
      <c r="K183" s="831">
        <v>8280</v>
      </c>
      <c r="L183" s="831"/>
      <c r="M183" s="831">
        <v>360</v>
      </c>
      <c r="N183" s="831">
        <v>6</v>
      </c>
      <c r="O183" s="831">
        <v>2328</v>
      </c>
      <c r="P183" s="827"/>
      <c r="Q183" s="832">
        <v>388</v>
      </c>
    </row>
    <row r="184" spans="1:17" ht="14.45" customHeight="1" x14ac:dyDescent="0.2">
      <c r="A184" s="821" t="s">
        <v>7543</v>
      </c>
      <c r="B184" s="822" t="s">
        <v>7426</v>
      </c>
      <c r="C184" s="822" t="s">
        <v>6946</v>
      </c>
      <c r="D184" s="822" t="s">
        <v>7453</v>
      </c>
      <c r="E184" s="822" t="s">
        <v>7454</v>
      </c>
      <c r="F184" s="831">
        <v>1</v>
      </c>
      <c r="G184" s="831">
        <v>707</v>
      </c>
      <c r="H184" s="831"/>
      <c r="I184" s="831">
        <v>707</v>
      </c>
      <c r="J184" s="831">
        <v>2</v>
      </c>
      <c r="K184" s="831">
        <v>1422</v>
      </c>
      <c r="L184" s="831"/>
      <c r="M184" s="831">
        <v>711</v>
      </c>
      <c r="N184" s="831"/>
      <c r="O184" s="831"/>
      <c r="P184" s="827"/>
      <c r="Q184" s="832"/>
    </row>
    <row r="185" spans="1:17" ht="14.45" customHeight="1" x14ac:dyDescent="0.2">
      <c r="A185" s="821" t="s">
        <v>7543</v>
      </c>
      <c r="B185" s="822" t="s">
        <v>7426</v>
      </c>
      <c r="C185" s="822" t="s">
        <v>6946</v>
      </c>
      <c r="D185" s="822" t="s">
        <v>7455</v>
      </c>
      <c r="E185" s="822" t="s">
        <v>7456</v>
      </c>
      <c r="F185" s="831">
        <v>76</v>
      </c>
      <c r="G185" s="831">
        <v>41268</v>
      </c>
      <c r="H185" s="831"/>
      <c r="I185" s="831">
        <v>543</v>
      </c>
      <c r="J185" s="831">
        <v>42</v>
      </c>
      <c r="K185" s="831">
        <v>22974</v>
      </c>
      <c r="L185" s="831"/>
      <c r="M185" s="831">
        <v>547</v>
      </c>
      <c r="N185" s="831">
        <v>1</v>
      </c>
      <c r="O185" s="831">
        <v>589</v>
      </c>
      <c r="P185" s="827"/>
      <c r="Q185" s="832">
        <v>589</v>
      </c>
    </row>
    <row r="186" spans="1:17" ht="14.45" customHeight="1" x14ac:dyDescent="0.2">
      <c r="A186" s="821" t="s">
        <v>7543</v>
      </c>
      <c r="B186" s="822" t="s">
        <v>7426</v>
      </c>
      <c r="C186" s="822" t="s">
        <v>6946</v>
      </c>
      <c r="D186" s="822" t="s">
        <v>7477</v>
      </c>
      <c r="E186" s="822" t="s">
        <v>7478</v>
      </c>
      <c r="F186" s="831"/>
      <c r="G186" s="831"/>
      <c r="H186" s="831"/>
      <c r="I186" s="831"/>
      <c r="J186" s="831"/>
      <c r="K186" s="831"/>
      <c r="L186" s="831"/>
      <c r="M186" s="831"/>
      <c r="N186" s="831">
        <v>0</v>
      </c>
      <c r="O186" s="831">
        <v>0</v>
      </c>
      <c r="P186" s="827"/>
      <c r="Q186" s="832"/>
    </row>
    <row r="187" spans="1:17" ht="14.45" customHeight="1" x14ac:dyDescent="0.2">
      <c r="A187" s="821" t="s">
        <v>7543</v>
      </c>
      <c r="B187" s="822" t="s">
        <v>7426</v>
      </c>
      <c r="C187" s="822" t="s">
        <v>6946</v>
      </c>
      <c r="D187" s="822" t="s">
        <v>7368</v>
      </c>
      <c r="E187" s="822" t="s">
        <v>7369</v>
      </c>
      <c r="F187" s="831">
        <v>5</v>
      </c>
      <c r="G187" s="831">
        <v>580</v>
      </c>
      <c r="H187" s="831"/>
      <c r="I187" s="831">
        <v>116</v>
      </c>
      <c r="J187" s="831">
        <v>2</v>
      </c>
      <c r="K187" s="831">
        <v>234</v>
      </c>
      <c r="L187" s="831"/>
      <c r="M187" s="831">
        <v>117</v>
      </c>
      <c r="N187" s="831">
        <v>4</v>
      </c>
      <c r="O187" s="831">
        <v>508</v>
      </c>
      <c r="P187" s="827"/>
      <c r="Q187" s="832">
        <v>127</v>
      </c>
    </row>
    <row r="188" spans="1:17" ht="14.45" customHeight="1" x14ac:dyDescent="0.2">
      <c r="A188" s="821" t="s">
        <v>7543</v>
      </c>
      <c r="B188" s="822" t="s">
        <v>7426</v>
      </c>
      <c r="C188" s="822" t="s">
        <v>6946</v>
      </c>
      <c r="D188" s="822" t="s">
        <v>7457</v>
      </c>
      <c r="E188" s="822" t="s">
        <v>7458</v>
      </c>
      <c r="F188" s="831"/>
      <c r="G188" s="831"/>
      <c r="H188" s="831"/>
      <c r="I188" s="831"/>
      <c r="J188" s="831">
        <v>4</v>
      </c>
      <c r="K188" s="831">
        <v>15380</v>
      </c>
      <c r="L188" s="831"/>
      <c r="M188" s="831">
        <v>3845</v>
      </c>
      <c r="N188" s="831">
        <v>3</v>
      </c>
      <c r="O188" s="831">
        <v>11955</v>
      </c>
      <c r="P188" s="827"/>
      <c r="Q188" s="832">
        <v>3985</v>
      </c>
    </row>
    <row r="189" spans="1:17" ht="14.45" customHeight="1" x14ac:dyDescent="0.2">
      <c r="A189" s="821" t="s">
        <v>7543</v>
      </c>
      <c r="B189" s="822" t="s">
        <v>7426</v>
      </c>
      <c r="C189" s="822" t="s">
        <v>6946</v>
      </c>
      <c r="D189" s="822" t="s">
        <v>7459</v>
      </c>
      <c r="E189" s="822" t="s">
        <v>7460</v>
      </c>
      <c r="F189" s="831">
        <v>157</v>
      </c>
      <c r="G189" s="831">
        <v>306150</v>
      </c>
      <c r="H189" s="831"/>
      <c r="I189" s="831">
        <v>1950</v>
      </c>
      <c r="J189" s="831">
        <v>141</v>
      </c>
      <c r="K189" s="831">
        <v>275514</v>
      </c>
      <c r="L189" s="831"/>
      <c r="M189" s="831">
        <v>1954</v>
      </c>
      <c r="N189" s="831">
        <v>68</v>
      </c>
      <c r="O189" s="831">
        <v>136748</v>
      </c>
      <c r="P189" s="827"/>
      <c r="Q189" s="832">
        <v>2011</v>
      </c>
    </row>
    <row r="190" spans="1:17" ht="14.45" customHeight="1" x14ac:dyDescent="0.2">
      <c r="A190" s="821" t="s">
        <v>7543</v>
      </c>
      <c r="B190" s="822" t="s">
        <v>7426</v>
      </c>
      <c r="C190" s="822" t="s">
        <v>6946</v>
      </c>
      <c r="D190" s="822" t="s">
        <v>7483</v>
      </c>
      <c r="E190" s="822" t="s">
        <v>7484</v>
      </c>
      <c r="F190" s="831">
        <v>25</v>
      </c>
      <c r="G190" s="831">
        <v>370450</v>
      </c>
      <c r="H190" s="831"/>
      <c r="I190" s="831">
        <v>14818</v>
      </c>
      <c r="J190" s="831">
        <v>14</v>
      </c>
      <c r="K190" s="831">
        <v>207620</v>
      </c>
      <c r="L190" s="831"/>
      <c r="M190" s="831">
        <v>14830</v>
      </c>
      <c r="N190" s="831"/>
      <c r="O190" s="831"/>
      <c r="P190" s="827"/>
      <c r="Q190" s="832"/>
    </row>
    <row r="191" spans="1:17" ht="14.45" customHeight="1" x14ac:dyDescent="0.2">
      <c r="A191" s="821" t="s">
        <v>7543</v>
      </c>
      <c r="B191" s="822" t="s">
        <v>7426</v>
      </c>
      <c r="C191" s="822" t="s">
        <v>6946</v>
      </c>
      <c r="D191" s="822" t="s">
        <v>7461</v>
      </c>
      <c r="E191" s="822" t="s">
        <v>7462</v>
      </c>
      <c r="F191" s="831">
        <v>1</v>
      </c>
      <c r="G191" s="831">
        <v>304</v>
      </c>
      <c r="H191" s="831"/>
      <c r="I191" s="831">
        <v>304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7543</v>
      </c>
      <c r="B192" s="822" t="s">
        <v>7426</v>
      </c>
      <c r="C192" s="822" t="s">
        <v>6946</v>
      </c>
      <c r="D192" s="822" t="s">
        <v>7463</v>
      </c>
      <c r="E192" s="822" t="s">
        <v>7464</v>
      </c>
      <c r="F192" s="831">
        <v>3</v>
      </c>
      <c r="G192" s="831">
        <v>483</v>
      </c>
      <c r="H192" s="831"/>
      <c r="I192" s="831">
        <v>161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7543</v>
      </c>
      <c r="B193" s="822" t="s">
        <v>7426</v>
      </c>
      <c r="C193" s="822" t="s">
        <v>6946</v>
      </c>
      <c r="D193" s="822" t="s">
        <v>7485</v>
      </c>
      <c r="E193" s="822" t="s">
        <v>7486</v>
      </c>
      <c r="F193" s="831"/>
      <c r="G193" s="831"/>
      <c r="H193" s="831"/>
      <c r="I193" s="831"/>
      <c r="J193" s="831"/>
      <c r="K193" s="831"/>
      <c r="L193" s="831"/>
      <c r="M193" s="831"/>
      <c r="N193" s="831">
        <v>23</v>
      </c>
      <c r="O193" s="831">
        <v>12512</v>
      </c>
      <c r="P193" s="827"/>
      <c r="Q193" s="832">
        <v>544</v>
      </c>
    </row>
    <row r="194" spans="1:17" ht="14.45" customHeight="1" x14ac:dyDescent="0.2">
      <c r="A194" s="821" t="s">
        <v>7543</v>
      </c>
      <c r="B194" s="822" t="s">
        <v>7426</v>
      </c>
      <c r="C194" s="822" t="s">
        <v>6946</v>
      </c>
      <c r="D194" s="822" t="s">
        <v>7487</v>
      </c>
      <c r="E194" s="822" t="s">
        <v>7488</v>
      </c>
      <c r="F194" s="831"/>
      <c r="G194" s="831"/>
      <c r="H194" s="831"/>
      <c r="I194" s="831"/>
      <c r="J194" s="831"/>
      <c r="K194" s="831"/>
      <c r="L194" s="831"/>
      <c r="M194" s="831"/>
      <c r="N194" s="831">
        <v>1</v>
      </c>
      <c r="O194" s="831">
        <v>1075</v>
      </c>
      <c r="P194" s="827"/>
      <c r="Q194" s="832">
        <v>1075</v>
      </c>
    </row>
    <row r="195" spans="1:17" ht="14.45" customHeight="1" x14ac:dyDescent="0.2">
      <c r="A195" s="821" t="s">
        <v>7543</v>
      </c>
      <c r="B195" s="822" t="s">
        <v>7499</v>
      </c>
      <c r="C195" s="822" t="s">
        <v>6946</v>
      </c>
      <c r="D195" s="822" t="s">
        <v>7475</v>
      </c>
      <c r="E195" s="822" t="s">
        <v>7476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2110</v>
      </c>
      <c r="P195" s="827"/>
      <c r="Q195" s="832">
        <v>2110</v>
      </c>
    </row>
    <row r="196" spans="1:17" ht="14.45" customHeight="1" x14ac:dyDescent="0.2">
      <c r="A196" s="821" t="s">
        <v>7544</v>
      </c>
      <c r="B196" s="822" t="s">
        <v>6952</v>
      </c>
      <c r="C196" s="822" t="s">
        <v>6953</v>
      </c>
      <c r="D196" s="822" t="s">
        <v>6979</v>
      </c>
      <c r="E196" s="822" t="s">
        <v>6980</v>
      </c>
      <c r="F196" s="831">
        <v>1</v>
      </c>
      <c r="G196" s="831">
        <v>24022.2</v>
      </c>
      <c r="H196" s="831"/>
      <c r="I196" s="831">
        <v>24022.2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7544</v>
      </c>
      <c r="B197" s="822" t="s">
        <v>6952</v>
      </c>
      <c r="C197" s="822" t="s">
        <v>6953</v>
      </c>
      <c r="D197" s="822" t="s">
        <v>7035</v>
      </c>
      <c r="E197" s="822" t="s">
        <v>3281</v>
      </c>
      <c r="F197" s="831"/>
      <c r="G197" s="831"/>
      <c r="H197" s="831"/>
      <c r="I197" s="831"/>
      <c r="J197" s="831">
        <v>0.6</v>
      </c>
      <c r="K197" s="831">
        <v>320.17</v>
      </c>
      <c r="L197" s="831"/>
      <c r="M197" s="831">
        <v>533.61666666666667</v>
      </c>
      <c r="N197" s="831"/>
      <c r="O197" s="831"/>
      <c r="P197" s="827"/>
      <c r="Q197" s="832"/>
    </row>
    <row r="198" spans="1:17" ht="14.45" customHeight="1" x14ac:dyDescent="0.2">
      <c r="A198" s="821" t="s">
        <v>7544</v>
      </c>
      <c r="B198" s="822" t="s">
        <v>6952</v>
      </c>
      <c r="C198" s="822" t="s">
        <v>6946</v>
      </c>
      <c r="D198" s="822" t="s">
        <v>7318</v>
      </c>
      <c r="E198" s="822" t="s">
        <v>7319</v>
      </c>
      <c r="F198" s="831"/>
      <c r="G198" s="831"/>
      <c r="H198" s="831"/>
      <c r="I198" s="831"/>
      <c r="J198" s="831">
        <v>3</v>
      </c>
      <c r="K198" s="831">
        <v>114</v>
      </c>
      <c r="L198" s="831"/>
      <c r="M198" s="831">
        <v>38</v>
      </c>
      <c r="N198" s="831">
        <v>3</v>
      </c>
      <c r="O198" s="831">
        <v>120</v>
      </c>
      <c r="P198" s="827"/>
      <c r="Q198" s="832">
        <v>40</v>
      </c>
    </row>
    <row r="199" spans="1:17" ht="14.45" customHeight="1" x14ac:dyDescent="0.2">
      <c r="A199" s="821" t="s">
        <v>7544</v>
      </c>
      <c r="B199" s="822" t="s">
        <v>6952</v>
      </c>
      <c r="C199" s="822" t="s">
        <v>6946</v>
      </c>
      <c r="D199" s="822" t="s">
        <v>7326</v>
      </c>
      <c r="E199" s="822" t="s">
        <v>7327</v>
      </c>
      <c r="F199" s="831">
        <v>3</v>
      </c>
      <c r="G199" s="831">
        <v>537</v>
      </c>
      <c r="H199" s="831"/>
      <c r="I199" s="831">
        <v>179</v>
      </c>
      <c r="J199" s="831">
        <v>3</v>
      </c>
      <c r="K199" s="831">
        <v>540</v>
      </c>
      <c r="L199" s="831"/>
      <c r="M199" s="831">
        <v>180</v>
      </c>
      <c r="N199" s="831">
        <v>2</v>
      </c>
      <c r="O199" s="831">
        <v>388</v>
      </c>
      <c r="P199" s="827"/>
      <c r="Q199" s="832">
        <v>194</v>
      </c>
    </row>
    <row r="200" spans="1:17" ht="14.45" customHeight="1" x14ac:dyDescent="0.2">
      <c r="A200" s="821" t="s">
        <v>7544</v>
      </c>
      <c r="B200" s="822" t="s">
        <v>6952</v>
      </c>
      <c r="C200" s="822" t="s">
        <v>6946</v>
      </c>
      <c r="D200" s="822" t="s">
        <v>7332</v>
      </c>
      <c r="E200" s="822" t="s">
        <v>7333</v>
      </c>
      <c r="F200" s="831">
        <v>1</v>
      </c>
      <c r="G200" s="831">
        <v>0</v>
      </c>
      <c r="H200" s="831"/>
      <c r="I200" s="831">
        <v>0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7544</v>
      </c>
      <c r="B201" s="822" t="s">
        <v>6952</v>
      </c>
      <c r="C201" s="822" t="s">
        <v>6946</v>
      </c>
      <c r="D201" s="822" t="s">
        <v>7334</v>
      </c>
      <c r="E201" s="822" t="s">
        <v>7335</v>
      </c>
      <c r="F201" s="831"/>
      <c r="G201" s="831"/>
      <c r="H201" s="831"/>
      <c r="I201" s="831"/>
      <c r="J201" s="831">
        <v>1</v>
      </c>
      <c r="K201" s="831">
        <v>0</v>
      </c>
      <c r="L201" s="831"/>
      <c r="M201" s="831">
        <v>0</v>
      </c>
      <c r="N201" s="831"/>
      <c r="O201" s="831"/>
      <c r="P201" s="827"/>
      <c r="Q201" s="832"/>
    </row>
    <row r="202" spans="1:17" ht="14.45" customHeight="1" x14ac:dyDescent="0.2">
      <c r="A202" s="821" t="s">
        <v>7544</v>
      </c>
      <c r="B202" s="822" t="s">
        <v>6952</v>
      </c>
      <c r="C202" s="822" t="s">
        <v>6946</v>
      </c>
      <c r="D202" s="822" t="s">
        <v>7360</v>
      </c>
      <c r="E202" s="822" t="s">
        <v>7361</v>
      </c>
      <c r="F202" s="831"/>
      <c r="G202" s="831"/>
      <c r="H202" s="831"/>
      <c r="I202" s="831"/>
      <c r="J202" s="831">
        <v>2</v>
      </c>
      <c r="K202" s="831">
        <v>720</v>
      </c>
      <c r="L202" s="831"/>
      <c r="M202" s="831">
        <v>360</v>
      </c>
      <c r="N202" s="831">
        <v>1</v>
      </c>
      <c r="O202" s="831">
        <v>388</v>
      </c>
      <c r="P202" s="827"/>
      <c r="Q202" s="832">
        <v>388</v>
      </c>
    </row>
    <row r="203" spans="1:17" ht="14.45" customHeight="1" x14ac:dyDescent="0.2">
      <c r="A203" s="821" t="s">
        <v>7544</v>
      </c>
      <c r="B203" s="822" t="s">
        <v>6952</v>
      </c>
      <c r="C203" s="822" t="s">
        <v>6946</v>
      </c>
      <c r="D203" s="822" t="s">
        <v>7368</v>
      </c>
      <c r="E203" s="822" t="s">
        <v>7369</v>
      </c>
      <c r="F203" s="831">
        <v>2</v>
      </c>
      <c r="G203" s="831">
        <v>232</v>
      </c>
      <c r="H203" s="831"/>
      <c r="I203" s="831">
        <v>116</v>
      </c>
      <c r="J203" s="831">
        <v>2</v>
      </c>
      <c r="K203" s="831">
        <v>234</v>
      </c>
      <c r="L203" s="831"/>
      <c r="M203" s="831">
        <v>117</v>
      </c>
      <c r="N203" s="831">
        <v>3</v>
      </c>
      <c r="O203" s="831">
        <v>381</v>
      </c>
      <c r="P203" s="827"/>
      <c r="Q203" s="832">
        <v>127</v>
      </c>
    </row>
    <row r="204" spans="1:17" ht="14.45" customHeight="1" x14ac:dyDescent="0.2">
      <c r="A204" s="821" t="s">
        <v>7544</v>
      </c>
      <c r="B204" s="822" t="s">
        <v>7426</v>
      </c>
      <c r="C204" s="822" t="s">
        <v>7261</v>
      </c>
      <c r="D204" s="822" t="s">
        <v>7434</v>
      </c>
      <c r="E204" s="822" t="s">
        <v>7435</v>
      </c>
      <c r="F204" s="831">
        <v>1</v>
      </c>
      <c r="G204" s="831">
        <v>1566.58</v>
      </c>
      <c r="H204" s="831"/>
      <c r="I204" s="831">
        <v>1566.58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7544</v>
      </c>
      <c r="B205" s="822" t="s">
        <v>7426</v>
      </c>
      <c r="C205" s="822" t="s">
        <v>6946</v>
      </c>
      <c r="D205" s="822" t="s">
        <v>7318</v>
      </c>
      <c r="E205" s="822" t="s">
        <v>7319</v>
      </c>
      <c r="F205" s="831">
        <v>1</v>
      </c>
      <c r="G205" s="831">
        <v>38</v>
      </c>
      <c r="H205" s="831"/>
      <c r="I205" s="831">
        <v>38</v>
      </c>
      <c r="J205" s="831">
        <v>1</v>
      </c>
      <c r="K205" s="831">
        <v>38</v>
      </c>
      <c r="L205" s="831"/>
      <c r="M205" s="831">
        <v>38</v>
      </c>
      <c r="N205" s="831"/>
      <c r="O205" s="831"/>
      <c r="P205" s="827"/>
      <c r="Q205" s="832"/>
    </row>
    <row r="206" spans="1:17" ht="14.45" customHeight="1" x14ac:dyDescent="0.2">
      <c r="A206" s="821" t="s">
        <v>7544</v>
      </c>
      <c r="B206" s="822" t="s">
        <v>7426</v>
      </c>
      <c r="C206" s="822" t="s">
        <v>6946</v>
      </c>
      <c r="D206" s="822" t="s">
        <v>7328</v>
      </c>
      <c r="E206" s="822" t="s">
        <v>7329</v>
      </c>
      <c r="F206" s="831"/>
      <c r="G206" s="831"/>
      <c r="H206" s="831"/>
      <c r="I206" s="831"/>
      <c r="J206" s="831">
        <v>3</v>
      </c>
      <c r="K206" s="831">
        <v>540</v>
      </c>
      <c r="L206" s="831"/>
      <c r="M206" s="831">
        <v>180</v>
      </c>
      <c r="N206" s="831">
        <v>1</v>
      </c>
      <c r="O206" s="831">
        <v>194</v>
      </c>
      <c r="P206" s="827"/>
      <c r="Q206" s="832">
        <v>194</v>
      </c>
    </row>
    <row r="207" spans="1:17" ht="14.45" customHeight="1" x14ac:dyDescent="0.2">
      <c r="A207" s="821" t="s">
        <v>7544</v>
      </c>
      <c r="B207" s="822" t="s">
        <v>7426</v>
      </c>
      <c r="C207" s="822" t="s">
        <v>6946</v>
      </c>
      <c r="D207" s="822" t="s">
        <v>7443</v>
      </c>
      <c r="E207" s="822" t="s">
        <v>7444</v>
      </c>
      <c r="F207" s="831">
        <v>2</v>
      </c>
      <c r="G207" s="831">
        <v>1430</v>
      </c>
      <c r="H207" s="831"/>
      <c r="I207" s="831">
        <v>715</v>
      </c>
      <c r="J207" s="831">
        <v>4</v>
      </c>
      <c r="K207" s="831">
        <v>2864</v>
      </c>
      <c r="L207" s="831"/>
      <c r="M207" s="831">
        <v>716</v>
      </c>
      <c r="N207" s="831"/>
      <c r="O207" s="831"/>
      <c r="P207" s="827"/>
      <c r="Q207" s="832"/>
    </row>
    <row r="208" spans="1:17" ht="14.45" customHeight="1" x14ac:dyDescent="0.2">
      <c r="A208" s="821" t="s">
        <v>7544</v>
      </c>
      <c r="B208" s="822" t="s">
        <v>7426</v>
      </c>
      <c r="C208" s="822" t="s">
        <v>6946</v>
      </c>
      <c r="D208" s="822" t="s">
        <v>7447</v>
      </c>
      <c r="E208" s="822" t="s">
        <v>7448</v>
      </c>
      <c r="F208" s="831">
        <v>1</v>
      </c>
      <c r="G208" s="831">
        <v>130</v>
      </c>
      <c r="H208" s="831"/>
      <c r="I208" s="831">
        <v>130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7544</v>
      </c>
      <c r="B209" s="822" t="s">
        <v>7426</v>
      </c>
      <c r="C209" s="822" t="s">
        <v>6946</v>
      </c>
      <c r="D209" s="822" t="s">
        <v>7449</v>
      </c>
      <c r="E209" s="822" t="s">
        <v>7450</v>
      </c>
      <c r="F209" s="831">
        <v>1</v>
      </c>
      <c r="G209" s="831">
        <v>732</v>
      </c>
      <c r="H209" s="831"/>
      <c r="I209" s="831">
        <v>732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7544</v>
      </c>
      <c r="B210" s="822" t="s">
        <v>7426</v>
      </c>
      <c r="C210" s="822" t="s">
        <v>6946</v>
      </c>
      <c r="D210" s="822" t="s">
        <v>7451</v>
      </c>
      <c r="E210" s="822" t="s">
        <v>7452</v>
      </c>
      <c r="F210" s="831">
        <v>30</v>
      </c>
      <c r="G210" s="831">
        <v>26430</v>
      </c>
      <c r="H210" s="831"/>
      <c r="I210" s="831">
        <v>881</v>
      </c>
      <c r="J210" s="831">
        <v>40</v>
      </c>
      <c r="K210" s="831">
        <v>35280</v>
      </c>
      <c r="L210" s="831"/>
      <c r="M210" s="831">
        <v>882</v>
      </c>
      <c r="N210" s="831"/>
      <c r="O210" s="831"/>
      <c r="P210" s="827"/>
      <c r="Q210" s="832"/>
    </row>
    <row r="211" spans="1:17" ht="14.45" customHeight="1" x14ac:dyDescent="0.2">
      <c r="A211" s="821" t="s">
        <v>7544</v>
      </c>
      <c r="B211" s="822" t="s">
        <v>7426</v>
      </c>
      <c r="C211" s="822" t="s">
        <v>6946</v>
      </c>
      <c r="D211" s="822" t="s">
        <v>7350</v>
      </c>
      <c r="E211" s="822" t="s">
        <v>7351</v>
      </c>
      <c r="F211" s="831">
        <v>1</v>
      </c>
      <c r="G211" s="831">
        <v>358</v>
      </c>
      <c r="H211" s="831"/>
      <c r="I211" s="831">
        <v>358</v>
      </c>
      <c r="J211" s="831">
        <v>4</v>
      </c>
      <c r="K211" s="831">
        <v>1440</v>
      </c>
      <c r="L211" s="831"/>
      <c r="M211" s="831">
        <v>360</v>
      </c>
      <c r="N211" s="831">
        <v>1</v>
      </c>
      <c r="O211" s="831">
        <v>388</v>
      </c>
      <c r="P211" s="827"/>
      <c r="Q211" s="832">
        <v>388</v>
      </c>
    </row>
    <row r="212" spans="1:17" ht="14.45" customHeight="1" x14ac:dyDescent="0.2">
      <c r="A212" s="821" t="s">
        <v>7544</v>
      </c>
      <c r="B212" s="822" t="s">
        <v>7426</v>
      </c>
      <c r="C212" s="822" t="s">
        <v>6946</v>
      </c>
      <c r="D212" s="822" t="s">
        <v>7453</v>
      </c>
      <c r="E212" s="822" t="s">
        <v>7454</v>
      </c>
      <c r="F212" s="831">
        <v>1</v>
      </c>
      <c r="G212" s="831">
        <v>707</v>
      </c>
      <c r="H212" s="831"/>
      <c r="I212" s="831">
        <v>707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7544</v>
      </c>
      <c r="B213" s="822" t="s">
        <v>7426</v>
      </c>
      <c r="C213" s="822" t="s">
        <v>6946</v>
      </c>
      <c r="D213" s="822" t="s">
        <v>7455</v>
      </c>
      <c r="E213" s="822" t="s">
        <v>7456</v>
      </c>
      <c r="F213" s="831">
        <v>1</v>
      </c>
      <c r="G213" s="831">
        <v>543</v>
      </c>
      <c r="H213" s="831"/>
      <c r="I213" s="831">
        <v>543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7544</v>
      </c>
      <c r="B214" s="822" t="s">
        <v>7426</v>
      </c>
      <c r="C214" s="822" t="s">
        <v>6946</v>
      </c>
      <c r="D214" s="822" t="s">
        <v>7368</v>
      </c>
      <c r="E214" s="822" t="s">
        <v>7369</v>
      </c>
      <c r="F214" s="831"/>
      <c r="G214" s="831"/>
      <c r="H214" s="831"/>
      <c r="I214" s="831"/>
      <c r="J214" s="831"/>
      <c r="K214" s="831"/>
      <c r="L214" s="831"/>
      <c r="M214" s="831"/>
      <c r="N214" s="831">
        <v>2</v>
      </c>
      <c r="O214" s="831">
        <v>254</v>
      </c>
      <c r="P214" s="827"/>
      <c r="Q214" s="832">
        <v>127</v>
      </c>
    </row>
    <row r="215" spans="1:17" ht="14.45" customHeight="1" x14ac:dyDescent="0.2">
      <c r="A215" s="821" t="s">
        <v>7544</v>
      </c>
      <c r="B215" s="822" t="s">
        <v>7426</v>
      </c>
      <c r="C215" s="822" t="s">
        <v>6946</v>
      </c>
      <c r="D215" s="822" t="s">
        <v>7459</v>
      </c>
      <c r="E215" s="822" t="s">
        <v>7460</v>
      </c>
      <c r="F215" s="831">
        <v>3</v>
      </c>
      <c r="G215" s="831">
        <v>5850</v>
      </c>
      <c r="H215" s="831"/>
      <c r="I215" s="831">
        <v>1950</v>
      </c>
      <c r="J215" s="831">
        <v>4</v>
      </c>
      <c r="K215" s="831">
        <v>7816</v>
      </c>
      <c r="L215" s="831"/>
      <c r="M215" s="831">
        <v>1954</v>
      </c>
      <c r="N215" s="831"/>
      <c r="O215" s="831"/>
      <c r="P215" s="827"/>
      <c r="Q215" s="832"/>
    </row>
    <row r="216" spans="1:17" ht="14.45" customHeight="1" x14ac:dyDescent="0.2">
      <c r="A216" s="821" t="s">
        <v>7545</v>
      </c>
      <c r="B216" s="822" t="s">
        <v>6952</v>
      </c>
      <c r="C216" s="822" t="s">
        <v>6953</v>
      </c>
      <c r="D216" s="822" t="s">
        <v>7045</v>
      </c>
      <c r="E216" s="822" t="s">
        <v>7044</v>
      </c>
      <c r="F216" s="831">
        <v>2</v>
      </c>
      <c r="G216" s="831">
        <v>145922.6</v>
      </c>
      <c r="H216" s="831"/>
      <c r="I216" s="831">
        <v>72961.3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7545</v>
      </c>
      <c r="B217" s="822" t="s">
        <v>6952</v>
      </c>
      <c r="C217" s="822" t="s">
        <v>6953</v>
      </c>
      <c r="D217" s="822" t="s">
        <v>7101</v>
      </c>
      <c r="E217" s="822" t="s">
        <v>2446</v>
      </c>
      <c r="F217" s="831">
        <v>0.76</v>
      </c>
      <c r="G217" s="831">
        <v>6666.39</v>
      </c>
      <c r="H217" s="831"/>
      <c r="I217" s="831">
        <v>8771.5657894736851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7545</v>
      </c>
      <c r="B218" s="822" t="s">
        <v>6952</v>
      </c>
      <c r="C218" s="822" t="s">
        <v>6953</v>
      </c>
      <c r="D218" s="822" t="s">
        <v>7111</v>
      </c>
      <c r="E218" s="822" t="s">
        <v>2446</v>
      </c>
      <c r="F218" s="831">
        <v>2.2000000000000002</v>
      </c>
      <c r="G218" s="831">
        <v>48224.44</v>
      </c>
      <c r="H218" s="831"/>
      <c r="I218" s="831">
        <v>21920.2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7545</v>
      </c>
      <c r="B219" s="822" t="s">
        <v>6952</v>
      </c>
      <c r="C219" s="822" t="s">
        <v>6953</v>
      </c>
      <c r="D219" s="822" t="s">
        <v>7161</v>
      </c>
      <c r="E219" s="822" t="s">
        <v>7146</v>
      </c>
      <c r="F219" s="831">
        <v>2</v>
      </c>
      <c r="G219" s="831">
        <v>1727.76</v>
      </c>
      <c r="H219" s="831"/>
      <c r="I219" s="831">
        <v>863.88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7545</v>
      </c>
      <c r="B220" s="822" t="s">
        <v>6952</v>
      </c>
      <c r="C220" s="822" t="s">
        <v>6946</v>
      </c>
      <c r="D220" s="822" t="s">
        <v>7318</v>
      </c>
      <c r="E220" s="822" t="s">
        <v>7319</v>
      </c>
      <c r="F220" s="831"/>
      <c r="G220" s="831"/>
      <c r="H220" s="831"/>
      <c r="I220" s="831"/>
      <c r="J220" s="831">
        <v>2</v>
      </c>
      <c r="K220" s="831">
        <v>76</v>
      </c>
      <c r="L220" s="831"/>
      <c r="M220" s="831">
        <v>38</v>
      </c>
      <c r="N220" s="831"/>
      <c r="O220" s="831"/>
      <c r="P220" s="827"/>
      <c r="Q220" s="832"/>
    </row>
    <row r="221" spans="1:17" ht="14.45" customHeight="1" x14ac:dyDescent="0.2">
      <c r="A221" s="821" t="s">
        <v>7545</v>
      </c>
      <c r="B221" s="822" t="s">
        <v>6952</v>
      </c>
      <c r="C221" s="822" t="s">
        <v>6946</v>
      </c>
      <c r="D221" s="822" t="s">
        <v>7326</v>
      </c>
      <c r="E221" s="822" t="s">
        <v>7327</v>
      </c>
      <c r="F221" s="831">
        <v>1</v>
      </c>
      <c r="G221" s="831">
        <v>179</v>
      </c>
      <c r="H221" s="831"/>
      <c r="I221" s="831">
        <v>179</v>
      </c>
      <c r="J221" s="831">
        <v>2</v>
      </c>
      <c r="K221" s="831">
        <v>360</v>
      </c>
      <c r="L221" s="831"/>
      <c r="M221" s="831">
        <v>180</v>
      </c>
      <c r="N221" s="831"/>
      <c r="O221" s="831"/>
      <c r="P221" s="827"/>
      <c r="Q221" s="832"/>
    </row>
    <row r="222" spans="1:17" ht="14.45" customHeight="1" x14ac:dyDescent="0.2">
      <c r="A222" s="821" t="s">
        <v>7545</v>
      </c>
      <c r="B222" s="822" t="s">
        <v>6952</v>
      </c>
      <c r="C222" s="822" t="s">
        <v>6946</v>
      </c>
      <c r="D222" s="822" t="s">
        <v>7332</v>
      </c>
      <c r="E222" s="822" t="s">
        <v>7333</v>
      </c>
      <c r="F222" s="831">
        <v>2</v>
      </c>
      <c r="G222" s="831">
        <v>0</v>
      </c>
      <c r="H222" s="831"/>
      <c r="I222" s="831">
        <v>0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7545</v>
      </c>
      <c r="B223" s="822" t="s">
        <v>6952</v>
      </c>
      <c r="C223" s="822" t="s">
        <v>6946</v>
      </c>
      <c r="D223" s="822" t="s">
        <v>7336</v>
      </c>
      <c r="E223" s="822" t="s">
        <v>7337</v>
      </c>
      <c r="F223" s="831">
        <v>1</v>
      </c>
      <c r="G223" s="831">
        <v>245</v>
      </c>
      <c r="H223" s="831"/>
      <c r="I223" s="831">
        <v>245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7545</v>
      </c>
      <c r="B224" s="822" t="s">
        <v>6952</v>
      </c>
      <c r="C224" s="822" t="s">
        <v>6946</v>
      </c>
      <c r="D224" s="822" t="s">
        <v>7360</v>
      </c>
      <c r="E224" s="822" t="s">
        <v>7361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388</v>
      </c>
      <c r="P224" s="827"/>
      <c r="Q224" s="832">
        <v>388</v>
      </c>
    </row>
    <row r="225" spans="1:17" ht="14.45" customHeight="1" x14ac:dyDescent="0.2">
      <c r="A225" s="821" t="s">
        <v>7545</v>
      </c>
      <c r="B225" s="822" t="s">
        <v>6952</v>
      </c>
      <c r="C225" s="822" t="s">
        <v>6946</v>
      </c>
      <c r="D225" s="822" t="s">
        <v>7368</v>
      </c>
      <c r="E225" s="822" t="s">
        <v>7369</v>
      </c>
      <c r="F225" s="831"/>
      <c r="G225" s="831"/>
      <c r="H225" s="831"/>
      <c r="I225" s="831"/>
      <c r="J225" s="831">
        <v>1</v>
      </c>
      <c r="K225" s="831">
        <v>117</v>
      </c>
      <c r="L225" s="831"/>
      <c r="M225" s="831">
        <v>117</v>
      </c>
      <c r="N225" s="831">
        <v>1</v>
      </c>
      <c r="O225" s="831">
        <v>127</v>
      </c>
      <c r="P225" s="827"/>
      <c r="Q225" s="832">
        <v>127</v>
      </c>
    </row>
    <row r="226" spans="1:17" ht="14.45" customHeight="1" x14ac:dyDescent="0.2">
      <c r="A226" s="821" t="s">
        <v>7545</v>
      </c>
      <c r="B226" s="822" t="s">
        <v>7426</v>
      </c>
      <c r="C226" s="822" t="s">
        <v>6946</v>
      </c>
      <c r="D226" s="822" t="s">
        <v>7328</v>
      </c>
      <c r="E226" s="822" t="s">
        <v>7329</v>
      </c>
      <c r="F226" s="831">
        <v>3</v>
      </c>
      <c r="G226" s="831">
        <v>537</v>
      </c>
      <c r="H226" s="831"/>
      <c r="I226" s="831">
        <v>179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7545</v>
      </c>
      <c r="B227" s="822" t="s">
        <v>7426</v>
      </c>
      <c r="C227" s="822" t="s">
        <v>6946</v>
      </c>
      <c r="D227" s="822" t="s">
        <v>7449</v>
      </c>
      <c r="E227" s="822" t="s">
        <v>7450</v>
      </c>
      <c r="F227" s="831">
        <v>1</v>
      </c>
      <c r="G227" s="831">
        <v>732</v>
      </c>
      <c r="H227" s="831"/>
      <c r="I227" s="831">
        <v>732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7545</v>
      </c>
      <c r="B228" s="822" t="s">
        <v>7426</v>
      </c>
      <c r="C228" s="822" t="s">
        <v>6946</v>
      </c>
      <c r="D228" s="822" t="s">
        <v>7451</v>
      </c>
      <c r="E228" s="822" t="s">
        <v>7452</v>
      </c>
      <c r="F228" s="831">
        <v>240</v>
      </c>
      <c r="G228" s="831">
        <v>211440</v>
      </c>
      <c r="H228" s="831"/>
      <c r="I228" s="831">
        <v>881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7545</v>
      </c>
      <c r="B229" s="822" t="s">
        <v>7426</v>
      </c>
      <c r="C229" s="822" t="s">
        <v>6946</v>
      </c>
      <c r="D229" s="822" t="s">
        <v>7336</v>
      </c>
      <c r="E229" s="822" t="s">
        <v>7337</v>
      </c>
      <c r="F229" s="831">
        <v>1</v>
      </c>
      <c r="G229" s="831">
        <v>245</v>
      </c>
      <c r="H229" s="831"/>
      <c r="I229" s="831">
        <v>245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7545</v>
      </c>
      <c r="B230" s="822" t="s">
        <v>7426</v>
      </c>
      <c r="C230" s="822" t="s">
        <v>6946</v>
      </c>
      <c r="D230" s="822" t="s">
        <v>7368</v>
      </c>
      <c r="E230" s="822" t="s">
        <v>7369</v>
      </c>
      <c r="F230" s="831">
        <v>1</v>
      </c>
      <c r="G230" s="831">
        <v>116</v>
      </c>
      <c r="H230" s="831"/>
      <c r="I230" s="831">
        <v>116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7545</v>
      </c>
      <c r="B231" s="822" t="s">
        <v>7426</v>
      </c>
      <c r="C231" s="822" t="s">
        <v>6946</v>
      </c>
      <c r="D231" s="822" t="s">
        <v>7459</v>
      </c>
      <c r="E231" s="822" t="s">
        <v>7460</v>
      </c>
      <c r="F231" s="831">
        <v>2</v>
      </c>
      <c r="G231" s="831">
        <v>3900</v>
      </c>
      <c r="H231" s="831"/>
      <c r="I231" s="831">
        <v>1950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7546</v>
      </c>
      <c r="B232" s="822" t="s">
        <v>6952</v>
      </c>
      <c r="C232" s="822" t="s">
        <v>6946</v>
      </c>
      <c r="D232" s="822" t="s">
        <v>7318</v>
      </c>
      <c r="E232" s="822" t="s">
        <v>7319</v>
      </c>
      <c r="F232" s="831">
        <v>1</v>
      </c>
      <c r="G232" s="831">
        <v>38</v>
      </c>
      <c r="H232" s="831"/>
      <c r="I232" s="831">
        <v>38</v>
      </c>
      <c r="J232" s="831">
        <v>2</v>
      </c>
      <c r="K232" s="831">
        <v>76</v>
      </c>
      <c r="L232" s="831"/>
      <c r="M232" s="831">
        <v>38</v>
      </c>
      <c r="N232" s="831">
        <v>1</v>
      </c>
      <c r="O232" s="831">
        <v>40</v>
      </c>
      <c r="P232" s="827"/>
      <c r="Q232" s="832">
        <v>40</v>
      </c>
    </row>
    <row r="233" spans="1:17" ht="14.45" customHeight="1" x14ac:dyDescent="0.2">
      <c r="A233" s="821" t="s">
        <v>7546</v>
      </c>
      <c r="B233" s="822" t="s">
        <v>6952</v>
      </c>
      <c r="C233" s="822" t="s">
        <v>6946</v>
      </c>
      <c r="D233" s="822" t="s">
        <v>7326</v>
      </c>
      <c r="E233" s="822" t="s">
        <v>7327</v>
      </c>
      <c r="F233" s="831"/>
      <c r="G233" s="831"/>
      <c r="H233" s="831"/>
      <c r="I233" s="831"/>
      <c r="J233" s="831">
        <v>2</v>
      </c>
      <c r="K233" s="831">
        <v>360</v>
      </c>
      <c r="L233" s="831"/>
      <c r="M233" s="831">
        <v>180</v>
      </c>
      <c r="N233" s="831">
        <v>2</v>
      </c>
      <c r="O233" s="831">
        <v>388</v>
      </c>
      <c r="P233" s="827"/>
      <c r="Q233" s="832">
        <v>194</v>
      </c>
    </row>
    <row r="234" spans="1:17" ht="14.45" customHeight="1" x14ac:dyDescent="0.2">
      <c r="A234" s="821" t="s">
        <v>7546</v>
      </c>
      <c r="B234" s="822" t="s">
        <v>6952</v>
      </c>
      <c r="C234" s="822" t="s">
        <v>6946</v>
      </c>
      <c r="D234" s="822" t="s">
        <v>7360</v>
      </c>
      <c r="E234" s="822" t="s">
        <v>7361</v>
      </c>
      <c r="F234" s="831">
        <v>1</v>
      </c>
      <c r="G234" s="831">
        <v>358</v>
      </c>
      <c r="H234" s="831"/>
      <c r="I234" s="831">
        <v>358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7546</v>
      </c>
      <c r="B235" s="822" t="s">
        <v>6952</v>
      </c>
      <c r="C235" s="822" t="s">
        <v>6946</v>
      </c>
      <c r="D235" s="822" t="s">
        <v>7368</v>
      </c>
      <c r="E235" s="822" t="s">
        <v>7369</v>
      </c>
      <c r="F235" s="831">
        <v>1</v>
      </c>
      <c r="G235" s="831">
        <v>116</v>
      </c>
      <c r="H235" s="831"/>
      <c r="I235" s="831">
        <v>116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7546</v>
      </c>
      <c r="B236" s="822" t="s">
        <v>7426</v>
      </c>
      <c r="C236" s="822" t="s">
        <v>6946</v>
      </c>
      <c r="D236" s="822" t="s">
        <v>7318</v>
      </c>
      <c r="E236" s="822" t="s">
        <v>7319</v>
      </c>
      <c r="F236" s="831">
        <v>1</v>
      </c>
      <c r="G236" s="831">
        <v>38</v>
      </c>
      <c r="H236" s="831"/>
      <c r="I236" s="831">
        <v>38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615</v>
      </c>
      <c r="B237" s="822" t="s">
        <v>6952</v>
      </c>
      <c r="C237" s="822" t="s">
        <v>6953</v>
      </c>
      <c r="D237" s="822" t="s">
        <v>6972</v>
      </c>
      <c r="E237" s="822" t="s">
        <v>7388</v>
      </c>
      <c r="F237" s="831">
        <v>0</v>
      </c>
      <c r="G237" s="831">
        <v>0</v>
      </c>
      <c r="H237" s="831"/>
      <c r="I237" s="831"/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615</v>
      </c>
      <c r="B238" s="822" t="s">
        <v>6952</v>
      </c>
      <c r="C238" s="822" t="s">
        <v>6953</v>
      </c>
      <c r="D238" s="822" t="s">
        <v>6972</v>
      </c>
      <c r="E238" s="822" t="s">
        <v>3443</v>
      </c>
      <c r="F238" s="831">
        <v>29.73</v>
      </c>
      <c r="G238" s="831">
        <v>389985.32000000007</v>
      </c>
      <c r="H238" s="831"/>
      <c r="I238" s="831">
        <v>13117.568785738313</v>
      </c>
      <c r="J238" s="831"/>
      <c r="K238" s="831"/>
      <c r="L238" s="831"/>
      <c r="M238" s="831"/>
      <c r="N238" s="831"/>
      <c r="O238" s="831"/>
      <c r="P238" s="827"/>
      <c r="Q238" s="832"/>
    </row>
    <row r="239" spans="1:17" ht="14.45" customHeight="1" x14ac:dyDescent="0.2">
      <c r="A239" s="821" t="s">
        <v>615</v>
      </c>
      <c r="B239" s="822" t="s">
        <v>6952</v>
      </c>
      <c r="C239" s="822" t="s">
        <v>6953</v>
      </c>
      <c r="D239" s="822" t="s">
        <v>6979</v>
      </c>
      <c r="E239" s="822" t="s">
        <v>6980</v>
      </c>
      <c r="F239" s="831">
        <v>1</v>
      </c>
      <c r="G239" s="831">
        <v>24022.2</v>
      </c>
      <c r="H239" s="831"/>
      <c r="I239" s="831">
        <v>24022.2</v>
      </c>
      <c r="J239" s="831">
        <v>1</v>
      </c>
      <c r="K239" s="831">
        <v>5812.75</v>
      </c>
      <c r="L239" s="831"/>
      <c r="M239" s="831">
        <v>5812.75</v>
      </c>
      <c r="N239" s="831">
        <v>1</v>
      </c>
      <c r="O239" s="831">
        <v>14184.5</v>
      </c>
      <c r="P239" s="827"/>
      <c r="Q239" s="832">
        <v>14184.5</v>
      </c>
    </row>
    <row r="240" spans="1:17" ht="14.45" customHeight="1" x14ac:dyDescent="0.2">
      <c r="A240" s="821" t="s">
        <v>615</v>
      </c>
      <c r="B240" s="822" t="s">
        <v>6952</v>
      </c>
      <c r="C240" s="822" t="s">
        <v>6953</v>
      </c>
      <c r="D240" s="822" t="s">
        <v>6983</v>
      </c>
      <c r="E240" s="822" t="s">
        <v>7390</v>
      </c>
      <c r="F240" s="831"/>
      <c r="G240" s="831"/>
      <c r="H240" s="831"/>
      <c r="I240" s="831"/>
      <c r="J240" s="831">
        <v>0</v>
      </c>
      <c r="K240" s="831">
        <v>0</v>
      </c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615</v>
      </c>
      <c r="B241" s="822" t="s">
        <v>6952</v>
      </c>
      <c r="C241" s="822" t="s">
        <v>6953</v>
      </c>
      <c r="D241" s="822" t="s">
        <v>6983</v>
      </c>
      <c r="E241" s="822" t="s">
        <v>2381</v>
      </c>
      <c r="F241" s="831"/>
      <c r="G241" s="831"/>
      <c r="H241" s="831"/>
      <c r="I241" s="831"/>
      <c r="J241" s="831">
        <v>3.14</v>
      </c>
      <c r="K241" s="831">
        <v>20251.150000000001</v>
      </c>
      <c r="L241" s="831"/>
      <c r="M241" s="831">
        <v>6449.4108280254777</v>
      </c>
      <c r="N241" s="831"/>
      <c r="O241" s="831"/>
      <c r="P241" s="827"/>
      <c r="Q241" s="832"/>
    </row>
    <row r="242" spans="1:17" ht="14.45" customHeight="1" x14ac:dyDescent="0.2">
      <c r="A242" s="821" t="s">
        <v>615</v>
      </c>
      <c r="B242" s="822" t="s">
        <v>6952</v>
      </c>
      <c r="C242" s="822" t="s">
        <v>6953</v>
      </c>
      <c r="D242" s="822" t="s">
        <v>6984</v>
      </c>
      <c r="E242" s="822" t="s">
        <v>7390</v>
      </c>
      <c r="F242" s="831"/>
      <c r="G242" s="831"/>
      <c r="H242" s="831"/>
      <c r="I242" s="831"/>
      <c r="J242" s="831">
        <v>0</v>
      </c>
      <c r="K242" s="831">
        <v>0</v>
      </c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615</v>
      </c>
      <c r="B243" s="822" t="s">
        <v>6952</v>
      </c>
      <c r="C243" s="822" t="s">
        <v>6953</v>
      </c>
      <c r="D243" s="822" t="s">
        <v>6984</v>
      </c>
      <c r="E243" s="822" t="s">
        <v>2381</v>
      </c>
      <c r="F243" s="831"/>
      <c r="G243" s="831"/>
      <c r="H243" s="831"/>
      <c r="I243" s="831"/>
      <c r="J243" s="831">
        <v>2.0099999999999998</v>
      </c>
      <c r="K243" s="831">
        <v>51821.22</v>
      </c>
      <c r="L243" s="831"/>
      <c r="M243" s="831">
        <v>25781.701492537315</v>
      </c>
      <c r="N243" s="831"/>
      <c r="O243" s="831"/>
      <c r="P243" s="827"/>
      <c r="Q243" s="832"/>
    </row>
    <row r="244" spans="1:17" ht="14.45" customHeight="1" x14ac:dyDescent="0.2">
      <c r="A244" s="821" t="s">
        <v>615</v>
      </c>
      <c r="B244" s="822" t="s">
        <v>6952</v>
      </c>
      <c r="C244" s="822" t="s">
        <v>6953</v>
      </c>
      <c r="D244" s="822" t="s">
        <v>6985</v>
      </c>
      <c r="E244" s="822" t="s">
        <v>7391</v>
      </c>
      <c r="F244" s="831"/>
      <c r="G244" s="831"/>
      <c r="H244" s="831"/>
      <c r="I244" s="831"/>
      <c r="J244" s="831">
        <v>-8.8817841970012523E-16</v>
      </c>
      <c r="K244" s="831">
        <v>7.2759576141834259E-12</v>
      </c>
      <c r="L244" s="831"/>
      <c r="M244" s="831">
        <v>-8192</v>
      </c>
      <c r="N244" s="831">
        <v>0</v>
      </c>
      <c r="O244" s="831">
        <v>0</v>
      </c>
      <c r="P244" s="827"/>
      <c r="Q244" s="832"/>
    </row>
    <row r="245" spans="1:17" ht="14.45" customHeight="1" x14ac:dyDescent="0.2">
      <c r="A245" s="821" t="s">
        <v>615</v>
      </c>
      <c r="B245" s="822" t="s">
        <v>6952</v>
      </c>
      <c r="C245" s="822" t="s">
        <v>6953</v>
      </c>
      <c r="D245" s="822" t="s">
        <v>6985</v>
      </c>
      <c r="E245" s="822" t="s">
        <v>2391</v>
      </c>
      <c r="F245" s="831"/>
      <c r="G245" s="831"/>
      <c r="H245" s="831"/>
      <c r="I245" s="831"/>
      <c r="J245" s="831">
        <v>18.649999999999999</v>
      </c>
      <c r="K245" s="831">
        <v>91209.510000000009</v>
      </c>
      <c r="L245" s="831"/>
      <c r="M245" s="831">
        <v>4890.5903485254703</v>
      </c>
      <c r="N245" s="831">
        <v>42.49</v>
      </c>
      <c r="O245" s="831">
        <v>207801.17</v>
      </c>
      <c r="P245" s="827"/>
      <c r="Q245" s="832">
        <v>4890.5900211814542</v>
      </c>
    </row>
    <row r="246" spans="1:17" ht="14.45" customHeight="1" x14ac:dyDescent="0.2">
      <c r="A246" s="821" t="s">
        <v>615</v>
      </c>
      <c r="B246" s="822" t="s">
        <v>6952</v>
      </c>
      <c r="C246" s="822" t="s">
        <v>6953</v>
      </c>
      <c r="D246" s="822" t="s">
        <v>6990</v>
      </c>
      <c r="E246" s="822" t="s">
        <v>7393</v>
      </c>
      <c r="F246" s="831"/>
      <c r="G246" s="831"/>
      <c r="H246" s="831"/>
      <c r="I246" s="831"/>
      <c r="J246" s="831">
        <v>0</v>
      </c>
      <c r="K246" s="831">
        <v>0</v>
      </c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615</v>
      </c>
      <c r="B247" s="822" t="s">
        <v>6952</v>
      </c>
      <c r="C247" s="822" t="s">
        <v>6953</v>
      </c>
      <c r="D247" s="822" t="s">
        <v>6990</v>
      </c>
      <c r="E247" s="822" t="s">
        <v>3457</v>
      </c>
      <c r="F247" s="831"/>
      <c r="G247" s="831"/>
      <c r="H247" s="831"/>
      <c r="I247" s="831"/>
      <c r="J247" s="831">
        <v>4.3</v>
      </c>
      <c r="K247" s="831">
        <v>39346.42</v>
      </c>
      <c r="L247" s="831"/>
      <c r="M247" s="831">
        <v>9150.330232558139</v>
      </c>
      <c r="N247" s="831"/>
      <c r="O247" s="831"/>
      <c r="P247" s="827"/>
      <c r="Q247" s="832"/>
    </row>
    <row r="248" spans="1:17" ht="14.45" customHeight="1" x14ac:dyDescent="0.2">
      <c r="A248" s="821" t="s">
        <v>615</v>
      </c>
      <c r="B248" s="822" t="s">
        <v>6952</v>
      </c>
      <c r="C248" s="822" t="s">
        <v>6953</v>
      </c>
      <c r="D248" s="822" t="s">
        <v>7547</v>
      </c>
      <c r="E248" s="822" t="s">
        <v>2954</v>
      </c>
      <c r="F248" s="831"/>
      <c r="G248" s="831"/>
      <c r="H248" s="831"/>
      <c r="I248" s="831"/>
      <c r="J248" s="831">
        <v>4</v>
      </c>
      <c r="K248" s="831">
        <v>3743.4</v>
      </c>
      <c r="L248" s="831"/>
      <c r="M248" s="831">
        <v>935.85</v>
      </c>
      <c r="N248" s="831"/>
      <c r="O248" s="831"/>
      <c r="P248" s="827"/>
      <c r="Q248" s="832"/>
    </row>
    <row r="249" spans="1:17" ht="14.45" customHeight="1" x14ac:dyDescent="0.2">
      <c r="A249" s="821" t="s">
        <v>615</v>
      </c>
      <c r="B249" s="822" t="s">
        <v>6952</v>
      </c>
      <c r="C249" s="822" t="s">
        <v>6953</v>
      </c>
      <c r="D249" s="822" t="s">
        <v>7548</v>
      </c>
      <c r="E249" s="822" t="s">
        <v>2954</v>
      </c>
      <c r="F249" s="831"/>
      <c r="G249" s="831"/>
      <c r="H249" s="831"/>
      <c r="I249" s="831"/>
      <c r="J249" s="831">
        <v>4</v>
      </c>
      <c r="K249" s="831">
        <v>7486.8</v>
      </c>
      <c r="L249" s="831"/>
      <c r="M249" s="831">
        <v>1871.7</v>
      </c>
      <c r="N249" s="831"/>
      <c r="O249" s="831"/>
      <c r="P249" s="827"/>
      <c r="Q249" s="832"/>
    </row>
    <row r="250" spans="1:17" ht="14.45" customHeight="1" x14ac:dyDescent="0.2">
      <c r="A250" s="821" t="s">
        <v>615</v>
      </c>
      <c r="B250" s="822" t="s">
        <v>6952</v>
      </c>
      <c r="C250" s="822" t="s">
        <v>6953</v>
      </c>
      <c r="D250" s="822" t="s">
        <v>7028</v>
      </c>
      <c r="E250" s="822" t="s">
        <v>7395</v>
      </c>
      <c r="F250" s="831"/>
      <c r="G250" s="831"/>
      <c r="H250" s="831"/>
      <c r="I250" s="831"/>
      <c r="J250" s="831"/>
      <c r="K250" s="831"/>
      <c r="L250" s="831"/>
      <c r="M250" s="831"/>
      <c r="N250" s="831">
        <v>0</v>
      </c>
      <c r="O250" s="831">
        <v>0</v>
      </c>
      <c r="P250" s="827"/>
      <c r="Q250" s="832"/>
    </row>
    <row r="251" spans="1:17" ht="14.45" customHeight="1" x14ac:dyDescent="0.2">
      <c r="A251" s="821" t="s">
        <v>615</v>
      </c>
      <c r="B251" s="822" t="s">
        <v>6952</v>
      </c>
      <c r="C251" s="822" t="s">
        <v>6953</v>
      </c>
      <c r="D251" s="822" t="s">
        <v>7028</v>
      </c>
      <c r="E251" s="822" t="s">
        <v>3435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65640.5</v>
      </c>
      <c r="P251" s="827"/>
      <c r="Q251" s="832">
        <v>65640.5</v>
      </c>
    </row>
    <row r="252" spans="1:17" ht="14.45" customHeight="1" x14ac:dyDescent="0.2">
      <c r="A252" s="821" t="s">
        <v>615</v>
      </c>
      <c r="B252" s="822" t="s">
        <v>6952</v>
      </c>
      <c r="C252" s="822" t="s">
        <v>6953</v>
      </c>
      <c r="D252" s="822" t="s">
        <v>7034</v>
      </c>
      <c r="E252" s="822" t="s">
        <v>3281</v>
      </c>
      <c r="F252" s="831">
        <v>34.400000000000013</v>
      </c>
      <c r="G252" s="831">
        <v>19839.119999999995</v>
      </c>
      <c r="H252" s="831"/>
      <c r="I252" s="831">
        <v>576.71860465116242</v>
      </c>
      <c r="J252" s="831">
        <v>48.000000000000014</v>
      </c>
      <c r="K252" s="831">
        <v>32792.67</v>
      </c>
      <c r="L252" s="831"/>
      <c r="M252" s="831">
        <v>683.18062499999974</v>
      </c>
      <c r="N252" s="831">
        <v>53.2</v>
      </c>
      <c r="O252" s="831">
        <v>30682.020000000004</v>
      </c>
      <c r="P252" s="827"/>
      <c r="Q252" s="832">
        <v>576.72969924812037</v>
      </c>
    </row>
    <row r="253" spans="1:17" ht="14.45" customHeight="1" x14ac:dyDescent="0.2">
      <c r="A253" s="821" t="s">
        <v>615</v>
      </c>
      <c r="B253" s="822" t="s">
        <v>6952</v>
      </c>
      <c r="C253" s="822" t="s">
        <v>6953</v>
      </c>
      <c r="D253" s="822" t="s">
        <v>7035</v>
      </c>
      <c r="E253" s="822" t="s">
        <v>3281</v>
      </c>
      <c r="F253" s="831">
        <v>138.39999999999998</v>
      </c>
      <c r="G253" s="831">
        <v>73847.560000000012</v>
      </c>
      <c r="H253" s="831"/>
      <c r="I253" s="831">
        <v>533.58063583815044</v>
      </c>
      <c r="J253" s="831">
        <v>194.99999999999997</v>
      </c>
      <c r="K253" s="831">
        <v>181859.69999999998</v>
      </c>
      <c r="L253" s="831"/>
      <c r="M253" s="831">
        <v>932.61384615384623</v>
      </c>
      <c r="N253" s="831">
        <v>225.2</v>
      </c>
      <c r="O253" s="831">
        <v>120162.51999999996</v>
      </c>
      <c r="P253" s="827"/>
      <c r="Q253" s="832">
        <v>533.58134991118993</v>
      </c>
    </row>
    <row r="254" spans="1:17" ht="14.45" customHeight="1" x14ac:dyDescent="0.2">
      <c r="A254" s="821" t="s">
        <v>615</v>
      </c>
      <c r="B254" s="822" t="s">
        <v>6952</v>
      </c>
      <c r="C254" s="822" t="s">
        <v>6953</v>
      </c>
      <c r="D254" s="822" t="s">
        <v>7043</v>
      </c>
      <c r="E254" s="822" t="s">
        <v>7044</v>
      </c>
      <c r="F254" s="831"/>
      <c r="G254" s="831"/>
      <c r="H254" s="831"/>
      <c r="I254" s="831"/>
      <c r="J254" s="831">
        <v>0.6</v>
      </c>
      <c r="K254" s="831">
        <v>157601.38</v>
      </c>
      <c r="L254" s="831"/>
      <c r="M254" s="831">
        <v>262668.96666666667</v>
      </c>
      <c r="N254" s="831"/>
      <c r="O254" s="831"/>
      <c r="P254" s="827"/>
      <c r="Q254" s="832"/>
    </row>
    <row r="255" spans="1:17" ht="14.45" customHeight="1" x14ac:dyDescent="0.2">
      <c r="A255" s="821" t="s">
        <v>615</v>
      </c>
      <c r="B255" s="822" t="s">
        <v>6952</v>
      </c>
      <c r="C255" s="822" t="s">
        <v>6953</v>
      </c>
      <c r="D255" s="822" t="s">
        <v>7045</v>
      </c>
      <c r="E255" s="822" t="s">
        <v>7044</v>
      </c>
      <c r="F255" s="831">
        <v>2</v>
      </c>
      <c r="G255" s="831">
        <v>145922.6</v>
      </c>
      <c r="H255" s="831"/>
      <c r="I255" s="831">
        <v>72961.3</v>
      </c>
      <c r="J255" s="831">
        <v>2</v>
      </c>
      <c r="K255" s="831">
        <v>131334.51</v>
      </c>
      <c r="L255" s="831"/>
      <c r="M255" s="831">
        <v>65667.255000000005</v>
      </c>
      <c r="N255" s="831"/>
      <c r="O255" s="831"/>
      <c r="P255" s="827"/>
      <c r="Q255" s="832"/>
    </row>
    <row r="256" spans="1:17" ht="14.45" customHeight="1" x14ac:dyDescent="0.2">
      <c r="A256" s="821" t="s">
        <v>615</v>
      </c>
      <c r="B256" s="822" t="s">
        <v>6952</v>
      </c>
      <c r="C256" s="822" t="s">
        <v>6953</v>
      </c>
      <c r="D256" s="822" t="s">
        <v>7047</v>
      </c>
      <c r="E256" s="822" t="s">
        <v>805</v>
      </c>
      <c r="F256" s="831"/>
      <c r="G256" s="831"/>
      <c r="H256" s="831"/>
      <c r="I256" s="831"/>
      <c r="J256" s="831">
        <v>0.56000000000000005</v>
      </c>
      <c r="K256" s="831">
        <v>294.45</v>
      </c>
      <c r="L256" s="831"/>
      <c r="M256" s="831">
        <v>525.80357142857133</v>
      </c>
      <c r="N256" s="831"/>
      <c r="O256" s="831"/>
      <c r="P256" s="827"/>
      <c r="Q256" s="832"/>
    </row>
    <row r="257" spans="1:17" ht="14.45" customHeight="1" x14ac:dyDescent="0.2">
      <c r="A257" s="821" t="s">
        <v>615</v>
      </c>
      <c r="B257" s="822" t="s">
        <v>6952</v>
      </c>
      <c r="C257" s="822" t="s">
        <v>6953</v>
      </c>
      <c r="D257" s="822" t="s">
        <v>7049</v>
      </c>
      <c r="E257" s="822" t="s">
        <v>805</v>
      </c>
      <c r="F257" s="831">
        <v>0.64</v>
      </c>
      <c r="G257" s="831">
        <v>50.69</v>
      </c>
      <c r="H257" s="831"/>
      <c r="I257" s="831">
        <v>79.203125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615</v>
      </c>
      <c r="B258" s="822" t="s">
        <v>6952</v>
      </c>
      <c r="C258" s="822" t="s">
        <v>6953</v>
      </c>
      <c r="D258" s="822" t="s">
        <v>7050</v>
      </c>
      <c r="E258" s="822" t="s">
        <v>805</v>
      </c>
      <c r="F258" s="831">
        <v>1</v>
      </c>
      <c r="G258" s="831">
        <v>734.8</v>
      </c>
      <c r="H258" s="831"/>
      <c r="I258" s="831">
        <v>734.8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615</v>
      </c>
      <c r="B259" s="822" t="s">
        <v>6952</v>
      </c>
      <c r="C259" s="822" t="s">
        <v>6953</v>
      </c>
      <c r="D259" s="822" t="s">
        <v>7052</v>
      </c>
      <c r="E259" s="822" t="s">
        <v>1370</v>
      </c>
      <c r="F259" s="831">
        <v>1.4</v>
      </c>
      <c r="G259" s="831">
        <v>146.07</v>
      </c>
      <c r="H259" s="831"/>
      <c r="I259" s="831">
        <v>104.33571428571429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615</v>
      </c>
      <c r="B260" s="822" t="s">
        <v>6952</v>
      </c>
      <c r="C260" s="822" t="s">
        <v>6953</v>
      </c>
      <c r="D260" s="822" t="s">
        <v>7053</v>
      </c>
      <c r="E260" s="822" t="s">
        <v>1370</v>
      </c>
      <c r="F260" s="831">
        <v>4.26</v>
      </c>
      <c r="G260" s="831">
        <v>764.68999999999994</v>
      </c>
      <c r="H260" s="831"/>
      <c r="I260" s="831">
        <v>179.50469483568074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615</v>
      </c>
      <c r="B261" s="822" t="s">
        <v>6952</v>
      </c>
      <c r="C261" s="822" t="s">
        <v>6953</v>
      </c>
      <c r="D261" s="822" t="s">
        <v>7057</v>
      </c>
      <c r="E261" s="822" t="s">
        <v>7399</v>
      </c>
      <c r="F261" s="831">
        <v>0</v>
      </c>
      <c r="G261" s="831">
        <v>0</v>
      </c>
      <c r="H261" s="831"/>
      <c r="I261" s="831"/>
      <c r="J261" s="831"/>
      <c r="K261" s="831"/>
      <c r="L261" s="831"/>
      <c r="M261" s="831"/>
      <c r="N261" s="831">
        <v>0</v>
      </c>
      <c r="O261" s="831">
        <v>0</v>
      </c>
      <c r="P261" s="827"/>
      <c r="Q261" s="832"/>
    </row>
    <row r="262" spans="1:17" ht="14.45" customHeight="1" x14ac:dyDescent="0.2">
      <c r="A262" s="821" t="s">
        <v>615</v>
      </c>
      <c r="B262" s="822" t="s">
        <v>6952</v>
      </c>
      <c r="C262" s="822" t="s">
        <v>6953</v>
      </c>
      <c r="D262" s="822" t="s">
        <v>7057</v>
      </c>
      <c r="E262" s="822" t="s">
        <v>7058</v>
      </c>
      <c r="F262" s="831">
        <v>11</v>
      </c>
      <c r="G262" s="831">
        <v>835575.64</v>
      </c>
      <c r="H262" s="831"/>
      <c r="I262" s="831">
        <v>75961.421818181814</v>
      </c>
      <c r="J262" s="831"/>
      <c r="K262" s="831"/>
      <c r="L262" s="831"/>
      <c r="M262" s="831"/>
      <c r="N262" s="831">
        <v>2</v>
      </c>
      <c r="O262" s="831">
        <v>129058.18</v>
      </c>
      <c r="P262" s="827"/>
      <c r="Q262" s="832">
        <v>64529.09</v>
      </c>
    </row>
    <row r="263" spans="1:17" ht="14.45" customHeight="1" x14ac:dyDescent="0.2">
      <c r="A263" s="821" t="s">
        <v>615</v>
      </c>
      <c r="B263" s="822" t="s">
        <v>6952</v>
      </c>
      <c r="C263" s="822" t="s">
        <v>6953</v>
      </c>
      <c r="D263" s="822" t="s">
        <v>7059</v>
      </c>
      <c r="E263" s="822" t="s">
        <v>1004</v>
      </c>
      <c r="F263" s="831">
        <v>1.65</v>
      </c>
      <c r="G263" s="831">
        <v>251.67000000000002</v>
      </c>
      <c r="H263" s="831"/>
      <c r="I263" s="831">
        <v>152.52727272727276</v>
      </c>
      <c r="J263" s="831">
        <v>0.95</v>
      </c>
      <c r="K263" s="831">
        <v>138.19999999999999</v>
      </c>
      <c r="L263" s="831"/>
      <c r="M263" s="831">
        <v>145.4736842105263</v>
      </c>
      <c r="N263" s="831"/>
      <c r="O263" s="831"/>
      <c r="P263" s="827"/>
      <c r="Q263" s="832"/>
    </row>
    <row r="264" spans="1:17" ht="14.45" customHeight="1" x14ac:dyDescent="0.2">
      <c r="A264" s="821" t="s">
        <v>615</v>
      </c>
      <c r="B264" s="822" t="s">
        <v>6952</v>
      </c>
      <c r="C264" s="822" t="s">
        <v>6953</v>
      </c>
      <c r="D264" s="822" t="s">
        <v>7060</v>
      </c>
      <c r="E264" s="822" t="s">
        <v>7388</v>
      </c>
      <c r="F264" s="831">
        <v>0</v>
      </c>
      <c r="G264" s="831">
        <v>0</v>
      </c>
      <c r="H264" s="831"/>
      <c r="I264" s="831"/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615</v>
      </c>
      <c r="B265" s="822" t="s">
        <v>6952</v>
      </c>
      <c r="C265" s="822" t="s">
        <v>6953</v>
      </c>
      <c r="D265" s="822" t="s">
        <v>7060</v>
      </c>
      <c r="E265" s="822" t="s">
        <v>3443</v>
      </c>
      <c r="F265" s="831">
        <v>1</v>
      </c>
      <c r="G265" s="831">
        <v>39474.21</v>
      </c>
      <c r="H265" s="831"/>
      <c r="I265" s="831">
        <v>39474.21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615</v>
      </c>
      <c r="B266" s="822" t="s">
        <v>6952</v>
      </c>
      <c r="C266" s="822" t="s">
        <v>6953</v>
      </c>
      <c r="D266" s="822" t="s">
        <v>7061</v>
      </c>
      <c r="E266" s="822" t="s">
        <v>2967</v>
      </c>
      <c r="F266" s="831">
        <v>0.62</v>
      </c>
      <c r="G266" s="831">
        <v>56.2</v>
      </c>
      <c r="H266" s="831"/>
      <c r="I266" s="831">
        <v>90.645161290322591</v>
      </c>
      <c r="J266" s="831">
        <v>0.48</v>
      </c>
      <c r="K266" s="831">
        <v>43.51</v>
      </c>
      <c r="L266" s="831"/>
      <c r="M266" s="831">
        <v>90.645833333333329</v>
      </c>
      <c r="N266" s="831"/>
      <c r="O266" s="831"/>
      <c r="P266" s="827"/>
      <c r="Q266" s="832"/>
    </row>
    <row r="267" spans="1:17" ht="14.45" customHeight="1" x14ac:dyDescent="0.2">
      <c r="A267" s="821" t="s">
        <v>615</v>
      </c>
      <c r="B267" s="822" t="s">
        <v>6952</v>
      </c>
      <c r="C267" s="822" t="s">
        <v>6953</v>
      </c>
      <c r="D267" s="822" t="s">
        <v>7071</v>
      </c>
      <c r="E267" s="822" t="s">
        <v>2477</v>
      </c>
      <c r="F267" s="831"/>
      <c r="G267" s="831"/>
      <c r="H267" s="831"/>
      <c r="I267" s="831"/>
      <c r="J267" s="831">
        <v>1</v>
      </c>
      <c r="K267" s="831">
        <v>42782.86</v>
      </c>
      <c r="L267" s="831"/>
      <c r="M267" s="831">
        <v>42782.86</v>
      </c>
      <c r="N267" s="831"/>
      <c r="O267" s="831"/>
      <c r="P267" s="827"/>
      <c r="Q267" s="832"/>
    </row>
    <row r="268" spans="1:17" ht="14.45" customHeight="1" x14ac:dyDescent="0.2">
      <c r="A268" s="821" t="s">
        <v>615</v>
      </c>
      <c r="B268" s="822" t="s">
        <v>6952</v>
      </c>
      <c r="C268" s="822" t="s">
        <v>6953</v>
      </c>
      <c r="D268" s="822" t="s">
        <v>7087</v>
      </c>
      <c r="E268" s="822" t="s">
        <v>7403</v>
      </c>
      <c r="F268" s="831">
        <v>0</v>
      </c>
      <c r="G268" s="831">
        <v>0</v>
      </c>
      <c r="H268" s="831"/>
      <c r="I268" s="831"/>
      <c r="J268" s="831">
        <v>0</v>
      </c>
      <c r="K268" s="831">
        <v>0</v>
      </c>
      <c r="L268" s="831"/>
      <c r="M268" s="831"/>
      <c r="N268" s="831">
        <v>0</v>
      </c>
      <c r="O268" s="831">
        <v>0</v>
      </c>
      <c r="P268" s="827"/>
      <c r="Q268" s="832"/>
    </row>
    <row r="269" spans="1:17" ht="14.45" customHeight="1" x14ac:dyDescent="0.2">
      <c r="A269" s="821" t="s">
        <v>615</v>
      </c>
      <c r="B269" s="822" t="s">
        <v>6952</v>
      </c>
      <c r="C269" s="822" t="s">
        <v>6953</v>
      </c>
      <c r="D269" s="822" t="s">
        <v>7087</v>
      </c>
      <c r="E269" s="822" t="s">
        <v>3410</v>
      </c>
      <c r="F269" s="831">
        <v>1</v>
      </c>
      <c r="G269" s="831">
        <v>120000</v>
      </c>
      <c r="H269" s="831"/>
      <c r="I269" s="831">
        <v>120000</v>
      </c>
      <c r="J269" s="831">
        <v>5</v>
      </c>
      <c r="K269" s="831">
        <v>582000</v>
      </c>
      <c r="L269" s="831"/>
      <c r="M269" s="831">
        <v>116400</v>
      </c>
      <c r="N269" s="831">
        <v>1</v>
      </c>
      <c r="O269" s="831">
        <v>114000</v>
      </c>
      <c r="P269" s="827"/>
      <c r="Q269" s="832">
        <v>114000</v>
      </c>
    </row>
    <row r="270" spans="1:17" ht="14.45" customHeight="1" x14ac:dyDescent="0.2">
      <c r="A270" s="821" t="s">
        <v>615</v>
      </c>
      <c r="B270" s="822" t="s">
        <v>6952</v>
      </c>
      <c r="C270" s="822" t="s">
        <v>6953</v>
      </c>
      <c r="D270" s="822" t="s">
        <v>7101</v>
      </c>
      <c r="E270" s="822" t="s">
        <v>2446</v>
      </c>
      <c r="F270" s="831">
        <v>3.8000000000000003</v>
      </c>
      <c r="G270" s="831">
        <v>33331.96</v>
      </c>
      <c r="H270" s="831"/>
      <c r="I270" s="831">
        <v>8771.5684210526306</v>
      </c>
      <c r="J270" s="831"/>
      <c r="K270" s="831"/>
      <c r="L270" s="831"/>
      <c r="M270" s="831"/>
      <c r="N270" s="831">
        <v>1.6600000000000001</v>
      </c>
      <c r="O270" s="831">
        <v>13105.4</v>
      </c>
      <c r="P270" s="827"/>
      <c r="Q270" s="832">
        <v>7894.8192771084332</v>
      </c>
    </row>
    <row r="271" spans="1:17" ht="14.45" customHeight="1" x14ac:dyDescent="0.2">
      <c r="A271" s="821" t="s">
        <v>615</v>
      </c>
      <c r="B271" s="822" t="s">
        <v>6952</v>
      </c>
      <c r="C271" s="822" t="s">
        <v>6953</v>
      </c>
      <c r="D271" s="822" t="s">
        <v>7110</v>
      </c>
      <c r="E271" s="822" t="s">
        <v>2424</v>
      </c>
      <c r="F271" s="831"/>
      <c r="G271" s="831"/>
      <c r="H271" s="831"/>
      <c r="I271" s="831"/>
      <c r="J271" s="831">
        <v>2</v>
      </c>
      <c r="K271" s="831">
        <v>43130</v>
      </c>
      <c r="L271" s="831"/>
      <c r="M271" s="831">
        <v>21565</v>
      </c>
      <c r="N271" s="831"/>
      <c r="O271" s="831"/>
      <c r="P271" s="827"/>
      <c r="Q271" s="832"/>
    </row>
    <row r="272" spans="1:17" ht="14.45" customHeight="1" x14ac:dyDescent="0.2">
      <c r="A272" s="821" t="s">
        <v>615</v>
      </c>
      <c r="B272" s="822" t="s">
        <v>6952</v>
      </c>
      <c r="C272" s="822" t="s">
        <v>6953</v>
      </c>
      <c r="D272" s="822" t="s">
        <v>7549</v>
      </c>
      <c r="E272" s="822" t="s">
        <v>7407</v>
      </c>
      <c r="F272" s="831"/>
      <c r="G272" s="831"/>
      <c r="H272" s="831"/>
      <c r="I272" s="831"/>
      <c r="J272" s="831">
        <v>0</v>
      </c>
      <c r="K272" s="831">
        <v>0</v>
      </c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615</v>
      </c>
      <c r="B273" s="822" t="s">
        <v>6952</v>
      </c>
      <c r="C273" s="822" t="s">
        <v>6953</v>
      </c>
      <c r="D273" s="822" t="s">
        <v>7549</v>
      </c>
      <c r="E273" s="822" t="s">
        <v>7550</v>
      </c>
      <c r="F273" s="831"/>
      <c r="G273" s="831"/>
      <c r="H273" s="831"/>
      <c r="I273" s="831"/>
      <c r="J273" s="831">
        <v>1.77</v>
      </c>
      <c r="K273" s="831">
        <v>1733.84</v>
      </c>
      <c r="L273" s="831"/>
      <c r="M273" s="831">
        <v>979.57062146892645</v>
      </c>
      <c r="N273" s="831">
        <v>8.120000000000001</v>
      </c>
      <c r="O273" s="831">
        <v>7983.34</v>
      </c>
      <c r="P273" s="827"/>
      <c r="Q273" s="832">
        <v>983.1699507389161</v>
      </c>
    </row>
    <row r="274" spans="1:17" ht="14.45" customHeight="1" x14ac:dyDescent="0.2">
      <c r="A274" s="821" t="s">
        <v>615</v>
      </c>
      <c r="B274" s="822" t="s">
        <v>6952</v>
      </c>
      <c r="C274" s="822" t="s">
        <v>6953</v>
      </c>
      <c r="D274" s="822" t="s">
        <v>7111</v>
      </c>
      <c r="E274" s="822" t="s">
        <v>2446</v>
      </c>
      <c r="F274" s="831">
        <v>4.2</v>
      </c>
      <c r="G274" s="831">
        <v>92064.84</v>
      </c>
      <c r="H274" s="831"/>
      <c r="I274" s="831">
        <v>21920.199999999997</v>
      </c>
      <c r="J274" s="831">
        <v>6.5100000000000007</v>
      </c>
      <c r="K274" s="831">
        <v>128437.10999999999</v>
      </c>
      <c r="L274" s="831"/>
      <c r="M274" s="831">
        <v>19729.202764976955</v>
      </c>
      <c r="N274" s="831"/>
      <c r="O274" s="831"/>
      <c r="P274" s="827"/>
      <c r="Q274" s="832"/>
    </row>
    <row r="275" spans="1:17" ht="14.45" customHeight="1" x14ac:dyDescent="0.2">
      <c r="A275" s="821" t="s">
        <v>615</v>
      </c>
      <c r="B275" s="822" t="s">
        <v>6952</v>
      </c>
      <c r="C275" s="822" t="s">
        <v>6953</v>
      </c>
      <c r="D275" s="822" t="s">
        <v>7112</v>
      </c>
      <c r="E275" s="822" t="s">
        <v>7033</v>
      </c>
      <c r="F275" s="831">
        <v>0</v>
      </c>
      <c r="G275" s="831">
        <v>0</v>
      </c>
      <c r="H275" s="831"/>
      <c r="I275" s="831"/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615</v>
      </c>
      <c r="B276" s="822" t="s">
        <v>6952</v>
      </c>
      <c r="C276" s="822" t="s">
        <v>6953</v>
      </c>
      <c r="D276" s="822" t="s">
        <v>7119</v>
      </c>
      <c r="E276" s="822" t="s">
        <v>916</v>
      </c>
      <c r="F276" s="831">
        <v>1</v>
      </c>
      <c r="G276" s="831">
        <v>213.18</v>
      </c>
      <c r="H276" s="831"/>
      <c r="I276" s="831">
        <v>213.18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615</v>
      </c>
      <c r="B277" s="822" t="s">
        <v>6952</v>
      </c>
      <c r="C277" s="822" t="s">
        <v>6953</v>
      </c>
      <c r="D277" s="822" t="s">
        <v>7120</v>
      </c>
      <c r="E277" s="822" t="s">
        <v>916</v>
      </c>
      <c r="F277" s="831">
        <v>3</v>
      </c>
      <c r="G277" s="831">
        <v>218.79</v>
      </c>
      <c r="H277" s="831"/>
      <c r="I277" s="831">
        <v>72.929999999999993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615</v>
      </c>
      <c r="B278" s="822" t="s">
        <v>6952</v>
      </c>
      <c r="C278" s="822" t="s">
        <v>6953</v>
      </c>
      <c r="D278" s="822" t="s">
        <v>7121</v>
      </c>
      <c r="E278" s="822" t="s">
        <v>1881</v>
      </c>
      <c r="F278" s="831">
        <v>1.01</v>
      </c>
      <c r="G278" s="831">
        <v>3150.04</v>
      </c>
      <c r="H278" s="831"/>
      <c r="I278" s="831">
        <v>3118.8514851485147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615</v>
      </c>
      <c r="B279" s="822" t="s">
        <v>6952</v>
      </c>
      <c r="C279" s="822" t="s">
        <v>6953</v>
      </c>
      <c r="D279" s="822" t="s">
        <v>7127</v>
      </c>
      <c r="E279" s="822" t="s">
        <v>7128</v>
      </c>
      <c r="F279" s="831">
        <v>1</v>
      </c>
      <c r="G279" s="831">
        <v>15123.9</v>
      </c>
      <c r="H279" s="831"/>
      <c r="I279" s="831">
        <v>15123.9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615</v>
      </c>
      <c r="B280" s="822" t="s">
        <v>6952</v>
      </c>
      <c r="C280" s="822" t="s">
        <v>6953</v>
      </c>
      <c r="D280" s="822" t="s">
        <v>7129</v>
      </c>
      <c r="E280" s="822" t="s">
        <v>791</v>
      </c>
      <c r="F280" s="831">
        <v>0.51</v>
      </c>
      <c r="G280" s="831">
        <v>56.61</v>
      </c>
      <c r="H280" s="831"/>
      <c r="I280" s="831">
        <v>111</v>
      </c>
      <c r="J280" s="831">
        <v>0.17</v>
      </c>
      <c r="K280" s="831">
        <v>19.55</v>
      </c>
      <c r="L280" s="831"/>
      <c r="M280" s="831">
        <v>115</v>
      </c>
      <c r="N280" s="831">
        <v>0</v>
      </c>
      <c r="O280" s="831">
        <v>0</v>
      </c>
      <c r="P280" s="827"/>
      <c r="Q280" s="832"/>
    </row>
    <row r="281" spans="1:17" ht="14.45" customHeight="1" x14ac:dyDescent="0.2">
      <c r="A281" s="821" t="s">
        <v>615</v>
      </c>
      <c r="B281" s="822" t="s">
        <v>6952</v>
      </c>
      <c r="C281" s="822" t="s">
        <v>6953</v>
      </c>
      <c r="D281" s="822" t="s">
        <v>7130</v>
      </c>
      <c r="E281" s="822" t="s">
        <v>791</v>
      </c>
      <c r="F281" s="831">
        <v>1.23</v>
      </c>
      <c r="G281" s="831">
        <v>354.36</v>
      </c>
      <c r="H281" s="831"/>
      <c r="I281" s="831">
        <v>288.09756097560978</v>
      </c>
      <c r="J281" s="831">
        <v>0.24</v>
      </c>
      <c r="K281" s="831">
        <v>69.150000000000006</v>
      </c>
      <c r="L281" s="831"/>
      <c r="M281" s="831">
        <v>288.12500000000006</v>
      </c>
      <c r="N281" s="831"/>
      <c r="O281" s="831"/>
      <c r="P281" s="827"/>
      <c r="Q281" s="832"/>
    </row>
    <row r="282" spans="1:17" ht="14.45" customHeight="1" x14ac:dyDescent="0.2">
      <c r="A282" s="821" t="s">
        <v>615</v>
      </c>
      <c r="B282" s="822" t="s">
        <v>6952</v>
      </c>
      <c r="C282" s="822" t="s">
        <v>6953</v>
      </c>
      <c r="D282" s="822" t="s">
        <v>7131</v>
      </c>
      <c r="E282" s="822" t="s">
        <v>1132</v>
      </c>
      <c r="F282" s="831">
        <v>2</v>
      </c>
      <c r="G282" s="831">
        <v>372.18</v>
      </c>
      <c r="H282" s="831"/>
      <c r="I282" s="831">
        <v>186.09</v>
      </c>
      <c r="J282" s="831">
        <v>0.43</v>
      </c>
      <c r="K282" s="831">
        <v>78.650000000000006</v>
      </c>
      <c r="L282" s="831"/>
      <c r="M282" s="831">
        <v>182.90697674418607</v>
      </c>
      <c r="N282" s="831"/>
      <c r="O282" s="831"/>
      <c r="P282" s="827"/>
      <c r="Q282" s="832"/>
    </row>
    <row r="283" spans="1:17" ht="14.45" customHeight="1" x14ac:dyDescent="0.2">
      <c r="A283" s="821" t="s">
        <v>615</v>
      </c>
      <c r="B283" s="822" t="s">
        <v>6952</v>
      </c>
      <c r="C283" s="822" t="s">
        <v>6953</v>
      </c>
      <c r="D283" s="822" t="s">
        <v>7135</v>
      </c>
      <c r="E283" s="822" t="s">
        <v>1132</v>
      </c>
      <c r="F283" s="831">
        <v>0.48</v>
      </c>
      <c r="G283" s="831">
        <v>46.82</v>
      </c>
      <c r="H283" s="831"/>
      <c r="I283" s="831">
        <v>97.541666666666671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615</v>
      </c>
      <c r="B284" s="822" t="s">
        <v>6952</v>
      </c>
      <c r="C284" s="822" t="s">
        <v>6953</v>
      </c>
      <c r="D284" s="822" t="s">
        <v>7136</v>
      </c>
      <c r="E284" s="822" t="s">
        <v>1132</v>
      </c>
      <c r="F284" s="831">
        <v>0.09</v>
      </c>
      <c r="G284" s="831">
        <v>37.909999999999997</v>
      </c>
      <c r="H284" s="831"/>
      <c r="I284" s="831">
        <v>421.22222222222217</v>
      </c>
      <c r="J284" s="831"/>
      <c r="K284" s="831"/>
      <c r="L284" s="831"/>
      <c r="M284" s="831"/>
      <c r="N284" s="831"/>
      <c r="O284" s="831"/>
      <c r="P284" s="827"/>
      <c r="Q284" s="832"/>
    </row>
    <row r="285" spans="1:17" ht="14.45" customHeight="1" x14ac:dyDescent="0.2">
      <c r="A285" s="821" t="s">
        <v>615</v>
      </c>
      <c r="B285" s="822" t="s">
        <v>6952</v>
      </c>
      <c r="C285" s="822" t="s">
        <v>6953</v>
      </c>
      <c r="D285" s="822" t="s">
        <v>7140</v>
      </c>
      <c r="E285" s="822" t="s">
        <v>7391</v>
      </c>
      <c r="F285" s="831"/>
      <c r="G285" s="831"/>
      <c r="H285" s="831"/>
      <c r="I285" s="831"/>
      <c r="J285" s="831"/>
      <c r="K285" s="831"/>
      <c r="L285" s="831"/>
      <c r="M285" s="831"/>
      <c r="N285" s="831">
        <v>0</v>
      </c>
      <c r="O285" s="831">
        <v>0</v>
      </c>
      <c r="P285" s="827"/>
      <c r="Q285" s="832"/>
    </row>
    <row r="286" spans="1:17" ht="14.45" customHeight="1" x14ac:dyDescent="0.2">
      <c r="A286" s="821" t="s">
        <v>615</v>
      </c>
      <c r="B286" s="822" t="s">
        <v>6952</v>
      </c>
      <c r="C286" s="822" t="s">
        <v>6953</v>
      </c>
      <c r="D286" s="822" t="s">
        <v>7140</v>
      </c>
      <c r="E286" s="822" t="s">
        <v>2391</v>
      </c>
      <c r="F286" s="831"/>
      <c r="G286" s="831"/>
      <c r="H286" s="831"/>
      <c r="I286" s="831"/>
      <c r="J286" s="831"/>
      <c r="K286" s="831"/>
      <c r="L286" s="831"/>
      <c r="M286" s="831"/>
      <c r="N286" s="831">
        <v>2</v>
      </c>
      <c r="O286" s="831">
        <v>43558.2</v>
      </c>
      <c r="P286" s="827"/>
      <c r="Q286" s="832">
        <v>21779.1</v>
      </c>
    </row>
    <row r="287" spans="1:17" ht="14.45" customHeight="1" x14ac:dyDescent="0.2">
      <c r="A287" s="821" t="s">
        <v>615</v>
      </c>
      <c r="B287" s="822" t="s">
        <v>6952</v>
      </c>
      <c r="C287" s="822" t="s">
        <v>6953</v>
      </c>
      <c r="D287" s="822" t="s">
        <v>7141</v>
      </c>
      <c r="E287" s="822" t="s">
        <v>2967</v>
      </c>
      <c r="F287" s="831">
        <v>1.07</v>
      </c>
      <c r="G287" s="831">
        <v>507.47</v>
      </c>
      <c r="H287" s="831"/>
      <c r="I287" s="831">
        <v>474.27102803738319</v>
      </c>
      <c r="J287" s="831">
        <v>1.6099999999999999</v>
      </c>
      <c r="K287" s="831">
        <v>763.58</v>
      </c>
      <c r="L287" s="831"/>
      <c r="M287" s="831">
        <v>474.27329192546591</v>
      </c>
      <c r="N287" s="831"/>
      <c r="O287" s="831"/>
      <c r="P287" s="827"/>
      <c r="Q287" s="832"/>
    </row>
    <row r="288" spans="1:17" ht="14.45" customHeight="1" x14ac:dyDescent="0.2">
      <c r="A288" s="821" t="s">
        <v>615</v>
      </c>
      <c r="B288" s="822" t="s">
        <v>6952</v>
      </c>
      <c r="C288" s="822" t="s">
        <v>6953</v>
      </c>
      <c r="D288" s="822" t="s">
        <v>7142</v>
      </c>
      <c r="E288" s="822" t="s">
        <v>2967</v>
      </c>
      <c r="F288" s="831"/>
      <c r="G288" s="831"/>
      <c r="H288" s="831"/>
      <c r="I288" s="831"/>
      <c r="J288" s="831">
        <v>1.8199999999999998</v>
      </c>
      <c r="K288" s="831">
        <v>372.23</v>
      </c>
      <c r="L288" s="831"/>
      <c r="M288" s="831">
        <v>204.52197802197804</v>
      </c>
      <c r="N288" s="831"/>
      <c r="O288" s="831"/>
      <c r="P288" s="827"/>
      <c r="Q288" s="832"/>
    </row>
    <row r="289" spans="1:17" ht="14.45" customHeight="1" x14ac:dyDescent="0.2">
      <c r="A289" s="821" t="s">
        <v>615</v>
      </c>
      <c r="B289" s="822" t="s">
        <v>6952</v>
      </c>
      <c r="C289" s="822" t="s">
        <v>6953</v>
      </c>
      <c r="D289" s="822" t="s">
        <v>7145</v>
      </c>
      <c r="E289" s="822" t="s">
        <v>7146</v>
      </c>
      <c r="F289" s="831">
        <v>1</v>
      </c>
      <c r="G289" s="831">
        <v>3300.05</v>
      </c>
      <c r="H289" s="831"/>
      <c r="I289" s="831">
        <v>3300.05</v>
      </c>
      <c r="J289" s="831">
        <v>5</v>
      </c>
      <c r="K289" s="831">
        <v>16500.2</v>
      </c>
      <c r="L289" s="831"/>
      <c r="M289" s="831">
        <v>3300.04</v>
      </c>
      <c r="N289" s="831">
        <v>1</v>
      </c>
      <c r="O289" s="831">
        <v>3300</v>
      </c>
      <c r="P289" s="827"/>
      <c r="Q289" s="832">
        <v>3300</v>
      </c>
    </row>
    <row r="290" spans="1:17" ht="14.45" customHeight="1" x14ac:dyDescent="0.2">
      <c r="A290" s="821" t="s">
        <v>615</v>
      </c>
      <c r="B290" s="822" t="s">
        <v>6952</v>
      </c>
      <c r="C290" s="822" t="s">
        <v>6953</v>
      </c>
      <c r="D290" s="822" t="s">
        <v>7145</v>
      </c>
      <c r="E290" s="822" t="s">
        <v>7410</v>
      </c>
      <c r="F290" s="831">
        <v>0</v>
      </c>
      <c r="G290" s="831">
        <v>0</v>
      </c>
      <c r="H290" s="831"/>
      <c r="I290" s="831"/>
      <c r="J290" s="831">
        <v>0</v>
      </c>
      <c r="K290" s="831">
        <v>9.0949470177292824E-13</v>
      </c>
      <c r="L290" s="831"/>
      <c r="M290" s="831"/>
      <c r="N290" s="831">
        <v>0</v>
      </c>
      <c r="O290" s="831">
        <v>0</v>
      </c>
      <c r="P290" s="827"/>
      <c r="Q290" s="832"/>
    </row>
    <row r="291" spans="1:17" ht="14.45" customHeight="1" x14ac:dyDescent="0.2">
      <c r="A291" s="821" t="s">
        <v>615</v>
      </c>
      <c r="B291" s="822" t="s">
        <v>6952</v>
      </c>
      <c r="C291" s="822" t="s">
        <v>6953</v>
      </c>
      <c r="D291" s="822" t="s">
        <v>7551</v>
      </c>
      <c r="E291" s="822" t="s">
        <v>2954</v>
      </c>
      <c r="F291" s="831">
        <v>3.5</v>
      </c>
      <c r="G291" s="831">
        <v>32754.63</v>
      </c>
      <c r="H291" s="831"/>
      <c r="I291" s="831">
        <v>9358.4657142857141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615</v>
      </c>
      <c r="B292" s="822" t="s">
        <v>6952</v>
      </c>
      <c r="C292" s="822" t="s">
        <v>6953</v>
      </c>
      <c r="D292" s="822" t="s">
        <v>7552</v>
      </c>
      <c r="E292" s="822" t="s">
        <v>2954</v>
      </c>
      <c r="F292" s="831">
        <v>1.1499999999999999</v>
      </c>
      <c r="G292" s="831">
        <v>5381.1</v>
      </c>
      <c r="H292" s="831"/>
      <c r="I292" s="831">
        <v>4679.2173913043489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615</v>
      </c>
      <c r="B293" s="822" t="s">
        <v>6952</v>
      </c>
      <c r="C293" s="822" t="s">
        <v>6953</v>
      </c>
      <c r="D293" s="822" t="s">
        <v>7160</v>
      </c>
      <c r="E293" s="822" t="s">
        <v>3389</v>
      </c>
      <c r="F293" s="831"/>
      <c r="G293" s="831"/>
      <c r="H293" s="831"/>
      <c r="I293" s="831"/>
      <c r="J293" s="831">
        <v>1</v>
      </c>
      <c r="K293" s="831">
        <v>11047.6</v>
      </c>
      <c r="L293" s="831"/>
      <c r="M293" s="831">
        <v>11047.6</v>
      </c>
      <c r="N293" s="831">
        <v>8</v>
      </c>
      <c r="O293" s="831">
        <v>92090.84</v>
      </c>
      <c r="P293" s="827"/>
      <c r="Q293" s="832">
        <v>11511.355</v>
      </c>
    </row>
    <row r="294" spans="1:17" ht="14.45" customHeight="1" x14ac:dyDescent="0.2">
      <c r="A294" s="821" t="s">
        <v>615</v>
      </c>
      <c r="B294" s="822" t="s">
        <v>6952</v>
      </c>
      <c r="C294" s="822" t="s">
        <v>6953</v>
      </c>
      <c r="D294" s="822" t="s">
        <v>7166</v>
      </c>
      <c r="E294" s="822" t="s">
        <v>2446</v>
      </c>
      <c r="F294" s="831">
        <v>1</v>
      </c>
      <c r="G294" s="831">
        <v>52608.3</v>
      </c>
      <c r="H294" s="831"/>
      <c r="I294" s="831">
        <v>52608.3</v>
      </c>
      <c r="J294" s="831"/>
      <c r="K294" s="831"/>
      <c r="L294" s="831"/>
      <c r="M294" s="831"/>
      <c r="N294" s="831">
        <v>9</v>
      </c>
      <c r="O294" s="831">
        <v>426147.69999999995</v>
      </c>
      <c r="P294" s="827"/>
      <c r="Q294" s="832">
        <v>47349.744444444441</v>
      </c>
    </row>
    <row r="295" spans="1:17" ht="14.45" customHeight="1" x14ac:dyDescent="0.2">
      <c r="A295" s="821" t="s">
        <v>615</v>
      </c>
      <c r="B295" s="822" t="s">
        <v>6952</v>
      </c>
      <c r="C295" s="822" t="s">
        <v>6953</v>
      </c>
      <c r="D295" s="822" t="s">
        <v>7167</v>
      </c>
      <c r="E295" s="822" t="s">
        <v>2424</v>
      </c>
      <c r="F295" s="831"/>
      <c r="G295" s="831"/>
      <c r="H295" s="831"/>
      <c r="I295" s="831"/>
      <c r="J295" s="831">
        <v>8</v>
      </c>
      <c r="K295" s="831">
        <v>317436.79999999999</v>
      </c>
      <c r="L295" s="831"/>
      <c r="M295" s="831">
        <v>39679.599999999999</v>
      </c>
      <c r="N295" s="831">
        <v>18</v>
      </c>
      <c r="O295" s="831">
        <v>714232.79999999993</v>
      </c>
      <c r="P295" s="827"/>
      <c r="Q295" s="832">
        <v>39679.599999999999</v>
      </c>
    </row>
    <row r="296" spans="1:17" ht="14.45" customHeight="1" x14ac:dyDescent="0.2">
      <c r="A296" s="821" t="s">
        <v>615</v>
      </c>
      <c r="B296" s="822" t="s">
        <v>6952</v>
      </c>
      <c r="C296" s="822" t="s">
        <v>6953</v>
      </c>
      <c r="D296" s="822" t="s">
        <v>7167</v>
      </c>
      <c r="E296" s="822" t="s">
        <v>7405</v>
      </c>
      <c r="F296" s="831"/>
      <c r="G296" s="831"/>
      <c r="H296" s="831"/>
      <c r="I296" s="831"/>
      <c r="J296" s="831">
        <v>0</v>
      </c>
      <c r="K296" s="831">
        <v>0</v>
      </c>
      <c r="L296" s="831"/>
      <c r="M296" s="831"/>
      <c r="N296" s="831">
        <v>0</v>
      </c>
      <c r="O296" s="831">
        <v>0</v>
      </c>
      <c r="P296" s="827"/>
      <c r="Q296" s="832"/>
    </row>
    <row r="297" spans="1:17" ht="14.45" customHeight="1" x14ac:dyDescent="0.2">
      <c r="A297" s="821" t="s">
        <v>615</v>
      </c>
      <c r="B297" s="822" t="s">
        <v>6952</v>
      </c>
      <c r="C297" s="822" t="s">
        <v>6953</v>
      </c>
      <c r="D297" s="822" t="s">
        <v>7168</v>
      </c>
      <c r="E297" s="822" t="s">
        <v>2366</v>
      </c>
      <c r="F297" s="831"/>
      <c r="G297" s="831"/>
      <c r="H297" s="831"/>
      <c r="I297" s="831"/>
      <c r="J297" s="831">
        <v>4</v>
      </c>
      <c r="K297" s="831">
        <v>243894.43</v>
      </c>
      <c r="L297" s="831"/>
      <c r="M297" s="831">
        <v>60973.607499999998</v>
      </c>
      <c r="N297" s="831"/>
      <c r="O297" s="831"/>
      <c r="P297" s="827"/>
      <c r="Q297" s="832"/>
    </row>
    <row r="298" spans="1:17" ht="14.45" customHeight="1" x14ac:dyDescent="0.2">
      <c r="A298" s="821" t="s">
        <v>615</v>
      </c>
      <c r="B298" s="822" t="s">
        <v>6952</v>
      </c>
      <c r="C298" s="822" t="s">
        <v>6953</v>
      </c>
      <c r="D298" s="822" t="s">
        <v>7168</v>
      </c>
      <c r="E298" s="822" t="s">
        <v>7414</v>
      </c>
      <c r="F298" s="831"/>
      <c r="G298" s="831"/>
      <c r="H298" s="831"/>
      <c r="I298" s="831"/>
      <c r="J298" s="831">
        <v>0</v>
      </c>
      <c r="K298" s="831">
        <v>0</v>
      </c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615</v>
      </c>
      <c r="B299" s="822" t="s">
        <v>6952</v>
      </c>
      <c r="C299" s="822" t="s">
        <v>6953</v>
      </c>
      <c r="D299" s="822" t="s">
        <v>7175</v>
      </c>
      <c r="E299" s="822" t="s">
        <v>2442</v>
      </c>
      <c r="F299" s="831"/>
      <c r="G299" s="831"/>
      <c r="H299" s="831"/>
      <c r="I299" s="831"/>
      <c r="J299" s="831"/>
      <c r="K299" s="831"/>
      <c r="L299" s="831"/>
      <c r="M299" s="831"/>
      <c r="N299" s="831">
        <v>2.63</v>
      </c>
      <c r="O299" s="831">
        <v>8843.9</v>
      </c>
      <c r="P299" s="827"/>
      <c r="Q299" s="832">
        <v>3362.6996197718631</v>
      </c>
    </row>
    <row r="300" spans="1:17" ht="14.45" customHeight="1" x14ac:dyDescent="0.2">
      <c r="A300" s="821" t="s">
        <v>615</v>
      </c>
      <c r="B300" s="822" t="s">
        <v>6952</v>
      </c>
      <c r="C300" s="822" t="s">
        <v>6953</v>
      </c>
      <c r="D300" s="822" t="s">
        <v>7179</v>
      </c>
      <c r="E300" s="822" t="s">
        <v>1132</v>
      </c>
      <c r="F300" s="831"/>
      <c r="G300" s="831"/>
      <c r="H300" s="831"/>
      <c r="I300" s="831"/>
      <c r="J300" s="831">
        <v>1</v>
      </c>
      <c r="K300" s="831">
        <v>421.22</v>
      </c>
      <c r="L300" s="831"/>
      <c r="M300" s="831">
        <v>421.22</v>
      </c>
      <c r="N300" s="831"/>
      <c r="O300" s="831"/>
      <c r="P300" s="827"/>
      <c r="Q300" s="832"/>
    </row>
    <row r="301" spans="1:17" ht="14.45" customHeight="1" x14ac:dyDescent="0.2">
      <c r="A301" s="821" t="s">
        <v>615</v>
      </c>
      <c r="B301" s="822" t="s">
        <v>6952</v>
      </c>
      <c r="C301" s="822" t="s">
        <v>6953</v>
      </c>
      <c r="D301" s="822" t="s">
        <v>7183</v>
      </c>
      <c r="E301" s="822" t="s">
        <v>1370</v>
      </c>
      <c r="F301" s="831"/>
      <c r="G301" s="831"/>
      <c r="H301" s="831"/>
      <c r="I301" s="831"/>
      <c r="J301" s="831">
        <v>1</v>
      </c>
      <c r="K301" s="831">
        <v>179.5</v>
      </c>
      <c r="L301" s="831"/>
      <c r="M301" s="831">
        <v>179.5</v>
      </c>
      <c r="N301" s="831">
        <v>0.75</v>
      </c>
      <c r="O301" s="831">
        <v>134.63</v>
      </c>
      <c r="P301" s="827"/>
      <c r="Q301" s="832">
        <v>179.50666666666666</v>
      </c>
    </row>
    <row r="302" spans="1:17" ht="14.45" customHeight="1" x14ac:dyDescent="0.2">
      <c r="A302" s="821" t="s">
        <v>615</v>
      </c>
      <c r="B302" s="822" t="s">
        <v>6952</v>
      </c>
      <c r="C302" s="822" t="s">
        <v>6953</v>
      </c>
      <c r="D302" s="822" t="s">
        <v>7189</v>
      </c>
      <c r="E302" s="822" t="s">
        <v>1370</v>
      </c>
      <c r="F302" s="831"/>
      <c r="G302" s="831"/>
      <c r="H302" s="831"/>
      <c r="I302" s="831"/>
      <c r="J302" s="831">
        <v>0.73</v>
      </c>
      <c r="K302" s="831">
        <v>76.17</v>
      </c>
      <c r="L302" s="831"/>
      <c r="M302" s="831">
        <v>104.34246575342466</v>
      </c>
      <c r="N302" s="831">
        <v>0.64</v>
      </c>
      <c r="O302" s="831">
        <v>66.78</v>
      </c>
      <c r="P302" s="827"/>
      <c r="Q302" s="832">
        <v>104.34375</v>
      </c>
    </row>
    <row r="303" spans="1:17" ht="14.45" customHeight="1" x14ac:dyDescent="0.2">
      <c r="A303" s="821" t="s">
        <v>615</v>
      </c>
      <c r="B303" s="822" t="s">
        <v>6952</v>
      </c>
      <c r="C303" s="822" t="s">
        <v>6953</v>
      </c>
      <c r="D303" s="822" t="s">
        <v>7190</v>
      </c>
      <c r="E303" s="822" t="s">
        <v>1004</v>
      </c>
      <c r="F303" s="831"/>
      <c r="G303" s="831"/>
      <c r="H303" s="831"/>
      <c r="I303" s="831"/>
      <c r="J303" s="831">
        <v>0.8</v>
      </c>
      <c r="K303" s="831">
        <v>116.34</v>
      </c>
      <c r="L303" s="831"/>
      <c r="M303" s="831">
        <v>145.42499999999998</v>
      </c>
      <c r="N303" s="831">
        <v>0.67</v>
      </c>
      <c r="O303" s="831">
        <v>106.74</v>
      </c>
      <c r="P303" s="827"/>
      <c r="Q303" s="832">
        <v>159.31343283582089</v>
      </c>
    </row>
    <row r="304" spans="1:17" ht="14.45" customHeight="1" x14ac:dyDescent="0.2">
      <c r="A304" s="821" t="s">
        <v>615</v>
      </c>
      <c r="B304" s="822" t="s">
        <v>6952</v>
      </c>
      <c r="C304" s="822" t="s">
        <v>6953</v>
      </c>
      <c r="D304" s="822" t="s">
        <v>7192</v>
      </c>
      <c r="E304" s="822" t="s">
        <v>805</v>
      </c>
      <c r="F304" s="831"/>
      <c r="G304" s="831"/>
      <c r="H304" s="831"/>
      <c r="I304" s="831"/>
      <c r="J304" s="831">
        <v>1.54</v>
      </c>
      <c r="K304" s="831">
        <v>121.97</v>
      </c>
      <c r="L304" s="831"/>
      <c r="M304" s="831">
        <v>79.201298701298697</v>
      </c>
      <c r="N304" s="831"/>
      <c r="O304" s="831"/>
      <c r="P304" s="827"/>
      <c r="Q304" s="832"/>
    </row>
    <row r="305" spans="1:17" ht="14.45" customHeight="1" x14ac:dyDescent="0.2">
      <c r="A305" s="821" t="s">
        <v>615</v>
      </c>
      <c r="B305" s="822" t="s">
        <v>6952</v>
      </c>
      <c r="C305" s="822" t="s">
        <v>6953</v>
      </c>
      <c r="D305" s="822" t="s">
        <v>7196</v>
      </c>
      <c r="E305" s="822" t="s">
        <v>1134</v>
      </c>
      <c r="F305" s="831"/>
      <c r="G305" s="831"/>
      <c r="H305" s="831"/>
      <c r="I305" s="831"/>
      <c r="J305" s="831"/>
      <c r="K305" s="831"/>
      <c r="L305" s="831"/>
      <c r="M305" s="831"/>
      <c r="N305" s="831">
        <v>0</v>
      </c>
      <c r="O305" s="831">
        <v>0</v>
      </c>
      <c r="P305" s="827"/>
      <c r="Q305" s="832"/>
    </row>
    <row r="306" spans="1:17" ht="14.45" customHeight="1" x14ac:dyDescent="0.2">
      <c r="A306" s="821" t="s">
        <v>615</v>
      </c>
      <c r="B306" s="822" t="s">
        <v>6952</v>
      </c>
      <c r="C306" s="822" t="s">
        <v>6953</v>
      </c>
      <c r="D306" s="822" t="s">
        <v>7201</v>
      </c>
      <c r="E306" s="822" t="s">
        <v>805</v>
      </c>
      <c r="F306" s="831"/>
      <c r="G306" s="831"/>
      <c r="H306" s="831"/>
      <c r="I306" s="831"/>
      <c r="J306" s="831">
        <v>4.75</v>
      </c>
      <c r="K306" s="831">
        <v>1039.78</v>
      </c>
      <c r="L306" s="831"/>
      <c r="M306" s="831">
        <v>218.90105263157895</v>
      </c>
      <c r="N306" s="831"/>
      <c r="O306" s="831"/>
      <c r="P306" s="827"/>
      <c r="Q306" s="832"/>
    </row>
    <row r="307" spans="1:17" ht="14.45" customHeight="1" x14ac:dyDescent="0.2">
      <c r="A307" s="821" t="s">
        <v>615</v>
      </c>
      <c r="B307" s="822" t="s">
        <v>6952</v>
      </c>
      <c r="C307" s="822" t="s">
        <v>6953</v>
      </c>
      <c r="D307" s="822" t="s">
        <v>7553</v>
      </c>
      <c r="E307" s="822" t="s">
        <v>2368</v>
      </c>
      <c r="F307" s="831"/>
      <c r="G307" s="831"/>
      <c r="H307" s="831"/>
      <c r="I307" s="831"/>
      <c r="J307" s="831"/>
      <c r="K307" s="831"/>
      <c r="L307" s="831"/>
      <c r="M307" s="831"/>
      <c r="N307" s="831">
        <v>14.36</v>
      </c>
      <c r="O307" s="831">
        <v>682572.81</v>
      </c>
      <c r="P307" s="827"/>
      <c r="Q307" s="832">
        <v>47532.925487465189</v>
      </c>
    </row>
    <row r="308" spans="1:17" ht="14.45" customHeight="1" x14ac:dyDescent="0.2">
      <c r="A308" s="821" t="s">
        <v>615</v>
      </c>
      <c r="B308" s="822" t="s">
        <v>6952</v>
      </c>
      <c r="C308" s="822" t="s">
        <v>6953</v>
      </c>
      <c r="D308" s="822" t="s">
        <v>7553</v>
      </c>
      <c r="E308" s="822" t="s">
        <v>7554</v>
      </c>
      <c r="F308" s="831"/>
      <c r="G308" s="831"/>
      <c r="H308" s="831"/>
      <c r="I308" s="831"/>
      <c r="J308" s="831"/>
      <c r="K308" s="831"/>
      <c r="L308" s="831"/>
      <c r="M308" s="831"/>
      <c r="N308" s="831">
        <v>0</v>
      </c>
      <c r="O308" s="831">
        <v>0</v>
      </c>
      <c r="P308" s="827"/>
      <c r="Q308" s="832"/>
    </row>
    <row r="309" spans="1:17" ht="14.45" customHeight="1" x14ac:dyDescent="0.2">
      <c r="A309" s="821" t="s">
        <v>615</v>
      </c>
      <c r="B309" s="822" t="s">
        <v>6952</v>
      </c>
      <c r="C309" s="822" t="s">
        <v>6953</v>
      </c>
      <c r="D309" s="822" t="s">
        <v>7239</v>
      </c>
      <c r="E309" s="822" t="s">
        <v>7240</v>
      </c>
      <c r="F309" s="831"/>
      <c r="G309" s="831"/>
      <c r="H309" s="831"/>
      <c r="I309" s="831"/>
      <c r="J309" s="831"/>
      <c r="K309" s="831"/>
      <c r="L309" s="831"/>
      <c r="M309" s="831"/>
      <c r="N309" s="831">
        <v>0.2</v>
      </c>
      <c r="O309" s="831">
        <v>5060</v>
      </c>
      <c r="P309" s="827"/>
      <c r="Q309" s="832">
        <v>25300</v>
      </c>
    </row>
    <row r="310" spans="1:17" ht="14.45" customHeight="1" x14ac:dyDescent="0.2">
      <c r="A310" s="821" t="s">
        <v>615</v>
      </c>
      <c r="B310" s="822" t="s">
        <v>6952</v>
      </c>
      <c r="C310" s="822" t="s">
        <v>6953</v>
      </c>
      <c r="D310" s="822" t="s">
        <v>7244</v>
      </c>
      <c r="E310" s="822" t="s">
        <v>7240</v>
      </c>
      <c r="F310" s="831"/>
      <c r="G310" s="831"/>
      <c r="H310" s="831"/>
      <c r="I310" s="831"/>
      <c r="J310" s="831"/>
      <c r="K310" s="831"/>
      <c r="L310" s="831"/>
      <c r="M310" s="831"/>
      <c r="N310" s="831">
        <v>0.8</v>
      </c>
      <c r="O310" s="831">
        <v>20240</v>
      </c>
      <c r="P310" s="827"/>
      <c r="Q310" s="832">
        <v>25300</v>
      </c>
    </row>
    <row r="311" spans="1:17" ht="14.45" customHeight="1" x14ac:dyDescent="0.2">
      <c r="A311" s="821" t="s">
        <v>615</v>
      </c>
      <c r="B311" s="822" t="s">
        <v>6952</v>
      </c>
      <c r="C311" s="822" t="s">
        <v>7252</v>
      </c>
      <c r="D311" s="822" t="s">
        <v>7253</v>
      </c>
      <c r="E311" s="822" t="s">
        <v>7254</v>
      </c>
      <c r="F311" s="831"/>
      <c r="G311" s="831"/>
      <c r="H311" s="831"/>
      <c r="I311" s="831"/>
      <c r="J311" s="831"/>
      <c r="K311" s="831"/>
      <c r="L311" s="831"/>
      <c r="M311" s="831"/>
      <c r="N311" s="831">
        <v>2</v>
      </c>
      <c r="O311" s="831">
        <v>4491.8</v>
      </c>
      <c r="P311" s="827"/>
      <c r="Q311" s="832">
        <v>2245.9</v>
      </c>
    </row>
    <row r="312" spans="1:17" ht="14.45" customHeight="1" x14ac:dyDescent="0.2">
      <c r="A312" s="821" t="s">
        <v>615</v>
      </c>
      <c r="B312" s="822" t="s">
        <v>6952</v>
      </c>
      <c r="C312" s="822" t="s">
        <v>7261</v>
      </c>
      <c r="D312" s="822" t="s">
        <v>7264</v>
      </c>
      <c r="E312" s="822" t="s">
        <v>7265</v>
      </c>
      <c r="F312" s="831">
        <v>2</v>
      </c>
      <c r="G312" s="831">
        <v>1429.65</v>
      </c>
      <c r="H312" s="831"/>
      <c r="I312" s="831">
        <v>714.82500000000005</v>
      </c>
      <c r="J312" s="831">
        <v>2</v>
      </c>
      <c r="K312" s="831">
        <v>1125.3</v>
      </c>
      <c r="L312" s="831"/>
      <c r="M312" s="831">
        <v>562.65</v>
      </c>
      <c r="N312" s="831">
        <v>1</v>
      </c>
      <c r="O312" s="831">
        <v>562.65</v>
      </c>
      <c r="P312" s="827"/>
      <c r="Q312" s="832">
        <v>562.65</v>
      </c>
    </row>
    <row r="313" spans="1:17" ht="14.45" customHeight="1" x14ac:dyDescent="0.2">
      <c r="A313" s="821" t="s">
        <v>615</v>
      </c>
      <c r="B313" s="822" t="s">
        <v>6952</v>
      </c>
      <c r="C313" s="822" t="s">
        <v>7261</v>
      </c>
      <c r="D313" s="822" t="s">
        <v>7280</v>
      </c>
      <c r="E313" s="822" t="s">
        <v>7281</v>
      </c>
      <c r="F313" s="831">
        <v>1</v>
      </c>
      <c r="G313" s="831">
        <v>179.3</v>
      </c>
      <c r="H313" s="831"/>
      <c r="I313" s="831">
        <v>179.3</v>
      </c>
      <c r="J313" s="831">
        <v>6</v>
      </c>
      <c r="K313" s="831">
        <v>1075.8</v>
      </c>
      <c r="L313" s="831"/>
      <c r="M313" s="831">
        <v>179.29999999999998</v>
      </c>
      <c r="N313" s="831">
        <v>3</v>
      </c>
      <c r="O313" s="831">
        <v>537.90000000000009</v>
      </c>
      <c r="P313" s="827"/>
      <c r="Q313" s="832">
        <v>179.30000000000004</v>
      </c>
    </row>
    <row r="314" spans="1:17" ht="14.45" customHeight="1" x14ac:dyDescent="0.2">
      <c r="A314" s="821" t="s">
        <v>615</v>
      </c>
      <c r="B314" s="822" t="s">
        <v>6952</v>
      </c>
      <c r="C314" s="822" t="s">
        <v>7261</v>
      </c>
      <c r="D314" s="822" t="s">
        <v>7283</v>
      </c>
      <c r="E314" s="822" t="s">
        <v>7284</v>
      </c>
      <c r="F314" s="831"/>
      <c r="G314" s="831"/>
      <c r="H314" s="831"/>
      <c r="I314" s="831"/>
      <c r="J314" s="831">
        <v>4</v>
      </c>
      <c r="K314" s="831">
        <v>303.88</v>
      </c>
      <c r="L314" s="831"/>
      <c r="M314" s="831">
        <v>75.97</v>
      </c>
      <c r="N314" s="831"/>
      <c r="O314" s="831"/>
      <c r="P314" s="827"/>
      <c r="Q314" s="832"/>
    </row>
    <row r="315" spans="1:17" ht="14.45" customHeight="1" x14ac:dyDescent="0.2">
      <c r="A315" s="821" t="s">
        <v>615</v>
      </c>
      <c r="B315" s="822" t="s">
        <v>6952</v>
      </c>
      <c r="C315" s="822" t="s">
        <v>7261</v>
      </c>
      <c r="D315" s="822" t="s">
        <v>7285</v>
      </c>
      <c r="E315" s="822" t="s">
        <v>7286</v>
      </c>
      <c r="F315" s="831"/>
      <c r="G315" s="831"/>
      <c r="H315" s="831"/>
      <c r="I315" s="831"/>
      <c r="J315" s="831">
        <v>4</v>
      </c>
      <c r="K315" s="831">
        <v>378.76</v>
      </c>
      <c r="L315" s="831"/>
      <c r="M315" s="831">
        <v>94.69</v>
      </c>
      <c r="N315" s="831"/>
      <c r="O315" s="831"/>
      <c r="P315" s="827"/>
      <c r="Q315" s="832"/>
    </row>
    <row r="316" spans="1:17" ht="14.45" customHeight="1" x14ac:dyDescent="0.2">
      <c r="A316" s="821" t="s">
        <v>615</v>
      </c>
      <c r="B316" s="822" t="s">
        <v>6952</v>
      </c>
      <c r="C316" s="822" t="s">
        <v>7261</v>
      </c>
      <c r="D316" s="822" t="s">
        <v>7287</v>
      </c>
      <c r="E316" s="822" t="s">
        <v>7286</v>
      </c>
      <c r="F316" s="831"/>
      <c r="G316" s="831"/>
      <c r="H316" s="831"/>
      <c r="I316" s="831"/>
      <c r="J316" s="831">
        <v>8</v>
      </c>
      <c r="K316" s="831">
        <v>607.76</v>
      </c>
      <c r="L316" s="831"/>
      <c r="M316" s="831">
        <v>75.97</v>
      </c>
      <c r="N316" s="831">
        <v>4</v>
      </c>
      <c r="O316" s="831">
        <v>303.88</v>
      </c>
      <c r="P316" s="827"/>
      <c r="Q316" s="832">
        <v>75.97</v>
      </c>
    </row>
    <row r="317" spans="1:17" ht="14.45" customHeight="1" x14ac:dyDescent="0.2">
      <c r="A317" s="821" t="s">
        <v>615</v>
      </c>
      <c r="B317" s="822" t="s">
        <v>6952</v>
      </c>
      <c r="C317" s="822" t="s">
        <v>6946</v>
      </c>
      <c r="D317" s="822" t="s">
        <v>7316</v>
      </c>
      <c r="E317" s="822" t="s">
        <v>7317</v>
      </c>
      <c r="F317" s="831"/>
      <c r="G317" s="831"/>
      <c r="H317" s="831"/>
      <c r="I317" s="831"/>
      <c r="J317" s="831"/>
      <c r="K317" s="831"/>
      <c r="L317" s="831"/>
      <c r="M317" s="831"/>
      <c r="N317" s="831">
        <v>2</v>
      </c>
      <c r="O317" s="831">
        <v>420</v>
      </c>
      <c r="P317" s="827"/>
      <c r="Q317" s="832">
        <v>210</v>
      </c>
    </row>
    <row r="318" spans="1:17" ht="14.45" customHeight="1" x14ac:dyDescent="0.2">
      <c r="A318" s="821" t="s">
        <v>615</v>
      </c>
      <c r="B318" s="822" t="s">
        <v>6952</v>
      </c>
      <c r="C318" s="822" t="s">
        <v>6946</v>
      </c>
      <c r="D318" s="822" t="s">
        <v>7318</v>
      </c>
      <c r="E318" s="822" t="s">
        <v>7319</v>
      </c>
      <c r="F318" s="831">
        <v>177</v>
      </c>
      <c r="G318" s="831">
        <v>6726</v>
      </c>
      <c r="H318" s="831"/>
      <c r="I318" s="831">
        <v>38</v>
      </c>
      <c r="J318" s="831">
        <v>216</v>
      </c>
      <c r="K318" s="831">
        <v>8208</v>
      </c>
      <c r="L318" s="831"/>
      <c r="M318" s="831">
        <v>38</v>
      </c>
      <c r="N318" s="831">
        <v>241</v>
      </c>
      <c r="O318" s="831">
        <v>9640</v>
      </c>
      <c r="P318" s="827"/>
      <c r="Q318" s="832">
        <v>40</v>
      </c>
    </row>
    <row r="319" spans="1:17" ht="14.45" customHeight="1" x14ac:dyDescent="0.2">
      <c r="A319" s="821" t="s">
        <v>615</v>
      </c>
      <c r="B319" s="822" t="s">
        <v>6952</v>
      </c>
      <c r="C319" s="822" t="s">
        <v>6946</v>
      </c>
      <c r="D319" s="822" t="s">
        <v>7326</v>
      </c>
      <c r="E319" s="822" t="s">
        <v>7327</v>
      </c>
      <c r="F319" s="831">
        <v>15</v>
      </c>
      <c r="G319" s="831">
        <v>2685</v>
      </c>
      <c r="H319" s="831"/>
      <c r="I319" s="831">
        <v>179</v>
      </c>
      <c r="J319" s="831">
        <v>68</v>
      </c>
      <c r="K319" s="831">
        <v>12240</v>
      </c>
      <c r="L319" s="831"/>
      <c r="M319" s="831">
        <v>180</v>
      </c>
      <c r="N319" s="831">
        <v>76</v>
      </c>
      <c r="O319" s="831">
        <v>14744</v>
      </c>
      <c r="P319" s="827"/>
      <c r="Q319" s="832">
        <v>194</v>
      </c>
    </row>
    <row r="320" spans="1:17" ht="14.45" customHeight="1" x14ac:dyDescent="0.2">
      <c r="A320" s="821" t="s">
        <v>615</v>
      </c>
      <c r="B320" s="822" t="s">
        <v>6952</v>
      </c>
      <c r="C320" s="822" t="s">
        <v>6946</v>
      </c>
      <c r="D320" s="822" t="s">
        <v>7332</v>
      </c>
      <c r="E320" s="822" t="s">
        <v>7333</v>
      </c>
      <c r="F320" s="831">
        <v>18</v>
      </c>
      <c r="G320" s="831">
        <v>0</v>
      </c>
      <c r="H320" s="831"/>
      <c r="I320" s="831">
        <v>0</v>
      </c>
      <c r="J320" s="831">
        <v>26</v>
      </c>
      <c r="K320" s="831">
        <v>0</v>
      </c>
      <c r="L320" s="831"/>
      <c r="M320" s="831">
        <v>0</v>
      </c>
      <c r="N320" s="831">
        <v>44</v>
      </c>
      <c r="O320" s="831">
        <v>0</v>
      </c>
      <c r="P320" s="827"/>
      <c r="Q320" s="832">
        <v>0</v>
      </c>
    </row>
    <row r="321" spans="1:17" ht="14.45" customHeight="1" x14ac:dyDescent="0.2">
      <c r="A321" s="821" t="s">
        <v>615</v>
      </c>
      <c r="B321" s="822" t="s">
        <v>6952</v>
      </c>
      <c r="C321" s="822" t="s">
        <v>6946</v>
      </c>
      <c r="D321" s="822" t="s">
        <v>7334</v>
      </c>
      <c r="E321" s="822" t="s">
        <v>7335</v>
      </c>
      <c r="F321" s="831">
        <v>237</v>
      </c>
      <c r="G321" s="831">
        <v>0</v>
      </c>
      <c r="H321" s="831"/>
      <c r="I321" s="831">
        <v>0</v>
      </c>
      <c r="J321" s="831">
        <v>323</v>
      </c>
      <c r="K321" s="831">
        <v>0</v>
      </c>
      <c r="L321" s="831"/>
      <c r="M321" s="831">
        <v>0</v>
      </c>
      <c r="N321" s="831">
        <v>375</v>
      </c>
      <c r="O321" s="831">
        <v>0</v>
      </c>
      <c r="P321" s="827"/>
      <c r="Q321" s="832">
        <v>0</v>
      </c>
    </row>
    <row r="322" spans="1:17" ht="14.45" customHeight="1" x14ac:dyDescent="0.2">
      <c r="A322" s="821" t="s">
        <v>615</v>
      </c>
      <c r="B322" s="822" t="s">
        <v>6952</v>
      </c>
      <c r="C322" s="822" t="s">
        <v>6946</v>
      </c>
      <c r="D322" s="822" t="s">
        <v>7336</v>
      </c>
      <c r="E322" s="822" t="s">
        <v>7337</v>
      </c>
      <c r="F322" s="831">
        <v>28</v>
      </c>
      <c r="G322" s="831">
        <v>6860</v>
      </c>
      <c r="H322" s="831"/>
      <c r="I322" s="831">
        <v>245</v>
      </c>
      <c r="J322" s="831">
        <v>25</v>
      </c>
      <c r="K322" s="831">
        <v>6150</v>
      </c>
      <c r="L322" s="831"/>
      <c r="M322" s="831">
        <v>246</v>
      </c>
      <c r="N322" s="831">
        <v>10</v>
      </c>
      <c r="O322" s="831">
        <v>2600</v>
      </c>
      <c r="P322" s="827"/>
      <c r="Q322" s="832">
        <v>260</v>
      </c>
    </row>
    <row r="323" spans="1:17" ht="14.45" customHeight="1" x14ac:dyDescent="0.2">
      <c r="A323" s="821" t="s">
        <v>615</v>
      </c>
      <c r="B323" s="822" t="s">
        <v>6952</v>
      </c>
      <c r="C323" s="822" t="s">
        <v>6946</v>
      </c>
      <c r="D323" s="822" t="s">
        <v>7358</v>
      </c>
      <c r="E323" s="822" t="s">
        <v>7359</v>
      </c>
      <c r="F323" s="831"/>
      <c r="G323" s="831"/>
      <c r="H323" s="831"/>
      <c r="I323" s="831"/>
      <c r="J323" s="831">
        <v>0</v>
      </c>
      <c r="K323" s="831">
        <v>0</v>
      </c>
      <c r="L323" s="831"/>
      <c r="M323" s="831"/>
      <c r="N323" s="831"/>
      <c r="O323" s="831"/>
      <c r="P323" s="827"/>
      <c r="Q323" s="832"/>
    </row>
    <row r="324" spans="1:17" ht="14.45" customHeight="1" x14ac:dyDescent="0.2">
      <c r="A324" s="821" t="s">
        <v>615</v>
      </c>
      <c r="B324" s="822" t="s">
        <v>6952</v>
      </c>
      <c r="C324" s="822" t="s">
        <v>6946</v>
      </c>
      <c r="D324" s="822" t="s">
        <v>7360</v>
      </c>
      <c r="E324" s="822" t="s">
        <v>7361</v>
      </c>
      <c r="F324" s="831">
        <v>16</v>
      </c>
      <c r="G324" s="831">
        <v>5728</v>
      </c>
      <c r="H324" s="831"/>
      <c r="I324" s="831">
        <v>358</v>
      </c>
      <c r="J324" s="831">
        <v>6</v>
      </c>
      <c r="K324" s="831">
        <v>2160</v>
      </c>
      <c r="L324" s="831"/>
      <c r="M324" s="831">
        <v>360</v>
      </c>
      <c r="N324" s="831">
        <v>8</v>
      </c>
      <c r="O324" s="831">
        <v>3104</v>
      </c>
      <c r="P324" s="827"/>
      <c r="Q324" s="832">
        <v>388</v>
      </c>
    </row>
    <row r="325" spans="1:17" ht="14.45" customHeight="1" x14ac:dyDescent="0.2">
      <c r="A325" s="821" t="s">
        <v>615</v>
      </c>
      <c r="B325" s="822" t="s">
        <v>6952</v>
      </c>
      <c r="C325" s="822" t="s">
        <v>6946</v>
      </c>
      <c r="D325" s="822" t="s">
        <v>7368</v>
      </c>
      <c r="E325" s="822" t="s">
        <v>7369</v>
      </c>
      <c r="F325" s="831">
        <v>83</v>
      </c>
      <c r="G325" s="831">
        <v>9628</v>
      </c>
      <c r="H325" s="831"/>
      <c r="I325" s="831">
        <v>116</v>
      </c>
      <c r="J325" s="831">
        <v>81</v>
      </c>
      <c r="K325" s="831">
        <v>9477</v>
      </c>
      <c r="L325" s="831"/>
      <c r="M325" s="831">
        <v>117</v>
      </c>
      <c r="N325" s="831">
        <v>59</v>
      </c>
      <c r="O325" s="831">
        <v>7493</v>
      </c>
      <c r="P325" s="827"/>
      <c r="Q325" s="832">
        <v>127</v>
      </c>
    </row>
    <row r="326" spans="1:17" ht="14.45" customHeight="1" x14ac:dyDescent="0.2">
      <c r="A326" s="821" t="s">
        <v>615</v>
      </c>
      <c r="B326" s="822" t="s">
        <v>6952</v>
      </c>
      <c r="C326" s="822" t="s">
        <v>6946</v>
      </c>
      <c r="D326" s="822" t="s">
        <v>7377</v>
      </c>
      <c r="E326" s="822" t="s">
        <v>7378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0</v>
      </c>
      <c r="P326" s="827"/>
      <c r="Q326" s="832">
        <v>0</v>
      </c>
    </row>
    <row r="327" spans="1:17" ht="14.45" customHeight="1" x14ac:dyDescent="0.2">
      <c r="A327" s="821" t="s">
        <v>615</v>
      </c>
      <c r="B327" s="822" t="s">
        <v>6952</v>
      </c>
      <c r="C327" s="822" t="s">
        <v>6946</v>
      </c>
      <c r="D327" s="822" t="s">
        <v>7381</v>
      </c>
      <c r="E327" s="822" t="s">
        <v>7378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0</v>
      </c>
      <c r="P327" s="827"/>
      <c r="Q327" s="832">
        <v>0</v>
      </c>
    </row>
    <row r="328" spans="1:17" ht="14.45" customHeight="1" x14ac:dyDescent="0.2">
      <c r="A328" s="821" t="s">
        <v>615</v>
      </c>
      <c r="B328" s="822" t="s">
        <v>7426</v>
      </c>
      <c r="C328" s="822" t="s">
        <v>6953</v>
      </c>
      <c r="D328" s="822" t="s">
        <v>7034</v>
      </c>
      <c r="E328" s="822" t="s">
        <v>3281</v>
      </c>
      <c r="F328" s="831"/>
      <c r="G328" s="831"/>
      <c r="H328" s="831"/>
      <c r="I328" s="831"/>
      <c r="J328" s="831"/>
      <c r="K328" s="831"/>
      <c r="L328" s="831"/>
      <c r="M328" s="831"/>
      <c r="N328" s="831">
        <v>3.4000000000000004</v>
      </c>
      <c r="O328" s="831">
        <v>1960.88</v>
      </c>
      <c r="P328" s="827"/>
      <c r="Q328" s="832">
        <v>576.7294117647059</v>
      </c>
    </row>
    <row r="329" spans="1:17" ht="14.45" customHeight="1" x14ac:dyDescent="0.2">
      <c r="A329" s="821" t="s">
        <v>615</v>
      </c>
      <c r="B329" s="822" t="s">
        <v>7426</v>
      </c>
      <c r="C329" s="822" t="s">
        <v>6953</v>
      </c>
      <c r="D329" s="822" t="s">
        <v>7035</v>
      </c>
      <c r="E329" s="822" t="s">
        <v>3281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533.58000000000004</v>
      </c>
      <c r="P329" s="827"/>
      <c r="Q329" s="832">
        <v>533.58000000000004</v>
      </c>
    </row>
    <row r="330" spans="1:17" ht="14.45" customHeight="1" x14ac:dyDescent="0.2">
      <c r="A330" s="821" t="s">
        <v>615</v>
      </c>
      <c r="B330" s="822" t="s">
        <v>7426</v>
      </c>
      <c r="C330" s="822" t="s">
        <v>6953</v>
      </c>
      <c r="D330" s="822" t="s">
        <v>7048</v>
      </c>
      <c r="E330" s="822" t="s">
        <v>805</v>
      </c>
      <c r="F330" s="831">
        <v>1.06</v>
      </c>
      <c r="G330" s="831">
        <v>232.03</v>
      </c>
      <c r="H330" s="831"/>
      <c r="I330" s="831">
        <v>218.89622641509433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615</v>
      </c>
      <c r="B331" s="822" t="s">
        <v>7426</v>
      </c>
      <c r="C331" s="822" t="s">
        <v>6953</v>
      </c>
      <c r="D331" s="822" t="s">
        <v>7141</v>
      </c>
      <c r="E331" s="822" t="s">
        <v>2967</v>
      </c>
      <c r="F331" s="831">
        <v>0.15</v>
      </c>
      <c r="G331" s="831">
        <v>71.14</v>
      </c>
      <c r="H331" s="831"/>
      <c r="I331" s="831">
        <v>474.26666666666671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615</v>
      </c>
      <c r="B332" s="822" t="s">
        <v>7426</v>
      </c>
      <c r="C332" s="822" t="s">
        <v>6953</v>
      </c>
      <c r="D332" s="822" t="s">
        <v>7142</v>
      </c>
      <c r="E332" s="822" t="s">
        <v>2967</v>
      </c>
      <c r="F332" s="831">
        <v>0.67</v>
      </c>
      <c r="G332" s="831">
        <v>137.03</v>
      </c>
      <c r="H332" s="831"/>
      <c r="I332" s="831">
        <v>204.52238805970148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615</v>
      </c>
      <c r="B333" s="822" t="s">
        <v>7426</v>
      </c>
      <c r="C333" s="822" t="s">
        <v>7261</v>
      </c>
      <c r="D333" s="822" t="s">
        <v>7432</v>
      </c>
      <c r="E333" s="822" t="s">
        <v>7433</v>
      </c>
      <c r="F333" s="831">
        <v>4</v>
      </c>
      <c r="G333" s="831">
        <v>11372.18</v>
      </c>
      <c r="H333" s="831"/>
      <c r="I333" s="831">
        <v>2843.0450000000001</v>
      </c>
      <c r="J333" s="831">
        <v>3</v>
      </c>
      <c r="K333" s="831">
        <v>7562.35</v>
      </c>
      <c r="L333" s="831"/>
      <c r="M333" s="831">
        <v>2520.7833333333333</v>
      </c>
      <c r="N333" s="831">
        <v>1</v>
      </c>
      <c r="O333" s="831">
        <v>2520.8000000000002</v>
      </c>
      <c r="P333" s="827"/>
      <c r="Q333" s="832">
        <v>2520.8000000000002</v>
      </c>
    </row>
    <row r="334" spans="1:17" ht="14.45" customHeight="1" x14ac:dyDescent="0.2">
      <c r="A334" s="821" t="s">
        <v>615</v>
      </c>
      <c r="B334" s="822" t="s">
        <v>7426</v>
      </c>
      <c r="C334" s="822" t="s">
        <v>7261</v>
      </c>
      <c r="D334" s="822" t="s">
        <v>7434</v>
      </c>
      <c r="E334" s="822" t="s">
        <v>7435</v>
      </c>
      <c r="F334" s="831">
        <v>18</v>
      </c>
      <c r="G334" s="831">
        <v>27100.78</v>
      </c>
      <c r="H334" s="831"/>
      <c r="I334" s="831">
        <v>1505.5988888888887</v>
      </c>
      <c r="J334" s="831">
        <v>23</v>
      </c>
      <c r="K334" s="831">
        <v>32738.36</v>
      </c>
      <c r="L334" s="831"/>
      <c r="M334" s="831">
        <v>1423.4069565217392</v>
      </c>
      <c r="N334" s="831">
        <v>3</v>
      </c>
      <c r="O334" s="831">
        <v>4699.74</v>
      </c>
      <c r="P334" s="827"/>
      <c r="Q334" s="832">
        <v>1566.58</v>
      </c>
    </row>
    <row r="335" spans="1:17" ht="14.45" customHeight="1" x14ac:dyDescent="0.2">
      <c r="A335" s="821" t="s">
        <v>615</v>
      </c>
      <c r="B335" s="822" t="s">
        <v>7426</v>
      </c>
      <c r="C335" s="822" t="s">
        <v>7261</v>
      </c>
      <c r="D335" s="822" t="s">
        <v>7280</v>
      </c>
      <c r="E335" s="822" t="s">
        <v>7281</v>
      </c>
      <c r="F335" s="831"/>
      <c r="G335" s="831"/>
      <c r="H335" s="831"/>
      <c r="I335" s="831"/>
      <c r="J335" s="831">
        <v>1</v>
      </c>
      <c r="K335" s="831">
        <v>179.3</v>
      </c>
      <c r="L335" s="831"/>
      <c r="M335" s="831">
        <v>179.3</v>
      </c>
      <c r="N335" s="831">
        <v>1</v>
      </c>
      <c r="O335" s="831">
        <v>179.3</v>
      </c>
      <c r="P335" s="827"/>
      <c r="Q335" s="832">
        <v>179.3</v>
      </c>
    </row>
    <row r="336" spans="1:17" ht="14.45" customHeight="1" x14ac:dyDescent="0.2">
      <c r="A336" s="821" t="s">
        <v>615</v>
      </c>
      <c r="B336" s="822" t="s">
        <v>7426</v>
      </c>
      <c r="C336" s="822" t="s">
        <v>7261</v>
      </c>
      <c r="D336" s="822" t="s">
        <v>7287</v>
      </c>
      <c r="E336" s="822" t="s">
        <v>7286</v>
      </c>
      <c r="F336" s="831"/>
      <c r="G336" s="831"/>
      <c r="H336" s="831"/>
      <c r="I336" s="831"/>
      <c r="J336" s="831"/>
      <c r="K336" s="831"/>
      <c r="L336" s="831"/>
      <c r="M336" s="831"/>
      <c r="N336" s="831">
        <v>2</v>
      </c>
      <c r="O336" s="831">
        <v>151.94</v>
      </c>
      <c r="P336" s="827"/>
      <c r="Q336" s="832">
        <v>75.97</v>
      </c>
    </row>
    <row r="337" spans="1:17" ht="14.45" customHeight="1" x14ac:dyDescent="0.2">
      <c r="A337" s="821" t="s">
        <v>615</v>
      </c>
      <c r="B337" s="822" t="s">
        <v>7426</v>
      </c>
      <c r="C337" s="822" t="s">
        <v>7261</v>
      </c>
      <c r="D337" s="822" t="s">
        <v>7437</v>
      </c>
      <c r="E337" s="822" t="s">
        <v>7438</v>
      </c>
      <c r="F337" s="831"/>
      <c r="G337" s="831"/>
      <c r="H337" s="831"/>
      <c r="I337" s="831"/>
      <c r="J337" s="831"/>
      <c r="K337" s="831"/>
      <c r="L337" s="831"/>
      <c r="M337" s="831"/>
      <c r="N337" s="831">
        <v>3</v>
      </c>
      <c r="O337" s="831">
        <v>6037.71</v>
      </c>
      <c r="P337" s="827"/>
      <c r="Q337" s="832">
        <v>2012.57</v>
      </c>
    </row>
    <row r="338" spans="1:17" ht="14.45" customHeight="1" x14ac:dyDescent="0.2">
      <c r="A338" s="821" t="s">
        <v>615</v>
      </c>
      <c r="B338" s="822" t="s">
        <v>7426</v>
      </c>
      <c r="C338" s="822" t="s">
        <v>6946</v>
      </c>
      <c r="D338" s="822" t="s">
        <v>7318</v>
      </c>
      <c r="E338" s="822" t="s">
        <v>7319</v>
      </c>
      <c r="F338" s="831">
        <v>57</v>
      </c>
      <c r="G338" s="831">
        <v>2166</v>
      </c>
      <c r="H338" s="831"/>
      <c r="I338" s="831">
        <v>38</v>
      </c>
      <c r="J338" s="831">
        <v>27</v>
      </c>
      <c r="K338" s="831">
        <v>1026</v>
      </c>
      <c r="L338" s="831"/>
      <c r="M338" s="831">
        <v>38</v>
      </c>
      <c r="N338" s="831">
        <v>15</v>
      </c>
      <c r="O338" s="831">
        <v>600</v>
      </c>
      <c r="P338" s="827"/>
      <c r="Q338" s="832">
        <v>40</v>
      </c>
    </row>
    <row r="339" spans="1:17" ht="14.45" customHeight="1" x14ac:dyDescent="0.2">
      <c r="A339" s="821" t="s">
        <v>615</v>
      </c>
      <c r="B339" s="822" t="s">
        <v>7426</v>
      </c>
      <c r="C339" s="822" t="s">
        <v>6946</v>
      </c>
      <c r="D339" s="822" t="s">
        <v>7328</v>
      </c>
      <c r="E339" s="822" t="s">
        <v>7329</v>
      </c>
      <c r="F339" s="831">
        <v>137</v>
      </c>
      <c r="G339" s="831">
        <v>24523</v>
      </c>
      <c r="H339" s="831"/>
      <c r="I339" s="831">
        <v>179</v>
      </c>
      <c r="J339" s="831">
        <v>77</v>
      </c>
      <c r="K339" s="831">
        <v>13860</v>
      </c>
      <c r="L339" s="831"/>
      <c r="M339" s="831">
        <v>180</v>
      </c>
      <c r="N339" s="831">
        <v>44</v>
      </c>
      <c r="O339" s="831">
        <v>8536</v>
      </c>
      <c r="P339" s="827"/>
      <c r="Q339" s="832">
        <v>194</v>
      </c>
    </row>
    <row r="340" spans="1:17" ht="14.45" customHeight="1" x14ac:dyDescent="0.2">
      <c r="A340" s="821" t="s">
        <v>615</v>
      </c>
      <c r="B340" s="822" t="s">
        <v>7426</v>
      </c>
      <c r="C340" s="822" t="s">
        <v>6946</v>
      </c>
      <c r="D340" s="822" t="s">
        <v>7441</v>
      </c>
      <c r="E340" s="822" t="s">
        <v>7442</v>
      </c>
      <c r="F340" s="831">
        <v>28</v>
      </c>
      <c r="G340" s="831">
        <v>34916</v>
      </c>
      <c r="H340" s="831"/>
      <c r="I340" s="831">
        <v>1247</v>
      </c>
      <c r="J340" s="831">
        <v>21</v>
      </c>
      <c r="K340" s="831">
        <v>26271</v>
      </c>
      <c r="L340" s="831"/>
      <c r="M340" s="831">
        <v>1251</v>
      </c>
      <c r="N340" s="831">
        <v>14</v>
      </c>
      <c r="O340" s="831">
        <v>18312</v>
      </c>
      <c r="P340" s="827"/>
      <c r="Q340" s="832">
        <v>1308</v>
      </c>
    </row>
    <row r="341" spans="1:17" ht="14.45" customHeight="1" x14ac:dyDescent="0.2">
      <c r="A341" s="821" t="s">
        <v>615</v>
      </c>
      <c r="B341" s="822" t="s">
        <v>7426</v>
      </c>
      <c r="C341" s="822" t="s">
        <v>6946</v>
      </c>
      <c r="D341" s="822" t="s">
        <v>7443</v>
      </c>
      <c r="E341" s="822" t="s">
        <v>7444</v>
      </c>
      <c r="F341" s="831">
        <v>4783</v>
      </c>
      <c r="G341" s="831">
        <v>3419845</v>
      </c>
      <c r="H341" s="831"/>
      <c r="I341" s="831">
        <v>715</v>
      </c>
      <c r="J341" s="831">
        <v>1521</v>
      </c>
      <c r="K341" s="831">
        <v>1089036</v>
      </c>
      <c r="L341" s="831"/>
      <c r="M341" s="831">
        <v>716</v>
      </c>
      <c r="N341" s="831">
        <v>145</v>
      </c>
      <c r="O341" s="831">
        <v>105270</v>
      </c>
      <c r="P341" s="827"/>
      <c r="Q341" s="832">
        <v>726</v>
      </c>
    </row>
    <row r="342" spans="1:17" ht="14.45" customHeight="1" x14ac:dyDescent="0.2">
      <c r="A342" s="821" t="s">
        <v>615</v>
      </c>
      <c r="B342" s="822" t="s">
        <v>7426</v>
      </c>
      <c r="C342" s="822" t="s">
        <v>6946</v>
      </c>
      <c r="D342" s="822" t="s">
        <v>7471</v>
      </c>
      <c r="E342" s="822" t="s">
        <v>7472</v>
      </c>
      <c r="F342" s="831"/>
      <c r="G342" s="831"/>
      <c r="H342" s="831"/>
      <c r="I342" s="831"/>
      <c r="J342" s="831">
        <v>18</v>
      </c>
      <c r="K342" s="831">
        <v>111078</v>
      </c>
      <c r="L342" s="831"/>
      <c r="M342" s="831">
        <v>6171</v>
      </c>
      <c r="N342" s="831">
        <v>11</v>
      </c>
      <c r="O342" s="831">
        <v>69124</v>
      </c>
      <c r="P342" s="827"/>
      <c r="Q342" s="832">
        <v>6284</v>
      </c>
    </row>
    <row r="343" spans="1:17" ht="14.45" customHeight="1" x14ac:dyDescent="0.2">
      <c r="A343" s="821" t="s">
        <v>615</v>
      </c>
      <c r="B343" s="822" t="s">
        <v>7426</v>
      </c>
      <c r="C343" s="822" t="s">
        <v>6946</v>
      </c>
      <c r="D343" s="822" t="s">
        <v>7330</v>
      </c>
      <c r="E343" s="822" t="s">
        <v>7331</v>
      </c>
      <c r="F343" s="831">
        <v>30</v>
      </c>
      <c r="G343" s="831">
        <v>200850</v>
      </c>
      <c r="H343" s="831"/>
      <c r="I343" s="831">
        <v>6695</v>
      </c>
      <c r="J343" s="831">
        <v>52</v>
      </c>
      <c r="K343" s="831">
        <v>348764</v>
      </c>
      <c r="L343" s="831"/>
      <c r="M343" s="831">
        <v>6707</v>
      </c>
      <c r="N343" s="831">
        <v>10</v>
      </c>
      <c r="O343" s="831">
        <v>68240</v>
      </c>
      <c r="P343" s="827"/>
      <c r="Q343" s="832">
        <v>6824</v>
      </c>
    </row>
    <row r="344" spans="1:17" ht="14.45" customHeight="1" x14ac:dyDescent="0.2">
      <c r="A344" s="821" t="s">
        <v>615</v>
      </c>
      <c r="B344" s="822" t="s">
        <v>7426</v>
      </c>
      <c r="C344" s="822" t="s">
        <v>6946</v>
      </c>
      <c r="D344" s="822" t="s">
        <v>7447</v>
      </c>
      <c r="E344" s="822" t="s">
        <v>7448</v>
      </c>
      <c r="F344" s="831">
        <v>283</v>
      </c>
      <c r="G344" s="831">
        <v>36790</v>
      </c>
      <c r="H344" s="831"/>
      <c r="I344" s="831">
        <v>130</v>
      </c>
      <c r="J344" s="831">
        <v>123</v>
      </c>
      <c r="K344" s="831">
        <v>16113</v>
      </c>
      <c r="L344" s="831"/>
      <c r="M344" s="831">
        <v>131</v>
      </c>
      <c r="N344" s="831">
        <v>19</v>
      </c>
      <c r="O344" s="831">
        <v>2584</v>
      </c>
      <c r="P344" s="827"/>
      <c r="Q344" s="832">
        <v>136</v>
      </c>
    </row>
    <row r="345" spans="1:17" ht="14.45" customHeight="1" x14ac:dyDescent="0.2">
      <c r="A345" s="821" t="s">
        <v>615</v>
      </c>
      <c r="B345" s="822" t="s">
        <v>7426</v>
      </c>
      <c r="C345" s="822" t="s">
        <v>6946</v>
      </c>
      <c r="D345" s="822" t="s">
        <v>7449</v>
      </c>
      <c r="E345" s="822" t="s">
        <v>7450</v>
      </c>
      <c r="F345" s="831">
        <v>28</v>
      </c>
      <c r="G345" s="831">
        <v>20496</v>
      </c>
      <c r="H345" s="831"/>
      <c r="I345" s="831">
        <v>732</v>
      </c>
      <c r="J345" s="831">
        <v>29</v>
      </c>
      <c r="K345" s="831">
        <v>21489</v>
      </c>
      <c r="L345" s="831"/>
      <c r="M345" s="831">
        <v>741</v>
      </c>
      <c r="N345" s="831">
        <v>7</v>
      </c>
      <c r="O345" s="831">
        <v>5481</v>
      </c>
      <c r="P345" s="827"/>
      <c r="Q345" s="832">
        <v>783</v>
      </c>
    </row>
    <row r="346" spans="1:17" ht="14.45" customHeight="1" x14ac:dyDescent="0.2">
      <c r="A346" s="821" t="s">
        <v>615</v>
      </c>
      <c r="B346" s="822" t="s">
        <v>7426</v>
      </c>
      <c r="C346" s="822" t="s">
        <v>6946</v>
      </c>
      <c r="D346" s="822" t="s">
        <v>7451</v>
      </c>
      <c r="E346" s="822" t="s">
        <v>7452</v>
      </c>
      <c r="F346" s="831">
        <v>10635</v>
      </c>
      <c r="G346" s="831">
        <v>9369435</v>
      </c>
      <c r="H346" s="831"/>
      <c r="I346" s="831">
        <v>881</v>
      </c>
      <c r="J346" s="831">
        <v>9452</v>
      </c>
      <c r="K346" s="831">
        <v>8336664</v>
      </c>
      <c r="L346" s="831"/>
      <c r="M346" s="831">
        <v>882</v>
      </c>
      <c r="N346" s="831">
        <v>4732</v>
      </c>
      <c r="O346" s="831">
        <v>4225676</v>
      </c>
      <c r="P346" s="827"/>
      <c r="Q346" s="832">
        <v>893</v>
      </c>
    </row>
    <row r="347" spans="1:17" ht="14.45" customHeight="1" x14ac:dyDescent="0.2">
      <c r="A347" s="821" t="s">
        <v>615</v>
      </c>
      <c r="B347" s="822" t="s">
        <v>7426</v>
      </c>
      <c r="C347" s="822" t="s">
        <v>6946</v>
      </c>
      <c r="D347" s="822" t="s">
        <v>7334</v>
      </c>
      <c r="E347" s="822" t="s">
        <v>7335</v>
      </c>
      <c r="F347" s="831"/>
      <c r="G347" s="831"/>
      <c r="H347" s="831"/>
      <c r="I347" s="831"/>
      <c r="J347" s="831"/>
      <c r="K347" s="831"/>
      <c r="L347" s="831"/>
      <c r="M347" s="831"/>
      <c r="N347" s="831">
        <v>6</v>
      </c>
      <c r="O347" s="831">
        <v>0</v>
      </c>
      <c r="P347" s="827"/>
      <c r="Q347" s="832">
        <v>0</v>
      </c>
    </row>
    <row r="348" spans="1:17" ht="14.45" customHeight="1" x14ac:dyDescent="0.2">
      <c r="A348" s="821" t="s">
        <v>615</v>
      </c>
      <c r="B348" s="822" t="s">
        <v>7426</v>
      </c>
      <c r="C348" s="822" t="s">
        <v>6946</v>
      </c>
      <c r="D348" s="822" t="s">
        <v>7336</v>
      </c>
      <c r="E348" s="822" t="s">
        <v>7337</v>
      </c>
      <c r="F348" s="831">
        <v>2</v>
      </c>
      <c r="G348" s="831">
        <v>490</v>
      </c>
      <c r="H348" s="831"/>
      <c r="I348" s="831">
        <v>245</v>
      </c>
      <c r="J348" s="831"/>
      <c r="K348" s="831"/>
      <c r="L348" s="831"/>
      <c r="M348" s="831"/>
      <c r="N348" s="831">
        <v>2</v>
      </c>
      <c r="O348" s="831">
        <v>520</v>
      </c>
      <c r="P348" s="827"/>
      <c r="Q348" s="832">
        <v>260</v>
      </c>
    </row>
    <row r="349" spans="1:17" ht="14.45" customHeight="1" x14ac:dyDescent="0.2">
      <c r="A349" s="821" t="s">
        <v>615</v>
      </c>
      <c r="B349" s="822" t="s">
        <v>7426</v>
      </c>
      <c r="C349" s="822" t="s">
        <v>6946</v>
      </c>
      <c r="D349" s="822" t="s">
        <v>7475</v>
      </c>
      <c r="E349" s="822" t="s">
        <v>7476</v>
      </c>
      <c r="F349" s="831"/>
      <c r="G349" s="831"/>
      <c r="H349" s="831"/>
      <c r="I349" s="831"/>
      <c r="J349" s="831"/>
      <c r="K349" s="831"/>
      <c r="L349" s="831"/>
      <c r="M349" s="831"/>
      <c r="N349" s="831">
        <v>0</v>
      </c>
      <c r="O349" s="831">
        <v>0</v>
      </c>
      <c r="P349" s="827"/>
      <c r="Q349" s="832"/>
    </row>
    <row r="350" spans="1:17" ht="14.45" customHeight="1" x14ac:dyDescent="0.2">
      <c r="A350" s="821" t="s">
        <v>615</v>
      </c>
      <c r="B350" s="822" t="s">
        <v>7426</v>
      </c>
      <c r="C350" s="822" t="s">
        <v>6946</v>
      </c>
      <c r="D350" s="822" t="s">
        <v>7340</v>
      </c>
      <c r="E350" s="822" t="s">
        <v>7341</v>
      </c>
      <c r="F350" s="831">
        <v>29</v>
      </c>
      <c r="G350" s="831">
        <v>27318</v>
      </c>
      <c r="H350" s="831"/>
      <c r="I350" s="831">
        <v>942</v>
      </c>
      <c r="J350" s="831">
        <v>50</v>
      </c>
      <c r="K350" s="831">
        <v>47200</v>
      </c>
      <c r="L350" s="831"/>
      <c r="M350" s="831">
        <v>944</v>
      </c>
      <c r="N350" s="831">
        <v>11</v>
      </c>
      <c r="O350" s="831">
        <v>10692</v>
      </c>
      <c r="P350" s="827"/>
      <c r="Q350" s="832">
        <v>972</v>
      </c>
    </row>
    <row r="351" spans="1:17" ht="14.45" customHeight="1" x14ac:dyDescent="0.2">
      <c r="A351" s="821" t="s">
        <v>615</v>
      </c>
      <c r="B351" s="822" t="s">
        <v>7426</v>
      </c>
      <c r="C351" s="822" t="s">
        <v>6946</v>
      </c>
      <c r="D351" s="822" t="s">
        <v>7350</v>
      </c>
      <c r="E351" s="822" t="s">
        <v>7351</v>
      </c>
      <c r="F351" s="831">
        <v>3</v>
      </c>
      <c r="G351" s="831">
        <v>1074</v>
      </c>
      <c r="H351" s="831"/>
      <c r="I351" s="831">
        <v>358</v>
      </c>
      <c r="J351" s="831">
        <v>16</v>
      </c>
      <c r="K351" s="831">
        <v>5760</v>
      </c>
      <c r="L351" s="831"/>
      <c r="M351" s="831">
        <v>360</v>
      </c>
      <c r="N351" s="831">
        <v>4</v>
      </c>
      <c r="O351" s="831">
        <v>1552</v>
      </c>
      <c r="P351" s="827"/>
      <c r="Q351" s="832">
        <v>388</v>
      </c>
    </row>
    <row r="352" spans="1:17" ht="14.45" customHeight="1" x14ac:dyDescent="0.2">
      <c r="A352" s="821" t="s">
        <v>615</v>
      </c>
      <c r="B352" s="822" t="s">
        <v>7426</v>
      </c>
      <c r="C352" s="822" t="s">
        <v>6946</v>
      </c>
      <c r="D352" s="822" t="s">
        <v>7453</v>
      </c>
      <c r="E352" s="822" t="s">
        <v>7454</v>
      </c>
      <c r="F352" s="831"/>
      <c r="G352" s="831"/>
      <c r="H352" s="831"/>
      <c r="I352" s="831"/>
      <c r="J352" s="831">
        <v>6</v>
      </c>
      <c r="K352" s="831">
        <v>4266</v>
      </c>
      <c r="L352" s="831"/>
      <c r="M352" s="831">
        <v>711</v>
      </c>
      <c r="N352" s="831">
        <v>1</v>
      </c>
      <c r="O352" s="831">
        <v>768</v>
      </c>
      <c r="P352" s="827"/>
      <c r="Q352" s="832">
        <v>768</v>
      </c>
    </row>
    <row r="353" spans="1:17" ht="14.45" customHeight="1" x14ac:dyDescent="0.2">
      <c r="A353" s="821" t="s">
        <v>615</v>
      </c>
      <c r="B353" s="822" t="s">
        <v>7426</v>
      </c>
      <c r="C353" s="822" t="s">
        <v>6946</v>
      </c>
      <c r="D353" s="822" t="s">
        <v>7455</v>
      </c>
      <c r="E353" s="822" t="s">
        <v>7456</v>
      </c>
      <c r="F353" s="831">
        <v>51</v>
      </c>
      <c r="G353" s="831">
        <v>27693</v>
      </c>
      <c r="H353" s="831"/>
      <c r="I353" s="831">
        <v>543</v>
      </c>
      <c r="J353" s="831">
        <v>41</v>
      </c>
      <c r="K353" s="831">
        <v>22427</v>
      </c>
      <c r="L353" s="831"/>
      <c r="M353" s="831">
        <v>547</v>
      </c>
      <c r="N353" s="831"/>
      <c r="O353" s="831"/>
      <c r="P353" s="827"/>
      <c r="Q353" s="832"/>
    </row>
    <row r="354" spans="1:17" ht="14.45" customHeight="1" x14ac:dyDescent="0.2">
      <c r="A354" s="821" t="s">
        <v>615</v>
      </c>
      <c r="B354" s="822" t="s">
        <v>7426</v>
      </c>
      <c r="C354" s="822" t="s">
        <v>6946</v>
      </c>
      <c r="D354" s="822" t="s">
        <v>7368</v>
      </c>
      <c r="E354" s="822" t="s">
        <v>7369</v>
      </c>
      <c r="F354" s="831">
        <v>1</v>
      </c>
      <c r="G354" s="831">
        <v>116</v>
      </c>
      <c r="H354" s="831"/>
      <c r="I354" s="831">
        <v>116</v>
      </c>
      <c r="J354" s="831">
        <v>6</v>
      </c>
      <c r="K354" s="831">
        <v>702</v>
      </c>
      <c r="L354" s="831"/>
      <c r="M354" s="831">
        <v>117</v>
      </c>
      <c r="N354" s="831">
        <v>4</v>
      </c>
      <c r="O354" s="831">
        <v>508</v>
      </c>
      <c r="P354" s="827"/>
      <c r="Q354" s="832">
        <v>127</v>
      </c>
    </row>
    <row r="355" spans="1:17" ht="14.45" customHeight="1" x14ac:dyDescent="0.2">
      <c r="A355" s="821" t="s">
        <v>615</v>
      </c>
      <c r="B355" s="822" t="s">
        <v>7426</v>
      </c>
      <c r="C355" s="822" t="s">
        <v>6946</v>
      </c>
      <c r="D355" s="822" t="s">
        <v>7457</v>
      </c>
      <c r="E355" s="822" t="s">
        <v>7458</v>
      </c>
      <c r="F355" s="831">
        <v>20</v>
      </c>
      <c r="G355" s="831">
        <v>76780</v>
      </c>
      <c r="H355" s="831"/>
      <c r="I355" s="831">
        <v>3839</v>
      </c>
      <c r="J355" s="831">
        <v>17</v>
      </c>
      <c r="K355" s="831">
        <v>65365</v>
      </c>
      <c r="L355" s="831"/>
      <c r="M355" s="831">
        <v>3845</v>
      </c>
      <c r="N355" s="831">
        <v>11</v>
      </c>
      <c r="O355" s="831">
        <v>43835</v>
      </c>
      <c r="P355" s="827"/>
      <c r="Q355" s="832">
        <v>3985</v>
      </c>
    </row>
    <row r="356" spans="1:17" ht="14.45" customHeight="1" x14ac:dyDescent="0.2">
      <c r="A356" s="821" t="s">
        <v>615</v>
      </c>
      <c r="B356" s="822" t="s">
        <v>7426</v>
      </c>
      <c r="C356" s="822" t="s">
        <v>6946</v>
      </c>
      <c r="D356" s="822" t="s">
        <v>7459</v>
      </c>
      <c r="E356" s="822" t="s">
        <v>7460</v>
      </c>
      <c r="F356" s="831">
        <v>511</v>
      </c>
      <c r="G356" s="831">
        <v>996450</v>
      </c>
      <c r="H356" s="831"/>
      <c r="I356" s="831">
        <v>1950</v>
      </c>
      <c r="J356" s="831">
        <v>780</v>
      </c>
      <c r="K356" s="831">
        <v>1524120</v>
      </c>
      <c r="L356" s="831"/>
      <c r="M356" s="831">
        <v>1954</v>
      </c>
      <c r="N356" s="831">
        <v>138</v>
      </c>
      <c r="O356" s="831">
        <v>277518</v>
      </c>
      <c r="P356" s="827"/>
      <c r="Q356" s="832">
        <v>2011</v>
      </c>
    </row>
    <row r="357" spans="1:17" ht="14.45" customHeight="1" x14ac:dyDescent="0.2">
      <c r="A357" s="821" t="s">
        <v>615</v>
      </c>
      <c r="B357" s="822" t="s">
        <v>7426</v>
      </c>
      <c r="C357" s="822" t="s">
        <v>6946</v>
      </c>
      <c r="D357" s="822" t="s">
        <v>7479</v>
      </c>
      <c r="E357" s="822" t="s">
        <v>7480</v>
      </c>
      <c r="F357" s="831">
        <v>4</v>
      </c>
      <c r="G357" s="831">
        <v>1432</v>
      </c>
      <c r="H357" s="831"/>
      <c r="I357" s="831">
        <v>358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615</v>
      </c>
      <c r="B358" s="822" t="s">
        <v>7426</v>
      </c>
      <c r="C358" s="822" t="s">
        <v>6946</v>
      </c>
      <c r="D358" s="822" t="s">
        <v>7483</v>
      </c>
      <c r="E358" s="822" t="s">
        <v>7484</v>
      </c>
      <c r="F358" s="831">
        <v>3</v>
      </c>
      <c r="G358" s="831">
        <v>44454</v>
      </c>
      <c r="H358" s="831"/>
      <c r="I358" s="831">
        <v>14818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615</v>
      </c>
      <c r="B359" s="822" t="s">
        <v>7426</v>
      </c>
      <c r="C359" s="822" t="s">
        <v>6946</v>
      </c>
      <c r="D359" s="822" t="s">
        <v>7461</v>
      </c>
      <c r="E359" s="822" t="s">
        <v>7462</v>
      </c>
      <c r="F359" s="831">
        <v>1</v>
      </c>
      <c r="G359" s="831">
        <v>304</v>
      </c>
      <c r="H359" s="831"/>
      <c r="I359" s="831">
        <v>304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615</v>
      </c>
      <c r="B360" s="822" t="s">
        <v>7426</v>
      </c>
      <c r="C360" s="822" t="s">
        <v>6946</v>
      </c>
      <c r="D360" s="822" t="s">
        <v>7463</v>
      </c>
      <c r="E360" s="822" t="s">
        <v>7464</v>
      </c>
      <c r="F360" s="831">
        <v>13</v>
      </c>
      <c r="G360" s="831">
        <v>2093</v>
      </c>
      <c r="H360" s="831"/>
      <c r="I360" s="831">
        <v>161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615</v>
      </c>
      <c r="B361" s="822" t="s">
        <v>7426</v>
      </c>
      <c r="C361" s="822" t="s">
        <v>6946</v>
      </c>
      <c r="D361" s="822" t="s">
        <v>7485</v>
      </c>
      <c r="E361" s="822" t="s">
        <v>7486</v>
      </c>
      <c r="F361" s="831"/>
      <c r="G361" s="831"/>
      <c r="H361" s="831"/>
      <c r="I361" s="831"/>
      <c r="J361" s="831"/>
      <c r="K361" s="831"/>
      <c r="L361" s="831"/>
      <c r="M361" s="831"/>
      <c r="N361" s="831">
        <v>256</v>
      </c>
      <c r="O361" s="831">
        <v>139264</v>
      </c>
      <c r="P361" s="827"/>
      <c r="Q361" s="832">
        <v>544</v>
      </c>
    </row>
    <row r="362" spans="1:17" ht="14.45" customHeight="1" x14ac:dyDescent="0.2">
      <c r="A362" s="821" t="s">
        <v>615</v>
      </c>
      <c r="B362" s="822" t="s">
        <v>7555</v>
      </c>
      <c r="C362" s="822" t="s">
        <v>6953</v>
      </c>
      <c r="D362" s="822" t="s">
        <v>7556</v>
      </c>
      <c r="E362" s="822" t="s">
        <v>7557</v>
      </c>
      <c r="F362" s="831"/>
      <c r="G362" s="831"/>
      <c r="H362" s="831"/>
      <c r="I362" s="831"/>
      <c r="J362" s="831">
        <v>3</v>
      </c>
      <c r="K362" s="831">
        <v>2219.1</v>
      </c>
      <c r="L362" s="831"/>
      <c r="M362" s="831">
        <v>739.69999999999993</v>
      </c>
      <c r="N362" s="831">
        <v>3</v>
      </c>
      <c r="O362" s="831">
        <v>384.09000000000003</v>
      </c>
      <c r="P362" s="827"/>
      <c r="Q362" s="832">
        <v>128.03</v>
      </c>
    </row>
    <row r="363" spans="1:17" ht="14.45" customHeight="1" x14ac:dyDescent="0.2">
      <c r="A363" s="821" t="s">
        <v>615</v>
      </c>
      <c r="B363" s="822" t="s">
        <v>7555</v>
      </c>
      <c r="C363" s="822" t="s">
        <v>6953</v>
      </c>
      <c r="D363" s="822" t="s">
        <v>7558</v>
      </c>
      <c r="E363" s="822" t="s">
        <v>6964</v>
      </c>
      <c r="F363" s="831">
        <v>2</v>
      </c>
      <c r="G363" s="831">
        <v>227.34</v>
      </c>
      <c r="H363" s="831"/>
      <c r="I363" s="831">
        <v>113.67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615</v>
      </c>
      <c r="B364" s="822" t="s">
        <v>7555</v>
      </c>
      <c r="C364" s="822" t="s">
        <v>6953</v>
      </c>
      <c r="D364" s="822" t="s">
        <v>6963</v>
      </c>
      <c r="E364" s="822" t="s">
        <v>6964</v>
      </c>
      <c r="F364" s="831">
        <v>5</v>
      </c>
      <c r="G364" s="831">
        <v>1136.7</v>
      </c>
      <c r="H364" s="831"/>
      <c r="I364" s="831">
        <v>227.34</v>
      </c>
      <c r="J364" s="831">
        <v>2</v>
      </c>
      <c r="K364" s="831">
        <v>454.68</v>
      </c>
      <c r="L364" s="831"/>
      <c r="M364" s="831">
        <v>227.34</v>
      </c>
      <c r="N364" s="831">
        <v>11</v>
      </c>
      <c r="O364" s="831">
        <v>2500.7400000000002</v>
      </c>
      <c r="P364" s="827"/>
      <c r="Q364" s="832">
        <v>227.34000000000003</v>
      </c>
    </row>
    <row r="365" spans="1:17" ht="14.45" customHeight="1" x14ac:dyDescent="0.2">
      <c r="A365" s="821" t="s">
        <v>615</v>
      </c>
      <c r="B365" s="822" t="s">
        <v>7555</v>
      </c>
      <c r="C365" s="822" t="s">
        <v>6953</v>
      </c>
      <c r="D365" s="822" t="s">
        <v>7559</v>
      </c>
      <c r="E365" s="822" t="s">
        <v>7560</v>
      </c>
      <c r="F365" s="831">
        <v>37.6</v>
      </c>
      <c r="G365" s="831">
        <v>13939.359999999997</v>
      </c>
      <c r="H365" s="831"/>
      <c r="I365" s="831">
        <v>370.72765957446796</v>
      </c>
      <c r="J365" s="831">
        <v>0.3</v>
      </c>
      <c r="K365" s="831">
        <v>94.34</v>
      </c>
      <c r="L365" s="831"/>
      <c r="M365" s="831">
        <v>314.4666666666667</v>
      </c>
      <c r="N365" s="831"/>
      <c r="O365" s="831"/>
      <c r="P365" s="827"/>
      <c r="Q365" s="832"/>
    </row>
    <row r="366" spans="1:17" ht="14.45" customHeight="1" x14ac:dyDescent="0.2">
      <c r="A366" s="821" t="s">
        <v>615</v>
      </c>
      <c r="B366" s="822" t="s">
        <v>7555</v>
      </c>
      <c r="C366" s="822" t="s">
        <v>6953</v>
      </c>
      <c r="D366" s="822" t="s">
        <v>7561</v>
      </c>
      <c r="E366" s="822" t="s">
        <v>773</v>
      </c>
      <c r="F366" s="831">
        <v>2.9000000000000004</v>
      </c>
      <c r="G366" s="831">
        <v>902.81</v>
      </c>
      <c r="H366" s="831"/>
      <c r="I366" s="831">
        <v>311.31379310344823</v>
      </c>
      <c r="J366" s="831">
        <v>18.5</v>
      </c>
      <c r="K366" s="831">
        <v>5759.41</v>
      </c>
      <c r="L366" s="831"/>
      <c r="M366" s="831">
        <v>311.31945945945944</v>
      </c>
      <c r="N366" s="831">
        <v>2.5999999999999996</v>
      </c>
      <c r="O366" s="831">
        <v>809.38</v>
      </c>
      <c r="P366" s="827"/>
      <c r="Q366" s="832">
        <v>311.30000000000007</v>
      </c>
    </row>
    <row r="367" spans="1:17" ht="14.45" customHeight="1" x14ac:dyDescent="0.2">
      <c r="A367" s="821" t="s">
        <v>615</v>
      </c>
      <c r="B367" s="822" t="s">
        <v>7555</v>
      </c>
      <c r="C367" s="822" t="s">
        <v>6953</v>
      </c>
      <c r="D367" s="822" t="s">
        <v>7562</v>
      </c>
      <c r="E367" s="822" t="s">
        <v>7563</v>
      </c>
      <c r="F367" s="831"/>
      <c r="G367" s="831"/>
      <c r="H367" s="831"/>
      <c r="I367" s="831"/>
      <c r="J367" s="831">
        <v>1.48</v>
      </c>
      <c r="K367" s="831">
        <v>541.38</v>
      </c>
      <c r="L367" s="831"/>
      <c r="M367" s="831">
        <v>365.79729729729729</v>
      </c>
      <c r="N367" s="831"/>
      <c r="O367" s="831"/>
      <c r="P367" s="827"/>
      <c r="Q367" s="832"/>
    </row>
    <row r="368" spans="1:17" ht="14.45" customHeight="1" x14ac:dyDescent="0.2">
      <c r="A368" s="821" t="s">
        <v>615</v>
      </c>
      <c r="B368" s="822" t="s">
        <v>7555</v>
      </c>
      <c r="C368" s="822" t="s">
        <v>6953</v>
      </c>
      <c r="D368" s="822" t="s">
        <v>6967</v>
      </c>
      <c r="E368" s="822" t="s">
        <v>974</v>
      </c>
      <c r="F368" s="831">
        <v>66.559999999999974</v>
      </c>
      <c r="G368" s="831">
        <v>6955.78</v>
      </c>
      <c r="H368" s="831"/>
      <c r="I368" s="831">
        <v>104.50390625000004</v>
      </c>
      <c r="J368" s="831">
        <v>70.44</v>
      </c>
      <c r="K368" s="831">
        <v>8107.3300000000008</v>
      </c>
      <c r="L368" s="831"/>
      <c r="M368" s="831">
        <v>115.09554230550825</v>
      </c>
      <c r="N368" s="831">
        <v>59.760000000000005</v>
      </c>
      <c r="O368" s="831">
        <v>6245.1399999999994</v>
      </c>
      <c r="P368" s="827"/>
      <c r="Q368" s="832">
        <v>104.50368139223559</v>
      </c>
    </row>
    <row r="369" spans="1:17" ht="14.45" customHeight="1" x14ac:dyDescent="0.2">
      <c r="A369" s="821" t="s">
        <v>615</v>
      </c>
      <c r="B369" s="822" t="s">
        <v>7555</v>
      </c>
      <c r="C369" s="822" t="s">
        <v>6953</v>
      </c>
      <c r="D369" s="822" t="s">
        <v>6968</v>
      </c>
      <c r="E369" s="822" t="s">
        <v>974</v>
      </c>
      <c r="F369" s="831">
        <v>158.43</v>
      </c>
      <c r="G369" s="831">
        <v>25201.89</v>
      </c>
      <c r="H369" s="831"/>
      <c r="I369" s="831">
        <v>159.07271350123082</v>
      </c>
      <c r="J369" s="831">
        <v>140.31</v>
      </c>
      <c r="K369" s="831">
        <v>30927.950000000012</v>
      </c>
      <c r="L369" s="831"/>
      <c r="M369" s="831">
        <v>220.42584277670881</v>
      </c>
      <c r="N369" s="831">
        <v>230.38</v>
      </c>
      <c r="O369" s="831">
        <v>36494.9</v>
      </c>
      <c r="P369" s="827"/>
      <c r="Q369" s="832">
        <v>158.4117544925775</v>
      </c>
    </row>
    <row r="370" spans="1:17" ht="14.45" customHeight="1" x14ac:dyDescent="0.2">
      <c r="A370" s="821" t="s">
        <v>615</v>
      </c>
      <c r="B370" s="822" t="s">
        <v>7555</v>
      </c>
      <c r="C370" s="822" t="s">
        <v>6953</v>
      </c>
      <c r="D370" s="822" t="s">
        <v>6969</v>
      </c>
      <c r="E370" s="822" t="s">
        <v>974</v>
      </c>
      <c r="F370" s="831">
        <v>61.230000000000004</v>
      </c>
      <c r="G370" s="831">
        <v>19869.52</v>
      </c>
      <c r="H370" s="831"/>
      <c r="I370" s="831">
        <v>324.50628776743423</v>
      </c>
      <c r="J370" s="831">
        <v>74.429999999999993</v>
      </c>
      <c r="K370" s="831">
        <v>27357.710000000003</v>
      </c>
      <c r="L370" s="831"/>
      <c r="M370" s="831">
        <v>367.56294504903946</v>
      </c>
      <c r="N370" s="831">
        <v>27.81</v>
      </c>
      <c r="O370" s="831">
        <v>9024.52</v>
      </c>
      <c r="P370" s="827"/>
      <c r="Q370" s="832">
        <v>324.5062927004675</v>
      </c>
    </row>
    <row r="371" spans="1:17" ht="14.45" customHeight="1" x14ac:dyDescent="0.2">
      <c r="A371" s="821" t="s">
        <v>615</v>
      </c>
      <c r="B371" s="822" t="s">
        <v>7555</v>
      </c>
      <c r="C371" s="822" t="s">
        <v>6953</v>
      </c>
      <c r="D371" s="822" t="s">
        <v>7564</v>
      </c>
      <c r="E371" s="822" t="s">
        <v>1795</v>
      </c>
      <c r="F371" s="831">
        <v>192</v>
      </c>
      <c r="G371" s="831">
        <v>7838.58</v>
      </c>
      <c r="H371" s="831"/>
      <c r="I371" s="831">
        <v>40.825937500000002</v>
      </c>
      <c r="J371" s="831"/>
      <c r="K371" s="831"/>
      <c r="L371" s="831"/>
      <c r="M371" s="831"/>
      <c r="N371" s="831">
        <v>44</v>
      </c>
      <c r="O371" s="831">
        <v>1580.4399999999998</v>
      </c>
      <c r="P371" s="827"/>
      <c r="Q371" s="832">
        <v>35.919090909090905</v>
      </c>
    </row>
    <row r="372" spans="1:17" ht="14.45" customHeight="1" x14ac:dyDescent="0.2">
      <c r="A372" s="821" t="s">
        <v>615</v>
      </c>
      <c r="B372" s="822" t="s">
        <v>7555</v>
      </c>
      <c r="C372" s="822" t="s">
        <v>6953</v>
      </c>
      <c r="D372" s="822" t="s">
        <v>6972</v>
      </c>
      <c r="E372" s="822" t="s">
        <v>7388</v>
      </c>
      <c r="F372" s="831">
        <v>6.6613381477509392E-15</v>
      </c>
      <c r="G372" s="831">
        <v>-2.9103830456733704E-11</v>
      </c>
      <c r="H372" s="831"/>
      <c r="I372" s="831">
        <v>-4369.0666666666666</v>
      </c>
      <c r="J372" s="831">
        <v>0</v>
      </c>
      <c r="K372" s="831">
        <v>0</v>
      </c>
      <c r="L372" s="831"/>
      <c r="M372" s="831"/>
      <c r="N372" s="831">
        <v>0</v>
      </c>
      <c r="O372" s="831">
        <v>0</v>
      </c>
      <c r="P372" s="827"/>
      <c r="Q372" s="832"/>
    </row>
    <row r="373" spans="1:17" ht="14.45" customHeight="1" x14ac:dyDescent="0.2">
      <c r="A373" s="821" t="s">
        <v>615</v>
      </c>
      <c r="B373" s="822" t="s">
        <v>7555</v>
      </c>
      <c r="C373" s="822" t="s">
        <v>6953</v>
      </c>
      <c r="D373" s="822" t="s">
        <v>6972</v>
      </c>
      <c r="E373" s="822" t="s">
        <v>3443</v>
      </c>
      <c r="F373" s="831">
        <v>65.509999999999991</v>
      </c>
      <c r="G373" s="831">
        <v>859365.88000000012</v>
      </c>
      <c r="H373" s="831"/>
      <c r="I373" s="831">
        <v>13118.087009616856</v>
      </c>
      <c r="J373" s="831">
        <v>21.41</v>
      </c>
      <c r="K373" s="831">
        <v>168187.11000000002</v>
      </c>
      <c r="L373" s="831"/>
      <c r="M373" s="831">
        <v>7855.5399346099957</v>
      </c>
      <c r="N373" s="831">
        <v>13.93</v>
      </c>
      <c r="O373" s="831">
        <v>109427.66999999998</v>
      </c>
      <c r="P373" s="827"/>
      <c r="Q373" s="832">
        <v>7855.5398420674792</v>
      </c>
    </row>
    <row r="374" spans="1:17" ht="14.45" customHeight="1" x14ac:dyDescent="0.2">
      <c r="A374" s="821" t="s">
        <v>615</v>
      </c>
      <c r="B374" s="822" t="s">
        <v>7555</v>
      </c>
      <c r="C374" s="822" t="s">
        <v>6953</v>
      </c>
      <c r="D374" s="822" t="s">
        <v>7565</v>
      </c>
      <c r="E374" s="822" t="s">
        <v>2858</v>
      </c>
      <c r="F374" s="831">
        <v>2.8</v>
      </c>
      <c r="G374" s="831">
        <v>8700.14</v>
      </c>
      <c r="H374" s="831"/>
      <c r="I374" s="831">
        <v>3107.1928571428571</v>
      </c>
      <c r="J374" s="831">
        <v>12.52</v>
      </c>
      <c r="K374" s="831">
        <v>53897.929999999993</v>
      </c>
      <c r="L374" s="831"/>
      <c r="M374" s="831">
        <v>4304.9464856230024</v>
      </c>
      <c r="N374" s="831">
        <v>7.3000000000000007</v>
      </c>
      <c r="O374" s="831">
        <v>16428.68</v>
      </c>
      <c r="P374" s="827"/>
      <c r="Q374" s="832">
        <v>2250.504109589041</v>
      </c>
    </row>
    <row r="375" spans="1:17" ht="14.45" customHeight="1" x14ac:dyDescent="0.2">
      <c r="A375" s="821" t="s">
        <v>615</v>
      </c>
      <c r="B375" s="822" t="s">
        <v>7555</v>
      </c>
      <c r="C375" s="822" t="s">
        <v>6953</v>
      </c>
      <c r="D375" s="822" t="s">
        <v>7566</v>
      </c>
      <c r="E375" s="822" t="s">
        <v>7567</v>
      </c>
      <c r="F375" s="831"/>
      <c r="G375" s="831"/>
      <c r="H375" s="831"/>
      <c r="I375" s="831"/>
      <c r="J375" s="831">
        <v>85</v>
      </c>
      <c r="K375" s="831">
        <v>60378.99</v>
      </c>
      <c r="L375" s="831"/>
      <c r="M375" s="831">
        <v>710.34105882352935</v>
      </c>
      <c r="N375" s="831">
        <v>18</v>
      </c>
      <c r="O375" s="831">
        <v>42006.6</v>
      </c>
      <c r="P375" s="827"/>
      <c r="Q375" s="832">
        <v>2333.6999999999998</v>
      </c>
    </row>
    <row r="376" spans="1:17" ht="14.45" customHeight="1" x14ac:dyDescent="0.2">
      <c r="A376" s="821" t="s">
        <v>615</v>
      </c>
      <c r="B376" s="822" t="s">
        <v>7555</v>
      </c>
      <c r="C376" s="822" t="s">
        <v>6953</v>
      </c>
      <c r="D376" s="822" t="s">
        <v>6983</v>
      </c>
      <c r="E376" s="822" t="s">
        <v>7390</v>
      </c>
      <c r="F376" s="831">
        <v>0</v>
      </c>
      <c r="G376" s="831">
        <v>5.8207660913467407E-11</v>
      </c>
      <c r="H376" s="831"/>
      <c r="I376" s="831"/>
      <c r="J376" s="831">
        <v>-1.4210854715202004E-14</v>
      </c>
      <c r="K376" s="831">
        <v>-1.5370460459962487E-10</v>
      </c>
      <c r="L376" s="831"/>
      <c r="M376" s="831">
        <v>10816</v>
      </c>
      <c r="N376" s="831">
        <v>1.0658141036401503E-14</v>
      </c>
      <c r="O376" s="831">
        <v>3.637978807091713E-11</v>
      </c>
      <c r="P376" s="827"/>
      <c r="Q376" s="832">
        <v>3413.3333333333335</v>
      </c>
    </row>
    <row r="377" spans="1:17" ht="14.45" customHeight="1" x14ac:dyDescent="0.2">
      <c r="A377" s="821" t="s">
        <v>615</v>
      </c>
      <c r="B377" s="822" t="s">
        <v>7555</v>
      </c>
      <c r="C377" s="822" t="s">
        <v>6953</v>
      </c>
      <c r="D377" s="822" t="s">
        <v>6983</v>
      </c>
      <c r="E377" s="822" t="s">
        <v>2381</v>
      </c>
      <c r="F377" s="831">
        <v>61.38</v>
      </c>
      <c r="G377" s="831">
        <v>396216.66000000003</v>
      </c>
      <c r="H377" s="831"/>
      <c r="I377" s="831">
        <v>6455.1427174975561</v>
      </c>
      <c r="J377" s="831">
        <v>106.71000000000001</v>
      </c>
      <c r="K377" s="831">
        <v>688660.72</v>
      </c>
      <c r="L377" s="831"/>
      <c r="M377" s="831">
        <v>6453.5724861774897</v>
      </c>
      <c r="N377" s="831">
        <v>103.38000000000001</v>
      </c>
      <c r="O377" s="831">
        <v>548981.59000000008</v>
      </c>
      <c r="P377" s="827"/>
      <c r="Q377" s="832">
        <v>5310.3268523892439</v>
      </c>
    </row>
    <row r="378" spans="1:17" ht="14.45" customHeight="1" x14ac:dyDescent="0.2">
      <c r="A378" s="821" t="s">
        <v>615</v>
      </c>
      <c r="B378" s="822" t="s">
        <v>7555</v>
      </c>
      <c r="C378" s="822" t="s">
        <v>6953</v>
      </c>
      <c r="D378" s="822" t="s">
        <v>6984</v>
      </c>
      <c r="E378" s="822" t="s">
        <v>7390</v>
      </c>
      <c r="F378" s="831">
        <v>1.7763568394002505E-15</v>
      </c>
      <c r="G378" s="831">
        <v>1.0913936421275139E-10</v>
      </c>
      <c r="H378" s="831"/>
      <c r="I378" s="831">
        <v>61440</v>
      </c>
      <c r="J378" s="831">
        <v>-1.1990408665951691E-14</v>
      </c>
      <c r="K378" s="831">
        <v>1.4915713109076023E-10</v>
      </c>
      <c r="L378" s="831"/>
      <c r="M378" s="831">
        <v>-12439.703703703704</v>
      </c>
      <c r="N378" s="831">
        <v>0</v>
      </c>
      <c r="O378" s="831">
        <v>2.3283064365386963E-10</v>
      </c>
      <c r="P378" s="827"/>
      <c r="Q378" s="832"/>
    </row>
    <row r="379" spans="1:17" ht="14.45" customHeight="1" x14ac:dyDescent="0.2">
      <c r="A379" s="821" t="s">
        <v>615</v>
      </c>
      <c r="B379" s="822" t="s">
        <v>7555</v>
      </c>
      <c r="C379" s="822" t="s">
        <v>6953</v>
      </c>
      <c r="D379" s="822" t="s">
        <v>6984</v>
      </c>
      <c r="E379" s="822" t="s">
        <v>2381</v>
      </c>
      <c r="F379" s="831">
        <v>52.849999999999994</v>
      </c>
      <c r="G379" s="831">
        <v>1365513.23</v>
      </c>
      <c r="H379" s="831"/>
      <c r="I379" s="831">
        <v>25837.525638599815</v>
      </c>
      <c r="J379" s="831">
        <v>84.210000000000022</v>
      </c>
      <c r="K379" s="831">
        <v>2172736.4899999998</v>
      </c>
      <c r="L379" s="831"/>
      <c r="M379" s="831">
        <v>25801.407077544223</v>
      </c>
      <c r="N379" s="831">
        <v>95.77000000000001</v>
      </c>
      <c r="O379" s="831">
        <v>2206280.2199999997</v>
      </c>
      <c r="P379" s="827"/>
      <c r="Q379" s="832">
        <v>23037.279106191912</v>
      </c>
    </row>
    <row r="380" spans="1:17" ht="14.45" customHeight="1" x14ac:dyDescent="0.2">
      <c r="A380" s="821" t="s">
        <v>615</v>
      </c>
      <c r="B380" s="822" t="s">
        <v>7555</v>
      </c>
      <c r="C380" s="822" t="s">
        <v>6953</v>
      </c>
      <c r="D380" s="822" t="s">
        <v>6985</v>
      </c>
      <c r="E380" s="822" t="s">
        <v>7391</v>
      </c>
      <c r="F380" s="831">
        <v>2.8421709430404007E-14</v>
      </c>
      <c r="G380" s="831">
        <v>2.3283064365386963E-10</v>
      </c>
      <c r="H380" s="831"/>
      <c r="I380" s="831">
        <v>8192</v>
      </c>
      <c r="J380" s="831">
        <v>-3.5527136788005009E-15</v>
      </c>
      <c r="K380" s="831">
        <v>-1.8917489796876907E-10</v>
      </c>
      <c r="L380" s="831"/>
      <c r="M380" s="831">
        <v>53248</v>
      </c>
      <c r="N380" s="831">
        <v>4.2632564145606011E-14</v>
      </c>
      <c r="O380" s="831">
        <v>2.9103830456733704E-10</v>
      </c>
      <c r="P380" s="827"/>
      <c r="Q380" s="832">
        <v>6826.666666666667</v>
      </c>
    </row>
    <row r="381" spans="1:17" ht="14.45" customHeight="1" x14ac:dyDescent="0.2">
      <c r="A381" s="821" t="s">
        <v>615</v>
      </c>
      <c r="B381" s="822" t="s">
        <v>7555</v>
      </c>
      <c r="C381" s="822" t="s">
        <v>6953</v>
      </c>
      <c r="D381" s="822" t="s">
        <v>6985</v>
      </c>
      <c r="E381" s="822" t="s">
        <v>2391</v>
      </c>
      <c r="F381" s="831">
        <v>458.02</v>
      </c>
      <c r="G381" s="831">
        <v>2239988.0399999996</v>
      </c>
      <c r="H381" s="831"/>
      <c r="I381" s="831">
        <v>4890.5900179031478</v>
      </c>
      <c r="J381" s="831">
        <v>520.33999999999992</v>
      </c>
      <c r="K381" s="831">
        <v>2571580.2299999995</v>
      </c>
      <c r="L381" s="831"/>
      <c r="M381" s="831">
        <v>4942.1152131298768</v>
      </c>
      <c r="N381" s="831">
        <v>592.56000000000006</v>
      </c>
      <c r="O381" s="831">
        <v>2846978.8400000003</v>
      </c>
      <c r="P381" s="827"/>
      <c r="Q381" s="832">
        <v>4804.5410422573241</v>
      </c>
    </row>
    <row r="382" spans="1:17" ht="14.45" customHeight="1" x14ac:dyDescent="0.2">
      <c r="A382" s="821" t="s">
        <v>615</v>
      </c>
      <c r="B382" s="822" t="s">
        <v>7555</v>
      </c>
      <c r="C382" s="822" t="s">
        <v>6953</v>
      </c>
      <c r="D382" s="822" t="s">
        <v>6990</v>
      </c>
      <c r="E382" s="822" t="s">
        <v>7393</v>
      </c>
      <c r="F382" s="831">
        <v>0</v>
      </c>
      <c r="G382" s="831">
        <v>0</v>
      </c>
      <c r="H382" s="831"/>
      <c r="I382" s="831"/>
      <c r="J382" s="831">
        <v>4.2632564145606011E-14</v>
      </c>
      <c r="K382" s="831">
        <v>0</v>
      </c>
      <c r="L382" s="831"/>
      <c r="M382" s="831">
        <v>0</v>
      </c>
      <c r="N382" s="831">
        <v>2.8421709430404007E-14</v>
      </c>
      <c r="O382" s="831">
        <v>-2.3283064365386963E-10</v>
      </c>
      <c r="P382" s="827"/>
      <c r="Q382" s="832">
        <v>-8192</v>
      </c>
    </row>
    <row r="383" spans="1:17" ht="14.45" customHeight="1" x14ac:dyDescent="0.2">
      <c r="A383" s="821" t="s">
        <v>615</v>
      </c>
      <c r="B383" s="822" t="s">
        <v>7555</v>
      </c>
      <c r="C383" s="822" t="s">
        <v>6953</v>
      </c>
      <c r="D383" s="822" t="s">
        <v>6990</v>
      </c>
      <c r="E383" s="822" t="s">
        <v>3457</v>
      </c>
      <c r="F383" s="831">
        <v>104.55000000000001</v>
      </c>
      <c r="G383" s="831">
        <v>956667.01</v>
      </c>
      <c r="H383" s="831"/>
      <c r="I383" s="831">
        <v>9150.3300813008118</v>
      </c>
      <c r="J383" s="831">
        <v>232.57999999999998</v>
      </c>
      <c r="K383" s="831">
        <v>2138896.5900000003</v>
      </c>
      <c r="L383" s="831"/>
      <c r="M383" s="831">
        <v>9196.3908762576339</v>
      </c>
      <c r="N383" s="831">
        <v>262.28999999999996</v>
      </c>
      <c r="O383" s="831">
        <v>2360805.7199999993</v>
      </c>
      <c r="P383" s="827"/>
      <c r="Q383" s="832">
        <v>9000.7461969575652</v>
      </c>
    </row>
    <row r="384" spans="1:17" ht="14.45" customHeight="1" x14ac:dyDescent="0.2">
      <c r="A384" s="821" t="s">
        <v>615</v>
      </c>
      <c r="B384" s="822" t="s">
        <v>7555</v>
      </c>
      <c r="C384" s="822" t="s">
        <v>6953</v>
      </c>
      <c r="D384" s="822" t="s">
        <v>7547</v>
      </c>
      <c r="E384" s="822" t="s">
        <v>2954</v>
      </c>
      <c r="F384" s="831">
        <v>20.72</v>
      </c>
      <c r="G384" s="831">
        <v>19390.66</v>
      </c>
      <c r="H384" s="831"/>
      <c r="I384" s="831">
        <v>935.84266409266411</v>
      </c>
      <c r="J384" s="831">
        <v>6.52</v>
      </c>
      <c r="K384" s="831">
        <v>6101.68</v>
      </c>
      <c r="L384" s="831"/>
      <c r="M384" s="831">
        <v>935.84049079754607</v>
      </c>
      <c r="N384" s="831"/>
      <c r="O384" s="831"/>
      <c r="P384" s="827"/>
      <c r="Q384" s="832"/>
    </row>
    <row r="385" spans="1:17" ht="14.45" customHeight="1" x14ac:dyDescent="0.2">
      <c r="A385" s="821" t="s">
        <v>615</v>
      </c>
      <c r="B385" s="822" t="s">
        <v>7555</v>
      </c>
      <c r="C385" s="822" t="s">
        <v>6953</v>
      </c>
      <c r="D385" s="822" t="s">
        <v>7548</v>
      </c>
      <c r="E385" s="822" t="s">
        <v>2954</v>
      </c>
      <c r="F385" s="831">
        <v>66.38</v>
      </c>
      <c r="G385" s="831">
        <v>124243.27</v>
      </c>
      <c r="H385" s="831"/>
      <c r="I385" s="831">
        <v>1871.6973485989759</v>
      </c>
      <c r="J385" s="831">
        <v>11.78</v>
      </c>
      <c r="K385" s="831">
        <v>22048.61</v>
      </c>
      <c r="L385" s="831"/>
      <c r="M385" s="831">
        <v>1871.6986417657047</v>
      </c>
      <c r="N385" s="831"/>
      <c r="O385" s="831"/>
      <c r="P385" s="827"/>
      <c r="Q385" s="832"/>
    </row>
    <row r="386" spans="1:17" ht="14.45" customHeight="1" x14ac:dyDescent="0.2">
      <c r="A386" s="821" t="s">
        <v>615</v>
      </c>
      <c r="B386" s="822" t="s">
        <v>7555</v>
      </c>
      <c r="C386" s="822" t="s">
        <v>6953</v>
      </c>
      <c r="D386" s="822" t="s">
        <v>7568</v>
      </c>
      <c r="E386" s="822" t="s">
        <v>2920</v>
      </c>
      <c r="F386" s="831"/>
      <c r="G386" s="831"/>
      <c r="H386" s="831"/>
      <c r="I386" s="831"/>
      <c r="J386" s="831"/>
      <c r="K386" s="831"/>
      <c r="L386" s="831"/>
      <c r="M386" s="831"/>
      <c r="N386" s="831">
        <v>203</v>
      </c>
      <c r="O386" s="831">
        <v>7592.2</v>
      </c>
      <c r="P386" s="827"/>
      <c r="Q386" s="832">
        <v>37.4</v>
      </c>
    </row>
    <row r="387" spans="1:17" ht="14.45" customHeight="1" x14ac:dyDescent="0.2">
      <c r="A387" s="821" t="s">
        <v>615</v>
      </c>
      <c r="B387" s="822" t="s">
        <v>7555</v>
      </c>
      <c r="C387" s="822" t="s">
        <v>6953</v>
      </c>
      <c r="D387" s="822" t="s">
        <v>7569</v>
      </c>
      <c r="E387" s="822" t="s">
        <v>7570</v>
      </c>
      <c r="F387" s="831"/>
      <c r="G387" s="831"/>
      <c r="H387" s="831"/>
      <c r="I387" s="831"/>
      <c r="J387" s="831">
        <v>3</v>
      </c>
      <c r="K387" s="831">
        <v>27474.81</v>
      </c>
      <c r="L387" s="831"/>
      <c r="M387" s="831">
        <v>9158.27</v>
      </c>
      <c r="N387" s="831"/>
      <c r="O387" s="831"/>
      <c r="P387" s="827"/>
      <c r="Q387" s="832"/>
    </row>
    <row r="388" spans="1:17" ht="14.45" customHeight="1" x14ac:dyDescent="0.2">
      <c r="A388" s="821" t="s">
        <v>615</v>
      </c>
      <c r="B388" s="822" t="s">
        <v>7555</v>
      </c>
      <c r="C388" s="822" t="s">
        <v>6953</v>
      </c>
      <c r="D388" s="822" t="s">
        <v>7571</v>
      </c>
      <c r="E388" s="822" t="s">
        <v>2883</v>
      </c>
      <c r="F388" s="831">
        <v>52.999999999999993</v>
      </c>
      <c r="G388" s="831">
        <v>11051.839999999998</v>
      </c>
      <c r="H388" s="831"/>
      <c r="I388" s="831">
        <v>208.52528301886792</v>
      </c>
      <c r="J388" s="831">
        <v>0.5</v>
      </c>
      <c r="K388" s="831">
        <v>98</v>
      </c>
      <c r="L388" s="831"/>
      <c r="M388" s="831">
        <v>196</v>
      </c>
      <c r="N388" s="831">
        <v>1.7999999999999998</v>
      </c>
      <c r="O388" s="831">
        <v>352.85</v>
      </c>
      <c r="P388" s="827"/>
      <c r="Q388" s="832">
        <v>196.0277777777778</v>
      </c>
    </row>
    <row r="389" spans="1:17" ht="14.45" customHeight="1" x14ac:dyDescent="0.2">
      <c r="A389" s="821" t="s">
        <v>615</v>
      </c>
      <c r="B389" s="822" t="s">
        <v>7555</v>
      </c>
      <c r="C389" s="822" t="s">
        <v>6953</v>
      </c>
      <c r="D389" s="822" t="s">
        <v>7572</v>
      </c>
      <c r="E389" s="822" t="s">
        <v>7573</v>
      </c>
      <c r="F389" s="831">
        <v>452</v>
      </c>
      <c r="G389" s="831">
        <v>83259.320000000007</v>
      </c>
      <c r="H389" s="831"/>
      <c r="I389" s="831">
        <v>184.20203539823009</v>
      </c>
      <c r="J389" s="831">
        <v>520.38999999999987</v>
      </c>
      <c r="K389" s="831">
        <v>108394.50000000003</v>
      </c>
      <c r="L389" s="831"/>
      <c r="M389" s="831">
        <v>208.29474048309933</v>
      </c>
      <c r="N389" s="831">
        <v>447.09999999999991</v>
      </c>
      <c r="O389" s="831">
        <v>97804.599999999991</v>
      </c>
      <c r="P389" s="827"/>
      <c r="Q389" s="832">
        <v>218.7532990382465</v>
      </c>
    </row>
    <row r="390" spans="1:17" ht="14.45" customHeight="1" x14ac:dyDescent="0.2">
      <c r="A390" s="821" t="s">
        <v>615</v>
      </c>
      <c r="B390" s="822" t="s">
        <v>7555</v>
      </c>
      <c r="C390" s="822" t="s">
        <v>6953</v>
      </c>
      <c r="D390" s="822" t="s">
        <v>6998</v>
      </c>
      <c r="E390" s="822" t="s">
        <v>3267</v>
      </c>
      <c r="F390" s="831">
        <v>0.68</v>
      </c>
      <c r="G390" s="831">
        <v>466.54</v>
      </c>
      <c r="H390" s="831"/>
      <c r="I390" s="831">
        <v>686.08823529411768</v>
      </c>
      <c r="J390" s="831">
        <v>3.25</v>
      </c>
      <c r="K390" s="831">
        <v>2230.0099999999998</v>
      </c>
      <c r="L390" s="831"/>
      <c r="M390" s="831">
        <v>686.15692307692302</v>
      </c>
      <c r="N390" s="831">
        <v>2.8100000000000005</v>
      </c>
      <c r="O390" s="831">
        <v>1928.0800000000002</v>
      </c>
      <c r="P390" s="827"/>
      <c r="Q390" s="832">
        <v>686.14946619217073</v>
      </c>
    </row>
    <row r="391" spans="1:17" ht="14.45" customHeight="1" x14ac:dyDescent="0.2">
      <c r="A391" s="821" t="s">
        <v>615</v>
      </c>
      <c r="B391" s="822" t="s">
        <v>7555</v>
      </c>
      <c r="C391" s="822" t="s">
        <v>6953</v>
      </c>
      <c r="D391" s="822" t="s">
        <v>6999</v>
      </c>
      <c r="E391" s="822" t="s">
        <v>3267</v>
      </c>
      <c r="F391" s="831">
        <v>3</v>
      </c>
      <c r="G391" s="831">
        <v>514.65000000000009</v>
      </c>
      <c r="H391" s="831"/>
      <c r="I391" s="831">
        <v>171.55000000000004</v>
      </c>
      <c r="J391" s="831">
        <v>7.99</v>
      </c>
      <c r="K391" s="831">
        <v>1370.6599999999999</v>
      </c>
      <c r="L391" s="831"/>
      <c r="M391" s="831">
        <v>171.54693366708383</v>
      </c>
      <c r="N391" s="831">
        <v>8</v>
      </c>
      <c r="O391" s="831">
        <v>1372.4</v>
      </c>
      <c r="P391" s="827"/>
      <c r="Q391" s="832">
        <v>171.55</v>
      </c>
    </row>
    <row r="392" spans="1:17" ht="14.45" customHeight="1" x14ac:dyDescent="0.2">
      <c r="A392" s="821" t="s">
        <v>615</v>
      </c>
      <c r="B392" s="822" t="s">
        <v>7555</v>
      </c>
      <c r="C392" s="822" t="s">
        <v>6953</v>
      </c>
      <c r="D392" s="822" t="s">
        <v>7000</v>
      </c>
      <c r="E392" s="822" t="s">
        <v>3267</v>
      </c>
      <c r="F392" s="831">
        <v>5.6400000000000006</v>
      </c>
      <c r="G392" s="831">
        <v>1935.02</v>
      </c>
      <c r="H392" s="831"/>
      <c r="I392" s="831">
        <v>343.08865248226948</v>
      </c>
      <c r="J392" s="831">
        <v>12.059999999999999</v>
      </c>
      <c r="K392" s="831">
        <v>4137.6399999999994</v>
      </c>
      <c r="L392" s="831"/>
      <c r="M392" s="831">
        <v>343.08789386401327</v>
      </c>
      <c r="N392" s="831">
        <v>20.43</v>
      </c>
      <c r="O392" s="831">
        <v>7009.3099999999995</v>
      </c>
      <c r="P392" s="827"/>
      <c r="Q392" s="832">
        <v>343.08908467939301</v>
      </c>
    </row>
    <row r="393" spans="1:17" ht="14.45" customHeight="1" x14ac:dyDescent="0.2">
      <c r="A393" s="821" t="s">
        <v>615</v>
      </c>
      <c r="B393" s="822" t="s">
        <v>7555</v>
      </c>
      <c r="C393" s="822" t="s">
        <v>6953</v>
      </c>
      <c r="D393" s="822" t="s">
        <v>7002</v>
      </c>
      <c r="E393" s="822" t="s">
        <v>6000</v>
      </c>
      <c r="F393" s="831">
        <v>0.02</v>
      </c>
      <c r="G393" s="831">
        <v>39.26</v>
      </c>
      <c r="H393" s="831"/>
      <c r="I393" s="831">
        <v>1962.9999999999998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615</v>
      </c>
      <c r="B394" s="822" t="s">
        <v>7555</v>
      </c>
      <c r="C394" s="822" t="s">
        <v>6953</v>
      </c>
      <c r="D394" s="822" t="s">
        <v>7574</v>
      </c>
      <c r="E394" s="822"/>
      <c r="F394" s="831">
        <v>1.9</v>
      </c>
      <c r="G394" s="831">
        <v>608.57000000000005</v>
      </c>
      <c r="H394" s="831"/>
      <c r="I394" s="831">
        <v>320.30000000000007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615</v>
      </c>
      <c r="B395" s="822" t="s">
        <v>7555</v>
      </c>
      <c r="C395" s="822" t="s">
        <v>6953</v>
      </c>
      <c r="D395" s="822" t="s">
        <v>7575</v>
      </c>
      <c r="E395" s="822" t="s">
        <v>7576</v>
      </c>
      <c r="F395" s="831">
        <v>3.1</v>
      </c>
      <c r="G395" s="831">
        <v>183.27999999999997</v>
      </c>
      <c r="H395" s="831"/>
      <c r="I395" s="831">
        <v>59.122580645161278</v>
      </c>
      <c r="J395" s="831">
        <v>2.2999999999999998</v>
      </c>
      <c r="K395" s="831">
        <v>138.84</v>
      </c>
      <c r="L395" s="831"/>
      <c r="M395" s="831">
        <v>60.365217391304355</v>
      </c>
      <c r="N395" s="831"/>
      <c r="O395" s="831"/>
      <c r="P395" s="827"/>
      <c r="Q395" s="832"/>
    </row>
    <row r="396" spans="1:17" ht="14.45" customHeight="1" x14ac:dyDescent="0.2">
      <c r="A396" s="821" t="s">
        <v>615</v>
      </c>
      <c r="B396" s="822" t="s">
        <v>7555</v>
      </c>
      <c r="C396" s="822" t="s">
        <v>6953</v>
      </c>
      <c r="D396" s="822" t="s">
        <v>7008</v>
      </c>
      <c r="E396" s="822" t="s">
        <v>2314</v>
      </c>
      <c r="F396" s="831">
        <v>0.60000000000000009</v>
      </c>
      <c r="G396" s="831">
        <v>2127.94</v>
      </c>
      <c r="H396" s="831"/>
      <c r="I396" s="831">
        <v>3546.5666666666662</v>
      </c>
      <c r="J396" s="831"/>
      <c r="K396" s="831"/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615</v>
      </c>
      <c r="B397" s="822" t="s">
        <v>7555</v>
      </c>
      <c r="C397" s="822" t="s">
        <v>6953</v>
      </c>
      <c r="D397" s="822" t="s">
        <v>7009</v>
      </c>
      <c r="E397" s="822" t="s">
        <v>2314</v>
      </c>
      <c r="F397" s="831">
        <v>0.19</v>
      </c>
      <c r="G397" s="831">
        <v>3686.59</v>
      </c>
      <c r="H397" s="831"/>
      <c r="I397" s="831">
        <v>19403.105263157897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615</v>
      </c>
      <c r="B398" s="822" t="s">
        <v>7555</v>
      </c>
      <c r="C398" s="822" t="s">
        <v>6953</v>
      </c>
      <c r="D398" s="822" t="s">
        <v>7577</v>
      </c>
      <c r="E398" s="822" t="s">
        <v>7534</v>
      </c>
      <c r="F398" s="831">
        <v>2</v>
      </c>
      <c r="G398" s="831">
        <v>1375.32</v>
      </c>
      <c r="H398" s="831"/>
      <c r="I398" s="831">
        <v>687.66</v>
      </c>
      <c r="J398" s="831">
        <v>3.6399999999999997</v>
      </c>
      <c r="K398" s="831">
        <v>2472.3100000000004</v>
      </c>
      <c r="L398" s="831"/>
      <c r="M398" s="831">
        <v>679.20604395604414</v>
      </c>
      <c r="N398" s="831"/>
      <c r="O398" s="831"/>
      <c r="P398" s="827"/>
      <c r="Q398" s="832"/>
    </row>
    <row r="399" spans="1:17" ht="14.45" customHeight="1" x14ac:dyDescent="0.2">
      <c r="A399" s="821" t="s">
        <v>615</v>
      </c>
      <c r="B399" s="822" t="s">
        <v>7555</v>
      </c>
      <c r="C399" s="822" t="s">
        <v>6953</v>
      </c>
      <c r="D399" s="822" t="s">
        <v>7578</v>
      </c>
      <c r="E399" s="822" t="s">
        <v>7579</v>
      </c>
      <c r="F399" s="831">
        <v>9.07</v>
      </c>
      <c r="G399" s="831">
        <v>6222.829999999999</v>
      </c>
      <c r="H399" s="831"/>
      <c r="I399" s="831">
        <v>686.08930540242545</v>
      </c>
      <c r="J399" s="831">
        <v>3.67</v>
      </c>
      <c r="K399" s="831">
        <v>2639.07</v>
      </c>
      <c r="L399" s="831"/>
      <c r="M399" s="831">
        <v>719.09264305177112</v>
      </c>
      <c r="N399" s="831">
        <v>6.0999999999999988</v>
      </c>
      <c r="O399" s="831">
        <v>4436.7199999999993</v>
      </c>
      <c r="P399" s="827"/>
      <c r="Q399" s="832">
        <v>727.33114754098369</v>
      </c>
    </row>
    <row r="400" spans="1:17" ht="14.45" customHeight="1" x14ac:dyDescent="0.2">
      <c r="A400" s="821" t="s">
        <v>615</v>
      </c>
      <c r="B400" s="822" t="s">
        <v>7555</v>
      </c>
      <c r="C400" s="822" t="s">
        <v>6953</v>
      </c>
      <c r="D400" s="822" t="s">
        <v>7580</v>
      </c>
      <c r="E400" s="822" t="s">
        <v>7579</v>
      </c>
      <c r="F400" s="831"/>
      <c r="G400" s="831"/>
      <c r="H400" s="831"/>
      <c r="I400" s="831"/>
      <c r="J400" s="831">
        <v>0.15000000000000002</v>
      </c>
      <c r="K400" s="831">
        <v>49.62</v>
      </c>
      <c r="L400" s="831"/>
      <c r="M400" s="831">
        <v>330.79999999999995</v>
      </c>
      <c r="N400" s="831"/>
      <c r="O400" s="831"/>
      <c r="P400" s="827"/>
      <c r="Q400" s="832"/>
    </row>
    <row r="401" spans="1:17" ht="14.45" customHeight="1" x14ac:dyDescent="0.2">
      <c r="A401" s="821" t="s">
        <v>615</v>
      </c>
      <c r="B401" s="822" t="s">
        <v>7555</v>
      </c>
      <c r="C401" s="822" t="s">
        <v>6953</v>
      </c>
      <c r="D401" s="822" t="s">
        <v>7016</v>
      </c>
      <c r="E401" s="822" t="s">
        <v>7017</v>
      </c>
      <c r="F401" s="831">
        <v>6.6099999999999994</v>
      </c>
      <c r="G401" s="831">
        <v>1556.3600000000001</v>
      </c>
      <c r="H401" s="831"/>
      <c r="I401" s="831">
        <v>235.45537065052955</v>
      </c>
      <c r="J401" s="831"/>
      <c r="K401" s="831"/>
      <c r="L401" s="831"/>
      <c r="M401" s="831"/>
      <c r="N401" s="831">
        <v>2.67</v>
      </c>
      <c r="O401" s="831">
        <v>628.66999999999996</v>
      </c>
      <c r="P401" s="827"/>
      <c r="Q401" s="832">
        <v>235.45692883895131</v>
      </c>
    </row>
    <row r="402" spans="1:17" ht="14.45" customHeight="1" x14ac:dyDescent="0.2">
      <c r="A402" s="821" t="s">
        <v>615</v>
      </c>
      <c r="B402" s="822" t="s">
        <v>7555</v>
      </c>
      <c r="C402" s="822" t="s">
        <v>6953</v>
      </c>
      <c r="D402" s="822" t="s">
        <v>7581</v>
      </c>
      <c r="E402" s="822" t="s">
        <v>2908</v>
      </c>
      <c r="F402" s="831"/>
      <c r="G402" s="831"/>
      <c r="H402" s="831"/>
      <c r="I402" s="831"/>
      <c r="J402" s="831"/>
      <c r="K402" s="831"/>
      <c r="L402" s="831"/>
      <c r="M402" s="831"/>
      <c r="N402" s="831">
        <v>0.7</v>
      </c>
      <c r="O402" s="831">
        <v>1012.41</v>
      </c>
      <c r="P402" s="827"/>
      <c r="Q402" s="832">
        <v>1446.3</v>
      </c>
    </row>
    <row r="403" spans="1:17" ht="14.45" customHeight="1" x14ac:dyDescent="0.2">
      <c r="A403" s="821" t="s">
        <v>615</v>
      </c>
      <c r="B403" s="822" t="s">
        <v>7555</v>
      </c>
      <c r="C403" s="822" t="s">
        <v>6953</v>
      </c>
      <c r="D403" s="822" t="s">
        <v>7582</v>
      </c>
      <c r="E403" s="822" t="s">
        <v>7583</v>
      </c>
      <c r="F403" s="831">
        <v>0.4</v>
      </c>
      <c r="G403" s="831">
        <v>652.73</v>
      </c>
      <c r="H403" s="831"/>
      <c r="I403" s="831">
        <v>1631.825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615</v>
      </c>
      <c r="B404" s="822" t="s">
        <v>7555</v>
      </c>
      <c r="C404" s="822" t="s">
        <v>6953</v>
      </c>
      <c r="D404" s="822" t="s">
        <v>7025</v>
      </c>
      <c r="E404" s="822" t="s">
        <v>3361</v>
      </c>
      <c r="F404" s="831">
        <v>43.07</v>
      </c>
      <c r="G404" s="831">
        <v>3392.2</v>
      </c>
      <c r="H404" s="831"/>
      <c r="I404" s="831">
        <v>78.760157882516822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615</v>
      </c>
      <c r="B405" s="822" t="s">
        <v>7555</v>
      </c>
      <c r="C405" s="822" t="s">
        <v>6953</v>
      </c>
      <c r="D405" s="822" t="s">
        <v>7584</v>
      </c>
      <c r="E405" s="822" t="s">
        <v>2915</v>
      </c>
      <c r="F405" s="831">
        <v>2</v>
      </c>
      <c r="G405" s="831">
        <v>542.1</v>
      </c>
      <c r="H405" s="831"/>
      <c r="I405" s="831">
        <v>271.05</v>
      </c>
      <c r="J405" s="831">
        <v>6.8</v>
      </c>
      <c r="K405" s="831">
        <v>2318.8000000000002</v>
      </c>
      <c r="L405" s="831"/>
      <c r="M405" s="831">
        <v>341.00000000000006</v>
      </c>
      <c r="N405" s="831">
        <v>2</v>
      </c>
      <c r="O405" s="831">
        <v>682</v>
      </c>
      <c r="P405" s="827"/>
      <c r="Q405" s="832">
        <v>341</v>
      </c>
    </row>
    <row r="406" spans="1:17" ht="14.45" customHeight="1" x14ac:dyDescent="0.2">
      <c r="A406" s="821" t="s">
        <v>615</v>
      </c>
      <c r="B406" s="822" t="s">
        <v>7555</v>
      </c>
      <c r="C406" s="822" t="s">
        <v>6953</v>
      </c>
      <c r="D406" s="822" t="s">
        <v>7585</v>
      </c>
      <c r="E406" s="822" t="s">
        <v>2915</v>
      </c>
      <c r="F406" s="831">
        <v>22.900000000000002</v>
      </c>
      <c r="G406" s="831">
        <v>10516.070000000002</v>
      </c>
      <c r="H406" s="831"/>
      <c r="I406" s="831">
        <v>459.21703056768564</v>
      </c>
      <c r="J406" s="831">
        <v>41.5</v>
      </c>
      <c r="K406" s="831">
        <v>28167.600000000002</v>
      </c>
      <c r="L406" s="831"/>
      <c r="M406" s="831">
        <v>678.73734939759038</v>
      </c>
      <c r="N406" s="831">
        <v>20.5</v>
      </c>
      <c r="O406" s="831">
        <v>13755.500000000004</v>
      </c>
      <c r="P406" s="827"/>
      <c r="Q406" s="832">
        <v>671.00000000000023</v>
      </c>
    </row>
    <row r="407" spans="1:17" ht="14.45" customHeight="1" x14ac:dyDescent="0.2">
      <c r="A407" s="821" t="s">
        <v>615</v>
      </c>
      <c r="B407" s="822" t="s">
        <v>7555</v>
      </c>
      <c r="C407" s="822" t="s">
        <v>6953</v>
      </c>
      <c r="D407" s="822" t="s">
        <v>7586</v>
      </c>
      <c r="E407" s="822" t="s">
        <v>2933</v>
      </c>
      <c r="F407" s="831">
        <v>23.700000000000003</v>
      </c>
      <c r="G407" s="831">
        <v>5739.1200000000008</v>
      </c>
      <c r="H407" s="831"/>
      <c r="I407" s="831">
        <v>242.15696202531646</v>
      </c>
      <c r="J407" s="831">
        <v>30.800000000000011</v>
      </c>
      <c r="K407" s="831">
        <v>10189.119999999997</v>
      </c>
      <c r="L407" s="831"/>
      <c r="M407" s="831">
        <v>330.81558441558423</v>
      </c>
      <c r="N407" s="831">
        <v>15.299999999999997</v>
      </c>
      <c r="O407" s="831">
        <v>4880.7000000000016</v>
      </c>
      <c r="P407" s="827"/>
      <c r="Q407" s="832">
        <v>319.00000000000017</v>
      </c>
    </row>
    <row r="408" spans="1:17" ht="14.45" customHeight="1" x14ac:dyDescent="0.2">
      <c r="A408" s="821" t="s">
        <v>615</v>
      </c>
      <c r="B408" s="822" t="s">
        <v>7555</v>
      </c>
      <c r="C408" s="822" t="s">
        <v>6953</v>
      </c>
      <c r="D408" s="822" t="s">
        <v>7587</v>
      </c>
      <c r="E408" s="822" t="s">
        <v>2925</v>
      </c>
      <c r="F408" s="831">
        <v>83.2</v>
      </c>
      <c r="G408" s="831">
        <v>4399.66</v>
      </c>
      <c r="H408" s="831"/>
      <c r="I408" s="831">
        <v>52.880528846153844</v>
      </c>
      <c r="J408" s="831">
        <v>70</v>
      </c>
      <c r="K408" s="831">
        <v>3701.6</v>
      </c>
      <c r="L408" s="831"/>
      <c r="M408" s="831">
        <v>52.879999999999995</v>
      </c>
      <c r="N408" s="831">
        <v>77.099999999999994</v>
      </c>
      <c r="O408" s="831">
        <v>4077.0499999999997</v>
      </c>
      <c r="P408" s="827"/>
      <c r="Q408" s="832">
        <v>52.880025940337227</v>
      </c>
    </row>
    <row r="409" spans="1:17" ht="14.45" customHeight="1" x14ac:dyDescent="0.2">
      <c r="A409" s="821" t="s">
        <v>615</v>
      </c>
      <c r="B409" s="822" t="s">
        <v>7555</v>
      </c>
      <c r="C409" s="822" t="s">
        <v>6953</v>
      </c>
      <c r="D409" s="822" t="s">
        <v>7030</v>
      </c>
      <c r="E409" s="822" t="s">
        <v>3361</v>
      </c>
      <c r="F409" s="831">
        <v>10.15</v>
      </c>
      <c r="G409" s="831">
        <v>4836.7899999999991</v>
      </c>
      <c r="H409" s="831"/>
      <c r="I409" s="831">
        <v>476.53103448275851</v>
      </c>
      <c r="J409" s="831"/>
      <c r="K409" s="831"/>
      <c r="L409" s="831"/>
      <c r="M409" s="831"/>
      <c r="N409" s="831"/>
      <c r="O409" s="831"/>
      <c r="P409" s="827"/>
      <c r="Q409" s="832"/>
    </row>
    <row r="410" spans="1:17" ht="14.45" customHeight="1" x14ac:dyDescent="0.2">
      <c r="A410" s="821" t="s">
        <v>615</v>
      </c>
      <c r="B410" s="822" t="s">
        <v>7555</v>
      </c>
      <c r="C410" s="822" t="s">
        <v>6953</v>
      </c>
      <c r="D410" s="822" t="s">
        <v>7031</v>
      </c>
      <c r="E410" s="822" t="s">
        <v>3361</v>
      </c>
      <c r="F410" s="831">
        <v>15.47</v>
      </c>
      <c r="G410" s="831">
        <v>3475.3300000000004</v>
      </c>
      <c r="H410" s="831"/>
      <c r="I410" s="831">
        <v>224.64964447317391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615</v>
      </c>
      <c r="B411" s="822" t="s">
        <v>7555</v>
      </c>
      <c r="C411" s="822" t="s">
        <v>6953</v>
      </c>
      <c r="D411" s="822" t="s">
        <v>7588</v>
      </c>
      <c r="E411" s="822" t="s">
        <v>7589</v>
      </c>
      <c r="F411" s="831">
        <v>0.79</v>
      </c>
      <c r="G411" s="831">
        <v>3092.1</v>
      </c>
      <c r="H411" s="831"/>
      <c r="I411" s="831">
        <v>3914.0506329113923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615</v>
      </c>
      <c r="B412" s="822" t="s">
        <v>7555</v>
      </c>
      <c r="C412" s="822" t="s">
        <v>6953</v>
      </c>
      <c r="D412" s="822" t="s">
        <v>7588</v>
      </c>
      <c r="E412" s="822"/>
      <c r="F412" s="831">
        <v>4.2</v>
      </c>
      <c r="G412" s="831">
        <v>16440.09</v>
      </c>
      <c r="H412" s="831"/>
      <c r="I412" s="831">
        <v>3914.3071428571429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615</v>
      </c>
      <c r="B413" s="822" t="s">
        <v>7555</v>
      </c>
      <c r="C413" s="822" t="s">
        <v>6953</v>
      </c>
      <c r="D413" s="822" t="s">
        <v>7032</v>
      </c>
      <c r="E413" s="822" t="s">
        <v>7033</v>
      </c>
      <c r="F413" s="831">
        <v>1.31</v>
      </c>
      <c r="G413" s="831">
        <v>813.94</v>
      </c>
      <c r="H413" s="831"/>
      <c r="I413" s="831">
        <v>621.32824427480921</v>
      </c>
      <c r="J413" s="831">
        <v>17.97</v>
      </c>
      <c r="K413" s="831">
        <v>11842.37</v>
      </c>
      <c r="L413" s="831"/>
      <c r="M413" s="831">
        <v>659.00779076238189</v>
      </c>
      <c r="N413" s="831">
        <v>14</v>
      </c>
      <c r="O413" s="831">
        <v>8697.9199999999983</v>
      </c>
      <c r="P413" s="827"/>
      <c r="Q413" s="832">
        <v>621.27999999999986</v>
      </c>
    </row>
    <row r="414" spans="1:17" ht="14.45" customHeight="1" x14ac:dyDescent="0.2">
      <c r="A414" s="821" t="s">
        <v>615</v>
      </c>
      <c r="B414" s="822" t="s">
        <v>7555</v>
      </c>
      <c r="C414" s="822" t="s">
        <v>6953</v>
      </c>
      <c r="D414" s="822" t="s">
        <v>7034</v>
      </c>
      <c r="E414" s="822" t="s">
        <v>3281</v>
      </c>
      <c r="F414" s="831">
        <v>3.5</v>
      </c>
      <c r="G414" s="831">
        <v>2018.46</v>
      </c>
      <c r="H414" s="831"/>
      <c r="I414" s="831">
        <v>576.70285714285717</v>
      </c>
      <c r="J414" s="831">
        <v>7.8000000000000007</v>
      </c>
      <c r="K414" s="831">
        <v>5950.76</v>
      </c>
      <c r="L414" s="831"/>
      <c r="M414" s="831">
        <v>762.91794871794866</v>
      </c>
      <c r="N414" s="831">
        <v>5.0000000000000009</v>
      </c>
      <c r="O414" s="831">
        <v>2883.7399999999993</v>
      </c>
      <c r="P414" s="827"/>
      <c r="Q414" s="832">
        <v>576.74799999999971</v>
      </c>
    </row>
    <row r="415" spans="1:17" ht="14.45" customHeight="1" x14ac:dyDescent="0.2">
      <c r="A415" s="821" t="s">
        <v>615</v>
      </c>
      <c r="B415" s="822" t="s">
        <v>7555</v>
      </c>
      <c r="C415" s="822" t="s">
        <v>6953</v>
      </c>
      <c r="D415" s="822" t="s">
        <v>7035</v>
      </c>
      <c r="E415" s="822" t="s">
        <v>3281</v>
      </c>
      <c r="F415" s="831">
        <v>12.600000000000001</v>
      </c>
      <c r="G415" s="831">
        <v>6723.36</v>
      </c>
      <c r="H415" s="831"/>
      <c r="I415" s="831">
        <v>533.59999999999991</v>
      </c>
      <c r="J415" s="831">
        <v>21.999999999999993</v>
      </c>
      <c r="K415" s="831">
        <v>18562.499999999996</v>
      </c>
      <c r="L415" s="831"/>
      <c r="M415" s="831">
        <v>843.75000000000011</v>
      </c>
      <c r="N415" s="831">
        <v>20.999999999999993</v>
      </c>
      <c r="O415" s="831">
        <v>11205.6</v>
      </c>
      <c r="P415" s="827"/>
      <c r="Q415" s="832">
        <v>533.60000000000025</v>
      </c>
    </row>
    <row r="416" spans="1:17" ht="14.45" customHeight="1" x14ac:dyDescent="0.2">
      <c r="A416" s="821" t="s">
        <v>615</v>
      </c>
      <c r="B416" s="822" t="s">
        <v>7555</v>
      </c>
      <c r="C416" s="822" t="s">
        <v>6953</v>
      </c>
      <c r="D416" s="822" t="s">
        <v>7590</v>
      </c>
      <c r="E416" s="822" t="s">
        <v>2943</v>
      </c>
      <c r="F416" s="831">
        <v>16</v>
      </c>
      <c r="G416" s="831">
        <v>58080</v>
      </c>
      <c r="H416" s="831"/>
      <c r="I416" s="831">
        <v>3630</v>
      </c>
      <c r="J416" s="831"/>
      <c r="K416" s="831"/>
      <c r="L416" s="831"/>
      <c r="M416" s="831"/>
      <c r="N416" s="831">
        <v>11</v>
      </c>
      <c r="O416" s="831">
        <v>62225.4</v>
      </c>
      <c r="P416" s="827"/>
      <c r="Q416" s="832">
        <v>5656.8545454545456</v>
      </c>
    </row>
    <row r="417" spans="1:17" ht="14.45" customHeight="1" x14ac:dyDescent="0.2">
      <c r="A417" s="821" t="s">
        <v>615</v>
      </c>
      <c r="B417" s="822" t="s">
        <v>7555</v>
      </c>
      <c r="C417" s="822" t="s">
        <v>6953</v>
      </c>
      <c r="D417" s="822" t="s">
        <v>7036</v>
      </c>
      <c r="E417" s="822" t="s">
        <v>7037</v>
      </c>
      <c r="F417" s="831">
        <v>11.46</v>
      </c>
      <c r="G417" s="831">
        <v>33405.9</v>
      </c>
      <c r="H417" s="831"/>
      <c r="I417" s="831">
        <v>2915</v>
      </c>
      <c r="J417" s="831">
        <v>5</v>
      </c>
      <c r="K417" s="831">
        <v>3025</v>
      </c>
      <c r="L417" s="831"/>
      <c r="M417" s="831">
        <v>605</v>
      </c>
      <c r="N417" s="831">
        <v>0</v>
      </c>
      <c r="O417" s="831">
        <v>0</v>
      </c>
      <c r="P417" s="827"/>
      <c r="Q417" s="832"/>
    </row>
    <row r="418" spans="1:17" ht="14.45" customHeight="1" x14ac:dyDescent="0.2">
      <c r="A418" s="821" t="s">
        <v>615</v>
      </c>
      <c r="B418" s="822" t="s">
        <v>7555</v>
      </c>
      <c r="C418" s="822" t="s">
        <v>6953</v>
      </c>
      <c r="D418" s="822" t="s">
        <v>7591</v>
      </c>
      <c r="E418" s="822" t="s">
        <v>1711</v>
      </c>
      <c r="F418" s="831"/>
      <c r="G418" s="831"/>
      <c r="H418" s="831"/>
      <c r="I418" s="831"/>
      <c r="J418" s="831">
        <v>2</v>
      </c>
      <c r="K418" s="831">
        <v>6345.56</v>
      </c>
      <c r="L418" s="831"/>
      <c r="M418" s="831">
        <v>3172.78</v>
      </c>
      <c r="N418" s="831"/>
      <c r="O418" s="831"/>
      <c r="P418" s="827"/>
      <c r="Q418" s="832"/>
    </row>
    <row r="419" spans="1:17" ht="14.45" customHeight="1" x14ac:dyDescent="0.2">
      <c r="A419" s="821" t="s">
        <v>615</v>
      </c>
      <c r="B419" s="822" t="s">
        <v>7555</v>
      </c>
      <c r="C419" s="822" t="s">
        <v>6953</v>
      </c>
      <c r="D419" s="822" t="s">
        <v>7592</v>
      </c>
      <c r="E419" s="822" t="s">
        <v>2933</v>
      </c>
      <c r="F419" s="831">
        <v>0.7</v>
      </c>
      <c r="G419" s="831">
        <v>504.90999999999997</v>
      </c>
      <c r="H419" s="831"/>
      <c r="I419" s="831">
        <v>721.3</v>
      </c>
      <c r="J419" s="831">
        <v>4.6999999999999993</v>
      </c>
      <c r="K419" s="831">
        <v>2998.6000000000004</v>
      </c>
      <c r="L419" s="831"/>
      <c r="M419" s="831">
        <v>638.00000000000023</v>
      </c>
      <c r="N419" s="831">
        <v>12.099999999999998</v>
      </c>
      <c r="O419" s="831">
        <v>7719.8000000000011</v>
      </c>
      <c r="P419" s="827"/>
      <c r="Q419" s="832">
        <v>638.00000000000023</v>
      </c>
    </row>
    <row r="420" spans="1:17" ht="14.45" customHeight="1" x14ac:dyDescent="0.2">
      <c r="A420" s="821" t="s">
        <v>615</v>
      </c>
      <c r="B420" s="822" t="s">
        <v>7555</v>
      </c>
      <c r="C420" s="822" t="s">
        <v>6953</v>
      </c>
      <c r="D420" s="822" t="s">
        <v>7593</v>
      </c>
      <c r="E420" s="822" t="s">
        <v>2862</v>
      </c>
      <c r="F420" s="831">
        <v>1.9</v>
      </c>
      <c r="G420" s="831">
        <v>785.02</v>
      </c>
      <c r="H420" s="831"/>
      <c r="I420" s="831">
        <v>413.16842105263157</v>
      </c>
      <c r="J420" s="831"/>
      <c r="K420" s="831"/>
      <c r="L420" s="831"/>
      <c r="M420" s="831"/>
      <c r="N420" s="831">
        <v>10.799999999999999</v>
      </c>
      <c r="O420" s="831">
        <v>4931.95</v>
      </c>
      <c r="P420" s="827"/>
      <c r="Q420" s="832">
        <v>456.66203703703707</v>
      </c>
    </row>
    <row r="421" spans="1:17" ht="14.45" customHeight="1" x14ac:dyDescent="0.2">
      <c r="A421" s="821" t="s">
        <v>615</v>
      </c>
      <c r="B421" s="822" t="s">
        <v>7555</v>
      </c>
      <c r="C421" s="822" t="s">
        <v>6953</v>
      </c>
      <c r="D421" s="822" t="s">
        <v>7045</v>
      </c>
      <c r="E421" s="822" t="s">
        <v>7044</v>
      </c>
      <c r="F421" s="831"/>
      <c r="G421" s="831"/>
      <c r="H421" s="831"/>
      <c r="I421" s="831"/>
      <c r="J421" s="831">
        <v>1.1400000000000001</v>
      </c>
      <c r="K421" s="831">
        <v>74860.67</v>
      </c>
      <c r="L421" s="831"/>
      <c r="M421" s="831">
        <v>65667.254385964901</v>
      </c>
      <c r="N421" s="831">
        <v>2</v>
      </c>
      <c r="O421" s="831">
        <v>131331.6</v>
      </c>
      <c r="P421" s="827"/>
      <c r="Q421" s="832">
        <v>65665.8</v>
      </c>
    </row>
    <row r="422" spans="1:17" ht="14.45" customHeight="1" x14ac:dyDescent="0.2">
      <c r="A422" s="821" t="s">
        <v>615</v>
      </c>
      <c r="B422" s="822" t="s">
        <v>7555</v>
      </c>
      <c r="C422" s="822" t="s">
        <v>6953</v>
      </c>
      <c r="D422" s="822" t="s">
        <v>7047</v>
      </c>
      <c r="E422" s="822" t="s">
        <v>805</v>
      </c>
      <c r="F422" s="831">
        <v>28.479999999999997</v>
      </c>
      <c r="G422" s="831">
        <v>14974.820000000002</v>
      </c>
      <c r="H422" s="831"/>
      <c r="I422" s="831">
        <v>525.80126404494388</v>
      </c>
      <c r="J422" s="831">
        <v>38.260000000000012</v>
      </c>
      <c r="K422" s="831">
        <v>21401.53</v>
      </c>
      <c r="L422" s="831"/>
      <c r="M422" s="831">
        <v>559.37088342916866</v>
      </c>
      <c r="N422" s="831">
        <v>25.840000000000003</v>
      </c>
      <c r="O422" s="831">
        <v>27357.530000000002</v>
      </c>
      <c r="P422" s="827"/>
      <c r="Q422" s="832">
        <v>1058.7279411764705</v>
      </c>
    </row>
    <row r="423" spans="1:17" ht="14.45" customHeight="1" x14ac:dyDescent="0.2">
      <c r="A423" s="821" t="s">
        <v>615</v>
      </c>
      <c r="B423" s="822" t="s">
        <v>7555</v>
      </c>
      <c r="C423" s="822" t="s">
        <v>6953</v>
      </c>
      <c r="D423" s="822" t="s">
        <v>7048</v>
      </c>
      <c r="E423" s="822" t="s">
        <v>805</v>
      </c>
      <c r="F423" s="831">
        <v>164.96000000000004</v>
      </c>
      <c r="G423" s="831">
        <v>36109.770000000004</v>
      </c>
      <c r="H423" s="831"/>
      <c r="I423" s="831">
        <v>218.900157613967</v>
      </c>
      <c r="J423" s="831">
        <v>8.77</v>
      </c>
      <c r="K423" s="831">
        <v>1919.75</v>
      </c>
      <c r="L423" s="831"/>
      <c r="M423" s="831">
        <v>218.89965792474345</v>
      </c>
      <c r="N423" s="831"/>
      <c r="O423" s="831"/>
      <c r="P423" s="827"/>
      <c r="Q423" s="832"/>
    </row>
    <row r="424" spans="1:17" ht="14.45" customHeight="1" x14ac:dyDescent="0.2">
      <c r="A424" s="821" t="s">
        <v>615</v>
      </c>
      <c r="B424" s="822" t="s">
        <v>7555</v>
      </c>
      <c r="C424" s="822" t="s">
        <v>6953</v>
      </c>
      <c r="D424" s="822" t="s">
        <v>7049</v>
      </c>
      <c r="E424" s="822" t="s">
        <v>805</v>
      </c>
      <c r="F424" s="831">
        <v>132.19999999999999</v>
      </c>
      <c r="G424" s="831">
        <v>10470.219999999998</v>
      </c>
      <c r="H424" s="831"/>
      <c r="I424" s="831">
        <v>79.199848714069574</v>
      </c>
      <c r="J424" s="831">
        <v>23.150000000000002</v>
      </c>
      <c r="K424" s="831">
        <v>1833.4800000000005</v>
      </c>
      <c r="L424" s="831"/>
      <c r="M424" s="831">
        <v>79.200000000000017</v>
      </c>
      <c r="N424" s="831"/>
      <c r="O424" s="831"/>
      <c r="P424" s="827"/>
      <c r="Q424" s="832"/>
    </row>
    <row r="425" spans="1:17" ht="14.45" customHeight="1" x14ac:dyDescent="0.2">
      <c r="A425" s="821" t="s">
        <v>615</v>
      </c>
      <c r="B425" s="822" t="s">
        <v>7555</v>
      </c>
      <c r="C425" s="822" t="s">
        <v>6953</v>
      </c>
      <c r="D425" s="822" t="s">
        <v>7050</v>
      </c>
      <c r="E425" s="822" t="s">
        <v>805</v>
      </c>
      <c r="F425" s="831">
        <v>11.19</v>
      </c>
      <c r="G425" s="831">
        <v>8222.4100000000017</v>
      </c>
      <c r="H425" s="831"/>
      <c r="I425" s="831">
        <v>734.7998212689904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615</v>
      </c>
      <c r="B426" s="822" t="s">
        <v>7555</v>
      </c>
      <c r="C426" s="822" t="s">
        <v>6953</v>
      </c>
      <c r="D426" s="822" t="s">
        <v>7052</v>
      </c>
      <c r="E426" s="822" t="s">
        <v>1370</v>
      </c>
      <c r="F426" s="831">
        <v>176.39000000000001</v>
      </c>
      <c r="G426" s="831">
        <v>18406.260000000006</v>
      </c>
      <c r="H426" s="831"/>
      <c r="I426" s="831">
        <v>104.34979307216965</v>
      </c>
      <c r="J426" s="831">
        <v>55.5</v>
      </c>
      <c r="K426" s="831">
        <v>5790.8499999999995</v>
      </c>
      <c r="L426" s="831"/>
      <c r="M426" s="831">
        <v>104.33963963963963</v>
      </c>
      <c r="N426" s="831"/>
      <c r="O426" s="831"/>
      <c r="P426" s="827"/>
      <c r="Q426" s="832"/>
    </row>
    <row r="427" spans="1:17" ht="14.45" customHeight="1" x14ac:dyDescent="0.2">
      <c r="A427" s="821" t="s">
        <v>615</v>
      </c>
      <c r="B427" s="822" t="s">
        <v>7555</v>
      </c>
      <c r="C427" s="822" t="s">
        <v>6953</v>
      </c>
      <c r="D427" s="822" t="s">
        <v>7053</v>
      </c>
      <c r="E427" s="822" t="s">
        <v>1370</v>
      </c>
      <c r="F427" s="831">
        <v>432.16</v>
      </c>
      <c r="G427" s="831">
        <v>77577.98000000001</v>
      </c>
      <c r="H427" s="831"/>
      <c r="I427" s="831">
        <v>179.51217141799336</v>
      </c>
      <c r="J427" s="831">
        <v>79.179999999999993</v>
      </c>
      <c r="K427" s="831">
        <v>89646.37</v>
      </c>
      <c r="L427" s="831"/>
      <c r="M427" s="831">
        <v>1132.1845162919931</v>
      </c>
      <c r="N427" s="831"/>
      <c r="O427" s="831"/>
      <c r="P427" s="827"/>
      <c r="Q427" s="832"/>
    </row>
    <row r="428" spans="1:17" ht="14.45" customHeight="1" x14ac:dyDescent="0.2">
      <c r="A428" s="821" t="s">
        <v>615</v>
      </c>
      <c r="B428" s="822" t="s">
        <v>7555</v>
      </c>
      <c r="C428" s="822" t="s">
        <v>6953</v>
      </c>
      <c r="D428" s="822" t="s">
        <v>7594</v>
      </c>
      <c r="E428" s="822" t="s">
        <v>7595</v>
      </c>
      <c r="F428" s="831">
        <v>456</v>
      </c>
      <c r="G428" s="831">
        <v>14421.630000000001</v>
      </c>
      <c r="H428" s="831"/>
      <c r="I428" s="831">
        <v>31.62638157894737</v>
      </c>
      <c r="J428" s="831">
        <v>67</v>
      </c>
      <c r="K428" s="831">
        <v>1974.4900000000002</v>
      </c>
      <c r="L428" s="831"/>
      <c r="M428" s="831">
        <v>29.470000000000002</v>
      </c>
      <c r="N428" s="831"/>
      <c r="O428" s="831"/>
      <c r="P428" s="827"/>
      <c r="Q428" s="832"/>
    </row>
    <row r="429" spans="1:17" ht="14.45" customHeight="1" x14ac:dyDescent="0.2">
      <c r="A429" s="821" t="s">
        <v>615</v>
      </c>
      <c r="B429" s="822" t="s">
        <v>7555</v>
      </c>
      <c r="C429" s="822" t="s">
        <v>6953</v>
      </c>
      <c r="D429" s="822" t="s">
        <v>7596</v>
      </c>
      <c r="E429" s="822" t="s">
        <v>2868</v>
      </c>
      <c r="F429" s="831"/>
      <c r="G429" s="831"/>
      <c r="H429" s="831"/>
      <c r="I429" s="831"/>
      <c r="J429" s="831">
        <v>3.9</v>
      </c>
      <c r="K429" s="831">
        <v>1625.42</v>
      </c>
      <c r="L429" s="831"/>
      <c r="M429" s="831">
        <v>416.77435897435902</v>
      </c>
      <c r="N429" s="831">
        <v>19.899999999999999</v>
      </c>
      <c r="O429" s="831">
        <v>8263.6900000000023</v>
      </c>
      <c r="P429" s="827"/>
      <c r="Q429" s="832">
        <v>415.26080402010064</v>
      </c>
    </row>
    <row r="430" spans="1:17" ht="14.45" customHeight="1" x14ac:dyDescent="0.2">
      <c r="A430" s="821" t="s">
        <v>615</v>
      </c>
      <c r="B430" s="822" t="s">
        <v>7555</v>
      </c>
      <c r="C430" s="822" t="s">
        <v>6953</v>
      </c>
      <c r="D430" s="822" t="s">
        <v>7597</v>
      </c>
      <c r="E430" s="822" t="s">
        <v>2883</v>
      </c>
      <c r="F430" s="831">
        <v>2.6</v>
      </c>
      <c r="G430" s="831">
        <v>373.53</v>
      </c>
      <c r="H430" s="831"/>
      <c r="I430" s="831">
        <v>143.6653846153846</v>
      </c>
      <c r="J430" s="831">
        <v>4.2</v>
      </c>
      <c r="K430" s="831">
        <v>588.14</v>
      </c>
      <c r="L430" s="831"/>
      <c r="M430" s="831">
        <v>140.03333333333333</v>
      </c>
      <c r="N430" s="831"/>
      <c r="O430" s="831"/>
      <c r="P430" s="827"/>
      <c r="Q430" s="832"/>
    </row>
    <row r="431" spans="1:17" ht="14.45" customHeight="1" x14ac:dyDescent="0.2">
      <c r="A431" s="821" t="s">
        <v>615</v>
      </c>
      <c r="B431" s="822" t="s">
        <v>7555</v>
      </c>
      <c r="C431" s="822" t="s">
        <v>6953</v>
      </c>
      <c r="D431" s="822" t="s">
        <v>7598</v>
      </c>
      <c r="E431" s="822" t="s">
        <v>2877</v>
      </c>
      <c r="F431" s="831">
        <v>116.6</v>
      </c>
      <c r="G431" s="831">
        <v>53633.76999999999</v>
      </c>
      <c r="H431" s="831"/>
      <c r="I431" s="831">
        <v>459.98087478559171</v>
      </c>
      <c r="J431" s="831">
        <v>134.79999999999995</v>
      </c>
      <c r="K431" s="831">
        <v>201677.72999999995</v>
      </c>
      <c r="L431" s="831"/>
      <c r="M431" s="831">
        <v>1496.1255934718101</v>
      </c>
      <c r="N431" s="831">
        <v>225.7</v>
      </c>
      <c r="O431" s="831">
        <v>168856.74</v>
      </c>
      <c r="P431" s="827"/>
      <c r="Q431" s="832">
        <v>748.14683207797964</v>
      </c>
    </row>
    <row r="432" spans="1:17" ht="14.45" customHeight="1" x14ac:dyDescent="0.2">
      <c r="A432" s="821" t="s">
        <v>615</v>
      </c>
      <c r="B432" s="822" t="s">
        <v>7555</v>
      </c>
      <c r="C432" s="822" t="s">
        <v>6953</v>
      </c>
      <c r="D432" s="822" t="s">
        <v>7055</v>
      </c>
      <c r="E432" s="822" t="s">
        <v>2404</v>
      </c>
      <c r="F432" s="831">
        <v>5.28</v>
      </c>
      <c r="G432" s="831">
        <v>46836.4</v>
      </c>
      <c r="H432" s="831"/>
      <c r="I432" s="831">
        <v>8870.5303030303021</v>
      </c>
      <c r="J432" s="831"/>
      <c r="K432" s="831"/>
      <c r="L432" s="831"/>
      <c r="M432" s="831"/>
      <c r="N432" s="831">
        <v>2.21</v>
      </c>
      <c r="O432" s="831">
        <v>19601.86</v>
      </c>
      <c r="P432" s="827"/>
      <c r="Q432" s="832">
        <v>8869.6199095022621</v>
      </c>
    </row>
    <row r="433" spans="1:17" ht="14.45" customHeight="1" x14ac:dyDescent="0.2">
      <c r="A433" s="821" t="s">
        <v>615</v>
      </c>
      <c r="B433" s="822" t="s">
        <v>7555</v>
      </c>
      <c r="C433" s="822" t="s">
        <v>6953</v>
      </c>
      <c r="D433" s="822" t="s">
        <v>7055</v>
      </c>
      <c r="E433" s="822" t="s">
        <v>7397</v>
      </c>
      <c r="F433" s="831">
        <v>0</v>
      </c>
      <c r="G433" s="831">
        <v>0</v>
      </c>
      <c r="H433" s="831"/>
      <c r="I433" s="831"/>
      <c r="J433" s="831"/>
      <c r="K433" s="831"/>
      <c r="L433" s="831"/>
      <c r="M433" s="831"/>
      <c r="N433" s="831">
        <v>0</v>
      </c>
      <c r="O433" s="831">
        <v>0</v>
      </c>
      <c r="P433" s="827"/>
      <c r="Q433" s="832"/>
    </row>
    <row r="434" spans="1:17" ht="14.45" customHeight="1" x14ac:dyDescent="0.2">
      <c r="A434" s="821" t="s">
        <v>615</v>
      </c>
      <c r="B434" s="822" t="s">
        <v>7555</v>
      </c>
      <c r="C434" s="822" t="s">
        <v>6953</v>
      </c>
      <c r="D434" s="822" t="s">
        <v>7599</v>
      </c>
      <c r="E434" s="822" t="s">
        <v>7600</v>
      </c>
      <c r="F434" s="831"/>
      <c r="G434" s="831"/>
      <c r="H434" s="831"/>
      <c r="I434" s="831"/>
      <c r="J434" s="831">
        <v>15</v>
      </c>
      <c r="K434" s="831">
        <v>16518.150000000001</v>
      </c>
      <c r="L434" s="831"/>
      <c r="M434" s="831">
        <v>1101.21</v>
      </c>
      <c r="N434" s="831"/>
      <c r="O434" s="831"/>
      <c r="P434" s="827"/>
      <c r="Q434" s="832"/>
    </row>
    <row r="435" spans="1:17" ht="14.45" customHeight="1" x14ac:dyDescent="0.2">
      <c r="A435" s="821" t="s">
        <v>615</v>
      </c>
      <c r="B435" s="822" t="s">
        <v>7555</v>
      </c>
      <c r="C435" s="822" t="s">
        <v>6953</v>
      </c>
      <c r="D435" s="822" t="s">
        <v>7601</v>
      </c>
      <c r="E435" s="822" t="s">
        <v>7602</v>
      </c>
      <c r="F435" s="831">
        <v>2</v>
      </c>
      <c r="G435" s="831">
        <v>2233</v>
      </c>
      <c r="H435" s="831"/>
      <c r="I435" s="831">
        <v>1116.5</v>
      </c>
      <c r="J435" s="831">
        <v>8.2000000000000011</v>
      </c>
      <c r="K435" s="831">
        <v>15293.310000000001</v>
      </c>
      <c r="L435" s="831"/>
      <c r="M435" s="831">
        <v>1865.0378048780487</v>
      </c>
      <c r="N435" s="831"/>
      <c r="O435" s="831"/>
      <c r="P435" s="827"/>
      <c r="Q435" s="832"/>
    </row>
    <row r="436" spans="1:17" ht="14.45" customHeight="1" x14ac:dyDescent="0.2">
      <c r="A436" s="821" t="s">
        <v>615</v>
      </c>
      <c r="B436" s="822" t="s">
        <v>7555</v>
      </c>
      <c r="C436" s="822" t="s">
        <v>6953</v>
      </c>
      <c r="D436" s="822" t="s">
        <v>7057</v>
      </c>
      <c r="E436" s="822" t="s">
        <v>7399</v>
      </c>
      <c r="F436" s="831">
        <v>0</v>
      </c>
      <c r="G436" s="831">
        <v>-4.3655745685100555E-11</v>
      </c>
      <c r="H436" s="831"/>
      <c r="I436" s="831"/>
      <c r="J436" s="831">
        <v>0</v>
      </c>
      <c r="K436" s="831">
        <v>0</v>
      </c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615</v>
      </c>
      <c r="B437" s="822" t="s">
        <v>7555</v>
      </c>
      <c r="C437" s="822" t="s">
        <v>6953</v>
      </c>
      <c r="D437" s="822" t="s">
        <v>7057</v>
      </c>
      <c r="E437" s="822" t="s">
        <v>7058</v>
      </c>
      <c r="F437" s="831">
        <v>18</v>
      </c>
      <c r="G437" s="831">
        <v>1367305.7399999998</v>
      </c>
      <c r="H437" s="831"/>
      <c r="I437" s="831">
        <v>75961.429999999993</v>
      </c>
      <c r="J437" s="831">
        <v>5</v>
      </c>
      <c r="K437" s="831">
        <v>330000</v>
      </c>
      <c r="L437" s="831"/>
      <c r="M437" s="831">
        <v>66000</v>
      </c>
      <c r="N437" s="831"/>
      <c r="O437" s="831"/>
      <c r="P437" s="827"/>
      <c r="Q437" s="832"/>
    </row>
    <row r="438" spans="1:17" ht="14.45" customHeight="1" x14ac:dyDescent="0.2">
      <c r="A438" s="821" t="s">
        <v>615</v>
      </c>
      <c r="B438" s="822" t="s">
        <v>7555</v>
      </c>
      <c r="C438" s="822" t="s">
        <v>6953</v>
      </c>
      <c r="D438" s="822" t="s">
        <v>7603</v>
      </c>
      <c r="E438" s="822" t="s">
        <v>2902</v>
      </c>
      <c r="F438" s="831"/>
      <c r="G438" s="831"/>
      <c r="H438" s="831"/>
      <c r="I438" s="831"/>
      <c r="J438" s="831">
        <v>2.8</v>
      </c>
      <c r="K438" s="831">
        <v>422.1</v>
      </c>
      <c r="L438" s="831"/>
      <c r="M438" s="831">
        <v>150.75000000000003</v>
      </c>
      <c r="N438" s="831"/>
      <c r="O438" s="831"/>
      <c r="P438" s="827"/>
      <c r="Q438" s="832"/>
    </row>
    <row r="439" spans="1:17" ht="14.45" customHeight="1" x14ac:dyDescent="0.2">
      <c r="A439" s="821" t="s">
        <v>615</v>
      </c>
      <c r="B439" s="822" t="s">
        <v>7555</v>
      </c>
      <c r="C439" s="822" t="s">
        <v>6953</v>
      </c>
      <c r="D439" s="822" t="s">
        <v>7604</v>
      </c>
      <c r="E439" s="822" t="s">
        <v>2902</v>
      </c>
      <c r="F439" s="831"/>
      <c r="G439" s="831"/>
      <c r="H439" s="831"/>
      <c r="I439" s="831"/>
      <c r="J439" s="831">
        <v>2.5</v>
      </c>
      <c r="K439" s="831">
        <v>660</v>
      </c>
      <c r="L439" s="831"/>
      <c r="M439" s="831">
        <v>264</v>
      </c>
      <c r="N439" s="831">
        <v>0.30000000000000004</v>
      </c>
      <c r="O439" s="831">
        <v>79.199999999999989</v>
      </c>
      <c r="P439" s="827"/>
      <c r="Q439" s="832">
        <v>263.99999999999994</v>
      </c>
    </row>
    <row r="440" spans="1:17" ht="14.45" customHeight="1" x14ac:dyDescent="0.2">
      <c r="A440" s="821" t="s">
        <v>615</v>
      </c>
      <c r="B440" s="822" t="s">
        <v>7555</v>
      </c>
      <c r="C440" s="822" t="s">
        <v>6953</v>
      </c>
      <c r="D440" s="822" t="s">
        <v>7059</v>
      </c>
      <c r="E440" s="822" t="s">
        <v>1004</v>
      </c>
      <c r="F440" s="831">
        <v>763.18999999999983</v>
      </c>
      <c r="G440" s="831">
        <v>118752.42000000001</v>
      </c>
      <c r="H440" s="831"/>
      <c r="I440" s="831">
        <v>155.60007337622355</v>
      </c>
      <c r="J440" s="831">
        <v>303.33</v>
      </c>
      <c r="K440" s="831">
        <v>44118.299999999996</v>
      </c>
      <c r="L440" s="831"/>
      <c r="M440" s="831">
        <v>145.44654336860845</v>
      </c>
      <c r="N440" s="831"/>
      <c r="O440" s="831"/>
      <c r="P440" s="827"/>
      <c r="Q440" s="832"/>
    </row>
    <row r="441" spans="1:17" ht="14.45" customHeight="1" x14ac:dyDescent="0.2">
      <c r="A441" s="821" t="s">
        <v>615</v>
      </c>
      <c r="B441" s="822" t="s">
        <v>7555</v>
      </c>
      <c r="C441" s="822" t="s">
        <v>6953</v>
      </c>
      <c r="D441" s="822" t="s">
        <v>7060</v>
      </c>
      <c r="E441" s="822" t="s">
        <v>7388</v>
      </c>
      <c r="F441" s="831"/>
      <c r="G441" s="831"/>
      <c r="H441" s="831"/>
      <c r="I441" s="831"/>
      <c r="J441" s="831">
        <v>0</v>
      </c>
      <c r="K441" s="831">
        <v>0</v>
      </c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615</v>
      </c>
      <c r="B442" s="822" t="s">
        <v>7555</v>
      </c>
      <c r="C442" s="822" t="s">
        <v>6953</v>
      </c>
      <c r="D442" s="822" t="s">
        <v>7060</v>
      </c>
      <c r="E442" s="822" t="s">
        <v>3443</v>
      </c>
      <c r="F442" s="831"/>
      <c r="G442" s="831"/>
      <c r="H442" s="831"/>
      <c r="I442" s="831"/>
      <c r="J442" s="831">
        <v>1</v>
      </c>
      <c r="K442" s="831">
        <v>23660.799999999999</v>
      </c>
      <c r="L442" s="831"/>
      <c r="M442" s="831">
        <v>23660.799999999999</v>
      </c>
      <c r="N442" s="831"/>
      <c r="O442" s="831"/>
      <c r="P442" s="827"/>
      <c r="Q442" s="832"/>
    </row>
    <row r="443" spans="1:17" ht="14.45" customHeight="1" x14ac:dyDescent="0.2">
      <c r="A443" s="821" t="s">
        <v>615</v>
      </c>
      <c r="B443" s="822" t="s">
        <v>7555</v>
      </c>
      <c r="C443" s="822" t="s">
        <v>6953</v>
      </c>
      <c r="D443" s="822" t="s">
        <v>7061</v>
      </c>
      <c r="E443" s="822" t="s">
        <v>2967</v>
      </c>
      <c r="F443" s="831">
        <v>63.62</v>
      </c>
      <c r="G443" s="831">
        <v>5767.1999999999989</v>
      </c>
      <c r="H443" s="831"/>
      <c r="I443" s="831">
        <v>90.650738761395772</v>
      </c>
      <c r="J443" s="831">
        <v>122.81000000000002</v>
      </c>
      <c r="K443" s="831">
        <v>12427.299999999997</v>
      </c>
      <c r="L443" s="831"/>
      <c r="M443" s="831">
        <v>101.19127106913115</v>
      </c>
      <c r="N443" s="831">
        <v>78.599999999999994</v>
      </c>
      <c r="O443" s="831">
        <v>7125.1400000000021</v>
      </c>
      <c r="P443" s="827"/>
      <c r="Q443" s="832">
        <v>90.650636132315555</v>
      </c>
    </row>
    <row r="444" spans="1:17" ht="14.45" customHeight="1" x14ac:dyDescent="0.2">
      <c r="A444" s="821" t="s">
        <v>615</v>
      </c>
      <c r="B444" s="822" t="s">
        <v>7555</v>
      </c>
      <c r="C444" s="822" t="s">
        <v>6953</v>
      </c>
      <c r="D444" s="822" t="s">
        <v>7062</v>
      </c>
      <c r="E444" s="822" t="s">
        <v>7400</v>
      </c>
      <c r="F444" s="831">
        <v>0</v>
      </c>
      <c r="G444" s="831">
        <v>0</v>
      </c>
      <c r="H444" s="831"/>
      <c r="I444" s="831"/>
      <c r="J444" s="831"/>
      <c r="K444" s="831"/>
      <c r="L444" s="831"/>
      <c r="M444" s="831"/>
      <c r="N444" s="831">
        <v>0</v>
      </c>
      <c r="O444" s="831">
        <v>1.4551915228366852E-11</v>
      </c>
      <c r="P444" s="827"/>
      <c r="Q444" s="832"/>
    </row>
    <row r="445" spans="1:17" ht="14.45" customHeight="1" x14ac:dyDescent="0.2">
      <c r="A445" s="821" t="s">
        <v>615</v>
      </c>
      <c r="B445" s="822" t="s">
        <v>7555</v>
      </c>
      <c r="C445" s="822" t="s">
        <v>6953</v>
      </c>
      <c r="D445" s="822" t="s">
        <v>7062</v>
      </c>
      <c r="E445" s="822" t="s">
        <v>7063</v>
      </c>
      <c r="F445" s="831">
        <v>2.92</v>
      </c>
      <c r="G445" s="831">
        <v>24336.05</v>
      </c>
      <c r="H445" s="831"/>
      <c r="I445" s="831">
        <v>8334.2636986301368</v>
      </c>
      <c r="J445" s="831"/>
      <c r="K445" s="831"/>
      <c r="L445" s="831"/>
      <c r="M445" s="831"/>
      <c r="N445" s="831">
        <v>22.21</v>
      </c>
      <c r="O445" s="831">
        <v>179947.02000000005</v>
      </c>
      <c r="P445" s="827"/>
      <c r="Q445" s="832">
        <v>8102.0720396217939</v>
      </c>
    </row>
    <row r="446" spans="1:17" ht="14.45" customHeight="1" x14ac:dyDescent="0.2">
      <c r="A446" s="821" t="s">
        <v>615</v>
      </c>
      <c r="B446" s="822" t="s">
        <v>7555</v>
      </c>
      <c r="C446" s="822" t="s">
        <v>6953</v>
      </c>
      <c r="D446" s="822" t="s">
        <v>7064</v>
      </c>
      <c r="E446" s="822" t="s">
        <v>1031</v>
      </c>
      <c r="F446" s="831">
        <v>11.629999999999999</v>
      </c>
      <c r="G446" s="831">
        <v>889.81</v>
      </c>
      <c r="H446" s="831"/>
      <c r="I446" s="831">
        <v>76.509888220120374</v>
      </c>
      <c r="J446" s="831">
        <v>4.9800000000000004</v>
      </c>
      <c r="K446" s="831">
        <v>664.63</v>
      </c>
      <c r="L446" s="831"/>
      <c r="M446" s="831">
        <v>133.4598393574297</v>
      </c>
      <c r="N446" s="831"/>
      <c r="O446" s="831"/>
      <c r="P446" s="827"/>
      <c r="Q446" s="832"/>
    </row>
    <row r="447" spans="1:17" ht="14.45" customHeight="1" x14ac:dyDescent="0.2">
      <c r="A447" s="821" t="s">
        <v>615</v>
      </c>
      <c r="B447" s="822" t="s">
        <v>7555</v>
      </c>
      <c r="C447" s="822" t="s">
        <v>6953</v>
      </c>
      <c r="D447" s="822" t="s">
        <v>7605</v>
      </c>
      <c r="E447" s="822" t="s">
        <v>2925</v>
      </c>
      <c r="F447" s="831">
        <v>6</v>
      </c>
      <c r="G447" s="831">
        <v>200.33999999999997</v>
      </c>
      <c r="H447" s="831"/>
      <c r="I447" s="831">
        <v>33.389999999999993</v>
      </c>
      <c r="J447" s="831">
        <v>11</v>
      </c>
      <c r="K447" s="831">
        <v>367.18</v>
      </c>
      <c r="L447" s="831"/>
      <c r="M447" s="831">
        <v>33.380000000000003</v>
      </c>
      <c r="N447" s="831"/>
      <c r="O447" s="831"/>
      <c r="P447" s="827"/>
      <c r="Q447" s="832"/>
    </row>
    <row r="448" spans="1:17" ht="14.45" customHeight="1" x14ac:dyDescent="0.2">
      <c r="A448" s="821" t="s">
        <v>615</v>
      </c>
      <c r="B448" s="822" t="s">
        <v>7555</v>
      </c>
      <c r="C448" s="822" t="s">
        <v>6953</v>
      </c>
      <c r="D448" s="822" t="s">
        <v>7068</v>
      </c>
      <c r="E448" s="822" t="s">
        <v>2985</v>
      </c>
      <c r="F448" s="831">
        <v>45.78</v>
      </c>
      <c r="G448" s="831">
        <v>3852.2499999999995</v>
      </c>
      <c r="H448" s="831"/>
      <c r="I448" s="831">
        <v>84.147007426823933</v>
      </c>
      <c r="J448" s="831">
        <v>14.620000000000001</v>
      </c>
      <c r="K448" s="831">
        <v>1285.92</v>
      </c>
      <c r="L448" s="831"/>
      <c r="M448" s="831">
        <v>87.956224350205204</v>
      </c>
      <c r="N448" s="831">
        <v>13.83</v>
      </c>
      <c r="O448" s="831">
        <v>1165.77</v>
      </c>
      <c r="P448" s="827"/>
      <c r="Q448" s="832">
        <v>84.292841648590013</v>
      </c>
    </row>
    <row r="449" spans="1:17" ht="14.45" customHeight="1" x14ac:dyDescent="0.2">
      <c r="A449" s="821" t="s">
        <v>615</v>
      </c>
      <c r="B449" s="822" t="s">
        <v>7555</v>
      </c>
      <c r="C449" s="822" t="s">
        <v>6953</v>
      </c>
      <c r="D449" s="822" t="s">
        <v>7069</v>
      </c>
      <c r="E449" s="822" t="s">
        <v>2981</v>
      </c>
      <c r="F449" s="831"/>
      <c r="G449" s="831"/>
      <c r="H449" s="831"/>
      <c r="I449" s="831"/>
      <c r="J449" s="831">
        <v>3</v>
      </c>
      <c r="K449" s="831">
        <v>18705.75</v>
      </c>
      <c r="L449" s="831"/>
      <c r="M449" s="831">
        <v>6235.25</v>
      </c>
      <c r="N449" s="831">
        <v>9.9</v>
      </c>
      <c r="O449" s="831">
        <v>61728.98</v>
      </c>
      <c r="P449" s="827"/>
      <c r="Q449" s="832">
        <v>6235.2505050505051</v>
      </c>
    </row>
    <row r="450" spans="1:17" ht="14.45" customHeight="1" x14ac:dyDescent="0.2">
      <c r="A450" s="821" t="s">
        <v>615</v>
      </c>
      <c r="B450" s="822" t="s">
        <v>7555</v>
      </c>
      <c r="C450" s="822" t="s">
        <v>6953</v>
      </c>
      <c r="D450" s="822" t="s">
        <v>7070</v>
      </c>
      <c r="E450" s="822" t="s">
        <v>2985</v>
      </c>
      <c r="F450" s="831">
        <v>57.589999999999996</v>
      </c>
      <c r="G450" s="831">
        <v>18091.629999999997</v>
      </c>
      <c r="H450" s="831"/>
      <c r="I450" s="831">
        <v>314.14533773224514</v>
      </c>
      <c r="J450" s="831">
        <v>14.17</v>
      </c>
      <c r="K450" s="831">
        <v>4729.09</v>
      </c>
      <c r="L450" s="831"/>
      <c r="M450" s="831">
        <v>333.73959068454485</v>
      </c>
      <c r="N450" s="831">
        <v>15.790000000000001</v>
      </c>
      <c r="O450" s="831">
        <v>5007.38</v>
      </c>
      <c r="P450" s="827"/>
      <c r="Q450" s="832">
        <v>317.12349588347053</v>
      </c>
    </row>
    <row r="451" spans="1:17" ht="14.45" customHeight="1" x14ac:dyDescent="0.2">
      <c r="A451" s="821" t="s">
        <v>615</v>
      </c>
      <c r="B451" s="822" t="s">
        <v>7555</v>
      </c>
      <c r="C451" s="822" t="s">
        <v>6953</v>
      </c>
      <c r="D451" s="822" t="s">
        <v>7074</v>
      </c>
      <c r="E451" s="822" t="s">
        <v>7075</v>
      </c>
      <c r="F451" s="831">
        <v>442.29999999999995</v>
      </c>
      <c r="G451" s="831">
        <v>182738.64</v>
      </c>
      <c r="H451" s="831"/>
      <c r="I451" s="831">
        <v>413.15541487678053</v>
      </c>
      <c r="J451" s="831">
        <v>469.72999999999996</v>
      </c>
      <c r="K451" s="831">
        <v>226476.17000000004</v>
      </c>
      <c r="L451" s="831"/>
      <c r="M451" s="831">
        <v>482.14116620186076</v>
      </c>
      <c r="N451" s="831">
        <v>265.52999999999992</v>
      </c>
      <c r="O451" s="831">
        <v>142999.23000000001</v>
      </c>
      <c r="P451" s="827"/>
      <c r="Q451" s="832">
        <v>538.54265054796087</v>
      </c>
    </row>
    <row r="452" spans="1:17" ht="14.45" customHeight="1" x14ac:dyDescent="0.2">
      <c r="A452" s="821" t="s">
        <v>615</v>
      </c>
      <c r="B452" s="822" t="s">
        <v>7555</v>
      </c>
      <c r="C452" s="822" t="s">
        <v>6953</v>
      </c>
      <c r="D452" s="822" t="s">
        <v>7078</v>
      </c>
      <c r="E452" s="822" t="s">
        <v>7400</v>
      </c>
      <c r="F452" s="831">
        <v>0</v>
      </c>
      <c r="G452" s="831">
        <v>0</v>
      </c>
      <c r="H452" s="831"/>
      <c r="I452" s="831"/>
      <c r="J452" s="831">
        <v>0</v>
      </c>
      <c r="K452" s="831">
        <v>-1.4551915228366852E-11</v>
      </c>
      <c r="L452" s="831"/>
      <c r="M452" s="831"/>
      <c r="N452" s="831">
        <v>0</v>
      </c>
      <c r="O452" s="831">
        <v>1.0913936421275139E-11</v>
      </c>
      <c r="P452" s="827"/>
      <c r="Q452" s="832"/>
    </row>
    <row r="453" spans="1:17" ht="14.45" customHeight="1" x14ac:dyDescent="0.2">
      <c r="A453" s="821" t="s">
        <v>615</v>
      </c>
      <c r="B453" s="822" t="s">
        <v>7555</v>
      </c>
      <c r="C453" s="822" t="s">
        <v>6953</v>
      </c>
      <c r="D453" s="822" t="s">
        <v>7078</v>
      </c>
      <c r="E453" s="822" t="s">
        <v>7063</v>
      </c>
      <c r="F453" s="831">
        <v>4</v>
      </c>
      <c r="G453" s="831">
        <v>66172.759999999995</v>
      </c>
      <c r="H453" s="831"/>
      <c r="I453" s="831">
        <v>16543.189999999999</v>
      </c>
      <c r="J453" s="831">
        <v>8.32</v>
      </c>
      <c r="K453" s="831">
        <v>134819.18000000002</v>
      </c>
      <c r="L453" s="831"/>
      <c r="M453" s="831">
        <v>16204.228365384617</v>
      </c>
      <c r="N453" s="831">
        <v>22</v>
      </c>
      <c r="O453" s="831">
        <v>356492.4</v>
      </c>
      <c r="P453" s="827"/>
      <c r="Q453" s="832">
        <v>16204.2</v>
      </c>
    </row>
    <row r="454" spans="1:17" ht="14.45" customHeight="1" x14ac:dyDescent="0.2">
      <c r="A454" s="821" t="s">
        <v>615</v>
      </c>
      <c r="B454" s="822" t="s">
        <v>7555</v>
      </c>
      <c r="C454" s="822" t="s">
        <v>6953</v>
      </c>
      <c r="D454" s="822" t="s">
        <v>7606</v>
      </c>
      <c r="E454" s="822" t="s">
        <v>7607</v>
      </c>
      <c r="F454" s="831"/>
      <c r="G454" s="831"/>
      <c r="H454" s="831"/>
      <c r="I454" s="831"/>
      <c r="J454" s="831">
        <v>28.5</v>
      </c>
      <c r="K454" s="831">
        <v>6057.27</v>
      </c>
      <c r="L454" s="831"/>
      <c r="M454" s="831">
        <v>212.53578947368422</v>
      </c>
      <c r="N454" s="831"/>
      <c r="O454" s="831"/>
      <c r="P454" s="827"/>
      <c r="Q454" s="832"/>
    </row>
    <row r="455" spans="1:17" ht="14.45" customHeight="1" x14ac:dyDescent="0.2">
      <c r="A455" s="821" t="s">
        <v>615</v>
      </c>
      <c r="B455" s="822" t="s">
        <v>7555</v>
      </c>
      <c r="C455" s="822" t="s">
        <v>6953</v>
      </c>
      <c r="D455" s="822" t="s">
        <v>7608</v>
      </c>
      <c r="E455" s="822" t="s">
        <v>7609</v>
      </c>
      <c r="F455" s="831">
        <v>6.2000000000000011</v>
      </c>
      <c r="G455" s="831">
        <v>4505.42</v>
      </c>
      <c r="H455" s="831"/>
      <c r="I455" s="831">
        <v>726.68064516129016</v>
      </c>
      <c r="J455" s="831">
        <v>0.89999999999999991</v>
      </c>
      <c r="K455" s="831">
        <v>524.91</v>
      </c>
      <c r="L455" s="831"/>
      <c r="M455" s="831">
        <v>583.23333333333335</v>
      </c>
      <c r="N455" s="831">
        <v>2.2000000000000002</v>
      </c>
      <c r="O455" s="831">
        <v>1737.66</v>
      </c>
      <c r="P455" s="827"/>
      <c r="Q455" s="832">
        <v>789.84545454545457</v>
      </c>
    </row>
    <row r="456" spans="1:17" ht="14.45" customHeight="1" x14ac:dyDescent="0.2">
      <c r="A456" s="821" t="s">
        <v>615</v>
      </c>
      <c r="B456" s="822" t="s">
        <v>7555</v>
      </c>
      <c r="C456" s="822" t="s">
        <v>6953</v>
      </c>
      <c r="D456" s="822" t="s">
        <v>7084</v>
      </c>
      <c r="E456" s="822" t="s">
        <v>7085</v>
      </c>
      <c r="F456" s="831">
        <v>1</v>
      </c>
      <c r="G456" s="831">
        <v>81.89</v>
      </c>
      <c r="H456" s="831"/>
      <c r="I456" s="831">
        <v>81.89</v>
      </c>
      <c r="J456" s="831"/>
      <c r="K456" s="831"/>
      <c r="L456" s="831"/>
      <c r="M456" s="831"/>
      <c r="N456" s="831"/>
      <c r="O456" s="831"/>
      <c r="P456" s="827"/>
      <c r="Q456" s="832"/>
    </row>
    <row r="457" spans="1:17" ht="14.45" customHeight="1" x14ac:dyDescent="0.2">
      <c r="A457" s="821" t="s">
        <v>615</v>
      </c>
      <c r="B457" s="822" t="s">
        <v>7555</v>
      </c>
      <c r="C457" s="822" t="s">
        <v>6953</v>
      </c>
      <c r="D457" s="822" t="s">
        <v>7610</v>
      </c>
      <c r="E457" s="822" t="s">
        <v>7611</v>
      </c>
      <c r="F457" s="831">
        <v>10.500000000000002</v>
      </c>
      <c r="G457" s="831">
        <v>9831.2100000000009</v>
      </c>
      <c r="H457" s="831"/>
      <c r="I457" s="831">
        <v>936.3057142857142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615</v>
      </c>
      <c r="B458" s="822" t="s">
        <v>7555</v>
      </c>
      <c r="C458" s="822" t="s">
        <v>6953</v>
      </c>
      <c r="D458" s="822" t="s">
        <v>7612</v>
      </c>
      <c r="E458" s="822" t="s">
        <v>7611</v>
      </c>
      <c r="F458" s="831">
        <v>42.8</v>
      </c>
      <c r="G458" s="831">
        <v>55755.61</v>
      </c>
      <c r="H458" s="831"/>
      <c r="I458" s="831">
        <v>1302.7011682242992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615</v>
      </c>
      <c r="B459" s="822" t="s">
        <v>7555</v>
      </c>
      <c r="C459" s="822" t="s">
        <v>6953</v>
      </c>
      <c r="D459" s="822" t="s">
        <v>7090</v>
      </c>
      <c r="E459" s="822" t="s">
        <v>7091</v>
      </c>
      <c r="F459" s="831">
        <v>10.120000000000001</v>
      </c>
      <c r="G459" s="831">
        <v>193496.42</v>
      </c>
      <c r="H459" s="831"/>
      <c r="I459" s="831">
        <v>19120.199604743084</v>
      </c>
      <c r="J459" s="831">
        <v>6.23</v>
      </c>
      <c r="K459" s="831">
        <v>97090.559999999998</v>
      </c>
      <c r="L459" s="831"/>
      <c r="M459" s="831">
        <v>15584.359550561796</v>
      </c>
      <c r="N459" s="831"/>
      <c r="O459" s="831"/>
      <c r="P459" s="827"/>
      <c r="Q459" s="832"/>
    </row>
    <row r="460" spans="1:17" ht="14.45" customHeight="1" x14ac:dyDescent="0.2">
      <c r="A460" s="821" t="s">
        <v>615</v>
      </c>
      <c r="B460" s="822" t="s">
        <v>7555</v>
      </c>
      <c r="C460" s="822" t="s">
        <v>6953</v>
      </c>
      <c r="D460" s="822" t="s">
        <v>7090</v>
      </c>
      <c r="E460" s="822" t="s">
        <v>7404</v>
      </c>
      <c r="F460" s="831">
        <v>0</v>
      </c>
      <c r="G460" s="831">
        <v>0</v>
      </c>
      <c r="H460" s="831"/>
      <c r="I460" s="831"/>
      <c r="J460" s="831">
        <v>0</v>
      </c>
      <c r="K460" s="831">
        <v>0</v>
      </c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615</v>
      </c>
      <c r="B461" s="822" t="s">
        <v>7555</v>
      </c>
      <c r="C461" s="822" t="s">
        <v>6953</v>
      </c>
      <c r="D461" s="822" t="s">
        <v>7613</v>
      </c>
      <c r="E461" s="822" t="s">
        <v>7614</v>
      </c>
      <c r="F461" s="831"/>
      <c r="G461" s="831"/>
      <c r="H461" s="831"/>
      <c r="I461" s="831"/>
      <c r="J461" s="831">
        <v>0.6</v>
      </c>
      <c r="K461" s="831">
        <v>147.96</v>
      </c>
      <c r="L461" s="831"/>
      <c r="M461" s="831">
        <v>246.60000000000002</v>
      </c>
      <c r="N461" s="831"/>
      <c r="O461" s="831"/>
      <c r="P461" s="827"/>
      <c r="Q461" s="832"/>
    </row>
    <row r="462" spans="1:17" ht="14.45" customHeight="1" x14ac:dyDescent="0.2">
      <c r="A462" s="821" t="s">
        <v>615</v>
      </c>
      <c r="B462" s="822" t="s">
        <v>7555</v>
      </c>
      <c r="C462" s="822" t="s">
        <v>6953</v>
      </c>
      <c r="D462" s="822" t="s">
        <v>7101</v>
      </c>
      <c r="E462" s="822" t="s">
        <v>2446</v>
      </c>
      <c r="F462" s="831">
        <v>1.8</v>
      </c>
      <c r="G462" s="831">
        <v>15788.83</v>
      </c>
      <c r="H462" s="831"/>
      <c r="I462" s="831">
        <v>8771.5722222222212</v>
      </c>
      <c r="J462" s="831"/>
      <c r="K462" s="831"/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615</v>
      </c>
      <c r="B463" s="822" t="s">
        <v>7555</v>
      </c>
      <c r="C463" s="822" t="s">
        <v>6953</v>
      </c>
      <c r="D463" s="822" t="s">
        <v>7110</v>
      </c>
      <c r="E463" s="822" t="s">
        <v>2424</v>
      </c>
      <c r="F463" s="831">
        <v>4</v>
      </c>
      <c r="G463" s="831">
        <v>86260</v>
      </c>
      <c r="H463" s="831"/>
      <c r="I463" s="831">
        <v>21565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615</v>
      </c>
      <c r="B464" s="822" t="s">
        <v>7555</v>
      </c>
      <c r="C464" s="822" t="s">
        <v>6953</v>
      </c>
      <c r="D464" s="822" t="s">
        <v>7615</v>
      </c>
      <c r="E464" s="822" t="s">
        <v>7251</v>
      </c>
      <c r="F464" s="831">
        <v>0.1</v>
      </c>
      <c r="G464" s="831">
        <v>29.75</v>
      </c>
      <c r="H464" s="831"/>
      <c r="I464" s="831">
        <v>297.5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615</v>
      </c>
      <c r="B465" s="822" t="s">
        <v>7555</v>
      </c>
      <c r="C465" s="822" t="s">
        <v>6953</v>
      </c>
      <c r="D465" s="822" t="s">
        <v>7549</v>
      </c>
      <c r="E465" s="822" t="s">
        <v>7407</v>
      </c>
      <c r="F465" s="831"/>
      <c r="G465" s="831"/>
      <c r="H465" s="831"/>
      <c r="I465" s="831"/>
      <c r="J465" s="831">
        <v>0</v>
      </c>
      <c r="K465" s="831">
        <v>0</v>
      </c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615</v>
      </c>
      <c r="B466" s="822" t="s">
        <v>7555</v>
      </c>
      <c r="C466" s="822" t="s">
        <v>6953</v>
      </c>
      <c r="D466" s="822" t="s">
        <v>7549</v>
      </c>
      <c r="E466" s="822" t="s">
        <v>7550</v>
      </c>
      <c r="F466" s="831"/>
      <c r="G466" s="831"/>
      <c r="H466" s="831"/>
      <c r="I466" s="831"/>
      <c r="J466" s="831">
        <v>3.83</v>
      </c>
      <c r="K466" s="831">
        <v>3751.75</v>
      </c>
      <c r="L466" s="831"/>
      <c r="M466" s="831">
        <v>979.56919060052212</v>
      </c>
      <c r="N466" s="831"/>
      <c r="O466" s="831"/>
      <c r="P466" s="827"/>
      <c r="Q466" s="832"/>
    </row>
    <row r="467" spans="1:17" ht="14.45" customHeight="1" x14ac:dyDescent="0.2">
      <c r="A467" s="821" t="s">
        <v>615</v>
      </c>
      <c r="B467" s="822" t="s">
        <v>7555</v>
      </c>
      <c r="C467" s="822" t="s">
        <v>6953</v>
      </c>
      <c r="D467" s="822" t="s">
        <v>7111</v>
      </c>
      <c r="E467" s="822" t="s">
        <v>2446</v>
      </c>
      <c r="F467" s="831">
        <v>4</v>
      </c>
      <c r="G467" s="831">
        <v>87680.8</v>
      </c>
      <c r="H467" s="831"/>
      <c r="I467" s="831">
        <v>21920.2</v>
      </c>
      <c r="J467" s="831">
        <v>1.72</v>
      </c>
      <c r="K467" s="831">
        <v>33934.22</v>
      </c>
      <c r="L467" s="831"/>
      <c r="M467" s="831">
        <v>19729.197674418607</v>
      </c>
      <c r="N467" s="831"/>
      <c r="O467" s="831"/>
      <c r="P467" s="827"/>
      <c r="Q467" s="832"/>
    </row>
    <row r="468" spans="1:17" ht="14.45" customHeight="1" x14ac:dyDescent="0.2">
      <c r="A468" s="821" t="s">
        <v>615</v>
      </c>
      <c r="B468" s="822" t="s">
        <v>7555</v>
      </c>
      <c r="C468" s="822" t="s">
        <v>6953</v>
      </c>
      <c r="D468" s="822" t="s">
        <v>7112</v>
      </c>
      <c r="E468" s="822" t="s">
        <v>7033</v>
      </c>
      <c r="F468" s="831">
        <v>24.36</v>
      </c>
      <c r="G468" s="831">
        <v>30270.719999999998</v>
      </c>
      <c r="H468" s="831"/>
      <c r="I468" s="831">
        <v>1242.6403940886698</v>
      </c>
      <c r="J468" s="831">
        <v>9</v>
      </c>
      <c r="K468" s="831">
        <v>11183.039999999999</v>
      </c>
      <c r="L468" s="831"/>
      <c r="M468" s="831">
        <v>1242.56</v>
      </c>
      <c r="N468" s="831"/>
      <c r="O468" s="831"/>
      <c r="P468" s="827"/>
      <c r="Q468" s="832"/>
    </row>
    <row r="469" spans="1:17" ht="14.45" customHeight="1" x14ac:dyDescent="0.2">
      <c r="A469" s="821" t="s">
        <v>615</v>
      </c>
      <c r="B469" s="822" t="s">
        <v>7555</v>
      </c>
      <c r="C469" s="822" t="s">
        <v>6953</v>
      </c>
      <c r="D469" s="822" t="s">
        <v>7616</v>
      </c>
      <c r="E469" s="822" t="s">
        <v>3863</v>
      </c>
      <c r="F469" s="831">
        <v>16</v>
      </c>
      <c r="G469" s="831">
        <v>1479.84</v>
      </c>
      <c r="H469" s="831"/>
      <c r="I469" s="831">
        <v>92.49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615</v>
      </c>
      <c r="B470" s="822" t="s">
        <v>7555</v>
      </c>
      <c r="C470" s="822" t="s">
        <v>6953</v>
      </c>
      <c r="D470" s="822" t="s">
        <v>7119</v>
      </c>
      <c r="E470" s="822" t="s">
        <v>916</v>
      </c>
      <c r="F470" s="831">
        <v>10.27</v>
      </c>
      <c r="G470" s="831">
        <v>2189.35</v>
      </c>
      <c r="H470" s="831"/>
      <c r="I470" s="831">
        <v>213.17916260954235</v>
      </c>
      <c r="J470" s="831">
        <v>8.15</v>
      </c>
      <c r="K470" s="831">
        <v>2596.08</v>
      </c>
      <c r="L470" s="831"/>
      <c r="M470" s="831">
        <v>318.53742331288339</v>
      </c>
      <c r="N470" s="831">
        <v>17.549999999999997</v>
      </c>
      <c r="O470" s="831">
        <v>3740.96</v>
      </c>
      <c r="P470" s="827"/>
      <c r="Q470" s="832">
        <v>213.16011396011399</v>
      </c>
    </row>
    <row r="471" spans="1:17" ht="14.45" customHeight="1" x14ac:dyDescent="0.2">
      <c r="A471" s="821" t="s">
        <v>615</v>
      </c>
      <c r="B471" s="822" t="s">
        <v>7555</v>
      </c>
      <c r="C471" s="822" t="s">
        <v>6953</v>
      </c>
      <c r="D471" s="822" t="s">
        <v>7120</v>
      </c>
      <c r="E471" s="822" t="s">
        <v>916</v>
      </c>
      <c r="F471" s="831">
        <v>9</v>
      </c>
      <c r="G471" s="831">
        <v>656.37</v>
      </c>
      <c r="H471" s="831"/>
      <c r="I471" s="831">
        <v>72.930000000000007</v>
      </c>
      <c r="J471" s="831">
        <v>13.639999999999999</v>
      </c>
      <c r="K471" s="831">
        <v>1253.1099999999999</v>
      </c>
      <c r="L471" s="831"/>
      <c r="M471" s="831">
        <v>91.870234604105576</v>
      </c>
      <c r="N471" s="831">
        <v>32.14</v>
      </c>
      <c r="O471" s="831">
        <v>2343.6500000000005</v>
      </c>
      <c r="P471" s="827"/>
      <c r="Q471" s="832">
        <v>72.920037336652157</v>
      </c>
    </row>
    <row r="472" spans="1:17" ht="14.45" customHeight="1" x14ac:dyDescent="0.2">
      <c r="A472" s="821" t="s">
        <v>615</v>
      </c>
      <c r="B472" s="822" t="s">
        <v>7555</v>
      </c>
      <c r="C472" s="822" t="s">
        <v>6953</v>
      </c>
      <c r="D472" s="822" t="s">
        <v>7617</v>
      </c>
      <c r="E472" s="822" t="s">
        <v>7618</v>
      </c>
      <c r="F472" s="831">
        <v>70</v>
      </c>
      <c r="G472" s="831">
        <v>14739.900000000001</v>
      </c>
      <c r="H472" s="831"/>
      <c r="I472" s="831">
        <v>210.57000000000002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615</v>
      </c>
      <c r="B473" s="822" t="s">
        <v>7555</v>
      </c>
      <c r="C473" s="822" t="s">
        <v>6953</v>
      </c>
      <c r="D473" s="822" t="s">
        <v>7126</v>
      </c>
      <c r="E473" s="822" t="s">
        <v>7407</v>
      </c>
      <c r="F473" s="831">
        <v>0</v>
      </c>
      <c r="G473" s="831">
        <v>0</v>
      </c>
      <c r="H473" s="831"/>
      <c r="I473" s="831"/>
      <c r="J473" s="831"/>
      <c r="K473" s="831"/>
      <c r="L473" s="831"/>
      <c r="M473" s="831"/>
      <c r="N473" s="831">
        <v>0</v>
      </c>
      <c r="O473" s="831">
        <v>0</v>
      </c>
      <c r="P473" s="827"/>
      <c r="Q473" s="832"/>
    </row>
    <row r="474" spans="1:17" ht="14.45" customHeight="1" x14ac:dyDescent="0.2">
      <c r="A474" s="821" t="s">
        <v>615</v>
      </c>
      <c r="B474" s="822" t="s">
        <v>7555</v>
      </c>
      <c r="C474" s="822" t="s">
        <v>6953</v>
      </c>
      <c r="D474" s="822" t="s">
        <v>7126</v>
      </c>
      <c r="E474" s="822" t="s">
        <v>2450</v>
      </c>
      <c r="F474" s="831">
        <v>3.3</v>
      </c>
      <c r="G474" s="831">
        <v>2044.78</v>
      </c>
      <c r="H474" s="831"/>
      <c r="I474" s="831">
        <v>619.63030303030303</v>
      </c>
      <c r="J474" s="831"/>
      <c r="K474" s="831"/>
      <c r="L474" s="831"/>
      <c r="M474" s="831"/>
      <c r="N474" s="831">
        <v>18.740000000000002</v>
      </c>
      <c r="O474" s="831">
        <v>11611.86</v>
      </c>
      <c r="P474" s="827"/>
      <c r="Q474" s="832">
        <v>619.62966915688366</v>
      </c>
    </row>
    <row r="475" spans="1:17" ht="14.45" customHeight="1" x14ac:dyDescent="0.2">
      <c r="A475" s="821" t="s">
        <v>615</v>
      </c>
      <c r="B475" s="822" t="s">
        <v>7555</v>
      </c>
      <c r="C475" s="822" t="s">
        <v>6953</v>
      </c>
      <c r="D475" s="822" t="s">
        <v>7129</v>
      </c>
      <c r="E475" s="822" t="s">
        <v>791</v>
      </c>
      <c r="F475" s="831">
        <v>499.43999999999994</v>
      </c>
      <c r="G475" s="831">
        <v>55634.749999999993</v>
      </c>
      <c r="H475" s="831"/>
      <c r="I475" s="831">
        <v>111.39426157296171</v>
      </c>
      <c r="J475" s="831">
        <v>319.1099999999999</v>
      </c>
      <c r="K475" s="831">
        <v>37115.420000000006</v>
      </c>
      <c r="L475" s="831"/>
      <c r="M475" s="831">
        <v>116.30917238569778</v>
      </c>
      <c r="N475" s="831">
        <v>325.51999999999981</v>
      </c>
      <c r="O475" s="831">
        <v>36320.400000000009</v>
      </c>
      <c r="P475" s="827"/>
      <c r="Q475" s="832">
        <v>111.57655443597945</v>
      </c>
    </row>
    <row r="476" spans="1:17" ht="14.45" customHeight="1" x14ac:dyDescent="0.2">
      <c r="A476" s="821" t="s">
        <v>615</v>
      </c>
      <c r="B476" s="822" t="s">
        <v>7555</v>
      </c>
      <c r="C476" s="822" t="s">
        <v>6953</v>
      </c>
      <c r="D476" s="822" t="s">
        <v>7130</v>
      </c>
      <c r="E476" s="822" t="s">
        <v>791</v>
      </c>
      <c r="F476" s="831">
        <v>173.49999999999997</v>
      </c>
      <c r="G476" s="831">
        <v>49985.37000000001</v>
      </c>
      <c r="H476" s="831"/>
      <c r="I476" s="831">
        <v>288.10011527377532</v>
      </c>
      <c r="J476" s="831">
        <v>245.83</v>
      </c>
      <c r="K476" s="831">
        <v>76181.410000000033</v>
      </c>
      <c r="L476" s="831"/>
      <c r="M476" s="831">
        <v>309.89468331774003</v>
      </c>
      <c r="N476" s="831">
        <v>276.39</v>
      </c>
      <c r="O476" s="831">
        <v>79628.000000000029</v>
      </c>
      <c r="P476" s="827"/>
      <c r="Q476" s="832">
        <v>288.10014834111229</v>
      </c>
    </row>
    <row r="477" spans="1:17" ht="14.45" customHeight="1" x14ac:dyDescent="0.2">
      <c r="A477" s="821" t="s">
        <v>615</v>
      </c>
      <c r="B477" s="822" t="s">
        <v>7555</v>
      </c>
      <c r="C477" s="822" t="s">
        <v>6953</v>
      </c>
      <c r="D477" s="822" t="s">
        <v>7131</v>
      </c>
      <c r="E477" s="822" t="s">
        <v>1132</v>
      </c>
      <c r="F477" s="831">
        <v>210.89000000000001</v>
      </c>
      <c r="G477" s="831">
        <v>38818.74</v>
      </c>
      <c r="H477" s="831"/>
      <c r="I477" s="831">
        <v>184.07103229171605</v>
      </c>
      <c r="J477" s="831">
        <v>34.29</v>
      </c>
      <c r="K477" s="831">
        <v>6271.64</v>
      </c>
      <c r="L477" s="831"/>
      <c r="M477" s="831">
        <v>182.89997083697872</v>
      </c>
      <c r="N477" s="831"/>
      <c r="O477" s="831"/>
      <c r="P477" s="827"/>
      <c r="Q477" s="832"/>
    </row>
    <row r="478" spans="1:17" ht="14.45" customHeight="1" x14ac:dyDescent="0.2">
      <c r="A478" s="821" t="s">
        <v>615</v>
      </c>
      <c r="B478" s="822" t="s">
        <v>7555</v>
      </c>
      <c r="C478" s="822" t="s">
        <v>6953</v>
      </c>
      <c r="D478" s="822" t="s">
        <v>7135</v>
      </c>
      <c r="E478" s="822" t="s">
        <v>1132</v>
      </c>
      <c r="F478" s="831">
        <v>134.14999999999995</v>
      </c>
      <c r="G478" s="831">
        <v>13086.359999999999</v>
      </c>
      <c r="H478" s="831"/>
      <c r="I478" s="831">
        <v>97.55020499440927</v>
      </c>
      <c r="J478" s="831">
        <v>86.61999999999999</v>
      </c>
      <c r="K478" s="831">
        <v>8526.82</v>
      </c>
      <c r="L478" s="831"/>
      <c r="M478" s="831">
        <v>98.439390441006708</v>
      </c>
      <c r="N478" s="831"/>
      <c r="O478" s="831"/>
      <c r="P478" s="827"/>
      <c r="Q478" s="832"/>
    </row>
    <row r="479" spans="1:17" ht="14.45" customHeight="1" x14ac:dyDescent="0.2">
      <c r="A479" s="821" t="s">
        <v>615</v>
      </c>
      <c r="B479" s="822" t="s">
        <v>7555</v>
      </c>
      <c r="C479" s="822" t="s">
        <v>6953</v>
      </c>
      <c r="D479" s="822" t="s">
        <v>7136</v>
      </c>
      <c r="E479" s="822" t="s">
        <v>1132</v>
      </c>
      <c r="F479" s="831">
        <v>120.47000000000003</v>
      </c>
      <c r="G479" s="831">
        <v>50744.359999999993</v>
      </c>
      <c r="H479" s="831"/>
      <c r="I479" s="831">
        <v>421.21988876898797</v>
      </c>
      <c r="J479" s="831">
        <v>6.9200000000000008</v>
      </c>
      <c r="K479" s="831">
        <v>6761.74</v>
      </c>
      <c r="L479" s="831"/>
      <c r="M479" s="831">
        <v>977.13005780346805</v>
      </c>
      <c r="N479" s="831"/>
      <c r="O479" s="831"/>
      <c r="P479" s="827"/>
      <c r="Q479" s="832"/>
    </row>
    <row r="480" spans="1:17" ht="14.45" customHeight="1" x14ac:dyDescent="0.2">
      <c r="A480" s="821" t="s">
        <v>615</v>
      </c>
      <c r="B480" s="822" t="s">
        <v>7555</v>
      </c>
      <c r="C480" s="822" t="s">
        <v>6953</v>
      </c>
      <c r="D480" s="822" t="s">
        <v>7140</v>
      </c>
      <c r="E480" s="822" t="s">
        <v>7391</v>
      </c>
      <c r="F480" s="831">
        <v>0</v>
      </c>
      <c r="G480" s="831">
        <v>0</v>
      </c>
      <c r="H480" s="831"/>
      <c r="I480" s="831"/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615</v>
      </c>
      <c r="B481" s="822" t="s">
        <v>7555</v>
      </c>
      <c r="C481" s="822" t="s">
        <v>6953</v>
      </c>
      <c r="D481" s="822" t="s">
        <v>7140</v>
      </c>
      <c r="E481" s="822" t="s">
        <v>2391</v>
      </c>
      <c r="F481" s="831">
        <v>6</v>
      </c>
      <c r="G481" s="831">
        <v>130674.59999999999</v>
      </c>
      <c r="H481" s="831"/>
      <c r="I481" s="831">
        <v>21779.1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615</v>
      </c>
      <c r="B482" s="822" t="s">
        <v>7555</v>
      </c>
      <c r="C482" s="822" t="s">
        <v>6953</v>
      </c>
      <c r="D482" s="822" t="s">
        <v>7141</v>
      </c>
      <c r="E482" s="822" t="s">
        <v>2967</v>
      </c>
      <c r="F482" s="831">
        <v>62.38000000000001</v>
      </c>
      <c r="G482" s="831">
        <v>29585.049999999996</v>
      </c>
      <c r="H482" s="831"/>
      <c r="I482" s="831">
        <v>474.27140109009281</v>
      </c>
      <c r="J482" s="831">
        <v>107.24999999999999</v>
      </c>
      <c r="K482" s="831">
        <v>69820.78</v>
      </c>
      <c r="L482" s="831"/>
      <c r="M482" s="831">
        <v>651.00960372960378</v>
      </c>
      <c r="N482" s="831">
        <v>66.17</v>
      </c>
      <c r="O482" s="831">
        <v>31382.48</v>
      </c>
      <c r="P482" s="827"/>
      <c r="Q482" s="832">
        <v>474.27051533927761</v>
      </c>
    </row>
    <row r="483" spans="1:17" ht="14.45" customHeight="1" x14ac:dyDescent="0.2">
      <c r="A483" s="821" t="s">
        <v>615</v>
      </c>
      <c r="B483" s="822" t="s">
        <v>7555</v>
      </c>
      <c r="C483" s="822" t="s">
        <v>6953</v>
      </c>
      <c r="D483" s="822" t="s">
        <v>7142</v>
      </c>
      <c r="E483" s="822" t="s">
        <v>2967</v>
      </c>
      <c r="F483" s="831">
        <v>100.85000000000002</v>
      </c>
      <c r="G483" s="831">
        <v>20625.88</v>
      </c>
      <c r="H483" s="831"/>
      <c r="I483" s="831">
        <v>204.52037679722358</v>
      </c>
      <c r="J483" s="831">
        <v>193.74</v>
      </c>
      <c r="K483" s="831">
        <v>47004.220000000008</v>
      </c>
      <c r="L483" s="831"/>
      <c r="M483" s="831">
        <v>242.61494786827711</v>
      </c>
      <c r="N483" s="831">
        <v>124.38</v>
      </c>
      <c r="O483" s="831">
        <v>25438.219999999994</v>
      </c>
      <c r="P483" s="827"/>
      <c r="Q483" s="832">
        <v>204.52018009326255</v>
      </c>
    </row>
    <row r="484" spans="1:17" ht="14.45" customHeight="1" x14ac:dyDescent="0.2">
      <c r="A484" s="821" t="s">
        <v>615</v>
      </c>
      <c r="B484" s="822" t="s">
        <v>7555</v>
      </c>
      <c r="C484" s="822" t="s">
        <v>6953</v>
      </c>
      <c r="D484" s="822" t="s">
        <v>7551</v>
      </c>
      <c r="E484" s="822" t="s">
        <v>2954</v>
      </c>
      <c r="F484" s="831">
        <v>66.75</v>
      </c>
      <c r="G484" s="831">
        <v>624678.40000000002</v>
      </c>
      <c r="H484" s="831"/>
      <c r="I484" s="831">
        <v>9358.4779026217238</v>
      </c>
      <c r="J484" s="831">
        <v>36.269999999999996</v>
      </c>
      <c r="K484" s="831">
        <v>339431.71</v>
      </c>
      <c r="L484" s="831"/>
      <c r="M484" s="831">
        <v>9358.4700854700877</v>
      </c>
      <c r="N484" s="831">
        <v>14.459999999999999</v>
      </c>
      <c r="O484" s="831">
        <v>135323.21</v>
      </c>
      <c r="P484" s="827"/>
      <c r="Q484" s="832">
        <v>9358.4515905947446</v>
      </c>
    </row>
    <row r="485" spans="1:17" ht="14.45" customHeight="1" x14ac:dyDescent="0.2">
      <c r="A485" s="821" t="s">
        <v>615</v>
      </c>
      <c r="B485" s="822" t="s">
        <v>7555</v>
      </c>
      <c r="C485" s="822" t="s">
        <v>6953</v>
      </c>
      <c r="D485" s="822" t="s">
        <v>7552</v>
      </c>
      <c r="E485" s="822" t="s">
        <v>2954</v>
      </c>
      <c r="F485" s="831">
        <v>30.57</v>
      </c>
      <c r="G485" s="831">
        <v>143044.19000000003</v>
      </c>
      <c r="H485" s="831"/>
      <c r="I485" s="831">
        <v>4679.2342165521759</v>
      </c>
      <c r="J485" s="831">
        <v>14.36</v>
      </c>
      <c r="K485" s="831">
        <v>67193.540000000008</v>
      </c>
      <c r="L485" s="831"/>
      <c r="M485" s="831">
        <v>4679.2158774373265</v>
      </c>
      <c r="N485" s="831">
        <v>4.41</v>
      </c>
      <c r="O485" s="831">
        <v>20635.189999999999</v>
      </c>
      <c r="P485" s="827"/>
      <c r="Q485" s="832">
        <v>4679.1814058956916</v>
      </c>
    </row>
    <row r="486" spans="1:17" ht="14.45" customHeight="1" x14ac:dyDescent="0.2">
      <c r="A486" s="821" t="s">
        <v>615</v>
      </c>
      <c r="B486" s="822" t="s">
        <v>7555</v>
      </c>
      <c r="C486" s="822" t="s">
        <v>6953</v>
      </c>
      <c r="D486" s="822" t="s">
        <v>7619</v>
      </c>
      <c r="E486" s="822" t="s">
        <v>1766</v>
      </c>
      <c r="F486" s="831"/>
      <c r="G486" s="831"/>
      <c r="H486" s="831"/>
      <c r="I486" s="831"/>
      <c r="J486" s="831"/>
      <c r="K486" s="831"/>
      <c r="L486" s="831"/>
      <c r="M486" s="831"/>
      <c r="N486" s="831">
        <v>3.6</v>
      </c>
      <c r="O486" s="831">
        <v>3422.1</v>
      </c>
      <c r="P486" s="827"/>
      <c r="Q486" s="832">
        <v>950.58333333333326</v>
      </c>
    </row>
    <row r="487" spans="1:17" ht="14.45" customHeight="1" x14ac:dyDescent="0.2">
      <c r="A487" s="821" t="s">
        <v>615</v>
      </c>
      <c r="B487" s="822" t="s">
        <v>7555</v>
      </c>
      <c r="C487" s="822" t="s">
        <v>6953</v>
      </c>
      <c r="D487" s="822" t="s">
        <v>7620</v>
      </c>
      <c r="E487" s="822" t="s">
        <v>1711</v>
      </c>
      <c r="F487" s="831"/>
      <c r="G487" s="831"/>
      <c r="H487" s="831"/>
      <c r="I487" s="831"/>
      <c r="J487" s="831"/>
      <c r="K487" s="831"/>
      <c r="L487" s="831"/>
      <c r="M487" s="831"/>
      <c r="N487" s="831">
        <v>2</v>
      </c>
      <c r="O487" s="831">
        <v>12691.14</v>
      </c>
      <c r="P487" s="827"/>
      <c r="Q487" s="832">
        <v>6345.57</v>
      </c>
    </row>
    <row r="488" spans="1:17" ht="14.45" customHeight="1" x14ac:dyDescent="0.2">
      <c r="A488" s="821" t="s">
        <v>615</v>
      </c>
      <c r="B488" s="822" t="s">
        <v>7555</v>
      </c>
      <c r="C488" s="822" t="s">
        <v>6953</v>
      </c>
      <c r="D488" s="822" t="s">
        <v>7621</v>
      </c>
      <c r="E488" s="822" t="s">
        <v>7622</v>
      </c>
      <c r="F488" s="831"/>
      <c r="G488" s="831"/>
      <c r="H488" s="831"/>
      <c r="I488" s="831"/>
      <c r="J488" s="831">
        <v>1.5</v>
      </c>
      <c r="K488" s="831">
        <v>33187.5</v>
      </c>
      <c r="L488" s="831"/>
      <c r="M488" s="831">
        <v>22125</v>
      </c>
      <c r="N488" s="831"/>
      <c r="O488" s="831"/>
      <c r="P488" s="827"/>
      <c r="Q488" s="832"/>
    </row>
    <row r="489" spans="1:17" ht="14.45" customHeight="1" x14ac:dyDescent="0.2">
      <c r="A489" s="821" t="s">
        <v>615</v>
      </c>
      <c r="B489" s="822" t="s">
        <v>7555</v>
      </c>
      <c r="C489" s="822" t="s">
        <v>6953</v>
      </c>
      <c r="D489" s="822" t="s">
        <v>7623</v>
      </c>
      <c r="E489" s="822" t="s">
        <v>7624</v>
      </c>
      <c r="F489" s="831">
        <v>4</v>
      </c>
      <c r="G489" s="831">
        <v>5149.4399999999996</v>
      </c>
      <c r="H489" s="831"/>
      <c r="I489" s="831">
        <v>1287.3599999999999</v>
      </c>
      <c r="J489" s="831">
        <v>1</v>
      </c>
      <c r="K489" s="831">
        <v>1287.3599999999999</v>
      </c>
      <c r="L489" s="831"/>
      <c r="M489" s="831">
        <v>1287.3599999999999</v>
      </c>
      <c r="N489" s="831"/>
      <c r="O489" s="831"/>
      <c r="P489" s="827"/>
      <c r="Q489" s="832"/>
    </row>
    <row r="490" spans="1:17" ht="14.45" customHeight="1" x14ac:dyDescent="0.2">
      <c r="A490" s="821" t="s">
        <v>615</v>
      </c>
      <c r="B490" s="822" t="s">
        <v>7555</v>
      </c>
      <c r="C490" s="822" t="s">
        <v>6953</v>
      </c>
      <c r="D490" s="822" t="s">
        <v>7625</v>
      </c>
      <c r="E490" s="822" t="s">
        <v>7626</v>
      </c>
      <c r="F490" s="831"/>
      <c r="G490" s="831"/>
      <c r="H490" s="831"/>
      <c r="I490" s="831"/>
      <c r="J490" s="831"/>
      <c r="K490" s="831"/>
      <c r="L490" s="831"/>
      <c r="M490" s="831"/>
      <c r="N490" s="831">
        <v>0.4</v>
      </c>
      <c r="O490" s="831">
        <v>876.72</v>
      </c>
      <c r="P490" s="827"/>
      <c r="Q490" s="832">
        <v>2191.7999999999997</v>
      </c>
    </row>
    <row r="491" spans="1:17" ht="14.45" customHeight="1" x14ac:dyDescent="0.2">
      <c r="A491" s="821" t="s">
        <v>615</v>
      </c>
      <c r="B491" s="822" t="s">
        <v>7555</v>
      </c>
      <c r="C491" s="822" t="s">
        <v>6953</v>
      </c>
      <c r="D491" s="822" t="s">
        <v>7166</v>
      </c>
      <c r="E491" s="822" t="s">
        <v>2446</v>
      </c>
      <c r="F491" s="831"/>
      <c r="G491" s="831"/>
      <c r="H491" s="831"/>
      <c r="I491" s="831"/>
      <c r="J491" s="831"/>
      <c r="K491" s="831"/>
      <c r="L491" s="831"/>
      <c r="M491" s="831"/>
      <c r="N491" s="831">
        <v>6</v>
      </c>
      <c r="O491" s="831">
        <v>284091.2</v>
      </c>
      <c r="P491" s="827"/>
      <c r="Q491" s="832">
        <v>47348.533333333333</v>
      </c>
    </row>
    <row r="492" spans="1:17" ht="14.45" customHeight="1" x14ac:dyDescent="0.2">
      <c r="A492" s="821" t="s">
        <v>615</v>
      </c>
      <c r="B492" s="822" t="s">
        <v>7555</v>
      </c>
      <c r="C492" s="822" t="s">
        <v>6953</v>
      </c>
      <c r="D492" s="822" t="s">
        <v>7168</v>
      </c>
      <c r="E492" s="822" t="s">
        <v>2366</v>
      </c>
      <c r="F492" s="831"/>
      <c r="G492" s="831"/>
      <c r="H492" s="831"/>
      <c r="I492" s="831"/>
      <c r="J492" s="831">
        <v>1</v>
      </c>
      <c r="K492" s="831">
        <v>62391.6</v>
      </c>
      <c r="L492" s="831"/>
      <c r="M492" s="831">
        <v>62391.6</v>
      </c>
      <c r="N492" s="831"/>
      <c r="O492" s="831"/>
      <c r="P492" s="827"/>
      <c r="Q492" s="832"/>
    </row>
    <row r="493" spans="1:17" ht="14.45" customHeight="1" x14ac:dyDescent="0.2">
      <c r="A493" s="821" t="s">
        <v>615</v>
      </c>
      <c r="B493" s="822" t="s">
        <v>7555</v>
      </c>
      <c r="C493" s="822" t="s">
        <v>6953</v>
      </c>
      <c r="D493" s="822" t="s">
        <v>7168</v>
      </c>
      <c r="E493" s="822" t="s">
        <v>7414</v>
      </c>
      <c r="F493" s="831"/>
      <c r="G493" s="831"/>
      <c r="H493" s="831"/>
      <c r="I493" s="831"/>
      <c r="J493" s="831">
        <v>0</v>
      </c>
      <c r="K493" s="831">
        <v>0</v>
      </c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615</v>
      </c>
      <c r="B494" s="822" t="s">
        <v>7555</v>
      </c>
      <c r="C494" s="822" t="s">
        <v>6953</v>
      </c>
      <c r="D494" s="822" t="s">
        <v>7627</v>
      </c>
      <c r="E494" s="822" t="s">
        <v>1815</v>
      </c>
      <c r="F494" s="831"/>
      <c r="G494" s="831"/>
      <c r="H494" s="831"/>
      <c r="I494" s="831"/>
      <c r="J494" s="831"/>
      <c r="K494" s="831"/>
      <c r="L494" s="831"/>
      <c r="M494" s="831"/>
      <c r="N494" s="831">
        <v>9</v>
      </c>
      <c r="O494" s="831">
        <v>2402.4499999999998</v>
      </c>
      <c r="P494" s="827"/>
      <c r="Q494" s="832">
        <v>266.93888888888887</v>
      </c>
    </row>
    <row r="495" spans="1:17" ht="14.45" customHeight="1" x14ac:dyDescent="0.2">
      <c r="A495" s="821" t="s">
        <v>615</v>
      </c>
      <c r="B495" s="822" t="s">
        <v>7555</v>
      </c>
      <c r="C495" s="822" t="s">
        <v>6953</v>
      </c>
      <c r="D495" s="822" t="s">
        <v>7628</v>
      </c>
      <c r="E495" s="822" t="s">
        <v>1713</v>
      </c>
      <c r="F495" s="831"/>
      <c r="G495" s="831"/>
      <c r="H495" s="831"/>
      <c r="I495" s="831"/>
      <c r="J495" s="831">
        <v>2</v>
      </c>
      <c r="K495" s="831">
        <v>18552.72</v>
      </c>
      <c r="L495" s="831"/>
      <c r="M495" s="831">
        <v>9276.36</v>
      </c>
      <c r="N495" s="831">
        <v>3</v>
      </c>
      <c r="O495" s="831">
        <v>29772</v>
      </c>
      <c r="P495" s="827"/>
      <c r="Q495" s="832">
        <v>9924</v>
      </c>
    </row>
    <row r="496" spans="1:17" ht="14.45" customHeight="1" x14ac:dyDescent="0.2">
      <c r="A496" s="821" t="s">
        <v>615</v>
      </c>
      <c r="B496" s="822" t="s">
        <v>7555</v>
      </c>
      <c r="C496" s="822" t="s">
        <v>6953</v>
      </c>
      <c r="D496" s="822" t="s">
        <v>7629</v>
      </c>
      <c r="E496" s="822" t="s">
        <v>2889</v>
      </c>
      <c r="F496" s="831">
        <v>8</v>
      </c>
      <c r="G496" s="831">
        <v>1985.92</v>
      </c>
      <c r="H496" s="831"/>
      <c r="I496" s="831">
        <v>248.24</v>
      </c>
      <c r="J496" s="831"/>
      <c r="K496" s="831"/>
      <c r="L496" s="831"/>
      <c r="M496" s="831"/>
      <c r="N496" s="831">
        <v>18</v>
      </c>
      <c r="O496" s="831">
        <v>4623.84</v>
      </c>
      <c r="P496" s="827"/>
      <c r="Q496" s="832">
        <v>256.88</v>
      </c>
    </row>
    <row r="497" spans="1:17" ht="14.45" customHeight="1" x14ac:dyDescent="0.2">
      <c r="A497" s="821" t="s">
        <v>615</v>
      </c>
      <c r="B497" s="822" t="s">
        <v>7555</v>
      </c>
      <c r="C497" s="822" t="s">
        <v>6953</v>
      </c>
      <c r="D497" s="822" t="s">
        <v>7630</v>
      </c>
      <c r="E497" s="822" t="s">
        <v>3256</v>
      </c>
      <c r="F497" s="831"/>
      <c r="G497" s="831"/>
      <c r="H497" s="831"/>
      <c r="I497" s="831"/>
      <c r="J497" s="831">
        <v>6.4</v>
      </c>
      <c r="K497" s="831">
        <v>4378.88</v>
      </c>
      <c r="L497" s="831"/>
      <c r="M497" s="831">
        <v>684.19999999999993</v>
      </c>
      <c r="N497" s="831"/>
      <c r="O497" s="831"/>
      <c r="P497" s="827"/>
      <c r="Q497" s="832"/>
    </row>
    <row r="498" spans="1:17" ht="14.45" customHeight="1" x14ac:dyDescent="0.2">
      <c r="A498" s="821" t="s">
        <v>615</v>
      </c>
      <c r="B498" s="822" t="s">
        <v>7555</v>
      </c>
      <c r="C498" s="822" t="s">
        <v>6953</v>
      </c>
      <c r="D498" s="822" t="s">
        <v>7631</v>
      </c>
      <c r="E498" s="822" t="s">
        <v>1713</v>
      </c>
      <c r="F498" s="831"/>
      <c r="G498" s="831"/>
      <c r="H498" s="831"/>
      <c r="I498" s="831"/>
      <c r="J498" s="831">
        <v>3</v>
      </c>
      <c r="K498" s="831">
        <v>13914.54</v>
      </c>
      <c r="L498" s="831"/>
      <c r="M498" s="831">
        <v>4638.18</v>
      </c>
      <c r="N498" s="831">
        <v>1</v>
      </c>
      <c r="O498" s="831">
        <v>4988.09</v>
      </c>
      <c r="P498" s="827"/>
      <c r="Q498" s="832">
        <v>4988.09</v>
      </c>
    </row>
    <row r="499" spans="1:17" ht="14.45" customHeight="1" x14ac:dyDescent="0.2">
      <c r="A499" s="821" t="s">
        <v>615</v>
      </c>
      <c r="B499" s="822" t="s">
        <v>7555</v>
      </c>
      <c r="C499" s="822" t="s">
        <v>6953</v>
      </c>
      <c r="D499" s="822" t="s">
        <v>7170</v>
      </c>
      <c r="E499" s="822" t="s">
        <v>1031</v>
      </c>
      <c r="F499" s="831">
        <v>6.6899999999999995</v>
      </c>
      <c r="G499" s="831">
        <v>1631.9499999999998</v>
      </c>
      <c r="H499" s="831"/>
      <c r="I499" s="831">
        <v>243.9387144992526</v>
      </c>
      <c r="J499" s="831">
        <v>2</v>
      </c>
      <c r="K499" s="831">
        <v>1334.62</v>
      </c>
      <c r="L499" s="831"/>
      <c r="M499" s="831">
        <v>667.31</v>
      </c>
      <c r="N499" s="831"/>
      <c r="O499" s="831"/>
      <c r="P499" s="827"/>
      <c r="Q499" s="832"/>
    </row>
    <row r="500" spans="1:17" ht="14.45" customHeight="1" x14ac:dyDescent="0.2">
      <c r="A500" s="821" t="s">
        <v>615</v>
      </c>
      <c r="B500" s="822" t="s">
        <v>7555</v>
      </c>
      <c r="C500" s="822" t="s">
        <v>6953</v>
      </c>
      <c r="D500" s="822" t="s">
        <v>7171</v>
      </c>
      <c r="E500" s="822" t="s">
        <v>1031</v>
      </c>
      <c r="F500" s="831">
        <v>10.199999999999999</v>
      </c>
      <c r="G500" s="831">
        <v>4410.78</v>
      </c>
      <c r="H500" s="831"/>
      <c r="I500" s="831">
        <v>432.42941176470589</v>
      </c>
      <c r="J500" s="831">
        <v>9.5599999999999987</v>
      </c>
      <c r="K500" s="831">
        <v>4134.0200000000004</v>
      </c>
      <c r="L500" s="831"/>
      <c r="M500" s="831">
        <v>432.42887029288715</v>
      </c>
      <c r="N500" s="831"/>
      <c r="O500" s="831"/>
      <c r="P500" s="827"/>
      <c r="Q500" s="832"/>
    </row>
    <row r="501" spans="1:17" ht="14.45" customHeight="1" x14ac:dyDescent="0.2">
      <c r="A501" s="821" t="s">
        <v>615</v>
      </c>
      <c r="B501" s="822" t="s">
        <v>7555</v>
      </c>
      <c r="C501" s="822" t="s">
        <v>6953</v>
      </c>
      <c r="D501" s="822" t="s">
        <v>7175</v>
      </c>
      <c r="E501" s="822" t="s">
        <v>2442</v>
      </c>
      <c r="F501" s="831">
        <v>3.69</v>
      </c>
      <c r="G501" s="831">
        <v>17218.36</v>
      </c>
      <c r="H501" s="831"/>
      <c r="I501" s="831">
        <v>4666.2222222222226</v>
      </c>
      <c r="J501" s="831">
        <v>1</v>
      </c>
      <c r="K501" s="831">
        <v>4666.22</v>
      </c>
      <c r="L501" s="831"/>
      <c r="M501" s="831">
        <v>4666.22</v>
      </c>
      <c r="N501" s="831">
        <v>32.82</v>
      </c>
      <c r="O501" s="831">
        <v>123607.95999999999</v>
      </c>
      <c r="P501" s="827"/>
      <c r="Q501" s="832">
        <v>3766.2388787324799</v>
      </c>
    </row>
    <row r="502" spans="1:17" ht="14.45" customHeight="1" x14ac:dyDescent="0.2">
      <c r="A502" s="821" t="s">
        <v>615</v>
      </c>
      <c r="B502" s="822" t="s">
        <v>7555</v>
      </c>
      <c r="C502" s="822" t="s">
        <v>6953</v>
      </c>
      <c r="D502" s="822" t="s">
        <v>7632</v>
      </c>
      <c r="E502" s="822" t="s">
        <v>3863</v>
      </c>
      <c r="F502" s="831"/>
      <c r="G502" s="831"/>
      <c r="H502" s="831"/>
      <c r="I502" s="831"/>
      <c r="J502" s="831">
        <v>70.099999999999994</v>
      </c>
      <c r="K502" s="831">
        <v>6483.5400000000009</v>
      </c>
      <c r="L502" s="831"/>
      <c r="M502" s="831">
        <v>92.489871611982906</v>
      </c>
      <c r="N502" s="831">
        <v>25</v>
      </c>
      <c r="O502" s="831">
        <v>2312.25</v>
      </c>
      <c r="P502" s="827"/>
      <c r="Q502" s="832">
        <v>92.49</v>
      </c>
    </row>
    <row r="503" spans="1:17" ht="14.45" customHeight="1" x14ac:dyDescent="0.2">
      <c r="A503" s="821" t="s">
        <v>615</v>
      </c>
      <c r="B503" s="822" t="s">
        <v>7555</v>
      </c>
      <c r="C503" s="822" t="s">
        <v>6953</v>
      </c>
      <c r="D503" s="822" t="s">
        <v>7177</v>
      </c>
      <c r="E503" s="822" t="s">
        <v>1031</v>
      </c>
      <c r="F503" s="831"/>
      <c r="G503" s="831"/>
      <c r="H503" s="831"/>
      <c r="I503" s="831"/>
      <c r="J503" s="831">
        <v>40.49</v>
      </c>
      <c r="K503" s="831">
        <v>10283.56</v>
      </c>
      <c r="L503" s="831"/>
      <c r="M503" s="831">
        <v>253.97777228945415</v>
      </c>
      <c r="N503" s="831">
        <v>33.92</v>
      </c>
      <c r="O503" s="831">
        <v>8507.8599999999988</v>
      </c>
      <c r="P503" s="827"/>
      <c r="Q503" s="832">
        <v>250.82134433962258</v>
      </c>
    </row>
    <row r="504" spans="1:17" ht="14.45" customHeight="1" x14ac:dyDescent="0.2">
      <c r="A504" s="821" t="s">
        <v>615</v>
      </c>
      <c r="B504" s="822" t="s">
        <v>7555</v>
      </c>
      <c r="C504" s="822" t="s">
        <v>6953</v>
      </c>
      <c r="D504" s="822" t="s">
        <v>7178</v>
      </c>
      <c r="E504" s="822" t="s">
        <v>1031</v>
      </c>
      <c r="F504" s="831"/>
      <c r="G504" s="831"/>
      <c r="H504" s="831"/>
      <c r="I504" s="831"/>
      <c r="J504" s="831">
        <v>98.229999999999976</v>
      </c>
      <c r="K504" s="831">
        <v>7681.8600000000006</v>
      </c>
      <c r="L504" s="831"/>
      <c r="M504" s="831">
        <v>78.202789371882346</v>
      </c>
      <c r="N504" s="831">
        <v>53.85</v>
      </c>
      <c r="O504" s="831">
        <v>4178.3700000000008</v>
      </c>
      <c r="P504" s="827"/>
      <c r="Q504" s="832">
        <v>77.592757660167138</v>
      </c>
    </row>
    <row r="505" spans="1:17" ht="14.45" customHeight="1" x14ac:dyDescent="0.2">
      <c r="A505" s="821" t="s">
        <v>615</v>
      </c>
      <c r="B505" s="822" t="s">
        <v>7555</v>
      </c>
      <c r="C505" s="822" t="s">
        <v>6953</v>
      </c>
      <c r="D505" s="822" t="s">
        <v>7179</v>
      </c>
      <c r="E505" s="822" t="s">
        <v>1132</v>
      </c>
      <c r="F505" s="831"/>
      <c r="G505" s="831"/>
      <c r="H505" s="831"/>
      <c r="I505" s="831"/>
      <c r="J505" s="831">
        <v>63.749999999999993</v>
      </c>
      <c r="K505" s="831">
        <v>28416.190000000002</v>
      </c>
      <c r="L505" s="831"/>
      <c r="M505" s="831">
        <v>445.74415686274517</v>
      </c>
      <c r="N505" s="831"/>
      <c r="O505" s="831"/>
      <c r="P505" s="827"/>
      <c r="Q505" s="832"/>
    </row>
    <row r="506" spans="1:17" ht="14.45" customHeight="1" x14ac:dyDescent="0.2">
      <c r="A506" s="821" t="s">
        <v>615</v>
      </c>
      <c r="B506" s="822" t="s">
        <v>7555</v>
      </c>
      <c r="C506" s="822" t="s">
        <v>6953</v>
      </c>
      <c r="D506" s="822" t="s">
        <v>7633</v>
      </c>
      <c r="E506" s="822" t="s">
        <v>1773</v>
      </c>
      <c r="F506" s="831">
        <v>1.6999999999999997</v>
      </c>
      <c r="G506" s="831">
        <v>643.52</v>
      </c>
      <c r="H506" s="831"/>
      <c r="I506" s="831">
        <v>378.54117647058831</v>
      </c>
      <c r="J506" s="831">
        <v>1.9</v>
      </c>
      <c r="K506" s="831">
        <v>716.17000000000007</v>
      </c>
      <c r="L506" s="831"/>
      <c r="M506" s="831">
        <v>376.93157894736845</v>
      </c>
      <c r="N506" s="831"/>
      <c r="O506" s="831"/>
      <c r="P506" s="827"/>
      <c r="Q506" s="832"/>
    </row>
    <row r="507" spans="1:17" ht="14.45" customHeight="1" x14ac:dyDescent="0.2">
      <c r="A507" s="821" t="s">
        <v>615</v>
      </c>
      <c r="B507" s="822" t="s">
        <v>7555</v>
      </c>
      <c r="C507" s="822" t="s">
        <v>6953</v>
      </c>
      <c r="D507" s="822" t="s">
        <v>7634</v>
      </c>
      <c r="E507" s="822" t="s">
        <v>1770</v>
      </c>
      <c r="F507" s="831"/>
      <c r="G507" s="831"/>
      <c r="H507" s="831"/>
      <c r="I507" s="831"/>
      <c r="J507" s="831">
        <v>51.4</v>
      </c>
      <c r="K507" s="831">
        <v>41927.699999999997</v>
      </c>
      <c r="L507" s="831"/>
      <c r="M507" s="831">
        <v>815.71400778210113</v>
      </c>
      <c r="N507" s="831">
        <v>50.300000000000004</v>
      </c>
      <c r="O507" s="831">
        <v>36024.820000000007</v>
      </c>
      <c r="P507" s="827"/>
      <c r="Q507" s="832">
        <v>716.1992047713718</v>
      </c>
    </row>
    <row r="508" spans="1:17" ht="14.45" customHeight="1" x14ac:dyDescent="0.2">
      <c r="A508" s="821" t="s">
        <v>615</v>
      </c>
      <c r="B508" s="822" t="s">
        <v>7555</v>
      </c>
      <c r="C508" s="822" t="s">
        <v>6953</v>
      </c>
      <c r="D508" s="822" t="s">
        <v>7182</v>
      </c>
      <c r="E508" s="822" t="s">
        <v>805</v>
      </c>
      <c r="F508" s="831">
        <v>2.37</v>
      </c>
      <c r="G508" s="831">
        <v>1741.48</v>
      </c>
      <c r="H508" s="831"/>
      <c r="I508" s="831">
        <v>734.80168776371306</v>
      </c>
      <c r="J508" s="831">
        <v>17.34</v>
      </c>
      <c r="K508" s="831">
        <v>14440.33</v>
      </c>
      <c r="L508" s="831"/>
      <c r="M508" s="831">
        <v>832.77566320645906</v>
      </c>
      <c r="N508" s="831">
        <v>16.020000000000003</v>
      </c>
      <c r="O508" s="831">
        <v>11771.480000000001</v>
      </c>
      <c r="P508" s="827"/>
      <c r="Q508" s="832">
        <v>734.79900124843937</v>
      </c>
    </row>
    <row r="509" spans="1:17" ht="14.45" customHeight="1" x14ac:dyDescent="0.2">
      <c r="A509" s="821" t="s">
        <v>615</v>
      </c>
      <c r="B509" s="822" t="s">
        <v>7555</v>
      </c>
      <c r="C509" s="822" t="s">
        <v>6953</v>
      </c>
      <c r="D509" s="822" t="s">
        <v>7183</v>
      </c>
      <c r="E509" s="822" t="s">
        <v>1370</v>
      </c>
      <c r="F509" s="831"/>
      <c r="G509" s="831"/>
      <c r="H509" s="831"/>
      <c r="I509" s="831"/>
      <c r="J509" s="831">
        <v>412.82999999999993</v>
      </c>
      <c r="K509" s="831">
        <v>120271.99</v>
      </c>
      <c r="L509" s="831"/>
      <c r="M509" s="831">
        <v>291.33539229222691</v>
      </c>
      <c r="N509" s="831">
        <v>684.57999999999981</v>
      </c>
      <c r="O509" s="831">
        <v>122882.96000000002</v>
      </c>
      <c r="P509" s="827"/>
      <c r="Q509" s="832">
        <v>179.5012416372083</v>
      </c>
    </row>
    <row r="510" spans="1:17" ht="14.45" customHeight="1" x14ac:dyDescent="0.2">
      <c r="A510" s="821" t="s">
        <v>615</v>
      </c>
      <c r="B510" s="822" t="s">
        <v>7555</v>
      </c>
      <c r="C510" s="822" t="s">
        <v>6953</v>
      </c>
      <c r="D510" s="822" t="s">
        <v>7186</v>
      </c>
      <c r="E510" s="822" t="s">
        <v>1031</v>
      </c>
      <c r="F510" s="831"/>
      <c r="G510" s="831"/>
      <c r="H510" s="831"/>
      <c r="I510" s="831"/>
      <c r="J510" s="831">
        <v>42.95</v>
      </c>
      <c r="K510" s="831">
        <v>27712.26</v>
      </c>
      <c r="L510" s="831"/>
      <c r="M510" s="831">
        <v>645.22142025611163</v>
      </c>
      <c r="N510" s="831">
        <v>28.909999999999997</v>
      </c>
      <c r="O510" s="831">
        <v>15134.380000000001</v>
      </c>
      <c r="P510" s="827"/>
      <c r="Q510" s="832">
        <v>523.49982704946399</v>
      </c>
    </row>
    <row r="511" spans="1:17" ht="14.45" customHeight="1" x14ac:dyDescent="0.2">
      <c r="A511" s="821" t="s">
        <v>615</v>
      </c>
      <c r="B511" s="822" t="s">
        <v>7555</v>
      </c>
      <c r="C511" s="822" t="s">
        <v>6953</v>
      </c>
      <c r="D511" s="822" t="s">
        <v>7635</v>
      </c>
      <c r="E511" s="822" t="s">
        <v>1773</v>
      </c>
      <c r="F511" s="831"/>
      <c r="G511" s="831"/>
      <c r="H511" s="831"/>
      <c r="I511" s="831"/>
      <c r="J511" s="831">
        <v>32.200000000000003</v>
      </c>
      <c r="K511" s="831">
        <v>6856.74</v>
      </c>
      <c r="L511" s="831"/>
      <c r="M511" s="831">
        <v>212.9422360248447</v>
      </c>
      <c r="N511" s="831">
        <v>0.1</v>
      </c>
      <c r="O511" s="831">
        <v>18.850000000000001</v>
      </c>
      <c r="P511" s="827"/>
      <c r="Q511" s="832">
        <v>188.5</v>
      </c>
    </row>
    <row r="512" spans="1:17" ht="14.45" customHeight="1" x14ac:dyDescent="0.2">
      <c r="A512" s="821" t="s">
        <v>615</v>
      </c>
      <c r="B512" s="822" t="s">
        <v>7555</v>
      </c>
      <c r="C512" s="822" t="s">
        <v>6953</v>
      </c>
      <c r="D512" s="822" t="s">
        <v>7189</v>
      </c>
      <c r="E512" s="822" t="s">
        <v>1370</v>
      </c>
      <c r="F512" s="831"/>
      <c r="G512" s="831"/>
      <c r="H512" s="831"/>
      <c r="I512" s="831"/>
      <c r="J512" s="831">
        <v>179.79000000000005</v>
      </c>
      <c r="K512" s="831">
        <v>32942.850000000006</v>
      </c>
      <c r="L512" s="831"/>
      <c r="M512" s="831">
        <v>183.22960120140161</v>
      </c>
      <c r="N512" s="831">
        <v>281.28000000000009</v>
      </c>
      <c r="O512" s="831">
        <v>29348.74</v>
      </c>
      <c r="P512" s="827"/>
      <c r="Q512" s="832">
        <v>104.33994596131966</v>
      </c>
    </row>
    <row r="513" spans="1:17" ht="14.45" customHeight="1" x14ac:dyDescent="0.2">
      <c r="A513" s="821" t="s">
        <v>615</v>
      </c>
      <c r="B513" s="822" t="s">
        <v>7555</v>
      </c>
      <c r="C513" s="822" t="s">
        <v>6953</v>
      </c>
      <c r="D513" s="822" t="s">
        <v>7636</v>
      </c>
      <c r="E513" s="822" t="s">
        <v>2911</v>
      </c>
      <c r="F513" s="831"/>
      <c r="G513" s="831"/>
      <c r="H513" s="831"/>
      <c r="I513" s="831"/>
      <c r="J513" s="831"/>
      <c r="K513" s="831"/>
      <c r="L513" s="831"/>
      <c r="M513" s="831"/>
      <c r="N513" s="831">
        <v>3.2</v>
      </c>
      <c r="O513" s="831">
        <v>1742.08</v>
      </c>
      <c r="P513" s="827"/>
      <c r="Q513" s="832">
        <v>544.4</v>
      </c>
    </row>
    <row r="514" spans="1:17" ht="14.45" customHeight="1" x14ac:dyDescent="0.2">
      <c r="A514" s="821" t="s">
        <v>615</v>
      </c>
      <c r="B514" s="822" t="s">
        <v>7555</v>
      </c>
      <c r="C514" s="822" t="s">
        <v>6953</v>
      </c>
      <c r="D514" s="822" t="s">
        <v>7190</v>
      </c>
      <c r="E514" s="822" t="s">
        <v>1004</v>
      </c>
      <c r="F514" s="831"/>
      <c r="G514" s="831"/>
      <c r="H514" s="831"/>
      <c r="I514" s="831"/>
      <c r="J514" s="831">
        <v>442.2399999999999</v>
      </c>
      <c r="K514" s="831">
        <v>74569.249999999985</v>
      </c>
      <c r="L514" s="831"/>
      <c r="M514" s="831">
        <v>168.61715358176556</v>
      </c>
      <c r="N514" s="831">
        <v>938.01999999999975</v>
      </c>
      <c r="O514" s="831">
        <v>148739.67999999996</v>
      </c>
      <c r="P514" s="827"/>
      <c r="Q514" s="832">
        <v>158.56770644549158</v>
      </c>
    </row>
    <row r="515" spans="1:17" ht="14.45" customHeight="1" x14ac:dyDescent="0.2">
      <c r="A515" s="821" t="s">
        <v>615</v>
      </c>
      <c r="B515" s="822" t="s">
        <v>7555</v>
      </c>
      <c r="C515" s="822" t="s">
        <v>6953</v>
      </c>
      <c r="D515" s="822" t="s">
        <v>7637</v>
      </c>
      <c r="E515" s="822" t="s">
        <v>1786</v>
      </c>
      <c r="F515" s="831"/>
      <c r="G515" s="831"/>
      <c r="H515" s="831"/>
      <c r="I515" s="831"/>
      <c r="J515" s="831">
        <v>95.3</v>
      </c>
      <c r="K515" s="831">
        <v>2086.92</v>
      </c>
      <c r="L515" s="831"/>
      <c r="M515" s="831">
        <v>21.898426023084998</v>
      </c>
      <c r="N515" s="831">
        <v>149</v>
      </c>
      <c r="O515" s="831">
        <v>2999.31</v>
      </c>
      <c r="P515" s="827"/>
      <c r="Q515" s="832">
        <v>20.129597315436243</v>
      </c>
    </row>
    <row r="516" spans="1:17" ht="14.45" customHeight="1" x14ac:dyDescent="0.2">
      <c r="A516" s="821" t="s">
        <v>615</v>
      </c>
      <c r="B516" s="822" t="s">
        <v>7555</v>
      </c>
      <c r="C516" s="822" t="s">
        <v>6953</v>
      </c>
      <c r="D516" s="822" t="s">
        <v>7191</v>
      </c>
      <c r="E516" s="822" t="s">
        <v>1134</v>
      </c>
      <c r="F516" s="831"/>
      <c r="G516" s="831"/>
      <c r="H516" s="831"/>
      <c r="I516" s="831"/>
      <c r="J516" s="831">
        <v>87.810000000000016</v>
      </c>
      <c r="K516" s="831">
        <v>11176.9</v>
      </c>
      <c r="L516" s="831"/>
      <c r="M516" s="831">
        <v>127.28504726113196</v>
      </c>
      <c r="N516" s="831">
        <v>282.71999999999991</v>
      </c>
      <c r="O516" s="831">
        <v>17795.760000000002</v>
      </c>
      <c r="P516" s="827"/>
      <c r="Q516" s="832">
        <v>62.944821731748753</v>
      </c>
    </row>
    <row r="517" spans="1:17" ht="14.45" customHeight="1" x14ac:dyDescent="0.2">
      <c r="A517" s="821" t="s">
        <v>615</v>
      </c>
      <c r="B517" s="822" t="s">
        <v>7555</v>
      </c>
      <c r="C517" s="822" t="s">
        <v>6953</v>
      </c>
      <c r="D517" s="822" t="s">
        <v>7638</v>
      </c>
      <c r="E517" s="822" t="s">
        <v>1711</v>
      </c>
      <c r="F517" s="831"/>
      <c r="G517" s="831"/>
      <c r="H517" s="831"/>
      <c r="I517" s="831"/>
      <c r="J517" s="831">
        <v>2</v>
      </c>
      <c r="K517" s="831">
        <v>6345.56</v>
      </c>
      <c r="L517" s="831"/>
      <c r="M517" s="831">
        <v>3172.78</v>
      </c>
      <c r="N517" s="831"/>
      <c r="O517" s="831"/>
      <c r="P517" s="827"/>
      <c r="Q517" s="832"/>
    </row>
    <row r="518" spans="1:17" ht="14.45" customHeight="1" x14ac:dyDescent="0.2">
      <c r="A518" s="821" t="s">
        <v>615</v>
      </c>
      <c r="B518" s="822" t="s">
        <v>7555</v>
      </c>
      <c r="C518" s="822" t="s">
        <v>6953</v>
      </c>
      <c r="D518" s="822" t="s">
        <v>7192</v>
      </c>
      <c r="E518" s="822" t="s">
        <v>805</v>
      </c>
      <c r="F518" s="831"/>
      <c r="G518" s="831"/>
      <c r="H518" s="831"/>
      <c r="I518" s="831"/>
      <c r="J518" s="831">
        <v>174.46999999999997</v>
      </c>
      <c r="K518" s="831">
        <v>14410.99</v>
      </c>
      <c r="L518" s="831"/>
      <c r="M518" s="831">
        <v>82.598670258497179</v>
      </c>
      <c r="N518" s="831">
        <v>182.63000000000005</v>
      </c>
      <c r="O518" s="831">
        <v>14464.269999999999</v>
      </c>
      <c r="P518" s="827"/>
      <c r="Q518" s="832">
        <v>79.199857635656755</v>
      </c>
    </row>
    <row r="519" spans="1:17" ht="14.45" customHeight="1" x14ac:dyDescent="0.2">
      <c r="A519" s="821" t="s">
        <v>615</v>
      </c>
      <c r="B519" s="822" t="s">
        <v>7555</v>
      </c>
      <c r="C519" s="822" t="s">
        <v>6953</v>
      </c>
      <c r="D519" s="822" t="s">
        <v>7639</v>
      </c>
      <c r="E519" s="822" t="s">
        <v>1114</v>
      </c>
      <c r="F519" s="831"/>
      <c r="G519" s="831"/>
      <c r="H519" s="831"/>
      <c r="I519" s="831"/>
      <c r="J519" s="831"/>
      <c r="K519" s="831"/>
      <c r="L519" s="831"/>
      <c r="M519" s="831"/>
      <c r="N519" s="831">
        <v>12.3</v>
      </c>
      <c r="O519" s="831">
        <v>15812.32</v>
      </c>
      <c r="P519" s="827"/>
      <c r="Q519" s="832">
        <v>1285.5544715447154</v>
      </c>
    </row>
    <row r="520" spans="1:17" ht="14.45" customHeight="1" x14ac:dyDescent="0.2">
      <c r="A520" s="821" t="s">
        <v>615</v>
      </c>
      <c r="B520" s="822" t="s">
        <v>7555</v>
      </c>
      <c r="C520" s="822" t="s">
        <v>6953</v>
      </c>
      <c r="D520" s="822" t="s">
        <v>7640</v>
      </c>
      <c r="E520" s="822" t="s">
        <v>1782</v>
      </c>
      <c r="F520" s="831"/>
      <c r="G520" s="831"/>
      <c r="H520" s="831"/>
      <c r="I520" s="831"/>
      <c r="J520" s="831"/>
      <c r="K520" s="831"/>
      <c r="L520" s="831"/>
      <c r="M520" s="831"/>
      <c r="N520" s="831">
        <v>1.7</v>
      </c>
      <c r="O520" s="831">
        <v>1519.2900000000002</v>
      </c>
      <c r="P520" s="827"/>
      <c r="Q520" s="832">
        <v>893.70000000000016</v>
      </c>
    </row>
    <row r="521" spans="1:17" ht="14.45" customHeight="1" x14ac:dyDescent="0.2">
      <c r="A521" s="821" t="s">
        <v>615</v>
      </c>
      <c r="B521" s="822" t="s">
        <v>7555</v>
      </c>
      <c r="C521" s="822" t="s">
        <v>6953</v>
      </c>
      <c r="D521" s="822" t="s">
        <v>7193</v>
      </c>
      <c r="E521" s="822" t="s">
        <v>916</v>
      </c>
      <c r="F521" s="831"/>
      <c r="G521" s="831"/>
      <c r="H521" s="831"/>
      <c r="I521" s="831"/>
      <c r="J521" s="831">
        <v>9.01</v>
      </c>
      <c r="K521" s="831">
        <v>3740.06</v>
      </c>
      <c r="L521" s="831"/>
      <c r="M521" s="831">
        <v>415.10099889012207</v>
      </c>
      <c r="N521" s="831">
        <v>10.79</v>
      </c>
      <c r="O521" s="831">
        <v>4478.93</v>
      </c>
      <c r="P521" s="827"/>
      <c r="Q521" s="832">
        <v>415.10009267840599</v>
      </c>
    </row>
    <row r="522" spans="1:17" ht="14.45" customHeight="1" x14ac:dyDescent="0.2">
      <c r="A522" s="821" t="s">
        <v>615</v>
      </c>
      <c r="B522" s="822" t="s">
        <v>7555</v>
      </c>
      <c r="C522" s="822" t="s">
        <v>6953</v>
      </c>
      <c r="D522" s="822" t="s">
        <v>7196</v>
      </c>
      <c r="E522" s="822" t="s">
        <v>1134</v>
      </c>
      <c r="F522" s="831"/>
      <c r="G522" s="831"/>
      <c r="H522" s="831"/>
      <c r="I522" s="831"/>
      <c r="J522" s="831">
        <v>38.370000000000005</v>
      </c>
      <c r="K522" s="831">
        <v>5486.9099999999989</v>
      </c>
      <c r="L522" s="831"/>
      <c r="M522" s="831">
        <v>142.99999999999994</v>
      </c>
      <c r="N522" s="831">
        <v>134.69000000000003</v>
      </c>
      <c r="O522" s="831">
        <v>32508.760000000017</v>
      </c>
      <c r="P522" s="827"/>
      <c r="Q522" s="832">
        <v>241.35986339000675</v>
      </c>
    </row>
    <row r="523" spans="1:17" ht="14.45" customHeight="1" x14ac:dyDescent="0.2">
      <c r="A523" s="821" t="s">
        <v>615</v>
      </c>
      <c r="B523" s="822" t="s">
        <v>7555</v>
      </c>
      <c r="C523" s="822" t="s">
        <v>6953</v>
      </c>
      <c r="D523" s="822" t="s">
        <v>7198</v>
      </c>
      <c r="E523" s="822" t="s">
        <v>1134</v>
      </c>
      <c r="F523" s="831"/>
      <c r="G523" s="831"/>
      <c r="H523" s="831"/>
      <c r="I523" s="831"/>
      <c r="J523" s="831">
        <v>78.36999999999999</v>
      </c>
      <c r="K523" s="831">
        <v>29654.809999999998</v>
      </c>
      <c r="L523" s="831"/>
      <c r="M523" s="831">
        <v>378.39492152609421</v>
      </c>
      <c r="N523" s="831">
        <v>292.95</v>
      </c>
      <c r="O523" s="831">
        <v>46327.09</v>
      </c>
      <c r="P523" s="827"/>
      <c r="Q523" s="832">
        <v>158.13992148830857</v>
      </c>
    </row>
    <row r="524" spans="1:17" ht="14.45" customHeight="1" x14ac:dyDescent="0.2">
      <c r="A524" s="821" t="s">
        <v>615</v>
      </c>
      <c r="B524" s="822" t="s">
        <v>7555</v>
      </c>
      <c r="C524" s="822" t="s">
        <v>6953</v>
      </c>
      <c r="D524" s="822" t="s">
        <v>7641</v>
      </c>
      <c r="E524" s="822" t="s">
        <v>2246</v>
      </c>
      <c r="F524" s="831"/>
      <c r="G524" s="831"/>
      <c r="H524" s="831"/>
      <c r="I524" s="831"/>
      <c r="J524" s="831"/>
      <c r="K524" s="831"/>
      <c r="L524" s="831"/>
      <c r="M524" s="831"/>
      <c r="N524" s="831">
        <v>0.5</v>
      </c>
      <c r="O524" s="831">
        <v>123.45</v>
      </c>
      <c r="P524" s="827"/>
      <c r="Q524" s="832">
        <v>246.9</v>
      </c>
    </row>
    <row r="525" spans="1:17" ht="14.45" customHeight="1" x14ac:dyDescent="0.2">
      <c r="A525" s="821" t="s">
        <v>615</v>
      </c>
      <c r="B525" s="822" t="s">
        <v>7555</v>
      </c>
      <c r="C525" s="822" t="s">
        <v>6953</v>
      </c>
      <c r="D525" s="822" t="s">
        <v>7201</v>
      </c>
      <c r="E525" s="822" t="s">
        <v>805</v>
      </c>
      <c r="F525" s="831"/>
      <c r="G525" s="831"/>
      <c r="H525" s="831"/>
      <c r="I525" s="831"/>
      <c r="J525" s="831">
        <v>218.29</v>
      </c>
      <c r="K525" s="831">
        <v>49579.470000000016</v>
      </c>
      <c r="L525" s="831"/>
      <c r="M525" s="831">
        <v>227.12662055064371</v>
      </c>
      <c r="N525" s="831">
        <v>271.07000000000005</v>
      </c>
      <c r="O525" s="831">
        <v>59337.390000000007</v>
      </c>
      <c r="P525" s="827"/>
      <c r="Q525" s="832">
        <v>218.90061607702805</v>
      </c>
    </row>
    <row r="526" spans="1:17" ht="14.45" customHeight="1" x14ac:dyDescent="0.2">
      <c r="A526" s="821" t="s">
        <v>615</v>
      </c>
      <c r="B526" s="822" t="s">
        <v>7555</v>
      </c>
      <c r="C526" s="822" t="s">
        <v>6953</v>
      </c>
      <c r="D526" s="822" t="s">
        <v>7204</v>
      </c>
      <c r="E526" s="822" t="s">
        <v>805</v>
      </c>
      <c r="F526" s="831"/>
      <c r="G526" s="831"/>
      <c r="H526" s="831"/>
      <c r="I526" s="831"/>
      <c r="J526" s="831"/>
      <c r="K526" s="831"/>
      <c r="L526" s="831"/>
      <c r="M526" s="831"/>
      <c r="N526" s="831">
        <v>22.050000000000004</v>
      </c>
      <c r="O526" s="831">
        <v>11593.91</v>
      </c>
      <c r="P526" s="827"/>
      <c r="Q526" s="832">
        <v>525.80090702947837</v>
      </c>
    </row>
    <row r="527" spans="1:17" ht="14.45" customHeight="1" x14ac:dyDescent="0.2">
      <c r="A527" s="821" t="s">
        <v>615</v>
      </c>
      <c r="B527" s="822" t="s">
        <v>7555</v>
      </c>
      <c r="C527" s="822" t="s">
        <v>6953</v>
      </c>
      <c r="D527" s="822" t="s">
        <v>7642</v>
      </c>
      <c r="E527" s="822" t="s">
        <v>1770</v>
      </c>
      <c r="F527" s="831"/>
      <c r="G527" s="831"/>
      <c r="H527" s="831"/>
      <c r="I527" s="831"/>
      <c r="J527" s="831">
        <v>0.79999999999999993</v>
      </c>
      <c r="K527" s="831">
        <v>396.24</v>
      </c>
      <c r="L527" s="831"/>
      <c r="M527" s="831">
        <v>495.30000000000007</v>
      </c>
      <c r="N527" s="831">
        <v>1.8</v>
      </c>
      <c r="O527" s="831">
        <v>889.98</v>
      </c>
      <c r="P527" s="827"/>
      <c r="Q527" s="832">
        <v>494.43333333333334</v>
      </c>
    </row>
    <row r="528" spans="1:17" ht="14.45" customHeight="1" x14ac:dyDescent="0.2">
      <c r="A528" s="821" t="s">
        <v>615</v>
      </c>
      <c r="B528" s="822" t="s">
        <v>7555</v>
      </c>
      <c r="C528" s="822" t="s">
        <v>6953</v>
      </c>
      <c r="D528" s="822" t="s">
        <v>7207</v>
      </c>
      <c r="E528" s="822" t="s">
        <v>1132</v>
      </c>
      <c r="F528" s="831"/>
      <c r="G528" s="831"/>
      <c r="H528" s="831"/>
      <c r="I528" s="831"/>
      <c r="J528" s="831">
        <v>85.63</v>
      </c>
      <c r="K528" s="831">
        <v>15868.960000000001</v>
      </c>
      <c r="L528" s="831"/>
      <c r="M528" s="831">
        <v>185.32009809646155</v>
      </c>
      <c r="N528" s="831">
        <v>8.870000000000001</v>
      </c>
      <c r="O528" s="831">
        <v>2114.64</v>
      </c>
      <c r="P528" s="827"/>
      <c r="Q528" s="832">
        <v>238.40360766629084</v>
      </c>
    </row>
    <row r="529" spans="1:17" ht="14.45" customHeight="1" x14ac:dyDescent="0.2">
      <c r="A529" s="821" t="s">
        <v>615</v>
      </c>
      <c r="B529" s="822" t="s">
        <v>7555</v>
      </c>
      <c r="C529" s="822" t="s">
        <v>6953</v>
      </c>
      <c r="D529" s="822" t="s">
        <v>7209</v>
      </c>
      <c r="E529" s="822" t="s">
        <v>7210</v>
      </c>
      <c r="F529" s="831"/>
      <c r="G529" s="831"/>
      <c r="H529" s="831"/>
      <c r="I529" s="831"/>
      <c r="J529" s="831">
        <v>14.790000000000001</v>
      </c>
      <c r="K529" s="831">
        <v>93382.43</v>
      </c>
      <c r="L529" s="831"/>
      <c r="M529" s="831">
        <v>6313.8897903989173</v>
      </c>
      <c r="N529" s="831"/>
      <c r="O529" s="831"/>
      <c r="P529" s="827"/>
      <c r="Q529" s="832"/>
    </row>
    <row r="530" spans="1:17" ht="14.45" customHeight="1" x14ac:dyDescent="0.2">
      <c r="A530" s="821" t="s">
        <v>615</v>
      </c>
      <c r="B530" s="822" t="s">
        <v>7555</v>
      </c>
      <c r="C530" s="822" t="s">
        <v>6953</v>
      </c>
      <c r="D530" s="822" t="s">
        <v>7643</v>
      </c>
      <c r="E530" s="822" t="s">
        <v>978</v>
      </c>
      <c r="F530" s="831"/>
      <c r="G530" s="831"/>
      <c r="H530" s="831"/>
      <c r="I530" s="831"/>
      <c r="J530" s="831"/>
      <c r="K530" s="831"/>
      <c r="L530" s="831"/>
      <c r="M530" s="831"/>
      <c r="N530" s="831">
        <v>27.5</v>
      </c>
      <c r="O530" s="831">
        <v>9216.3700000000008</v>
      </c>
      <c r="P530" s="827"/>
      <c r="Q530" s="832">
        <v>335.1407272727273</v>
      </c>
    </row>
    <row r="531" spans="1:17" ht="14.45" customHeight="1" x14ac:dyDescent="0.2">
      <c r="A531" s="821" t="s">
        <v>615</v>
      </c>
      <c r="B531" s="822" t="s">
        <v>7555</v>
      </c>
      <c r="C531" s="822" t="s">
        <v>6953</v>
      </c>
      <c r="D531" s="822" t="s">
        <v>7220</v>
      </c>
      <c r="E531" s="822" t="s">
        <v>2384</v>
      </c>
      <c r="F531" s="831"/>
      <c r="G531" s="831"/>
      <c r="H531" s="831"/>
      <c r="I531" s="831"/>
      <c r="J531" s="831">
        <v>8</v>
      </c>
      <c r="K531" s="831">
        <v>183269.6</v>
      </c>
      <c r="L531" s="831"/>
      <c r="M531" s="831">
        <v>22908.7</v>
      </c>
      <c r="N531" s="831"/>
      <c r="O531" s="831"/>
      <c r="P531" s="827"/>
      <c r="Q531" s="832"/>
    </row>
    <row r="532" spans="1:17" ht="14.45" customHeight="1" x14ac:dyDescent="0.2">
      <c r="A532" s="821" t="s">
        <v>615</v>
      </c>
      <c r="B532" s="822" t="s">
        <v>7555</v>
      </c>
      <c r="C532" s="822" t="s">
        <v>6953</v>
      </c>
      <c r="D532" s="822" t="s">
        <v>7220</v>
      </c>
      <c r="E532" s="822" t="s">
        <v>7421</v>
      </c>
      <c r="F532" s="831"/>
      <c r="G532" s="831"/>
      <c r="H532" s="831"/>
      <c r="I532" s="831"/>
      <c r="J532" s="831">
        <v>0</v>
      </c>
      <c r="K532" s="831">
        <v>0</v>
      </c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615</v>
      </c>
      <c r="B533" s="822" t="s">
        <v>7555</v>
      </c>
      <c r="C533" s="822" t="s">
        <v>6953</v>
      </c>
      <c r="D533" s="822" t="s">
        <v>7644</v>
      </c>
      <c r="E533" s="822" t="s">
        <v>7645</v>
      </c>
      <c r="F533" s="831"/>
      <c r="G533" s="831"/>
      <c r="H533" s="831"/>
      <c r="I533" s="831"/>
      <c r="J533" s="831">
        <v>1.47</v>
      </c>
      <c r="K533" s="831">
        <v>6314.84</v>
      </c>
      <c r="L533" s="831"/>
      <c r="M533" s="831">
        <v>4295.8095238095239</v>
      </c>
      <c r="N533" s="831"/>
      <c r="O533" s="831"/>
      <c r="P533" s="827"/>
      <c r="Q533" s="832"/>
    </row>
    <row r="534" spans="1:17" ht="14.45" customHeight="1" x14ac:dyDescent="0.2">
      <c r="A534" s="821" t="s">
        <v>615</v>
      </c>
      <c r="B534" s="822" t="s">
        <v>7555</v>
      </c>
      <c r="C534" s="822" t="s">
        <v>6953</v>
      </c>
      <c r="D534" s="822" t="s">
        <v>7223</v>
      </c>
      <c r="E534" s="822" t="s">
        <v>1004</v>
      </c>
      <c r="F534" s="831"/>
      <c r="G534" s="831"/>
      <c r="H534" s="831"/>
      <c r="I534" s="831"/>
      <c r="J534" s="831">
        <v>0.36</v>
      </c>
      <c r="K534" s="831">
        <v>26.33</v>
      </c>
      <c r="L534" s="831"/>
      <c r="M534" s="831">
        <v>73.138888888888886</v>
      </c>
      <c r="N534" s="831">
        <v>1.1500000000000001</v>
      </c>
      <c r="O534" s="831">
        <v>84.09</v>
      </c>
      <c r="P534" s="827"/>
      <c r="Q534" s="832">
        <v>73.121739130434776</v>
      </c>
    </row>
    <row r="535" spans="1:17" ht="14.45" customHeight="1" x14ac:dyDescent="0.2">
      <c r="A535" s="821" t="s">
        <v>615</v>
      </c>
      <c r="B535" s="822" t="s">
        <v>7555</v>
      </c>
      <c r="C535" s="822" t="s">
        <v>6953</v>
      </c>
      <c r="D535" s="822" t="s">
        <v>7646</v>
      </c>
      <c r="E535" s="822" t="s">
        <v>1775</v>
      </c>
      <c r="F535" s="831"/>
      <c r="G535" s="831"/>
      <c r="H535" s="831"/>
      <c r="I535" s="831"/>
      <c r="J535" s="831"/>
      <c r="K535" s="831"/>
      <c r="L535" s="831"/>
      <c r="M535" s="831"/>
      <c r="N535" s="831">
        <v>1</v>
      </c>
      <c r="O535" s="831">
        <v>1655.78</v>
      </c>
      <c r="P535" s="827"/>
      <c r="Q535" s="832">
        <v>1655.78</v>
      </c>
    </row>
    <row r="536" spans="1:17" ht="14.45" customHeight="1" x14ac:dyDescent="0.2">
      <c r="A536" s="821" t="s">
        <v>615</v>
      </c>
      <c r="B536" s="822" t="s">
        <v>7555</v>
      </c>
      <c r="C536" s="822" t="s">
        <v>6953</v>
      </c>
      <c r="D536" s="822" t="s">
        <v>7647</v>
      </c>
      <c r="E536" s="822" t="s">
        <v>1786</v>
      </c>
      <c r="F536" s="831"/>
      <c r="G536" s="831"/>
      <c r="H536" s="831"/>
      <c r="I536" s="831"/>
      <c r="J536" s="831"/>
      <c r="K536" s="831"/>
      <c r="L536" s="831"/>
      <c r="M536" s="831"/>
      <c r="N536" s="831">
        <v>4.4000000000000004</v>
      </c>
      <c r="O536" s="831">
        <v>1296.68</v>
      </c>
      <c r="P536" s="827"/>
      <c r="Q536" s="832">
        <v>294.7</v>
      </c>
    </row>
    <row r="537" spans="1:17" ht="14.45" customHeight="1" x14ac:dyDescent="0.2">
      <c r="A537" s="821" t="s">
        <v>615</v>
      </c>
      <c r="B537" s="822" t="s">
        <v>7555</v>
      </c>
      <c r="C537" s="822" t="s">
        <v>6953</v>
      </c>
      <c r="D537" s="822" t="s">
        <v>7232</v>
      </c>
      <c r="E537" s="822" t="s">
        <v>2300</v>
      </c>
      <c r="F537" s="831"/>
      <c r="G537" s="831"/>
      <c r="H537" s="831"/>
      <c r="I537" s="831"/>
      <c r="J537" s="831"/>
      <c r="K537" s="831"/>
      <c r="L537" s="831"/>
      <c r="M537" s="831"/>
      <c r="N537" s="831">
        <v>1.5</v>
      </c>
      <c r="O537" s="831">
        <v>1671.41</v>
      </c>
      <c r="P537" s="827"/>
      <c r="Q537" s="832">
        <v>1114.2733333333333</v>
      </c>
    </row>
    <row r="538" spans="1:17" ht="14.45" customHeight="1" x14ac:dyDescent="0.2">
      <c r="A538" s="821" t="s">
        <v>615</v>
      </c>
      <c r="B538" s="822" t="s">
        <v>7555</v>
      </c>
      <c r="C538" s="822" t="s">
        <v>6953</v>
      </c>
      <c r="D538" s="822" t="s">
        <v>7235</v>
      </c>
      <c r="E538" s="822" t="s">
        <v>2444</v>
      </c>
      <c r="F538" s="831"/>
      <c r="G538" s="831"/>
      <c r="H538" s="831"/>
      <c r="I538" s="831"/>
      <c r="J538" s="831"/>
      <c r="K538" s="831"/>
      <c r="L538" s="831"/>
      <c r="M538" s="831"/>
      <c r="N538" s="831">
        <v>29</v>
      </c>
      <c r="O538" s="831">
        <v>621782.41</v>
      </c>
      <c r="P538" s="827"/>
      <c r="Q538" s="832">
        <v>21440.772758620689</v>
      </c>
    </row>
    <row r="539" spans="1:17" ht="14.45" customHeight="1" x14ac:dyDescent="0.2">
      <c r="A539" s="821" t="s">
        <v>615</v>
      </c>
      <c r="B539" s="822" t="s">
        <v>7555</v>
      </c>
      <c r="C539" s="822" t="s">
        <v>6953</v>
      </c>
      <c r="D539" s="822" t="s">
        <v>7235</v>
      </c>
      <c r="E539" s="822" t="s">
        <v>7424</v>
      </c>
      <c r="F539" s="831"/>
      <c r="G539" s="831"/>
      <c r="H539" s="831"/>
      <c r="I539" s="831"/>
      <c r="J539" s="831"/>
      <c r="K539" s="831"/>
      <c r="L539" s="831"/>
      <c r="M539" s="831"/>
      <c r="N539" s="831">
        <v>0</v>
      </c>
      <c r="O539" s="831">
        <v>1.4551915228366852E-11</v>
      </c>
      <c r="P539" s="827"/>
      <c r="Q539" s="832"/>
    </row>
    <row r="540" spans="1:17" ht="14.45" customHeight="1" x14ac:dyDescent="0.2">
      <c r="A540" s="821" t="s">
        <v>615</v>
      </c>
      <c r="B540" s="822" t="s">
        <v>7555</v>
      </c>
      <c r="C540" s="822" t="s">
        <v>6953</v>
      </c>
      <c r="D540" s="822" t="s">
        <v>7242</v>
      </c>
      <c r="E540" s="822" t="s">
        <v>2970</v>
      </c>
      <c r="F540" s="831"/>
      <c r="G540" s="831"/>
      <c r="H540" s="831"/>
      <c r="I540" s="831"/>
      <c r="J540" s="831"/>
      <c r="K540" s="831"/>
      <c r="L540" s="831"/>
      <c r="M540" s="831"/>
      <c r="N540" s="831">
        <v>19.16</v>
      </c>
      <c r="O540" s="831">
        <v>6645.6399999999994</v>
      </c>
      <c r="P540" s="827"/>
      <c r="Q540" s="832">
        <v>346.84968684759912</v>
      </c>
    </row>
    <row r="541" spans="1:17" ht="14.45" customHeight="1" x14ac:dyDescent="0.2">
      <c r="A541" s="821" t="s">
        <v>615</v>
      </c>
      <c r="B541" s="822" t="s">
        <v>7555</v>
      </c>
      <c r="C541" s="822" t="s">
        <v>6953</v>
      </c>
      <c r="D541" s="822" t="s">
        <v>7243</v>
      </c>
      <c r="E541" s="822" t="s">
        <v>2970</v>
      </c>
      <c r="F541" s="831"/>
      <c r="G541" s="831"/>
      <c r="H541" s="831"/>
      <c r="I541" s="831"/>
      <c r="J541" s="831"/>
      <c r="K541" s="831"/>
      <c r="L541" s="831"/>
      <c r="M541" s="831"/>
      <c r="N541" s="831">
        <v>47.21</v>
      </c>
      <c r="O541" s="831">
        <v>6642.9199999999992</v>
      </c>
      <c r="P541" s="827"/>
      <c r="Q541" s="832">
        <v>140.71001906375767</v>
      </c>
    </row>
    <row r="542" spans="1:17" ht="14.45" customHeight="1" x14ac:dyDescent="0.2">
      <c r="A542" s="821" t="s">
        <v>615</v>
      </c>
      <c r="B542" s="822" t="s">
        <v>7555</v>
      </c>
      <c r="C542" s="822" t="s">
        <v>6953</v>
      </c>
      <c r="D542" s="822" t="s">
        <v>7245</v>
      </c>
      <c r="E542" s="822" t="s">
        <v>2970</v>
      </c>
      <c r="F542" s="831"/>
      <c r="G542" s="831"/>
      <c r="H542" s="831"/>
      <c r="I542" s="831"/>
      <c r="J542" s="831"/>
      <c r="K542" s="831"/>
      <c r="L542" s="831"/>
      <c r="M542" s="831"/>
      <c r="N542" s="831">
        <v>20.909999999999997</v>
      </c>
      <c r="O542" s="831">
        <v>1740.34</v>
      </c>
      <c r="P542" s="827"/>
      <c r="Q542" s="832">
        <v>83.23003347680536</v>
      </c>
    </row>
    <row r="543" spans="1:17" ht="14.45" customHeight="1" x14ac:dyDescent="0.2">
      <c r="A543" s="821" t="s">
        <v>615</v>
      </c>
      <c r="B543" s="822" t="s">
        <v>7555</v>
      </c>
      <c r="C543" s="822" t="s">
        <v>6953</v>
      </c>
      <c r="D543" s="822" t="s">
        <v>7246</v>
      </c>
      <c r="E543" s="822" t="s">
        <v>1890</v>
      </c>
      <c r="F543" s="831"/>
      <c r="G543" s="831"/>
      <c r="H543" s="831"/>
      <c r="I543" s="831"/>
      <c r="J543" s="831"/>
      <c r="K543" s="831"/>
      <c r="L543" s="831"/>
      <c r="M543" s="831"/>
      <c r="N543" s="831">
        <v>7</v>
      </c>
      <c r="O543" s="831">
        <v>822.57</v>
      </c>
      <c r="P543" s="827"/>
      <c r="Q543" s="832">
        <v>117.51</v>
      </c>
    </row>
    <row r="544" spans="1:17" ht="14.45" customHeight="1" x14ac:dyDescent="0.2">
      <c r="A544" s="821" t="s">
        <v>615</v>
      </c>
      <c r="B544" s="822" t="s">
        <v>7555</v>
      </c>
      <c r="C544" s="822" t="s">
        <v>6953</v>
      </c>
      <c r="D544" s="822" t="s">
        <v>7247</v>
      </c>
      <c r="E544" s="822" t="s">
        <v>1890</v>
      </c>
      <c r="F544" s="831"/>
      <c r="G544" s="831"/>
      <c r="H544" s="831"/>
      <c r="I544" s="831"/>
      <c r="J544" s="831"/>
      <c r="K544" s="831"/>
      <c r="L544" s="831"/>
      <c r="M544" s="831"/>
      <c r="N544" s="831">
        <v>7.1400000000000006</v>
      </c>
      <c r="O544" s="831">
        <v>1970.7099999999998</v>
      </c>
      <c r="P544" s="827"/>
      <c r="Q544" s="832">
        <v>276.00980392156856</v>
      </c>
    </row>
    <row r="545" spans="1:17" ht="14.45" customHeight="1" x14ac:dyDescent="0.2">
      <c r="A545" s="821" t="s">
        <v>615</v>
      </c>
      <c r="B545" s="822" t="s">
        <v>7555</v>
      </c>
      <c r="C545" s="822" t="s">
        <v>7252</v>
      </c>
      <c r="D545" s="822" t="s">
        <v>7648</v>
      </c>
      <c r="E545" s="822" t="s">
        <v>7649</v>
      </c>
      <c r="F545" s="831">
        <v>1</v>
      </c>
      <c r="G545" s="831">
        <v>1421.32</v>
      </c>
      <c r="H545" s="831"/>
      <c r="I545" s="831">
        <v>1421.32</v>
      </c>
      <c r="J545" s="831"/>
      <c r="K545" s="831"/>
      <c r="L545" s="831"/>
      <c r="M545" s="831"/>
      <c r="N545" s="831"/>
      <c r="O545" s="831"/>
      <c r="P545" s="827"/>
      <c r="Q545" s="832"/>
    </row>
    <row r="546" spans="1:17" ht="14.45" customHeight="1" x14ac:dyDescent="0.2">
      <c r="A546" s="821" t="s">
        <v>615</v>
      </c>
      <c r="B546" s="822" t="s">
        <v>7555</v>
      </c>
      <c r="C546" s="822" t="s">
        <v>7252</v>
      </c>
      <c r="D546" s="822" t="s">
        <v>7253</v>
      </c>
      <c r="E546" s="822" t="s">
        <v>7254</v>
      </c>
      <c r="F546" s="831">
        <v>355</v>
      </c>
      <c r="G546" s="831">
        <v>774394.88000000024</v>
      </c>
      <c r="H546" s="831"/>
      <c r="I546" s="831">
        <v>2181.3940281690147</v>
      </c>
      <c r="J546" s="831">
        <v>403</v>
      </c>
      <c r="K546" s="831">
        <v>892448.44000000006</v>
      </c>
      <c r="L546" s="831"/>
      <c r="M546" s="831">
        <v>2214.5122580645161</v>
      </c>
      <c r="N546" s="831">
        <v>258</v>
      </c>
      <c r="O546" s="831">
        <v>576709.7100000002</v>
      </c>
      <c r="P546" s="827"/>
      <c r="Q546" s="832">
        <v>2235.3089534883729</v>
      </c>
    </row>
    <row r="547" spans="1:17" ht="14.45" customHeight="1" x14ac:dyDescent="0.2">
      <c r="A547" s="821" t="s">
        <v>615</v>
      </c>
      <c r="B547" s="822" t="s">
        <v>7555</v>
      </c>
      <c r="C547" s="822" t="s">
        <v>7252</v>
      </c>
      <c r="D547" s="822" t="s">
        <v>7255</v>
      </c>
      <c r="E547" s="822" t="s">
        <v>7256</v>
      </c>
      <c r="F547" s="831">
        <v>441</v>
      </c>
      <c r="G547" s="831">
        <v>1176472.1999999997</v>
      </c>
      <c r="H547" s="831"/>
      <c r="I547" s="831">
        <v>2667.7374149659859</v>
      </c>
      <c r="J547" s="831">
        <v>588.20000000000005</v>
      </c>
      <c r="K547" s="831">
        <v>1590833.6099999989</v>
      </c>
      <c r="L547" s="831"/>
      <c r="M547" s="831">
        <v>2704.5794117647038</v>
      </c>
      <c r="N547" s="831">
        <v>477</v>
      </c>
      <c r="O547" s="831">
        <v>1299953.55</v>
      </c>
      <c r="P547" s="827"/>
      <c r="Q547" s="832">
        <v>2725.269496855346</v>
      </c>
    </row>
    <row r="548" spans="1:17" ht="14.45" customHeight="1" x14ac:dyDescent="0.2">
      <c r="A548" s="821" t="s">
        <v>615</v>
      </c>
      <c r="B548" s="822" t="s">
        <v>7555</v>
      </c>
      <c r="C548" s="822" t="s">
        <v>7252</v>
      </c>
      <c r="D548" s="822" t="s">
        <v>7650</v>
      </c>
      <c r="E548" s="822" t="s">
        <v>7256</v>
      </c>
      <c r="F548" s="831"/>
      <c r="G548" s="831"/>
      <c r="H548" s="831"/>
      <c r="I548" s="831"/>
      <c r="J548" s="831">
        <v>1</v>
      </c>
      <c r="K548" s="831">
        <v>1700.09</v>
      </c>
      <c r="L548" s="831"/>
      <c r="M548" s="831">
        <v>1700.09</v>
      </c>
      <c r="N548" s="831">
        <v>2</v>
      </c>
      <c r="O548" s="831">
        <v>3505.38</v>
      </c>
      <c r="P548" s="827"/>
      <c r="Q548" s="832">
        <v>1752.69</v>
      </c>
    </row>
    <row r="549" spans="1:17" ht="14.45" customHeight="1" x14ac:dyDescent="0.2">
      <c r="A549" s="821" t="s">
        <v>615</v>
      </c>
      <c r="B549" s="822" t="s">
        <v>7555</v>
      </c>
      <c r="C549" s="822" t="s">
        <v>7252</v>
      </c>
      <c r="D549" s="822" t="s">
        <v>7257</v>
      </c>
      <c r="E549" s="822" t="s">
        <v>7258</v>
      </c>
      <c r="F549" s="831">
        <v>2</v>
      </c>
      <c r="G549" s="831">
        <v>4368.96</v>
      </c>
      <c r="H549" s="831"/>
      <c r="I549" s="831">
        <v>2184.48</v>
      </c>
      <c r="J549" s="831">
        <v>3</v>
      </c>
      <c r="K549" s="831">
        <v>6653.1900000000005</v>
      </c>
      <c r="L549" s="831"/>
      <c r="M549" s="831">
        <v>2217.73</v>
      </c>
      <c r="N549" s="831">
        <v>17</v>
      </c>
      <c r="O549" s="831">
        <v>38152.130000000005</v>
      </c>
      <c r="P549" s="827"/>
      <c r="Q549" s="832">
        <v>2244.242941176471</v>
      </c>
    </row>
    <row r="550" spans="1:17" ht="14.45" customHeight="1" x14ac:dyDescent="0.2">
      <c r="A550" s="821" t="s">
        <v>615</v>
      </c>
      <c r="B550" s="822" t="s">
        <v>7555</v>
      </c>
      <c r="C550" s="822" t="s">
        <v>7252</v>
      </c>
      <c r="D550" s="822" t="s">
        <v>7651</v>
      </c>
      <c r="E550" s="822" t="s">
        <v>7652</v>
      </c>
      <c r="F550" s="831">
        <v>7</v>
      </c>
      <c r="G550" s="831">
        <v>62781.659999999996</v>
      </c>
      <c r="H550" s="831"/>
      <c r="I550" s="831">
        <v>8968.8085714285717</v>
      </c>
      <c r="J550" s="831">
        <v>16</v>
      </c>
      <c r="K550" s="831">
        <v>145196.12</v>
      </c>
      <c r="L550" s="831"/>
      <c r="M550" s="831">
        <v>9074.7574999999997</v>
      </c>
      <c r="N550" s="831">
        <v>5</v>
      </c>
      <c r="O550" s="831">
        <v>45620.9</v>
      </c>
      <c r="P550" s="827"/>
      <c r="Q550" s="832">
        <v>9124.18</v>
      </c>
    </row>
    <row r="551" spans="1:17" ht="14.45" customHeight="1" x14ac:dyDescent="0.2">
      <c r="A551" s="821" t="s">
        <v>615</v>
      </c>
      <c r="B551" s="822" t="s">
        <v>7555</v>
      </c>
      <c r="C551" s="822" t="s">
        <v>7252</v>
      </c>
      <c r="D551" s="822" t="s">
        <v>7259</v>
      </c>
      <c r="E551" s="822" t="s">
        <v>7260</v>
      </c>
      <c r="F551" s="831">
        <v>9</v>
      </c>
      <c r="G551" s="831">
        <v>93110.77</v>
      </c>
      <c r="H551" s="831"/>
      <c r="I551" s="831">
        <v>10345.641111111112</v>
      </c>
      <c r="J551" s="831">
        <v>20</v>
      </c>
      <c r="K551" s="831">
        <v>208066.76999999996</v>
      </c>
      <c r="L551" s="831"/>
      <c r="M551" s="831">
        <v>10403.338499999998</v>
      </c>
      <c r="N551" s="831">
        <v>4</v>
      </c>
      <c r="O551" s="831">
        <v>41727.259999999995</v>
      </c>
      <c r="P551" s="827"/>
      <c r="Q551" s="832">
        <v>10431.814999999999</v>
      </c>
    </row>
    <row r="552" spans="1:17" ht="14.45" customHeight="1" x14ac:dyDescent="0.2">
      <c r="A552" s="821" t="s">
        <v>615</v>
      </c>
      <c r="B552" s="822" t="s">
        <v>7555</v>
      </c>
      <c r="C552" s="822" t="s">
        <v>7252</v>
      </c>
      <c r="D552" s="822" t="s">
        <v>7653</v>
      </c>
      <c r="E552" s="822" t="s">
        <v>7654</v>
      </c>
      <c r="F552" s="831">
        <v>47</v>
      </c>
      <c r="G552" s="831">
        <v>57677.769999999982</v>
      </c>
      <c r="H552" s="831"/>
      <c r="I552" s="831">
        <v>1227.1865957446805</v>
      </c>
      <c r="J552" s="831">
        <v>70</v>
      </c>
      <c r="K552" s="831">
        <v>87136.030000000013</v>
      </c>
      <c r="L552" s="831"/>
      <c r="M552" s="831">
        <v>1244.8004285714287</v>
      </c>
      <c r="N552" s="831">
        <v>29</v>
      </c>
      <c r="O552" s="831">
        <v>37113.759999999995</v>
      </c>
      <c r="P552" s="827"/>
      <c r="Q552" s="832">
        <v>1279.7848275862068</v>
      </c>
    </row>
    <row r="553" spans="1:17" ht="14.45" customHeight="1" x14ac:dyDescent="0.2">
      <c r="A553" s="821" t="s">
        <v>615</v>
      </c>
      <c r="B553" s="822" t="s">
        <v>7555</v>
      </c>
      <c r="C553" s="822" t="s">
        <v>7252</v>
      </c>
      <c r="D553" s="822" t="s">
        <v>7655</v>
      </c>
      <c r="E553" s="822" t="s">
        <v>7656</v>
      </c>
      <c r="F553" s="831">
        <v>1</v>
      </c>
      <c r="G553" s="831">
        <v>1228.3900000000001</v>
      </c>
      <c r="H553" s="831"/>
      <c r="I553" s="831">
        <v>1228.3900000000001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615</v>
      </c>
      <c r="B554" s="822" t="s">
        <v>7555</v>
      </c>
      <c r="C554" s="822" t="s">
        <v>7252</v>
      </c>
      <c r="D554" s="822" t="s">
        <v>7657</v>
      </c>
      <c r="E554" s="822" t="s">
        <v>7658</v>
      </c>
      <c r="F554" s="831"/>
      <c r="G554" s="831"/>
      <c r="H554" s="831"/>
      <c r="I554" s="831"/>
      <c r="J554" s="831">
        <v>2</v>
      </c>
      <c r="K554" s="831">
        <v>506.36</v>
      </c>
      <c r="L554" s="831"/>
      <c r="M554" s="831">
        <v>253.18</v>
      </c>
      <c r="N554" s="831"/>
      <c r="O554" s="831"/>
      <c r="P554" s="827"/>
      <c r="Q554" s="832"/>
    </row>
    <row r="555" spans="1:17" ht="14.45" customHeight="1" x14ac:dyDescent="0.2">
      <c r="A555" s="821" t="s">
        <v>615</v>
      </c>
      <c r="B555" s="822" t="s">
        <v>7555</v>
      </c>
      <c r="C555" s="822" t="s">
        <v>7252</v>
      </c>
      <c r="D555" s="822" t="s">
        <v>7659</v>
      </c>
      <c r="E555" s="822" t="s">
        <v>7660</v>
      </c>
      <c r="F555" s="831"/>
      <c r="G555" s="831"/>
      <c r="H555" s="831"/>
      <c r="I555" s="831"/>
      <c r="J555" s="831">
        <v>1</v>
      </c>
      <c r="K555" s="831">
        <v>2707.83</v>
      </c>
      <c r="L555" s="831"/>
      <c r="M555" s="831">
        <v>2707.83</v>
      </c>
      <c r="N555" s="831">
        <v>2</v>
      </c>
      <c r="O555" s="831">
        <v>5478.68</v>
      </c>
      <c r="P555" s="827"/>
      <c r="Q555" s="832">
        <v>2739.34</v>
      </c>
    </row>
    <row r="556" spans="1:17" ht="14.45" customHeight="1" x14ac:dyDescent="0.2">
      <c r="A556" s="821" t="s">
        <v>615</v>
      </c>
      <c r="B556" s="822" t="s">
        <v>7555</v>
      </c>
      <c r="C556" s="822" t="s">
        <v>7261</v>
      </c>
      <c r="D556" s="822" t="s">
        <v>7661</v>
      </c>
      <c r="E556" s="822" t="s">
        <v>7662</v>
      </c>
      <c r="F556" s="831"/>
      <c r="G556" s="831"/>
      <c r="H556" s="831"/>
      <c r="I556" s="831"/>
      <c r="J556" s="831">
        <v>1</v>
      </c>
      <c r="K556" s="831">
        <v>4919.58</v>
      </c>
      <c r="L556" s="831"/>
      <c r="M556" s="831">
        <v>4919.58</v>
      </c>
      <c r="N556" s="831"/>
      <c r="O556" s="831"/>
      <c r="P556" s="827"/>
      <c r="Q556" s="832"/>
    </row>
    <row r="557" spans="1:17" ht="14.45" customHeight="1" x14ac:dyDescent="0.2">
      <c r="A557" s="821" t="s">
        <v>615</v>
      </c>
      <c r="B557" s="822" t="s">
        <v>7555</v>
      </c>
      <c r="C557" s="822" t="s">
        <v>7261</v>
      </c>
      <c r="D557" s="822" t="s">
        <v>7663</v>
      </c>
      <c r="E557" s="822" t="s">
        <v>7664</v>
      </c>
      <c r="F557" s="831"/>
      <c r="G557" s="831"/>
      <c r="H557" s="831"/>
      <c r="I557" s="831"/>
      <c r="J557" s="831">
        <v>1</v>
      </c>
      <c r="K557" s="831">
        <v>1213.49</v>
      </c>
      <c r="L557" s="831"/>
      <c r="M557" s="831">
        <v>1213.49</v>
      </c>
      <c r="N557" s="831"/>
      <c r="O557" s="831"/>
      <c r="P557" s="827"/>
      <c r="Q557" s="832"/>
    </row>
    <row r="558" spans="1:17" ht="14.45" customHeight="1" x14ac:dyDescent="0.2">
      <c r="A558" s="821" t="s">
        <v>615</v>
      </c>
      <c r="B558" s="822" t="s">
        <v>7555</v>
      </c>
      <c r="C558" s="822" t="s">
        <v>7261</v>
      </c>
      <c r="D558" s="822" t="s">
        <v>7665</v>
      </c>
      <c r="E558" s="822" t="s">
        <v>7664</v>
      </c>
      <c r="F558" s="831"/>
      <c r="G558" s="831"/>
      <c r="H558" s="831"/>
      <c r="I558" s="831"/>
      <c r="J558" s="831">
        <v>7</v>
      </c>
      <c r="K558" s="831">
        <v>9258.69</v>
      </c>
      <c r="L558" s="831"/>
      <c r="M558" s="831">
        <v>1322.67</v>
      </c>
      <c r="N558" s="831"/>
      <c r="O558" s="831"/>
      <c r="P558" s="827"/>
      <c r="Q558" s="832"/>
    </row>
    <row r="559" spans="1:17" ht="14.45" customHeight="1" x14ac:dyDescent="0.2">
      <c r="A559" s="821" t="s">
        <v>615</v>
      </c>
      <c r="B559" s="822" t="s">
        <v>7555</v>
      </c>
      <c r="C559" s="822" t="s">
        <v>7261</v>
      </c>
      <c r="D559" s="822" t="s">
        <v>7666</v>
      </c>
      <c r="E559" s="822" t="s">
        <v>7667</v>
      </c>
      <c r="F559" s="831"/>
      <c r="G559" s="831"/>
      <c r="H559" s="831"/>
      <c r="I559" s="831"/>
      <c r="J559" s="831">
        <v>3</v>
      </c>
      <c r="K559" s="831">
        <v>883.08</v>
      </c>
      <c r="L559" s="831"/>
      <c r="M559" s="831">
        <v>294.36</v>
      </c>
      <c r="N559" s="831"/>
      <c r="O559" s="831"/>
      <c r="P559" s="827"/>
      <c r="Q559" s="832"/>
    </row>
    <row r="560" spans="1:17" ht="14.45" customHeight="1" x14ac:dyDescent="0.2">
      <c r="A560" s="821" t="s">
        <v>615</v>
      </c>
      <c r="B560" s="822" t="s">
        <v>7555</v>
      </c>
      <c r="C560" s="822" t="s">
        <v>7261</v>
      </c>
      <c r="D560" s="822" t="s">
        <v>7668</v>
      </c>
      <c r="E560" s="822" t="s">
        <v>7669</v>
      </c>
      <c r="F560" s="831">
        <v>1</v>
      </c>
      <c r="G560" s="831">
        <v>556.5</v>
      </c>
      <c r="H560" s="831"/>
      <c r="I560" s="831">
        <v>556.5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615</v>
      </c>
      <c r="B561" s="822" t="s">
        <v>7555</v>
      </c>
      <c r="C561" s="822" t="s">
        <v>7261</v>
      </c>
      <c r="D561" s="822" t="s">
        <v>7670</v>
      </c>
      <c r="E561" s="822" t="s">
        <v>7671</v>
      </c>
      <c r="F561" s="831">
        <v>2</v>
      </c>
      <c r="G561" s="831">
        <v>1126</v>
      </c>
      <c r="H561" s="831"/>
      <c r="I561" s="831">
        <v>563</v>
      </c>
      <c r="J561" s="831">
        <v>1</v>
      </c>
      <c r="K561" s="831">
        <v>563</v>
      </c>
      <c r="L561" s="831"/>
      <c r="M561" s="831">
        <v>563</v>
      </c>
      <c r="N561" s="831">
        <v>2</v>
      </c>
      <c r="O561" s="831">
        <v>1126</v>
      </c>
      <c r="P561" s="827"/>
      <c r="Q561" s="832">
        <v>563</v>
      </c>
    </row>
    <row r="562" spans="1:17" ht="14.45" customHeight="1" x14ac:dyDescent="0.2">
      <c r="A562" s="821" t="s">
        <v>615</v>
      </c>
      <c r="B562" s="822" t="s">
        <v>7555</v>
      </c>
      <c r="C562" s="822" t="s">
        <v>7261</v>
      </c>
      <c r="D562" s="822" t="s">
        <v>7598</v>
      </c>
      <c r="E562" s="822" t="s">
        <v>7672</v>
      </c>
      <c r="F562" s="831"/>
      <c r="G562" s="831"/>
      <c r="H562" s="831"/>
      <c r="I562" s="831"/>
      <c r="J562" s="831">
        <v>0.2</v>
      </c>
      <c r="K562" s="831">
        <v>453.04</v>
      </c>
      <c r="L562" s="831"/>
      <c r="M562" s="831">
        <v>2265.1999999999998</v>
      </c>
      <c r="N562" s="831"/>
      <c r="O562" s="831"/>
      <c r="P562" s="827"/>
      <c r="Q562" s="832"/>
    </row>
    <row r="563" spans="1:17" ht="14.45" customHeight="1" x14ac:dyDescent="0.2">
      <c r="A563" s="821" t="s">
        <v>615</v>
      </c>
      <c r="B563" s="822" t="s">
        <v>7555</v>
      </c>
      <c r="C563" s="822" t="s">
        <v>7261</v>
      </c>
      <c r="D563" s="822" t="s">
        <v>7673</v>
      </c>
      <c r="E563" s="822" t="s">
        <v>7674</v>
      </c>
      <c r="F563" s="831"/>
      <c r="G563" s="831"/>
      <c r="H563" s="831"/>
      <c r="I563" s="831"/>
      <c r="J563" s="831">
        <v>1</v>
      </c>
      <c r="K563" s="831">
        <v>9154.3799999999992</v>
      </c>
      <c r="L563" s="831"/>
      <c r="M563" s="831">
        <v>9154.3799999999992</v>
      </c>
      <c r="N563" s="831"/>
      <c r="O563" s="831"/>
      <c r="P563" s="827"/>
      <c r="Q563" s="832"/>
    </row>
    <row r="564" spans="1:17" ht="14.45" customHeight="1" x14ac:dyDescent="0.2">
      <c r="A564" s="821" t="s">
        <v>615</v>
      </c>
      <c r="B564" s="822" t="s">
        <v>7555</v>
      </c>
      <c r="C564" s="822" t="s">
        <v>7261</v>
      </c>
      <c r="D564" s="822" t="s">
        <v>7280</v>
      </c>
      <c r="E564" s="822" t="s">
        <v>7281</v>
      </c>
      <c r="F564" s="831"/>
      <c r="G564" s="831"/>
      <c r="H564" s="831"/>
      <c r="I564" s="831"/>
      <c r="J564" s="831">
        <v>1482.22</v>
      </c>
      <c r="K564" s="831">
        <v>265762.03999999998</v>
      </c>
      <c r="L564" s="831"/>
      <c r="M564" s="831">
        <v>179.29999595201789</v>
      </c>
      <c r="N564" s="831">
        <v>1610</v>
      </c>
      <c r="O564" s="831">
        <v>288569.67</v>
      </c>
      <c r="P564" s="827"/>
      <c r="Q564" s="832">
        <v>179.2358198757764</v>
      </c>
    </row>
    <row r="565" spans="1:17" ht="14.45" customHeight="1" x14ac:dyDescent="0.2">
      <c r="A565" s="821" t="s">
        <v>615</v>
      </c>
      <c r="B565" s="822" t="s">
        <v>7555</v>
      </c>
      <c r="C565" s="822" t="s">
        <v>7261</v>
      </c>
      <c r="D565" s="822" t="s">
        <v>7282</v>
      </c>
      <c r="E565" s="822" t="s">
        <v>7281</v>
      </c>
      <c r="F565" s="831"/>
      <c r="G565" s="831"/>
      <c r="H565" s="831"/>
      <c r="I565" s="831"/>
      <c r="J565" s="831">
        <v>2</v>
      </c>
      <c r="K565" s="831">
        <v>358.6</v>
      </c>
      <c r="L565" s="831"/>
      <c r="M565" s="831">
        <v>179.3</v>
      </c>
      <c r="N565" s="831"/>
      <c r="O565" s="831"/>
      <c r="P565" s="827"/>
      <c r="Q565" s="832"/>
    </row>
    <row r="566" spans="1:17" ht="14.45" customHeight="1" x14ac:dyDescent="0.2">
      <c r="A566" s="821" t="s">
        <v>615</v>
      </c>
      <c r="B566" s="822" t="s">
        <v>7555</v>
      </c>
      <c r="C566" s="822" t="s">
        <v>7261</v>
      </c>
      <c r="D566" s="822" t="s">
        <v>7675</v>
      </c>
      <c r="E566" s="822" t="s">
        <v>7281</v>
      </c>
      <c r="F566" s="831"/>
      <c r="G566" s="831"/>
      <c r="H566" s="831"/>
      <c r="I566" s="831"/>
      <c r="J566" s="831">
        <v>1</v>
      </c>
      <c r="K566" s="831">
        <v>208.5</v>
      </c>
      <c r="L566" s="831"/>
      <c r="M566" s="831">
        <v>208.5</v>
      </c>
      <c r="N566" s="831"/>
      <c r="O566" s="831"/>
      <c r="P566" s="827"/>
      <c r="Q566" s="832"/>
    </row>
    <row r="567" spans="1:17" ht="14.45" customHeight="1" x14ac:dyDescent="0.2">
      <c r="A567" s="821" t="s">
        <v>615</v>
      </c>
      <c r="B567" s="822" t="s">
        <v>7555</v>
      </c>
      <c r="C567" s="822" t="s">
        <v>7261</v>
      </c>
      <c r="D567" s="822" t="s">
        <v>7283</v>
      </c>
      <c r="E567" s="822" t="s">
        <v>7284</v>
      </c>
      <c r="F567" s="831"/>
      <c r="G567" s="831"/>
      <c r="H567" s="831"/>
      <c r="I567" s="831"/>
      <c r="J567" s="831">
        <v>463</v>
      </c>
      <c r="K567" s="831">
        <v>35174.11</v>
      </c>
      <c r="L567" s="831"/>
      <c r="M567" s="831">
        <v>75.97</v>
      </c>
      <c r="N567" s="831">
        <v>475</v>
      </c>
      <c r="O567" s="831">
        <v>36922.510000000009</v>
      </c>
      <c r="P567" s="827"/>
      <c r="Q567" s="832">
        <v>77.731600000000014</v>
      </c>
    </row>
    <row r="568" spans="1:17" ht="14.45" customHeight="1" x14ac:dyDescent="0.2">
      <c r="A568" s="821" t="s">
        <v>615</v>
      </c>
      <c r="B568" s="822" t="s">
        <v>7555</v>
      </c>
      <c r="C568" s="822" t="s">
        <v>7261</v>
      </c>
      <c r="D568" s="822" t="s">
        <v>7285</v>
      </c>
      <c r="E568" s="822" t="s">
        <v>7286</v>
      </c>
      <c r="F568" s="831"/>
      <c r="G568" s="831"/>
      <c r="H568" s="831"/>
      <c r="I568" s="831"/>
      <c r="J568" s="831">
        <v>1117</v>
      </c>
      <c r="K568" s="831">
        <v>105768.73000000011</v>
      </c>
      <c r="L568" s="831"/>
      <c r="M568" s="831">
        <v>94.690000000000097</v>
      </c>
      <c r="N568" s="831">
        <v>835</v>
      </c>
      <c r="O568" s="831">
        <v>79000.389999999985</v>
      </c>
      <c r="P568" s="827"/>
      <c r="Q568" s="832">
        <v>94.611245508982023</v>
      </c>
    </row>
    <row r="569" spans="1:17" ht="14.45" customHeight="1" x14ac:dyDescent="0.2">
      <c r="A569" s="821" t="s">
        <v>615</v>
      </c>
      <c r="B569" s="822" t="s">
        <v>7555</v>
      </c>
      <c r="C569" s="822" t="s">
        <v>7261</v>
      </c>
      <c r="D569" s="822" t="s">
        <v>7287</v>
      </c>
      <c r="E569" s="822" t="s">
        <v>7286</v>
      </c>
      <c r="F569" s="831"/>
      <c r="G569" s="831"/>
      <c r="H569" s="831"/>
      <c r="I569" s="831"/>
      <c r="J569" s="831">
        <v>5348.21</v>
      </c>
      <c r="K569" s="831">
        <v>406303.5</v>
      </c>
      <c r="L569" s="831"/>
      <c r="M569" s="831">
        <v>75.969997438395282</v>
      </c>
      <c r="N569" s="831">
        <v>5200</v>
      </c>
      <c r="O569" s="831">
        <v>395044</v>
      </c>
      <c r="P569" s="827"/>
      <c r="Q569" s="832">
        <v>75.97</v>
      </c>
    </row>
    <row r="570" spans="1:17" ht="14.45" customHeight="1" x14ac:dyDescent="0.2">
      <c r="A570" s="821" t="s">
        <v>615</v>
      </c>
      <c r="B570" s="822" t="s">
        <v>7555</v>
      </c>
      <c r="C570" s="822" t="s">
        <v>7261</v>
      </c>
      <c r="D570" s="822" t="s">
        <v>7288</v>
      </c>
      <c r="E570" s="822" t="s">
        <v>7289</v>
      </c>
      <c r="F570" s="831"/>
      <c r="G570" s="831"/>
      <c r="H570" s="831"/>
      <c r="I570" s="831"/>
      <c r="J570" s="831">
        <v>4</v>
      </c>
      <c r="K570" s="831">
        <v>1117800</v>
      </c>
      <c r="L570" s="831"/>
      <c r="M570" s="831">
        <v>279450</v>
      </c>
      <c r="N570" s="831">
        <v>1</v>
      </c>
      <c r="O570" s="831">
        <v>279450</v>
      </c>
      <c r="P570" s="827"/>
      <c r="Q570" s="832">
        <v>279450</v>
      </c>
    </row>
    <row r="571" spans="1:17" ht="14.45" customHeight="1" x14ac:dyDescent="0.2">
      <c r="A571" s="821" t="s">
        <v>615</v>
      </c>
      <c r="B571" s="822" t="s">
        <v>7555</v>
      </c>
      <c r="C571" s="822" t="s">
        <v>7261</v>
      </c>
      <c r="D571" s="822" t="s">
        <v>7676</v>
      </c>
      <c r="E571" s="822" t="s">
        <v>7281</v>
      </c>
      <c r="F571" s="831"/>
      <c r="G571" s="831"/>
      <c r="H571" s="831"/>
      <c r="I571" s="831"/>
      <c r="J571" s="831"/>
      <c r="K571" s="831"/>
      <c r="L571" s="831"/>
      <c r="M571" s="831"/>
      <c r="N571" s="831">
        <v>3</v>
      </c>
      <c r="O571" s="831">
        <v>705.15000000000009</v>
      </c>
      <c r="P571" s="827"/>
      <c r="Q571" s="832">
        <v>235.05000000000004</v>
      </c>
    </row>
    <row r="572" spans="1:17" ht="14.45" customHeight="1" x14ac:dyDescent="0.2">
      <c r="A572" s="821" t="s">
        <v>615</v>
      </c>
      <c r="B572" s="822" t="s">
        <v>7555</v>
      </c>
      <c r="C572" s="822" t="s">
        <v>7261</v>
      </c>
      <c r="D572" s="822" t="s">
        <v>7436</v>
      </c>
      <c r="E572" s="822" t="s">
        <v>7293</v>
      </c>
      <c r="F572" s="831"/>
      <c r="G572" s="831"/>
      <c r="H572" s="831"/>
      <c r="I572" s="831"/>
      <c r="J572" s="831">
        <v>2</v>
      </c>
      <c r="K572" s="831">
        <v>31832.639999999999</v>
      </c>
      <c r="L572" s="831"/>
      <c r="M572" s="831">
        <v>15916.32</v>
      </c>
      <c r="N572" s="831"/>
      <c r="O572" s="831"/>
      <c r="P572" s="827"/>
      <c r="Q572" s="832"/>
    </row>
    <row r="573" spans="1:17" ht="14.45" customHeight="1" x14ac:dyDescent="0.2">
      <c r="A573" s="821" t="s">
        <v>615</v>
      </c>
      <c r="B573" s="822" t="s">
        <v>7555</v>
      </c>
      <c r="C573" s="822" t="s">
        <v>7261</v>
      </c>
      <c r="D573" s="822" t="s">
        <v>7677</v>
      </c>
      <c r="E573" s="822" t="s">
        <v>7678</v>
      </c>
      <c r="F573" s="831"/>
      <c r="G573" s="831"/>
      <c r="H573" s="831"/>
      <c r="I573" s="831"/>
      <c r="J573" s="831">
        <v>0</v>
      </c>
      <c r="K573" s="831">
        <v>0</v>
      </c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615</v>
      </c>
      <c r="B574" s="822" t="s">
        <v>7555</v>
      </c>
      <c r="C574" s="822" t="s">
        <v>7261</v>
      </c>
      <c r="D574" s="822" t="s">
        <v>7294</v>
      </c>
      <c r="E574" s="822" t="s">
        <v>7295</v>
      </c>
      <c r="F574" s="831"/>
      <c r="G574" s="831"/>
      <c r="H574" s="831"/>
      <c r="I574" s="831"/>
      <c r="J574" s="831">
        <v>1</v>
      </c>
      <c r="K574" s="831">
        <v>59800</v>
      </c>
      <c r="L574" s="831"/>
      <c r="M574" s="831">
        <v>59800</v>
      </c>
      <c r="N574" s="831"/>
      <c r="O574" s="831"/>
      <c r="P574" s="827"/>
      <c r="Q574" s="832"/>
    </row>
    <row r="575" spans="1:17" ht="14.45" customHeight="1" x14ac:dyDescent="0.2">
      <c r="A575" s="821" t="s">
        <v>615</v>
      </c>
      <c r="B575" s="822" t="s">
        <v>7555</v>
      </c>
      <c r="C575" s="822" t="s">
        <v>7261</v>
      </c>
      <c r="D575" s="822" t="s">
        <v>7679</v>
      </c>
      <c r="E575" s="822" t="s">
        <v>7680</v>
      </c>
      <c r="F575" s="831"/>
      <c r="G575" s="831"/>
      <c r="H575" s="831"/>
      <c r="I575" s="831"/>
      <c r="J575" s="831">
        <v>1</v>
      </c>
      <c r="K575" s="831">
        <v>29105</v>
      </c>
      <c r="L575" s="831"/>
      <c r="M575" s="831">
        <v>29105</v>
      </c>
      <c r="N575" s="831"/>
      <c r="O575" s="831"/>
      <c r="P575" s="827"/>
      <c r="Q575" s="832"/>
    </row>
    <row r="576" spans="1:17" ht="14.45" customHeight="1" x14ac:dyDescent="0.2">
      <c r="A576" s="821" t="s">
        <v>615</v>
      </c>
      <c r="B576" s="822" t="s">
        <v>7555</v>
      </c>
      <c r="C576" s="822" t="s">
        <v>7261</v>
      </c>
      <c r="D576" s="822" t="s">
        <v>7681</v>
      </c>
      <c r="E576" s="822" t="s">
        <v>7682</v>
      </c>
      <c r="F576" s="831"/>
      <c r="G576" s="831"/>
      <c r="H576" s="831"/>
      <c r="I576" s="831"/>
      <c r="J576" s="831">
        <v>2</v>
      </c>
      <c r="K576" s="831">
        <v>2464.12</v>
      </c>
      <c r="L576" s="831"/>
      <c r="M576" s="831">
        <v>1232.06</v>
      </c>
      <c r="N576" s="831"/>
      <c r="O576" s="831"/>
      <c r="P576" s="827"/>
      <c r="Q576" s="832"/>
    </row>
    <row r="577" spans="1:17" ht="14.45" customHeight="1" x14ac:dyDescent="0.2">
      <c r="A577" s="821" t="s">
        <v>615</v>
      </c>
      <c r="B577" s="822" t="s">
        <v>7555</v>
      </c>
      <c r="C577" s="822" t="s">
        <v>7261</v>
      </c>
      <c r="D577" s="822" t="s">
        <v>7300</v>
      </c>
      <c r="E577" s="822" t="s">
        <v>7301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270000</v>
      </c>
      <c r="P577" s="827"/>
      <c r="Q577" s="832">
        <v>270000</v>
      </c>
    </row>
    <row r="578" spans="1:17" ht="14.45" customHeight="1" x14ac:dyDescent="0.2">
      <c r="A578" s="821" t="s">
        <v>615</v>
      </c>
      <c r="B578" s="822" t="s">
        <v>7555</v>
      </c>
      <c r="C578" s="822" t="s">
        <v>7261</v>
      </c>
      <c r="D578" s="822" t="s">
        <v>7683</v>
      </c>
      <c r="E578" s="822" t="s">
        <v>7684</v>
      </c>
      <c r="F578" s="831"/>
      <c r="G578" s="831"/>
      <c r="H578" s="831"/>
      <c r="I578" s="831"/>
      <c r="J578" s="831">
        <v>1</v>
      </c>
      <c r="K578" s="831">
        <v>187.58</v>
      </c>
      <c r="L578" s="831"/>
      <c r="M578" s="831">
        <v>187.58</v>
      </c>
      <c r="N578" s="831"/>
      <c r="O578" s="831"/>
      <c r="P578" s="827"/>
      <c r="Q578" s="832"/>
    </row>
    <row r="579" spans="1:17" ht="14.45" customHeight="1" x14ac:dyDescent="0.2">
      <c r="A579" s="821" t="s">
        <v>615</v>
      </c>
      <c r="B579" s="822" t="s">
        <v>7555</v>
      </c>
      <c r="C579" s="822" t="s">
        <v>6946</v>
      </c>
      <c r="D579" s="822" t="s">
        <v>7685</v>
      </c>
      <c r="E579" s="822" t="s">
        <v>7686</v>
      </c>
      <c r="F579" s="831">
        <v>12345</v>
      </c>
      <c r="G579" s="831">
        <v>12377944</v>
      </c>
      <c r="H579" s="831"/>
      <c r="I579" s="831">
        <v>1002.6686107735926</v>
      </c>
      <c r="J579" s="831">
        <v>12524</v>
      </c>
      <c r="K579" s="831">
        <v>12866814</v>
      </c>
      <c r="L579" s="831"/>
      <c r="M579" s="831">
        <v>1027.3725646758223</v>
      </c>
      <c r="N579" s="831">
        <v>11295</v>
      </c>
      <c r="O579" s="831">
        <v>11696034</v>
      </c>
      <c r="P579" s="827"/>
      <c r="Q579" s="832">
        <v>1035.5054448871183</v>
      </c>
    </row>
    <row r="580" spans="1:17" ht="14.45" customHeight="1" x14ac:dyDescent="0.2">
      <c r="A580" s="821" t="s">
        <v>615</v>
      </c>
      <c r="B580" s="822" t="s">
        <v>7555</v>
      </c>
      <c r="C580" s="822" t="s">
        <v>6946</v>
      </c>
      <c r="D580" s="822" t="s">
        <v>7310</v>
      </c>
      <c r="E580" s="822" t="s">
        <v>7311</v>
      </c>
      <c r="F580" s="831">
        <v>80</v>
      </c>
      <c r="G580" s="831">
        <v>24160</v>
      </c>
      <c r="H580" s="831"/>
      <c r="I580" s="831">
        <v>302</v>
      </c>
      <c r="J580" s="831">
        <v>61</v>
      </c>
      <c r="K580" s="831">
        <v>18542</v>
      </c>
      <c r="L580" s="831"/>
      <c r="M580" s="831">
        <v>303.96721311475409</v>
      </c>
      <c r="N580" s="831">
        <v>67</v>
      </c>
      <c r="O580" s="831">
        <v>21909</v>
      </c>
      <c r="P580" s="827"/>
      <c r="Q580" s="832">
        <v>327</v>
      </c>
    </row>
    <row r="581" spans="1:17" ht="14.45" customHeight="1" x14ac:dyDescent="0.2">
      <c r="A581" s="821" t="s">
        <v>615</v>
      </c>
      <c r="B581" s="822" t="s">
        <v>7555</v>
      </c>
      <c r="C581" s="822" t="s">
        <v>6946</v>
      </c>
      <c r="D581" s="822" t="s">
        <v>7316</v>
      </c>
      <c r="E581" s="822" t="s">
        <v>7317</v>
      </c>
      <c r="F581" s="831">
        <v>863</v>
      </c>
      <c r="G581" s="831">
        <v>171725</v>
      </c>
      <c r="H581" s="831"/>
      <c r="I581" s="831">
        <v>198.98609501738122</v>
      </c>
      <c r="J581" s="831">
        <v>1107</v>
      </c>
      <c r="K581" s="831">
        <v>222483</v>
      </c>
      <c r="L581" s="831"/>
      <c r="M581" s="831">
        <v>200.97831978319783</v>
      </c>
      <c r="N581" s="831">
        <v>798</v>
      </c>
      <c r="O581" s="831">
        <v>167499</v>
      </c>
      <c r="P581" s="827"/>
      <c r="Q581" s="832">
        <v>209.8984962406015</v>
      </c>
    </row>
    <row r="582" spans="1:17" ht="14.45" customHeight="1" x14ac:dyDescent="0.2">
      <c r="A582" s="821" t="s">
        <v>615</v>
      </c>
      <c r="B582" s="822" t="s">
        <v>7555</v>
      </c>
      <c r="C582" s="822" t="s">
        <v>6946</v>
      </c>
      <c r="D582" s="822" t="s">
        <v>7687</v>
      </c>
      <c r="E582" s="822" t="s">
        <v>7688</v>
      </c>
      <c r="F582" s="831">
        <v>1</v>
      </c>
      <c r="G582" s="831">
        <v>2786</v>
      </c>
      <c r="H582" s="831"/>
      <c r="I582" s="831">
        <v>2786</v>
      </c>
      <c r="J582" s="831">
        <v>1</v>
      </c>
      <c r="K582" s="831">
        <v>2796</v>
      </c>
      <c r="L582" s="831"/>
      <c r="M582" s="831">
        <v>2796</v>
      </c>
      <c r="N582" s="831">
        <v>2</v>
      </c>
      <c r="O582" s="831">
        <v>5772</v>
      </c>
      <c r="P582" s="827"/>
      <c r="Q582" s="832">
        <v>2886</v>
      </c>
    </row>
    <row r="583" spans="1:17" ht="14.45" customHeight="1" x14ac:dyDescent="0.2">
      <c r="A583" s="821" t="s">
        <v>615</v>
      </c>
      <c r="B583" s="822" t="s">
        <v>7555</v>
      </c>
      <c r="C583" s="822" t="s">
        <v>6946</v>
      </c>
      <c r="D583" s="822" t="s">
        <v>7689</v>
      </c>
      <c r="E583" s="822" t="s">
        <v>7690</v>
      </c>
      <c r="F583" s="831"/>
      <c r="G583" s="831"/>
      <c r="H583" s="831"/>
      <c r="I583" s="831"/>
      <c r="J583" s="831">
        <v>1</v>
      </c>
      <c r="K583" s="831">
        <v>6231</v>
      </c>
      <c r="L583" s="831"/>
      <c r="M583" s="831">
        <v>6231</v>
      </c>
      <c r="N583" s="831"/>
      <c r="O583" s="831"/>
      <c r="P583" s="827"/>
      <c r="Q583" s="832"/>
    </row>
    <row r="584" spans="1:17" ht="14.45" customHeight="1" x14ac:dyDescent="0.2">
      <c r="A584" s="821" t="s">
        <v>615</v>
      </c>
      <c r="B584" s="822" t="s">
        <v>7555</v>
      </c>
      <c r="C584" s="822" t="s">
        <v>6946</v>
      </c>
      <c r="D584" s="822" t="s">
        <v>7691</v>
      </c>
      <c r="E584" s="822" t="s">
        <v>7692</v>
      </c>
      <c r="F584" s="831">
        <v>1</v>
      </c>
      <c r="G584" s="831">
        <v>3501</v>
      </c>
      <c r="H584" s="831"/>
      <c r="I584" s="831">
        <v>3501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615</v>
      </c>
      <c r="B585" s="822" t="s">
        <v>7555</v>
      </c>
      <c r="C585" s="822" t="s">
        <v>6946</v>
      </c>
      <c r="D585" s="822" t="s">
        <v>7693</v>
      </c>
      <c r="E585" s="822" t="s">
        <v>7694</v>
      </c>
      <c r="F585" s="831"/>
      <c r="G585" s="831"/>
      <c r="H585" s="831"/>
      <c r="I585" s="831"/>
      <c r="J585" s="831">
        <v>1</v>
      </c>
      <c r="K585" s="831">
        <v>4978</v>
      </c>
      <c r="L585" s="831"/>
      <c r="M585" s="831">
        <v>4978</v>
      </c>
      <c r="N585" s="831"/>
      <c r="O585" s="831"/>
      <c r="P585" s="827"/>
      <c r="Q585" s="832"/>
    </row>
    <row r="586" spans="1:17" ht="14.45" customHeight="1" x14ac:dyDescent="0.2">
      <c r="A586" s="821" t="s">
        <v>615</v>
      </c>
      <c r="B586" s="822" t="s">
        <v>7555</v>
      </c>
      <c r="C586" s="822" t="s">
        <v>6946</v>
      </c>
      <c r="D586" s="822" t="s">
        <v>7695</v>
      </c>
      <c r="E586" s="822" t="s">
        <v>7696</v>
      </c>
      <c r="F586" s="831">
        <v>1</v>
      </c>
      <c r="G586" s="831">
        <v>846</v>
      </c>
      <c r="H586" s="831"/>
      <c r="I586" s="831">
        <v>846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615</v>
      </c>
      <c r="B587" s="822" t="s">
        <v>7555</v>
      </c>
      <c r="C587" s="822" t="s">
        <v>6946</v>
      </c>
      <c r="D587" s="822" t="s">
        <v>7697</v>
      </c>
      <c r="E587" s="822" t="s">
        <v>7698</v>
      </c>
      <c r="F587" s="831">
        <v>0</v>
      </c>
      <c r="G587" s="831">
        <v>0</v>
      </c>
      <c r="H587" s="831"/>
      <c r="I587" s="831"/>
      <c r="J587" s="831">
        <v>0</v>
      </c>
      <c r="K587" s="831">
        <v>0</v>
      </c>
      <c r="L587" s="831"/>
      <c r="M587" s="831"/>
      <c r="N587" s="831">
        <v>0</v>
      </c>
      <c r="O587" s="831">
        <v>0</v>
      </c>
      <c r="P587" s="827"/>
      <c r="Q587" s="832"/>
    </row>
    <row r="588" spans="1:17" ht="14.45" customHeight="1" x14ac:dyDescent="0.2">
      <c r="A588" s="821" t="s">
        <v>615</v>
      </c>
      <c r="B588" s="822" t="s">
        <v>7555</v>
      </c>
      <c r="C588" s="822" t="s">
        <v>6946</v>
      </c>
      <c r="D588" s="822" t="s">
        <v>7699</v>
      </c>
      <c r="E588" s="822" t="s">
        <v>7700</v>
      </c>
      <c r="F588" s="831">
        <v>11310</v>
      </c>
      <c r="G588" s="831">
        <v>0</v>
      </c>
      <c r="H588" s="831"/>
      <c r="I588" s="831">
        <v>0</v>
      </c>
      <c r="J588" s="831">
        <v>13609</v>
      </c>
      <c r="K588" s="831">
        <v>0</v>
      </c>
      <c r="L588" s="831"/>
      <c r="M588" s="831">
        <v>0</v>
      </c>
      <c r="N588" s="831">
        <v>13499</v>
      </c>
      <c r="O588" s="831">
        <v>0</v>
      </c>
      <c r="P588" s="827"/>
      <c r="Q588" s="832">
        <v>0</v>
      </c>
    </row>
    <row r="589" spans="1:17" ht="14.45" customHeight="1" x14ac:dyDescent="0.2">
      <c r="A589" s="821" t="s">
        <v>615</v>
      </c>
      <c r="B589" s="822" t="s">
        <v>7555</v>
      </c>
      <c r="C589" s="822" t="s">
        <v>6946</v>
      </c>
      <c r="D589" s="822" t="s">
        <v>7332</v>
      </c>
      <c r="E589" s="822" t="s">
        <v>7333</v>
      </c>
      <c r="F589" s="831">
        <v>220</v>
      </c>
      <c r="G589" s="831">
        <v>0</v>
      </c>
      <c r="H589" s="831"/>
      <c r="I589" s="831">
        <v>0</v>
      </c>
      <c r="J589" s="831">
        <v>244</v>
      </c>
      <c r="K589" s="831">
        <v>0</v>
      </c>
      <c r="L589" s="831"/>
      <c r="M589" s="831">
        <v>0</v>
      </c>
      <c r="N589" s="831">
        <v>309</v>
      </c>
      <c r="O589" s="831">
        <v>0</v>
      </c>
      <c r="P589" s="827"/>
      <c r="Q589" s="832">
        <v>0</v>
      </c>
    </row>
    <row r="590" spans="1:17" ht="14.45" customHeight="1" x14ac:dyDescent="0.2">
      <c r="A590" s="821" t="s">
        <v>615</v>
      </c>
      <c r="B590" s="822" t="s">
        <v>7555</v>
      </c>
      <c r="C590" s="822" t="s">
        <v>6946</v>
      </c>
      <c r="D590" s="822" t="s">
        <v>7701</v>
      </c>
      <c r="E590" s="822" t="s">
        <v>7702</v>
      </c>
      <c r="F590" s="831"/>
      <c r="G590" s="831"/>
      <c r="H590" s="831"/>
      <c r="I590" s="831"/>
      <c r="J590" s="831">
        <v>1</v>
      </c>
      <c r="K590" s="831">
        <v>0</v>
      </c>
      <c r="L590" s="831"/>
      <c r="M590" s="831">
        <v>0</v>
      </c>
      <c r="N590" s="831"/>
      <c r="O590" s="831"/>
      <c r="P590" s="827"/>
      <c r="Q590" s="832"/>
    </row>
    <row r="591" spans="1:17" ht="14.45" customHeight="1" x14ac:dyDescent="0.2">
      <c r="A591" s="821" t="s">
        <v>615</v>
      </c>
      <c r="B591" s="822" t="s">
        <v>7555</v>
      </c>
      <c r="C591" s="822" t="s">
        <v>6946</v>
      </c>
      <c r="D591" s="822" t="s">
        <v>7336</v>
      </c>
      <c r="E591" s="822" t="s">
        <v>7337</v>
      </c>
      <c r="F591" s="831">
        <v>7343</v>
      </c>
      <c r="G591" s="831">
        <v>1799022</v>
      </c>
      <c r="H591" s="831"/>
      <c r="I591" s="831">
        <v>244.99822960642788</v>
      </c>
      <c r="J591" s="831">
        <v>6836</v>
      </c>
      <c r="K591" s="831">
        <v>1681630</v>
      </c>
      <c r="L591" s="831"/>
      <c r="M591" s="831">
        <v>245.99619660620246</v>
      </c>
      <c r="N591" s="831">
        <v>6074</v>
      </c>
      <c r="O591" s="831">
        <v>1579058</v>
      </c>
      <c r="P591" s="827"/>
      <c r="Q591" s="832">
        <v>259.9700362199539</v>
      </c>
    </row>
    <row r="592" spans="1:17" ht="14.45" customHeight="1" x14ac:dyDescent="0.2">
      <c r="A592" s="821" t="s">
        <v>615</v>
      </c>
      <c r="B592" s="822" t="s">
        <v>7555</v>
      </c>
      <c r="C592" s="822" t="s">
        <v>6946</v>
      </c>
      <c r="D592" s="822" t="s">
        <v>7703</v>
      </c>
      <c r="E592" s="822" t="s">
        <v>7704</v>
      </c>
      <c r="F592" s="831">
        <v>1</v>
      </c>
      <c r="G592" s="831">
        <v>474</v>
      </c>
      <c r="H592" s="831"/>
      <c r="I592" s="831">
        <v>474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615</v>
      </c>
      <c r="B593" s="822" t="s">
        <v>7555</v>
      </c>
      <c r="C593" s="822" t="s">
        <v>6946</v>
      </c>
      <c r="D593" s="822" t="s">
        <v>7705</v>
      </c>
      <c r="E593" s="822" t="s">
        <v>7706</v>
      </c>
      <c r="F593" s="831"/>
      <c r="G593" s="831"/>
      <c r="H593" s="831"/>
      <c r="I593" s="831"/>
      <c r="J593" s="831">
        <v>1</v>
      </c>
      <c r="K593" s="831">
        <v>780</v>
      </c>
      <c r="L593" s="831"/>
      <c r="M593" s="831">
        <v>780</v>
      </c>
      <c r="N593" s="831"/>
      <c r="O593" s="831"/>
      <c r="P593" s="827"/>
      <c r="Q593" s="832"/>
    </row>
    <row r="594" spans="1:17" ht="14.45" customHeight="1" x14ac:dyDescent="0.2">
      <c r="A594" s="821" t="s">
        <v>615</v>
      </c>
      <c r="B594" s="822" t="s">
        <v>7555</v>
      </c>
      <c r="C594" s="822" t="s">
        <v>6946</v>
      </c>
      <c r="D594" s="822" t="s">
        <v>7350</v>
      </c>
      <c r="E594" s="822" t="s">
        <v>7351</v>
      </c>
      <c r="F594" s="831">
        <v>394</v>
      </c>
      <c r="G594" s="831">
        <v>141046</v>
      </c>
      <c r="H594" s="831"/>
      <c r="I594" s="831">
        <v>357.98477157360406</v>
      </c>
      <c r="J594" s="831">
        <v>294</v>
      </c>
      <c r="K594" s="831">
        <v>105836</v>
      </c>
      <c r="L594" s="831"/>
      <c r="M594" s="831">
        <v>359.98639455782313</v>
      </c>
      <c r="N594" s="831">
        <v>117</v>
      </c>
      <c r="O594" s="831">
        <v>45368</v>
      </c>
      <c r="P594" s="827"/>
      <c r="Q594" s="832">
        <v>387.76068376068378</v>
      </c>
    </row>
    <row r="595" spans="1:17" ht="14.45" customHeight="1" x14ac:dyDescent="0.2">
      <c r="A595" s="821" t="s">
        <v>615</v>
      </c>
      <c r="B595" s="822" t="s">
        <v>7555</v>
      </c>
      <c r="C595" s="822" t="s">
        <v>6946</v>
      </c>
      <c r="D595" s="822" t="s">
        <v>7453</v>
      </c>
      <c r="E595" s="822" t="s">
        <v>7454</v>
      </c>
      <c r="F595" s="831">
        <v>109</v>
      </c>
      <c r="G595" s="831">
        <v>77058</v>
      </c>
      <c r="H595" s="831"/>
      <c r="I595" s="831">
        <v>706.95412844036696</v>
      </c>
      <c r="J595" s="831">
        <v>114</v>
      </c>
      <c r="K595" s="831">
        <v>81054</v>
      </c>
      <c r="L595" s="831"/>
      <c r="M595" s="831">
        <v>711</v>
      </c>
      <c r="N595" s="831">
        <v>52</v>
      </c>
      <c r="O595" s="831">
        <v>39879</v>
      </c>
      <c r="P595" s="827"/>
      <c r="Q595" s="832">
        <v>766.90384615384619</v>
      </c>
    </row>
    <row r="596" spans="1:17" ht="14.45" customHeight="1" x14ac:dyDescent="0.2">
      <c r="A596" s="821" t="s">
        <v>615</v>
      </c>
      <c r="B596" s="822" t="s">
        <v>7555</v>
      </c>
      <c r="C596" s="822" t="s">
        <v>6946</v>
      </c>
      <c r="D596" s="822" t="s">
        <v>7358</v>
      </c>
      <c r="E596" s="822" t="s">
        <v>7359</v>
      </c>
      <c r="F596" s="831">
        <v>76</v>
      </c>
      <c r="G596" s="831">
        <v>0</v>
      </c>
      <c r="H596" s="831"/>
      <c r="I596" s="831">
        <v>0</v>
      </c>
      <c r="J596" s="831">
        <v>41</v>
      </c>
      <c r="K596" s="831">
        <v>0</v>
      </c>
      <c r="L596" s="831"/>
      <c r="M596" s="831">
        <v>0</v>
      </c>
      <c r="N596" s="831">
        <v>65</v>
      </c>
      <c r="O596" s="831">
        <v>0</v>
      </c>
      <c r="P596" s="827"/>
      <c r="Q596" s="832">
        <v>0</v>
      </c>
    </row>
    <row r="597" spans="1:17" ht="14.45" customHeight="1" x14ac:dyDescent="0.2">
      <c r="A597" s="821" t="s">
        <v>615</v>
      </c>
      <c r="B597" s="822" t="s">
        <v>7555</v>
      </c>
      <c r="C597" s="822" t="s">
        <v>6946</v>
      </c>
      <c r="D597" s="822" t="s">
        <v>7360</v>
      </c>
      <c r="E597" s="822" t="s">
        <v>7361</v>
      </c>
      <c r="F597" s="831">
        <v>3110</v>
      </c>
      <c r="G597" s="831">
        <v>1113359</v>
      </c>
      <c r="H597" s="831"/>
      <c r="I597" s="831">
        <v>357.99324758842442</v>
      </c>
      <c r="J597" s="831">
        <v>3778</v>
      </c>
      <c r="K597" s="831">
        <v>1360046</v>
      </c>
      <c r="L597" s="831"/>
      <c r="M597" s="831">
        <v>359.99100052938064</v>
      </c>
      <c r="N597" s="831">
        <v>3904</v>
      </c>
      <c r="O597" s="831">
        <v>1514556</v>
      </c>
      <c r="P597" s="827"/>
      <c r="Q597" s="832">
        <v>387.94979508196724</v>
      </c>
    </row>
    <row r="598" spans="1:17" ht="14.45" customHeight="1" x14ac:dyDescent="0.2">
      <c r="A598" s="821" t="s">
        <v>615</v>
      </c>
      <c r="B598" s="822" t="s">
        <v>7555</v>
      </c>
      <c r="C598" s="822" t="s">
        <v>6946</v>
      </c>
      <c r="D598" s="822" t="s">
        <v>7364</v>
      </c>
      <c r="E598" s="822" t="s">
        <v>7365</v>
      </c>
      <c r="F598" s="831">
        <v>395</v>
      </c>
      <c r="G598" s="831">
        <v>279265</v>
      </c>
      <c r="H598" s="831"/>
      <c r="I598" s="831">
        <v>707</v>
      </c>
      <c r="J598" s="831">
        <v>490</v>
      </c>
      <c r="K598" s="831">
        <v>348366</v>
      </c>
      <c r="L598" s="831"/>
      <c r="M598" s="831">
        <v>710.95102040816323</v>
      </c>
      <c r="N598" s="831">
        <v>493</v>
      </c>
      <c r="O598" s="831">
        <v>378624</v>
      </c>
      <c r="P598" s="827"/>
      <c r="Q598" s="832">
        <v>768</v>
      </c>
    </row>
    <row r="599" spans="1:17" ht="14.45" customHeight="1" x14ac:dyDescent="0.2">
      <c r="A599" s="821" t="s">
        <v>615</v>
      </c>
      <c r="B599" s="822" t="s">
        <v>7555</v>
      </c>
      <c r="C599" s="822" t="s">
        <v>6946</v>
      </c>
      <c r="D599" s="822" t="s">
        <v>7707</v>
      </c>
      <c r="E599" s="822" t="s">
        <v>7708</v>
      </c>
      <c r="F599" s="831"/>
      <c r="G599" s="831"/>
      <c r="H599" s="831"/>
      <c r="I599" s="831"/>
      <c r="J599" s="831">
        <v>1</v>
      </c>
      <c r="K599" s="831">
        <v>123</v>
      </c>
      <c r="L599" s="831"/>
      <c r="M599" s="831">
        <v>123</v>
      </c>
      <c r="N599" s="831"/>
      <c r="O599" s="831"/>
      <c r="P599" s="827"/>
      <c r="Q599" s="832"/>
    </row>
    <row r="600" spans="1:17" ht="14.45" customHeight="1" x14ac:dyDescent="0.2">
      <c r="A600" s="821" t="s">
        <v>615</v>
      </c>
      <c r="B600" s="822" t="s">
        <v>7555</v>
      </c>
      <c r="C600" s="822" t="s">
        <v>6946</v>
      </c>
      <c r="D600" s="822" t="s">
        <v>7709</v>
      </c>
      <c r="E600" s="822" t="s">
        <v>7710</v>
      </c>
      <c r="F600" s="831">
        <v>1</v>
      </c>
      <c r="G600" s="831">
        <v>1999</v>
      </c>
      <c r="H600" s="831"/>
      <c r="I600" s="831">
        <v>1999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615</v>
      </c>
      <c r="B601" s="822" t="s">
        <v>7555</v>
      </c>
      <c r="C601" s="822" t="s">
        <v>6946</v>
      </c>
      <c r="D601" s="822" t="s">
        <v>7711</v>
      </c>
      <c r="E601" s="822" t="s">
        <v>7712</v>
      </c>
      <c r="F601" s="831">
        <v>237</v>
      </c>
      <c r="G601" s="831">
        <v>0</v>
      </c>
      <c r="H601" s="831"/>
      <c r="I601" s="831">
        <v>0</v>
      </c>
      <c r="J601" s="831">
        <v>78</v>
      </c>
      <c r="K601" s="831">
        <v>0</v>
      </c>
      <c r="L601" s="831"/>
      <c r="M601" s="831">
        <v>0</v>
      </c>
      <c r="N601" s="831">
        <v>54</v>
      </c>
      <c r="O601" s="831">
        <v>0</v>
      </c>
      <c r="P601" s="827"/>
      <c r="Q601" s="832">
        <v>0</v>
      </c>
    </row>
    <row r="602" spans="1:17" ht="14.45" customHeight="1" x14ac:dyDescent="0.2">
      <c r="A602" s="821" t="s">
        <v>615</v>
      </c>
      <c r="B602" s="822" t="s">
        <v>7555</v>
      </c>
      <c r="C602" s="822" t="s">
        <v>6946</v>
      </c>
      <c r="D602" s="822" t="s">
        <v>7713</v>
      </c>
      <c r="E602" s="822" t="s">
        <v>7714</v>
      </c>
      <c r="F602" s="831">
        <v>1</v>
      </c>
      <c r="G602" s="831">
        <v>3312</v>
      </c>
      <c r="H602" s="831"/>
      <c r="I602" s="831">
        <v>3312</v>
      </c>
      <c r="J602" s="831"/>
      <c r="K602" s="831"/>
      <c r="L602" s="831"/>
      <c r="M602" s="831"/>
      <c r="N602" s="831">
        <v>2</v>
      </c>
      <c r="O602" s="831">
        <v>6824</v>
      </c>
      <c r="P602" s="827"/>
      <c r="Q602" s="832">
        <v>3412</v>
      </c>
    </row>
    <row r="603" spans="1:17" ht="14.45" customHeight="1" x14ac:dyDescent="0.2">
      <c r="A603" s="821" t="s">
        <v>615</v>
      </c>
      <c r="B603" s="822" t="s">
        <v>7555</v>
      </c>
      <c r="C603" s="822" t="s">
        <v>6946</v>
      </c>
      <c r="D603" s="822" t="s">
        <v>7715</v>
      </c>
      <c r="E603" s="822" t="s">
        <v>7716</v>
      </c>
      <c r="F603" s="831">
        <v>3624</v>
      </c>
      <c r="G603" s="831">
        <v>1895310</v>
      </c>
      <c r="H603" s="831"/>
      <c r="I603" s="831">
        <v>522.98841059602648</v>
      </c>
      <c r="J603" s="831">
        <v>2729</v>
      </c>
      <c r="K603" s="831">
        <v>1443587</v>
      </c>
      <c r="L603" s="831"/>
      <c r="M603" s="831">
        <v>528.98021253206298</v>
      </c>
      <c r="N603" s="831">
        <v>2533</v>
      </c>
      <c r="O603" s="831">
        <v>1410629</v>
      </c>
      <c r="P603" s="827"/>
      <c r="Q603" s="832">
        <v>556.90051322542445</v>
      </c>
    </row>
    <row r="604" spans="1:17" ht="14.45" customHeight="1" x14ac:dyDescent="0.2">
      <c r="A604" s="821" t="s">
        <v>615</v>
      </c>
      <c r="B604" s="822" t="s">
        <v>7555</v>
      </c>
      <c r="C604" s="822" t="s">
        <v>6946</v>
      </c>
      <c r="D604" s="822" t="s">
        <v>7717</v>
      </c>
      <c r="E604" s="822" t="s">
        <v>7718</v>
      </c>
      <c r="F604" s="831">
        <v>418</v>
      </c>
      <c r="G604" s="831">
        <v>0</v>
      </c>
      <c r="H604" s="831"/>
      <c r="I604" s="831">
        <v>0</v>
      </c>
      <c r="J604" s="831">
        <v>393</v>
      </c>
      <c r="K604" s="831">
        <v>0</v>
      </c>
      <c r="L604" s="831"/>
      <c r="M604" s="831">
        <v>0</v>
      </c>
      <c r="N604" s="831">
        <v>597</v>
      </c>
      <c r="O604" s="831">
        <v>0</v>
      </c>
      <c r="P604" s="827"/>
      <c r="Q604" s="832">
        <v>0</v>
      </c>
    </row>
    <row r="605" spans="1:17" ht="14.45" customHeight="1" x14ac:dyDescent="0.2">
      <c r="A605" s="821" t="s">
        <v>615</v>
      </c>
      <c r="B605" s="822" t="s">
        <v>7555</v>
      </c>
      <c r="C605" s="822" t="s">
        <v>6946</v>
      </c>
      <c r="D605" s="822" t="s">
        <v>7719</v>
      </c>
      <c r="E605" s="822" t="s">
        <v>7720</v>
      </c>
      <c r="F605" s="831">
        <v>86</v>
      </c>
      <c r="G605" s="831">
        <v>0</v>
      </c>
      <c r="H605" s="831"/>
      <c r="I605" s="831">
        <v>0</v>
      </c>
      <c r="J605" s="831">
        <v>74</v>
      </c>
      <c r="K605" s="831">
        <v>0</v>
      </c>
      <c r="L605" s="831"/>
      <c r="M605" s="831">
        <v>0</v>
      </c>
      <c r="N605" s="831">
        <v>182</v>
      </c>
      <c r="O605" s="831">
        <v>0</v>
      </c>
      <c r="P605" s="827"/>
      <c r="Q605" s="832">
        <v>0</v>
      </c>
    </row>
    <row r="606" spans="1:17" ht="14.45" customHeight="1" x14ac:dyDescent="0.2">
      <c r="A606" s="821" t="s">
        <v>615</v>
      </c>
      <c r="B606" s="822" t="s">
        <v>7555</v>
      </c>
      <c r="C606" s="822" t="s">
        <v>6946</v>
      </c>
      <c r="D606" s="822" t="s">
        <v>7721</v>
      </c>
      <c r="E606" s="822" t="s">
        <v>7722</v>
      </c>
      <c r="F606" s="831">
        <v>444</v>
      </c>
      <c r="G606" s="831">
        <v>0</v>
      </c>
      <c r="H606" s="831"/>
      <c r="I606" s="831">
        <v>0</v>
      </c>
      <c r="J606" s="831">
        <v>462</v>
      </c>
      <c r="K606" s="831">
        <v>0</v>
      </c>
      <c r="L606" s="831"/>
      <c r="M606" s="831">
        <v>0</v>
      </c>
      <c r="N606" s="831">
        <v>521</v>
      </c>
      <c r="O606" s="831">
        <v>0</v>
      </c>
      <c r="P606" s="827"/>
      <c r="Q606" s="832">
        <v>0</v>
      </c>
    </row>
    <row r="607" spans="1:17" ht="14.45" customHeight="1" x14ac:dyDescent="0.2">
      <c r="A607" s="821" t="s">
        <v>615</v>
      </c>
      <c r="B607" s="822" t="s">
        <v>7555</v>
      </c>
      <c r="C607" s="822" t="s">
        <v>6946</v>
      </c>
      <c r="D607" s="822" t="s">
        <v>7723</v>
      </c>
      <c r="E607" s="822" t="s">
        <v>7724</v>
      </c>
      <c r="F607" s="831">
        <v>336</v>
      </c>
      <c r="G607" s="831">
        <v>0</v>
      </c>
      <c r="H607" s="831"/>
      <c r="I607" s="831">
        <v>0</v>
      </c>
      <c r="J607" s="831">
        <v>946</v>
      </c>
      <c r="K607" s="831">
        <v>0</v>
      </c>
      <c r="L607" s="831"/>
      <c r="M607" s="831">
        <v>0</v>
      </c>
      <c r="N607" s="831">
        <v>692</v>
      </c>
      <c r="O607" s="831">
        <v>0</v>
      </c>
      <c r="P607" s="827"/>
      <c r="Q607" s="832">
        <v>0</v>
      </c>
    </row>
    <row r="608" spans="1:17" ht="14.45" customHeight="1" x14ac:dyDescent="0.2">
      <c r="A608" s="821" t="s">
        <v>615</v>
      </c>
      <c r="B608" s="822" t="s">
        <v>7555</v>
      </c>
      <c r="C608" s="822" t="s">
        <v>6946</v>
      </c>
      <c r="D608" s="822" t="s">
        <v>7725</v>
      </c>
      <c r="E608" s="822" t="s">
        <v>7726</v>
      </c>
      <c r="F608" s="831">
        <v>2</v>
      </c>
      <c r="G608" s="831">
        <v>0</v>
      </c>
      <c r="H608" s="831"/>
      <c r="I608" s="831">
        <v>0</v>
      </c>
      <c r="J608" s="831"/>
      <c r="K608" s="831"/>
      <c r="L608" s="831"/>
      <c r="M608" s="831"/>
      <c r="N608" s="831">
        <v>2</v>
      </c>
      <c r="O608" s="831">
        <v>0</v>
      </c>
      <c r="P608" s="827"/>
      <c r="Q608" s="832">
        <v>0</v>
      </c>
    </row>
    <row r="609" spans="1:17" ht="14.45" customHeight="1" x14ac:dyDescent="0.2">
      <c r="A609" s="821" t="s">
        <v>615</v>
      </c>
      <c r="B609" s="822" t="s">
        <v>7555</v>
      </c>
      <c r="C609" s="822" t="s">
        <v>6946</v>
      </c>
      <c r="D609" s="822" t="s">
        <v>7727</v>
      </c>
      <c r="E609" s="822" t="s">
        <v>7728</v>
      </c>
      <c r="F609" s="831">
        <v>127</v>
      </c>
      <c r="G609" s="831">
        <v>0</v>
      </c>
      <c r="H609" s="831"/>
      <c r="I609" s="831">
        <v>0</v>
      </c>
      <c r="J609" s="831">
        <v>40</v>
      </c>
      <c r="K609" s="831">
        <v>0</v>
      </c>
      <c r="L609" s="831"/>
      <c r="M609" s="831">
        <v>0</v>
      </c>
      <c r="N609" s="831">
        <v>61</v>
      </c>
      <c r="O609" s="831">
        <v>0</v>
      </c>
      <c r="P609" s="827"/>
      <c r="Q609" s="832">
        <v>0</v>
      </c>
    </row>
    <row r="610" spans="1:17" ht="14.45" customHeight="1" x14ac:dyDescent="0.2">
      <c r="A610" s="821" t="s">
        <v>615</v>
      </c>
      <c r="B610" s="822" t="s">
        <v>7555</v>
      </c>
      <c r="C610" s="822" t="s">
        <v>6946</v>
      </c>
      <c r="D610" s="822" t="s">
        <v>7729</v>
      </c>
      <c r="E610" s="822" t="s">
        <v>7730</v>
      </c>
      <c r="F610" s="831">
        <v>535</v>
      </c>
      <c r="G610" s="831">
        <v>0</v>
      </c>
      <c r="H610" s="831"/>
      <c r="I610" s="831">
        <v>0</v>
      </c>
      <c r="J610" s="831">
        <v>585</v>
      </c>
      <c r="K610" s="831">
        <v>0</v>
      </c>
      <c r="L610" s="831"/>
      <c r="M610" s="831">
        <v>0</v>
      </c>
      <c r="N610" s="831">
        <v>689</v>
      </c>
      <c r="O610" s="831">
        <v>0</v>
      </c>
      <c r="P610" s="827"/>
      <c r="Q610" s="832">
        <v>0</v>
      </c>
    </row>
    <row r="611" spans="1:17" ht="14.45" customHeight="1" x14ac:dyDescent="0.2">
      <c r="A611" s="821" t="s">
        <v>615</v>
      </c>
      <c r="B611" s="822" t="s">
        <v>7555</v>
      </c>
      <c r="C611" s="822" t="s">
        <v>6946</v>
      </c>
      <c r="D611" s="822" t="s">
        <v>7731</v>
      </c>
      <c r="E611" s="822" t="s">
        <v>7732</v>
      </c>
      <c r="F611" s="831">
        <v>206</v>
      </c>
      <c r="G611" s="831">
        <v>0</v>
      </c>
      <c r="H611" s="831"/>
      <c r="I611" s="831">
        <v>0</v>
      </c>
      <c r="J611" s="831">
        <v>161</v>
      </c>
      <c r="K611" s="831">
        <v>0</v>
      </c>
      <c r="L611" s="831"/>
      <c r="M611" s="831">
        <v>0</v>
      </c>
      <c r="N611" s="831">
        <v>185</v>
      </c>
      <c r="O611" s="831">
        <v>0</v>
      </c>
      <c r="P611" s="827"/>
      <c r="Q611" s="832">
        <v>0</v>
      </c>
    </row>
    <row r="612" spans="1:17" ht="14.45" customHeight="1" x14ac:dyDescent="0.2">
      <c r="A612" s="821" t="s">
        <v>615</v>
      </c>
      <c r="B612" s="822" t="s">
        <v>7555</v>
      </c>
      <c r="C612" s="822" t="s">
        <v>6946</v>
      </c>
      <c r="D612" s="822" t="s">
        <v>7733</v>
      </c>
      <c r="E612" s="822" t="s">
        <v>7734</v>
      </c>
      <c r="F612" s="831">
        <v>739</v>
      </c>
      <c r="G612" s="831">
        <v>0</v>
      </c>
      <c r="H612" s="831"/>
      <c r="I612" s="831">
        <v>0</v>
      </c>
      <c r="J612" s="831">
        <v>829</v>
      </c>
      <c r="K612" s="831">
        <v>0</v>
      </c>
      <c r="L612" s="831"/>
      <c r="M612" s="831">
        <v>0</v>
      </c>
      <c r="N612" s="831">
        <v>811</v>
      </c>
      <c r="O612" s="831">
        <v>0</v>
      </c>
      <c r="P612" s="827"/>
      <c r="Q612" s="832">
        <v>0</v>
      </c>
    </row>
    <row r="613" spans="1:17" ht="14.45" customHeight="1" x14ac:dyDescent="0.2">
      <c r="A613" s="821" t="s">
        <v>615</v>
      </c>
      <c r="B613" s="822" t="s">
        <v>7555</v>
      </c>
      <c r="C613" s="822" t="s">
        <v>6946</v>
      </c>
      <c r="D613" s="822" t="s">
        <v>7735</v>
      </c>
      <c r="E613" s="822" t="s">
        <v>7736</v>
      </c>
      <c r="F613" s="831">
        <v>715</v>
      </c>
      <c r="G613" s="831">
        <v>0</v>
      </c>
      <c r="H613" s="831"/>
      <c r="I613" s="831">
        <v>0</v>
      </c>
      <c r="J613" s="831">
        <v>1220</v>
      </c>
      <c r="K613" s="831">
        <v>0</v>
      </c>
      <c r="L613" s="831"/>
      <c r="M613" s="831">
        <v>0</v>
      </c>
      <c r="N613" s="831">
        <v>840</v>
      </c>
      <c r="O613" s="831">
        <v>0</v>
      </c>
      <c r="P613" s="827"/>
      <c r="Q613" s="832">
        <v>0</v>
      </c>
    </row>
    <row r="614" spans="1:17" ht="14.45" customHeight="1" x14ac:dyDescent="0.2">
      <c r="A614" s="821" t="s">
        <v>615</v>
      </c>
      <c r="B614" s="822" t="s">
        <v>7555</v>
      </c>
      <c r="C614" s="822" t="s">
        <v>6946</v>
      </c>
      <c r="D614" s="822" t="s">
        <v>7737</v>
      </c>
      <c r="E614" s="822" t="s">
        <v>7738</v>
      </c>
      <c r="F614" s="831">
        <v>43</v>
      </c>
      <c r="G614" s="831">
        <v>0</v>
      </c>
      <c r="H614" s="831"/>
      <c r="I614" s="831">
        <v>0</v>
      </c>
      <c r="J614" s="831">
        <v>16</v>
      </c>
      <c r="K614" s="831">
        <v>0</v>
      </c>
      <c r="L614" s="831"/>
      <c r="M614" s="831">
        <v>0</v>
      </c>
      <c r="N614" s="831">
        <v>105</v>
      </c>
      <c r="O614" s="831">
        <v>0</v>
      </c>
      <c r="P614" s="827"/>
      <c r="Q614" s="832">
        <v>0</v>
      </c>
    </row>
    <row r="615" spans="1:17" ht="14.45" customHeight="1" x14ac:dyDescent="0.2">
      <c r="A615" s="821" t="s">
        <v>615</v>
      </c>
      <c r="B615" s="822" t="s">
        <v>7555</v>
      </c>
      <c r="C615" s="822" t="s">
        <v>6946</v>
      </c>
      <c r="D615" s="822" t="s">
        <v>7377</v>
      </c>
      <c r="E615" s="822" t="s">
        <v>7378</v>
      </c>
      <c r="F615" s="831"/>
      <c r="G615" s="831"/>
      <c r="H615" s="831"/>
      <c r="I615" s="831"/>
      <c r="J615" s="831">
        <v>4</v>
      </c>
      <c r="K615" s="831">
        <v>0</v>
      </c>
      <c r="L615" s="831"/>
      <c r="M615" s="831">
        <v>0</v>
      </c>
      <c r="N615" s="831"/>
      <c r="O615" s="831"/>
      <c r="P615" s="827"/>
      <c r="Q615" s="832"/>
    </row>
    <row r="616" spans="1:17" ht="14.45" customHeight="1" x14ac:dyDescent="0.2">
      <c r="A616" s="821" t="s">
        <v>615</v>
      </c>
      <c r="B616" s="822" t="s">
        <v>7555</v>
      </c>
      <c r="C616" s="822" t="s">
        <v>6946</v>
      </c>
      <c r="D616" s="822" t="s">
        <v>7739</v>
      </c>
      <c r="E616" s="822" t="s">
        <v>7740</v>
      </c>
      <c r="F616" s="831"/>
      <c r="G616" s="831"/>
      <c r="H616" s="831"/>
      <c r="I616" s="831"/>
      <c r="J616" s="831">
        <v>7</v>
      </c>
      <c r="K616" s="831">
        <v>0</v>
      </c>
      <c r="L616" s="831"/>
      <c r="M616" s="831">
        <v>0</v>
      </c>
      <c r="N616" s="831"/>
      <c r="O616" s="831"/>
      <c r="P616" s="827"/>
      <c r="Q616" s="832"/>
    </row>
    <row r="617" spans="1:17" ht="14.45" customHeight="1" x14ac:dyDescent="0.2">
      <c r="A617" s="821" t="s">
        <v>615</v>
      </c>
      <c r="B617" s="822" t="s">
        <v>7555</v>
      </c>
      <c r="C617" s="822" t="s">
        <v>6946</v>
      </c>
      <c r="D617" s="822" t="s">
        <v>7741</v>
      </c>
      <c r="E617" s="822" t="s">
        <v>7742</v>
      </c>
      <c r="F617" s="831"/>
      <c r="G617" s="831"/>
      <c r="H617" s="831"/>
      <c r="I617" s="831"/>
      <c r="J617" s="831">
        <v>108</v>
      </c>
      <c r="K617" s="831">
        <v>0</v>
      </c>
      <c r="L617" s="831"/>
      <c r="M617" s="831">
        <v>0</v>
      </c>
      <c r="N617" s="831">
        <v>128</v>
      </c>
      <c r="O617" s="831">
        <v>0</v>
      </c>
      <c r="P617" s="827"/>
      <c r="Q617" s="832">
        <v>0</v>
      </c>
    </row>
    <row r="618" spans="1:17" ht="14.45" customHeight="1" x14ac:dyDescent="0.2">
      <c r="A618" s="821" t="s">
        <v>615</v>
      </c>
      <c r="B618" s="822" t="s">
        <v>7555</v>
      </c>
      <c r="C618" s="822" t="s">
        <v>6946</v>
      </c>
      <c r="D618" s="822" t="s">
        <v>7743</v>
      </c>
      <c r="E618" s="822" t="s">
        <v>7744</v>
      </c>
      <c r="F618" s="831"/>
      <c r="G618" s="831"/>
      <c r="H618" s="831"/>
      <c r="I618" s="831"/>
      <c r="J618" s="831">
        <v>29</v>
      </c>
      <c r="K618" s="831">
        <v>0</v>
      </c>
      <c r="L618" s="831"/>
      <c r="M618" s="831">
        <v>0</v>
      </c>
      <c r="N618" s="831">
        <v>38</v>
      </c>
      <c r="O618" s="831">
        <v>0</v>
      </c>
      <c r="P618" s="827"/>
      <c r="Q618" s="832">
        <v>0</v>
      </c>
    </row>
    <row r="619" spans="1:17" ht="14.45" customHeight="1" x14ac:dyDescent="0.2">
      <c r="A619" s="821" t="s">
        <v>615</v>
      </c>
      <c r="B619" s="822" t="s">
        <v>7555</v>
      </c>
      <c r="C619" s="822" t="s">
        <v>6946</v>
      </c>
      <c r="D619" s="822" t="s">
        <v>7745</v>
      </c>
      <c r="E619" s="822" t="s">
        <v>7746</v>
      </c>
      <c r="F619" s="831"/>
      <c r="G619" s="831"/>
      <c r="H619" s="831"/>
      <c r="I619" s="831"/>
      <c r="J619" s="831">
        <v>1</v>
      </c>
      <c r="K619" s="831">
        <v>0</v>
      </c>
      <c r="L619" s="831"/>
      <c r="M619" s="831">
        <v>0</v>
      </c>
      <c r="N619" s="831"/>
      <c r="O619" s="831"/>
      <c r="P619" s="827"/>
      <c r="Q619" s="832"/>
    </row>
    <row r="620" spans="1:17" ht="14.45" customHeight="1" x14ac:dyDescent="0.2">
      <c r="A620" s="821" t="s">
        <v>615</v>
      </c>
      <c r="B620" s="822" t="s">
        <v>7499</v>
      </c>
      <c r="C620" s="822" t="s">
        <v>6946</v>
      </c>
      <c r="D620" s="822" t="s">
        <v>7475</v>
      </c>
      <c r="E620" s="822" t="s">
        <v>7476</v>
      </c>
      <c r="F620" s="831"/>
      <c r="G620" s="831"/>
      <c r="H620" s="831"/>
      <c r="I620" s="831"/>
      <c r="J620" s="831"/>
      <c r="K620" s="831"/>
      <c r="L620" s="831"/>
      <c r="M620" s="831"/>
      <c r="N620" s="831">
        <v>2</v>
      </c>
      <c r="O620" s="831">
        <v>4220</v>
      </c>
      <c r="P620" s="827"/>
      <c r="Q620" s="832">
        <v>2110</v>
      </c>
    </row>
    <row r="621" spans="1:17" ht="14.45" customHeight="1" x14ac:dyDescent="0.2">
      <c r="A621" s="821" t="s">
        <v>615</v>
      </c>
      <c r="B621" s="822" t="s">
        <v>6945</v>
      </c>
      <c r="C621" s="822" t="s">
        <v>6946</v>
      </c>
      <c r="D621" s="822" t="s">
        <v>7747</v>
      </c>
      <c r="E621" s="822"/>
      <c r="F621" s="831">
        <v>1</v>
      </c>
      <c r="G621" s="831">
        <v>0</v>
      </c>
      <c r="H621" s="831"/>
      <c r="I621" s="831">
        <v>0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615</v>
      </c>
      <c r="B622" s="822" t="s">
        <v>6945</v>
      </c>
      <c r="C622" s="822" t="s">
        <v>6946</v>
      </c>
      <c r="D622" s="822" t="s">
        <v>7748</v>
      </c>
      <c r="E622" s="822"/>
      <c r="F622" s="831">
        <v>1</v>
      </c>
      <c r="G622" s="831">
        <v>0</v>
      </c>
      <c r="H622" s="831"/>
      <c r="I622" s="831">
        <v>0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7749</v>
      </c>
      <c r="B623" s="822" t="s">
        <v>6952</v>
      </c>
      <c r="C623" s="822" t="s">
        <v>6946</v>
      </c>
      <c r="D623" s="822" t="s">
        <v>7318</v>
      </c>
      <c r="E623" s="822" t="s">
        <v>7319</v>
      </c>
      <c r="F623" s="831"/>
      <c r="G623" s="831"/>
      <c r="H623" s="831"/>
      <c r="I623" s="831"/>
      <c r="J623" s="831"/>
      <c r="K623" s="831"/>
      <c r="L623" s="831"/>
      <c r="M623" s="831"/>
      <c r="N623" s="831">
        <v>1</v>
      </c>
      <c r="O623" s="831">
        <v>40</v>
      </c>
      <c r="P623" s="827"/>
      <c r="Q623" s="832">
        <v>40</v>
      </c>
    </row>
    <row r="624" spans="1:17" ht="14.45" customHeight="1" x14ac:dyDescent="0.2">
      <c r="A624" s="821" t="s">
        <v>7749</v>
      </c>
      <c r="B624" s="822" t="s">
        <v>6952</v>
      </c>
      <c r="C624" s="822" t="s">
        <v>6946</v>
      </c>
      <c r="D624" s="822" t="s">
        <v>7360</v>
      </c>
      <c r="E624" s="822" t="s">
        <v>7361</v>
      </c>
      <c r="F624" s="831"/>
      <c r="G624" s="831"/>
      <c r="H624" s="831"/>
      <c r="I624" s="831"/>
      <c r="J624" s="831"/>
      <c r="K624" s="831"/>
      <c r="L624" s="831"/>
      <c r="M624" s="831"/>
      <c r="N624" s="831">
        <v>1</v>
      </c>
      <c r="O624" s="831">
        <v>388</v>
      </c>
      <c r="P624" s="827"/>
      <c r="Q624" s="832">
        <v>388</v>
      </c>
    </row>
    <row r="625" spans="1:17" ht="14.45" customHeight="1" x14ac:dyDescent="0.2">
      <c r="A625" s="821" t="s">
        <v>7750</v>
      </c>
      <c r="B625" s="822" t="s">
        <v>6952</v>
      </c>
      <c r="C625" s="822" t="s">
        <v>6946</v>
      </c>
      <c r="D625" s="822" t="s">
        <v>7318</v>
      </c>
      <c r="E625" s="822" t="s">
        <v>7319</v>
      </c>
      <c r="F625" s="831">
        <v>1</v>
      </c>
      <c r="G625" s="831">
        <v>38</v>
      </c>
      <c r="H625" s="831"/>
      <c r="I625" s="831">
        <v>38</v>
      </c>
      <c r="J625" s="831">
        <v>1</v>
      </c>
      <c r="K625" s="831">
        <v>38</v>
      </c>
      <c r="L625" s="831"/>
      <c r="M625" s="831">
        <v>38</v>
      </c>
      <c r="N625" s="831">
        <v>1</v>
      </c>
      <c r="O625" s="831">
        <v>40</v>
      </c>
      <c r="P625" s="827"/>
      <c r="Q625" s="832">
        <v>40</v>
      </c>
    </row>
    <row r="626" spans="1:17" ht="14.45" customHeight="1" x14ac:dyDescent="0.2">
      <c r="A626" s="821" t="s">
        <v>7750</v>
      </c>
      <c r="B626" s="822" t="s">
        <v>6952</v>
      </c>
      <c r="C626" s="822" t="s">
        <v>6946</v>
      </c>
      <c r="D626" s="822" t="s">
        <v>7326</v>
      </c>
      <c r="E626" s="822" t="s">
        <v>7327</v>
      </c>
      <c r="F626" s="831"/>
      <c r="G626" s="831"/>
      <c r="H626" s="831"/>
      <c r="I626" s="831"/>
      <c r="J626" s="831"/>
      <c r="K626" s="831"/>
      <c r="L626" s="831"/>
      <c r="M626" s="831"/>
      <c r="N626" s="831">
        <v>1</v>
      </c>
      <c r="O626" s="831">
        <v>194</v>
      </c>
      <c r="P626" s="827"/>
      <c r="Q626" s="832">
        <v>194</v>
      </c>
    </row>
    <row r="627" spans="1:17" ht="14.45" customHeight="1" x14ac:dyDescent="0.2">
      <c r="A627" s="821" t="s">
        <v>7750</v>
      </c>
      <c r="B627" s="822" t="s">
        <v>6952</v>
      </c>
      <c r="C627" s="822" t="s">
        <v>6946</v>
      </c>
      <c r="D627" s="822" t="s">
        <v>7360</v>
      </c>
      <c r="E627" s="822" t="s">
        <v>7361</v>
      </c>
      <c r="F627" s="831"/>
      <c r="G627" s="831"/>
      <c r="H627" s="831"/>
      <c r="I627" s="831"/>
      <c r="J627" s="831"/>
      <c r="K627" s="831"/>
      <c r="L627" s="831"/>
      <c r="M627" s="831"/>
      <c r="N627" s="831">
        <v>1</v>
      </c>
      <c r="O627" s="831">
        <v>388</v>
      </c>
      <c r="P627" s="827"/>
      <c r="Q627" s="832">
        <v>388</v>
      </c>
    </row>
    <row r="628" spans="1:17" ht="14.45" customHeight="1" x14ac:dyDescent="0.2">
      <c r="A628" s="821" t="s">
        <v>7750</v>
      </c>
      <c r="B628" s="822" t="s">
        <v>6952</v>
      </c>
      <c r="C628" s="822" t="s">
        <v>6946</v>
      </c>
      <c r="D628" s="822" t="s">
        <v>7368</v>
      </c>
      <c r="E628" s="822" t="s">
        <v>7369</v>
      </c>
      <c r="F628" s="831">
        <v>1</v>
      </c>
      <c r="G628" s="831">
        <v>116</v>
      </c>
      <c r="H628" s="831"/>
      <c r="I628" s="831">
        <v>116</v>
      </c>
      <c r="J628" s="831"/>
      <c r="K628" s="831"/>
      <c r="L628" s="831"/>
      <c r="M628" s="831"/>
      <c r="N628" s="831">
        <v>1</v>
      </c>
      <c r="O628" s="831">
        <v>127</v>
      </c>
      <c r="P628" s="827"/>
      <c r="Q628" s="832">
        <v>127</v>
      </c>
    </row>
    <row r="629" spans="1:17" ht="14.45" customHeight="1" x14ac:dyDescent="0.2">
      <c r="A629" s="821" t="s">
        <v>7750</v>
      </c>
      <c r="B629" s="822" t="s">
        <v>7426</v>
      </c>
      <c r="C629" s="822" t="s">
        <v>7261</v>
      </c>
      <c r="D629" s="822" t="s">
        <v>7432</v>
      </c>
      <c r="E629" s="822" t="s">
        <v>7433</v>
      </c>
      <c r="F629" s="831">
        <v>2</v>
      </c>
      <c r="G629" s="831">
        <v>5900.92</v>
      </c>
      <c r="H629" s="831"/>
      <c r="I629" s="831">
        <v>2950.46</v>
      </c>
      <c r="J629" s="831">
        <v>1</v>
      </c>
      <c r="K629" s="831">
        <v>2520.7600000000002</v>
      </c>
      <c r="L629" s="831"/>
      <c r="M629" s="831">
        <v>2520.7600000000002</v>
      </c>
      <c r="N629" s="831"/>
      <c r="O629" s="831"/>
      <c r="P629" s="827"/>
      <c r="Q629" s="832"/>
    </row>
    <row r="630" spans="1:17" ht="14.45" customHeight="1" x14ac:dyDescent="0.2">
      <c r="A630" s="821" t="s">
        <v>7750</v>
      </c>
      <c r="B630" s="822" t="s">
        <v>7426</v>
      </c>
      <c r="C630" s="822" t="s">
        <v>6946</v>
      </c>
      <c r="D630" s="822" t="s">
        <v>7318</v>
      </c>
      <c r="E630" s="822" t="s">
        <v>7319</v>
      </c>
      <c r="F630" s="831"/>
      <c r="G630" s="831"/>
      <c r="H630" s="831"/>
      <c r="I630" s="831"/>
      <c r="J630" s="831"/>
      <c r="K630" s="831"/>
      <c r="L630" s="831"/>
      <c r="M630" s="831"/>
      <c r="N630" s="831">
        <v>3</v>
      </c>
      <c r="O630" s="831">
        <v>120</v>
      </c>
      <c r="P630" s="827"/>
      <c r="Q630" s="832">
        <v>40</v>
      </c>
    </row>
    <row r="631" spans="1:17" ht="14.45" customHeight="1" x14ac:dyDescent="0.2">
      <c r="A631" s="821" t="s">
        <v>7750</v>
      </c>
      <c r="B631" s="822" t="s">
        <v>7426</v>
      </c>
      <c r="C631" s="822" t="s">
        <v>6946</v>
      </c>
      <c r="D631" s="822" t="s">
        <v>7328</v>
      </c>
      <c r="E631" s="822" t="s">
        <v>7329</v>
      </c>
      <c r="F631" s="831">
        <v>5</v>
      </c>
      <c r="G631" s="831">
        <v>895</v>
      </c>
      <c r="H631" s="831"/>
      <c r="I631" s="831">
        <v>179</v>
      </c>
      <c r="J631" s="831">
        <v>2</v>
      </c>
      <c r="K631" s="831">
        <v>360</v>
      </c>
      <c r="L631" s="831"/>
      <c r="M631" s="831">
        <v>180</v>
      </c>
      <c r="N631" s="831">
        <v>6</v>
      </c>
      <c r="O631" s="831">
        <v>1164</v>
      </c>
      <c r="P631" s="827"/>
      <c r="Q631" s="832">
        <v>194</v>
      </c>
    </row>
    <row r="632" spans="1:17" ht="14.45" customHeight="1" x14ac:dyDescent="0.2">
      <c r="A632" s="821" t="s">
        <v>7750</v>
      </c>
      <c r="B632" s="822" t="s">
        <v>7426</v>
      </c>
      <c r="C632" s="822" t="s">
        <v>6946</v>
      </c>
      <c r="D632" s="822" t="s">
        <v>7443</v>
      </c>
      <c r="E632" s="822" t="s">
        <v>7444</v>
      </c>
      <c r="F632" s="831">
        <v>15</v>
      </c>
      <c r="G632" s="831">
        <v>10725</v>
      </c>
      <c r="H632" s="831"/>
      <c r="I632" s="831">
        <v>715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7750</v>
      </c>
      <c r="B633" s="822" t="s">
        <v>7426</v>
      </c>
      <c r="C633" s="822" t="s">
        <v>6946</v>
      </c>
      <c r="D633" s="822" t="s">
        <v>7449</v>
      </c>
      <c r="E633" s="822" t="s">
        <v>7450</v>
      </c>
      <c r="F633" s="831">
        <v>2</v>
      </c>
      <c r="G633" s="831">
        <v>1464</v>
      </c>
      <c r="H633" s="831"/>
      <c r="I633" s="831">
        <v>732</v>
      </c>
      <c r="J633" s="831">
        <v>1</v>
      </c>
      <c r="K633" s="831">
        <v>741</v>
      </c>
      <c r="L633" s="831"/>
      <c r="M633" s="831">
        <v>741</v>
      </c>
      <c r="N633" s="831"/>
      <c r="O633" s="831"/>
      <c r="P633" s="827"/>
      <c r="Q633" s="832"/>
    </row>
    <row r="634" spans="1:17" ht="14.45" customHeight="1" x14ac:dyDescent="0.2">
      <c r="A634" s="821" t="s">
        <v>7750</v>
      </c>
      <c r="B634" s="822" t="s">
        <v>7426</v>
      </c>
      <c r="C634" s="822" t="s">
        <v>6946</v>
      </c>
      <c r="D634" s="822" t="s">
        <v>7350</v>
      </c>
      <c r="E634" s="822" t="s">
        <v>7351</v>
      </c>
      <c r="F634" s="831">
        <v>1</v>
      </c>
      <c r="G634" s="831">
        <v>358</v>
      </c>
      <c r="H634" s="831"/>
      <c r="I634" s="831">
        <v>358</v>
      </c>
      <c r="J634" s="831"/>
      <c r="K634" s="831"/>
      <c r="L634" s="831"/>
      <c r="M634" s="831"/>
      <c r="N634" s="831">
        <v>1</v>
      </c>
      <c r="O634" s="831">
        <v>388</v>
      </c>
      <c r="P634" s="827"/>
      <c r="Q634" s="832">
        <v>388</v>
      </c>
    </row>
    <row r="635" spans="1:17" ht="14.45" customHeight="1" x14ac:dyDescent="0.2">
      <c r="A635" s="821" t="s">
        <v>7750</v>
      </c>
      <c r="B635" s="822" t="s">
        <v>7426</v>
      </c>
      <c r="C635" s="822" t="s">
        <v>6946</v>
      </c>
      <c r="D635" s="822" t="s">
        <v>7368</v>
      </c>
      <c r="E635" s="822" t="s">
        <v>7369</v>
      </c>
      <c r="F635" s="831">
        <v>20</v>
      </c>
      <c r="G635" s="831">
        <v>2320</v>
      </c>
      <c r="H635" s="831"/>
      <c r="I635" s="831">
        <v>116</v>
      </c>
      <c r="J635" s="831">
        <v>12</v>
      </c>
      <c r="K635" s="831">
        <v>1404</v>
      </c>
      <c r="L635" s="831"/>
      <c r="M635" s="831">
        <v>117</v>
      </c>
      <c r="N635" s="831">
        <v>7</v>
      </c>
      <c r="O635" s="831">
        <v>889</v>
      </c>
      <c r="P635" s="827"/>
      <c r="Q635" s="832">
        <v>127</v>
      </c>
    </row>
    <row r="636" spans="1:17" ht="14.45" customHeight="1" x14ac:dyDescent="0.2">
      <c r="A636" s="821" t="s">
        <v>7750</v>
      </c>
      <c r="B636" s="822" t="s">
        <v>7426</v>
      </c>
      <c r="C636" s="822" t="s">
        <v>6946</v>
      </c>
      <c r="D636" s="822" t="s">
        <v>7459</v>
      </c>
      <c r="E636" s="822" t="s">
        <v>7460</v>
      </c>
      <c r="F636" s="831">
        <v>2</v>
      </c>
      <c r="G636" s="831">
        <v>3900</v>
      </c>
      <c r="H636" s="831"/>
      <c r="I636" s="831">
        <v>1950</v>
      </c>
      <c r="J636" s="831">
        <v>1</v>
      </c>
      <c r="K636" s="831">
        <v>1954</v>
      </c>
      <c r="L636" s="831"/>
      <c r="M636" s="831">
        <v>1954</v>
      </c>
      <c r="N636" s="831"/>
      <c r="O636" s="831"/>
      <c r="P636" s="827"/>
      <c r="Q636" s="832"/>
    </row>
    <row r="637" spans="1:17" ht="14.45" customHeight="1" x14ac:dyDescent="0.2">
      <c r="A637" s="821" t="s">
        <v>7751</v>
      </c>
      <c r="B637" s="822" t="s">
        <v>6952</v>
      </c>
      <c r="C637" s="822" t="s">
        <v>6946</v>
      </c>
      <c r="D637" s="822" t="s">
        <v>7318</v>
      </c>
      <c r="E637" s="822" t="s">
        <v>7319</v>
      </c>
      <c r="F637" s="831"/>
      <c r="G637" s="831"/>
      <c r="H637" s="831"/>
      <c r="I637" s="831"/>
      <c r="J637" s="831">
        <v>1</v>
      </c>
      <c r="K637" s="831">
        <v>38</v>
      </c>
      <c r="L637" s="831"/>
      <c r="M637" s="831">
        <v>38</v>
      </c>
      <c r="N637" s="831">
        <v>1</v>
      </c>
      <c r="O637" s="831">
        <v>40</v>
      </c>
      <c r="P637" s="827"/>
      <c r="Q637" s="832">
        <v>40</v>
      </c>
    </row>
    <row r="638" spans="1:17" ht="14.45" customHeight="1" x14ac:dyDescent="0.2">
      <c r="A638" s="821" t="s">
        <v>7751</v>
      </c>
      <c r="B638" s="822" t="s">
        <v>6952</v>
      </c>
      <c r="C638" s="822" t="s">
        <v>6946</v>
      </c>
      <c r="D638" s="822" t="s">
        <v>7326</v>
      </c>
      <c r="E638" s="822" t="s">
        <v>7327</v>
      </c>
      <c r="F638" s="831"/>
      <c r="G638" s="831"/>
      <c r="H638" s="831"/>
      <c r="I638" s="831"/>
      <c r="J638" s="831">
        <v>1</v>
      </c>
      <c r="K638" s="831">
        <v>180</v>
      </c>
      <c r="L638" s="831"/>
      <c r="M638" s="831">
        <v>180</v>
      </c>
      <c r="N638" s="831"/>
      <c r="O638" s="831"/>
      <c r="P638" s="827"/>
      <c r="Q638" s="832"/>
    </row>
    <row r="639" spans="1:17" ht="14.45" customHeight="1" x14ac:dyDescent="0.2">
      <c r="A639" s="821" t="s">
        <v>7751</v>
      </c>
      <c r="B639" s="822" t="s">
        <v>6952</v>
      </c>
      <c r="C639" s="822" t="s">
        <v>6946</v>
      </c>
      <c r="D639" s="822" t="s">
        <v>7360</v>
      </c>
      <c r="E639" s="822" t="s">
        <v>7361</v>
      </c>
      <c r="F639" s="831"/>
      <c r="G639" s="831"/>
      <c r="H639" s="831"/>
      <c r="I639" s="831"/>
      <c r="J639" s="831"/>
      <c r="K639" s="831"/>
      <c r="L639" s="831"/>
      <c r="M639" s="831"/>
      <c r="N639" s="831">
        <v>1</v>
      </c>
      <c r="O639" s="831">
        <v>388</v>
      </c>
      <c r="P639" s="827"/>
      <c r="Q639" s="832">
        <v>388</v>
      </c>
    </row>
    <row r="640" spans="1:17" ht="14.45" customHeight="1" x14ac:dyDescent="0.2">
      <c r="A640" s="821" t="s">
        <v>7751</v>
      </c>
      <c r="B640" s="822" t="s">
        <v>6952</v>
      </c>
      <c r="C640" s="822" t="s">
        <v>6946</v>
      </c>
      <c r="D640" s="822" t="s">
        <v>7368</v>
      </c>
      <c r="E640" s="822" t="s">
        <v>7369</v>
      </c>
      <c r="F640" s="831"/>
      <c r="G640" s="831"/>
      <c r="H640" s="831"/>
      <c r="I640" s="831"/>
      <c r="J640" s="831"/>
      <c r="K640" s="831"/>
      <c r="L640" s="831"/>
      <c r="M640" s="831"/>
      <c r="N640" s="831">
        <v>2</v>
      </c>
      <c r="O640" s="831">
        <v>254</v>
      </c>
      <c r="P640" s="827"/>
      <c r="Q640" s="832">
        <v>127</v>
      </c>
    </row>
    <row r="641" spans="1:17" ht="14.45" customHeight="1" x14ac:dyDescent="0.2">
      <c r="A641" s="821" t="s">
        <v>7751</v>
      </c>
      <c r="B641" s="822" t="s">
        <v>7426</v>
      </c>
      <c r="C641" s="822" t="s">
        <v>7261</v>
      </c>
      <c r="D641" s="822" t="s">
        <v>7432</v>
      </c>
      <c r="E641" s="822" t="s">
        <v>7433</v>
      </c>
      <c r="F641" s="831"/>
      <c r="G641" s="831"/>
      <c r="H641" s="831"/>
      <c r="I641" s="831"/>
      <c r="J641" s="831"/>
      <c r="K641" s="831"/>
      <c r="L641" s="831"/>
      <c r="M641" s="831"/>
      <c r="N641" s="831">
        <v>1</v>
      </c>
      <c r="O641" s="831">
        <v>2520.8000000000002</v>
      </c>
      <c r="P641" s="827"/>
      <c r="Q641" s="832">
        <v>2520.8000000000002</v>
      </c>
    </row>
    <row r="642" spans="1:17" ht="14.45" customHeight="1" x14ac:dyDescent="0.2">
      <c r="A642" s="821" t="s">
        <v>7751</v>
      </c>
      <c r="B642" s="822" t="s">
        <v>7426</v>
      </c>
      <c r="C642" s="822" t="s">
        <v>7261</v>
      </c>
      <c r="D642" s="822" t="s">
        <v>7434</v>
      </c>
      <c r="E642" s="822" t="s">
        <v>7435</v>
      </c>
      <c r="F642" s="831"/>
      <c r="G642" s="831"/>
      <c r="H642" s="831"/>
      <c r="I642" s="831"/>
      <c r="J642" s="831">
        <v>1</v>
      </c>
      <c r="K642" s="831">
        <v>1566.58</v>
      </c>
      <c r="L642" s="831"/>
      <c r="M642" s="831">
        <v>1566.58</v>
      </c>
      <c r="N642" s="831"/>
      <c r="O642" s="831"/>
      <c r="P642" s="827"/>
      <c r="Q642" s="832"/>
    </row>
    <row r="643" spans="1:17" ht="14.45" customHeight="1" x14ac:dyDescent="0.2">
      <c r="A643" s="821" t="s">
        <v>7751</v>
      </c>
      <c r="B643" s="822" t="s">
        <v>7426</v>
      </c>
      <c r="C643" s="822" t="s">
        <v>6946</v>
      </c>
      <c r="D643" s="822" t="s">
        <v>7328</v>
      </c>
      <c r="E643" s="822" t="s">
        <v>7329</v>
      </c>
      <c r="F643" s="831"/>
      <c r="G643" s="831"/>
      <c r="H643" s="831"/>
      <c r="I643" s="831"/>
      <c r="J643" s="831">
        <v>3</v>
      </c>
      <c r="K643" s="831">
        <v>540</v>
      </c>
      <c r="L643" s="831"/>
      <c r="M643" s="831">
        <v>180</v>
      </c>
      <c r="N643" s="831">
        <v>4</v>
      </c>
      <c r="O643" s="831">
        <v>776</v>
      </c>
      <c r="P643" s="827"/>
      <c r="Q643" s="832">
        <v>194</v>
      </c>
    </row>
    <row r="644" spans="1:17" ht="14.45" customHeight="1" x14ac:dyDescent="0.2">
      <c r="A644" s="821" t="s">
        <v>7751</v>
      </c>
      <c r="B644" s="822" t="s">
        <v>7426</v>
      </c>
      <c r="C644" s="822" t="s">
        <v>6946</v>
      </c>
      <c r="D644" s="822" t="s">
        <v>7443</v>
      </c>
      <c r="E644" s="822" t="s">
        <v>7444</v>
      </c>
      <c r="F644" s="831">
        <v>2</v>
      </c>
      <c r="G644" s="831">
        <v>1430</v>
      </c>
      <c r="H644" s="831"/>
      <c r="I644" s="831">
        <v>715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7751</v>
      </c>
      <c r="B645" s="822" t="s">
        <v>7426</v>
      </c>
      <c r="C645" s="822" t="s">
        <v>6946</v>
      </c>
      <c r="D645" s="822" t="s">
        <v>7447</v>
      </c>
      <c r="E645" s="822" t="s">
        <v>7448</v>
      </c>
      <c r="F645" s="831">
        <v>1</v>
      </c>
      <c r="G645" s="831">
        <v>130</v>
      </c>
      <c r="H645" s="831"/>
      <c r="I645" s="831">
        <v>130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7751</v>
      </c>
      <c r="B646" s="822" t="s">
        <v>7426</v>
      </c>
      <c r="C646" s="822" t="s">
        <v>6946</v>
      </c>
      <c r="D646" s="822" t="s">
        <v>7449</v>
      </c>
      <c r="E646" s="822" t="s">
        <v>7450</v>
      </c>
      <c r="F646" s="831"/>
      <c r="G646" s="831"/>
      <c r="H646" s="831"/>
      <c r="I646" s="831"/>
      <c r="J646" s="831">
        <v>1</v>
      </c>
      <c r="K646" s="831">
        <v>741</v>
      </c>
      <c r="L646" s="831"/>
      <c r="M646" s="831">
        <v>741</v>
      </c>
      <c r="N646" s="831">
        <v>1</v>
      </c>
      <c r="O646" s="831">
        <v>783</v>
      </c>
      <c r="P646" s="827"/>
      <c r="Q646" s="832">
        <v>783</v>
      </c>
    </row>
    <row r="647" spans="1:17" ht="14.45" customHeight="1" x14ac:dyDescent="0.2">
      <c r="A647" s="821" t="s">
        <v>7751</v>
      </c>
      <c r="B647" s="822" t="s">
        <v>7426</v>
      </c>
      <c r="C647" s="822" t="s">
        <v>6946</v>
      </c>
      <c r="D647" s="822" t="s">
        <v>7451</v>
      </c>
      <c r="E647" s="822" t="s">
        <v>7452</v>
      </c>
      <c r="F647" s="831"/>
      <c r="G647" s="831"/>
      <c r="H647" s="831"/>
      <c r="I647" s="831"/>
      <c r="J647" s="831">
        <v>10</v>
      </c>
      <c r="K647" s="831">
        <v>8820</v>
      </c>
      <c r="L647" s="831"/>
      <c r="M647" s="831">
        <v>882</v>
      </c>
      <c r="N647" s="831"/>
      <c r="O647" s="831"/>
      <c r="P647" s="827"/>
      <c r="Q647" s="832"/>
    </row>
    <row r="648" spans="1:17" ht="14.45" customHeight="1" x14ac:dyDescent="0.2">
      <c r="A648" s="821" t="s">
        <v>7751</v>
      </c>
      <c r="B648" s="822" t="s">
        <v>7426</v>
      </c>
      <c r="C648" s="822" t="s">
        <v>6946</v>
      </c>
      <c r="D648" s="822" t="s">
        <v>7350</v>
      </c>
      <c r="E648" s="822" t="s">
        <v>7351</v>
      </c>
      <c r="F648" s="831">
        <v>1</v>
      </c>
      <c r="G648" s="831">
        <v>358</v>
      </c>
      <c r="H648" s="831"/>
      <c r="I648" s="831">
        <v>358</v>
      </c>
      <c r="J648" s="831">
        <v>1</v>
      </c>
      <c r="K648" s="831">
        <v>360</v>
      </c>
      <c r="L648" s="831"/>
      <c r="M648" s="831">
        <v>360</v>
      </c>
      <c r="N648" s="831"/>
      <c r="O648" s="831"/>
      <c r="P648" s="827"/>
      <c r="Q648" s="832"/>
    </row>
    <row r="649" spans="1:17" ht="14.45" customHeight="1" x14ac:dyDescent="0.2">
      <c r="A649" s="821" t="s">
        <v>7751</v>
      </c>
      <c r="B649" s="822" t="s">
        <v>7426</v>
      </c>
      <c r="C649" s="822" t="s">
        <v>6946</v>
      </c>
      <c r="D649" s="822" t="s">
        <v>7453</v>
      </c>
      <c r="E649" s="822" t="s">
        <v>7454</v>
      </c>
      <c r="F649" s="831">
        <v>1</v>
      </c>
      <c r="G649" s="831">
        <v>707</v>
      </c>
      <c r="H649" s="831"/>
      <c r="I649" s="831">
        <v>707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7751</v>
      </c>
      <c r="B650" s="822" t="s">
        <v>7426</v>
      </c>
      <c r="C650" s="822" t="s">
        <v>6946</v>
      </c>
      <c r="D650" s="822" t="s">
        <v>7455</v>
      </c>
      <c r="E650" s="822" t="s">
        <v>7456</v>
      </c>
      <c r="F650" s="831">
        <v>1</v>
      </c>
      <c r="G650" s="831">
        <v>543</v>
      </c>
      <c r="H650" s="831"/>
      <c r="I650" s="831">
        <v>543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7751</v>
      </c>
      <c r="B651" s="822" t="s">
        <v>7426</v>
      </c>
      <c r="C651" s="822" t="s">
        <v>6946</v>
      </c>
      <c r="D651" s="822" t="s">
        <v>7368</v>
      </c>
      <c r="E651" s="822" t="s">
        <v>7369</v>
      </c>
      <c r="F651" s="831">
        <v>1</v>
      </c>
      <c r="G651" s="831">
        <v>116</v>
      </c>
      <c r="H651" s="831"/>
      <c r="I651" s="831">
        <v>116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7751</v>
      </c>
      <c r="B652" s="822" t="s">
        <v>7426</v>
      </c>
      <c r="C652" s="822" t="s">
        <v>6946</v>
      </c>
      <c r="D652" s="822" t="s">
        <v>7457</v>
      </c>
      <c r="E652" s="822" t="s">
        <v>7458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3985</v>
      </c>
      <c r="P652" s="827"/>
      <c r="Q652" s="832">
        <v>3985</v>
      </c>
    </row>
    <row r="653" spans="1:17" ht="14.45" customHeight="1" x14ac:dyDescent="0.2">
      <c r="A653" s="821" t="s">
        <v>7751</v>
      </c>
      <c r="B653" s="822" t="s">
        <v>7426</v>
      </c>
      <c r="C653" s="822" t="s">
        <v>6946</v>
      </c>
      <c r="D653" s="822" t="s">
        <v>7459</v>
      </c>
      <c r="E653" s="822" t="s">
        <v>7460</v>
      </c>
      <c r="F653" s="831">
        <v>1</v>
      </c>
      <c r="G653" s="831">
        <v>1950</v>
      </c>
      <c r="H653" s="831"/>
      <c r="I653" s="831">
        <v>1950</v>
      </c>
      <c r="J653" s="831">
        <v>2</v>
      </c>
      <c r="K653" s="831">
        <v>3908</v>
      </c>
      <c r="L653" s="831"/>
      <c r="M653" s="831">
        <v>1954</v>
      </c>
      <c r="N653" s="831">
        <v>1</v>
      </c>
      <c r="O653" s="831">
        <v>2011</v>
      </c>
      <c r="P653" s="827"/>
      <c r="Q653" s="832">
        <v>2011</v>
      </c>
    </row>
    <row r="654" spans="1:17" ht="14.45" customHeight="1" x14ac:dyDescent="0.2">
      <c r="A654" s="821" t="s">
        <v>7752</v>
      </c>
      <c r="B654" s="822" t="s">
        <v>6952</v>
      </c>
      <c r="C654" s="822" t="s">
        <v>6953</v>
      </c>
      <c r="D654" s="822" t="s">
        <v>7035</v>
      </c>
      <c r="E654" s="822" t="s">
        <v>3281</v>
      </c>
      <c r="F654" s="831"/>
      <c r="G654" s="831"/>
      <c r="H654" s="831"/>
      <c r="I654" s="831"/>
      <c r="J654" s="831"/>
      <c r="K654" s="831"/>
      <c r="L654" s="831"/>
      <c r="M654" s="831"/>
      <c r="N654" s="831">
        <v>1</v>
      </c>
      <c r="O654" s="831">
        <v>533.58000000000004</v>
      </c>
      <c r="P654" s="827"/>
      <c r="Q654" s="832">
        <v>533.58000000000004</v>
      </c>
    </row>
    <row r="655" spans="1:17" ht="14.45" customHeight="1" x14ac:dyDescent="0.2">
      <c r="A655" s="821" t="s">
        <v>7752</v>
      </c>
      <c r="B655" s="822" t="s">
        <v>6952</v>
      </c>
      <c r="C655" s="822" t="s">
        <v>6946</v>
      </c>
      <c r="D655" s="822" t="s">
        <v>7318</v>
      </c>
      <c r="E655" s="822" t="s">
        <v>7319</v>
      </c>
      <c r="F655" s="831"/>
      <c r="G655" s="831"/>
      <c r="H655" s="831"/>
      <c r="I655" s="831"/>
      <c r="J655" s="831">
        <v>2</v>
      </c>
      <c r="K655" s="831">
        <v>76</v>
      </c>
      <c r="L655" s="831"/>
      <c r="M655" s="831">
        <v>38</v>
      </c>
      <c r="N655" s="831">
        <v>5</v>
      </c>
      <c r="O655" s="831">
        <v>200</v>
      </c>
      <c r="P655" s="827"/>
      <c r="Q655" s="832">
        <v>40</v>
      </c>
    </row>
    <row r="656" spans="1:17" ht="14.45" customHeight="1" x14ac:dyDescent="0.2">
      <c r="A656" s="821" t="s">
        <v>7752</v>
      </c>
      <c r="B656" s="822" t="s">
        <v>6952</v>
      </c>
      <c r="C656" s="822" t="s">
        <v>6946</v>
      </c>
      <c r="D656" s="822" t="s">
        <v>7326</v>
      </c>
      <c r="E656" s="822" t="s">
        <v>7327</v>
      </c>
      <c r="F656" s="831">
        <v>1</v>
      </c>
      <c r="G656" s="831">
        <v>179</v>
      </c>
      <c r="H656" s="831"/>
      <c r="I656" s="831">
        <v>179</v>
      </c>
      <c r="J656" s="831">
        <v>1</v>
      </c>
      <c r="K656" s="831">
        <v>180</v>
      </c>
      <c r="L656" s="831"/>
      <c r="M656" s="831">
        <v>180</v>
      </c>
      <c r="N656" s="831">
        <v>3</v>
      </c>
      <c r="O656" s="831">
        <v>582</v>
      </c>
      <c r="P656" s="827"/>
      <c r="Q656" s="832">
        <v>194</v>
      </c>
    </row>
    <row r="657" spans="1:17" ht="14.45" customHeight="1" x14ac:dyDescent="0.2">
      <c r="A657" s="821" t="s">
        <v>7752</v>
      </c>
      <c r="B657" s="822" t="s">
        <v>6952</v>
      </c>
      <c r="C657" s="822" t="s">
        <v>6946</v>
      </c>
      <c r="D657" s="822" t="s">
        <v>7334</v>
      </c>
      <c r="E657" s="822" t="s">
        <v>7335</v>
      </c>
      <c r="F657" s="831"/>
      <c r="G657" s="831"/>
      <c r="H657" s="831"/>
      <c r="I657" s="831"/>
      <c r="J657" s="831"/>
      <c r="K657" s="831"/>
      <c r="L657" s="831"/>
      <c r="M657" s="831"/>
      <c r="N657" s="831">
        <v>2</v>
      </c>
      <c r="O657" s="831">
        <v>0</v>
      </c>
      <c r="P657" s="827"/>
      <c r="Q657" s="832">
        <v>0</v>
      </c>
    </row>
    <row r="658" spans="1:17" ht="14.45" customHeight="1" x14ac:dyDescent="0.2">
      <c r="A658" s="821" t="s">
        <v>7752</v>
      </c>
      <c r="B658" s="822" t="s">
        <v>6952</v>
      </c>
      <c r="C658" s="822" t="s">
        <v>6946</v>
      </c>
      <c r="D658" s="822" t="s">
        <v>7360</v>
      </c>
      <c r="E658" s="822" t="s">
        <v>7361</v>
      </c>
      <c r="F658" s="831">
        <v>1</v>
      </c>
      <c r="G658" s="831">
        <v>358</v>
      </c>
      <c r="H658" s="831"/>
      <c r="I658" s="831">
        <v>358</v>
      </c>
      <c r="J658" s="831"/>
      <c r="K658" s="831"/>
      <c r="L658" s="831"/>
      <c r="M658" s="831"/>
      <c r="N658" s="831"/>
      <c r="O658" s="831"/>
      <c r="P658" s="827"/>
      <c r="Q658" s="832"/>
    </row>
    <row r="659" spans="1:17" ht="14.45" customHeight="1" x14ac:dyDescent="0.2">
      <c r="A659" s="821" t="s">
        <v>7752</v>
      </c>
      <c r="B659" s="822" t="s">
        <v>6952</v>
      </c>
      <c r="C659" s="822" t="s">
        <v>6946</v>
      </c>
      <c r="D659" s="822" t="s">
        <v>7368</v>
      </c>
      <c r="E659" s="822" t="s">
        <v>7369</v>
      </c>
      <c r="F659" s="831"/>
      <c r="G659" s="831"/>
      <c r="H659" s="831"/>
      <c r="I659" s="831"/>
      <c r="J659" s="831">
        <v>1</v>
      </c>
      <c r="K659" s="831">
        <v>117</v>
      </c>
      <c r="L659" s="831"/>
      <c r="M659" s="831">
        <v>117</v>
      </c>
      <c r="N659" s="831">
        <v>2</v>
      </c>
      <c r="O659" s="831">
        <v>254</v>
      </c>
      <c r="P659" s="827"/>
      <c r="Q659" s="832">
        <v>127</v>
      </c>
    </row>
    <row r="660" spans="1:17" ht="14.45" customHeight="1" x14ac:dyDescent="0.2">
      <c r="A660" s="821" t="s">
        <v>7752</v>
      </c>
      <c r="B660" s="822" t="s">
        <v>7426</v>
      </c>
      <c r="C660" s="822" t="s">
        <v>6946</v>
      </c>
      <c r="D660" s="822" t="s">
        <v>7318</v>
      </c>
      <c r="E660" s="822" t="s">
        <v>7319</v>
      </c>
      <c r="F660" s="831"/>
      <c r="G660" s="831"/>
      <c r="H660" s="831"/>
      <c r="I660" s="831"/>
      <c r="J660" s="831"/>
      <c r="K660" s="831"/>
      <c r="L660" s="831"/>
      <c r="M660" s="831"/>
      <c r="N660" s="831">
        <v>1</v>
      </c>
      <c r="O660" s="831">
        <v>40</v>
      </c>
      <c r="P660" s="827"/>
      <c r="Q660" s="832">
        <v>40</v>
      </c>
    </row>
    <row r="661" spans="1:17" ht="14.45" customHeight="1" x14ac:dyDescent="0.2">
      <c r="A661" s="821" t="s">
        <v>7752</v>
      </c>
      <c r="B661" s="822" t="s">
        <v>7426</v>
      </c>
      <c r="C661" s="822" t="s">
        <v>6946</v>
      </c>
      <c r="D661" s="822" t="s">
        <v>7328</v>
      </c>
      <c r="E661" s="822" t="s">
        <v>7329</v>
      </c>
      <c r="F661" s="831">
        <v>1</v>
      </c>
      <c r="G661" s="831">
        <v>179</v>
      </c>
      <c r="H661" s="831"/>
      <c r="I661" s="831">
        <v>179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7752</v>
      </c>
      <c r="B662" s="822" t="s">
        <v>7426</v>
      </c>
      <c r="C662" s="822" t="s">
        <v>6946</v>
      </c>
      <c r="D662" s="822" t="s">
        <v>7451</v>
      </c>
      <c r="E662" s="822" t="s">
        <v>7452</v>
      </c>
      <c r="F662" s="831"/>
      <c r="G662" s="831"/>
      <c r="H662" s="831"/>
      <c r="I662" s="831"/>
      <c r="J662" s="831"/>
      <c r="K662" s="831"/>
      <c r="L662" s="831"/>
      <c r="M662" s="831"/>
      <c r="N662" s="831">
        <v>40</v>
      </c>
      <c r="O662" s="831">
        <v>35720</v>
      </c>
      <c r="P662" s="827"/>
      <c r="Q662" s="832">
        <v>893</v>
      </c>
    </row>
    <row r="663" spans="1:17" ht="14.45" customHeight="1" x14ac:dyDescent="0.2">
      <c r="A663" s="821" t="s">
        <v>7752</v>
      </c>
      <c r="B663" s="822" t="s">
        <v>7426</v>
      </c>
      <c r="C663" s="822" t="s">
        <v>6946</v>
      </c>
      <c r="D663" s="822" t="s">
        <v>7459</v>
      </c>
      <c r="E663" s="822" t="s">
        <v>7460</v>
      </c>
      <c r="F663" s="831"/>
      <c r="G663" s="831"/>
      <c r="H663" s="831"/>
      <c r="I663" s="831"/>
      <c r="J663" s="831"/>
      <c r="K663" s="831"/>
      <c r="L663" s="831"/>
      <c r="M663" s="831"/>
      <c r="N663" s="831">
        <v>3</v>
      </c>
      <c r="O663" s="831">
        <v>6033</v>
      </c>
      <c r="P663" s="827"/>
      <c r="Q663" s="832">
        <v>2011</v>
      </c>
    </row>
    <row r="664" spans="1:17" ht="14.45" customHeight="1" x14ac:dyDescent="0.2">
      <c r="A664" s="821" t="s">
        <v>7753</v>
      </c>
      <c r="B664" s="822" t="s">
        <v>6952</v>
      </c>
      <c r="C664" s="822" t="s">
        <v>6953</v>
      </c>
      <c r="D664" s="822" t="s">
        <v>7047</v>
      </c>
      <c r="E664" s="822" t="s">
        <v>805</v>
      </c>
      <c r="F664" s="831">
        <v>0.5</v>
      </c>
      <c r="G664" s="831">
        <v>262.89999999999998</v>
      </c>
      <c r="H664" s="831"/>
      <c r="I664" s="831">
        <v>525.79999999999995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7753</v>
      </c>
      <c r="B665" s="822" t="s">
        <v>6952</v>
      </c>
      <c r="C665" s="822" t="s">
        <v>6953</v>
      </c>
      <c r="D665" s="822" t="s">
        <v>7048</v>
      </c>
      <c r="E665" s="822" t="s">
        <v>805</v>
      </c>
      <c r="F665" s="831">
        <v>1</v>
      </c>
      <c r="G665" s="831">
        <v>218.9</v>
      </c>
      <c r="H665" s="831"/>
      <c r="I665" s="831">
        <v>218.9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7753</v>
      </c>
      <c r="B666" s="822" t="s">
        <v>6952</v>
      </c>
      <c r="C666" s="822" t="s">
        <v>6953</v>
      </c>
      <c r="D666" s="822" t="s">
        <v>7049</v>
      </c>
      <c r="E666" s="822" t="s">
        <v>805</v>
      </c>
      <c r="F666" s="831">
        <v>3</v>
      </c>
      <c r="G666" s="831">
        <v>237.6</v>
      </c>
      <c r="H666" s="831"/>
      <c r="I666" s="831">
        <v>79.2</v>
      </c>
      <c r="J666" s="831"/>
      <c r="K666" s="831"/>
      <c r="L666" s="831"/>
      <c r="M666" s="831"/>
      <c r="N666" s="831"/>
      <c r="O666" s="831"/>
      <c r="P666" s="827"/>
      <c r="Q666" s="832"/>
    </row>
    <row r="667" spans="1:17" ht="14.45" customHeight="1" x14ac:dyDescent="0.2">
      <c r="A667" s="821" t="s">
        <v>7753</v>
      </c>
      <c r="B667" s="822" t="s">
        <v>6952</v>
      </c>
      <c r="C667" s="822" t="s">
        <v>6953</v>
      </c>
      <c r="D667" s="822" t="s">
        <v>7141</v>
      </c>
      <c r="E667" s="822" t="s">
        <v>2967</v>
      </c>
      <c r="F667" s="831">
        <v>1</v>
      </c>
      <c r="G667" s="831">
        <v>474.27</v>
      </c>
      <c r="H667" s="831"/>
      <c r="I667" s="831">
        <v>474.27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7753</v>
      </c>
      <c r="B668" s="822" t="s">
        <v>6952</v>
      </c>
      <c r="C668" s="822" t="s">
        <v>6946</v>
      </c>
      <c r="D668" s="822" t="s">
        <v>7318</v>
      </c>
      <c r="E668" s="822" t="s">
        <v>7319</v>
      </c>
      <c r="F668" s="831"/>
      <c r="G668" s="831"/>
      <c r="H668" s="831"/>
      <c r="I668" s="831"/>
      <c r="J668" s="831"/>
      <c r="K668" s="831"/>
      <c r="L668" s="831"/>
      <c r="M668" s="831"/>
      <c r="N668" s="831">
        <v>2</v>
      </c>
      <c r="O668" s="831">
        <v>80</v>
      </c>
      <c r="P668" s="827"/>
      <c r="Q668" s="832">
        <v>40</v>
      </c>
    </row>
    <row r="669" spans="1:17" ht="14.45" customHeight="1" x14ac:dyDescent="0.2">
      <c r="A669" s="821" t="s">
        <v>7753</v>
      </c>
      <c r="B669" s="822" t="s">
        <v>6952</v>
      </c>
      <c r="C669" s="822" t="s">
        <v>6946</v>
      </c>
      <c r="D669" s="822" t="s">
        <v>7326</v>
      </c>
      <c r="E669" s="822" t="s">
        <v>7327</v>
      </c>
      <c r="F669" s="831">
        <v>1</v>
      </c>
      <c r="G669" s="831">
        <v>179</v>
      </c>
      <c r="H669" s="831"/>
      <c r="I669" s="831">
        <v>179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7753</v>
      </c>
      <c r="B670" s="822" t="s">
        <v>6952</v>
      </c>
      <c r="C670" s="822" t="s">
        <v>6946</v>
      </c>
      <c r="D670" s="822" t="s">
        <v>7336</v>
      </c>
      <c r="E670" s="822" t="s">
        <v>7337</v>
      </c>
      <c r="F670" s="831">
        <v>2</v>
      </c>
      <c r="G670" s="831">
        <v>490</v>
      </c>
      <c r="H670" s="831"/>
      <c r="I670" s="831">
        <v>245</v>
      </c>
      <c r="J670" s="831"/>
      <c r="K670" s="831"/>
      <c r="L670" s="831"/>
      <c r="M670" s="831"/>
      <c r="N670" s="831"/>
      <c r="O670" s="831"/>
      <c r="P670" s="827"/>
      <c r="Q670" s="832"/>
    </row>
    <row r="671" spans="1:17" ht="14.45" customHeight="1" x14ac:dyDescent="0.2">
      <c r="A671" s="821" t="s">
        <v>7753</v>
      </c>
      <c r="B671" s="822" t="s">
        <v>6952</v>
      </c>
      <c r="C671" s="822" t="s">
        <v>6946</v>
      </c>
      <c r="D671" s="822" t="s">
        <v>7360</v>
      </c>
      <c r="E671" s="822" t="s">
        <v>7361</v>
      </c>
      <c r="F671" s="831">
        <v>1</v>
      </c>
      <c r="G671" s="831">
        <v>358</v>
      </c>
      <c r="H671" s="831"/>
      <c r="I671" s="831">
        <v>358</v>
      </c>
      <c r="J671" s="831"/>
      <c r="K671" s="831"/>
      <c r="L671" s="831"/>
      <c r="M671" s="831"/>
      <c r="N671" s="831"/>
      <c r="O671" s="831"/>
      <c r="P671" s="827"/>
      <c r="Q671" s="832"/>
    </row>
    <row r="672" spans="1:17" ht="14.45" customHeight="1" x14ac:dyDescent="0.2">
      <c r="A672" s="821" t="s">
        <v>7753</v>
      </c>
      <c r="B672" s="822" t="s">
        <v>6952</v>
      </c>
      <c r="C672" s="822" t="s">
        <v>6946</v>
      </c>
      <c r="D672" s="822" t="s">
        <v>7368</v>
      </c>
      <c r="E672" s="822" t="s">
        <v>7369</v>
      </c>
      <c r="F672" s="831"/>
      <c r="G672" s="831"/>
      <c r="H672" s="831"/>
      <c r="I672" s="831"/>
      <c r="J672" s="831"/>
      <c r="K672" s="831"/>
      <c r="L672" s="831"/>
      <c r="M672" s="831"/>
      <c r="N672" s="831">
        <v>1</v>
      </c>
      <c r="O672" s="831">
        <v>127</v>
      </c>
      <c r="P672" s="827"/>
      <c r="Q672" s="832">
        <v>127</v>
      </c>
    </row>
    <row r="673" spans="1:17" ht="14.45" customHeight="1" x14ac:dyDescent="0.2">
      <c r="A673" s="821" t="s">
        <v>7753</v>
      </c>
      <c r="B673" s="822" t="s">
        <v>7426</v>
      </c>
      <c r="C673" s="822" t="s">
        <v>6946</v>
      </c>
      <c r="D673" s="822" t="s">
        <v>7328</v>
      </c>
      <c r="E673" s="822" t="s">
        <v>7329</v>
      </c>
      <c r="F673" s="831">
        <v>1</v>
      </c>
      <c r="G673" s="831">
        <v>179</v>
      </c>
      <c r="H673" s="831"/>
      <c r="I673" s="831">
        <v>179</v>
      </c>
      <c r="J673" s="831"/>
      <c r="K673" s="831"/>
      <c r="L673" s="831"/>
      <c r="M673" s="831"/>
      <c r="N673" s="831"/>
      <c r="O673" s="831"/>
      <c r="P673" s="827"/>
      <c r="Q673" s="832"/>
    </row>
    <row r="674" spans="1:17" ht="14.45" customHeight="1" x14ac:dyDescent="0.2">
      <c r="A674" s="821" t="s">
        <v>7754</v>
      </c>
      <c r="B674" s="822" t="s">
        <v>6952</v>
      </c>
      <c r="C674" s="822" t="s">
        <v>6946</v>
      </c>
      <c r="D674" s="822" t="s">
        <v>7318</v>
      </c>
      <c r="E674" s="822" t="s">
        <v>7319</v>
      </c>
      <c r="F674" s="831">
        <v>1</v>
      </c>
      <c r="G674" s="831">
        <v>38</v>
      </c>
      <c r="H674" s="831"/>
      <c r="I674" s="831">
        <v>38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7754</v>
      </c>
      <c r="B675" s="822" t="s">
        <v>6952</v>
      </c>
      <c r="C675" s="822" t="s">
        <v>6946</v>
      </c>
      <c r="D675" s="822" t="s">
        <v>7360</v>
      </c>
      <c r="E675" s="822" t="s">
        <v>7361</v>
      </c>
      <c r="F675" s="831">
        <v>1</v>
      </c>
      <c r="G675" s="831">
        <v>358</v>
      </c>
      <c r="H675" s="831"/>
      <c r="I675" s="831">
        <v>358</v>
      </c>
      <c r="J675" s="831"/>
      <c r="K675" s="831"/>
      <c r="L675" s="831"/>
      <c r="M675" s="831"/>
      <c r="N675" s="831"/>
      <c r="O675" s="831"/>
      <c r="P675" s="827"/>
      <c r="Q675" s="832"/>
    </row>
    <row r="676" spans="1:17" ht="14.45" customHeight="1" x14ac:dyDescent="0.2">
      <c r="A676" s="821" t="s">
        <v>7754</v>
      </c>
      <c r="B676" s="822" t="s">
        <v>6952</v>
      </c>
      <c r="C676" s="822" t="s">
        <v>6946</v>
      </c>
      <c r="D676" s="822" t="s">
        <v>7368</v>
      </c>
      <c r="E676" s="822" t="s">
        <v>7369</v>
      </c>
      <c r="F676" s="831">
        <v>1</v>
      </c>
      <c r="G676" s="831">
        <v>116</v>
      </c>
      <c r="H676" s="831"/>
      <c r="I676" s="831">
        <v>116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7754</v>
      </c>
      <c r="B677" s="822" t="s">
        <v>7426</v>
      </c>
      <c r="C677" s="822" t="s">
        <v>7261</v>
      </c>
      <c r="D677" s="822" t="s">
        <v>7432</v>
      </c>
      <c r="E677" s="822" t="s">
        <v>7433</v>
      </c>
      <c r="F677" s="831"/>
      <c r="G677" s="831"/>
      <c r="H677" s="831"/>
      <c r="I677" s="831"/>
      <c r="J677" s="831">
        <v>1</v>
      </c>
      <c r="K677" s="831">
        <v>2520.7600000000002</v>
      </c>
      <c r="L677" s="831"/>
      <c r="M677" s="831">
        <v>2520.7600000000002</v>
      </c>
      <c r="N677" s="831"/>
      <c r="O677" s="831"/>
      <c r="P677" s="827"/>
      <c r="Q677" s="832"/>
    </row>
    <row r="678" spans="1:17" ht="14.45" customHeight="1" x14ac:dyDescent="0.2">
      <c r="A678" s="821" t="s">
        <v>7754</v>
      </c>
      <c r="B678" s="822" t="s">
        <v>7426</v>
      </c>
      <c r="C678" s="822" t="s">
        <v>7261</v>
      </c>
      <c r="D678" s="822" t="s">
        <v>7434</v>
      </c>
      <c r="E678" s="822" t="s">
        <v>7435</v>
      </c>
      <c r="F678" s="831">
        <v>3</v>
      </c>
      <c r="G678" s="831">
        <v>4699.74</v>
      </c>
      <c r="H678" s="831"/>
      <c r="I678" s="831">
        <v>1566.58</v>
      </c>
      <c r="J678" s="831">
        <v>2</v>
      </c>
      <c r="K678" s="831">
        <v>2035.5</v>
      </c>
      <c r="L678" s="831"/>
      <c r="M678" s="831">
        <v>1017.75</v>
      </c>
      <c r="N678" s="831"/>
      <c r="O678" s="831"/>
      <c r="P678" s="827"/>
      <c r="Q678" s="832"/>
    </row>
    <row r="679" spans="1:17" ht="14.45" customHeight="1" x14ac:dyDescent="0.2">
      <c r="A679" s="821" t="s">
        <v>7754</v>
      </c>
      <c r="B679" s="822" t="s">
        <v>7426</v>
      </c>
      <c r="C679" s="822" t="s">
        <v>6946</v>
      </c>
      <c r="D679" s="822" t="s">
        <v>7318</v>
      </c>
      <c r="E679" s="822" t="s">
        <v>7319</v>
      </c>
      <c r="F679" s="831">
        <v>1</v>
      </c>
      <c r="G679" s="831">
        <v>38</v>
      </c>
      <c r="H679" s="831"/>
      <c r="I679" s="831">
        <v>38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7754</v>
      </c>
      <c r="B680" s="822" t="s">
        <v>7426</v>
      </c>
      <c r="C680" s="822" t="s">
        <v>6946</v>
      </c>
      <c r="D680" s="822" t="s">
        <v>7328</v>
      </c>
      <c r="E680" s="822" t="s">
        <v>7329</v>
      </c>
      <c r="F680" s="831">
        <v>15</v>
      </c>
      <c r="G680" s="831">
        <v>2685</v>
      </c>
      <c r="H680" s="831"/>
      <c r="I680" s="831">
        <v>179</v>
      </c>
      <c r="J680" s="831">
        <v>9</v>
      </c>
      <c r="K680" s="831">
        <v>1620</v>
      </c>
      <c r="L680" s="831"/>
      <c r="M680" s="831">
        <v>180</v>
      </c>
      <c r="N680" s="831">
        <v>3</v>
      </c>
      <c r="O680" s="831">
        <v>582</v>
      </c>
      <c r="P680" s="827"/>
      <c r="Q680" s="832">
        <v>194</v>
      </c>
    </row>
    <row r="681" spans="1:17" ht="14.45" customHeight="1" x14ac:dyDescent="0.2">
      <c r="A681" s="821" t="s">
        <v>7754</v>
      </c>
      <c r="B681" s="822" t="s">
        <v>7426</v>
      </c>
      <c r="C681" s="822" t="s">
        <v>6946</v>
      </c>
      <c r="D681" s="822" t="s">
        <v>7441</v>
      </c>
      <c r="E681" s="822" t="s">
        <v>7442</v>
      </c>
      <c r="F681" s="831">
        <v>3</v>
      </c>
      <c r="G681" s="831">
        <v>3741</v>
      </c>
      <c r="H681" s="831"/>
      <c r="I681" s="831">
        <v>1247</v>
      </c>
      <c r="J681" s="831">
        <v>2</v>
      </c>
      <c r="K681" s="831">
        <v>2502</v>
      </c>
      <c r="L681" s="831"/>
      <c r="M681" s="831">
        <v>1251</v>
      </c>
      <c r="N681" s="831">
        <v>1</v>
      </c>
      <c r="O681" s="831">
        <v>1308</v>
      </c>
      <c r="P681" s="827"/>
      <c r="Q681" s="832">
        <v>1308</v>
      </c>
    </row>
    <row r="682" spans="1:17" ht="14.45" customHeight="1" x14ac:dyDescent="0.2">
      <c r="A682" s="821" t="s">
        <v>7754</v>
      </c>
      <c r="B682" s="822" t="s">
        <v>7426</v>
      </c>
      <c r="C682" s="822" t="s">
        <v>6946</v>
      </c>
      <c r="D682" s="822" t="s">
        <v>7443</v>
      </c>
      <c r="E682" s="822" t="s">
        <v>7444</v>
      </c>
      <c r="F682" s="831">
        <v>93</v>
      </c>
      <c r="G682" s="831">
        <v>66495</v>
      </c>
      <c r="H682" s="831"/>
      <c r="I682" s="831">
        <v>715</v>
      </c>
      <c r="J682" s="831">
        <v>59</v>
      </c>
      <c r="K682" s="831">
        <v>42244</v>
      </c>
      <c r="L682" s="831"/>
      <c r="M682" s="831">
        <v>716</v>
      </c>
      <c r="N682" s="831">
        <v>8</v>
      </c>
      <c r="O682" s="831">
        <v>5808</v>
      </c>
      <c r="P682" s="827"/>
      <c r="Q682" s="832">
        <v>726</v>
      </c>
    </row>
    <row r="683" spans="1:17" ht="14.45" customHeight="1" x14ac:dyDescent="0.2">
      <c r="A683" s="821" t="s">
        <v>7754</v>
      </c>
      <c r="B683" s="822" t="s">
        <v>7426</v>
      </c>
      <c r="C683" s="822" t="s">
        <v>6946</v>
      </c>
      <c r="D683" s="822" t="s">
        <v>7447</v>
      </c>
      <c r="E683" s="822" t="s">
        <v>7448</v>
      </c>
      <c r="F683" s="831">
        <v>9</v>
      </c>
      <c r="G683" s="831">
        <v>1170</v>
      </c>
      <c r="H683" s="831"/>
      <c r="I683" s="831">
        <v>130</v>
      </c>
      <c r="J683" s="831">
        <v>7</v>
      </c>
      <c r="K683" s="831">
        <v>917</v>
      </c>
      <c r="L683" s="831"/>
      <c r="M683" s="831">
        <v>131</v>
      </c>
      <c r="N683" s="831">
        <v>1</v>
      </c>
      <c r="O683" s="831">
        <v>136</v>
      </c>
      <c r="P683" s="827"/>
      <c r="Q683" s="832">
        <v>136</v>
      </c>
    </row>
    <row r="684" spans="1:17" ht="14.45" customHeight="1" x14ac:dyDescent="0.2">
      <c r="A684" s="821" t="s">
        <v>7754</v>
      </c>
      <c r="B684" s="822" t="s">
        <v>7426</v>
      </c>
      <c r="C684" s="822" t="s">
        <v>6946</v>
      </c>
      <c r="D684" s="822" t="s">
        <v>7449</v>
      </c>
      <c r="E684" s="822" t="s">
        <v>7450</v>
      </c>
      <c r="F684" s="831">
        <v>3</v>
      </c>
      <c r="G684" s="831">
        <v>2196</v>
      </c>
      <c r="H684" s="831"/>
      <c r="I684" s="831">
        <v>732</v>
      </c>
      <c r="J684" s="831">
        <v>3</v>
      </c>
      <c r="K684" s="831">
        <v>2223</v>
      </c>
      <c r="L684" s="831"/>
      <c r="M684" s="831">
        <v>741</v>
      </c>
      <c r="N684" s="831"/>
      <c r="O684" s="831"/>
      <c r="P684" s="827"/>
      <c r="Q684" s="832"/>
    </row>
    <row r="685" spans="1:17" ht="14.45" customHeight="1" x14ac:dyDescent="0.2">
      <c r="A685" s="821" t="s">
        <v>7754</v>
      </c>
      <c r="B685" s="822" t="s">
        <v>7426</v>
      </c>
      <c r="C685" s="822" t="s">
        <v>6946</v>
      </c>
      <c r="D685" s="822" t="s">
        <v>7451</v>
      </c>
      <c r="E685" s="822" t="s">
        <v>7452</v>
      </c>
      <c r="F685" s="831">
        <v>140</v>
      </c>
      <c r="G685" s="831">
        <v>123340</v>
      </c>
      <c r="H685" s="831"/>
      <c r="I685" s="831">
        <v>881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7754</v>
      </c>
      <c r="B686" s="822" t="s">
        <v>7426</v>
      </c>
      <c r="C686" s="822" t="s">
        <v>6946</v>
      </c>
      <c r="D686" s="822" t="s">
        <v>7350</v>
      </c>
      <c r="E686" s="822" t="s">
        <v>7351</v>
      </c>
      <c r="F686" s="831">
        <v>2</v>
      </c>
      <c r="G686" s="831">
        <v>716</v>
      </c>
      <c r="H686" s="831"/>
      <c r="I686" s="831">
        <v>358</v>
      </c>
      <c r="J686" s="831">
        <v>4</v>
      </c>
      <c r="K686" s="831">
        <v>1440</v>
      </c>
      <c r="L686" s="831"/>
      <c r="M686" s="831">
        <v>360</v>
      </c>
      <c r="N686" s="831"/>
      <c r="O686" s="831"/>
      <c r="P686" s="827"/>
      <c r="Q686" s="832"/>
    </row>
    <row r="687" spans="1:17" ht="14.45" customHeight="1" x14ac:dyDescent="0.2">
      <c r="A687" s="821" t="s">
        <v>7754</v>
      </c>
      <c r="B687" s="822" t="s">
        <v>7426</v>
      </c>
      <c r="C687" s="822" t="s">
        <v>6946</v>
      </c>
      <c r="D687" s="822" t="s">
        <v>7455</v>
      </c>
      <c r="E687" s="822" t="s">
        <v>7456</v>
      </c>
      <c r="F687" s="831">
        <v>2</v>
      </c>
      <c r="G687" s="831">
        <v>1086</v>
      </c>
      <c r="H687" s="831"/>
      <c r="I687" s="831">
        <v>543</v>
      </c>
      <c r="J687" s="831">
        <v>7</v>
      </c>
      <c r="K687" s="831">
        <v>3829</v>
      </c>
      <c r="L687" s="831"/>
      <c r="M687" s="831">
        <v>547</v>
      </c>
      <c r="N687" s="831"/>
      <c r="O687" s="831"/>
      <c r="P687" s="827"/>
      <c r="Q687" s="832"/>
    </row>
    <row r="688" spans="1:17" ht="14.45" customHeight="1" x14ac:dyDescent="0.2">
      <c r="A688" s="821" t="s">
        <v>7754</v>
      </c>
      <c r="B688" s="822" t="s">
        <v>7426</v>
      </c>
      <c r="C688" s="822" t="s">
        <v>6946</v>
      </c>
      <c r="D688" s="822" t="s">
        <v>7368</v>
      </c>
      <c r="E688" s="822" t="s">
        <v>7369</v>
      </c>
      <c r="F688" s="831">
        <v>12</v>
      </c>
      <c r="G688" s="831">
        <v>1392</v>
      </c>
      <c r="H688" s="831"/>
      <c r="I688" s="831">
        <v>116</v>
      </c>
      <c r="J688" s="831">
        <v>8</v>
      </c>
      <c r="K688" s="831">
        <v>936</v>
      </c>
      <c r="L688" s="831"/>
      <c r="M688" s="831">
        <v>117</v>
      </c>
      <c r="N688" s="831">
        <v>3</v>
      </c>
      <c r="O688" s="831">
        <v>381</v>
      </c>
      <c r="P688" s="827"/>
      <c r="Q688" s="832">
        <v>127</v>
      </c>
    </row>
    <row r="689" spans="1:17" ht="14.45" customHeight="1" x14ac:dyDescent="0.2">
      <c r="A689" s="821" t="s">
        <v>7754</v>
      </c>
      <c r="B689" s="822" t="s">
        <v>7426</v>
      </c>
      <c r="C689" s="822" t="s">
        <v>6946</v>
      </c>
      <c r="D689" s="822" t="s">
        <v>7457</v>
      </c>
      <c r="E689" s="822" t="s">
        <v>7458</v>
      </c>
      <c r="F689" s="831">
        <v>1</v>
      </c>
      <c r="G689" s="831">
        <v>3839</v>
      </c>
      <c r="H689" s="831"/>
      <c r="I689" s="831">
        <v>3839</v>
      </c>
      <c r="J689" s="831"/>
      <c r="K689" s="831"/>
      <c r="L689" s="831"/>
      <c r="M689" s="831"/>
      <c r="N689" s="831">
        <v>1</v>
      </c>
      <c r="O689" s="831">
        <v>3985</v>
      </c>
      <c r="P689" s="827"/>
      <c r="Q689" s="832">
        <v>3985</v>
      </c>
    </row>
    <row r="690" spans="1:17" ht="14.45" customHeight="1" x14ac:dyDescent="0.2">
      <c r="A690" s="821" t="s">
        <v>7754</v>
      </c>
      <c r="B690" s="822" t="s">
        <v>7426</v>
      </c>
      <c r="C690" s="822" t="s">
        <v>6946</v>
      </c>
      <c r="D690" s="822" t="s">
        <v>7459</v>
      </c>
      <c r="E690" s="822" t="s">
        <v>7460</v>
      </c>
      <c r="F690" s="831">
        <v>19</v>
      </c>
      <c r="G690" s="831">
        <v>37050</v>
      </c>
      <c r="H690" s="831"/>
      <c r="I690" s="831">
        <v>1950</v>
      </c>
      <c r="J690" s="831">
        <v>10</v>
      </c>
      <c r="K690" s="831">
        <v>19540</v>
      </c>
      <c r="L690" s="831"/>
      <c r="M690" s="831">
        <v>1954</v>
      </c>
      <c r="N690" s="831">
        <v>4</v>
      </c>
      <c r="O690" s="831">
        <v>8044</v>
      </c>
      <c r="P690" s="827"/>
      <c r="Q690" s="832">
        <v>2011</v>
      </c>
    </row>
    <row r="691" spans="1:17" ht="14.45" customHeight="1" x14ac:dyDescent="0.2">
      <c r="A691" s="821" t="s">
        <v>7755</v>
      </c>
      <c r="B691" s="822" t="s">
        <v>7426</v>
      </c>
      <c r="C691" s="822" t="s">
        <v>6946</v>
      </c>
      <c r="D691" s="822" t="s">
        <v>7318</v>
      </c>
      <c r="E691" s="822" t="s">
        <v>7319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40</v>
      </c>
      <c r="P691" s="827"/>
      <c r="Q691" s="832">
        <v>40</v>
      </c>
    </row>
    <row r="692" spans="1:17" ht="14.45" customHeight="1" x14ac:dyDescent="0.2">
      <c r="A692" s="821" t="s">
        <v>7755</v>
      </c>
      <c r="B692" s="822" t="s">
        <v>7426</v>
      </c>
      <c r="C692" s="822" t="s">
        <v>6946</v>
      </c>
      <c r="D692" s="822" t="s">
        <v>7328</v>
      </c>
      <c r="E692" s="822" t="s">
        <v>7329</v>
      </c>
      <c r="F692" s="831">
        <v>2</v>
      </c>
      <c r="G692" s="831">
        <v>358</v>
      </c>
      <c r="H692" s="831"/>
      <c r="I692" s="831">
        <v>179</v>
      </c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7756</v>
      </c>
      <c r="B693" s="822" t="s">
        <v>6952</v>
      </c>
      <c r="C693" s="822" t="s">
        <v>6953</v>
      </c>
      <c r="D693" s="822" t="s">
        <v>7008</v>
      </c>
      <c r="E693" s="822" t="s">
        <v>2314</v>
      </c>
      <c r="F693" s="831">
        <v>1</v>
      </c>
      <c r="G693" s="831">
        <v>3546.21</v>
      </c>
      <c r="H693" s="831"/>
      <c r="I693" s="831">
        <v>3546.21</v>
      </c>
      <c r="J693" s="831"/>
      <c r="K693" s="831"/>
      <c r="L693" s="831"/>
      <c r="M693" s="831"/>
      <c r="N693" s="831"/>
      <c r="O693" s="831"/>
      <c r="P693" s="827"/>
      <c r="Q693" s="832"/>
    </row>
    <row r="694" spans="1:17" ht="14.45" customHeight="1" x14ac:dyDescent="0.2">
      <c r="A694" s="821" t="s">
        <v>7756</v>
      </c>
      <c r="B694" s="822" t="s">
        <v>6952</v>
      </c>
      <c r="C694" s="822" t="s">
        <v>6953</v>
      </c>
      <c r="D694" s="822" t="s">
        <v>7577</v>
      </c>
      <c r="E694" s="822" t="s">
        <v>7534</v>
      </c>
      <c r="F694" s="831">
        <v>1</v>
      </c>
      <c r="G694" s="831">
        <v>687.66</v>
      </c>
      <c r="H694" s="831"/>
      <c r="I694" s="831">
        <v>687.66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7756</v>
      </c>
      <c r="B695" s="822" t="s">
        <v>6952</v>
      </c>
      <c r="C695" s="822" t="s">
        <v>6953</v>
      </c>
      <c r="D695" s="822" t="s">
        <v>7533</v>
      </c>
      <c r="E695" s="822" t="s">
        <v>7534</v>
      </c>
      <c r="F695" s="831"/>
      <c r="G695" s="831"/>
      <c r="H695" s="831"/>
      <c r="I695" s="831"/>
      <c r="J695" s="831">
        <v>3</v>
      </c>
      <c r="K695" s="831">
        <v>317.37</v>
      </c>
      <c r="L695" s="831"/>
      <c r="M695" s="831">
        <v>105.79</v>
      </c>
      <c r="N695" s="831"/>
      <c r="O695" s="831"/>
      <c r="P695" s="827"/>
      <c r="Q695" s="832"/>
    </row>
    <row r="696" spans="1:17" ht="14.45" customHeight="1" x14ac:dyDescent="0.2">
      <c r="A696" s="821" t="s">
        <v>7756</v>
      </c>
      <c r="B696" s="822" t="s">
        <v>6952</v>
      </c>
      <c r="C696" s="822" t="s">
        <v>6953</v>
      </c>
      <c r="D696" s="822" t="s">
        <v>7588</v>
      </c>
      <c r="E696" s="822" t="s">
        <v>7589</v>
      </c>
      <c r="F696" s="831">
        <v>2.23</v>
      </c>
      <c r="G696" s="831">
        <v>8728.1299999999992</v>
      </c>
      <c r="H696" s="831"/>
      <c r="I696" s="831">
        <v>3913.9596412556052</v>
      </c>
      <c r="J696" s="831"/>
      <c r="K696" s="831"/>
      <c r="L696" s="831"/>
      <c r="M696" s="831"/>
      <c r="N696" s="831"/>
      <c r="O696" s="831"/>
      <c r="P696" s="827"/>
      <c r="Q696" s="832"/>
    </row>
    <row r="697" spans="1:17" ht="14.45" customHeight="1" x14ac:dyDescent="0.2">
      <c r="A697" s="821" t="s">
        <v>7756</v>
      </c>
      <c r="B697" s="822" t="s">
        <v>6952</v>
      </c>
      <c r="C697" s="822" t="s">
        <v>6953</v>
      </c>
      <c r="D697" s="822" t="s">
        <v>7588</v>
      </c>
      <c r="E697" s="822"/>
      <c r="F697" s="831">
        <v>1.06</v>
      </c>
      <c r="G697" s="831">
        <v>4149.1900000000005</v>
      </c>
      <c r="H697" s="831"/>
      <c r="I697" s="831">
        <v>3914.3301886792456</v>
      </c>
      <c r="J697" s="831"/>
      <c r="K697" s="831"/>
      <c r="L697" s="831"/>
      <c r="M697" s="831"/>
      <c r="N697" s="831"/>
      <c r="O697" s="831"/>
      <c r="P697" s="827"/>
      <c r="Q697" s="832"/>
    </row>
    <row r="698" spans="1:17" ht="14.45" customHeight="1" x14ac:dyDescent="0.2">
      <c r="A698" s="821" t="s">
        <v>7756</v>
      </c>
      <c r="B698" s="822" t="s">
        <v>6952</v>
      </c>
      <c r="C698" s="822" t="s">
        <v>6953</v>
      </c>
      <c r="D698" s="822" t="s">
        <v>7074</v>
      </c>
      <c r="E698" s="822" t="s">
        <v>7075</v>
      </c>
      <c r="F698" s="831">
        <v>20.23</v>
      </c>
      <c r="G698" s="831">
        <v>8358.5299999999988</v>
      </c>
      <c r="H698" s="831"/>
      <c r="I698" s="831">
        <v>413.17498764211558</v>
      </c>
      <c r="J698" s="831">
        <v>8.9700000000000006</v>
      </c>
      <c r="K698" s="831">
        <v>4501.87</v>
      </c>
      <c r="L698" s="831"/>
      <c r="M698" s="831">
        <v>501.88071348940912</v>
      </c>
      <c r="N698" s="831">
        <v>2.16</v>
      </c>
      <c r="O698" s="831">
        <v>1163.26</v>
      </c>
      <c r="P698" s="827"/>
      <c r="Q698" s="832">
        <v>538.5462962962963</v>
      </c>
    </row>
    <row r="699" spans="1:17" ht="14.45" customHeight="1" x14ac:dyDescent="0.2">
      <c r="A699" s="821" t="s">
        <v>7756</v>
      </c>
      <c r="B699" s="822" t="s">
        <v>6952</v>
      </c>
      <c r="C699" s="822" t="s">
        <v>6946</v>
      </c>
      <c r="D699" s="822" t="s">
        <v>7336</v>
      </c>
      <c r="E699" s="822" t="s">
        <v>7337</v>
      </c>
      <c r="F699" s="831">
        <v>17</v>
      </c>
      <c r="G699" s="831">
        <v>4165</v>
      </c>
      <c r="H699" s="831"/>
      <c r="I699" s="831">
        <v>245</v>
      </c>
      <c r="J699" s="831">
        <v>7</v>
      </c>
      <c r="K699" s="831">
        <v>1722</v>
      </c>
      <c r="L699" s="831"/>
      <c r="M699" s="831">
        <v>246</v>
      </c>
      <c r="N699" s="831">
        <v>2</v>
      </c>
      <c r="O699" s="831">
        <v>520</v>
      </c>
      <c r="P699" s="827"/>
      <c r="Q699" s="832">
        <v>260</v>
      </c>
    </row>
    <row r="700" spans="1:17" ht="14.45" customHeight="1" x14ac:dyDescent="0.2">
      <c r="A700" s="821" t="s">
        <v>7756</v>
      </c>
      <c r="B700" s="822" t="s">
        <v>7426</v>
      </c>
      <c r="C700" s="822" t="s">
        <v>6953</v>
      </c>
      <c r="D700" s="822" t="s">
        <v>7074</v>
      </c>
      <c r="E700" s="822" t="s">
        <v>7075</v>
      </c>
      <c r="F700" s="831"/>
      <c r="G700" s="831"/>
      <c r="H700" s="831"/>
      <c r="I700" s="831"/>
      <c r="J700" s="831">
        <v>1.62</v>
      </c>
      <c r="K700" s="831">
        <v>668.78</v>
      </c>
      <c r="L700" s="831"/>
      <c r="M700" s="831">
        <v>412.82716049382714</v>
      </c>
      <c r="N700" s="831"/>
      <c r="O700" s="831"/>
      <c r="P700" s="827"/>
      <c r="Q700" s="832"/>
    </row>
    <row r="701" spans="1:17" ht="14.45" customHeight="1" x14ac:dyDescent="0.2">
      <c r="A701" s="821" t="s">
        <v>7756</v>
      </c>
      <c r="B701" s="822" t="s">
        <v>7426</v>
      </c>
      <c r="C701" s="822" t="s">
        <v>6946</v>
      </c>
      <c r="D701" s="822" t="s">
        <v>7318</v>
      </c>
      <c r="E701" s="822" t="s">
        <v>7319</v>
      </c>
      <c r="F701" s="831"/>
      <c r="G701" s="831"/>
      <c r="H701" s="831"/>
      <c r="I701" s="831"/>
      <c r="J701" s="831"/>
      <c r="K701" s="831"/>
      <c r="L701" s="831"/>
      <c r="M701" s="831"/>
      <c r="N701" s="831">
        <v>1</v>
      </c>
      <c r="O701" s="831">
        <v>40</v>
      </c>
      <c r="P701" s="827"/>
      <c r="Q701" s="832">
        <v>40</v>
      </c>
    </row>
    <row r="702" spans="1:17" ht="14.45" customHeight="1" x14ac:dyDescent="0.2">
      <c r="A702" s="821" t="s">
        <v>7756</v>
      </c>
      <c r="B702" s="822" t="s">
        <v>7426</v>
      </c>
      <c r="C702" s="822" t="s">
        <v>6946</v>
      </c>
      <c r="D702" s="822" t="s">
        <v>7328</v>
      </c>
      <c r="E702" s="822" t="s">
        <v>7329</v>
      </c>
      <c r="F702" s="831">
        <v>2</v>
      </c>
      <c r="G702" s="831">
        <v>358</v>
      </c>
      <c r="H702" s="831"/>
      <c r="I702" s="831">
        <v>179</v>
      </c>
      <c r="J702" s="831"/>
      <c r="K702" s="831"/>
      <c r="L702" s="831"/>
      <c r="M702" s="831"/>
      <c r="N702" s="831"/>
      <c r="O702" s="831"/>
      <c r="P702" s="827"/>
      <c r="Q702" s="832"/>
    </row>
    <row r="703" spans="1:17" ht="14.45" customHeight="1" x14ac:dyDescent="0.2">
      <c r="A703" s="821" t="s">
        <v>7756</v>
      </c>
      <c r="B703" s="822" t="s">
        <v>7426</v>
      </c>
      <c r="C703" s="822" t="s">
        <v>6946</v>
      </c>
      <c r="D703" s="822" t="s">
        <v>7336</v>
      </c>
      <c r="E703" s="822" t="s">
        <v>7337</v>
      </c>
      <c r="F703" s="831"/>
      <c r="G703" s="831"/>
      <c r="H703" s="831"/>
      <c r="I703" s="831"/>
      <c r="J703" s="831">
        <v>1</v>
      </c>
      <c r="K703" s="831">
        <v>246</v>
      </c>
      <c r="L703" s="831"/>
      <c r="M703" s="831">
        <v>246</v>
      </c>
      <c r="N703" s="831">
        <v>1</v>
      </c>
      <c r="O703" s="831">
        <v>260</v>
      </c>
      <c r="P703" s="827"/>
      <c r="Q703" s="832">
        <v>260</v>
      </c>
    </row>
    <row r="704" spans="1:17" ht="14.45" customHeight="1" thickBot="1" x14ac:dyDescent="0.25">
      <c r="A704" s="813" t="s">
        <v>7756</v>
      </c>
      <c r="B704" s="814" t="s">
        <v>7426</v>
      </c>
      <c r="C704" s="814" t="s">
        <v>6946</v>
      </c>
      <c r="D704" s="814" t="s">
        <v>7368</v>
      </c>
      <c r="E704" s="814" t="s">
        <v>7369</v>
      </c>
      <c r="F704" s="833"/>
      <c r="G704" s="833"/>
      <c r="H704" s="833"/>
      <c r="I704" s="833"/>
      <c r="J704" s="833">
        <v>1</v>
      </c>
      <c r="K704" s="833">
        <v>117</v>
      </c>
      <c r="L704" s="833"/>
      <c r="M704" s="833">
        <v>117</v>
      </c>
      <c r="N704" s="833"/>
      <c r="O704" s="833"/>
      <c r="P704" s="819"/>
      <c r="Q704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E3CCFDB-4963-46D3-9C60-C0059BE839D7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697.67499999999995</v>
      </c>
      <c r="C5" s="114">
        <v>731.64300000000003</v>
      </c>
      <c r="D5" s="114">
        <v>620.12199999999996</v>
      </c>
      <c r="E5" s="423">
        <f>IF(OR(D5=0,B5=0),"",D5/B5)</f>
        <v>0.88884079263267279</v>
      </c>
      <c r="F5" s="129">
        <f>IF(OR(D5=0,C5=0),"",D5/C5)</f>
        <v>0.84757456847123525</v>
      </c>
      <c r="G5" s="130">
        <v>913</v>
      </c>
      <c r="H5" s="114">
        <v>965</v>
      </c>
      <c r="I5" s="114">
        <v>960</v>
      </c>
      <c r="J5" s="423">
        <f>IF(OR(I5=0,G5=0),"",I5/G5)</f>
        <v>1.0514786418400877</v>
      </c>
      <c r="K5" s="131">
        <f>IF(OR(I5=0,H5=0),"",I5/H5)</f>
        <v>0.99481865284974091</v>
      </c>
      <c r="L5" s="121"/>
      <c r="M5" s="121"/>
      <c r="N5" s="7">
        <f>D5-C5</f>
        <v>-111.52100000000007</v>
      </c>
      <c r="O5" s="8">
        <f>I5-H5</f>
        <v>-5</v>
      </c>
      <c r="P5" s="7">
        <f>D5-B5</f>
        <v>-77.552999999999997</v>
      </c>
      <c r="Q5" s="8">
        <f>I5-G5</f>
        <v>47</v>
      </c>
    </row>
    <row r="6" spans="1:17" ht="14.45" hidden="1" customHeight="1" outlineLevel="1" x14ac:dyDescent="0.2">
      <c r="A6" s="440" t="s">
        <v>168</v>
      </c>
      <c r="B6" s="120">
        <v>157.10900000000001</v>
      </c>
      <c r="C6" s="113">
        <v>198.30699999999999</v>
      </c>
      <c r="D6" s="113">
        <v>146.779</v>
      </c>
      <c r="E6" s="423">
        <f t="shared" ref="E6:E12" si="0">IF(OR(D6=0,B6=0),"",D6/B6)</f>
        <v>0.93424947011310611</v>
      </c>
      <c r="F6" s="129">
        <f t="shared" ref="F6:F12" si="1">IF(OR(D6=0,C6=0),"",D6/C6)</f>
        <v>0.74016045827933463</v>
      </c>
      <c r="G6" s="133">
        <v>176</v>
      </c>
      <c r="H6" s="113">
        <v>246</v>
      </c>
      <c r="I6" s="113">
        <v>234</v>
      </c>
      <c r="J6" s="424">
        <f t="shared" ref="J6:J12" si="2">IF(OR(I6=0,G6=0),"",I6/G6)</f>
        <v>1.3295454545454546</v>
      </c>
      <c r="K6" s="134">
        <f t="shared" ref="K6:K12" si="3">IF(OR(I6=0,H6=0),"",I6/H6)</f>
        <v>0.95121951219512191</v>
      </c>
      <c r="L6" s="121"/>
      <c r="M6" s="121"/>
      <c r="N6" s="5">
        <f t="shared" ref="N6:N13" si="4">D6-C6</f>
        <v>-51.527999999999992</v>
      </c>
      <c r="O6" s="6">
        <f t="shared" ref="O6:O13" si="5">I6-H6</f>
        <v>-12</v>
      </c>
      <c r="P6" s="5">
        <f t="shared" ref="P6:P13" si="6">D6-B6</f>
        <v>-10.330000000000013</v>
      </c>
      <c r="Q6" s="6">
        <f t="shared" ref="Q6:Q13" si="7">I6-G6</f>
        <v>58</v>
      </c>
    </row>
    <row r="7" spans="1:17" ht="14.45" hidden="1" customHeight="1" outlineLevel="1" x14ac:dyDescent="0.2">
      <c r="A7" s="440" t="s">
        <v>169</v>
      </c>
      <c r="B7" s="120">
        <v>378.90600000000001</v>
      </c>
      <c r="C7" s="113">
        <v>454.464</v>
      </c>
      <c r="D7" s="113">
        <v>385.24099999999999</v>
      </c>
      <c r="E7" s="423">
        <f t="shared" si="0"/>
        <v>1.0167191862889475</v>
      </c>
      <c r="F7" s="129">
        <f t="shared" si="1"/>
        <v>0.84768210463315019</v>
      </c>
      <c r="G7" s="133">
        <v>511</v>
      </c>
      <c r="H7" s="113">
        <v>637</v>
      </c>
      <c r="I7" s="113">
        <v>574</v>
      </c>
      <c r="J7" s="424">
        <f t="shared" si="2"/>
        <v>1.1232876712328768</v>
      </c>
      <c r="K7" s="134">
        <f t="shared" si="3"/>
        <v>0.90109890109890112</v>
      </c>
      <c r="L7" s="121"/>
      <c r="M7" s="121"/>
      <c r="N7" s="5">
        <f t="shared" si="4"/>
        <v>-69.223000000000013</v>
      </c>
      <c r="O7" s="6">
        <f t="shared" si="5"/>
        <v>-63</v>
      </c>
      <c r="P7" s="5">
        <f t="shared" si="6"/>
        <v>6.3349999999999795</v>
      </c>
      <c r="Q7" s="6">
        <f t="shared" si="7"/>
        <v>63</v>
      </c>
    </row>
    <row r="8" spans="1:17" ht="14.45" hidden="1" customHeight="1" outlineLevel="1" x14ac:dyDescent="0.2">
      <c r="A8" s="440" t="s">
        <v>170</v>
      </c>
      <c r="B8" s="120">
        <v>51.701999999999998</v>
      </c>
      <c r="C8" s="113">
        <v>78.313999999999993</v>
      </c>
      <c r="D8" s="113">
        <v>99.137</v>
      </c>
      <c r="E8" s="423">
        <f t="shared" si="0"/>
        <v>1.9174693435457042</v>
      </c>
      <c r="F8" s="129">
        <f t="shared" si="1"/>
        <v>1.2658911561151265</v>
      </c>
      <c r="G8" s="133">
        <v>70</v>
      </c>
      <c r="H8" s="113">
        <v>108</v>
      </c>
      <c r="I8" s="113">
        <v>139</v>
      </c>
      <c r="J8" s="424">
        <f t="shared" si="2"/>
        <v>1.9857142857142858</v>
      </c>
      <c r="K8" s="134">
        <f t="shared" si="3"/>
        <v>1.287037037037037</v>
      </c>
      <c r="L8" s="121"/>
      <c r="M8" s="121"/>
      <c r="N8" s="5">
        <f t="shared" si="4"/>
        <v>20.823000000000008</v>
      </c>
      <c r="O8" s="6">
        <f t="shared" si="5"/>
        <v>31</v>
      </c>
      <c r="P8" s="5">
        <f t="shared" si="6"/>
        <v>47.435000000000002</v>
      </c>
      <c r="Q8" s="6">
        <f t="shared" si="7"/>
        <v>69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1.5660000000000001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2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1.5660000000000001</v>
      </c>
      <c r="O9" s="6">
        <f t="shared" si="5"/>
        <v>2</v>
      </c>
      <c r="P9" s="5">
        <f t="shared" si="6"/>
        <v>1.5660000000000001</v>
      </c>
      <c r="Q9" s="6">
        <f t="shared" si="7"/>
        <v>2</v>
      </c>
    </row>
    <row r="10" spans="1:17" ht="14.45" hidden="1" customHeight="1" outlineLevel="1" x14ac:dyDescent="0.2">
      <c r="A10" s="440" t="s">
        <v>172</v>
      </c>
      <c r="B10" s="120">
        <v>189.82400000000001</v>
      </c>
      <c r="C10" s="113">
        <v>235.87799999999999</v>
      </c>
      <c r="D10" s="113">
        <v>209.285</v>
      </c>
      <c r="E10" s="423">
        <f t="shared" si="0"/>
        <v>1.1025212828725555</v>
      </c>
      <c r="F10" s="129">
        <f t="shared" si="1"/>
        <v>0.88725951551225635</v>
      </c>
      <c r="G10" s="133">
        <v>232</v>
      </c>
      <c r="H10" s="113">
        <v>317</v>
      </c>
      <c r="I10" s="113">
        <v>299</v>
      </c>
      <c r="J10" s="424">
        <f t="shared" si="2"/>
        <v>1.2887931034482758</v>
      </c>
      <c r="K10" s="134">
        <f t="shared" si="3"/>
        <v>0.94321766561514198</v>
      </c>
      <c r="L10" s="121"/>
      <c r="M10" s="121"/>
      <c r="N10" s="5">
        <f t="shared" si="4"/>
        <v>-26.592999999999989</v>
      </c>
      <c r="O10" s="6">
        <f t="shared" si="5"/>
        <v>-18</v>
      </c>
      <c r="P10" s="5">
        <f t="shared" si="6"/>
        <v>19.460999999999984</v>
      </c>
      <c r="Q10" s="6">
        <f t="shared" si="7"/>
        <v>67</v>
      </c>
    </row>
    <row r="11" spans="1:17" ht="14.45" hidden="1" customHeight="1" outlineLevel="1" x14ac:dyDescent="0.2">
      <c r="A11" s="440" t="s">
        <v>173</v>
      </c>
      <c r="B11" s="120">
        <v>63.338000000000001</v>
      </c>
      <c r="C11" s="113">
        <v>34.485999999999997</v>
      </c>
      <c r="D11" s="113">
        <v>48.997999999999998</v>
      </c>
      <c r="E11" s="423">
        <f t="shared" si="0"/>
        <v>0.77359562979569918</v>
      </c>
      <c r="F11" s="129">
        <f t="shared" si="1"/>
        <v>1.4208084440062634</v>
      </c>
      <c r="G11" s="133">
        <v>75</v>
      </c>
      <c r="H11" s="113">
        <v>54</v>
      </c>
      <c r="I11" s="113">
        <v>59</v>
      </c>
      <c r="J11" s="424">
        <f t="shared" si="2"/>
        <v>0.78666666666666663</v>
      </c>
      <c r="K11" s="134">
        <f t="shared" si="3"/>
        <v>1.0925925925925926</v>
      </c>
      <c r="L11" s="121"/>
      <c r="M11" s="121"/>
      <c r="N11" s="5">
        <f t="shared" si="4"/>
        <v>14.512</v>
      </c>
      <c r="O11" s="6">
        <f t="shared" si="5"/>
        <v>5</v>
      </c>
      <c r="P11" s="5">
        <f t="shared" si="6"/>
        <v>-14.340000000000003</v>
      </c>
      <c r="Q11" s="6">
        <f t="shared" si="7"/>
        <v>-16</v>
      </c>
    </row>
    <row r="12" spans="1:17" ht="14.45" hidden="1" customHeight="1" outlineLevel="1" thickBot="1" x14ac:dyDescent="0.25">
      <c r="A12" s="441" t="s">
        <v>208</v>
      </c>
      <c r="B12" s="238">
        <v>1.0149999999999999</v>
      </c>
      <c r="C12" s="239">
        <v>0</v>
      </c>
      <c r="D12" s="239">
        <v>1.161</v>
      </c>
      <c r="E12" s="423">
        <f t="shared" si="0"/>
        <v>1.1438423645320199</v>
      </c>
      <c r="F12" s="129" t="str">
        <f t="shared" si="1"/>
        <v/>
      </c>
      <c r="G12" s="241">
        <v>2</v>
      </c>
      <c r="H12" s="239">
        <v>0</v>
      </c>
      <c r="I12" s="239">
        <v>2</v>
      </c>
      <c r="J12" s="425">
        <f t="shared" si="2"/>
        <v>1</v>
      </c>
      <c r="K12" s="242" t="str">
        <f t="shared" si="3"/>
        <v/>
      </c>
      <c r="L12" s="121"/>
      <c r="M12" s="121"/>
      <c r="N12" s="243">
        <f t="shared" si="4"/>
        <v>1.161</v>
      </c>
      <c r="O12" s="244">
        <f t="shared" si="5"/>
        <v>2</v>
      </c>
      <c r="P12" s="243">
        <f t="shared" si="6"/>
        <v>0.14600000000000013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1539.5690000000002</v>
      </c>
      <c r="C13" s="116">
        <f>SUM(C5:C12)</f>
        <v>1733.0920000000001</v>
      </c>
      <c r="D13" s="116">
        <f>SUM(D5:D12)</f>
        <v>1512.289</v>
      </c>
      <c r="E13" s="419">
        <f>IF(OR(D13=0,B13=0),0,D13/B13)</f>
        <v>0.98228075519837033</v>
      </c>
      <c r="F13" s="135">
        <f>IF(OR(D13=0,C13=0),0,D13/C13)</f>
        <v>0.87259591527743474</v>
      </c>
      <c r="G13" s="136">
        <f>SUM(G5:G12)</f>
        <v>1979</v>
      </c>
      <c r="H13" s="116">
        <f>SUM(H5:H12)</f>
        <v>2327</v>
      </c>
      <c r="I13" s="116">
        <f>SUM(I5:I12)</f>
        <v>2269</v>
      </c>
      <c r="J13" s="419">
        <f>IF(OR(I13=0,G13=0),0,I13/G13)</f>
        <v>1.1465386558868116</v>
      </c>
      <c r="K13" s="137">
        <f>IF(OR(I13=0,H13=0),0,I13/H13)</f>
        <v>0.97507520412548343</v>
      </c>
      <c r="L13" s="121"/>
      <c r="M13" s="121"/>
      <c r="N13" s="127">
        <f t="shared" si="4"/>
        <v>-220.80300000000011</v>
      </c>
      <c r="O13" s="138">
        <f t="shared" si="5"/>
        <v>-58</v>
      </c>
      <c r="P13" s="127">
        <f t="shared" si="6"/>
        <v>-27.2800000000002</v>
      </c>
      <c r="Q13" s="138">
        <f t="shared" si="7"/>
        <v>290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697.67499999999995</v>
      </c>
      <c r="C18" s="114">
        <v>731.64300000000003</v>
      </c>
      <c r="D18" s="114">
        <v>620.12199999999996</v>
      </c>
      <c r="E18" s="423">
        <f>IF(OR(D18=0,B18=0),"",D18/B18)</f>
        <v>0.88884079263267279</v>
      </c>
      <c r="F18" s="129">
        <f>IF(OR(D18=0,C18=0),"",D18/C18)</f>
        <v>0.84757456847123525</v>
      </c>
      <c r="G18" s="119">
        <v>913</v>
      </c>
      <c r="H18" s="114">
        <v>965</v>
      </c>
      <c r="I18" s="114">
        <v>960</v>
      </c>
      <c r="J18" s="423">
        <f>IF(OR(I18=0,G18=0),"",I18/G18)</f>
        <v>1.0514786418400877</v>
      </c>
      <c r="K18" s="131">
        <f>IF(OR(I18=0,H18=0),"",I18/H18)</f>
        <v>0.99481865284974091</v>
      </c>
      <c r="L18" s="663">
        <v>0.91871999999999998</v>
      </c>
      <c r="M18" s="664"/>
      <c r="N18" s="145">
        <f t="shared" ref="N18:N26" si="8">D18-C18</f>
        <v>-111.52100000000007</v>
      </c>
      <c r="O18" s="146">
        <f t="shared" ref="O18:O26" si="9">I18-H18</f>
        <v>-5</v>
      </c>
      <c r="P18" s="145">
        <f t="shared" ref="P18:P26" si="10">D18-B18</f>
        <v>-77.552999999999997</v>
      </c>
      <c r="Q18" s="146">
        <f t="shared" ref="Q18:Q26" si="11">I18-G18</f>
        <v>47</v>
      </c>
    </row>
    <row r="19" spans="1:17" ht="14.45" hidden="1" customHeight="1" outlineLevel="1" x14ac:dyDescent="0.2">
      <c r="A19" s="440" t="s">
        <v>168</v>
      </c>
      <c r="B19" s="120">
        <v>157.10900000000001</v>
      </c>
      <c r="C19" s="113">
        <v>198.30699999999999</v>
      </c>
      <c r="D19" s="113">
        <v>146.779</v>
      </c>
      <c r="E19" s="424">
        <f t="shared" ref="E19:E25" si="12">IF(OR(D19=0,B19=0),"",D19/B19)</f>
        <v>0.93424947011310611</v>
      </c>
      <c r="F19" s="132">
        <f t="shared" ref="F19:F25" si="13">IF(OR(D19=0,C19=0),"",D19/C19)</f>
        <v>0.74016045827933463</v>
      </c>
      <c r="G19" s="120">
        <v>176</v>
      </c>
      <c r="H19" s="113">
        <v>246</v>
      </c>
      <c r="I19" s="113">
        <v>234</v>
      </c>
      <c r="J19" s="424">
        <f t="shared" ref="J19:J25" si="14">IF(OR(I19=0,G19=0),"",I19/G19)</f>
        <v>1.3295454545454546</v>
      </c>
      <c r="K19" s="134">
        <f t="shared" ref="K19:K25" si="15">IF(OR(I19=0,H19=0),"",I19/H19)</f>
        <v>0.95121951219512191</v>
      </c>
      <c r="L19" s="663">
        <v>0.99456</v>
      </c>
      <c r="M19" s="664"/>
      <c r="N19" s="147">
        <f t="shared" si="8"/>
        <v>-51.527999999999992</v>
      </c>
      <c r="O19" s="148">
        <f t="shared" si="9"/>
        <v>-12</v>
      </c>
      <c r="P19" s="147">
        <f t="shared" si="10"/>
        <v>-10.330000000000013</v>
      </c>
      <c r="Q19" s="148">
        <f t="shared" si="11"/>
        <v>58</v>
      </c>
    </row>
    <row r="20" spans="1:17" ht="14.45" hidden="1" customHeight="1" outlineLevel="1" x14ac:dyDescent="0.2">
      <c r="A20" s="440" t="s">
        <v>169</v>
      </c>
      <c r="B20" s="120">
        <v>378.90600000000001</v>
      </c>
      <c r="C20" s="113">
        <v>454.464</v>
      </c>
      <c r="D20" s="113">
        <v>385.24099999999999</v>
      </c>
      <c r="E20" s="424">
        <f t="shared" si="12"/>
        <v>1.0167191862889475</v>
      </c>
      <c r="F20" s="132">
        <f t="shared" si="13"/>
        <v>0.84768210463315019</v>
      </c>
      <c r="G20" s="120">
        <v>511</v>
      </c>
      <c r="H20" s="113">
        <v>637</v>
      </c>
      <c r="I20" s="113">
        <v>574</v>
      </c>
      <c r="J20" s="424">
        <f t="shared" si="14"/>
        <v>1.1232876712328768</v>
      </c>
      <c r="K20" s="134">
        <f t="shared" si="15"/>
        <v>0.90109890109890112</v>
      </c>
      <c r="L20" s="663">
        <v>0.96671999999999991</v>
      </c>
      <c r="M20" s="664"/>
      <c r="N20" s="147">
        <f t="shared" si="8"/>
        <v>-69.223000000000013</v>
      </c>
      <c r="O20" s="148">
        <f t="shared" si="9"/>
        <v>-63</v>
      </c>
      <c r="P20" s="147">
        <f t="shared" si="10"/>
        <v>6.3349999999999795</v>
      </c>
      <c r="Q20" s="148">
        <f t="shared" si="11"/>
        <v>63</v>
      </c>
    </row>
    <row r="21" spans="1:17" ht="14.45" hidden="1" customHeight="1" outlineLevel="1" x14ac:dyDescent="0.2">
      <c r="A21" s="440" t="s">
        <v>170</v>
      </c>
      <c r="B21" s="120">
        <v>51.701999999999998</v>
      </c>
      <c r="C21" s="113">
        <v>78.313999999999993</v>
      </c>
      <c r="D21" s="113">
        <v>99.137</v>
      </c>
      <c r="E21" s="424">
        <f t="shared" si="12"/>
        <v>1.9174693435457042</v>
      </c>
      <c r="F21" s="132">
        <f t="shared" si="13"/>
        <v>1.2658911561151265</v>
      </c>
      <c r="G21" s="120">
        <v>70</v>
      </c>
      <c r="H21" s="113">
        <v>108</v>
      </c>
      <c r="I21" s="113">
        <v>139</v>
      </c>
      <c r="J21" s="424">
        <f t="shared" si="14"/>
        <v>1.9857142857142858</v>
      </c>
      <c r="K21" s="134">
        <f t="shared" si="15"/>
        <v>1.287037037037037</v>
      </c>
      <c r="L21" s="663">
        <v>1.11744</v>
      </c>
      <c r="M21" s="664"/>
      <c r="N21" s="147">
        <f t="shared" si="8"/>
        <v>20.823000000000008</v>
      </c>
      <c r="O21" s="148">
        <f t="shared" si="9"/>
        <v>31</v>
      </c>
      <c r="P21" s="147">
        <f t="shared" si="10"/>
        <v>47.435000000000002</v>
      </c>
      <c r="Q21" s="148">
        <f t="shared" si="11"/>
        <v>69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1.5660000000000001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2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1.5660000000000001</v>
      </c>
      <c r="O22" s="148">
        <f t="shared" si="9"/>
        <v>2</v>
      </c>
      <c r="P22" s="147">
        <f t="shared" si="10"/>
        <v>1.5660000000000001</v>
      </c>
      <c r="Q22" s="148">
        <f t="shared" si="11"/>
        <v>2</v>
      </c>
    </row>
    <row r="23" spans="1:17" ht="14.45" hidden="1" customHeight="1" outlineLevel="1" x14ac:dyDescent="0.2">
      <c r="A23" s="440" t="s">
        <v>172</v>
      </c>
      <c r="B23" s="120">
        <v>189.82400000000001</v>
      </c>
      <c r="C23" s="113">
        <v>235.87799999999999</v>
      </c>
      <c r="D23" s="113">
        <v>209.285</v>
      </c>
      <c r="E23" s="424">
        <f t="shared" si="12"/>
        <v>1.1025212828725555</v>
      </c>
      <c r="F23" s="132">
        <f t="shared" si="13"/>
        <v>0.88725951551225635</v>
      </c>
      <c r="G23" s="120">
        <v>232</v>
      </c>
      <c r="H23" s="113">
        <v>317</v>
      </c>
      <c r="I23" s="113">
        <v>299</v>
      </c>
      <c r="J23" s="424">
        <f t="shared" si="14"/>
        <v>1.2887931034482758</v>
      </c>
      <c r="K23" s="134">
        <f t="shared" si="15"/>
        <v>0.94321766561514198</v>
      </c>
      <c r="L23" s="663">
        <v>0.98495999999999995</v>
      </c>
      <c r="M23" s="664"/>
      <c r="N23" s="147">
        <f t="shared" si="8"/>
        <v>-26.592999999999989</v>
      </c>
      <c r="O23" s="148">
        <f t="shared" si="9"/>
        <v>-18</v>
      </c>
      <c r="P23" s="147">
        <f t="shared" si="10"/>
        <v>19.460999999999984</v>
      </c>
      <c r="Q23" s="148">
        <f t="shared" si="11"/>
        <v>67</v>
      </c>
    </row>
    <row r="24" spans="1:17" ht="14.45" hidden="1" customHeight="1" outlineLevel="1" x14ac:dyDescent="0.2">
      <c r="A24" s="440" t="s">
        <v>173</v>
      </c>
      <c r="B24" s="120">
        <v>63.338000000000001</v>
      </c>
      <c r="C24" s="113">
        <v>34.485999999999997</v>
      </c>
      <c r="D24" s="113">
        <v>48.997999999999998</v>
      </c>
      <c r="E24" s="424">
        <f t="shared" si="12"/>
        <v>0.77359562979569918</v>
      </c>
      <c r="F24" s="132">
        <f t="shared" si="13"/>
        <v>1.4208084440062634</v>
      </c>
      <c r="G24" s="120">
        <v>75</v>
      </c>
      <c r="H24" s="113">
        <v>54</v>
      </c>
      <c r="I24" s="113">
        <v>59</v>
      </c>
      <c r="J24" s="424">
        <f t="shared" si="14"/>
        <v>0.78666666666666663</v>
      </c>
      <c r="K24" s="134">
        <f t="shared" si="15"/>
        <v>1.0925925925925926</v>
      </c>
      <c r="L24" s="663">
        <v>1.0147199999999998</v>
      </c>
      <c r="M24" s="664"/>
      <c r="N24" s="147">
        <f t="shared" si="8"/>
        <v>14.512</v>
      </c>
      <c r="O24" s="148">
        <f t="shared" si="9"/>
        <v>5</v>
      </c>
      <c r="P24" s="147">
        <f t="shared" si="10"/>
        <v>-14.340000000000003</v>
      </c>
      <c r="Q24" s="148">
        <f t="shared" si="11"/>
        <v>-16</v>
      </c>
    </row>
    <row r="25" spans="1:17" ht="14.45" hidden="1" customHeight="1" outlineLevel="1" thickBot="1" x14ac:dyDescent="0.25">
      <c r="A25" s="441" t="s">
        <v>208</v>
      </c>
      <c r="B25" s="238">
        <v>1.0149999999999999</v>
      </c>
      <c r="C25" s="239">
        <v>0</v>
      </c>
      <c r="D25" s="239">
        <v>1.161</v>
      </c>
      <c r="E25" s="425">
        <f t="shared" si="12"/>
        <v>1.1438423645320199</v>
      </c>
      <c r="F25" s="240" t="str">
        <f t="shared" si="13"/>
        <v/>
      </c>
      <c r="G25" s="238">
        <v>2</v>
      </c>
      <c r="H25" s="239">
        <v>0</v>
      </c>
      <c r="I25" s="239">
        <v>2</v>
      </c>
      <c r="J25" s="425">
        <f t="shared" si="14"/>
        <v>1</v>
      </c>
      <c r="K25" s="242" t="str">
        <f t="shared" si="15"/>
        <v/>
      </c>
      <c r="L25" s="355"/>
      <c r="M25" s="356"/>
      <c r="N25" s="245">
        <f t="shared" si="8"/>
        <v>1.161</v>
      </c>
      <c r="O25" s="246">
        <f t="shared" si="9"/>
        <v>2</v>
      </c>
      <c r="P25" s="245">
        <f t="shared" si="10"/>
        <v>0.14600000000000013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1539.5690000000002</v>
      </c>
      <c r="C26" s="150">
        <f>SUM(C18:C25)</f>
        <v>1733.0920000000001</v>
      </c>
      <c r="D26" s="150">
        <f>SUM(D18:D25)</f>
        <v>1512.289</v>
      </c>
      <c r="E26" s="420">
        <f>IF(OR(D26=0,B26=0),0,D26/B26)</f>
        <v>0.98228075519837033</v>
      </c>
      <c r="F26" s="151">
        <f>IF(OR(D26=0,C26=0),0,D26/C26)</f>
        <v>0.87259591527743474</v>
      </c>
      <c r="G26" s="149">
        <f>SUM(G18:G25)</f>
        <v>1979</v>
      </c>
      <c r="H26" s="150">
        <f>SUM(H18:H25)</f>
        <v>2327</v>
      </c>
      <c r="I26" s="150">
        <f>SUM(I18:I25)</f>
        <v>2269</v>
      </c>
      <c r="J26" s="420">
        <f>IF(OR(I26=0,G26=0),0,I26/G26)</f>
        <v>1.1465386558868116</v>
      </c>
      <c r="K26" s="152">
        <f>IF(OR(I26=0,H26=0),0,I26/H26)</f>
        <v>0.97507520412548343</v>
      </c>
      <c r="L26" s="121"/>
      <c r="M26" s="121"/>
      <c r="N26" s="143">
        <f t="shared" si="8"/>
        <v>-220.80300000000011</v>
      </c>
      <c r="O26" s="153">
        <f t="shared" si="9"/>
        <v>-58</v>
      </c>
      <c r="P26" s="143">
        <f t="shared" si="10"/>
        <v>-27.2800000000002</v>
      </c>
      <c r="Q26" s="153">
        <f t="shared" si="11"/>
        <v>290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515802BE-A007-497A-9840-9DE3EAC2E2E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917</v>
      </c>
      <c r="C33" s="199">
        <v>689</v>
      </c>
      <c r="D33" s="84">
        <f>IF(C33="","",C33-B33)</f>
        <v>-228</v>
      </c>
      <c r="E33" s="85">
        <f>IF(C33="","",C33/B33)</f>
        <v>0.75136314067611776</v>
      </c>
      <c r="F33" s="86">
        <v>151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1925</v>
      </c>
      <c r="C34" s="200">
        <v>1772</v>
      </c>
      <c r="D34" s="87">
        <f t="shared" ref="D34:D45" si="0">IF(C34="","",C34-B34)</f>
        <v>-153</v>
      </c>
      <c r="E34" s="88">
        <f t="shared" ref="E34:E45" si="1">IF(C34="","",C34/B34)</f>
        <v>0.92051948051948052</v>
      </c>
      <c r="F34" s="89">
        <v>566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3325</v>
      </c>
      <c r="C35" s="200">
        <v>3083</v>
      </c>
      <c r="D35" s="87">
        <f t="shared" si="0"/>
        <v>-242</v>
      </c>
      <c r="E35" s="88">
        <f t="shared" si="1"/>
        <v>0.92721804511278194</v>
      </c>
      <c r="F35" s="89">
        <v>934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4553</v>
      </c>
      <c r="C36" s="200">
        <v>4173</v>
      </c>
      <c r="D36" s="87">
        <f t="shared" si="0"/>
        <v>-380</v>
      </c>
      <c r="E36" s="88">
        <f t="shared" si="1"/>
        <v>0.91653854601361739</v>
      </c>
      <c r="F36" s="89">
        <v>1257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6185</v>
      </c>
      <c r="C37" s="200">
        <v>5627</v>
      </c>
      <c r="D37" s="87">
        <f t="shared" si="0"/>
        <v>-558</v>
      </c>
      <c r="E37" s="88">
        <f t="shared" si="1"/>
        <v>0.90978172999191598</v>
      </c>
      <c r="F37" s="89">
        <v>1630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7645</v>
      </c>
      <c r="C38" s="200">
        <v>6841</v>
      </c>
      <c r="D38" s="87">
        <f t="shared" si="0"/>
        <v>-804</v>
      </c>
      <c r="E38" s="88">
        <f t="shared" si="1"/>
        <v>0.8948332243296272</v>
      </c>
      <c r="F38" s="89">
        <v>1912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9610</v>
      </c>
      <c r="C39" s="200">
        <v>8570</v>
      </c>
      <c r="D39" s="87">
        <f t="shared" si="0"/>
        <v>-1040</v>
      </c>
      <c r="E39" s="88">
        <f t="shared" si="1"/>
        <v>0.89177939646201876</v>
      </c>
      <c r="F39" s="89">
        <v>2388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11228</v>
      </c>
      <c r="C40" s="200">
        <v>9897</v>
      </c>
      <c r="D40" s="87">
        <f t="shared" si="0"/>
        <v>-1331</v>
      </c>
      <c r="E40" s="88">
        <f t="shared" si="1"/>
        <v>0.88145707160669751</v>
      </c>
      <c r="F40" s="89">
        <v>2701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12625</v>
      </c>
      <c r="C41" s="200">
        <v>11098</v>
      </c>
      <c r="D41" s="87">
        <f t="shared" si="0"/>
        <v>-1527</v>
      </c>
      <c r="E41" s="88">
        <f t="shared" si="1"/>
        <v>0.87904950495049505</v>
      </c>
      <c r="F41" s="89">
        <v>3055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13917</v>
      </c>
      <c r="C42" s="200">
        <v>12501</v>
      </c>
      <c r="D42" s="87">
        <f t="shared" si="0"/>
        <v>-1416</v>
      </c>
      <c r="E42" s="88">
        <f t="shared" si="1"/>
        <v>0.89825393403750808</v>
      </c>
      <c r="F42" s="89">
        <v>3580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15126</v>
      </c>
      <c r="C43" s="200">
        <v>13822</v>
      </c>
      <c r="D43" s="87">
        <f t="shared" si="0"/>
        <v>-1304</v>
      </c>
      <c r="E43" s="88">
        <f t="shared" si="1"/>
        <v>0.91379082374719023</v>
      </c>
      <c r="F43" s="89">
        <v>4085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95A50A3-F796-48B6-931C-2665FCF90FE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3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7995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7758</v>
      </c>
      <c r="B5" s="926"/>
      <c r="C5" s="927"/>
      <c r="D5" s="928"/>
      <c r="E5" s="929">
        <v>1</v>
      </c>
      <c r="F5" s="930">
        <v>20.34</v>
      </c>
      <c r="G5" s="931">
        <v>60</v>
      </c>
      <c r="H5" s="932"/>
      <c r="I5" s="933"/>
      <c r="J5" s="934"/>
      <c r="K5" s="935">
        <v>20.34</v>
      </c>
      <c r="L5" s="932">
        <v>11</v>
      </c>
      <c r="M5" s="932">
        <v>87</v>
      </c>
      <c r="N5" s="936">
        <v>29</v>
      </c>
      <c r="O5" s="932" t="s">
        <v>7759</v>
      </c>
      <c r="P5" s="937" t="s">
        <v>7760</v>
      </c>
      <c r="Q5" s="938">
        <f>H5-B5</f>
        <v>0</v>
      </c>
      <c r="R5" s="953">
        <f>I5-C5</f>
        <v>0</v>
      </c>
      <c r="S5" s="938">
        <f>H5-E5</f>
        <v>-1</v>
      </c>
      <c r="T5" s="953">
        <f>I5-F5</f>
        <v>-20.34</v>
      </c>
      <c r="U5" s="963" t="s">
        <v>329</v>
      </c>
      <c r="V5" s="926" t="s">
        <v>329</v>
      </c>
      <c r="W5" s="926" t="s">
        <v>329</v>
      </c>
      <c r="X5" s="964" t="s">
        <v>329</v>
      </c>
      <c r="Y5" s="965"/>
    </row>
    <row r="6" spans="1:25" ht="14.45" customHeight="1" x14ac:dyDescent="0.2">
      <c r="A6" s="923" t="s">
        <v>7761</v>
      </c>
      <c r="B6" s="904">
        <v>1</v>
      </c>
      <c r="C6" s="905">
        <v>5.2</v>
      </c>
      <c r="D6" s="906">
        <v>41</v>
      </c>
      <c r="E6" s="908"/>
      <c r="F6" s="891"/>
      <c r="G6" s="892"/>
      <c r="H6" s="887"/>
      <c r="I6" s="888"/>
      <c r="J6" s="889"/>
      <c r="K6" s="893">
        <v>3.29</v>
      </c>
      <c r="L6" s="890">
        <v>3</v>
      </c>
      <c r="M6" s="890">
        <v>30</v>
      </c>
      <c r="N6" s="894">
        <v>10</v>
      </c>
      <c r="O6" s="890" t="s">
        <v>7759</v>
      </c>
      <c r="P6" s="907" t="s">
        <v>7762</v>
      </c>
      <c r="Q6" s="895">
        <f t="shared" ref="Q6:R69" si="0">H6-B6</f>
        <v>-1</v>
      </c>
      <c r="R6" s="954">
        <f t="shared" si="0"/>
        <v>-5.2</v>
      </c>
      <c r="S6" s="895">
        <f t="shared" ref="S6:S69" si="1">H6-E6</f>
        <v>0</v>
      </c>
      <c r="T6" s="954">
        <f t="shared" ref="T6:T69" si="2">I6-F6</f>
        <v>0</v>
      </c>
      <c r="U6" s="961" t="s">
        <v>329</v>
      </c>
      <c r="V6" s="904" t="s">
        <v>329</v>
      </c>
      <c r="W6" s="904" t="s">
        <v>329</v>
      </c>
      <c r="X6" s="959" t="s">
        <v>329</v>
      </c>
      <c r="Y6" s="957"/>
    </row>
    <row r="7" spans="1:25" ht="14.45" customHeight="1" x14ac:dyDescent="0.2">
      <c r="A7" s="924" t="s">
        <v>7763</v>
      </c>
      <c r="B7" s="910"/>
      <c r="C7" s="911"/>
      <c r="D7" s="909"/>
      <c r="E7" s="912"/>
      <c r="F7" s="913"/>
      <c r="G7" s="896"/>
      <c r="H7" s="914">
        <v>1</v>
      </c>
      <c r="I7" s="915">
        <v>4.5999999999999996</v>
      </c>
      <c r="J7" s="897">
        <v>31</v>
      </c>
      <c r="K7" s="916">
        <v>4.5999999999999996</v>
      </c>
      <c r="L7" s="917">
        <v>4</v>
      </c>
      <c r="M7" s="917">
        <v>39</v>
      </c>
      <c r="N7" s="918">
        <v>13</v>
      </c>
      <c r="O7" s="917" t="s">
        <v>7759</v>
      </c>
      <c r="P7" s="919" t="s">
        <v>7764</v>
      </c>
      <c r="Q7" s="920">
        <f t="shared" si="0"/>
        <v>1</v>
      </c>
      <c r="R7" s="955">
        <f t="shared" si="0"/>
        <v>4.5999999999999996</v>
      </c>
      <c r="S7" s="920">
        <f t="shared" si="1"/>
        <v>1</v>
      </c>
      <c r="T7" s="955">
        <f t="shared" si="2"/>
        <v>4.5999999999999996</v>
      </c>
      <c r="U7" s="962">
        <v>13</v>
      </c>
      <c r="V7" s="910">
        <v>31</v>
      </c>
      <c r="W7" s="910">
        <v>18</v>
      </c>
      <c r="X7" s="960">
        <v>2.3846153846153846</v>
      </c>
      <c r="Y7" s="958">
        <v>18</v>
      </c>
    </row>
    <row r="8" spans="1:25" ht="14.45" customHeight="1" x14ac:dyDescent="0.2">
      <c r="A8" s="923" t="s">
        <v>7765</v>
      </c>
      <c r="B8" s="904"/>
      <c r="C8" s="905"/>
      <c r="D8" s="906"/>
      <c r="E8" s="908"/>
      <c r="F8" s="891"/>
      <c r="G8" s="892"/>
      <c r="H8" s="887">
        <v>1</v>
      </c>
      <c r="I8" s="888">
        <v>3.22</v>
      </c>
      <c r="J8" s="898">
        <v>20</v>
      </c>
      <c r="K8" s="893">
        <v>3.22</v>
      </c>
      <c r="L8" s="890">
        <v>4</v>
      </c>
      <c r="M8" s="890">
        <v>33</v>
      </c>
      <c r="N8" s="894">
        <v>11</v>
      </c>
      <c r="O8" s="890" t="s">
        <v>7759</v>
      </c>
      <c r="P8" s="907" t="s">
        <v>7766</v>
      </c>
      <c r="Q8" s="895">
        <f t="shared" si="0"/>
        <v>1</v>
      </c>
      <c r="R8" s="954">
        <f t="shared" si="0"/>
        <v>3.22</v>
      </c>
      <c r="S8" s="895">
        <f t="shared" si="1"/>
        <v>1</v>
      </c>
      <c r="T8" s="954">
        <f t="shared" si="2"/>
        <v>3.22</v>
      </c>
      <c r="U8" s="961">
        <v>11</v>
      </c>
      <c r="V8" s="904">
        <v>20</v>
      </c>
      <c r="W8" s="904">
        <v>9</v>
      </c>
      <c r="X8" s="959">
        <v>1.8181818181818181</v>
      </c>
      <c r="Y8" s="957">
        <v>9</v>
      </c>
    </row>
    <row r="9" spans="1:25" ht="14.45" customHeight="1" x14ac:dyDescent="0.2">
      <c r="A9" s="923" t="s">
        <v>7767</v>
      </c>
      <c r="B9" s="904">
        <v>9</v>
      </c>
      <c r="C9" s="905">
        <v>5.45</v>
      </c>
      <c r="D9" s="906">
        <v>7.2</v>
      </c>
      <c r="E9" s="908">
        <v>7</v>
      </c>
      <c r="F9" s="891">
        <v>4.24</v>
      </c>
      <c r="G9" s="892">
        <v>10.6</v>
      </c>
      <c r="H9" s="887">
        <v>5</v>
      </c>
      <c r="I9" s="888">
        <v>3.03</v>
      </c>
      <c r="J9" s="898">
        <v>7.2</v>
      </c>
      <c r="K9" s="893">
        <v>0.61</v>
      </c>
      <c r="L9" s="890">
        <v>2</v>
      </c>
      <c r="M9" s="890">
        <v>18</v>
      </c>
      <c r="N9" s="894">
        <v>6</v>
      </c>
      <c r="O9" s="890" t="s">
        <v>7759</v>
      </c>
      <c r="P9" s="907" t="s">
        <v>7768</v>
      </c>
      <c r="Q9" s="895">
        <f t="shared" si="0"/>
        <v>-4</v>
      </c>
      <c r="R9" s="954">
        <f t="shared" si="0"/>
        <v>-2.4200000000000004</v>
      </c>
      <c r="S9" s="895">
        <f t="shared" si="1"/>
        <v>-2</v>
      </c>
      <c r="T9" s="954">
        <f t="shared" si="2"/>
        <v>-1.2100000000000004</v>
      </c>
      <c r="U9" s="961">
        <v>30</v>
      </c>
      <c r="V9" s="904">
        <v>36</v>
      </c>
      <c r="W9" s="904">
        <v>6</v>
      </c>
      <c r="X9" s="959">
        <v>1.2</v>
      </c>
      <c r="Y9" s="957">
        <v>16</v>
      </c>
    </row>
    <row r="10" spans="1:25" ht="14.45" customHeight="1" x14ac:dyDescent="0.2">
      <c r="A10" s="924" t="s">
        <v>7769</v>
      </c>
      <c r="B10" s="910">
        <v>5</v>
      </c>
      <c r="C10" s="911">
        <v>4.22</v>
      </c>
      <c r="D10" s="909">
        <v>14.4</v>
      </c>
      <c r="E10" s="912">
        <v>3</v>
      </c>
      <c r="F10" s="913">
        <v>2.35</v>
      </c>
      <c r="G10" s="896">
        <v>9.6999999999999993</v>
      </c>
      <c r="H10" s="914">
        <v>36</v>
      </c>
      <c r="I10" s="915">
        <v>26.83</v>
      </c>
      <c r="J10" s="897">
        <v>8.3000000000000007</v>
      </c>
      <c r="K10" s="916">
        <v>0.74</v>
      </c>
      <c r="L10" s="917">
        <v>3</v>
      </c>
      <c r="M10" s="917">
        <v>24</v>
      </c>
      <c r="N10" s="918">
        <v>8</v>
      </c>
      <c r="O10" s="917" t="s">
        <v>7759</v>
      </c>
      <c r="P10" s="919" t="s">
        <v>7768</v>
      </c>
      <c r="Q10" s="920">
        <f t="shared" si="0"/>
        <v>31</v>
      </c>
      <c r="R10" s="955">
        <f t="shared" si="0"/>
        <v>22.61</v>
      </c>
      <c r="S10" s="920">
        <f t="shared" si="1"/>
        <v>33</v>
      </c>
      <c r="T10" s="955">
        <f t="shared" si="2"/>
        <v>24.479999999999997</v>
      </c>
      <c r="U10" s="962">
        <v>288</v>
      </c>
      <c r="V10" s="910">
        <v>298.8</v>
      </c>
      <c r="W10" s="910">
        <v>10.800000000000011</v>
      </c>
      <c r="X10" s="960">
        <v>1.0375000000000001</v>
      </c>
      <c r="Y10" s="958">
        <v>112</v>
      </c>
    </row>
    <row r="11" spans="1:25" ht="14.45" customHeight="1" x14ac:dyDescent="0.2">
      <c r="A11" s="924" t="s">
        <v>7770</v>
      </c>
      <c r="B11" s="910">
        <v>1</v>
      </c>
      <c r="C11" s="911">
        <v>1.1000000000000001</v>
      </c>
      <c r="D11" s="909">
        <v>8</v>
      </c>
      <c r="E11" s="912">
        <v>1</v>
      </c>
      <c r="F11" s="913">
        <v>0.57999999999999996</v>
      </c>
      <c r="G11" s="896">
        <v>2</v>
      </c>
      <c r="H11" s="914">
        <v>6</v>
      </c>
      <c r="I11" s="915">
        <v>5.94</v>
      </c>
      <c r="J11" s="899">
        <v>6.2</v>
      </c>
      <c r="K11" s="916">
        <v>1.1000000000000001</v>
      </c>
      <c r="L11" s="917">
        <v>4</v>
      </c>
      <c r="M11" s="917">
        <v>33</v>
      </c>
      <c r="N11" s="918">
        <v>11</v>
      </c>
      <c r="O11" s="917" t="s">
        <v>7759</v>
      </c>
      <c r="P11" s="919" t="s">
        <v>7768</v>
      </c>
      <c r="Q11" s="920">
        <f t="shared" si="0"/>
        <v>5</v>
      </c>
      <c r="R11" s="955">
        <f t="shared" si="0"/>
        <v>4.84</v>
      </c>
      <c r="S11" s="920">
        <f t="shared" si="1"/>
        <v>5</v>
      </c>
      <c r="T11" s="955">
        <f t="shared" si="2"/>
        <v>5.36</v>
      </c>
      <c r="U11" s="962">
        <v>66</v>
      </c>
      <c r="V11" s="910">
        <v>37.200000000000003</v>
      </c>
      <c r="W11" s="910">
        <v>-28.799999999999997</v>
      </c>
      <c r="X11" s="960">
        <v>0.56363636363636371</v>
      </c>
      <c r="Y11" s="958">
        <v>2</v>
      </c>
    </row>
    <row r="12" spans="1:25" ht="14.45" customHeight="1" x14ac:dyDescent="0.2">
      <c r="A12" s="923" t="s">
        <v>7771</v>
      </c>
      <c r="B12" s="900">
        <v>1</v>
      </c>
      <c r="C12" s="901">
        <v>1.72</v>
      </c>
      <c r="D12" s="902">
        <v>16</v>
      </c>
      <c r="E12" s="908"/>
      <c r="F12" s="891"/>
      <c r="G12" s="892"/>
      <c r="H12" s="890"/>
      <c r="I12" s="891"/>
      <c r="J12" s="892"/>
      <c r="K12" s="893">
        <v>1.72</v>
      </c>
      <c r="L12" s="890">
        <v>4</v>
      </c>
      <c r="M12" s="890">
        <v>33</v>
      </c>
      <c r="N12" s="894">
        <v>11</v>
      </c>
      <c r="O12" s="890" t="s">
        <v>7759</v>
      </c>
      <c r="P12" s="907" t="s">
        <v>7772</v>
      </c>
      <c r="Q12" s="895">
        <f t="shared" si="0"/>
        <v>-1</v>
      </c>
      <c r="R12" s="954">
        <f t="shared" si="0"/>
        <v>-1.72</v>
      </c>
      <c r="S12" s="895">
        <f t="shared" si="1"/>
        <v>0</v>
      </c>
      <c r="T12" s="954">
        <f t="shared" si="2"/>
        <v>0</v>
      </c>
      <c r="U12" s="961" t="s">
        <v>329</v>
      </c>
      <c r="V12" s="904" t="s">
        <v>329</v>
      </c>
      <c r="W12" s="904" t="s">
        <v>329</v>
      </c>
      <c r="X12" s="959" t="s">
        <v>329</v>
      </c>
      <c r="Y12" s="957"/>
    </row>
    <row r="13" spans="1:25" ht="14.45" customHeight="1" x14ac:dyDescent="0.2">
      <c r="A13" s="923" t="s">
        <v>7773</v>
      </c>
      <c r="B13" s="904"/>
      <c r="C13" s="905"/>
      <c r="D13" s="906"/>
      <c r="E13" s="887">
        <v>2</v>
      </c>
      <c r="F13" s="888">
        <v>0.78</v>
      </c>
      <c r="G13" s="889">
        <v>7.5</v>
      </c>
      <c r="H13" s="890"/>
      <c r="I13" s="891"/>
      <c r="J13" s="892"/>
      <c r="K13" s="893">
        <v>0.38</v>
      </c>
      <c r="L13" s="890">
        <v>1</v>
      </c>
      <c r="M13" s="890">
        <v>9</v>
      </c>
      <c r="N13" s="894">
        <v>3</v>
      </c>
      <c r="O13" s="890" t="s">
        <v>7759</v>
      </c>
      <c r="P13" s="907" t="s">
        <v>7774</v>
      </c>
      <c r="Q13" s="895">
        <f t="shared" si="0"/>
        <v>0</v>
      </c>
      <c r="R13" s="954">
        <f t="shared" si="0"/>
        <v>0</v>
      </c>
      <c r="S13" s="895">
        <f t="shared" si="1"/>
        <v>-2</v>
      </c>
      <c r="T13" s="954">
        <f t="shared" si="2"/>
        <v>-0.78</v>
      </c>
      <c r="U13" s="961" t="s">
        <v>329</v>
      </c>
      <c r="V13" s="904" t="s">
        <v>329</v>
      </c>
      <c r="W13" s="904" t="s">
        <v>329</v>
      </c>
      <c r="X13" s="959" t="s">
        <v>329</v>
      </c>
      <c r="Y13" s="957"/>
    </row>
    <row r="14" spans="1:25" ht="14.45" customHeight="1" x14ac:dyDescent="0.2">
      <c r="A14" s="924" t="s">
        <v>7775</v>
      </c>
      <c r="B14" s="910"/>
      <c r="C14" s="911"/>
      <c r="D14" s="909"/>
      <c r="E14" s="914"/>
      <c r="F14" s="915"/>
      <c r="G14" s="899"/>
      <c r="H14" s="917">
        <v>1</v>
      </c>
      <c r="I14" s="913">
        <v>0.51</v>
      </c>
      <c r="J14" s="897">
        <v>8</v>
      </c>
      <c r="K14" s="916">
        <v>0.51</v>
      </c>
      <c r="L14" s="917">
        <v>2</v>
      </c>
      <c r="M14" s="917">
        <v>18</v>
      </c>
      <c r="N14" s="918">
        <v>6</v>
      </c>
      <c r="O14" s="917" t="s">
        <v>7759</v>
      </c>
      <c r="P14" s="919" t="s">
        <v>7776</v>
      </c>
      <c r="Q14" s="920">
        <f t="shared" si="0"/>
        <v>1</v>
      </c>
      <c r="R14" s="955">
        <f t="shared" si="0"/>
        <v>0.51</v>
      </c>
      <c r="S14" s="920">
        <f t="shared" si="1"/>
        <v>1</v>
      </c>
      <c r="T14" s="955">
        <f t="shared" si="2"/>
        <v>0.51</v>
      </c>
      <c r="U14" s="962">
        <v>6</v>
      </c>
      <c r="V14" s="910">
        <v>8</v>
      </c>
      <c r="W14" s="910">
        <v>2</v>
      </c>
      <c r="X14" s="960">
        <v>1.3333333333333333</v>
      </c>
      <c r="Y14" s="958">
        <v>2</v>
      </c>
    </row>
    <row r="15" spans="1:25" ht="14.45" customHeight="1" x14ac:dyDescent="0.2">
      <c r="A15" s="924" t="s">
        <v>7777</v>
      </c>
      <c r="B15" s="910"/>
      <c r="C15" s="911"/>
      <c r="D15" s="909"/>
      <c r="E15" s="914">
        <v>1</v>
      </c>
      <c r="F15" s="915">
        <v>1.0900000000000001</v>
      </c>
      <c r="G15" s="899">
        <v>6</v>
      </c>
      <c r="H15" s="917"/>
      <c r="I15" s="913"/>
      <c r="J15" s="896"/>
      <c r="K15" s="916">
        <v>0.76</v>
      </c>
      <c r="L15" s="917">
        <v>3</v>
      </c>
      <c r="M15" s="917">
        <v>24</v>
      </c>
      <c r="N15" s="918">
        <v>8</v>
      </c>
      <c r="O15" s="917" t="s">
        <v>7759</v>
      </c>
      <c r="P15" s="919" t="s">
        <v>7778</v>
      </c>
      <c r="Q15" s="920">
        <f t="shared" si="0"/>
        <v>0</v>
      </c>
      <c r="R15" s="955">
        <f t="shared" si="0"/>
        <v>0</v>
      </c>
      <c r="S15" s="920">
        <f t="shared" si="1"/>
        <v>-1</v>
      </c>
      <c r="T15" s="955">
        <f t="shared" si="2"/>
        <v>-1.0900000000000001</v>
      </c>
      <c r="U15" s="962" t="s">
        <v>329</v>
      </c>
      <c r="V15" s="910" t="s">
        <v>329</v>
      </c>
      <c r="W15" s="910" t="s">
        <v>329</v>
      </c>
      <c r="X15" s="960" t="s">
        <v>329</v>
      </c>
      <c r="Y15" s="958"/>
    </row>
    <row r="16" spans="1:25" ht="14.45" customHeight="1" x14ac:dyDescent="0.2">
      <c r="A16" s="923" t="s">
        <v>7779</v>
      </c>
      <c r="B16" s="900">
        <v>1</v>
      </c>
      <c r="C16" s="901">
        <v>0.7</v>
      </c>
      <c r="D16" s="902">
        <v>16</v>
      </c>
      <c r="E16" s="908"/>
      <c r="F16" s="891"/>
      <c r="G16" s="892"/>
      <c r="H16" s="890">
        <v>1</v>
      </c>
      <c r="I16" s="891">
        <v>0.35</v>
      </c>
      <c r="J16" s="892">
        <v>2</v>
      </c>
      <c r="K16" s="893">
        <v>0.34</v>
      </c>
      <c r="L16" s="890">
        <v>1</v>
      </c>
      <c r="M16" s="890">
        <v>12</v>
      </c>
      <c r="N16" s="894">
        <v>4</v>
      </c>
      <c r="O16" s="890" t="s">
        <v>7759</v>
      </c>
      <c r="P16" s="907" t="s">
        <v>7780</v>
      </c>
      <c r="Q16" s="895">
        <f t="shared" si="0"/>
        <v>0</v>
      </c>
      <c r="R16" s="954">
        <f t="shared" si="0"/>
        <v>-0.35</v>
      </c>
      <c r="S16" s="895">
        <f t="shared" si="1"/>
        <v>1</v>
      </c>
      <c r="T16" s="954">
        <f t="shared" si="2"/>
        <v>0.35</v>
      </c>
      <c r="U16" s="961">
        <v>4</v>
      </c>
      <c r="V16" s="904">
        <v>2</v>
      </c>
      <c r="W16" s="904">
        <v>-2</v>
      </c>
      <c r="X16" s="959">
        <v>0.5</v>
      </c>
      <c r="Y16" s="957"/>
    </row>
    <row r="17" spans="1:25" ht="14.45" customHeight="1" x14ac:dyDescent="0.2">
      <c r="A17" s="924" t="s">
        <v>7781</v>
      </c>
      <c r="B17" s="921">
        <v>5</v>
      </c>
      <c r="C17" s="922">
        <v>2.4900000000000002</v>
      </c>
      <c r="D17" s="903">
        <v>9.1999999999999993</v>
      </c>
      <c r="E17" s="912">
        <v>2</v>
      </c>
      <c r="F17" s="913">
        <v>0.82</v>
      </c>
      <c r="G17" s="896">
        <v>6.5</v>
      </c>
      <c r="H17" s="917">
        <v>2</v>
      </c>
      <c r="I17" s="913">
        <v>0.83</v>
      </c>
      <c r="J17" s="897">
        <v>7</v>
      </c>
      <c r="K17" s="916">
        <v>0.41</v>
      </c>
      <c r="L17" s="917">
        <v>1</v>
      </c>
      <c r="M17" s="917">
        <v>12</v>
      </c>
      <c r="N17" s="918">
        <v>4</v>
      </c>
      <c r="O17" s="917" t="s">
        <v>7759</v>
      </c>
      <c r="P17" s="919" t="s">
        <v>7782</v>
      </c>
      <c r="Q17" s="920">
        <f t="shared" si="0"/>
        <v>-3</v>
      </c>
      <c r="R17" s="955">
        <f t="shared" si="0"/>
        <v>-1.6600000000000001</v>
      </c>
      <c r="S17" s="920">
        <f t="shared" si="1"/>
        <v>0</v>
      </c>
      <c r="T17" s="955">
        <f t="shared" si="2"/>
        <v>1.0000000000000009E-2</v>
      </c>
      <c r="U17" s="962">
        <v>8</v>
      </c>
      <c r="V17" s="910">
        <v>14</v>
      </c>
      <c r="W17" s="910">
        <v>6</v>
      </c>
      <c r="X17" s="960">
        <v>1.75</v>
      </c>
      <c r="Y17" s="958">
        <v>8</v>
      </c>
    </row>
    <row r="18" spans="1:25" ht="14.45" customHeight="1" x14ac:dyDescent="0.2">
      <c r="A18" s="923" t="s">
        <v>7783</v>
      </c>
      <c r="B18" s="904"/>
      <c r="C18" s="905"/>
      <c r="D18" s="906"/>
      <c r="E18" s="908"/>
      <c r="F18" s="891"/>
      <c r="G18" s="892"/>
      <c r="H18" s="887">
        <v>1</v>
      </c>
      <c r="I18" s="888">
        <v>3.77</v>
      </c>
      <c r="J18" s="898">
        <v>47</v>
      </c>
      <c r="K18" s="893">
        <v>0.56999999999999995</v>
      </c>
      <c r="L18" s="890">
        <v>1</v>
      </c>
      <c r="M18" s="890">
        <v>12</v>
      </c>
      <c r="N18" s="894">
        <v>4</v>
      </c>
      <c r="O18" s="890" t="s">
        <v>7759</v>
      </c>
      <c r="P18" s="907" t="s">
        <v>7784</v>
      </c>
      <c r="Q18" s="895">
        <f t="shared" si="0"/>
        <v>1</v>
      </c>
      <c r="R18" s="954">
        <f t="shared" si="0"/>
        <v>3.77</v>
      </c>
      <c r="S18" s="895">
        <f t="shared" si="1"/>
        <v>1</v>
      </c>
      <c r="T18" s="954">
        <f t="shared" si="2"/>
        <v>3.77</v>
      </c>
      <c r="U18" s="961">
        <v>4</v>
      </c>
      <c r="V18" s="904">
        <v>47</v>
      </c>
      <c r="W18" s="904">
        <v>43</v>
      </c>
      <c r="X18" s="959">
        <v>11.75</v>
      </c>
      <c r="Y18" s="957">
        <v>43</v>
      </c>
    </row>
    <row r="19" spans="1:25" ht="14.45" customHeight="1" x14ac:dyDescent="0.2">
      <c r="A19" s="923" t="s">
        <v>7785</v>
      </c>
      <c r="B19" s="904">
        <v>5</v>
      </c>
      <c r="C19" s="905">
        <v>2.68</v>
      </c>
      <c r="D19" s="906">
        <v>7.8</v>
      </c>
      <c r="E19" s="908">
        <v>6</v>
      </c>
      <c r="F19" s="891">
        <v>2.54</v>
      </c>
      <c r="G19" s="892">
        <v>5.5</v>
      </c>
      <c r="H19" s="887">
        <v>15</v>
      </c>
      <c r="I19" s="888">
        <v>8.16</v>
      </c>
      <c r="J19" s="898">
        <v>8.3000000000000007</v>
      </c>
      <c r="K19" s="893">
        <v>0.45</v>
      </c>
      <c r="L19" s="890">
        <v>2</v>
      </c>
      <c r="M19" s="890">
        <v>15</v>
      </c>
      <c r="N19" s="894">
        <v>5</v>
      </c>
      <c r="O19" s="890" t="s">
        <v>7759</v>
      </c>
      <c r="P19" s="907" t="s">
        <v>7786</v>
      </c>
      <c r="Q19" s="895">
        <f t="shared" si="0"/>
        <v>10</v>
      </c>
      <c r="R19" s="954">
        <f t="shared" si="0"/>
        <v>5.48</v>
      </c>
      <c r="S19" s="895">
        <f t="shared" si="1"/>
        <v>9</v>
      </c>
      <c r="T19" s="954">
        <f t="shared" si="2"/>
        <v>5.62</v>
      </c>
      <c r="U19" s="961">
        <v>75</v>
      </c>
      <c r="V19" s="904">
        <v>124.50000000000001</v>
      </c>
      <c r="W19" s="904">
        <v>49.500000000000014</v>
      </c>
      <c r="X19" s="959">
        <v>1.6600000000000001</v>
      </c>
      <c r="Y19" s="957">
        <v>58</v>
      </c>
    </row>
    <row r="20" spans="1:25" ht="14.45" customHeight="1" x14ac:dyDescent="0.2">
      <c r="A20" s="924" t="s">
        <v>7787</v>
      </c>
      <c r="B20" s="910">
        <v>11</v>
      </c>
      <c r="C20" s="911">
        <v>5.66</v>
      </c>
      <c r="D20" s="909">
        <v>6.4</v>
      </c>
      <c r="E20" s="912">
        <v>19</v>
      </c>
      <c r="F20" s="913">
        <v>10.07</v>
      </c>
      <c r="G20" s="896">
        <v>8</v>
      </c>
      <c r="H20" s="914">
        <v>102</v>
      </c>
      <c r="I20" s="915">
        <v>54.06</v>
      </c>
      <c r="J20" s="897">
        <v>6.1</v>
      </c>
      <c r="K20" s="916">
        <v>0.51</v>
      </c>
      <c r="L20" s="917">
        <v>2</v>
      </c>
      <c r="M20" s="917">
        <v>18</v>
      </c>
      <c r="N20" s="918">
        <v>6</v>
      </c>
      <c r="O20" s="917" t="s">
        <v>7759</v>
      </c>
      <c r="P20" s="919" t="s">
        <v>7788</v>
      </c>
      <c r="Q20" s="920">
        <f t="shared" si="0"/>
        <v>91</v>
      </c>
      <c r="R20" s="955">
        <f t="shared" si="0"/>
        <v>48.400000000000006</v>
      </c>
      <c r="S20" s="920">
        <f t="shared" si="1"/>
        <v>83</v>
      </c>
      <c r="T20" s="955">
        <f t="shared" si="2"/>
        <v>43.99</v>
      </c>
      <c r="U20" s="962">
        <v>612</v>
      </c>
      <c r="V20" s="910">
        <v>622.19999999999993</v>
      </c>
      <c r="W20" s="910">
        <v>10.199999999999932</v>
      </c>
      <c r="X20" s="960">
        <v>1.0166666666666666</v>
      </c>
      <c r="Y20" s="958">
        <v>151</v>
      </c>
    </row>
    <row r="21" spans="1:25" ht="14.45" customHeight="1" x14ac:dyDescent="0.2">
      <c r="A21" s="924" t="s">
        <v>7789</v>
      </c>
      <c r="B21" s="910">
        <v>5</v>
      </c>
      <c r="C21" s="911">
        <v>4.03</v>
      </c>
      <c r="D21" s="909">
        <v>6.2</v>
      </c>
      <c r="E21" s="912">
        <v>17</v>
      </c>
      <c r="F21" s="913">
        <v>16.36</v>
      </c>
      <c r="G21" s="896">
        <v>14.7</v>
      </c>
      <c r="H21" s="914">
        <v>19</v>
      </c>
      <c r="I21" s="915">
        <v>18.739999999999998</v>
      </c>
      <c r="J21" s="897">
        <v>15</v>
      </c>
      <c r="K21" s="916">
        <v>0.86</v>
      </c>
      <c r="L21" s="917">
        <v>3</v>
      </c>
      <c r="M21" s="917">
        <v>27</v>
      </c>
      <c r="N21" s="918">
        <v>9</v>
      </c>
      <c r="O21" s="917" t="s">
        <v>7759</v>
      </c>
      <c r="P21" s="919" t="s">
        <v>7790</v>
      </c>
      <c r="Q21" s="920">
        <f t="shared" si="0"/>
        <v>14</v>
      </c>
      <c r="R21" s="955">
        <f t="shared" si="0"/>
        <v>14.709999999999997</v>
      </c>
      <c r="S21" s="920">
        <f t="shared" si="1"/>
        <v>2</v>
      </c>
      <c r="T21" s="955">
        <f t="shared" si="2"/>
        <v>2.379999999999999</v>
      </c>
      <c r="U21" s="962">
        <v>171</v>
      </c>
      <c r="V21" s="910">
        <v>285</v>
      </c>
      <c r="W21" s="910">
        <v>114</v>
      </c>
      <c r="X21" s="960">
        <v>1.6666666666666667</v>
      </c>
      <c r="Y21" s="958">
        <v>142</v>
      </c>
    </row>
    <row r="22" spans="1:25" ht="14.45" customHeight="1" x14ac:dyDescent="0.2">
      <c r="A22" s="923" t="s">
        <v>7791</v>
      </c>
      <c r="B22" s="904"/>
      <c r="C22" s="905"/>
      <c r="D22" s="906"/>
      <c r="E22" s="887">
        <v>1</v>
      </c>
      <c r="F22" s="888">
        <v>1.83</v>
      </c>
      <c r="G22" s="889">
        <v>11</v>
      </c>
      <c r="H22" s="890"/>
      <c r="I22" s="891"/>
      <c r="J22" s="892"/>
      <c r="K22" s="893">
        <v>0.84</v>
      </c>
      <c r="L22" s="890">
        <v>2</v>
      </c>
      <c r="M22" s="890">
        <v>18</v>
      </c>
      <c r="N22" s="894">
        <v>6</v>
      </c>
      <c r="O22" s="890" t="s">
        <v>7759</v>
      </c>
      <c r="P22" s="907" t="s">
        <v>7792</v>
      </c>
      <c r="Q22" s="895">
        <f t="shared" si="0"/>
        <v>0</v>
      </c>
      <c r="R22" s="954">
        <f t="shared" si="0"/>
        <v>0</v>
      </c>
      <c r="S22" s="895">
        <f t="shared" si="1"/>
        <v>-1</v>
      </c>
      <c r="T22" s="954">
        <f t="shared" si="2"/>
        <v>-1.83</v>
      </c>
      <c r="U22" s="961" t="s">
        <v>329</v>
      </c>
      <c r="V22" s="904" t="s">
        <v>329</v>
      </c>
      <c r="W22" s="904" t="s">
        <v>329</v>
      </c>
      <c r="X22" s="959" t="s">
        <v>329</v>
      </c>
      <c r="Y22" s="957"/>
    </row>
    <row r="23" spans="1:25" ht="14.45" customHeight="1" x14ac:dyDescent="0.2">
      <c r="A23" s="924" t="s">
        <v>7793</v>
      </c>
      <c r="B23" s="910"/>
      <c r="C23" s="911"/>
      <c r="D23" s="909"/>
      <c r="E23" s="914"/>
      <c r="F23" s="915"/>
      <c r="G23" s="899"/>
      <c r="H23" s="917">
        <v>1</v>
      </c>
      <c r="I23" s="913">
        <v>1.21</v>
      </c>
      <c r="J23" s="896">
        <v>9</v>
      </c>
      <c r="K23" s="916">
        <v>1.21</v>
      </c>
      <c r="L23" s="917">
        <v>3</v>
      </c>
      <c r="M23" s="917">
        <v>27</v>
      </c>
      <c r="N23" s="918">
        <v>9</v>
      </c>
      <c r="O23" s="917" t="s">
        <v>7759</v>
      </c>
      <c r="P23" s="919" t="s">
        <v>7794</v>
      </c>
      <c r="Q23" s="920">
        <f t="shared" si="0"/>
        <v>1</v>
      </c>
      <c r="R23" s="955">
        <f t="shared" si="0"/>
        <v>1.21</v>
      </c>
      <c r="S23" s="920">
        <f t="shared" si="1"/>
        <v>1</v>
      </c>
      <c r="T23" s="955">
        <f t="shared" si="2"/>
        <v>1.21</v>
      </c>
      <c r="U23" s="962">
        <v>9</v>
      </c>
      <c r="V23" s="910">
        <v>9</v>
      </c>
      <c r="W23" s="910">
        <v>0</v>
      </c>
      <c r="X23" s="960">
        <v>1</v>
      </c>
      <c r="Y23" s="958"/>
    </row>
    <row r="24" spans="1:25" ht="14.45" customHeight="1" x14ac:dyDescent="0.2">
      <c r="A24" s="924" t="s">
        <v>7795</v>
      </c>
      <c r="B24" s="910"/>
      <c r="C24" s="911"/>
      <c r="D24" s="909"/>
      <c r="E24" s="914">
        <v>1</v>
      </c>
      <c r="F24" s="915">
        <v>2.41</v>
      </c>
      <c r="G24" s="899">
        <v>5</v>
      </c>
      <c r="H24" s="917"/>
      <c r="I24" s="913"/>
      <c r="J24" s="896"/>
      <c r="K24" s="916">
        <v>2.41</v>
      </c>
      <c r="L24" s="917">
        <v>5</v>
      </c>
      <c r="M24" s="917">
        <v>48</v>
      </c>
      <c r="N24" s="918">
        <v>16</v>
      </c>
      <c r="O24" s="917" t="s">
        <v>7759</v>
      </c>
      <c r="P24" s="919" t="s">
        <v>7794</v>
      </c>
      <c r="Q24" s="920">
        <f t="shared" si="0"/>
        <v>0</v>
      </c>
      <c r="R24" s="955">
        <f t="shared" si="0"/>
        <v>0</v>
      </c>
      <c r="S24" s="920">
        <f t="shared" si="1"/>
        <v>-1</v>
      </c>
      <c r="T24" s="955">
        <f t="shared" si="2"/>
        <v>-2.41</v>
      </c>
      <c r="U24" s="962" t="s">
        <v>329</v>
      </c>
      <c r="V24" s="910" t="s">
        <v>329</v>
      </c>
      <c r="W24" s="910" t="s">
        <v>329</v>
      </c>
      <c r="X24" s="960" t="s">
        <v>329</v>
      </c>
      <c r="Y24" s="958"/>
    </row>
    <row r="25" spans="1:25" ht="14.45" customHeight="1" x14ac:dyDescent="0.2">
      <c r="A25" s="923" t="s">
        <v>7796</v>
      </c>
      <c r="B25" s="904">
        <v>1</v>
      </c>
      <c r="C25" s="905">
        <v>0.56000000000000005</v>
      </c>
      <c r="D25" s="906">
        <v>8</v>
      </c>
      <c r="E25" s="908">
        <v>2</v>
      </c>
      <c r="F25" s="891">
        <v>1.3</v>
      </c>
      <c r="G25" s="892">
        <v>10.5</v>
      </c>
      <c r="H25" s="887">
        <v>10</v>
      </c>
      <c r="I25" s="888">
        <v>5.31</v>
      </c>
      <c r="J25" s="898">
        <v>8.1</v>
      </c>
      <c r="K25" s="893">
        <v>0.49</v>
      </c>
      <c r="L25" s="890">
        <v>2</v>
      </c>
      <c r="M25" s="890">
        <v>18</v>
      </c>
      <c r="N25" s="894">
        <v>6</v>
      </c>
      <c r="O25" s="890" t="s">
        <v>7759</v>
      </c>
      <c r="P25" s="907" t="s">
        <v>7797</v>
      </c>
      <c r="Q25" s="895">
        <f t="shared" si="0"/>
        <v>9</v>
      </c>
      <c r="R25" s="954">
        <f t="shared" si="0"/>
        <v>4.75</v>
      </c>
      <c r="S25" s="895">
        <f t="shared" si="1"/>
        <v>8</v>
      </c>
      <c r="T25" s="954">
        <f t="shared" si="2"/>
        <v>4.01</v>
      </c>
      <c r="U25" s="961">
        <v>60</v>
      </c>
      <c r="V25" s="904">
        <v>81</v>
      </c>
      <c r="W25" s="904">
        <v>21</v>
      </c>
      <c r="X25" s="959">
        <v>1.35</v>
      </c>
      <c r="Y25" s="957">
        <v>36</v>
      </c>
    </row>
    <row r="26" spans="1:25" ht="14.45" customHeight="1" x14ac:dyDescent="0.2">
      <c r="A26" s="924" t="s">
        <v>7798</v>
      </c>
      <c r="B26" s="910">
        <v>1</v>
      </c>
      <c r="C26" s="911">
        <v>0.62</v>
      </c>
      <c r="D26" s="909">
        <v>3</v>
      </c>
      <c r="E26" s="912">
        <v>4</v>
      </c>
      <c r="F26" s="913">
        <v>2.7</v>
      </c>
      <c r="G26" s="896">
        <v>8.3000000000000007</v>
      </c>
      <c r="H26" s="914">
        <v>97</v>
      </c>
      <c r="I26" s="915">
        <v>69.02</v>
      </c>
      <c r="J26" s="899">
        <v>4.9000000000000004</v>
      </c>
      <c r="K26" s="916">
        <v>0.62</v>
      </c>
      <c r="L26" s="917">
        <v>2</v>
      </c>
      <c r="M26" s="917">
        <v>21</v>
      </c>
      <c r="N26" s="918">
        <v>7</v>
      </c>
      <c r="O26" s="917" t="s">
        <v>7759</v>
      </c>
      <c r="P26" s="919" t="s">
        <v>7799</v>
      </c>
      <c r="Q26" s="920">
        <f t="shared" si="0"/>
        <v>96</v>
      </c>
      <c r="R26" s="955">
        <f t="shared" si="0"/>
        <v>68.399999999999991</v>
      </c>
      <c r="S26" s="920">
        <f t="shared" si="1"/>
        <v>93</v>
      </c>
      <c r="T26" s="955">
        <f t="shared" si="2"/>
        <v>66.319999999999993</v>
      </c>
      <c r="U26" s="962">
        <v>679</v>
      </c>
      <c r="V26" s="910">
        <v>475.3</v>
      </c>
      <c r="W26" s="910">
        <v>-203.7</v>
      </c>
      <c r="X26" s="960">
        <v>0.70000000000000007</v>
      </c>
      <c r="Y26" s="958">
        <v>130</v>
      </c>
    </row>
    <row r="27" spans="1:25" ht="14.45" customHeight="1" x14ac:dyDescent="0.2">
      <c r="A27" s="924" t="s">
        <v>7800</v>
      </c>
      <c r="B27" s="910">
        <v>1</v>
      </c>
      <c r="C27" s="911">
        <v>0.84</v>
      </c>
      <c r="D27" s="909">
        <v>4</v>
      </c>
      <c r="E27" s="912">
        <v>2</v>
      </c>
      <c r="F27" s="913">
        <v>1.42</v>
      </c>
      <c r="G27" s="896">
        <v>5</v>
      </c>
      <c r="H27" s="914">
        <v>18</v>
      </c>
      <c r="I27" s="915">
        <v>16.91</v>
      </c>
      <c r="J27" s="897">
        <v>14.1</v>
      </c>
      <c r="K27" s="916">
        <v>0.84</v>
      </c>
      <c r="L27" s="917">
        <v>3</v>
      </c>
      <c r="M27" s="917">
        <v>30</v>
      </c>
      <c r="N27" s="918">
        <v>10</v>
      </c>
      <c r="O27" s="917" t="s">
        <v>7759</v>
      </c>
      <c r="P27" s="919" t="s">
        <v>7801</v>
      </c>
      <c r="Q27" s="920">
        <f t="shared" si="0"/>
        <v>17</v>
      </c>
      <c r="R27" s="955">
        <f t="shared" si="0"/>
        <v>16.07</v>
      </c>
      <c r="S27" s="920">
        <f t="shared" si="1"/>
        <v>16</v>
      </c>
      <c r="T27" s="955">
        <f t="shared" si="2"/>
        <v>15.49</v>
      </c>
      <c r="U27" s="962">
        <v>180</v>
      </c>
      <c r="V27" s="910">
        <v>253.79999999999998</v>
      </c>
      <c r="W27" s="910">
        <v>73.799999999999983</v>
      </c>
      <c r="X27" s="960">
        <v>1.41</v>
      </c>
      <c r="Y27" s="958">
        <v>104</v>
      </c>
    </row>
    <row r="28" spans="1:25" ht="14.45" customHeight="1" x14ac:dyDescent="0.2">
      <c r="A28" s="923" t="s">
        <v>7802</v>
      </c>
      <c r="B28" s="904"/>
      <c r="C28" s="905"/>
      <c r="D28" s="906"/>
      <c r="E28" s="908"/>
      <c r="F28" s="891"/>
      <c r="G28" s="892"/>
      <c r="H28" s="887">
        <v>1</v>
      </c>
      <c r="I28" s="888">
        <v>0.56000000000000005</v>
      </c>
      <c r="J28" s="889">
        <v>2</v>
      </c>
      <c r="K28" s="893">
        <v>0.56000000000000005</v>
      </c>
      <c r="L28" s="890">
        <v>2</v>
      </c>
      <c r="M28" s="890">
        <v>21</v>
      </c>
      <c r="N28" s="894">
        <v>7</v>
      </c>
      <c r="O28" s="890" t="s">
        <v>7759</v>
      </c>
      <c r="P28" s="907" t="s">
        <v>7803</v>
      </c>
      <c r="Q28" s="895">
        <f t="shared" si="0"/>
        <v>1</v>
      </c>
      <c r="R28" s="954">
        <f t="shared" si="0"/>
        <v>0.56000000000000005</v>
      </c>
      <c r="S28" s="895">
        <f t="shared" si="1"/>
        <v>1</v>
      </c>
      <c r="T28" s="954">
        <f t="shared" si="2"/>
        <v>0.56000000000000005</v>
      </c>
      <c r="U28" s="961">
        <v>7</v>
      </c>
      <c r="V28" s="904">
        <v>2</v>
      </c>
      <c r="W28" s="904">
        <v>-5</v>
      </c>
      <c r="X28" s="959">
        <v>0.2857142857142857</v>
      </c>
      <c r="Y28" s="957"/>
    </row>
    <row r="29" spans="1:25" ht="14.45" customHeight="1" x14ac:dyDescent="0.2">
      <c r="A29" s="924" t="s">
        <v>7804</v>
      </c>
      <c r="B29" s="910"/>
      <c r="C29" s="911"/>
      <c r="D29" s="909"/>
      <c r="E29" s="912"/>
      <c r="F29" s="913"/>
      <c r="G29" s="896"/>
      <c r="H29" s="914">
        <v>1</v>
      </c>
      <c r="I29" s="915">
        <v>0.86</v>
      </c>
      <c r="J29" s="897">
        <v>17</v>
      </c>
      <c r="K29" s="916">
        <v>0.82</v>
      </c>
      <c r="L29" s="917">
        <v>3</v>
      </c>
      <c r="M29" s="917">
        <v>24</v>
      </c>
      <c r="N29" s="918">
        <v>8</v>
      </c>
      <c r="O29" s="917" t="s">
        <v>7759</v>
      </c>
      <c r="P29" s="919" t="s">
        <v>7805</v>
      </c>
      <c r="Q29" s="920">
        <f t="shared" si="0"/>
        <v>1</v>
      </c>
      <c r="R29" s="955">
        <f t="shared" si="0"/>
        <v>0.86</v>
      </c>
      <c r="S29" s="920">
        <f t="shared" si="1"/>
        <v>1</v>
      </c>
      <c r="T29" s="955">
        <f t="shared" si="2"/>
        <v>0.86</v>
      </c>
      <c r="U29" s="962">
        <v>8</v>
      </c>
      <c r="V29" s="910">
        <v>17</v>
      </c>
      <c r="W29" s="910">
        <v>9</v>
      </c>
      <c r="X29" s="960">
        <v>2.125</v>
      </c>
      <c r="Y29" s="958">
        <v>9</v>
      </c>
    </row>
    <row r="30" spans="1:25" ht="14.45" customHeight="1" x14ac:dyDescent="0.2">
      <c r="A30" s="923" t="s">
        <v>7806</v>
      </c>
      <c r="B30" s="904"/>
      <c r="C30" s="905"/>
      <c r="D30" s="906"/>
      <c r="E30" s="908"/>
      <c r="F30" s="891"/>
      <c r="G30" s="892"/>
      <c r="H30" s="887">
        <v>1</v>
      </c>
      <c r="I30" s="888">
        <v>0.69</v>
      </c>
      <c r="J30" s="898">
        <v>10</v>
      </c>
      <c r="K30" s="893">
        <v>0.69</v>
      </c>
      <c r="L30" s="890">
        <v>3</v>
      </c>
      <c r="M30" s="890">
        <v>27</v>
      </c>
      <c r="N30" s="894">
        <v>9</v>
      </c>
      <c r="O30" s="890" t="s">
        <v>7759</v>
      </c>
      <c r="P30" s="907" t="s">
        <v>7807</v>
      </c>
      <c r="Q30" s="895">
        <f t="shared" si="0"/>
        <v>1</v>
      </c>
      <c r="R30" s="954">
        <f t="shared" si="0"/>
        <v>0.69</v>
      </c>
      <c r="S30" s="895">
        <f t="shared" si="1"/>
        <v>1</v>
      </c>
      <c r="T30" s="954">
        <f t="shared" si="2"/>
        <v>0.69</v>
      </c>
      <c r="U30" s="961">
        <v>9</v>
      </c>
      <c r="V30" s="904">
        <v>10</v>
      </c>
      <c r="W30" s="904">
        <v>1</v>
      </c>
      <c r="X30" s="959">
        <v>1.1111111111111112</v>
      </c>
      <c r="Y30" s="957">
        <v>1</v>
      </c>
    </row>
    <row r="31" spans="1:25" ht="14.45" customHeight="1" x14ac:dyDescent="0.2">
      <c r="A31" s="923" t="s">
        <v>7808</v>
      </c>
      <c r="B31" s="904"/>
      <c r="C31" s="905"/>
      <c r="D31" s="906"/>
      <c r="E31" s="908"/>
      <c r="F31" s="891"/>
      <c r="G31" s="892"/>
      <c r="H31" s="887">
        <v>1</v>
      </c>
      <c r="I31" s="888">
        <v>3.29</v>
      </c>
      <c r="J31" s="898">
        <v>18</v>
      </c>
      <c r="K31" s="893">
        <v>3.29</v>
      </c>
      <c r="L31" s="890">
        <v>4</v>
      </c>
      <c r="M31" s="890">
        <v>36</v>
      </c>
      <c r="N31" s="894">
        <v>12</v>
      </c>
      <c r="O31" s="890" t="s">
        <v>7759</v>
      </c>
      <c r="P31" s="907" t="s">
        <v>7809</v>
      </c>
      <c r="Q31" s="895">
        <f t="shared" si="0"/>
        <v>1</v>
      </c>
      <c r="R31" s="954">
        <f t="shared" si="0"/>
        <v>3.29</v>
      </c>
      <c r="S31" s="895">
        <f t="shared" si="1"/>
        <v>1</v>
      </c>
      <c r="T31" s="954">
        <f t="shared" si="2"/>
        <v>3.29</v>
      </c>
      <c r="U31" s="961">
        <v>12</v>
      </c>
      <c r="V31" s="904">
        <v>18</v>
      </c>
      <c r="W31" s="904">
        <v>6</v>
      </c>
      <c r="X31" s="959">
        <v>1.5</v>
      </c>
      <c r="Y31" s="957">
        <v>6</v>
      </c>
    </row>
    <row r="32" spans="1:25" ht="14.45" customHeight="1" x14ac:dyDescent="0.2">
      <c r="A32" s="924" t="s">
        <v>7810</v>
      </c>
      <c r="B32" s="910">
        <v>2</v>
      </c>
      <c r="C32" s="911">
        <v>9.56</v>
      </c>
      <c r="D32" s="909">
        <v>34.5</v>
      </c>
      <c r="E32" s="912">
        <v>1</v>
      </c>
      <c r="F32" s="913">
        <v>4.09</v>
      </c>
      <c r="G32" s="896">
        <v>37</v>
      </c>
      <c r="H32" s="914">
        <v>1</v>
      </c>
      <c r="I32" s="915">
        <v>4.09</v>
      </c>
      <c r="J32" s="897">
        <v>36</v>
      </c>
      <c r="K32" s="916">
        <v>4.09</v>
      </c>
      <c r="L32" s="917">
        <v>5</v>
      </c>
      <c r="M32" s="917">
        <v>45</v>
      </c>
      <c r="N32" s="918">
        <v>15</v>
      </c>
      <c r="O32" s="917" t="s">
        <v>7759</v>
      </c>
      <c r="P32" s="919" t="s">
        <v>7811</v>
      </c>
      <c r="Q32" s="920">
        <f t="shared" si="0"/>
        <v>-1</v>
      </c>
      <c r="R32" s="955">
        <f t="shared" si="0"/>
        <v>-5.4700000000000006</v>
      </c>
      <c r="S32" s="920">
        <f t="shared" si="1"/>
        <v>0</v>
      </c>
      <c r="T32" s="955">
        <f t="shared" si="2"/>
        <v>0</v>
      </c>
      <c r="U32" s="962">
        <v>15</v>
      </c>
      <c r="V32" s="910">
        <v>36</v>
      </c>
      <c r="W32" s="910">
        <v>21</v>
      </c>
      <c r="X32" s="960">
        <v>2.4</v>
      </c>
      <c r="Y32" s="958">
        <v>21</v>
      </c>
    </row>
    <row r="33" spans="1:25" ht="14.45" customHeight="1" x14ac:dyDescent="0.2">
      <c r="A33" s="924" t="s">
        <v>7812</v>
      </c>
      <c r="B33" s="910"/>
      <c r="C33" s="911"/>
      <c r="D33" s="909"/>
      <c r="E33" s="912"/>
      <c r="F33" s="913"/>
      <c r="G33" s="896"/>
      <c r="H33" s="914">
        <v>1</v>
      </c>
      <c r="I33" s="915">
        <v>6.37</v>
      </c>
      <c r="J33" s="897">
        <v>39</v>
      </c>
      <c r="K33" s="916">
        <v>6.37</v>
      </c>
      <c r="L33" s="917">
        <v>7</v>
      </c>
      <c r="M33" s="917">
        <v>60</v>
      </c>
      <c r="N33" s="918">
        <v>20</v>
      </c>
      <c r="O33" s="917" t="s">
        <v>7759</v>
      </c>
      <c r="P33" s="919" t="s">
        <v>7813</v>
      </c>
      <c r="Q33" s="920">
        <f t="shared" si="0"/>
        <v>1</v>
      </c>
      <c r="R33" s="955">
        <f t="shared" si="0"/>
        <v>6.37</v>
      </c>
      <c r="S33" s="920">
        <f t="shared" si="1"/>
        <v>1</v>
      </c>
      <c r="T33" s="955">
        <f t="shared" si="2"/>
        <v>6.37</v>
      </c>
      <c r="U33" s="962">
        <v>20</v>
      </c>
      <c r="V33" s="910">
        <v>39</v>
      </c>
      <c r="W33" s="910">
        <v>19</v>
      </c>
      <c r="X33" s="960">
        <v>1.95</v>
      </c>
      <c r="Y33" s="958">
        <v>19</v>
      </c>
    </row>
    <row r="34" spans="1:25" ht="14.45" customHeight="1" x14ac:dyDescent="0.2">
      <c r="A34" s="923" t="s">
        <v>7814</v>
      </c>
      <c r="B34" s="900">
        <v>1</v>
      </c>
      <c r="C34" s="901">
        <v>1.1499999999999999</v>
      </c>
      <c r="D34" s="902">
        <v>5</v>
      </c>
      <c r="E34" s="908"/>
      <c r="F34" s="891"/>
      <c r="G34" s="892"/>
      <c r="H34" s="890">
        <v>1</v>
      </c>
      <c r="I34" s="891">
        <v>3.08</v>
      </c>
      <c r="J34" s="898">
        <v>40</v>
      </c>
      <c r="K34" s="893">
        <v>1</v>
      </c>
      <c r="L34" s="890">
        <v>2</v>
      </c>
      <c r="M34" s="890">
        <v>18</v>
      </c>
      <c r="N34" s="894">
        <v>6</v>
      </c>
      <c r="O34" s="890" t="s">
        <v>7759</v>
      </c>
      <c r="P34" s="907" t="s">
        <v>7815</v>
      </c>
      <c r="Q34" s="895">
        <f t="shared" si="0"/>
        <v>0</v>
      </c>
      <c r="R34" s="954">
        <f t="shared" si="0"/>
        <v>1.9300000000000002</v>
      </c>
      <c r="S34" s="895">
        <f t="shared" si="1"/>
        <v>1</v>
      </c>
      <c r="T34" s="954">
        <f t="shared" si="2"/>
        <v>3.08</v>
      </c>
      <c r="U34" s="961">
        <v>6</v>
      </c>
      <c r="V34" s="904">
        <v>40</v>
      </c>
      <c r="W34" s="904">
        <v>34</v>
      </c>
      <c r="X34" s="959">
        <v>6.666666666666667</v>
      </c>
      <c r="Y34" s="957">
        <v>34</v>
      </c>
    </row>
    <row r="35" spans="1:25" ht="14.45" customHeight="1" x14ac:dyDescent="0.2">
      <c r="A35" s="924" t="s">
        <v>7816</v>
      </c>
      <c r="B35" s="921">
        <v>2</v>
      </c>
      <c r="C35" s="922">
        <v>4.0599999999999996</v>
      </c>
      <c r="D35" s="903">
        <v>16</v>
      </c>
      <c r="E35" s="912">
        <v>1</v>
      </c>
      <c r="F35" s="913">
        <v>2.54</v>
      </c>
      <c r="G35" s="896">
        <v>4</v>
      </c>
      <c r="H35" s="917">
        <v>2</v>
      </c>
      <c r="I35" s="913">
        <v>4.9400000000000004</v>
      </c>
      <c r="J35" s="897">
        <v>30.5</v>
      </c>
      <c r="K35" s="916">
        <v>1.72</v>
      </c>
      <c r="L35" s="917">
        <v>3</v>
      </c>
      <c r="M35" s="917">
        <v>27</v>
      </c>
      <c r="N35" s="918">
        <v>9</v>
      </c>
      <c r="O35" s="917" t="s">
        <v>7759</v>
      </c>
      <c r="P35" s="919" t="s">
        <v>7817</v>
      </c>
      <c r="Q35" s="920">
        <f t="shared" si="0"/>
        <v>0</v>
      </c>
      <c r="R35" s="955">
        <f t="shared" si="0"/>
        <v>0.88000000000000078</v>
      </c>
      <c r="S35" s="920">
        <f t="shared" si="1"/>
        <v>1</v>
      </c>
      <c r="T35" s="955">
        <f t="shared" si="2"/>
        <v>2.4000000000000004</v>
      </c>
      <c r="U35" s="962">
        <v>18</v>
      </c>
      <c r="V35" s="910">
        <v>61</v>
      </c>
      <c r="W35" s="910">
        <v>43</v>
      </c>
      <c r="X35" s="960">
        <v>3.3888888888888888</v>
      </c>
      <c r="Y35" s="958">
        <v>43</v>
      </c>
    </row>
    <row r="36" spans="1:25" ht="14.45" customHeight="1" x14ac:dyDescent="0.2">
      <c r="A36" s="924" t="s">
        <v>7818</v>
      </c>
      <c r="B36" s="921">
        <v>1</v>
      </c>
      <c r="C36" s="922">
        <v>3.23</v>
      </c>
      <c r="D36" s="903">
        <v>14</v>
      </c>
      <c r="E36" s="912">
        <v>2</v>
      </c>
      <c r="F36" s="913">
        <v>6.36</v>
      </c>
      <c r="G36" s="896">
        <v>16</v>
      </c>
      <c r="H36" s="917"/>
      <c r="I36" s="913"/>
      <c r="J36" s="896"/>
      <c r="K36" s="916">
        <v>3.18</v>
      </c>
      <c r="L36" s="917">
        <v>4</v>
      </c>
      <c r="M36" s="917">
        <v>39</v>
      </c>
      <c r="N36" s="918">
        <v>13</v>
      </c>
      <c r="O36" s="917" t="s">
        <v>7759</v>
      </c>
      <c r="P36" s="919" t="s">
        <v>7817</v>
      </c>
      <c r="Q36" s="920">
        <f t="shared" si="0"/>
        <v>-1</v>
      </c>
      <c r="R36" s="955">
        <f t="shared" si="0"/>
        <v>-3.23</v>
      </c>
      <c r="S36" s="920">
        <f t="shared" si="1"/>
        <v>-2</v>
      </c>
      <c r="T36" s="955">
        <f t="shared" si="2"/>
        <v>-6.36</v>
      </c>
      <c r="U36" s="962" t="s">
        <v>329</v>
      </c>
      <c r="V36" s="910" t="s">
        <v>329</v>
      </c>
      <c r="W36" s="910" t="s">
        <v>329</v>
      </c>
      <c r="X36" s="960" t="s">
        <v>329</v>
      </c>
      <c r="Y36" s="958"/>
    </row>
    <row r="37" spans="1:25" ht="14.45" customHeight="1" x14ac:dyDescent="0.2">
      <c r="A37" s="923" t="s">
        <v>7819</v>
      </c>
      <c r="B37" s="904">
        <v>37</v>
      </c>
      <c r="C37" s="905">
        <v>23.77</v>
      </c>
      <c r="D37" s="906">
        <v>10.1</v>
      </c>
      <c r="E37" s="908">
        <v>34</v>
      </c>
      <c r="F37" s="891">
        <v>16.149999999999999</v>
      </c>
      <c r="G37" s="892">
        <v>5.4</v>
      </c>
      <c r="H37" s="887">
        <v>59</v>
      </c>
      <c r="I37" s="888">
        <v>28.65</v>
      </c>
      <c r="J37" s="898">
        <v>6.1</v>
      </c>
      <c r="K37" s="893">
        <v>0.42</v>
      </c>
      <c r="L37" s="890">
        <v>2</v>
      </c>
      <c r="M37" s="890">
        <v>15</v>
      </c>
      <c r="N37" s="894">
        <v>5</v>
      </c>
      <c r="O37" s="890" t="s">
        <v>7759</v>
      </c>
      <c r="P37" s="907" t="s">
        <v>7820</v>
      </c>
      <c r="Q37" s="895">
        <f t="shared" si="0"/>
        <v>22</v>
      </c>
      <c r="R37" s="954">
        <f t="shared" si="0"/>
        <v>4.879999999999999</v>
      </c>
      <c r="S37" s="895">
        <f t="shared" si="1"/>
        <v>25</v>
      </c>
      <c r="T37" s="954">
        <f t="shared" si="2"/>
        <v>12.5</v>
      </c>
      <c r="U37" s="961">
        <v>295</v>
      </c>
      <c r="V37" s="904">
        <v>359.9</v>
      </c>
      <c r="W37" s="904">
        <v>64.899999999999977</v>
      </c>
      <c r="X37" s="959">
        <v>1.22</v>
      </c>
      <c r="Y37" s="957">
        <v>142</v>
      </c>
    </row>
    <row r="38" spans="1:25" ht="14.45" customHeight="1" x14ac:dyDescent="0.2">
      <c r="A38" s="924" t="s">
        <v>7821</v>
      </c>
      <c r="B38" s="910">
        <v>78</v>
      </c>
      <c r="C38" s="911">
        <v>47.12</v>
      </c>
      <c r="D38" s="909">
        <v>8.1999999999999993</v>
      </c>
      <c r="E38" s="912">
        <v>100</v>
      </c>
      <c r="F38" s="913">
        <v>56.09</v>
      </c>
      <c r="G38" s="896">
        <v>5.8</v>
      </c>
      <c r="H38" s="914">
        <v>850</v>
      </c>
      <c r="I38" s="915">
        <v>483.42</v>
      </c>
      <c r="J38" s="899">
        <v>4.0999999999999996</v>
      </c>
      <c r="K38" s="916">
        <v>0.55000000000000004</v>
      </c>
      <c r="L38" s="917">
        <v>2</v>
      </c>
      <c r="M38" s="917">
        <v>18</v>
      </c>
      <c r="N38" s="918">
        <v>6</v>
      </c>
      <c r="O38" s="917" t="s">
        <v>7759</v>
      </c>
      <c r="P38" s="919" t="s">
        <v>7822</v>
      </c>
      <c r="Q38" s="920">
        <f t="shared" si="0"/>
        <v>772</v>
      </c>
      <c r="R38" s="955">
        <f t="shared" si="0"/>
        <v>436.3</v>
      </c>
      <c r="S38" s="920">
        <f t="shared" si="1"/>
        <v>750</v>
      </c>
      <c r="T38" s="955">
        <f t="shared" si="2"/>
        <v>427.33000000000004</v>
      </c>
      <c r="U38" s="962">
        <v>5100</v>
      </c>
      <c r="V38" s="910">
        <v>3484.9999999999995</v>
      </c>
      <c r="W38" s="910">
        <v>-1615.0000000000005</v>
      </c>
      <c r="X38" s="960">
        <v>0.68333333333333324</v>
      </c>
      <c r="Y38" s="958">
        <v>543</v>
      </c>
    </row>
    <row r="39" spans="1:25" ht="14.45" customHeight="1" x14ac:dyDescent="0.2">
      <c r="A39" s="924" t="s">
        <v>7823</v>
      </c>
      <c r="B39" s="910">
        <v>51</v>
      </c>
      <c r="C39" s="911">
        <v>39.6</v>
      </c>
      <c r="D39" s="909">
        <v>8.4</v>
      </c>
      <c r="E39" s="912">
        <v>73</v>
      </c>
      <c r="F39" s="913">
        <v>55.22</v>
      </c>
      <c r="G39" s="896">
        <v>9</v>
      </c>
      <c r="H39" s="914">
        <v>74</v>
      </c>
      <c r="I39" s="915">
        <v>57.58</v>
      </c>
      <c r="J39" s="897">
        <v>9.4</v>
      </c>
      <c r="K39" s="916">
        <v>0.76</v>
      </c>
      <c r="L39" s="917">
        <v>3</v>
      </c>
      <c r="M39" s="917">
        <v>27</v>
      </c>
      <c r="N39" s="918">
        <v>9</v>
      </c>
      <c r="O39" s="917" t="s">
        <v>7759</v>
      </c>
      <c r="P39" s="919" t="s">
        <v>7824</v>
      </c>
      <c r="Q39" s="920">
        <f t="shared" si="0"/>
        <v>23</v>
      </c>
      <c r="R39" s="955">
        <f t="shared" si="0"/>
        <v>17.979999999999997</v>
      </c>
      <c r="S39" s="920">
        <f t="shared" si="1"/>
        <v>1</v>
      </c>
      <c r="T39" s="955">
        <f t="shared" si="2"/>
        <v>2.3599999999999994</v>
      </c>
      <c r="U39" s="962">
        <v>666</v>
      </c>
      <c r="V39" s="910">
        <v>695.6</v>
      </c>
      <c r="W39" s="910">
        <v>29.600000000000023</v>
      </c>
      <c r="X39" s="960">
        <v>1.0444444444444445</v>
      </c>
      <c r="Y39" s="958">
        <v>197</v>
      </c>
    </row>
    <row r="40" spans="1:25" ht="14.45" customHeight="1" x14ac:dyDescent="0.2">
      <c r="A40" s="923" t="s">
        <v>7825</v>
      </c>
      <c r="B40" s="904"/>
      <c r="C40" s="905"/>
      <c r="D40" s="906"/>
      <c r="E40" s="887">
        <v>1</v>
      </c>
      <c r="F40" s="888">
        <v>1.08</v>
      </c>
      <c r="G40" s="889">
        <v>12</v>
      </c>
      <c r="H40" s="890"/>
      <c r="I40" s="891"/>
      <c r="J40" s="892"/>
      <c r="K40" s="893">
        <v>1.05</v>
      </c>
      <c r="L40" s="890">
        <v>3</v>
      </c>
      <c r="M40" s="890">
        <v>27</v>
      </c>
      <c r="N40" s="894">
        <v>9</v>
      </c>
      <c r="O40" s="890" t="s">
        <v>7759</v>
      </c>
      <c r="P40" s="907" t="s">
        <v>7826</v>
      </c>
      <c r="Q40" s="895">
        <f t="shared" si="0"/>
        <v>0</v>
      </c>
      <c r="R40" s="954">
        <f t="shared" si="0"/>
        <v>0</v>
      </c>
      <c r="S40" s="895">
        <f t="shared" si="1"/>
        <v>-1</v>
      </c>
      <c r="T40" s="954">
        <f t="shared" si="2"/>
        <v>-1.08</v>
      </c>
      <c r="U40" s="961" t="s">
        <v>329</v>
      </c>
      <c r="V40" s="904" t="s">
        <v>329</v>
      </c>
      <c r="W40" s="904" t="s">
        <v>329</v>
      </c>
      <c r="X40" s="959" t="s">
        <v>329</v>
      </c>
      <c r="Y40" s="957"/>
    </row>
    <row r="41" spans="1:25" ht="14.45" customHeight="1" x14ac:dyDescent="0.2">
      <c r="A41" s="923" t="s">
        <v>7827</v>
      </c>
      <c r="B41" s="904"/>
      <c r="C41" s="905"/>
      <c r="D41" s="906"/>
      <c r="E41" s="908"/>
      <c r="F41" s="891"/>
      <c r="G41" s="892"/>
      <c r="H41" s="887">
        <v>1</v>
      </c>
      <c r="I41" s="888">
        <v>0.86</v>
      </c>
      <c r="J41" s="889">
        <v>7</v>
      </c>
      <c r="K41" s="893">
        <v>0.86</v>
      </c>
      <c r="L41" s="890">
        <v>3</v>
      </c>
      <c r="M41" s="890">
        <v>27</v>
      </c>
      <c r="N41" s="894">
        <v>9</v>
      </c>
      <c r="O41" s="890" t="s">
        <v>7759</v>
      </c>
      <c r="P41" s="907" t="s">
        <v>7828</v>
      </c>
      <c r="Q41" s="895">
        <f t="shared" si="0"/>
        <v>1</v>
      </c>
      <c r="R41" s="954">
        <f t="shared" si="0"/>
        <v>0.86</v>
      </c>
      <c r="S41" s="895">
        <f t="shared" si="1"/>
        <v>1</v>
      </c>
      <c r="T41" s="954">
        <f t="shared" si="2"/>
        <v>0.86</v>
      </c>
      <c r="U41" s="961">
        <v>9</v>
      </c>
      <c r="V41" s="904">
        <v>7</v>
      </c>
      <c r="W41" s="904">
        <v>-2</v>
      </c>
      <c r="X41" s="959">
        <v>0.77777777777777779</v>
      </c>
      <c r="Y41" s="957"/>
    </row>
    <row r="42" spans="1:25" ht="14.45" customHeight="1" x14ac:dyDescent="0.2">
      <c r="A42" s="923" t="s">
        <v>7829</v>
      </c>
      <c r="B42" s="904">
        <v>1</v>
      </c>
      <c r="C42" s="905">
        <v>1.6</v>
      </c>
      <c r="D42" s="906">
        <v>5</v>
      </c>
      <c r="E42" s="887">
        <v>4</v>
      </c>
      <c r="F42" s="888">
        <v>11.18</v>
      </c>
      <c r="G42" s="889">
        <v>17.8</v>
      </c>
      <c r="H42" s="890">
        <v>2</v>
      </c>
      <c r="I42" s="891">
        <v>3.2</v>
      </c>
      <c r="J42" s="892">
        <v>4</v>
      </c>
      <c r="K42" s="893">
        <v>1.6</v>
      </c>
      <c r="L42" s="890">
        <v>3</v>
      </c>
      <c r="M42" s="890">
        <v>24</v>
      </c>
      <c r="N42" s="894">
        <v>8</v>
      </c>
      <c r="O42" s="890" t="s">
        <v>7759</v>
      </c>
      <c r="P42" s="907" t="s">
        <v>7830</v>
      </c>
      <c r="Q42" s="895">
        <f t="shared" si="0"/>
        <v>1</v>
      </c>
      <c r="R42" s="954">
        <f t="shared" si="0"/>
        <v>1.6</v>
      </c>
      <c r="S42" s="895">
        <f t="shared" si="1"/>
        <v>-2</v>
      </c>
      <c r="T42" s="954">
        <f t="shared" si="2"/>
        <v>-7.9799999999999995</v>
      </c>
      <c r="U42" s="961">
        <v>16</v>
      </c>
      <c r="V42" s="904">
        <v>8</v>
      </c>
      <c r="W42" s="904">
        <v>-8</v>
      </c>
      <c r="X42" s="959">
        <v>0.5</v>
      </c>
      <c r="Y42" s="957"/>
    </row>
    <row r="43" spans="1:25" ht="14.45" customHeight="1" x14ac:dyDescent="0.2">
      <c r="A43" s="924" t="s">
        <v>7831</v>
      </c>
      <c r="B43" s="910">
        <v>2</v>
      </c>
      <c r="C43" s="911">
        <v>4.1500000000000004</v>
      </c>
      <c r="D43" s="909">
        <v>15.5</v>
      </c>
      <c r="E43" s="914">
        <v>5</v>
      </c>
      <c r="F43" s="915">
        <v>10.58</v>
      </c>
      <c r="G43" s="899">
        <v>13.2</v>
      </c>
      <c r="H43" s="917">
        <v>1</v>
      </c>
      <c r="I43" s="913">
        <v>2.08</v>
      </c>
      <c r="J43" s="897">
        <v>16</v>
      </c>
      <c r="K43" s="916">
        <v>2.08</v>
      </c>
      <c r="L43" s="917">
        <v>4</v>
      </c>
      <c r="M43" s="917">
        <v>39</v>
      </c>
      <c r="N43" s="918">
        <v>13</v>
      </c>
      <c r="O43" s="917" t="s">
        <v>7759</v>
      </c>
      <c r="P43" s="919" t="s">
        <v>7830</v>
      </c>
      <c r="Q43" s="920">
        <f t="shared" si="0"/>
        <v>-1</v>
      </c>
      <c r="R43" s="955">
        <f t="shared" si="0"/>
        <v>-2.0700000000000003</v>
      </c>
      <c r="S43" s="920">
        <f t="shared" si="1"/>
        <v>-4</v>
      </c>
      <c r="T43" s="955">
        <f t="shared" si="2"/>
        <v>-8.5</v>
      </c>
      <c r="U43" s="962">
        <v>13</v>
      </c>
      <c r="V43" s="910">
        <v>16</v>
      </c>
      <c r="W43" s="910">
        <v>3</v>
      </c>
      <c r="X43" s="960">
        <v>1.2307692307692308</v>
      </c>
      <c r="Y43" s="958">
        <v>3</v>
      </c>
    </row>
    <row r="44" spans="1:25" ht="14.45" customHeight="1" x14ac:dyDescent="0.2">
      <c r="A44" s="924" t="s">
        <v>7832</v>
      </c>
      <c r="B44" s="910">
        <v>2</v>
      </c>
      <c r="C44" s="911">
        <v>7.54</v>
      </c>
      <c r="D44" s="909">
        <v>31</v>
      </c>
      <c r="E44" s="914">
        <v>2</v>
      </c>
      <c r="F44" s="915">
        <v>7.54</v>
      </c>
      <c r="G44" s="899">
        <v>13.5</v>
      </c>
      <c r="H44" s="917">
        <v>3</v>
      </c>
      <c r="I44" s="913">
        <v>11.32</v>
      </c>
      <c r="J44" s="897">
        <v>23</v>
      </c>
      <c r="K44" s="916">
        <v>3.77</v>
      </c>
      <c r="L44" s="917">
        <v>6</v>
      </c>
      <c r="M44" s="917">
        <v>54</v>
      </c>
      <c r="N44" s="918">
        <v>18</v>
      </c>
      <c r="O44" s="917" t="s">
        <v>7759</v>
      </c>
      <c r="P44" s="919" t="s">
        <v>7830</v>
      </c>
      <c r="Q44" s="920">
        <f t="shared" si="0"/>
        <v>1</v>
      </c>
      <c r="R44" s="955">
        <f t="shared" si="0"/>
        <v>3.7800000000000002</v>
      </c>
      <c r="S44" s="920">
        <f t="shared" si="1"/>
        <v>1</v>
      </c>
      <c r="T44" s="955">
        <f t="shared" si="2"/>
        <v>3.7800000000000002</v>
      </c>
      <c r="U44" s="962">
        <v>54</v>
      </c>
      <c r="V44" s="910">
        <v>69</v>
      </c>
      <c r="W44" s="910">
        <v>15</v>
      </c>
      <c r="X44" s="960">
        <v>1.2777777777777777</v>
      </c>
      <c r="Y44" s="958">
        <v>15</v>
      </c>
    </row>
    <row r="45" spans="1:25" ht="14.45" customHeight="1" x14ac:dyDescent="0.2">
      <c r="A45" s="923" t="s">
        <v>7833</v>
      </c>
      <c r="B45" s="904">
        <v>17</v>
      </c>
      <c r="C45" s="905">
        <v>8.98</v>
      </c>
      <c r="D45" s="906">
        <v>6</v>
      </c>
      <c r="E45" s="908">
        <v>17</v>
      </c>
      <c r="F45" s="891">
        <v>9.2100000000000009</v>
      </c>
      <c r="G45" s="892">
        <v>7.5</v>
      </c>
      <c r="H45" s="887">
        <v>20</v>
      </c>
      <c r="I45" s="888">
        <v>11.48</v>
      </c>
      <c r="J45" s="889">
        <v>5.9</v>
      </c>
      <c r="K45" s="893">
        <v>0.47</v>
      </c>
      <c r="L45" s="890">
        <v>2</v>
      </c>
      <c r="M45" s="890">
        <v>18</v>
      </c>
      <c r="N45" s="894">
        <v>6</v>
      </c>
      <c r="O45" s="890" t="s">
        <v>7759</v>
      </c>
      <c r="P45" s="907" t="s">
        <v>7834</v>
      </c>
      <c r="Q45" s="895">
        <f t="shared" si="0"/>
        <v>3</v>
      </c>
      <c r="R45" s="954">
        <f t="shared" si="0"/>
        <v>2.5</v>
      </c>
      <c r="S45" s="895">
        <f t="shared" si="1"/>
        <v>3</v>
      </c>
      <c r="T45" s="954">
        <f t="shared" si="2"/>
        <v>2.2699999999999996</v>
      </c>
      <c r="U45" s="961">
        <v>120</v>
      </c>
      <c r="V45" s="904">
        <v>118</v>
      </c>
      <c r="W45" s="904">
        <v>-2</v>
      </c>
      <c r="X45" s="959">
        <v>0.98333333333333328</v>
      </c>
      <c r="Y45" s="957">
        <v>39</v>
      </c>
    </row>
    <row r="46" spans="1:25" ht="14.45" customHeight="1" x14ac:dyDescent="0.2">
      <c r="A46" s="924" t="s">
        <v>7835</v>
      </c>
      <c r="B46" s="910">
        <v>38</v>
      </c>
      <c r="C46" s="911">
        <v>23.55</v>
      </c>
      <c r="D46" s="909">
        <v>7</v>
      </c>
      <c r="E46" s="912">
        <v>55</v>
      </c>
      <c r="F46" s="913">
        <v>38</v>
      </c>
      <c r="G46" s="896">
        <v>7</v>
      </c>
      <c r="H46" s="914">
        <v>230</v>
      </c>
      <c r="I46" s="915">
        <v>152.13</v>
      </c>
      <c r="J46" s="899">
        <v>4.3</v>
      </c>
      <c r="K46" s="916">
        <v>0.61</v>
      </c>
      <c r="L46" s="917">
        <v>2</v>
      </c>
      <c r="M46" s="917">
        <v>21</v>
      </c>
      <c r="N46" s="918">
        <v>7</v>
      </c>
      <c r="O46" s="917" t="s">
        <v>7759</v>
      </c>
      <c r="P46" s="919" t="s">
        <v>7836</v>
      </c>
      <c r="Q46" s="920">
        <f t="shared" si="0"/>
        <v>192</v>
      </c>
      <c r="R46" s="955">
        <f t="shared" si="0"/>
        <v>128.57999999999998</v>
      </c>
      <c r="S46" s="920">
        <f t="shared" si="1"/>
        <v>175</v>
      </c>
      <c r="T46" s="955">
        <f t="shared" si="2"/>
        <v>114.13</v>
      </c>
      <c r="U46" s="962">
        <v>1610</v>
      </c>
      <c r="V46" s="910">
        <v>989</v>
      </c>
      <c r="W46" s="910">
        <v>-621</v>
      </c>
      <c r="X46" s="960">
        <v>0.61428571428571432</v>
      </c>
      <c r="Y46" s="958">
        <v>131</v>
      </c>
    </row>
    <row r="47" spans="1:25" ht="14.45" customHeight="1" x14ac:dyDescent="0.2">
      <c r="A47" s="924" t="s">
        <v>7837</v>
      </c>
      <c r="B47" s="910">
        <v>16</v>
      </c>
      <c r="C47" s="911">
        <v>14.94</v>
      </c>
      <c r="D47" s="909">
        <v>9.1999999999999993</v>
      </c>
      <c r="E47" s="912">
        <v>19</v>
      </c>
      <c r="F47" s="913">
        <v>22.7</v>
      </c>
      <c r="G47" s="896">
        <v>15.1</v>
      </c>
      <c r="H47" s="914">
        <v>39</v>
      </c>
      <c r="I47" s="915">
        <v>35.369999999999997</v>
      </c>
      <c r="J47" s="897">
        <v>9.4</v>
      </c>
      <c r="K47" s="916">
        <v>0.82</v>
      </c>
      <c r="L47" s="917">
        <v>3</v>
      </c>
      <c r="M47" s="917">
        <v>27</v>
      </c>
      <c r="N47" s="918">
        <v>9</v>
      </c>
      <c r="O47" s="917" t="s">
        <v>7759</v>
      </c>
      <c r="P47" s="919" t="s">
        <v>7838</v>
      </c>
      <c r="Q47" s="920">
        <f t="shared" si="0"/>
        <v>23</v>
      </c>
      <c r="R47" s="955">
        <f t="shared" si="0"/>
        <v>20.43</v>
      </c>
      <c r="S47" s="920">
        <f t="shared" si="1"/>
        <v>20</v>
      </c>
      <c r="T47" s="955">
        <f t="shared" si="2"/>
        <v>12.669999999999998</v>
      </c>
      <c r="U47" s="962">
        <v>351</v>
      </c>
      <c r="V47" s="910">
        <v>366.6</v>
      </c>
      <c r="W47" s="910">
        <v>15.600000000000023</v>
      </c>
      <c r="X47" s="960">
        <v>1.0444444444444445</v>
      </c>
      <c r="Y47" s="958">
        <v>117</v>
      </c>
    </row>
    <row r="48" spans="1:25" ht="14.45" customHeight="1" x14ac:dyDescent="0.2">
      <c r="A48" s="923" t="s">
        <v>7839</v>
      </c>
      <c r="B48" s="904"/>
      <c r="C48" s="905"/>
      <c r="D48" s="906"/>
      <c r="E48" s="908">
        <v>1</v>
      </c>
      <c r="F48" s="891">
        <v>0.47</v>
      </c>
      <c r="G48" s="892">
        <v>11</v>
      </c>
      <c r="H48" s="887">
        <v>1</v>
      </c>
      <c r="I48" s="888">
        <v>0.47</v>
      </c>
      <c r="J48" s="898">
        <v>8</v>
      </c>
      <c r="K48" s="893">
        <v>0.47</v>
      </c>
      <c r="L48" s="890">
        <v>2</v>
      </c>
      <c r="M48" s="890">
        <v>15</v>
      </c>
      <c r="N48" s="894">
        <v>5</v>
      </c>
      <c r="O48" s="890" t="s">
        <v>7759</v>
      </c>
      <c r="P48" s="907" t="s">
        <v>7840</v>
      </c>
      <c r="Q48" s="895">
        <f t="shared" si="0"/>
        <v>1</v>
      </c>
      <c r="R48" s="954">
        <f t="shared" si="0"/>
        <v>0.47</v>
      </c>
      <c r="S48" s="895">
        <f t="shared" si="1"/>
        <v>0</v>
      </c>
      <c r="T48" s="954">
        <f t="shared" si="2"/>
        <v>0</v>
      </c>
      <c r="U48" s="961">
        <v>5</v>
      </c>
      <c r="V48" s="904">
        <v>8</v>
      </c>
      <c r="W48" s="904">
        <v>3</v>
      </c>
      <c r="X48" s="959">
        <v>1.6</v>
      </c>
      <c r="Y48" s="957">
        <v>3</v>
      </c>
    </row>
    <row r="49" spans="1:25" ht="14.45" customHeight="1" x14ac:dyDescent="0.2">
      <c r="A49" s="923" t="s">
        <v>7841</v>
      </c>
      <c r="B49" s="904"/>
      <c r="C49" s="905"/>
      <c r="D49" s="906"/>
      <c r="E49" s="887">
        <v>1</v>
      </c>
      <c r="F49" s="888">
        <v>4.99</v>
      </c>
      <c r="G49" s="889">
        <v>8</v>
      </c>
      <c r="H49" s="890">
        <v>1</v>
      </c>
      <c r="I49" s="891">
        <v>3.59</v>
      </c>
      <c r="J49" s="898">
        <v>16</v>
      </c>
      <c r="K49" s="893">
        <v>4.99</v>
      </c>
      <c r="L49" s="890">
        <v>3</v>
      </c>
      <c r="M49" s="890">
        <v>27</v>
      </c>
      <c r="N49" s="894">
        <v>9</v>
      </c>
      <c r="O49" s="890" t="s">
        <v>7759</v>
      </c>
      <c r="P49" s="907" t="s">
        <v>7842</v>
      </c>
      <c r="Q49" s="895">
        <f t="shared" si="0"/>
        <v>1</v>
      </c>
      <c r="R49" s="954">
        <f t="shared" si="0"/>
        <v>3.59</v>
      </c>
      <c r="S49" s="895">
        <f t="shared" si="1"/>
        <v>0</v>
      </c>
      <c r="T49" s="954">
        <f t="shared" si="2"/>
        <v>-1.4000000000000004</v>
      </c>
      <c r="U49" s="961">
        <v>9</v>
      </c>
      <c r="V49" s="904">
        <v>16</v>
      </c>
      <c r="W49" s="904">
        <v>7</v>
      </c>
      <c r="X49" s="959">
        <v>1.7777777777777777</v>
      </c>
      <c r="Y49" s="957">
        <v>7</v>
      </c>
    </row>
    <row r="50" spans="1:25" ht="14.45" customHeight="1" x14ac:dyDescent="0.2">
      <c r="A50" s="924" t="s">
        <v>7843</v>
      </c>
      <c r="B50" s="910"/>
      <c r="C50" s="911"/>
      <c r="D50" s="909"/>
      <c r="E50" s="914">
        <v>1</v>
      </c>
      <c r="F50" s="915">
        <v>5.18</v>
      </c>
      <c r="G50" s="899">
        <v>15</v>
      </c>
      <c r="H50" s="917"/>
      <c r="I50" s="913"/>
      <c r="J50" s="896"/>
      <c r="K50" s="916">
        <v>5.18</v>
      </c>
      <c r="L50" s="917">
        <v>3</v>
      </c>
      <c r="M50" s="917">
        <v>27</v>
      </c>
      <c r="N50" s="918">
        <v>9</v>
      </c>
      <c r="O50" s="917" t="s">
        <v>7759</v>
      </c>
      <c r="P50" s="919" t="s">
        <v>7844</v>
      </c>
      <c r="Q50" s="920">
        <f t="shared" si="0"/>
        <v>0</v>
      </c>
      <c r="R50" s="955">
        <f t="shared" si="0"/>
        <v>0</v>
      </c>
      <c r="S50" s="920">
        <f t="shared" si="1"/>
        <v>-1</v>
      </c>
      <c r="T50" s="955">
        <f t="shared" si="2"/>
        <v>-5.18</v>
      </c>
      <c r="U50" s="962" t="s">
        <v>329</v>
      </c>
      <c r="V50" s="910" t="s">
        <v>329</v>
      </c>
      <c r="W50" s="910" t="s">
        <v>329</v>
      </c>
      <c r="X50" s="960" t="s">
        <v>329</v>
      </c>
      <c r="Y50" s="958"/>
    </row>
    <row r="51" spans="1:25" ht="14.45" customHeight="1" x14ac:dyDescent="0.2">
      <c r="A51" s="923" t="s">
        <v>7845</v>
      </c>
      <c r="B51" s="904"/>
      <c r="C51" s="905"/>
      <c r="D51" s="906"/>
      <c r="E51" s="908"/>
      <c r="F51" s="891"/>
      <c r="G51" s="892"/>
      <c r="H51" s="887">
        <v>1</v>
      </c>
      <c r="I51" s="888">
        <v>2.38</v>
      </c>
      <c r="J51" s="898">
        <v>28</v>
      </c>
      <c r="K51" s="893">
        <v>2.38</v>
      </c>
      <c r="L51" s="890">
        <v>4</v>
      </c>
      <c r="M51" s="890">
        <v>33</v>
      </c>
      <c r="N51" s="894">
        <v>11</v>
      </c>
      <c r="O51" s="890" t="s">
        <v>7759</v>
      </c>
      <c r="P51" s="907" t="s">
        <v>7846</v>
      </c>
      <c r="Q51" s="895">
        <f t="shared" si="0"/>
        <v>1</v>
      </c>
      <c r="R51" s="954">
        <f t="shared" si="0"/>
        <v>2.38</v>
      </c>
      <c r="S51" s="895">
        <f t="shared" si="1"/>
        <v>1</v>
      </c>
      <c r="T51" s="954">
        <f t="shared" si="2"/>
        <v>2.38</v>
      </c>
      <c r="U51" s="961">
        <v>11</v>
      </c>
      <c r="V51" s="904">
        <v>28</v>
      </c>
      <c r="W51" s="904">
        <v>17</v>
      </c>
      <c r="X51" s="959">
        <v>2.5454545454545454</v>
      </c>
      <c r="Y51" s="957">
        <v>17</v>
      </c>
    </row>
    <row r="52" spans="1:25" ht="14.45" customHeight="1" x14ac:dyDescent="0.2">
      <c r="A52" s="923" t="s">
        <v>7847</v>
      </c>
      <c r="B52" s="904"/>
      <c r="C52" s="905"/>
      <c r="D52" s="906"/>
      <c r="E52" s="908"/>
      <c r="F52" s="891"/>
      <c r="G52" s="892"/>
      <c r="H52" s="887">
        <v>1</v>
      </c>
      <c r="I52" s="888">
        <v>6.4</v>
      </c>
      <c r="J52" s="898">
        <v>69</v>
      </c>
      <c r="K52" s="893">
        <v>3.73</v>
      </c>
      <c r="L52" s="890">
        <v>5</v>
      </c>
      <c r="M52" s="890">
        <v>48</v>
      </c>
      <c r="N52" s="894">
        <v>16</v>
      </c>
      <c r="O52" s="890" t="s">
        <v>7759</v>
      </c>
      <c r="P52" s="907" t="s">
        <v>7848</v>
      </c>
      <c r="Q52" s="895">
        <f t="shared" si="0"/>
        <v>1</v>
      </c>
      <c r="R52" s="954">
        <f t="shared" si="0"/>
        <v>6.4</v>
      </c>
      <c r="S52" s="895">
        <f t="shared" si="1"/>
        <v>1</v>
      </c>
      <c r="T52" s="954">
        <f t="shared" si="2"/>
        <v>6.4</v>
      </c>
      <c r="U52" s="961">
        <v>16</v>
      </c>
      <c r="V52" s="904">
        <v>69</v>
      </c>
      <c r="W52" s="904">
        <v>53</v>
      </c>
      <c r="X52" s="959">
        <v>4.3125</v>
      </c>
      <c r="Y52" s="957">
        <v>53</v>
      </c>
    </row>
    <row r="53" spans="1:25" ht="14.45" customHeight="1" x14ac:dyDescent="0.2">
      <c r="A53" s="923" t="s">
        <v>7849</v>
      </c>
      <c r="B53" s="904"/>
      <c r="C53" s="905"/>
      <c r="D53" s="906"/>
      <c r="E53" s="908">
        <v>2</v>
      </c>
      <c r="F53" s="891">
        <v>1.1299999999999999</v>
      </c>
      <c r="G53" s="892">
        <v>2.5</v>
      </c>
      <c r="H53" s="887">
        <v>12</v>
      </c>
      <c r="I53" s="888">
        <v>8.8800000000000008</v>
      </c>
      <c r="J53" s="898">
        <v>11.2</v>
      </c>
      <c r="K53" s="893">
        <v>0.56999999999999995</v>
      </c>
      <c r="L53" s="890">
        <v>2</v>
      </c>
      <c r="M53" s="890">
        <v>21</v>
      </c>
      <c r="N53" s="894">
        <v>7</v>
      </c>
      <c r="O53" s="890" t="s">
        <v>7759</v>
      </c>
      <c r="P53" s="907" t="s">
        <v>7850</v>
      </c>
      <c r="Q53" s="895">
        <f t="shared" si="0"/>
        <v>12</v>
      </c>
      <c r="R53" s="954">
        <f t="shared" si="0"/>
        <v>8.8800000000000008</v>
      </c>
      <c r="S53" s="895">
        <f t="shared" si="1"/>
        <v>10</v>
      </c>
      <c r="T53" s="954">
        <f t="shared" si="2"/>
        <v>7.7500000000000009</v>
      </c>
      <c r="U53" s="961">
        <v>84</v>
      </c>
      <c r="V53" s="904">
        <v>134.39999999999998</v>
      </c>
      <c r="W53" s="904">
        <v>50.399999999999977</v>
      </c>
      <c r="X53" s="959">
        <v>1.5999999999999996</v>
      </c>
      <c r="Y53" s="957">
        <v>72</v>
      </c>
    </row>
    <row r="54" spans="1:25" ht="14.45" customHeight="1" x14ac:dyDescent="0.2">
      <c r="A54" s="924" t="s">
        <v>7851</v>
      </c>
      <c r="B54" s="910">
        <v>8</v>
      </c>
      <c r="C54" s="911">
        <v>6.79</v>
      </c>
      <c r="D54" s="909">
        <v>12.4</v>
      </c>
      <c r="E54" s="912">
        <v>9</v>
      </c>
      <c r="F54" s="913">
        <v>5.29</v>
      </c>
      <c r="G54" s="896">
        <v>4.3</v>
      </c>
      <c r="H54" s="914">
        <v>62</v>
      </c>
      <c r="I54" s="915">
        <v>39.119999999999997</v>
      </c>
      <c r="J54" s="899">
        <v>6</v>
      </c>
      <c r="K54" s="916">
        <v>0.67</v>
      </c>
      <c r="L54" s="917">
        <v>3</v>
      </c>
      <c r="M54" s="917">
        <v>24</v>
      </c>
      <c r="N54" s="918">
        <v>8</v>
      </c>
      <c r="O54" s="917" t="s">
        <v>7759</v>
      </c>
      <c r="P54" s="919" t="s">
        <v>7850</v>
      </c>
      <c r="Q54" s="920">
        <f t="shared" si="0"/>
        <v>54</v>
      </c>
      <c r="R54" s="955">
        <f t="shared" si="0"/>
        <v>32.33</v>
      </c>
      <c r="S54" s="920">
        <f t="shared" si="1"/>
        <v>53</v>
      </c>
      <c r="T54" s="955">
        <f t="shared" si="2"/>
        <v>33.83</v>
      </c>
      <c r="U54" s="962">
        <v>496</v>
      </c>
      <c r="V54" s="910">
        <v>372</v>
      </c>
      <c r="W54" s="910">
        <v>-124</v>
      </c>
      <c r="X54" s="960">
        <v>0.75</v>
      </c>
      <c r="Y54" s="958">
        <v>94</v>
      </c>
    </row>
    <row r="55" spans="1:25" ht="14.45" customHeight="1" x14ac:dyDescent="0.2">
      <c r="A55" s="924" t="s">
        <v>7852</v>
      </c>
      <c r="B55" s="910">
        <v>4</v>
      </c>
      <c r="C55" s="911">
        <v>4.07</v>
      </c>
      <c r="D55" s="909">
        <v>9.3000000000000007</v>
      </c>
      <c r="E55" s="912">
        <v>7</v>
      </c>
      <c r="F55" s="913">
        <v>6.56</v>
      </c>
      <c r="G55" s="896">
        <v>6.3</v>
      </c>
      <c r="H55" s="914">
        <v>9</v>
      </c>
      <c r="I55" s="915">
        <v>8.94</v>
      </c>
      <c r="J55" s="899">
        <v>6.7</v>
      </c>
      <c r="K55" s="916">
        <v>1.02</v>
      </c>
      <c r="L55" s="917">
        <v>3</v>
      </c>
      <c r="M55" s="917">
        <v>30</v>
      </c>
      <c r="N55" s="918">
        <v>10</v>
      </c>
      <c r="O55" s="917" t="s">
        <v>7759</v>
      </c>
      <c r="P55" s="919" t="s">
        <v>7850</v>
      </c>
      <c r="Q55" s="920">
        <f t="shared" si="0"/>
        <v>5</v>
      </c>
      <c r="R55" s="955">
        <f t="shared" si="0"/>
        <v>4.8699999999999992</v>
      </c>
      <c r="S55" s="920">
        <f t="shared" si="1"/>
        <v>2</v>
      </c>
      <c r="T55" s="955">
        <f t="shared" si="2"/>
        <v>2.38</v>
      </c>
      <c r="U55" s="962">
        <v>90</v>
      </c>
      <c r="V55" s="910">
        <v>60.300000000000004</v>
      </c>
      <c r="W55" s="910">
        <v>-29.699999999999996</v>
      </c>
      <c r="X55" s="960">
        <v>0.67</v>
      </c>
      <c r="Y55" s="958">
        <v>2</v>
      </c>
    </row>
    <row r="56" spans="1:25" ht="14.45" customHeight="1" x14ac:dyDescent="0.2">
      <c r="A56" s="923" t="s">
        <v>7853</v>
      </c>
      <c r="B56" s="904">
        <v>1</v>
      </c>
      <c r="C56" s="905">
        <v>0.56000000000000005</v>
      </c>
      <c r="D56" s="906">
        <v>5</v>
      </c>
      <c r="E56" s="887"/>
      <c r="F56" s="888"/>
      <c r="G56" s="889"/>
      <c r="H56" s="890"/>
      <c r="I56" s="891"/>
      <c r="J56" s="892"/>
      <c r="K56" s="893">
        <v>0.46</v>
      </c>
      <c r="L56" s="890">
        <v>2</v>
      </c>
      <c r="M56" s="890">
        <v>18</v>
      </c>
      <c r="N56" s="894">
        <v>6</v>
      </c>
      <c r="O56" s="890" t="s">
        <v>7759</v>
      </c>
      <c r="P56" s="907" t="s">
        <v>7854</v>
      </c>
      <c r="Q56" s="895">
        <f t="shared" si="0"/>
        <v>-1</v>
      </c>
      <c r="R56" s="954">
        <f t="shared" si="0"/>
        <v>-0.56000000000000005</v>
      </c>
      <c r="S56" s="895">
        <f t="shared" si="1"/>
        <v>0</v>
      </c>
      <c r="T56" s="954">
        <f t="shared" si="2"/>
        <v>0</v>
      </c>
      <c r="U56" s="961" t="s">
        <v>329</v>
      </c>
      <c r="V56" s="904" t="s">
        <v>329</v>
      </c>
      <c r="W56" s="904" t="s">
        <v>329</v>
      </c>
      <c r="X56" s="959" t="s">
        <v>329</v>
      </c>
      <c r="Y56" s="957"/>
    </row>
    <row r="57" spans="1:25" ht="14.45" customHeight="1" x14ac:dyDescent="0.2">
      <c r="A57" s="924" t="s">
        <v>7855</v>
      </c>
      <c r="B57" s="910"/>
      <c r="C57" s="911"/>
      <c r="D57" s="909"/>
      <c r="E57" s="914">
        <v>1</v>
      </c>
      <c r="F57" s="915">
        <v>0.76</v>
      </c>
      <c r="G57" s="899">
        <v>3</v>
      </c>
      <c r="H57" s="917"/>
      <c r="I57" s="913"/>
      <c r="J57" s="896"/>
      <c r="K57" s="916">
        <v>0.68</v>
      </c>
      <c r="L57" s="917">
        <v>3</v>
      </c>
      <c r="M57" s="917">
        <v>24</v>
      </c>
      <c r="N57" s="918">
        <v>8</v>
      </c>
      <c r="O57" s="917" t="s">
        <v>7759</v>
      </c>
      <c r="P57" s="919" t="s">
        <v>7856</v>
      </c>
      <c r="Q57" s="920">
        <f t="shared" si="0"/>
        <v>0</v>
      </c>
      <c r="R57" s="955">
        <f t="shared" si="0"/>
        <v>0</v>
      </c>
      <c r="S57" s="920">
        <f t="shared" si="1"/>
        <v>-1</v>
      </c>
      <c r="T57" s="955">
        <f t="shared" si="2"/>
        <v>-0.76</v>
      </c>
      <c r="U57" s="962" t="s">
        <v>329</v>
      </c>
      <c r="V57" s="910" t="s">
        <v>329</v>
      </c>
      <c r="W57" s="910" t="s">
        <v>329</v>
      </c>
      <c r="X57" s="960" t="s">
        <v>329</v>
      </c>
      <c r="Y57" s="958"/>
    </row>
    <row r="58" spans="1:25" ht="14.45" customHeight="1" x14ac:dyDescent="0.2">
      <c r="A58" s="923" t="s">
        <v>7857</v>
      </c>
      <c r="B58" s="904">
        <v>7</v>
      </c>
      <c r="C58" s="905">
        <v>3.76</v>
      </c>
      <c r="D58" s="906">
        <v>13.3</v>
      </c>
      <c r="E58" s="887">
        <v>5</v>
      </c>
      <c r="F58" s="888">
        <v>2.8</v>
      </c>
      <c r="G58" s="889">
        <v>7.6</v>
      </c>
      <c r="H58" s="890">
        <v>3</v>
      </c>
      <c r="I58" s="891">
        <v>1.61</v>
      </c>
      <c r="J58" s="892">
        <v>8.3000000000000007</v>
      </c>
      <c r="K58" s="893">
        <v>0.54</v>
      </c>
      <c r="L58" s="890">
        <v>3</v>
      </c>
      <c r="M58" s="890">
        <v>27</v>
      </c>
      <c r="N58" s="894">
        <v>9</v>
      </c>
      <c r="O58" s="890" t="s">
        <v>7759</v>
      </c>
      <c r="P58" s="907" t="s">
        <v>7858</v>
      </c>
      <c r="Q58" s="895">
        <f t="shared" si="0"/>
        <v>-4</v>
      </c>
      <c r="R58" s="954">
        <f t="shared" si="0"/>
        <v>-2.1499999999999995</v>
      </c>
      <c r="S58" s="895">
        <f t="shared" si="1"/>
        <v>-2</v>
      </c>
      <c r="T58" s="954">
        <f t="shared" si="2"/>
        <v>-1.1899999999999997</v>
      </c>
      <c r="U58" s="961">
        <v>27</v>
      </c>
      <c r="V58" s="904">
        <v>24.900000000000002</v>
      </c>
      <c r="W58" s="904">
        <v>-2.0999999999999979</v>
      </c>
      <c r="X58" s="959">
        <v>0.92222222222222228</v>
      </c>
      <c r="Y58" s="957">
        <v>5</v>
      </c>
    </row>
    <row r="59" spans="1:25" ht="14.45" customHeight="1" x14ac:dyDescent="0.2">
      <c r="A59" s="924" t="s">
        <v>7859</v>
      </c>
      <c r="B59" s="910">
        <v>7</v>
      </c>
      <c r="C59" s="911">
        <v>3.99</v>
      </c>
      <c r="D59" s="909">
        <v>4.4000000000000004</v>
      </c>
      <c r="E59" s="914">
        <v>17</v>
      </c>
      <c r="F59" s="915">
        <v>10.1</v>
      </c>
      <c r="G59" s="899">
        <v>6.4</v>
      </c>
      <c r="H59" s="917">
        <v>5</v>
      </c>
      <c r="I59" s="913">
        <v>3.08</v>
      </c>
      <c r="J59" s="897">
        <v>23</v>
      </c>
      <c r="K59" s="916">
        <v>0.6</v>
      </c>
      <c r="L59" s="917">
        <v>3</v>
      </c>
      <c r="M59" s="917">
        <v>30</v>
      </c>
      <c r="N59" s="918">
        <v>10</v>
      </c>
      <c r="O59" s="917" t="s">
        <v>7759</v>
      </c>
      <c r="P59" s="919" t="s">
        <v>7860</v>
      </c>
      <c r="Q59" s="920">
        <f t="shared" si="0"/>
        <v>-2</v>
      </c>
      <c r="R59" s="955">
        <f t="shared" si="0"/>
        <v>-0.91000000000000014</v>
      </c>
      <c r="S59" s="920">
        <f t="shared" si="1"/>
        <v>-12</v>
      </c>
      <c r="T59" s="955">
        <f t="shared" si="2"/>
        <v>-7.02</v>
      </c>
      <c r="U59" s="962">
        <v>50</v>
      </c>
      <c r="V59" s="910">
        <v>115</v>
      </c>
      <c r="W59" s="910">
        <v>65</v>
      </c>
      <c r="X59" s="960">
        <v>2.2999999999999998</v>
      </c>
      <c r="Y59" s="958">
        <v>65</v>
      </c>
    </row>
    <row r="60" spans="1:25" ht="14.45" customHeight="1" x14ac:dyDescent="0.2">
      <c r="A60" s="924" t="s">
        <v>7861</v>
      </c>
      <c r="B60" s="910">
        <v>3</v>
      </c>
      <c r="C60" s="911">
        <v>1.7</v>
      </c>
      <c r="D60" s="909">
        <v>10</v>
      </c>
      <c r="E60" s="914">
        <v>4</v>
      </c>
      <c r="F60" s="915">
        <v>4.92</v>
      </c>
      <c r="G60" s="899">
        <v>12</v>
      </c>
      <c r="H60" s="917">
        <v>6</v>
      </c>
      <c r="I60" s="913">
        <v>5.18</v>
      </c>
      <c r="J60" s="896">
        <v>10.3</v>
      </c>
      <c r="K60" s="916">
        <v>0.86</v>
      </c>
      <c r="L60" s="917">
        <v>4</v>
      </c>
      <c r="M60" s="917">
        <v>36</v>
      </c>
      <c r="N60" s="918">
        <v>12</v>
      </c>
      <c r="O60" s="917" t="s">
        <v>7759</v>
      </c>
      <c r="P60" s="919" t="s">
        <v>7862</v>
      </c>
      <c r="Q60" s="920">
        <f t="shared" si="0"/>
        <v>3</v>
      </c>
      <c r="R60" s="955">
        <f t="shared" si="0"/>
        <v>3.4799999999999995</v>
      </c>
      <c r="S60" s="920">
        <f t="shared" si="1"/>
        <v>2</v>
      </c>
      <c r="T60" s="955">
        <f t="shared" si="2"/>
        <v>0.25999999999999979</v>
      </c>
      <c r="U60" s="962">
        <v>72</v>
      </c>
      <c r="V60" s="910">
        <v>61.800000000000004</v>
      </c>
      <c r="W60" s="910">
        <v>-10.199999999999996</v>
      </c>
      <c r="X60" s="960">
        <v>0.85833333333333339</v>
      </c>
      <c r="Y60" s="958">
        <v>7</v>
      </c>
    </row>
    <row r="61" spans="1:25" ht="14.45" customHeight="1" x14ac:dyDescent="0.2">
      <c r="A61" s="923" t="s">
        <v>7863</v>
      </c>
      <c r="B61" s="904">
        <v>9</v>
      </c>
      <c r="C61" s="905">
        <v>2.98</v>
      </c>
      <c r="D61" s="906">
        <v>4.8</v>
      </c>
      <c r="E61" s="908">
        <v>4</v>
      </c>
      <c r="F61" s="891">
        <v>1.89</v>
      </c>
      <c r="G61" s="892">
        <v>10.8</v>
      </c>
      <c r="H61" s="887">
        <v>9</v>
      </c>
      <c r="I61" s="888">
        <v>3.73</v>
      </c>
      <c r="J61" s="898">
        <v>8.1</v>
      </c>
      <c r="K61" s="893">
        <v>0.33</v>
      </c>
      <c r="L61" s="890">
        <v>1</v>
      </c>
      <c r="M61" s="890">
        <v>12</v>
      </c>
      <c r="N61" s="894">
        <v>4</v>
      </c>
      <c r="O61" s="890" t="s">
        <v>7759</v>
      </c>
      <c r="P61" s="907" t="s">
        <v>7864</v>
      </c>
      <c r="Q61" s="895">
        <f t="shared" si="0"/>
        <v>0</v>
      </c>
      <c r="R61" s="954">
        <f t="shared" si="0"/>
        <v>0.75</v>
      </c>
      <c r="S61" s="895">
        <f t="shared" si="1"/>
        <v>5</v>
      </c>
      <c r="T61" s="954">
        <f t="shared" si="2"/>
        <v>1.84</v>
      </c>
      <c r="U61" s="961">
        <v>36</v>
      </c>
      <c r="V61" s="904">
        <v>72.899999999999991</v>
      </c>
      <c r="W61" s="904">
        <v>36.899999999999991</v>
      </c>
      <c r="X61" s="959">
        <v>2.0249999999999999</v>
      </c>
      <c r="Y61" s="957">
        <v>41</v>
      </c>
    </row>
    <row r="62" spans="1:25" ht="14.45" customHeight="1" x14ac:dyDescent="0.2">
      <c r="A62" s="924" t="s">
        <v>7865</v>
      </c>
      <c r="B62" s="910">
        <v>40</v>
      </c>
      <c r="C62" s="911">
        <v>23.36</v>
      </c>
      <c r="D62" s="909">
        <v>8.3000000000000007</v>
      </c>
      <c r="E62" s="912">
        <v>32</v>
      </c>
      <c r="F62" s="913">
        <v>18.760000000000002</v>
      </c>
      <c r="G62" s="896">
        <v>8.6</v>
      </c>
      <c r="H62" s="914">
        <v>83</v>
      </c>
      <c r="I62" s="915">
        <v>43.67</v>
      </c>
      <c r="J62" s="897">
        <v>6.3</v>
      </c>
      <c r="K62" s="916">
        <v>0.48</v>
      </c>
      <c r="L62" s="917">
        <v>2</v>
      </c>
      <c r="M62" s="917">
        <v>18</v>
      </c>
      <c r="N62" s="918">
        <v>6</v>
      </c>
      <c r="O62" s="917" t="s">
        <v>7759</v>
      </c>
      <c r="P62" s="919" t="s">
        <v>7866</v>
      </c>
      <c r="Q62" s="920">
        <f t="shared" si="0"/>
        <v>43</v>
      </c>
      <c r="R62" s="955">
        <f t="shared" si="0"/>
        <v>20.310000000000002</v>
      </c>
      <c r="S62" s="920">
        <f t="shared" si="1"/>
        <v>51</v>
      </c>
      <c r="T62" s="955">
        <f t="shared" si="2"/>
        <v>24.91</v>
      </c>
      <c r="U62" s="962">
        <v>498</v>
      </c>
      <c r="V62" s="910">
        <v>522.9</v>
      </c>
      <c r="W62" s="910">
        <v>24.899999999999977</v>
      </c>
      <c r="X62" s="960">
        <v>1.05</v>
      </c>
      <c r="Y62" s="958">
        <v>209</v>
      </c>
    </row>
    <row r="63" spans="1:25" ht="14.45" customHeight="1" x14ac:dyDescent="0.2">
      <c r="A63" s="924" t="s">
        <v>7867</v>
      </c>
      <c r="B63" s="910">
        <v>12</v>
      </c>
      <c r="C63" s="911">
        <v>7.44</v>
      </c>
      <c r="D63" s="909">
        <v>6.6</v>
      </c>
      <c r="E63" s="912">
        <v>27</v>
      </c>
      <c r="F63" s="913">
        <v>17.27</v>
      </c>
      <c r="G63" s="896">
        <v>6.1</v>
      </c>
      <c r="H63" s="914">
        <v>21</v>
      </c>
      <c r="I63" s="915">
        <v>14.1</v>
      </c>
      <c r="J63" s="897">
        <v>7.4</v>
      </c>
      <c r="K63" s="916">
        <v>0.6</v>
      </c>
      <c r="L63" s="917">
        <v>2</v>
      </c>
      <c r="M63" s="917">
        <v>21</v>
      </c>
      <c r="N63" s="918">
        <v>7</v>
      </c>
      <c r="O63" s="917" t="s">
        <v>7759</v>
      </c>
      <c r="P63" s="919" t="s">
        <v>7868</v>
      </c>
      <c r="Q63" s="920">
        <f t="shared" si="0"/>
        <v>9</v>
      </c>
      <c r="R63" s="955">
        <f t="shared" si="0"/>
        <v>6.6599999999999993</v>
      </c>
      <c r="S63" s="920">
        <f t="shared" si="1"/>
        <v>-6</v>
      </c>
      <c r="T63" s="955">
        <f t="shared" si="2"/>
        <v>-3.17</v>
      </c>
      <c r="U63" s="962">
        <v>147</v>
      </c>
      <c r="V63" s="910">
        <v>155.4</v>
      </c>
      <c r="W63" s="910">
        <v>8.4000000000000057</v>
      </c>
      <c r="X63" s="960">
        <v>1.0571428571428572</v>
      </c>
      <c r="Y63" s="958">
        <v>52</v>
      </c>
    </row>
    <row r="64" spans="1:25" ht="14.45" customHeight="1" x14ac:dyDescent="0.2">
      <c r="A64" s="923" t="s">
        <v>7869</v>
      </c>
      <c r="B64" s="904">
        <v>1</v>
      </c>
      <c r="C64" s="905">
        <v>0.34</v>
      </c>
      <c r="D64" s="906">
        <v>3</v>
      </c>
      <c r="E64" s="908">
        <v>1</v>
      </c>
      <c r="F64" s="891">
        <v>0.34</v>
      </c>
      <c r="G64" s="892">
        <v>6</v>
      </c>
      <c r="H64" s="887">
        <v>3</v>
      </c>
      <c r="I64" s="888">
        <v>3.09</v>
      </c>
      <c r="J64" s="898">
        <v>23.3</v>
      </c>
      <c r="K64" s="893">
        <v>0.34</v>
      </c>
      <c r="L64" s="890">
        <v>2</v>
      </c>
      <c r="M64" s="890">
        <v>15</v>
      </c>
      <c r="N64" s="894">
        <v>5</v>
      </c>
      <c r="O64" s="890" t="s">
        <v>7759</v>
      </c>
      <c r="P64" s="907" t="s">
        <v>7870</v>
      </c>
      <c r="Q64" s="895">
        <f t="shared" si="0"/>
        <v>2</v>
      </c>
      <c r="R64" s="954">
        <f t="shared" si="0"/>
        <v>2.75</v>
      </c>
      <c r="S64" s="895">
        <f t="shared" si="1"/>
        <v>2</v>
      </c>
      <c r="T64" s="954">
        <f t="shared" si="2"/>
        <v>2.75</v>
      </c>
      <c r="U64" s="961">
        <v>15</v>
      </c>
      <c r="V64" s="904">
        <v>69.900000000000006</v>
      </c>
      <c r="W64" s="904">
        <v>54.900000000000006</v>
      </c>
      <c r="X64" s="959">
        <v>4.66</v>
      </c>
      <c r="Y64" s="957">
        <v>58</v>
      </c>
    </row>
    <row r="65" spans="1:25" ht="14.45" customHeight="1" x14ac:dyDescent="0.2">
      <c r="A65" s="924" t="s">
        <v>7871</v>
      </c>
      <c r="B65" s="910"/>
      <c r="C65" s="911"/>
      <c r="D65" s="909"/>
      <c r="E65" s="912">
        <v>5</v>
      </c>
      <c r="F65" s="913">
        <v>2.42</v>
      </c>
      <c r="G65" s="896">
        <v>7.2</v>
      </c>
      <c r="H65" s="914">
        <v>7</v>
      </c>
      <c r="I65" s="915">
        <v>3.81</v>
      </c>
      <c r="J65" s="899">
        <v>5</v>
      </c>
      <c r="K65" s="916">
        <v>0.48</v>
      </c>
      <c r="L65" s="917">
        <v>3</v>
      </c>
      <c r="M65" s="917">
        <v>24</v>
      </c>
      <c r="N65" s="918">
        <v>8</v>
      </c>
      <c r="O65" s="917" t="s">
        <v>7759</v>
      </c>
      <c r="P65" s="919" t="s">
        <v>7872</v>
      </c>
      <c r="Q65" s="920">
        <f t="shared" si="0"/>
        <v>7</v>
      </c>
      <c r="R65" s="955">
        <f t="shared" si="0"/>
        <v>3.81</v>
      </c>
      <c r="S65" s="920">
        <f t="shared" si="1"/>
        <v>2</v>
      </c>
      <c r="T65" s="955">
        <f t="shared" si="2"/>
        <v>1.3900000000000001</v>
      </c>
      <c r="U65" s="962">
        <v>56</v>
      </c>
      <c r="V65" s="910">
        <v>35</v>
      </c>
      <c r="W65" s="910">
        <v>-21</v>
      </c>
      <c r="X65" s="960">
        <v>0.625</v>
      </c>
      <c r="Y65" s="958"/>
    </row>
    <row r="66" spans="1:25" ht="14.45" customHeight="1" x14ac:dyDescent="0.2">
      <c r="A66" s="924" t="s">
        <v>7873</v>
      </c>
      <c r="B66" s="910">
        <v>1</v>
      </c>
      <c r="C66" s="911">
        <v>0.53</v>
      </c>
      <c r="D66" s="909">
        <v>10</v>
      </c>
      <c r="E66" s="912">
        <v>3</v>
      </c>
      <c r="F66" s="913">
        <v>2.13</v>
      </c>
      <c r="G66" s="896">
        <v>12.3</v>
      </c>
      <c r="H66" s="914">
        <v>1</v>
      </c>
      <c r="I66" s="915">
        <v>1.1000000000000001</v>
      </c>
      <c r="J66" s="897">
        <v>26</v>
      </c>
      <c r="K66" s="916">
        <v>0.53</v>
      </c>
      <c r="L66" s="917">
        <v>3</v>
      </c>
      <c r="M66" s="917">
        <v>24</v>
      </c>
      <c r="N66" s="918">
        <v>8</v>
      </c>
      <c r="O66" s="917" t="s">
        <v>7759</v>
      </c>
      <c r="P66" s="919" t="s">
        <v>7874</v>
      </c>
      <c r="Q66" s="920">
        <f t="shared" si="0"/>
        <v>0</v>
      </c>
      <c r="R66" s="955">
        <f t="shared" si="0"/>
        <v>0.57000000000000006</v>
      </c>
      <c r="S66" s="920">
        <f t="shared" si="1"/>
        <v>-2</v>
      </c>
      <c r="T66" s="955">
        <f t="shared" si="2"/>
        <v>-1.0299999999999998</v>
      </c>
      <c r="U66" s="962">
        <v>8</v>
      </c>
      <c r="V66" s="910">
        <v>26</v>
      </c>
      <c r="W66" s="910">
        <v>18</v>
      </c>
      <c r="X66" s="960">
        <v>3.25</v>
      </c>
      <c r="Y66" s="958">
        <v>18</v>
      </c>
    </row>
    <row r="67" spans="1:25" ht="14.45" customHeight="1" x14ac:dyDescent="0.2">
      <c r="A67" s="923" t="s">
        <v>7875</v>
      </c>
      <c r="B67" s="904"/>
      <c r="C67" s="905"/>
      <c r="D67" s="906"/>
      <c r="E67" s="908"/>
      <c r="F67" s="891"/>
      <c r="G67" s="892"/>
      <c r="H67" s="887">
        <v>1</v>
      </c>
      <c r="I67" s="888">
        <v>1.06</v>
      </c>
      <c r="J67" s="898">
        <v>9</v>
      </c>
      <c r="K67" s="893">
        <v>0.53</v>
      </c>
      <c r="L67" s="890">
        <v>3</v>
      </c>
      <c r="M67" s="890">
        <v>24</v>
      </c>
      <c r="N67" s="894">
        <v>8</v>
      </c>
      <c r="O67" s="890" t="s">
        <v>7759</v>
      </c>
      <c r="P67" s="907" t="s">
        <v>7876</v>
      </c>
      <c r="Q67" s="895">
        <f t="shared" si="0"/>
        <v>1</v>
      </c>
      <c r="R67" s="954">
        <f t="shared" si="0"/>
        <v>1.06</v>
      </c>
      <c r="S67" s="895">
        <f t="shared" si="1"/>
        <v>1</v>
      </c>
      <c r="T67" s="954">
        <f t="shared" si="2"/>
        <v>1.06</v>
      </c>
      <c r="U67" s="961">
        <v>8</v>
      </c>
      <c r="V67" s="904">
        <v>9</v>
      </c>
      <c r="W67" s="904">
        <v>1</v>
      </c>
      <c r="X67" s="959">
        <v>1.125</v>
      </c>
      <c r="Y67" s="957">
        <v>1</v>
      </c>
    </row>
    <row r="68" spans="1:25" ht="14.45" customHeight="1" x14ac:dyDescent="0.2">
      <c r="A68" s="923" t="s">
        <v>7877</v>
      </c>
      <c r="B68" s="904"/>
      <c r="C68" s="905"/>
      <c r="D68" s="906"/>
      <c r="E68" s="887">
        <v>1</v>
      </c>
      <c r="F68" s="888">
        <v>1.62</v>
      </c>
      <c r="G68" s="889">
        <v>24</v>
      </c>
      <c r="H68" s="890"/>
      <c r="I68" s="891"/>
      <c r="J68" s="892"/>
      <c r="K68" s="893">
        <v>0.42</v>
      </c>
      <c r="L68" s="890">
        <v>2</v>
      </c>
      <c r="M68" s="890">
        <v>15</v>
      </c>
      <c r="N68" s="894">
        <v>5</v>
      </c>
      <c r="O68" s="890" t="s">
        <v>7759</v>
      </c>
      <c r="P68" s="907" t="s">
        <v>7878</v>
      </c>
      <c r="Q68" s="895">
        <f t="shared" si="0"/>
        <v>0</v>
      </c>
      <c r="R68" s="954">
        <f t="shared" si="0"/>
        <v>0</v>
      </c>
      <c r="S68" s="895">
        <f t="shared" si="1"/>
        <v>-1</v>
      </c>
      <c r="T68" s="954">
        <f t="shared" si="2"/>
        <v>-1.62</v>
      </c>
      <c r="U68" s="961" t="s">
        <v>329</v>
      </c>
      <c r="V68" s="904" t="s">
        <v>329</v>
      </c>
      <c r="W68" s="904" t="s">
        <v>329</v>
      </c>
      <c r="X68" s="959" t="s">
        <v>329</v>
      </c>
      <c r="Y68" s="957"/>
    </row>
    <row r="69" spans="1:25" ht="14.45" customHeight="1" x14ac:dyDescent="0.2">
      <c r="A69" s="923" t="s">
        <v>7879</v>
      </c>
      <c r="B69" s="904"/>
      <c r="C69" s="905"/>
      <c r="D69" s="906"/>
      <c r="E69" s="908"/>
      <c r="F69" s="891"/>
      <c r="G69" s="892"/>
      <c r="H69" s="887">
        <v>2</v>
      </c>
      <c r="I69" s="888">
        <v>0.64</v>
      </c>
      <c r="J69" s="898">
        <v>8.5</v>
      </c>
      <c r="K69" s="893">
        <v>0.32</v>
      </c>
      <c r="L69" s="890">
        <v>2</v>
      </c>
      <c r="M69" s="890">
        <v>18</v>
      </c>
      <c r="N69" s="894">
        <v>6</v>
      </c>
      <c r="O69" s="890" t="s">
        <v>7759</v>
      </c>
      <c r="P69" s="907" t="s">
        <v>7880</v>
      </c>
      <c r="Q69" s="895">
        <f t="shared" si="0"/>
        <v>2</v>
      </c>
      <c r="R69" s="954">
        <f t="shared" si="0"/>
        <v>0.64</v>
      </c>
      <c r="S69" s="895">
        <f t="shared" si="1"/>
        <v>2</v>
      </c>
      <c r="T69" s="954">
        <f t="shared" si="2"/>
        <v>0.64</v>
      </c>
      <c r="U69" s="961">
        <v>12</v>
      </c>
      <c r="V69" s="904">
        <v>17</v>
      </c>
      <c r="W69" s="904">
        <v>5</v>
      </c>
      <c r="X69" s="959">
        <v>1.4166666666666667</v>
      </c>
      <c r="Y69" s="957">
        <v>5</v>
      </c>
    </row>
    <row r="70" spans="1:25" ht="14.45" customHeight="1" x14ac:dyDescent="0.2">
      <c r="A70" s="924" t="s">
        <v>7881</v>
      </c>
      <c r="B70" s="910">
        <v>1</v>
      </c>
      <c r="C70" s="911">
        <v>0.48</v>
      </c>
      <c r="D70" s="909">
        <v>2</v>
      </c>
      <c r="E70" s="912">
        <v>1</v>
      </c>
      <c r="F70" s="913">
        <v>0.56999999999999995</v>
      </c>
      <c r="G70" s="896">
        <v>8</v>
      </c>
      <c r="H70" s="914">
        <v>2</v>
      </c>
      <c r="I70" s="915">
        <v>1.1599999999999999</v>
      </c>
      <c r="J70" s="897">
        <v>15.5</v>
      </c>
      <c r="K70" s="916">
        <v>0.48</v>
      </c>
      <c r="L70" s="917">
        <v>2</v>
      </c>
      <c r="M70" s="917">
        <v>21</v>
      </c>
      <c r="N70" s="918">
        <v>7</v>
      </c>
      <c r="O70" s="917" t="s">
        <v>7759</v>
      </c>
      <c r="P70" s="919" t="s">
        <v>7882</v>
      </c>
      <c r="Q70" s="920">
        <f t="shared" ref="Q70:R132" si="3">H70-B70</f>
        <v>1</v>
      </c>
      <c r="R70" s="955">
        <f t="shared" si="3"/>
        <v>0.67999999999999994</v>
      </c>
      <c r="S70" s="920">
        <f t="shared" ref="S70:S132" si="4">H70-E70</f>
        <v>1</v>
      </c>
      <c r="T70" s="955">
        <f t="shared" ref="T70:T132" si="5">I70-F70</f>
        <v>0.59</v>
      </c>
      <c r="U70" s="962">
        <v>14</v>
      </c>
      <c r="V70" s="910">
        <v>31</v>
      </c>
      <c r="W70" s="910">
        <v>17</v>
      </c>
      <c r="X70" s="960">
        <v>2.2142857142857144</v>
      </c>
      <c r="Y70" s="958">
        <v>17</v>
      </c>
    </row>
    <row r="71" spans="1:25" ht="14.45" customHeight="1" x14ac:dyDescent="0.2">
      <c r="A71" s="924" t="s">
        <v>7883</v>
      </c>
      <c r="B71" s="910">
        <v>1</v>
      </c>
      <c r="C71" s="911">
        <v>1.05</v>
      </c>
      <c r="D71" s="909">
        <v>16</v>
      </c>
      <c r="E71" s="912">
        <v>1</v>
      </c>
      <c r="F71" s="913">
        <v>0.87</v>
      </c>
      <c r="G71" s="896">
        <v>25</v>
      </c>
      <c r="H71" s="914">
        <v>1</v>
      </c>
      <c r="I71" s="915">
        <v>0.87</v>
      </c>
      <c r="J71" s="899">
        <v>9</v>
      </c>
      <c r="K71" s="916">
        <v>0.87</v>
      </c>
      <c r="L71" s="917">
        <v>3</v>
      </c>
      <c r="M71" s="917">
        <v>30</v>
      </c>
      <c r="N71" s="918">
        <v>10</v>
      </c>
      <c r="O71" s="917" t="s">
        <v>7759</v>
      </c>
      <c r="P71" s="919" t="s">
        <v>7884</v>
      </c>
      <c r="Q71" s="920">
        <f t="shared" si="3"/>
        <v>0</v>
      </c>
      <c r="R71" s="955">
        <f t="shared" si="3"/>
        <v>-0.18000000000000005</v>
      </c>
      <c r="S71" s="920">
        <f t="shared" si="4"/>
        <v>0</v>
      </c>
      <c r="T71" s="955">
        <f t="shared" si="5"/>
        <v>0</v>
      </c>
      <c r="U71" s="962">
        <v>10</v>
      </c>
      <c r="V71" s="910">
        <v>9</v>
      </c>
      <c r="W71" s="910">
        <v>-1</v>
      </c>
      <c r="X71" s="960">
        <v>0.9</v>
      </c>
      <c r="Y71" s="958"/>
    </row>
    <row r="72" spans="1:25" ht="14.45" customHeight="1" x14ac:dyDescent="0.2">
      <c r="A72" s="923" t="s">
        <v>7885</v>
      </c>
      <c r="B72" s="904"/>
      <c r="C72" s="905"/>
      <c r="D72" s="906"/>
      <c r="E72" s="908"/>
      <c r="F72" s="891"/>
      <c r="G72" s="892"/>
      <c r="H72" s="887">
        <v>2</v>
      </c>
      <c r="I72" s="888">
        <v>5.27</v>
      </c>
      <c r="J72" s="898">
        <v>17</v>
      </c>
      <c r="K72" s="893">
        <v>2.4</v>
      </c>
      <c r="L72" s="890">
        <v>3</v>
      </c>
      <c r="M72" s="890">
        <v>27</v>
      </c>
      <c r="N72" s="894">
        <v>9</v>
      </c>
      <c r="O72" s="890" t="s">
        <v>7759</v>
      </c>
      <c r="P72" s="907" t="s">
        <v>7886</v>
      </c>
      <c r="Q72" s="895">
        <f t="shared" si="3"/>
        <v>2</v>
      </c>
      <c r="R72" s="954">
        <f t="shared" si="3"/>
        <v>5.27</v>
      </c>
      <c r="S72" s="895">
        <f t="shared" si="4"/>
        <v>2</v>
      </c>
      <c r="T72" s="954">
        <f t="shared" si="5"/>
        <v>5.27</v>
      </c>
      <c r="U72" s="961">
        <v>18</v>
      </c>
      <c r="V72" s="904">
        <v>34</v>
      </c>
      <c r="W72" s="904">
        <v>16</v>
      </c>
      <c r="X72" s="959">
        <v>1.8888888888888888</v>
      </c>
      <c r="Y72" s="957">
        <v>16</v>
      </c>
    </row>
    <row r="73" spans="1:25" ht="14.45" customHeight="1" x14ac:dyDescent="0.2">
      <c r="A73" s="924" t="s">
        <v>7887</v>
      </c>
      <c r="B73" s="910">
        <v>1</v>
      </c>
      <c r="C73" s="911">
        <v>3.1</v>
      </c>
      <c r="D73" s="909">
        <v>12</v>
      </c>
      <c r="E73" s="912">
        <v>1</v>
      </c>
      <c r="F73" s="913">
        <v>2.96</v>
      </c>
      <c r="G73" s="896">
        <v>18</v>
      </c>
      <c r="H73" s="914"/>
      <c r="I73" s="915"/>
      <c r="J73" s="899"/>
      <c r="K73" s="916">
        <v>2.96</v>
      </c>
      <c r="L73" s="917">
        <v>4</v>
      </c>
      <c r="M73" s="917">
        <v>33</v>
      </c>
      <c r="N73" s="918">
        <v>11</v>
      </c>
      <c r="O73" s="917" t="s">
        <v>7759</v>
      </c>
      <c r="P73" s="919" t="s">
        <v>7888</v>
      </c>
      <c r="Q73" s="920">
        <f t="shared" si="3"/>
        <v>-1</v>
      </c>
      <c r="R73" s="955">
        <f t="shared" si="3"/>
        <v>-3.1</v>
      </c>
      <c r="S73" s="920">
        <f t="shared" si="4"/>
        <v>-1</v>
      </c>
      <c r="T73" s="955">
        <f t="shared" si="5"/>
        <v>-2.96</v>
      </c>
      <c r="U73" s="962" t="s">
        <v>329</v>
      </c>
      <c r="V73" s="910" t="s">
        <v>329</v>
      </c>
      <c r="W73" s="910" t="s">
        <v>329</v>
      </c>
      <c r="X73" s="960" t="s">
        <v>329</v>
      </c>
      <c r="Y73" s="958"/>
    </row>
    <row r="74" spans="1:25" ht="14.45" customHeight="1" x14ac:dyDescent="0.2">
      <c r="A74" s="924" t="s">
        <v>7889</v>
      </c>
      <c r="B74" s="910"/>
      <c r="C74" s="911"/>
      <c r="D74" s="909"/>
      <c r="E74" s="912"/>
      <c r="F74" s="913"/>
      <c r="G74" s="896"/>
      <c r="H74" s="914">
        <v>1</v>
      </c>
      <c r="I74" s="915">
        <v>4.59</v>
      </c>
      <c r="J74" s="897">
        <v>22</v>
      </c>
      <c r="K74" s="916">
        <v>4.59</v>
      </c>
      <c r="L74" s="917">
        <v>5</v>
      </c>
      <c r="M74" s="917">
        <v>45</v>
      </c>
      <c r="N74" s="918">
        <v>15</v>
      </c>
      <c r="O74" s="917" t="s">
        <v>7759</v>
      </c>
      <c r="P74" s="919" t="s">
        <v>7890</v>
      </c>
      <c r="Q74" s="920">
        <f t="shared" si="3"/>
        <v>1</v>
      </c>
      <c r="R74" s="955">
        <f t="shared" si="3"/>
        <v>4.59</v>
      </c>
      <c r="S74" s="920">
        <f t="shared" si="4"/>
        <v>1</v>
      </c>
      <c r="T74" s="955">
        <f t="shared" si="5"/>
        <v>4.59</v>
      </c>
      <c r="U74" s="962">
        <v>15</v>
      </c>
      <c r="V74" s="910">
        <v>22</v>
      </c>
      <c r="W74" s="910">
        <v>7</v>
      </c>
      <c r="X74" s="960">
        <v>1.4666666666666666</v>
      </c>
      <c r="Y74" s="958">
        <v>7</v>
      </c>
    </row>
    <row r="75" spans="1:25" ht="14.45" customHeight="1" x14ac:dyDescent="0.2">
      <c r="A75" s="923" t="s">
        <v>7891</v>
      </c>
      <c r="B75" s="900">
        <v>1</v>
      </c>
      <c r="C75" s="901">
        <v>2.71</v>
      </c>
      <c r="D75" s="902">
        <v>4</v>
      </c>
      <c r="E75" s="908"/>
      <c r="F75" s="891"/>
      <c r="G75" s="892"/>
      <c r="H75" s="890"/>
      <c r="I75" s="891"/>
      <c r="J75" s="892"/>
      <c r="K75" s="893">
        <v>3.32</v>
      </c>
      <c r="L75" s="890">
        <v>5</v>
      </c>
      <c r="M75" s="890">
        <v>45</v>
      </c>
      <c r="N75" s="894">
        <v>15</v>
      </c>
      <c r="O75" s="890" t="s">
        <v>7759</v>
      </c>
      <c r="P75" s="907" t="s">
        <v>7892</v>
      </c>
      <c r="Q75" s="895">
        <f t="shared" si="3"/>
        <v>-1</v>
      </c>
      <c r="R75" s="954">
        <f t="shared" si="3"/>
        <v>-2.71</v>
      </c>
      <c r="S75" s="895">
        <f t="shared" si="4"/>
        <v>0</v>
      </c>
      <c r="T75" s="954">
        <f t="shared" si="5"/>
        <v>0</v>
      </c>
      <c r="U75" s="961" t="s">
        <v>329</v>
      </c>
      <c r="V75" s="904" t="s">
        <v>329</v>
      </c>
      <c r="W75" s="904" t="s">
        <v>329</v>
      </c>
      <c r="X75" s="959" t="s">
        <v>329</v>
      </c>
      <c r="Y75" s="957"/>
    </row>
    <row r="76" spans="1:25" ht="14.45" customHeight="1" x14ac:dyDescent="0.2">
      <c r="A76" s="923" t="s">
        <v>7893</v>
      </c>
      <c r="B76" s="904">
        <v>1</v>
      </c>
      <c r="C76" s="905">
        <v>2.7</v>
      </c>
      <c r="D76" s="906">
        <v>29</v>
      </c>
      <c r="E76" s="887"/>
      <c r="F76" s="888"/>
      <c r="G76" s="889"/>
      <c r="H76" s="890">
        <v>2</v>
      </c>
      <c r="I76" s="891">
        <v>4.5</v>
      </c>
      <c r="J76" s="898">
        <v>19.5</v>
      </c>
      <c r="K76" s="893">
        <v>1.2</v>
      </c>
      <c r="L76" s="890">
        <v>2</v>
      </c>
      <c r="M76" s="890">
        <v>18</v>
      </c>
      <c r="N76" s="894">
        <v>6</v>
      </c>
      <c r="O76" s="890" t="s">
        <v>7759</v>
      </c>
      <c r="P76" s="907" t="s">
        <v>7894</v>
      </c>
      <c r="Q76" s="895">
        <f t="shared" si="3"/>
        <v>1</v>
      </c>
      <c r="R76" s="954">
        <f t="shared" si="3"/>
        <v>1.7999999999999998</v>
      </c>
      <c r="S76" s="895">
        <f t="shared" si="4"/>
        <v>2</v>
      </c>
      <c r="T76" s="954">
        <f t="shared" si="5"/>
        <v>4.5</v>
      </c>
      <c r="U76" s="961">
        <v>12</v>
      </c>
      <c r="V76" s="904">
        <v>39</v>
      </c>
      <c r="W76" s="904">
        <v>27</v>
      </c>
      <c r="X76" s="959">
        <v>3.25</v>
      </c>
      <c r="Y76" s="957">
        <v>27</v>
      </c>
    </row>
    <row r="77" spans="1:25" ht="14.45" customHeight="1" x14ac:dyDescent="0.2">
      <c r="A77" s="924" t="s">
        <v>7895</v>
      </c>
      <c r="B77" s="910"/>
      <c r="C77" s="911"/>
      <c r="D77" s="909"/>
      <c r="E77" s="914">
        <v>5</v>
      </c>
      <c r="F77" s="915">
        <v>9.42</v>
      </c>
      <c r="G77" s="899">
        <v>8.4</v>
      </c>
      <c r="H77" s="917">
        <v>1</v>
      </c>
      <c r="I77" s="913">
        <v>1.88</v>
      </c>
      <c r="J77" s="897">
        <v>14</v>
      </c>
      <c r="K77" s="916">
        <v>1.88</v>
      </c>
      <c r="L77" s="917">
        <v>4</v>
      </c>
      <c r="M77" s="917">
        <v>33</v>
      </c>
      <c r="N77" s="918">
        <v>11</v>
      </c>
      <c r="O77" s="917" t="s">
        <v>7759</v>
      </c>
      <c r="P77" s="919" t="s">
        <v>7894</v>
      </c>
      <c r="Q77" s="920">
        <f t="shared" si="3"/>
        <v>1</v>
      </c>
      <c r="R77" s="955">
        <f t="shared" si="3"/>
        <v>1.88</v>
      </c>
      <c r="S77" s="920">
        <f t="shared" si="4"/>
        <v>-4</v>
      </c>
      <c r="T77" s="955">
        <f t="shared" si="5"/>
        <v>-7.54</v>
      </c>
      <c r="U77" s="962">
        <v>11</v>
      </c>
      <c r="V77" s="910">
        <v>14</v>
      </c>
      <c r="W77" s="910">
        <v>3</v>
      </c>
      <c r="X77" s="960">
        <v>1.2727272727272727</v>
      </c>
      <c r="Y77" s="958">
        <v>3</v>
      </c>
    </row>
    <row r="78" spans="1:25" ht="14.45" customHeight="1" x14ac:dyDescent="0.2">
      <c r="A78" s="923" t="s">
        <v>7896</v>
      </c>
      <c r="B78" s="904">
        <v>9</v>
      </c>
      <c r="C78" s="905">
        <v>5.26</v>
      </c>
      <c r="D78" s="906">
        <v>11</v>
      </c>
      <c r="E78" s="908">
        <v>16</v>
      </c>
      <c r="F78" s="891">
        <v>8.2200000000000006</v>
      </c>
      <c r="G78" s="892">
        <v>8.4</v>
      </c>
      <c r="H78" s="887">
        <v>20</v>
      </c>
      <c r="I78" s="888">
        <v>10.53</v>
      </c>
      <c r="J78" s="889">
        <v>5.3</v>
      </c>
      <c r="K78" s="893">
        <v>0.46</v>
      </c>
      <c r="L78" s="890">
        <v>2</v>
      </c>
      <c r="M78" s="890">
        <v>18</v>
      </c>
      <c r="N78" s="894">
        <v>6</v>
      </c>
      <c r="O78" s="890" t="s">
        <v>7759</v>
      </c>
      <c r="P78" s="907" t="s">
        <v>7897</v>
      </c>
      <c r="Q78" s="895">
        <f t="shared" si="3"/>
        <v>11</v>
      </c>
      <c r="R78" s="954">
        <f t="shared" si="3"/>
        <v>5.27</v>
      </c>
      <c r="S78" s="895">
        <f t="shared" si="4"/>
        <v>4</v>
      </c>
      <c r="T78" s="954">
        <f t="shared" si="5"/>
        <v>2.3099999999999987</v>
      </c>
      <c r="U78" s="961">
        <v>120</v>
      </c>
      <c r="V78" s="904">
        <v>106</v>
      </c>
      <c r="W78" s="904">
        <v>-14</v>
      </c>
      <c r="X78" s="959">
        <v>0.8833333333333333</v>
      </c>
      <c r="Y78" s="957">
        <v>19</v>
      </c>
    </row>
    <row r="79" spans="1:25" ht="14.45" customHeight="1" x14ac:dyDescent="0.2">
      <c r="A79" s="924" t="s">
        <v>7898</v>
      </c>
      <c r="B79" s="910">
        <v>25</v>
      </c>
      <c r="C79" s="911">
        <v>16.53</v>
      </c>
      <c r="D79" s="909">
        <v>9.8000000000000007</v>
      </c>
      <c r="E79" s="912">
        <v>39</v>
      </c>
      <c r="F79" s="913">
        <v>25.06</v>
      </c>
      <c r="G79" s="896">
        <v>9.1</v>
      </c>
      <c r="H79" s="914">
        <v>72</v>
      </c>
      <c r="I79" s="915">
        <v>44.4</v>
      </c>
      <c r="J79" s="899">
        <v>7.4</v>
      </c>
      <c r="K79" s="916">
        <v>0.65</v>
      </c>
      <c r="L79" s="917">
        <v>3</v>
      </c>
      <c r="M79" s="917">
        <v>24</v>
      </c>
      <c r="N79" s="918">
        <v>8</v>
      </c>
      <c r="O79" s="917" t="s">
        <v>7759</v>
      </c>
      <c r="P79" s="919" t="s">
        <v>7897</v>
      </c>
      <c r="Q79" s="920">
        <f t="shared" si="3"/>
        <v>47</v>
      </c>
      <c r="R79" s="955">
        <f t="shared" si="3"/>
        <v>27.869999999999997</v>
      </c>
      <c r="S79" s="920">
        <f t="shared" si="4"/>
        <v>33</v>
      </c>
      <c r="T79" s="955">
        <f t="shared" si="5"/>
        <v>19.34</v>
      </c>
      <c r="U79" s="962">
        <v>576</v>
      </c>
      <c r="V79" s="910">
        <v>532.80000000000007</v>
      </c>
      <c r="W79" s="910">
        <v>-43.199999999999932</v>
      </c>
      <c r="X79" s="960">
        <v>0.92500000000000016</v>
      </c>
      <c r="Y79" s="958">
        <v>168</v>
      </c>
    </row>
    <row r="80" spans="1:25" ht="14.45" customHeight="1" x14ac:dyDescent="0.2">
      <c r="A80" s="924" t="s">
        <v>7899</v>
      </c>
      <c r="B80" s="910">
        <v>22</v>
      </c>
      <c r="C80" s="911">
        <v>22.85</v>
      </c>
      <c r="D80" s="909">
        <v>9</v>
      </c>
      <c r="E80" s="912">
        <v>37</v>
      </c>
      <c r="F80" s="913">
        <v>38.770000000000003</v>
      </c>
      <c r="G80" s="896">
        <v>9.9</v>
      </c>
      <c r="H80" s="914">
        <v>22</v>
      </c>
      <c r="I80" s="915">
        <v>22.82</v>
      </c>
      <c r="J80" s="897">
        <v>13.3</v>
      </c>
      <c r="K80" s="916">
        <v>1</v>
      </c>
      <c r="L80" s="917">
        <v>3</v>
      </c>
      <c r="M80" s="917">
        <v>30</v>
      </c>
      <c r="N80" s="918">
        <v>10</v>
      </c>
      <c r="O80" s="917" t="s">
        <v>7759</v>
      </c>
      <c r="P80" s="919" t="s">
        <v>7897</v>
      </c>
      <c r="Q80" s="920">
        <f t="shared" si="3"/>
        <v>0</v>
      </c>
      <c r="R80" s="955">
        <f t="shared" si="3"/>
        <v>-3.0000000000001137E-2</v>
      </c>
      <c r="S80" s="920">
        <f t="shared" si="4"/>
        <v>-15</v>
      </c>
      <c r="T80" s="955">
        <f t="shared" si="5"/>
        <v>-15.950000000000003</v>
      </c>
      <c r="U80" s="962">
        <v>220</v>
      </c>
      <c r="V80" s="910">
        <v>292.60000000000002</v>
      </c>
      <c r="W80" s="910">
        <v>72.600000000000023</v>
      </c>
      <c r="X80" s="960">
        <v>1.33</v>
      </c>
      <c r="Y80" s="958">
        <v>110</v>
      </c>
    </row>
    <row r="81" spans="1:25" ht="14.45" customHeight="1" x14ac:dyDescent="0.2">
      <c r="A81" s="923" t="s">
        <v>7900</v>
      </c>
      <c r="B81" s="904">
        <v>1</v>
      </c>
      <c r="C81" s="905">
        <v>0.55000000000000004</v>
      </c>
      <c r="D81" s="906">
        <v>8</v>
      </c>
      <c r="E81" s="908"/>
      <c r="F81" s="891"/>
      <c r="G81" s="892"/>
      <c r="H81" s="887">
        <v>1</v>
      </c>
      <c r="I81" s="888">
        <v>0.55000000000000004</v>
      </c>
      <c r="J81" s="889">
        <v>4</v>
      </c>
      <c r="K81" s="893">
        <v>0.55000000000000004</v>
      </c>
      <c r="L81" s="890">
        <v>2</v>
      </c>
      <c r="M81" s="890">
        <v>21</v>
      </c>
      <c r="N81" s="894">
        <v>7</v>
      </c>
      <c r="O81" s="890" t="s">
        <v>7759</v>
      </c>
      <c r="P81" s="907" t="s">
        <v>7901</v>
      </c>
      <c r="Q81" s="895">
        <f t="shared" si="3"/>
        <v>0</v>
      </c>
      <c r="R81" s="954">
        <f t="shared" si="3"/>
        <v>0</v>
      </c>
      <c r="S81" s="895">
        <f t="shared" si="4"/>
        <v>1</v>
      </c>
      <c r="T81" s="954">
        <f t="shared" si="5"/>
        <v>0.55000000000000004</v>
      </c>
      <c r="U81" s="961">
        <v>7</v>
      </c>
      <c r="V81" s="904">
        <v>4</v>
      </c>
      <c r="W81" s="904">
        <v>-3</v>
      </c>
      <c r="X81" s="959">
        <v>0.5714285714285714</v>
      </c>
      <c r="Y81" s="957"/>
    </row>
    <row r="82" spans="1:25" ht="14.45" customHeight="1" x14ac:dyDescent="0.2">
      <c r="A82" s="923" t="s">
        <v>7902</v>
      </c>
      <c r="B82" s="904"/>
      <c r="C82" s="905"/>
      <c r="D82" s="906"/>
      <c r="E82" s="887">
        <v>1</v>
      </c>
      <c r="F82" s="888">
        <v>0.79</v>
      </c>
      <c r="G82" s="889">
        <v>10</v>
      </c>
      <c r="H82" s="890"/>
      <c r="I82" s="891"/>
      <c r="J82" s="892"/>
      <c r="K82" s="893">
        <v>0.77</v>
      </c>
      <c r="L82" s="890">
        <v>3</v>
      </c>
      <c r="M82" s="890">
        <v>24</v>
      </c>
      <c r="N82" s="894">
        <v>8</v>
      </c>
      <c r="O82" s="890" t="s">
        <v>7759</v>
      </c>
      <c r="P82" s="907" t="s">
        <v>7903</v>
      </c>
      <c r="Q82" s="895">
        <f t="shared" si="3"/>
        <v>0</v>
      </c>
      <c r="R82" s="954">
        <f t="shared" si="3"/>
        <v>0</v>
      </c>
      <c r="S82" s="895">
        <f t="shared" si="4"/>
        <v>-1</v>
      </c>
      <c r="T82" s="954">
        <f t="shared" si="5"/>
        <v>-0.79</v>
      </c>
      <c r="U82" s="961" t="s">
        <v>329</v>
      </c>
      <c r="V82" s="904" t="s">
        <v>329</v>
      </c>
      <c r="W82" s="904" t="s">
        <v>329</v>
      </c>
      <c r="X82" s="959" t="s">
        <v>329</v>
      </c>
      <c r="Y82" s="957"/>
    </row>
    <row r="83" spans="1:25" ht="14.45" customHeight="1" x14ac:dyDescent="0.2">
      <c r="A83" s="923" t="s">
        <v>7904</v>
      </c>
      <c r="B83" s="900">
        <v>1</v>
      </c>
      <c r="C83" s="901">
        <v>2.62</v>
      </c>
      <c r="D83" s="902">
        <v>24</v>
      </c>
      <c r="E83" s="908"/>
      <c r="F83" s="891"/>
      <c r="G83" s="892"/>
      <c r="H83" s="890"/>
      <c r="I83" s="891"/>
      <c r="J83" s="892"/>
      <c r="K83" s="893">
        <v>2.62</v>
      </c>
      <c r="L83" s="890">
        <v>4</v>
      </c>
      <c r="M83" s="890">
        <v>39</v>
      </c>
      <c r="N83" s="894">
        <v>13</v>
      </c>
      <c r="O83" s="890" t="s">
        <v>7759</v>
      </c>
      <c r="P83" s="907" t="s">
        <v>7905</v>
      </c>
      <c r="Q83" s="895">
        <f t="shared" si="3"/>
        <v>-1</v>
      </c>
      <c r="R83" s="954">
        <f t="shared" si="3"/>
        <v>-2.62</v>
      </c>
      <c r="S83" s="895">
        <f t="shared" si="4"/>
        <v>0</v>
      </c>
      <c r="T83" s="954">
        <f t="shared" si="5"/>
        <v>0</v>
      </c>
      <c r="U83" s="961" t="s">
        <v>329</v>
      </c>
      <c r="V83" s="904" t="s">
        <v>329</v>
      </c>
      <c r="W83" s="904" t="s">
        <v>329</v>
      </c>
      <c r="X83" s="959" t="s">
        <v>329</v>
      </c>
      <c r="Y83" s="957"/>
    </row>
    <row r="84" spans="1:25" ht="14.45" customHeight="1" x14ac:dyDescent="0.2">
      <c r="A84" s="923" t="s">
        <v>7906</v>
      </c>
      <c r="B84" s="904">
        <v>5</v>
      </c>
      <c r="C84" s="905">
        <v>1.72</v>
      </c>
      <c r="D84" s="906">
        <v>6.2</v>
      </c>
      <c r="E84" s="908">
        <v>2</v>
      </c>
      <c r="F84" s="891">
        <v>0.74</v>
      </c>
      <c r="G84" s="892">
        <v>2.5</v>
      </c>
      <c r="H84" s="887">
        <v>6</v>
      </c>
      <c r="I84" s="888">
        <v>2.4500000000000002</v>
      </c>
      <c r="J84" s="898">
        <v>5.5</v>
      </c>
      <c r="K84" s="893">
        <v>0.32</v>
      </c>
      <c r="L84" s="890">
        <v>1</v>
      </c>
      <c r="M84" s="890">
        <v>9</v>
      </c>
      <c r="N84" s="894">
        <v>3</v>
      </c>
      <c r="O84" s="890" t="s">
        <v>7759</v>
      </c>
      <c r="P84" s="907" t="s">
        <v>7907</v>
      </c>
      <c r="Q84" s="895">
        <f t="shared" si="3"/>
        <v>1</v>
      </c>
      <c r="R84" s="954">
        <f t="shared" si="3"/>
        <v>0.7300000000000002</v>
      </c>
      <c r="S84" s="895">
        <f t="shared" si="4"/>
        <v>4</v>
      </c>
      <c r="T84" s="954">
        <f t="shared" si="5"/>
        <v>1.7100000000000002</v>
      </c>
      <c r="U84" s="961">
        <v>18</v>
      </c>
      <c r="V84" s="904">
        <v>33</v>
      </c>
      <c r="W84" s="904">
        <v>15</v>
      </c>
      <c r="X84" s="959">
        <v>1.8333333333333333</v>
      </c>
      <c r="Y84" s="957">
        <v>18</v>
      </c>
    </row>
    <row r="85" spans="1:25" ht="14.45" customHeight="1" x14ac:dyDescent="0.2">
      <c r="A85" s="924" t="s">
        <v>7908</v>
      </c>
      <c r="B85" s="910">
        <v>12</v>
      </c>
      <c r="C85" s="911">
        <v>6.68</v>
      </c>
      <c r="D85" s="909">
        <v>4.8</v>
      </c>
      <c r="E85" s="912">
        <v>13</v>
      </c>
      <c r="F85" s="913">
        <v>6.87</v>
      </c>
      <c r="G85" s="896">
        <v>9</v>
      </c>
      <c r="H85" s="914">
        <v>57</v>
      </c>
      <c r="I85" s="915">
        <v>34.020000000000003</v>
      </c>
      <c r="J85" s="897">
        <v>7.3</v>
      </c>
      <c r="K85" s="916">
        <v>0.53</v>
      </c>
      <c r="L85" s="917">
        <v>2</v>
      </c>
      <c r="M85" s="917">
        <v>18</v>
      </c>
      <c r="N85" s="918">
        <v>6</v>
      </c>
      <c r="O85" s="917" t="s">
        <v>7759</v>
      </c>
      <c r="P85" s="919" t="s">
        <v>7909</v>
      </c>
      <c r="Q85" s="920">
        <f t="shared" si="3"/>
        <v>45</v>
      </c>
      <c r="R85" s="955">
        <f t="shared" si="3"/>
        <v>27.340000000000003</v>
      </c>
      <c r="S85" s="920">
        <f t="shared" si="4"/>
        <v>44</v>
      </c>
      <c r="T85" s="955">
        <f t="shared" si="5"/>
        <v>27.150000000000002</v>
      </c>
      <c r="U85" s="962">
        <v>342</v>
      </c>
      <c r="V85" s="910">
        <v>416.09999999999997</v>
      </c>
      <c r="W85" s="910">
        <v>74.099999999999966</v>
      </c>
      <c r="X85" s="960">
        <v>1.2166666666666666</v>
      </c>
      <c r="Y85" s="958">
        <v>157</v>
      </c>
    </row>
    <row r="86" spans="1:25" ht="14.45" customHeight="1" x14ac:dyDescent="0.2">
      <c r="A86" s="924" t="s">
        <v>7910</v>
      </c>
      <c r="B86" s="910">
        <v>11</v>
      </c>
      <c r="C86" s="911">
        <v>9.43</v>
      </c>
      <c r="D86" s="909">
        <v>11.5</v>
      </c>
      <c r="E86" s="912">
        <v>17</v>
      </c>
      <c r="F86" s="913">
        <v>13.97</v>
      </c>
      <c r="G86" s="896">
        <v>9.1999999999999993</v>
      </c>
      <c r="H86" s="914">
        <v>8</v>
      </c>
      <c r="I86" s="915">
        <v>6.82</v>
      </c>
      <c r="J86" s="897">
        <v>15.1</v>
      </c>
      <c r="K86" s="916">
        <v>0.69</v>
      </c>
      <c r="L86" s="917">
        <v>3</v>
      </c>
      <c r="M86" s="917">
        <v>24</v>
      </c>
      <c r="N86" s="918">
        <v>8</v>
      </c>
      <c r="O86" s="917" t="s">
        <v>7759</v>
      </c>
      <c r="P86" s="919" t="s">
        <v>7911</v>
      </c>
      <c r="Q86" s="920">
        <f t="shared" si="3"/>
        <v>-3</v>
      </c>
      <c r="R86" s="955">
        <f t="shared" si="3"/>
        <v>-2.6099999999999994</v>
      </c>
      <c r="S86" s="920">
        <f t="shared" si="4"/>
        <v>-9</v>
      </c>
      <c r="T86" s="955">
        <f t="shared" si="5"/>
        <v>-7.15</v>
      </c>
      <c r="U86" s="962">
        <v>64</v>
      </c>
      <c r="V86" s="910">
        <v>120.8</v>
      </c>
      <c r="W86" s="910">
        <v>56.8</v>
      </c>
      <c r="X86" s="960">
        <v>1.8875</v>
      </c>
      <c r="Y86" s="958">
        <v>72</v>
      </c>
    </row>
    <row r="87" spans="1:25" ht="14.45" customHeight="1" x14ac:dyDescent="0.2">
      <c r="A87" s="923" t="s">
        <v>7912</v>
      </c>
      <c r="B87" s="900">
        <v>1</v>
      </c>
      <c r="C87" s="901">
        <v>3.1</v>
      </c>
      <c r="D87" s="902">
        <v>35</v>
      </c>
      <c r="E87" s="908"/>
      <c r="F87" s="891"/>
      <c r="G87" s="892"/>
      <c r="H87" s="890"/>
      <c r="I87" s="891"/>
      <c r="J87" s="892"/>
      <c r="K87" s="893">
        <v>1.07</v>
      </c>
      <c r="L87" s="890">
        <v>2</v>
      </c>
      <c r="M87" s="890">
        <v>15</v>
      </c>
      <c r="N87" s="894">
        <v>5</v>
      </c>
      <c r="O87" s="890" t="s">
        <v>7759</v>
      </c>
      <c r="P87" s="907" t="s">
        <v>7913</v>
      </c>
      <c r="Q87" s="895">
        <f t="shared" si="3"/>
        <v>-1</v>
      </c>
      <c r="R87" s="954">
        <f t="shared" si="3"/>
        <v>-3.1</v>
      </c>
      <c r="S87" s="895">
        <f t="shared" si="4"/>
        <v>0</v>
      </c>
      <c r="T87" s="954">
        <f t="shared" si="5"/>
        <v>0</v>
      </c>
      <c r="U87" s="961" t="s">
        <v>329</v>
      </c>
      <c r="V87" s="904" t="s">
        <v>329</v>
      </c>
      <c r="W87" s="904" t="s">
        <v>329</v>
      </c>
      <c r="X87" s="959" t="s">
        <v>329</v>
      </c>
      <c r="Y87" s="957"/>
    </row>
    <row r="88" spans="1:25" ht="14.45" customHeight="1" x14ac:dyDescent="0.2">
      <c r="A88" s="923" t="s">
        <v>7914</v>
      </c>
      <c r="B88" s="900">
        <v>2</v>
      </c>
      <c r="C88" s="901">
        <v>3.33</v>
      </c>
      <c r="D88" s="902">
        <v>16.5</v>
      </c>
      <c r="E88" s="908"/>
      <c r="F88" s="891"/>
      <c r="G88" s="892"/>
      <c r="H88" s="890"/>
      <c r="I88" s="891"/>
      <c r="J88" s="892"/>
      <c r="K88" s="893">
        <v>0.85</v>
      </c>
      <c r="L88" s="890">
        <v>1</v>
      </c>
      <c r="M88" s="890">
        <v>12</v>
      </c>
      <c r="N88" s="894">
        <v>4</v>
      </c>
      <c r="O88" s="890" t="s">
        <v>7759</v>
      </c>
      <c r="P88" s="907" t="s">
        <v>7915</v>
      </c>
      <c r="Q88" s="895">
        <f t="shared" si="3"/>
        <v>-2</v>
      </c>
      <c r="R88" s="954">
        <f t="shared" si="3"/>
        <v>-3.33</v>
      </c>
      <c r="S88" s="895">
        <f t="shared" si="4"/>
        <v>0</v>
      </c>
      <c r="T88" s="954">
        <f t="shared" si="5"/>
        <v>0</v>
      </c>
      <c r="U88" s="961" t="s">
        <v>329</v>
      </c>
      <c r="V88" s="904" t="s">
        <v>329</v>
      </c>
      <c r="W88" s="904" t="s">
        <v>329</v>
      </c>
      <c r="X88" s="959" t="s">
        <v>329</v>
      </c>
      <c r="Y88" s="957"/>
    </row>
    <row r="89" spans="1:25" ht="14.45" customHeight="1" x14ac:dyDescent="0.2">
      <c r="A89" s="924" t="s">
        <v>7916</v>
      </c>
      <c r="B89" s="921"/>
      <c r="C89" s="922"/>
      <c r="D89" s="903"/>
      <c r="E89" s="912">
        <v>2</v>
      </c>
      <c r="F89" s="913">
        <v>2.37</v>
      </c>
      <c r="G89" s="896">
        <v>7.5</v>
      </c>
      <c r="H89" s="917">
        <v>2</v>
      </c>
      <c r="I89" s="913">
        <v>2.37</v>
      </c>
      <c r="J89" s="897">
        <v>7.5</v>
      </c>
      <c r="K89" s="916">
        <v>1.18</v>
      </c>
      <c r="L89" s="917">
        <v>2</v>
      </c>
      <c r="M89" s="917">
        <v>18</v>
      </c>
      <c r="N89" s="918">
        <v>6</v>
      </c>
      <c r="O89" s="917" t="s">
        <v>7759</v>
      </c>
      <c r="P89" s="919" t="s">
        <v>7915</v>
      </c>
      <c r="Q89" s="920">
        <f t="shared" si="3"/>
        <v>2</v>
      </c>
      <c r="R89" s="955">
        <f t="shared" si="3"/>
        <v>2.37</v>
      </c>
      <c r="S89" s="920">
        <f t="shared" si="4"/>
        <v>0</v>
      </c>
      <c r="T89" s="955">
        <f t="shared" si="5"/>
        <v>0</v>
      </c>
      <c r="U89" s="962">
        <v>12</v>
      </c>
      <c r="V89" s="910">
        <v>15</v>
      </c>
      <c r="W89" s="910">
        <v>3</v>
      </c>
      <c r="X89" s="960">
        <v>1.25</v>
      </c>
      <c r="Y89" s="958">
        <v>3</v>
      </c>
    </row>
    <row r="90" spans="1:25" ht="14.45" customHeight="1" x14ac:dyDescent="0.2">
      <c r="A90" s="924" t="s">
        <v>7917</v>
      </c>
      <c r="B90" s="921">
        <v>1</v>
      </c>
      <c r="C90" s="922">
        <v>1.69</v>
      </c>
      <c r="D90" s="903">
        <v>21</v>
      </c>
      <c r="E90" s="912"/>
      <c r="F90" s="913"/>
      <c r="G90" s="896"/>
      <c r="H90" s="917"/>
      <c r="I90" s="913"/>
      <c r="J90" s="896"/>
      <c r="K90" s="916">
        <v>1.69</v>
      </c>
      <c r="L90" s="917">
        <v>3</v>
      </c>
      <c r="M90" s="917">
        <v>27</v>
      </c>
      <c r="N90" s="918">
        <v>9</v>
      </c>
      <c r="O90" s="917" t="s">
        <v>7759</v>
      </c>
      <c r="P90" s="919" t="s">
        <v>7915</v>
      </c>
      <c r="Q90" s="920">
        <f t="shared" si="3"/>
        <v>-1</v>
      </c>
      <c r="R90" s="955">
        <f t="shared" si="3"/>
        <v>-1.69</v>
      </c>
      <c r="S90" s="920">
        <f t="shared" si="4"/>
        <v>0</v>
      </c>
      <c r="T90" s="955">
        <f t="shared" si="5"/>
        <v>0</v>
      </c>
      <c r="U90" s="962" t="s">
        <v>329</v>
      </c>
      <c r="V90" s="910" t="s">
        <v>329</v>
      </c>
      <c r="W90" s="910" t="s">
        <v>329</v>
      </c>
      <c r="X90" s="960" t="s">
        <v>329</v>
      </c>
      <c r="Y90" s="958"/>
    </row>
    <row r="91" spans="1:25" ht="14.45" customHeight="1" x14ac:dyDescent="0.2">
      <c r="A91" s="923" t="s">
        <v>7918</v>
      </c>
      <c r="B91" s="904">
        <v>13</v>
      </c>
      <c r="C91" s="905">
        <v>4.91</v>
      </c>
      <c r="D91" s="906">
        <v>5.0999999999999996</v>
      </c>
      <c r="E91" s="908">
        <v>5</v>
      </c>
      <c r="F91" s="891">
        <v>2.1800000000000002</v>
      </c>
      <c r="G91" s="892">
        <v>10.6</v>
      </c>
      <c r="H91" s="887">
        <v>15</v>
      </c>
      <c r="I91" s="888">
        <v>5.82</v>
      </c>
      <c r="J91" s="898">
        <v>4.5</v>
      </c>
      <c r="K91" s="893">
        <v>0.34</v>
      </c>
      <c r="L91" s="890">
        <v>1</v>
      </c>
      <c r="M91" s="890">
        <v>12</v>
      </c>
      <c r="N91" s="894">
        <v>4</v>
      </c>
      <c r="O91" s="890" t="s">
        <v>7759</v>
      </c>
      <c r="P91" s="907" t="s">
        <v>7919</v>
      </c>
      <c r="Q91" s="895">
        <f t="shared" si="3"/>
        <v>2</v>
      </c>
      <c r="R91" s="954">
        <f t="shared" si="3"/>
        <v>0.91000000000000014</v>
      </c>
      <c r="S91" s="895">
        <f t="shared" si="4"/>
        <v>10</v>
      </c>
      <c r="T91" s="954">
        <f t="shared" si="5"/>
        <v>3.64</v>
      </c>
      <c r="U91" s="961">
        <v>60</v>
      </c>
      <c r="V91" s="904">
        <v>67.5</v>
      </c>
      <c r="W91" s="904">
        <v>7.5</v>
      </c>
      <c r="X91" s="959">
        <v>1.125</v>
      </c>
      <c r="Y91" s="957">
        <v>19</v>
      </c>
    </row>
    <row r="92" spans="1:25" ht="14.45" customHeight="1" x14ac:dyDescent="0.2">
      <c r="A92" s="924" t="s">
        <v>7920</v>
      </c>
      <c r="B92" s="910">
        <v>23</v>
      </c>
      <c r="C92" s="911">
        <v>11</v>
      </c>
      <c r="D92" s="909">
        <v>7</v>
      </c>
      <c r="E92" s="912">
        <v>32</v>
      </c>
      <c r="F92" s="913">
        <v>16.239999999999998</v>
      </c>
      <c r="G92" s="896">
        <v>6.8</v>
      </c>
      <c r="H92" s="914">
        <v>117</v>
      </c>
      <c r="I92" s="915">
        <v>56.12</v>
      </c>
      <c r="J92" s="899">
        <v>4</v>
      </c>
      <c r="K92" s="916">
        <v>0.46</v>
      </c>
      <c r="L92" s="917">
        <v>2</v>
      </c>
      <c r="M92" s="917">
        <v>15</v>
      </c>
      <c r="N92" s="918">
        <v>5</v>
      </c>
      <c r="O92" s="917" t="s">
        <v>7759</v>
      </c>
      <c r="P92" s="919" t="s">
        <v>7921</v>
      </c>
      <c r="Q92" s="920">
        <f t="shared" si="3"/>
        <v>94</v>
      </c>
      <c r="R92" s="955">
        <f t="shared" si="3"/>
        <v>45.12</v>
      </c>
      <c r="S92" s="920">
        <f t="shared" si="4"/>
        <v>85</v>
      </c>
      <c r="T92" s="955">
        <f t="shared" si="5"/>
        <v>39.879999999999995</v>
      </c>
      <c r="U92" s="962">
        <v>585</v>
      </c>
      <c r="V92" s="910">
        <v>468</v>
      </c>
      <c r="W92" s="910">
        <v>-117</v>
      </c>
      <c r="X92" s="960">
        <v>0.8</v>
      </c>
      <c r="Y92" s="958">
        <v>123</v>
      </c>
    </row>
    <row r="93" spans="1:25" ht="14.45" customHeight="1" x14ac:dyDescent="0.2">
      <c r="A93" s="924" t="s">
        <v>7922</v>
      </c>
      <c r="B93" s="910">
        <v>14</v>
      </c>
      <c r="C93" s="911">
        <v>8.89</v>
      </c>
      <c r="D93" s="909">
        <v>8.6</v>
      </c>
      <c r="E93" s="912">
        <v>15</v>
      </c>
      <c r="F93" s="913">
        <v>10.27</v>
      </c>
      <c r="G93" s="896">
        <v>10.8</v>
      </c>
      <c r="H93" s="914">
        <v>22</v>
      </c>
      <c r="I93" s="915">
        <v>14.67</v>
      </c>
      <c r="J93" s="897">
        <v>11</v>
      </c>
      <c r="K93" s="916">
        <v>0.59</v>
      </c>
      <c r="L93" s="917">
        <v>2</v>
      </c>
      <c r="M93" s="917">
        <v>18</v>
      </c>
      <c r="N93" s="918">
        <v>6</v>
      </c>
      <c r="O93" s="917" t="s">
        <v>7759</v>
      </c>
      <c r="P93" s="919" t="s">
        <v>7923</v>
      </c>
      <c r="Q93" s="920">
        <f t="shared" si="3"/>
        <v>8</v>
      </c>
      <c r="R93" s="955">
        <f t="shared" si="3"/>
        <v>5.7799999999999994</v>
      </c>
      <c r="S93" s="920">
        <f t="shared" si="4"/>
        <v>7</v>
      </c>
      <c r="T93" s="955">
        <f t="shared" si="5"/>
        <v>4.4000000000000004</v>
      </c>
      <c r="U93" s="962">
        <v>132</v>
      </c>
      <c r="V93" s="910">
        <v>242</v>
      </c>
      <c r="W93" s="910">
        <v>110</v>
      </c>
      <c r="X93" s="960">
        <v>1.8333333333333333</v>
      </c>
      <c r="Y93" s="958">
        <v>126</v>
      </c>
    </row>
    <row r="94" spans="1:25" ht="14.45" customHeight="1" x14ac:dyDescent="0.2">
      <c r="A94" s="923" t="s">
        <v>7924</v>
      </c>
      <c r="B94" s="904"/>
      <c r="C94" s="905"/>
      <c r="D94" s="906"/>
      <c r="E94" s="887">
        <v>1</v>
      </c>
      <c r="F94" s="888">
        <v>0.83</v>
      </c>
      <c r="G94" s="889">
        <v>6</v>
      </c>
      <c r="H94" s="890"/>
      <c r="I94" s="891"/>
      <c r="J94" s="892"/>
      <c r="K94" s="893">
        <v>0.83</v>
      </c>
      <c r="L94" s="890">
        <v>2</v>
      </c>
      <c r="M94" s="890">
        <v>21</v>
      </c>
      <c r="N94" s="894">
        <v>7</v>
      </c>
      <c r="O94" s="890" t="s">
        <v>7759</v>
      </c>
      <c r="P94" s="907" t="s">
        <v>7925</v>
      </c>
      <c r="Q94" s="895">
        <f t="shared" si="3"/>
        <v>0</v>
      </c>
      <c r="R94" s="954">
        <f t="shared" si="3"/>
        <v>0</v>
      </c>
      <c r="S94" s="895">
        <f t="shared" si="4"/>
        <v>-1</v>
      </c>
      <c r="T94" s="954">
        <f t="shared" si="5"/>
        <v>-0.83</v>
      </c>
      <c r="U94" s="961" t="s">
        <v>329</v>
      </c>
      <c r="V94" s="904" t="s">
        <v>329</v>
      </c>
      <c r="W94" s="904" t="s">
        <v>329</v>
      </c>
      <c r="X94" s="959" t="s">
        <v>329</v>
      </c>
      <c r="Y94" s="957"/>
    </row>
    <row r="95" spans="1:25" ht="14.45" customHeight="1" x14ac:dyDescent="0.2">
      <c r="A95" s="923" t="s">
        <v>7926</v>
      </c>
      <c r="B95" s="904"/>
      <c r="C95" s="905"/>
      <c r="D95" s="906"/>
      <c r="E95" s="887">
        <v>2</v>
      </c>
      <c r="F95" s="888">
        <v>2.4900000000000002</v>
      </c>
      <c r="G95" s="889">
        <v>22.5</v>
      </c>
      <c r="H95" s="890"/>
      <c r="I95" s="891"/>
      <c r="J95" s="892"/>
      <c r="K95" s="893">
        <v>0.72</v>
      </c>
      <c r="L95" s="890">
        <v>3</v>
      </c>
      <c r="M95" s="890">
        <v>24</v>
      </c>
      <c r="N95" s="894">
        <v>8</v>
      </c>
      <c r="O95" s="890" t="s">
        <v>7759</v>
      </c>
      <c r="P95" s="907" t="s">
        <v>7927</v>
      </c>
      <c r="Q95" s="895">
        <f t="shared" si="3"/>
        <v>0</v>
      </c>
      <c r="R95" s="954">
        <f t="shared" si="3"/>
        <v>0</v>
      </c>
      <c r="S95" s="895">
        <f t="shared" si="4"/>
        <v>-2</v>
      </c>
      <c r="T95" s="954">
        <f t="shared" si="5"/>
        <v>-2.4900000000000002</v>
      </c>
      <c r="U95" s="961" t="s">
        <v>329</v>
      </c>
      <c r="V95" s="904" t="s">
        <v>329</v>
      </c>
      <c r="W95" s="904" t="s">
        <v>329</v>
      </c>
      <c r="X95" s="959" t="s">
        <v>329</v>
      </c>
      <c r="Y95" s="957"/>
    </row>
    <row r="96" spans="1:25" ht="14.45" customHeight="1" x14ac:dyDescent="0.2">
      <c r="A96" s="924" t="s">
        <v>7928</v>
      </c>
      <c r="B96" s="910"/>
      <c r="C96" s="911"/>
      <c r="D96" s="909"/>
      <c r="E96" s="914">
        <v>1</v>
      </c>
      <c r="F96" s="915">
        <v>3.37</v>
      </c>
      <c r="G96" s="899">
        <v>33</v>
      </c>
      <c r="H96" s="917">
        <v>1</v>
      </c>
      <c r="I96" s="913">
        <v>1.85</v>
      </c>
      <c r="J96" s="897">
        <v>17</v>
      </c>
      <c r="K96" s="916">
        <v>1.24</v>
      </c>
      <c r="L96" s="917">
        <v>3</v>
      </c>
      <c r="M96" s="917">
        <v>30</v>
      </c>
      <c r="N96" s="918">
        <v>10</v>
      </c>
      <c r="O96" s="917" t="s">
        <v>7759</v>
      </c>
      <c r="P96" s="919" t="s">
        <v>7929</v>
      </c>
      <c r="Q96" s="920">
        <f t="shared" si="3"/>
        <v>1</v>
      </c>
      <c r="R96" s="955">
        <f t="shared" si="3"/>
        <v>1.85</v>
      </c>
      <c r="S96" s="920">
        <f t="shared" si="4"/>
        <v>0</v>
      </c>
      <c r="T96" s="955">
        <f t="shared" si="5"/>
        <v>-1.52</v>
      </c>
      <c r="U96" s="962">
        <v>10</v>
      </c>
      <c r="V96" s="910">
        <v>17</v>
      </c>
      <c r="W96" s="910">
        <v>7</v>
      </c>
      <c r="X96" s="960">
        <v>1.7</v>
      </c>
      <c r="Y96" s="958">
        <v>7</v>
      </c>
    </row>
    <row r="97" spans="1:25" ht="14.45" customHeight="1" x14ac:dyDescent="0.2">
      <c r="A97" s="923" t="s">
        <v>7930</v>
      </c>
      <c r="B97" s="900">
        <v>3</v>
      </c>
      <c r="C97" s="901">
        <v>1.77</v>
      </c>
      <c r="D97" s="902">
        <v>3.7</v>
      </c>
      <c r="E97" s="908">
        <v>3</v>
      </c>
      <c r="F97" s="891">
        <v>1.69</v>
      </c>
      <c r="G97" s="892">
        <v>3.3</v>
      </c>
      <c r="H97" s="890">
        <v>1</v>
      </c>
      <c r="I97" s="891">
        <v>0.93</v>
      </c>
      <c r="J97" s="898">
        <v>22</v>
      </c>
      <c r="K97" s="893">
        <v>0.56000000000000005</v>
      </c>
      <c r="L97" s="890">
        <v>2</v>
      </c>
      <c r="M97" s="890">
        <v>15</v>
      </c>
      <c r="N97" s="894">
        <v>5</v>
      </c>
      <c r="O97" s="890" t="s">
        <v>7759</v>
      </c>
      <c r="P97" s="907" t="s">
        <v>7931</v>
      </c>
      <c r="Q97" s="895">
        <f t="shared" si="3"/>
        <v>-2</v>
      </c>
      <c r="R97" s="954">
        <f t="shared" si="3"/>
        <v>-0.84</v>
      </c>
      <c r="S97" s="895">
        <f t="shared" si="4"/>
        <v>-2</v>
      </c>
      <c r="T97" s="954">
        <f t="shared" si="5"/>
        <v>-0.7599999999999999</v>
      </c>
      <c r="U97" s="961">
        <v>5</v>
      </c>
      <c r="V97" s="904">
        <v>22</v>
      </c>
      <c r="W97" s="904">
        <v>17</v>
      </c>
      <c r="X97" s="959">
        <v>4.4000000000000004</v>
      </c>
      <c r="Y97" s="957">
        <v>17</v>
      </c>
    </row>
    <row r="98" spans="1:25" ht="14.45" customHeight="1" x14ac:dyDescent="0.2">
      <c r="A98" s="924" t="s">
        <v>7932</v>
      </c>
      <c r="B98" s="921">
        <v>1</v>
      </c>
      <c r="C98" s="922">
        <v>0.72</v>
      </c>
      <c r="D98" s="903">
        <v>6</v>
      </c>
      <c r="E98" s="912"/>
      <c r="F98" s="913"/>
      <c r="G98" s="896"/>
      <c r="H98" s="917">
        <v>1</v>
      </c>
      <c r="I98" s="913">
        <v>0.72</v>
      </c>
      <c r="J98" s="897">
        <v>8</v>
      </c>
      <c r="K98" s="916">
        <v>0.72</v>
      </c>
      <c r="L98" s="917">
        <v>2</v>
      </c>
      <c r="M98" s="917">
        <v>21</v>
      </c>
      <c r="N98" s="918">
        <v>7</v>
      </c>
      <c r="O98" s="917" t="s">
        <v>7759</v>
      </c>
      <c r="P98" s="919" t="s">
        <v>7933</v>
      </c>
      <c r="Q98" s="920">
        <f t="shared" si="3"/>
        <v>0</v>
      </c>
      <c r="R98" s="955">
        <f t="shared" si="3"/>
        <v>0</v>
      </c>
      <c r="S98" s="920">
        <f t="shared" si="4"/>
        <v>1</v>
      </c>
      <c r="T98" s="955">
        <f t="shared" si="5"/>
        <v>0.72</v>
      </c>
      <c r="U98" s="962">
        <v>7</v>
      </c>
      <c r="V98" s="910">
        <v>8</v>
      </c>
      <c r="W98" s="910">
        <v>1</v>
      </c>
      <c r="X98" s="960">
        <v>1.1428571428571428</v>
      </c>
      <c r="Y98" s="958">
        <v>1</v>
      </c>
    </row>
    <row r="99" spans="1:25" ht="14.45" customHeight="1" x14ac:dyDescent="0.2">
      <c r="A99" s="924" t="s">
        <v>7934</v>
      </c>
      <c r="B99" s="921"/>
      <c r="C99" s="922"/>
      <c r="D99" s="903"/>
      <c r="E99" s="912"/>
      <c r="F99" s="913"/>
      <c r="G99" s="896"/>
      <c r="H99" s="917">
        <v>1</v>
      </c>
      <c r="I99" s="913">
        <v>1.04</v>
      </c>
      <c r="J99" s="896">
        <v>8</v>
      </c>
      <c r="K99" s="916">
        <v>1.04</v>
      </c>
      <c r="L99" s="917">
        <v>3</v>
      </c>
      <c r="M99" s="917">
        <v>27</v>
      </c>
      <c r="N99" s="918">
        <v>9</v>
      </c>
      <c r="O99" s="917" t="s">
        <v>7759</v>
      </c>
      <c r="P99" s="919" t="s">
        <v>7935</v>
      </c>
      <c r="Q99" s="920">
        <f t="shared" si="3"/>
        <v>1</v>
      </c>
      <c r="R99" s="955">
        <f t="shared" si="3"/>
        <v>1.04</v>
      </c>
      <c r="S99" s="920">
        <f t="shared" si="4"/>
        <v>1</v>
      </c>
      <c r="T99" s="955">
        <f t="shared" si="5"/>
        <v>1.04</v>
      </c>
      <c r="U99" s="962">
        <v>9</v>
      </c>
      <c r="V99" s="910">
        <v>8</v>
      </c>
      <c r="W99" s="910">
        <v>-1</v>
      </c>
      <c r="X99" s="960">
        <v>0.88888888888888884</v>
      </c>
      <c r="Y99" s="958"/>
    </row>
    <row r="100" spans="1:25" ht="14.45" customHeight="1" x14ac:dyDescent="0.2">
      <c r="A100" s="923" t="s">
        <v>7936</v>
      </c>
      <c r="B100" s="904">
        <v>1</v>
      </c>
      <c r="C100" s="905">
        <v>3.66</v>
      </c>
      <c r="D100" s="906">
        <v>36</v>
      </c>
      <c r="E100" s="887">
        <v>4</v>
      </c>
      <c r="F100" s="888">
        <v>14</v>
      </c>
      <c r="G100" s="889">
        <v>20</v>
      </c>
      <c r="H100" s="890"/>
      <c r="I100" s="891"/>
      <c r="J100" s="892"/>
      <c r="K100" s="893">
        <v>3.04</v>
      </c>
      <c r="L100" s="890">
        <v>4</v>
      </c>
      <c r="M100" s="890">
        <v>36</v>
      </c>
      <c r="N100" s="894">
        <v>12</v>
      </c>
      <c r="O100" s="890" t="s">
        <v>7759</v>
      </c>
      <c r="P100" s="907" t="s">
        <v>7937</v>
      </c>
      <c r="Q100" s="895">
        <f t="shared" si="3"/>
        <v>-1</v>
      </c>
      <c r="R100" s="954">
        <f t="shared" si="3"/>
        <v>-3.66</v>
      </c>
      <c r="S100" s="895">
        <f t="shared" si="4"/>
        <v>-4</v>
      </c>
      <c r="T100" s="954">
        <f t="shared" si="5"/>
        <v>-14</v>
      </c>
      <c r="U100" s="961" t="s">
        <v>329</v>
      </c>
      <c r="V100" s="904" t="s">
        <v>329</v>
      </c>
      <c r="W100" s="904" t="s">
        <v>329</v>
      </c>
      <c r="X100" s="959" t="s">
        <v>329</v>
      </c>
      <c r="Y100" s="957"/>
    </row>
    <row r="101" spans="1:25" ht="14.45" customHeight="1" x14ac:dyDescent="0.2">
      <c r="A101" s="924" t="s">
        <v>7938</v>
      </c>
      <c r="B101" s="910">
        <v>1</v>
      </c>
      <c r="C101" s="911">
        <v>4.82</v>
      </c>
      <c r="D101" s="909">
        <v>26</v>
      </c>
      <c r="E101" s="914">
        <v>1</v>
      </c>
      <c r="F101" s="915">
        <v>4.82</v>
      </c>
      <c r="G101" s="899">
        <v>13</v>
      </c>
      <c r="H101" s="917"/>
      <c r="I101" s="913"/>
      <c r="J101" s="896"/>
      <c r="K101" s="916">
        <v>4.82</v>
      </c>
      <c r="L101" s="917">
        <v>6</v>
      </c>
      <c r="M101" s="917">
        <v>57</v>
      </c>
      <c r="N101" s="918">
        <v>19</v>
      </c>
      <c r="O101" s="917" t="s">
        <v>7759</v>
      </c>
      <c r="P101" s="919" t="s">
        <v>7937</v>
      </c>
      <c r="Q101" s="920">
        <f t="shared" si="3"/>
        <v>-1</v>
      </c>
      <c r="R101" s="955">
        <f t="shared" si="3"/>
        <v>-4.82</v>
      </c>
      <c r="S101" s="920">
        <f t="shared" si="4"/>
        <v>-1</v>
      </c>
      <c r="T101" s="955">
        <f t="shared" si="5"/>
        <v>-4.82</v>
      </c>
      <c r="U101" s="962" t="s">
        <v>329</v>
      </c>
      <c r="V101" s="910" t="s">
        <v>329</v>
      </c>
      <c r="W101" s="910" t="s">
        <v>329</v>
      </c>
      <c r="X101" s="960" t="s">
        <v>329</v>
      </c>
      <c r="Y101" s="958"/>
    </row>
    <row r="102" spans="1:25" ht="14.45" customHeight="1" x14ac:dyDescent="0.2">
      <c r="A102" s="924" t="s">
        <v>7939</v>
      </c>
      <c r="B102" s="910">
        <v>1</v>
      </c>
      <c r="C102" s="911">
        <v>8.11</v>
      </c>
      <c r="D102" s="909">
        <v>24</v>
      </c>
      <c r="E102" s="914">
        <v>2</v>
      </c>
      <c r="F102" s="915">
        <v>22.92</v>
      </c>
      <c r="G102" s="899">
        <v>50.5</v>
      </c>
      <c r="H102" s="917"/>
      <c r="I102" s="913"/>
      <c r="J102" s="896"/>
      <c r="K102" s="916">
        <v>8.11</v>
      </c>
      <c r="L102" s="917">
        <v>7</v>
      </c>
      <c r="M102" s="917">
        <v>63</v>
      </c>
      <c r="N102" s="918">
        <v>21</v>
      </c>
      <c r="O102" s="917" t="s">
        <v>7759</v>
      </c>
      <c r="P102" s="919" t="s">
        <v>7937</v>
      </c>
      <c r="Q102" s="920">
        <f t="shared" si="3"/>
        <v>-1</v>
      </c>
      <c r="R102" s="955">
        <f t="shared" si="3"/>
        <v>-8.11</v>
      </c>
      <c r="S102" s="920">
        <f t="shared" si="4"/>
        <v>-2</v>
      </c>
      <c r="T102" s="955">
        <f t="shared" si="5"/>
        <v>-22.92</v>
      </c>
      <c r="U102" s="962" t="s">
        <v>329</v>
      </c>
      <c r="V102" s="910" t="s">
        <v>329</v>
      </c>
      <c r="W102" s="910" t="s">
        <v>329</v>
      </c>
      <c r="X102" s="960" t="s">
        <v>329</v>
      </c>
      <c r="Y102" s="958"/>
    </row>
    <row r="103" spans="1:25" ht="14.45" customHeight="1" x14ac:dyDescent="0.2">
      <c r="A103" s="923" t="s">
        <v>7940</v>
      </c>
      <c r="B103" s="904">
        <v>6</v>
      </c>
      <c r="C103" s="905">
        <v>11.04</v>
      </c>
      <c r="D103" s="906">
        <v>16.7</v>
      </c>
      <c r="E103" s="887">
        <v>12</v>
      </c>
      <c r="F103" s="888">
        <v>17.149999999999999</v>
      </c>
      <c r="G103" s="889">
        <v>5.6</v>
      </c>
      <c r="H103" s="890"/>
      <c r="I103" s="891"/>
      <c r="J103" s="892"/>
      <c r="K103" s="893">
        <v>1.03</v>
      </c>
      <c r="L103" s="890">
        <v>2</v>
      </c>
      <c r="M103" s="890">
        <v>18</v>
      </c>
      <c r="N103" s="894">
        <v>6</v>
      </c>
      <c r="O103" s="890" t="s">
        <v>7759</v>
      </c>
      <c r="P103" s="907" t="s">
        <v>7941</v>
      </c>
      <c r="Q103" s="895">
        <f t="shared" si="3"/>
        <v>-6</v>
      </c>
      <c r="R103" s="954">
        <f t="shared" si="3"/>
        <v>-11.04</v>
      </c>
      <c r="S103" s="895">
        <f t="shared" si="4"/>
        <v>-12</v>
      </c>
      <c r="T103" s="954">
        <f t="shared" si="5"/>
        <v>-17.149999999999999</v>
      </c>
      <c r="U103" s="961" t="s">
        <v>329</v>
      </c>
      <c r="V103" s="904" t="s">
        <v>329</v>
      </c>
      <c r="W103" s="904" t="s">
        <v>329</v>
      </c>
      <c r="X103" s="959" t="s">
        <v>329</v>
      </c>
      <c r="Y103" s="957"/>
    </row>
    <row r="104" spans="1:25" ht="14.45" customHeight="1" x14ac:dyDescent="0.2">
      <c r="A104" s="924" t="s">
        <v>7942</v>
      </c>
      <c r="B104" s="910">
        <v>1</v>
      </c>
      <c r="C104" s="911">
        <v>2.0099999999999998</v>
      </c>
      <c r="D104" s="909">
        <v>33</v>
      </c>
      <c r="E104" s="914">
        <v>2</v>
      </c>
      <c r="F104" s="915">
        <v>3.47</v>
      </c>
      <c r="G104" s="899">
        <v>25</v>
      </c>
      <c r="H104" s="917">
        <v>1</v>
      </c>
      <c r="I104" s="913">
        <v>1.73</v>
      </c>
      <c r="J104" s="897">
        <v>15</v>
      </c>
      <c r="K104" s="916">
        <v>1.73</v>
      </c>
      <c r="L104" s="917">
        <v>3</v>
      </c>
      <c r="M104" s="917">
        <v>30</v>
      </c>
      <c r="N104" s="918">
        <v>10</v>
      </c>
      <c r="O104" s="917" t="s">
        <v>7759</v>
      </c>
      <c r="P104" s="919" t="s">
        <v>7941</v>
      </c>
      <c r="Q104" s="920">
        <f t="shared" si="3"/>
        <v>0</v>
      </c>
      <c r="R104" s="955">
        <f t="shared" si="3"/>
        <v>-0.2799999999999998</v>
      </c>
      <c r="S104" s="920">
        <f t="shared" si="4"/>
        <v>-1</v>
      </c>
      <c r="T104" s="955">
        <f t="shared" si="5"/>
        <v>-1.7400000000000002</v>
      </c>
      <c r="U104" s="962">
        <v>10</v>
      </c>
      <c r="V104" s="910">
        <v>15</v>
      </c>
      <c r="W104" s="910">
        <v>5</v>
      </c>
      <c r="X104" s="960">
        <v>1.5</v>
      </c>
      <c r="Y104" s="958">
        <v>5</v>
      </c>
    </row>
    <row r="105" spans="1:25" ht="14.45" customHeight="1" x14ac:dyDescent="0.2">
      <c r="A105" s="924" t="s">
        <v>7943</v>
      </c>
      <c r="B105" s="910">
        <v>4</v>
      </c>
      <c r="C105" s="911">
        <v>20.12</v>
      </c>
      <c r="D105" s="909">
        <v>46.3</v>
      </c>
      <c r="E105" s="914">
        <v>1</v>
      </c>
      <c r="F105" s="915">
        <v>3.67</v>
      </c>
      <c r="G105" s="899">
        <v>22</v>
      </c>
      <c r="H105" s="917"/>
      <c r="I105" s="913"/>
      <c r="J105" s="896"/>
      <c r="K105" s="916">
        <v>3.67</v>
      </c>
      <c r="L105" s="917">
        <v>6</v>
      </c>
      <c r="M105" s="917">
        <v>51</v>
      </c>
      <c r="N105" s="918">
        <v>17</v>
      </c>
      <c r="O105" s="917" t="s">
        <v>7759</v>
      </c>
      <c r="P105" s="919" t="s">
        <v>7941</v>
      </c>
      <c r="Q105" s="920">
        <f t="shared" si="3"/>
        <v>-4</v>
      </c>
      <c r="R105" s="955">
        <f t="shared" si="3"/>
        <v>-20.12</v>
      </c>
      <c r="S105" s="920">
        <f t="shared" si="4"/>
        <v>-1</v>
      </c>
      <c r="T105" s="955">
        <f t="shared" si="5"/>
        <v>-3.67</v>
      </c>
      <c r="U105" s="962" t="s">
        <v>329</v>
      </c>
      <c r="V105" s="910" t="s">
        <v>329</v>
      </c>
      <c r="W105" s="910" t="s">
        <v>329</v>
      </c>
      <c r="X105" s="960" t="s">
        <v>329</v>
      </c>
      <c r="Y105" s="958"/>
    </row>
    <row r="106" spans="1:25" ht="14.45" customHeight="1" x14ac:dyDescent="0.2">
      <c r="A106" s="923" t="s">
        <v>7944</v>
      </c>
      <c r="B106" s="900">
        <v>1</v>
      </c>
      <c r="C106" s="901">
        <v>3.09</v>
      </c>
      <c r="D106" s="902">
        <v>19</v>
      </c>
      <c r="E106" s="908"/>
      <c r="F106" s="891"/>
      <c r="G106" s="892"/>
      <c r="H106" s="890"/>
      <c r="I106" s="891"/>
      <c r="J106" s="892"/>
      <c r="K106" s="893">
        <v>3.09</v>
      </c>
      <c r="L106" s="890">
        <v>3</v>
      </c>
      <c r="M106" s="890">
        <v>30</v>
      </c>
      <c r="N106" s="894">
        <v>10</v>
      </c>
      <c r="O106" s="890" t="s">
        <v>7759</v>
      </c>
      <c r="P106" s="907" t="s">
        <v>7945</v>
      </c>
      <c r="Q106" s="895">
        <f t="shared" si="3"/>
        <v>-1</v>
      </c>
      <c r="R106" s="954">
        <f t="shared" si="3"/>
        <v>-3.09</v>
      </c>
      <c r="S106" s="895">
        <f t="shared" si="4"/>
        <v>0</v>
      </c>
      <c r="T106" s="954">
        <f t="shared" si="5"/>
        <v>0</v>
      </c>
      <c r="U106" s="961" t="s">
        <v>329</v>
      </c>
      <c r="V106" s="904" t="s">
        <v>329</v>
      </c>
      <c r="W106" s="904" t="s">
        <v>329</v>
      </c>
      <c r="X106" s="959" t="s">
        <v>329</v>
      </c>
      <c r="Y106" s="957"/>
    </row>
    <row r="107" spans="1:25" ht="14.45" customHeight="1" x14ac:dyDescent="0.2">
      <c r="A107" s="923" t="s">
        <v>7946</v>
      </c>
      <c r="B107" s="904"/>
      <c r="C107" s="905"/>
      <c r="D107" s="906"/>
      <c r="E107" s="908"/>
      <c r="F107" s="891"/>
      <c r="G107" s="892"/>
      <c r="H107" s="887">
        <v>1</v>
      </c>
      <c r="I107" s="888">
        <v>0.83</v>
      </c>
      <c r="J107" s="898">
        <v>21</v>
      </c>
      <c r="K107" s="893">
        <v>0.66</v>
      </c>
      <c r="L107" s="890">
        <v>2</v>
      </c>
      <c r="M107" s="890">
        <v>18</v>
      </c>
      <c r="N107" s="894">
        <v>6</v>
      </c>
      <c r="O107" s="890" t="s">
        <v>7759</v>
      </c>
      <c r="P107" s="907" t="s">
        <v>7947</v>
      </c>
      <c r="Q107" s="895">
        <f t="shared" si="3"/>
        <v>1</v>
      </c>
      <c r="R107" s="954">
        <f t="shared" si="3"/>
        <v>0.83</v>
      </c>
      <c r="S107" s="895">
        <f t="shared" si="4"/>
        <v>1</v>
      </c>
      <c r="T107" s="954">
        <f t="shared" si="5"/>
        <v>0.83</v>
      </c>
      <c r="U107" s="961">
        <v>6</v>
      </c>
      <c r="V107" s="904">
        <v>21</v>
      </c>
      <c r="W107" s="904">
        <v>15</v>
      </c>
      <c r="X107" s="959">
        <v>3.5</v>
      </c>
      <c r="Y107" s="957">
        <v>15</v>
      </c>
    </row>
    <row r="108" spans="1:25" ht="14.45" customHeight="1" x14ac:dyDescent="0.2">
      <c r="A108" s="924" t="s">
        <v>7948</v>
      </c>
      <c r="B108" s="910"/>
      <c r="C108" s="911"/>
      <c r="D108" s="909"/>
      <c r="E108" s="912">
        <v>2</v>
      </c>
      <c r="F108" s="913">
        <v>1.53</v>
      </c>
      <c r="G108" s="896">
        <v>4</v>
      </c>
      <c r="H108" s="914">
        <v>2</v>
      </c>
      <c r="I108" s="915">
        <v>1.53</v>
      </c>
      <c r="J108" s="899">
        <v>4.5</v>
      </c>
      <c r="K108" s="916">
        <v>0.76</v>
      </c>
      <c r="L108" s="917">
        <v>2</v>
      </c>
      <c r="M108" s="917">
        <v>18</v>
      </c>
      <c r="N108" s="918">
        <v>6</v>
      </c>
      <c r="O108" s="917" t="s">
        <v>7759</v>
      </c>
      <c r="P108" s="919" t="s">
        <v>7949</v>
      </c>
      <c r="Q108" s="920">
        <f t="shared" si="3"/>
        <v>2</v>
      </c>
      <c r="R108" s="955">
        <f t="shared" si="3"/>
        <v>1.53</v>
      </c>
      <c r="S108" s="920">
        <f t="shared" si="4"/>
        <v>0</v>
      </c>
      <c r="T108" s="955">
        <f t="shared" si="5"/>
        <v>0</v>
      </c>
      <c r="U108" s="962">
        <v>12</v>
      </c>
      <c r="V108" s="910">
        <v>9</v>
      </c>
      <c r="W108" s="910">
        <v>-3</v>
      </c>
      <c r="X108" s="960">
        <v>0.75</v>
      </c>
      <c r="Y108" s="958"/>
    </row>
    <row r="109" spans="1:25" ht="14.45" customHeight="1" x14ac:dyDescent="0.2">
      <c r="A109" s="924" t="s">
        <v>7950</v>
      </c>
      <c r="B109" s="910"/>
      <c r="C109" s="911"/>
      <c r="D109" s="909"/>
      <c r="E109" s="912"/>
      <c r="F109" s="913"/>
      <c r="G109" s="896"/>
      <c r="H109" s="914">
        <v>4</v>
      </c>
      <c r="I109" s="915">
        <v>7.3</v>
      </c>
      <c r="J109" s="897">
        <v>15.5</v>
      </c>
      <c r="K109" s="916">
        <v>1.83</v>
      </c>
      <c r="L109" s="917">
        <v>3</v>
      </c>
      <c r="M109" s="917">
        <v>30</v>
      </c>
      <c r="N109" s="918">
        <v>10</v>
      </c>
      <c r="O109" s="917" t="s">
        <v>7759</v>
      </c>
      <c r="P109" s="919" t="s">
        <v>7951</v>
      </c>
      <c r="Q109" s="920">
        <f t="shared" si="3"/>
        <v>4</v>
      </c>
      <c r="R109" s="955">
        <f t="shared" si="3"/>
        <v>7.3</v>
      </c>
      <c r="S109" s="920">
        <f t="shared" si="4"/>
        <v>4</v>
      </c>
      <c r="T109" s="955">
        <f t="shared" si="5"/>
        <v>7.3</v>
      </c>
      <c r="U109" s="962">
        <v>40</v>
      </c>
      <c r="V109" s="910">
        <v>62</v>
      </c>
      <c r="W109" s="910">
        <v>22</v>
      </c>
      <c r="X109" s="960">
        <v>1.55</v>
      </c>
      <c r="Y109" s="958">
        <v>26</v>
      </c>
    </row>
    <row r="110" spans="1:25" ht="14.45" customHeight="1" x14ac:dyDescent="0.2">
      <c r="A110" s="923" t="s">
        <v>7952</v>
      </c>
      <c r="B110" s="900">
        <v>116</v>
      </c>
      <c r="C110" s="901">
        <v>175.71</v>
      </c>
      <c r="D110" s="902">
        <v>15.2</v>
      </c>
      <c r="E110" s="908">
        <v>72</v>
      </c>
      <c r="F110" s="891">
        <v>107.41</v>
      </c>
      <c r="G110" s="892">
        <v>13.4</v>
      </c>
      <c r="H110" s="890"/>
      <c r="I110" s="891"/>
      <c r="J110" s="892"/>
      <c r="K110" s="893">
        <v>1.52</v>
      </c>
      <c r="L110" s="890">
        <v>4</v>
      </c>
      <c r="M110" s="890">
        <v>39</v>
      </c>
      <c r="N110" s="894">
        <v>13</v>
      </c>
      <c r="O110" s="890" t="s">
        <v>7759</v>
      </c>
      <c r="P110" s="907" t="s">
        <v>7953</v>
      </c>
      <c r="Q110" s="895">
        <f t="shared" si="3"/>
        <v>-116</v>
      </c>
      <c r="R110" s="954">
        <f t="shared" si="3"/>
        <v>-175.71</v>
      </c>
      <c r="S110" s="895">
        <f t="shared" si="4"/>
        <v>-72</v>
      </c>
      <c r="T110" s="954">
        <f t="shared" si="5"/>
        <v>-107.41</v>
      </c>
      <c r="U110" s="961" t="s">
        <v>329</v>
      </c>
      <c r="V110" s="904" t="s">
        <v>329</v>
      </c>
      <c r="W110" s="904" t="s">
        <v>329</v>
      </c>
      <c r="X110" s="959" t="s">
        <v>329</v>
      </c>
      <c r="Y110" s="957"/>
    </row>
    <row r="111" spans="1:25" ht="14.45" customHeight="1" x14ac:dyDescent="0.2">
      <c r="A111" s="924" t="s">
        <v>7954</v>
      </c>
      <c r="B111" s="921">
        <v>102</v>
      </c>
      <c r="C111" s="922">
        <v>217.04</v>
      </c>
      <c r="D111" s="903">
        <v>15.3</v>
      </c>
      <c r="E111" s="912">
        <v>88</v>
      </c>
      <c r="F111" s="913">
        <v>173.63</v>
      </c>
      <c r="G111" s="896">
        <v>12.8</v>
      </c>
      <c r="H111" s="917"/>
      <c r="I111" s="913"/>
      <c r="J111" s="896"/>
      <c r="K111" s="916">
        <v>2.2599999999999998</v>
      </c>
      <c r="L111" s="917">
        <v>6</v>
      </c>
      <c r="M111" s="917">
        <v>51</v>
      </c>
      <c r="N111" s="918">
        <v>17</v>
      </c>
      <c r="O111" s="917" t="s">
        <v>7759</v>
      </c>
      <c r="P111" s="919" t="s">
        <v>7955</v>
      </c>
      <c r="Q111" s="920">
        <f t="shared" si="3"/>
        <v>-102</v>
      </c>
      <c r="R111" s="955">
        <f t="shared" si="3"/>
        <v>-217.04</v>
      </c>
      <c r="S111" s="920">
        <f t="shared" si="4"/>
        <v>-88</v>
      </c>
      <c r="T111" s="955">
        <f t="shared" si="5"/>
        <v>-173.63</v>
      </c>
      <c r="U111" s="962" t="s">
        <v>329</v>
      </c>
      <c r="V111" s="910" t="s">
        <v>329</v>
      </c>
      <c r="W111" s="910" t="s">
        <v>329</v>
      </c>
      <c r="X111" s="960" t="s">
        <v>329</v>
      </c>
      <c r="Y111" s="958"/>
    </row>
    <row r="112" spans="1:25" ht="14.45" customHeight="1" x14ac:dyDescent="0.2">
      <c r="A112" s="924" t="s">
        <v>7956</v>
      </c>
      <c r="B112" s="921">
        <v>18</v>
      </c>
      <c r="C112" s="922">
        <v>41.14</v>
      </c>
      <c r="D112" s="903">
        <v>22.6</v>
      </c>
      <c r="E112" s="912">
        <v>21</v>
      </c>
      <c r="F112" s="913">
        <v>51.81</v>
      </c>
      <c r="G112" s="896">
        <v>22.9</v>
      </c>
      <c r="H112" s="917"/>
      <c r="I112" s="913"/>
      <c r="J112" s="896"/>
      <c r="K112" s="916">
        <v>2.4</v>
      </c>
      <c r="L112" s="917">
        <v>6</v>
      </c>
      <c r="M112" s="917">
        <v>57</v>
      </c>
      <c r="N112" s="918">
        <v>19</v>
      </c>
      <c r="O112" s="917" t="s">
        <v>7759</v>
      </c>
      <c r="P112" s="919" t="s">
        <v>7957</v>
      </c>
      <c r="Q112" s="920">
        <f t="shared" si="3"/>
        <v>-18</v>
      </c>
      <c r="R112" s="955">
        <f t="shared" si="3"/>
        <v>-41.14</v>
      </c>
      <c r="S112" s="920">
        <f t="shared" si="4"/>
        <v>-21</v>
      </c>
      <c r="T112" s="955">
        <f t="shared" si="5"/>
        <v>-51.81</v>
      </c>
      <c r="U112" s="962" t="s">
        <v>329</v>
      </c>
      <c r="V112" s="910" t="s">
        <v>329</v>
      </c>
      <c r="W112" s="910" t="s">
        <v>329</v>
      </c>
      <c r="X112" s="960" t="s">
        <v>329</v>
      </c>
      <c r="Y112" s="958"/>
    </row>
    <row r="113" spans="1:25" ht="14.45" customHeight="1" x14ac:dyDescent="0.2">
      <c r="A113" s="923" t="s">
        <v>7958</v>
      </c>
      <c r="B113" s="904">
        <v>1088</v>
      </c>
      <c r="C113" s="905">
        <v>555.15</v>
      </c>
      <c r="D113" s="906">
        <v>4.4000000000000004</v>
      </c>
      <c r="E113" s="887">
        <v>1230</v>
      </c>
      <c r="F113" s="888">
        <v>634.65</v>
      </c>
      <c r="G113" s="889">
        <v>4</v>
      </c>
      <c r="H113" s="890"/>
      <c r="I113" s="891"/>
      <c r="J113" s="892"/>
      <c r="K113" s="893">
        <v>0.49</v>
      </c>
      <c r="L113" s="890">
        <v>1</v>
      </c>
      <c r="M113" s="890">
        <v>12</v>
      </c>
      <c r="N113" s="894">
        <v>4</v>
      </c>
      <c r="O113" s="890" t="s">
        <v>7759</v>
      </c>
      <c r="P113" s="907" t="s">
        <v>7959</v>
      </c>
      <c r="Q113" s="895">
        <f t="shared" si="3"/>
        <v>-1088</v>
      </c>
      <c r="R113" s="954">
        <f t="shared" si="3"/>
        <v>-555.15</v>
      </c>
      <c r="S113" s="895">
        <f t="shared" si="4"/>
        <v>-1230</v>
      </c>
      <c r="T113" s="954">
        <f t="shared" si="5"/>
        <v>-634.65</v>
      </c>
      <c r="U113" s="961" t="s">
        <v>329</v>
      </c>
      <c r="V113" s="904" t="s">
        <v>329</v>
      </c>
      <c r="W113" s="904" t="s">
        <v>329</v>
      </c>
      <c r="X113" s="959" t="s">
        <v>329</v>
      </c>
      <c r="Y113" s="957"/>
    </row>
    <row r="114" spans="1:25" ht="14.45" customHeight="1" x14ac:dyDescent="0.2">
      <c r="A114" s="924" t="s">
        <v>7960</v>
      </c>
      <c r="B114" s="910">
        <v>19</v>
      </c>
      <c r="C114" s="911">
        <v>15.03</v>
      </c>
      <c r="D114" s="909">
        <v>11.3</v>
      </c>
      <c r="E114" s="914">
        <v>87</v>
      </c>
      <c r="F114" s="915">
        <v>49.79</v>
      </c>
      <c r="G114" s="899">
        <v>5.3</v>
      </c>
      <c r="H114" s="917"/>
      <c r="I114" s="913"/>
      <c r="J114" s="896"/>
      <c r="K114" s="916">
        <v>0.55000000000000004</v>
      </c>
      <c r="L114" s="917">
        <v>1</v>
      </c>
      <c r="M114" s="917">
        <v>12</v>
      </c>
      <c r="N114" s="918">
        <v>4</v>
      </c>
      <c r="O114" s="917" t="s">
        <v>7759</v>
      </c>
      <c r="P114" s="919" t="s">
        <v>7961</v>
      </c>
      <c r="Q114" s="920">
        <f t="shared" si="3"/>
        <v>-19</v>
      </c>
      <c r="R114" s="955">
        <f t="shared" si="3"/>
        <v>-15.03</v>
      </c>
      <c r="S114" s="920">
        <f t="shared" si="4"/>
        <v>-87</v>
      </c>
      <c r="T114" s="955">
        <f t="shared" si="5"/>
        <v>-49.79</v>
      </c>
      <c r="U114" s="962" t="s">
        <v>329</v>
      </c>
      <c r="V114" s="910" t="s">
        <v>329</v>
      </c>
      <c r="W114" s="910" t="s">
        <v>329</v>
      </c>
      <c r="X114" s="960" t="s">
        <v>329</v>
      </c>
      <c r="Y114" s="958"/>
    </row>
    <row r="115" spans="1:25" ht="14.45" customHeight="1" x14ac:dyDescent="0.2">
      <c r="A115" s="924" t="s">
        <v>7962</v>
      </c>
      <c r="B115" s="910">
        <v>50</v>
      </c>
      <c r="C115" s="911">
        <v>39.909999999999997</v>
      </c>
      <c r="D115" s="909">
        <v>9.6999999999999993</v>
      </c>
      <c r="E115" s="914">
        <v>77</v>
      </c>
      <c r="F115" s="915">
        <v>59.39</v>
      </c>
      <c r="G115" s="899">
        <v>7.9</v>
      </c>
      <c r="H115" s="917"/>
      <c r="I115" s="913"/>
      <c r="J115" s="896"/>
      <c r="K115" s="916">
        <v>0.69</v>
      </c>
      <c r="L115" s="917">
        <v>2</v>
      </c>
      <c r="M115" s="917">
        <v>15</v>
      </c>
      <c r="N115" s="918">
        <v>5</v>
      </c>
      <c r="O115" s="917" t="s">
        <v>7759</v>
      </c>
      <c r="P115" s="919" t="s">
        <v>7963</v>
      </c>
      <c r="Q115" s="920">
        <f t="shared" si="3"/>
        <v>-50</v>
      </c>
      <c r="R115" s="955">
        <f t="shared" si="3"/>
        <v>-39.909999999999997</v>
      </c>
      <c r="S115" s="920">
        <f t="shared" si="4"/>
        <v>-77</v>
      </c>
      <c r="T115" s="955">
        <f t="shared" si="5"/>
        <v>-59.39</v>
      </c>
      <c r="U115" s="962" t="s">
        <v>329</v>
      </c>
      <c r="V115" s="910" t="s">
        <v>329</v>
      </c>
      <c r="W115" s="910" t="s">
        <v>329</v>
      </c>
      <c r="X115" s="960" t="s">
        <v>329</v>
      </c>
      <c r="Y115" s="958"/>
    </row>
    <row r="116" spans="1:25" ht="14.45" customHeight="1" x14ac:dyDescent="0.2">
      <c r="A116" s="923" t="s">
        <v>7964</v>
      </c>
      <c r="B116" s="904">
        <v>5</v>
      </c>
      <c r="C116" s="905">
        <v>4.1500000000000004</v>
      </c>
      <c r="D116" s="906">
        <v>12.8</v>
      </c>
      <c r="E116" s="908">
        <v>4</v>
      </c>
      <c r="F116" s="891">
        <v>2.1800000000000002</v>
      </c>
      <c r="G116" s="892">
        <v>7.3</v>
      </c>
      <c r="H116" s="887">
        <v>9</v>
      </c>
      <c r="I116" s="888">
        <v>4.9000000000000004</v>
      </c>
      <c r="J116" s="898">
        <v>6.1</v>
      </c>
      <c r="K116" s="893">
        <v>0.54</v>
      </c>
      <c r="L116" s="890">
        <v>2</v>
      </c>
      <c r="M116" s="890">
        <v>15</v>
      </c>
      <c r="N116" s="894">
        <v>5</v>
      </c>
      <c r="O116" s="890" t="s">
        <v>7759</v>
      </c>
      <c r="P116" s="907" t="s">
        <v>7965</v>
      </c>
      <c r="Q116" s="895">
        <f t="shared" si="3"/>
        <v>4</v>
      </c>
      <c r="R116" s="954">
        <f t="shared" si="3"/>
        <v>0.75</v>
      </c>
      <c r="S116" s="895">
        <f t="shared" si="4"/>
        <v>5</v>
      </c>
      <c r="T116" s="954">
        <f t="shared" si="5"/>
        <v>2.72</v>
      </c>
      <c r="U116" s="961">
        <v>45</v>
      </c>
      <c r="V116" s="904">
        <v>54.9</v>
      </c>
      <c r="W116" s="904">
        <v>9.8999999999999986</v>
      </c>
      <c r="X116" s="959">
        <v>1.22</v>
      </c>
      <c r="Y116" s="957">
        <v>18</v>
      </c>
    </row>
    <row r="117" spans="1:25" ht="14.45" customHeight="1" x14ac:dyDescent="0.2">
      <c r="A117" s="924" t="s">
        <v>7966</v>
      </c>
      <c r="B117" s="910">
        <v>5</v>
      </c>
      <c r="C117" s="911">
        <v>3.35</v>
      </c>
      <c r="D117" s="909">
        <v>9.8000000000000007</v>
      </c>
      <c r="E117" s="912">
        <v>2</v>
      </c>
      <c r="F117" s="913">
        <v>1.35</v>
      </c>
      <c r="G117" s="896">
        <v>15</v>
      </c>
      <c r="H117" s="914">
        <v>39</v>
      </c>
      <c r="I117" s="915">
        <v>27.84</v>
      </c>
      <c r="J117" s="899">
        <v>5.4</v>
      </c>
      <c r="K117" s="916">
        <v>0.66</v>
      </c>
      <c r="L117" s="917">
        <v>2</v>
      </c>
      <c r="M117" s="917">
        <v>21</v>
      </c>
      <c r="N117" s="918">
        <v>7</v>
      </c>
      <c r="O117" s="917" t="s">
        <v>7759</v>
      </c>
      <c r="P117" s="919" t="s">
        <v>7965</v>
      </c>
      <c r="Q117" s="920">
        <f t="shared" si="3"/>
        <v>34</v>
      </c>
      <c r="R117" s="955">
        <f t="shared" si="3"/>
        <v>24.49</v>
      </c>
      <c r="S117" s="920">
        <f t="shared" si="4"/>
        <v>37</v>
      </c>
      <c r="T117" s="955">
        <f t="shared" si="5"/>
        <v>26.49</v>
      </c>
      <c r="U117" s="962">
        <v>273</v>
      </c>
      <c r="V117" s="910">
        <v>210.60000000000002</v>
      </c>
      <c r="W117" s="910">
        <v>-62.399999999999977</v>
      </c>
      <c r="X117" s="960">
        <v>0.77142857142857146</v>
      </c>
      <c r="Y117" s="958">
        <v>68</v>
      </c>
    </row>
    <row r="118" spans="1:25" ht="14.45" customHeight="1" x14ac:dyDescent="0.2">
      <c r="A118" s="924" t="s">
        <v>7967</v>
      </c>
      <c r="B118" s="910">
        <v>2</v>
      </c>
      <c r="C118" s="911">
        <v>1.82</v>
      </c>
      <c r="D118" s="909">
        <v>12</v>
      </c>
      <c r="E118" s="912">
        <v>3</v>
      </c>
      <c r="F118" s="913">
        <v>6.23</v>
      </c>
      <c r="G118" s="896">
        <v>23.3</v>
      </c>
      <c r="H118" s="914">
        <v>4</v>
      </c>
      <c r="I118" s="915">
        <v>4.21</v>
      </c>
      <c r="J118" s="897">
        <v>11.3</v>
      </c>
      <c r="K118" s="916">
        <v>1.05</v>
      </c>
      <c r="L118" s="917">
        <v>3</v>
      </c>
      <c r="M118" s="917">
        <v>27</v>
      </c>
      <c r="N118" s="918">
        <v>9</v>
      </c>
      <c r="O118" s="917" t="s">
        <v>7759</v>
      </c>
      <c r="P118" s="919" t="s">
        <v>7965</v>
      </c>
      <c r="Q118" s="920">
        <f t="shared" si="3"/>
        <v>2</v>
      </c>
      <c r="R118" s="955">
        <f t="shared" si="3"/>
        <v>2.3899999999999997</v>
      </c>
      <c r="S118" s="920">
        <f t="shared" si="4"/>
        <v>1</v>
      </c>
      <c r="T118" s="955">
        <f t="shared" si="5"/>
        <v>-2.0200000000000005</v>
      </c>
      <c r="U118" s="962">
        <v>36</v>
      </c>
      <c r="V118" s="910">
        <v>45.2</v>
      </c>
      <c r="W118" s="910">
        <v>9.2000000000000028</v>
      </c>
      <c r="X118" s="960">
        <v>1.2555555555555555</v>
      </c>
      <c r="Y118" s="958">
        <v>15</v>
      </c>
    </row>
    <row r="119" spans="1:25" ht="14.45" customHeight="1" x14ac:dyDescent="0.2">
      <c r="A119" s="923" t="s">
        <v>7968</v>
      </c>
      <c r="B119" s="904"/>
      <c r="C119" s="905"/>
      <c r="D119" s="906"/>
      <c r="E119" s="887">
        <v>1</v>
      </c>
      <c r="F119" s="888">
        <v>0.93</v>
      </c>
      <c r="G119" s="889">
        <v>20</v>
      </c>
      <c r="H119" s="890">
        <v>1</v>
      </c>
      <c r="I119" s="891">
        <v>0.93</v>
      </c>
      <c r="J119" s="898">
        <v>15</v>
      </c>
      <c r="K119" s="893">
        <v>0.93</v>
      </c>
      <c r="L119" s="890">
        <v>3</v>
      </c>
      <c r="M119" s="890">
        <v>27</v>
      </c>
      <c r="N119" s="894">
        <v>9</v>
      </c>
      <c r="O119" s="890" t="s">
        <v>7759</v>
      </c>
      <c r="P119" s="907" t="s">
        <v>7969</v>
      </c>
      <c r="Q119" s="895">
        <f t="shared" si="3"/>
        <v>1</v>
      </c>
      <c r="R119" s="954">
        <f t="shared" si="3"/>
        <v>0.93</v>
      </c>
      <c r="S119" s="895">
        <f t="shared" si="4"/>
        <v>0</v>
      </c>
      <c r="T119" s="954">
        <f t="shared" si="5"/>
        <v>0</v>
      </c>
      <c r="U119" s="961">
        <v>9</v>
      </c>
      <c r="V119" s="904">
        <v>15</v>
      </c>
      <c r="W119" s="904">
        <v>6</v>
      </c>
      <c r="X119" s="959">
        <v>1.6666666666666667</v>
      </c>
      <c r="Y119" s="957">
        <v>6</v>
      </c>
    </row>
    <row r="120" spans="1:25" ht="14.45" customHeight="1" x14ac:dyDescent="0.2">
      <c r="A120" s="924" t="s">
        <v>7970</v>
      </c>
      <c r="B120" s="910">
        <v>1</v>
      </c>
      <c r="C120" s="911">
        <v>1.1100000000000001</v>
      </c>
      <c r="D120" s="909">
        <v>6</v>
      </c>
      <c r="E120" s="914">
        <v>1</v>
      </c>
      <c r="F120" s="915">
        <v>1.1100000000000001</v>
      </c>
      <c r="G120" s="899">
        <v>29</v>
      </c>
      <c r="H120" s="917"/>
      <c r="I120" s="913"/>
      <c r="J120" s="896"/>
      <c r="K120" s="916">
        <v>1.1100000000000001</v>
      </c>
      <c r="L120" s="917">
        <v>4</v>
      </c>
      <c r="M120" s="917">
        <v>33</v>
      </c>
      <c r="N120" s="918">
        <v>11</v>
      </c>
      <c r="O120" s="917" t="s">
        <v>7759</v>
      </c>
      <c r="P120" s="919" t="s">
        <v>7971</v>
      </c>
      <c r="Q120" s="920">
        <f t="shared" si="3"/>
        <v>-1</v>
      </c>
      <c r="R120" s="955">
        <f t="shared" si="3"/>
        <v>-1.1100000000000001</v>
      </c>
      <c r="S120" s="920">
        <f t="shared" si="4"/>
        <v>-1</v>
      </c>
      <c r="T120" s="955">
        <f t="shared" si="5"/>
        <v>-1.1100000000000001</v>
      </c>
      <c r="U120" s="962" t="s">
        <v>329</v>
      </c>
      <c r="V120" s="910" t="s">
        <v>329</v>
      </c>
      <c r="W120" s="910" t="s">
        <v>329</v>
      </c>
      <c r="X120" s="960" t="s">
        <v>329</v>
      </c>
      <c r="Y120" s="958"/>
    </row>
    <row r="121" spans="1:25" ht="14.45" customHeight="1" x14ac:dyDescent="0.2">
      <c r="A121" s="924" t="s">
        <v>7972</v>
      </c>
      <c r="B121" s="910"/>
      <c r="C121" s="911"/>
      <c r="D121" s="909"/>
      <c r="E121" s="914">
        <v>1</v>
      </c>
      <c r="F121" s="915">
        <v>2.02</v>
      </c>
      <c r="G121" s="899">
        <v>15</v>
      </c>
      <c r="H121" s="917"/>
      <c r="I121" s="913"/>
      <c r="J121" s="896"/>
      <c r="K121" s="916">
        <v>2.02</v>
      </c>
      <c r="L121" s="917">
        <v>4</v>
      </c>
      <c r="M121" s="917">
        <v>39</v>
      </c>
      <c r="N121" s="918">
        <v>13</v>
      </c>
      <c r="O121" s="917" t="s">
        <v>7759</v>
      </c>
      <c r="P121" s="919" t="s">
        <v>7973</v>
      </c>
      <c r="Q121" s="920">
        <f t="shared" si="3"/>
        <v>0</v>
      </c>
      <c r="R121" s="955">
        <f t="shared" si="3"/>
        <v>0</v>
      </c>
      <c r="S121" s="920">
        <f t="shared" si="4"/>
        <v>-1</v>
      </c>
      <c r="T121" s="955">
        <f t="shared" si="5"/>
        <v>-2.02</v>
      </c>
      <c r="U121" s="962" t="s">
        <v>329</v>
      </c>
      <c r="V121" s="910" t="s">
        <v>329</v>
      </c>
      <c r="W121" s="910" t="s">
        <v>329</v>
      </c>
      <c r="X121" s="960" t="s">
        <v>329</v>
      </c>
      <c r="Y121" s="958"/>
    </row>
    <row r="122" spans="1:25" ht="14.45" customHeight="1" x14ac:dyDescent="0.2">
      <c r="A122" s="923" t="s">
        <v>7974</v>
      </c>
      <c r="B122" s="900">
        <v>1</v>
      </c>
      <c r="C122" s="901">
        <v>1.18</v>
      </c>
      <c r="D122" s="902">
        <v>8</v>
      </c>
      <c r="E122" s="908"/>
      <c r="F122" s="891"/>
      <c r="G122" s="892"/>
      <c r="H122" s="890"/>
      <c r="I122" s="891"/>
      <c r="J122" s="892"/>
      <c r="K122" s="893">
        <v>1.18</v>
      </c>
      <c r="L122" s="890">
        <v>5</v>
      </c>
      <c r="M122" s="890">
        <v>48</v>
      </c>
      <c r="N122" s="894">
        <v>16</v>
      </c>
      <c r="O122" s="890" t="s">
        <v>7759</v>
      </c>
      <c r="P122" s="907" t="s">
        <v>7975</v>
      </c>
      <c r="Q122" s="895">
        <f t="shared" si="3"/>
        <v>-1</v>
      </c>
      <c r="R122" s="954">
        <f t="shared" si="3"/>
        <v>-1.18</v>
      </c>
      <c r="S122" s="895">
        <f t="shared" si="4"/>
        <v>0</v>
      </c>
      <c r="T122" s="954">
        <f t="shared" si="5"/>
        <v>0</v>
      </c>
      <c r="U122" s="961" t="s">
        <v>329</v>
      </c>
      <c r="V122" s="904" t="s">
        <v>329</v>
      </c>
      <c r="W122" s="904" t="s">
        <v>329</v>
      </c>
      <c r="X122" s="959" t="s">
        <v>329</v>
      </c>
      <c r="Y122" s="957"/>
    </row>
    <row r="123" spans="1:25" ht="14.45" customHeight="1" x14ac:dyDescent="0.2">
      <c r="A123" s="923" t="s">
        <v>7976</v>
      </c>
      <c r="B123" s="904"/>
      <c r="C123" s="905"/>
      <c r="D123" s="906"/>
      <c r="E123" s="908"/>
      <c r="F123" s="891"/>
      <c r="G123" s="892"/>
      <c r="H123" s="887">
        <v>1</v>
      </c>
      <c r="I123" s="888">
        <v>0.31</v>
      </c>
      <c r="J123" s="898">
        <v>8</v>
      </c>
      <c r="K123" s="893">
        <v>0.31</v>
      </c>
      <c r="L123" s="890">
        <v>1</v>
      </c>
      <c r="M123" s="890">
        <v>12</v>
      </c>
      <c r="N123" s="894">
        <v>4</v>
      </c>
      <c r="O123" s="890" t="s">
        <v>7759</v>
      </c>
      <c r="P123" s="907" t="s">
        <v>7977</v>
      </c>
      <c r="Q123" s="895">
        <f t="shared" si="3"/>
        <v>1</v>
      </c>
      <c r="R123" s="954">
        <f t="shared" si="3"/>
        <v>0.31</v>
      </c>
      <c r="S123" s="895">
        <f t="shared" si="4"/>
        <v>1</v>
      </c>
      <c r="T123" s="954">
        <f t="shared" si="5"/>
        <v>0.31</v>
      </c>
      <c r="U123" s="961">
        <v>4</v>
      </c>
      <c r="V123" s="904">
        <v>8</v>
      </c>
      <c r="W123" s="904">
        <v>4</v>
      </c>
      <c r="X123" s="959">
        <v>2</v>
      </c>
      <c r="Y123" s="957">
        <v>4</v>
      </c>
    </row>
    <row r="124" spans="1:25" ht="14.45" customHeight="1" x14ac:dyDescent="0.2">
      <c r="A124" s="923" t="s">
        <v>7978</v>
      </c>
      <c r="B124" s="904">
        <v>5</v>
      </c>
      <c r="C124" s="905">
        <v>1.68</v>
      </c>
      <c r="D124" s="906">
        <v>8</v>
      </c>
      <c r="E124" s="887">
        <v>2</v>
      </c>
      <c r="F124" s="888">
        <v>0.56000000000000005</v>
      </c>
      <c r="G124" s="889">
        <v>3</v>
      </c>
      <c r="H124" s="890"/>
      <c r="I124" s="891"/>
      <c r="J124" s="892"/>
      <c r="K124" s="893">
        <v>0.26</v>
      </c>
      <c r="L124" s="890">
        <v>1</v>
      </c>
      <c r="M124" s="890">
        <v>9</v>
      </c>
      <c r="N124" s="894">
        <v>3</v>
      </c>
      <c r="O124" s="890" t="s">
        <v>7759</v>
      </c>
      <c r="P124" s="907" t="s">
        <v>7979</v>
      </c>
      <c r="Q124" s="895">
        <f t="shared" si="3"/>
        <v>-5</v>
      </c>
      <c r="R124" s="954">
        <f t="shared" si="3"/>
        <v>-1.68</v>
      </c>
      <c r="S124" s="895">
        <f t="shared" si="4"/>
        <v>-2</v>
      </c>
      <c r="T124" s="954">
        <f t="shared" si="5"/>
        <v>-0.56000000000000005</v>
      </c>
      <c r="U124" s="961" t="s">
        <v>329</v>
      </c>
      <c r="V124" s="904" t="s">
        <v>329</v>
      </c>
      <c r="W124" s="904" t="s">
        <v>329</v>
      </c>
      <c r="X124" s="959" t="s">
        <v>329</v>
      </c>
      <c r="Y124" s="957"/>
    </row>
    <row r="125" spans="1:25" ht="14.45" customHeight="1" x14ac:dyDescent="0.2">
      <c r="A125" s="924" t="s">
        <v>7980</v>
      </c>
      <c r="B125" s="910">
        <v>1</v>
      </c>
      <c r="C125" s="911">
        <v>0.36</v>
      </c>
      <c r="D125" s="909">
        <v>10</v>
      </c>
      <c r="E125" s="914">
        <v>2</v>
      </c>
      <c r="F125" s="915">
        <v>0.72</v>
      </c>
      <c r="G125" s="899">
        <v>3.5</v>
      </c>
      <c r="H125" s="917"/>
      <c r="I125" s="913"/>
      <c r="J125" s="896"/>
      <c r="K125" s="916">
        <v>0.36</v>
      </c>
      <c r="L125" s="917">
        <v>1</v>
      </c>
      <c r="M125" s="917">
        <v>12</v>
      </c>
      <c r="N125" s="918">
        <v>4</v>
      </c>
      <c r="O125" s="917" t="s">
        <v>7759</v>
      </c>
      <c r="P125" s="919" t="s">
        <v>7981</v>
      </c>
      <c r="Q125" s="920">
        <f t="shared" si="3"/>
        <v>-1</v>
      </c>
      <c r="R125" s="955">
        <f t="shared" si="3"/>
        <v>-0.36</v>
      </c>
      <c r="S125" s="920">
        <f t="shared" si="4"/>
        <v>-2</v>
      </c>
      <c r="T125" s="955">
        <f t="shared" si="5"/>
        <v>-0.72</v>
      </c>
      <c r="U125" s="962" t="s">
        <v>329</v>
      </c>
      <c r="V125" s="910" t="s">
        <v>329</v>
      </c>
      <c r="W125" s="910" t="s">
        <v>329</v>
      </c>
      <c r="X125" s="960" t="s">
        <v>329</v>
      </c>
      <c r="Y125" s="958"/>
    </row>
    <row r="126" spans="1:25" ht="14.45" customHeight="1" x14ac:dyDescent="0.2">
      <c r="A126" s="924" t="s">
        <v>7982</v>
      </c>
      <c r="B126" s="910"/>
      <c r="C126" s="911"/>
      <c r="D126" s="909"/>
      <c r="E126" s="914">
        <v>4</v>
      </c>
      <c r="F126" s="915">
        <v>3.4</v>
      </c>
      <c r="G126" s="899">
        <v>10</v>
      </c>
      <c r="H126" s="917">
        <v>1</v>
      </c>
      <c r="I126" s="913">
        <v>0.88</v>
      </c>
      <c r="J126" s="896">
        <v>3</v>
      </c>
      <c r="K126" s="916">
        <v>0.85</v>
      </c>
      <c r="L126" s="917">
        <v>3</v>
      </c>
      <c r="M126" s="917">
        <v>24</v>
      </c>
      <c r="N126" s="918">
        <v>8</v>
      </c>
      <c r="O126" s="917" t="s">
        <v>7759</v>
      </c>
      <c r="P126" s="919" t="s">
        <v>7983</v>
      </c>
      <c r="Q126" s="920">
        <f t="shared" si="3"/>
        <v>1</v>
      </c>
      <c r="R126" s="955">
        <f t="shared" si="3"/>
        <v>0.88</v>
      </c>
      <c r="S126" s="920">
        <f t="shared" si="4"/>
        <v>-3</v>
      </c>
      <c r="T126" s="955">
        <f t="shared" si="5"/>
        <v>-2.52</v>
      </c>
      <c r="U126" s="962">
        <v>8</v>
      </c>
      <c r="V126" s="910">
        <v>3</v>
      </c>
      <c r="W126" s="910">
        <v>-5</v>
      </c>
      <c r="X126" s="960">
        <v>0.375</v>
      </c>
      <c r="Y126" s="958"/>
    </row>
    <row r="127" spans="1:25" ht="14.45" customHeight="1" x14ac:dyDescent="0.2">
      <c r="A127" s="923" t="s">
        <v>7984</v>
      </c>
      <c r="B127" s="904"/>
      <c r="C127" s="905"/>
      <c r="D127" s="906"/>
      <c r="E127" s="908"/>
      <c r="F127" s="891"/>
      <c r="G127" s="892"/>
      <c r="H127" s="887">
        <v>2</v>
      </c>
      <c r="I127" s="888">
        <v>3.43</v>
      </c>
      <c r="J127" s="898">
        <v>22.5</v>
      </c>
      <c r="K127" s="893">
        <v>1</v>
      </c>
      <c r="L127" s="890">
        <v>2</v>
      </c>
      <c r="M127" s="890">
        <v>18</v>
      </c>
      <c r="N127" s="894">
        <v>6</v>
      </c>
      <c r="O127" s="890" t="s">
        <v>7759</v>
      </c>
      <c r="P127" s="907" t="s">
        <v>7985</v>
      </c>
      <c r="Q127" s="895">
        <f t="shared" si="3"/>
        <v>2</v>
      </c>
      <c r="R127" s="954">
        <f t="shared" si="3"/>
        <v>3.43</v>
      </c>
      <c r="S127" s="895">
        <f t="shared" si="4"/>
        <v>2</v>
      </c>
      <c r="T127" s="954">
        <f t="shared" si="5"/>
        <v>3.43</v>
      </c>
      <c r="U127" s="961">
        <v>12</v>
      </c>
      <c r="V127" s="904">
        <v>45</v>
      </c>
      <c r="W127" s="904">
        <v>33</v>
      </c>
      <c r="X127" s="959">
        <v>3.75</v>
      </c>
      <c r="Y127" s="957">
        <v>33</v>
      </c>
    </row>
    <row r="128" spans="1:25" ht="14.45" customHeight="1" x14ac:dyDescent="0.2">
      <c r="A128" s="924" t="s">
        <v>7986</v>
      </c>
      <c r="B128" s="910">
        <v>7</v>
      </c>
      <c r="C128" s="911">
        <v>18.18</v>
      </c>
      <c r="D128" s="909">
        <v>20.399999999999999</v>
      </c>
      <c r="E128" s="912">
        <v>4</v>
      </c>
      <c r="F128" s="913">
        <v>10.49</v>
      </c>
      <c r="G128" s="896">
        <v>27.3</v>
      </c>
      <c r="H128" s="914">
        <v>7</v>
      </c>
      <c r="I128" s="915">
        <v>18.329999999999998</v>
      </c>
      <c r="J128" s="897">
        <v>27.6</v>
      </c>
      <c r="K128" s="916">
        <v>2.2599999999999998</v>
      </c>
      <c r="L128" s="917">
        <v>4</v>
      </c>
      <c r="M128" s="917">
        <v>39</v>
      </c>
      <c r="N128" s="918">
        <v>13</v>
      </c>
      <c r="O128" s="917" t="s">
        <v>7759</v>
      </c>
      <c r="P128" s="919" t="s">
        <v>7987</v>
      </c>
      <c r="Q128" s="920">
        <f t="shared" si="3"/>
        <v>0</v>
      </c>
      <c r="R128" s="955">
        <f t="shared" si="3"/>
        <v>0.14999999999999858</v>
      </c>
      <c r="S128" s="920">
        <f t="shared" si="4"/>
        <v>3</v>
      </c>
      <c r="T128" s="955">
        <f t="shared" si="5"/>
        <v>7.8399999999999981</v>
      </c>
      <c r="U128" s="962">
        <v>91</v>
      </c>
      <c r="V128" s="910">
        <v>193.20000000000002</v>
      </c>
      <c r="W128" s="910">
        <v>102.20000000000002</v>
      </c>
      <c r="X128" s="960">
        <v>2.1230769230769231</v>
      </c>
      <c r="Y128" s="958">
        <v>105</v>
      </c>
    </row>
    <row r="129" spans="1:25" ht="14.45" customHeight="1" x14ac:dyDescent="0.2">
      <c r="A129" s="924" t="s">
        <v>7988</v>
      </c>
      <c r="B129" s="910">
        <v>3</v>
      </c>
      <c r="C129" s="911">
        <v>13.26</v>
      </c>
      <c r="D129" s="909">
        <v>17</v>
      </c>
      <c r="E129" s="912">
        <v>2</v>
      </c>
      <c r="F129" s="913">
        <v>10.83</v>
      </c>
      <c r="G129" s="896">
        <v>48</v>
      </c>
      <c r="H129" s="914">
        <v>7</v>
      </c>
      <c r="I129" s="915">
        <v>30.94</v>
      </c>
      <c r="J129" s="899">
        <v>16</v>
      </c>
      <c r="K129" s="916">
        <v>4.42</v>
      </c>
      <c r="L129" s="917">
        <v>6</v>
      </c>
      <c r="M129" s="917">
        <v>57</v>
      </c>
      <c r="N129" s="918">
        <v>19</v>
      </c>
      <c r="O129" s="917" t="s">
        <v>7759</v>
      </c>
      <c r="P129" s="919" t="s">
        <v>7989</v>
      </c>
      <c r="Q129" s="920">
        <f t="shared" si="3"/>
        <v>4</v>
      </c>
      <c r="R129" s="955">
        <f t="shared" si="3"/>
        <v>17.68</v>
      </c>
      <c r="S129" s="920">
        <f t="shared" si="4"/>
        <v>5</v>
      </c>
      <c r="T129" s="955">
        <f t="shared" si="5"/>
        <v>20.11</v>
      </c>
      <c r="U129" s="962">
        <v>133</v>
      </c>
      <c r="V129" s="910">
        <v>112</v>
      </c>
      <c r="W129" s="910">
        <v>-21</v>
      </c>
      <c r="X129" s="960">
        <v>0.84210526315789469</v>
      </c>
      <c r="Y129" s="958">
        <v>12</v>
      </c>
    </row>
    <row r="130" spans="1:25" ht="14.45" customHeight="1" x14ac:dyDescent="0.2">
      <c r="A130" s="923" t="s">
        <v>7990</v>
      </c>
      <c r="B130" s="904">
        <v>2</v>
      </c>
      <c r="C130" s="905">
        <v>1.93</v>
      </c>
      <c r="D130" s="906">
        <v>6</v>
      </c>
      <c r="E130" s="887">
        <v>3</v>
      </c>
      <c r="F130" s="888">
        <v>2.85</v>
      </c>
      <c r="G130" s="889">
        <v>2</v>
      </c>
      <c r="H130" s="890">
        <v>3</v>
      </c>
      <c r="I130" s="891">
        <v>2.54</v>
      </c>
      <c r="J130" s="898">
        <v>5.7</v>
      </c>
      <c r="K130" s="893">
        <v>0.68</v>
      </c>
      <c r="L130" s="890">
        <v>2</v>
      </c>
      <c r="M130" s="890">
        <v>15</v>
      </c>
      <c r="N130" s="894">
        <v>5</v>
      </c>
      <c r="O130" s="890" t="s">
        <v>7759</v>
      </c>
      <c r="P130" s="907" t="s">
        <v>7991</v>
      </c>
      <c r="Q130" s="895">
        <f t="shared" si="3"/>
        <v>1</v>
      </c>
      <c r="R130" s="954">
        <f t="shared" si="3"/>
        <v>0.6100000000000001</v>
      </c>
      <c r="S130" s="895">
        <f t="shared" si="4"/>
        <v>0</v>
      </c>
      <c r="T130" s="954">
        <f t="shared" si="5"/>
        <v>-0.31000000000000005</v>
      </c>
      <c r="U130" s="961">
        <v>15</v>
      </c>
      <c r="V130" s="904">
        <v>17.100000000000001</v>
      </c>
      <c r="W130" s="904">
        <v>2.1000000000000014</v>
      </c>
      <c r="X130" s="959">
        <v>1.1400000000000001</v>
      </c>
      <c r="Y130" s="957">
        <v>8</v>
      </c>
    </row>
    <row r="131" spans="1:25" ht="14.45" customHeight="1" x14ac:dyDescent="0.2">
      <c r="A131" s="924" t="s">
        <v>7992</v>
      </c>
      <c r="B131" s="910">
        <v>1</v>
      </c>
      <c r="C131" s="911">
        <v>2.25</v>
      </c>
      <c r="D131" s="909">
        <v>25</v>
      </c>
      <c r="E131" s="914">
        <v>1</v>
      </c>
      <c r="F131" s="915">
        <v>2.42</v>
      </c>
      <c r="G131" s="899">
        <v>3</v>
      </c>
      <c r="H131" s="917"/>
      <c r="I131" s="913"/>
      <c r="J131" s="896"/>
      <c r="K131" s="916">
        <v>1.1499999999999999</v>
      </c>
      <c r="L131" s="917">
        <v>3</v>
      </c>
      <c r="M131" s="917">
        <v>27</v>
      </c>
      <c r="N131" s="918">
        <v>9</v>
      </c>
      <c r="O131" s="917" t="s">
        <v>7759</v>
      </c>
      <c r="P131" s="919" t="s">
        <v>7993</v>
      </c>
      <c r="Q131" s="920">
        <f t="shared" si="3"/>
        <v>-1</v>
      </c>
      <c r="R131" s="955">
        <f t="shared" si="3"/>
        <v>-2.25</v>
      </c>
      <c r="S131" s="920">
        <f t="shared" si="4"/>
        <v>-1</v>
      </c>
      <c r="T131" s="955">
        <f t="shared" si="5"/>
        <v>-2.42</v>
      </c>
      <c r="U131" s="962" t="s">
        <v>329</v>
      </c>
      <c r="V131" s="910" t="s">
        <v>329</v>
      </c>
      <c r="W131" s="910" t="s">
        <v>329</v>
      </c>
      <c r="X131" s="960" t="s">
        <v>329</v>
      </c>
      <c r="Y131" s="958"/>
    </row>
    <row r="132" spans="1:25" ht="14.45" customHeight="1" thickBot="1" x14ac:dyDescent="0.25">
      <c r="A132" s="939" t="s">
        <v>7994</v>
      </c>
      <c r="B132" s="940">
        <v>1</v>
      </c>
      <c r="C132" s="941">
        <v>2.44</v>
      </c>
      <c r="D132" s="942">
        <v>13</v>
      </c>
      <c r="E132" s="943"/>
      <c r="F132" s="944"/>
      <c r="G132" s="945"/>
      <c r="H132" s="946"/>
      <c r="I132" s="947"/>
      <c r="J132" s="948"/>
      <c r="K132" s="949">
        <v>2.44</v>
      </c>
      <c r="L132" s="946">
        <v>5</v>
      </c>
      <c r="M132" s="946">
        <v>45</v>
      </c>
      <c r="N132" s="950">
        <v>15</v>
      </c>
      <c r="O132" s="946" t="s">
        <v>7759</v>
      </c>
      <c r="P132" s="951" t="s">
        <v>7993</v>
      </c>
      <c r="Q132" s="952">
        <f t="shared" si="3"/>
        <v>-1</v>
      </c>
      <c r="R132" s="956">
        <f t="shared" si="3"/>
        <v>-2.44</v>
      </c>
      <c r="S132" s="952">
        <f t="shared" si="4"/>
        <v>0</v>
      </c>
      <c r="T132" s="956">
        <f t="shared" si="5"/>
        <v>0</v>
      </c>
      <c r="U132" s="966" t="s">
        <v>329</v>
      </c>
      <c r="V132" s="940" t="s">
        <v>329</v>
      </c>
      <c r="W132" s="940" t="s">
        <v>329</v>
      </c>
      <c r="X132" s="967" t="s">
        <v>329</v>
      </c>
      <c r="Y132" s="968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33:Q1048576">
    <cfRule type="cellIs" dxfId="14" priority="11" stopIfTrue="1" operator="lessThan">
      <formula>0</formula>
    </cfRule>
  </conditionalFormatting>
  <conditionalFormatting sqref="W133:W1048576">
    <cfRule type="cellIs" dxfId="13" priority="10" stopIfTrue="1" operator="greaterThan">
      <formula>0</formula>
    </cfRule>
  </conditionalFormatting>
  <conditionalFormatting sqref="X133:X1048576">
    <cfRule type="cellIs" dxfId="12" priority="9" stopIfTrue="1" operator="greaterThan">
      <formula>1</formula>
    </cfRule>
  </conditionalFormatting>
  <conditionalFormatting sqref="X133:X1048576">
    <cfRule type="cellIs" dxfId="11" priority="6" stopIfTrue="1" operator="greaterThan">
      <formula>1</formula>
    </cfRule>
  </conditionalFormatting>
  <conditionalFormatting sqref="W133:W1048576">
    <cfRule type="cellIs" dxfId="10" priority="7" stopIfTrue="1" operator="greaterThan">
      <formula>0</formula>
    </cfRule>
  </conditionalFormatting>
  <conditionalFormatting sqref="Q13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32">
    <cfRule type="cellIs" dxfId="7" priority="4" stopIfTrue="1" operator="lessThan">
      <formula>0</formula>
    </cfRule>
  </conditionalFormatting>
  <conditionalFormatting sqref="X5:X132">
    <cfRule type="cellIs" dxfId="6" priority="2" stopIfTrue="1" operator="greaterThan">
      <formula>1</formula>
    </cfRule>
  </conditionalFormatting>
  <conditionalFormatting sqref="W5:W132">
    <cfRule type="cellIs" dxfId="5" priority="3" stopIfTrue="1" operator="greaterThan">
      <formula>0</formula>
    </cfRule>
  </conditionalFormatting>
  <conditionalFormatting sqref="S5:S132">
    <cfRule type="cellIs" dxfId="4" priority="1" stopIfTrue="1" operator="lessThan">
      <formula>0</formula>
    </cfRule>
  </conditionalFormatting>
  <hyperlinks>
    <hyperlink ref="A2" location="Obsah!A1" display="Zpět na Obsah  KL 01  1.-4.měsíc" xr:uid="{1DF9AD7F-43F6-41C6-9B84-99C7C0D9E365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332567.26170000003</v>
      </c>
      <c r="C5" s="33">
        <v>367109.34538000001</v>
      </c>
      <c r="D5" s="12"/>
      <c r="E5" s="226">
        <v>359506.46634999977</v>
      </c>
      <c r="F5" s="32">
        <v>0</v>
      </c>
      <c r="G5" s="225">
        <f>E5-F5</f>
        <v>359506.46634999977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3907.3146699999998</v>
      </c>
      <c r="C6" s="35">
        <v>8334.4229299999988</v>
      </c>
      <c r="D6" s="12"/>
      <c r="E6" s="227">
        <v>7183.5305900000003</v>
      </c>
      <c r="F6" s="34">
        <v>0</v>
      </c>
      <c r="G6" s="228">
        <f>E6-F6</f>
        <v>7183.5305900000003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78913.244460000002</v>
      </c>
      <c r="C7" s="35">
        <v>98076.754669999995</v>
      </c>
      <c r="D7" s="12"/>
      <c r="E7" s="227">
        <v>94468.407449999999</v>
      </c>
      <c r="F7" s="34">
        <v>0</v>
      </c>
      <c r="G7" s="228">
        <f>E7-F7</f>
        <v>94468.407449999999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29924.261930000088</v>
      </c>
      <c r="C8" s="37">
        <v>61213.563289999962</v>
      </c>
      <c r="D8" s="12"/>
      <c r="E8" s="229">
        <v>33383.27925</v>
      </c>
      <c r="F8" s="36">
        <v>0</v>
      </c>
      <c r="G8" s="230">
        <f>E8-F8</f>
        <v>33383.27925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445312.08276000014</v>
      </c>
      <c r="C9" s="39">
        <v>534734.08626999997</v>
      </c>
      <c r="D9" s="12"/>
      <c r="E9" s="3">
        <v>494541.68363999977</v>
      </c>
      <c r="F9" s="38">
        <v>0</v>
      </c>
      <c r="G9" s="38">
        <f>E9-F9</f>
        <v>494541.68363999977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141528.81708999997</v>
      </c>
      <c r="C11" s="33">
        <f>IF(ISERROR(VLOOKUP("Celkem:",'ZV Vykáz.-A'!A:H,5,0)),0,VLOOKUP("Celkem:",'ZV Vykáz.-A'!A:H,5,0)/1000)</f>
        <v>137426.85683</v>
      </c>
      <c r="D11" s="12"/>
      <c r="E11" s="226">
        <f>IF(ISERROR(VLOOKUP("Celkem:",'ZV Vykáz.-A'!A:H,8,0)),0,VLOOKUP("Celkem:",'ZV Vykáz.-A'!A:H,8,0)/1000)</f>
        <v>59036.415780000039</v>
      </c>
      <c r="F11" s="32"/>
      <c r="G11" s="225">
        <f>E11-F11</f>
        <v>59036.415780000039</v>
      </c>
      <c r="H11" s="231" t="str">
        <f>IF(F11&lt;0.00000001,"",E11/F11)</f>
        <v/>
      </c>
      <c r="I11" s="225">
        <f>E11-B11</f>
        <v>-82492.401309999928</v>
      </c>
      <c r="J11" s="231">
        <f>IF(B11&lt;0.00000001,"",E11/B11)</f>
        <v>0.41713353502034878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46187.070000000007</v>
      </c>
      <c r="C12" s="37">
        <f>IF(ISERROR(VLOOKUP("Celkem",CaseMix!A:D,3,0)),0,VLOOKUP("Celkem",CaseMix!A:D,3,0)*30)</f>
        <v>51992.76</v>
      </c>
      <c r="D12" s="12"/>
      <c r="E12" s="229">
        <f>IF(ISERROR(VLOOKUP("Celkem",CaseMix!A:D,4,0)),0,VLOOKUP("Celkem",CaseMix!A:D,4,0)*30)</f>
        <v>45368.67</v>
      </c>
      <c r="F12" s="36"/>
      <c r="G12" s="230">
        <f>E12-F12</f>
        <v>45368.67</v>
      </c>
      <c r="H12" s="233" t="str">
        <f>IF(F12&lt;0.00000001,"",E12/F12)</f>
        <v/>
      </c>
      <c r="I12" s="230">
        <f>E12-B12</f>
        <v>-818.40000000000873</v>
      </c>
      <c r="J12" s="233">
        <f>IF(B12&lt;0.00000001,"",E12/B12)</f>
        <v>0.98228075519837021</v>
      </c>
    </row>
    <row r="13" spans="1:10" ht="14.45" customHeight="1" thickBot="1" x14ac:dyDescent="0.25">
      <c r="A13" s="4" t="s">
        <v>100</v>
      </c>
      <c r="B13" s="9">
        <f>SUM(B11:B12)</f>
        <v>187715.88708999997</v>
      </c>
      <c r="C13" s="41">
        <f>SUM(C11:C12)</f>
        <v>189419.61683000001</v>
      </c>
      <c r="D13" s="12"/>
      <c r="E13" s="9">
        <f>SUM(E11:E12)</f>
        <v>104405.08578000004</v>
      </c>
      <c r="F13" s="40"/>
      <c r="G13" s="40">
        <f>E13-F13</f>
        <v>104405.08578000004</v>
      </c>
      <c r="H13" s="235" t="str">
        <f>IF(F13&lt;0.00000001,"",E13/F13)</f>
        <v/>
      </c>
      <c r="I13" s="40">
        <f>SUM(I11:I12)</f>
        <v>-83310.801309999937</v>
      </c>
      <c r="J13" s="235">
        <f>IF(B13&lt;0.00000001,"",E13/B13)</f>
        <v>0.5561867319730015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0.4215378256223265</v>
      </c>
      <c r="C15" s="43">
        <f>IF(C9=0,"",C13/C9)</f>
        <v>0.35423142397987611</v>
      </c>
      <c r="D15" s="12"/>
      <c r="E15" s="10">
        <f>IF(E9=0,"",E13/E9)</f>
        <v>0.21111483467185635</v>
      </c>
      <c r="F15" s="42"/>
      <c r="G15" s="42">
        <f>IF(ISERROR(F15-E15),"",E15-F15)</f>
        <v>0.21111483467185635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01A0D2E0-1976-4782-99FD-06AA98E5CA3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8097452.5599999996</v>
      </c>
      <c r="C3" s="343">
        <f t="shared" ref="C3:L3" si="0">SUBTOTAL(9,C6:C1048576)</f>
        <v>0</v>
      </c>
      <c r="D3" s="343">
        <f t="shared" si="0"/>
        <v>10473996.119999999</v>
      </c>
      <c r="E3" s="343">
        <f t="shared" si="0"/>
        <v>0</v>
      </c>
      <c r="F3" s="343">
        <f t="shared" si="0"/>
        <v>9696853.1099999994</v>
      </c>
      <c r="G3" s="346">
        <f>IF(D3&lt;&gt;0,F3/D3,"")</f>
        <v>0.9258026257508295</v>
      </c>
      <c r="H3" s="342">
        <f t="shared" si="0"/>
        <v>918506.48999999976</v>
      </c>
      <c r="I3" s="343">
        <f t="shared" si="0"/>
        <v>0</v>
      </c>
      <c r="J3" s="343">
        <f t="shared" si="0"/>
        <v>1096866.2400000002</v>
      </c>
      <c r="K3" s="343">
        <f t="shared" si="0"/>
        <v>0</v>
      </c>
      <c r="L3" s="343">
        <f t="shared" si="0"/>
        <v>746551.72999999975</v>
      </c>
      <c r="M3" s="344">
        <f>IF(J3&lt;&gt;0,L3/J3,"")</f>
        <v>0.68062239749488473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9"/>
      <c r="B5" s="970">
        <v>2019</v>
      </c>
      <c r="C5" s="971"/>
      <c r="D5" s="971">
        <v>2020</v>
      </c>
      <c r="E5" s="971"/>
      <c r="F5" s="971">
        <v>2021</v>
      </c>
      <c r="G5" s="881" t="s">
        <v>2</v>
      </c>
      <c r="H5" s="970">
        <v>2019</v>
      </c>
      <c r="I5" s="971"/>
      <c r="J5" s="971">
        <v>2020</v>
      </c>
      <c r="K5" s="971"/>
      <c r="L5" s="971">
        <v>2021</v>
      </c>
      <c r="M5" s="881" t="s">
        <v>2</v>
      </c>
    </row>
    <row r="6" spans="1:13" ht="14.45" customHeight="1" x14ac:dyDescent="0.2">
      <c r="A6" s="835" t="s">
        <v>7514</v>
      </c>
      <c r="B6" s="863">
        <v>11228</v>
      </c>
      <c r="C6" s="807"/>
      <c r="D6" s="863">
        <v>19727</v>
      </c>
      <c r="E6" s="807"/>
      <c r="F6" s="863">
        <v>18057</v>
      </c>
      <c r="G6" s="812"/>
      <c r="H6" s="863"/>
      <c r="I6" s="807"/>
      <c r="J6" s="863">
        <v>229.5</v>
      </c>
      <c r="K6" s="807"/>
      <c r="L6" s="863">
        <v>183.65</v>
      </c>
      <c r="M6" s="231"/>
    </row>
    <row r="7" spans="1:13" ht="14.45" customHeight="1" x14ac:dyDescent="0.2">
      <c r="A7" s="836" t="s">
        <v>7517</v>
      </c>
      <c r="B7" s="865">
        <v>7494</v>
      </c>
      <c r="C7" s="822"/>
      <c r="D7" s="865">
        <v>12535</v>
      </c>
      <c r="E7" s="822"/>
      <c r="F7" s="865">
        <v>21754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3464</v>
      </c>
      <c r="B8" s="865"/>
      <c r="C8" s="822"/>
      <c r="D8" s="865"/>
      <c r="E8" s="822"/>
      <c r="F8" s="865">
        <v>4220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7521</v>
      </c>
      <c r="B9" s="865">
        <v>321474</v>
      </c>
      <c r="C9" s="822"/>
      <c r="D9" s="865">
        <v>480218</v>
      </c>
      <c r="E9" s="822"/>
      <c r="F9" s="865">
        <v>411926</v>
      </c>
      <c r="G9" s="827"/>
      <c r="H9" s="865">
        <v>219991.93</v>
      </c>
      <c r="I9" s="822"/>
      <c r="J9" s="865">
        <v>302761.93000000005</v>
      </c>
      <c r="K9" s="822"/>
      <c r="L9" s="865">
        <v>223233.75000000003</v>
      </c>
      <c r="M9" s="828"/>
    </row>
    <row r="10" spans="1:13" ht="14.45" customHeight="1" x14ac:dyDescent="0.2">
      <c r="A10" s="836" t="s">
        <v>7996</v>
      </c>
      <c r="B10" s="865">
        <v>44000</v>
      </c>
      <c r="C10" s="822"/>
      <c r="D10" s="865">
        <v>0</v>
      </c>
      <c r="E10" s="822"/>
      <c r="F10" s="865">
        <v>44000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7526</v>
      </c>
      <c r="B11" s="865">
        <v>834228</v>
      </c>
      <c r="C11" s="822"/>
      <c r="D11" s="865">
        <v>967959</v>
      </c>
      <c r="E11" s="822"/>
      <c r="F11" s="865">
        <v>960092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7997</v>
      </c>
      <c r="B12" s="865">
        <v>3254704</v>
      </c>
      <c r="C12" s="822"/>
      <c r="D12" s="865">
        <v>3928927</v>
      </c>
      <c r="E12" s="822"/>
      <c r="F12" s="865">
        <v>3539433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7998</v>
      </c>
      <c r="B13" s="865">
        <v>1852997</v>
      </c>
      <c r="C13" s="822"/>
      <c r="D13" s="865">
        <v>2547112</v>
      </c>
      <c r="E13" s="822"/>
      <c r="F13" s="865">
        <v>2374943</v>
      </c>
      <c r="G13" s="827"/>
      <c r="H13" s="865">
        <v>698514.55999999982</v>
      </c>
      <c r="I13" s="822"/>
      <c r="J13" s="865">
        <v>793874.81</v>
      </c>
      <c r="K13" s="822"/>
      <c r="L13" s="865">
        <v>523134.32999999978</v>
      </c>
      <c r="M13" s="828"/>
    </row>
    <row r="14" spans="1:13" ht="14.45" customHeight="1" x14ac:dyDescent="0.2">
      <c r="A14" s="836" t="s">
        <v>7999</v>
      </c>
      <c r="B14" s="865">
        <v>655231</v>
      </c>
      <c r="C14" s="822"/>
      <c r="D14" s="865">
        <v>570885</v>
      </c>
      <c r="E14" s="822"/>
      <c r="F14" s="865">
        <v>608455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8000</v>
      </c>
      <c r="B15" s="865">
        <v>294951</v>
      </c>
      <c r="C15" s="822"/>
      <c r="D15" s="865">
        <v>501668</v>
      </c>
      <c r="E15" s="822"/>
      <c r="F15" s="865">
        <v>530737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8001</v>
      </c>
      <c r="B16" s="865">
        <v>581042</v>
      </c>
      <c r="C16" s="822"/>
      <c r="D16" s="865">
        <v>954771</v>
      </c>
      <c r="E16" s="822"/>
      <c r="F16" s="865">
        <v>936100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8002</v>
      </c>
      <c r="B17" s="865">
        <v>34870</v>
      </c>
      <c r="C17" s="822"/>
      <c r="D17" s="865">
        <v>52402</v>
      </c>
      <c r="E17" s="822"/>
      <c r="F17" s="865">
        <v>47546</v>
      </c>
      <c r="G17" s="827"/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8003</v>
      </c>
      <c r="B18" s="867">
        <v>205233.56</v>
      </c>
      <c r="C18" s="814"/>
      <c r="D18" s="867">
        <v>437792.12</v>
      </c>
      <c r="E18" s="814"/>
      <c r="F18" s="867">
        <v>199590.11</v>
      </c>
      <c r="G18" s="819"/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22BF9D7-F63B-4D0C-A409-A395C7ED895E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8969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71797.78</v>
      </c>
      <c r="G3" s="211">
        <f t="shared" si="0"/>
        <v>9015959.0499999989</v>
      </c>
      <c r="H3" s="212"/>
      <c r="I3" s="212"/>
      <c r="J3" s="207">
        <f t="shared" si="0"/>
        <v>88493.01</v>
      </c>
      <c r="K3" s="211">
        <f t="shared" si="0"/>
        <v>11570862.360000001</v>
      </c>
      <c r="L3" s="212"/>
      <c r="M3" s="212"/>
      <c r="N3" s="207">
        <f t="shared" si="0"/>
        <v>79426.610000000015</v>
      </c>
      <c r="O3" s="211">
        <f t="shared" si="0"/>
        <v>10443404.840000004</v>
      </c>
      <c r="P3" s="177">
        <f>IF(K3=0,"",O3/K3)</f>
        <v>0.90256063161743483</v>
      </c>
      <c r="Q3" s="209">
        <f>IF(N3=0,"",O3/N3)</f>
        <v>131.48496253333741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7540</v>
      </c>
      <c r="B6" s="807" t="s">
        <v>7499</v>
      </c>
      <c r="C6" s="807" t="s">
        <v>6953</v>
      </c>
      <c r="D6" s="807" t="s">
        <v>8004</v>
      </c>
      <c r="E6" s="807" t="s">
        <v>3397</v>
      </c>
      <c r="F6" s="225"/>
      <c r="G6" s="225"/>
      <c r="H6" s="225"/>
      <c r="I6" s="225"/>
      <c r="J6" s="225">
        <v>0.1</v>
      </c>
      <c r="K6" s="225">
        <v>65.55</v>
      </c>
      <c r="L6" s="225"/>
      <c r="M6" s="225">
        <v>655.49999999999989</v>
      </c>
      <c r="N6" s="225"/>
      <c r="O6" s="225"/>
      <c r="P6" s="812"/>
      <c r="Q6" s="830"/>
    </row>
    <row r="7" spans="1:17" ht="14.45" customHeight="1" x14ac:dyDescent="0.2">
      <c r="A7" s="821" t="s">
        <v>7540</v>
      </c>
      <c r="B7" s="822" t="s">
        <v>7499</v>
      </c>
      <c r="C7" s="822" t="s">
        <v>6953</v>
      </c>
      <c r="D7" s="822" t="s">
        <v>7465</v>
      </c>
      <c r="E7" s="822" t="s">
        <v>3397</v>
      </c>
      <c r="F7" s="831"/>
      <c r="G7" s="831"/>
      <c r="H7" s="831"/>
      <c r="I7" s="831"/>
      <c r="J7" s="831">
        <v>0.1</v>
      </c>
      <c r="K7" s="831">
        <v>163.95</v>
      </c>
      <c r="L7" s="831"/>
      <c r="M7" s="831">
        <v>1639.4999999999998</v>
      </c>
      <c r="N7" s="831">
        <v>0.1</v>
      </c>
      <c r="O7" s="831">
        <v>183.65</v>
      </c>
      <c r="P7" s="827"/>
      <c r="Q7" s="832">
        <v>1836.5</v>
      </c>
    </row>
    <row r="8" spans="1:17" ht="14.45" customHeight="1" x14ac:dyDescent="0.2">
      <c r="A8" s="821" t="s">
        <v>7540</v>
      </c>
      <c r="B8" s="822" t="s">
        <v>7499</v>
      </c>
      <c r="C8" s="822" t="s">
        <v>6946</v>
      </c>
      <c r="D8" s="822" t="s">
        <v>8005</v>
      </c>
      <c r="E8" s="822" t="s">
        <v>8006</v>
      </c>
      <c r="F8" s="831">
        <v>7</v>
      </c>
      <c r="G8" s="831">
        <v>7987</v>
      </c>
      <c r="H8" s="831"/>
      <c r="I8" s="831">
        <v>1141</v>
      </c>
      <c r="J8" s="831">
        <v>10</v>
      </c>
      <c r="K8" s="831">
        <v>11440</v>
      </c>
      <c r="L8" s="831"/>
      <c r="M8" s="831">
        <v>1144</v>
      </c>
      <c r="N8" s="831">
        <v>12</v>
      </c>
      <c r="O8" s="831">
        <v>13968</v>
      </c>
      <c r="P8" s="827"/>
      <c r="Q8" s="832">
        <v>1164</v>
      </c>
    </row>
    <row r="9" spans="1:17" ht="14.45" customHeight="1" x14ac:dyDescent="0.2">
      <c r="A9" s="821" t="s">
        <v>7540</v>
      </c>
      <c r="B9" s="822" t="s">
        <v>7499</v>
      </c>
      <c r="C9" s="822" t="s">
        <v>6946</v>
      </c>
      <c r="D9" s="822" t="s">
        <v>8007</v>
      </c>
      <c r="E9" s="822" t="s">
        <v>8008</v>
      </c>
      <c r="F9" s="831">
        <v>10</v>
      </c>
      <c r="G9" s="831">
        <v>2670</v>
      </c>
      <c r="H9" s="831"/>
      <c r="I9" s="831">
        <v>267</v>
      </c>
      <c r="J9" s="831">
        <v>10</v>
      </c>
      <c r="K9" s="831">
        <v>2680</v>
      </c>
      <c r="L9" s="831"/>
      <c r="M9" s="831">
        <v>268</v>
      </c>
      <c r="N9" s="831">
        <v>13</v>
      </c>
      <c r="O9" s="831">
        <v>3588</v>
      </c>
      <c r="P9" s="827"/>
      <c r="Q9" s="832">
        <v>276</v>
      </c>
    </row>
    <row r="10" spans="1:17" ht="14.45" customHeight="1" x14ac:dyDescent="0.2">
      <c r="A10" s="821" t="s">
        <v>7540</v>
      </c>
      <c r="B10" s="822" t="s">
        <v>7499</v>
      </c>
      <c r="C10" s="822" t="s">
        <v>6946</v>
      </c>
      <c r="D10" s="822" t="s">
        <v>8009</v>
      </c>
      <c r="E10" s="822" t="s">
        <v>8010</v>
      </c>
      <c r="F10" s="831">
        <v>1</v>
      </c>
      <c r="G10" s="831">
        <v>571</v>
      </c>
      <c r="H10" s="831"/>
      <c r="I10" s="831">
        <v>571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7540</v>
      </c>
      <c r="B11" s="822" t="s">
        <v>7499</v>
      </c>
      <c r="C11" s="822" t="s">
        <v>6946</v>
      </c>
      <c r="D11" s="822" t="s">
        <v>8011</v>
      </c>
      <c r="E11" s="822" t="s">
        <v>8012</v>
      </c>
      <c r="F11" s="831"/>
      <c r="G11" s="831"/>
      <c r="H11" s="831"/>
      <c r="I11" s="831"/>
      <c r="J11" s="831">
        <v>1</v>
      </c>
      <c r="K11" s="831">
        <v>5607</v>
      </c>
      <c r="L11" s="831"/>
      <c r="M11" s="831">
        <v>5607</v>
      </c>
      <c r="N11" s="831"/>
      <c r="O11" s="831"/>
      <c r="P11" s="827"/>
      <c r="Q11" s="832"/>
    </row>
    <row r="12" spans="1:17" ht="14.45" customHeight="1" x14ac:dyDescent="0.2">
      <c r="A12" s="821" t="s">
        <v>7540</v>
      </c>
      <c r="B12" s="822" t="s">
        <v>7499</v>
      </c>
      <c r="C12" s="822" t="s">
        <v>6946</v>
      </c>
      <c r="D12" s="822" t="s">
        <v>8013</v>
      </c>
      <c r="E12" s="822" t="s">
        <v>8014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501</v>
      </c>
      <c r="P12" s="827"/>
      <c r="Q12" s="832">
        <v>501</v>
      </c>
    </row>
    <row r="13" spans="1:17" ht="14.45" customHeight="1" x14ac:dyDescent="0.2">
      <c r="A13" s="821" t="s">
        <v>7543</v>
      </c>
      <c r="B13" s="822" t="s">
        <v>8015</v>
      </c>
      <c r="C13" s="822" t="s">
        <v>6946</v>
      </c>
      <c r="D13" s="822" t="s">
        <v>8016</v>
      </c>
      <c r="E13" s="822" t="s">
        <v>8017</v>
      </c>
      <c r="F13" s="831"/>
      <c r="G13" s="831"/>
      <c r="H13" s="831"/>
      <c r="I13" s="831"/>
      <c r="J13" s="831">
        <v>1</v>
      </c>
      <c r="K13" s="831">
        <v>119</v>
      </c>
      <c r="L13" s="831"/>
      <c r="M13" s="831">
        <v>119</v>
      </c>
      <c r="N13" s="831"/>
      <c r="O13" s="831"/>
      <c r="P13" s="827"/>
      <c r="Q13" s="832"/>
    </row>
    <row r="14" spans="1:17" ht="14.45" customHeight="1" x14ac:dyDescent="0.2">
      <c r="A14" s="821" t="s">
        <v>7543</v>
      </c>
      <c r="B14" s="822" t="s">
        <v>8015</v>
      </c>
      <c r="C14" s="822" t="s">
        <v>6946</v>
      </c>
      <c r="D14" s="822" t="s">
        <v>8018</v>
      </c>
      <c r="E14" s="822" t="s">
        <v>8019</v>
      </c>
      <c r="F14" s="831">
        <v>3</v>
      </c>
      <c r="G14" s="831">
        <v>417</v>
      </c>
      <c r="H14" s="831"/>
      <c r="I14" s="831">
        <v>139</v>
      </c>
      <c r="J14" s="831"/>
      <c r="K14" s="831"/>
      <c r="L14" s="831"/>
      <c r="M14" s="831"/>
      <c r="N14" s="831">
        <v>6</v>
      </c>
      <c r="O14" s="831">
        <v>894</v>
      </c>
      <c r="P14" s="827"/>
      <c r="Q14" s="832">
        <v>149</v>
      </c>
    </row>
    <row r="15" spans="1:17" ht="14.45" customHeight="1" x14ac:dyDescent="0.2">
      <c r="A15" s="821" t="s">
        <v>7543</v>
      </c>
      <c r="B15" s="822" t="s">
        <v>8015</v>
      </c>
      <c r="C15" s="822" t="s">
        <v>6946</v>
      </c>
      <c r="D15" s="822" t="s">
        <v>8020</v>
      </c>
      <c r="E15" s="822" t="s">
        <v>8021</v>
      </c>
      <c r="F15" s="831"/>
      <c r="G15" s="831"/>
      <c r="H15" s="831"/>
      <c r="I15" s="831"/>
      <c r="J15" s="831">
        <v>2</v>
      </c>
      <c r="K15" s="831">
        <v>78</v>
      </c>
      <c r="L15" s="831"/>
      <c r="M15" s="831">
        <v>39</v>
      </c>
      <c r="N15" s="831"/>
      <c r="O15" s="831"/>
      <c r="P15" s="827"/>
      <c r="Q15" s="832"/>
    </row>
    <row r="16" spans="1:17" ht="14.45" customHeight="1" x14ac:dyDescent="0.2">
      <c r="A16" s="821" t="s">
        <v>7543</v>
      </c>
      <c r="B16" s="822" t="s">
        <v>8015</v>
      </c>
      <c r="C16" s="822" t="s">
        <v>6946</v>
      </c>
      <c r="D16" s="822" t="s">
        <v>8022</v>
      </c>
      <c r="E16" s="822" t="s">
        <v>8023</v>
      </c>
      <c r="F16" s="831">
        <v>3</v>
      </c>
      <c r="G16" s="831">
        <v>2139</v>
      </c>
      <c r="H16" s="831"/>
      <c r="I16" s="831">
        <v>713</v>
      </c>
      <c r="J16" s="831"/>
      <c r="K16" s="831"/>
      <c r="L16" s="831"/>
      <c r="M16" s="831"/>
      <c r="N16" s="831">
        <v>6</v>
      </c>
      <c r="O16" s="831">
        <v>4536</v>
      </c>
      <c r="P16" s="827"/>
      <c r="Q16" s="832">
        <v>756</v>
      </c>
    </row>
    <row r="17" spans="1:17" ht="14.45" customHeight="1" x14ac:dyDescent="0.2">
      <c r="A17" s="821" t="s">
        <v>7543</v>
      </c>
      <c r="B17" s="822" t="s">
        <v>8015</v>
      </c>
      <c r="C17" s="822" t="s">
        <v>6946</v>
      </c>
      <c r="D17" s="822" t="s">
        <v>8024</v>
      </c>
      <c r="E17" s="822" t="s">
        <v>8025</v>
      </c>
      <c r="F17" s="831">
        <v>6</v>
      </c>
      <c r="G17" s="831">
        <v>3000</v>
      </c>
      <c r="H17" s="831"/>
      <c r="I17" s="831">
        <v>500</v>
      </c>
      <c r="J17" s="831">
        <v>16</v>
      </c>
      <c r="K17" s="831">
        <v>8064</v>
      </c>
      <c r="L17" s="831"/>
      <c r="M17" s="831">
        <v>504</v>
      </c>
      <c r="N17" s="831">
        <v>20</v>
      </c>
      <c r="O17" s="831">
        <v>10840</v>
      </c>
      <c r="P17" s="827"/>
      <c r="Q17" s="832">
        <v>542</v>
      </c>
    </row>
    <row r="18" spans="1:17" ht="14.45" customHeight="1" x14ac:dyDescent="0.2">
      <c r="A18" s="821" t="s">
        <v>7543</v>
      </c>
      <c r="B18" s="822" t="s">
        <v>8015</v>
      </c>
      <c r="C18" s="822" t="s">
        <v>6946</v>
      </c>
      <c r="D18" s="822" t="s">
        <v>8026</v>
      </c>
      <c r="E18" s="822" t="s">
        <v>8027</v>
      </c>
      <c r="F18" s="831">
        <v>12</v>
      </c>
      <c r="G18" s="831">
        <v>1044</v>
      </c>
      <c r="H18" s="831"/>
      <c r="I18" s="831">
        <v>87</v>
      </c>
      <c r="J18" s="831">
        <v>24</v>
      </c>
      <c r="K18" s="831">
        <v>2112</v>
      </c>
      <c r="L18" s="831"/>
      <c r="M18" s="831">
        <v>88</v>
      </c>
      <c r="N18" s="831">
        <v>28</v>
      </c>
      <c r="O18" s="831">
        <v>2604</v>
      </c>
      <c r="P18" s="827"/>
      <c r="Q18" s="832">
        <v>93</v>
      </c>
    </row>
    <row r="19" spans="1:17" ht="14.45" customHeight="1" x14ac:dyDescent="0.2">
      <c r="A19" s="821" t="s">
        <v>7543</v>
      </c>
      <c r="B19" s="822" t="s">
        <v>8015</v>
      </c>
      <c r="C19" s="822" t="s">
        <v>6946</v>
      </c>
      <c r="D19" s="822" t="s">
        <v>8028</v>
      </c>
      <c r="E19" s="822" t="s">
        <v>8029</v>
      </c>
      <c r="F19" s="831">
        <v>2</v>
      </c>
      <c r="G19" s="831">
        <v>360</v>
      </c>
      <c r="H19" s="831"/>
      <c r="I19" s="831">
        <v>180</v>
      </c>
      <c r="J19" s="831">
        <v>4</v>
      </c>
      <c r="K19" s="831">
        <v>724</v>
      </c>
      <c r="L19" s="831"/>
      <c r="M19" s="831">
        <v>181</v>
      </c>
      <c r="N19" s="831">
        <v>6</v>
      </c>
      <c r="O19" s="831">
        <v>1170</v>
      </c>
      <c r="P19" s="827"/>
      <c r="Q19" s="832">
        <v>195</v>
      </c>
    </row>
    <row r="20" spans="1:17" ht="14.45" customHeight="1" x14ac:dyDescent="0.2">
      <c r="A20" s="821" t="s">
        <v>7543</v>
      </c>
      <c r="B20" s="822" t="s">
        <v>8015</v>
      </c>
      <c r="C20" s="822" t="s">
        <v>6946</v>
      </c>
      <c r="D20" s="822" t="s">
        <v>8030</v>
      </c>
      <c r="E20" s="822" t="s">
        <v>8031</v>
      </c>
      <c r="F20" s="831">
        <v>3</v>
      </c>
      <c r="G20" s="831">
        <v>534</v>
      </c>
      <c r="H20" s="831"/>
      <c r="I20" s="831">
        <v>178</v>
      </c>
      <c r="J20" s="831">
        <v>5</v>
      </c>
      <c r="K20" s="831">
        <v>900</v>
      </c>
      <c r="L20" s="831"/>
      <c r="M20" s="831">
        <v>180</v>
      </c>
      <c r="N20" s="831">
        <v>6</v>
      </c>
      <c r="O20" s="831">
        <v>1134</v>
      </c>
      <c r="P20" s="827"/>
      <c r="Q20" s="832">
        <v>189</v>
      </c>
    </row>
    <row r="21" spans="1:17" ht="14.45" customHeight="1" x14ac:dyDescent="0.2">
      <c r="A21" s="821" t="s">
        <v>7543</v>
      </c>
      <c r="B21" s="822" t="s">
        <v>8015</v>
      </c>
      <c r="C21" s="822" t="s">
        <v>6946</v>
      </c>
      <c r="D21" s="822" t="s">
        <v>8032</v>
      </c>
      <c r="E21" s="822" t="s">
        <v>8033</v>
      </c>
      <c r="F21" s="831"/>
      <c r="G21" s="831"/>
      <c r="H21" s="831"/>
      <c r="I21" s="831"/>
      <c r="J21" s="831">
        <v>2</v>
      </c>
      <c r="K21" s="831">
        <v>538</v>
      </c>
      <c r="L21" s="831"/>
      <c r="M21" s="831">
        <v>269</v>
      </c>
      <c r="N21" s="831">
        <v>2</v>
      </c>
      <c r="O21" s="831">
        <v>576</v>
      </c>
      <c r="P21" s="827"/>
      <c r="Q21" s="832">
        <v>288</v>
      </c>
    </row>
    <row r="22" spans="1:17" ht="14.45" customHeight="1" x14ac:dyDescent="0.2">
      <c r="A22" s="821" t="s">
        <v>615</v>
      </c>
      <c r="B22" s="822" t="s">
        <v>7426</v>
      </c>
      <c r="C22" s="822" t="s">
        <v>6946</v>
      </c>
      <c r="D22" s="822" t="s">
        <v>7475</v>
      </c>
      <c r="E22" s="822" t="s">
        <v>7476</v>
      </c>
      <c r="F22" s="831"/>
      <c r="G22" s="831"/>
      <c r="H22" s="831"/>
      <c r="I22" s="831"/>
      <c r="J22" s="831"/>
      <c r="K22" s="831"/>
      <c r="L22" s="831"/>
      <c r="M22" s="831"/>
      <c r="N22" s="831">
        <v>0</v>
      </c>
      <c r="O22" s="831">
        <v>0</v>
      </c>
      <c r="P22" s="827"/>
      <c r="Q22" s="832"/>
    </row>
    <row r="23" spans="1:17" ht="14.45" customHeight="1" x14ac:dyDescent="0.2">
      <c r="A23" s="821" t="s">
        <v>615</v>
      </c>
      <c r="B23" s="822" t="s">
        <v>7499</v>
      </c>
      <c r="C23" s="822" t="s">
        <v>6946</v>
      </c>
      <c r="D23" s="822" t="s">
        <v>7475</v>
      </c>
      <c r="E23" s="822" t="s">
        <v>7476</v>
      </c>
      <c r="F23" s="831"/>
      <c r="G23" s="831"/>
      <c r="H23" s="831"/>
      <c r="I23" s="831"/>
      <c r="J23" s="831"/>
      <c r="K23" s="831"/>
      <c r="L23" s="831"/>
      <c r="M23" s="831"/>
      <c r="N23" s="831">
        <v>2</v>
      </c>
      <c r="O23" s="831">
        <v>4220</v>
      </c>
      <c r="P23" s="827"/>
      <c r="Q23" s="832">
        <v>2110</v>
      </c>
    </row>
    <row r="24" spans="1:17" ht="14.45" customHeight="1" x14ac:dyDescent="0.2">
      <c r="A24" s="821" t="s">
        <v>7749</v>
      </c>
      <c r="B24" s="822" t="s">
        <v>8034</v>
      </c>
      <c r="C24" s="822" t="s">
        <v>6953</v>
      </c>
      <c r="D24" s="822" t="s">
        <v>8035</v>
      </c>
      <c r="E24" s="822" t="s">
        <v>8036</v>
      </c>
      <c r="F24" s="831"/>
      <c r="G24" s="831"/>
      <c r="H24" s="831"/>
      <c r="I24" s="831"/>
      <c r="J24" s="831">
        <v>0.05</v>
      </c>
      <c r="K24" s="831">
        <v>35.909999999999997</v>
      </c>
      <c r="L24" s="831"/>
      <c r="M24" s="831">
        <v>718.19999999999993</v>
      </c>
      <c r="N24" s="831"/>
      <c r="O24" s="831"/>
      <c r="P24" s="827"/>
      <c r="Q24" s="832"/>
    </row>
    <row r="25" spans="1:17" ht="14.45" customHeight="1" x14ac:dyDescent="0.2">
      <c r="A25" s="821" t="s">
        <v>7749</v>
      </c>
      <c r="B25" s="822" t="s">
        <v>8034</v>
      </c>
      <c r="C25" s="822" t="s">
        <v>6953</v>
      </c>
      <c r="D25" s="822" t="s">
        <v>8004</v>
      </c>
      <c r="E25" s="822" t="s">
        <v>3397</v>
      </c>
      <c r="F25" s="831">
        <v>2.95</v>
      </c>
      <c r="G25" s="831">
        <v>1933.7900000000002</v>
      </c>
      <c r="H25" s="831"/>
      <c r="I25" s="831">
        <v>655.52203389830515</v>
      </c>
      <c r="J25" s="831">
        <v>0.02</v>
      </c>
      <c r="K25" s="831">
        <v>15.08</v>
      </c>
      <c r="L25" s="831"/>
      <c r="M25" s="831">
        <v>754</v>
      </c>
      <c r="N25" s="831"/>
      <c r="O25" s="831"/>
      <c r="P25" s="827"/>
      <c r="Q25" s="832"/>
    </row>
    <row r="26" spans="1:17" ht="14.45" customHeight="1" x14ac:dyDescent="0.2">
      <c r="A26" s="821" t="s">
        <v>7749</v>
      </c>
      <c r="B26" s="822" t="s">
        <v>8034</v>
      </c>
      <c r="C26" s="822" t="s">
        <v>7252</v>
      </c>
      <c r="D26" s="822" t="s">
        <v>8037</v>
      </c>
      <c r="E26" s="822" t="s">
        <v>8038</v>
      </c>
      <c r="F26" s="831">
        <v>221</v>
      </c>
      <c r="G26" s="831">
        <v>587.86</v>
      </c>
      <c r="H26" s="831"/>
      <c r="I26" s="831">
        <v>2.66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7749</v>
      </c>
      <c r="B27" s="822" t="s">
        <v>8034</v>
      </c>
      <c r="C27" s="822" t="s">
        <v>7252</v>
      </c>
      <c r="D27" s="822" t="s">
        <v>8039</v>
      </c>
      <c r="E27" s="822" t="s">
        <v>8040</v>
      </c>
      <c r="F27" s="831">
        <v>2363</v>
      </c>
      <c r="G27" s="831">
        <v>17027.8</v>
      </c>
      <c r="H27" s="831"/>
      <c r="I27" s="831">
        <v>7.2060093101988993</v>
      </c>
      <c r="J27" s="831">
        <v>1856</v>
      </c>
      <c r="K27" s="831">
        <v>13270.400000000001</v>
      </c>
      <c r="L27" s="831"/>
      <c r="M27" s="831">
        <v>7.15</v>
      </c>
      <c r="N27" s="831">
        <v>1377</v>
      </c>
      <c r="O27" s="831">
        <v>10097.189999999999</v>
      </c>
      <c r="P27" s="827"/>
      <c r="Q27" s="832">
        <v>7.332745098039215</v>
      </c>
    </row>
    <row r="28" spans="1:17" ht="14.45" customHeight="1" x14ac:dyDescent="0.2">
      <c r="A28" s="821" t="s">
        <v>7749</v>
      </c>
      <c r="B28" s="822" t="s">
        <v>8034</v>
      </c>
      <c r="C28" s="822" t="s">
        <v>7252</v>
      </c>
      <c r="D28" s="822" t="s">
        <v>8041</v>
      </c>
      <c r="E28" s="822" t="s">
        <v>8042</v>
      </c>
      <c r="F28" s="831">
        <v>280</v>
      </c>
      <c r="G28" s="831">
        <v>1447.6</v>
      </c>
      <c r="H28" s="831"/>
      <c r="I28" s="831">
        <v>5.17</v>
      </c>
      <c r="J28" s="831">
        <v>290</v>
      </c>
      <c r="K28" s="831">
        <v>1502.2</v>
      </c>
      <c r="L28" s="831"/>
      <c r="M28" s="831">
        <v>5.18</v>
      </c>
      <c r="N28" s="831"/>
      <c r="O28" s="831"/>
      <c r="P28" s="827"/>
      <c r="Q28" s="832"/>
    </row>
    <row r="29" spans="1:17" ht="14.45" customHeight="1" x14ac:dyDescent="0.2">
      <c r="A29" s="821" t="s">
        <v>7749</v>
      </c>
      <c r="B29" s="822" t="s">
        <v>8034</v>
      </c>
      <c r="C29" s="822" t="s">
        <v>7252</v>
      </c>
      <c r="D29" s="822" t="s">
        <v>8043</v>
      </c>
      <c r="E29" s="822" t="s">
        <v>8044</v>
      </c>
      <c r="F29" s="831">
        <v>1107</v>
      </c>
      <c r="G29" s="831">
        <v>10228.68</v>
      </c>
      <c r="H29" s="831"/>
      <c r="I29" s="831">
        <v>9.24</v>
      </c>
      <c r="J29" s="831">
        <v>513</v>
      </c>
      <c r="K29" s="831">
        <v>4781.16</v>
      </c>
      <c r="L29" s="831"/>
      <c r="M29" s="831">
        <v>9.32</v>
      </c>
      <c r="N29" s="831">
        <v>147</v>
      </c>
      <c r="O29" s="831">
        <v>1395.03</v>
      </c>
      <c r="P29" s="827"/>
      <c r="Q29" s="832">
        <v>9.49</v>
      </c>
    </row>
    <row r="30" spans="1:17" ht="14.45" customHeight="1" x14ac:dyDescent="0.2">
      <c r="A30" s="821" t="s">
        <v>7749</v>
      </c>
      <c r="B30" s="822" t="s">
        <v>8034</v>
      </c>
      <c r="C30" s="822" t="s">
        <v>7252</v>
      </c>
      <c r="D30" s="822" t="s">
        <v>8045</v>
      </c>
      <c r="E30" s="822" t="s">
        <v>8046</v>
      </c>
      <c r="F30" s="831">
        <v>124</v>
      </c>
      <c r="G30" s="831">
        <v>1277.2</v>
      </c>
      <c r="H30" s="831"/>
      <c r="I30" s="831">
        <v>10.3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7749</v>
      </c>
      <c r="B31" s="822" t="s">
        <v>8034</v>
      </c>
      <c r="C31" s="822" t="s">
        <v>7252</v>
      </c>
      <c r="D31" s="822" t="s">
        <v>8047</v>
      </c>
      <c r="E31" s="822" t="s">
        <v>8048</v>
      </c>
      <c r="F31" s="831">
        <v>500</v>
      </c>
      <c r="G31" s="831">
        <v>3850</v>
      </c>
      <c r="H31" s="831"/>
      <c r="I31" s="831">
        <v>7.7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7749</v>
      </c>
      <c r="B32" s="822" t="s">
        <v>8034</v>
      </c>
      <c r="C32" s="822" t="s">
        <v>7252</v>
      </c>
      <c r="D32" s="822" t="s">
        <v>8049</v>
      </c>
      <c r="E32" s="822" t="s">
        <v>8050</v>
      </c>
      <c r="F32" s="831">
        <v>10</v>
      </c>
      <c r="G32" s="831">
        <v>18342.839999999997</v>
      </c>
      <c r="H32" s="831"/>
      <c r="I32" s="831">
        <v>1834.2839999999997</v>
      </c>
      <c r="J32" s="831">
        <v>4</v>
      </c>
      <c r="K32" s="831">
        <v>7384.48</v>
      </c>
      <c r="L32" s="831"/>
      <c r="M32" s="831">
        <v>1846.12</v>
      </c>
      <c r="N32" s="831">
        <v>2</v>
      </c>
      <c r="O32" s="831">
        <v>3706.1</v>
      </c>
      <c r="P32" s="827"/>
      <c r="Q32" s="832">
        <v>1853.05</v>
      </c>
    </row>
    <row r="33" spans="1:17" ht="14.45" customHeight="1" x14ac:dyDescent="0.2">
      <c r="A33" s="821" t="s">
        <v>7749</v>
      </c>
      <c r="B33" s="822" t="s">
        <v>8034</v>
      </c>
      <c r="C33" s="822" t="s">
        <v>7252</v>
      </c>
      <c r="D33" s="822" t="s">
        <v>8051</v>
      </c>
      <c r="E33" s="822" t="s">
        <v>8052</v>
      </c>
      <c r="F33" s="831">
        <v>1706</v>
      </c>
      <c r="G33" s="831">
        <v>6437.16</v>
      </c>
      <c r="H33" s="831"/>
      <c r="I33" s="831">
        <v>3.7732473622508791</v>
      </c>
      <c r="J33" s="831">
        <v>5907</v>
      </c>
      <c r="K33" s="831">
        <v>21619.62</v>
      </c>
      <c r="L33" s="831"/>
      <c r="M33" s="831">
        <v>3.6599999999999997</v>
      </c>
      <c r="N33" s="831">
        <v>6909</v>
      </c>
      <c r="O33" s="831">
        <v>26336.35</v>
      </c>
      <c r="P33" s="827"/>
      <c r="Q33" s="832">
        <v>3.8118902880301055</v>
      </c>
    </row>
    <row r="34" spans="1:17" ht="14.45" customHeight="1" x14ac:dyDescent="0.2">
      <c r="A34" s="821" t="s">
        <v>7749</v>
      </c>
      <c r="B34" s="822" t="s">
        <v>8034</v>
      </c>
      <c r="C34" s="822" t="s">
        <v>7252</v>
      </c>
      <c r="D34" s="822" t="s">
        <v>8053</v>
      </c>
      <c r="E34" s="822" t="s">
        <v>8054</v>
      </c>
      <c r="F34" s="831">
        <v>3767</v>
      </c>
      <c r="G34" s="831">
        <v>128139.72000000002</v>
      </c>
      <c r="H34" s="831"/>
      <c r="I34" s="831">
        <v>34.016384390761885</v>
      </c>
      <c r="J34" s="831">
        <v>6673</v>
      </c>
      <c r="K34" s="831">
        <v>227739.97999999998</v>
      </c>
      <c r="L34" s="831"/>
      <c r="M34" s="831">
        <v>34.1285748538888</v>
      </c>
      <c r="N34" s="831">
        <v>5276</v>
      </c>
      <c r="O34" s="831">
        <v>181699.08</v>
      </c>
      <c r="P34" s="827"/>
      <c r="Q34" s="832">
        <v>34.438794541319176</v>
      </c>
    </row>
    <row r="35" spans="1:17" ht="14.45" customHeight="1" x14ac:dyDescent="0.2">
      <c r="A35" s="821" t="s">
        <v>7749</v>
      </c>
      <c r="B35" s="822" t="s">
        <v>8034</v>
      </c>
      <c r="C35" s="822" t="s">
        <v>7252</v>
      </c>
      <c r="D35" s="822" t="s">
        <v>8055</v>
      </c>
      <c r="E35" s="822" t="s">
        <v>8056</v>
      </c>
      <c r="F35" s="831">
        <v>336</v>
      </c>
      <c r="G35" s="831">
        <v>17196.48</v>
      </c>
      <c r="H35" s="831"/>
      <c r="I35" s="831">
        <v>51.18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7749</v>
      </c>
      <c r="B36" s="822" t="s">
        <v>8034</v>
      </c>
      <c r="C36" s="822" t="s">
        <v>7252</v>
      </c>
      <c r="D36" s="822" t="s">
        <v>8057</v>
      </c>
      <c r="E36" s="822" t="s">
        <v>8058</v>
      </c>
      <c r="F36" s="831">
        <v>708</v>
      </c>
      <c r="G36" s="831">
        <v>13522.8</v>
      </c>
      <c r="H36" s="831"/>
      <c r="I36" s="831">
        <v>19.099999999999998</v>
      </c>
      <c r="J36" s="831">
        <v>1358</v>
      </c>
      <c r="K36" s="831">
        <v>26413.1</v>
      </c>
      <c r="L36" s="831"/>
      <c r="M36" s="831">
        <v>19.45</v>
      </c>
      <c r="N36" s="831"/>
      <c r="O36" s="831"/>
      <c r="P36" s="827"/>
      <c r="Q36" s="832"/>
    </row>
    <row r="37" spans="1:17" ht="14.45" customHeight="1" x14ac:dyDescent="0.2">
      <c r="A37" s="821" t="s">
        <v>7749</v>
      </c>
      <c r="B37" s="822" t="s">
        <v>8034</v>
      </c>
      <c r="C37" s="822" t="s">
        <v>6946</v>
      </c>
      <c r="D37" s="822" t="s">
        <v>8059</v>
      </c>
      <c r="E37" s="822" t="s">
        <v>8060</v>
      </c>
      <c r="F37" s="831">
        <v>7</v>
      </c>
      <c r="G37" s="831">
        <v>13440</v>
      </c>
      <c r="H37" s="831"/>
      <c r="I37" s="831">
        <v>1920</v>
      </c>
      <c r="J37" s="831">
        <v>3</v>
      </c>
      <c r="K37" s="831">
        <v>5775</v>
      </c>
      <c r="L37" s="831"/>
      <c r="M37" s="831">
        <v>1925</v>
      </c>
      <c r="N37" s="831">
        <v>1</v>
      </c>
      <c r="O37" s="831">
        <v>2000</v>
      </c>
      <c r="P37" s="827"/>
      <c r="Q37" s="832">
        <v>2000</v>
      </c>
    </row>
    <row r="38" spans="1:17" ht="14.45" customHeight="1" x14ac:dyDescent="0.2">
      <c r="A38" s="821" t="s">
        <v>7749</v>
      </c>
      <c r="B38" s="822" t="s">
        <v>8034</v>
      </c>
      <c r="C38" s="822" t="s">
        <v>6946</v>
      </c>
      <c r="D38" s="822" t="s">
        <v>8061</v>
      </c>
      <c r="E38" s="822" t="s">
        <v>8062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1267</v>
      </c>
      <c r="P38" s="827"/>
      <c r="Q38" s="832">
        <v>1267</v>
      </c>
    </row>
    <row r="39" spans="1:17" ht="14.45" customHeight="1" x14ac:dyDescent="0.2">
      <c r="A39" s="821" t="s">
        <v>7749</v>
      </c>
      <c r="B39" s="822" t="s">
        <v>8034</v>
      </c>
      <c r="C39" s="822" t="s">
        <v>6946</v>
      </c>
      <c r="D39" s="822" t="s">
        <v>8063</v>
      </c>
      <c r="E39" s="822" t="s">
        <v>8064</v>
      </c>
      <c r="F39" s="831">
        <v>10</v>
      </c>
      <c r="G39" s="831">
        <v>6850</v>
      </c>
      <c r="H39" s="831"/>
      <c r="I39" s="831">
        <v>685</v>
      </c>
      <c r="J39" s="831">
        <v>4</v>
      </c>
      <c r="K39" s="831">
        <v>2748</v>
      </c>
      <c r="L39" s="831"/>
      <c r="M39" s="831">
        <v>687</v>
      </c>
      <c r="N39" s="831">
        <v>2</v>
      </c>
      <c r="O39" s="831">
        <v>1430</v>
      </c>
      <c r="P39" s="827"/>
      <c r="Q39" s="832">
        <v>715</v>
      </c>
    </row>
    <row r="40" spans="1:17" ht="14.45" customHeight="1" x14ac:dyDescent="0.2">
      <c r="A40" s="821" t="s">
        <v>7749</v>
      </c>
      <c r="B40" s="822" t="s">
        <v>8034</v>
      </c>
      <c r="C40" s="822" t="s">
        <v>6946</v>
      </c>
      <c r="D40" s="822" t="s">
        <v>8065</v>
      </c>
      <c r="E40" s="822" t="s">
        <v>8066</v>
      </c>
      <c r="F40" s="831">
        <v>29</v>
      </c>
      <c r="G40" s="831">
        <v>53099</v>
      </c>
      <c r="H40" s="831"/>
      <c r="I40" s="831">
        <v>1831</v>
      </c>
      <c r="J40" s="831">
        <v>31</v>
      </c>
      <c r="K40" s="831">
        <v>56885</v>
      </c>
      <c r="L40" s="831"/>
      <c r="M40" s="831">
        <v>1835</v>
      </c>
      <c r="N40" s="831">
        <v>27</v>
      </c>
      <c r="O40" s="831">
        <v>51543</v>
      </c>
      <c r="P40" s="827"/>
      <c r="Q40" s="832">
        <v>1909</v>
      </c>
    </row>
    <row r="41" spans="1:17" ht="14.45" customHeight="1" x14ac:dyDescent="0.2">
      <c r="A41" s="821" t="s">
        <v>7749</v>
      </c>
      <c r="B41" s="822" t="s">
        <v>8034</v>
      </c>
      <c r="C41" s="822" t="s">
        <v>6946</v>
      </c>
      <c r="D41" s="822" t="s">
        <v>8067</v>
      </c>
      <c r="E41" s="822" t="s">
        <v>8068</v>
      </c>
      <c r="F41" s="831">
        <v>1</v>
      </c>
      <c r="G41" s="831">
        <v>431</v>
      </c>
      <c r="H41" s="831"/>
      <c r="I41" s="831">
        <v>431</v>
      </c>
      <c r="J41" s="831">
        <v>1</v>
      </c>
      <c r="K41" s="831">
        <v>433</v>
      </c>
      <c r="L41" s="831"/>
      <c r="M41" s="831">
        <v>433</v>
      </c>
      <c r="N41" s="831"/>
      <c r="O41" s="831"/>
      <c r="P41" s="827"/>
      <c r="Q41" s="832"/>
    </row>
    <row r="42" spans="1:17" ht="14.45" customHeight="1" x14ac:dyDescent="0.2">
      <c r="A42" s="821" t="s">
        <v>7749</v>
      </c>
      <c r="B42" s="822" t="s">
        <v>8034</v>
      </c>
      <c r="C42" s="822" t="s">
        <v>6946</v>
      </c>
      <c r="D42" s="822" t="s">
        <v>8069</v>
      </c>
      <c r="E42" s="822" t="s">
        <v>8070</v>
      </c>
      <c r="F42" s="831">
        <v>16</v>
      </c>
      <c r="G42" s="831">
        <v>232240</v>
      </c>
      <c r="H42" s="831"/>
      <c r="I42" s="831">
        <v>14515</v>
      </c>
      <c r="J42" s="831">
        <v>27</v>
      </c>
      <c r="K42" s="831">
        <v>392067</v>
      </c>
      <c r="L42" s="831"/>
      <c r="M42" s="831">
        <v>14521</v>
      </c>
      <c r="N42" s="831">
        <v>23</v>
      </c>
      <c r="O42" s="831">
        <v>338330</v>
      </c>
      <c r="P42" s="827"/>
      <c r="Q42" s="832">
        <v>14710</v>
      </c>
    </row>
    <row r="43" spans="1:17" ht="14.45" customHeight="1" x14ac:dyDescent="0.2">
      <c r="A43" s="821" t="s">
        <v>7749</v>
      </c>
      <c r="B43" s="822" t="s">
        <v>8034</v>
      </c>
      <c r="C43" s="822" t="s">
        <v>6946</v>
      </c>
      <c r="D43" s="822" t="s">
        <v>8071</v>
      </c>
      <c r="E43" s="822" t="s">
        <v>8072</v>
      </c>
      <c r="F43" s="831">
        <v>1</v>
      </c>
      <c r="G43" s="831">
        <v>438</v>
      </c>
      <c r="H43" s="831"/>
      <c r="I43" s="831">
        <v>438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7749</v>
      </c>
      <c r="B44" s="822" t="s">
        <v>8034</v>
      </c>
      <c r="C44" s="822" t="s">
        <v>6946</v>
      </c>
      <c r="D44" s="822" t="s">
        <v>8073</v>
      </c>
      <c r="E44" s="822" t="s">
        <v>8074</v>
      </c>
      <c r="F44" s="831">
        <v>2</v>
      </c>
      <c r="G44" s="831">
        <v>2694</v>
      </c>
      <c r="H44" s="831"/>
      <c r="I44" s="831">
        <v>1347</v>
      </c>
      <c r="J44" s="831">
        <v>8</v>
      </c>
      <c r="K44" s="831">
        <v>10808</v>
      </c>
      <c r="L44" s="831"/>
      <c r="M44" s="831">
        <v>1351</v>
      </c>
      <c r="N44" s="831">
        <v>9</v>
      </c>
      <c r="O44" s="831">
        <v>12672</v>
      </c>
      <c r="P44" s="827"/>
      <c r="Q44" s="832">
        <v>1408</v>
      </c>
    </row>
    <row r="45" spans="1:17" ht="14.45" customHeight="1" x14ac:dyDescent="0.2">
      <c r="A45" s="821" t="s">
        <v>7749</v>
      </c>
      <c r="B45" s="822" t="s">
        <v>8034</v>
      </c>
      <c r="C45" s="822" t="s">
        <v>6946</v>
      </c>
      <c r="D45" s="822" t="s">
        <v>8075</v>
      </c>
      <c r="E45" s="822" t="s">
        <v>8076</v>
      </c>
      <c r="F45" s="831">
        <v>15</v>
      </c>
      <c r="G45" s="831">
        <v>7680</v>
      </c>
      <c r="H45" s="831"/>
      <c r="I45" s="831">
        <v>512</v>
      </c>
      <c r="J45" s="831">
        <v>12</v>
      </c>
      <c r="K45" s="831">
        <v>6168</v>
      </c>
      <c r="L45" s="831"/>
      <c r="M45" s="831">
        <v>514</v>
      </c>
      <c r="N45" s="831">
        <v>8</v>
      </c>
      <c r="O45" s="831">
        <v>4296</v>
      </c>
      <c r="P45" s="827"/>
      <c r="Q45" s="832">
        <v>537</v>
      </c>
    </row>
    <row r="46" spans="1:17" ht="14.45" customHeight="1" x14ac:dyDescent="0.2">
      <c r="A46" s="821" t="s">
        <v>7749</v>
      </c>
      <c r="B46" s="822" t="s">
        <v>8034</v>
      </c>
      <c r="C46" s="822" t="s">
        <v>6946</v>
      </c>
      <c r="D46" s="822" t="s">
        <v>8077</v>
      </c>
      <c r="E46" s="822" t="s">
        <v>8078</v>
      </c>
      <c r="F46" s="831">
        <v>1</v>
      </c>
      <c r="G46" s="831">
        <v>2658</v>
      </c>
      <c r="H46" s="831"/>
      <c r="I46" s="831">
        <v>2658</v>
      </c>
      <c r="J46" s="831">
        <v>2</v>
      </c>
      <c r="K46" s="831">
        <v>5334</v>
      </c>
      <c r="L46" s="831"/>
      <c r="M46" s="831">
        <v>2667</v>
      </c>
      <c r="N46" s="831"/>
      <c r="O46" s="831"/>
      <c r="P46" s="827"/>
      <c r="Q46" s="832"/>
    </row>
    <row r="47" spans="1:17" ht="14.45" customHeight="1" x14ac:dyDescent="0.2">
      <c r="A47" s="821" t="s">
        <v>7749</v>
      </c>
      <c r="B47" s="822" t="s">
        <v>8034</v>
      </c>
      <c r="C47" s="822" t="s">
        <v>6946</v>
      </c>
      <c r="D47" s="822" t="s">
        <v>8079</v>
      </c>
      <c r="E47" s="822" t="s">
        <v>8080</v>
      </c>
      <c r="F47" s="831"/>
      <c r="G47" s="831"/>
      <c r="H47" s="831"/>
      <c r="I47" s="831"/>
      <c r="J47" s="831"/>
      <c r="K47" s="831"/>
      <c r="L47" s="831"/>
      <c r="M47" s="831"/>
      <c r="N47" s="831">
        <v>1</v>
      </c>
      <c r="O47" s="831">
        <v>388</v>
      </c>
      <c r="P47" s="827"/>
      <c r="Q47" s="832">
        <v>388</v>
      </c>
    </row>
    <row r="48" spans="1:17" ht="14.45" customHeight="1" x14ac:dyDescent="0.2">
      <c r="A48" s="821" t="s">
        <v>7749</v>
      </c>
      <c r="B48" s="822" t="s">
        <v>8034</v>
      </c>
      <c r="C48" s="822" t="s">
        <v>6946</v>
      </c>
      <c r="D48" s="822" t="s">
        <v>8081</v>
      </c>
      <c r="E48" s="822" t="s">
        <v>8082</v>
      </c>
      <c r="F48" s="831">
        <v>1</v>
      </c>
      <c r="G48" s="831">
        <v>1944</v>
      </c>
      <c r="H48" s="831"/>
      <c r="I48" s="831">
        <v>1944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8083</v>
      </c>
      <c r="B49" s="822" t="s">
        <v>8084</v>
      </c>
      <c r="C49" s="822" t="s">
        <v>6946</v>
      </c>
      <c r="D49" s="822" t="s">
        <v>8085</v>
      </c>
      <c r="E49" s="822" t="s">
        <v>8086</v>
      </c>
      <c r="F49" s="831">
        <v>1</v>
      </c>
      <c r="G49" s="831">
        <v>44000</v>
      </c>
      <c r="H49" s="831"/>
      <c r="I49" s="831">
        <v>44000</v>
      </c>
      <c r="J49" s="831">
        <v>0</v>
      </c>
      <c r="K49" s="831">
        <v>0</v>
      </c>
      <c r="L49" s="831"/>
      <c r="M49" s="831"/>
      <c r="N49" s="831">
        <v>1</v>
      </c>
      <c r="O49" s="831">
        <v>44000</v>
      </c>
      <c r="P49" s="827"/>
      <c r="Q49" s="832">
        <v>44000</v>
      </c>
    </row>
    <row r="50" spans="1:17" ht="14.45" customHeight="1" x14ac:dyDescent="0.2">
      <c r="A50" s="821" t="s">
        <v>7754</v>
      </c>
      <c r="B50" s="822" t="s">
        <v>8087</v>
      </c>
      <c r="C50" s="822" t="s">
        <v>6946</v>
      </c>
      <c r="D50" s="822" t="s">
        <v>8088</v>
      </c>
      <c r="E50" s="822" t="s">
        <v>8089</v>
      </c>
      <c r="F50" s="831">
        <v>3</v>
      </c>
      <c r="G50" s="831">
        <v>150</v>
      </c>
      <c r="H50" s="831"/>
      <c r="I50" s="831">
        <v>50</v>
      </c>
      <c r="J50" s="831"/>
      <c r="K50" s="831"/>
      <c r="L50" s="831"/>
      <c r="M50" s="831"/>
      <c r="N50" s="831">
        <v>2</v>
      </c>
      <c r="O50" s="831">
        <v>106</v>
      </c>
      <c r="P50" s="827"/>
      <c r="Q50" s="832">
        <v>53</v>
      </c>
    </row>
    <row r="51" spans="1:17" ht="14.45" customHeight="1" x14ac:dyDescent="0.2">
      <c r="A51" s="821" t="s">
        <v>7754</v>
      </c>
      <c r="B51" s="822" t="s">
        <v>8084</v>
      </c>
      <c r="C51" s="822" t="s">
        <v>6946</v>
      </c>
      <c r="D51" s="822" t="s">
        <v>8090</v>
      </c>
      <c r="E51" s="822" t="s">
        <v>8091</v>
      </c>
      <c r="F51" s="831">
        <v>1</v>
      </c>
      <c r="G51" s="831">
        <v>302</v>
      </c>
      <c r="H51" s="831"/>
      <c r="I51" s="831">
        <v>302</v>
      </c>
      <c r="J51" s="831"/>
      <c r="K51" s="831"/>
      <c r="L51" s="831"/>
      <c r="M51" s="831"/>
      <c r="N51" s="831">
        <v>2</v>
      </c>
      <c r="O51" s="831">
        <v>628</v>
      </c>
      <c r="P51" s="827"/>
      <c r="Q51" s="832">
        <v>314</v>
      </c>
    </row>
    <row r="52" spans="1:17" ht="14.45" customHeight="1" x14ac:dyDescent="0.2">
      <c r="A52" s="821" t="s">
        <v>7754</v>
      </c>
      <c r="B52" s="822" t="s">
        <v>8084</v>
      </c>
      <c r="C52" s="822" t="s">
        <v>6946</v>
      </c>
      <c r="D52" s="822" t="s">
        <v>8092</v>
      </c>
      <c r="E52" s="822" t="s">
        <v>8093</v>
      </c>
      <c r="F52" s="831">
        <v>1</v>
      </c>
      <c r="G52" s="831">
        <v>11468</v>
      </c>
      <c r="H52" s="831"/>
      <c r="I52" s="831">
        <v>11468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7754</v>
      </c>
      <c r="B53" s="822" t="s">
        <v>8084</v>
      </c>
      <c r="C53" s="822" t="s">
        <v>6946</v>
      </c>
      <c r="D53" s="822" t="s">
        <v>8094</v>
      </c>
      <c r="E53" s="822" t="s">
        <v>8095</v>
      </c>
      <c r="F53" s="831">
        <v>2</v>
      </c>
      <c r="G53" s="831">
        <v>724</v>
      </c>
      <c r="H53" s="831"/>
      <c r="I53" s="831">
        <v>362</v>
      </c>
      <c r="J53" s="831">
        <v>5</v>
      </c>
      <c r="K53" s="831">
        <v>1825</v>
      </c>
      <c r="L53" s="831"/>
      <c r="M53" s="831">
        <v>365</v>
      </c>
      <c r="N53" s="831">
        <v>3</v>
      </c>
      <c r="O53" s="831">
        <v>1113</v>
      </c>
      <c r="P53" s="827"/>
      <c r="Q53" s="832">
        <v>371</v>
      </c>
    </row>
    <row r="54" spans="1:17" ht="14.45" customHeight="1" x14ac:dyDescent="0.2">
      <c r="A54" s="821" t="s">
        <v>7754</v>
      </c>
      <c r="B54" s="822" t="s">
        <v>8084</v>
      </c>
      <c r="C54" s="822" t="s">
        <v>6946</v>
      </c>
      <c r="D54" s="822" t="s">
        <v>8096</v>
      </c>
      <c r="E54" s="822" t="s">
        <v>8097</v>
      </c>
      <c r="F54" s="831">
        <v>8</v>
      </c>
      <c r="G54" s="831">
        <v>8880</v>
      </c>
      <c r="H54" s="831"/>
      <c r="I54" s="831">
        <v>1110</v>
      </c>
      <c r="J54" s="831">
        <v>3</v>
      </c>
      <c r="K54" s="831">
        <v>3342</v>
      </c>
      <c r="L54" s="831"/>
      <c r="M54" s="831">
        <v>1114</v>
      </c>
      <c r="N54" s="831">
        <v>6</v>
      </c>
      <c r="O54" s="831">
        <v>6888</v>
      </c>
      <c r="P54" s="827"/>
      <c r="Q54" s="832">
        <v>1148</v>
      </c>
    </row>
    <row r="55" spans="1:17" ht="14.45" customHeight="1" x14ac:dyDescent="0.2">
      <c r="A55" s="821" t="s">
        <v>7754</v>
      </c>
      <c r="B55" s="822" t="s">
        <v>8084</v>
      </c>
      <c r="C55" s="822" t="s">
        <v>6946</v>
      </c>
      <c r="D55" s="822" t="s">
        <v>8098</v>
      </c>
      <c r="E55" s="822" t="s">
        <v>8099</v>
      </c>
      <c r="F55" s="831">
        <v>1</v>
      </c>
      <c r="G55" s="831">
        <v>1610</v>
      </c>
      <c r="H55" s="831"/>
      <c r="I55" s="831">
        <v>1610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7754</v>
      </c>
      <c r="B56" s="822" t="s">
        <v>8084</v>
      </c>
      <c r="C56" s="822" t="s">
        <v>6946</v>
      </c>
      <c r="D56" s="822" t="s">
        <v>8100</v>
      </c>
      <c r="E56" s="822" t="s">
        <v>8101</v>
      </c>
      <c r="F56" s="831">
        <v>7</v>
      </c>
      <c r="G56" s="831">
        <v>11424</v>
      </c>
      <c r="H56" s="831"/>
      <c r="I56" s="831">
        <v>1632</v>
      </c>
      <c r="J56" s="831">
        <v>16</v>
      </c>
      <c r="K56" s="831">
        <v>26176</v>
      </c>
      <c r="L56" s="831"/>
      <c r="M56" s="831">
        <v>1636</v>
      </c>
      <c r="N56" s="831">
        <v>7</v>
      </c>
      <c r="O56" s="831">
        <v>11690</v>
      </c>
      <c r="P56" s="827"/>
      <c r="Q56" s="832">
        <v>1670</v>
      </c>
    </row>
    <row r="57" spans="1:17" ht="14.45" customHeight="1" x14ac:dyDescent="0.2">
      <c r="A57" s="821" t="s">
        <v>7754</v>
      </c>
      <c r="B57" s="822" t="s">
        <v>8084</v>
      </c>
      <c r="C57" s="822" t="s">
        <v>6946</v>
      </c>
      <c r="D57" s="822" t="s">
        <v>8102</v>
      </c>
      <c r="E57" s="822" t="s">
        <v>8103</v>
      </c>
      <c r="F57" s="831">
        <v>1</v>
      </c>
      <c r="G57" s="831">
        <v>3839</v>
      </c>
      <c r="H57" s="831"/>
      <c r="I57" s="831">
        <v>3839</v>
      </c>
      <c r="J57" s="831">
        <v>5</v>
      </c>
      <c r="K57" s="831">
        <v>19215</v>
      </c>
      <c r="L57" s="831"/>
      <c r="M57" s="831">
        <v>3843</v>
      </c>
      <c r="N57" s="831">
        <v>2</v>
      </c>
      <c r="O57" s="831">
        <v>7754</v>
      </c>
      <c r="P57" s="827"/>
      <c r="Q57" s="832">
        <v>3877</v>
      </c>
    </row>
    <row r="58" spans="1:17" ht="14.45" customHeight="1" x14ac:dyDescent="0.2">
      <c r="A58" s="821" t="s">
        <v>7754</v>
      </c>
      <c r="B58" s="822" t="s">
        <v>8084</v>
      </c>
      <c r="C58" s="822" t="s">
        <v>6946</v>
      </c>
      <c r="D58" s="822" t="s">
        <v>8104</v>
      </c>
      <c r="E58" s="822" t="s">
        <v>8105</v>
      </c>
      <c r="F58" s="831">
        <v>1</v>
      </c>
      <c r="G58" s="831">
        <v>1610</v>
      </c>
      <c r="H58" s="831"/>
      <c r="I58" s="831">
        <v>1610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7754</v>
      </c>
      <c r="B59" s="822" t="s">
        <v>8106</v>
      </c>
      <c r="C59" s="822" t="s">
        <v>6946</v>
      </c>
      <c r="D59" s="822" t="s">
        <v>8107</v>
      </c>
      <c r="E59" s="822" t="s">
        <v>8108</v>
      </c>
      <c r="F59" s="831">
        <v>1</v>
      </c>
      <c r="G59" s="831">
        <v>223</v>
      </c>
      <c r="H59" s="831"/>
      <c r="I59" s="831">
        <v>223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7754</v>
      </c>
      <c r="B60" s="822" t="s">
        <v>8106</v>
      </c>
      <c r="C60" s="822" t="s">
        <v>6946</v>
      </c>
      <c r="D60" s="822" t="s">
        <v>8109</v>
      </c>
      <c r="E60" s="822" t="s">
        <v>8110</v>
      </c>
      <c r="F60" s="831">
        <v>1</v>
      </c>
      <c r="G60" s="831">
        <v>513</v>
      </c>
      <c r="H60" s="831"/>
      <c r="I60" s="831">
        <v>513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7754</v>
      </c>
      <c r="B61" s="822" t="s">
        <v>8106</v>
      </c>
      <c r="C61" s="822" t="s">
        <v>6946</v>
      </c>
      <c r="D61" s="822" t="s">
        <v>8111</v>
      </c>
      <c r="E61" s="822" t="s">
        <v>8112</v>
      </c>
      <c r="F61" s="831">
        <v>116</v>
      </c>
      <c r="G61" s="831">
        <v>41180</v>
      </c>
      <c r="H61" s="831"/>
      <c r="I61" s="831">
        <v>355</v>
      </c>
      <c r="J61" s="831">
        <v>97</v>
      </c>
      <c r="K61" s="831">
        <v>34435</v>
      </c>
      <c r="L61" s="831"/>
      <c r="M61" s="831">
        <v>355</v>
      </c>
      <c r="N61" s="831">
        <v>90</v>
      </c>
      <c r="O61" s="831">
        <v>32220</v>
      </c>
      <c r="P61" s="827"/>
      <c r="Q61" s="832">
        <v>358</v>
      </c>
    </row>
    <row r="62" spans="1:17" ht="14.45" customHeight="1" x14ac:dyDescent="0.2">
      <c r="A62" s="821" t="s">
        <v>7754</v>
      </c>
      <c r="B62" s="822" t="s">
        <v>8106</v>
      </c>
      <c r="C62" s="822" t="s">
        <v>6946</v>
      </c>
      <c r="D62" s="822" t="s">
        <v>8113</v>
      </c>
      <c r="E62" s="822" t="s">
        <v>8114</v>
      </c>
      <c r="F62" s="831">
        <v>4833</v>
      </c>
      <c r="G62" s="831">
        <v>314145</v>
      </c>
      <c r="H62" s="831"/>
      <c r="I62" s="831">
        <v>65</v>
      </c>
      <c r="J62" s="831">
        <v>5364</v>
      </c>
      <c r="K62" s="831">
        <v>354024</v>
      </c>
      <c r="L62" s="831"/>
      <c r="M62" s="831">
        <v>66</v>
      </c>
      <c r="N62" s="831">
        <v>4844</v>
      </c>
      <c r="O62" s="831">
        <v>319704</v>
      </c>
      <c r="P62" s="827"/>
      <c r="Q62" s="832">
        <v>66</v>
      </c>
    </row>
    <row r="63" spans="1:17" ht="14.45" customHeight="1" x14ac:dyDescent="0.2">
      <c r="A63" s="821" t="s">
        <v>7754</v>
      </c>
      <c r="B63" s="822" t="s">
        <v>8106</v>
      </c>
      <c r="C63" s="822" t="s">
        <v>6946</v>
      </c>
      <c r="D63" s="822" t="s">
        <v>8115</v>
      </c>
      <c r="E63" s="822" t="s">
        <v>8116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549</v>
      </c>
      <c r="P63" s="827"/>
      <c r="Q63" s="832">
        <v>549</v>
      </c>
    </row>
    <row r="64" spans="1:17" ht="14.45" customHeight="1" x14ac:dyDescent="0.2">
      <c r="A64" s="821" t="s">
        <v>7754</v>
      </c>
      <c r="B64" s="822" t="s">
        <v>8106</v>
      </c>
      <c r="C64" s="822" t="s">
        <v>6946</v>
      </c>
      <c r="D64" s="822" t="s">
        <v>8117</v>
      </c>
      <c r="E64" s="822" t="s">
        <v>8118</v>
      </c>
      <c r="F64" s="831">
        <v>12</v>
      </c>
      <c r="G64" s="831">
        <v>7128</v>
      </c>
      <c r="H64" s="831"/>
      <c r="I64" s="831">
        <v>594</v>
      </c>
      <c r="J64" s="831"/>
      <c r="K64" s="831"/>
      <c r="L64" s="831"/>
      <c r="M64" s="831"/>
      <c r="N64" s="831">
        <v>2</v>
      </c>
      <c r="O64" s="831">
        <v>1194</v>
      </c>
      <c r="P64" s="827"/>
      <c r="Q64" s="832">
        <v>597</v>
      </c>
    </row>
    <row r="65" spans="1:17" ht="14.45" customHeight="1" x14ac:dyDescent="0.2">
      <c r="A65" s="821" t="s">
        <v>7754</v>
      </c>
      <c r="B65" s="822" t="s">
        <v>8106</v>
      </c>
      <c r="C65" s="822" t="s">
        <v>6946</v>
      </c>
      <c r="D65" s="822" t="s">
        <v>8119</v>
      </c>
      <c r="E65" s="822" t="s">
        <v>8120</v>
      </c>
      <c r="F65" s="831">
        <v>2</v>
      </c>
      <c r="G65" s="831">
        <v>1236</v>
      </c>
      <c r="H65" s="831"/>
      <c r="I65" s="831">
        <v>618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7754</v>
      </c>
      <c r="B66" s="822" t="s">
        <v>8106</v>
      </c>
      <c r="C66" s="822" t="s">
        <v>6946</v>
      </c>
      <c r="D66" s="822" t="s">
        <v>8121</v>
      </c>
      <c r="E66" s="822" t="s">
        <v>8122</v>
      </c>
      <c r="F66" s="831">
        <v>85</v>
      </c>
      <c r="G66" s="831">
        <v>2210</v>
      </c>
      <c r="H66" s="831"/>
      <c r="I66" s="831">
        <v>26</v>
      </c>
      <c r="J66" s="831">
        <v>78</v>
      </c>
      <c r="K66" s="831">
        <v>2028</v>
      </c>
      <c r="L66" s="831"/>
      <c r="M66" s="831">
        <v>26</v>
      </c>
      <c r="N66" s="831">
        <v>67</v>
      </c>
      <c r="O66" s="831">
        <v>1742</v>
      </c>
      <c r="P66" s="827"/>
      <c r="Q66" s="832">
        <v>26</v>
      </c>
    </row>
    <row r="67" spans="1:17" ht="14.45" customHeight="1" x14ac:dyDescent="0.2">
      <c r="A67" s="821" t="s">
        <v>7754</v>
      </c>
      <c r="B67" s="822" t="s">
        <v>8106</v>
      </c>
      <c r="C67" s="822" t="s">
        <v>6946</v>
      </c>
      <c r="D67" s="822" t="s">
        <v>8123</v>
      </c>
      <c r="E67" s="822" t="s">
        <v>8124</v>
      </c>
      <c r="F67" s="831">
        <v>53</v>
      </c>
      <c r="G67" s="831">
        <v>2915</v>
      </c>
      <c r="H67" s="831"/>
      <c r="I67" s="831">
        <v>55</v>
      </c>
      <c r="J67" s="831">
        <v>66</v>
      </c>
      <c r="K67" s="831">
        <v>3630</v>
      </c>
      <c r="L67" s="831"/>
      <c r="M67" s="831">
        <v>55</v>
      </c>
      <c r="N67" s="831">
        <v>55</v>
      </c>
      <c r="O67" s="831">
        <v>3080</v>
      </c>
      <c r="P67" s="827"/>
      <c r="Q67" s="832">
        <v>56</v>
      </c>
    </row>
    <row r="68" spans="1:17" ht="14.45" customHeight="1" x14ac:dyDescent="0.2">
      <c r="A68" s="821" t="s">
        <v>7754</v>
      </c>
      <c r="B68" s="822" t="s">
        <v>8106</v>
      </c>
      <c r="C68" s="822" t="s">
        <v>6946</v>
      </c>
      <c r="D68" s="822" t="s">
        <v>8125</v>
      </c>
      <c r="E68" s="822" t="s">
        <v>8126</v>
      </c>
      <c r="F68" s="831">
        <v>1719</v>
      </c>
      <c r="G68" s="831">
        <v>134082</v>
      </c>
      <c r="H68" s="831"/>
      <c r="I68" s="831">
        <v>78</v>
      </c>
      <c r="J68" s="831">
        <v>1952</v>
      </c>
      <c r="K68" s="831">
        <v>152256</v>
      </c>
      <c r="L68" s="831"/>
      <c r="M68" s="831">
        <v>78</v>
      </c>
      <c r="N68" s="831">
        <v>1766</v>
      </c>
      <c r="O68" s="831">
        <v>137748</v>
      </c>
      <c r="P68" s="827"/>
      <c r="Q68" s="832">
        <v>78</v>
      </c>
    </row>
    <row r="69" spans="1:17" ht="14.45" customHeight="1" x14ac:dyDescent="0.2">
      <c r="A69" s="821" t="s">
        <v>7754</v>
      </c>
      <c r="B69" s="822" t="s">
        <v>8106</v>
      </c>
      <c r="C69" s="822" t="s">
        <v>6946</v>
      </c>
      <c r="D69" s="822" t="s">
        <v>8127</v>
      </c>
      <c r="E69" s="822" t="s">
        <v>8128</v>
      </c>
      <c r="F69" s="831">
        <v>2</v>
      </c>
      <c r="G69" s="831">
        <v>3266</v>
      </c>
      <c r="H69" s="831"/>
      <c r="I69" s="831">
        <v>1633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7754</v>
      </c>
      <c r="B70" s="822" t="s">
        <v>8106</v>
      </c>
      <c r="C70" s="822" t="s">
        <v>6946</v>
      </c>
      <c r="D70" s="822" t="s">
        <v>8129</v>
      </c>
      <c r="E70" s="822" t="s">
        <v>8130</v>
      </c>
      <c r="F70" s="831">
        <v>531</v>
      </c>
      <c r="G70" s="831">
        <v>12744</v>
      </c>
      <c r="H70" s="831"/>
      <c r="I70" s="831">
        <v>24</v>
      </c>
      <c r="J70" s="831">
        <v>636</v>
      </c>
      <c r="K70" s="831">
        <v>15900</v>
      </c>
      <c r="L70" s="831"/>
      <c r="M70" s="831">
        <v>25</v>
      </c>
      <c r="N70" s="831">
        <v>664</v>
      </c>
      <c r="O70" s="831">
        <v>17264</v>
      </c>
      <c r="P70" s="827"/>
      <c r="Q70" s="832">
        <v>26</v>
      </c>
    </row>
    <row r="71" spans="1:17" ht="14.45" customHeight="1" x14ac:dyDescent="0.2">
      <c r="A71" s="821" t="s">
        <v>7754</v>
      </c>
      <c r="B71" s="822" t="s">
        <v>8106</v>
      </c>
      <c r="C71" s="822" t="s">
        <v>6946</v>
      </c>
      <c r="D71" s="822" t="s">
        <v>8131</v>
      </c>
      <c r="E71" s="822" t="s">
        <v>8132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417</v>
      </c>
      <c r="P71" s="827"/>
      <c r="Q71" s="832">
        <v>417</v>
      </c>
    </row>
    <row r="72" spans="1:17" ht="14.45" customHeight="1" x14ac:dyDescent="0.2">
      <c r="A72" s="821" t="s">
        <v>7754</v>
      </c>
      <c r="B72" s="822" t="s">
        <v>8106</v>
      </c>
      <c r="C72" s="822" t="s">
        <v>6946</v>
      </c>
      <c r="D72" s="822" t="s">
        <v>8133</v>
      </c>
      <c r="E72" s="822" t="s">
        <v>8134</v>
      </c>
      <c r="F72" s="831">
        <v>3</v>
      </c>
      <c r="G72" s="831">
        <v>1893</v>
      </c>
      <c r="H72" s="831"/>
      <c r="I72" s="831">
        <v>631</v>
      </c>
      <c r="J72" s="831">
        <v>7</v>
      </c>
      <c r="K72" s="831">
        <v>4424</v>
      </c>
      <c r="L72" s="831"/>
      <c r="M72" s="831">
        <v>632</v>
      </c>
      <c r="N72" s="831"/>
      <c r="O72" s="831"/>
      <c r="P72" s="827"/>
      <c r="Q72" s="832"/>
    </row>
    <row r="73" spans="1:17" ht="14.45" customHeight="1" x14ac:dyDescent="0.2">
      <c r="A73" s="821" t="s">
        <v>7754</v>
      </c>
      <c r="B73" s="822" t="s">
        <v>8106</v>
      </c>
      <c r="C73" s="822" t="s">
        <v>6946</v>
      </c>
      <c r="D73" s="822" t="s">
        <v>8135</v>
      </c>
      <c r="E73" s="822" t="s">
        <v>8136</v>
      </c>
      <c r="F73" s="831">
        <v>406</v>
      </c>
      <c r="G73" s="831">
        <v>26796</v>
      </c>
      <c r="H73" s="831"/>
      <c r="I73" s="831">
        <v>66</v>
      </c>
      <c r="J73" s="831">
        <v>442</v>
      </c>
      <c r="K73" s="831">
        <v>29172</v>
      </c>
      <c r="L73" s="831"/>
      <c r="M73" s="831">
        <v>66</v>
      </c>
      <c r="N73" s="831">
        <v>267</v>
      </c>
      <c r="O73" s="831">
        <v>17889</v>
      </c>
      <c r="P73" s="827"/>
      <c r="Q73" s="832">
        <v>67</v>
      </c>
    </row>
    <row r="74" spans="1:17" ht="14.45" customHeight="1" x14ac:dyDescent="0.2">
      <c r="A74" s="821" t="s">
        <v>7754</v>
      </c>
      <c r="B74" s="822" t="s">
        <v>8106</v>
      </c>
      <c r="C74" s="822" t="s">
        <v>6946</v>
      </c>
      <c r="D74" s="822" t="s">
        <v>8137</v>
      </c>
      <c r="E74" s="822" t="s">
        <v>8138</v>
      </c>
      <c r="F74" s="831"/>
      <c r="G74" s="831"/>
      <c r="H74" s="831"/>
      <c r="I74" s="831"/>
      <c r="J74" s="831"/>
      <c r="K74" s="831"/>
      <c r="L74" s="831"/>
      <c r="M74" s="831"/>
      <c r="N74" s="831">
        <v>1</v>
      </c>
      <c r="O74" s="831">
        <v>306</v>
      </c>
      <c r="P74" s="827"/>
      <c r="Q74" s="832">
        <v>306</v>
      </c>
    </row>
    <row r="75" spans="1:17" ht="14.45" customHeight="1" x14ac:dyDescent="0.2">
      <c r="A75" s="821" t="s">
        <v>7754</v>
      </c>
      <c r="B75" s="822" t="s">
        <v>8106</v>
      </c>
      <c r="C75" s="822" t="s">
        <v>6946</v>
      </c>
      <c r="D75" s="822" t="s">
        <v>8139</v>
      </c>
      <c r="E75" s="822" t="s">
        <v>8140</v>
      </c>
      <c r="F75" s="831">
        <v>128</v>
      </c>
      <c r="G75" s="831">
        <v>44928</v>
      </c>
      <c r="H75" s="831"/>
      <c r="I75" s="831">
        <v>351</v>
      </c>
      <c r="J75" s="831">
        <v>43</v>
      </c>
      <c r="K75" s="831">
        <v>15136</v>
      </c>
      <c r="L75" s="831"/>
      <c r="M75" s="831">
        <v>352</v>
      </c>
      <c r="N75" s="831">
        <v>69</v>
      </c>
      <c r="O75" s="831">
        <v>24426</v>
      </c>
      <c r="P75" s="827"/>
      <c r="Q75" s="832">
        <v>354</v>
      </c>
    </row>
    <row r="76" spans="1:17" ht="14.45" customHeight="1" x14ac:dyDescent="0.2">
      <c r="A76" s="821" t="s">
        <v>7754</v>
      </c>
      <c r="B76" s="822" t="s">
        <v>8106</v>
      </c>
      <c r="C76" s="822" t="s">
        <v>6946</v>
      </c>
      <c r="D76" s="822" t="s">
        <v>8141</v>
      </c>
      <c r="E76" s="822" t="s">
        <v>8142</v>
      </c>
      <c r="F76" s="831">
        <v>422</v>
      </c>
      <c r="G76" s="831">
        <v>10550</v>
      </c>
      <c r="H76" s="831"/>
      <c r="I76" s="831">
        <v>25</v>
      </c>
      <c r="J76" s="831">
        <v>547</v>
      </c>
      <c r="K76" s="831">
        <v>14222</v>
      </c>
      <c r="L76" s="831"/>
      <c r="M76" s="831">
        <v>26</v>
      </c>
      <c r="N76" s="831">
        <v>570</v>
      </c>
      <c r="O76" s="831">
        <v>15390</v>
      </c>
      <c r="P76" s="827"/>
      <c r="Q76" s="832">
        <v>27</v>
      </c>
    </row>
    <row r="77" spans="1:17" ht="14.45" customHeight="1" x14ac:dyDescent="0.2">
      <c r="A77" s="821" t="s">
        <v>7754</v>
      </c>
      <c r="B77" s="822" t="s">
        <v>8106</v>
      </c>
      <c r="C77" s="822" t="s">
        <v>6946</v>
      </c>
      <c r="D77" s="822" t="s">
        <v>8143</v>
      </c>
      <c r="E77" s="822" t="s">
        <v>8144</v>
      </c>
      <c r="F77" s="831">
        <v>2</v>
      </c>
      <c r="G77" s="831">
        <v>1484</v>
      </c>
      <c r="H77" s="831"/>
      <c r="I77" s="831">
        <v>742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7754</v>
      </c>
      <c r="B78" s="822" t="s">
        <v>8106</v>
      </c>
      <c r="C78" s="822" t="s">
        <v>6946</v>
      </c>
      <c r="D78" s="822" t="s">
        <v>8145</v>
      </c>
      <c r="E78" s="822" t="s">
        <v>8146</v>
      </c>
      <c r="F78" s="831">
        <v>139</v>
      </c>
      <c r="G78" s="831">
        <v>25159</v>
      </c>
      <c r="H78" s="831"/>
      <c r="I78" s="831">
        <v>181</v>
      </c>
      <c r="J78" s="831">
        <v>267</v>
      </c>
      <c r="K78" s="831">
        <v>48327</v>
      </c>
      <c r="L78" s="831"/>
      <c r="M78" s="831">
        <v>181</v>
      </c>
      <c r="N78" s="831">
        <v>185</v>
      </c>
      <c r="O78" s="831">
        <v>33855</v>
      </c>
      <c r="P78" s="827"/>
      <c r="Q78" s="832">
        <v>183</v>
      </c>
    </row>
    <row r="79" spans="1:17" ht="14.45" customHeight="1" x14ac:dyDescent="0.2">
      <c r="A79" s="821" t="s">
        <v>7754</v>
      </c>
      <c r="B79" s="822" t="s">
        <v>8106</v>
      </c>
      <c r="C79" s="822" t="s">
        <v>6946</v>
      </c>
      <c r="D79" s="822" t="s">
        <v>8147</v>
      </c>
      <c r="E79" s="822" t="s">
        <v>8148</v>
      </c>
      <c r="F79" s="831">
        <v>473</v>
      </c>
      <c r="G79" s="831">
        <v>120142</v>
      </c>
      <c r="H79" s="831"/>
      <c r="I79" s="831">
        <v>254</v>
      </c>
      <c r="J79" s="831">
        <v>691</v>
      </c>
      <c r="K79" s="831">
        <v>175514</v>
      </c>
      <c r="L79" s="831"/>
      <c r="M79" s="831">
        <v>254</v>
      </c>
      <c r="N79" s="831">
        <v>721</v>
      </c>
      <c r="O79" s="831">
        <v>184576</v>
      </c>
      <c r="P79" s="827"/>
      <c r="Q79" s="832">
        <v>256</v>
      </c>
    </row>
    <row r="80" spans="1:17" ht="14.45" customHeight="1" x14ac:dyDescent="0.2">
      <c r="A80" s="821" t="s">
        <v>7754</v>
      </c>
      <c r="B80" s="822" t="s">
        <v>8106</v>
      </c>
      <c r="C80" s="822" t="s">
        <v>6946</v>
      </c>
      <c r="D80" s="822" t="s">
        <v>8149</v>
      </c>
      <c r="E80" s="822" t="s">
        <v>8150</v>
      </c>
      <c r="F80" s="831">
        <v>2</v>
      </c>
      <c r="G80" s="831">
        <v>538</v>
      </c>
      <c r="H80" s="831"/>
      <c r="I80" s="831">
        <v>269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7754</v>
      </c>
      <c r="B81" s="822" t="s">
        <v>8106</v>
      </c>
      <c r="C81" s="822" t="s">
        <v>6946</v>
      </c>
      <c r="D81" s="822" t="s">
        <v>8092</v>
      </c>
      <c r="E81" s="822" t="s">
        <v>8093</v>
      </c>
      <c r="F81" s="831"/>
      <c r="G81" s="831"/>
      <c r="H81" s="831"/>
      <c r="I81" s="831"/>
      <c r="J81" s="831"/>
      <c r="K81" s="831"/>
      <c r="L81" s="831"/>
      <c r="M81" s="831"/>
      <c r="N81" s="831">
        <v>2</v>
      </c>
      <c r="O81" s="831">
        <v>23894</v>
      </c>
      <c r="P81" s="827"/>
      <c r="Q81" s="832">
        <v>11947</v>
      </c>
    </row>
    <row r="82" spans="1:17" ht="14.45" customHeight="1" x14ac:dyDescent="0.2">
      <c r="A82" s="821" t="s">
        <v>7754</v>
      </c>
      <c r="B82" s="822" t="s">
        <v>8106</v>
      </c>
      <c r="C82" s="822" t="s">
        <v>6946</v>
      </c>
      <c r="D82" s="822" t="s">
        <v>8151</v>
      </c>
      <c r="E82" s="822" t="s">
        <v>8152</v>
      </c>
      <c r="F82" s="831">
        <v>148</v>
      </c>
      <c r="G82" s="831">
        <v>32116</v>
      </c>
      <c r="H82" s="831"/>
      <c r="I82" s="831">
        <v>217</v>
      </c>
      <c r="J82" s="831">
        <v>226</v>
      </c>
      <c r="K82" s="831">
        <v>49042</v>
      </c>
      <c r="L82" s="831"/>
      <c r="M82" s="831">
        <v>217</v>
      </c>
      <c r="N82" s="831">
        <v>189</v>
      </c>
      <c r="O82" s="831">
        <v>41391</v>
      </c>
      <c r="P82" s="827"/>
      <c r="Q82" s="832">
        <v>219</v>
      </c>
    </row>
    <row r="83" spans="1:17" ht="14.45" customHeight="1" x14ac:dyDescent="0.2">
      <c r="A83" s="821" t="s">
        <v>7754</v>
      </c>
      <c r="B83" s="822" t="s">
        <v>8106</v>
      </c>
      <c r="C83" s="822" t="s">
        <v>6946</v>
      </c>
      <c r="D83" s="822" t="s">
        <v>8153</v>
      </c>
      <c r="E83" s="822" t="s">
        <v>8154</v>
      </c>
      <c r="F83" s="831">
        <v>7</v>
      </c>
      <c r="G83" s="831">
        <v>259</v>
      </c>
      <c r="H83" s="831"/>
      <c r="I83" s="831">
        <v>37</v>
      </c>
      <c r="J83" s="831">
        <v>2</v>
      </c>
      <c r="K83" s="831">
        <v>74</v>
      </c>
      <c r="L83" s="831"/>
      <c r="M83" s="831">
        <v>37</v>
      </c>
      <c r="N83" s="831">
        <v>10</v>
      </c>
      <c r="O83" s="831">
        <v>390</v>
      </c>
      <c r="P83" s="827"/>
      <c r="Q83" s="832">
        <v>39</v>
      </c>
    </row>
    <row r="84" spans="1:17" ht="14.45" customHeight="1" x14ac:dyDescent="0.2">
      <c r="A84" s="821" t="s">
        <v>7754</v>
      </c>
      <c r="B84" s="822" t="s">
        <v>8106</v>
      </c>
      <c r="C84" s="822" t="s">
        <v>6946</v>
      </c>
      <c r="D84" s="822" t="s">
        <v>8155</v>
      </c>
      <c r="E84" s="822" t="s">
        <v>8156</v>
      </c>
      <c r="F84" s="831">
        <v>2</v>
      </c>
      <c r="G84" s="831">
        <v>1188</v>
      </c>
      <c r="H84" s="831"/>
      <c r="I84" s="831">
        <v>594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7754</v>
      </c>
      <c r="B85" s="822" t="s">
        <v>8106</v>
      </c>
      <c r="C85" s="822" t="s">
        <v>6946</v>
      </c>
      <c r="D85" s="822" t="s">
        <v>8157</v>
      </c>
      <c r="E85" s="822" t="s">
        <v>8158</v>
      </c>
      <c r="F85" s="831">
        <v>61</v>
      </c>
      <c r="G85" s="831">
        <v>3050</v>
      </c>
      <c r="H85" s="831"/>
      <c r="I85" s="831">
        <v>50</v>
      </c>
      <c r="J85" s="831">
        <v>70</v>
      </c>
      <c r="K85" s="831">
        <v>3500</v>
      </c>
      <c r="L85" s="831"/>
      <c r="M85" s="831">
        <v>50</v>
      </c>
      <c r="N85" s="831">
        <v>30</v>
      </c>
      <c r="O85" s="831">
        <v>1530</v>
      </c>
      <c r="P85" s="827"/>
      <c r="Q85" s="832">
        <v>51</v>
      </c>
    </row>
    <row r="86" spans="1:17" ht="14.45" customHeight="1" x14ac:dyDescent="0.2">
      <c r="A86" s="821" t="s">
        <v>7754</v>
      </c>
      <c r="B86" s="822" t="s">
        <v>8106</v>
      </c>
      <c r="C86" s="822" t="s">
        <v>6946</v>
      </c>
      <c r="D86" s="822" t="s">
        <v>8159</v>
      </c>
      <c r="E86" s="822" t="s">
        <v>8160</v>
      </c>
      <c r="F86" s="831">
        <v>2</v>
      </c>
      <c r="G86" s="831">
        <v>1096</v>
      </c>
      <c r="H86" s="831"/>
      <c r="I86" s="831">
        <v>548</v>
      </c>
      <c r="J86" s="831"/>
      <c r="K86" s="831"/>
      <c r="L86" s="831"/>
      <c r="M86" s="831"/>
      <c r="N86" s="831">
        <v>1</v>
      </c>
      <c r="O86" s="831">
        <v>551</v>
      </c>
      <c r="P86" s="827"/>
      <c r="Q86" s="832">
        <v>551</v>
      </c>
    </row>
    <row r="87" spans="1:17" ht="14.45" customHeight="1" x14ac:dyDescent="0.2">
      <c r="A87" s="821" t="s">
        <v>7754</v>
      </c>
      <c r="B87" s="822" t="s">
        <v>8106</v>
      </c>
      <c r="C87" s="822" t="s">
        <v>6946</v>
      </c>
      <c r="D87" s="822" t="s">
        <v>8161</v>
      </c>
      <c r="E87" s="822" t="s">
        <v>8162</v>
      </c>
      <c r="F87" s="831">
        <v>5</v>
      </c>
      <c r="G87" s="831">
        <v>2605</v>
      </c>
      <c r="H87" s="831"/>
      <c r="I87" s="831">
        <v>521</v>
      </c>
      <c r="J87" s="831"/>
      <c r="K87" s="831"/>
      <c r="L87" s="831"/>
      <c r="M87" s="831"/>
      <c r="N87" s="831">
        <v>2</v>
      </c>
      <c r="O87" s="831">
        <v>1126</v>
      </c>
      <c r="P87" s="827"/>
      <c r="Q87" s="832">
        <v>563</v>
      </c>
    </row>
    <row r="88" spans="1:17" ht="14.45" customHeight="1" x14ac:dyDescent="0.2">
      <c r="A88" s="821" t="s">
        <v>7754</v>
      </c>
      <c r="B88" s="822" t="s">
        <v>8106</v>
      </c>
      <c r="C88" s="822" t="s">
        <v>6946</v>
      </c>
      <c r="D88" s="822" t="s">
        <v>8163</v>
      </c>
      <c r="E88" s="822" t="s">
        <v>8164</v>
      </c>
      <c r="F88" s="831">
        <v>2</v>
      </c>
      <c r="G88" s="831">
        <v>1474</v>
      </c>
      <c r="H88" s="831"/>
      <c r="I88" s="831">
        <v>737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7754</v>
      </c>
      <c r="B89" s="822" t="s">
        <v>8106</v>
      </c>
      <c r="C89" s="822" t="s">
        <v>6946</v>
      </c>
      <c r="D89" s="822" t="s">
        <v>8165</v>
      </c>
      <c r="E89" s="822" t="s">
        <v>8166</v>
      </c>
      <c r="F89" s="831"/>
      <c r="G89" s="831"/>
      <c r="H89" s="831"/>
      <c r="I89" s="831"/>
      <c r="J89" s="831"/>
      <c r="K89" s="831"/>
      <c r="L89" s="831"/>
      <c r="M89" s="831"/>
      <c r="N89" s="831">
        <v>2</v>
      </c>
      <c r="O89" s="831">
        <v>666</v>
      </c>
      <c r="P89" s="827"/>
      <c r="Q89" s="832">
        <v>333</v>
      </c>
    </row>
    <row r="90" spans="1:17" ht="14.45" customHeight="1" x14ac:dyDescent="0.2">
      <c r="A90" s="821" t="s">
        <v>7754</v>
      </c>
      <c r="B90" s="822" t="s">
        <v>8106</v>
      </c>
      <c r="C90" s="822" t="s">
        <v>6946</v>
      </c>
      <c r="D90" s="822" t="s">
        <v>8167</v>
      </c>
      <c r="E90" s="822" t="s">
        <v>8168</v>
      </c>
      <c r="F90" s="831">
        <v>2</v>
      </c>
      <c r="G90" s="831">
        <v>694</v>
      </c>
      <c r="H90" s="831"/>
      <c r="I90" s="831">
        <v>347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7754</v>
      </c>
      <c r="B91" s="822" t="s">
        <v>8106</v>
      </c>
      <c r="C91" s="822" t="s">
        <v>6946</v>
      </c>
      <c r="D91" s="822" t="s">
        <v>8169</v>
      </c>
      <c r="E91" s="822" t="s">
        <v>8170</v>
      </c>
      <c r="F91" s="831">
        <v>1</v>
      </c>
      <c r="G91" s="831">
        <v>232</v>
      </c>
      <c r="H91" s="831"/>
      <c r="I91" s="831">
        <v>232</v>
      </c>
      <c r="J91" s="831">
        <v>6</v>
      </c>
      <c r="K91" s="831">
        <v>1398</v>
      </c>
      <c r="L91" s="831"/>
      <c r="M91" s="831">
        <v>233</v>
      </c>
      <c r="N91" s="831">
        <v>3</v>
      </c>
      <c r="O91" s="831">
        <v>702</v>
      </c>
      <c r="P91" s="827"/>
      <c r="Q91" s="832">
        <v>234</v>
      </c>
    </row>
    <row r="92" spans="1:17" ht="14.45" customHeight="1" x14ac:dyDescent="0.2">
      <c r="A92" s="821" t="s">
        <v>7754</v>
      </c>
      <c r="B92" s="822" t="s">
        <v>8106</v>
      </c>
      <c r="C92" s="822" t="s">
        <v>6946</v>
      </c>
      <c r="D92" s="822" t="s">
        <v>8171</v>
      </c>
      <c r="E92" s="822" t="s">
        <v>8172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656</v>
      </c>
      <c r="P92" s="827"/>
      <c r="Q92" s="832">
        <v>656</v>
      </c>
    </row>
    <row r="93" spans="1:17" ht="14.45" customHeight="1" x14ac:dyDescent="0.2">
      <c r="A93" s="821" t="s">
        <v>7754</v>
      </c>
      <c r="B93" s="822" t="s">
        <v>8106</v>
      </c>
      <c r="C93" s="822" t="s">
        <v>6946</v>
      </c>
      <c r="D93" s="822" t="s">
        <v>8173</v>
      </c>
      <c r="E93" s="822" t="s">
        <v>8174</v>
      </c>
      <c r="F93" s="831"/>
      <c r="G93" s="831"/>
      <c r="H93" s="831"/>
      <c r="I93" s="831"/>
      <c r="J93" s="831"/>
      <c r="K93" s="831"/>
      <c r="L93" s="831"/>
      <c r="M93" s="831"/>
      <c r="N93" s="831">
        <v>1</v>
      </c>
      <c r="O93" s="831">
        <v>427</v>
      </c>
      <c r="P93" s="827"/>
      <c r="Q93" s="832">
        <v>427</v>
      </c>
    </row>
    <row r="94" spans="1:17" ht="14.45" customHeight="1" x14ac:dyDescent="0.2">
      <c r="A94" s="821" t="s">
        <v>7754</v>
      </c>
      <c r="B94" s="822" t="s">
        <v>8106</v>
      </c>
      <c r="C94" s="822" t="s">
        <v>6946</v>
      </c>
      <c r="D94" s="822" t="s">
        <v>8175</v>
      </c>
      <c r="E94" s="822" t="s">
        <v>8176</v>
      </c>
      <c r="F94" s="831">
        <v>1</v>
      </c>
      <c r="G94" s="831">
        <v>172</v>
      </c>
      <c r="H94" s="831"/>
      <c r="I94" s="831">
        <v>172</v>
      </c>
      <c r="J94" s="831"/>
      <c r="K94" s="831"/>
      <c r="L94" s="831"/>
      <c r="M94" s="831"/>
      <c r="N94" s="831">
        <v>1</v>
      </c>
      <c r="O94" s="831">
        <v>178</v>
      </c>
      <c r="P94" s="827"/>
      <c r="Q94" s="832">
        <v>178</v>
      </c>
    </row>
    <row r="95" spans="1:17" ht="14.45" customHeight="1" x14ac:dyDescent="0.2">
      <c r="A95" s="821" t="s">
        <v>7754</v>
      </c>
      <c r="B95" s="822" t="s">
        <v>8106</v>
      </c>
      <c r="C95" s="822" t="s">
        <v>6946</v>
      </c>
      <c r="D95" s="822" t="s">
        <v>8177</v>
      </c>
      <c r="E95" s="822" t="s">
        <v>8178</v>
      </c>
      <c r="F95" s="831"/>
      <c r="G95" s="831"/>
      <c r="H95" s="831"/>
      <c r="I95" s="831"/>
      <c r="J95" s="831">
        <v>15</v>
      </c>
      <c r="K95" s="831">
        <v>11865</v>
      </c>
      <c r="L95" s="831"/>
      <c r="M95" s="831">
        <v>791</v>
      </c>
      <c r="N95" s="831">
        <v>15</v>
      </c>
      <c r="O95" s="831">
        <v>11925</v>
      </c>
      <c r="P95" s="827"/>
      <c r="Q95" s="832">
        <v>795</v>
      </c>
    </row>
    <row r="96" spans="1:17" ht="14.45" customHeight="1" x14ac:dyDescent="0.2">
      <c r="A96" s="821" t="s">
        <v>7754</v>
      </c>
      <c r="B96" s="822" t="s">
        <v>8106</v>
      </c>
      <c r="C96" s="822" t="s">
        <v>6946</v>
      </c>
      <c r="D96" s="822" t="s">
        <v>8179</v>
      </c>
      <c r="E96" s="822" t="s">
        <v>8180</v>
      </c>
      <c r="F96" s="831"/>
      <c r="G96" s="831"/>
      <c r="H96" s="831"/>
      <c r="I96" s="831"/>
      <c r="J96" s="831"/>
      <c r="K96" s="831"/>
      <c r="L96" s="831"/>
      <c r="M96" s="831"/>
      <c r="N96" s="831">
        <v>2</v>
      </c>
      <c r="O96" s="831">
        <v>456</v>
      </c>
      <c r="P96" s="827"/>
      <c r="Q96" s="832">
        <v>228</v>
      </c>
    </row>
    <row r="97" spans="1:17" ht="14.45" customHeight="1" x14ac:dyDescent="0.2">
      <c r="A97" s="821" t="s">
        <v>7754</v>
      </c>
      <c r="B97" s="822" t="s">
        <v>8106</v>
      </c>
      <c r="C97" s="822" t="s">
        <v>6946</v>
      </c>
      <c r="D97" s="822" t="s">
        <v>8181</v>
      </c>
      <c r="E97" s="822" t="s">
        <v>8182</v>
      </c>
      <c r="F97" s="831"/>
      <c r="G97" s="831"/>
      <c r="H97" s="831"/>
      <c r="I97" s="831"/>
      <c r="J97" s="831"/>
      <c r="K97" s="831"/>
      <c r="L97" s="831"/>
      <c r="M97" s="831"/>
      <c r="N97" s="831">
        <v>1</v>
      </c>
      <c r="O97" s="831">
        <v>570</v>
      </c>
      <c r="P97" s="827"/>
      <c r="Q97" s="832">
        <v>570</v>
      </c>
    </row>
    <row r="98" spans="1:17" ht="14.45" customHeight="1" x14ac:dyDescent="0.2">
      <c r="A98" s="821" t="s">
        <v>7754</v>
      </c>
      <c r="B98" s="822" t="s">
        <v>8106</v>
      </c>
      <c r="C98" s="822" t="s">
        <v>6946</v>
      </c>
      <c r="D98" s="822" t="s">
        <v>8183</v>
      </c>
      <c r="E98" s="822" t="s">
        <v>8184</v>
      </c>
      <c r="F98" s="831"/>
      <c r="G98" s="831"/>
      <c r="H98" s="831"/>
      <c r="I98" s="831"/>
      <c r="J98" s="831">
        <v>5</v>
      </c>
      <c r="K98" s="831">
        <v>1230</v>
      </c>
      <c r="L98" s="831"/>
      <c r="M98" s="831">
        <v>246</v>
      </c>
      <c r="N98" s="831"/>
      <c r="O98" s="831"/>
      <c r="P98" s="827"/>
      <c r="Q98" s="832"/>
    </row>
    <row r="99" spans="1:17" ht="14.45" customHeight="1" x14ac:dyDescent="0.2">
      <c r="A99" s="821" t="s">
        <v>7754</v>
      </c>
      <c r="B99" s="822" t="s">
        <v>8106</v>
      </c>
      <c r="C99" s="822" t="s">
        <v>6946</v>
      </c>
      <c r="D99" s="822" t="s">
        <v>8185</v>
      </c>
      <c r="E99" s="822" t="s">
        <v>8186</v>
      </c>
      <c r="F99" s="831">
        <v>1</v>
      </c>
      <c r="G99" s="831">
        <v>203</v>
      </c>
      <c r="H99" s="831"/>
      <c r="I99" s="831">
        <v>203</v>
      </c>
      <c r="J99" s="831">
        <v>6</v>
      </c>
      <c r="K99" s="831">
        <v>1224</v>
      </c>
      <c r="L99" s="831"/>
      <c r="M99" s="831">
        <v>204</v>
      </c>
      <c r="N99" s="831">
        <v>3</v>
      </c>
      <c r="O99" s="831">
        <v>615</v>
      </c>
      <c r="P99" s="827"/>
      <c r="Q99" s="832">
        <v>205</v>
      </c>
    </row>
    <row r="100" spans="1:17" ht="14.45" customHeight="1" x14ac:dyDescent="0.2">
      <c r="A100" s="821" t="s">
        <v>7754</v>
      </c>
      <c r="B100" s="822" t="s">
        <v>8106</v>
      </c>
      <c r="C100" s="822" t="s">
        <v>6946</v>
      </c>
      <c r="D100" s="822" t="s">
        <v>8187</v>
      </c>
      <c r="E100" s="822" t="s">
        <v>8188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473</v>
      </c>
      <c r="P100" s="827"/>
      <c r="Q100" s="832">
        <v>473</v>
      </c>
    </row>
    <row r="101" spans="1:17" ht="14.45" customHeight="1" x14ac:dyDescent="0.2">
      <c r="A101" s="821" t="s">
        <v>7754</v>
      </c>
      <c r="B101" s="822" t="s">
        <v>8106</v>
      </c>
      <c r="C101" s="822" t="s">
        <v>6946</v>
      </c>
      <c r="D101" s="822" t="s">
        <v>8189</v>
      </c>
      <c r="E101" s="822" t="s">
        <v>8190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4543</v>
      </c>
      <c r="P101" s="827"/>
      <c r="Q101" s="832">
        <v>4543</v>
      </c>
    </row>
    <row r="102" spans="1:17" ht="14.45" customHeight="1" x14ac:dyDescent="0.2">
      <c r="A102" s="821" t="s">
        <v>7754</v>
      </c>
      <c r="B102" s="822" t="s">
        <v>8106</v>
      </c>
      <c r="C102" s="822" t="s">
        <v>6946</v>
      </c>
      <c r="D102" s="822" t="s">
        <v>8191</v>
      </c>
      <c r="E102" s="822" t="s">
        <v>8192</v>
      </c>
      <c r="F102" s="831"/>
      <c r="G102" s="831"/>
      <c r="H102" s="831"/>
      <c r="I102" s="831"/>
      <c r="J102" s="831"/>
      <c r="K102" s="831"/>
      <c r="L102" s="831"/>
      <c r="M102" s="831"/>
      <c r="N102" s="831">
        <v>166</v>
      </c>
      <c r="O102" s="831">
        <v>51460</v>
      </c>
      <c r="P102" s="827"/>
      <c r="Q102" s="832">
        <v>310</v>
      </c>
    </row>
    <row r="103" spans="1:17" ht="14.45" customHeight="1" x14ac:dyDescent="0.2">
      <c r="A103" s="821" t="s">
        <v>8193</v>
      </c>
      <c r="B103" s="822" t="s">
        <v>8194</v>
      </c>
      <c r="C103" s="822" t="s">
        <v>6946</v>
      </c>
      <c r="D103" s="822" t="s">
        <v>8195</v>
      </c>
      <c r="E103" s="822" t="s">
        <v>8196</v>
      </c>
      <c r="F103" s="831">
        <v>1145</v>
      </c>
      <c r="G103" s="831">
        <v>32060</v>
      </c>
      <c r="H103" s="831"/>
      <c r="I103" s="831">
        <v>28</v>
      </c>
      <c r="J103" s="831">
        <v>1507</v>
      </c>
      <c r="K103" s="831">
        <v>42196</v>
      </c>
      <c r="L103" s="831"/>
      <c r="M103" s="831">
        <v>28</v>
      </c>
      <c r="N103" s="831">
        <v>1351</v>
      </c>
      <c r="O103" s="831">
        <v>39179</v>
      </c>
      <c r="P103" s="827"/>
      <c r="Q103" s="832">
        <v>29</v>
      </c>
    </row>
    <row r="104" spans="1:17" ht="14.45" customHeight="1" x14ac:dyDescent="0.2">
      <c r="A104" s="821" t="s">
        <v>8193</v>
      </c>
      <c r="B104" s="822" t="s">
        <v>8194</v>
      </c>
      <c r="C104" s="822" t="s">
        <v>6946</v>
      </c>
      <c r="D104" s="822" t="s">
        <v>8197</v>
      </c>
      <c r="E104" s="822" t="s">
        <v>8198</v>
      </c>
      <c r="F104" s="831">
        <v>75</v>
      </c>
      <c r="G104" s="831">
        <v>4050</v>
      </c>
      <c r="H104" s="831"/>
      <c r="I104" s="831">
        <v>54</v>
      </c>
      <c r="J104" s="831">
        <v>133</v>
      </c>
      <c r="K104" s="831">
        <v>7182</v>
      </c>
      <c r="L104" s="831"/>
      <c r="M104" s="831">
        <v>54</v>
      </c>
      <c r="N104" s="831">
        <v>116</v>
      </c>
      <c r="O104" s="831">
        <v>6380</v>
      </c>
      <c r="P104" s="827"/>
      <c r="Q104" s="832">
        <v>55</v>
      </c>
    </row>
    <row r="105" spans="1:17" ht="14.45" customHeight="1" x14ac:dyDescent="0.2">
      <c r="A105" s="821" t="s">
        <v>8193</v>
      </c>
      <c r="B105" s="822" t="s">
        <v>8194</v>
      </c>
      <c r="C105" s="822" t="s">
        <v>6946</v>
      </c>
      <c r="D105" s="822" t="s">
        <v>8199</v>
      </c>
      <c r="E105" s="822" t="s">
        <v>8200</v>
      </c>
      <c r="F105" s="831">
        <v>1139</v>
      </c>
      <c r="G105" s="831">
        <v>27336</v>
      </c>
      <c r="H105" s="831"/>
      <c r="I105" s="831">
        <v>24</v>
      </c>
      <c r="J105" s="831">
        <v>1495</v>
      </c>
      <c r="K105" s="831">
        <v>35880</v>
      </c>
      <c r="L105" s="831"/>
      <c r="M105" s="831">
        <v>24</v>
      </c>
      <c r="N105" s="831">
        <v>1334</v>
      </c>
      <c r="O105" s="831">
        <v>33350</v>
      </c>
      <c r="P105" s="827"/>
      <c r="Q105" s="832">
        <v>25</v>
      </c>
    </row>
    <row r="106" spans="1:17" ht="14.45" customHeight="1" x14ac:dyDescent="0.2">
      <c r="A106" s="821" t="s">
        <v>8193</v>
      </c>
      <c r="B106" s="822" t="s">
        <v>8194</v>
      </c>
      <c r="C106" s="822" t="s">
        <v>6946</v>
      </c>
      <c r="D106" s="822" t="s">
        <v>8201</v>
      </c>
      <c r="E106" s="822" t="s">
        <v>8202</v>
      </c>
      <c r="F106" s="831">
        <v>1199</v>
      </c>
      <c r="G106" s="831">
        <v>32373</v>
      </c>
      <c r="H106" s="831"/>
      <c r="I106" s="831">
        <v>27</v>
      </c>
      <c r="J106" s="831">
        <v>1569</v>
      </c>
      <c r="K106" s="831">
        <v>42363</v>
      </c>
      <c r="L106" s="831"/>
      <c r="M106" s="831">
        <v>27</v>
      </c>
      <c r="N106" s="831">
        <v>1401</v>
      </c>
      <c r="O106" s="831">
        <v>39228</v>
      </c>
      <c r="P106" s="827"/>
      <c r="Q106" s="832">
        <v>28</v>
      </c>
    </row>
    <row r="107" spans="1:17" ht="14.45" customHeight="1" x14ac:dyDescent="0.2">
      <c r="A107" s="821" t="s">
        <v>8193</v>
      </c>
      <c r="B107" s="822" t="s">
        <v>8194</v>
      </c>
      <c r="C107" s="822" t="s">
        <v>6946</v>
      </c>
      <c r="D107" s="822" t="s">
        <v>8203</v>
      </c>
      <c r="E107" s="822" t="s">
        <v>8204</v>
      </c>
      <c r="F107" s="831">
        <v>3</v>
      </c>
      <c r="G107" s="831">
        <v>171</v>
      </c>
      <c r="H107" s="831"/>
      <c r="I107" s="831">
        <v>57</v>
      </c>
      <c r="J107" s="831">
        <v>9</v>
      </c>
      <c r="K107" s="831">
        <v>522</v>
      </c>
      <c r="L107" s="831"/>
      <c r="M107" s="831">
        <v>58</v>
      </c>
      <c r="N107" s="831">
        <v>3</v>
      </c>
      <c r="O107" s="831">
        <v>174</v>
      </c>
      <c r="P107" s="827"/>
      <c r="Q107" s="832">
        <v>58</v>
      </c>
    </row>
    <row r="108" spans="1:17" ht="14.45" customHeight="1" x14ac:dyDescent="0.2">
      <c r="A108" s="821" t="s">
        <v>8193</v>
      </c>
      <c r="B108" s="822" t="s">
        <v>8194</v>
      </c>
      <c r="C108" s="822" t="s">
        <v>6946</v>
      </c>
      <c r="D108" s="822" t="s">
        <v>8205</v>
      </c>
      <c r="E108" s="822" t="s">
        <v>8206</v>
      </c>
      <c r="F108" s="831">
        <v>1113</v>
      </c>
      <c r="G108" s="831">
        <v>30051</v>
      </c>
      <c r="H108" s="831"/>
      <c r="I108" s="831">
        <v>27</v>
      </c>
      <c r="J108" s="831">
        <v>1460</v>
      </c>
      <c r="K108" s="831">
        <v>39420</v>
      </c>
      <c r="L108" s="831"/>
      <c r="M108" s="831">
        <v>27</v>
      </c>
      <c r="N108" s="831">
        <v>1304</v>
      </c>
      <c r="O108" s="831">
        <v>36512</v>
      </c>
      <c r="P108" s="827"/>
      <c r="Q108" s="832">
        <v>28</v>
      </c>
    </row>
    <row r="109" spans="1:17" ht="14.45" customHeight="1" x14ac:dyDescent="0.2">
      <c r="A109" s="821" t="s">
        <v>8193</v>
      </c>
      <c r="B109" s="822" t="s">
        <v>8194</v>
      </c>
      <c r="C109" s="822" t="s">
        <v>6946</v>
      </c>
      <c r="D109" s="822" t="s">
        <v>8207</v>
      </c>
      <c r="E109" s="822" t="s">
        <v>8208</v>
      </c>
      <c r="F109" s="831">
        <v>1250</v>
      </c>
      <c r="G109" s="831">
        <v>28750</v>
      </c>
      <c r="H109" s="831"/>
      <c r="I109" s="831">
        <v>23</v>
      </c>
      <c r="J109" s="831">
        <v>1613</v>
      </c>
      <c r="K109" s="831">
        <v>37099</v>
      </c>
      <c r="L109" s="831"/>
      <c r="M109" s="831">
        <v>23</v>
      </c>
      <c r="N109" s="831">
        <v>1426</v>
      </c>
      <c r="O109" s="831">
        <v>34224</v>
      </c>
      <c r="P109" s="827"/>
      <c r="Q109" s="832">
        <v>24</v>
      </c>
    </row>
    <row r="110" spans="1:17" ht="14.45" customHeight="1" x14ac:dyDescent="0.2">
      <c r="A110" s="821" t="s">
        <v>8193</v>
      </c>
      <c r="B110" s="822" t="s">
        <v>8194</v>
      </c>
      <c r="C110" s="822" t="s">
        <v>6946</v>
      </c>
      <c r="D110" s="822" t="s">
        <v>8209</v>
      </c>
      <c r="E110" s="822" t="s">
        <v>8210</v>
      </c>
      <c r="F110" s="831">
        <v>10</v>
      </c>
      <c r="G110" s="831">
        <v>690</v>
      </c>
      <c r="H110" s="831"/>
      <c r="I110" s="831">
        <v>69</v>
      </c>
      <c r="J110" s="831">
        <v>14</v>
      </c>
      <c r="K110" s="831">
        <v>966</v>
      </c>
      <c r="L110" s="831"/>
      <c r="M110" s="831">
        <v>69</v>
      </c>
      <c r="N110" s="831">
        <v>15</v>
      </c>
      <c r="O110" s="831">
        <v>1050</v>
      </c>
      <c r="P110" s="827"/>
      <c r="Q110" s="832">
        <v>70</v>
      </c>
    </row>
    <row r="111" spans="1:17" ht="14.45" customHeight="1" x14ac:dyDescent="0.2">
      <c r="A111" s="821" t="s">
        <v>8193</v>
      </c>
      <c r="B111" s="822" t="s">
        <v>8194</v>
      </c>
      <c r="C111" s="822" t="s">
        <v>6946</v>
      </c>
      <c r="D111" s="822" t="s">
        <v>8211</v>
      </c>
      <c r="E111" s="822" t="s">
        <v>8212</v>
      </c>
      <c r="F111" s="831">
        <v>43</v>
      </c>
      <c r="G111" s="831">
        <v>2666</v>
      </c>
      <c r="H111" s="831"/>
      <c r="I111" s="831">
        <v>62</v>
      </c>
      <c r="J111" s="831">
        <v>51</v>
      </c>
      <c r="K111" s="831">
        <v>3213</v>
      </c>
      <c r="L111" s="831"/>
      <c r="M111" s="831">
        <v>63</v>
      </c>
      <c r="N111" s="831">
        <v>44</v>
      </c>
      <c r="O111" s="831">
        <v>2772</v>
      </c>
      <c r="P111" s="827"/>
      <c r="Q111" s="832">
        <v>63</v>
      </c>
    </row>
    <row r="112" spans="1:17" ht="14.45" customHeight="1" x14ac:dyDescent="0.2">
      <c r="A112" s="821" t="s">
        <v>8193</v>
      </c>
      <c r="B112" s="822" t="s">
        <v>8194</v>
      </c>
      <c r="C112" s="822" t="s">
        <v>6946</v>
      </c>
      <c r="D112" s="822" t="s">
        <v>8213</v>
      </c>
      <c r="E112" s="822" t="s">
        <v>8214</v>
      </c>
      <c r="F112" s="831">
        <v>5</v>
      </c>
      <c r="G112" s="831">
        <v>1975</v>
      </c>
      <c r="H112" s="831"/>
      <c r="I112" s="831">
        <v>395</v>
      </c>
      <c r="J112" s="831">
        <v>4</v>
      </c>
      <c r="K112" s="831">
        <v>1580</v>
      </c>
      <c r="L112" s="831"/>
      <c r="M112" s="831">
        <v>395</v>
      </c>
      <c r="N112" s="831">
        <v>6</v>
      </c>
      <c r="O112" s="831">
        <v>2376</v>
      </c>
      <c r="P112" s="827"/>
      <c r="Q112" s="832">
        <v>396</v>
      </c>
    </row>
    <row r="113" spans="1:17" ht="14.45" customHeight="1" x14ac:dyDescent="0.2">
      <c r="A113" s="821" t="s">
        <v>8193</v>
      </c>
      <c r="B113" s="822" t="s">
        <v>8194</v>
      </c>
      <c r="C113" s="822" t="s">
        <v>6946</v>
      </c>
      <c r="D113" s="822" t="s">
        <v>8215</v>
      </c>
      <c r="E113" s="822" t="s">
        <v>8216</v>
      </c>
      <c r="F113" s="831">
        <v>6</v>
      </c>
      <c r="G113" s="831">
        <v>504</v>
      </c>
      <c r="H113" s="831"/>
      <c r="I113" s="831">
        <v>84</v>
      </c>
      <c r="J113" s="831">
        <v>8</v>
      </c>
      <c r="K113" s="831">
        <v>680</v>
      </c>
      <c r="L113" s="831"/>
      <c r="M113" s="831">
        <v>85</v>
      </c>
      <c r="N113" s="831">
        <v>3</v>
      </c>
      <c r="O113" s="831">
        <v>258</v>
      </c>
      <c r="P113" s="827"/>
      <c r="Q113" s="832">
        <v>86</v>
      </c>
    </row>
    <row r="114" spans="1:17" ht="14.45" customHeight="1" x14ac:dyDescent="0.2">
      <c r="A114" s="821" t="s">
        <v>8193</v>
      </c>
      <c r="B114" s="822" t="s">
        <v>8194</v>
      </c>
      <c r="C114" s="822" t="s">
        <v>6946</v>
      </c>
      <c r="D114" s="822" t="s">
        <v>8217</v>
      </c>
      <c r="E114" s="822" t="s">
        <v>8218</v>
      </c>
      <c r="F114" s="831">
        <v>91</v>
      </c>
      <c r="G114" s="831">
        <v>89908</v>
      </c>
      <c r="H114" s="831"/>
      <c r="I114" s="831">
        <v>988</v>
      </c>
      <c r="J114" s="831">
        <v>116</v>
      </c>
      <c r="K114" s="831">
        <v>114608</v>
      </c>
      <c r="L114" s="831"/>
      <c r="M114" s="831">
        <v>988</v>
      </c>
      <c r="N114" s="831">
        <v>107</v>
      </c>
      <c r="O114" s="831">
        <v>105930</v>
      </c>
      <c r="P114" s="827"/>
      <c r="Q114" s="832">
        <v>990</v>
      </c>
    </row>
    <row r="115" spans="1:17" ht="14.45" customHeight="1" x14ac:dyDescent="0.2">
      <c r="A115" s="821" t="s">
        <v>8193</v>
      </c>
      <c r="B115" s="822" t="s">
        <v>8194</v>
      </c>
      <c r="C115" s="822" t="s">
        <v>6946</v>
      </c>
      <c r="D115" s="822" t="s">
        <v>8219</v>
      </c>
      <c r="E115" s="822" t="s">
        <v>8220</v>
      </c>
      <c r="F115" s="831">
        <v>1</v>
      </c>
      <c r="G115" s="831">
        <v>191</v>
      </c>
      <c r="H115" s="831"/>
      <c r="I115" s="831">
        <v>191</v>
      </c>
      <c r="J115" s="831">
        <v>3</v>
      </c>
      <c r="K115" s="831">
        <v>573</v>
      </c>
      <c r="L115" s="831"/>
      <c r="M115" s="831">
        <v>191</v>
      </c>
      <c r="N115" s="831">
        <v>1</v>
      </c>
      <c r="O115" s="831">
        <v>192</v>
      </c>
      <c r="P115" s="827"/>
      <c r="Q115" s="832">
        <v>192</v>
      </c>
    </row>
    <row r="116" spans="1:17" ht="14.45" customHeight="1" x14ac:dyDescent="0.2">
      <c r="A116" s="821" t="s">
        <v>8193</v>
      </c>
      <c r="B116" s="822" t="s">
        <v>8194</v>
      </c>
      <c r="C116" s="822" t="s">
        <v>6946</v>
      </c>
      <c r="D116" s="822" t="s">
        <v>8221</v>
      </c>
      <c r="E116" s="822" t="s">
        <v>8222</v>
      </c>
      <c r="F116" s="831">
        <v>4</v>
      </c>
      <c r="G116" s="831">
        <v>328</v>
      </c>
      <c r="H116" s="831"/>
      <c r="I116" s="831">
        <v>82</v>
      </c>
      <c r="J116" s="831"/>
      <c r="K116" s="831"/>
      <c r="L116" s="831"/>
      <c r="M116" s="831"/>
      <c r="N116" s="831">
        <v>1</v>
      </c>
      <c r="O116" s="831">
        <v>83</v>
      </c>
      <c r="P116" s="827"/>
      <c r="Q116" s="832">
        <v>83</v>
      </c>
    </row>
    <row r="117" spans="1:17" ht="14.45" customHeight="1" x14ac:dyDescent="0.2">
      <c r="A117" s="821" t="s">
        <v>8193</v>
      </c>
      <c r="B117" s="822" t="s">
        <v>8194</v>
      </c>
      <c r="C117" s="822" t="s">
        <v>6946</v>
      </c>
      <c r="D117" s="822" t="s">
        <v>8223</v>
      </c>
      <c r="E117" s="822" t="s">
        <v>8224</v>
      </c>
      <c r="F117" s="831">
        <v>14</v>
      </c>
      <c r="G117" s="831">
        <v>896</v>
      </c>
      <c r="H117" s="831"/>
      <c r="I117" s="831">
        <v>64</v>
      </c>
      <c r="J117" s="831">
        <v>6</v>
      </c>
      <c r="K117" s="831">
        <v>384</v>
      </c>
      <c r="L117" s="831"/>
      <c r="M117" s="831">
        <v>64</v>
      </c>
      <c r="N117" s="831">
        <v>4</v>
      </c>
      <c r="O117" s="831">
        <v>260</v>
      </c>
      <c r="P117" s="827"/>
      <c r="Q117" s="832">
        <v>65</v>
      </c>
    </row>
    <row r="118" spans="1:17" ht="14.45" customHeight="1" x14ac:dyDescent="0.2">
      <c r="A118" s="821" t="s">
        <v>8193</v>
      </c>
      <c r="B118" s="822" t="s">
        <v>8194</v>
      </c>
      <c r="C118" s="822" t="s">
        <v>6946</v>
      </c>
      <c r="D118" s="822" t="s">
        <v>8225</v>
      </c>
      <c r="E118" s="822" t="s">
        <v>8226</v>
      </c>
      <c r="F118" s="831">
        <v>104</v>
      </c>
      <c r="G118" s="831">
        <v>1768</v>
      </c>
      <c r="H118" s="831"/>
      <c r="I118" s="831">
        <v>17</v>
      </c>
      <c r="J118" s="831">
        <v>126</v>
      </c>
      <c r="K118" s="831">
        <v>2142</v>
      </c>
      <c r="L118" s="831"/>
      <c r="M118" s="831">
        <v>17</v>
      </c>
      <c r="N118" s="831">
        <v>93</v>
      </c>
      <c r="O118" s="831">
        <v>1581</v>
      </c>
      <c r="P118" s="827"/>
      <c r="Q118" s="832">
        <v>17</v>
      </c>
    </row>
    <row r="119" spans="1:17" ht="14.45" customHeight="1" x14ac:dyDescent="0.2">
      <c r="A119" s="821" t="s">
        <v>8193</v>
      </c>
      <c r="B119" s="822" t="s">
        <v>8194</v>
      </c>
      <c r="C119" s="822" t="s">
        <v>6946</v>
      </c>
      <c r="D119" s="822" t="s">
        <v>8227</v>
      </c>
      <c r="E119" s="822" t="s">
        <v>8228</v>
      </c>
      <c r="F119" s="831">
        <v>2</v>
      </c>
      <c r="G119" s="831">
        <v>130</v>
      </c>
      <c r="H119" s="831"/>
      <c r="I119" s="831">
        <v>65</v>
      </c>
      <c r="J119" s="831">
        <v>1</v>
      </c>
      <c r="K119" s="831">
        <v>66</v>
      </c>
      <c r="L119" s="831"/>
      <c r="M119" s="831">
        <v>66</v>
      </c>
      <c r="N119" s="831">
        <v>1</v>
      </c>
      <c r="O119" s="831">
        <v>67</v>
      </c>
      <c r="P119" s="827"/>
      <c r="Q119" s="832">
        <v>67</v>
      </c>
    </row>
    <row r="120" spans="1:17" ht="14.45" customHeight="1" x14ac:dyDescent="0.2">
      <c r="A120" s="821" t="s">
        <v>8193</v>
      </c>
      <c r="B120" s="822" t="s">
        <v>8194</v>
      </c>
      <c r="C120" s="822" t="s">
        <v>6946</v>
      </c>
      <c r="D120" s="822" t="s">
        <v>8229</v>
      </c>
      <c r="E120" s="822" t="s">
        <v>8230</v>
      </c>
      <c r="F120" s="831">
        <v>6</v>
      </c>
      <c r="G120" s="831">
        <v>282</v>
      </c>
      <c r="H120" s="831"/>
      <c r="I120" s="831">
        <v>47</v>
      </c>
      <c r="J120" s="831">
        <v>26</v>
      </c>
      <c r="K120" s="831">
        <v>1222</v>
      </c>
      <c r="L120" s="831"/>
      <c r="M120" s="831">
        <v>47</v>
      </c>
      <c r="N120" s="831">
        <v>30</v>
      </c>
      <c r="O120" s="831">
        <v>1410</v>
      </c>
      <c r="P120" s="827"/>
      <c r="Q120" s="832">
        <v>47</v>
      </c>
    </row>
    <row r="121" spans="1:17" ht="14.45" customHeight="1" x14ac:dyDescent="0.2">
      <c r="A121" s="821" t="s">
        <v>8193</v>
      </c>
      <c r="B121" s="822" t="s">
        <v>8194</v>
      </c>
      <c r="C121" s="822" t="s">
        <v>6946</v>
      </c>
      <c r="D121" s="822" t="s">
        <v>8231</v>
      </c>
      <c r="E121" s="822" t="s">
        <v>8232</v>
      </c>
      <c r="F121" s="831"/>
      <c r="G121" s="831"/>
      <c r="H121" s="831"/>
      <c r="I121" s="831"/>
      <c r="J121" s="831">
        <v>1</v>
      </c>
      <c r="K121" s="831">
        <v>53</v>
      </c>
      <c r="L121" s="831"/>
      <c r="M121" s="831">
        <v>53</v>
      </c>
      <c r="N121" s="831">
        <v>1</v>
      </c>
      <c r="O121" s="831">
        <v>54</v>
      </c>
      <c r="P121" s="827"/>
      <c r="Q121" s="832">
        <v>54</v>
      </c>
    </row>
    <row r="122" spans="1:17" ht="14.45" customHeight="1" x14ac:dyDescent="0.2">
      <c r="A122" s="821" t="s">
        <v>8193</v>
      </c>
      <c r="B122" s="822" t="s">
        <v>8194</v>
      </c>
      <c r="C122" s="822" t="s">
        <v>6946</v>
      </c>
      <c r="D122" s="822" t="s">
        <v>8233</v>
      </c>
      <c r="E122" s="822" t="s">
        <v>8234</v>
      </c>
      <c r="F122" s="831">
        <v>11</v>
      </c>
      <c r="G122" s="831">
        <v>671</v>
      </c>
      <c r="H122" s="831"/>
      <c r="I122" s="831">
        <v>61</v>
      </c>
      <c r="J122" s="831">
        <v>6</v>
      </c>
      <c r="K122" s="831">
        <v>366</v>
      </c>
      <c r="L122" s="831"/>
      <c r="M122" s="831">
        <v>61</v>
      </c>
      <c r="N122" s="831">
        <v>6</v>
      </c>
      <c r="O122" s="831">
        <v>372</v>
      </c>
      <c r="P122" s="827"/>
      <c r="Q122" s="832">
        <v>62</v>
      </c>
    </row>
    <row r="123" spans="1:17" ht="14.45" customHeight="1" x14ac:dyDescent="0.2">
      <c r="A123" s="821" t="s">
        <v>8193</v>
      </c>
      <c r="B123" s="822" t="s">
        <v>8194</v>
      </c>
      <c r="C123" s="822" t="s">
        <v>6946</v>
      </c>
      <c r="D123" s="822" t="s">
        <v>8235</v>
      </c>
      <c r="E123" s="822" t="s">
        <v>8236</v>
      </c>
      <c r="F123" s="831"/>
      <c r="G123" s="831"/>
      <c r="H123" s="831"/>
      <c r="I123" s="831"/>
      <c r="J123" s="831"/>
      <c r="K123" s="831"/>
      <c r="L123" s="831"/>
      <c r="M123" s="831"/>
      <c r="N123" s="831">
        <v>1</v>
      </c>
      <c r="O123" s="831">
        <v>63</v>
      </c>
      <c r="P123" s="827"/>
      <c r="Q123" s="832">
        <v>63</v>
      </c>
    </row>
    <row r="124" spans="1:17" ht="14.45" customHeight="1" x14ac:dyDescent="0.2">
      <c r="A124" s="821" t="s">
        <v>8193</v>
      </c>
      <c r="B124" s="822" t="s">
        <v>8194</v>
      </c>
      <c r="C124" s="822" t="s">
        <v>6946</v>
      </c>
      <c r="D124" s="822" t="s">
        <v>8237</v>
      </c>
      <c r="E124" s="822" t="s">
        <v>8238</v>
      </c>
      <c r="F124" s="831">
        <v>23</v>
      </c>
      <c r="G124" s="831">
        <v>437</v>
      </c>
      <c r="H124" s="831"/>
      <c r="I124" s="831">
        <v>19</v>
      </c>
      <c r="J124" s="831">
        <v>26</v>
      </c>
      <c r="K124" s="831">
        <v>494</v>
      </c>
      <c r="L124" s="831"/>
      <c r="M124" s="831">
        <v>19</v>
      </c>
      <c r="N124" s="831">
        <v>16</v>
      </c>
      <c r="O124" s="831">
        <v>304</v>
      </c>
      <c r="P124" s="827"/>
      <c r="Q124" s="832">
        <v>19</v>
      </c>
    </row>
    <row r="125" spans="1:17" ht="14.45" customHeight="1" x14ac:dyDescent="0.2">
      <c r="A125" s="821" t="s">
        <v>8193</v>
      </c>
      <c r="B125" s="822" t="s">
        <v>8194</v>
      </c>
      <c r="C125" s="822" t="s">
        <v>6946</v>
      </c>
      <c r="D125" s="822" t="s">
        <v>8239</v>
      </c>
      <c r="E125" s="822" t="s">
        <v>8240</v>
      </c>
      <c r="F125" s="831">
        <v>6</v>
      </c>
      <c r="G125" s="831">
        <v>8820</v>
      </c>
      <c r="H125" s="831"/>
      <c r="I125" s="831">
        <v>1470</v>
      </c>
      <c r="J125" s="831">
        <v>3</v>
      </c>
      <c r="K125" s="831">
        <v>4422</v>
      </c>
      <c r="L125" s="831"/>
      <c r="M125" s="831">
        <v>1474</v>
      </c>
      <c r="N125" s="831">
        <v>2</v>
      </c>
      <c r="O125" s="831">
        <v>2976</v>
      </c>
      <c r="P125" s="827"/>
      <c r="Q125" s="832">
        <v>1488</v>
      </c>
    </row>
    <row r="126" spans="1:17" ht="14.45" customHeight="1" x14ac:dyDescent="0.2">
      <c r="A126" s="821" t="s">
        <v>8193</v>
      </c>
      <c r="B126" s="822" t="s">
        <v>8194</v>
      </c>
      <c r="C126" s="822" t="s">
        <v>6946</v>
      </c>
      <c r="D126" s="822" t="s">
        <v>8241</v>
      </c>
      <c r="E126" s="822" t="s">
        <v>8242</v>
      </c>
      <c r="F126" s="831">
        <v>23</v>
      </c>
      <c r="G126" s="831">
        <v>9016</v>
      </c>
      <c r="H126" s="831"/>
      <c r="I126" s="831">
        <v>392</v>
      </c>
      <c r="J126" s="831">
        <v>33</v>
      </c>
      <c r="K126" s="831">
        <v>12936</v>
      </c>
      <c r="L126" s="831"/>
      <c r="M126" s="831">
        <v>392</v>
      </c>
      <c r="N126" s="831">
        <v>16</v>
      </c>
      <c r="O126" s="831">
        <v>6304</v>
      </c>
      <c r="P126" s="827"/>
      <c r="Q126" s="832">
        <v>394</v>
      </c>
    </row>
    <row r="127" spans="1:17" ht="14.45" customHeight="1" x14ac:dyDescent="0.2">
      <c r="A127" s="821" t="s">
        <v>8193</v>
      </c>
      <c r="B127" s="822" t="s">
        <v>8194</v>
      </c>
      <c r="C127" s="822" t="s">
        <v>6946</v>
      </c>
      <c r="D127" s="822" t="s">
        <v>8243</v>
      </c>
      <c r="E127" s="822" t="s">
        <v>8244</v>
      </c>
      <c r="F127" s="831">
        <v>18</v>
      </c>
      <c r="G127" s="831">
        <v>8352</v>
      </c>
      <c r="H127" s="831"/>
      <c r="I127" s="831">
        <v>464</v>
      </c>
      <c r="J127" s="831">
        <v>17</v>
      </c>
      <c r="K127" s="831">
        <v>7905</v>
      </c>
      <c r="L127" s="831"/>
      <c r="M127" s="831">
        <v>465</v>
      </c>
      <c r="N127" s="831">
        <v>19</v>
      </c>
      <c r="O127" s="831">
        <v>8873</v>
      </c>
      <c r="P127" s="827"/>
      <c r="Q127" s="832">
        <v>467</v>
      </c>
    </row>
    <row r="128" spans="1:17" ht="14.45" customHeight="1" x14ac:dyDescent="0.2">
      <c r="A128" s="821" t="s">
        <v>8193</v>
      </c>
      <c r="B128" s="822" t="s">
        <v>8194</v>
      </c>
      <c r="C128" s="822" t="s">
        <v>6946</v>
      </c>
      <c r="D128" s="822" t="s">
        <v>8245</v>
      </c>
      <c r="E128" s="822" t="s">
        <v>8246</v>
      </c>
      <c r="F128" s="831">
        <v>9</v>
      </c>
      <c r="G128" s="831">
        <v>2817</v>
      </c>
      <c r="H128" s="831"/>
      <c r="I128" s="831">
        <v>313</v>
      </c>
      <c r="J128" s="831">
        <v>14</v>
      </c>
      <c r="K128" s="831">
        <v>4382</v>
      </c>
      <c r="L128" s="831"/>
      <c r="M128" s="831">
        <v>313</v>
      </c>
      <c r="N128" s="831">
        <v>7</v>
      </c>
      <c r="O128" s="831">
        <v>2205</v>
      </c>
      <c r="P128" s="827"/>
      <c r="Q128" s="832">
        <v>315</v>
      </c>
    </row>
    <row r="129" spans="1:17" ht="14.45" customHeight="1" x14ac:dyDescent="0.2">
      <c r="A129" s="821" t="s">
        <v>8193</v>
      </c>
      <c r="B129" s="822" t="s">
        <v>8194</v>
      </c>
      <c r="C129" s="822" t="s">
        <v>6946</v>
      </c>
      <c r="D129" s="822" t="s">
        <v>8247</v>
      </c>
      <c r="E129" s="822" t="s">
        <v>8248</v>
      </c>
      <c r="F129" s="831">
        <v>118</v>
      </c>
      <c r="G129" s="831">
        <v>100772</v>
      </c>
      <c r="H129" s="831"/>
      <c r="I129" s="831">
        <v>854</v>
      </c>
      <c r="J129" s="831">
        <v>148</v>
      </c>
      <c r="K129" s="831">
        <v>126540</v>
      </c>
      <c r="L129" s="831"/>
      <c r="M129" s="831">
        <v>855</v>
      </c>
      <c r="N129" s="831">
        <v>142</v>
      </c>
      <c r="O129" s="831">
        <v>121694</v>
      </c>
      <c r="P129" s="827"/>
      <c r="Q129" s="832">
        <v>857</v>
      </c>
    </row>
    <row r="130" spans="1:17" ht="14.45" customHeight="1" x14ac:dyDescent="0.2">
      <c r="A130" s="821" t="s">
        <v>8193</v>
      </c>
      <c r="B130" s="822" t="s">
        <v>8194</v>
      </c>
      <c r="C130" s="822" t="s">
        <v>6946</v>
      </c>
      <c r="D130" s="822" t="s">
        <v>8249</v>
      </c>
      <c r="E130" s="822" t="s">
        <v>8250</v>
      </c>
      <c r="F130" s="831">
        <v>64</v>
      </c>
      <c r="G130" s="831">
        <v>12032</v>
      </c>
      <c r="H130" s="831"/>
      <c r="I130" s="831">
        <v>188</v>
      </c>
      <c r="J130" s="831">
        <v>75</v>
      </c>
      <c r="K130" s="831">
        <v>14100</v>
      </c>
      <c r="L130" s="831"/>
      <c r="M130" s="831">
        <v>188</v>
      </c>
      <c r="N130" s="831">
        <v>47</v>
      </c>
      <c r="O130" s="831">
        <v>8930</v>
      </c>
      <c r="P130" s="827"/>
      <c r="Q130" s="832">
        <v>190</v>
      </c>
    </row>
    <row r="131" spans="1:17" ht="14.45" customHeight="1" x14ac:dyDescent="0.2">
      <c r="A131" s="821" t="s">
        <v>8193</v>
      </c>
      <c r="B131" s="822" t="s">
        <v>8194</v>
      </c>
      <c r="C131" s="822" t="s">
        <v>6946</v>
      </c>
      <c r="D131" s="822" t="s">
        <v>8251</v>
      </c>
      <c r="E131" s="822" t="s">
        <v>8252</v>
      </c>
      <c r="F131" s="831">
        <v>3</v>
      </c>
      <c r="G131" s="831">
        <v>504</v>
      </c>
      <c r="H131" s="831"/>
      <c r="I131" s="831">
        <v>168</v>
      </c>
      <c r="J131" s="831">
        <v>5</v>
      </c>
      <c r="K131" s="831">
        <v>840</v>
      </c>
      <c r="L131" s="831"/>
      <c r="M131" s="831">
        <v>168</v>
      </c>
      <c r="N131" s="831">
        <v>2</v>
      </c>
      <c r="O131" s="831">
        <v>338</v>
      </c>
      <c r="P131" s="827"/>
      <c r="Q131" s="832">
        <v>169</v>
      </c>
    </row>
    <row r="132" spans="1:17" ht="14.45" customHeight="1" x14ac:dyDescent="0.2">
      <c r="A132" s="821" t="s">
        <v>8193</v>
      </c>
      <c r="B132" s="822" t="s">
        <v>8194</v>
      </c>
      <c r="C132" s="822" t="s">
        <v>6946</v>
      </c>
      <c r="D132" s="822" t="s">
        <v>8253</v>
      </c>
      <c r="E132" s="822" t="s">
        <v>8254</v>
      </c>
      <c r="F132" s="831">
        <v>3</v>
      </c>
      <c r="G132" s="831">
        <v>501</v>
      </c>
      <c r="H132" s="831"/>
      <c r="I132" s="831">
        <v>167</v>
      </c>
      <c r="J132" s="831">
        <v>4</v>
      </c>
      <c r="K132" s="831">
        <v>668</v>
      </c>
      <c r="L132" s="831"/>
      <c r="M132" s="831">
        <v>167</v>
      </c>
      <c r="N132" s="831">
        <v>5</v>
      </c>
      <c r="O132" s="831">
        <v>840</v>
      </c>
      <c r="P132" s="827"/>
      <c r="Q132" s="832">
        <v>168</v>
      </c>
    </row>
    <row r="133" spans="1:17" ht="14.45" customHeight="1" x14ac:dyDescent="0.2">
      <c r="A133" s="821" t="s">
        <v>8193</v>
      </c>
      <c r="B133" s="822" t="s">
        <v>8194</v>
      </c>
      <c r="C133" s="822" t="s">
        <v>6946</v>
      </c>
      <c r="D133" s="822" t="s">
        <v>8255</v>
      </c>
      <c r="E133" s="822" t="s">
        <v>8256</v>
      </c>
      <c r="F133" s="831">
        <v>2</v>
      </c>
      <c r="G133" s="831">
        <v>478</v>
      </c>
      <c r="H133" s="831"/>
      <c r="I133" s="831">
        <v>239</v>
      </c>
      <c r="J133" s="831"/>
      <c r="K133" s="831"/>
      <c r="L133" s="831"/>
      <c r="M133" s="831"/>
      <c r="N133" s="831">
        <v>3</v>
      </c>
      <c r="O133" s="831">
        <v>720</v>
      </c>
      <c r="P133" s="827"/>
      <c r="Q133" s="832">
        <v>240</v>
      </c>
    </row>
    <row r="134" spans="1:17" ht="14.45" customHeight="1" x14ac:dyDescent="0.2">
      <c r="A134" s="821" t="s">
        <v>8193</v>
      </c>
      <c r="B134" s="822" t="s">
        <v>8194</v>
      </c>
      <c r="C134" s="822" t="s">
        <v>6946</v>
      </c>
      <c r="D134" s="822" t="s">
        <v>8257</v>
      </c>
      <c r="E134" s="822" t="s">
        <v>8258</v>
      </c>
      <c r="F134" s="831">
        <v>6</v>
      </c>
      <c r="G134" s="831">
        <v>1860</v>
      </c>
      <c r="H134" s="831"/>
      <c r="I134" s="831">
        <v>310</v>
      </c>
      <c r="J134" s="831">
        <v>1</v>
      </c>
      <c r="K134" s="831">
        <v>310</v>
      </c>
      <c r="L134" s="831"/>
      <c r="M134" s="831">
        <v>310</v>
      </c>
      <c r="N134" s="831"/>
      <c r="O134" s="831"/>
      <c r="P134" s="827"/>
      <c r="Q134" s="832"/>
    </row>
    <row r="135" spans="1:17" ht="14.45" customHeight="1" x14ac:dyDescent="0.2">
      <c r="A135" s="821" t="s">
        <v>8193</v>
      </c>
      <c r="B135" s="822" t="s">
        <v>8194</v>
      </c>
      <c r="C135" s="822" t="s">
        <v>6946</v>
      </c>
      <c r="D135" s="822" t="s">
        <v>8259</v>
      </c>
      <c r="E135" s="822" t="s">
        <v>8260</v>
      </c>
      <c r="F135" s="831">
        <v>1</v>
      </c>
      <c r="G135" s="831">
        <v>353</v>
      </c>
      <c r="H135" s="831"/>
      <c r="I135" s="831">
        <v>353</v>
      </c>
      <c r="J135" s="831">
        <v>19</v>
      </c>
      <c r="K135" s="831">
        <v>6726</v>
      </c>
      <c r="L135" s="831"/>
      <c r="M135" s="831">
        <v>354</v>
      </c>
      <c r="N135" s="831">
        <v>1</v>
      </c>
      <c r="O135" s="831">
        <v>356</v>
      </c>
      <c r="P135" s="827"/>
      <c r="Q135" s="832">
        <v>356</v>
      </c>
    </row>
    <row r="136" spans="1:17" ht="14.45" customHeight="1" x14ac:dyDescent="0.2">
      <c r="A136" s="821" t="s">
        <v>8193</v>
      </c>
      <c r="B136" s="822" t="s">
        <v>8194</v>
      </c>
      <c r="C136" s="822" t="s">
        <v>6946</v>
      </c>
      <c r="D136" s="822" t="s">
        <v>8261</v>
      </c>
      <c r="E136" s="822" t="s">
        <v>8262</v>
      </c>
      <c r="F136" s="831">
        <v>1</v>
      </c>
      <c r="G136" s="831">
        <v>353</v>
      </c>
      <c r="H136" s="831"/>
      <c r="I136" s="831">
        <v>353</v>
      </c>
      <c r="J136" s="831">
        <v>15</v>
      </c>
      <c r="K136" s="831">
        <v>5310</v>
      </c>
      <c r="L136" s="831"/>
      <c r="M136" s="831">
        <v>354</v>
      </c>
      <c r="N136" s="831">
        <v>1</v>
      </c>
      <c r="O136" s="831">
        <v>356</v>
      </c>
      <c r="P136" s="827"/>
      <c r="Q136" s="832">
        <v>356</v>
      </c>
    </row>
    <row r="137" spans="1:17" ht="14.45" customHeight="1" x14ac:dyDescent="0.2">
      <c r="A137" s="821" t="s">
        <v>8193</v>
      </c>
      <c r="B137" s="822" t="s">
        <v>8194</v>
      </c>
      <c r="C137" s="822" t="s">
        <v>6946</v>
      </c>
      <c r="D137" s="822" t="s">
        <v>8263</v>
      </c>
      <c r="E137" s="822" t="s">
        <v>8264</v>
      </c>
      <c r="F137" s="831">
        <v>7</v>
      </c>
      <c r="G137" s="831">
        <v>8589</v>
      </c>
      <c r="H137" s="831"/>
      <c r="I137" s="831">
        <v>1227</v>
      </c>
      <c r="J137" s="831">
        <v>2</v>
      </c>
      <c r="K137" s="831">
        <v>2460</v>
      </c>
      <c r="L137" s="831"/>
      <c r="M137" s="831">
        <v>1230</v>
      </c>
      <c r="N137" s="831">
        <v>1</v>
      </c>
      <c r="O137" s="831">
        <v>1240</v>
      </c>
      <c r="P137" s="827"/>
      <c r="Q137" s="832">
        <v>1240</v>
      </c>
    </row>
    <row r="138" spans="1:17" ht="14.45" customHeight="1" x14ac:dyDescent="0.2">
      <c r="A138" s="821" t="s">
        <v>8193</v>
      </c>
      <c r="B138" s="822" t="s">
        <v>8194</v>
      </c>
      <c r="C138" s="822" t="s">
        <v>6946</v>
      </c>
      <c r="D138" s="822" t="s">
        <v>8265</v>
      </c>
      <c r="E138" s="822" t="s">
        <v>8266</v>
      </c>
      <c r="F138" s="831">
        <v>650</v>
      </c>
      <c r="G138" s="831">
        <v>512850</v>
      </c>
      <c r="H138" s="831"/>
      <c r="I138" s="831">
        <v>789</v>
      </c>
      <c r="J138" s="831">
        <v>797</v>
      </c>
      <c r="K138" s="831">
        <v>630427</v>
      </c>
      <c r="L138" s="831"/>
      <c r="M138" s="831">
        <v>791</v>
      </c>
      <c r="N138" s="831">
        <v>643</v>
      </c>
      <c r="O138" s="831">
        <v>510542</v>
      </c>
      <c r="P138" s="827"/>
      <c r="Q138" s="832">
        <v>794</v>
      </c>
    </row>
    <row r="139" spans="1:17" ht="14.45" customHeight="1" x14ac:dyDescent="0.2">
      <c r="A139" s="821" t="s">
        <v>8193</v>
      </c>
      <c r="B139" s="822" t="s">
        <v>8194</v>
      </c>
      <c r="C139" s="822" t="s">
        <v>6946</v>
      </c>
      <c r="D139" s="822" t="s">
        <v>8267</v>
      </c>
      <c r="E139" s="822" t="s">
        <v>8268</v>
      </c>
      <c r="F139" s="831">
        <v>1</v>
      </c>
      <c r="G139" s="831">
        <v>587</v>
      </c>
      <c r="H139" s="831"/>
      <c r="I139" s="831">
        <v>587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8193</v>
      </c>
      <c r="B140" s="822" t="s">
        <v>8194</v>
      </c>
      <c r="C140" s="822" t="s">
        <v>6946</v>
      </c>
      <c r="D140" s="822" t="s">
        <v>8269</v>
      </c>
      <c r="E140" s="822" t="s">
        <v>8270</v>
      </c>
      <c r="F140" s="831">
        <v>46</v>
      </c>
      <c r="G140" s="831">
        <v>8740</v>
      </c>
      <c r="H140" s="831"/>
      <c r="I140" s="831">
        <v>190</v>
      </c>
      <c r="J140" s="831">
        <v>96</v>
      </c>
      <c r="K140" s="831">
        <v>18336</v>
      </c>
      <c r="L140" s="831"/>
      <c r="M140" s="831">
        <v>191</v>
      </c>
      <c r="N140" s="831">
        <v>71</v>
      </c>
      <c r="O140" s="831">
        <v>13703</v>
      </c>
      <c r="P140" s="827"/>
      <c r="Q140" s="832">
        <v>193</v>
      </c>
    </row>
    <row r="141" spans="1:17" ht="14.45" customHeight="1" x14ac:dyDescent="0.2">
      <c r="A141" s="821" t="s">
        <v>8193</v>
      </c>
      <c r="B141" s="822" t="s">
        <v>8194</v>
      </c>
      <c r="C141" s="822" t="s">
        <v>6946</v>
      </c>
      <c r="D141" s="822" t="s">
        <v>8271</v>
      </c>
      <c r="E141" s="822" t="s">
        <v>8272</v>
      </c>
      <c r="F141" s="831">
        <v>1</v>
      </c>
      <c r="G141" s="831">
        <v>365</v>
      </c>
      <c r="H141" s="831"/>
      <c r="I141" s="831">
        <v>365</v>
      </c>
      <c r="J141" s="831"/>
      <c r="K141" s="831"/>
      <c r="L141" s="831"/>
      <c r="M141" s="831"/>
      <c r="N141" s="831">
        <v>2</v>
      </c>
      <c r="O141" s="831">
        <v>736</v>
      </c>
      <c r="P141" s="827"/>
      <c r="Q141" s="832">
        <v>368</v>
      </c>
    </row>
    <row r="142" spans="1:17" ht="14.45" customHeight="1" x14ac:dyDescent="0.2">
      <c r="A142" s="821" t="s">
        <v>8193</v>
      </c>
      <c r="B142" s="822" t="s">
        <v>8194</v>
      </c>
      <c r="C142" s="822" t="s">
        <v>6946</v>
      </c>
      <c r="D142" s="822" t="s">
        <v>8273</v>
      </c>
      <c r="E142" s="822" t="s">
        <v>8274</v>
      </c>
      <c r="F142" s="831">
        <v>28</v>
      </c>
      <c r="G142" s="831">
        <v>6412</v>
      </c>
      <c r="H142" s="831"/>
      <c r="I142" s="831">
        <v>229</v>
      </c>
      <c r="J142" s="831">
        <v>30</v>
      </c>
      <c r="K142" s="831">
        <v>6900</v>
      </c>
      <c r="L142" s="831"/>
      <c r="M142" s="831">
        <v>230</v>
      </c>
      <c r="N142" s="831">
        <v>14</v>
      </c>
      <c r="O142" s="831">
        <v>3248</v>
      </c>
      <c r="P142" s="827"/>
      <c r="Q142" s="832">
        <v>232</v>
      </c>
    </row>
    <row r="143" spans="1:17" ht="14.45" customHeight="1" x14ac:dyDescent="0.2">
      <c r="A143" s="821" t="s">
        <v>8193</v>
      </c>
      <c r="B143" s="822" t="s">
        <v>8194</v>
      </c>
      <c r="C143" s="822" t="s">
        <v>6946</v>
      </c>
      <c r="D143" s="822" t="s">
        <v>8275</v>
      </c>
      <c r="E143" s="822" t="s">
        <v>8276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163</v>
      </c>
      <c r="P143" s="827"/>
      <c r="Q143" s="832">
        <v>163</v>
      </c>
    </row>
    <row r="144" spans="1:17" ht="14.45" customHeight="1" x14ac:dyDescent="0.2">
      <c r="A144" s="821" t="s">
        <v>8193</v>
      </c>
      <c r="B144" s="822" t="s">
        <v>8194</v>
      </c>
      <c r="C144" s="822" t="s">
        <v>6946</v>
      </c>
      <c r="D144" s="822" t="s">
        <v>8277</v>
      </c>
      <c r="E144" s="822" t="s">
        <v>8278</v>
      </c>
      <c r="F144" s="831">
        <v>79</v>
      </c>
      <c r="G144" s="831">
        <v>36577</v>
      </c>
      <c r="H144" s="831"/>
      <c r="I144" s="831">
        <v>463</v>
      </c>
      <c r="J144" s="831">
        <v>77</v>
      </c>
      <c r="K144" s="831">
        <v>35728</v>
      </c>
      <c r="L144" s="831"/>
      <c r="M144" s="831">
        <v>464</v>
      </c>
      <c r="N144" s="831">
        <v>151</v>
      </c>
      <c r="O144" s="831">
        <v>70366</v>
      </c>
      <c r="P144" s="827"/>
      <c r="Q144" s="832">
        <v>466</v>
      </c>
    </row>
    <row r="145" spans="1:17" ht="14.45" customHeight="1" x14ac:dyDescent="0.2">
      <c r="A145" s="821" t="s">
        <v>8193</v>
      </c>
      <c r="B145" s="822" t="s">
        <v>8194</v>
      </c>
      <c r="C145" s="822" t="s">
        <v>6946</v>
      </c>
      <c r="D145" s="822" t="s">
        <v>8279</v>
      </c>
      <c r="E145" s="822" t="s">
        <v>8280</v>
      </c>
      <c r="F145" s="831">
        <v>7</v>
      </c>
      <c r="G145" s="831">
        <v>3941</v>
      </c>
      <c r="H145" s="831"/>
      <c r="I145" s="831">
        <v>563</v>
      </c>
      <c r="J145" s="831">
        <v>8</v>
      </c>
      <c r="K145" s="831">
        <v>4512</v>
      </c>
      <c r="L145" s="831"/>
      <c r="M145" s="831">
        <v>564</v>
      </c>
      <c r="N145" s="831">
        <v>6</v>
      </c>
      <c r="O145" s="831">
        <v>3396</v>
      </c>
      <c r="P145" s="827"/>
      <c r="Q145" s="832">
        <v>566</v>
      </c>
    </row>
    <row r="146" spans="1:17" ht="14.45" customHeight="1" x14ac:dyDescent="0.2">
      <c r="A146" s="821" t="s">
        <v>8193</v>
      </c>
      <c r="B146" s="822" t="s">
        <v>8194</v>
      </c>
      <c r="C146" s="822" t="s">
        <v>6946</v>
      </c>
      <c r="D146" s="822" t="s">
        <v>8281</v>
      </c>
      <c r="E146" s="822" t="s">
        <v>8282</v>
      </c>
      <c r="F146" s="831">
        <v>1</v>
      </c>
      <c r="G146" s="831">
        <v>173</v>
      </c>
      <c r="H146" s="831"/>
      <c r="I146" s="831">
        <v>173</v>
      </c>
      <c r="J146" s="831">
        <v>4</v>
      </c>
      <c r="K146" s="831">
        <v>696</v>
      </c>
      <c r="L146" s="831"/>
      <c r="M146" s="831">
        <v>174</v>
      </c>
      <c r="N146" s="831">
        <v>1</v>
      </c>
      <c r="O146" s="831">
        <v>176</v>
      </c>
      <c r="P146" s="827"/>
      <c r="Q146" s="832">
        <v>176</v>
      </c>
    </row>
    <row r="147" spans="1:17" ht="14.45" customHeight="1" x14ac:dyDescent="0.2">
      <c r="A147" s="821" t="s">
        <v>8193</v>
      </c>
      <c r="B147" s="822" t="s">
        <v>8194</v>
      </c>
      <c r="C147" s="822" t="s">
        <v>6946</v>
      </c>
      <c r="D147" s="822" t="s">
        <v>8283</v>
      </c>
      <c r="E147" s="822" t="s">
        <v>8284</v>
      </c>
      <c r="F147" s="831"/>
      <c r="G147" s="831"/>
      <c r="H147" s="831"/>
      <c r="I147" s="831"/>
      <c r="J147" s="831">
        <v>1</v>
      </c>
      <c r="K147" s="831">
        <v>203</v>
      </c>
      <c r="L147" s="831"/>
      <c r="M147" s="831">
        <v>203</v>
      </c>
      <c r="N147" s="831"/>
      <c r="O147" s="831"/>
      <c r="P147" s="827"/>
      <c r="Q147" s="832"/>
    </row>
    <row r="148" spans="1:17" ht="14.45" customHeight="1" x14ac:dyDescent="0.2">
      <c r="A148" s="821" t="s">
        <v>8193</v>
      </c>
      <c r="B148" s="822" t="s">
        <v>8194</v>
      </c>
      <c r="C148" s="822" t="s">
        <v>6946</v>
      </c>
      <c r="D148" s="822" t="s">
        <v>8285</v>
      </c>
      <c r="E148" s="822" t="s">
        <v>8286</v>
      </c>
      <c r="F148" s="831">
        <v>3</v>
      </c>
      <c r="G148" s="831">
        <v>402</v>
      </c>
      <c r="H148" s="831"/>
      <c r="I148" s="831">
        <v>134</v>
      </c>
      <c r="J148" s="831">
        <v>8</v>
      </c>
      <c r="K148" s="831">
        <v>1080</v>
      </c>
      <c r="L148" s="831"/>
      <c r="M148" s="831">
        <v>135</v>
      </c>
      <c r="N148" s="831">
        <v>6</v>
      </c>
      <c r="O148" s="831">
        <v>822</v>
      </c>
      <c r="P148" s="827"/>
      <c r="Q148" s="832">
        <v>137</v>
      </c>
    </row>
    <row r="149" spans="1:17" ht="14.45" customHeight="1" x14ac:dyDescent="0.2">
      <c r="A149" s="821" t="s">
        <v>8193</v>
      </c>
      <c r="B149" s="822" t="s">
        <v>8194</v>
      </c>
      <c r="C149" s="822" t="s">
        <v>6946</v>
      </c>
      <c r="D149" s="822" t="s">
        <v>8287</v>
      </c>
      <c r="E149" s="822" t="s">
        <v>5340</v>
      </c>
      <c r="F149" s="831">
        <v>6</v>
      </c>
      <c r="G149" s="831">
        <v>1074</v>
      </c>
      <c r="H149" s="831"/>
      <c r="I149" s="831">
        <v>179</v>
      </c>
      <c r="J149" s="831">
        <v>14</v>
      </c>
      <c r="K149" s="831">
        <v>2520</v>
      </c>
      <c r="L149" s="831"/>
      <c r="M149" s="831">
        <v>180</v>
      </c>
      <c r="N149" s="831">
        <v>14</v>
      </c>
      <c r="O149" s="831">
        <v>2548</v>
      </c>
      <c r="P149" s="827"/>
      <c r="Q149" s="832">
        <v>182</v>
      </c>
    </row>
    <row r="150" spans="1:17" ht="14.45" customHeight="1" x14ac:dyDescent="0.2">
      <c r="A150" s="821" t="s">
        <v>8193</v>
      </c>
      <c r="B150" s="822" t="s">
        <v>8194</v>
      </c>
      <c r="C150" s="822" t="s">
        <v>6946</v>
      </c>
      <c r="D150" s="822" t="s">
        <v>8288</v>
      </c>
      <c r="E150" s="822" t="s">
        <v>8289</v>
      </c>
      <c r="F150" s="831">
        <v>2</v>
      </c>
      <c r="G150" s="831">
        <v>830</v>
      </c>
      <c r="H150" s="831"/>
      <c r="I150" s="831">
        <v>415</v>
      </c>
      <c r="J150" s="831"/>
      <c r="K150" s="831"/>
      <c r="L150" s="831"/>
      <c r="M150" s="831"/>
      <c r="N150" s="831">
        <v>3</v>
      </c>
      <c r="O150" s="831">
        <v>1254</v>
      </c>
      <c r="P150" s="827"/>
      <c r="Q150" s="832">
        <v>418</v>
      </c>
    </row>
    <row r="151" spans="1:17" ht="14.45" customHeight="1" x14ac:dyDescent="0.2">
      <c r="A151" s="821" t="s">
        <v>8193</v>
      </c>
      <c r="B151" s="822" t="s">
        <v>8194</v>
      </c>
      <c r="C151" s="822" t="s">
        <v>6946</v>
      </c>
      <c r="D151" s="822" t="s">
        <v>8290</v>
      </c>
      <c r="E151" s="822" t="s">
        <v>8291</v>
      </c>
      <c r="F151" s="831">
        <v>137</v>
      </c>
      <c r="G151" s="831">
        <v>129054</v>
      </c>
      <c r="H151" s="831"/>
      <c r="I151" s="831">
        <v>942</v>
      </c>
      <c r="J151" s="831">
        <v>167</v>
      </c>
      <c r="K151" s="831">
        <v>157481</v>
      </c>
      <c r="L151" s="831"/>
      <c r="M151" s="831">
        <v>943</v>
      </c>
      <c r="N151" s="831">
        <v>122</v>
      </c>
      <c r="O151" s="831">
        <v>115290</v>
      </c>
      <c r="P151" s="827"/>
      <c r="Q151" s="832">
        <v>945</v>
      </c>
    </row>
    <row r="152" spans="1:17" ht="14.45" customHeight="1" x14ac:dyDescent="0.2">
      <c r="A152" s="821" t="s">
        <v>8193</v>
      </c>
      <c r="B152" s="822" t="s">
        <v>8194</v>
      </c>
      <c r="C152" s="822" t="s">
        <v>6946</v>
      </c>
      <c r="D152" s="822" t="s">
        <v>8292</v>
      </c>
      <c r="E152" s="822" t="s">
        <v>8293</v>
      </c>
      <c r="F152" s="831">
        <v>1</v>
      </c>
      <c r="G152" s="831">
        <v>397</v>
      </c>
      <c r="H152" s="831"/>
      <c r="I152" s="831">
        <v>397</v>
      </c>
      <c r="J152" s="831"/>
      <c r="K152" s="831"/>
      <c r="L152" s="831"/>
      <c r="M152" s="831"/>
      <c r="N152" s="831">
        <v>4</v>
      </c>
      <c r="O152" s="831">
        <v>1600</v>
      </c>
      <c r="P152" s="827"/>
      <c r="Q152" s="832">
        <v>400</v>
      </c>
    </row>
    <row r="153" spans="1:17" ht="14.45" customHeight="1" x14ac:dyDescent="0.2">
      <c r="A153" s="821" t="s">
        <v>8193</v>
      </c>
      <c r="B153" s="822" t="s">
        <v>8194</v>
      </c>
      <c r="C153" s="822" t="s">
        <v>6946</v>
      </c>
      <c r="D153" s="822" t="s">
        <v>8294</v>
      </c>
      <c r="E153" s="822" t="s">
        <v>8295</v>
      </c>
      <c r="F153" s="831"/>
      <c r="G153" s="831"/>
      <c r="H153" s="831"/>
      <c r="I153" s="831"/>
      <c r="J153" s="831"/>
      <c r="K153" s="831"/>
      <c r="L153" s="831"/>
      <c r="M153" s="831"/>
      <c r="N153" s="831">
        <v>1</v>
      </c>
      <c r="O153" s="831">
        <v>578</v>
      </c>
      <c r="P153" s="827"/>
      <c r="Q153" s="832">
        <v>578</v>
      </c>
    </row>
    <row r="154" spans="1:17" ht="14.45" customHeight="1" x14ac:dyDescent="0.2">
      <c r="A154" s="821" t="s">
        <v>8193</v>
      </c>
      <c r="B154" s="822" t="s">
        <v>8194</v>
      </c>
      <c r="C154" s="822" t="s">
        <v>6946</v>
      </c>
      <c r="D154" s="822" t="s">
        <v>8296</v>
      </c>
      <c r="E154" s="822" t="s">
        <v>8297</v>
      </c>
      <c r="F154" s="831"/>
      <c r="G154" s="831"/>
      <c r="H154" s="831"/>
      <c r="I154" s="831"/>
      <c r="J154" s="831">
        <v>2</v>
      </c>
      <c r="K154" s="831">
        <v>624</v>
      </c>
      <c r="L154" s="831"/>
      <c r="M154" s="831">
        <v>312</v>
      </c>
      <c r="N154" s="831">
        <v>4</v>
      </c>
      <c r="O154" s="831">
        <v>1256</v>
      </c>
      <c r="P154" s="827"/>
      <c r="Q154" s="832">
        <v>314</v>
      </c>
    </row>
    <row r="155" spans="1:17" ht="14.45" customHeight="1" x14ac:dyDescent="0.2">
      <c r="A155" s="821" t="s">
        <v>8193</v>
      </c>
      <c r="B155" s="822" t="s">
        <v>8194</v>
      </c>
      <c r="C155" s="822" t="s">
        <v>6946</v>
      </c>
      <c r="D155" s="822" t="s">
        <v>8298</v>
      </c>
      <c r="E155" s="822" t="s">
        <v>8299</v>
      </c>
      <c r="F155" s="831">
        <v>2</v>
      </c>
      <c r="G155" s="831">
        <v>178</v>
      </c>
      <c r="H155" s="831"/>
      <c r="I155" s="831">
        <v>89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8193</v>
      </c>
      <c r="B156" s="822" t="s">
        <v>8194</v>
      </c>
      <c r="C156" s="822" t="s">
        <v>6946</v>
      </c>
      <c r="D156" s="822" t="s">
        <v>8300</v>
      </c>
      <c r="E156" s="822" t="s">
        <v>8301</v>
      </c>
      <c r="F156" s="831">
        <v>1261</v>
      </c>
      <c r="G156" s="831">
        <v>37830</v>
      </c>
      <c r="H156" s="831"/>
      <c r="I156" s="831">
        <v>30</v>
      </c>
      <c r="J156" s="831">
        <v>1622</v>
      </c>
      <c r="K156" s="831">
        <v>50282</v>
      </c>
      <c r="L156" s="831"/>
      <c r="M156" s="831">
        <v>31</v>
      </c>
      <c r="N156" s="831">
        <v>1432</v>
      </c>
      <c r="O156" s="831">
        <v>44392</v>
      </c>
      <c r="P156" s="827"/>
      <c r="Q156" s="832">
        <v>31</v>
      </c>
    </row>
    <row r="157" spans="1:17" ht="14.45" customHeight="1" x14ac:dyDescent="0.2">
      <c r="A157" s="821" t="s">
        <v>8193</v>
      </c>
      <c r="B157" s="822" t="s">
        <v>8194</v>
      </c>
      <c r="C157" s="822" t="s">
        <v>6946</v>
      </c>
      <c r="D157" s="822" t="s">
        <v>8302</v>
      </c>
      <c r="E157" s="822" t="s">
        <v>8303</v>
      </c>
      <c r="F157" s="831">
        <v>12</v>
      </c>
      <c r="G157" s="831">
        <v>600</v>
      </c>
      <c r="H157" s="831"/>
      <c r="I157" s="831">
        <v>50</v>
      </c>
      <c r="J157" s="831">
        <v>7</v>
      </c>
      <c r="K157" s="831">
        <v>350</v>
      </c>
      <c r="L157" s="831"/>
      <c r="M157" s="831">
        <v>50</v>
      </c>
      <c r="N157" s="831">
        <v>7</v>
      </c>
      <c r="O157" s="831">
        <v>357</v>
      </c>
      <c r="P157" s="827"/>
      <c r="Q157" s="832">
        <v>51</v>
      </c>
    </row>
    <row r="158" spans="1:17" ht="14.45" customHeight="1" x14ac:dyDescent="0.2">
      <c r="A158" s="821" t="s">
        <v>8193</v>
      </c>
      <c r="B158" s="822" t="s">
        <v>8194</v>
      </c>
      <c r="C158" s="822" t="s">
        <v>6946</v>
      </c>
      <c r="D158" s="822" t="s">
        <v>8304</v>
      </c>
      <c r="E158" s="822" t="s">
        <v>8305</v>
      </c>
      <c r="F158" s="831">
        <v>79</v>
      </c>
      <c r="G158" s="831">
        <v>1027</v>
      </c>
      <c r="H158" s="831"/>
      <c r="I158" s="831">
        <v>13</v>
      </c>
      <c r="J158" s="831">
        <v>99</v>
      </c>
      <c r="K158" s="831">
        <v>1287</v>
      </c>
      <c r="L158" s="831"/>
      <c r="M158" s="831">
        <v>13</v>
      </c>
      <c r="N158" s="831">
        <v>86</v>
      </c>
      <c r="O158" s="831">
        <v>1204</v>
      </c>
      <c r="P158" s="827"/>
      <c r="Q158" s="832">
        <v>14</v>
      </c>
    </row>
    <row r="159" spans="1:17" ht="14.45" customHeight="1" x14ac:dyDescent="0.2">
      <c r="A159" s="821" t="s">
        <v>8193</v>
      </c>
      <c r="B159" s="822" t="s">
        <v>8194</v>
      </c>
      <c r="C159" s="822" t="s">
        <v>6946</v>
      </c>
      <c r="D159" s="822" t="s">
        <v>8306</v>
      </c>
      <c r="E159" s="822" t="s">
        <v>8307</v>
      </c>
      <c r="F159" s="831">
        <v>112</v>
      </c>
      <c r="G159" s="831">
        <v>20608</v>
      </c>
      <c r="H159" s="831"/>
      <c r="I159" s="831">
        <v>184</v>
      </c>
      <c r="J159" s="831">
        <v>119</v>
      </c>
      <c r="K159" s="831">
        <v>22015</v>
      </c>
      <c r="L159" s="831"/>
      <c r="M159" s="831">
        <v>185</v>
      </c>
      <c r="N159" s="831">
        <v>114</v>
      </c>
      <c r="O159" s="831">
        <v>21318</v>
      </c>
      <c r="P159" s="827"/>
      <c r="Q159" s="832">
        <v>187</v>
      </c>
    </row>
    <row r="160" spans="1:17" ht="14.45" customHeight="1" x14ac:dyDescent="0.2">
      <c r="A160" s="821" t="s">
        <v>8193</v>
      </c>
      <c r="B160" s="822" t="s">
        <v>8194</v>
      </c>
      <c r="C160" s="822" t="s">
        <v>6946</v>
      </c>
      <c r="D160" s="822" t="s">
        <v>8308</v>
      </c>
      <c r="E160" s="822" t="s">
        <v>8309</v>
      </c>
      <c r="F160" s="831">
        <v>89</v>
      </c>
      <c r="G160" s="831">
        <v>6497</v>
      </c>
      <c r="H160" s="831"/>
      <c r="I160" s="831">
        <v>73</v>
      </c>
      <c r="J160" s="831">
        <v>140</v>
      </c>
      <c r="K160" s="831">
        <v>10360</v>
      </c>
      <c r="L160" s="831"/>
      <c r="M160" s="831">
        <v>74</v>
      </c>
      <c r="N160" s="831">
        <v>127</v>
      </c>
      <c r="O160" s="831">
        <v>9525</v>
      </c>
      <c r="P160" s="827"/>
      <c r="Q160" s="832">
        <v>75</v>
      </c>
    </row>
    <row r="161" spans="1:17" ht="14.45" customHeight="1" x14ac:dyDescent="0.2">
      <c r="A161" s="821" t="s">
        <v>8193</v>
      </c>
      <c r="B161" s="822" t="s">
        <v>8194</v>
      </c>
      <c r="C161" s="822" t="s">
        <v>6946</v>
      </c>
      <c r="D161" s="822" t="s">
        <v>8310</v>
      </c>
      <c r="E161" s="822" t="s">
        <v>8311</v>
      </c>
      <c r="F161" s="831">
        <v>94</v>
      </c>
      <c r="G161" s="831">
        <v>17390</v>
      </c>
      <c r="H161" s="831"/>
      <c r="I161" s="831">
        <v>185</v>
      </c>
      <c r="J161" s="831">
        <v>93</v>
      </c>
      <c r="K161" s="831">
        <v>17298</v>
      </c>
      <c r="L161" s="831"/>
      <c r="M161" s="831">
        <v>186</v>
      </c>
      <c r="N161" s="831">
        <v>85</v>
      </c>
      <c r="O161" s="831">
        <v>15980</v>
      </c>
      <c r="P161" s="827"/>
      <c r="Q161" s="832">
        <v>188</v>
      </c>
    </row>
    <row r="162" spans="1:17" ht="14.45" customHeight="1" x14ac:dyDescent="0.2">
      <c r="A162" s="821" t="s">
        <v>8193</v>
      </c>
      <c r="B162" s="822" t="s">
        <v>8194</v>
      </c>
      <c r="C162" s="822" t="s">
        <v>6946</v>
      </c>
      <c r="D162" s="822" t="s">
        <v>8312</v>
      </c>
      <c r="E162" s="822" t="s">
        <v>8313</v>
      </c>
      <c r="F162" s="831">
        <v>4545</v>
      </c>
      <c r="G162" s="831">
        <v>681750</v>
      </c>
      <c r="H162" s="831"/>
      <c r="I162" s="831">
        <v>150</v>
      </c>
      <c r="J162" s="831">
        <v>5101</v>
      </c>
      <c r="K162" s="831">
        <v>765150</v>
      </c>
      <c r="L162" s="831"/>
      <c r="M162" s="831">
        <v>150</v>
      </c>
      <c r="N162" s="831">
        <v>4592</v>
      </c>
      <c r="O162" s="831">
        <v>693392</v>
      </c>
      <c r="P162" s="827"/>
      <c r="Q162" s="832">
        <v>151</v>
      </c>
    </row>
    <row r="163" spans="1:17" ht="14.45" customHeight="1" x14ac:dyDescent="0.2">
      <c r="A163" s="821" t="s">
        <v>8193</v>
      </c>
      <c r="B163" s="822" t="s">
        <v>8194</v>
      </c>
      <c r="C163" s="822" t="s">
        <v>6946</v>
      </c>
      <c r="D163" s="822" t="s">
        <v>8314</v>
      </c>
      <c r="E163" s="822" t="s">
        <v>8315</v>
      </c>
      <c r="F163" s="831">
        <v>1274</v>
      </c>
      <c r="G163" s="831">
        <v>38220</v>
      </c>
      <c r="H163" s="831"/>
      <c r="I163" s="831">
        <v>30</v>
      </c>
      <c r="J163" s="831">
        <v>1636</v>
      </c>
      <c r="K163" s="831">
        <v>50716</v>
      </c>
      <c r="L163" s="831"/>
      <c r="M163" s="831">
        <v>31</v>
      </c>
      <c r="N163" s="831">
        <v>1445</v>
      </c>
      <c r="O163" s="831">
        <v>44795</v>
      </c>
      <c r="P163" s="827"/>
      <c r="Q163" s="832">
        <v>31</v>
      </c>
    </row>
    <row r="164" spans="1:17" ht="14.45" customHeight="1" x14ac:dyDescent="0.2">
      <c r="A164" s="821" t="s">
        <v>8193</v>
      </c>
      <c r="B164" s="822" t="s">
        <v>8194</v>
      </c>
      <c r="C164" s="822" t="s">
        <v>6946</v>
      </c>
      <c r="D164" s="822" t="s">
        <v>8316</v>
      </c>
      <c r="E164" s="822" t="s">
        <v>8317</v>
      </c>
      <c r="F164" s="831">
        <v>1111</v>
      </c>
      <c r="G164" s="831">
        <v>34441</v>
      </c>
      <c r="H164" s="831"/>
      <c r="I164" s="831">
        <v>31</v>
      </c>
      <c r="J164" s="831">
        <v>1481</v>
      </c>
      <c r="K164" s="831">
        <v>45911</v>
      </c>
      <c r="L164" s="831"/>
      <c r="M164" s="831">
        <v>31</v>
      </c>
      <c r="N164" s="831">
        <v>1309</v>
      </c>
      <c r="O164" s="831">
        <v>41888</v>
      </c>
      <c r="P164" s="827"/>
      <c r="Q164" s="832">
        <v>32</v>
      </c>
    </row>
    <row r="165" spans="1:17" ht="14.45" customHeight="1" x14ac:dyDescent="0.2">
      <c r="A165" s="821" t="s">
        <v>8193</v>
      </c>
      <c r="B165" s="822" t="s">
        <v>8194</v>
      </c>
      <c r="C165" s="822" t="s">
        <v>6946</v>
      </c>
      <c r="D165" s="822" t="s">
        <v>8318</v>
      </c>
      <c r="E165" s="822" t="s">
        <v>8319</v>
      </c>
      <c r="F165" s="831">
        <v>1146</v>
      </c>
      <c r="G165" s="831">
        <v>32088</v>
      </c>
      <c r="H165" s="831"/>
      <c r="I165" s="831">
        <v>28</v>
      </c>
      <c r="J165" s="831">
        <v>1510</v>
      </c>
      <c r="K165" s="831">
        <v>42280</v>
      </c>
      <c r="L165" s="831"/>
      <c r="M165" s="831">
        <v>28</v>
      </c>
      <c r="N165" s="831">
        <v>1351</v>
      </c>
      <c r="O165" s="831">
        <v>39179</v>
      </c>
      <c r="P165" s="827"/>
      <c r="Q165" s="832">
        <v>29</v>
      </c>
    </row>
    <row r="166" spans="1:17" ht="14.45" customHeight="1" x14ac:dyDescent="0.2">
      <c r="A166" s="821" t="s">
        <v>8193</v>
      </c>
      <c r="B166" s="822" t="s">
        <v>8194</v>
      </c>
      <c r="C166" s="822" t="s">
        <v>6946</v>
      </c>
      <c r="D166" s="822" t="s">
        <v>8320</v>
      </c>
      <c r="E166" s="822" t="s">
        <v>8321</v>
      </c>
      <c r="F166" s="831">
        <v>34</v>
      </c>
      <c r="G166" s="831">
        <v>8738</v>
      </c>
      <c r="H166" s="831"/>
      <c r="I166" s="831">
        <v>257</v>
      </c>
      <c r="J166" s="831">
        <v>49</v>
      </c>
      <c r="K166" s="831">
        <v>12642</v>
      </c>
      <c r="L166" s="831"/>
      <c r="M166" s="831">
        <v>258</v>
      </c>
      <c r="N166" s="831">
        <v>43</v>
      </c>
      <c r="O166" s="831">
        <v>11180</v>
      </c>
      <c r="P166" s="827"/>
      <c r="Q166" s="832">
        <v>260</v>
      </c>
    </row>
    <row r="167" spans="1:17" ht="14.45" customHeight="1" x14ac:dyDescent="0.2">
      <c r="A167" s="821" t="s">
        <v>8193</v>
      </c>
      <c r="B167" s="822" t="s">
        <v>8194</v>
      </c>
      <c r="C167" s="822" t="s">
        <v>6946</v>
      </c>
      <c r="D167" s="822" t="s">
        <v>8322</v>
      </c>
      <c r="E167" s="822" t="s">
        <v>8323</v>
      </c>
      <c r="F167" s="831">
        <v>1</v>
      </c>
      <c r="G167" s="831">
        <v>163</v>
      </c>
      <c r="H167" s="831"/>
      <c r="I167" s="831">
        <v>163</v>
      </c>
      <c r="J167" s="831">
        <v>10</v>
      </c>
      <c r="K167" s="831">
        <v>1640</v>
      </c>
      <c r="L167" s="831"/>
      <c r="M167" s="831">
        <v>164</v>
      </c>
      <c r="N167" s="831">
        <v>1</v>
      </c>
      <c r="O167" s="831">
        <v>166</v>
      </c>
      <c r="P167" s="827"/>
      <c r="Q167" s="832">
        <v>166</v>
      </c>
    </row>
    <row r="168" spans="1:17" ht="14.45" customHeight="1" x14ac:dyDescent="0.2">
      <c r="A168" s="821" t="s">
        <v>8193</v>
      </c>
      <c r="B168" s="822" t="s">
        <v>8194</v>
      </c>
      <c r="C168" s="822" t="s">
        <v>6946</v>
      </c>
      <c r="D168" s="822" t="s">
        <v>8324</v>
      </c>
      <c r="E168" s="822" t="s">
        <v>8325</v>
      </c>
      <c r="F168" s="831">
        <v>3144</v>
      </c>
      <c r="G168" s="831">
        <v>72312</v>
      </c>
      <c r="H168" s="831"/>
      <c r="I168" s="831">
        <v>23</v>
      </c>
      <c r="J168" s="831">
        <v>3348</v>
      </c>
      <c r="K168" s="831">
        <v>77004</v>
      </c>
      <c r="L168" s="831"/>
      <c r="M168" s="831">
        <v>23</v>
      </c>
      <c r="N168" s="831">
        <v>3029</v>
      </c>
      <c r="O168" s="831">
        <v>69667</v>
      </c>
      <c r="P168" s="827"/>
      <c r="Q168" s="832">
        <v>23</v>
      </c>
    </row>
    <row r="169" spans="1:17" ht="14.45" customHeight="1" x14ac:dyDescent="0.2">
      <c r="A169" s="821" t="s">
        <v>8193</v>
      </c>
      <c r="B169" s="822" t="s">
        <v>8194</v>
      </c>
      <c r="C169" s="822" t="s">
        <v>6946</v>
      </c>
      <c r="D169" s="822" t="s">
        <v>8326</v>
      </c>
      <c r="E169" s="822" t="s">
        <v>8327</v>
      </c>
      <c r="F169" s="831"/>
      <c r="G169" s="831"/>
      <c r="H169" s="831"/>
      <c r="I169" s="831"/>
      <c r="J169" s="831">
        <v>1</v>
      </c>
      <c r="K169" s="831">
        <v>882</v>
      </c>
      <c r="L169" s="831"/>
      <c r="M169" s="831">
        <v>882</v>
      </c>
      <c r="N169" s="831">
        <v>1</v>
      </c>
      <c r="O169" s="831">
        <v>896</v>
      </c>
      <c r="P169" s="827"/>
      <c r="Q169" s="832">
        <v>896</v>
      </c>
    </row>
    <row r="170" spans="1:17" ht="14.45" customHeight="1" x14ac:dyDescent="0.2">
      <c r="A170" s="821" t="s">
        <v>8193</v>
      </c>
      <c r="B170" s="822" t="s">
        <v>8194</v>
      </c>
      <c r="C170" s="822" t="s">
        <v>6946</v>
      </c>
      <c r="D170" s="822" t="s">
        <v>8328</v>
      </c>
      <c r="E170" s="822" t="s">
        <v>8329</v>
      </c>
      <c r="F170" s="831">
        <v>1198</v>
      </c>
      <c r="G170" s="831">
        <v>31148</v>
      </c>
      <c r="H170" s="831"/>
      <c r="I170" s="831">
        <v>26</v>
      </c>
      <c r="J170" s="831">
        <v>1574</v>
      </c>
      <c r="K170" s="831">
        <v>40924</v>
      </c>
      <c r="L170" s="831"/>
      <c r="M170" s="831">
        <v>26</v>
      </c>
      <c r="N170" s="831">
        <v>1400</v>
      </c>
      <c r="O170" s="831">
        <v>37800</v>
      </c>
      <c r="P170" s="827"/>
      <c r="Q170" s="832">
        <v>27</v>
      </c>
    </row>
    <row r="171" spans="1:17" ht="14.45" customHeight="1" x14ac:dyDescent="0.2">
      <c r="A171" s="821" t="s">
        <v>8193</v>
      </c>
      <c r="B171" s="822" t="s">
        <v>8194</v>
      </c>
      <c r="C171" s="822" t="s">
        <v>6946</v>
      </c>
      <c r="D171" s="822" t="s">
        <v>8330</v>
      </c>
      <c r="E171" s="822" t="s">
        <v>8331</v>
      </c>
      <c r="F171" s="831">
        <v>1034</v>
      </c>
      <c r="G171" s="831">
        <v>34122</v>
      </c>
      <c r="H171" s="831"/>
      <c r="I171" s="831">
        <v>33</v>
      </c>
      <c r="J171" s="831">
        <v>1375</v>
      </c>
      <c r="K171" s="831">
        <v>45375</v>
      </c>
      <c r="L171" s="831"/>
      <c r="M171" s="831">
        <v>33</v>
      </c>
      <c r="N171" s="831">
        <v>1203</v>
      </c>
      <c r="O171" s="831">
        <v>40902</v>
      </c>
      <c r="P171" s="827"/>
      <c r="Q171" s="832">
        <v>34</v>
      </c>
    </row>
    <row r="172" spans="1:17" ht="14.45" customHeight="1" x14ac:dyDescent="0.2">
      <c r="A172" s="821" t="s">
        <v>8193</v>
      </c>
      <c r="B172" s="822" t="s">
        <v>8194</v>
      </c>
      <c r="C172" s="822" t="s">
        <v>6946</v>
      </c>
      <c r="D172" s="822" t="s">
        <v>8332</v>
      </c>
      <c r="E172" s="822" t="s">
        <v>8333</v>
      </c>
      <c r="F172" s="831">
        <v>14</v>
      </c>
      <c r="G172" s="831">
        <v>420</v>
      </c>
      <c r="H172" s="831"/>
      <c r="I172" s="831">
        <v>30</v>
      </c>
      <c r="J172" s="831">
        <v>12</v>
      </c>
      <c r="K172" s="831">
        <v>360</v>
      </c>
      <c r="L172" s="831"/>
      <c r="M172" s="831">
        <v>30</v>
      </c>
      <c r="N172" s="831">
        <v>5</v>
      </c>
      <c r="O172" s="831">
        <v>150</v>
      </c>
      <c r="P172" s="827"/>
      <c r="Q172" s="832">
        <v>30</v>
      </c>
    </row>
    <row r="173" spans="1:17" ht="14.45" customHeight="1" x14ac:dyDescent="0.2">
      <c r="A173" s="821" t="s">
        <v>8193</v>
      </c>
      <c r="B173" s="822" t="s">
        <v>8194</v>
      </c>
      <c r="C173" s="822" t="s">
        <v>6946</v>
      </c>
      <c r="D173" s="822" t="s">
        <v>8334</v>
      </c>
      <c r="E173" s="822" t="s">
        <v>8335</v>
      </c>
      <c r="F173" s="831">
        <v>3</v>
      </c>
      <c r="G173" s="831">
        <v>612</v>
      </c>
      <c r="H173" s="831"/>
      <c r="I173" s="831">
        <v>204</v>
      </c>
      <c r="J173" s="831">
        <v>6</v>
      </c>
      <c r="K173" s="831">
        <v>1224</v>
      </c>
      <c r="L173" s="831"/>
      <c r="M173" s="831">
        <v>204</v>
      </c>
      <c r="N173" s="831">
        <v>6</v>
      </c>
      <c r="O173" s="831">
        <v>1236</v>
      </c>
      <c r="P173" s="827"/>
      <c r="Q173" s="832">
        <v>206</v>
      </c>
    </row>
    <row r="174" spans="1:17" ht="14.45" customHeight="1" x14ac:dyDescent="0.2">
      <c r="A174" s="821" t="s">
        <v>8193</v>
      </c>
      <c r="B174" s="822" t="s">
        <v>8194</v>
      </c>
      <c r="C174" s="822" t="s">
        <v>6946</v>
      </c>
      <c r="D174" s="822" t="s">
        <v>8336</v>
      </c>
      <c r="E174" s="822" t="s">
        <v>8337</v>
      </c>
      <c r="F174" s="831">
        <v>41</v>
      </c>
      <c r="G174" s="831">
        <v>1066</v>
      </c>
      <c r="H174" s="831"/>
      <c r="I174" s="831">
        <v>26</v>
      </c>
      <c r="J174" s="831">
        <v>42</v>
      </c>
      <c r="K174" s="831">
        <v>1092</v>
      </c>
      <c r="L174" s="831"/>
      <c r="M174" s="831">
        <v>26</v>
      </c>
      <c r="N174" s="831">
        <v>45</v>
      </c>
      <c r="O174" s="831">
        <v>1215</v>
      </c>
      <c r="P174" s="827"/>
      <c r="Q174" s="832">
        <v>27</v>
      </c>
    </row>
    <row r="175" spans="1:17" ht="14.45" customHeight="1" x14ac:dyDescent="0.2">
      <c r="A175" s="821" t="s">
        <v>8193</v>
      </c>
      <c r="B175" s="822" t="s">
        <v>8194</v>
      </c>
      <c r="C175" s="822" t="s">
        <v>6946</v>
      </c>
      <c r="D175" s="822" t="s">
        <v>8338</v>
      </c>
      <c r="E175" s="822" t="s">
        <v>8339</v>
      </c>
      <c r="F175" s="831">
        <v>71</v>
      </c>
      <c r="G175" s="831">
        <v>5964</v>
      </c>
      <c r="H175" s="831"/>
      <c r="I175" s="831">
        <v>84</v>
      </c>
      <c r="J175" s="831">
        <v>128</v>
      </c>
      <c r="K175" s="831">
        <v>10752</v>
      </c>
      <c r="L175" s="831"/>
      <c r="M175" s="831">
        <v>84</v>
      </c>
      <c r="N175" s="831">
        <v>113</v>
      </c>
      <c r="O175" s="831">
        <v>9605</v>
      </c>
      <c r="P175" s="827"/>
      <c r="Q175" s="832">
        <v>85</v>
      </c>
    </row>
    <row r="176" spans="1:17" ht="14.45" customHeight="1" x14ac:dyDescent="0.2">
      <c r="A176" s="821" t="s">
        <v>8193</v>
      </c>
      <c r="B176" s="822" t="s">
        <v>8194</v>
      </c>
      <c r="C176" s="822" t="s">
        <v>6946</v>
      </c>
      <c r="D176" s="822" t="s">
        <v>8340</v>
      </c>
      <c r="E176" s="822" t="s">
        <v>8341</v>
      </c>
      <c r="F176" s="831">
        <v>137</v>
      </c>
      <c r="G176" s="831">
        <v>24249</v>
      </c>
      <c r="H176" s="831"/>
      <c r="I176" s="831">
        <v>177</v>
      </c>
      <c r="J176" s="831">
        <v>137</v>
      </c>
      <c r="K176" s="831">
        <v>24386</v>
      </c>
      <c r="L176" s="831"/>
      <c r="M176" s="831">
        <v>178</v>
      </c>
      <c r="N176" s="831">
        <v>126</v>
      </c>
      <c r="O176" s="831">
        <v>22680</v>
      </c>
      <c r="P176" s="827"/>
      <c r="Q176" s="832">
        <v>180</v>
      </c>
    </row>
    <row r="177" spans="1:17" ht="14.45" customHeight="1" x14ac:dyDescent="0.2">
      <c r="A177" s="821" t="s">
        <v>8193</v>
      </c>
      <c r="B177" s="822" t="s">
        <v>8194</v>
      </c>
      <c r="C177" s="822" t="s">
        <v>6946</v>
      </c>
      <c r="D177" s="822" t="s">
        <v>8342</v>
      </c>
      <c r="E177" s="822" t="s">
        <v>8343</v>
      </c>
      <c r="F177" s="831">
        <v>16</v>
      </c>
      <c r="G177" s="831">
        <v>4064</v>
      </c>
      <c r="H177" s="831"/>
      <c r="I177" s="831">
        <v>254</v>
      </c>
      <c r="J177" s="831">
        <v>17</v>
      </c>
      <c r="K177" s="831">
        <v>4335</v>
      </c>
      <c r="L177" s="831"/>
      <c r="M177" s="831">
        <v>255</v>
      </c>
      <c r="N177" s="831">
        <v>6</v>
      </c>
      <c r="O177" s="831">
        <v>1542</v>
      </c>
      <c r="P177" s="827"/>
      <c r="Q177" s="832">
        <v>257</v>
      </c>
    </row>
    <row r="178" spans="1:17" ht="14.45" customHeight="1" x14ac:dyDescent="0.2">
      <c r="A178" s="821" t="s">
        <v>8193</v>
      </c>
      <c r="B178" s="822" t="s">
        <v>8194</v>
      </c>
      <c r="C178" s="822" t="s">
        <v>6946</v>
      </c>
      <c r="D178" s="822" t="s">
        <v>8344</v>
      </c>
      <c r="E178" s="822" t="s">
        <v>8345</v>
      </c>
      <c r="F178" s="831">
        <v>3172</v>
      </c>
      <c r="G178" s="831">
        <v>50752</v>
      </c>
      <c r="H178" s="831"/>
      <c r="I178" s="831">
        <v>16</v>
      </c>
      <c r="J178" s="831">
        <v>3364</v>
      </c>
      <c r="K178" s="831">
        <v>53824</v>
      </c>
      <c r="L178" s="831"/>
      <c r="M178" s="831">
        <v>16</v>
      </c>
      <c r="N178" s="831">
        <v>3035</v>
      </c>
      <c r="O178" s="831">
        <v>48560</v>
      </c>
      <c r="P178" s="827"/>
      <c r="Q178" s="832">
        <v>16</v>
      </c>
    </row>
    <row r="179" spans="1:17" ht="14.45" customHeight="1" x14ac:dyDescent="0.2">
      <c r="A179" s="821" t="s">
        <v>8193</v>
      </c>
      <c r="B179" s="822" t="s">
        <v>8194</v>
      </c>
      <c r="C179" s="822" t="s">
        <v>6946</v>
      </c>
      <c r="D179" s="822" t="s">
        <v>8346</v>
      </c>
      <c r="E179" s="822" t="s">
        <v>8347</v>
      </c>
      <c r="F179" s="831">
        <v>1058</v>
      </c>
      <c r="G179" s="831">
        <v>24334</v>
      </c>
      <c r="H179" s="831"/>
      <c r="I179" s="831">
        <v>23</v>
      </c>
      <c r="J179" s="831">
        <v>1389</v>
      </c>
      <c r="K179" s="831">
        <v>31947</v>
      </c>
      <c r="L179" s="831"/>
      <c r="M179" s="831">
        <v>23</v>
      </c>
      <c r="N179" s="831">
        <v>1231</v>
      </c>
      <c r="O179" s="831">
        <v>29544</v>
      </c>
      <c r="P179" s="827"/>
      <c r="Q179" s="832">
        <v>24</v>
      </c>
    </row>
    <row r="180" spans="1:17" ht="14.45" customHeight="1" x14ac:dyDescent="0.2">
      <c r="A180" s="821" t="s">
        <v>8193</v>
      </c>
      <c r="B180" s="822" t="s">
        <v>8194</v>
      </c>
      <c r="C180" s="822" t="s">
        <v>6946</v>
      </c>
      <c r="D180" s="822" t="s">
        <v>8348</v>
      </c>
      <c r="E180" s="822" t="s">
        <v>8349</v>
      </c>
      <c r="F180" s="831">
        <v>16</v>
      </c>
      <c r="G180" s="831">
        <v>4048</v>
      </c>
      <c r="H180" s="831"/>
      <c r="I180" s="831">
        <v>253</v>
      </c>
      <c r="J180" s="831">
        <v>14</v>
      </c>
      <c r="K180" s="831">
        <v>3556</v>
      </c>
      <c r="L180" s="831"/>
      <c r="M180" s="831">
        <v>254</v>
      </c>
      <c r="N180" s="831">
        <v>7</v>
      </c>
      <c r="O180" s="831">
        <v>1792</v>
      </c>
      <c r="P180" s="827"/>
      <c r="Q180" s="832">
        <v>256</v>
      </c>
    </row>
    <row r="181" spans="1:17" ht="14.45" customHeight="1" x14ac:dyDescent="0.2">
      <c r="A181" s="821" t="s">
        <v>8193</v>
      </c>
      <c r="B181" s="822" t="s">
        <v>8194</v>
      </c>
      <c r="C181" s="822" t="s">
        <v>6946</v>
      </c>
      <c r="D181" s="822" t="s">
        <v>8350</v>
      </c>
      <c r="E181" s="822" t="s">
        <v>8351</v>
      </c>
      <c r="F181" s="831">
        <v>32</v>
      </c>
      <c r="G181" s="831">
        <v>1184</v>
      </c>
      <c r="H181" s="831"/>
      <c r="I181" s="831">
        <v>37</v>
      </c>
      <c r="J181" s="831">
        <v>68</v>
      </c>
      <c r="K181" s="831">
        <v>2516</v>
      </c>
      <c r="L181" s="831"/>
      <c r="M181" s="831">
        <v>37</v>
      </c>
      <c r="N181" s="831">
        <v>74</v>
      </c>
      <c r="O181" s="831">
        <v>2738</v>
      </c>
      <c r="P181" s="827"/>
      <c r="Q181" s="832">
        <v>37</v>
      </c>
    </row>
    <row r="182" spans="1:17" ht="14.45" customHeight="1" x14ac:dyDescent="0.2">
      <c r="A182" s="821" t="s">
        <v>8193</v>
      </c>
      <c r="B182" s="822" t="s">
        <v>8194</v>
      </c>
      <c r="C182" s="822" t="s">
        <v>6946</v>
      </c>
      <c r="D182" s="822" t="s">
        <v>8352</v>
      </c>
      <c r="E182" s="822" t="s">
        <v>8353</v>
      </c>
      <c r="F182" s="831">
        <v>1183</v>
      </c>
      <c r="G182" s="831">
        <v>27209</v>
      </c>
      <c r="H182" s="831"/>
      <c r="I182" s="831">
        <v>23</v>
      </c>
      <c r="J182" s="831">
        <v>1533</v>
      </c>
      <c r="K182" s="831">
        <v>35259</v>
      </c>
      <c r="L182" s="831"/>
      <c r="M182" s="831">
        <v>23</v>
      </c>
      <c r="N182" s="831">
        <v>1371</v>
      </c>
      <c r="O182" s="831">
        <v>32904</v>
      </c>
      <c r="P182" s="827"/>
      <c r="Q182" s="832">
        <v>24</v>
      </c>
    </row>
    <row r="183" spans="1:17" ht="14.45" customHeight="1" x14ac:dyDescent="0.2">
      <c r="A183" s="821" t="s">
        <v>8193</v>
      </c>
      <c r="B183" s="822" t="s">
        <v>8194</v>
      </c>
      <c r="C183" s="822" t="s">
        <v>6946</v>
      </c>
      <c r="D183" s="822" t="s">
        <v>8354</v>
      </c>
      <c r="E183" s="822" t="s">
        <v>8355</v>
      </c>
      <c r="F183" s="831">
        <v>1</v>
      </c>
      <c r="G183" s="831">
        <v>216</v>
      </c>
      <c r="H183" s="831"/>
      <c r="I183" s="831">
        <v>216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8193</v>
      </c>
      <c r="B184" s="822" t="s">
        <v>8194</v>
      </c>
      <c r="C184" s="822" t="s">
        <v>6946</v>
      </c>
      <c r="D184" s="822" t="s">
        <v>8356</v>
      </c>
      <c r="E184" s="822" t="s">
        <v>8357</v>
      </c>
      <c r="F184" s="831">
        <v>4</v>
      </c>
      <c r="G184" s="831">
        <v>684</v>
      </c>
      <c r="H184" s="831"/>
      <c r="I184" s="831">
        <v>171</v>
      </c>
      <c r="J184" s="831">
        <v>6</v>
      </c>
      <c r="K184" s="831">
        <v>1026</v>
      </c>
      <c r="L184" s="831"/>
      <c r="M184" s="831">
        <v>171</v>
      </c>
      <c r="N184" s="831">
        <v>2</v>
      </c>
      <c r="O184" s="831">
        <v>344</v>
      </c>
      <c r="P184" s="827"/>
      <c r="Q184" s="832">
        <v>172</v>
      </c>
    </row>
    <row r="185" spans="1:17" ht="14.45" customHeight="1" x14ac:dyDescent="0.2">
      <c r="A185" s="821" t="s">
        <v>8193</v>
      </c>
      <c r="B185" s="822" t="s">
        <v>8194</v>
      </c>
      <c r="C185" s="822" t="s">
        <v>6946</v>
      </c>
      <c r="D185" s="822" t="s">
        <v>8358</v>
      </c>
      <c r="E185" s="822" t="s">
        <v>8359</v>
      </c>
      <c r="F185" s="831"/>
      <c r="G185" s="831"/>
      <c r="H185" s="831"/>
      <c r="I185" s="831"/>
      <c r="J185" s="831">
        <v>2</v>
      </c>
      <c r="K185" s="831">
        <v>1180</v>
      </c>
      <c r="L185" s="831"/>
      <c r="M185" s="831">
        <v>590</v>
      </c>
      <c r="N185" s="831">
        <v>1</v>
      </c>
      <c r="O185" s="831">
        <v>592</v>
      </c>
      <c r="P185" s="827"/>
      <c r="Q185" s="832">
        <v>592</v>
      </c>
    </row>
    <row r="186" spans="1:17" ht="14.45" customHeight="1" x14ac:dyDescent="0.2">
      <c r="A186" s="821" t="s">
        <v>8193</v>
      </c>
      <c r="B186" s="822" t="s">
        <v>8194</v>
      </c>
      <c r="C186" s="822" t="s">
        <v>6946</v>
      </c>
      <c r="D186" s="822" t="s">
        <v>8360</v>
      </c>
      <c r="E186" s="822" t="s">
        <v>8361</v>
      </c>
      <c r="F186" s="831">
        <v>1</v>
      </c>
      <c r="G186" s="831">
        <v>328</v>
      </c>
      <c r="H186" s="831"/>
      <c r="I186" s="831">
        <v>328</v>
      </c>
      <c r="J186" s="831">
        <v>3</v>
      </c>
      <c r="K186" s="831">
        <v>987</v>
      </c>
      <c r="L186" s="831"/>
      <c r="M186" s="831">
        <v>329</v>
      </c>
      <c r="N186" s="831">
        <v>1</v>
      </c>
      <c r="O186" s="831">
        <v>331</v>
      </c>
      <c r="P186" s="827"/>
      <c r="Q186" s="832">
        <v>331</v>
      </c>
    </row>
    <row r="187" spans="1:17" ht="14.45" customHeight="1" x14ac:dyDescent="0.2">
      <c r="A187" s="821" t="s">
        <v>8193</v>
      </c>
      <c r="B187" s="822" t="s">
        <v>8194</v>
      </c>
      <c r="C187" s="822" t="s">
        <v>6946</v>
      </c>
      <c r="D187" s="822" t="s">
        <v>8362</v>
      </c>
      <c r="E187" s="822" t="s">
        <v>8363</v>
      </c>
      <c r="F187" s="831">
        <v>390</v>
      </c>
      <c r="G187" s="831">
        <v>129090</v>
      </c>
      <c r="H187" s="831"/>
      <c r="I187" s="831">
        <v>331</v>
      </c>
      <c r="J187" s="831">
        <v>496</v>
      </c>
      <c r="K187" s="831">
        <v>164176</v>
      </c>
      <c r="L187" s="831"/>
      <c r="M187" s="831">
        <v>331</v>
      </c>
      <c r="N187" s="831">
        <v>466</v>
      </c>
      <c r="O187" s="831">
        <v>154712</v>
      </c>
      <c r="P187" s="827"/>
      <c r="Q187" s="832">
        <v>332</v>
      </c>
    </row>
    <row r="188" spans="1:17" ht="14.45" customHeight="1" x14ac:dyDescent="0.2">
      <c r="A188" s="821" t="s">
        <v>8193</v>
      </c>
      <c r="B188" s="822" t="s">
        <v>8194</v>
      </c>
      <c r="C188" s="822" t="s">
        <v>6946</v>
      </c>
      <c r="D188" s="822" t="s">
        <v>8364</v>
      </c>
      <c r="E188" s="822" t="s">
        <v>8365</v>
      </c>
      <c r="F188" s="831">
        <v>4</v>
      </c>
      <c r="G188" s="831">
        <v>1108</v>
      </c>
      <c r="H188" s="831"/>
      <c r="I188" s="831">
        <v>277</v>
      </c>
      <c r="J188" s="831">
        <v>1</v>
      </c>
      <c r="K188" s="831">
        <v>277</v>
      </c>
      <c r="L188" s="831"/>
      <c r="M188" s="831">
        <v>277</v>
      </c>
      <c r="N188" s="831">
        <v>2</v>
      </c>
      <c r="O188" s="831">
        <v>554</v>
      </c>
      <c r="P188" s="827"/>
      <c r="Q188" s="832">
        <v>277</v>
      </c>
    </row>
    <row r="189" spans="1:17" ht="14.45" customHeight="1" x14ac:dyDescent="0.2">
      <c r="A189" s="821" t="s">
        <v>8193</v>
      </c>
      <c r="B189" s="822" t="s">
        <v>8194</v>
      </c>
      <c r="C189" s="822" t="s">
        <v>6946</v>
      </c>
      <c r="D189" s="822" t="s">
        <v>8366</v>
      </c>
      <c r="E189" s="822" t="s">
        <v>8367</v>
      </c>
      <c r="F189" s="831">
        <v>1069</v>
      </c>
      <c r="G189" s="831">
        <v>31001</v>
      </c>
      <c r="H189" s="831"/>
      <c r="I189" s="831">
        <v>29</v>
      </c>
      <c r="J189" s="831">
        <v>1440</v>
      </c>
      <c r="K189" s="831">
        <v>41760</v>
      </c>
      <c r="L189" s="831"/>
      <c r="M189" s="831">
        <v>29</v>
      </c>
      <c r="N189" s="831">
        <v>1268</v>
      </c>
      <c r="O189" s="831">
        <v>38040</v>
      </c>
      <c r="P189" s="827"/>
      <c r="Q189" s="832">
        <v>30</v>
      </c>
    </row>
    <row r="190" spans="1:17" ht="14.45" customHeight="1" x14ac:dyDescent="0.2">
      <c r="A190" s="821" t="s">
        <v>8193</v>
      </c>
      <c r="B190" s="822" t="s">
        <v>8194</v>
      </c>
      <c r="C190" s="822" t="s">
        <v>6946</v>
      </c>
      <c r="D190" s="822" t="s">
        <v>8368</v>
      </c>
      <c r="E190" s="822" t="s">
        <v>8369</v>
      </c>
      <c r="F190" s="831">
        <v>154</v>
      </c>
      <c r="G190" s="831">
        <v>27566</v>
      </c>
      <c r="H190" s="831"/>
      <c r="I190" s="831">
        <v>179</v>
      </c>
      <c r="J190" s="831">
        <v>143</v>
      </c>
      <c r="K190" s="831">
        <v>25597</v>
      </c>
      <c r="L190" s="831"/>
      <c r="M190" s="831">
        <v>179</v>
      </c>
      <c r="N190" s="831">
        <v>125</v>
      </c>
      <c r="O190" s="831">
        <v>22500</v>
      </c>
      <c r="P190" s="827"/>
      <c r="Q190" s="832">
        <v>180</v>
      </c>
    </row>
    <row r="191" spans="1:17" ht="14.45" customHeight="1" x14ac:dyDescent="0.2">
      <c r="A191" s="821" t="s">
        <v>8193</v>
      </c>
      <c r="B191" s="822" t="s">
        <v>8194</v>
      </c>
      <c r="C191" s="822" t="s">
        <v>6946</v>
      </c>
      <c r="D191" s="822" t="s">
        <v>8370</v>
      </c>
      <c r="E191" s="822" t="s">
        <v>6011</v>
      </c>
      <c r="F191" s="831"/>
      <c r="G191" s="831"/>
      <c r="H191" s="831"/>
      <c r="I191" s="831"/>
      <c r="J191" s="831">
        <v>2</v>
      </c>
      <c r="K191" s="831">
        <v>402</v>
      </c>
      <c r="L191" s="831"/>
      <c r="M191" s="831">
        <v>201</v>
      </c>
      <c r="N191" s="831">
        <v>1</v>
      </c>
      <c r="O191" s="831">
        <v>203</v>
      </c>
      <c r="P191" s="827"/>
      <c r="Q191" s="832">
        <v>203</v>
      </c>
    </row>
    <row r="192" spans="1:17" ht="14.45" customHeight="1" x14ac:dyDescent="0.2">
      <c r="A192" s="821" t="s">
        <v>8193</v>
      </c>
      <c r="B192" s="822" t="s">
        <v>8194</v>
      </c>
      <c r="C192" s="822" t="s">
        <v>6946</v>
      </c>
      <c r="D192" s="822" t="s">
        <v>8371</v>
      </c>
      <c r="E192" s="822" t="s">
        <v>8372</v>
      </c>
      <c r="F192" s="831">
        <v>15</v>
      </c>
      <c r="G192" s="831">
        <v>240</v>
      </c>
      <c r="H192" s="831"/>
      <c r="I192" s="831">
        <v>16</v>
      </c>
      <c r="J192" s="831">
        <v>33</v>
      </c>
      <c r="K192" s="831">
        <v>528</v>
      </c>
      <c r="L192" s="831"/>
      <c r="M192" s="831">
        <v>16</v>
      </c>
      <c r="N192" s="831">
        <v>42</v>
      </c>
      <c r="O192" s="831">
        <v>672</v>
      </c>
      <c r="P192" s="827"/>
      <c r="Q192" s="832">
        <v>16</v>
      </c>
    </row>
    <row r="193" spans="1:17" ht="14.45" customHeight="1" x14ac:dyDescent="0.2">
      <c r="A193" s="821" t="s">
        <v>8193</v>
      </c>
      <c r="B193" s="822" t="s">
        <v>8194</v>
      </c>
      <c r="C193" s="822" t="s">
        <v>6946</v>
      </c>
      <c r="D193" s="822" t="s">
        <v>8373</v>
      </c>
      <c r="E193" s="822" t="s">
        <v>8374</v>
      </c>
      <c r="F193" s="831">
        <v>3270</v>
      </c>
      <c r="G193" s="831">
        <v>65400</v>
      </c>
      <c r="H193" s="831"/>
      <c r="I193" s="831">
        <v>20</v>
      </c>
      <c r="J193" s="831">
        <v>3471</v>
      </c>
      <c r="K193" s="831">
        <v>69420</v>
      </c>
      <c r="L193" s="831"/>
      <c r="M193" s="831">
        <v>20</v>
      </c>
      <c r="N193" s="831">
        <v>3104</v>
      </c>
      <c r="O193" s="831">
        <v>62080</v>
      </c>
      <c r="P193" s="827"/>
      <c r="Q193" s="832">
        <v>20</v>
      </c>
    </row>
    <row r="194" spans="1:17" ht="14.45" customHeight="1" x14ac:dyDescent="0.2">
      <c r="A194" s="821" t="s">
        <v>8193</v>
      </c>
      <c r="B194" s="822" t="s">
        <v>8194</v>
      </c>
      <c r="C194" s="822" t="s">
        <v>6946</v>
      </c>
      <c r="D194" s="822" t="s">
        <v>8375</v>
      </c>
      <c r="E194" s="822" t="s">
        <v>8376</v>
      </c>
      <c r="F194" s="831">
        <v>4375</v>
      </c>
      <c r="G194" s="831">
        <v>87500</v>
      </c>
      <c r="H194" s="831"/>
      <c r="I194" s="831">
        <v>20</v>
      </c>
      <c r="J194" s="831">
        <v>4834</v>
      </c>
      <c r="K194" s="831">
        <v>96680</v>
      </c>
      <c r="L194" s="831"/>
      <c r="M194" s="831">
        <v>20</v>
      </c>
      <c r="N194" s="831">
        <v>4346</v>
      </c>
      <c r="O194" s="831">
        <v>86920</v>
      </c>
      <c r="P194" s="827"/>
      <c r="Q194" s="832">
        <v>20</v>
      </c>
    </row>
    <row r="195" spans="1:17" ht="14.45" customHeight="1" x14ac:dyDescent="0.2">
      <c r="A195" s="821" t="s">
        <v>8193</v>
      </c>
      <c r="B195" s="822" t="s">
        <v>8194</v>
      </c>
      <c r="C195" s="822" t="s">
        <v>6946</v>
      </c>
      <c r="D195" s="822" t="s">
        <v>8377</v>
      </c>
      <c r="E195" s="822" t="s">
        <v>8378</v>
      </c>
      <c r="F195" s="831">
        <v>76</v>
      </c>
      <c r="G195" s="831">
        <v>14212</v>
      </c>
      <c r="H195" s="831"/>
      <c r="I195" s="831">
        <v>187</v>
      </c>
      <c r="J195" s="831">
        <v>81</v>
      </c>
      <c r="K195" s="831">
        <v>15228</v>
      </c>
      <c r="L195" s="831"/>
      <c r="M195" s="831">
        <v>188</v>
      </c>
      <c r="N195" s="831">
        <v>42</v>
      </c>
      <c r="O195" s="831">
        <v>7980</v>
      </c>
      <c r="P195" s="827"/>
      <c r="Q195" s="832">
        <v>190</v>
      </c>
    </row>
    <row r="196" spans="1:17" ht="14.45" customHeight="1" x14ac:dyDescent="0.2">
      <c r="A196" s="821" t="s">
        <v>8193</v>
      </c>
      <c r="B196" s="822" t="s">
        <v>8194</v>
      </c>
      <c r="C196" s="822" t="s">
        <v>6946</v>
      </c>
      <c r="D196" s="822" t="s">
        <v>8379</v>
      </c>
      <c r="E196" s="822" t="s">
        <v>8380</v>
      </c>
      <c r="F196" s="831">
        <v>2</v>
      </c>
      <c r="G196" s="831">
        <v>380</v>
      </c>
      <c r="H196" s="831"/>
      <c r="I196" s="831">
        <v>190</v>
      </c>
      <c r="J196" s="831">
        <v>3</v>
      </c>
      <c r="K196" s="831">
        <v>570</v>
      </c>
      <c r="L196" s="831"/>
      <c r="M196" s="831">
        <v>190</v>
      </c>
      <c r="N196" s="831">
        <v>2</v>
      </c>
      <c r="O196" s="831">
        <v>386</v>
      </c>
      <c r="P196" s="827"/>
      <c r="Q196" s="832">
        <v>193</v>
      </c>
    </row>
    <row r="197" spans="1:17" ht="14.45" customHeight="1" x14ac:dyDescent="0.2">
      <c r="A197" s="821" t="s">
        <v>8193</v>
      </c>
      <c r="B197" s="822" t="s">
        <v>8194</v>
      </c>
      <c r="C197" s="822" t="s">
        <v>6946</v>
      </c>
      <c r="D197" s="822" t="s">
        <v>8381</v>
      </c>
      <c r="E197" s="822" t="s">
        <v>8382</v>
      </c>
      <c r="F197" s="831">
        <v>14</v>
      </c>
      <c r="G197" s="831">
        <v>3766</v>
      </c>
      <c r="H197" s="831"/>
      <c r="I197" s="831">
        <v>269</v>
      </c>
      <c r="J197" s="831">
        <v>13</v>
      </c>
      <c r="K197" s="831">
        <v>3497</v>
      </c>
      <c r="L197" s="831"/>
      <c r="M197" s="831">
        <v>269</v>
      </c>
      <c r="N197" s="831">
        <v>5</v>
      </c>
      <c r="O197" s="831">
        <v>1355</v>
      </c>
      <c r="P197" s="827"/>
      <c r="Q197" s="832">
        <v>271</v>
      </c>
    </row>
    <row r="198" spans="1:17" ht="14.45" customHeight="1" x14ac:dyDescent="0.2">
      <c r="A198" s="821" t="s">
        <v>8193</v>
      </c>
      <c r="B198" s="822" t="s">
        <v>8194</v>
      </c>
      <c r="C198" s="822" t="s">
        <v>6946</v>
      </c>
      <c r="D198" s="822" t="s">
        <v>8383</v>
      </c>
      <c r="E198" s="822" t="s">
        <v>8384</v>
      </c>
      <c r="F198" s="831">
        <v>1</v>
      </c>
      <c r="G198" s="831">
        <v>163</v>
      </c>
      <c r="H198" s="831"/>
      <c r="I198" s="831">
        <v>163</v>
      </c>
      <c r="J198" s="831">
        <v>6</v>
      </c>
      <c r="K198" s="831">
        <v>984</v>
      </c>
      <c r="L198" s="831"/>
      <c r="M198" s="831">
        <v>164</v>
      </c>
      <c r="N198" s="831"/>
      <c r="O198" s="831"/>
      <c r="P198" s="827"/>
      <c r="Q198" s="832"/>
    </row>
    <row r="199" spans="1:17" ht="14.45" customHeight="1" x14ac:dyDescent="0.2">
      <c r="A199" s="821" t="s">
        <v>8193</v>
      </c>
      <c r="B199" s="822" t="s">
        <v>8194</v>
      </c>
      <c r="C199" s="822" t="s">
        <v>6946</v>
      </c>
      <c r="D199" s="822" t="s">
        <v>8385</v>
      </c>
      <c r="E199" s="822" t="s">
        <v>8386</v>
      </c>
      <c r="F199" s="831">
        <v>4</v>
      </c>
      <c r="G199" s="831">
        <v>696</v>
      </c>
      <c r="H199" s="831"/>
      <c r="I199" s="831">
        <v>174</v>
      </c>
      <c r="J199" s="831">
        <v>5</v>
      </c>
      <c r="K199" s="831">
        <v>870</v>
      </c>
      <c r="L199" s="831"/>
      <c r="M199" s="831">
        <v>174</v>
      </c>
      <c r="N199" s="831">
        <v>2</v>
      </c>
      <c r="O199" s="831">
        <v>350</v>
      </c>
      <c r="P199" s="827"/>
      <c r="Q199" s="832">
        <v>175</v>
      </c>
    </row>
    <row r="200" spans="1:17" ht="14.45" customHeight="1" x14ac:dyDescent="0.2">
      <c r="A200" s="821" t="s">
        <v>8193</v>
      </c>
      <c r="B200" s="822" t="s">
        <v>8194</v>
      </c>
      <c r="C200" s="822" t="s">
        <v>6946</v>
      </c>
      <c r="D200" s="822" t="s">
        <v>8387</v>
      </c>
      <c r="E200" s="822" t="s">
        <v>8388</v>
      </c>
      <c r="F200" s="831">
        <v>26</v>
      </c>
      <c r="G200" s="831">
        <v>2184</v>
      </c>
      <c r="H200" s="831"/>
      <c r="I200" s="831">
        <v>84</v>
      </c>
      <c r="J200" s="831">
        <v>65</v>
      </c>
      <c r="K200" s="831">
        <v>5460</v>
      </c>
      <c r="L200" s="831"/>
      <c r="M200" s="831">
        <v>84</v>
      </c>
      <c r="N200" s="831">
        <v>69</v>
      </c>
      <c r="O200" s="831">
        <v>5865</v>
      </c>
      <c r="P200" s="827"/>
      <c r="Q200" s="832">
        <v>85</v>
      </c>
    </row>
    <row r="201" spans="1:17" ht="14.45" customHeight="1" x14ac:dyDescent="0.2">
      <c r="A201" s="821" t="s">
        <v>8193</v>
      </c>
      <c r="B201" s="822" t="s">
        <v>8194</v>
      </c>
      <c r="C201" s="822" t="s">
        <v>6946</v>
      </c>
      <c r="D201" s="822" t="s">
        <v>8389</v>
      </c>
      <c r="E201" s="822" t="s">
        <v>8390</v>
      </c>
      <c r="F201" s="831">
        <v>63</v>
      </c>
      <c r="G201" s="831">
        <v>41265</v>
      </c>
      <c r="H201" s="831"/>
      <c r="I201" s="831">
        <v>655</v>
      </c>
      <c r="J201" s="831">
        <v>63</v>
      </c>
      <c r="K201" s="831">
        <v>41391</v>
      </c>
      <c r="L201" s="831"/>
      <c r="M201" s="831">
        <v>657</v>
      </c>
      <c r="N201" s="831">
        <v>34</v>
      </c>
      <c r="O201" s="831">
        <v>22644</v>
      </c>
      <c r="P201" s="827"/>
      <c r="Q201" s="832">
        <v>666</v>
      </c>
    </row>
    <row r="202" spans="1:17" ht="14.45" customHeight="1" x14ac:dyDescent="0.2">
      <c r="A202" s="821" t="s">
        <v>8193</v>
      </c>
      <c r="B202" s="822" t="s">
        <v>8194</v>
      </c>
      <c r="C202" s="822" t="s">
        <v>6946</v>
      </c>
      <c r="D202" s="822" t="s">
        <v>8391</v>
      </c>
      <c r="E202" s="822" t="s">
        <v>8392</v>
      </c>
      <c r="F202" s="831">
        <v>4</v>
      </c>
      <c r="G202" s="831">
        <v>1064</v>
      </c>
      <c r="H202" s="831"/>
      <c r="I202" s="831">
        <v>266</v>
      </c>
      <c r="J202" s="831">
        <v>3</v>
      </c>
      <c r="K202" s="831">
        <v>801</v>
      </c>
      <c r="L202" s="831"/>
      <c r="M202" s="831">
        <v>267</v>
      </c>
      <c r="N202" s="831">
        <v>2</v>
      </c>
      <c r="O202" s="831">
        <v>538</v>
      </c>
      <c r="P202" s="827"/>
      <c r="Q202" s="832">
        <v>269</v>
      </c>
    </row>
    <row r="203" spans="1:17" ht="14.45" customHeight="1" x14ac:dyDescent="0.2">
      <c r="A203" s="821" t="s">
        <v>8193</v>
      </c>
      <c r="B203" s="822" t="s">
        <v>8194</v>
      </c>
      <c r="C203" s="822" t="s">
        <v>6946</v>
      </c>
      <c r="D203" s="822" t="s">
        <v>8393</v>
      </c>
      <c r="E203" s="822" t="s">
        <v>8394</v>
      </c>
      <c r="F203" s="831">
        <v>15</v>
      </c>
      <c r="G203" s="831">
        <v>1185</v>
      </c>
      <c r="H203" s="831"/>
      <c r="I203" s="831">
        <v>79</v>
      </c>
      <c r="J203" s="831">
        <v>16</v>
      </c>
      <c r="K203" s="831">
        <v>1264</v>
      </c>
      <c r="L203" s="831"/>
      <c r="M203" s="831">
        <v>79</v>
      </c>
      <c r="N203" s="831">
        <v>11</v>
      </c>
      <c r="O203" s="831">
        <v>880</v>
      </c>
      <c r="P203" s="827"/>
      <c r="Q203" s="832">
        <v>80</v>
      </c>
    </row>
    <row r="204" spans="1:17" ht="14.45" customHeight="1" x14ac:dyDescent="0.2">
      <c r="A204" s="821" t="s">
        <v>8193</v>
      </c>
      <c r="B204" s="822" t="s">
        <v>8194</v>
      </c>
      <c r="C204" s="822" t="s">
        <v>6946</v>
      </c>
      <c r="D204" s="822" t="s">
        <v>8395</v>
      </c>
      <c r="E204" s="822" t="s">
        <v>8396</v>
      </c>
      <c r="F204" s="831"/>
      <c r="G204" s="831"/>
      <c r="H204" s="831"/>
      <c r="I204" s="831"/>
      <c r="J204" s="831"/>
      <c r="K204" s="831"/>
      <c r="L204" s="831"/>
      <c r="M204" s="831"/>
      <c r="N204" s="831">
        <v>1</v>
      </c>
      <c r="O204" s="831">
        <v>305</v>
      </c>
      <c r="P204" s="827"/>
      <c r="Q204" s="832">
        <v>305</v>
      </c>
    </row>
    <row r="205" spans="1:17" ht="14.45" customHeight="1" x14ac:dyDescent="0.2">
      <c r="A205" s="821" t="s">
        <v>8193</v>
      </c>
      <c r="B205" s="822" t="s">
        <v>8194</v>
      </c>
      <c r="C205" s="822" t="s">
        <v>6946</v>
      </c>
      <c r="D205" s="822" t="s">
        <v>8397</v>
      </c>
      <c r="E205" s="822" t="s">
        <v>8398</v>
      </c>
      <c r="F205" s="831">
        <v>10</v>
      </c>
      <c r="G205" s="831">
        <v>220</v>
      </c>
      <c r="H205" s="831"/>
      <c r="I205" s="831">
        <v>22</v>
      </c>
      <c r="J205" s="831">
        <v>8</v>
      </c>
      <c r="K205" s="831">
        <v>176</v>
      </c>
      <c r="L205" s="831"/>
      <c r="M205" s="831">
        <v>22</v>
      </c>
      <c r="N205" s="831">
        <v>4</v>
      </c>
      <c r="O205" s="831">
        <v>92</v>
      </c>
      <c r="P205" s="827"/>
      <c r="Q205" s="832">
        <v>23</v>
      </c>
    </row>
    <row r="206" spans="1:17" ht="14.45" customHeight="1" x14ac:dyDescent="0.2">
      <c r="A206" s="821" t="s">
        <v>8193</v>
      </c>
      <c r="B206" s="822" t="s">
        <v>8194</v>
      </c>
      <c r="C206" s="822" t="s">
        <v>6946</v>
      </c>
      <c r="D206" s="822" t="s">
        <v>8399</v>
      </c>
      <c r="E206" s="822" t="s">
        <v>8400</v>
      </c>
      <c r="F206" s="831">
        <v>1034</v>
      </c>
      <c r="G206" s="831">
        <v>22748</v>
      </c>
      <c r="H206" s="831"/>
      <c r="I206" s="831">
        <v>22</v>
      </c>
      <c r="J206" s="831">
        <v>1383</v>
      </c>
      <c r="K206" s="831">
        <v>30426</v>
      </c>
      <c r="L206" s="831"/>
      <c r="M206" s="831">
        <v>22</v>
      </c>
      <c r="N206" s="831">
        <v>1226</v>
      </c>
      <c r="O206" s="831">
        <v>28198</v>
      </c>
      <c r="P206" s="827"/>
      <c r="Q206" s="832">
        <v>23</v>
      </c>
    </row>
    <row r="207" spans="1:17" ht="14.45" customHeight="1" x14ac:dyDescent="0.2">
      <c r="A207" s="821" t="s">
        <v>8193</v>
      </c>
      <c r="B207" s="822" t="s">
        <v>8194</v>
      </c>
      <c r="C207" s="822" t="s">
        <v>6946</v>
      </c>
      <c r="D207" s="822" t="s">
        <v>8401</v>
      </c>
      <c r="E207" s="822" t="s">
        <v>8402</v>
      </c>
      <c r="F207" s="831">
        <v>2</v>
      </c>
      <c r="G207" s="831">
        <v>346</v>
      </c>
      <c r="H207" s="831"/>
      <c r="I207" s="831">
        <v>173</v>
      </c>
      <c r="J207" s="831">
        <v>3</v>
      </c>
      <c r="K207" s="831">
        <v>522</v>
      </c>
      <c r="L207" s="831"/>
      <c r="M207" s="831">
        <v>174</v>
      </c>
      <c r="N207" s="831">
        <v>3</v>
      </c>
      <c r="O207" s="831">
        <v>528</v>
      </c>
      <c r="P207" s="827"/>
      <c r="Q207" s="832">
        <v>176</v>
      </c>
    </row>
    <row r="208" spans="1:17" ht="14.45" customHeight="1" x14ac:dyDescent="0.2">
      <c r="A208" s="821" t="s">
        <v>8193</v>
      </c>
      <c r="B208" s="822" t="s">
        <v>8194</v>
      </c>
      <c r="C208" s="822" t="s">
        <v>6946</v>
      </c>
      <c r="D208" s="822" t="s">
        <v>8403</v>
      </c>
      <c r="E208" s="822" t="s">
        <v>8404</v>
      </c>
      <c r="F208" s="831">
        <v>531</v>
      </c>
      <c r="G208" s="831">
        <v>262845</v>
      </c>
      <c r="H208" s="831"/>
      <c r="I208" s="831">
        <v>495</v>
      </c>
      <c r="J208" s="831">
        <v>664</v>
      </c>
      <c r="K208" s="831">
        <v>328680</v>
      </c>
      <c r="L208" s="831"/>
      <c r="M208" s="831">
        <v>495</v>
      </c>
      <c r="N208" s="831">
        <v>694</v>
      </c>
      <c r="O208" s="831">
        <v>344224</v>
      </c>
      <c r="P208" s="827"/>
      <c r="Q208" s="832">
        <v>496</v>
      </c>
    </row>
    <row r="209" spans="1:17" ht="14.45" customHeight="1" x14ac:dyDescent="0.2">
      <c r="A209" s="821" t="s">
        <v>8193</v>
      </c>
      <c r="B209" s="822" t="s">
        <v>8194</v>
      </c>
      <c r="C209" s="822" t="s">
        <v>6946</v>
      </c>
      <c r="D209" s="822" t="s">
        <v>8405</v>
      </c>
      <c r="E209" s="822" t="s">
        <v>8406</v>
      </c>
      <c r="F209" s="831">
        <v>1</v>
      </c>
      <c r="G209" s="831">
        <v>192</v>
      </c>
      <c r="H209" s="831"/>
      <c r="I209" s="831">
        <v>192</v>
      </c>
      <c r="J209" s="831"/>
      <c r="K209" s="831"/>
      <c r="L209" s="831"/>
      <c r="M209" s="831"/>
      <c r="N209" s="831">
        <v>1</v>
      </c>
      <c r="O209" s="831">
        <v>195</v>
      </c>
      <c r="P209" s="827"/>
      <c r="Q209" s="832">
        <v>195</v>
      </c>
    </row>
    <row r="210" spans="1:17" ht="14.45" customHeight="1" x14ac:dyDescent="0.2">
      <c r="A210" s="821" t="s">
        <v>8193</v>
      </c>
      <c r="B210" s="822" t="s">
        <v>8194</v>
      </c>
      <c r="C210" s="822" t="s">
        <v>6946</v>
      </c>
      <c r="D210" s="822" t="s">
        <v>8407</v>
      </c>
      <c r="E210" s="822" t="s">
        <v>8408</v>
      </c>
      <c r="F210" s="831"/>
      <c r="G210" s="831"/>
      <c r="H210" s="831"/>
      <c r="I210" s="831"/>
      <c r="J210" s="831"/>
      <c r="K210" s="831"/>
      <c r="L210" s="831"/>
      <c r="M210" s="831"/>
      <c r="N210" s="831">
        <v>2</v>
      </c>
      <c r="O210" s="831">
        <v>412</v>
      </c>
      <c r="P210" s="827"/>
      <c r="Q210" s="832">
        <v>206</v>
      </c>
    </row>
    <row r="211" spans="1:17" ht="14.45" customHeight="1" x14ac:dyDescent="0.2">
      <c r="A211" s="821" t="s">
        <v>8193</v>
      </c>
      <c r="B211" s="822" t="s">
        <v>8194</v>
      </c>
      <c r="C211" s="822" t="s">
        <v>6946</v>
      </c>
      <c r="D211" s="822" t="s">
        <v>8409</v>
      </c>
      <c r="E211" s="822" t="s">
        <v>8410</v>
      </c>
      <c r="F211" s="831">
        <v>6</v>
      </c>
      <c r="G211" s="831">
        <v>1008</v>
      </c>
      <c r="H211" s="831"/>
      <c r="I211" s="831">
        <v>168</v>
      </c>
      <c r="J211" s="831">
        <v>2</v>
      </c>
      <c r="K211" s="831">
        <v>336</v>
      </c>
      <c r="L211" s="831"/>
      <c r="M211" s="831">
        <v>168</v>
      </c>
      <c r="N211" s="831">
        <v>1</v>
      </c>
      <c r="O211" s="831">
        <v>169</v>
      </c>
      <c r="P211" s="827"/>
      <c r="Q211" s="832">
        <v>169</v>
      </c>
    </row>
    <row r="212" spans="1:17" ht="14.45" customHeight="1" x14ac:dyDescent="0.2">
      <c r="A212" s="821" t="s">
        <v>8193</v>
      </c>
      <c r="B212" s="822" t="s">
        <v>8194</v>
      </c>
      <c r="C212" s="822" t="s">
        <v>6946</v>
      </c>
      <c r="D212" s="822" t="s">
        <v>8411</v>
      </c>
      <c r="E212" s="822" t="s">
        <v>8412</v>
      </c>
      <c r="F212" s="831">
        <v>1</v>
      </c>
      <c r="G212" s="831">
        <v>1698</v>
      </c>
      <c r="H212" s="831"/>
      <c r="I212" s="831">
        <v>1698</v>
      </c>
      <c r="J212" s="831"/>
      <c r="K212" s="831"/>
      <c r="L212" s="831"/>
      <c r="M212" s="831"/>
      <c r="N212" s="831">
        <v>1</v>
      </c>
      <c r="O212" s="831">
        <v>1745</v>
      </c>
      <c r="P212" s="827"/>
      <c r="Q212" s="832">
        <v>1745</v>
      </c>
    </row>
    <row r="213" spans="1:17" ht="14.45" customHeight="1" x14ac:dyDescent="0.2">
      <c r="A213" s="821" t="s">
        <v>8193</v>
      </c>
      <c r="B213" s="822" t="s">
        <v>8194</v>
      </c>
      <c r="C213" s="822" t="s">
        <v>6946</v>
      </c>
      <c r="D213" s="822" t="s">
        <v>8413</v>
      </c>
      <c r="E213" s="822" t="s">
        <v>8414</v>
      </c>
      <c r="F213" s="831">
        <v>83</v>
      </c>
      <c r="G213" s="831">
        <v>22161</v>
      </c>
      <c r="H213" s="831"/>
      <c r="I213" s="831">
        <v>267</v>
      </c>
      <c r="J213" s="831">
        <v>131</v>
      </c>
      <c r="K213" s="831">
        <v>35239</v>
      </c>
      <c r="L213" s="831"/>
      <c r="M213" s="831">
        <v>269</v>
      </c>
      <c r="N213" s="831">
        <v>181</v>
      </c>
      <c r="O213" s="831">
        <v>49232</v>
      </c>
      <c r="P213" s="827"/>
      <c r="Q213" s="832">
        <v>272</v>
      </c>
    </row>
    <row r="214" spans="1:17" ht="14.45" customHeight="1" x14ac:dyDescent="0.2">
      <c r="A214" s="821" t="s">
        <v>8193</v>
      </c>
      <c r="B214" s="822" t="s">
        <v>8194</v>
      </c>
      <c r="C214" s="822" t="s">
        <v>6946</v>
      </c>
      <c r="D214" s="822" t="s">
        <v>8415</v>
      </c>
      <c r="E214" s="822" t="s">
        <v>8416</v>
      </c>
      <c r="F214" s="831">
        <v>3</v>
      </c>
      <c r="G214" s="831">
        <v>381</v>
      </c>
      <c r="H214" s="831"/>
      <c r="I214" s="831">
        <v>127</v>
      </c>
      <c r="J214" s="831">
        <v>3</v>
      </c>
      <c r="K214" s="831">
        <v>381</v>
      </c>
      <c r="L214" s="831"/>
      <c r="M214" s="831">
        <v>127</v>
      </c>
      <c r="N214" s="831"/>
      <c r="O214" s="831"/>
      <c r="P214" s="827"/>
      <c r="Q214" s="832"/>
    </row>
    <row r="215" spans="1:17" ht="14.45" customHeight="1" x14ac:dyDescent="0.2">
      <c r="A215" s="821" t="s">
        <v>8193</v>
      </c>
      <c r="B215" s="822" t="s">
        <v>8194</v>
      </c>
      <c r="C215" s="822" t="s">
        <v>6946</v>
      </c>
      <c r="D215" s="822" t="s">
        <v>8417</v>
      </c>
      <c r="E215" s="822" t="s">
        <v>8418</v>
      </c>
      <c r="F215" s="831"/>
      <c r="G215" s="831"/>
      <c r="H215" s="831"/>
      <c r="I215" s="831"/>
      <c r="J215" s="831">
        <v>1</v>
      </c>
      <c r="K215" s="831">
        <v>310</v>
      </c>
      <c r="L215" s="831"/>
      <c r="M215" s="831">
        <v>310</v>
      </c>
      <c r="N215" s="831">
        <v>5</v>
      </c>
      <c r="O215" s="831">
        <v>1555</v>
      </c>
      <c r="P215" s="827"/>
      <c r="Q215" s="832">
        <v>311</v>
      </c>
    </row>
    <row r="216" spans="1:17" ht="14.45" customHeight="1" x14ac:dyDescent="0.2">
      <c r="A216" s="821" t="s">
        <v>8193</v>
      </c>
      <c r="B216" s="822" t="s">
        <v>8194</v>
      </c>
      <c r="C216" s="822" t="s">
        <v>6946</v>
      </c>
      <c r="D216" s="822" t="s">
        <v>8419</v>
      </c>
      <c r="E216" s="822" t="s">
        <v>8420</v>
      </c>
      <c r="F216" s="831">
        <v>33</v>
      </c>
      <c r="G216" s="831">
        <v>759</v>
      </c>
      <c r="H216" s="831"/>
      <c r="I216" s="831">
        <v>23</v>
      </c>
      <c r="J216" s="831">
        <v>32</v>
      </c>
      <c r="K216" s="831">
        <v>736</v>
      </c>
      <c r="L216" s="831"/>
      <c r="M216" s="831">
        <v>23</v>
      </c>
      <c r="N216" s="831">
        <v>39</v>
      </c>
      <c r="O216" s="831">
        <v>936</v>
      </c>
      <c r="P216" s="827"/>
      <c r="Q216" s="832">
        <v>24</v>
      </c>
    </row>
    <row r="217" spans="1:17" ht="14.45" customHeight="1" x14ac:dyDescent="0.2">
      <c r="A217" s="821" t="s">
        <v>8193</v>
      </c>
      <c r="B217" s="822" t="s">
        <v>8194</v>
      </c>
      <c r="C217" s="822" t="s">
        <v>6946</v>
      </c>
      <c r="D217" s="822" t="s">
        <v>8421</v>
      </c>
      <c r="E217" s="822" t="s">
        <v>8422</v>
      </c>
      <c r="F217" s="831">
        <v>2</v>
      </c>
      <c r="G217" s="831">
        <v>34</v>
      </c>
      <c r="H217" s="831"/>
      <c r="I217" s="831">
        <v>17</v>
      </c>
      <c r="J217" s="831">
        <v>1</v>
      </c>
      <c r="K217" s="831">
        <v>17</v>
      </c>
      <c r="L217" s="831"/>
      <c r="M217" s="831">
        <v>17</v>
      </c>
      <c r="N217" s="831">
        <v>3</v>
      </c>
      <c r="O217" s="831">
        <v>51</v>
      </c>
      <c r="P217" s="827"/>
      <c r="Q217" s="832">
        <v>17</v>
      </c>
    </row>
    <row r="218" spans="1:17" ht="14.45" customHeight="1" x14ac:dyDescent="0.2">
      <c r="A218" s="821" t="s">
        <v>8193</v>
      </c>
      <c r="B218" s="822" t="s">
        <v>8194</v>
      </c>
      <c r="C218" s="822" t="s">
        <v>6946</v>
      </c>
      <c r="D218" s="822" t="s">
        <v>8423</v>
      </c>
      <c r="E218" s="822" t="s">
        <v>8424</v>
      </c>
      <c r="F218" s="831">
        <v>2</v>
      </c>
      <c r="G218" s="831">
        <v>268</v>
      </c>
      <c r="H218" s="831"/>
      <c r="I218" s="831">
        <v>134</v>
      </c>
      <c r="J218" s="831">
        <v>4</v>
      </c>
      <c r="K218" s="831">
        <v>540</v>
      </c>
      <c r="L218" s="831"/>
      <c r="M218" s="831">
        <v>135</v>
      </c>
      <c r="N218" s="831">
        <v>6</v>
      </c>
      <c r="O218" s="831">
        <v>822</v>
      </c>
      <c r="P218" s="827"/>
      <c r="Q218" s="832">
        <v>137</v>
      </c>
    </row>
    <row r="219" spans="1:17" ht="14.45" customHeight="1" x14ac:dyDescent="0.2">
      <c r="A219" s="821" t="s">
        <v>8193</v>
      </c>
      <c r="B219" s="822" t="s">
        <v>8194</v>
      </c>
      <c r="C219" s="822" t="s">
        <v>6946</v>
      </c>
      <c r="D219" s="822" t="s">
        <v>8425</v>
      </c>
      <c r="E219" s="822" t="s">
        <v>8426</v>
      </c>
      <c r="F219" s="831">
        <v>57</v>
      </c>
      <c r="G219" s="831">
        <v>37164</v>
      </c>
      <c r="H219" s="831"/>
      <c r="I219" s="831">
        <v>652</v>
      </c>
      <c r="J219" s="831">
        <v>120</v>
      </c>
      <c r="K219" s="831">
        <v>78240</v>
      </c>
      <c r="L219" s="831"/>
      <c r="M219" s="831">
        <v>652</v>
      </c>
      <c r="N219" s="831">
        <v>139</v>
      </c>
      <c r="O219" s="831">
        <v>90906</v>
      </c>
      <c r="P219" s="827"/>
      <c r="Q219" s="832">
        <v>654</v>
      </c>
    </row>
    <row r="220" spans="1:17" ht="14.45" customHeight="1" x14ac:dyDescent="0.2">
      <c r="A220" s="821" t="s">
        <v>8193</v>
      </c>
      <c r="B220" s="822" t="s">
        <v>8194</v>
      </c>
      <c r="C220" s="822" t="s">
        <v>6946</v>
      </c>
      <c r="D220" s="822" t="s">
        <v>8427</v>
      </c>
      <c r="E220" s="822" t="s">
        <v>8428</v>
      </c>
      <c r="F220" s="831">
        <v>11</v>
      </c>
      <c r="G220" s="831">
        <v>4895</v>
      </c>
      <c r="H220" s="831"/>
      <c r="I220" s="831">
        <v>445</v>
      </c>
      <c r="J220" s="831">
        <v>2</v>
      </c>
      <c r="K220" s="831">
        <v>892</v>
      </c>
      <c r="L220" s="831"/>
      <c r="M220" s="831">
        <v>446</v>
      </c>
      <c r="N220" s="831">
        <v>8</v>
      </c>
      <c r="O220" s="831">
        <v>3592</v>
      </c>
      <c r="P220" s="827"/>
      <c r="Q220" s="832">
        <v>449</v>
      </c>
    </row>
    <row r="221" spans="1:17" ht="14.45" customHeight="1" x14ac:dyDescent="0.2">
      <c r="A221" s="821" t="s">
        <v>8193</v>
      </c>
      <c r="B221" s="822" t="s">
        <v>8194</v>
      </c>
      <c r="C221" s="822" t="s">
        <v>6946</v>
      </c>
      <c r="D221" s="822" t="s">
        <v>8429</v>
      </c>
      <c r="E221" s="822" t="s">
        <v>8430</v>
      </c>
      <c r="F221" s="831">
        <v>10</v>
      </c>
      <c r="G221" s="831">
        <v>2960</v>
      </c>
      <c r="H221" s="831"/>
      <c r="I221" s="831">
        <v>296</v>
      </c>
      <c r="J221" s="831">
        <v>11</v>
      </c>
      <c r="K221" s="831">
        <v>3256</v>
      </c>
      <c r="L221" s="831"/>
      <c r="M221" s="831">
        <v>296</v>
      </c>
      <c r="N221" s="831">
        <v>8</v>
      </c>
      <c r="O221" s="831">
        <v>2392</v>
      </c>
      <c r="P221" s="827"/>
      <c r="Q221" s="832">
        <v>299</v>
      </c>
    </row>
    <row r="222" spans="1:17" ht="14.45" customHeight="1" x14ac:dyDescent="0.2">
      <c r="A222" s="821" t="s">
        <v>8193</v>
      </c>
      <c r="B222" s="822" t="s">
        <v>8194</v>
      </c>
      <c r="C222" s="822" t="s">
        <v>6946</v>
      </c>
      <c r="D222" s="822" t="s">
        <v>8431</v>
      </c>
      <c r="E222" s="822" t="s">
        <v>8432</v>
      </c>
      <c r="F222" s="831">
        <v>6</v>
      </c>
      <c r="G222" s="831">
        <v>270</v>
      </c>
      <c r="H222" s="831"/>
      <c r="I222" s="831">
        <v>45</v>
      </c>
      <c r="J222" s="831">
        <v>8</v>
      </c>
      <c r="K222" s="831">
        <v>360</v>
      </c>
      <c r="L222" s="831"/>
      <c r="M222" s="831">
        <v>45</v>
      </c>
      <c r="N222" s="831"/>
      <c r="O222" s="831"/>
      <c r="P222" s="827"/>
      <c r="Q222" s="832"/>
    </row>
    <row r="223" spans="1:17" ht="14.45" customHeight="1" x14ac:dyDescent="0.2">
      <c r="A223" s="821" t="s">
        <v>8193</v>
      </c>
      <c r="B223" s="822" t="s">
        <v>8194</v>
      </c>
      <c r="C223" s="822" t="s">
        <v>6946</v>
      </c>
      <c r="D223" s="822" t="s">
        <v>8433</v>
      </c>
      <c r="E223" s="822" t="s">
        <v>8434</v>
      </c>
      <c r="F223" s="831"/>
      <c r="G223" s="831"/>
      <c r="H223" s="831"/>
      <c r="I223" s="831"/>
      <c r="J223" s="831">
        <v>1</v>
      </c>
      <c r="K223" s="831">
        <v>26</v>
      </c>
      <c r="L223" s="831"/>
      <c r="M223" s="831">
        <v>26</v>
      </c>
      <c r="N223" s="831"/>
      <c r="O223" s="831"/>
      <c r="P223" s="827"/>
      <c r="Q223" s="832"/>
    </row>
    <row r="224" spans="1:17" ht="14.45" customHeight="1" x14ac:dyDescent="0.2">
      <c r="A224" s="821" t="s">
        <v>8193</v>
      </c>
      <c r="B224" s="822" t="s">
        <v>8194</v>
      </c>
      <c r="C224" s="822" t="s">
        <v>6946</v>
      </c>
      <c r="D224" s="822" t="s">
        <v>8435</v>
      </c>
      <c r="E224" s="822" t="s">
        <v>8436</v>
      </c>
      <c r="F224" s="831">
        <v>6</v>
      </c>
      <c r="G224" s="831">
        <v>276</v>
      </c>
      <c r="H224" s="831"/>
      <c r="I224" s="831">
        <v>46</v>
      </c>
      <c r="J224" s="831">
        <v>8</v>
      </c>
      <c r="K224" s="831">
        <v>368</v>
      </c>
      <c r="L224" s="831"/>
      <c r="M224" s="831">
        <v>46</v>
      </c>
      <c r="N224" s="831">
        <v>3</v>
      </c>
      <c r="O224" s="831">
        <v>141</v>
      </c>
      <c r="P224" s="827"/>
      <c r="Q224" s="832">
        <v>47</v>
      </c>
    </row>
    <row r="225" spans="1:17" ht="14.45" customHeight="1" x14ac:dyDescent="0.2">
      <c r="A225" s="821" t="s">
        <v>8193</v>
      </c>
      <c r="B225" s="822" t="s">
        <v>8194</v>
      </c>
      <c r="C225" s="822" t="s">
        <v>6946</v>
      </c>
      <c r="D225" s="822" t="s">
        <v>8437</v>
      </c>
      <c r="E225" s="822" t="s">
        <v>8438</v>
      </c>
      <c r="F225" s="831">
        <v>6</v>
      </c>
      <c r="G225" s="831">
        <v>1860</v>
      </c>
      <c r="H225" s="831"/>
      <c r="I225" s="831">
        <v>310</v>
      </c>
      <c r="J225" s="831">
        <v>1</v>
      </c>
      <c r="K225" s="831">
        <v>310</v>
      </c>
      <c r="L225" s="831"/>
      <c r="M225" s="831">
        <v>310</v>
      </c>
      <c r="N225" s="831"/>
      <c r="O225" s="831"/>
      <c r="P225" s="827"/>
      <c r="Q225" s="832"/>
    </row>
    <row r="226" spans="1:17" ht="14.45" customHeight="1" x14ac:dyDescent="0.2">
      <c r="A226" s="821" t="s">
        <v>8193</v>
      </c>
      <c r="B226" s="822" t="s">
        <v>8194</v>
      </c>
      <c r="C226" s="822" t="s">
        <v>6946</v>
      </c>
      <c r="D226" s="822" t="s">
        <v>8439</v>
      </c>
      <c r="E226" s="822" t="s">
        <v>8440</v>
      </c>
      <c r="F226" s="831">
        <v>137</v>
      </c>
      <c r="G226" s="831">
        <v>72473</v>
      </c>
      <c r="H226" s="831"/>
      <c r="I226" s="831">
        <v>529</v>
      </c>
      <c r="J226" s="831">
        <v>149</v>
      </c>
      <c r="K226" s="831">
        <v>78970</v>
      </c>
      <c r="L226" s="831"/>
      <c r="M226" s="831">
        <v>530</v>
      </c>
      <c r="N226" s="831">
        <v>64</v>
      </c>
      <c r="O226" s="831">
        <v>34048</v>
      </c>
      <c r="P226" s="827"/>
      <c r="Q226" s="832">
        <v>532</v>
      </c>
    </row>
    <row r="227" spans="1:17" ht="14.45" customHeight="1" x14ac:dyDescent="0.2">
      <c r="A227" s="821" t="s">
        <v>8193</v>
      </c>
      <c r="B227" s="822" t="s">
        <v>8194</v>
      </c>
      <c r="C227" s="822" t="s">
        <v>6946</v>
      </c>
      <c r="D227" s="822" t="s">
        <v>8441</v>
      </c>
      <c r="E227" s="822" t="s">
        <v>8442</v>
      </c>
      <c r="F227" s="831">
        <v>1</v>
      </c>
      <c r="G227" s="831">
        <v>31</v>
      </c>
      <c r="H227" s="831"/>
      <c r="I227" s="831">
        <v>31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8193</v>
      </c>
      <c r="B228" s="822" t="s">
        <v>8194</v>
      </c>
      <c r="C228" s="822" t="s">
        <v>6946</v>
      </c>
      <c r="D228" s="822" t="s">
        <v>8443</v>
      </c>
      <c r="E228" s="822" t="s">
        <v>8444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357</v>
      </c>
      <c r="P228" s="827"/>
      <c r="Q228" s="832">
        <v>357</v>
      </c>
    </row>
    <row r="229" spans="1:17" ht="14.45" customHeight="1" x14ac:dyDescent="0.2">
      <c r="A229" s="821" t="s">
        <v>8193</v>
      </c>
      <c r="B229" s="822" t="s">
        <v>8194</v>
      </c>
      <c r="C229" s="822" t="s">
        <v>6946</v>
      </c>
      <c r="D229" s="822" t="s">
        <v>8445</v>
      </c>
      <c r="E229" s="822" t="s">
        <v>8446</v>
      </c>
      <c r="F229" s="831">
        <v>2</v>
      </c>
      <c r="G229" s="831">
        <v>62</v>
      </c>
      <c r="H229" s="831"/>
      <c r="I229" s="831">
        <v>31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8193</v>
      </c>
      <c r="B230" s="822" t="s">
        <v>8194</v>
      </c>
      <c r="C230" s="822" t="s">
        <v>6946</v>
      </c>
      <c r="D230" s="822" t="s">
        <v>8447</v>
      </c>
      <c r="E230" s="822" t="s">
        <v>8448</v>
      </c>
      <c r="F230" s="831">
        <v>1</v>
      </c>
      <c r="G230" s="831">
        <v>185</v>
      </c>
      <c r="H230" s="831"/>
      <c r="I230" s="831">
        <v>185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8193</v>
      </c>
      <c r="B231" s="822" t="s">
        <v>8194</v>
      </c>
      <c r="C231" s="822" t="s">
        <v>6946</v>
      </c>
      <c r="D231" s="822" t="s">
        <v>8449</v>
      </c>
      <c r="E231" s="822" t="s">
        <v>8450</v>
      </c>
      <c r="F231" s="831"/>
      <c r="G231" s="831"/>
      <c r="H231" s="831"/>
      <c r="I231" s="831"/>
      <c r="J231" s="831">
        <v>1</v>
      </c>
      <c r="K231" s="831">
        <v>300</v>
      </c>
      <c r="L231" s="831"/>
      <c r="M231" s="831">
        <v>300</v>
      </c>
      <c r="N231" s="831"/>
      <c r="O231" s="831"/>
      <c r="P231" s="827"/>
      <c r="Q231" s="832"/>
    </row>
    <row r="232" spans="1:17" ht="14.45" customHeight="1" x14ac:dyDescent="0.2">
      <c r="A232" s="821" t="s">
        <v>8193</v>
      </c>
      <c r="B232" s="822" t="s">
        <v>8194</v>
      </c>
      <c r="C232" s="822" t="s">
        <v>6946</v>
      </c>
      <c r="D232" s="822" t="s">
        <v>8451</v>
      </c>
      <c r="E232" s="822" t="s">
        <v>8452</v>
      </c>
      <c r="F232" s="831"/>
      <c r="G232" s="831"/>
      <c r="H232" s="831"/>
      <c r="I232" s="831"/>
      <c r="J232" s="831">
        <v>1</v>
      </c>
      <c r="K232" s="831">
        <v>359</v>
      </c>
      <c r="L232" s="831"/>
      <c r="M232" s="831">
        <v>359</v>
      </c>
      <c r="N232" s="831">
        <v>2</v>
      </c>
      <c r="O232" s="831">
        <v>726</v>
      </c>
      <c r="P232" s="827"/>
      <c r="Q232" s="832">
        <v>363</v>
      </c>
    </row>
    <row r="233" spans="1:17" ht="14.45" customHeight="1" x14ac:dyDescent="0.2">
      <c r="A233" s="821" t="s">
        <v>8193</v>
      </c>
      <c r="B233" s="822" t="s">
        <v>8194</v>
      </c>
      <c r="C233" s="822" t="s">
        <v>6946</v>
      </c>
      <c r="D233" s="822" t="s">
        <v>8453</v>
      </c>
      <c r="E233" s="822" t="s">
        <v>8454</v>
      </c>
      <c r="F233" s="831">
        <v>1</v>
      </c>
      <c r="G233" s="831">
        <v>529</v>
      </c>
      <c r="H233" s="831"/>
      <c r="I233" s="831">
        <v>529</v>
      </c>
      <c r="J233" s="831">
        <v>2</v>
      </c>
      <c r="K233" s="831">
        <v>1060</v>
      </c>
      <c r="L233" s="831"/>
      <c r="M233" s="831">
        <v>530</v>
      </c>
      <c r="N233" s="831">
        <v>1</v>
      </c>
      <c r="O233" s="831">
        <v>532</v>
      </c>
      <c r="P233" s="827"/>
      <c r="Q233" s="832">
        <v>532</v>
      </c>
    </row>
    <row r="234" spans="1:17" ht="14.45" customHeight="1" x14ac:dyDescent="0.2">
      <c r="A234" s="821" t="s">
        <v>8193</v>
      </c>
      <c r="B234" s="822" t="s">
        <v>8194</v>
      </c>
      <c r="C234" s="822" t="s">
        <v>6946</v>
      </c>
      <c r="D234" s="822" t="s">
        <v>8455</v>
      </c>
      <c r="E234" s="822" t="s">
        <v>8456</v>
      </c>
      <c r="F234" s="831">
        <v>1</v>
      </c>
      <c r="G234" s="831">
        <v>1775</v>
      </c>
      <c r="H234" s="831"/>
      <c r="I234" s="831">
        <v>1775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8193</v>
      </c>
      <c r="B235" s="822" t="s">
        <v>8194</v>
      </c>
      <c r="C235" s="822" t="s">
        <v>6946</v>
      </c>
      <c r="D235" s="822" t="s">
        <v>8457</v>
      </c>
      <c r="E235" s="822" t="s">
        <v>8458</v>
      </c>
      <c r="F235" s="831"/>
      <c r="G235" s="831"/>
      <c r="H235" s="831"/>
      <c r="I235" s="831"/>
      <c r="J235" s="831"/>
      <c r="K235" s="831"/>
      <c r="L235" s="831"/>
      <c r="M235" s="831"/>
      <c r="N235" s="831">
        <v>2</v>
      </c>
      <c r="O235" s="831">
        <v>274</v>
      </c>
      <c r="P235" s="827"/>
      <c r="Q235" s="832">
        <v>137</v>
      </c>
    </row>
    <row r="236" spans="1:17" ht="14.45" customHeight="1" x14ac:dyDescent="0.2">
      <c r="A236" s="821" t="s">
        <v>8193</v>
      </c>
      <c r="B236" s="822" t="s">
        <v>8194</v>
      </c>
      <c r="C236" s="822" t="s">
        <v>6946</v>
      </c>
      <c r="D236" s="822" t="s">
        <v>8459</v>
      </c>
      <c r="E236" s="822" t="s">
        <v>8460</v>
      </c>
      <c r="F236" s="831"/>
      <c r="G236" s="831"/>
      <c r="H236" s="831"/>
      <c r="I236" s="831"/>
      <c r="J236" s="831"/>
      <c r="K236" s="831"/>
      <c r="L236" s="831"/>
      <c r="M236" s="831"/>
      <c r="N236" s="831">
        <v>3</v>
      </c>
      <c r="O236" s="831">
        <v>261</v>
      </c>
      <c r="P236" s="827"/>
      <c r="Q236" s="832">
        <v>87</v>
      </c>
    </row>
    <row r="237" spans="1:17" ht="14.45" customHeight="1" x14ac:dyDescent="0.2">
      <c r="A237" s="821" t="s">
        <v>8193</v>
      </c>
      <c r="B237" s="822" t="s">
        <v>8194</v>
      </c>
      <c r="C237" s="822" t="s">
        <v>6946</v>
      </c>
      <c r="D237" s="822" t="s">
        <v>8461</v>
      </c>
      <c r="E237" s="822" t="s">
        <v>8462</v>
      </c>
      <c r="F237" s="831">
        <v>11</v>
      </c>
      <c r="G237" s="831">
        <v>4488</v>
      </c>
      <c r="H237" s="831"/>
      <c r="I237" s="831">
        <v>408</v>
      </c>
      <c r="J237" s="831">
        <v>26</v>
      </c>
      <c r="K237" s="831">
        <v>10634</v>
      </c>
      <c r="L237" s="831"/>
      <c r="M237" s="831">
        <v>409</v>
      </c>
      <c r="N237" s="831">
        <v>12</v>
      </c>
      <c r="O237" s="831">
        <v>4932</v>
      </c>
      <c r="P237" s="827"/>
      <c r="Q237" s="832">
        <v>411</v>
      </c>
    </row>
    <row r="238" spans="1:17" ht="14.45" customHeight="1" x14ac:dyDescent="0.2">
      <c r="A238" s="821" t="s">
        <v>8193</v>
      </c>
      <c r="B238" s="822" t="s">
        <v>8194</v>
      </c>
      <c r="C238" s="822" t="s">
        <v>6946</v>
      </c>
      <c r="D238" s="822" t="s">
        <v>8463</v>
      </c>
      <c r="E238" s="822" t="s">
        <v>8464</v>
      </c>
      <c r="F238" s="831">
        <v>3</v>
      </c>
      <c r="G238" s="831">
        <v>570</v>
      </c>
      <c r="H238" s="831"/>
      <c r="I238" s="831">
        <v>190</v>
      </c>
      <c r="J238" s="831">
        <v>2</v>
      </c>
      <c r="K238" s="831">
        <v>380</v>
      </c>
      <c r="L238" s="831"/>
      <c r="M238" s="831">
        <v>190</v>
      </c>
      <c r="N238" s="831">
        <v>1</v>
      </c>
      <c r="O238" s="831">
        <v>191</v>
      </c>
      <c r="P238" s="827"/>
      <c r="Q238" s="832">
        <v>191</v>
      </c>
    </row>
    <row r="239" spans="1:17" ht="14.45" customHeight="1" x14ac:dyDescent="0.2">
      <c r="A239" s="821" t="s">
        <v>8193</v>
      </c>
      <c r="B239" s="822" t="s">
        <v>8194</v>
      </c>
      <c r="C239" s="822" t="s">
        <v>6946</v>
      </c>
      <c r="D239" s="822" t="s">
        <v>8465</v>
      </c>
      <c r="E239" s="822" t="s">
        <v>8466</v>
      </c>
      <c r="F239" s="831">
        <v>2</v>
      </c>
      <c r="G239" s="831">
        <v>266</v>
      </c>
      <c r="H239" s="831"/>
      <c r="I239" s="831">
        <v>133</v>
      </c>
      <c r="J239" s="831">
        <v>5</v>
      </c>
      <c r="K239" s="831">
        <v>665</v>
      </c>
      <c r="L239" s="831"/>
      <c r="M239" s="831">
        <v>133</v>
      </c>
      <c r="N239" s="831">
        <v>4</v>
      </c>
      <c r="O239" s="831">
        <v>536</v>
      </c>
      <c r="P239" s="827"/>
      <c r="Q239" s="832">
        <v>134</v>
      </c>
    </row>
    <row r="240" spans="1:17" ht="14.45" customHeight="1" x14ac:dyDescent="0.2">
      <c r="A240" s="821" t="s">
        <v>8193</v>
      </c>
      <c r="B240" s="822" t="s">
        <v>8194</v>
      </c>
      <c r="C240" s="822" t="s">
        <v>6946</v>
      </c>
      <c r="D240" s="822" t="s">
        <v>8467</v>
      </c>
      <c r="E240" s="822" t="s">
        <v>8468</v>
      </c>
      <c r="F240" s="831">
        <v>2314</v>
      </c>
      <c r="G240" s="831">
        <v>85618</v>
      </c>
      <c r="H240" s="831"/>
      <c r="I240" s="831">
        <v>37</v>
      </c>
      <c r="J240" s="831">
        <v>2902</v>
      </c>
      <c r="K240" s="831">
        <v>107374</v>
      </c>
      <c r="L240" s="831"/>
      <c r="M240" s="831">
        <v>37</v>
      </c>
      <c r="N240" s="831">
        <v>2824</v>
      </c>
      <c r="O240" s="831">
        <v>107312</v>
      </c>
      <c r="P240" s="827"/>
      <c r="Q240" s="832">
        <v>38</v>
      </c>
    </row>
    <row r="241" spans="1:17" ht="14.45" customHeight="1" x14ac:dyDescent="0.2">
      <c r="A241" s="821" t="s">
        <v>8193</v>
      </c>
      <c r="B241" s="822" t="s">
        <v>8194</v>
      </c>
      <c r="C241" s="822" t="s">
        <v>6946</v>
      </c>
      <c r="D241" s="822" t="s">
        <v>8469</v>
      </c>
      <c r="E241" s="822" t="s">
        <v>8470</v>
      </c>
      <c r="F241" s="831"/>
      <c r="G241" s="831"/>
      <c r="H241" s="831"/>
      <c r="I241" s="831"/>
      <c r="J241" s="831"/>
      <c r="K241" s="831"/>
      <c r="L241" s="831"/>
      <c r="M241" s="831"/>
      <c r="N241" s="831">
        <v>2</v>
      </c>
      <c r="O241" s="831">
        <v>952</v>
      </c>
      <c r="P241" s="827"/>
      <c r="Q241" s="832">
        <v>476</v>
      </c>
    </row>
    <row r="242" spans="1:17" ht="14.45" customHeight="1" x14ac:dyDescent="0.2">
      <c r="A242" s="821" t="s">
        <v>8193</v>
      </c>
      <c r="B242" s="822" t="s">
        <v>8194</v>
      </c>
      <c r="C242" s="822" t="s">
        <v>6946</v>
      </c>
      <c r="D242" s="822" t="s">
        <v>8471</v>
      </c>
      <c r="E242" s="822" t="s">
        <v>8472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172</v>
      </c>
      <c r="P242" s="827"/>
      <c r="Q242" s="832">
        <v>172</v>
      </c>
    </row>
    <row r="243" spans="1:17" ht="14.45" customHeight="1" x14ac:dyDescent="0.2">
      <c r="A243" s="821" t="s">
        <v>8193</v>
      </c>
      <c r="B243" s="822" t="s">
        <v>8194</v>
      </c>
      <c r="C243" s="822" t="s">
        <v>6946</v>
      </c>
      <c r="D243" s="822" t="s">
        <v>8473</v>
      </c>
      <c r="E243" s="822" t="s">
        <v>8474</v>
      </c>
      <c r="F243" s="831">
        <v>66</v>
      </c>
      <c r="G243" s="831">
        <v>15378</v>
      </c>
      <c r="H243" s="831"/>
      <c r="I243" s="831">
        <v>233</v>
      </c>
      <c r="J243" s="831">
        <v>61</v>
      </c>
      <c r="K243" s="831">
        <v>14274</v>
      </c>
      <c r="L243" s="831"/>
      <c r="M243" s="831">
        <v>234</v>
      </c>
      <c r="N243" s="831">
        <v>80</v>
      </c>
      <c r="O243" s="831">
        <v>18720</v>
      </c>
      <c r="P243" s="827"/>
      <c r="Q243" s="832">
        <v>234</v>
      </c>
    </row>
    <row r="244" spans="1:17" ht="14.45" customHeight="1" x14ac:dyDescent="0.2">
      <c r="A244" s="821" t="s">
        <v>8193</v>
      </c>
      <c r="B244" s="822" t="s">
        <v>8194</v>
      </c>
      <c r="C244" s="822" t="s">
        <v>6946</v>
      </c>
      <c r="D244" s="822" t="s">
        <v>8475</v>
      </c>
      <c r="E244" s="822" t="s">
        <v>8476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256</v>
      </c>
      <c r="P244" s="827"/>
      <c r="Q244" s="832">
        <v>256</v>
      </c>
    </row>
    <row r="245" spans="1:17" ht="14.45" customHeight="1" x14ac:dyDescent="0.2">
      <c r="A245" s="821" t="s">
        <v>8193</v>
      </c>
      <c r="B245" s="822" t="s">
        <v>8194</v>
      </c>
      <c r="C245" s="822" t="s">
        <v>6946</v>
      </c>
      <c r="D245" s="822" t="s">
        <v>8477</v>
      </c>
      <c r="E245" s="822" t="s">
        <v>8478</v>
      </c>
      <c r="F245" s="831"/>
      <c r="G245" s="831"/>
      <c r="H245" s="831"/>
      <c r="I245" s="831"/>
      <c r="J245" s="831">
        <v>2</v>
      </c>
      <c r="K245" s="831">
        <v>1862</v>
      </c>
      <c r="L245" s="831"/>
      <c r="M245" s="831">
        <v>931</v>
      </c>
      <c r="N245" s="831"/>
      <c r="O245" s="831"/>
      <c r="P245" s="827"/>
      <c r="Q245" s="832"/>
    </row>
    <row r="246" spans="1:17" ht="14.45" customHeight="1" x14ac:dyDescent="0.2">
      <c r="A246" s="821" t="s">
        <v>8193</v>
      </c>
      <c r="B246" s="822" t="s">
        <v>8194</v>
      </c>
      <c r="C246" s="822" t="s">
        <v>6946</v>
      </c>
      <c r="D246" s="822" t="s">
        <v>8479</v>
      </c>
      <c r="E246" s="822" t="s">
        <v>8480</v>
      </c>
      <c r="F246" s="831"/>
      <c r="G246" s="831"/>
      <c r="H246" s="831"/>
      <c r="I246" s="831"/>
      <c r="J246" s="831">
        <v>2</v>
      </c>
      <c r="K246" s="831">
        <v>1866</v>
      </c>
      <c r="L246" s="831"/>
      <c r="M246" s="831">
        <v>933</v>
      </c>
      <c r="N246" s="831"/>
      <c r="O246" s="831"/>
      <c r="P246" s="827"/>
      <c r="Q246" s="832"/>
    </row>
    <row r="247" spans="1:17" ht="14.45" customHeight="1" x14ac:dyDescent="0.2">
      <c r="A247" s="821" t="s">
        <v>8193</v>
      </c>
      <c r="B247" s="822" t="s">
        <v>8194</v>
      </c>
      <c r="C247" s="822" t="s">
        <v>6946</v>
      </c>
      <c r="D247" s="822" t="s">
        <v>8481</v>
      </c>
      <c r="E247" s="822" t="s">
        <v>8482</v>
      </c>
      <c r="F247" s="831"/>
      <c r="G247" s="831"/>
      <c r="H247" s="831"/>
      <c r="I247" s="831"/>
      <c r="J247" s="831">
        <v>3</v>
      </c>
      <c r="K247" s="831">
        <v>2520</v>
      </c>
      <c r="L247" s="831"/>
      <c r="M247" s="831">
        <v>840</v>
      </c>
      <c r="N247" s="831"/>
      <c r="O247" s="831"/>
      <c r="P247" s="827"/>
      <c r="Q247" s="832"/>
    </row>
    <row r="248" spans="1:17" ht="14.45" customHeight="1" x14ac:dyDescent="0.2">
      <c r="A248" s="821" t="s">
        <v>8193</v>
      </c>
      <c r="B248" s="822" t="s">
        <v>8194</v>
      </c>
      <c r="C248" s="822" t="s">
        <v>6946</v>
      </c>
      <c r="D248" s="822" t="s">
        <v>8483</v>
      </c>
      <c r="E248" s="822" t="s">
        <v>8484</v>
      </c>
      <c r="F248" s="831">
        <v>58</v>
      </c>
      <c r="G248" s="831">
        <v>5452</v>
      </c>
      <c r="H248" s="831"/>
      <c r="I248" s="831">
        <v>94</v>
      </c>
      <c r="J248" s="831">
        <v>62</v>
      </c>
      <c r="K248" s="831">
        <v>5828</v>
      </c>
      <c r="L248" s="831"/>
      <c r="M248" s="831">
        <v>94</v>
      </c>
      <c r="N248" s="831">
        <v>42</v>
      </c>
      <c r="O248" s="831">
        <v>4074</v>
      </c>
      <c r="P248" s="827"/>
      <c r="Q248" s="832">
        <v>97</v>
      </c>
    </row>
    <row r="249" spans="1:17" ht="14.45" customHeight="1" x14ac:dyDescent="0.2">
      <c r="A249" s="821" t="s">
        <v>8193</v>
      </c>
      <c r="B249" s="822" t="s">
        <v>8194</v>
      </c>
      <c r="C249" s="822" t="s">
        <v>6946</v>
      </c>
      <c r="D249" s="822" t="s">
        <v>8485</v>
      </c>
      <c r="E249" s="822" t="s">
        <v>8486</v>
      </c>
      <c r="F249" s="831"/>
      <c r="G249" s="831"/>
      <c r="H249" s="831"/>
      <c r="I249" s="831"/>
      <c r="J249" s="831">
        <v>2</v>
      </c>
      <c r="K249" s="831">
        <v>188</v>
      </c>
      <c r="L249" s="831"/>
      <c r="M249" s="831">
        <v>94</v>
      </c>
      <c r="N249" s="831">
        <v>1</v>
      </c>
      <c r="O249" s="831">
        <v>97</v>
      </c>
      <c r="P249" s="827"/>
      <c r="Q249" s="832">
        <v>97</v>
      </c>
    </row>
    <row r="250" spans="1:17" ht="14.45" customHeight="1" x14ac:dyDescent="0.2">
      <c r="A250" s="821" t="s">
        <v>8193</v>
      </c>
      <c r="B250" s="822" t="s">
        <v>8194</v>
      </c>
      <c r="C250" s="822" t="s">
        <v>6946</v>
      </c>
      <c r="D250" s="822" t="s">
        <v>8487</v>
      </c>
      <c r="E250" s="822" t="s">
        <v>8488</v>
      </c>
      <c r="F250" s="831">
        <v>39</v>
      </c>
      <c r="G250" s="831">
        <v>15444</v>
      </c>
      <c r="H250" s="831"/>
      <c r="I250" s="831">
        <v>396</v>
      </c>
      <c r="J250" s="831">
        <v>32</v>
      </c>
      <c r="K250" s="831">
        <v>12672</v>
      </c>
      <c r="L250" s="831"/>
      <c r="M250" s="831">
        <v>396</v>
      </c>
      <c r="N250" s="831">
        <v>25</v>
      </c>
      <c r="O250" s="831">
        <v>9950</v>
      </c>
      <c r="P250" s="827"/>
      <c r="Q250" s="832">
        <v>398</v>
      </c>
    </row>
    <row r="251" spans="1:17" ht="14.45" customHeight="1" x14ac:dyDescent="0.2">
      <c r="A251" s="821" t="s">
        <v>8193</v>
      </c>
      <c r="B251" s="822" t="s">
        <v>8194</v>
      </c>
      <c r="C251" s="822" t="s">
        <v>6946</v>
      </c>
      <c r="D251" s="822" t="s">
        <v>8489</v>
      </c>
      <c r="E251" s="822" t="s">
        <v>8490</v>
      </c>
      <c r="F251" s="831">
        <v>1</v>
      </c>
      <c r="G251" s="831">
        <v>103</v>
      </c>
      <c r="H251" s="831"/>
      <c r="I251" s="831">
        <v>103</v>
      </c>
      <c r="J251" s="831">
        <v>1</v>
      </c>
      <c r="K251" s="831">
        <v>103</v>
      </c>
      <c r="L251" s="831"/>
      <c r="M251" s="831">
        <v>103</v>
      </c>
      <c r="N251" s="831">
        <v>1</v>
      </c>
      <c r="O251" s="831">
        <v>105</v>
      </c>
      <c r="P251" s="827"/>
      <c r="Q251" s="832">
        <v>105</v>
      </c>
    </row>
    <row r="252" spans="1:17" ht="14.45" customHeight="1" x14ac:dyDescent="0.2">
      <c r="A252" s="821" t="s">
        <v>8193</v>
      </c>
      <c r="B252" s="822" t="s">
        <v>8194</v>
      </c>
      <c r="C252" s="822" t="s">
        <v>6946</v>
      </c>
      <c r="D252" s="822" t="s">
        <v>8491</v>
      </c>
      <c r="E252" s="822" t="s">
        <v>8492</v>
      </c>
      <c r="F252" s="831">
        <v>11</v>
      </c>
      <c r="G252" s="831">
        <v>5863</v>
      </c>
      <c r="H252" s="831"/>
      <c r="I252" s="831">
        <v>533</v>
      </c>
      <c r="J252" s="831">
        <v>4</v>
      </c>
      <c r="K252" s="831">
        <v>2136</v>
      </c>
      <c r="L252" s="831"/>
      <c r="M252" s="831">
        <v>534</v>
      </c>
      <c r="N252" s="831">
        <v>1</v>
      </c>
      <c r="O252" s="831">
        <v>536</v>
      </c>
      <c r="P252" s="827"/>
      <c r="Q252" s="832">
        <v>536</v>
      </c>
    </row>
    <row r="253" spans="1:17" ht="14.45" customHeight="1" x14ac:dyDescent="0.2">
      <c r="A253" s="821" t="s">
        <v>8193</v>
      </c>
      <c r="B253" s="822" t="s">
        <v>8194</v>
      </c>
      <c r="C253" s="822" t="s">
        <v>6946</v>
      </c>
      <c r="D253" s="822" t="s">
        <v>8493</v>
      </c>
      <c r="E253" s="822" t="s">
        <v>8494</v>
      </c>
      <c r="F253" s="831"/>
      <c r="G253" s="831"/>
      <c r="H253" s="831"/>
      <c r="I253" s="831"/>
      <c r="J253" s="831"/>
      <c r="K253" s="831"/>
      <c r="L253" s="831"/>
      <c r="M253" s="831"/>
      <c r="N253" s="831">
        <v>4</v>
      </c>
      <c r="O253" s="831">
        <v>220</v>
      </c>
      <c r="P253" s="827"/>
      <c r="Q253" s="832">
        <v>55</v>
      </c>
    </row>
    <row r="254" spans="1:17" ht="14.45" customHeight="1" x14ac:dyDescent="0.2">
      <c r="A254" s="821" t="s">
        <v>8193</v>
      </c>
      <c r="B254" s="822" t="s">
        <v>8194</v>
      </c>
      <c r="C254" s="822" t="s">
        <v>6946</v>
      </c>
      <c r="D254" s="822" t="s">
        <v>8495</v>
      </c>
      <c r="E254" s="822" t="s">
        <v>8496</v>
      </c>
      <c r="F254" s="831"/>
      <c r="G254" s="831"/>
      <c r="H254" s="831"/>
      <c r="I254" s="831"/>
      <c r="J254" s="831">
        <v>1</v>
      </c>
      <c r="K254" s="831">
        <v>773</v>
      </c>
      <c r="L254" s="831"/>
      <c r="M254" s="831">
        <v>773</v>
      </c>
      <c r="N254" s="831">
        <v>3</v>
      </c>
      <c r="O254" s="831">
        <v>2328</v>
      </c>
      <c r="P254" s="827"/>
      <c r="Q254" s="832">
        <v>776</v>
      </c>
    </row>
    <row r="255" spans="1:17" ht="14.45" customHeight="1" x14ac:dyDescent="0.2">
      <c r="A255" s="821" t="s">
        <v>8193</v>
      </c>
      <c r="B255" s="822" t="s">
        <v>8194</v>
      </c>
      <c r="C255" s="822" t="s">
        <v>6946</v>
      </c>
      <c r="D255" s="822" t="s">
        <v>8497</v>
      </c>
      <c r="E255" s="822" t="s">
        <v>8498</v>
      </c>
      <c r="F255" s="831"/>
      <c r="G255" s="831"/>
      <c r="H255" s="831"/>
      <c r="I255" s="831"/>
      <c r="J255" s="831">
        <v>9</v>
      </c>
      <c r="K255" s="831">
        <v>3528</v>
      </c>
      <c r="L255" s="831"/>
      <c r="M255" s="831">
        <v>392</v>
      </c>
      <c r="N255" s="831">
        <v>19</v>
      </c>
      <c r="O255" s="831">
        <v>7467</v>
      </c>
      <c r="P255" s="827"/>
      <c r="Q255" s="832">
        <v>393</v>
      </c>
    </row>
    <row r="256" spans="1:17" ht="14.45" customHeight="1" x14ac:dyDescent="0.2">
      <c r="A256" s="821" t="s">
        <v>8193</v>
      </c>
      <c r="B256" s="822" t="s">
        <v>8194</v>
      </c>
      <c r="C256" s="822" t="s">
        <v>6946</v>
      </c>
      <c r="D256" s="822" t="s">
        <v>8499</v>
      </c>
      <c r="E256" s="822" t="s">
        <v>5360</v>
      </c>
      <c r="F256" s="831"/>
      <c r="G256" s="831"/>
      <c r="H256" s="831"/>
      <c r="I256" s="831"/>
      <c r="J256" s="831"/>
      <c r="K256" s="831"/>
      <c r="L256" s="831"/>
      <c r="M256" s="831"/>
      <c r="N256" s="831">
        <v>1</v>
      </c>
      <c r="O256" s="831">
        <v>102</v>
      </c>
      <c r="P256" s="827"/>
      <c r="Q256" s="832">
        <v>102</v>
      </c>
    </row>
    <row r="257" spans="1:17" ht="14.45" customHeight="1" x14ac:dyDescent="0.2">
      <c r="A257" s="821" t="s">
        <v>8193</v>
      </c>
      <c r="B257" s="822" t="s">
        <v>8500</v>
      </c>
      <c r="C257" s="822" t="s">
        <v>6946</v>
      </c>
      <c r="D257" s="822" t="s">
        <v>8501</v>
      </c>
      <c r="E257" s="822" t="s">
        <v>8502</v>
      </c>
      <c r="F257" s="831">
        <v>6</v>
      </c>
      <c r="G257" s="831">
        <v>6234</v>
      </c>
      <c r="H257" s="831"/>
      <c r="I257" s="831">
        <v>1039</v>
      </c>
      <c r="J257" s="831">
        <v>1</v>
      </c>
      <c r="K257" s="831">
        <v>1040</v>
      </c>
      <c r="L257" s="831"/>
      <c r="M257" s="831">
        <v>1040</v>
      </c>
      <c r="N257" s="831"/>
      <c r="O257" s="831"/>
      <c r="P257" s="827"/>
      <c r="Q257" s="832"/>
    </row>
    <row r="258" spans="1:17" ht="14.45" customHeight="1" x14ac:dyDescent="0.2">
      <c r="A258" s="821" t="s">
        <v>8193</v>
      </c>
      <c r="B258" s="822" t="s">
        <v>8106</v>
      </c>
      <c r="C258" s="822" t="s">
        <v>6946</v>
      </c>
      <c r="D258" s="822" t="s">
        <v>8133</v>
      </c>
      <c r="E258" s="822" t="s">
        <v>8134</v>
      </c>
      <c r="F258" s="831"/>
      <c r="G258" s="831"/>
      <c r="H258" s="831"/>
      <c r="I258" s="831"/>
      <c r="J258" s="831"/>
      <c r="K258" s="831"/>
      <c r="L258" s="831"/>
      <c r="M258" s="831"/>
      <c r="N258" s="831">
        <v>3</v>
      </c>
      <c r="O258" s="831">
        <v>1908</v>
      </c>
      <c r="P258" s="827"/>
      <c r="Q258" s="832">
        <v>636</v>
      </c>
    </row>
    <row r="259" spans="1:17" ht="14.45" customHeight="1" x14ac:dyDescent="0.2">
      <c r="A259" s="821" t="s">
        <v>8503</v>
      </c>
      <c r="B259" s="822" t="s">
        <v>8504</v>
      </c>
      <c r="C259" s="822" t="s">
        <v>6946</v>
      </c>
      <c r="D259" s="822" t="s">
        <v>8505</v>
      </c>
      <c r="E259" s="822" t="s">
        <v>8506</v>
      </c>
      <c r="F259" s="831"/>
      <c r="G259" s="831"/>
      <c r="H259" s="831"/>
      <c r="I259" s="831"/>
      <c r="J259" s="831"/>
      <c r="K259" s="831"/>
      <c r="L259" s="831"/>
      <c r="M259" s="831"/>
      <c r="N259" s="831">
        <v>0</v>
      </c>
      <c r="O259" s="831">
        <v>0</v>
      </c>
      <c r="P259" s="827"/>
      <c r="Q259" s="832"/>
    </row>
    <row r="260" spans="1:17" ht="14.45" customHeight="1" x14ac:dyDescent="0.2">
      <c r="A260" s="821" t="s">
        <v>8503</v>
      </c>
      <c r="B260" s="822" t="s">
        <v>7499</v>
      </c>
      <c r="C260" s="822" t="s">
        <v>6953</v>
      </c>
      <c r="D260" s="822" t="s">
        <v>8507</v>
      </c>
      <c r="E260" s="822" t="s">
        <v>8508</v>
      </c>
      <c r="F260" s="831">
        <v>0.32</v>
      </c>
      <c r="G260" s="831">
        <v>1556.2</v>
      </c>
      <c r="H260" s="831"/>
      <c r="I260" s="831">
        <v>4863.125</v>
      </c>
      <c r="J260" s="831">
        <v>0.37</v>
      </c>
      <c r="K260" s="831">
        <v>1763.0600000000002</v>
      </c>
      <c r="L260" s="831"/>
      <c r="M260" s="831">
        <v>4765.0270270270275</v>
      </c>
      <c r="N260" s="831">
        <v>0.14000000000000001</v>
      </c>
      <c r="O260" s="831">
        <v>651.41000000000008</v>
      </c>
      <c r="P260" s="827"/>
      <c r="Q260" s="832">
        <v>4652.9285714285716</v>
      </c>
    </row>
    <row r="261" spans="1:17" ht="14.45" customHeight="1" x14ac:dyDescent="0.2">
      <c r="A261" s="821" t="s">
        <v>8503</v>
      </c>
      <c r="B261" s="822" t="s">
        <v>7499</v>
      </c>
      <c r="C261" s="822" t="s">
        <v>6953</v>
      </c>
      <c r="D261" s="822" t="s">
        <v>8509</v>
      </c>
      <c r="E261" s="822" t="s">
        <v>8508</v>
      </c>
      <c r="F261" s="831">
        <v>3.2299999999999995</v>
      </c>
      <c r="G261" s="831">
        <v>28259.799999999996</v>
      </c>
      <c r="H261" s="831"/>
      <c r="I261" s="831">
        <v>8749.1640866873058</v>
      </c>
      <c r="J261" s="831">
        <v>3.37</v>
      </c>
      <c r="K261" s="831">
        <v>29375.67</v>
      </c>
      <c r="L261" s="831"/>
      <c r="M261" s="831">
        <v>8716.8160237388711</v>
      </c>
      <c r="N261" s="831">
        <v>2.7699999999999996</v>
      </c>
      <c r="O261" s="831">
        <v>24229.679999999997</v>
      </c>
      <c r="P261" s="827"/>
      <c r="Q261" s="832">
        <v>8747.1768953068586</v>
      </c>
    </row>
    <row r="262" spans="1:17" ht="14.45" customHeight="1" x14ac:dyDescent="0.2">
      <c r="A262" s="821" t="s">
        <v>8503</v>
      </c>
      <c r="B262" s="822" t="s">
        <v>7499</v>
      </c>
      <c r="C262" s="822" t="s">
        <v>6953</v>
      </c>
      <c r="D262" s="822" t="s">
        <v>8510</v>
      </c>
      <c r="E262" s="822" t="s">
        <v>8511</v>
      </c>
      <c r="F262" s="831">
        <v>8</v>
      </c>
      <c r="G262" s="831">
        <v>41420.080000000002</v>
      </c>
      <c r="H262" s="831"/>
      <c r="I262" s="831">
        <v>5177.51</v>
      </c>
      <c r="J262" s="831">
        <v>2</v>
      </c>
      <c r="K262" s="831">
        <v>10373</v>
      </c>
      <c r="L262" s="831"/>
      <c r="M262" s="831">
        <v>5186.5</v>
      </c>
      <c r="N262" s="831">
        <v>1</v>
      </c>
      <c r="O262" s="831">
        <v>5186.5</v>
      </c>
      <c r="P262" s="827"/>
      <c r="Q262" s="832">
        <v>5186.5</v>
      </c>
    </row>
    <row r="263" spans="1:17" ht="14.45" customHeight="1" x14ac:dyDescent="0.2">
      <c r="A263" s="821" t="s">
        <v>8503</v>
      </c>
      <c r="B263" s="822" t="s">
        <v>7499</v>
      </c>
      <c r="C263" s="822" t="s">
        <v>6953</v>
      </c>
      <c r="D263" s="822" t="s">
        <v>8512</v>
      </c>
      <c r="E263" s="822" t="s">
        <v>8513</v>
      </c>
      <c r="F263" s="831">
        <v>4</v>
      </c>
      <c r="G263" s="831">
        <v>2068</v>
      </c>
      <c r="H263" s="831"/>
      <c r="I263" s="831">
        <v>517</v>
      </c>
      <c r="J263" s="831">
        <v>3</v>
      </c>
      <c r="K263" s="831">
        <v>1551</v>
      </c>
      <c r="L263" s="831"/>
      <c r="M263" s="831">
        <v>517</v>
      </c>
      <c r="N263" s="831">
        <v>2</v>
      </c>
      <c r="O263" s="831">
        <v>1034</v>
      </c>
      <c r="P263" s="827"/>
      <c r="Q263" s="832">
        <v>517</v>
      </c>
    </row>
    <row r="264" spans="1:17" ht="14.45" customHeight="1" x14ac:dyDescent="0.2">
      <c r="A264" s="821" t="s">
        <v>8503</v>
      </c>
      <c r="B264" s="822" t="s">
        <v>7499</v>
      </c>
      <c r="C264" s="822" t="s">
        <v>6953</v>
      </c>
      <c r="D264" s="822" t="s">
        <v>8514</v>
      </c>
      <c r="E264" s="822" t="s">
        <v>8515</v>
      </c>
      <c r="F264" s="831">
        <v>0.98000000000000009</v>
      </c>
      <c r="G264" s="831">
        <v>465.86999999999995</v>
      </c>
      <c r="H264" s="831"/>
      <c r="I264" s="831">
        <v>475.37755102040808</v>
      </c>
      <c r="J264" s="831">
        <v>0.94000000000000017</v>
      </c>
      <c r="K264" s="831">
        <v>480.44</v>
      </c>
      <c r="L264" s="831"/>
      <c r="M264" s="831">
        <v>511.10638297872333</v>
      </c>
      <c r="N264" s="831">
        <v>1.01</v>
      </c>
      <c r="O264" s="831">
        <v>467.67</v>
      </c>
      <c r="P264" s="827"/>
      <c r="Q264" s="832">
        <v>463.03960396039605</v>
      </c>
    </row>
    <row r="265" spans="1:17" ht="14.45" customHeight="1" x14ac:dyDescent="0.2">
      <c r="A265" s="821" t="s">
        <v>8503</v>
      </c>
      <c r="B265" s="822" t="s">
        <v>7499</v>
      </c>
      <c r="C265" s="822" t="s">
        <v>6953</v>
      </c>
      <c r="D265" s="822" t="s">
        <v>8035</v>
      </c>
      <c r="E265" s="822" t="s">
        <v>8036</v>
      </c>
      <c r="F265" s="831">
        <v>1.5</v>
      </c>
      <c r="G265" s="831">
        <v>1077.8400000000001</v>
      </c>
      <c r="H265" s="831"/>
      <c r="I265" s="831">
        <v>718.56000000000006</v>
      </c>
      <c r="J265" s="831">
        <v>2.5</v>
      </c>
      <c r="K265" s="831">
        <v>1823.3400000000001</v>
      </c>
      <c r="L265" s="831"/>
      <c r="M265" s="831">
        <v>729.33600000000001</v>
      </c>
      <c r="N265" s="831">
        <v>4.92</v>
      </c>
      <c r="O265" s="831">
        <v>3533.5399999999995</v>
      </c>
      <c r="P265" s="827"/>
      <c r="Q265" s="832">
        <v>718.19918699186985</v>
      </c>
    </row>
    <row r="266" spans="1:17" ht="14.45" customHeight="1" x14ac:dyDescent="0.2">
      <c r="A266" s="821" t="s">
        <v>8503</v>
      </c>
      <c r="B266" s="822" t="s">
        <v>7499</v>
      </c>
      <c r="C266" s="822" t="s">
        <v>6953</v>
      </c>
      <c r="D266" s="822" t="s">
        <v>8004</v>
      </c>
      <c r="E266" s="822" t="s">
        <v>3397</v>
      </c>
      <c r="F266" s="831">
        <v>18.400000000000002</v>
      </c>
      <c r="G266" s="831">
        <v>12061.499999999996</v>
      </c>
      <c r="H266" s="831"/>
      <c r="I266" s="831">
        <v>655.51630434782578</v>
      </c>
      <c r="J266" s="831">
        <v>10.050000000000001</v>
      </c>
      <c r="K266" s="831">
        <v>6878.83</v>
      </c>
      <c r="L266" s="831"/>
      <c r="M266" s="831">
        <v>684.46069651741288</v>
      </c>
      <c r="N266" s="831">
        <v>6.32</v>
      </c>
      <c r="O266" s="831">
        <v>4392.2100000000009</v>
      </c>
      <c r="P266" s="827"/>
      <c r="Q266" s="832">
        <v>694.96993670886093</v>
      </c>
    </row>
    <row r="267" spans="1:17" ht="14.45" customHeight="1" x14ac:dyDescent="0.2">
      <c r="A267" s="821" t="s">
        <v>8503</v>
      </c>
      <c r="B267" s="822" t="s">
        <v>7499</v>
      </c>
      <c r="C267" s="822" t="s">
        <v>6953</v>
      </c>
      <c r="D267" s="822" t="s">
        <v>8516</v>
      </c>
      <c r="E267" s="822" t="s">
        <v>3397</v>
      </c>
      <c r="F267" s="831">
        <v>0.94000000000000006</v>
      </c>
      <c r="G267" s="831">
        <v>12006.150000000001</v>
      </c>
      <c r="H267" s="831"/>
      <c r="I267" s="831">
        <v>12772.5</v>
      </c>
      <c r="J267" s="831">
        <v>1.8900000000000001</v>
      </c>
      <c r="K267" s="831">
        <v>30104.940000000002</v>
      </c>
      <c r="L267" s="831"/>
      <c r="M267" s="831">
        <v>15928.539682539682</v>
      </c>
      <c r="N267" s="831">
        <v>3.2699999999999996</v>
      </c>
      <c r="O267" s="831">
        <v>45176.609999999993</v>
      </c>
      <c r="P267" s="827"/>
      <c r="Q267" s="832">
        <v>13815.477064220184</v>
      </c>
    </row>
    <row r="268" spans="1:17" ht="14.45" customHeight="1" x14ac:dyDescent="0.2">
      <c r="A268" s="821" t="s">
        <v>8503</v>
      </c>
      <c r="B268" s="822" t="s">
        <v>7499</v>
      </c>
      <c r="C268" s="822" t="s">
        <v>6953</v>
      </c>
      <c r="D268" s="822" t="s">
        <v>7465</v>
      </c>
      <c r="E268" s="822" t="s">
        <v>3397</v>
      </c>
      <c r="F268" s="831">
        <v>0.8600000000000001</v>
      </c>
      <c r="G268" s="831">
        <v>1409.9299999999998</v>
      </c>
      <c r="H268" s="831"/>
      <c r="I268" s="831">
        <v>1639.4534883720926</v>
      </c>
      <c r="J268" s="831">
        <v>1.3399999999999999</v>
      </c>
      <c r="K268" s="831">
        <v>2778.51</v>
      </c>
      <c r="L268" s="831"/>
      <c r="M268" s="831">
        <v>2073.5149253731347</v>
      </c>
      <c r="N268" s="831">
        <v>0.94</v>
      </c>
      <c r="O268" s="831">
        <v>1679.8700000000001</v>
      </c>
      <c r="P268" s="827"/>
      <c r="Q268" s="832">
        <v>1787.0957446808513</v>
      </c>
    </row>
    <row r="269" spans="1:17" ht="14.45" customHeight="1" x14ac:dyDescent="0.2">
      <c r="A269" s="821" t="s">
        <v>8503</v>
      </c>
      <c r="B269" s="822" t="s">
        <v>7499</v>
      </c>
      <c r="C269" s="822" t="s">
        <v>6953</v>
      </c>
      <c r="D269" s="822" t="s">
        <v>8517</v>
      </c>
      <c r="E269" s="822" t="s">
        <v>8518</v>
      </c>
      <c r="F269" s="831">
        <v>3</v>
      </c>
      <c r="G269" s="831">
        <v>4369.74</v>
      </c>
      <c r="H269" s="831"/>
      <c r="I269" s="831">
        <v>1456.58</v>
      </c>
      <c r="J269" s="831">
        <v>1.5</v>
      </c>
      <c r="K269" s="831">
        <v>2559.0699999999997</v>
      </c>
      <c r="L269" s="831"/>
      <c r="M269" s="831">
        <v>1706.0466666666664</v>
      </c>
      <c r="N269" s="831">
        <v>2.5</v>
      </c>
      <c r="O269" s="831">
        <v>3641.45</v>
      </c>
      <c r="P269" s="827"/>
      <c r="Q269" s="832">
        <v>1456.58</v>
      </c>
    </row>
    <row r="270" spans="1:17" ht="14.45" customHeight="1" x14ac:dyDescent="0.2">
      <c r="A270" s="821" t="s">
        <v>8503</v>
      </c>
      <c r="B270" s="822" t="s">
        <v>7499</v>
      </c>
      <c r="C270" s="822" t="s">
        <v>6953</v>
      </c>
      <c r="D270" s="822" t="s">
        <v>8519</v>
      </c>
      <c r="E270" s="822" t="s">
        <v>8518</v>
      </c>
      <c r="F270" s="831">
        <v>3</v>
      </c>
      <c r="G270" s="831">
        <v>12057.25</v>
      </c>
      <c r="H270" s="831"/>
      <c r="I270" s="831">
        <v>4019.0833333333335</v>
      </c>
      <c r="J270" s="831">
        <v>4.53</v>
      </c>
      <c r="K270" s="831">
        <v>19329.14</v>
      </c>
      <c r="L270" s="831"/>
      <c r="M270" s="831">
        <v>4266.9183222958054</v>
      </c>
      <c r="N270" s="831">
        <v>2.0000000000000004</v>
      </c>
      <c r="O270" s="831">
        <v>7282.04</v>
      </c>
      <c r="P270" s="827"/>
      <c r="Q270" s="832">
        <v>3641.0199999999991</v>
      </c>
    </row>
    <row r="271" spans="1:17" ht="14.45" customHeight="1" x14ac:dyDescent="0.2">
      <c r="A271" s="821" t="s">
        <v>8503</v>
      </c>
      <c r="B271" s="822" t="s">
        <v>7499</v>
      </c>
      <c r="C271" s="822" t="s">
        <v>6953</v>
      </c>
      <c r="D271" s="822" t="s">
        <v>8520</v>
      </c>
      <c r="E271" s="822" t="s">
        <v>3397</v>
      </c>
      <c r="F271" s="831">
        <v>2.4000000000000004</v>
      </c>
      <c r="G271" s="831">
        <v>1277.52</v>
      </c>
      <c r="H271" s="831"/>
      <c r="I271" s="831">
        <v>532.29999999999995</v>
      </c>
      <c r="J271" s="831">
        <v>1.9000000000000004</v>
      </c>
      <c r="K271" s="831">
        <v>1294.77</v>
      </c>
      <c r="L271" s="831"/>
      <c r="M271" s="831">
        <v>681.45789473684192</v>
      </c>
      <c r="N271" s="831">
        <v>2.9200000000000004</v>
      </c>
      <c r="O271" s="831">
        <v>1547.88</v>
      </c>
      <c r="P271" s="827"/>
      <c r="Q271" s="832">
        <v>530.09589041095887</v>
      </c>
    </row>
    <row r="272" spans="1:17" ht="14.45" customHeight="1" x14ac:dyDescent="0.2">
      <c r="A272" s="821" t="s">
        <v>8503</v>
      </c>
      <c r="B272" s="822" t="s">
        <v>7499</v>
      </c>
      <c r="C272" s="822" t="s">
        <v>6953</v>
      </c>
      <c r="D272" s="822" t="s">
        <v>7466</v>
      </c>
      <c r="E272" s="822" t="s">
        <v>3397</v>
      </c>
      <c r="F272" s="831">
        <v>0.2</v>
      </c>
      <c r="G272" s="831">
        <v>655.17999999999995</v>
      </c>
      <c r="H272" s="831"/>
      <c r="I272" s="831">
        <v>3275.8999999999996</v>
      </c>
      <c r="J272" s="831">
        <v>0.35000000000000003</v>
      </c>
      <c r="K272" s="831">
        <v>1553.8999999999999</v>
      </c>
      <c r="L272" s="831"/>
      <c r="M272" s="831">
        <v>4439.7142857142853</v>
      </c>
      <c r="N272" s="831">
        <v>0.32</v>
      </c>
      <c r="O272" s="831">
        <v>1119.76</v>
      </c>
      <c r="P272" s="827"/>
      <c r="Q272" s="832">
        <v>3499.25</v>
      </c>
    </row>
    <row r="273" spans="1:17" ht="14.45" customHeight="1" x14ac:dyDescent="0.2">
      <c r="A273" s="821" t="s">
        <v>8503</v>
      </c>
      <c r="B273" s="822" t="s">
        <v>7499</v>
      </c>
      <c r="C273" s="822" t="s">
        <v>7261</v>
      </c>
      <c r="D273" s="822" t="s">
        <v>8521</v>
      </c>
      <c r="E273" s="822" t="s">
        <v>8522</v>
      </c>
      <c r="F273" s="831">
        <v>8</v>
      </c>
      <c r="G273" s="831">
        <v>4716.72</v>
      </c>
      <c r="H273" s="831"/>
      <c r="I273" s="831">
        <v>589.59</v>
      </c>
      <c r="J273" s="831">
        <v>4</v>
      </c>
      <c r="K273" s="831">
        <v>1241.96</v>
      </c>
      <c r="L273" s="831"/>
      <c r="M273" s="831">
        <v>310.49</v>
      </c>
      <c r="N273" s="831">
        <v>2</v>
      </c>
      <c r="O273" s="831">
        <v>620.98</v>
      </c>
      <c r="P273" s="827"/>
      <c r="Q273" s="832">
        <v>310.49</v>
      </c>
    </row>
    <row r="274" spans="1:17" ht="14.45" customHeight="1" x14ac:dyDescent="0.2">
      <c r="A274" s="821" t="s">
        <v>8503</v>
      </c>
      <c r="B274" s="822" t="s">
        <v>7499</v>
      </c>
      <c r="C274" s="822" t="s">
        <v>7261</v>
      </c>
      <c r="D274" s="822" t="s">
        <v>8523</v>
      </c>
      <c r="E274" s="822" t="s">
        <v>8524</v>
      </c>
      <c r="F274" s="831">
        <v>2</v>
      </c>
      <c r="G274" s="831">
        <v>2126.46</v>
      </c>
      <c r="H274" s="831"/>
      <c r="I274" s="831">
        <v>1063.23</v>
      </c>
      <c r="J274" s="831">
        <v>2</v>
      </c>
      <c r="K274" s="831">
        <v>2030.87</v>
      </c>
      <c r="L274" s="831"/>
      <c r="M274" s="831">
        <v>1015.4349999999999</v>
      </c>
      <c r="N274" s="831">
        <v>2</v>
      </c>
      <c r="O274" s="831">
        <v>2046.19</v>
      </c>
      <c r="P274" s="827"/>
      <c r="Q274" s="832">
        <v>1023.095</v>
      </c>
    </row>
    <row r="275" spans="1:17" ht="14.45" customHeight="1" x14ac:dyDescent="0.2">
      <c r="A275" s="821" t="s">
        <v>8503</v>
      </c>
      <c r="B275" s="822" t="s">
        <v>7499</v>
      </c>
      <c r="C275" s="822" t="s">
        <v>7261</v>
      </c>
      <c r="D275" s="822" t="s">
        <v>8525</v>
      </c>
      <c r="E275" s="822" t="s">
        <v>8526</v>
      </c>
      <c r="F275" s="831">
        <v>12</v>
      </c>
      <c r="G275" s="831">
        <v>9616.56</v>
      </c>
      <c r="H275" s="831"/>
      <c r="I275" s="831">
        <v>801.38</v>
      </c>
      <c r="J275" s="831">
        <v>18</v>
      </c>
      <c r="K275" s="831">
        <v>13141.29</v>
      </c>
      <c r="L275" s="831"/>
      <c r="M275" s="831">
        <v>730.07166666666672</v>
      </c>
      <c r="N275" s="831">
        <v>2</v>
      </c>
      <c r="O275" s="831">
        <v>1431.82</v>
      </c>
      <c r="P275" s="827"/>
      <c r="Q275" s="832">
        <v>715.91</v>
      </c>
    </row>
    <row r="276" spans="1:17" ht="14.45" customHeight="1" x14ac:dyDescent="0.2">
      <c r="A276" s="821" t="s">
        <v>8503</v>
      </c>
      <c r="B276" s="822" t="s">
        <v>7499</v>
      </c>
      <c r="C276" s="822" t="s">
        <v>7261</v>
      </c>
      <c r="D276" s="822" t="s">
        <v>8527</v>
      </c>
      <c r="E276" s="822" t="s">
        <v>8526</v>
      </c>
      <c r="F276" s="831">
        <v>25</v>
      </c>
      <c r="G276" s="831">
        <v>22687.5</v>
      </c>
      <c r="H276" s="831"/>
      <c r="I276" s="831">
        <v>907.5</v>
      </c>
      <c r="J276" s="831">
        <v>25</v>
      </c>
      <c r="K276" s="831">
        <v>23381.200000000001</v>
      </c>
      <c r="L276" s="831"/>
      <c r="M276" s="831">
        <v>935.24800000000005</v>
      </c>
      <c r="N276" s="831">
        <v>25</v>
      </c>
      <c r="O276" s="831">
        <v>22656.090000000004</v>
      </c>
      <c r="P276" s="827"/>
      <c r="Q276" s="832">
        <v>906.24360000000013</v>
      </c>
    </row>
    <row r="277" spans="1:17" ht="14.45" customHeight="1" x14ac:dyDescent="0.2">
      <c r="A277" s="821" t="s">
        <v>8503</v>
      </c>
      <c r="B277" s="822" t="s">
        <v>7499</v>
      </c>
      <c r="C277" s="822" t="s">
        <v>7261</v>
      </c>
      <c r="D277" s="822" t="s">
        <v>8528</v>
      </c>
      <c r="E277" s="822" t="s">
        <v>8526</v>
      </c>
      <c r="F277" s="831"/>
      <c r="G277" s="831"/>
      <c r="H277" s="831"/>
      <c r="I277" s="831"/>
      <c r="J277" s="831">
        <v>3</v>
      </c>
      <c r="K277" s="831">
        <v>4574.3599999999997</v>
      </c>
      <c r="L277" s="831"/>
      <c r="M277" s="831">
        <v>1524.7866666666666</v>
      </c>
      <c r="N277" s="831">
        <v>2</v>
      </c>
      <c r="O277" s="831">
        <v>2621.66</v>
      </c>
      <c r="P277" s="827"/>
      <c r="Q277" s="832">
        <v>1310.83</v>
      </c>
    </row>
    <row r="278" spans="1:17" ht="14.45" customHeight="1" x14ac:dyDescent="0.2">
      <c r="A278" s="821" t="s">
        <v>8503</v>
      </c>
      <c r="B278" s="822" t="s">
        <v>7499</v>
      </c>
      <c r="C278" s="822" t="s">
        <v>7261</v>
      </c>
      <c r="D278" s="822" t="s">
        <v>8529</v>
      </c>
      <c r="E278" s="822" t="s">
        <v>8530</v>
      </c>
      <c r="F278" s="831">
        <v>3</v>
      </c>
      <c r="G278" s="831">
        <v>2037.02</v>
      </c>
      <c r="H278" s="831"/>
      <c r="I278" s="831">
        <v>679.00666666666666</v>
      </c>
      <c r="J278" s="831">
        <v>7</v>
      </c>
      <c r="K278" s="831">
        <v>4157.24</v>
      </c>
      <c r="L278" s="831"/>
      <c r="M278" s="831">
        <v>593.89142857142849</v>
      </c>
      <c r="N278" s="831">
        <v>4</v>
      </c>
      <c r="O278" s="831">
        <v>2145.7600000000002</v>
      </c>
      <c r="P278" s="827"/>
      <c r="Q278" s="832">
        <v>536.44000000000005</v>
      </c>
    </row>
    <row r="279" spans="1:17" ht="14.45" customHeight="1" x14ac:dyDescent="0.2">
      <c r="A279" s="821" t="s">
        <v>8503</v>
      </c>
      <c r="B279" s="822" t="s">
        <v>7499</v>
      </c>
      <c r="C279" s="822" t="s">
        <v>7261</v>
      </c>
      <c r="D279" s="822" t="s">
        <v>8531</v>
      </c>
      <c r="E279" s="822" t="s">
        <v>8530</v>
      </c>
      <c r="F279" s="831">
        <v>9</v>
      </c>
      <c r="G279" s="831">
        <v>8984.25</v>
      </c>
      <c r="H279" s="831"/>
      <c r="I279" s="831">
        <v>998.25</v>
      </c>
      <c r="J279" s="831">
        <v>2</v>
      </c>
      <c r="K279" s="831">
        <v>1896.5</v>
      </c>
      <c r="L279" s="831"/>
      <c r="M279" s="831">
        <v>948.25</v>
      </c>
      <c r="N279" s="831">
        <v>1</v>
      </c>
      <c r="O279" s="831">
        <v>948.34</v>
      </c>
      <c r="P279" s="827"/>
      <c r="Q279" s="832">
        <v>948.34</v>
      </c>
    </row>
    <row r="280" spans="1:17" ht="14.45" customHeight="1" x14ac:dyDescent="0.2">
      <c r="A280" s="821" t="s">
        <v>8503</v>
      </c>
      <c r="B280" s="822" t="s">
        <v>7499</v>
      </c>
      <c r="C280" s="822" t="s">
        <v>7261</v>
      </c>
      <c r="D280" s="822" t="s">
        <v>8532</v>
      </c>
      <c r="E280" s="822" t="s">
        <v>8533</v>
      </c>
      <c r="F280" s="831">
        <v>1</v>
      </c>
      <c r="G280" s="831">
        <v>11918.1</v>
      </c>
      <c r="H280" s="831"/>
      <c r="I280" s="831">
        <v>11918.1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8503</v>
      </c>
      <c r="B281" s="822" t="s">
        <v>7499</v>
      </c>
      <c r="C281" s="822" t="s">
        <v>7261</v>
      </c>
      <c r="D281" s="822" t="s">
        <v>8534</v>
      </c>
      <c r="E281" s="822" t="s">
        <v>8535</v>
      </c>
      <c r="F281" s="831">
        <v>7</v>
      </c>
      <c r="G281" s="831">
        <v>18450.11</v>
      </c>
      <c r="H281" s="831"/>
      <c r="I281" s="831">
        <v>2635.73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8503</v>
      </c>
      <c r="B282" s="822" t="s">
        <v>7499</v>
      </c>
      <c r="C282" s="822" t="s">
        <v>7261</v>
      </c>
      <c r="D282" s="822" t="s">
        <v>8536</v>
      </c>
      <c r="E282" s="822" t="s">
        <v>8537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1569.37</v>
      </c>
      <c r="P282" s="827"/>
      <c r="Q282" s="832">
        <v>1569.37</v>
      </c>
    </row>
    <row r="283" spans="1:17" ht="14.45" customHeight="1" x14ac:dyDescent="0.2">
      <c r="A283" s="821" t="s">
        <v>8503</v>
      </c>
      <c r="B283" s="822" t="s">
        <v>7499</v>
      </c>
      <c r="C283" s="822" t="s">
        <v>7261</v>
      </c>
      <c r="D283" s="822" t="s">
        <v>8538</v>
      </c>
      <c r="E283" s="822" t="s">
        <v>8539</v>
      </c>
      <c r="F283" s="831">
        <v>1</v>
      </c>
      <c r="G283" s="831">
        <v>19196.8</v>
      </c>
      <c r="H283" s="831"/>
      <c r="I283" s="831">
        <v>19196.8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8503</v>
      </c>
      <c r="B284" s="822" t="s">
        <v>7499</v>
      </c>
      <c r="C284" s="822" t="s">
        <v>7261</v>
      </c>
      <c r="D284" s="822" t="s">
        <v>8540</v>
      </c>
      <c r="E284" s="822" t="s">
        <v>8541</v>
      </c>
      <c r="F284" s="831">
        <v>11</v>
      </c>
      <c r="G284" s="831">
        <v>43443.85</v>
      </c>
      <c r="H284" s="831"/>
      <c r="I284" s="831">
        <v>3949.4409090909089</v>
      </c>
      <c r="J284" s="831">
        <v>16</v>
      </c>
      <c r="K284" s="831">
        <v>50627.86</v>
      </c>
      <c r="L284" s="831"/>
      <c r="M284" s="831">
        <v>3164.24125</v>
      </c>
      <c r="N284" s="831">
        <v>8</v>
      </c>
      <c r="O284" s="831">
        <v>24783.61</v>
      </c>
      <c r="P284" s="827"/>
      <c r="Q284" s="832">
        <v>3097.9512500000001</v>
      </c>
    </row>
    <row r="285" spans="1:17" ht="14.45" customHeight="1" x14ac:dyDescent="0.2">
      <c r="A285" s="821" t="s">
        <v>8503</v>
      </c>
      <c r="B285" s="822" t="s">
        <v>7499</v>
      </c>
      <c r="C285" s="822" t="s">
        <v>7261</v>
      </c>
      <c r="D285" s="822" t="s">
        <v>8542</v>
      </c>
      <c r="E285" s="822" t="s">
        <v>8543</v>
      </c>
      <c r="F285" s="831">
        <v>36</v>
      </c>
      <c r="G285" s="831">
        <v>32234.400000000001</v>
      </c>
      <c r="H285" s="831"/>
      <c r="I285" s="831">
        <v>895.40000000000009</v>
      </c>
      <c r="J285" s="831">
        <v>38</v>
      </c>
      <c r="K285" s="831">
        <v>26165.83</v>
      </c>
      <c r="L285" s="831"/>
      <c r="M285" s="831">
        <v>688.5744736842106</v>
      </c>
      <c r="N285" s="831">
        <v>25</v>
      </c>
      <c r="O285" s="831">
        <v>16940</v>
      </c>
      <c r="P285" s="827"/>
      <c r="Q285" s="832">
        <v>677.6</v>
      </c>
    </row>
    <row r="286" spans="1:17" ht="14.45" customHeight="1" x14ac:dyDescent="0.2">
      <c r="A286" s="821" t="s">
        <v>8503</v>
      </c>
      <c r="B286" s="822" t="s">
        <v>7499</v>
      </c>
      <c r="C286" s="822" t="s">
        <v>7261</v>
      </c>
      <c r="D286" s="822" t="s">
        <v>8544</v>
      </c>
      <c r="E286" s="822" t="s">
        <v>8545</v>
      </c>
      <c r="F286" s="831"/>
      <c r="G286" s="831"/>
      <c r="H286" s="831"/>
      <c r="I286" s="831"/>
      <c r="J286" s="831">
        <v>2</v>
      </c>
      <c r="K286" s="831">
        <v>9888.98</v>
      </c>
      <c r="L286" s="831"/>
      <c r="M286" s="831">
        <v>4944.49</v>
      </c>
      <c r="N286" s="831"/>
      <c r="O286" s="831"/>
      <c r="P286" s="827"/>
      <c r="Q286" s="832"/>
    </row>
    <row r="287" spans="1:17" ht="14.45" customHeight="1" x14ac:dyDescent="0.2">
      <c r="A287" s="821" t="s">
        <v>8503</v>
      </c>
      <c r="B287" s="822" t="s">
        <v>7499</v>
      </c>
      <c r="C287" s="822" t="s">
        <v>7261</v>
      </c>
      <c r="D287" s="822" t="s">
        <v>8546</v>
      </c>
      <c r="E287" s="822" t="s">
        <v>8547</v>
      </c>
      <c r="F287" s="831">
        <v>1</v>
      </c>
      <c r="G287" s="831">
        <v>9370.39</v>
      </c>
      <c r="H287" s="831"/>
      <c r="I287" s="831">
        <v>9370.39</v>
      </c>
      <c r="J287" s="831">
        <v>3</v>
      </c>
      <c r="K287" s="831">
        <v>11980.01</v>
      </c>
      <c r="L287" s="831"/>
      <c r="M287" s="831">
        <v>3993.3366666666666</v>
      </c>
      <c r="N287" s="831">
        <v>6</v>
      </c>
      <c r="O287" s="831">
        <v>23965.75</v>
      </c>
      <c r="P287" s="827"/>
      <c r="Q287" s="832">
        <v>3994.2916666666665</v>
      </c>
    </row>
    <row r="288" spans="1:17" ht="14.45" customHeight="1" x14ac:dyDescent="0.2">
      <c r="A288" s="821" t="s">
        <v>8503</v>
      </c>
      <c r="B288" s="822" t="s">
        <v>7499</v>
      </c>
      <c r="C288" s="822" t="s">
        <v>7261</v>
      </c>
      <c r="D288" s="822" t="s">
        <v>8548</v>
      </c>
      <c r="E288" s="822" t="s">
        <v>8549</v>
      </c>
      <c r="F288" s="831">
        <v>2</v>
      </c>
      <c r="G288" s="831">
        <v>5828.1200000000008</v>
      </c>
      <c r="H288" s="831"/>
      <c r="I288" s="831">
        <v>2914.0600000000004</v>
      </c>
      <c r="J288" s="831"/>
      <c r="K288" s="831"/>
      <c r="L288" s="831"/>
      <c r="M288" s="831"/>
      <c r="N288" s="831">
        <v>1</v>
      </c>
      <c r="O288" s="831">
        <v>2971.23</v>
      </c>
      <c r="P288" s="827"/>
      <c r="Q288" s="832">
        <v>2971.23</v>
      </c>
    </row>
    <row r="289" spans="1:17" ht="14.45" customHeight="1" x14ac:dyDescent="0.2">
      <c r="A289" s="821" t="s">
        <v>8503</v>
      </c>
      <c r="B289" s="822" t="s">
        <v>7499</v>
      </c>
      <c r="C289" s="822" t="s">
        <v>7261</v>
      </c>
      <c r="D289" s="822" t="s">
        <v>8550</v>
      </c>
      <c r="E289" s="822" t="s">
        <v>8551</v>
      </c>
      <c r="F289" s="831">
        <v>11</v>
      </c>
      <c r="G289" s="831">
        <v>22515.02</v>
      </c>
      <c r="H289" s="831"/>
      <c r="I289" s="831">
        <v>2046.82</v>
      </c>
      <c r="J289" s="831">
        <v>6</v>
      </c>
      <c r="K289" s="831">
        <v>5619.78</v>
      </c>
      <c r="L289" s="831"/>
      <c r="M289" s="831">
        <v>936.63</v>
      </c>
      <c r="N289" s="831">
        <v>6</v>
      </c>
      <c r="O289" s="831">
        <v>5619.24</v>
      </c>
      <c r="P289" s="827"/>
      <c r="Q289" s="832">
        <v>936.54</v>
      </c>
    </row>
    <row r="290" spans="1:17" ht="14.45" customHeight="1" x14ac:dyDescent="0.2">
      <c r="A290" s="821" t="s">
        <v>8503</v>
      </c>
      <c r="B290" s="822" t="s">
        <v>7499</v>
      </c>
      <c r="C290" s="822" t="s">
        <v>7261</v>
      </c>
      <c r="D290" s="822" t="s">
        <v>8552</v>
      </c>
      <c r="E290" s="822" t="s">
        <v>8553</v>
      </c>
      <c r="F290" s="831">
        <v>2</v>
      </c>
      <c r="G290" s="831">
        <v>1501.52</v>
      </c>
      <c r="H290" s="831"/>
      <c r="I290" s="831">
        <v>750.76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8503</v>
      </c>
      <c r="B291" s="822" t="s">
        <v>7499</v>
      </c>
      <c r="C291" s="822" t="s">
        <v>7261</v>
      </c>
      <c r="D291" s="822" t="s">
        <v>8554</v>
      </c>
      <c r="E291" s="822" t="s">
        <v>8555</v>
      </c>
      <c r="F291" s="831">
        <v>11</v>
      </c>
      <c r="G291" s="831">
        <v>34205.9</v>
      </c>
      <c r="H291" s="831"/>
      <c r="I291" s="831">
        <v>3109.6272727272731</v>
      </c>
      <c r="J291" s="831">
        <v>17</v>
      </c>
      <c r="K291" s="831">
        <v>55979.94</v>
      </c>
      <c r="L291" s="831"/>
      <c r="M291" s="831">
        <v>3292.9376470588236</v>
      </c>
      <c r="N291" s="831">
        <v>2</v>
      </c>
      <c r="O291" s="831">
        <v>5603.91</v>
      </c>
      <c r="P291" s="827"/>
      <c r="Q291" s="832">
        <v>2801.9549999999999</v>
      </c>
    </row>
    <row r="292" spans="1:17" ht="14.45" customHeight="1" x14ac:dyDescent="0.2">
      <c r="A292" s="821" t="s">
        <v>8503</v>
      </c>
      <c r="B292" s="822" t="s">
        <v>7499</v>
      </c>
      <c r="C292" s="822" t="s">
        <v>7261</v>
      </c>
      <c r="D292" s="822" t="s">
        <v>8556</v>
      </c>
      <c r="E292" s="822" t="s">
        <v>8557</v>
      </c>
      <c r="F292" s="831">
        <v>1</v>
      </c>
      <c r="G292" s="831">
        <v>3761.91</v>
      </c>
      <c r="H292" s="831"/>
      <c r="I292" s="831">
        <v>3761.91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8503</v>
      </c>
      <c r="B293" s="822" t="s">
        <v>7499</v>
      </c>
      <c r="C293" s="822" t="s">
        <v>7261</v>
      </c>
      <c r="D293" s="822" t="s">
        <v>8558</v>
      </c>
      <c r="E293" s="822" t="s">
        <v>8559</v>
      </c>
      <c r="F293" s="831">
        <v>12</v>
      </c>
      <c r="G293" s="831">
        <v>6608.6399999999994</v>
      </c>
      <c r="H293" s="831"/>
      <c r="I293" s="831">
        <v>550.71999999999991</v>
      </c>
      <c r="J293" s="831">
        <v>7</v>
      </c>
      <c r="K293" s="831">
        <v>2662.43</v>
      </c>
      <c r="L293" s="831"/>
      <c r="M293" s="831">
        <v>380.34714285714284</v>
      </c>
      <c r="N293" s="831">
        <v>7</v>
      </c>
      <c r="O293" s="831">
        <v>2737.76</v>
      </c>
      <c r="P293" s="827"/>
      <c r="Q293" s="832">
        <v>391.10857142857145</v>
      </c>
    </row>
    <row r="294" spans="1:17" ht="14.45" customHeight="1" x14ac:dyDescent="0.2">
      <c r="A294" s="821" t="s">
        <v>8503</v>
      </c>
      <c r="B294" s="822" t="s">
        <v>7499</v>
      </c>
      <c r="C294" s="822" t="s">
        <v>7261</v>
      </c>
      <c r="D294" s="822" t="s">
        <v>8560</v>
      </c>
      <c r="E294" s="822" t="s">
        <v>8561</v>
      </c>
      <c r="F294" s="831">
        <v>4</v>
      </c>
      <c r="G294" s="831">
        <v>2892.64</v>
      </c>
      <c r="H294" s="831"/>
      <c r="I294" s="831">
        <v>723.16</v>
      </c>
      <c r="J294" s="831">
        <v>4</v>
      </c>
      <c r="K294" s="831">
        <v>2969.26</v>
      </c>
      <c r="L294" s="831"/>
      <c r="M294" s="831">
        <v>742.31500000000005</v>
      </c>
      <c r="N294" s="831">
        <v>6</v>
      </c>
      <c r="O294" s="831">
        <v>4121.9799999999996</v>
      </c>
      <c r="P294" s="827"/>
      <c r="Q294" s="832">
        <v>686.99666666666656</v>
      </c>
    </row>
    <row r="295" spans="1:17" ht="14.45" customHeight="1" x14ac:dyDescent="0.2">
      <c r="A295" s="821" t="s">
        <v>8503</v>
      </c>
      <c r="B295" s="822" t="s">
        <v>7499</v>
      </c>
      <c r="C295" s="822" t="s">
        <v>7261</v>
      </c>
      <c r="D295" s="822" t="s">
        <v>8562</v>
      </c>
      <c r="E295" s="822" t="s">
        <v>8561</v>
      </c>
      <c r="F295" s="831"/>
      <c r="G295" s="831"/>
      <c r="H295" s="831"/>
      <c r="I295" s="831"/>
      <c r="J295" s="831">
        <v>8</v>
      </c>
      <c r="K295" s="831">
        <v>5701.98</v>
      </c>
      <c r="L295" s="831"/>
      <c r="M295" s="831">
        <v>712.74749999999995</v>
      </c>
      <c r="N295" s="831">
        <v>2</v>
      </c>
      <c r="O295" s="831">
        <v>1374.33</v>
      </c>
      <c r="P295" s="827"/>
      <c r="Q295" s="832">
        <v>687.16499999999996</v>
      </c>
    </row>
    <row r="296" spans="1:17" ht="14.45" customHeight="1" x14ac:dyDescent="0.2">
      <c r="A296" s="821" t="s">
        <v>8503</v>
      </c>
      <c r="B296" s="822" t="s">
        <v>7499</v>
      </c>
      <c r="C296" s="822" t="s">
        <v>7261</v>
      </c>
      <c r="D296" s="822" t="s">
        <v>8563</v>
      </c>
      <c r="E296" s="822" t="s">
        <v>8564</v>
      </c>
      <c r="F296" s="831">
        <v>1</v>
      </c>
      <c r="G296" s="831">
        <v>3244.38</v>
      </c>
      <c r="H296" s="831"/>
      <c r="I296" s="831">
        <v>3244.38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8503</v>
      </c>
      <c r="B297" s="822" t="s">
        <v>7499</v>
      </c>
      <c r="C297" s="822" t="s">
        <v>7261</v>
      </c>
      <c r="D297" s="822" t="s">
        <v>8565</v>
      </c>
      <c r="E297" s="822" t="s">
        <v>8566</v>
      </c>
      <c r="F297" s="831">
        <v>1</v>
      </c>
      <c r="G297" s="831">
        <v>2205</v>
      </c>
      <c r="H297" s="831"/>
      <c r="I297" s="831">
        <v>2205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8503</v>
      </c>
      <c r="B298" s="822" t="s">
        <v>7499</v>
      </c>
      <c r="C298" s="822" t="s">
        <v>7261</v>
      </c>
      <c r="D298" s="822" t="s">
        <v>8567</v>
      </c>
      <c r="E298" s="822" t="s">
        <v>8568</v>
      </c>
      <c r="F298" s="831">
        <v>7</v>
      </c>
      <c r="G298" s="831">
        <v>8929.9000000000015</v>
      </c>
      <c r="H298" s="831"/>
      <c r="I298" s="831">
        <v>1275.7000000000003</v>
      </c>
      <c r="J298" s="831">
        <v>5</v>
      </c>
      <c r="K298" s="831">
        <v>5287.4699999999993</v>
      </c>
      <c r="L298" s="831"/>
      <c r="M298" s="831">
        <v>1057.4939999999999</v>
      </c>
      <c r="N298" s="831">
        <v>12</v>
      </c>
      <c r="O298" s="831">
        <v>12679.919999999998</v>
      </c>
      <c r="P298" s="827"/>
      <c r="Q298" s="832">
        <v>1056.6599999999999</v>
      </c>
    </row>
    <row r="299" spans="1:17" ht="14.45" customHeight="1" x14ac:dyDescent="0.2">
      <c r="A299" s="821" t="s">
        <v>8503</v>
      </c>
      <c r="B299" s="822" t="s">
        <v>7499</v>
      </c>
      <c r="C299" s="822" t="s">
        <v>7261</v>
      </c>
      <c r="D299" s="822" t="s">
        <v>8569</v>
      </c>
      <c r="E299" s="822" t="s">
        <v>8570</v>
      </c>
      <c r="F299" s="831">
        <v>15</v>
      </c>
      <c r="G299" s="831">
        <v>48853.259999999995</v>
      </c>
      <c r="H299" s="831"/>
      <c r="I299" s="831">
        <v>3256.8839999999996</v>
      </c>
      <c r="J299" s="831">
        <v>41</v>
      </c>
      <c r="K299" s="831">
        <v>128936.81999999999</v>
      </c>
      <c r="L299" s="831"/>
      <c r="M299" s="831">
        <v>3144.8004878048778</v>
      </c>
      <c r="N299" s="831">
        <v>10</v>
      </c>
      <c r="O299" s="831">
        <v>31084.5</v>
      </c>
      <c r="P299" s="827"/>
      <c r="Q299" s="832">
        <v>3108.45</v>
      </c>
    </row>
    <row r="300" spans="1:17" ht="14.45" customHeight="1" x14ac:dyDescent="0.2">
      <c r="A300" s="821" t="s">
        <v>8503</v>
      </c>
      <c r="B300" s="822" t="s">
        <v>7499</v>
      </c>
      <c r="C300" s="822" t="s">
        <v>7261</v>
      </c>
      <c r="D300" s="822" t="s">
        <v>8571</v>
      </c>
      <c r="E300" s="822" t="s">
        <v>8572</v>
      </c>
      <c r="F300" s="831">
        <v>3</v>
      </c>
      <c r="G300" s="831">
        <v>3158.4900000000002</v>
      </c>
      <c r="H300" s="831"/>
      <c r="I300" s="831">
        <v>1052.8300000000002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8503</v>
      </c>
      <c r="B301" s="822" t="s">
        <v>7499</v>
      </c>
      <c r="C301" s="822" t="s">
        <v>7261</v>
      </c>
      <c r="D301" s="822" t="s">
        <v>8573</v>
      </c>
      <c r="E301" s="822" t="s">
        <v>8574</v>
      </c>
      <c r="F301" s="831">
        <v>14</v>
      </c>
      <c r="G301" s="831">
        <v>4480.4799999999996</v>
      </c>
      <c r="H301" s="831"/>
      <c r="I301" s="831">
        <v>320.03428571428566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8503</v>
      </c>
      <c r="B302" s="822" t="s">
        <v>7499</v>
      </c>
      <c r="C302" s="822" t="s">
        <v>7261</v>
      </c>
      <c r="D302" s="822" t="s">
        <v>8575</v>
      </c>
      <c r="E302" s="822" t="s">
        <v>8576</v>
      </c>
      <c r="F302" s="831">
        <v>15</v>
      </c>
      <c r="G302" s="831">
        <v>10031</v>
      </c>
      <c r="H302" s="831"/>
      <c r="I302" s="831">
        <v>668.73333333333335</v>
      </c>
      <c r="J302" s="831">
        <v>14</v>
      </c>
      <c r="K302" s="831">
        <v>6242.1</v>
      </c>
      <c r="L302" s="831"/>
      <c r="M302" s="831">
        <v>445.86428571428576</v>
      </c>
      <c r="N302" s="831">
        <v>21</v>
      </c>
      <c r="O302" s="831">
        <v>8639.4</v>
      </c>
      <c r="P302" s="827"/>
      <c r="Q302" s="832">
        <v>411.4</v>
      </c>
    </row>
    <row r="303" spans="1:17" ht="14.45" customHeight="1" x14ac:dyDescent="0.2">
      <c r="A303" s="821" t="s">
        <v>8503</v>
      </c>
      <c r="B303" s="822" t="s">
        <v>7499</v>
      </c>
      <c r="C303" s="822" t="s">
        <v>7261</v>
      </c>
      <c r="D303" s="822" t="s">
        <v>8577</v>
      </c>
      <c r="E303" s="822" t="s">
        <v>8578</v>
      </c>
      <c r="F303" s="831">
        <v>7</v>
      </c>
      <c r="G303" s="831">
        <v>5442.2800000000007</v>
      </c>
      <c r="H303" s="831"/>
      <c r="I303" s="831">
        <v>777.46857142857152</v>
      </c>
      <c r="J303" s="831">
        <v>11</v>
      </c>
      <c r="K303" s="831">
        <v>5379.5599999999995</v>
      </c>
      <c r="L303" s="831"/>
      <c r="M303" s="831">
        <v>489.05090909090904</v>
      </c>
      <c r="N303" s="831">
        <v>15</v>
      </c>
      <c r="O303" s="831">
        <v>6171</v>
      </c>
      <c r="P303" s="827"/>
      <c r="Q303" s="832">
        <v>411.4</v>
      </c>
    </row>
    <row r="304" spans="1:17" ht="14.45" customHeight="1" x14ac:dyDescent="0.2">
      <c r="A304" s="821" t="s">
        <v>8503</v>
      </c>
      <c r="B304" s="822" t="s">
        <v>7499</v>
      </c>
      <c r="C304" s="822" t="s">
        <v>7261</v>
      </c>
      <c r="D304" s="822" t="s">
        <v>8579</v>
      </c>
      <c r="E304" s="822" t="s">
        <v>8580</v>
      </c>
      <c r="F304" s="831"/>
      <c r="G304" s="831"/>
      <c r="H304" s="831"/>
      <c r="I304" s="831"/>
      <c r="J304" s="831">
        <v>1</v>
      </c>
      <c r="K304" s="831">
        <v>411.4</v>
      </c>
      <c r="L304" s="831"/>
      <c r="M304" s="831">
        <v>411.4</v>
      </c>
      <c r="N304" s="831">
        <v>2</v>
      </c>
      <c r="O304" s="831">
        <v>822.8</v>
      </c>
      <c r="P304" s="827"/>
      <c r="Q304" s="832">
        <v>411.4</v>
      </c>
    </row>
    <row r="305" spans="1:17" ht="14.45" customHeight="1" x14ac:dyDescent="0.2">
      <c r="A305" s="821" t="s">
        <v>8503</v>
      </c>
      <c r="B305" s="822" t="s">
        <v>7499</v>
      </c>
      <c r="C305" s="822" t="s">
        <v>7261</v>
      </c>
      <c r="D305" s="822" t="s">
        <v>8581</v>
      </c>
      <c r="E305" s="822" t="s">
        <v>8582</v>
      </c>
      <c r="F305" s="831">
        <v>6</v>
      </c>
      <c r="G305" s="831">
        <v>85564.4</v>
      </c>
      <c r="H305" s="831"/>
      <c r="I305" s="831">
        <v>14260.733333333332</v>
      </c>
      <c r="J305" s="831">
        <v>5</v>
      </c>
      <c r="K305" s="831">
        <v>71293</v>
      </c>
      <c r="L305" s="831"/>
      <c r="M305" s="831">
        <v>14258.6</v>
      </c>
      <c r="N305" s="831">
        <v>1</v>
      </c>
      <c r="O305" s="831">
        <v>14260.8</v>
      </c>
      <c r="P305" s="827"/>
      <c r="Q305" s="832">
        <v>14260.8</v>
      </c>
    </row>
    <row r="306" spans="1:17" ht="14.45" customHeight="1" x14ac:dyDescent="0.2">
      <c r="A306" s="821" t="s">
        <v>8503</v>
      </c>
      <c r="B306" s="822" t="s">
        <v>7499</v>
      </c>
      <c r="C306" s="822" t="s">
        <v>7261</v>
      </c>
      <c r="D306" s="822" t="s">
        <v>8583</v>
      </c>
      <c r="E306" s="822" t="s">
        <v>8584</v>
      </c>
      <c r="F306" s="831">
        <v>1</v>
      </c>
      <c r="G306" s="831">
        <v>4225.3900000000003</v>
      </c>
      <c r="H306" s="831"/>
      <c r="I306" s="831">
        <v>4225.3900000000003</v>
      </c>
      <c r="J306" s="831">
        <v>1</v>
      </c>
      <c r="K306" s="831">
        <v>4225.3900000000003</v>
      </c>
      <c r="L306" s="831"/>
      <c r="M306" s="831">
        <v>4225.3900000000003</v>
      </c>
      <c r="N306" s="831">
        <v>1</v>
      </c>
      <c r="O306" s="831">
        <v>4225.3999999999996</v>
      </c>
      <c r="P306" s="827"/>
      <c r="Q306" s="832">
        <v>4225.3999999999996</v>
      </c>
    </row>
    <row r="307" spans="1:17" ht="14.45" customHeight="1" x14ac:dyDescent="0.2">
      <c r="A307" s="821" t="s">
        <v>8503</v>
      </c>
      <c r="B307" s="822" t="s">
        <v>7499</v>
      </c>
      <c r="C307" s="822" t="s">
        <v>7261</v>
      </c>
      <c r="D307" s="822" t="s">
        <v>8585</v>
      </c>
      <c r="E307" s="822" t="s">
        <v>8586</v>
      </c>
      <c r="F307" s="831">
        <v>10</v>
      </c>
      <c r="G307" s="831">
        <v>35062.200000000004</v>
      </c>
      <c r="H307" s="831"/>
      <c r="I307" s="831">
        <v>3506.2200000000003</v>
      </c>
      <c r="J307" s="831">
        <v>19</v>
      </c>
      <c r="K307" s="831">
        <v>69127.37</v>
      </c>
      <c r="L307" s="831"/>
      <c r="M307" s="831">
        <v>3638.2826315789471</v>
      </c>
      <c r="N307" s="831">
        <v>3</v>
      </c>
      <c r="O307" s="831">
        <v>10527.44</v>
      </c>
      <c r="P307" s="827"/>
      <c r="Q307" s="832">
        <v>3509.146666666667</v>
      </c>
    </row>
    <row r="308" spans="1:17" ht="14.45" customHeight="1" x14ac:dyDescent="0.2">
      <c r="A308" s="821" t="s">
        <v>8503</v>
      </c>
      <c r="B308" s="822" t="s">
        <v>7499</v>
      </c>
      <c r="C308" s="822" t="s">
        <v>7261</v>
      </c>
      <c r="D308" s="822" t="s">
        <v>8587</v>
      </c>
      <c r="E308" s="822" t="s">
        <v>8588</v>
      </c>
      <c r="F308" s="831">
        <v>2</v>
      </c>
      <c r="G308" s="831">
        <v>3452.8</v>
      </c>
      <c r="H308" s="831"/>
      <c r="I308" s="831">
        <v>1726.4</v>
      </c>
      <c r="J308" s="831">
        <v>1</v>
      </c>
      <c r="K308" s="831">
        <v>1726.4</v>
      </c>
      <c r="L308" s="831"/>
      <c r="M308" s="831">
        <v>1726.4</v>
      </c>
      <c r="N308" s="831">
        <v>4</v>
      </c>
      <c r="O308" s="831">
        <v>6905.6</v>
      </c>
      <c r="P308" s="827"/>
      <c r="Q308" s="832">
        <v>1726.4</v>
      </c>
    </row>
    <row r="309" spans="1:17" ht="14.45" customHeight="1" x14ac:dyDescent="0.2">
      <c r="A309" s="821" t="s">
        <v>8503</v>
      </c>
      <c r="B309" s="822" t="s">
        <v>7499</v>
      </c>
      <c r="C309" s="822" t="s">
        <v>7261</v>
      </c>
      <c r="D309" s="822" t="s">
        <v>8589</v>
      </c>
      <c r="E309" s="822" t="s">
        <v>8590</v>
      </c>
      <c r="F309" s="831">
        <v>2</v>
      </c>
      <c r="G309" s="831">
        <v>32601.8</v>
      </c>
      <c r="H309" s="831"/>
      <c r="I309" s="831">
        <v>16300.9</v>
      </c>
      <c r="J309" s="831">
        <v>1</v>
      </c>
      <c r="K309" s="831">
        <v>15882.7</v>
      </c>
      <c r="L309" s="831"/>
      <c r="M309" s="831">
        <v>15882.7</v>
      </c>
      <c r="N309" s="831">
        <v>7</v>
      </c>
      <c r="O309" s="831">
        <v>111178.9</v>
      </c>
      <c r="P309" s="827"/>
      <c r="Q309" s="832">
        <v>15882.699999999999</v>
      </c>
    </row>
    <row r="310" spans="1:17" ht="14.45" customHeight="1" x14ac:dyDescent="0.2">
      <c r="A310" s="821" t="s">
        <v>8503</v>
      </c>
      <c r="B310" s="822" t="s">
        <v>7499</v>
      </c>
      <c r="C310" s="822" t="s">
        <v>7261</v>
      </c>
      <c r="D310" s="822" t="s">
        <v>8591</v>
      </c>
      <c r="E310" s="822" t="s">
        <v>8592</v>
      </c>
      <c r="F310" s="831"/>
      <c r="G310" s="831"/>
      <c r="H310" s="831"/>
      <c r="I310" s="831"/>
      <c r="J310" s="831">
        <v>1</v>
      </c>
      <c r="K310" s="831">
        <v>3357.21</v>
      </c>
      <c r="L310" s="831"/>
      <c r="M310" s="831">
        <v>3357.21</v>
      </c>
      <c r="N310" s="831"/>
      <c r="O310" s="831"/>
      <c r="P310" s="827"/>
      <c r="Q310" s="832"/>
    </row>
    <row r="311" spans="1:17" ht="14.45" customHeight="1" x14ac:dyDescent="0.2">
      <c r="A311" s="821" t="s">
        <v>8503</v>
      </c>
      <c r="B311" s="822" t="s">
        <v>7499</v>
      </c>
      <c r="C311" s="822" t="s">
        <v>7261</v>
      </c>
      <c r="D311" s="822" t="s">
        <v>8593</v>
      </c>
      <c r="E311" s="822" t="s">
        <v>8594</v>
      </c>
      <c r="F311" s="831">
        <v>3</v>
      </c>
      <c r="G311" s="831">
        <v>3146.8900000000003</v>
      </c>
      <c r="H311" s="831"/>
      <c r="I311" s="831">
        <v>1048.9633333333334</v>
      </c>
      <c r="J311" s="831">
        <v>10</v>
      </c>
      <c r="K311" s="831">
        <v>9873.61</v>
      </c>
      <c r="L311" s="831"/>
      <c r="M311" s="831">
        <v>987.3610000000001</v>
      </c>
      <c r="N311" s="831">
        <v>14</v>
      </c>
      <c r="O311" s="831">
        <v>13654.189999999999</v>
      </c>
      <c r="P311" s="827"/>
      <c r="Q311" s="832">
        <v>975.29928571428559</v>
      </c>
    </row>
    <row r="312" spans="1:17" ht="14.45" customHeight="1" x14ac:dyDescent="0.2">
      <c r="A312" s="821" t="s">
        <v>8503</v>
      </c>
      <c r="B312" s="822" t="s">
        <v>7499</v>
      </c>
      <c r="C312" s="822" t="s">
        <v>7261</v>
      </c>
      <c r="D312" s="822" t="s">
        <v>8595</v>
      </c>
      <c r="E312" s="822" t="s">
        <v>8596</v>
      </c>
      <c r="F312" s="831">
        <v>2</v>
      </c>
      <c r="G312" s="831">
        <v>26930.94</v>
      </c>
      <c r="H312" s="831"/>
      <c r="I312" s="831">
        <v>13465.47</v>
      </c>
      <c r="J312" s="831">
        <v>1</v>
      </c>
      <c r="K312" s="831">
        <v>12792.3</v>
      </c>
      <c r="L312" s="831"/>
      <c r="M312" s="831">
        <v>12792.3</v>
      </c>
      <c r="N312" s="831">
        <v>1</v>
      </c>
      <c r="O312" s="831">
        <v>12792.4</v>
      </c>
      <c r="P312" s="827"/>
      <c r="Q312" s="832">
        <v>12792.4</v>
      </c>
    </row>
    <row r="313" spans="1:17" ht="14.45" customHeight="1" x14ac:dyDescent="0.2">
      <c r="A313" s="821" t="s">
        <v>8503</v>
      </c>
      <c r="B313" s="822" t="s">
        <v>7499</v>
      </c>
      <c r="C313" s="822" t="s">
        <v>7261</v>
      </c>
      <c r="D313" s="822" t="s">
        <v>8597</v>
      </c>
      <c r="E313" s="822" t="s">
        <v>8598</v>
      </c>
      <c r="F313" s="831"/>
      <c r="G313" s="831"/>
      <c r="H313" s="831"/>
      <c r="I313" s="831"/>
      <c r="J313" s="831">
        <v>1</v>
      </c>
      <c r="K313" s="831">
        <v>13702.5</v>
      </c>
      <c r="L313" s="831"/>
      <c r="M313" s="831">
        <v>13702.5</v>
      </c>
      <c r="N313" s="831"/>
      <c r="O313" s="831"/>
      <c r="P313" s="827"/>
      <c r="Q313" s="832"/>
    </row>
    <row r="314" spans="1:17" ht="14.45" customHeight="1" x14ac:dyDescent="0.2">
      <c r="A314" s="821" t="s">
        <v>8503</v>
      </c>
      <c r="B314" s="822" t="s">
        <v>7499</v>
      </c>
      <c r="C314" s="822" t="s">
        <v>7261</v>
      </c>
      <c r="D314" s="822" t="s">
        <v>8599</v>
      </c>
      <c r="E314" s="822" t="s">
        <v>8600</v>
      </c>
      <c r="F314" s="831"/>
      <c r="G314" s="831"/>
      <c r="H314" s="831"/>
      <c r="I314" s="831"/>
      <c r="J314" s="831">
        <v>2</v>
      </c>
      <c r="K314" s="831">
        <v>1021.14</v>
      </c>
      <c r="L314" s="831"/>
      <c r="M314" s="831">
        <v>510.57</v>
      </c>
      <c r="N314" s="831"/>
      <c r="O314" s="831"/>
      <c r="P314" s="827"/>
      <c r="Q314" s="832"/>
    </row>
    <row r="315" spans="1:17" ht="14.45" customHeight="1" x14ac:dyDescent="0.2">
      <c r="A315" s="821" t="s">
        <v>8503</v>
      </c>
      <c r="B315" s="822" t="s">
        <v>7499</v>
      </c>
      <c r="C315" s="822" t="s">
        <v>7261</v>
      </c>
      <c r="D315" s="822" t="s">
        <v>8601</v>
      </c>
      <c r="E315" s="822" t="s">
        <v>8602</v>
      </c>
      <c r="F315" s="831">
        <v>1</v>
      </c>
      <c r="G315" s="831">
        <v>4527.8999999999996</v>
      </c>
      <c r="H315" s="831"/>
      <c r="I315" s="831">
        <v>4527.8999999999996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8503</v>
      </c>
      <c r="B316" s="822" t="s">
        <v>7499</v>
      </c>
      <c r="C316" s="822" t="s">
        <v>7261</v>
      </c>
      <c r="D316" s="822" t="s">
        <v>8603</v>
      </c>
      <c r="E316" s="822" t="s">
        <v>8604</v>
      </c>
      <c r="F316" s="831"/>
      <c r="G316" s="831"/>
      <c r="H316" s="831"/>
      <c r="I316" s="831"/>
      <c r="J316" s="831">
        <v>1</v>
      </c>
      <c r="K316" s="831">
        <v>5432.9</v>
      </c>
      <c r="L316" s="831"/>
      <c r="M316" s="831">
        <v>5432.9</v>
      </c>
      <c r="N316" s="831"/>
      <c r="O316" s="831"/>
      <c r="P316" s="827"/>
      <c r="Q316" s="832"/>
    </row>
    <row r="317" spans="1:17" ht="14.45" customHeight="1" x14ac:dyDescent="0.2">
      <c r="A317" s="821" t="s">
        <v>8503</v>
      </c>
      <c r="B317" s="822" t="s">
        <v>7499</v>
      </c>
      <c r="C317" s="822" t="s">
        <v>7261</v>
      </c>
      <c r="D317" s="822" t="s">
        <v>8605</v>
      </c>
      <c r="E317" s="822" t="s">
        <v>8606</v>
      </c>
      <c r="F317" s="831">
        <v>2</v>
      </c>
      <c r="G317" s="831">
        <v>641.05999999999995</v>
      </c>
      <c r="H317" s="831"/>
      <c r="I317" s="831">
        <v>320.52999999999997</v>
      </c>
      <c r="J317" s="831"/>
      <c r="K317" s="831"/>
      <c r="L317" s="831"/>
      <c r="M317" s="831"/>
      <c r="N317" s="831">
        <v>1</v>
      </c>
      <c r="O317" s="831">
        <v>333.71</v>
      </c>
      <c r="P317" s="827"/>
      <c r="Q317" s="832">
        <v>333.71</v>
      </c>
    </row>
    <row r="318" spans="1:17" ht="14.45" customHeight="1" x14ac:dyDescent="0.2">
      <c r="A318" s="821" t="s">
        <v>8503</v>
      </c>
      <c r="B318" s="822" t="s">
        <v>7499</v>
      </c>
      <c r="C318" s="822" t="s">
        <v>7261</v>
      </c>
      <c r="D318" s="822" t="s">
        <v>8607</v>
      </c>
      <c r="E318" s="822" t="s">
        <v>8608</v>
      </c>
      <c r="F318" s="831"/>
      <c r="G318" s="831"/>
      <c r="H318" s="831"/>
      <c r="I318" s="831"/>
      <c r="J318" s="831">
        <v>1</v>
      </c>
      <c r="K318" s="831">
        <v>790.75</v>
      </c>
      <c r="L318" s="831"/>
      <c r="M318" s="831">
        <v>790.75</v>
      </c>
      <c r="N318" s="831"/>
      <c r="O318" s="831"/>
      <c r="P318" s="827"/>
      <c r="Q318" s="832"/>
    </row>
    <row r="319" spans="1:17" ht="14.45" customHeight="1" x14ac:dyDescent="0.2">
      <c r="A319" s="821" t="s">
        <v>8503</v>
      </c>
      <c r="B319" s="822" t="s">
        <v>7499</v>
      </c>
      <c r="C319" s="822" t="s">
        <v>7261</v>
      </c>
      <c r="D319" s="822" t="s">
        <v>8609</v>
      </c>
      <c r="E319" s="822" t="s">
        <v>8610</v>
      </c>
      <c r="F319" s="831"/>
      <c r="G319" s="831"/>
      <c r="H319" s="831"/>
      <c r="I319" s="831"/>
      <c r="J319" s="831">
        <v>1</v>
      </c>
      <c r="K319" s="831">
        <v>1356.53</v>
      </c>
      <c r="L319" s="831"/>
      <c r="M319" s="831">
        <v>1356.53</v>
      </c>
      <c r="N319" s="831"/>
      <c r="O319" s="831"/>
      <c r="P319" s="827"/>
      <c r="Q319" s="832"/>
    </row>
    <row r="320" spans="1:17" ht="14.45" customHeight="1" x14ac:dyDescent="0.2">
      <c r="A320" s="821" t="s">
        <v>8503</v>
      </c>
      <c r="B320" s="822" t="s">
        <v>7499</v>
      </c>
      <c r="C320" s="822" t="s">
        <v>7261</v>
      </c>
      <c r="D320" s="822" t="s">
        <v>8611</v>
      </c>
      <c r="E320" s="822" t="s">
        <v>8612</v>
      </c>
      <c r="F320" s="831">
        <v>1</v>
      </c>
      <c r="G320" s="831">
        <v>2891.9</v>
      </c>
      <c r="H320" s="831"/>
      <c r="I320" s="831">
        <v>2891.9</v>
      </c>
      <c r="J320" s="831">
        <v>5</v>
      </c>
      <c r="K320" s="831">
        <v>14459.5</v>
      </c>
      <c r="L320" s="831"/>
      <c r="M320" s="831">
        <v>2891.9</v>
      </c>
      <c r="N320" s="831"/>
      <c r="O320" s="831"/>
      <c r="P320" s="827"/>
      <c r="Q320" s="832"/>
    </row>
    <row r="321" spans="1:17" ht="14.45" customHeight="1" x14ac:dyDescent="0.2">
      <c r="A321" s="821" t="s">
        <v>8503</v>
      </c>
      <c r="B321" s="822" t="s">
        <v>7499</v>
      </c>
      <c r="C321" s="822" t="s">
        <v>7261</v>
      </c>
      <c r="D321" s="822" t="s">
        <v>8613</v>
      </c>
      <c r="E321" s="822" t="s">
        <v>8614</v>
      </c>
      <c r="F321" s="831"/>
      <c r="G321" s="831"/>
      <c r="H321" s="831"/>
      <c r="I321" s="831"/>
      <c r="J321" s="831">
        <v>6</v>
      </c>
      <c r="K321" s="831">
        <v>11385.539999999999</v>
      </c>
      <c r="L321" s="831"/>
      <c r="M321" s="831">
        <v>1897.59</v>
      </c>
      <c r="N321" s="831">
        <v>8</v>
      </c>
      <c r="O321" s="831">
        <v>15180.720000000001</v>
      </c>
      <c r="P321" s="827"/>
      <c r="Q321" s="832">
        <v>1897.5900000000001</v>
      </c>
    </row>
    <row r="322" spans="1:17" ht="14.45" customHeight="1" x14ac:dyDescent="0.2">
      <c r="A322" s="821" t="s">
        <v>8503</v>
      </c>
      <c r="B322" s="822" t="s">
        <v>7499</v>
      </c>
      <c r="C322" s="822" t="s">
        <v>7261</v>
      </c>
      <c r="D322" s="822" t="s">
        <v>8615</v>
      </c>
      <c r="E322" s="822" t="s">
        <v>8616</v>
      </c>
      <c r="F322" s="831">
        <v>5</v>
      </c>
      <c r="G322" s="831">
        <v>3705</v>
      </c>
      <c r="H322" s="831"/>
      <c r="I322" s="831">
        <v>741</v>
      </c>
      <c r="J322" s="831">
        <v>1</v>
      </c>
      <c r="K322" s="831">
        <v>741</v>
      </c>
      <c r="L322" s="831"/>
      <c r="M322" s="831">
        <v>741</v>
      </c>
      <c r="N322" s="831"/>
      <c r="O322" s="831"/>
      <c r="P322" s="827"/>
      <c r="Q322" s="832"/>
    </row>
    <row r="323" spans="1:17" ht="14.45" customHeight="1" x14ac:dyDescent="0.2">
      <c r="A323" s="821" t="s">
        <v>8503</v>
      </c>
      <c r="B323" s="822" t="s">
        <v>7499</v>
      </c>
      <c r="C323" s="822" t="s">
        <v>7261</v>
      </c>
      <c r="D323" s="822" t="s">
        <v>8617</v>
      </c>
      <c r="E323" s="822" t="s">
        <v>8537</v>
      </c>
      <c r="F323" s="831">
        <v>2</v>
      </c>
      <c r="G323" s="831">
        <v>3994</v>
      </c>
      <c r="H323" s="831"/>
      <c r="I323" s="831">
        <v>1997</v>
      </c>
      <c r="J323" s="831">
        <v>5</v>
      </c>
      <c r="K323" s="831">
        <v>7846.8499999999995</v>
      </c>
      <c r="L323" s="831"/>
      <c r="M323" s="831">
        <v>1569.37</v>
      </c>
      <c r="N323" s="831">
        <v>6</v>
      </c>
      <c r="O323" s="831">
        <v>9416.2199999999993</v>
      </c>
      <c r="P323" s="827"/>
      <c r="Q323" s="832">
        <v>1569.37</v>
      </c>
    </row>
    <row r="324" spans="1:17" ht="14.45" customHeight="1" x14ac:dyDescent="0.2">
      <c r="A324" s="821" t="s">
        <v>8503</v>
      </c>
      <c r="B324" s="822" t="s">
        <v>7499</v>
      </c>
      <c r="C324" s="822" t="s">
        <v>7261</v>
      </c>
      <c r="D324" s="822" t="s">
        <v>8618</v>
      </c>
      <c r="E324" s="822" t="s">
        <v>8619</v>
      </c>
      <c r="F324" s="831"/>
      <c r="G324" s="831"/>
      <c r="H324" s="831"/>
      <c r="I324" s="831"/>
      <c r="J324" s="831">
        <v>1</v>
      </c>
      <c r="K324" s="831">
        <v>24112.51</v>
      </c>
      <c r="L324" s="831"/>
      <c r="M324" s="831">
        <v>24112.51</v>
      </c>
      <c r="N324" s="831"/>
      <c r="O324" s="831"/>
      <c r="P324" s="827"/>
      <c r="Q324" s="832"/>
    </row>
    <row r="325" spans="1:17" ht="14.45" customHeight="1" x14ac:dyDescent="0.2">
      <c r="A325" s="821" t="s">
        <v>8503</v>
      </c>
      <c r="B325" s="822" t="s">
        <v>7499</v>
      </c>
      <c r="C325" s="822" t="s">
        <v>7261</v>
      </c>
      <c r="D325" s="822" t="s">
        <v>8620</v>
      </c>
      <c r="E325" s="822" t="s">
        <v>8621</v>
      </c>
      <c r="F325" s="831">
        <v>6</v>
      </c>
      <c r="G325" s="831">
        <v>24644.519999999997</v>
      </c>
      <c r="H325" s="831"/>
      <c r="I325" s="831">
        <v>4107.4199999999992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8503</v>
      </c>
      <c r="B326" s="822" t="s">
        <v>7499</v>
      </c>
      <c r="C326" s="822" t="s">
        <v>7261</v>
      </c>
      <c r="D326" s="822" t="s">
        <v>8622</v>
      </c>
      <c r="E326" s="822" t="s">
        <v>8623</v>
      </c>
      <c r="F326" s="831"/>
      <c r="G326" s="831"/>
      <c r="H326" s="831"/>
      <c r="I326" s="831"/>
      <c r="J326" s="831">
        <v>26</v>
      </c>
      <c r="K326" s="831">
        <v>18002.14</v>
      </c>
      <c r="L326" s="831"/>
      <c r="M326" s="831">
        <v>692.39</v>
      </c>
      <c r="N326" s="831">
        <v>3</v>
      </c>
      <c r="O326" s="831">
        <v>2077.17</v>
      </c>
      <c r="P326" s="827"/>
      <c r="Q326" s="832">
        <v>692.39</v>
      </c>
    </row>
    <row r="327" spans="1:17" ht="14.45" customHeight="1" x14ac:dyDescent="0.2">
      <c r="A327" s="821" t="s">
        <v>8503</v>
      </c>
      <c r="B327" s="822" t="s">
        <v>7499</v>
      </c>
      <c r="C327" s="822" t="s">
        <v>7261</v>
      </c>
      <c r="D327" s="822" t="s">
        <v>8624</v>
      </c>
      <c r="E327" s="822" t="s">
        <v>8625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859.66</v>
      </c>
      <c r="P327" s="827"/>
      <c r="Q327" s="832">
        <v>859.66</v>
      </c>
    </row>
    <row r="328" spans="1:17" ht="14.45" customHeight="1" x14ac:dyDescent="0.2">
      <c r="A328" s="821" t="s">
        <v>8503</v>
      </c>
      <c r="B328" s="822" t="s">
        <v>7499</v>
      </c>
      <c r="C328" s="822" t="s">
        <v>7261</v>
      </c>
      <c r="D328" s="822" t="s">
        <v>8626</v>
      </c>
      <c r="E328" s="822" t="s">
        <v>8627</v>
      </c>
      <c r="F328" s="831"/>
      <c r="G328" s="831"/>
      <c r="H328" s="831"/>
      <c r="I328" s="831"/>
      <c r="J328" s="831">
        <v>3</v>
      </c>
      <c r="K328" s="831">
        <v>28003.71</v>
      </c>
      <c r="L328" s="831"/>
      <c r="M328" s="831">
        <v>9334.57</v>
      </c>
      <c r="N328" s="831">
        <v>2</v>
      </c>
      <c r="O328" s="831">
        <v>18669.14</v>
      </c>
      <c r="P328" s="827"/>
      <c r="Q328" s="832">
        <v>9334.57</v>
      </c>
    </row>
    <row r="329" spans="1:17" ht="14.45" customHeight="1" x14ac:dyDescent="0.2">
      <c r="A329" s="821" t="s">
        <v>8503</v>
      </c>
      <c r="B329" s="822" t="s">
        <v>7499</v>
      </c>
      <c r="C329" s="822" t="s">
        <v>7261</v>
      </c>
      <c r="D329" s="822" t="s">
        <v>8628</v>
      </c>
      <c r="E329" s="822" t="s">
        <v>8629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3420</v>
      </c>
      <c r="P329" s="827"/>
      <c r="Q329" s="832">
        <v>3420</v>
      </c>
    </row>
    <row r="330" spans="1:17" ht="14.45" customHeight="1" x14ac:dyDescent="0.2">
      <c r="A330" s="821" t="s">
        <v>8503</v>
      </c>
      <c r="B330" s="822" t="s">
        <v>7499</v>
      </c>
      <c r="C330" s="822" t="s">
        <v>7261</v>
      </c>
      <c r="D330" s="822" t="s">
        <v>8630</v>
      </c>
      <c r="E330" s="822" t="s">
        <v>8631</v>
      </c>
      <c r="F330" s="831"/>
      <c r="G330" s="831"/>
      <c r="H330" s="831"/>
      <c r="I330" s="831"/>
      <c r="J330" s="831"/>
      <c r="K330" s="831"/>
      <c r="L330" s="831"/>
      <c r="M330" s="831"/>
      <c r="N330" s="831">
        <v>1</v>
      </c>
      <c r="O330" s="831">
        <v>858.52</v>
      </c>
      <c r="P330" s="827"/>
      <c r="Q330" s="832">
        <v>858.52</v>
      </c>
    </row>
    <row r="331" spans="1:17" ht="14.45" customHeight="1" x14ac:dyDescent="0.2">
      <c r="A331" s="821" t="s">
        <v>8503</v>
      </c>
      <c r="B331" s="822" t="s">
        <v>7499</v>
      </c>
      <c r="C331" s="822" t="s">
        <v>7261</v>
      </c>
      <c r="D331" s="822" t="s">
        <v>8632</v>
      </c>
      <c r="E331" s="822" t="s">
        <v>8633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641.29999999999995</v>
      </c>
      <c r="P331" s="827"/>
      <c r="Q331" s="832">
        <v>641.29999999999995</v>
      </c>
    </row>
    <row r="332" spans="1:17" ht="14.45" customHeight="1" x14ac:dyDescent="0.2">
      <c r="A332" s="821" t="s">
        <v>8503</v>
      </c>
      <c r="B332" s="822" t="s">
        <v>7499</v>
      </c>
      <c r="C332" s="822" t="s">
        <v>7261</v>
      </c>
      <c r="D332" s="822" t="s">
        <v>8634</v>
      </c>
      <c r="E332" s="822" t="s">
        <v>8635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12431</v>
      </c>
      <c r="P332" s="827"/>
      <c r="Q332" s="832">
        <v>12431</v>
      </c>
    </row>
    <row r="333" spans="1:17" ht="14.45" customHeight="1" x14ac:dyDescent="0.2">
      <c r="A333" s="821" t="s">
        <v>8503</v>
      </c>
      <c r="B333" s="822" t="s">
        <v>7499</v>
      </c>
      <c r="C333" s="822" t="s">
        <v>7261</v>
      </c>
      <c r="D333" s="822" t="s">
        <v>8636</v>
      </c>
      <c r="E333" s="822" t="s">
        <v>8637</v>
      </c>
      <c r="F333" s="831"/>
      <c r="G333" s="831"/>
      <c r="H333" s="831"/>
      <c r="I333" s="831"/>
      <c r="J333" s="831">
        <v>1</v>
      </c>
      <c r="K333" s="831">
        <v>599.25</v>
      </c>
      <c r="L333" s="831"/>
      <c r="M333" s="831">
        <v>599.25</v>
      </c>
      <c r="N333" s="831"/>
      <c r="O333" s="831"/>
      <c r="P333" s="827"/>
      <c r="Q333" s="832"/>
    </row>
    <row r="334" spans="1:17" ht="14.45" customHeight="1" x14ac:dyDescent="0.2">
      <c r="A334" s="821" t="s">
        <v>8503</v>
      </c>
      <c r="B334" s="822" t="s">
        <v>7499</v>
      </c>
      <c r="C334" s="822" t="s">
        <v>7261</v>
      </c>
      <c r="D334" s="822" t="s">
        <v>8638</v>
      </c>
      <c r="E334" s="822" t="s">
        <v>8639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773.9</v>
      </c>
      <c r="P334" s="827"/>
      <c r="Q334" s="832">
        <v>773.9</v>
      </c>
    </row>
    <row r="335" spans="1:17" ht="14.45" customHeight="1" x14ac:dyDescent="0.2">
      <c r="A335" s="821" t="s">
        <v>8503</v>
      </c>
      <c r="B335" s="822" t="s">
        <v>7499</v>
      </c>
      <c r="C335" s="822" t="s">
        <v>6946</v>
      </c>
      <c r="D335" s="822" t="s">
        <v>8640</v>
      </c>
      <c r="E335" s="822" t="s">
        <v>8641</v>
      </c>
      <c r="F335" s="831">
        <v>2</v>
      </c>
      <c r="G335" s="831">
        <v>430</v>
      </c>
      <c r="H335" s="831"/>
      <c r="I335" s="831">
        <v>215</v>
      </c>
      <c r="J335" s="831">
        <v>1</v>
      </c>
      <c r="K335" s="831">
        <v>216</v>
      </c>
      <c r="L335" s="831"/>
      <c r="M335" s="831">
        <v>216</v>
      </c>
      <c r="N335" s="831"/>
      <c r="O335" s="831"/>
      <c r="P335" s="827"/>
      <c r="Q335" s="832"/>
    </row>
    <row r="336" spans="1:17" ht="14.45" customHeight="1" x14ac:dyDescent="0.2">
      <c r="A336" s="821" t="s">
        <v>8503</v>
      </c>
      <c r="B336" s="822" t="s">
        <v>7499</v>
      </c>
      <c r="C336" s="822" t="s">
        <v>6946</v>
      </c>
      <c r="D336" s="822" t="s">
        <v>8642</v>
      </c>
      <c r="E336" s="822" t="s">
        <v>8643</v>
      </c>
      <c r="F336" s="831">
        <v>2</v>
      </c>
      <c r="G336" s="831">
        <v>312</v>
      </c>
      <c r="H336" s="831"/>
      <c r="I336" s="831">
        <v>156</v>
      </c>
      <c r="J336" s="831">
        <v>7</v>
      </c>
      <c r="K336" s="831">
        <v>1099</v>
      </c>
      <c r="L336" s="831"/>
      <c r="M336" s="831">
        <v>157</v>
      </c>
      <c r="N336" s="831">
        <v>3</v>
      </c>
      <c r="O336" s="831">
        <v>486</v>
      </c>
      <c r="P336" s="827"/>
      <c r="Q336" s="832">
        <v>162</v>
      </c>
    </row>
    <row r="337" spans="1:17" ht="14.45" customHeight="1" x14ac:dyDescent="0.2">
      <c r="A337" s="821" t="s">
        <v>8503</v>
      </c>
      <c r="B337" s="822" t="s">
        <v>7499</v>
      </c>
      <c r="C337" s="822" t="s">
        <v>6946</v>
      </c>
      <c r="D337" s="822" t="s">
        <v>8644</v>
      </c>
      <c r="E337" s="822" t="s">
        <v>8645</v>
      </c>
      <c r="F337" s="831">
        <v>18</v>
      </c>
      <c r="G337" s="831">
        <v>3384</v>
      </c>
      <c r="H337" s="831"/>
      <c r="I337" s="831">
        <v>188</v>
      </c>
      <c r="J337" s="831">
        <v>28</v>
      </c>
      <c r="K337" s="831">
        <v>5292</v>
      </c>
      <c r="L337" s="831"/>
      <c r="M337" s="831">
        <v>189</v>
      </c>
      <c r="N337" s="831">
        <v>25</v>
      </c>
      <c r="O337" s="831">
        <v>4850</v>
      </c>
      <c r="P337" s="827"/>
      <c r="Q337" s="832">
        <v>194</v>
      </c>
    </row>
    <row r="338" spans="1:17" ht="14.45" customHeight="1" x14ac:dyDescent="0.2">
      <c r="A338" s="821" t="s">
        <v>8503</v>
      </c>
      <c r="B338" s="822" t="s">
        <v>7499</v>
      </c>
      <c r="C338" s="822" t="s">
        <v>6946</v>
      </c>
      <c r="D338" s="822" t="s">
        <v>8646</v>
      </c>
      <c r="E338" s="822" t="s">
        <v>8647</v>
      </c>
      <c r="F338" s="831">
        <v>13</v>
      </c>
      <c r="G338" s="831">
        <v>1677</v>
      </c>
      <c r="H338" s="831"/>
      <c r="I338" s="831">
        <v>129</v>
      </c>
      <c r="J338" s="831">
        <v>18</v>
      </c>
      <c r="K338" s="831">
        <v>2340</v>
      </c>
      <c r="L338" s="831"/>
      <c r="M338" s="831">
        <v>130</v>
      </c>
      <c r="N338" s="831">
        <v>11</v>
      </c>
      <c r="O338" s="831">
        <v>1474</v>
      </c>
      <c r="P338" s="827"/>
      <c r="Q338" s="832">
        <v>134</v>
      </c>
    </row>
    <row r="339" spans="1:17" ht="14.45" customHeight="1" x14ac:dyDescent="0.2">
      <c r="A339" s="821" t="s">
        <v>8503</v>
      </c>
      <c r="B339" s="822" t="s">
        <v>7499</v>
      </c>
      <c r="C339" s="822" t="s">
        <v>6946</v>
      </c>
      <c r="D339" s="822" t="s">
        <v>8648</v>
      </c>
      <c r="E339" s="822" t="s">
        <v>8649</v>
      </c>
      <c r="F339" s="831">
        <v>10</v>
      </c>
      <c r="G339" s="831">
        <v>2250</v>
      </c>
      <c r="H339" s="831"/>
      <c r="I339" s="831">
        <v>225</v>
      </c>
      <c r="J339" s="831">
        <v>17</v>
      </c>
      <c r="K339" s="831">
        <v>3842</v>
      </c>
      <c r="L339" s="831"/>
      <c r="M339" s="831">
        <v>226</v>
      </c>
      <c r="N339" s="831">
        <v>6</v>
      </c>
      <c r="O339" s="831">
        <v>1386</v>
      </c>
      <c r="P339" s="827"/>
      <c r="Q339" s="832">
        <v>231</v>
      </c>
    </row>
    <row r="340" spans="1:17" ht="14.45" customHeight="1" x14ac:dyDescent="0.2">
      <c r="A340" s="821" t="s">
        <v>8503</v>
      </c>
      <c r="B340" s="822" t="s">
        <v>7499</v>
      </c>
      <c r="C340" s="822" t="s">
        <v>6946</v>
      </c>
      <c r="D340" s="822" t="s">
        <v>8650</v>
      </c>
      <c r="E340" s="822" t="s">
        <v>8651</v>
      </c>
      <c r="F340" s="831">
        <v>2</v>
      </c>
      <c r="G340" s="831">
        <v>450</v>
      </c>
      <c r="H340" s="831"/>
      <c r="I340" s="831">
        <v>225</v>
      </c>
      <c r="J340" s="831">
        <v>1</v>
      </c>
      <c r="K340" s="831">
        <v>226</v>
      </c>
      <c r="L340" s="831"/>
      <c r="M340" s="831">
        <v>226</v>
      </c>
      <c r="N340" s="831">
        <v>3</v>
      </c>
      <c r="O340" s="831">
        <v>693</v>
      </c>
      <c r="P340" s="827"/>
      <c r="Q340" s="832">
        <v>231</v>
      </c>
    </row>
    <row r="341" spans="1:17" ht="14.45" customHeight="1" x14ac:dyDescent="0.2">
      <c r="A341" s="821" t="s">
        <v>8503</v>
      </c>
      <c r="B341" s="822" t="s">
        <v>7499</v>
      </c>
      <c r="C341" s="822" t="s">
        <v>6946</v>
      </c>
      <c r="D341" s="822" t="s">
        <v>8652</v>
      </c>
      <c r="E341" s="822" t="s">
        <v>8653</v>
      </c>
      <c r="F341" s="831">
        <v>179</v>
      </c>
      <c r="G341" s="831">
        <v>40633</v>
      </c>
      <c r="H341" s="831"/>
      <c r="I341" s="831">
        <v>227</v>
      </c>
      <c r="J341" s="831">
        <v>191</v>
      </c>
      <c r="K341" s="831">
        <v>43548</v>
      </c>
      <c r="L341" s="831"/>
      <c r="M341" s="831">
        <v>228</v>
      </c>
      <c r="N341" s="831">
        <v>231</v>
      </c>
      <c r="O341" s="831">
        <v>53823</v>
      </c>
      <c r="P341" s="827"/>
      <c r="Q341" s="832">
        <v>233</v>
      </c>
    </row>
    <row r="342" spans="1:17" ht="14.45" customHeight="1" x14ac:dyDescent="0.2">
      <c r="A342" s="821" t="s">
        <v>8503</v>
      </c>
      <c r="B342" s="822" t="s">
        <v>7499</v>
      </c>
      <c r="C342" s="822" t="s">
        <v>6946</v>
      </c>
      <c r="D342" s="822" t="s">
        <v>8654</v>
      </c>
      <c r="E342" s="822" t="s">
        <v>8655</v>
      </c>
      <c r="F342" s="831">
        <v>7</v>
      </c>
      <c r="G342" s="831">
        <v>4403</v>
      </c>
      <c r="H342" s="831"/>
      <c r="I342" s="831">
        <v>629</v>
      </c>
      <c r="J342" s="831"/>
      <c r="K342" s="831"/>
      <c r="L342" s="831"/>
      <c r="M342" s="831"/>
      <c r="N342" s="831">
        <v>5</v>
      </c>
      <c r="O342" s="831">
        <v>3230</v>
      </c>
      <c r="P342" s="827"/>
      <c r="Q342" s="832">
        <v>646</v>
      </c>
    </row>
    <row r="343" spans="1:17" ht="14.45" customHeight="1" x14ac:dyDescent="0.2">
      <c r="A343" s="821" t="s">
        <v>8503</v>
      </c>
      <c r="B343" s="822" t="s">
        <v>7499</v>
      </c>
      <c r="C343" s="822" t="s">
        <v>6946</v>
      </c>
      <c r="D343" s="822" t="s">
        <v>8007</v>
      </c>
      <c r="E343" s="822" t="s">
        <v>8008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276</v>
      </c>
      <c r="P343" s="827"/>
      <c r="Q343" s="832">
        <v>276</v>
      </c>
    </row>
    <row r="344" spans="1:17" ht="14.45" customHeight="1" x14ac:dyDescent="0.2">
      <c r="A344" s="821" t="s">
        <v>8503</v>
      </c>
      <c r="B344" s="822" t="s">
        <v>7499</v>
      </c>
      <c r="C344" s="822" t="s">
        <v>6946</v>
      </c>
      <c r="D344" s="822" t="s">
        <v>8656</v>
      </c>
      <c r="E344" s="822" t="s">
        <v>8657</v>
      </c>
      <c r="F344" s="831">
        <v>38</v>
      </c>
      <c r="G344" s="831">
        <v>13452</v>
      </c>
      <c r="H344" s="831"/>
      <c r="I344" s="831">
        <v>354</v>
      </c>
      <c r="J344" s="831">
        <v>45</v>
      </c>
      <c r="K344" s="831">
        <v>16020</v>
      </c>
      <c r="L344" s="831"/>
      <c r="M344" s="831">
        <v>356</v>
      </c>
      <c r="N344" s="831">
        <v>57</v>
      </c>
      <c r="O344" s="831">
        <v>21603</v>
      </c>
      <c r="P344" s="827"/>
      <c r="Q344" s="832">
        <v>379</v>
      </c>
    </row>
    <row r="345" spans="1:17" ht="14.45" customHeight="1" x14ac:dyDescent="0.2">
      <c r="A345" s="821" t="s">
        <v>8503</v>
      </c>
      <c r="B345" s="822" t="s">
        <v>7499</v>
      </c>
      <c r="C345" s="822" t="s">
        <v>6946</v>
      </c>
      <c r="D345" s="822" t="s">
        <v>8658</v>
      </c>
      <c r="E345" s="822" t="s">
        <v>8659</v>
      </c>
      <c r="F345" s="831">
        <v>10</v>
      </c>
      <c r="G345" s="831">
        <v>41730</v>
      </c>
      <c r="H345" s="831"/>
      <c r="I345" s="831">
        <v>4173</v>
      </c>
      <c r="J345" s="831">
        <v>15</v>
      </c>
      <c r="K345" s="831">
        <v>62685</v>
      </c>
      <c r="L345" s="831"/>
      <c r="M345" s="831">
        <v>4179</v>
      </c>
      <c r="N345" s="831">
        <v>4</v>
      </c>
      <c r="O345" s="831">
        <v>16852</v>
      </c>
      <c r="P345" s="827"/>
      <c r="Q345" s="832">
        <v>4213</v>
      </c>
    </row>
    <row r="346" spans="1:17" ht="14.45" customHeight="1" x14ac:dyDescent="0.2">
      <c r="A346" s="821" t="s">
        <v>8503</v>
      </c>
      <c r="B346" s="822" t="s">
        <v>7499</v>
      </c>
      <c r="C346" s="822" t="s">
        <v>6946</v>
      </c>
      <c r="D346" s="822" t="s">
        <v>8660</v>
      </c>
      <c r="E346" s="822" t="s">
        <v>8661</v>
      </c>
      <c r="F346" s="831">
        <v>11</v>
      </c>
      <c r="G346" s="831">
        <v>3124</v>
      </c>
      <c r="H346" s="831"/>
      <c r="I346" s="831">
        <v>284</v>
      </c>
      <c r="J346" s="831">
        <v>13</v>
      </c>
      <c r="K346" s="831">
        <v>3705</v>
      </c>
      <c r="L346" s="831"/>
      <c r="M346" s="831">
        <v>285</v>
      </c>
      <c r="N346" s="831">
        <v>7</v>
      </c>
      <c r="O346" s="831">
        <v>2030</v>
      </c>
      <c r="P346" s="827"/>
      <c r="Q346" s="832">
        <v>290</v>
      </c>
    </row>
    <row r="347" spans="1:17" ht="14.45" customHeight="1" x14ac:dyDescent="0.2">
      <c r="A347" s="821" t="s">
        <v>8503</v>
      </c>
      <c r="B347" s="822" t="s">
        <v>7499</v>
      </c>
      <c r="C347" s="822" t="s">
        <v>6946</v>
      </c>
      <c r="D347" s="822" t="s">
        <v>8662</v>
      </c>
      <c r="E347" s="822" t="s">
        <v>8663</v>
      </c>
      <c r="F347" s="831">
        <v>17</v>
      </c>
      <c r="G347" s="831">
        <v>107627</v>
      </c>
      <c r="H347" s="831"/>
      <c r="I347" s="831">
        <v>6331</v>
      </c>
      <c r="J347" s="831">
        <v>19</v>
      </c>
      <c r="K347" s="831">
        <v>120422</v>
      </c>
      <c r="L347" s="831"/>
      <c r="M347" s="831">
        <v>6338</v>
      </c>
      <c r="N347" s="831">
        <v>9</v>
      </c>
      <c r="O347" s="831">
        <v>57663</v>
      </c>
      <c r="P347" s="827"/>
      <c r="Q347" s="832">
        <v>6407</v>
      </c>
    </row>
    <row r="348" spans="1:17" ht="14.45" customHeight="1" x14ac:dyDescent="0.2">
      <c r="A348" s="821" t="s">
        <v>8503</v>
      </c>
      <c r="B348" s="822" t="s">
        <v>7499</v>
      </c>
      <c r="C348" s="822" t="s">
        <v>6946</v>
      </c>
      <c r="D348" s="822" t="s">
        <v>8664</v>
      </c>
      <c r="E348" s="822" t="s">
        <v>8665</v>
      </c>
      <c r="F348" s="831">
        <v>6</v>
      </c>
      <c r="G348" s="831">
        <v>9504</v>
      </c>
      <c r="H348" s="831"/>
      <c r="I348" s="831">
        <v>1584</v>
      </c>
      <c r="J348" s="831">
        <v>6</v>
      </c>
      <c r="K348" s="831">
        <v>9540</v>
      </c>
      <c r="L348" s="831"/>
      <c r="M348" s="831">
        <v>1590</v>
      </c>
      <c r="N348" s="831">
        <v>11</v>
      </c>
      <c r="O348" s="831">
        <v>18139</v>
      </c>
      <c r="P348" s="827"/>
      <c r="Q348" s="832">
        <v>1649</v>
      </c>
    </row>
    <row r="349" spans="1:17" ht="14.45" customHeight="1" x14ac:dyDescent="0.2">
      <c r="A349" s="821" t="s">
        <v>8503</v>
      </c>
      <c r="B349" s="822" t="s">
        <v>7499</v>
      </c>
      <c r="C349" s="822" t="s">
        <v>6946</v>
      </c>
      <c r="D349" s="822" t="s">
        <v>8666</v>
      </c>
      <c r="E349" s="822" t="s">
        <v>8667</v>
      </c>
      <c r="F349" s="831">
        <v>21</v>
      </c>
      <c r="G349" s="831">
        <v>81207</v>
      </c>
      <c r="H349" s="831"/>
      <c r="I349" s="831">
        <v>3867</v>
      </c>
      <c r="J349" s="831">
        <v>34</v>
      </c>
      <c r="K349" s="831">
        <v>131614</v>
      </c>
      <c r="L349" s="831"/>
      <c r="M349" s="831">
        <v>3871</v>
      </c>
      <c r="N349" s="831">
        <v>12</v>
      </c>
      <c r="O349" s="831">
        <v>46980</v>
      </c>
      <c r="P349" s="827"/>
      <c r="Q349" s="832">
        <v>3915</v>
      </c>
    </row>
    <row r="350" spans="1:17" ht="14.45" customHeight="1" x14ac:dyDescent="0.2">
      <c r="A350" s="821" t="s">
        <v>8503</v>
      </c>
      <c r="B350" s="822" t="s">
        <v>7499</v>
      </c>
      <c r="C350" s="822" t="s">
        <v>6946</v>
      </c>
      <c r="D350" s="822" t="s">
        <v>8668</v>
      </c>
      <c r="E350" s="822" t="s">
        <v>8669</v>
      </c>
      <c r="F350" s="831">
        <v>5</v>
      </c>
      <c r="G350" s="831">
        <v>26095</v>
      </c>
      <c r="H350" s="831"/>
      <c r="I350" s="831">
        <v>5219</v>
      </c>
      <c r="J350" s="831">
        <v>7</v>
      </c>
      <c r="K350" s="831">
        <v>36575</v>
      </c>
      <c r="L350" s="831"/>
      <c r="M350" s="831">
        <v>5225</v>
      </c>
      <c r="N350" s="831">
        <v>6</v>
      </c>
      <c r="O350" s="831">
        <v>31704</v>
      </c>
      <c r="P350" s="827"/>
      <c r="Q350" s="832">
        <v>5284</v>
      </c>
    </row>
    <row r="351" spans="1:17" ht="14.45" customHeight="1" x14ac:dyDescent="0.2">
      <c r="A351" s="821" t="s">
        <v>8503</v>
      </c>
      <c r="B351" s="822" t="s">
        <v>7499</v>
      </c>
      <c r="C351" s="822" t="s">
        <v>6946</v>
      </c>
      <c r="D351" s="822" t="s">
        <v>8670</v>
      </c>
      <c r="E351" s="822" t="s">
        <v>8671</v>
      </c>
      <c r="F351" s="831">
        <v>11</v>
      </c>
      <c r="G351" s="831">
        <v>18799</v>
      </c>
      <c r="H351" s="831"/>
      <c r="I351" s="831">
        <v>1709</v>
      </c>
      <c r="J351" s="831">
        <v>6</v>
      </c>
      <c r="K351" s="831">
        <v>10278</v>
      </c>
      <c r="L351" s="831"/>
      <c r="M351" s="831">
        <v>1713</v>
      </c>
      <c r="N351" s="831">
        <v>6</v>
      </c>
      <c r="O351" s="831">
        <v>10542</v>
      </c>
      <c r="P351" s="827"/>
      <c r="Q351" s="832">
        <v>1757</v>
      </c>
    </row>
    <row r="352" spans="1:17" ht="14.45" customHeight="1" x14ac:dyDescent="0.2">
      <c r="A352" s="821" t="s">
        <v>8503</v>
      </c>
      <c r="B352" s="822" t="s">
        <v>7499</v>
      </c>
      <c r="C352" s="822" t="s">
        <v>6946</v>
      </c>
      <c r="D352" s="822" t="s">
        <v>8672</v>
      </c>
      <c r="E352" s="822" t="s">
        <v>8673</v>
      </c>
      <c r="F352" s="831">
        <v>64</v>
      </c>
      <c r="G352" s="831">
        <v>83008</v>
      </c>
      <c r="H352" s="831"/>
      <c r="I352" s="831">
        <v>1297</v>
      </c>
      <c r="J352" s="831">
        <v>79</v>
      </c>
      <c r="K352" s="831">
        <v>102621</v>
      </c>
      <c r="L352" s="831"/>
      <c r="M352" s="831">
        <v>1299</v>
      </c>
      <c r="N352" s="831">
        <v>143</v>
      </c>
      <c r="O352" s="831">
        <v>187902</v>
      </c>
      <c r="P352" s="827"/>
      <c r="Q352" s="832">
        <v>1314</v>
      </c>
    </row>
    <row r="353" spans="1:17" ht="14.45" customHeight="1" x14ac:dyDescent="0.2">
      <c r="A353" s="821" t="s">
        <v>8503</v>
      </c>
      <c r="B353" s="822" t="s">
        <v>7499</v>
      </c>
      <c r="C353" s="822" t="s">
        <v>6946</v>
      </c>
      <c r="D353" s="822" t="s">
        <v>8674</v>
      </c>
      <c r="E353" s="822" t="s">
        <v>8675</v>
      </c>
      <c r="F353" s="831">
        <v>61</v>
      </c>
      <c r="G353" s="831">
        <v>71980</v>
      </c>
      <c r="H353" s="831"/>
      <c r="I353" s="831">
        <v>1180</v>
      </c>
      <c r="J353" s="831">
        <v>78</v>
      </c>
      <c r="K353" s="831">
        <v>92196</v>
      </c>
      <c r="L353" s="831"/>
      <c r="M353" s="831">
        <v>1182</v>
      </c>
      <c r="N353" s="831">
        <v>136</v>
      </c>
      <c r="O353" s="831">
        <v>162520</v>
      </c>
      <c r="P353" s="827"/>
      <c r="Q353" s="832">
        <v>1195</v>
      </c>
    </row>
    <row r="354" spans="1:17" ht="14.45" customHeight="1" x14ac:dyDescent="0.2">
      <c r="A354" s="821" t="s">
        <v>8503</v>
      </c>
      <c r="B354" s="822" t="s">
        <v>7499</v>
      </c>
      <c r="C354" s="822" t="s">
        <v>6946</v>
      </c>
      <c r="D354" s="822" t="s">
        <v>8676</v>
      </c>
      <c r="E354" s="822" t="s">
        <v>8677</v>
      </c>
      <c r="F354" s="831">
        <v>35</v>
      </c>
      <c r="G354" s="831">
        <v>180670</v>
      </c>
      <c r="H354" s="831"/>
      <c r="I354" s="831">
        <v>5162</v>
      </c>
      <c r="J354" s="831">
        <v>58</v>
      </c>
      <c r="K354" s="831">
        <v>299628</v>
      </c>
      <c r="L354" s="831"/>
      <c r="M354" s="831">
        <v>5166</v>
      </c>
      <c r="N354" s="831">
        <v>27</v>
      </c>
      <c r="O354" s="831">
        <v>142020</v>
      </c>
      <c r="P354" s="827"/>
      <c r="Q354" s="832">
        <v>5260</v>
      </c>
    </row>
    <row r="355" spans="1:17" ht="14.45" customHeight="1" x14ac:dyDescent="0.2">
      <c r="A355" s="821" t="s">
        <v>8503</v>
      </c>
      <c r="B355" s="822" t="s">
        <v>7499</v>
      </c>
      <c r="C355" s="822" t="s">
        <v>6946</v>
      </c>
      <c r="D355" s="822" t="s">
        <v>8678</v>
      </c>
      <c r="E355" s="822" t="s">
        <v>8679</v>
      </c>
      <c r="F355" s="831">
        <v>8</v>
      </c>
      <c r="G355" s="831">
        <v>6464</v>
      </c>
      <c r="H355" s="831"/>
      <c r="I355" s="831">
        <v>808</v>
      </c>
      <c r="J355" s="831">
        <v>22</v>
      </c>
      <c r="K355" s="831">
        <v>17886</v>
      </c>
      <c r="L355" s="831"/>
      <c r="M355" s="831">
        <v>813</v>
      </c>
      <c r="N355" s="831">
        <v>17</v>
      </c>
      <c r="O355" s="831">
        <v>14807</v>
      </c>
      <c r="P355" s="827"/>
      <c r="Q355" s="832">
        <v>871</v>
      </c>
    </row>
    <row r="356" spans="1:17" ht="14.45" customHeight="1" x14ac:dyDescent="0.2">
      <c r="A356" s="821" t="s">
        <v>8503</v>
      </c>
      <c r="B356" s="822" t="s">
        <v>7499</v>
      </c>
      <c r="C356" s="822" t="s">
        <v>6946</v>
      </c>
      <c r="D356" s="822" t="s">
        <v>8680</v>
      </c>
      <c r="E356" s="822" t="s">
        <v>8681</v>
      </c>
      <c r="F356" s="831">
        <v>490</v>
      </c>
      <c r="G356" s="831">
        <v>87710</v>
      </c>
      <c r="H356" s="831"/>
      <c r="I356" s="831">
        <v>179</v>
      </c>
      <c r="J356" s="831">
        <v>528</v>
      </c>
      <c r="K356" s="831">
        <v>95040</v>
      </c>
      <c r="L356" s="831"/>
      <c r="M356" s="831">
        <v>180</v>
      </c>
      <c r="N356" s="831">
        <v>497</v>
      </c>
      <c r="O356" s="831">
        <v>90951</v>
      </c>
      <c r="P356" s="827"/>
      <c r="Q356" s="832">
        <v>183</v>
      </c>
    </row>
    <row r="357" spans="1:17" ht="14.45" customHeight="1" x14ac:dyDescent="0.2">
      <c r="A357" s="821" t="s">
        <v>8503</v>
      </c>
      <c r="B357" s="822" t="s">
        <v>7499</v>
      </c>
      <c r="C357" s="822" t="s">
        <v>6946</v>
      </c>
      <c r="D357" s="822" t="s">
        <v>7475</v>
      </c>
      <c r="E357" s="822" t="s">
        <v>7476</v>
      </c>
      <c r="F357" s="831">
        <v>133</v>
      </c>
      <c r="G357" s="831">
        <v>273049</v>
      </c>
      <c r="H357" s="831"/>
      <c r="I357" s="831">
        <v>2053</v>
      </c>
      <c r="J357" s="831">
        <v>170</v>
      </c>
      <c r="K357" s="831">
        <v>349520</v>
      </c>
      <c r="L357" s="831"/>
      <c r="M357" s="831">
        <v>2056</v>
      </c>
      <c r="N357" s="831">
        <v>123</v>
      </c>
      <c r="O357" s="831">
        <v>259530</v>
      </c>
      <c r="P357" s="827"/>
      <c r="Q357" s="832">
        <v>2110</v>
      </c>
    </row>
    <row r="358" spans="1:17" ht="14.45" customHeight="1" x14ac:dyDescent="0.2">
      <c r="A358" s="821" t="s">
        <v>8503</v>
      </c>
      <c r="B358" s="822" t="s">
        <v>7499</v>
      </c>
      <c r="C358" s="822" t="s">
        <v>6946</v>
      </c>
      <c r="D358" s="822" t="s">
        <v>8682</v>
      </c>
      <c r="E358" s="822" t="s">
        <v>8683</v>
      </c>
      <c r="F358" s="831">
        <v>25</v>
      </c>
      <c r="G358" s="831">
        <v>68500</v>
      </c>
      <c r="H358" s="831"/>
      <c r="I358" s="831">
        <v>2740</v>
      </c>
      <c r="J358" s="831">
        <v>30</v>
      </c>
      <c r="K358" s="831">
        <v>82260</v>
      </c>
      <c r="L358" s="831"/>
      <c r="M358" s="831">
        <v>2742</v>
      </c>
      <c r="N358" s="831">
        <v>19</v>
      </c>
      <c r="O358" s="831">
        <v>52972</v>
      </c>
      <c r="P358" s="827"/>
      <c r="Q358" s="832">
        <v>2788</v>
      </c>
    </row>
    <row r="359" spans="1:17" ht="14.45" customHeight="1" x14ac:dyDescent="0.2">
      <c r="A359" s="821" t="s">
        <v>8503</v>
      </c>
      <c r="B359" s="822" t="s">
        <v>7499</v>
      </c>
      <c r="C359" s="822" t="s">
        <v>6946</v>
      </c>
      <c r="D359" s="822" t="s">
        <v>8684</v>
      </c>
      <c r="E359" s="822" t="s">
        <v>8685</v>
      </c>
      <c r="F359" s="831">
        <v>4</v>
      </c>
      <c r="G359" s="831">
        <v>21096</v>
      </c>
      <c r="H359" s="831"/>
      <c r="I359" s="831">
        <v>5274</v>
      </c>
      <c r="J359" s="831">
        <v>5</v>
      </c>
      <c r="K359" s="831">
        <v>26390</v>
      </c>
      <c r="L359" s="831"/>
      <c r="M359" s="831">
        <v>5278</v>
      </c>
      <c r="N359" s="831">
        <v>5</v>
      </c>
      <c r="O359" s="831">
        <v>26860</v>
      </c>
      <c r="P359" s="827"/>
      <c r="Q359" s="832">
        <v>5372</v>
      </c>
    </row>
    <row r="360" spans="1:17" ht="14.45" customHeight="1" x14ac:dyDescent="0.2">
      <c r="A360" s="821" t="s">
        <v>8503</v>
      </c>
      <c r="B360" s="822" t="s">
        <v>7499</v>
      </c>
      <c r="C360" s="822" t="s">
        <v>6946</v>
      </c>
      <c r="D360" s="822" t="s">
        <v>8686</v>
      </c>
      <c r="E360" s="822" t="s">
        <v>8687</v>
      </c>
      <c r="F360" s="831">
        <v>4</v>
      </c>
      <c r="G360" s="831">
        <v>2712</v>
      </c>
      <c r="H360" s="831"/>
      <c r="I360" s="831">
        <v>678</v>
      </c>
      <c r="J360" s="831"/>
      <c r="K360" s="831"/>
      <c r="L360" s="831"/>
      <c r="M360" s="831"/>
      <c r="N360" s="831">
        <v>4</v>
      </c>
      <c r="O360" s="831">
        <v>2780</v>
      </c>
      <c r="P360" s="827"/>
      <c r="Q360" s="832">
        <v>695</v>
      </c>
    </row>
    <row r="361" spans="1:17" ht="14.45" customHeight="1" x14ac:dyDescent="0.2">
      <c r="A361" s="821" t="s">
        <v>8503</v>
      </c>
      <c r="B361" s="822" t="s">
        <v>7499</v>
      </c>
      <c r="C361" s="822" t="s">
        <v>6946</v>
      </c>
      <c r="D361" s="822" t="s">
        <v>8688</v>
      </c>
      <c r="E361" s="822" t="s">
        <v>8689</v>
      </c>
      <c r="F361" s="831">
        <v>3</v>
      </c>
      <c r="G361" s="831">
        <v>468</v>
      </c>
      <c r="H361" s="831"/>
      <c r="I361" s="831">
        <v>156</v>
      </c>
      <c r="J361" s="831">
        <v>4</v>
      </c>
      <c r="K361" s="831">
        <v>628</v>
      </c>
      <c r="L361" s="831"/>
      <c r="M361" s="831">
        <v>157</v>
      </c>
      <c r="N361" s="831"/>
      <c r="O361" s="831"/>
      <c r="P361" s="827"/>
      <c r="Q361" s="832"/>
    </row>
    <row r="362" spans="1:17" ht="14.45" customHeight="1" x14ac:dyDescent="0.2">
      <c r="A362" s="821" t="s">
        <v>8503</v>
      </c>
      <c r="B362" s="822" t="s">
        <v>7499</v>
      </c>
      <c r="C362" s="822" t="s">
        <v>6946</v>
      </c>
      <c r="D362" s="822" t="s">
        <v>8690</v>
      </c>
      <c r="E362" s="822" t="s">
        <v>8691</v>
      </c>
      <c r="F362" s="831">
        <v>9</v>
      </c>
      <c r="G362" s="831">
        <v>1809</v>
      </c>
      <c r="H362" s="831"/>
      <c r="I362" s="831">
        <v>201</v>
      </c>
      <c r="J362" s="831">
        <v>1</v>
      </c>
      <c r="K362" s="831">
        <v>202</v>
      </c>
      <c r="L362" s="831"/>
      <c r="M362" s="831">
        <v>202</v>
      </c>
      <c r="N362" s="831">
        <v>6</v>
      </c>
      <c r="O362" s="831">
        <v>1242</v>
      </c>
      <c r="P362" s="827"/>
      <c r="Q362" s="832">
        <v>207</v>
      </c>
    </row>
    <row r="363" spans="1:17" ht="14.45" customHeight="1" x14ac:dyDescent="0.2">
      <c r="A363" s="821" t="s">
        <v>8503</v>
      </c>
      <c r="B363" s="822" t="s">
        <v>7499</v>
      </c>
      <c r="C363" s="822" t="s">
        <v>6946</v>
      </c>
      <c r="D363" s="822" t="s">
        <v>8692</v>
      </c>
      <c r="E363" s="822" t="s">
        <v>8693</v>
      </c>
      <c r="F363" s="831">
        <v>81</v>
      </c>
      <c r="G363" s="831">
        <v>16767</v>
      </c>
      <c r="H363" s="831"/>
      <c r="I363" s="831">
        <v>207</v>
      </c>
      <c r="J363" s="831">
        <v>88</v>
      </c>
      <c r="K363" s="831">
        <v>18304</v>
      </c>
      <c r="L363" s="831"/>
      <c r="M363" s="831">
        <v>208</v>
      </c>
      <c r="N363" s="831">
        <v>103</v>
      </c>
      <c r="O363" s="831">
        <v>22042</v>
      </c>
      <c r="P363" s="827"/>
      <c r="Q363" s="832">
        <v>214</v>
      </c>
    </row>
    <row r="364" spans="1:17" ht="14.45" customHeight="1" x14ac:dyDescent="0.2">
      <c r="A364" s="821" t="s">
        <v>8503</v>
      </c>
      <c r="B364" s="822" t="s">
        <v>7499</v>
      </c>
      <c r="C364" s="822" t="s">
        <v>6946</v>
      </c>
      <c r="D364" s="822" t="s">
        <v>8694</v>
      </c>
      <c r="E364" s="822" t="s">
        <v>8695</v>
      </c>
      <c r="F364" s="831">
        <v>16</v>
      </c>
      <c r="G364" s="831">
        <v>6848</v>
      </c>
      <c r="H364" s="831"/>
      <c r="I364" s="831">
        <v>428</v>
      </c>
      <c r="J364" s="831">
        <v>24</v>
      </c>
      <c r="K364" s="831">
        <v>10320</v>
      </c>
      <c r="L364" s="831"/>
      <c r="M364" s="831">
        <v>430</v>
      </c>
      <c r="N364" s="831">
        <v>22</v>
      </c>
      <c r="O364" s="831">
        <v>9702</v>
      </c>
      <c r="P364" s="827"/>
      <c r="Q364" s="832">
        <v>441</v>
      </c>
    </row>
    <row r="365" spans="1:17" ht="14.45" customHeight="1" x14ac:dyDescent="0.2">
      <c r="A365" s="821" t="s">
        <v>8503</v>
      </c>
      <c r="B365" s="822" t="s">
        <v>7499</v>
      </c>
      <c r="C365" s="822" t="s">
        <v>6946</v>
      </c>
      <c r="D365" s="822" t="s">
        <v>8696</v>
      </c>
      <c r="E365" s="822" t="s">
        <v>8697</v>
      </c>
      <c r="F365" s="831">
        <v>6</v>
      </c>
      <c r="G365" s="831">
        <v>984</v>
      </c>
      <c r="H365" s="831"/>
      <c r="I365" s="831">
        <v>164</v>
      </c>
      <c r="J365" s="831">
        <v>1</v>
      </c>
      <c r="K365" s="831">
        <v>165</v>
      </c>
      <c r="L365" s="831"/>
      <c r="M365" s="831">
        <v>165</v>
      </c>
      <c r="N365" s="831">
        <v>2</v>
      </c>
      <c r="O365" s="831">
        <v>340</v>
      </c>
      <c r="P365" s="827"/>
      <c r="Q365" s="832">
        <v>170</v>
      </c>
    </row>
    <row r="366" spans="1:17" ht="14.45" customHeight="1" x14ac:dyDescent="0.2">
      <c r="A366" s="821" t="s">
        <v>8503</v>
      </c>
      <c r="B366" s="822" t="s">
        <v>7499</v>
      </c>
      <c r="C366" s="822" t="s">
        <v>6946</v>
      </c>
      <c r="D366" s="822" t="s">
        <v>8698</v>
      </c>
      <c r="E366" s="822" t="s">
        <v>8699</v>
      </c>
      <c r="F366" s="831">
        <v>3</v>
      </c>
      <c r="G366" s="831">
        <v>1314</v>
      </c>
      <c r="H366" s="831"/>
      <c r="I366" s="831">
        <v>438</v>
      </c>
      <c r="J366" s="831">
        <v>1</v>
      </c>
      <c r="K366" s="831">
        <v>440</v>
      </c>
      <c r="L366" s="831"/>
      <c r="M366" s="831">
        <v>440</v>
      </c>
      <c r="N366" s="831">
        <v>1</v>
      </c>
      <c r="O366" s="831">
        <v>451</v>
      </c>
      <c r="P366" s="827"/>
      <c r="Q366" s="832">
        <v>451</v>
      </c>
    </row>
    <row r="367" spans="1:17" ht="14.45" customHeight="1" x14ac:dyDescent="0.2">
      <c r="A367" s="821" t="s">
        <v>8503</v>
      </c>
      <c r="B367" s="822" t="s">
        <v>7499</v>
      </c>
      <c r="C367" s="822" t="s">
        <v>6946</v>
      </c>
      <c r="D367" s="822" t="s">
        <v>7477</v>
      </c>
      <c r="E367" s="822" t="s">
        <v>7478</v>
      </c>
      <c r="F367" s="831">
        <v>72</v>
      </c>
      <c r="G367" s="831">
        <v>155448</v>
      </c>
      <c r="H367" s="831"/>
      <c r="I367" s="831">
        <v>2159</v>
      </c>
      <c r="J367" s="831">
        <v>105</v>
      </c>
      <c r="K367" s="831">
        <v>227010</v>
      </c>
      <c r="L367" s="831"/>
      <c r="M367" s="831">
        <v>2162</v>
      </c>
      <c r="N367" s="831">
        <v>107</v>
      </c>
      <c r="O367" s="831">
        <v>235293</v>
      </c>
      <c r="P367" s="827"/>
      <c r="Q367" s="832">
        <v>2199</v>
      </c>
    </row>
    <row r="368" spans="1:17" ht="14.45" customHeight="1" x14ac:dyDescent="0.2">
      <c r="A368" s="821" t="s">
        <v>8503</v>
      </c>
      <c r="B368" s="822" t="s">
        <v>7499</v>
      </c>
      <c r="C368" s="822" t="s">
        <v>6946</v>
      </c>
      <c r="D368" s="822" t="s">
        <v>8700</v>
      </c>
      <c r="E368" s="822" t="s">
        <v>8667</v>
      </c>
      <c r="F368" s="831">
        <v>21</v>
      </c>
      <c r="G368" s="831">
        <v>39732</v>
      </c>
      <c r="H368" s="831"/>
      <c r="I368" s="831">
        <v>1892</v>
      </c>
      <c r="J368" s="831">
        <v>40</v>
      </c>
      <c r="K368" s="831">
        <v>75800</v>
      </c>
      <c r="L368" s="831"/>
      <c r="M368" s="831">
        <v>1895</v>
      </c>
      <c r="N368" s="831">
        <v>14</v>
      </c>
      <c r="O368" s="831">
        <v>26866</v>
      </c>
      <c r="P368" s="827"/>
      <c r="Q368" s="832">
        <v>1919</v>
      </c>
    </row>
    <row r="369" spans="1:17" ht="14.45" customHeight="1" x14ac:dyDescent="0.2">
      <c r="A369" s="821" t="s">
        <v>8503</v>
      </c>
      <c r="B369" s="822" t="s">
        <v>7499</v>
      </c>
      <c r="C369" s="822" t="s">
        <v>6946</v>
      </c>
      <c r="D369" s="822" t="s">
        <v>8701</v>
      </c>
      <c r="E369" s="822" t="s">
        <v>8702</v>
      </c>
      <c r="F369" s="831"/>
      <c r="G369" s="831"/>
      <c r="H369" s="831"/>
      <c r="I369" s="831"/>
      <c r="J369" s="831">
        <v>1</v>
      </c>
      <c r="K369" s="831">
        <v>165</v>
      </c>
      <c r="L369" s="831"/>
      <c r="M369" s="831">
        <v>165</v>
      </c>
      <c r="N369" s="831"/>
      <c r="O369" s="831"/>
      <c r="P369" s="827"/>
      <c r="Q369" s="832"/>
    </row>
    <row r="370" spans="1:17" ht="14.45" customHeight="1" x14ac:dyDescent="0.2">
      <c r="A370" s="821" t="s">
        <v>8503</v>
      </c>
      <c r="B370" s="822" t="s">
        <v>7499</v>
      </c>
      <c r="C370" s="822" t="s">
        <v>6946</v>
      </c>
      <c r="D370" s="822" t="s">
        <v>8703</v>
      </c>
      <c r="E370" s="822" t="s">
        <v>8704</v>
      </c>
      <c r="F370" s="831">
        <v>1</v>
      </c>
      <c r="G370" s="831">
        <v>9850</v>
      </c>
      <c r="H370" s="831"/>
      <c r="I370" s="831">
        <v>9850</v>
      </c>
      <c r="J370" s="831">
        <v>3</v>
      </c>
      <c r="K370" s="831">
        <v>29577</v>
      </c>
      <c r="L370" s="831"/>
      <c r="M370" s="831">
        <v>9859</v>
      </c>
      <c r="N370" s="831">
        <v>2</v>
      </c>
      <c r="O370" s="831">
        <v>19974</v>
      </c>
      <c r="P370" s="827"/>
      <c r="Q370" s="832">
        <v>9987</v>
      </c>
    </row>
    <row r="371" spans="1:17" ht="14.45" customHeight="1" x14ac:dyDescent="0.2">
      <c r="A371" s="821" t="s">
        <v>8503</v>
      </c>
      <c r="B371" s="822" t="s">
        <v>7499</v>
      </c>
      <c r="C371" s="822" t="s">
        <v>6946</v>
      </c>
      <c r="D371" s="822" t="s">
        <v>8705</v>
      </c>
      <c r="E371" s="822" t="s">
        <v>8706</v>
      </c>
      <c r="F371" s="831">
        <v>55</v>
      </c>
      <c r="G371" s="831">
        <v>465850</v>
      </c>
      <c r="H371" s="831"/>
      <c r="I371" s="831">
        <v>8470</v>
      </c>
      <c r="J371" s="831">
        <v>79</v>
      </c>
      <c r="K371" s="831">
        <v>669762</v>
      </c>
      <c r="L371" s="831"/>
      <c r="M371" s="831">
        <v>8478</v>
      </c>
      <c r="N371" s="831">
        <v>94</v>
      </c>
      <c r="O371" s="831">
        <v>803794</v>
      </c>
      <c r="P371" s="827"/>
      <c r="Q371" s="832">
        <v>8551</v>
      </c>
    </row>
    <row r="372" spans="1:17" ht="14.45" customHeight="1" x14ac:dyDescent="0.2">
      <c r="A372" s="821" t="s">
        <v>8503</v>
      </c>
      <c r="B372" s="822" t="s">
        <v>7499</v>
      </c>
      <c r="C372" s="822" t="s">
        <v>6946</v>
      </c>
      <c r="D372" s="822" t="s">
        <v>8707</v>
      </c>
      <c r="E372" s="822" t="s">
        <v>8708</v>
      </c>
      <c r="F372" s="831">
        <v>1</v>
      </c>
      <c r="G372" s="831">
        <v>162</v>
      </c>
      <c r="H372" s="831"/>
      <c r="I372" s="831">
        <v>162</v>
      </c>
      <c r="J372" s="831"/>
      <c r="K372" s="831"/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8503</v>
      </c>
      <c r="B373" s="822" t="s">
        <v>7499</v>
      </c>
      <c r="C373" s="822" t="s">
        <v>6946</v>
      </c>
      <c r="D373" s="822" t="s">
        <v>8709</v>
      </c>
      <c r="E373" s="822" t="s">
        <v>8710</v>
      </c>
      <c r="F373" s="831">
        <v>1</v>
      </c>
      <c r="G373" s="831">
        <v>2062</v>
      </c>
      <c r="H373" s="831"/>
      <c r="I373" s="831">
        <v>2062</v>
      </c>
      <c r="J373" s="831"/>
      <c r="K373" s="831"/>
      <c r="L373" s="831"/>
      <c r="M373" s="831"/>
      <c r="N373" s="831">
        <v>2</v>
      </c>
      <c r="O373" s="831">
        <v>4254</v>
      </c>
      <c r="P373" s="827"/>
      <c r="Q373" s="832">
        <v>2127</v>
      </c>
    </row>
    <row r="374" spans="1:17" ht="14.45" customHeight="1" x14ac:dyDescent="0.2">
      <c r="A374" s="821" t="s">
        <v>8503</v>
      </c>
      <c r="B374" s="822" t="s">
        <v>7499</v>
      </c>
      <c r="C374" s="822" t="s">
        <v>6946</v>
      </c>
      <c r="D374" s="822" t="s">
        <v>8711</v>
      </c>
      <c r="E374" s="822" t="s">
        <v>8712</v>
      </c>
      <c r="F374" s="831">
        <v>1</v>
      </c>
      <c r="G374" s="831">
        <v>375</v>
      </c>
      <c r="H374" s="831"/>
      <c r="I374" s="831">
        <v>375</v>
      </c>
      <c r="J374" s="831">
        <v>1</v>
      </c>
      <c r="K374" s="831">
        <v>376</v>
      </c>
      <c r="L374" s="831"/>
      <c r="M374" s="831">
        <v>376</v>
      </c>
      <c r="N374" s="831"/>
      <c r="O374" s="831"/>
      <c r="P374" s="827"/>
      <c r="Q374" s="832"/>
    </row>
    <row r="375" spans="1:17" ht="14.45" customHeight="1" x14ac:dyDescent="0.2">
      <c r="A375" s="821" t="s">
        <v>8503</v>
      </c>
      <c r="B375" s="822" t="s">
        <v>7499</v>
      </c>
      <c r="C375" s="822" t="s">
        <v>6946</v>
      </c>
      <c r="D375" s="822" t="s">
        <v>8505</v>
      </c>
      <c r="E375" s="822" t="s">
        <v>8506</v>
      </c>
      <c r="F375" s="831">
        <v>3</v>
      </c>
      <c r="G375" s="831">
        <v>1062</v>
      </c>
      <c r="H375" s="831"/>
      <c r="I375" s="831">
        <v>354</v>
      </c>
      <c r="J375" s="831">
        <v>4</v>
      </c>
      <c r="K375" s="831">
        <v>1420</v>
      </c>
      <c r="L375" s="831"/>
      <c r="M375" s="831">
        <v>355</v>
      </c>
      <c r="N375" s="831">
        <v>4</v>
      </c>
      <c r="O375" s="831">
        <v>1460</v>
      </c>
      <c r="P375" s="827"/>
      <c r="Q375" s="832">
        <v>365</v>
      </c>
    </row>
    <row r="376" spans="1:17" ht="14.45" customHeight="1" x14ac:dyDescent="0.2">
      <c r="A376" s="821" t="s">
        <v>8503</v>
      </c>
      <c r="B376" s="822" t="s">
        <v>7499</v>
      </c>
      <c r="C376" s="822" t="s">
        <v>6946</v>
      </c>
      <c r="D376" s="822" t="s">
        <v>8713</v>
      </c>
      <c r="E376" s="822" t="s">
        <v>8714</v>
      </c>
      <c r="F376" s="831"/>
      <c r="G376" s="831"/>
      <c r="H376" s="831"/>
      <c r="I376" s="831"/>
      <c r="J376" s="831"/>
      <c r="K376" s="831"/>
      <c r="L376" s="831"/>
      <c r="M376" s="831"/>
      <c r="N376" s="831">
        <v>9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8503</v>
      </c>
      <c r="B377" s="822" t="s">
        <v>7499</v>
      </c>
      <c r="C377" s="822" t="s">
        <v>6946</v>
      </c>
      <c r="D377" s="822" t="s">
        <v>8715</v>
      </c>
      <c r="E377" s="822" t="s">
        <v>8716</v>
      </c>
      <c r="F377" s="831"/>
      <c r="G377" s="831"/>
      <c r="H377" s="831"/>
      <c r="I377" s="831"/>
      <c r="J377" s="831"/>
      <c r="K377" s="831"/>
      <c r="L377" s="831"/>
      <c r="M377" s="831"/>
      <c r="N377" s="831">
        <v>5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8503</v>
      </c>
      <c r="B378" s="822" t="s">
        <v>7499</v>
      </c>
      <c r="C378" s="822" t="s">
        <v>6946</v>
      </c>
      <c r="D378" s="822" t="s">
        <v>8717</v>
      </c>
      <c r="E378" s="822" t="s">
        <v>8718</v>
      </c>
      <c r="F378" s="831"/>
      <c r="G378" s="831"/>
      <c r="H378" s="831"/>
      <c r="I378" s="831"/>
      <c r="J378" s="831"/>
      <c r="K378" s="831"/>
      <c r="L378" s="831"/>
      <c r="M378" s="831"/>
      <c r="N378" s="831">
        <v>3</v>
      </c>
      <c r="O378" s="831">
        <v>0</v>
      </c>
      <c r="P378" s="827"/>
      <c r="Q378" s="832">
        <v>0</v>
      </c>
    </row>
    <row r="379" spans="1:17" ht="14.45" customHeight="1" x14ac:dyDescent="0.2">
      <c r="A379" s="821" t="s">
        <v>8503</v>
      </c>
      <c r="B379" s="822" t="s">
        <v>7499</v>
      </c>
      <c r="C379" s="822" t="s">
        <v>6946</v>
      </c>
      <c r="D379" s="822" t="s">
        <v>8719</v>
      </c>
      <c r="E379" s="822" t="s">
        <v>8720</v>
      </c>
      <c r="F379" s="831"/>
      <c r="G379" s="831"/>
      <c r="H379" s="831"/>
      <c r="I379" s="831"/>
      <c r="J379" s="831"/>
      <c r="K379" s="831"/>
      <c r="L379" s="831"/>
      <c r="M379" s="831"/>
      <c r="N379" s="831">
        <v>26</v>
      </c>
      <c r="O379" s="831">
        <v>0</v>
      </c>
      <c r="P379" s="827"/>
      <c r="Q379" s="832">
        <v>0</v>
      </c>
    </row>
    <row r="380" spans="1:17" ht="14.45" customHeight="1" x14ac:dyDescent="0.2">
      <c r="A380" s="821" t="s">
        <v>8503</v>
      </c>
      <c r="B380" s="822" t="s">
        <v>7499</v>
      </c>
      <c r="C380" s="822" t="s">
        <v>6946</v>
      </c>
      <c r="D380" s="822" t="s">
        <v>8721</v>
      </c>
      <c r="E380" s="822" t="s">
        <v>8722</v>
      </c>
      <c r="F380" s="831"/>
      <c r="G380" s="831"/>
      <c r="H380" s="831"/>
      <c r="I380" s="831"/>
      <c r="J380" s="831"/>
      <c r="K380" s="831"/>
      <c r="L380" s="831"/>
      <c r="M380" s="831"/>
      <c r="N380" s="831">
        <v>2</v>
      </c>
      <c r="O380" s="831">
        <v>0</v>
      </c>
      <c r="P380" s="827"/>
      <c r="Q380" s="832">
        <v>0</v>
      </c>
    </row>
    <row r="381" spans="1:17" ht="14.45" customHeight="1" x14ac:dyDescent="0.2">
      <c r="A381" s="821" t="s">
        <v>8503</v>
      </c>
      <c r="B381" s="822" t="s">
        <v>7499</v>
      </c>
      <c r="C381" s="822" t="s">
        <v>6946</v>
      </c>
      <c r="D381" s="822" t="s">
        <v>8723</v>
      </c>
      <c r="E381" s="822" t="s">
        <v>8724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0</v>
      </c>
      <c r="P381" s="827"/>
      <c r="Q381" s="832">
        <v>0</v>
      </c>
    </row>
    <row r="382" spans="1:17" ht="14.45" customHeight="1" x14ac:dyDescent="0.2">
      <c r="A382" s="821" t="s">
        <v>8503</v>
      </c>
      <c r="B382" s="822" t="s">
        <v>7499</v>
      </c>
      <c r="C382" s="822" t="s">
        <v>6946</v>
      </c>
      <c r="D382" s="822" t="s">
        <v>8725</v>
      </c>
      <c r="E382" s="822" t="s">
        <v>8726</v>
      </c>
      <c r="F382" s="831"/>
      <c r="G382" s="831"/>
      <c r="H382" s="831"/>
      <c r="I382" s="831"/>
      <c r="J382" s="831"/>
      <c r="K382" s="831"/>
      <c r="L382" s="831"/>
      <c r="M382" s="831"/>
      <c r="N382" s="831">
        <v>1</v>
      </c>
      <c r="O382" s="831">
        <v>0</v>
      </c>
      <c r="P382" s="827"/>
      <c r="Q382" s="832">
        <v>0</v>
      </c>
    </row>
    <row r="383" spans="1:17" ht="14.45" customHeight="1" x14ac:dyDescent="0.2">
      <c r="A383" s="821" t="s">
        <v>8503</v>
      </c>
      <c r="B383" s="822" t="s">
        <v>7499</v>
      </c>
      <c r="C383" s="822" t="s">
        <v>6946</v>
      </c>
      <c r="D383" s="822" t="s">
        <v>8727</v>
      </c>
      <c r="E383" s="822" t="s">
        <v>8728</v>
      </c>
      <c r="F383" s="831"/>
      <c r="G383" s="831"/>
      <c r="H383" s="831"/>
      <c r="I383" s="831"/>
      <c r="J383" s="831"/>
      <c r="K383" s="831"/>
      <c r="L383" s="831"/>
      <c r="M383" s="831"/>
      <c r="N383" s="831">
        <v>4</v>
      </c>
      <c r="O383" s="831">
        <v>0</v>
      </c>
      <c r="P383" s="827"/>
      <c r="Q383" s="832">
        <v>0</v>
      </c>
    </row>
    <row r="384" spans="1:17" ht="14.45" customHeight="1" x14ac:dyDescent="0.2">
      <c r="A384" s="821" t="s">
        <v>8503</v>
      </c>
      <c r="B384" s="822" t="s">
        <v>7499</v>
      </c>
      <c r="C384" s="822" t="s">
        <v>6946</v>
      </c>
      <c r="D384" s="822" t="s">
        <v>8729</v>
      </c>
      <c r="E384" s="822" t="s">
        <v>8730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0</v>
      </c>
      <c r="P384" s="827"/>
      <c r="Q384" s="832">
        <v>0</v>
      </c>
    </row>
    <row r="385" spans="1:17" ht="14.45" customHeight="1" x14ac:dyDescent="0.2">
      <c r="A385" s="821" t="s">
        <v>8503</v>
      </c>
      <c r="B385" s="822" t="s">
        <v>8731</v>
      </c>
      <c r="C385" s="822" t="s">
        <v>6953</v>
      </c>
      <c r="D385" s="822" t="s">
        <v>8512</v>
      </c>
      <c r="E385" s="822" t="s">
        <v>8513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517</v>
      </c>
      <c r="P385" s="827"/>
      <c r="Q385" s="832">
        <v>517</v>
      </c>
    </row>
    <row r="386" spans="1:17" ht="14.45" customHeight="1" x14ac:dyDescent="0.2">
      <c r="A386" s="821" t="s">
        <v>8503</v>
      </c>
      <c r="B386" s="822" t="s">
        <v>8731</v>
      </c>
      <c r="C386" s="822" t="s">
        <v>6953</v>
      </c>
      <c r="D386" s="822" t="s">
        <v>8517</v>
      </c>
      <c r="E386" s="822" t="s">
        <v>8518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1456.58</v>
      </c>
      <c r="P386" s="827"/>
      <c r="Q386" s="832">
        <v>1456.58</v>
      </c>
    </row>
    <row r="387" spans="1:17" ht="14.45" customHeight="1" x14ac:dyDescent="0.2">
      <c r="A387" s="821" t="s">
        <v>8503</v>
      </c>
      <c r="B387" s="822" t="s">
        <v>8731</v>
      </c>
      <c r="C387" s="822" t="s">
        <v>6953</v>
      </c>
      <c r="D387" s="822" t="s">
        <v>8519</v>
      </c>
      <c r="E387" s="822" t="s">
        <v>8518</v>
      </c>
      <c r="F387" s="831"/>
      <c r="G387" s="831"/>
      <c r="H387" s="831"/>
      <c r="I387" s="831"/>
      <c r="J387" s="831"/>
      <c r="K387" s="831"/>
      <c r="L387" s="831"/>
      <c r="M387" s="831"/>
      <c r="N387" s="831">
        <v>0.4</v>
      </c>
      <c r="O387" s="831">
        <v>1456.42</v>
      </c>
      <c r="P387" s="827"/>
      <c r="Q387" s="832">
        <v>3641.05</v>
      </c>
    </row>
    <row r="388" spans="1:17" ht="14.45" customHeight="1" x14ac:dyDescent="0.2">
      <c r="A388" s="821" t="s">
        <v>8503</v>
      </c>
      <c r="B388" s="822" t="s">
        <v>8731</v>
      </c>
      <c r="C388" s="822" t="s">
        <v>6946</v>
      </c>
      <c r="D388" s="822" t="s">
        <v>8676</v>
      </c>
      <c r="E388" s="822" t="s">
        <v>8677</v>
      </c>
      <c r="F388" s="831"/>
      <c r="G388" s="831"/>
      <c r="H388" s="831"/>
      <c r="I388" s="831"/>
      <c r="J388" s="831"/>
      <c r="K388" s="831"/>
      <c r="L388" s="831"/>
      <c r="M388" s="831"/>
      <c r="N388" s="831">
        <v>5</v>
      </c>
      <c r="O388" s="831">
        <v>26300</v>
      </c>
      <c r="P388" s="827"/>
      <c r="Q388" s="832">
        <v>5260</v>
      </c>
    </row>
    <row r="389" spans="1:17" ht="14.45" customHeight="1" x14ac:dyDescent="0.2">
      <c r="A389" s="821" t="s">
        <v>8503</v>
      </c>
      <c r="B389" s="822" t="s">
        <v>8731</v>
      </c>
      <c r="C389" s="822" t="s">
        <v>6946</v>
      </c>
      <c r="D389" s="822" t="s">
        <v>8682</v>
      </c>
      <c r="E389" s="822" t="s">
        <v>8683</v>
      </c>
      <c r="F389" s="831"/>
      <c r="G389" s="831"/>
      <c r="H389" s="831"/>
      <c r="I389" s="831"/>
      <c r="J389" s="831"/>
      <c r="K389" s="831"/>
      <c r="L389" s="831"/>
      <c r="M389" s="831"/>
      <c r="N389" s="831">
        <v>4</v>
      </c>
      <c r="O389" s="831">
        <v>11152</v>
      </c>
      <c r="P389" s="827"/>
      <c r="Q389" s="832">
        <v>2788</v>
      </c>
    </row>
    <row r="390" spans="1:17" ht="14.45" customHeight="1" x14ac:dyDescent="0.2">
      <c r="A390" s="821" t="s">
        <v>8732</v>
      </c>
      <c r="B390" s="822" t="s">
        <v>8733</v>
      </c>
      <c r="C390" s="822" t="s">
        <v>6946</v>
      </c>
      <c r="D390" s="822" t="s">
        <v>8734</v>
      </c>
      <c r="E390" s="822" t="s">
        <v>8735</v>
      </c>
      <c r="F390" s="831">
        <v>63</v>
      </c>
      <c r="G390" s="831">
        <v>13419</v>
      </c>
      <c r="H390" s="831"/>
      <c r="I390" s="831">
        <v>213</v>
      </c>
      <c r="J390" s="831">
        <v>63</v>
      </c>
      <c r="K390" s="831">
        <v>13545</v>
      </c>
      <c r="L390" s="831"/>
      <c r="M390" s="831">
        <v>215</v>
      </c>
      <c r="N390" s="831">
        <v>31</v>
      </c>
      <c r="O390" s="831">
        <v>6882</v>
      </c>
      <c r="P390" s="827"/>
      <c r="Q390" s="832">
        <v>222</v>
      </c>
    </row>
    <row r="391" spans="1:17" ht="14.45" customHeight="1" x14ac:dyDescent="0.2">
      <c r="A391" s="821" t="s">
        <v>8732</v>
      </c>
      <c r="B391" s="822" t="s">
        <v>8733</v>
      </c>
      <c r="C391" s="822" t="s">
        <v>6946</v>
      </c>
      <c r="D391" s="822" t="s">
        <v>8736</v>
      </c>
      <c r="E391" s="822" t="s">
        <v>8735</v>
      </c>
      <c r="F391" s="831">
        <v>1</v>
      </c>
      <c r="G391" s="831">
        <v>88</v>
      </c>
      <c r="H391" s="831"/>
      <c r="I391" s="831">
        <v>88</v>
      </c>
      <c r="J391" s="831">
        <v>8</v>
      </c>
      <c r="K391" s="831">
        <v>712</v>
      </c>
      <c r="L391" s="831"/>
      <c r="M391" s="831">
        <v>89</v>
      </c>
      <c r="N391" s="831">
        <v>1</v>
      </c>
      <c r="O391" s="831">
        <v>92</v>
      </c>
      <c r="P391" s="827"/>
      <c r="Q391" s="832">
        <v>92</v>
      </c>
    </row>
    <row r="392" spans="1:17" ht="14.45" customHeight="1" x14ac:dyDescent="0.2">
      <c r="A392" s="821" t="s">
        <v>8732</v>
      </c>
      <c r="B392" s="822" t="s">
        <v>8733</v>
      </c>
      <c r="C392" s="822" t="s">
        <v>6946</v>
      </c>
      <c r="D392" s="822" t="s">
        <v>8737</v>
      </c>
      <c r="E392" s="822" t="s">
        <v>8738</v>
      </c>
      <c r="F392" s="831">
        <v>1246</v>
      </c>
      <c r="G392" s="831">
        <v>377538</v>
      </c>
      <c r="H392" s="831"/>
      <c r="I392" s="831">
        <v>303</v>
      </c>
      <c r="J392" s="831">
        <v>828</v>
      </c>
      <c r="K392" s="831">
        <v>252540</v>
      </c>
      <c r="L392" s="831"/>
      <c r="M392" s="831">
        <v>305</v>
      </c>
      <c r="N392" s="831">
        <v>1120</v>
      </c>
      <c r="O392" s="831">
        <v>351680</v>
      </c>
      <c r="P392" s="827"/>
      <c r="Q392" s="832">
        <v>314</v>
      </c>
    </row>
    <row r="393" spans="1:17" ht="14.45" customHeight="1" x14ac:dyDescent="0.2">
      <c r="A393" s="821" t="s">
        <v>8732</v>
      </c>
      <c r="B393" s="822" t="s">
        <v>8733</v>
      </c>
      <c r="C393" s="822" t="s">
        <v>6946</v>
      </c>
      <c r="D393" s="822" t="s">
        <v>8739</v>
      </c>
      <c r="E393" s="822" t="s">
        <v>8740</v>
      </c>
      <c r="F393" s="831">
        <v>15</v>
      </c>
      <c r="G393" s="831">
        <v>1500</v>
      </c>
      <c r="H393" s="831"/>
      <c r="I393" s="831">
        <v>100</v>
      </c>
      <c r="J393" s="831">
        <v>30</v>
      </c>
      <c r="K393" s="831">
        <v>3030</v>
      </c>
      <c r="L393" s="831"/>
      <c r="M393" s="831">
        <v>101</v>
      </c>
      <c r="N393" s="831">
        <v>18</v>
      </c>
      <c r="O393" s="831">
        <v>1908</v>
      </c>
      <c r="P393" s="827"/>
      <c r="Q393" s="832">
        <v>106</v>
      </c>
    </row>
    <row r="394" spans="1:17" ht="14.45" customHeight="1" x14ac:dyDescent="0.2">
      <c r="A394" s="821" t="s">
        <v>8732</v>
      </c>
      <c r="B394" s="822" t="s">
        <v>8733</v>
      </c>
      <c r="C394" s="822" t="s">
        <v>6946</v>
      </c>
      <c r="D394" s="822" t="s">
        <v>8741</v>
      </c>
      <c r="E394" s="822" t="s">
        <v>8742</v>
      </c>
      <c r="F394" s="831">
        <v>338</v>
      </c>
      <c r="G394" s="831">
        <v>46644</v>
      </c>
      <c r="H394" s="831"/>
      <c r="I394" s="831">
        <v>138</v>
      </c>
      <c r="J394" s="831">
        <v>406</v>
      </c>
      <c r="K394" s="831">
        <v>56434</v>
      </c>
      <c r="L394" s="831"/>
      <c r="M394" s="831">
        <v>139</v>
      </c>
      <c r="N394" s="831">
        <v>330</v>
      </c>
      <c r="O394" s="831">
        <v>46860</v>
      </c>
      <c r="P394" s="827"/>
      <c r="Q394" s="832">
        <v>142</v>
      </c>
    </row>
    <row r="395" spans="1:17" ht="14.45" customHeight="1" x14ac:dyDescent="0.2">
      <c r="A395" s="821" t="s">
        <v>8732</v>
      </c>
      <c r="B395" s="822" t="s">
        <v>8733</v>
      </c>
      <c r="C395" s="822" t="s">
        <v>6946</v>
      </c>
      <c r="D395" s="822" t="s">
        <v>8743</v>
      </c>
      <c r="E395" s="822" t="s">
        <v>8742</v>
      </c>
      <c r="F395" s="831">
        <v>1</v>
      </c>
      <c r="G395" s="831">
        <v>185</v>
      </c>
      <c r="H395" s="831"/>
      <c r="I395" s="831">
        <v>185</v>
      </c>
      <c r="J395" s="831">
        <v>2</v>
      </c>
      <c r="K395" s="831">
        <v>374</v>
      </c>
      <c r="L395" s="831"/>
      <c r="M395" s="831">
        <v>187</v>
      </c>
      <c r="N395" s="831">
        <v>1</v>
      </c>
      <c r="O395" s="831">
        <v>194</v>
      </c>
      <c r="P395" s="827"/>
      <c r="Q395" s="832">
        <v>194</v>
      </c>
    </row>
    <row r="396" spans="1:17" ht="14.45" customHeight="1" x14ac:dyDescent="0.2">
      <c r="A396" s="821" t="s">
        <v>8732</v>
      </c>
      <c r="B396" s="822" t="s">
        <v>8733</v>
      </c>
      <c r="C396" s="822" t="s">
        <v>6946</v>
      </c>
      <c r="D396" s="822" t="s">
        <v>8744</v>
      </c>
      <c r="E396" s="822" t="s">
        <v>8745</v>
      </c>
      <c r="F396" s="831"/>
      <c r="G396" s="831"/>
      <c r="H396" s="831"/>
      <c r="I396" s="831"/>
      <c r="J396" s="831"/>
      <c r="K396" s="831"/>
      <c r="L396" s="831"/>
      <c r="M396" s="831"/>
      <c r="N396" s="831">
        <v>1</v>
      </c>
      <c r="O396" s="831">
        <v>675</v>
      </c>
      <c r="P396" s="827"/>
      <c r="Q396" s="832">
        <v>675</v>
      </c>
    </row>
    <row r="397" spans="1:17" ht="14.45" customHeight="1" x14ac:dyDescent="0.2">
      <c r="A397" s="821" t="s">
        <v>8732</v>
      </c>
      <c r="B397" s="822" t="s">
        <v>8733</v>
      </c>
      <c r="C397" s="822" t="s">
        <v>6946</v>
      </c>
      <c r="D397" s="822" t="s">
        <v>8746</v>
      </c>
      <c r="E397" s="822" t="s">
        <v>8747</v>
      </c>
      <c r="F397" s="831">
        <v>54</v>
      </c>
      <c r="G397" s="831">
        <v>9450</v>
      </c>
      <c r="H397" s="831"/>
      <c r="I397" s="831">
        <v>175</v>
      </c>
      <c r="J397" s="831">
        <v>36</v>
      </c>
      <c r="K397" s="831">
        <v>6336</v>
      </c>
      <c r="L397" s="831"/>
      <c r="M397" s="831">
        <v>176</v>
      </c>
      <c r="N397" s="831">
        <v>48</v>
      </c>
      <c r="O397" s="831">
        <v>9120</v>
      </c>
      <c r="P397" s="827"/>
      <c r="Q397" s="832">
        <v>190</v>
      </c>
    </row>
    <row r="398" spans="1:17" ht="14.45" customHeight="1" x14ac:dyDescent="0.2">
      <c r="A398" s="821" t="s">
        <v>8732</v>
      </c>
      <c r="B398" s="822" t="s">
        <v>8733</v>
      </c>
      <c r="C398" s="822" t="s">
        <v>6946</v>
      </c>
      <c r="D398" s="822" t="s">
        <v>8748</v>
      </c>
      <c r="E398" s="822" t="s">
        <v>8749</v>
      </c>
      <c r="F398" s="831">
        <v>1</v>
      </c>
      <c r="G398" s="831">
        <v>348</v>
      </c>
      <c r="H398" s="831"/>
      <c r="I398" s="831">
        <v>348</v>
      </c>
      <c r="J398" s="831">
        <v>3</v>
      </c>
      <c r="K398" s="831">
        <v>1044</v>
      </c>
      <c r="L398" s="831"/>
      <c r="M398" s="831">
        <v>348</v>
      </c>
      <c r="N398" s="831"/>
      <c r="O398" s="831"/>
      <c r="P398" s="827"/>
      <c r="Q398" s="832"/>
    </row>
    <row r="399" spans="1:17" ht="14.45" customHeight="1" x14ac:dyDescent="0.2">
      <c r="A399" s="821" t="s">
        <v>8732</v>
      </c>
      <c r="B399" s="822" t="s">
        <v>8733</v>
      </c>
      <c r="C399" s="822" t="s">
        <v>6946</v>
      </c>
      <c r="D399" s="822" t="s">
        <v>8750</v>
      </c>
      <c r="E399" s="822" t="s">
        <v>8751</v>
      </c>
      <c r="F399" s="831">
        <v>19</v>
      </c>
      <c r="G399" s="831">
        <v>5263</v>
      </c>
      <c r="H399" s="831"/>
      <c r="I399" s="831">
        <v>277</v>
      </c>
      <c r="J399" s="831">
        <v>17</v>
      </c>
      <c r="K399" s="831">
        <v>4743</v>
      </c>
      <c r="L399" s="831"/>
      <c r="M399" s="831">
        <v>279</v>
      </c>
      <c r="N399" s="831">
        <v>10</v>
      </c>
      <c r="O399" s="831">
        <v>2890</v>
      </c>
      <c r="P399" s="827"/>
      <c r="Q399" s="832">
        <v>289</v>
      </c>
    </row>
    <row r="400" spans="1:17" ht="14.45" customHeight="1" x14ac:dyDescent="0.2">
      <c r="A400" s="821" t="s">
        <v>8732</v>
      </c>
      <c r="B400" s="822" t="s">
        <v>8733</v>
      </c>
      <c r="C400" s="822" t="s">
        <v>6946</v>
      </c>
      <c r="D400" s="822" t="s">
        <v>8752</v>
      </c>
      <c r="E400" s="822" t="s">
        <v>8753</v>
      </c>
      <c r="F400" s="831">
        <v>19</v>
      </c>
      <c r="G400" s="831">
        <v>2679</v>
      </c>
      <c r="H400" s="831"/>
      <c r="I400" s="831">
        <v>141</v>
      </c>
      <c r="J400" s="831">
        <v>22</v>
      </c>
      <c r="K400" s="831">
        <v>3124</v>
      </c>
      <c r="L400" s="831"/>
      <c r="M400" s="831">
        <v>142</v>
      </c>
      <c r="N400" s="831">
        <v>14</v>
      </c>
      <c r="O400" s="831">
        <v>2002</v>
      </c>
      <c r="P400" s="827"/>
      <c r="Q400" s="832">
        <v>143</v>
      </c>
    </row>
    <row r="401" spans="1:17" ht="14.45" customHeight="1" x14ac:dyDescent="0.2">
      <c r="A401" s="821" t="s">
        <v>8732</v>
      </c>
      <c r="B401" s="822" t="s">
        <v>8733</v>
      </c>
      <c r="C401" s="822" t="s">
        <v>6946</v>
      </c>
      <c r="D401" s="822" t="s">
        <v>8754</v>
      </c>
      <c r="E401" s="822" t="s">
        <v>8753</v>
      </c>
      <c r="F401" s="831">
        <v>337</v>
      </c>
      <c r="G401" s="831">
        <v>26623</v>
      </c>
      <c r="H401" s="831"/>
      <c r="I401" s="831">
        <v>79</v>
      </c>
      <c r="J401" s="831">
        <v>406</v>
      </c>
      <c r="K401" s="831">
        <v>32074</v>
      </c>
      <c r="L401" s="831"/>
      <c r="M401" s="831">
        <v>79</v>
      </c>
      <c r="N401" s="831">
        <v>330</v>
      </c>
      <c r="O401" s="831">
        <v>26730</v>
      </c>
      <c r="P401" s="827"/>
      <c r="Q401" s="832">
        <v>81</v>
      </c>
    </row>
    <row r="402" spans="1:17" ht="14.45" customHeight="1" x14ac:dyDescent="0.2">
      <c r="A402" s="821" t="s">
        <v>8732</v>
      </c>
      <c r="B402" s="822" t="s">
        <v>8733</v>
      </c>
      <c r="C402" s="822" t="s">
        <v>6946</v>
      </c>
      <c r="D402" s="822" t="s">
        <v>8755</v>
      </c>
      <c r="E402" s="822" t="s">
        <v>8756</v>
      </c>
      <c r="F402" s="831">
        <v>19</v>
      </c>
      <c r="G402" s="831">
        <v>6004</v>
      </c>
      <c r="H402" s="831"/>
      <c r="I402" s="831">
        <v>316</v>
      </c>
      <c r="J402" s="831">
        <v>22</v>
      </c>
      <c r="K402" s="831">
        <v>6996</v>
      </c>
      <c r="L402" s="831"/>
      <c r="M402" s="831">
        <v>318</v>
      </c>
      <c r="N402" s="831">
        <v>14</v>
      </c>
      <c r="O402" s="831">
        <v>4592</v>
      </c>
      <c r="P402" s="827"/>
      <c r="Q402" s="832">
        <v>328</v>
      </c>
    </row>
    <row r="403" spans="1:17" ht="14.45" customHeight="1" x14ac:dyDescent="0.2">
      <c r="A403" s="821" t="s">
        <v>8732</v>
      </c>
      <c r="B403" s="822" t="s">
        <v>8733</v>
      </c>
      <c r="C403" s="822" t="s">
        <v>6946</v>
      </c>
      <c r="D403" s="822" t="s">
        <v>8757</v>
      </c>
      <c r="E403" s="822" t="s">
        <v>8758</v>
      </c>
      <c r="F403" s="831">
        <v>1</v>
      </c>
      <c r="G403" s="831">
        <v>329</v>
      </c>
      <c r="H403" s="831"/>
      <c r="I403" s="831">
        <v>329</v>
      </c>
      <c r="J403" s="831">
        <v>3</v>
      </c>
      <c r="K403" s="831">
        <v>987</v>
      </c>
      <c r="L403" s="831"/>
      <c r="M403" s="831">
        <v>329</v>
      </c>
      <c r="N403" s="831"/>
      <c r="O403" s="831"/>
      <c r="P403" s="827"/>
      <c r="Q403" s="832"/>
    </row>
    <row r="404" spans="1:17" ht="14.45" customHeight="1" x14ac:dyDescent="0.2">
      <c r="A404" s="821" t="s">
        <v>8732</v>
      </c>
      <c r="B404" s="822" t="s">
        <v>8733</v>
      </c>
      <c r="C404" s="822" t="s">
        <v>6946</v>
      </c>
      <c r="D404" s="822" t="s">
        <v>8759</v>
      </c>
      <c r="E404" s="822" t="s">
        <v>8760</v>
      </c>
      <c r="F404" s="831">
        <v>239</v>
      </c>
      <c r="G404" s="831">
        <v>39435</v>
      </c>
      <c r="H404" s="831"/>
      <c r="I404" s="831">
        <v>165</v>
      </c>
      <c r="J404" s="831">
        <v>293</v>
      </c>
      <c r="K404" s="831">
        <v>48638</v>
      </c>
      <c r="L404" s="831"/>
      <c r="M404" s="831">
        <v>166</v>
      </c>
      <c r="N404" s="831">
        <v>246</v>
      </c>
      <c r="O404" s="831">
        <v>41820</v>
      </c>
      <c r="P404" s="827"/>
      <c r="Q404" s="832">
        <v>170</v>
      </c>
    </row>
    <row r="405" spans="1:17" ht="14.45" customHeight="1" x14ac:dyDescent="0.2">
      <c r="A405" s="821" t="s">
        <v>8732</v>
      </c>
      <c r="B405" s="822" t="s">
        <v>8733</v>
      </c>
      <c r="C405" s="822" t="s">
        <v>6946</v>
      </c>
      <c r="D405" s="822" t="s">
        <v>8761</v>
      </c>
      <c r="E405" s="822" t="s">
        <v>8735</v>
      </c>
      <c r="F405" s="831">
        <v>897</v>
      </c>
      <c r="G405" s="831">
        <v>66378</v>
      </c>
      <c r="H405" s="831"/>
      <c r="I405" s="831">
        <v>74</v>
      </c>
      <c r="J405" s="831">
        <v>1074</v>
      </c>
      <c r="K405" s="831">
        <v>79476</v>
      </c>
      <c r="L405" s="831"/>
      <c r="M405" s="831">
        <v>74</v>
      </c>
      <c r="N405" s="831">
        <v>850</v>
      </c>
      <c r="O405" s="831">
        <v>63750</v>
      </c>
      <c r="P405" s="827"/>
      <c r="Q405" s="832">
        <v>75</v>
      </c>
    </row>
    <row r="406" spans="1:17" ht="14.45" customHeight="1" x14ac:dyDescent="0.2">
      <c r="A406" s="821" t="s">
        <v>8732</v>
      </c>
      <c r="B406" s="822" t="s">
        <v>8733</v>
      </c>
      <c r="C406" s="822" t="s">
        <v>6946</v>
      </c>
      <c r="D406" s="822" t="s">
        <v>8762</v>
      </c>
      <c r="E406" s="822" t="s">
        <v>8763</v>
      </c>
      <c r="F406" s="831">
        <v>1</v>
      </c>
      <c r="G406" s="831">
        <v>233</v>
      </c>
      <c r="H406" s="831"/>
      <c r="I406" s="831">
        <v>233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8732</v>
      </c>
      <c r="B407" s="822" t="s">
        <v>8733</v>
      </c>
      <c r="C407" s="822" t="s">
        <v>6946</v>
      </c>
      <c r="D407" s="822" t="s">
        <v>8764</v>
      </c>
      <c r="E407" s="822" t="s">
        <v>8765</v>
      </c>
      <c r="F407" s="831">
        <v>45</v>
      </c>
      <c r="G407" s="831">
        <v>54720</v>
      </c>
      <c r="H407" s="831"/>
      <c r="I407" s="831">
        <v>1216</v>
      </c>
      <c r="J407" s="831">
        <v>47</v>
      </c>
      <c r="K407" s="831">
        <v>57340</v>
      </c>
      <c r="L407" s="831"/>
      <c r="M407" s="831">
        <v>1220</v>
      </c>
      <c r="N407" s="831">
        <v>37</v>
      </c>
      <c r="O407" s="831">
        <v>45880</v>
      </c>
      <c r="P407" s="827"/>
      <c r="Q407" s="832">
        <v>1240</v>
      </c>
    </row>
    <row r="408" spans="1:17" ht="14.45" customHeight="1" x14ac:dyDescent="0.2">
      <c r="A408" s="821" t="s">
        <v>8732</v>
      </c>
      <c r="B408" s="822" t="s">
        <v>8733</v>
      </c>
      <c r="C408" s="822" t="s">
        <v>6946</v>
      </c>
      <c r="D408" s="822" t="s">
        <v>8766</v>
      </c>
      <c r="E408" s="822" t="s">
        <v>8767</v>
      </c>
      <c r="F408" s="831">
        <v>26</v>
      </c>
      <c r="G408" s="831">
        <v>3016</v>
      </c>
      <c r="H408" s="831"/>
      <c r="I408" s="831">
        <v>116</v>
      </c>
      <c r="J408" s="831">
        <v>22</v>
      </c>
      <c r="K408" s="831">
        <v>2574</v>
      </c>
      <c r="L408" s="831"/>
      <c r="M408" s="831">
        <v>117</v>
      </c>
      <c r="N408" s="831">
        <v>22</v>
      </c>
      <c r="O408" s="831">
        <v>2684</v>
      </c>
      <c r="P408" s="827"/>
      <c r="Q408" s="832">
        <v>122</v>
      </c>
    </row>
    <row r="409" spans="1:17" ht="14.45" customHeight="1" x14ac:dyDescent="0.2">
      <c r="A409" s="821" t="s">
        <v>8732</v>
      </c>
      <c r="B409" s="822" t="s">
        <v>8733</v>
      </c>
      <c r="C409" s="822" t="s">
        <v>6946</v>
      </c>
      <c r="D409" s="822" t="s">
        <v>8768</v>
      </c>
      <c r="E409" s="822" t="s">
        <v>8769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380</v>
      </c>
      <c r="P409" s="827"/>
      <c r="Q409" s="832">
        <v>380</v>
      </c>
    </row>
    <row r="410" spans="1:17" ht="14.45" customHeight="1" x14ac:dyDescent="0.2">
      <c r="A410" s="821" t="s">
        <v>8732</v>
      </c>
      <c r="B410" s="822" t="s">
        <v>8733</v>
      </c>
      <c r="C410" s="822" t="s">
        <v>6946</v>
      </c>
      <c r="D410" s="822" t="s">
        <v>8770</v>
      </c>
      <c r="E410" s="822" t="s">
        <v>8771</v>
      </c>
      <c r="F410" s="831">
        <v>1</v>
      </c>
      <c r="G410" s="831">
        <v>1075</v>
      </c>
      <c r="H410" s="831"/>
      <c r="I410" s="831">
        <v>1075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8732</v>
      </c>
      <c r="B411" s="822" t="s">
        <v>8733</v>
      </c>
      <c r="C411" s="822" t="s">
        <v>6946</v>
      </c>
      <c r="D411" s="822" t="s">
        <v>8772</v>
      </c>
      <c r="E411" s="822" t="s">
        <v>8773</v>
      </c>
      <c r="F411" s="831">
        <v>1</v>
      </c>
      <c r="G411" s="831">
        <v>304</v>
      </c>
      <c r="H411" s="831"/>
      <c r="I411" s="831">
        <v>304</v>
      </c>
      <c r="J411" s="831">
        <v>3</v>
      </c>
      <c r="K411" s="831">
        <v>918</v>
      </c>
      <c r="L411" s="831"/>
      <c r="M411" s="831">
        <v>306</v>
      </c>
      <c r="N411" s="831">
        <v>1</v>
      </c>
      <c r="O411" s="831">
        <v>316</v>
      </c>
      <c r="P411" s="827"/>
      <c r="Q411" s="832">
        <v>316</v>
      </c>
    </row>
    <row r="412" spans="1:17" ht="14.45" customHeight="1" x14ac:dyDescent="0.2">
      <c r="A412" s="821" t="s">
        <v>8774</v>
      </c>
      <c r="B412" s="822" t="s">
        <v>8775</v>
      </c>
      <c r="C412" s="822" t="s">
        <v>6946</v>
      </c>
      <c r="D412" s="822" t="s">
        <v>8776</v>
      </c>
      <c r="E412" s="822" t="s">
        <v>8777</v>
      </c>
      <c r="F412" s="831">
        <v>20</v>
      </c>
      <c r="G412" s="831">
        <v>1180</v>
      </c>
      <c r="H412" s="831"/>
      <c r="I412" s="831">
        <v>59</v>
      </c>
      <c r="J412" s="831">
        <v>37</v>
      </c>
      <c r="K412" s="831">
        <v>2183</v>
      </c>
      <c r="L412" s="831"/>
      <c r="M412" s="831">
        <v>59</v>
      </c>
      <c r="N412" s="831">
        <v>39</v>
      </c>
      <c r="O412" s="831">
        <v>2457</v>
      </c>
      <c r="P412" s="827"/>
      <c r="Q412" s="832">
        <v>63</v>
      </c>
    </row>
    <row r="413" spans="1:17" ht="14.45" customHeight="1" x14ac:dyDescent="0.2">
      <c r="A413" s="821" t="s">
        <v>8774</v>
      </c>
      <c r="B413" s="822" t="s">
        <v>8775</v>
      </c>
      <c r="C413" s="822" t="s">
        <v>6946</v>
      </c>
      <c r="D413" s="822" t="s">
        <v>8778</v>
      </c>
      <c r="E413" s="822" t="s">
        <v>8779</v>
      </c>
      <c r="F413" s="831"/>
      <c r="G413" s="831"/>
      <c r="H413" s="831"/>
      <c r="I413" s="831"/>
      <c r="J413" s="831">
        <v>1</v>
      </c>
      <c r="K413" s="831">
        <v>133</v>
      </c>
      <c r="L413" s="831"/>
      <c r="M413" s="831">
        <v>133</v>
      </c>
      <c r="N413" s="831">
        <v>2</v>
      </c>
      <c r="O413" s="831">
        <v>286</v>
      </c>
      <c r="P413" s="827"/>
      <c r="Q413" s="832">
        <v>143</v>
      </c>
    </row>
    <row r="414" spans="1:17" ht="14.45" customHeight="1" x14ac:dyDescent="0.2">
      <c r="A414" s="821" t="s">
        <v>8774</v>
      </c>
      <c r="B414" s="822" t="s">
        <v>8775</v>
      </c>
      <c r="C414" s="822" t="s">
        <v>6946</v>
      </c>
      <c r="D414" s="822" t="s">
        <v>8780</v>
      </c>
      <c r="E414" s="822" t="s">
        <v>8781</v>
      </c>
      <c r="F414" s="831">
        <v>23</v>
      </c>
      <c r="G414" s="831">
        <v>4209</v>
      </c>
      <c r="H414" s="831"/>
      <c r="I414" s="831">
        <v>183</v>
      </c>
      <c r="J414" s="831">
        <v>56</v>
      </c>
      <c r="K414" s="831">
        <v>10360</v>
      </c>
      <c r="L414" s="831"/>
      <c r="M414" s="831">
        <v>185</v>
      </c>
      <c r="N414" s="831">
        <v>88</v>
      </c>
      <c r="O414" s="831">
        <v>17160</v>
      </c>
      <c r="P414" s="827"/>
      <c r="Q414" s="832">
        <v>195</v>
      </c>
    </row>
    <row r="415" spans="1:17" ht="14.45" customHeight="1" x14ac:dyDescent="0.2">
      <c r="A415" s="821" t="s">
        <v>8774</v>
      </c>
      <c r="B415" s="822" t="s">
        <v>8775</v>
      </c>
      <c r="C415" s="822" t="s">
        <v>6946</v>
      </c>
      <c r="D415" s="822" t="s">
        <v>8782</v>
      </c>
      <c r="E415" s="822" t="s">
        <v>8783</v>
      </c>
      <c r="F415" s="831">
        <v>43</v>
      </c>
      <c r="G415" s="831">
        <v>14663</v>
      </c>
      <c r="H415" s="831"/>
      <c r="I415" s="831">
        <v>341</v>
      </c>
      <c r="J415" s="831">
        <v>31</v>
      </c>
      <c r="K415" s="831">
        <v>10664</v>
      </c>
      <c r="L415" s="831"/>
      <c r="M415" s="831">
        <v>344</v>
      </c>
      <c r="N415" s="831">
        <v>30</v>
      </c>
      <c r="O415" s="831">
        <v>10920</v>
      </c>
      <c r="P415" s="827"/>
      <c r="Q415" s="832">
        <v>364</v>
      </c>
    </row>
    <row r="416" spans="1:17" ht="14.45" customHeight="1" x14ac:dyDescent="0.2">
      <c r="A416" s="821" t="s">
        <v>8774</v>
      </c>
      <c r="B416" s="822" t="s">
        <v>8775</v>
      </c>
      <c r="C416" s="822" t="s">
        <v>6946</v>
      </c>
      <c r="D416" s="822" t="s">
        <v>8784</v>
      </c>
      <c r="E416" s="822" t="s">
        <v>8785</v>
      </c>
      <c r="F416" s="831">
        <v>3</v>
      </c>
      <c r="G416" s="831">
        <v>1386</v>
      </c>
      <c r="H416" s="831"/>
      <c r="I416" s="831">
        <v>462</v>
      </c>
      <c r="J416" s="831"/>
      <c r="K416" s="831"/>
      <c r="L416" s="831"/>
      <c r="M416" s="831"/>
      <c r="N416" s="831">
        <v>2</v>
      </c>
      <c r="O416" s="831">
        <v>974</v>
      </c>
      <c r="P416" s="827"/>
      <c r="Q416" s="832">
        <v>487</v>
      </c>
    </row>
    <row r="417" spans="1:17" ht="14.45" customHeight="1" x14ac:dyDescent="0.2">
      <c r="A417" s="821" t="s">
        <v>8774</v>
      </c>
      <c r="B417" s="822" t="s">
        <v>8775</v>
      </c>
      <c r="C417" s="822" t="s">
        <v>6946</v>
      </c>
      <c r="D417" s="822" t="s">
        <v>8786</v>
      </c>
      <c r="E417" s="822" t="s">
        <v>8787</v>
      </c>
      <c r="F417" s="831">
        <v>243</v>
      </c>
      <c r="G417" s="831">
        <v>85293</v>
      </c>
      <c r="H417" s="831"/>
      <c r="I417" s="831">
        <v>351</v>
      </c>
      <c r="J417" s="831">
        <v>211</v>
      </c>
      <c r="K417" s="831">
        <v>74483</v>
      </c>
      <c r="L417" s="831"/>
      <c r="M417" s="831">
        <v>353</v>
      </c>
      <c r="N417" s="831">
        <v>290</v>
      </c>
      <c r="O417" s="831">
        <v>105560</v>
      </c>
      <c r="P417" s="827"/>
      <c r="Q417" s="832">
        <v>364</v>
      </c>
    </row>
    <row r="418" spans="1:17" ht="14.45" customHeight="1" x14ac:dyDescent="0.2">
      <c r="A418" s="821" t="s">
        <v>8774</v>
      </c>
      <c r="B418" s="822" t="s">
        <v>8775</v>
      </c>
      <c r="C418" s="822" t="s">
        <v>6946</v>
      </c>
      <c r="D418" s="822" t="s">
        <v>8088</v>
      </c>
      <c r="E418" s="822" t="s">
        <v>8089</v>
      </c>
      <c r="F418" s="831">
        <v>2</v>
      </c>
      <c r="G418" s="831">
        <v>100</v>
      </c>
      <c r="H418" s="831"/>
      <c r="I418" s="831">
        <v>50</v>
      </c>
      <c r="J418" s="831"/>
      <c r="K418" s="831"/>
      <c r="L418" s="831"/>
      <c r="M418" s="831"/>
      <c r="N418" s="831">
        <v>2</v>
      </c>
      <c r="O418" s="831">
        <v>106</v>
      </c>
      <c r="P418" s="827"/>
      <c r="Q418" s="832">
        <v>53</v>
      </c>
    </row>
    <row r="419" spans="1:17" ht="14.45" customHeight="1" x14ac:dyDescent="0.2">
      <c r="A419" s="821" t="s">
        <v>8774</v>
      </c>
      <c r="B419" s="822" t="s">
        <v>8775</v>
      </c>
      <c r="C419" s="822" t="s">
        <v>6946</v>
      </c>
      <c r="D419" s="822" t="s">
        <v>8788</v>
      </c>
      <c r="E419" s="822" t="s">
        <v>8789</v>
      </c>
      <c r="F419" s="831">
        <v>11</v>
      </c>
      <c r="G419" s="831">
        <v>4389</v>
      </c>
      <c r="H419" s="831"/>
      <c r="I419" s="831">
        <v>399</v>
      </c>
      <c r="J419" s="831">
        <v>10</v>
      </c>
      <c r="K419" s="831">
        <v>4050</v>
      </c>
      <c r="L419" s="831"/>
      <c r="M419" s="831">
        <v>405</v>
      </c>
      <c r="N419" s="831">
        <v>5</v>
      </c>
      <c r="O419" s="831">
        <v>2120</v>
      </c>
      <c r="P419" s="827"/>
      <c r="Q419" s="832">
        <v>424</v>
      </c>
    </row>
    <row r="420" spans="1:17" ht="14.45" customHeight="1" x14ac:dyDescent="0.2">
      <c r="A420" s="821" t="s">
        <v>8774</v>
      </c>
      <c r="B420" s="822" t="s">
        <v>8775</v>
      </c>
      <c r="C420" s="822" t="s">
        <v>6946</v>
      </c>
      <c r="D420" s="822" t="s">
        <v>8020</v>
      </c>
      <c r="E420" s="822" t="s">
        <v>8021</v>
      </c>
      <c r="F420" s="831">
        <v>1</v>
      </c>
      <c r="G420" s="831">
        <v>38</v>
      </c>
      <c r="H420" s="831"/>
      <c r="I420" s="831">
        <v>38</v>
      </c>
      <c r="J420" s="831"/>
      <c r="K420" s="831"/>
      <c r="L420" s="831"/>
      <c r="M420" s="831"/>
      <c r="N420" s="831">
        <v>1</v>
      </c>
      <c r="O420" s="831">
        <v>40</v>
      </c>
      <c r="P420" s="827"/>
      <c r="Q420" s="832">
        <v>40</v>
      </c>
    </row>
    <row r="421" spans="1:17" ht="14.45" customHeight="1" x14ac:dyDescent="0.2">
      <c r="A421" s="821" t="s">
        <v>8774</v>
      </c>
      <c r="B421" s="822" t="s">
        <v>8775</v>
      </c>
      <c r="C421" s="822" t="s">
        <v>6946</v>
      </c>
      <c r="D421" s="822" t="s">
        <v>8022</v>
      </c>
      <c r="E421" s="822" t="s">
        <v>8023</v>
      </c>
      <c r="F421" s="831">
        <v>13</v>
      </c>
      <c r="G421" s="831">
        <v>9269</v>
      </c>
      <c r="H421" s="831"/>
      <c r="I421" s="831">
        <v>713</v>
      </c>
      <c r="J421" s="831">
        <v>6</v>
      </c>
      <c r="K421" s="831">
        <v>4314</v>
      </c>
      <c r="L421" s="831"/>
      <c r="M421" s="831">
        <v>719</v>
      </c>
      <c r="N421" s="831">
        <v>6</v>
      </c>
      <c r="O421" s="831">
        <v>4536</v>
      </c>
      <c r="P421" s="827"/>
      <c r="Q421" s="832">
        <v>756</v>
      </c>
    </row>
    <row r="422" spans="1:17" ht="14.45" customHeight="1" x14ac:dyDescent="0.2">
      <c r="A422" s="821" t="s">
        <v>8774</v>
      </c>
      <c r="B422" s="822" t="s">
        <v>8775</v>
      </c>
      <c r="C422" s="822" t="s">
        <v>6946</v>
      </c>
      <c r="D422" s="822" t="s">
        <v>8790</v>
      </c>
      <c r="E422" s="822" t="s">
        <v>8791</v>
      </c>
      <c r="F422" s="831">
        <v>1</v>
      </c>
      <c r="G422" s="831">
        <v>150</v>
      </c>
      <c r="H422" s="831"/>
      <c r="I422" s="831">
        <v>150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8774</v>
      </c>
      <c r="B423" s="822" t="s">
        <v>8775</v>
      </c>
      <c r="C423" s="822" t="s">
        <v>6946</v>
      </c>
      <c r="D423" s="822" t="s">
        <v>8792</v>
      </c>
      <c r="E423" s="822" t="s">
        <v>8793</v>
      </c>
      <c r="F423" s="831">
        <v>1</v>
      </c>
      <c r="G423" s="831">
        <v>308</v>
      </c>
      <c r="H423" s="831"/>
      <c r="I423" s="831">
        <v>308</v>
      </c>
      <c r="J423" s="831">
        <v>4</v>
      </c>
      <c r="K423" s="831">
        <v>1240</v>
      </c>
      <c r="L423" s="831"/>
      <c r="M423" s="831">
        <v>310</v>
      </c>
      <c r="N423" s="831">
        <v>6</v>
      </c>
      <c r="O423" s="831">
        <v>1998</v>
      </c>
      <c r="P423" s="827"/>
      <c r="Q423" s="832">
        <v>333</v>
      </c>
    </row>
    <row r="424" spans="1:17" ht="14.45" customHeight="1" x14ac:dyDescent="0.2">
      <c r="A424" s="821" t="s">
        <v>8774</v>
      </c>
      <c r="B424" s="822" t="s">
        <v>8775</v>
      </c>
      <c r="C424" s="822" t="s">
        <v>6946</v>
      </c>
      <c r="D424" s="822" t="s">
        <v>8794</v>
      </c>
      <c r="E424" s="822" t="s">
        <v>8795</v>
      </c>
      <c r="F424" s="831">
        <v>48</v>
      </c>
      <c r="G424" s="831">
        <v>23952</v>
      </c>
      <c r="H424" s="831"/>
      <c r="I424" s="831">
        <v>499</v>
      </c>
      <c r="J424" s="831">
        <v>59</v>
      </c>
      <c r="K424" s="831">
        <v>29677</v>
      </c>
      <c r="L424" s="831"/>
      <c r="M424" s="831">
        <v>503</v>
      </c>
      <c r="N424" s="831">
        <v>62</v>
      </c>
      <c r="O424" s="831">
        <v>33542</v>
      </c>
      <c r="P424" s="827"/>
      <c r="Q424" s="832">
        <v>541</v>
      </c>
    </row>
    <row r="425" spans="1:17" ht="14.45" customHeight="1" x14ac:dyDescent="0.2">
      <c r="A425" s="821" t="s">
        <v>8774</v>
      </c>
      <c r="B425" s="822" t="s">
        <v>8775</v>
      </c>
      <c r="C425" s="822" t="s">
        <v>6946</v>
      </c>
      <c r="D425" s="822" t="s">
        <v>8796</v>
      </c>
      <c r="E425" s="822" t="s">
        <v>8797</v>
      </c>
      <c r="F425" s="831">
        <v>44</v>
      </c>
      <c r="G425" s="831">
        <v>16544</v>
      </c>
      <c r="H425" s="831"/>
      <c r="I425" s="831">
        <v>376</v>
      </c>
      <c r="J425" s="831">
        <v>58</v>
      </c>
      <c r="K425" s="831">
        <v>22040</v>
      </c>
      <c r="L425" s="831"/>
      <c r="M425" s="831">
        <v>380</v>
      </c>
      <c r="N425" s="831">
        <v>66</v>
      </c>
      <c r="O425" s="831">
        <v>26400</v>
      </c>
      <c r="P425" s="827"/>
      <c r="Q425" s="832">
        <v>400</v>
      </c>
    </row>
    <row r="426" spans="1:17" ht="14.45" customHeight="1" x14ac:dyDescent="0.2">
      <c r="A426" s="821" t="s">
        <v>8774</v>
      </c>
      <c r="B426" s="822" t="s">
        <v>8775</v>
      </c>
      <c r="C426" s="822" t="s">
        <v>6946</v>
      </c>
      <c r="D426" s="822" t="s">
        <v>8798</v>
      </c>
      <c r="E426" s="822" t="s">
        <v>8799</v>
      </c>
      <c r="F426" s="831">
        <v>4</v>
      </c>
      <c r="G426" s="831">
        <v>12528</v>
      </c>
      <c r="H426" s="831"/>
      <c r="I426" s="831">
        <v>3132</v>
      </c>
      <c r="J426" s="831">
        <v>6</v>
      </c>
      <c r="K426" s="831">
        <v>18894</v>
      </c>
      <c r="L426" s="831"/>
      <c r="M426" s="831">
        <v>3149</v>
      </c>
      <c r="N426" s="831">
        <v>6</v>
      </c>
      <c r="O426" s="831">
        <v>20250</v>
      </c>
      <c r="P426" s="827"/>
      <c r="Q426" s="832">
        <v>3375</v>
      </c>
    </row>
    <row r="427" spans="1:17" ht="14.45" customHeight="1" x14ac:dyDescent="0.2">
      <c r="A427" s="821" t="s">
        <v>8774</v>
      </c>
      <c r="B427" s="822" t="s">
        <v>8775</v>
      </c>
      <c r="C427" s="822" t="s">
        <v>6946</v>
      </c>
      <c r="D427" s="822" t="s">
        <v>8800</v>
      </c>
      <c r="E427" s="822" t="s">
        <v>8801</v>
      </c>
      <c r="F427" s="831">
        <v>16</v>
      </c>
      <c r="G427" s="831">
        <v>1808</v>
      </c>
      <c r="H427" s="831"/>
      <c r="I427" s="831">
        <v>113</v>
      </c>
      <c r="J427" s="831">
        <v>14</v>
      </c>
      <c r="K427" s="831">
        <v>1596</v>
      </c>
      <c r="L427" s="831"/>
      <c r="M427" s="831">
        <v>114</v>
      </c>
      <c r="N427" s="831">
        <v>15</v>
      </c>
      <c r="O427" s="831">
        <v>1830</v>
      </c>
      <c r="P427" s="827"/>
      <c r="Q427" s="832">
        <v>122</v>
      </c>
    </row>
    <row r="428" spans="1:17" ht="14.45" customHeight="1" x14ac:dyDescent="0.2">
      <c r="A428" s="821" t="s">
        <v>8774</v>
      </c>
      <c r="B428" s="822" t="s">
        <v>8775</v>
      </c>
      <c r="C428" s="822" t="s">
        <v>6946</v>
      </c>
      <c r="D428" s="822" t="s">
        <v>8024</v>
      </c>
      <c r="E428" s="822" t="s">
        <v>8025</v>
      </c>
      <c r="F428" s="831">
        <v>3</v>
      </c>
      <c r="G428" s="831">
        <v>1500</v>
      </c>
      <c r="H428" s="831"/>
      <c r="I428" s="831">
        <v>500</v>
      </c>
      <c r="J428" s="831">
        <v>3</v>
      </c>
      <c r="K428" s="831">
        <v>1512</v>
      </c>
      <c r="L428" s="831"/>
      <c r="M428" s="831">
        <v>504</v>
      </c>
      <c r="N428" s="831">
        <v>7</v>
      </c>
      <c r="O428" s="831">
        <v>3794</v>
      </c>
      <c r="P428" s="827"/>
      <c r="Q428" s="832">
        <v>542</v>
      </c>
    </row>
    <row r="429" spans="1:17" ht="14.45" customHeight="1" x14ac:dyDescent="0.2">
      <c r="A429" s="821" t="s">
        <v>8774</v>
      </c>
      <c r="B429" s="822" t="s">
        <v>8775</v>
      </c>
      <c r="C429" s="822" t="s">
        <v>6946</v>
      </c>
      <c r="D429" s="822" t="s">
        <v>8802</v>
      </c>
      <c r="E429" s="822" t="s">
        <v>8803</v>
      </c>
      <c r="F429" s="831">
        <v>31</v>
      </c>
      <c r="G429" s="831">
        <v>14353</v>
      </c>
      <c r="H429" s="831"/>
      <c r="I429" s="831">
        <v>463</v>
      </c>
      <c r="J429" s="831">
        <v>39</v>
      </c>
      <c r="K429" s="831">
        <v>18213</v>
      </c>
      <c r="L429" s="831"/>
      <c r="M429" s="831">
        <v>467</v>
      </c>
      <c r="N429" s="831">
        <v>27</v>
      </c>
      <c r="O429" s="831">
        <v>13311</v>
      </c>
      <c r="P429" s="827"/>
      <c r="Q429" s="832">
        <v>493</v>
      </c>
    </row>
    <row r="430" spans="1:17" ht="14.45" customHeight="1" x14ac:dyDescent="0.2">
      <c r="A430" s="821" t="s">
        <v>8774</v>
      </c>
      <c r="B430" s="822" t="s">
        <v>8775</v>
      </c>
      <c r="C430" s="822" t="s">
        <v>6946</v>
      </c>
      <c r="D430" s="822" t="s">
        <v>8804</v>
      </c>
      <c r="E430" s="822" t="s">
        <v>8805</v>
      </c>
      <c r="F430" s="831">
        <v>50</v>
      </c>
      <c r="G430" s="831">
        <v>2950</v>
      </c>
      <c r="H430" s="831"/>
      <c r="I430" s="831">
        <v>59</v>
      </c>
      <c r="J430" s="831">
        <v>48</v>
      </c>
      <c r="K430" s="831">
        <v>2832</v>
      </c>
      <c r="L430" s="831"/>
      <c r="M430" s="831">
        <v>59</v>
      </c>
      <c r="N430" s="831">
        <v>59</v>
      </c>
      <c r="O430" s="831">
        <v>3717</v>
      </c>
      <c r="P430" s="827"/>
      <c r="Q430" s="832">
        <v>63</v>
      </c>
    </row>
    <row r="431" spans="1:17" ht="14.45" customHeight="1" x14ac:dyDescent="0.2">
      <c r="A431" s="821" t="s">
        <v>8774</v>
      </c>
      <c r="B431" s="822" t="s">
        <v>8775</v>
      </c>
      <c r="C431" s="822" t="s">
        <v>6946</v>
      </c>
      <c r="D431" s="822" t="s">
        <v>8806</v>
      </c>
      <c r="E431" s="822" t="s">
        <v>8807</v>
      </c>
      <c r="F431" s="831"/>
      <c r="G431" s="831"/>
      <c r="H431" s="831"/>
      <c r="I431" s="831"/>
      <c r="J431" s="831">
        <v>4</v>
      </c>
      <c r="K431" s="831">
        <v>42120</v>
      </c>
      <c r="L431" s="831"/>
      <c r="M431" s="831">
        <v>10530</v>
      </c>
      <c r="N431" s="831"/>
      <c r="O431" s="831"/>
      <c r="P431" s="827"/>
      <c r="Q431" s="832"/>
    </row>
    <row r="432" spans="1:17" ht="14.45" customHeight="1" x14ac:dyDescent="0.2">
      <c r="A432" s="821" t="s">
        <v>8774</v>
      </c>
      <c r="B432" s="822" t="s">
        <v>8775</v>
      </c>
      <c r="C432" s="822" t="s">
        <v>6946</v>
      </c>
      <c r="D432" s="822" t="s">
        <v>8808</v>
      </c>
      <c r="E432" s="822" t="s">
        <v>8809</v>
      </c>
      <c r="F432" s="831">
        <v>265</v>
      </c>
      <c r="G432" s="831">
        <v>47435</v>
      </c>
      <c r="H432" s="831"/>
      <c r="I432" s="831">
        <v>179</v>
      </c>
      <c r="J432" s="831">
        <v>275</v>
      </c>
      <c r="K432" s="831">
        <v>49775</v>
      </c>
      <c r="L432" s="831"/>
      <c r="M432" s="831">
        <v>181</v>
      </c>
      <c r="N432" s="831">
        <v>286</v>
      </c>
      <c r="O432" s="831">
        <v>54340</v>
      </c>
      <c r="P432" s="827"/>
      <c r="Q432" s="832">
        <v>190</v>
      </c>
    </row>
    <row r="433" spans="1:17" ht="14.45" customHeight="1" x14ac:dyDescent="0.2">
      <c r="A433" s="821" t="s">
        <v>8774</v>
      </c>
      <c r="B433" s="822" t="s">
        <v>8775</v>
      </c>
      <c r="C433" s="822" t="s">
        <v>6946</v>
      </c>
      <c r="D433" s="822" t="s">
        <v>8026</v>
      </c>
      <c r="E433" s="822" t="s">
        <v>8027</v>
      </c>
      <c r="F433" s="831">
        <v>35</v>
      </c>
      <c r="G433" s="831">
        <v>3045</v>
      </c>
      <c r="H433" s="831"/>
      <c r="I433" s="831">
        <v>87</v>
      </c>
      <c r="J433" s="831">
        <v>23</v>
      </c>
      <c r="K433" s="831">
        <v>2024</v>
      </c>
      <c r="L433" s="831"/>
      <c r="M433" s="831">
        <v>88</v>
      </c>
      <c r="N433" s="831">
        <v>36</v>
      </c>
      <c r="O433" s="831">
        <v>3348</v>
      </c>
      <c r="P433" s="827"/>
      <c r="Q433" s="832">
        <v>93</v>
      </c>
    </row>
    <row r="434" spans="1:17" ht="14.45" customHeight="1" x14ac:dyDescent="0.2">
      <c r="A434" s="821" t="s">
        <v>8774</v>
      </c>
      <c r="B434" s="822" t="s">
        <v>8775</v>
      </c>
      <c r="C434" s="822" t="s">
        <v>6946</v>
      </c>
      <c r="D434" s="822" t="s">
        <v>8810</v>
      </c>
      <c r="E434" s="822" t="s">
        <v>8811</v>
      </c>
      <c r="F434" s="831">
        <v>15</v>
      </c>
      <c r="G434" s="831">
        <v>2580</v>
      </c>
      <c r="H434" s="831"/>
      <c r="I434" s="831">
        <v>172</v>
      </c>
      <c r="J434" s="831">
        <v>12</v>
      </c>
      <c r="K434" s="831">
        <v>2088</v>
      </c>
      <c r="L434" s="831"/>
      <c r="M434" s="831">
        <v>174</v>
      </c>
      <c r="N434" s="831">
        <v>12</v>
      </c>
      <c r="O434" s="831">
        <v>2196</v>
      </c>
      <c r="P434" s="827"/>
      <c r="Q434" s="832">
        <v>183</v>
      </c>
    </row>
    <row r="435" spans="1:17" ht="14.45" customHeight="1" x14ac:dyDescent="0.2">
      <c r="A435" s="821" t="s">
        <v>8774</v>
      </c>
      <c r="B435" s="822" t="s">
        <v>8775</v>
      </c>
      <c r="C435" s="822" t="s">
        <v>6946</v>
      </c>
      <c r="D435" s="822" t="s">
        <v>8812</v>
      </c>
      <c r="E435" s="822" t="s">
        <v>8813</v>
      </c>
      <c r="F435" s="831">
        <v>1</v>
      </c>
      <c r="G435" s="831">
        <v>31</v>
      </c>
      <c r="H435" s="831"/>
      <c r="I435" s="831">
        <v>31</v>
      </c>
      <c r="J435" s="831">
        <v>1</v>
      </c>
      <c r="K435" s="831">
        <v>31</v>
      </c>
      <c r="L435" s="831"/>
      <c r="M435" s="831">
        <v>31</v>
      </c>
      <c r="N435" s="831">
        <v>4</v>
      </c>
      <c r="O435" s="831">
        <v>128</v>
      </c>
      <c r="P435" s="827"/>
      <c r="Q435" s="832">
        <v>32</v>
      </c>
    </row>
    <row r="436" spans="1:17" ht="14.45" customHeight="1" x14ac:dyDescent="0.2">
      <c r="A436" s="821" t="s">
        <v>8774</v>
      </c>
      <c r="B436" s="822" t="s">
        <v>8775</v>
      </c>
      <c r="C436" s="822" t="s">
        <v>6946</v>
      </c>
      <c r="D436" s="822" t="s">
        <v>8030</v>
      </c>
      <c r="E436" s="822" t="s">
        <v>8031</v>
      </c>
      <c r="F436" s="831">
        <v>1</v>
      </c>
      <c r="G436" s="831">
        <v>178</v>
      </c>
      <c r="H436" s="831"/>
      <c r="I436" s="831">
        <v>178</v>
      </c>
      <c r="J436" s="831">
        <v>2</v>
      </c>
      <c r="K436" s="831">
        <v>360</v>
      </c>
      <c r="L436" s="831"/>
      <c r="M436" s="831">
        <v>180</v>
      </c>
      <c r="N436" s="831">
        <v>2</v>
      </c>
      <c r="O436" s="831">
        <v>378</v>
      </c>
      <c r="P436" s="827"/>
      <c r="Q436" s="832">
        <v>189</v>
      </c>
    </row>
    <row r="437" spans="1:17" ht="14.45" customHeight="1" x14ac:dyDescent="0.2">
      <c r="A437" s="821" t="s">
        <v>8774</v>
      </c>
      <c r="B437" s="822" t="s">
        <v>8775</v>
      </c>
      <c r="C437" s="822" t="s">
        <v>6946</v>
      </c>
      <c r="D437" s="822" t="s">
        <v>8032</v>
      </c>
      <c r="E437" s="822" t="s">
        <v>8033</v>
      </c>
      <c r="F437" s="831">
        <v>11</v>
      </c>
      <c r="G437" s="831">
        <v>2937</v>
      </c>
      <c r="H437" s="831"/>
      <c r="I437" s="831">
        <v>267</v>
      </c>
      <c r="J437" s="831">
        <v>6</v>
      </c>
      <c r="K437" s="831">
        <v>1614</v>
      </c>
      <c r="L437" s="831"/>
      <c r="M437" s="831">
        <v>269</v>
      </c>
      <c r="N437" s="831">
        <v>6</v>
      </c>
      <c r="O437" s="831">
        <v>1728</v>
      </c>
      <c r="P437" s="827"/>
      <c r="Q437" s="832">
        <v>288</v>
      </c>
    </row>
    <row r="438" spans="1:17" ht="14.45" customHeight="1" x14ac:dyDescent="0.2">
      <c r="A438" s="821" t="s">
        <v>8774</v>
      </c>
      <c r="B438" s="822" t="s">
        <v>8775</v>
      </c>
      <c r="C438" s="822" t="s">
        <v>6946</v>
      </c>
      <c r="D438" s="822" t="s">
        <v>8814</v>
      </c>
      <c r="E438" s="822" t="s">
        <v>8815</v>
      </c>
      <c r="F438" s="831">
        <v>8</v>
      </c>
      <c r="G438" s="831">
        <v>17168</v>
      </c>
      <c r="H438" s="831"/>
      <c r="I438" s="831">
        <v>2146</v>
      </c>
      <c r="J438" s="831">
        <v>26</v>
      </c>
      <c r="K438" s="831">
        <v>56082</v>
      </c>
      <c r="L438" s="831"/>
      <c r="M438" s="831">
        <v>2157</v>
      </c>
      <c r="N438" s="831">
        <v>48</v>
      </c>
      <c r="O438" s="831">
        <v>110304</v>
      </c>
      <c r="P438" s="827"/>
      <c r="Q438" s="832">
        <v>2298</v>
      </c>
    </row>
    <row r="439" spans="1:17" ht="14.45" customHeight="1" x14ac:dyDescent="0.2">
      <c r="A439" s="821" t="s">
        <v>8774</v>
      </c>
      <c r="B439" s="822" t="s">
        <v>8775</v>
      </c>
      <c r="C439" s="822" t="s">
        <v>6946</v>
      </c>
      <c r="D439" s="822" t="s">
        <v>8816</v>
      </c>
      <c r="E439" s="822" t="s">
        <v>8817</v>
      </c>
      <c r="F439" s="831">
        <v>12</v>
      </c>
      <c r="G439" s="831">
        <v>5220</v>
      </c>
      <c r="H439" s="831"/>
      <c r="I439" s="831">
        <v>435</v>
      </c>
      <c r="J439" s="831">
        <v>13</v>
      </c>
      <c r="K439" s="831">
        <v>5746</v>
      </c>
      <c r="L439" s="831"/>
      <c r="M439" s="831">
        <v>442</v>
      </c>
      <c r="N439" s="831">
        <v>9</v>
      </c>
      <c r="O439" s="831">
        <v>4104</v>
      </c>
      <c r="P439" s="827"/>
      <c r="Q439" s="832">
        <v>456</v>
      </c>
    </row>
    <row r="440" spans="1:17" ht="14.45" customHeight="1" x14ac:dyDescent="0.2">
      <c r="A440" s="821" t="s">
        <v>8774</v>
      </c>
      <c r="B440" s="822" t="s">
        <v>8775</v>
      </c>
      <c r="C440" s="822" t="s">
        <v>6946</v>
      </c>
      <c r="D440" s="822" t="s">
        <v>8818</v>
      </c>
      <c r="E440" s="822" t="s">
        <v>8819</v>
      </c>
      <c r="F440" s="831">
        <v>5</v>
      </c>
      <c r="G440" s="831">
        <v>1455</v>
      </c>
      <c r="H440" s="831"/>
      <c r="I440" s="831">
        <v>291</v>
      </c>
      <c r="J440" s="831">
        <v>14</v>
      </c>
      <c r="K440" s="831">
        <v>4102</v>
      </c>
      <c r="L440" s="831"/>
      <c r="M440" s="831">
        <v>293</v>
      </c>
      <c r="N440" s="831">
        <v>14</v>
      </c>
      <c r="O440" s="831">
        <v>4424</v>
      </c>
      <c r="P440" s="827"/>
      <c r="Q440" s="832">
        <v>316</v>
      </c>
    </row>
    <row r="441" spans="1:17" ht="14.45" customHeight="1" x14ac:dyDescent="0.2">
      <c r="A441" s="821" t="s">
        <v>8774</v>
      </c>
      <c r="B441" s="822" t="s">
        <v>8775</v>
      </c>
      <c r="C441" s="822" t="s">
        <v>6946</v>
      </c>
      <c r="D441" s="822" t="s">
        <v>8820</v>
      </c>
      <c r="E441" s="822" t="s">
        <v>8821</v>
      </c>
      <c r="F441" s="831"/>
      <c r="G441" s="831"/>
      <c r="H441" s="831"/>
      <c r="I441" s="831"/>
      <c r="J441" s="831">
        <v>2</v>
      </c>
      <c r="K441" s="831">
        <v>220</v>
      </c>
      <c r="L441" s="831"/>
      <c r="M441" s="831">
        <v>110</v>
      </c>
      <c r="N441" s="831"/>
      <c r="O441" s="831"/>
      <c r="P441" s="827"/>
      <c r="Q441" s="832"/>
    </row>
    <row r="442" spans="1:17" ht="14.45" customHeight="1" x14ac:dyDescent="0.2">
      <c r="A442" s="821" t="s">
        <v>8774</v>
      </c>
      <c r="B442" s="822" t="s">
        <v>8775</v>
      </c>
      <c r="C442" s="822" t="s">
        <v>6946</v>
      </c>
      <c r="D442" s="822" t="s">
        <v>8822</v>
      </c>
      <c r="E442" s="822" t="s">
        <v>8823</v>
      </c>
      <c r="F442" s="831"/>
      <c r="G442" s="831"/>
      <c r="H442" s="831"/>
      <c r="I442" s="831"/>
      <c r="J442" s="831">
        <v>3</v>
      </c>
      <c r="K442" s="831">
        <v>14472</v>
      </c>
      <c r="L442" s="831"/>
      <c r="M442" s="831">
        <v>4824</v>
      </c>
      <c r="N442" s="831"/>
      <c r="O442" s="831"/>
      <c r="P442" s="827"/>
      <c r="Q442" s="832"/>
    </row>
    <row r="443" spans="1:17" ht="14.45" customHeight="1" x14ac:dyDescent="0.2">
      <c r="A443" s="821" t="s">
        <v>8774</v>
      </c>
      <c r="B443" s="822" t="s">
        <v>8775</v>
      </c>
      <c r="C443" s="822" t="s">
        <v>6946</v>
      </c>
      <c r="D443" s="822" t="s">
        <v>8824</v>
      </c>
      <c r="E443" s="822" t="s">
        <v>8825</v>
      </c>
      <c r="F443" s="831">
        <v>2</v>
      </c>
      <c r="G443" s="831">
        <v>1224</v>
      </c>
      <c r="H443" s="831"/>
      <c r="I443" s="831">
        <v>612</v>
      </c>
      <c r="J443" s="831">
        <v>12</v>
      </c>
      <c r="K443" s="831">
        <v>7380</v>
      </c>
      <c r="L443" s="831"/>
      <c r="M443" s="831">
        <v>615</v>
      </c>
      <c r="N443" s="831">
        <v>12</v>
      </c>
      <c r="O443" s="831">
        <v>7704</v>
      </c>
      <c r="P443" s="827"/>
      <c r="Q443" s="832">
        <v>642</v>
      </c>
    </row>
    <row r="444" spans="1:17" ht="14.45" customHeight="1" x14ac:dyDescent="0.2">
      <c r="A444" s="821" t="s">
        <v>8774</v>
      </c>
      <c r="B444" s="822" t="s">
        <v>8775</v>
      </c>
      <c r="C444" s="822" t="s">
        <v>6946</v>
      </c>
      <c r="D444" s="822" t="s">
        <v>8826</v>
      </c>
      <c r="E444" s="822" t="s">
        <v>8827</v>
      </c>
      <c r="F444" s="831">
        <v>4</v>
      </c>
      <c r="G444" s="831">
        <v>11380</v>
      </c>
      <c r="H444" s="831"/>
      <c r="I444" s="831">
        <v>2845</v>
      </c>
      <c r="J444" s="831">
        <v>7</v>
      </c>
      <c r="K444" s="831">
        <v>19943</v>
      </c>
      <c r="L444" s="831"/>
      <c r="M444" s="831">
        <v>2849</v>
      </c>
      <c r="N444" s="831"/>
      <c r="O444" s="831"/>
      <c r="P444" s="827"/>
      <c r="Q444" s="832"/>
    </row>
    <row r="445" spans="1:17" ht="14.45" customHeight="1" x14ac:dyDescent="0.2">
      <c r="A445" s="821" t="s">
        <v>8774</v>
      </c>
      <c r="B445" s="822" t="s">
        <v>8775</v>
      </c>
      <c r="C445" s="822" t="s">
        <v>6946</v>
      </c>
      <c r="D445" s="822" t="s">
        <v>8828</v>
      </c>
      <c r="E445" s="822" t="s">
        <v>8829</v>
      </c>
      <c r="F445" s="831"/>
      <c r="G445" s="831"/>
      <c r="H445" s="831"/>
      <c r="I445" s="831"/>
      <c r="J445" s="831"/>
      <c r="K445" s="831"/>
      <c r="L445" s="831"/>
      <c r="M445" s="831"/>
      <c r="N445" s="831">
        <v>4</v>
      </c>
      <c r="O445" s="831">
        <v>30644</v>
      </c>
      <c r="P445" s="827"/>
      <c r="Q445" s="832">
        <v>7661</v>
      </c>
    </row>
    <row r="446" spans="1:17" ht="14.45" customHeight="1" x14ac:dyDescent="0.2">
      <c r="A446" s="821" t="s">
        <v>8774</v>
      </c>
      <c r="B446" s="822" t="s">
        <v>8775</v>
      </c>
      <c r="C446" s="822" t="s">
        <v>6946</v>
      </c>
      <c r="D446" s="822" t="s">
        <v>8830</v>
      </c>
      <c r="E446" s="822" t="s">
        <v>8831</v>
      </c>
      <c r="F446" s="831"/>
      <c r="G446" s="831"/>
      <c r="H446" s="831"/>
      <c r="I446" s="831"/>
      <c r="J446" s="831">
        <v>2</v>
      </c>
      <c r="K446" s="831">
        <v>32032</v>
      </c>
      <c r="L446" s="831"/>
      <c r="M446" s="831">
        <v>16016</v>
      </c>
      <c r="N446" s="831"/>
      <c r="O446" s="831"/>
      <c r="P446" s="827"/>
      <c r="Q446" s="832"/>
    </row>
    <row r="447" spans="1:17" ht="14.45" customHeight="1" x14ac:dyDescent="0.2">
      <c r="A447" s="821" t="s">
        <v>8774</v>
      </c>
      <c r="B447" s="822" t="s">
        <v>8775</v>
      </c>
      <c r="C447" s="822" t="s">
        <v>6946</v>
      </c>
      <c r="D447" s="822" t="s">
        <v>8102</v>
      </c>
      <c r="E447" s="822" t="s">
        <v>8103</v>
      </c>
      <c r="F447" s="831">
        <v>2</v>
      </c>
      <c r="G447" s="831">
        <v>7678</v>
      </c>
      <c r="H447" s="831"/>
      <c r="I447" s="831">
        <v>3839</v>
      </c>
      <c r="J447" s="831">
        <v>16</v>
      </c>
      <c r="K447" s="831">
        <v>61488</v>
      </c>
      <c r="L447" s="831"/>
      <c r="M447" s="831">
        <v>3843</v>
      </c>
      <c r="N447" s="831">
        <v>16</v>
      </c>
      <c r="O447" s="831">
        <v>62032</v>
      </c>
      <c r="P447" s="827"/>
      <c r="Q447" s="832">
        <v>3877</v>
      </c>
    </row>
    <row r="448" spans="1:17" ht="14.45" customHeight="1" x14ac:dyDescent="0.2">
      <c r="A448" s="821" t="s">
        <v>8774</v>
      </c>
      <c r="B448" s="822" t="s">
        <v>8775</v>
      </c>
      <c r="C448" s="822" t="s">
        <v>6946</v>
      </c>
      <c r="D448" s="822" t="s">
        <v>8832</v>
      </c>
      <c r="E448" s="822" t="s">
        <v>8833</v>
      </c>
      <c r="F448" s="831"/>
      <c r="G448" s="831"/>
      <c r="H448" s="831"/>
      <c r="I448" s="831"/>
      <c r="J448" s="831"/>
      <c r="K448" s="831"/>
      <c r="L448" s="831"/>
      <c r="M448" s="831"/>
      <c r="N448" s="831">
        <v>1</v>
      </c>
      <c r="O448" s="831">
        <v>406</v>
      </c>
      <c r="P448" s="827"/>
      <c r="Q448" s="832">
        <v>406</v>
      </c>
    </row>
    <row r="449" spans="1:17" ht="14.45" customHeight="1" x14ac:dyDescent="0.2">
      <c r="A449" s="821" t="s">
        <v>8834</v>
      </c>
      <c r="B449" s="822" t="s">
        <v>8835</v>
      </c>
      <c r="C449" s="822" t="s">
        <v>6946</v>
      </c>
      <c r="D449" s="822" t="s">
        <v>8836</v>
      </c>
      <c r="E449" s="822" t="s">
        <v>8837</v>
      </c>
      <c r="F449" s="831">
        <v>483</v>
      </c>
      <c r="G449" s="831">
        <v>84525</v>
      </c>
      <c r="H449" s="831"/>
      <c r="I449" s="831">
        <v>175</v>
      </c>
      <c r="J449" s="831">
        <v>576</v>
      </c>
      <c r="K449" s="831">
        <v>101376</v>
      </c>
      <c r="L449" s="831"/>
      <c r="M449" s="831">
        <v>176</v>
      </c>
      <c r="N449" s="831">
        <v>548</v>
      </c>
      <c r="O449" s="831">
        <v>104120</v>
      </c>
      <c r="P449" s="827"/>
      <c r="Q449" s="832">
        <v>190</v>
      </c>
    </row>
    <row r="450" spans="1:17" ht="14.45" customHeight="1" x14ac:dyDescent="0.2">
      <c r="A450" s="821" t="s">
        <v>8834</v>
      </c>
      <c r="B450" s="822" t="s">
        <v>8835</v>
      </c>
      <c r="C450" s="822" t="s">
        <v>6946</v>
      </c>
      <c r="D450" s="822" t="s">
        <v>8838</v>
      </c>
      <c r="E450" s="822" t="s">
        <v>8839</v>
      </c>
      <c r="F450" s="831">
        <v>17</v>
      </c>
      <c r="G450" s="831">
        <v>18241</v>
      </c>
      <c r="H450" s="831"/>
      <c r="I450" s="831">
        <v>1073</v>
      </c>
      <c r="J450" s="831">
        <v>133</v>
      </c>
      <c r="K450" s="831">
        <v>142975</v>
      </c>
      <c r="L450" s="831"/>
      <c r="M450" s="831">
        <v>1075</v>
      </c>
      <c r="N450" s="831">
        <v>13</v>
      </c>
      <c r="O450" s="831">
        <v>14053</v>
      </c>
      <c r="P450" s="827"/>
      <c r="Q450" s="832">
        <v>1081</v>
      </c>
    </row>
    <row r="451" spans="1:17" ht="14.45" customHeight="1" x14ac:dyDescent="0.2">
      <c r="A451" s="821" t="s">
        <v>8834</v>
      </c>
      <c r="B451" s="822" t="s">
        <v>8835</v>
      </c>
      <c r="C451" s="822" t="s">
        <v>6946</v>
      </c>
      <c r="D451" s="822" t="s">
        <v>8840</v>
      </c>
      <c r="E451" s="822" t="s">
        <v>8841</v>
      </c>
      <c r="F451" s="831">
        <v>326</v>
      </c>
      <c r="G451" s="831">
        <v>15322</v>
      </c>
      <c r="H451" s="831"/>
      <c r="I451" s="831">
        <v>47</v>
      </c>
      <c r="J451" s="831">
        <v>302</v>
      </c>
      <c r="K451" s="831">
        <v>14194</v>
      </c>
      <c r="L451" s="831"/>
      <c r="M451" s="831">
        <v>47</v>
      </c>
      <c r="N451" s="831">
        <v>423</v>
      </c>
      <c r="O451" s="831">
        <v>20727</v>
      </c>
      <c r="P451" s="827"/>
      <c r="Q451" s="832">
        <v>49</v>
      </c>
    </row>
    <row r="452" spans="1:17" ht="14.45" customHeight="1" x14ac:dyDescent="0.2">
      <c r="A452" s="821" t="s">
        <v>8834</v>
      </c>
      <c r="B452" s="822" t="s">
        <v>8835</v>
      </c>
      <c r="C452" s="822" t="s">
        <v>6946</v>
      </c>
      <c r="D452" s="822" t="s">
        <v>8748</v>
      </c>
      <c r="E452" s="822" t="s">
        <v>8749</v>
      </c>
      <c r="F452" s="831">
        <v>33</v>
      </c>
      <c r="G452" s="831">
        <v>11484</v>
      </c>
      <c r="H452" s="831"/>
      <c r="I452" s="831">
        <v>348</v>
      </c>
      <c r="J452" s="831">
        <v>81</v>
      </c>
      <c r="K452" s="831">
        <v>28188</v>
      </c>
      <c r="L452" s="831"/>
      <c r="M452" s="831">
        <v>348</v>
      </c>
      <c r="N452" s="831">
        <v>52</v>
      </c>
      <c r="O452" s="831">
        <v>18148</v>
      </c>
      <c r="P452" s="827"/>
      <c r="Q452" s="832">
        <v>349</v>
      </c>
    </row>
    <row r="453" spans="1:17" ht="14.45" customHeight="1" x14ac:dyDescent="0.2">
      <c r="A453" s="821" t="s">
        <v>8834</v>
      </c>
      <c r="B453" s="822" t="s">
        <v>8835</v>
      </c>
      <c r="C453" s="822" t="s">
        <v>6946</v>
      </c>
      <c r="D453" s="822" t="s">
        <v>8842</v>
      </c>
      <c r="E453" s="822" t="s">
        <v>8843</v>
      </c>
      <c r="F453" s="831">
        <v>22</v>
      </c>
      <c r="G453" s="831">
        <v>1122</v>
      </c>
      <c r="H453" s="831"/>
      <c r="I453" s="831">
        <v>51</v>
      </c>
      <c r="J453" s="831">
        <v>50</v>
      </c>
      <c r="K453" s="831">
        <v>2600</v>
      </c>
      <c r="L453" s="831"/>
      <c r="M453" s="831">
        <v>52</v>
      </c>
      <c r="N453" s="831">
        <v>34</v>
      </c>
      <c r="O453" s="831">
        <v>1768</v>
      </c>
      <c r="P453" s="827"/>
      <c r="Q453" s="832">
        <v>52</v>
      </c>
    </row>
    <row r="454" spans="1:17" ht="14.45" customHeight="1" x14ac:dyDescent="0.2">
      <c r="A454" s="821" t="s">
        <v>8834</v>
      </c>
      <c r="B454" s="822" t="s">
        <v>8835</v>
      </c>
      <c r="C454" s="822" t="s">
        <v>6946</v>
      </c>
      <c r="D454" s="822" t="s">
        <v>8844</v>
      </c>
      <c r="E454" s="822" t="s">
        <v>8845</v>
      </c>
      <c r="F454" s="831">
        <v>135</v>
      </c>
      <c r="G454" s="831">
        <v>51030</v>
      </c>
      <c r="H454" s="831"/>
      <c r="I454" s="831">
        <v>378</v>
      </c>
      <c r="J454" s="831">
        <v>231</v>
      </c>
      <c r="K454" s="831">
        <v>87318</v>
      </c>
      <c r="L454" s="831"/>
      <c r="M454" s="831">
        <v>378</v>
      </c>
      <c r="N454" s="831">
        <v>145</v>
      </c>
      <c r="O454" s="831">
        <v>54955</v>
      </c>
      <c r="P454" s="827"/>
      <c r="Q454" s="832">
        <v>379</v>
      </c>
    </row>
    <row r="455" spans="1:17" ht="14.45" customHeight="1" x14ac:dyDescent="0.2">
      <c r="A455" s="821" t="s">
        <v>8834</v>
      </c>
      <c r="B455" s="822" t="s">
        <v>8835</v>
      </c>
      <c r="C455" s="822" t="s">
        <v>6946</v>
      </c>
      <c r="D455" s="822" t="s">
        <v>8846</v>
      </c>
      <c r="E455" s="822" t="s">
        <v>8847</v>
      </c>
      <c r="F455" s="831">
        <v>70</v>
      </c>
      <c r="G455" s="831">
        <v>36750</v>
      </c>
      <c r="H455" s="831"/>
      <c r="I455" s="831">
        <v>525</v>
      </c>
      <c r="J455" s="831">
        <v>56</v>
      </c>
      <c r="K455" s="831">
        <v>29400</v>
      </c>
      <c r="L455" s="831"/>
      <c r="M455" s="831">
        <v>525</v>
      </c>
      <c r="N455" s="831">
        <v>62</v>
      </c>
      <c r="O455" s="831">
        <v>32612</v>
      </c>
      <c r="P455" s="827"/>
      <c r="Q455" s="832">
        <v>526</v>
      </c>
    </row>
    <row r="456" spans="1:17" ht="14.45" customHeight="1" x14ac:dyDescent="0.2">
      <c r="A456" s="821" t="s">
        <v>8834</v>
      </c>
      <c r="B456" s="822" t="s">
        <v>8835</v>
      </c>
      <c r="C456" s="822" t="s">
        <v>6946</v>
      </c>
      <c r="D456" s="822" t="s">
        <v>8848</v>
      </c>
      <c r="E456" s="822" t="s">
        <v>8849</v>
      </c>
      <c r="F456" s="831">
        <v>5</v>
      </c>
      <c r="G456" s="831">
        <v>290</v>
      </c>
      <c r="H456" s="831"/>
      <c r="I456" s="831">
        <v>58</v>
      </c>
      <c r="J456" s="831">
        <v>16</v>
      </c>
      <c r="K456" s="831">
        <v>928</v>
      </c>
      <c r="L456" s="831"/>
      <c r="M456" s="831">
        <v>58</v>
      </c>
      <c r="N456" s="831">
        <v>15</v>
      </c>
      <c r="O456" s="831">
        <v>885</v>
      </c>
      <c r="P456" s="827"/>
      <c r="Q456" s="832">
        <v>59</v>
      </c>
    </row>
    <row r="457" spans="1:17" ht="14.45" customHeight="1" x14ac:dyDescent="0.2">
      <c r="A457" s="821" t="s">
        <v>8834</v>
      </c>
      <c r="B457" s="822" t="s">
        <v>8835</v>
      </c>
      <c r="C457" s="822" t="s">
        <v>6946</v>
      </c>
      <c r="D457" s="822" t="s">
        <v>8850</v>
      </c>
      <c r="E457" s="822" t="s">
        <v>8851</v>
      </c>
      <c r="F457" s="831">
        <v>2</v>
      </c>
      <c r="G457" s="831">
        <v>452</v>
      </c>
      <c r="H457" s="831"/>
      <c r="I457" s="831">
        <v>226</v>
      </c>
      <c r="J457" s="831">
        <v>8</v>
      </c>
      <c r="K457" s="831">
        <v>1816</v>
      </c>
      <c r="L457" s="831"/>
      <c r="M457" s="831">
        <v>227</v>
      </c>
      <c r="N457" s="831">
        <v>2</v>
      </c>
      <c r="O457" s="831">
        <v>460</v>
      </c>
      <c r="P457" s="827"/>
      <c r="Q457" s="832">
        <v>230</v>
      </c>
    </row>
    <row r="458" spans="1:17" ht="14.45" customHeight="1" x14ac:dyDescent="0.2">
      <c r="A458" s="821" t="s">
        <v>8834</v>
      </c>
      <c r="B458" s="822" t="s">
        <v>8835</v>
      </c>
      <c r="C458" s="822" t="s">
        <v>6946</v>
      </c>
      <c r="D458" s="822" t="s">
        <v>8852</v>
      </c>
      <c r="E458" s="822" t="s">
        <v>8853</v>
      </c>
      <c r="F458" s="831">
        <v>2</v>
      </c>
      <c r="G458" s="831">
        <v>1110</v>
      </c>
      <c r="H458" s="831"/>
      <c r="I458" s="831">
        <v>555</v>
      </c>
      <c r="J458" s="831">
        <v>7</v>
      </c>
      <c r="K458" s="831">
        <v>3899</v>
      </c>
      <c r="L458" s="831"/>
      <c r="M458" s="831">
        <v>557</v>
      </c>
      <c r="N458" s="831">
        <v>2</v>
      </c>
      <c r="O458" s="831">
        <v>1126</v>
      </c>
      <c r="P458" s="827"/>
      <c r="Q458" s="832">
        <v>563</v>
      </c>
    </row>
    <row r="459" spans="1:17" ht="14.45" customHeight="1" x14ac:dyDescent="0.2">
      <c r="A459" s="821" t="s">
        <v>8834</v>
      </c>
      <c r="B459" s="822" t="s">
        <v>8835</v>
      </c>
      <c r="C459" s="822" t="s">
        <v>6946</v>
      </c>
      <c r="D459" s="822" t="s">
        <v>8854</v>
      </c>
      <c r="E459" s="822" t="s">
        <v>8855</v>
      </c>
      <c r="F459" s="831">
        <v>2</v>
      </c>
      <c r="G459" s="831">
        <v>432</v>
      </c>
      <c r="H459" s="831"/>
      <c r="I459" s="831">
        <v>216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8834</v>
      </c>
      <c r="B460" s="822" t="s">
        <v>8835</v>
      </c>
      <c r="C460" s="822" t="s">
        <v>6946</v>
      </c>
      <c r="D460" s="822" t="s">
        <v>8856</v>
      </c>
      <c r="E460" s="822" t="s">
        <v>8857</v>
      </c>
      <c r="F460" s="831">
        <v>1</v>
      </c>
      <c r="G460" s="831">
        <v>144</v>
      </c>
      <c r="H460" s="831"/>
      <c r="I460" s="831">
        <v>144</v>
      </c>
      <c r="J460" s="831">
        <v>4</v>
      </c>
      <c r="K460" s="831">
        <v>580</v>
      </c>
      <c r="L460" s="831"/>
      <c r="M460" s="831">
        <v>145</v>
      </c>
      <c r="N460" s="831"/>
      <c r="O460" s="831"/>
      <c r="P460" s="827"/>
      <c r="Q460" s="832"/>
    </row>
    <row r="461" spans="1:17" ht="14.45" customHeight="1" x14ac:dyDescent="0.2">
      <c r="A461" s="821" t="s">
        <v>8834</v>
      </c>
      <c r="B461" s="822" t="s">
        <v>8835</v>
      </c>
      <c r="C461" s="822" t="s">
        <v>6946</v>
      </c>
      <c r="D461" s="822" t="s">
        <v>8858</v>
      </c>
      <c r="E461" s="822" t="s">
        <v>8859</v>
      </c>
      <c r="F461" s="831">
        <v>3</v>
      </c>
      <c r="G461" s="831">
        <v>198</v>
      </c>
      <c r="H461" s="831"/>
      <c r="I461" s="831">
        <v>66</v>
      </c>
      <c r="J461" s="831">
        <v>6</v>
      </c>
      <c r="K461" s="831">
        <v>402</v>
      </c>
      <c r="L461" s="831"/>
      <c r="M461" s="831">
        <v>67</v>
      </c>
      <c r="N461" s="831">
        <v>2</v>
      </c>
      <c r="O461" s="831">
        <v>138</v>
      </c>
      <c r="P461" s="827"/>
      <c r="Q461" s="832">
        <v>69</v>
      </c>
    </row>
    <row r="462" spans="1:17" ht="14.45" customHeight="1" x14ac:dyDescent="0.2">
      <c r="A462" s="821" t="s">
        <v>8834</v>
      </c>
      <c r="B462" s="822" t="s">
        <v>8835</v>
      </c>
      <c r="C462" s="822" t="s">
        <v>6946</v>
      </c>
      <c r="D462" s="822" t="s">
        <v>8860</v>
      </c>
      <c r="E462" s="822" t="s">
        <v>8861</v>
      </c>
      <c r="F462" s="831">
        <v>677</v>
      </c>
      <c r="G462" s="831">
        <v>93426</v>
      </c>
      <c r="H462" s="831"/>
      <c r="I462" s="831">
        <v>138</v>
      </c>
      <c r="J462" s="831">
        <v>720</v>
      </c>
      <c r="K462" s="831">
        <v>100080</v>
      </c>
      <c r="L462" s="831"/>
      <c r="M462" s="831">
        <v>139</v>
      </c>
      <c r="N462" s="831">
        <v>811</v>
      </c>
      <c r="O462" s="831">
        <v>115973</v>
      </c>
      <c r="P462" s="827"/>
      <c r="Q462" s="832">
        <v>143</v>
      </c>
    </row>
    <row r="463" spans="1:17" ht="14.45" customHeight="1" x14ac:dyDescent="0.2">
      <c r="A463" s="821" t="s">
        <v>8834</v>
      </c>
      <c r="B463" s="822" t="s">
        <v>8835</v>
      </c>
      <c r="C463" s="822" t="s">
        <v>6946</v>
      </c>
      <c r="D463" s="822" t="s">
        <v>8862</v>
      </c>
      <c r="E463" s="822" t="s">
        <v>8863</v>
      </c>
      <c r="F463" s="831">
        <v>136</v>
      </c>
      <c r="G463" s="831">
        <v>12512</v>
      </c>
      <c r="H463" s="831"/>
      <c r="I463" s="831">
        <v>92</v>
      </c>
      <c r="J463" s="831">
        <v>222</v>
      </c>
      <c r="K463" s="831">
        <v>20646</v>
      </c>
      <c r="L463" s="831"/>
      <c r="M463" s="831">
        <v>93</v>
      </c>
      <c r="N463" s="831">
        <v>181</v>
      </c>
      <c r="O463" s="831">
        <v>18100</v>
      </c>
      <c r="P463" s="827"/>
      <c r="Q463" s="832">
        <v>100</v>
      </c>
    </row>
    <row r="464" spans="1:17" ht="14.45" customHeight="1" x14ac:dyDescent="0.2">
      <c r="A464" s="821" t="s">
        <v>8834</v>
      </c>
      <c r="B464" s="822" t="s">
        <v>8835</v>
      </c>
      <c r="C464" s="822" t="s">
        <v>6946</v>
      </c>
      <c r="D464" s="822" t="s">
        <v>8864</v>
      </c>
      <c r="E464" s="822" t="s">
        <v>8865</v>
      </c>
      <c r="F464" s="831">
        <v>8</v>
      </c>
      <c r="G464" s="831">
        <v>1120</v>
      </c>
      <c r="H464" s="831"/>
      <c r="I464" s="831">
        <v>140</v>
      </c>
      <c r="J464" s="831">
        <v>2</v>
      </c>
      <c r="K464" s="831">
        <v>282</v>
      </c>
      <c r="L464" s="831"/>
      <c r="M464" s="831">
        <v>141</v>
      </c>
      <c r="N464" s="831">
        <v>4</v>
      </c>
      <c r="O464" s="831">
        <v>576</v>
      </c>
      <c r="P464" s="827"/>
      <c r="Q464" s="832">
        <v>144</v>
      </c>
    </row>
    <row r="465" spans="1:17" ht="14.45" customHeight="1" x14ac:dyDescent="0.2">
      <c r="A465" s="821" t="s">
        <v>8834</v>
      </c>
      <c r="B465" s="822" t="s">
        <v>8835</v>
      </c>
      <c r="C465" s="822" t="s">
        <v>6946</v>
      </c>
      <c r="D465" s="822" t="s">
        <v>8866</v>
      </c>
      <c r="E465" s="822" t="s">
        <v>8867</v>
      </c>
      <c r="F465" s="831">
        <v>29</v>
      </c>
      <c r="G465" s="831">
        <v>1943</v>
      </c>
      <c r="H465" s="831"/>
      <c r="I465" s="831">
        <v>67</v>
      </c>
      <c r="J465" s="831">
        <v>36</v>
      </c>
      <c r="K465" s="831">
        <v>2412</v>
      </c>
      <c r="L465" s="831"/>
      <c r="M465" s="831">
        <v>67</v>
      </c>
      <c r="N465" s="831">
        <v>82</v>
      </c>
      <c r="O465" s="831">
        <v>5576</v>
      </c>
      <c r="P465" s="827"/>
      <c r="Q465" s="832">
        <v>68</v>
      </c>
    </row>
    <row r="466" spans="1:17" ht="14.45" customHeight="1" x14ac:dyDescent="0.2">
      <c r="A466" s="821" t="s">
        <v>8834</v>
      </c>
      <c r="B466" s="822" t="s">
        <v>8835</v>
      </c>
      <c r="C466" s="822" t="s">
        <v>6946</v>
      </c>
      <c r="D466" s="822" t="s">
        <v>8757</v>
      </c>
      <c r="E466" s="822" t="s">
        <v>8758</v>
      </c>
      <c r="F466" s="831">
        <v>148</v>
      </c>
      <c r="G466" s="831">
        <v>48692</v>
      </c>
      <c r="H466" s="831"/>
      <c r="I466" s="831">
        <v>329</v>
      </c>
      <c r="J466" s="831">
        <v>235</v>
      </c>
      <c r="K466" s="831">
        <v>77315</v>
      </c>
      <c r="L466" s="831"/>
      <c r="M466" s="831">
        <v>329</v>
      </c>
      <c r="N466" s="831">
        <v>113</v>
      </c>
      <c r="O466" s="831">
        <v>37290</v>
      </c>
      <c r="P466" s="827"/>
      <c r="Q466" s="832">
        <v>330</v>
      </c>
    </row>
    <row r="467" spans="1:17" ht="14.45" customHeight="1" x14ac:dyDescent="0.2">
      <c r="A467" s="821" t="s">
        <v>8834</v>
      </c>
      <c r="B467" s="822" t="s">
        <v>8835</v>
      </c>
      <c r="C467" s="822" t="s">
        <v>6946</v>
      </c>
      <c r="D467" s="822" t="s">
        <v>8868</v>
      </c>
      <c r="E467" s="822" t="s">
        <v>8869</v>
      </c>
      <c r="F467" s="831">
        <v>145</v>
      </c>
      <c r="G467" s="831">
        <v>7540</v>
      </c>
      <c r="H467" s="831"/>
      <c r="I467" s="831">
        <v>52</v>
      </c>
      <c r="J467" s="831">
        <v>153</v>
      </c>
      <c r="K467" s="831">
        <v>7956</v>
      </c>
      <c r="L467" s="831"/>
      <c r="M467" s="831">
        <v>52</v>
      </c>
      <c r="N467" s="831">
        <v>136</v>
      </c>
      <c r="O467" s="831">
        <v>7208</v>
      </c>
      <c r="P467" s="827"/>
      <c r="Q467" s="832">
        <v>53</v>
      </c>
    </row>
    <row r="468" spans="1:17" ht="14.45" customHeight="1" x14ac:dyDescent="0.2">
      <c r="A468" s="821" t="s">
        <v>8834</v>
      </c>
      <c r="B468" s="822" t="s">
        <v>8835</v>
      </c>
      <c r="C468" s="822" t="s">
        <v>6946</v>
      </c>
      <c r="D468" s="822" t="s">
        <v>8870</v>
      </c>
      <c r="E468" s="822" t="s">
        <v>8871</v>
      </c>
      <c r="F468" s="831"/>
      <c r="G468" s="831"/>
      <c r="H468" s="831"/>
      <c r="I468" s="831"/>
      <c r="J468" s="831">
        <v>1</v>
      </c>
      <c r="K468" s="831">
        <v>211</v>
      </c>
      <c r="L468" s="831"/>
      <c r="M468" s="831">
        <v>211</v>
      </c>
      <c r="N468" s="831">
        <v>1</v>
      </c>
      <c r="O468" s="831">
        <v>222</v>
      </c>
      <c r="P468" s="827"/>
      <c r="Q468" s="832">
        <v>222</v>
      </c>
    </row>
    <row r="469" spans="1:17" ht="14.45" customHeight="1" x14ac:dyDescent="0.2">
      <c r="A469" s="821" t="s">
        <v>8834</v>
      </c>
      <c r="B469" s="822" t="s">
        <v>8835</v>
      </c>
      <c r="C469" s="822" t="s">
        <v>6946</v>
      </c>
      <c r="D469" s="822" t="s">
        <v>8872</v>
      </c>
      <c r="E469" s="822" t="s">
        <v>8873</v>
      </c>
      <c r="F469" s="831">
        <v>2</v>
      </c>
      <c r="G469" s="831">
        <v>1528</v>
      </c>
      <c r="H469" s="831"/>
      <c r="I469" s="831">
        <v>764</v>
      </c>
      <c r="J469" s="831">
        <v>1</v>
      </c>
      <c r="K469" s="831">
        <v>764</v>
      </c>
      <c r="L469" s="831"/>
      <c r="M469" s="831">
        <v>764</v>
      </c>
      <c r="N469" s="831"/>
      <c r="O469" s="831"/>
      <c r="P469" s="827"/>
      <c r="Q469" s="832"/>
    </row>
    <row r="470" spans="1:17" ht="14.45" customHeight="1" x14ac:dyDescent="0.2">
      <c r="A470" s="821" t="s">
        <v>8834</v>
      </c>
      <c r="B470" s="822" t="s">
        <v>8835</v>
      </c>
      <c r="C470" s="822" t="s">
        <v>6946</v>
      </c>
      <c r="D470" s="822" t="s">
        <v>8874</v>
      </c>
      <c r="E470" s="822" t="s">
        <v>8875</v>
      </c>
      <c r="F470" s="831">
        <v>29</v>
      </c>
      <c r="G470" s="831">
        <v>17835</v>
      </c>
      <c r="H470" s="831"/>
      <c r="I470" s="831">
        <v>615</v>
      </c>
      <c r="J470" s="831">
        <v>20</v>
      </c>
      <c r="K470" s="831">
        <v>12340</v>
      </c>
      <c r="L470" s="831"/>
      <c r="M470" s="831">
        <v>617</v>
      </c>
      <c r="N470" s="831">
        <v>31</v>
      </c>
      <c r="O470" s="831">
        <v>19406</v>
      </c>
      <c r="P470" s="827"/>
      <c r="Q470" s="832">
        <v>626</v>
      </c>
    </row>
    <row r="471" spans="1:17" ht="14.45" customHeight="1" x14ac:dyDescent="0.2">
      <c r="A471" s="821" t="s">
        <v>8834</v>
      </c>
      <c r="B471" s="822" t="s">
        <v>8835</v>
      </c>
      <c r="C471" s="822" t="s">
        <v>6946</v>
      </c>
      <c r="D471" s="822" t="s">
        <v>8876</v>
      </c>
      <c r="E471" s="822" t="s">
        <v>8877</v>
      </c>
      <c r="F471" s="831"/>
      <c r="G471" s="831"/>
      <c r="H471" s="831"/>
      <c r="I471" s="831"/>
      <c r="J471" s="831">
        <v>1</v>
      </c>
      <c r="K471" s="831">
        <v>826</v>
      </c>
      <c r="L471" s="831"/>
      <c r="M471" s="831">
        <v>826</v>
      </c>
      <c r="N471" s="831"/>
      <c r="O471" s="831"/>
      <c r="P471" s="827"/>
      <c r="Q471" s="832"/>
    </row>
    <row r="472" spans="1:17" ht="14.45" customHeight="1" x14ac:dyDescent="0.2">
      <c r="A472" s="821" t="s">
        <v>8834</v>
      </c>
      <c r="B472" s="822" t="s">
        <v>8835</v>
      </c>
      <c r="C472" s="822" t="s">
        <v>6946</v>
      </c>
      <c r="D472" s="822" t="s">
        <v>8878</v>
      </c>
      <c r="E472" s="822" t="s">
        <v>8879</v>
      </c>
      <c r="F472" s="831">
        <v>2</v>
      </c>
      <c r="G472" s="831">
        <v>550</v>
      </c>
      <c r="H472" s="831"/>
      <c r="I472" s="831">
        <v>275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8834</v>
      </c>
      <c r="B473" s="822" t="s">
        <v>8835</v>
      </c>
      <c r="C473" s="822" t="s">
        <v>6946</v>
      </c>
      <c r="D473" s="822" t="s">
        <v>8880</v>
      </c>
      <c r="E473" s="822" t="s">
        <v>8881</v>
      </c>
      <c r="F473" s="831">
        <v>1</v>
      </c>
      <c r="G473" s="831">
        <v>47</v>
      </c>
      <c r="H473" s="831"/>
      <c r="I473" s="831">
        <v>47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8834</v>
      </c>
      <c r="B474" s="822" t="s">
        <v>8835</v>
      </c>
      <c r="C474" s="822" t="s">
        <v>6946</v>
      </c>
      <c r="D474" s="822" t="s">
        <v>8882</v>
      </c>
      <c r="E474" s="822" t="s">
        <v>8883</v>
      </c>
      <c r="F474" s="831">
        <v>5</v>
      </c>
      <c r="G474" s="831">
        <v>7480</v>
      </c>
      <c r="H474" s="831"/>
      <c r="I474" s="831">
        <v>1496</v>
      </c>
      <c r="J474" s="831">
        <v>21</v>
      </c>
      <c r="K474" s="831">
        <v>31458</v>
      </c>
      <c r="L474" s="831"/>
      <c r="M474" s="831">
        <v>1498</v>
      </c>
      <c r="N474" s="831">
        <v>5</v>
      </c>
      <c r="O474" s="831">
        <v>7520</v>
      </c>
      <c r="P474" s="827"/>
      <c r="Q474" s="832">
        <v>1504</v>
      </c>
    </row>
    <row r="475" spans="1:17" ht="14.45" customHeight="1" x14ac:dyDescent="0.2">
      <c r="A475" s="821" t="s">
        <v>8834</v>
      </c>
      <c r="B475" s="822" t="s">
        <v>8835</v>
      </c>
      <c r="C475" s="822" t="s">
        <v>6946</v>
      </c>
      <c r="D475" s="822" t="s">
        <v>8884</v>
      </c>
      <c r="E475" s="822" t="s">
        <v>8885</v>
      </c>
      <c r="F475" s="831">
        <v>19</v>
      </c>
      <c r="G475" s="831">
        <v>6251</v>
      </c>
      <c r="H475" s="831"/>
      <c r="I475" s="831">
        <v>329</v>
      </c>
      <c r="J475" s="831">
        <v>25</v>
      </c>
      <c r="K475" s="831">
        <v>8275</v>
      </c>
      <c r="L475" s="831"/>
      <c r="M475" s="831">
        <v>331</v>
      </c>
      <c r="N475" s="831">
        <v>19</v>
      </c>
      <c r="O475" s="831">
        <v>6441</v>
      </c>
      <c r="P475" s="827"/>
      <c r="Q475" s="832">
        <v>339</v>
      </c>
    </row>
    <row r="476" spans="1:17" ht="14.45" customHeight="1" x14ac:dyDescent="0.2">
      <c r="A476" s="821" t="s">
        <v>8834</v>
      </c>
      <c r="B476" s="822" t="s">
        <v>8835</v>
      </c>
      <c r="C476" s="822" t="s">
        <v>6946</v>
      </c>
      <c r="D476" s="822" t="s">
        <v>8886</v>
      </c>
      <c r="E476" s="822" t="s">
        <v>8887</v>
      </c>
      <c r="F476" s="831"/>
      <c r="G476" s="831"/>
      <c r="H476" s="831"/>
      <c r="I476" s="831"/>
      <c r="J476" s="831">
        <v>120</v>
      </c>
      <c r="K476" s="831">
        <v>107280</v>
      </c>
      <c r="L476" s="831"/>
      <c r="M476" s="831">
        <v>894</v>
      </c>
      <c r="N476" s="831">
        <v>0</v>
      </c>
      <c r="O476" s="831">
        <v>0</v>
      </c>
      <c r="P476" s="827"/>
      <c r="Q476" s="832"/>
    </row>
    <row r="477" spans="1:17" ht="14.45" customHeight="1" x14ac:dyDescent="0.2">
      <c r="A477" s="821" t="s">
        <v>8834</v>
      </c>
      <c r="B477" s="822" t="s">
        <v>8835</v>
      </c>
      <c r="C477" s="822" t="s">
        <v>6946</v>
      </c>
      <c r="D477" s="822" t="s">
        <v>8888</v>
      </c>
      <c r="E477" s="822" t="s">
        <v>8889</v>
      </c>
      <c r="F477" s="831">
        <v>583</v>
      </c>
      <c r="G477" s="831">
        <v>152746</v>
      </c>
      <c r="H477" s="831"/>
      <c r="I477" s="831">
        <v>262</v>
      </c>
      <c r="J477" s="831">
        <v>620</v>
      </c>
      <c r="K477" s="831">
        <v>163680</v>
      </c>
      <c r="L477" s="831"/>
      <c r="M477" s="831">
        <v>264</v>
      </c>
      <c r="N477" s="831">
        <v>683</v>
      </c>
      <c r="O477" s="831">
        <v>183044</v>
      </c>
      <c r="P477" s="827"/>
      <c r="Q477" s="832">
        <v>268</v>
      </c>
    </row>
    <row r="478" spans="1:17" ht="14.45" customHeight="1" x14ac:dyDescent="0.2">
      <c r="A478" s="821" t="s">
        <v>8834</v>
      </c>
      <c r="B478" s="822" t="s">
        <v>8835</v>
      </c>
      <c r="C478" s="822" t="s">
        <v>6946</v>
      </c>
      <c r="D478" s="822" t="s">
        <v>8890</v>
      </c>
      <c r="E478" s="822" t="s">
        <v>8891</v>
      </c>
      <c r="F478" s="831">
        <v>48</v>
      </c>
      <c r="G478" s="831">
        <v>7968</v>
      </c>
      <c r="H478" s="831"/>
      <c r="I478" s="831">
        <v>166</v>
      </c>
      <c r="J478" s="831">
        <v>38</v>
      </c>
      <c r="K478" s="831">
        <v>6346</v>
      </c>
      <c r="L478" s="831"/>
      <c r="M478" s="831">
        <v>167</v>
      </c>
      <c r="N478" s="831">
        <v>78</v>
      </c>
      <c r="O478" s="831">
        <v>13182</v>
      </c>
      <c r="P478" s="827"/>
      <c r="Q478" s="832">
        <v>169</v>
      </c>
    </row>
    <row r="479" spans="1:17" ht="14.45" customHeight="1" x14ac:dyDescent="0.2">
      <c r="A479" s="821" t="s">
        <v>8834</v>
      </c>
      <c r="B479" s="822" t="s">
        <v>8835</v>
      </c>
      <c r="C479" s="822" t="s">
        <v>6946</v>
      </c>
      <c r="D479" s="822" t="s">
        <v>8892</v>
      </c>
      <c r="E479" s="822" t="s">
        <v>8893</v>
      </c>
      <c r="F479" s="831">
        <v>2</v>
      </c>
      <c r="G479" s="831">
        <v>304</v>
      </c>
      <c r="H479" s="831"/>
      <c r="I479" s="831">
        <v>152</v>
      </c>
      <c r="J479" s="831">
        <v>8</v>
      </c>
      <c r="K479" s="831">
        <v>1224</v>
      </c>
      <c r="L479" s="831"/>
      <c r="M479" s="831">
        <v>153</v>
      </c>
      <c r="N479" s="831">
        <v>4</v>
      </c>
      <c r="O479" s="831">
        <v>640</v>
      </c>
      <c r="P479" s="827"/>
      <c r="Q479" s="832">
        <v>160</v>
      </c>
    </row>
    <row r="480" spans="1:17" ht="14.45" customHeight="1" x14ac:dyDescent="0.2">
      <c r="A480" s="821" t="s">
        <v>8834</v>
      </c>
      <c r="B480" s="822" t="s">
        <v>8835</v>
      </c>
      <c r="C480" s="822" t="s">
        <v>6946</v>
      </c>
      <c r="D480" s="822" t="s">
        <v>8894</v>
      </c>
      <c r="E480" s="822" t="s">
        <v>8895</v>
      </c>
      <c r="F480" s="831"/>
      <c r="G480" s="831"/>
      <c r="H480" s="831"/>
      <c r="I480" s="831"/>
      <c r="J480" s="831"/>
      <c r="K480" s="831"/>
      <c r="L480" s="831"/>
      <c r="M480" s="831"/>
      <c r="N480" s="831">
        <v>194</v>
      </c>
      <c r="O480" s="831">
        <v>224908</v>
      </c>
      <c r="P480" s="827"/>
      <c r="Q480" s="832">
        <v>1159.319587628866</v>
      </c>
    </row>
    <row r="481" spans="1:17" ht="14.45" customHeight="1" x14ac:dyDescent="0.2">
      <c r="A481" s="821" t="s">
        <v>8834</v>
      </c>
      <c r="B481" s="822" t="s">
        <v>8835</v>
      </c>
      <c r="C481" s="822" t="s">
        <v>6946</v>
      </c>
      <c r="D481" s="822" t="s">
        <v>8896</v>
      </c>
      <c r="E481" s="822" t="s">
        <v>8895</v>
      </c>
      <c r="F481" s="831"/>
      <c r="G481" s="831"/>
      <c r="H481" s="831"/>
      <c r="I481" s="831"/>
      <c r="J481" s="831"/>
      <c r="K481" s="831"/>
      <c r="L481" s="831"/>
      <c r="M481" s="831"/>
      <c r="N481" s="831">
        <v>25</v>
      </c>
      <c r="O481" s="831">
        <v>29966</v>
      </c>
      <c r="P481" s="827"/>
      <c r="Q481" s="832">
        <v>1198.6400000000001</v>
      </c>
    </row>
    <row r="482" spans="1:17" ht="14.45" customHeight="1" x14ac:dyDescent="0.2">
      <c r="A482" s="821" t="s">
        <v>8834</v>
      </c>
      <c r="B482" s="822" t="s">
        <v>8835</v>
      </c>
      <c r="C482" s="822" t="s">
        <v>6946</v>
      </c>
      <c r="D482" s="822" t="s">
        <v>8897</v>
      </c>
      <c r="E482" s="822" t="s">
        <v>8898</v>
      </c>
      <c r="F482" s="831"/>
      <c r="G482" s="831"/>
      <c r="H482" s="831"/>
      <c r="I482" s="831"/>
      <c r="J482" s="831"/>
      <c r="K482" s="831"/>
      <c r="L482" s="831"/>
      <c r="M482" s="831"/>
      <c r="N482" s="831">
        <v>8</v>
      </c>
      <c r="O482" s="831">
        <v>17056</v>
      </c>
      <c r="P482" s="827"/>
      <c r="Q482" s="832">
        <v>2132</v>
      </c>
    </row>
    <row r="483" spans="1:17" ht="14.45" customHeight="1" x14ac:dyDescent="0.2">
      <c r="A483" s="821" t="s">
        <v>8899</v>
      </c>
      <c r="B483" s="822" t="s">
        <v>8500</v>
      </c>
      <c r="C483" s="822" t="s">
        <v>6946</v>
      </c>
      <c r="D483" s="822" t="s">
        <v>8900</v>
      </c>
      <c r="E483" s="822" t="s">
        <v>8901</v>
      </c>
      <c r="F483" s="831"/>
      <c r="G483" s="831"/>
      <c r="H483" s="831"/>
      <c r="I483" s="831"/>
      <c r="J483" s="831">
        <v>4</v>
      </c>
      <c r="K483" s="831">
        <v>5952</v>
      </c>
      <c r="L483" s="831"/>
      <c r="M483" s="831">
        <v>1488</v>
      </c>
      <c r="N483" s="831"/>
      <c r="O483" s="831"/>
      <c r="P483" s="827"/>
      <c r="Q483" s="832"/>
    </row>
    <row r="484" spans="1:17" ht="14.45" customHeight="1" x14ac:dyDescent="0.2">
      <c r="A484" s="821" t="s">
        <v>8899</v>
      </c>
      <c r="B484" s="822" t="s">
        <v>8500</v>
      </c>
      <c r="C484" s="822" t="s">
        <v>6946</v>
      </c>
      <c r="D484" s="822" t="s">
        <v>8902</v>
      </c>
      <c r="E484" s="822" t="s">
        <v>8903</v>
      </c>
      <c r="F484" s="831"/>
      <c r="G484" s="831"/>
      <c r="H484" s="831"/>
      <c r="I484" s="831"/>
      <c r="J484" s="831">
        <v>4</v>
      </c>
      <c r="K484" s="831">
        <v>3396</v>
      </c>
      <c r="L484" s="831"/>
      <c r="M484" s="831">
        <v>849</v>
      </c>
      <c r="N484" s="831"/>
      <c r="O484" s="831"/>
      <c r="P484" s="827"/>
      <c r="Q484" s="832"/>
    </row>
    <row r="485" spans="1:17" ht="14.45" customHeight="1" x14ac:dyDescent="0.2">
      <c r="A485" s="821" t="s">
        <v>8899</v>
      </c>
      <c r="B485" s="822" t="s">
        <v>8500</v>
      </c>
      <c r="C485" s="822" t="s">
        <v>6946</v>
      </c>
      <c r="D485" s="822" t="s">
        <v>8251</v>
      </c>
      <c r="E485" s="822" t="s">
        <v>8252</v>
      </c>
      <c r="F485" s="831">
        <v>1</v>
      </c>
      <c r="G485" s="831">
        <v>168</v>
      </c>
      <c r="H485" s="831"/>
      <c r="I485" s="831">
        <v>168</v>
      </c>
      <c r="J485" s="831"/>
      <c r="K485" s="831"/>
      <c r="L485" s="831"/>
      <c r="M485" s="831"/>
      <c r="N485" s="831">
        <v>1</v>
      </c>
      <c r="O485" s="831">
        <v>169</v>
      </c>
      <c r="P485" s="827"/>
      <c r="Q485" s="832">
        <v>169</v>
      </c>
    </row>
    <row r="486" spans="1:17" ht="14.45" customHeight="1" x14ac:dyDescent="0.2">
      <c r="A486" s="821" t="s">
        <v>8899</v>
      </c>
      <c r="B486" s="822" t="s">
        <v>8500</v>
      </c>
      <c r="C486" s="822" t="s">
        <v>6946</v>
      </c>
      <c r="D486" s="822" t="s">
        <v>8904</v>
      </c>
      <c r="E486" s="822" t="s">
        <v>8905</v>
      </c>
      <c r="F486" s="831">
        <v>1</v>
      </c>
      <c r="G486" s="831">
        <v>175</v>
      </c>
      <c r="H486" s="831"/>
      <c r="I486" s="831">
        <v>175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8899</v>
      </c>
      <c r="B487" s="822" t="s">
        <v>8500</v>
      </c>
      <c r="C487" s="822" t="s">
        <v>6946</v>
      </c>
      <c r="D487" s="822" t="s">
        <v>8259</v>
      </c>
      <c r="E487" s="822" t="s">
        <v>8260</v>
      </c>
      <c r="F487" s="831"/>
      <c r="G487" s="831"/>
      <c r="H487" s="831"/>
      <c r="I487" s="831"/>
      <c r="J487" s="831">
        <v>1</v>
      </c>
      <c r="K487" s="831">
        <v>354</v>
      </c>
      <c r="L487" s="831"/>
      <c r="M487" s="831">
        <v>354</v>
      </c>
      <c r="N487" s="831">
        <v>2</v>
      </c>
      <c r="O487" s="831">
        <v>712</v>
      </c>
      <c r="P487" s="827"/>
      <c r="Q487" s="832">
        <v>356</v>
      </c>
    </row>
    <row r="488" spans="1:17" ht="14.45" customHeight="1" x14ac:dyDescent="0.2">
      <c r="A488" s="821" t="s">
        <v>8899</v>
      </c>
      <c r="B488" s="822" t="s">
        <v>8500</v>
      </c>
      <c r="C488" s="822" t="s">
        <v>6946</v>
      </c>
      <c r="D488" s="822" t="s">
        <v>8906</v>
      </c>
      <c r="E488" s="822" t="s">
        <v>8907</v>
      </c>
      <c r="F488" s="831">
        <v>3</v>
      </c>
      <c r="G488" s="831">
        <v>1653</v>
      </c>
      <c r="H488" s="831"/>
      <c r="I488" s="831">
        <v>551</v>
      </c>
      <c r="J488" s="831">
        <v>1</v>
      </c>
      <c r="K488" s="831">
        <v>552</v>
      </c>
      <c r="L488" s="831"/>
      <c r="M488" s="831">
        <v>552</v>
      </c>
      <c r="N488" s="831"/>
      <c r="O488" s="831"/>
      <c r="P488" s="827"/>
      <c r="Q488" s="832"/>
    </row>
    <row r="489" spans="1:17" ht="14.45" customHeight="1" x14ac:dyDescent="0.2">
      <c r="A489" s="821" t="s">
        <v>8899</v>
      </c>
      <c r="B489" s="822" t="s">
        <v>8500</v>
      </c>
      <c r="C489" s="822" t="s">
        <v>6946</v>
      </c>
      <c r="D489" s="822" t="s">
        <v>8908</v>
      </c>
      <c r="E489" s="822" t="s">
        <v>8909</v>
      </c>
      <c r="F489" s="831">
        <v>1</v>
      </c>
      <c r="G489" s="831">
        <v>656</v>
      </c>
      <c r="H489" s="831"/>
      <c r="I489" s="831">
        <v>656</v>
      </c>
      <c r="J489" s="831"/>
      <c r="K489" s="831"/>
      <c r="L489" s="831"/>
      <c r="M489" s="831"/>
      <c r="N489" s="831"/>
      <c r="O489" s="831"/>
      <c r="P489" s="827"/>
      <c r="Q489" s="832"/>
    </row>
    <row r="490" spans="1:17" ht="14.45" customHeight="1" x14ac:dyDescent="0.2">
      <c r="A490" s="821" t="s">
        <v>8899</v>
      </c>
      <c r="B490" s="822" t="s">
        <v>8500</v>
      </c>
      <c r="C490" s="822" t="s">
        <v>6946</v>
      </c>
      <c r="D490" s="822" t="s">
        <v>8910</v>
      </c>
      <c r="E490" s="822" t="s">
        <v>8911</v>
      </c>
      <c r="F490" s="831">
        <v>1</v>
      </c>
      <c r="G490" s="831">
        <v>656</v>
      </c>
      <c r="H490" s="831"/>
      <c r="I490" s="831">
        <v>656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8899</v>
      </c>
      <c r="B491" s="822" t="s">
        <v>8500</v>
      </c>
      <c r="C491" s="822" t="s">
        <v>6946</v>
      </c>
      <c r="D491" s="822" t="s">
        <v>8912</v>
      </c>
      <c r="E491" s="822" t="s">
        <v>8913</v>
      </c>
      <c r="F491" s="831"/>
      <c r="G491" s="831"/>
      <c r="H491" s="831"/>
      <c r="I491" s="831"/>
      <c r="J491" s="831">
        <v>2</v>
      </c>
      <c r="K491" s="831">
        <v>1360</v>
      </c>
      <c r="L491" s="831"/>
      <c r="M491" s="831">
        <v>680</v>
      </c>
      <c r="N491" s="831"/>
      <c r="O491" s="831"/>
      <c r="P491" s="827"/>
      <c r="Q491" s="832"/>
    </row>
    <row r="492" spans="1:17" ht="14.45" customHeight="1" x14ac:dyDescent="0.2">
      <c r="A492" s="821" t="s">
        <v>8899</v>
      </c>
      <c r="B492" s="822" t="s">
        <v>8500</v>
      </c>
      <c r="C492" s="822" t="s">
        <v>6946</v>
      </c>
      <c r="D492" s="822" t="s">
        <v>8914</v>
      </c>
      <c r="E492" s="822" t="s">
        <v>8915</v>
      </c>
      <c r="F492" s="831">
        <v>2</v>
      </c>
      <c r="G492" s="831">
        <v>1030</v>
      </c>
      <c r="H492" s="831"/>
      <c r="I492" s="831">
        <v>515</v>
      </c>
      <c r="J492" s="831">
        <v>2</v>
      </c>
      <c r="K492" s="831">
        <v>1032</v>
      </c>
      <c r="L492" s="831"/>
      <c r="M492" s="831">
        <v>516</v>
      </c>
      <c r="N492" s="831">
        <v>1</v>
      </c>
      <c r="O492" s="831">
        <v>519</v>
      </c>
      <c r="P492" s="827"/>
      <c r="Q492" s="832">
        <v>519</v>
      </c>
    </row>
    <row r="493" spans="1:17" ht="14.45" customHeight="1" x14ac:dyDescent="0.2">
      <c r="A493" s="821" t="s">
        <v>8899</v>
      </c>
      <c r="B493" s="822" t="s">
        <v>8500</v>
      </c>
      <c r="C493" s="822" t="s">
        <v>6946</v>
      </c>
      <c r="D493" s="822" t="s">
        <v>8916</v>
      </c>
      <c r="E493" s="822" t="s">
        <v>8917</v>
      </c>
      <c r="F493" s="831">
        <v>2</v>
      </c>
      <c r="G493" s="831">
        <v>850</v>
      </c>
      <c r="H493" s="831"/>
      <c r="I493" s="831">
        <v>425</v>
      </c>
      <c r="J493" s="831">
        <v>2</v>
      </c>
      <c r="K493" s="831">
        <v>852</v>
      </c>
      <c r="L493" s="831"/>
      <c r="M493" s="831">
        <v>426</v>
      </c>
      <c r="N493" s="831">
        <v>1</v>
      </c>
      <c r="O493" s="831">
        <v>429</v>
      </c>
      <c r="P493" s="827"/>
      <c r="Q493" s="832">
        <v>429</v>
      </c>
    </row>
    <row r="494" spans="1:17" ht="14.45" customHeight="1" x14ac:dyDescent="0.2">
      <c r="A494" s="821" t="s">
        <v>8899</v>
      </c>
      <c r="B494" s="822" t="s">
        <v>8500</v>
      </c>
      <c r="C494" s="822" t="s">
        <v>6946</v>
      </c>
      <c r="D494" s="822" t="s">
        <v>8918</v>
      </c>
      <c r="E494" s="822" t="s">
        <v>8919</v>
      </c>
      <c r="F494" s="831">
        <v>2</v>
      </c>
      <c r="G494" s="831">
        <v>702</v>
      </c>
      <c r="H494" s="831"/>
      <c r="I494" s="831">
        <v>351</v>
      </c>
      <c r="J494" s="831">
        <v>2</v>
      </c>
      <c r="K494" s="831">
        <v>706</v>
      </c>
      <c r="L494" s="831"/>
      <c r="M494" s="831">
        <v>353</v>
      </c>
      <c r="N494" s="831">
        <v>1</v>
      </c>
      <c r="O494" s="831">
        <v>357</v>
      </c>
      <c r="P494" s="827"/>
      <c r="Q494" s="832">
        <v>357</v>
      </c>
    </row>
    <row r="495" spans="1:17" ht="14.45" customHeight="1" x14ac:dyDescent="0.2">
      <c r="A495" s="821" t="s">
        <v>8899</v>
      </c>
      <c r="B495" s="822" t="s">
        <v>8500</v>
      </c>
      <c r="C495" s="822" t="s">
        <v>6946</v>
      </c>
      <c r="D495" s="822" t="s">
        <v>8107</v>
      </c>
      <c r="E495" s="822" t="s">
        <v>8108</v>
      </c>
      <c r="F495" s="831"/>
      <c r="G495" s="831"/>
      <c r="H495" s="831"/>
      <c r="I495" s="831"/>
      <c r="J495" s="831">
        <v>1</v>
      </c>
      <c r="K495" s="831">
        <v>224</v>
      </c>
      <c r="L495" s="831"/>
      <c r="M495" s="831">
        <v>224</v>
      </c>
      <c r="N495" s="831"/>
      <c r="O495" s="831"/>
      <c r="P495" s="827"/>
      <c r="Q495" s="832"/>
    </row>
    <row r="496" spans="1:17" ht="14.45" customHeight="1" x14ac:dyDescent="0.2">
      <c r="A496" s="821" t="s">
        <v>8899</v>
      </c>
      <c r="B496" s="822" t="s">
        <v>8500</v>
      </c>
      <c r="C496" s="822" t="s">
        <v>6946</v>
      </c>
      <c r="D496" s="822" t="s">
        <v>8920</v>
      </c>
      <c r="E496" s="822" t="s">
        <v>8921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242</v>
      </c>
      <c r="P496" s="827"/>
      <c r="Q496" s="832">
        <v>242</v>
      </c>
    </row>
    <row r="497" spans="1:17" ht="14.45" customHeight="1" x14ac:dyDescent="0.2">
      <c r="A497" s="821" t="s">
        <v>8899</v>
      </c>
      <c r="B497" s="822" t="s">
        <v>8500</v>
      </c>
      <c r="C497" s="822" t="s">
        <v>6946</v>
      </c>
      <c r="D497" s="822" t="s">
        <v>8922</v>
      </c>
      <c r="E497" s="822" t="s">
        <v>8923</v>
      </c>
      <c r="F497" s="831">
        <v>2</v>
      </c>
      <c r="G497" s="831">
        <v>222</v>
      </c>
      <c r="H497" s="831"/>
      <c r="I497" s="831">
        <v>111</v>
      </c>
      <c r="J497" s="831">
        <v>1</v>
      </c>
      <c r="K497" s="831">
        <v>112</v>
      </c>
      <c r="L497" s="831"/>
      <c r="M497" s="831">
        <v>112</v>
      </c>
      <c r="N497" s="831"/>
      <c r="O497" s="831"/>
      <c r="P497" s="827"/>
      <c r="Q497" s="832"/>
    </row>
    <row r="498" spans="1:17" ht="14.45" customHeight="1" x14ac:dyDescent="0.2">
      <c r="A498" s="821" t="s">
        <v>8899</v>
      </c>
      <c r="B498" s="822" t="s">
        <v>8500</v>
      </c>
      <c r="C498" s="822" t="s">
        <v>6946</v>
      </c>
      <c r="D498" s="822" t="s">
        <v>8924</v>
      </c>
      <c r="E498" s="822" t="s">
        <v>8925</v>
      </c>
      <c r="F498" s="831">
        <v>9</v>
      </c>
      <c r="G498" s="831">
        <v>2808</v>
      </c>
      <c r="H498" s="831"/>
      <c r="I498" s="831">
        <v>312</v>
      </c>
      <c r="J498" s="831">
        <v>7</v>
      </c>
      <c r="K498" s="831">
        <v>2191</v>
      </c>
      <c r="L498" s="831"/>
      <c r="M498" s="831">
        <v>313</v>
      </c>
      <c r="N498" s="831"/>
      <c r="O498" s="831"/>
      <c r="P498" s="827"/>
      <c r="Q498" s="832"/>
    </row>
    <row r="499" spans="1:17" ht="14.45" customHeight="1" x14ac:dyDescent="0.2">
      <c r="A499" s="821" t="s">
        <v>8899</v>
      </c>
      <c r="B499" s="822" t="s">
        <v>8500</v>
      </c>
      <c r="C499" s="822" t="s">
        <v>6946</v>
      </c>
      <c r="D499" s="822" t="s">
        <v>8139</v>
      </c>
      <c r="E499" s="822" t="s">
        <v>8140</v>
      </c>
      <c r="F499" s="831"/>
      <c r="G499" s="831"/>
      <c r="H499" s="831"/>
      <c r="I499" s="831"/>
      <c r="J499" s="831">
        <v>27</v>
      </c>
      <c r="K499" s="831">
        <v>9504</v>
      </c>
      <c r="L499" s="831"/>
      <c r="M499" s="831">
        <v>352</v>
      </c>
      <c r="N499" s="831"/>
      <c r="O499" s="831"/>
      <c r="P499" s="827"/>
      <c r="Q499" s="832"/>
    </row>
    <row r="500" spans="1:17" ht="14.45" customHeight="1" x14ac:dyDescent="0.2">
      <c r="A500" s="821" t="s">
        <v>8899</v>
      </c>
      <c r="B500" s="822" t="s">
        <v>8500</v>
      </c>
      <c r="C500" s="822" t="s">
        <v>6946</v>
      </c>
      <c r="D500" s="822" t="s">
        <v>8312</v>
      </c>
      <c r="E500" s="822" t="s">
        <v>8313</v>
      </c>
      <c r="F500" s="831"/>
      <c r="G500" s="831"/>
      <c r="H500" s="831"/>
      <c r="I500" s="831"/>
      <c r="J500" s="831"/>
      <c r="K500" s="831"/>
      <c r="L500" s="831"/>
      <c r="M500" s="831"/>
      <c r="N500" s="831">
        <v>1</v>
      </c>
      <c r="O500" s="831">
        <v>151</v>
      </c>
      <c r="P500" s="827"/>
      <c r="Q500" s="832">
        <v>151</v>
      </c>
    </row>
    <row r="501" spans="1:17" ht="14.45" customHeight="1" x14ac:dyDescent="0.2">
      <c r="A501" s="821" t="s">
        <v>8899</v>
      </c>
      <c r="B501" s="822" t="s">
        <v>8500</v>
      </c>
      <c r="C501" s="822" t="s">
        <v>6946</v>
      </c>
      <c r="D501" s="822" t="s">
        <v>8926</v>
      </c>
      <c r="E501" s="822" t="s">
        <v>8927</v>
      </c>
      <c r="F501" s="831"/>
      <c r="G501" s="831"/>
      <c r="H501" s="831"/>
      <c r="I501" s="831"/>
      <c r="J501" s="831"/>
      <c r="K501" s="831"/>
      <c r="L501" s="831"/>
      <c r="M501" s="831"/>
      <c r="N501" s="831">
        <v>1</v>
      </c>
      <c r="O501" s="831">
        <v>298</v>
      </c>
      <c r="P501" s="827"/>
      <c r="Q501" s="832">
        <v>298</v>
      </c>
    </row>
    <row r="502" spans="1:17" ht="14.45" customHeight="1" x14ac:dyDescent="0.2">
      <c r="A502" s="821" t="s">
        <v>8899</v>
      </c>
      <c r="B502" s="822" t="s">
        <v>8500</v>
      </c>
      <c r="C502" s="822" t="s">
        <v>6946</v>
      </c>
      <c r="D502" s="822" t="s">
        <v>8928</v>
      </c>
      <c r="E502" s="822" t="s">
        <v>8929</v>
      </c>
      <c r="F502" s="831">
        <v>2</v>
      </c>
      <c r="G502" s="831">
        <v>422</v>
      </c>
      <c r="H502" s="831"/>
      <c r="I502" s="831">
        <v>211</v>
      </c>
      <c r="J502" s="831">
        <v>2</v>
      </c>
      <c r="K502" s="831">
        <v>426</v>
      </c>
      <c r="L502" s="831"/>
      <c r="M502" s="831">
        <v>213</v>
      </c>
      <c r="N502" s="831">
        <v>1</v>
      </c>
      <c r="O502" s="831">
        <v>217</v>
      </c>
      <c r="P502" s="827"/>
      <c r="Q502" s="832">
        <v>217</v>
      </c>
    </row>
    <row r="503" spans="1:17" ht="14.45" customHeight="1" x14ac:dyDescent="0.2">
      <c r="A503" s="821" t="s">
        <v>8899</v>
      </c>
      <c r="B503" s="822" t="s">
        <v>8500</v>
      </c>
      <c r="C503" s="822" t="s">
        <v>6946</v>
      </c>
      <c r="D503" s="822" t="s">
        <v>8930</v>
      </c>
      <c r="E503" s="822" t="s">
        <v>8931</v>
      </c>
      <c r="F503" s="831">
        <v>1</v>
      </c>
      <c r="G503" s="831">
        <v>40</v>
      </c>
      <c r="H503" s="831"/>
      <c r="I503" s="831">
        <v>40</v>
      </c>
      <c r="J503" s="831">
        <v>1</v>
      </c>
      <c r="K503" s="831">
        <v>40</v>
      </c>
      <c r="L503" s="831"/>
      <c r="M503" s="831">
        <v>40</v>
      </c>
      <c r="N503" s="831"/>
      <c r="O503" s="831"/>
      <c r="P503" s="827"/>
      <c r="Q503" s="832"/>
    </row>
    <row r="504" spans="1:17" ht="14.45" customHeight="1" x14ac:dyDescent="0.2">
      <c r="A504" s="821" t="s">
        <v>8899</v>
      </c>
      <c r="B504" s="822" t="s">
        <v>8500</v>
      </c>
      <c r="C504" s="822" t="s">
        <v>6946</v>
      </c>
      <c r="D504" s="822" t="s">
        <v>8932</v>
      </c>
      <c r="E504" s="822" t="s">
        <v>8933</v>
      </c>
      <c r="F504" s="831">
        <v>2</v>
      </c>
      <c r="G504" s="831">
        <v>10060</v>
      </c>
      <c r="H504" s="831"/>
      <c r="I504" s="831">
        <v>5030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8899</v>
      </c>
      <c r="B505" s="822" t="s">
        <v>8500</v>
      </c>
      <c r="C505" s="822" t="s">
        <v>6946</v>
      </c>
      <c r="D505" s="822" t="s">
        <v>8356</v>
      </c>
      <c r="E505" s="822" t="s">
        <v>8357</v>
      </c>
      <c r="F505" s="831"/>
      <c r="G505" s="831"/>
      <c r="H505" s="831"/>
      <c r="I505" s="831"/>
      <c r="J505" s="831"/>
      <c r="K505" s="831"/>
      <c r="L505" s="831"/>
      <c r="M505" s="831"/>
      <c r="N505" s="831">
        <v>1</v>
      </c>
      <c r="O505" s="831">
        <v>172</v>
      </c>
      <c r="P505" s="827"/>
      <c r="Q505" s="832">
        <v>172</v>
      </c>
    </row>
    <row r="506" spans="1:17" ht="14.45" customHeight="1" x14ac:dyDescent="0.2">
      <c r="A506" s="821" t="s">
        <v>8899</v>
      </c>
      <c r="B506" s="822" t="s">
        <v>8500</v>
      </c>
      <c r="C506" s="822" t="s">
        <v>6946</v>
      </c>
      <c r="D506" s="822" t="s">
        <v>8934</v>
      </c>
      <c r="E506" s="822" t="s">
        <v>8935</v>
      </c>
      <c r="F506" s="831">
        <v>1</v>
      </c>
      <c r="G506" s="831">
        <v>692</v>
      </c>
      <c r="H506" s="831"/>
      <c r="I506" s="831">
        <v>692</v>
      </c>
      <c r="J506" s="831">
        <v>1</v>
      </c>
      <c r="K506" s="831">
        <v>693</v>
      </c>
      <c r="L506" s="831"/>
      <c r="M506" s="831">
        <v>693</v>
      </c>
      <c r="N506" s="831"/>
      <c r="O506" s="831"/>
      <c r="P506" s="827"/>
      <c r="Q506" s="832"/>
    </row>
    <row r="507" spans="1:17" ht="14.45" customHeight="1" x14ac:dyDescent="0.2">
      <c r="A507" s="821" t="s">
        <v>8899</v>
      </c>
      <c r="B507" s="822" t="s">
        <v>8500</v>
      </c>
      <c r="C507" s="822" t="s">
        <v>6946</v>
      </c>
      <c r="D507" s="822" t="s">
        <v>8936</v>
      </c>
      <c r="E507" s="822" t="s">
        <v>8937</v>
      </c>
      <c r="F507" s="831">
        <v>1</v>
      </c>
      <c r="G507" s="831">
        <v>351</v>
      </c>
      <c r="H507" s="831"/>
      <c r="I507" s="831">
        <v>351</v>
      </c>
      <c r="J507" s="831"/>
      <c r="K507" s="831"/>
      <c r="L507" s="831"/>
      <c r="M507" s="831"/>
      <c r="N507" s="831">
        <v>1</v>
      </c>
      <c r="O507" s="831">
        <v>354</v>
      </c>
      <c r="P507" s="827"/>
      <c r="Q507" s="832">
        <v>354</v>
      </c>
    </row>
    <row r="508" spans="1:17" ht="14.45" customHeight="1" x14ac:dyDescent="0.2">
      <c r="A508" s="821" t="s">
        <v>8899</v>
      </c>
      <c r="B508" s="822" t="s">
        <v>8500</v>
      </c>
      <c r="C508" s="822" t="s">
        <v>6946</v>
      </c>
      <c r="D508" s="822" t="s">
        <v>8385</v>
      </c>
      <c r="E508" s="822" t="s">
        <v>8386</v>
      </c>
      <c r="F508" s="831"/>
      <c r="G508" s="831"/>
      <c r="H508" s="831"/>
      <c r="I508" s="831"/>
      <c r="J508" s="831"/>
      <c r="K508" s="831"/>
      <c r="L508" s="831"/>
      <c r="M508" s="831"/>
      <c r="N508" s="831">
        <v>1</v>
      </c>
      <c r="O508" s="831">
        <v>175</v>
      </c>
      <c r="P508" s="827"/>
      <c r="Q508" s="832">
        <v>175</v>
      </c>
    </row>
    <row r="509" spans="1:17" ht="14.45" customHeight="1" x14ac:dyDescent="0.2">
      <c r="A509" s="821" t="s">
        <v>8899</v>
      </c>
      <c r="B509" s="822" t="s">
        <v>8500</v>
      </c>
      <c r="C509" s="822" t="s">
        <v>6946</v>
      </c>
      <c r="D509" s="822" t="s">
        <v>8938</v>
      </c>
      <c r="E509" s="822" t="s">
        <v>8939</v>
      </c>
      <c r="F509" s="831">
        <v>18</v>
      </c>
      <c r="G509" s="831">
        <v>7218</v>
      </c>
      <c r="H509" s="831"/>
      <c r="I509" s="831">
        <v>401</v>
      </c>
      <c r="J509" s="831">
        <v>36</v>
      </c>
      <c r="K509" s="831">
        <v>14472</v>
      </c>
      <c r="L509" s="831"/>
      <c r="M509" s="831">
        <v>402</v>
      </c>
      <c r="N509" s="831">
        <v>36</v>
      </c>
      <c r="O509" s="831">
        <v>14508</v>
      </c>
      <c r="P509" s="827"/>
      <c r="Q509" s="832">
        <v>403</v>
      </c>
    </row>
    <row r="510" spans="1:17" ht="14.45" customHeight="1" x14ac:dyDescent="0.2">
      <c r="A510" s="821" t="s">
        <v>8899</v>
      </c>
      <c r="B510" s="822" t="s">
        <v>8500</v>
      </c>
      <c r="C510" s="822" t="s">
        <v>6946</v>
      </c>
      <c r="D510" s="822" t="s">
        <v>8940</v>
      </c>
      <c r="E510" s="822" t="s">
        <v>8941</v>
      </c>
      <c r="F510" s="831">
        <v>1</v>
      </c>
      <c r="G510" s="831">
        <v>656</v>
      </c>
      <c r="H510" s="831"/>
      <c r="I510" s="831">
        <v>656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8899</v>
      </c>
      <c r="B511" s="822" t="s">
        <v>8500</v>
      </c>
      <c r="C511" s="822" t="s">
        <v>6946</v>
      </c>
      <c r="D511" s="822" t="s">
        <v>8942</v>
      </c>
      <c r="E511" s="822" t="s">
        <v>8943</v>
      </c>
      <c r="F511" s="831">
        <v>1</v>
      </c>
      <c r="G511" s="831">
        <v>656</v>
      </c>
      <c r="H511" s="831"/>
      <c r="I511" s="831">
        <v>656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8899</v>
      </c>
      <c r="B512" s="822" t="s">
        <v>8500</v>
      </c>
      <c r="C512" s="822" t="s">
        <v>6946</v>
      </c>
      <c r="D512" s="822" t="s">
        <v>8944</v>
      </c>
      <c r="E512" s="822" t="s">
        <v>8945</v>
      </c>
      <c r="F512" s="831"/>
      <c r="G512" s="831"/>
      <c r="H512" s="831"/>
      <c r="I512" s="831"/>
      <c r="J512" s="831">
        <v>2</v>
      </c>
      <c r="K512" s="831">
        <v>1360</v>
      </c>
      <c r="L512" s="831"/>
      <c r="M512" s="831">
        <v>680</v>
      </c>
      <c r="N512" s="831"/>
      <c r="O512" s="831"/>
      <c r="P512" s="827"/>
      <c r="Q512" s="832"/>
    </row>
    <row r="513" spans="1:17" ht="14.45" customHeight="1" x14ac:dyDescent="0.2">
      <c r="A513" s="821" t="s">
        <v>8899</v>
      </c>
      <c r="B513" s="822" t="s">
        <v>8500</v>
      </c>
      <c r="C513" s="822" t="s">
        <v>6946</v>
      </c>
      <c r="D513" s="822" t="s">
        <v>8946</v>
      </c>
      <c r="E513" s="822" t="s">
        <v>8947</v>
      </c>
      <c r="F513" s="831">
        <v>2</v>
      </c>
      <c r="G513" s="831">
        <v>956</v>
      </c>
      <c r="H513" s="831"/>
      <c r="I513" s="831">
        <v>478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8899</v>
      </c>
      <c r="B514" s="822" t="s">
        <v>8500</v>
      </c>
      <c r="C514" s="822" t="s">
        <v>6946</v>
      </c>
      <c r="D514" s="822" t="s">
        <v>8948</v>
      </c>
      <c r="E514" s="822" t="s">
        <v>8949</v>
      </c>
      <c r="F514" s="831">
        <v>2</v>
      </c>
      <c r="G514" s="831">
        <v>586</v>
      </c>
      <c r="H514" s="831"/>
      <c r="I514" s="831">
        <v>293</v>
      </c>
      <c r="J514" s="831">
        <v>2</v>
      </c>
      <c r="K514" s="831">
        <v>588</v>
      </c>
      <c r="L514" s="831"/>
      <c r="M514" s="831">
        <v>294</v>
      </c>
      <c r="N514" s="831">
        <v>1</v>
      </c>
      <c r="O514" s="831">
        <v>297</v>
      </c>
      <c r="P514" s="827"/>
      <c r="Q514" s="832">
        <v>297</v>
      </c>
    </row>
    <row r="515" spans="1:17" ht="14.45" customHeight="1" x14ac:dyDescent="0.2">
      <c r="A515" s="821" t="s">
        <v>8899</v>
      </c>
      <c r="B515" s="822" t="s">
        <v>8500</v>
      </c>
      <c r="C515" s="822" t="s">
        <v>6946</v>
      </c>
      <c r="D515" s="822" t="s">
        <v>8950</v>
      </c>
      <c r="E515" s="822" t="s">
        <v>8951</v>
      </c>
      <c r="F515" s="831">
        <v>1</v>
      </c>
      <c r="G515" s="831">
        <v>168</v>
      </c>
      <c r="H515" s="831"/>
      <c r="I515" s="831">
        <v>168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8899</v>
      </c>
      <c r="B516" s="822" t="s">
        <v>8500</v>
      </c>
      <c r="C516" s="822" t="s">
        <v>6946</v>
      </c>
      <c r="D516" s="822" t="s">
        <v>8952</v>
      </c>
      <c r="E516" s="822" t="s">
        <v>8953</v>
      </c>
      <c r="F516" s="831">
        <v>3</v>
      </c>
      <c r="G516" s="831">
        <v>1722</v>
      </c>
      <c r="H516" s="831"/>
      <c r="I516" s="831">
        <v>574</v>
      </c>
      <c r="J516" s="831">
        <v>6</v>
      </c>
      <c r="K516" s="831">
        <v>3450</v>
      </c>
      <c r="L516" s="831"/>
      <c r="M516" s="831">
        <v>575</v>
      </c>
      <c r="N516" s="831">
        <v>6</v>
      </c>
      <c r="O516" s="831">
        <v>3456</v>
      </c>
      <c r="P516" s="827"/>
      <c r="Q516" s="832">
        <v>576</v>
      </c>
    </row>
    <row r="517" spans="1:17" ht="14.45" customHeight="1" x14ac:dyDescent="0.2">
      <c r="A517" s="821" t="s">
        <v>8899</v>
      </c>
      <c r="B517" s="822" t="s">
        <v>8500</v>
      </c>
      <c r="C517" s="822" t="s">
        <v>6946</v>
      </c>
      <c r="D517" s="822" t="s">
        <v>8954</v>
      </c>
      <c r="E517" s="822" t="s">
        <v>8955</v>
      </c>
      <c r="F517" s="831">
        <v>1</v>
      </c>
      <c r="G517" s="831">
        <v>1400</v>
      </c>
      <c r="H517" s="831"/>
      <c r="I517" s="831">
        <v>1400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8899</v>
      </c>
      <c r="B518" s="822" t="s">
        <v>8500</v>
      </c>
      <c r="C518" s="822" t="s">
        <v>6946</v>
      </c>
      <c r="D518" s="822" t="s">
        <v>8956</v>
      </c>
      <c r="E518" s="822" t="s">
        <v>8957</v>
      </c>
      <c r="F518" s="831">
        <v>1</v>
      </c>
      <c r="G518" s="831">
        <v>1023</v>
      </c>
      <c r="H518" s="831"/>
      <c r="I518" s="831">
        <v>1023</v>
      </c>
      <c r="J518" s="831">
        <v>1</v>
      </c>
      <c r="K518" s="831">
        <v>1024</v>
      </c>
      <c r="L518" s="831"/>
      <c r="M518" s="831">
        <v>1024</v>
      </c>
      <c r="N518" s="831"/>
      <c r="O518" s="831"/>
      <c r="P518" s="827"/>
      <c r="Q518" s="832"/>
    </row>
    <row r="519" spans="1:17" ht="14.45" customHeight="1" x14ac:dyDescent="0.2">
      <c r="A519" s="821" t="s">
        <v>8899</v>
      </c>
      <c r="B519" s="822" t="s">
        <v>8500</v>
      </c>
      <c r="C519" s="822" t="s">
        <v>6946</v>
      </c>
      <c r="D519" s="822" t="s">
        <v>8958</v>
      </c>
      <c r="E519" s="822" t="s">
        <v>8959</v>
      </c>
      <c r="F519" s="831"/>
      <c r="G519" s="831"/>
      <c r="H519" s="831"/>
      <c r="I519" s="831"/>
      <c r="J519" s="831">
        <v>1</v>
      </c>
      <c r="K519" s="831">
        <v>4114</v>
      </c>
      <c r="L519" s="831"/>
      <c r="M519" s="831">
        <v>4114</v>
      </c>
      <c r="N519" s="831"/>
      <c r="O519" s="831"/>
      <c r="P519" s="827"/>
      <c r="Q519" s="832"/>
    </row>
    <row r="520" spans="1:17" ht="14.45" customHeight="1" x14ac:dyDescent="0.2">
      <c r="A520" s="821" t="s">
        <v>8899</v>
      </c>
      <c r="B520" s="822" t="s">
        <v>8084</v>
      </c>
      <c r="C520" s="822" t="s">
        <v>6946</v>
      </c>
      <c r="D520" s="822" t="s">
        <v>8094</v>
      </c>
      <c r="E520" s="822" t="s">
        <v>8095</v>
      </c>
      <c r="F520" s="831"/>
      <c r="G520" s="831"/>
      <c r="H520" s="831"/>
      <c r="I520" s="831"/>
      <c r="J520" s="831"/>
      <c r="K520" s="831"/>
      <c r="L520" s="831"/>
      <c r="M520" s="831"/>
      <c r="N520" s="831">
        <v>4</v>
      </c>
      <c r="O520" s="831">
        <v>1484</v>
      </c>
      <c r="P520" s="827"/>
      <c r="Q520" s="832">
        <v>371</v>
      </c>
    </row>
    <row r="521" spans="1:17" ht="14.45" customHeight="1" x14ac:dyDescent="0.2">
      <c r="A521" s="821" t="s">
        <v>8899</v>
      </c>
      <c r="B521" s="822" t="s">
        <v>8084</v>
      </c>
      <c r="C521" s="822" t="s">
        <v>6946</v>
      </c>
      <c r="D521" s="822" t="s">
        <v>8096</v>
      </c>
      <c r="E521" s="822" t="s">
        <v>8097</v>
      </c>
      <c r="F521" s="831"/>
      <c r="G521" s="831"/>
      <c r="H521" s="831"/>
      <c r="I521" s="831"/>
      <c r="J521" s="831"/>
      <c r="K521" s="831"/>
      <c r="L521" s="831"/>
      <c r="M521" s="831"/>
      <c r="N521" s="831">
        <v>2</v>
      </c>
      <c r="O521" s="831">
        <v>2296</v>
      </c>
      <c r="P521" s="827"/>
      <c r="Q521" s="832">
        <v>1148</v>
      </c>
    </row>
    <row r="522" spans="1:17" ht="14.45" customHeight="1" x14ac:dyDescent="0.2">
      <c r="A522" s="821" t="s">
        <v>8899</v>
      </c>
      <c r="B522" s="822" t="s">
        <v>8084</v>
      </c>
      <c r="C522" s="822" t="s">
        <v>6946</v>
      </c>
      <c r="D522" s="822" t="s">
        <v>8100</v>
      </c>
      <c r="E522" s="822" t="s">
        <v>8101</v>
      </c>
      <c r="F522" s="831"/>
      <c r="G522" s="831"/>
      <c r="H522" s="831"/>
      <c r="I522" s="831"/>
      <c r="J522" s="831"/>
      <c r="K522" s="831"/>
      <c r="L522" s="831"/>
      <c r="M522" s="831"/>
      <c r="N522" s="831">
        <v>13</v>
      </c>
      <c r="O522" s="831">
        <v>21710</v>
      </c>
      <c r="P522" s="827"/>
      <c r="Q522" s="832">
        <v>1670</v>
      </c>
    </row>
    <row r="523" spans="1:17" ht="14.45" customHeight="1" x14ac:dyDescent="0.2">
      <c r="A523" s="821" t="s">
        <v>8960</v>
      </c>
      <c r="B523" s="822" t="s">
        <v>8835</v>
      </c>
      <c r="C523" s="822" t="s">
        <v>6946</v>
      </c>
      <c r="D523" s="822" t="s">
        <v>8894</v>
      </c>
      <c r="E523" s="822" t="s">
        <v>8895</v>
      </c>
      <c r="F523" s="831"/>
      <c r="G523" s="831"/>
      <c r="H523" s="831"/>
      <c r="I523" s="831"/>
      <c r="J523" s="831"/>
      <c r="K523" s="831"/>
      <c r="L523" s="831"/>
      <c r="M523" s="831"/>
      <c r="N523" s="831">
        <v>1</v>
      </c>
      <c r="O523" s="831">
        <v>614</v>
      </c>
      <c r="P523" s="827"/>
      <c r="Q523" s="832">
        <v>614</v>
      </c>
    </row>
    <row r="524" spans="1:17" ht="14.45" customHeight="1" x14ac:dyDescent="0.2">
      <c r="A524" s="821" t="s">
        <v>8960</v>
      </c>
      <c r="B524" s="822" t="s">
        <v>8084</v>
      </c>
      <c r="C524" s="822" t="s">
        <v>6946</v>
      </c>
      <c r="D524" s="822" t="s">
        <v>8806</v>
      </c>
      <c r="E524" s="822" t="s">
        <v>8807</v>
      </c>
      <c r="F524" s="831">
        <v>6</v>
      </c>
      <c r="G524" s="831">
        <v>63000</v>
      </c>
      <c r="H524" s="831"/>
      <c r="I524" s="831">
        <v>10500</v>
      </c>
      <c r="J524" s="831">
        <v>17</v>
      </c>
      <c r="K524" s="831">
        <v>179010</v>
      </c>
      <c r="L524" s="831"/>
      <c r="M524" s="831">
        <v>10530</v>
      </c>
      <c r="N524" s="831">
        <v>13</v>
      </c>
      <c r="O524" s="831">
        <v>137865</v>
      </c>
      <c r="P524" s="827"/>
      <c r="Q524" s="832">
        <v>10605</v>
      </c>
    </row>
    <row r="525" spans="1:17" ht="14.45" customHeight="1" x14ac:dyDescent="0.2">
      <c r="A525" s="821" t="s">
        <v>8960</v>
      </c>
      <c r="B525" s="822" t="s">
        <v>8084</v>
      </c>
      <c r="C525" s="822" t="s">
        <v>6946</v>
      </c>
      <c r="D525" s="822" t="s">
        <v>8961</v>
      </c>
      <c r="E525" s="822" t="s">
        <v>8962</v>
      </c>
      <c r="F525" s="831"/>
      <c r="G525" s="831"/>
      <c r="H525" s="831"/>
      <c r="I525" s="831"/>
      <c r="J525" s="831">
        <v>6</v>
      </c>
      <c r="K525" s="831">
        <v>45384</v>
      </c>
      <c r="L525" s="831"/>
      <c r="M525" s="831">
        <v>7564</v>
      </c>
      <c r="N525" s="831"/>
      <c r="O525" s="831"/>
      <c r="P525" s="827"/>
      <c r="Q525" s="832"/>
    </row>
    <row r="526" spans="1:17" ht="14.45" customHeight="1" x14ac:dyDescent="0.2">
      <c r="A526" s="821" t="s">
        <v>8960</v>
      </c>
      <c r="B526" s="822" t="s">
        <v>8084</v>
      </c>
      <c r="C526" s="822" t="s">
        <v>6946</v>
      </c>
      <c r="D526" s="822" t="s">
        <v>8822</v>
      </c>
      <c r="E526" s="822" t="s">
        <v>8823</v>
      </c>
      <c r="F526" s="831"/>
      <c r="G526" s="831"/>
      <c r="H526" s="831"/>
      <c r="I526" s="831"/>
      <c r="J526" s="831">
        <v>4</v>
      </c>
      <c r="K526" s="831">
        <v>19296</v>
      </c>
      <c r="L526" s="831"/>
      <c r="M526" s="831">
        <v>4824</v>
      </c>
      <c r="N526" s="831"/>
      <c r="O526" s="831"/>
      <c r="P526" s="827"/>
      <c r="Q526" s="832"/>
    </row>
    <row r="527" spans="1:17" ht="14.45" customHeight="1" x14ac:dyDescent="0.2">
      <c r="A527" s="821" t="s">
        <v>8960</v>
      </c>
      <c r="B527" s="822" t="s">
        <v>8084</v>
      </c>
      <c r="C527" s="822" t="s">
        <v>6946</v>
      </c>
      <c r="D527" s="822" t="s">
        <v>8096</v>
      </c>
      <c r="E527" s="822" t="s">
        <v>8097</v>
      </c>
      <c r="F527" s="831">
        <v>15</v>
      </c>
      <c r="G527" s="831">
        <v>16650</v>
      </c>
      <c r="H527" s="831"/>
      <c r="I527" s="831">
        <v>1110</v>
      </c>
      <c r="J527" s="831">
        <v>11</v>
      </c>
      <c r="K527" s="831">
        <v>12254</v>
      </c>
      <c r="L527" s="831"/>
      <c r="M527" s="831">
        <v>1114</v>
      </c>
      <c r="N527" s="831"/>
      <c r="O527" s="831"/>
      <c r="P527" s="827"/>
      <c r="Q527" s="832"/>
    </row>
    <row r="528" spans="1:17" ht="14.45" customHeight="1" x14ac:dyDescent="0.2">
      <c r="A528" s="821" t="s">
        <v>8960</v>
      </c>
      <c r="B528" s="822" t="s">
        <v>8084</v>
      </c>
      <c r="C528" s="822" t="s">
        <v>6946</v>
      </c>
      <c r="D528" s="822" t="s">
        <v>8963</v>
      </c>
      <c r="E528" s="822" t="s">
        <v>8964</v>
      </c>
      <c r="F528" s="831">
        <v>6</v>
      </c>
      <c r="G528" s="831">
        <v>23034</v>
      </c>
      <c r="H528" s="831"/>
      <c r="I528" s="831">
        <v>3839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8960</v>
      </c>
      <c r="B529" s="822" t="s">
        <v>8084</v>
      </c>
      <c r="C529" s="822" t="s">
        <v>6946</v>
      </c>
      <c r="D529" s="822" t="s">
        <v>8100</v>
      </c>
      <c r="E529" s="822" t="s">
        <v>8101</v>
      </c>
      <c r="F529" s="831">
        <v>30</v>
      </c>
      <c r="G529" s="831">
        <v>48960</v>
      </c>
      <c r="H529" s="831"/>
      <c r="I529" s="831">
        <v>1632</v>
      </c>
      <c r="J529" s="831">
        <v>31</v>
      </c>
      <c r="K529" s="831">
        <v>50716</v>
      </c>
      <c r="L529" s="831"/>
      <c r="M529" s="831">
        <v>1636</v>
      </c>
      <c r="N529" s="831"/>
      <c r="O529" s="831"/>
      <c r="P529" s="827"/>
      <c r="Q529" s="832"/>
    </row>
    <row r="530" spans="1:17" ht="14.45" customHeight="1" x14ac:dyDescent="0.2">
      <c r="A530" s="821" t="s">
        <v>8960</v>
      </c>
      <c r="B530" s="822" t="s">
        <v>8084</v>
      </c>
      <c r="C530" s="822" t="s">
        <v>6946</v>
      </c>
      <c r="D530" s="822" t="s">
        <v>8102</v>
      </c>
      <c r="E530" s="822" t="s">
        <v>8103</v>
      </c>
      <c r="F530" s="831">
        <v>6</v>
      </c>
      <c r="G530" s="831">
        <v>23034</v>
      </c>
      <c r="H530" s="831"/>
      <c r="I530" s="831">
        <v>3839</v>
      </c>
      <c r="J530" s="831"/>
      <c r="K530" s="831"/>
      <c r="L530" s="831"/>
      <c r="M530" s="831"/>
      <c r="N530" s="831"/>
      <c r="O530" s="831"/>
      <c r="P530" s="827"/>
      <c r="Q530" s="832"/>
    </row>
    <row r="531" spans="1:17" ht="14.45" customHeight="1" x14ac:dyDescent="0.2">
      <c r="A531" s="821" t="s">
        <v>8960</v>
      </c>
      <c r="B531" s="822" t="s">
        <v>8084</v>
      </c>
      <c r="C531" s="822" t="s">
        <v>6946</v>
      </c>
      <c r="D531" s="822" t="s">
        <v>8965</v>
      </c>
      <c r="E531" s="822" t="s">
        <v>8966</v>
      </c>
      <c r="F531" s="831"/>
      <c r="G531" s="831"/>
      <c r="H531" s="831"/>
      <c r="I531" s="831"/>
      <c r="J531" s="831">
        <v>7</v>
      </c>
      <c r="K531" s="831">
        <v>70021</v>
      </c>
      <c r="L531" s="831"/>
      <c r="M531" s="831">
        <v>10003</v>
      </c>
      <c r="N531" s="831"/>
      <c r="O531" s="831"/>
      <c r="P531" s="827"/>
      <c r="Q531" s="832"/>
    </row>
    <row r="532" spans="1:17" ht="14.45" customHeight="1" thickBot="1" x14ac:dyDescent="0.25">
      <c r="A532" s="813" t="s">
        <v>8960</v>
      </c>
      <c r="B532" s="814" t="s">
        <v>8084</v>
      </c>
      <c r="C532" s="814" t="s">
        <v>6946</v>
      </c>
      <c r="D532" s="814" t="s">
        <v>8967</v>
      </c>
      <c r="E532" s="814" t="s">
        <v>8968</v>
      </c>
      <c r="F532" s="833">
        <v>1</v>
      </c>
      <c r="G532" s="833">
        <v>30555.56</v>
      </c>
      <c r="H532" s="833"/>
      <c r="I532" s="833">
        <v>30555.56</v>
      </c>
      <c r="J532" s="833">
        <v>2</v>
      </c>
      <c r="K532" s="833">
        <v>61111.12</v>
      </c>
      <c r="L532" s="833"/>
      <c r="M532" s="833">
        <v>30555.56</v>
      </c>
      <c r="N532" s="833">
        <v>2</v>
      </c>
      <c r="O532" s="833">
        <v>61111.11</v>
      </c>
      <c r="P532" s="819"/>
      <c r="Q532" s="834">
        <v>30555.555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CFF3A46-2C44-4421-88AB-2BE5D8089BA3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12345</v>
      </c>
      <c r="D3" s="193">
        <f>SUBTOTAL(9,D6:D1048576)</f>
        <v>12524</v>
      </c>
      <c r="E3" s="193">
        <f>SUBTOTAL(9,E6:E1048576)</f>
        <v>11295</v>
      </c>
      <c r="F3" s="194">
        <f>IF(OR(E3=0,D3=0),"",E3/D3)</f>
        <v>0.90186841264771633</v>
      </c>
      <c r="G3" s="387">
        <f>SUBTOTAL(9,G6:G1048576)</f>
        <v>11143.708680000003</v>
      </c>
      <c r="H3" s="388">
        <f>SUBTOTAL(9,H6:H1048576)</f>
        <v>11580.132600000006</v>
      </c>
      <c r="I3" s="388">
        <f>SUBTOTAL(9,I6:I1048576)</f>
        <v>10544.922559999995</v>
      </c>
      <c r="J3" s="194">
        <f>IF(OR(I3=0,H3=0),"",I3/H3)</f>
        <v>0.91060464713504141</v>
      </c>
      <c r="K3" s="387">
        <f>SUBTOTAL(9,K6:K1048576)</f>
        <v>987.6</v>
      </c>
      <c r="L3" s="388">
        <f>SUBTOTAL(9,L6:L1048576)</f>
        <v>1001.92</v>
      </c>
      <c r="M3" s="388">
        <f>SUBTOTAL(9,M6:M1048576)</f>
        <v>903.6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2"/>
      <c r="B5" s="973"/>
      <c r="C5" s="976">
        <v>2019</v>
      </c>
      <c r="D5" s="976">
        <v>2020</v>
      </c>
      <c r="E5" s="976">
        <v>2021</v>
      </c>
      <c r="F5" s="977" t="s">
        <v>2</v>
      </c>
      <c r="G5" s="981">
        <v>2019</v>
      </c>
      <c r="H5" s="976">
        <v>2020</v>
      </c>
      <c r="I5" s="976">
        <v>2021</v>
      </c>
      <c r="J5" s="977" t="s">
        <v>2</v>
      </c>
      <c r="K5" s="981">
        <v>2019</v>
      </c>
      <c r="L5" s="976">
        <v>2020</v>
      </c>
      <c r="M5" s="976">
        <v>2021</v>
      </c>
      <c r="N5" s="982" t="s">
        <v>92</v>
      </c>
    </row>
    <row r="6" spans="1:14" ht="14.45" customHeight="1" thickBot="1" x14ac:dyDescent="0.25">
      <c r="A6" s="974" t="s">
        <v>7685</v>
      </c>
      <c r="B6" s="975" t="s">
        <v>8970</v>
      </c>
      <c r="C6" s="978">
        <v>12345</v>
      </c>
      <c r="D6" s="979">
        <v>12524</v>
      </c>
      <c r="E6" s="979">
        <v>11295</v>
      </c>
      <c r="F6" s="980"/>
      <c r="G6" s="978">
        <v>11143.708680000003</v>
      </c>
      <c r="H6" s="979">
        <v>11580.132600000006</v>
      </c>
      <c r="I6" s="979">
        <v>10544.922559999995</v>
      </c>
      <c r="J6" s="980"/>
      <c r="K6" s="978">
        <v>987.6</v>
      </c>
      <c r="L6" s="979">
        <v>1001.92</v>
      </c>
      <c r="M6" s="979">
        <v>903.6</v>
      </c>
      <c r="N6" s="983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89C765D0-1EE2-4E05-9CA5-6B2EC5F2483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0.21988304916260515</v>
      </c>
      <c r="C4" s="322">
        <f t="shared" ref="C4:M4" si="0">(C10+C8)/C6</f>
        <v>0.29863850367022232</v>
      </c>
      <c r="D4" s="322">
        <f t="shared" si="0"/>
        <v>0.2814752721980317</v>
      </c>
      <c r="E4" s="322">
        <f t="shared" si="0"/>
        <v>0.19366784532080319</v>
      </c>
      <c r="F4" s="322">
        <f t="shared" si="0"/>
        <v>0.18708322778792857</v>
      </c>
      <c r="G4" s="322">
        <f t="shared" si="0"/>
        <v>0.17916680733639762</v>
      </c>
      <c r="H4" s="322">
        <f t="shared" si="0"/>
        <v>0.17504173858633121</v>
      </c>
      <c r="I4" s="322">
        <f t="shared" si="0"/>
        <v>0.17260969436323487</v>
      </c>
      <c r="J4" s="322">
        <f t="shared" si="0"/>
        <v>0.17515985362945577</v>
      </c>
      <c r="K4" s="322">
        <f t="shared" si="0"/>
        <v>0.18419938901336075</v>
      </c>
      <c r="L4" s="322">
        <f t="shared" si="0"/>
        <v>0.19524674087689145</v>
      </c>
      <c r="M4" s="322">
        <f t="shared" si="0"/>
        <v>0.11040331838915374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47962.56551</v>
      </c>
      <c r="C5" s="322">
        <f>IF(ISERROR(VLOOKUP($A5,'Man Tab'!$A:$Q,COLUMN()+2,0)),0,VLOOKUP($A5,'Man Tab'!$A:$Q,COLUMN()+2,0))</f>
        <v>42865.468540000002</v>
      </c>
      <c r="D5" s="322">
        <f>IF(ISERROR(VLOOKUP($A5,'Man Tab'!$A:$Q,COLUMN()+2,0)),0,VLOOKUP($A5,'Man Tab'!$A:$Q,COLUMN()+2,0))</f>
        <v>41042.11131</v>
      </c>
      <c r="E5" s="322">
        <f>IF(ISERROR(VLOOKUP($A5,'Man Tab'!$A:$Q,COLUMN()+2,0)),0,VLOOKUP($A5,'Man Tab'!$A:$Q,COLUMN()+2,0))</f>
        <v>87917.60123</v>
      </c>
      <c r="F5" s="322">
        <f>IF(ISERROR(VLOOKUP($A5,'Man Tab'!$A:$Q,COLUMN()+2,0)),0,VLOOKUP($A5,'Man Tab'!$A:$Q,COLUMN()+2,0))</f>
        <v>43083.479770000005</v>
      </c>
      <c r="G5" s="322">
        <f>IF(ISERROR(VLOOKUP($A5,'Man Tab'!$A:$Q,COLUMN()+2,0)),0,VLOOKUP($A5,'Man Tab'!$A:$Q,COLUMN()+2,0))</f>
        <v>45711.506580000001</v>
      </c>
      <c r="H5" s="322">
        <f>IF(ISERROR(VLOOKUP($A5,'Man Tab'!$A:$Q,COLUMN()+2,0)),0,VLOOKUP($A5,'Man Tab'!$A:$Q,COLUMN()+2,0))</f>
        <v>49350.02936</v>
      </c>
      <c r="I5" s="322">
        <f>IF(ISERROR(VLOOKUP($A5,'Man Tab'!$A:$Q,COLUMN()+2,0)),0,VLOOKUP($A5,'Man Tab'!$A:$Q,COLUMN()+2,0))</f>
        <v>41074.324840000001</v>
      </c>
      <c r="J5" s="322">
        <f>IF(ISERROR(VLOOKUP($A5,'Man Tab'!$A:$Q,COLUMN()+2,0)),0,VLOOKUP($A5,'Man Tab'!$A:$Q,COLUMN()+2,0))</f>
        <v>45691.408240000004</v>
      </c>
      <c r="K5" s="322">
        <f>IF(ISERROR(VLOOKUP($A5,'Man Tab'!$A:$Q,COLUMN()+2,0)),0,VLOOKUP($A5,'Man Tab'!$A:$Q,COLUMN()+2,0))</f>
        <v>42480.753479999999</v>
      </c>
      <c r="L5" s="322">
        <f>IF(ISERROR(VLOOKUP($A5,'Man Tab'!$A:$Q,COLUMN()+2,0)),0,VLOOKUP($A5,'Man Tab'!$A:$Q,COLUMN()+2,0))</f>
        <v>47554.837409999993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47962.56551</v>
      </c>
      <c r="C6" s="324">
        <f t="shared" ref="C6:M6" si="1">C5+B6</f>
        <v>90828.034050000002</v>
      </c>
      <c r="D6" s="324">
        <f t="shared" si="1"/>
        <v>131870.14535999999</v>
      </c>
      <c r="E6" s="324">
        <f t="shared" si="1"/>
        <v>219787.74659</v>
      </c>
      <c r="F6" s="324">
        <f t="shared" si="1"/>
        <v>262871.22635999997</v>
      </c>
      <c r="G6" s="324">
        <f t="shared" si="1"/>
        <v>308582.73293999996</v>
      </c>
      <c r="H6" s="324">
        <f t="shared" si="1"/>
        <v>357932.76229999994</v>
      </c>
      <c r="I6" s="324">
        <f t="shared" si="1"/>
        <v>399007.08713999996</v>
      </c>
      <c r="J6" s="324">
        <f t="shared" si="1"/>
        <v>444698.49537999998</v>
      </c>
      <c r="K6" s="324">
        <f t="shared" si="1"/>
        <v>487179.24885999999</v>
      </c>
      <c r="L6" s="324">
        <f t="shared" si="1"/>
        <v>534734.08626999997</v>
      </c>
      <c r="M6" s="324">
        <f t="shared" si="1"/>
        <v>534734.08626999997</v>
      </c>
    </row>
    <row r="7" spans="1:13" ht="14.45" customHeight="1" x14ac:dyDescent="0.2">
      <c r="A7" s="323" t="s">
        <v>125</v>
      </c>
      <c r="B7" s="323">
        <v>86.28</v>
      </c>
      <c r="C7" s="323">
        <v>187.87700000000001</v>
      </c>
      <c r="D7" s="323">
        <v>328.15699999999998</v>
      </c>
      <c r="E7" s="323">
        <v>448.685</v>
      </c>
      <c r="F7" s="323">
        <v>612.09500000000003</v>
      </c>
      <c r="G7" s="323">
        <v>756.28800000000001</v>
      </c>
      <c r="H7" s="323">
        <v>950.71</v>
      </c>
      <c r="I7" s="323">
        <v>1107.74</v>
      </c>
      <c r="J7" s="323">
        <v>1246.1790000000001</v>
      </c>
      <c r="K7" s="323">
        <v>1381.3530000000001</v>
      </c>
      <c r="L7" s="323">
        <v>1512.289</v>
      </c>
      <c r="M7" s="323"/>
    </row>
    <row r="8" spans="1:13" ht="14.45" customHeight="1" x14ac:dyDescent="0.2">
      <c r="A8" s="323" t="s">
        <v>98</v>
      </c>
      <c r="B8" s="324">
        <f>B7*30</f>
        <v>2588.4</v>
      </c>
      <c r="C8" s="324">
        <f t="shared" ref="C8:M8" si="2">C7*30</f>
        <v>5636.31</v>
      </c>
      <c r="D8" s="324">
        <f t="shared" si="2"/>
        <v>9844.7099999999991</v>
      </c>
      <c r="E8" s="324">
        <f t="shared" si="2"/>
        <v>13460.55</v>
      </c>
      <c r="F8" s="324">
        <f t="shared" si="2"/>
        <v>18362.850000000002</v>
      </c>
      <c r="G8" s="324">
        <f t="shared" si="2"/>
        <v>22688.639999999999</v>
      </c>
      <c r="H8" s="324">
        <f t="shared" si="2"/>
        <v>28521.300000000003</v>
      </c>
      <c r="I8" s="324">
        <f t="shared" si="2"/>
        <v>33232.199999999997</v>
      </c>
      <c r="J8" s="324">
        <f t="shared" si="2"/>
        <v>37385.370000000003</v>
      </c>
      <c r="K8" s="324">
        <f t="shared" si="2"/>
        <v>41440.590000000004</v>
      </c>
      <c r="L8" s="324">
        <f t="shared" si="2"/>
        <v>45368.67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7957755.1500000013</v>
      </c>
      <c r="C9" s="323">
        <v>13530683.030000003</v>
      </c>
      <c r="D9" s="323">
        <v>5785036.8800000027</v>
      </c>
      <c r="E9" s="323">
        <v>1831794.2499999995</v>
      </c>
      <c r="F9" s="323">
        <v>1710678.21</v>
      </c>
      <c r="G9" s="323">
        <v>1783195.5399999996</v>
      </c>
      <c r="H9" s="323">
        <v>1532729.9499999993</v>
      </c>
      <c r="I9" s="323">
        <v>1508418.3499999999</v>
      </c>
      <c r="J9" s="323">
        <v>4867662</v>
      </c>
      <c r="K9" s="323">
        <v>7789576.620000001</v>
      </c>
      <c r="L9" s="323">
        <v>10738887.599999996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7957.7551500000009</v>
      </c>
      <c r="C10" s="324">
        <f t="shared" ref="C10:M10" si="3">C9/1000+B10</f>
        <v>21488.438180000005</v>
      </c>
      <c r="D10" s="324">
        <f t="shared" si="3"/>
        <v>27273.475060000008</v>
      </c>
      <c r="E10" s="324">
        <f t="shared" si="3"/>
        <v>29105.269310000007</v>
      </c>
      <c r="F10" s="324">
        <f t="shared" si="3"/>
        <v>30815.947520000009</v>
      </c>
      <c r="G10" s="324">
        <f t="shared" si="3"/>
        <v>32599.143060000009</v>
      </c>
      <c r="H10" s="324">
        <f t="shared" si="3"/>
        <v>34131.87301000001</v>
      </c>
      <c r="I10" s="324">
        <f t="shared" si="3"/>
        <v>35640.29136000001</v>
      </c>
      <c r="J10" s="324">
        <f t="shared" si="3"/>
        <v>40507.953360000014</v>
      </c>
      <c r="K10" s="324">
        <f t="shared" si="3"/>
        <v>48297.529980000014</v>
      </c>
      <c r="L10" s="324">
        <f t="shared" si="3"/>
        <v>59036.417580000008</v>
      </c>
      <c r="M10" s="324">
        <f t="shared" si="3"/>
        <v>59036.417580000008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7DA9C8EB-9669-4E58-BE0C-0730ADDEFB4B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414200.0000006</v>
      </c>
      <c r="C7" s="56">
        <v>34516.666666716665</v>
      </c>
      <c r="D7" s="56">
        <v>37081.658049999998</v>
      </c>
      <c r="E7" s="56">
        <v>32662.12196</v>
      </c>
      <c r="F7" s="56">
        <v>30161.326960000002</v>
      </c>
      <c r="G7" s="56">
        <v>31400.226899999998</v>
      </c>
      <c r="H7" s="56">
        <v>32916.107989999997</v>
      </c>
      <c r="I7" s="56">
        <v>35214.291570000001</v>
      </c>
      <c r="J7" s="56">
        <v>35737.21974</v>
      </c>
      <c r="K7" s="56">
        <v>31449.124600000003</v>
      </c>
      <c r="L7" s="56">
        <v>33895.205320000001</v>
      </c>
      <c r="M7" s="56">
        <v>31804.681519999998</v>
      </c>
      <c r="N7" s="56">
        <v>34787.380770000003</v>
      </c>
      <c r="O7" s="56">
        <v>0</v>
      </c>
      <c r="P7" s="57">
        <v>367109.34537999996</v>
      </c>
      <c r="Q7" s="185">
        <v>0.96688296048321365</v>
      </c>
    </row>
    <row r="8" spans="1:17" ht="14.45" customHeight="1" x14ac:dyDescent="0.2">
      <c r="A8" s="19" t="s">
        <v>36</v>
      </c>
      <c r="B8" s="55">
        <v>3117.9648423000003</v>
      </c>
      <c r="C8" s="56">
        <v>259.83040352500001</v>
      </c>
      <c r="D8" s="56">
        <v>189.88</v>
      </c>
      <c r="E8" s="56">
        <v>165.77</v>
      </c>
      <c r="F8" s="56">
        <v>215.04</v>
      </c>
      <c r="G8" s="56">
        <v>235.79</v>
      </c>
      <c r="H8" s="56">
        <v>209.9</v>
      </c>
      <c r="I8" s="56">
        <v>313.60000000000002</v>
      </c>
      <c r="J8" s="56">
        <v>270.25</v>
      </c>
      <c r="K8" s="56">
        <v>223.56</v>
      </c>
      <c r="L8" s="56">
        <v>263.74</v>
      </c>
      <c r="M8" s="56">
        <v>215.58</v>
      </c>
      <c r="N8" s="56">
        <v>236.96</v>
      </c>
      <c r="O8" s="56">
        <v>0</v>
      </c>
      <c r="P8" s="57">
        <v>2540.0699999999997</v>
      </c>
      <c r="Q8" s="185">
        <v>0.88871606791480284</v>
      </c>
    </row>
    <row r="9" spans="1:17" ht="14.45" customHeight="1" x14ac:dyDescent="0.2">
      <c r="A9" s="19" t="s">
        <v>37</v>
      </c>
      <c r="B9" s="55">
        <v>9831.9999993999991</v>
      </c>
      <c r="C9" s="56">
        <v>819.33333328333322</v>
      </c>
      <c r="D9" s="56">
        <v>352.29381999999998</v>
      </c>
      <c r="E9" s="56">
        <v>424.93932000000001</v>
      </c>
      <c r="F9" s="56">
        <v>1170.9553600000002</v>
      </c>
      <c r="G9" s="56">
        <v>565.00103999999999</v>
      </c>
      <c r="H9" s="56">
        <v>630.84212000000002</v>
      </c>
      <c r="I9" s="56">
        <v>1217.94272</v>
      </c>
      <c r="J9" s="56">
        <v>572.02363000000003</v>
      </c>
      <c r="K9" s="56">
        <v>522.00169000000005</v>
      </c>
      <c r="L9" s="56">
        <v>1488.87093</v>
      </c>
      <c r="M9" s="56">
        <v>791.91731000000004</v>
      </c>
      <c r="N9" s="56">
        <v>597.63499000000002</v>
      </c>
      <c r="O9" s="56">
        <v>0</v>
      </c>
      <c r="P9" s="57">
        <v>8334.4229300000006</v>
      </c>
      <c r="Q9" s="185">
        <v>0.92474549861401856</v>
      </c>
    </row>
    <row r="10" spans="1:17" ht="14.45" customHeight="1" x14ac:dyDescent="0.2">
      <c r="A10" s="19" t="s">
        <v>38</v>
      </c>
      <c r="B10" s="55">
        <v>1295.2336393999999</v>
      </c>
      <c r="C10" s="56">
        <v>107.93613661666666</v>
      </c>
      <c r="D10" s="56">
        <v>73.579949999999997</v>
      </c>
      <c r="E10" s="56">
        <v>70.837800000000001</v>
      </c>
      <c r="F10" s="56">
        <v>93.296480000000003</v>
      </c>
      <c r="G10" s="56">
        <v>92.038210000000007</v>
      </c>
      <c r="H10" s="56">
        <v>90.363820000000004</v>
      </c>
      <c r="I10" s="56">
        <v>96.753129999999999</v>
      </c>
      <c r="J10" s="56">
        <v>107.85536</v>
      </c>
      <c r="K10" s="56">
        <v>98.329089999999994</v>
      </c>
      <c r="L10" s="56">
        <v>100.73716999999999</v>
      </c>
      <c r="M10" s="56">
        <v>103.00569999999999</v>
      </c>
      <c r="N10" s="56">
        <v>82.986820000000009</v>
      </c>
      <c r="O10" s="56">
        <v>0</v>
      </c>
      <c r="P10" s="57">
        <v>1009.78353</v>
      </c>
      <c r="Q10" s="185">
        <v>0.85048905403473496</v>
      </c>
    </row>
    <row r="11" spans="1:17" ht="14.45" customHeight="1" x14ac:dyDescent="0.2">
      <c r="A11" s="19" t="s">
        <v>39</v>
      </c>
      <c r="B11" s="55">
        <v>754.63744489999897</v>
      </c>
      <c r="C11" s="56">
        <v>62.886453741666578</v>
      </c>
      <c r="D11" s="56">
        <v>74.662990000000008</v>
      </c>
      <c r="E11" s="56">
        <v>60.276679999999999</v>
      </c>
      <c r="F11" s="56">
        <v>60.019500000000001</v>
      </c>
      <c r="G11" s="56">
        <v>74.407710000000009</v>
      </c>
      <c r="H11" s="56">
        <v>61.876190000000001</v>
      </c>
      <c r="I11" s="56">
        <v>83.479289999999992</v>
      </c>
      <c r="J11" s="56">
        <v>106.11255</v>
      </c>
      <c r="K11" s="56">
        <v>56.163209999999999</v>
      </c>
      <c r="L11" s="56">
        <v>79.520250000000004</v>
      </c>
      <c r="M11" s="56">
        <v>71.863869999999991</v>
      </c>
      <c r="N11" s="56">
        <v>56.261540000000004</v>
      </c>
      <c r="O11" s="56">
        <v>0</v>
      </c>
      <c r="P11" s="57">
        <v>784.64378000000011</v>
      </c>
      <c r="Q11" s="185">
        <v>1.1342864557174244</v>
      </c>
    </row>
    <row r="12" spans="1:17" ht="14.45" customHeight="1" x14ac:dyDescent="0.2">
      <c r="A12" s="19" t="s">
        <v>40</v>
      </c>
      <c r="B12" s="55">
        <v>106.08455749999999</v>
      </c>
      <c r="C12" s="56">
        <v>8.8403797916666651</v>
      </c>
      <c r="D12" s="56">
        <v>5.7928000000000006</v>
      </c>
      <c r="E12" s="56">
        <v>0.55780999999999992</v>
      </c>
      <c r="F12" s="56">
        <v>31.570240000000002</v>
      </c>
      <c r="G12" s="56">
        <v>13.78571</v>
      </c>
      <c r="H12" s="56">
        <v>5.0256000000000007</v>
      </c>
      <c r="I12" s="56">
        <v>10.38836</v>
      </c>
      <c r="J12" s="56">
        <v>15.73277</v>
      </c>
      <c r="K12" s="56">
        <v>14.7471</v>
      </c>
      <c r="L12" s="56">
        <v>14.10641</v>
      </c>
      <c r="M12" s="56">
        <v>7.5718699999999997</v>
      </c>
      <c r="N12" s="56">
        <v>9.6705000000000005</v>
      </c>
      <c r="O12" s="56">
        <v>0</v>
      </c>
      <c r="P12" s="57">
        <v>128.94917000000001</v>
      </c>
      <c r="Q12" s="185">
        <v>1.3260348643880788</v>
      </c>
    </row>
    <row r="13" spans="1:17" ht="14.45" customHeight="1" x14ac:dyDescent="0.2">
      <c r="A13" s="19" t="s">
        <v>41</v>
      </c>
      <c r="B13" s="55">
        <v>472.00000010000002</v>
      </c>
      <c r="C13" s="56">
        <v>39.333333341666666</v>
      </c>
      <c r="D13" s="56">
        <v>77.395910000000001</v>
      </c>
      <c r="E13" s="56">
        <v>56.284800000000004</v>
      </c>
      <c r="F13" s="56">
        <v>41.738630000000001</v>
      </c>
      <c r="G13" s="56">
        <v>30.289349999999999</v>
      </c>
      <c r="H13" s="56">
        <v>27.916250000000002</v>
      </c>
      <c r="I13" s="56">
        <v>38.115699999999997</v>
      </c>
      <c r="J13" s="56">
        <v>24.929939999999998</v>
      </c>
      <c r="K13" s="56">
        <v>16.336729999999999</v>
      </c>
      <c r="L13" s="56">
        <v>21.269459999999999</v>
      </c>
      <c r="M13" s="56">
        <v>29.016249999999999</v>
      </c>
      <c r="N13" s="56">
        <v>21.013900000000003</v>
      </c>
      <c r="O13" s="56">
        <v>0</v>
      </c>
      <c r="P13" s="57">
        <v>384.30691999999993</v>
      </c>
      <c r="Q13" s="185">
        <v>0.88822862847129191</v>
      </c>
    </row>
    <row r="14" spans="1:17" ht="14.45" customHeight="1" x14ac:dyDescent="0.2">
      <c r="A14" s="19" t="s">
        <v>42</v>
      </c>
      <c r="B14" s="55">
        <v>3395.0924663000001</v>
      </c>
      <c r="C14" s="56">
        <v>282.92437219166669</v>
      </c>
      <c r="D14" s="56">
        <v>388.46699999999998</v>
      </c>
      <c r="E14" s="56">
        <v>353.87599999999998</v>
      </c>
      <c r="F14" s="56">
        <v>347.827</v>
      </c>
      <c r="G14" s="56">
        <v>281.851</v>
      </c>
      <c r="H14" s="56">
        <v>236.24</v>
      </c>
      <c r="I14" s="56">
        <v>193.47800000000001</v>
      </c>
      <c r="J14" s="56">
        <v>176.76</v>
      </c>
      <c r="K14" s="56">
        <v>193.23599999999999</v>
      </c>
      <c r="L14" s="56">
        <v>193.46</v>
      </c>
      <c r="M14" s="56">
        <v>269.14999999999998</v>
      </c>
      <c r="N14" s="56">
        <v>291.74574999999999</v>
      </c>
      <c r="O14" s="56">
        <v>0</v>
      </c>
      <c r="P14" s="57">
        <v>2926.0907500000003</v>
      </c>
      <c r="Q14" s="185">
        <v>0.94020973852260825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4909.1163541000005</v>
      </c>
      <c r="C17" s="56">
        <v>409.09302950833336</v>
      </c>
      <c r="D17" s="56">
        <v>1266.8866399999999</v>
      </c>
      <c r="E17" s="56">
        <v>236.41794000000002</v>
      </c>
      <c r="F17" s="56">
        <v>436.93475999999998</v>
      </c>
      <c r="G17" s="56">
        <v>90.112539999999996</v>
      </c>
      <c r="H17" s="56">
        <v>421.14878000000004</v>
      </c>
      <c r="I17" s="56">
        <v>38.828890000000001</v>
      </c>
      <c r="J17" s="56">
        <v>42.159039999999997</v>
      </c>
      <c r="K17" s="56">
        <v>16.822520000000001</v>
      </c>
      <c r="L17" s="56">
        <v>329.17578000000003</v>
      </c>
      <c r="M17" s="56">
        <v>124.21227</v>
      </c>
      <c r="N17" s="56">
        <v>255.36696000000001</v>
      </c>
      <c r="O17" s="56">
        <v>0</v>
      </c>
      <c r="P17" s="57">
        <v>3258.0661200000004</v>
      </c>
      <c r="Q17" s="185">
        <v>0.72401094060898852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0.123</v>
      </c>
      <c r="F18" s="56">
        <v>0</v>
      </c>
      <c r="G18" s="56">
        <v>0.09</v>
      </c>
      <c r="H18" s="56">
        <v>0.13900000000000001</v>
      </c>
      <c r="I18" s="56">
        <v>33.076000000000001</v>
      </c>
      <c r="J18" s="56">
        <v>20.928000000000001</v>
      </c>
      <c r="K18" s="56">
        <v>2.105</v>
      </c>
      <c r="L18" s="56">
        <v>0.11899999999999999</v>
      </c>
      <c r="M18" s="56">
        <v>18.988</v>
      </c>
      <c r="N18" s="56">
        <v>0.77500000000000002</v>
      </c>
      <c r="O18" s="56">
        <v>0</v>
      </c>
      <c r="P18" s="57">
        <v>76.342999999999989</v>
      </c>
      <c r="Q18" s="185" t="s">
        <v>329</v>
      </c>
    </row>
    <row r="19" spans="1:17" ht="14.45" customHeight="1" x14ac:dyDescent="0.2">
      <c r="A19" s="19" t="s">
        <v>47</v>
      </c>
      <c r="B19" s="55">
        <v>5548.1237701</v>
      </c>
      <c r="C19" s="56">
        <v>462.34364750833333</v>
      </c>
      <c r="D19" s="56">
        <v>433.053</v>
      </c>
      <c r="E19" s="56">
        <v>648.00404000000003</v>
      </c>
      <c r="F19" s="56">
        <v>467.54462999999998</v>
      </c>
      <c r="G19" s="56">
        <v>739.20799</v>
      </c>
      <c r="H19" s="56">
        <v>788.70308</v>
      </c>
      <c r="I19" s="56">
        <v>645.90445999999997</v>
      </c>
      <c r="J19" s="56">
        <v>578.0363000000001</v>
      </c>
      <c r="K19" s="56">
        <v>421.33571000000001</v>
      </c>
      <c r="L19" s="56">
        <v>533.91195999999991</v>
      </c>
      <c r="M19" s="56">
        <v>520.56092999999998</v>
      </c>
      <c r="N19" s="56">
        <v>628.71205000000009</v>
      </c>
      <c r="O19" s="56">
        <v>0</v>
      </c>
      <c r="P19" s="57">
        <v>6404.97415</v>
      </c>
      <c r="Q19" s="185">
        <v>1.2593887261362933</v>
      </c>
    </row>
    <row r="20" spans="1:17" ht="14.45" customHeight="1" x14ac:dyDescent="0.2">
      <c r="A20" s="19" t="s">
        <v>48</v>
      </c>
      <c r="B20" s="55">
        <v>101547.864845</v>
      </c>
      <c r="C20" s="56">
        <v>8462.322070416667</v>
      </c>
      <c r="D20" s="56">
        <v>7071.0492199999999</v>
      </c>
      <c r="E20" s="56">
        <v>7206.7749100000001</v>
      </c>
      <c r="F20" s="56">
        <v>7035.9737999999998</v>
      </c>
      <c r="G20" s="56">
        <v>16688.26685</v>
      </c>
      <c r="H20" s="56">
        <v>7354.3384100000003</v>
      </c>
      <c r="I20" s="56">
        <v>7459.7658799999999</v>
      </c>
      <c r="J20" s="56">
        <v>11393.132810000001</v>
      </c>
      <c r="K20" s="56">
        <v>7680.6022400000002</v>
      </c>
      <c r="L20" s="56">
        <v>7988.6646300000002</v>
      </c>
      <c r="M20" s="56">
        <v>8147.5740199999991</v>
      </c>
      <c r="N20" s="56">
        <v>10050.6119</v>
      </c>
      <c r="O20" s="56">
        <v>0</v>
      </c>
      <c r="P20" s="57">
        <v>98076.754669999995</v>
      </c>
      <c r="Q20" s="185">
        <v>1.0536196249884198</v>
      </c>
    </row>
    <row r="21" spans="1:17" ht="14.45" customHeight="1" x14ac:dyDescent="0.2">
      <c r="A21" s="20" t="s">
        <v>49</v>
      </c>
      <c r="B21" s="55">
        <v>42826.892132399997</v>
      </c>
      <c r="C21" s="56">
        <v>3568.9076776999996</v>
      </c>
      <c r="D21" s="56">
        <v>929.06209000000001</v>
      </c>
      <c r="E21" s="56">
        <v>940.23208999999997</v>
      </c>
      <c r="F21" s="56">
        <v>940.23208999999997</v>
      </c>
      <c r="G21" s="56">
        <v>37620.536169999999</v>
      </c>
      <c r="H21" s="56">
        <v>304.13117</v>
      </c>
      <c r="I21" s="56">
        <v>304.13117</v>
      </c>
      <c r="J21" s="56">
        <v>304.13117</v>
      </c>
      <c r="K21" s="56">
        <v>304.13117</v>
      </c>
      <c r="L21" s="56">
        <v>292.90181000000001</v>
      </c>
      <c r="M21" s="56">
        <v>293.10653000000002</v>
      </c>
      <c r="N21" s="56">
        <v>303.26384999999999</v>
      </c>
      <c r="O21" s="56">
        <v>0</v>
      </c>
      <c r="P21" s="57">
        <v>42535.859310000007</v>
      </c>
      <c r="Q21" s="185">
        <v>1.0834957499940521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18.784040000000001</v>
      </c>
      <c r="E22" s="56">
        <v>35</v>
      </c>
      <c r="F22" s="56">
        <v>34.518699999999995</v>
      </c>
      <c r="G22" s="56">
        <v>75</v>
      </c>
      <c r="H22" s="56">
        <v>27.01446</v>
      </c>
      <c r="I22" s="56">
        <v>24.343509999999998</v>
      </c>
      <c r="J22" s="56">
        <v>0</v>
      </c>
      <c r="K22" s="56">
        <v>63.865610000000004</v>
      </c>
      <c r="L22" s="56">
        <v>466.02181999999999</v>
      </c>
      <c r="M22" s="56">
        <v>51.381</v>
      </c>
      <c r="N22" s="56">
        <v>6.0378999999999996</v>
      </c>
      <c r="O22" s="56">
        <v>0</v>
      </c>
      <c r="P22" s="57">
        <v>801.96704000000011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</v>
      </c>
      <c r="E24" s="56">
        <v>4.2521900000065216</v>
      </c>
      <c r="F24" s="56">
        <v>5.1331599999975879</v>
      </c>
      <c r="G24" s="56">
        <v>10.997759999998379</v>
      </c>
      <c r="H24" s="56">
        <v>9.7329000000027008</v>
      </c>
      <c r="I24" s="56">
        <v>37.407900000005611</v>
      </c>
      <c r="J24" s="56">
        <v>0.75804999998945277</v>
      </c>
      <c r="K24" s="56">
        <v>11.964169999992009</v>
      </c>
      <c r="L24" s="56">
        <v>23.703700000005483</v>
      </c>
      <c r="M24" s="56">
        <v>32.144209999998566</v>
      </c>
      <c r="N24" s="56">
        <v>226.41547999998875</v>
      </c>
      <c r="O24" s="56">
        <v>0</v>
      </c>
      <c r="P24" s="57">
        <v>362.50951999998506</v>
      </c>
      <c r="Q24" s="185" t="s">
        <v>329</v>
      </c>
    </row>
    <row r="25" spans="1:17" ht="14.45" customHeight="1" x14ac:dyDescent="0.2">
      <c r="A25" s="21" t="s">
        <v>53</v>
      </c>
      <c r="B25" s="58">
        <v>588005.01005209994</v>
      </c>
      <c r="C25" s="59">
        <v>49000.417504341662</v>
      </c>
      <c r="D25" s="59">
        <v>47962.56551</v>
      </c>
      <c r="E25" s="59">
        <v>42865.468540000002</v>
      </c>
      <c r="F25" s="59">
        <v>41042.11131</v>
      </c>
      <c r="G25" s="59">
        <v>87917.60123</v>
      </c>
      <c r="H25" s="59">
        <v>43083.479770000005</v>
      </c>
      <c r="I25" s="59">
        <v>45711.506580000001</v>
      </c>
      <c r="J25" s="59">
        <v>49350.02936</v>
      </c>
      <c r="K25" s="59">
        <v>41074.324840000001</v>
      </c>
      <c r="L25" s="59">
        <v>45691.408240000004</v>
      </c>
      <c r="M25" s="59">
        <v>42480.753479999999</v>
      </c>
      <c r="N25" s="59">
        <v>47554.837409999993</v>
      </c>
      <c r="O25" s="59">
        <v>0</v>
      </c>
      <c r="P25" s="60">
        <v>534734.08626999997</v>
      </c>
      <c r="Q25" s="186">
        <v>0.99207705029455773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1194.80286</v>
      </c>
      <c r="E26" s="56">
        <v>1009.4224499999999</v>
      </c>
      <c r="F26" s="56">
        <v>1336.8313999999998</v>
      </c>
      <c r="G26" s="56">
        <v>1473.02403</v>
      </c>
      <c r="H26" s="56">
        <v>1024.51232</v>
      </c>
      <c r="I26" s="56">
        <v>1508.8657599999999</v>
      </c>
      <c r="J26" s="56">
        <v>4144.4765600000001</v>
      </c>
      <c r="K26" s="56">
        <v>1176.13777</v>
      </c>
      <c r="L26" s="56">
        <v>1454.1008999999999</v>
      </c>
      <c r="M26" s="56">
        <v>2050.8605400000001</v>
      </c>
      <c r="N26" s="56">
        <v>1506.0622499999999</v>
      </c>
      <c r="O26" s="56">
        <v>0</v>
      </c>
      <c r="P26" s="57">
        <v>17879.096839999998</v>
      </c>
      <c r="Q26" s="185" t="s">
        <v>329</v>
      </c>
    </row>
    <row r="27" spans="1:17" ht="14.45" customHeight="1" x14ac:dyDescent="0.2">
      <c r="A27" s="22" t="s">
        <v>55</v>
      </c>
      <c r="B27" s="58">
        <v>588005.01005209994</v>
      </c>
      <c r="C27" s="59">
        <v>49000.417504341662</v>
      </c>
      <c r="D27" s="59">
        <v>49157.368370000004</v>
      </c>
      <c r="E27" s="59">
        <v>43874.89099</v>
      </c>
      <c r="F27" s="59">
        <v>42378.942710000003</v>
      </c>
      <c r="G27" s="59">
        <v>89390.625260000001</v>
      </c>
      <c r="H27" s="59">
        <v>44107.992090000007</v>
      </c>
      <c r="I27" s="59">
        <v>47220.372340000002</v>
      </c>
      <c r="J27" s="59">
        <v>53494.505920000003</v>
      </c>
      <c r="K27" s="59">
        <v>42250.462610000002</v>
      </c>
      <c r="L27" s="59">
        <v>47145.509140000002</v>
      </c>
      <c r="M27" s="59">
        <v>44531.614020000001</v>
      </c>
      <c r="N27" s="59">
        <v>49060.899659999995</v>
      </c>
      <c r="O27" s="59">
        <v>0</v>
      </c>
      <c r="P27" s="60">
        <v>552613.18310999998</v>
      </c>
      <c r="Q27" s="186">
        <v>1.0252476337871572</v>
      </c>
    </row>
    <row r="28" spans="1:17" ht="14.45" customHeight="1" x14ac:dyDescent="0.2">
      <c r="A28" s="20" t="s">
        <v>56</v>
      </c>
      <c r="B28" s="55">
        <v>1616.2724330999999</v>
      </c>
      <c r="C28" s="56">
        <v>134.689369425</v>
      </c>
      <c r="D28" s="56">
        <v>1.7909999999999999</v>
      </c>
      <c r="E28" s="56">
        <v>32.69079</v>
      </c>
      <c r="F28" s="56">
        <v>34.268519999999995</v>
      </c>
      <c r="G28" s="56">
        <v>30.611999999999998</v>
      </c>
      <c r="H28" s="56">
        <v>90.012710000000013</v>
      </c>
      <c r="I28" s="56">
        <v>366.30253000000005</v>
      </c>
      <c r="J28" s="56">
        <v>799.33103000000006</v>
      </c>
      <c r="K28" s="56">
        <v>2.1630199999999999</v>
      </c>
      <c r="L28" s="56">
        <v>-313.08609999999999</v>
      </c>
      <c r="M28" s="56">
        <v>73.079850000000008</v>
      </c>
      <c r="N28" s="56">
        <v>47.648220000000002</v>
      </c>
      <c r="O28" s="56">
        <v>0</v>
      </c>
      <c r="P28" s="57">
        <v>1164.8135700000003</v>
      </c>
      <c r="Q28" s="185">
        <v>0.78619525192919848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0.28289999999999998</v>
      </c>
      <c r="F31" s="62">
        <v>0.37719999999999998</v>
      </c>
      <c r="G31" s="62">
        <v>72.63839999999999</v>
      </c>
      <c r="H31" s="62">
        <v>0.47149999999999997</v>
      </c>
      <c r="I31" s="62">
        <v>1.9430000000000001</v>
      </c>
      <c r="J31" s="62">
        <v>0.56579999999999997</v>
      </c>
      <c r="K31" s="62">
        <v>1.2601</v>
      </c>
      <c r="L31" s="62">
        <v>0.66010000000000002</v>
      </c>
      <c r="M31" s="62">
        <v>20.470380000000002</v>
      </c>
      <c r="N31" s="62">
        <v>0</v>
      </c>
      <c r="O31" s="62">
        <v>0</v>
      </c>
      <c r="P31" s="63">
        <v>98.66937999999999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55B74B5C-7998-4CA3-BBAE-58032379CFCA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-533907.74727400101</v>
      </c>
      <c r="C6" s="707">
        <v>127463.36766</v>
      </c>
      <c r="D6" s="707">
        <v>661371.114934001</v>
      </c>
      <c r="E6" s="708">
        <v>-0.23873668870848189</v>
      </c>
      <c r="F6" s="706">
        <v>147928.22957600001</v>
      </c>
      <c r="G6" s="707">
        <v>135600.87711133336</v>
      </c>
      <c r="H6" s="707">
        <v>5866.2530700000007</v>
      </c>
      <c r="I6" s="707">
        <v>-30780.9711300001</v>
      </c>
      <c r="J6" s="707">
        <v>-166381.84824133347</v>
      </c>
      <c r="K6" s="709">
        <v>-0.20808044021229893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536107.26105920097</v>
      </c>
      <c r="C7" s="707">
        <v>535597.99653</v>
      </c>
      <c r="D7" s="707">
        <v>-509.26452920096926</v>
      </c>
      <c r="E7" s="708">
        <v>0.99905006970397159</v>
      </c>
      <c r="F7" s="706">
        <v>588005.01005209994</v>
      </c>
      <c r="G7" s="707">
        <v>539004.59254775825</v>
      </c>
      <c r="H7" s="707">
        <v>47554.837409999993</v>
      </c>
      <c r="I7" s="707">
        <v>534734.08626999997</v>
      </c>
      <c r="J7" s="707">
        <v>-4270.5062777582789</v>
      </c>
      <c r="K7" s="709">
        <v>0.90940396277001123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378226.41971330001</v>
      </c>
      <c r="C8" s="707">
        <v>407826.81526999996</v>
      </c>
      <c r="D8" s="707">
        <v>29600.39555669995</v>
      </c>
      <c r="E8" s="708">
        <v>1.0782610468595435</v>
      </c>
      <c r="F8" s="706">
        <v>433173.01295050001</v>
      </c>
      <c r="G8" s="707">
        <v>397075.26187129167</v>
      </c>
      <c r="H8" s="707">
        <v>36083.654060000001</v>
      </c>
      <c r="I8" s="707">
        <v>383244.41608</v>
      </c>
      <c r="J8" s="707">
        <v>-13830.845791291678</v>
      </c>
      <c r="K8" s="709">
        <v>0.88473751739422068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374853.46049370005</v>
      </c>
      <c r="C9" s="707">
        <v>404536.37926999998</v>
      </c>
      <c r="D9" s="707">
        <v>29682.918776299921</v>
      </c>
      <c r="E9" s="708">
        <v>1.0791853935060545</v>
      </c>
      <c r="F9" s="706">
        <v>429777.9204842</v>
      </c>
      <c r="G9" s="707">
        <v>393963.09377718339</v>
      </c>
      <c r="H9" s="707">
        <v>35791.908309999999</v>
      </c>
      <c r="I9" s="707">
        <v>380318.32532999996</v>
      </c>
      <c r="J9" s="707">
        <v>-13644.768447183422</v>
      </c>
      <c r="K9" s="709">
        <v>0.88491825010815484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2.5800000000000003E-3</v>
      </c>
      <c r="D10" s="707">
        <v>2.5800000000000003E-3</v>
      </c>
      <c r="E10" s="708">
        <v>0</v>
      </c>
      <c r="F10" s="706">
        <v>0</v>
      </c>
      <c r="G10" s="707">
        <v>0</v>
      </c>
      <c r="H10" s="707">
        <v>-2.0999999999999998E-4</v>
      </c>
      <c r="I10" s="707">
        <v>-5.6000000000000006E-4</v>
      </c>
      <c r="J10" s="707">
        <v>-5.6000000000000006E-4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2.5800000000000003E-3</v>
      </c>
      <c r="D11" s="707">
        <v>2.5800000000000003E-3</v>
      </c>
      <c r="E11" s="708">
        <v>0</v>
      </c>
      <c r="F11" s="706">
        <v>0</v>
      </c>
      <c r="G11" s="707">
        <v>0</v>
      </c>
      <c r="H11" s="707">
        <v>-2.0999999999999998E-4</v>
      </c>
      <c r="I11" s="707">
        <v>-5.6000000000000006E-4</v>
      </c>
      <c r="J11" s="707">
        <v>-5.6000000000000006E-4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362263.0000004</v>
      </c>
      <c r="C12" s="707">
        <v>388740.72113999998</v>
      </c>
      <c r="D12" s="707">
        <v>26477.721139599977</v>
      </c>
      <c r="E12" s="708">
        <v>1.0730897749413293</v>
      </c>
      <c r="F12" s="706">
        <v>414200.0000006</v>
      </c>
      <c r="G12" s="707">
        <v>379683.33333388332</v>
      </c>
      <c r="H12" s="707">
        <v>34787.380770000003</v>
      </c>
      <c r="I12" s="707">
        <v>367109.34538000001</v>
      </c>
      <c r="J12" s="707">
        <v>-12573.987953883305</v>
      </c>
      <c r="K12" s="709">
        <v>0.88630938044294594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38113</v>
      </c>
      <c r="C13" s="707">
        <v>35090.031029999998</v>
      </c>
      <c r="D13" s="707">
        <v>-3022.9689700000017</v>
      </c>
      <c r="E13" s="708">
        <v>0.9206840456012384</v>
      </c>
      <c r="F13" s="706">
        <v>37790.000000100001</v>
      </c>
      <c r="G13" s="707">
        <v>34640.833333425006</v>
      </c>
      <c r="H13" s="707">
        <v>2478.1050499999997</v>
      </c>
      <c r="I13" s="707">
        <v>29441.578249999999</v>
      </c>
      <c r="J13" s="707">
        <v>-5199.2550834250069</v>
      </c>
      <c r="K13" s="709">
        <v>0.77908383831495343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330</v>
      </c>
      <c r="C14" s="707">
        <v>313.35543999999999</v>
      </c>
      <c r="D14" s="707">
        <v>-16.644560000000013</v>
      </c>
      <c r="E14" s="708">
        <v>0.9495619393939394</v>
      </c>
      <c r="F14" s="706">
        <v>330</v>
      </c>
      <c r="G14" s="707">
        <v>302.5</v>
      </c>
      <c r="H14" s="707">
        <v>24.379799999999999</v>
      </c>
      <c r="I14" s="707">
        <v>383.80628999999999</v>
      </c>
      <c r="J14" s="707">
        <v>81.30628999999999</v>
      </c>
      <c r="K14" s="709">
        <v>1.1630493636363637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0</v>
      </c>
      <c r="C15" s="707">
        <v>0</v>
      </c>
      <c r="D15" s="707">
        <v>0</v>
      </c>
      <c r="E15" s="708">
        <v>0</v>
      </c>
      <c r="F15" s="706">
        <v>0</v>
      </c>
      <c r="G15" s="707">
        <v>0</v>
      </c>
      <c r="H15" s="707">
        <v>0</v>
      </c>
      <c r="I15" s="707">
        <v>55.083109999999998</v>
      </c>
      <c r="J15" s="707">
        <v>55.083109999999998</v>
      </c>
      <c r="K15" s="709">
        <v>0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230.00000020000002</v>
      </c>
      <c r="C16" s="707">
        <v>240.75317000000001</v>
      </c>
      <c r="D16" s="707">
        <v>10.753169799999995</v>
      </c>
      <c r="E16" s="708">
        <v>1.0467529121332584</v>
      </c>
      <c r="F16" s="706">
        <v>230.00000020000002</v>
      </c>
      <c r="G16" s="707">
        <v>210.8333335166667</v>
      </c>
      <c r="H16" s="707">
        <v>15.971690000000001</v>
      </c>
      <c r="I16" s="707">
        <v>178.58423999999999</v>
      </c>
      <c r="J16" s="707">
        <v>-32.249093516666704</v>
      </c>
      <c r="K16" s="709">
        <v>0.77645321671612755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50</v>
      </c>
      <c r="C17" s="707">
        <v>250.14829</v>
      </c>
      <c r="D17" s="707">
        <v>200.14829</v>
      </c>
      <c r="E17" s="708">
        <v>5.0029658000000001</v>
      </c>
      <c r="F17" s="706">
        <v>50</v>
      </c>
      <c r="G17" s="707">
        <v>45.833333333333336</v>
      </c>
      <c r="H17" s="707">
        <v>2.0990199999999999</v>
      </c>
      <c r="I17" s="707">
        <v>36.43486</v>
      </c>
      <c r="J17" s="707">
        <v>-9.3984733333333352</v>
      </c>
      <c r="K17" s="709">
        <v>0.72869720000000004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</v>
      </c>
      <c r="C18" s="707">
        <v>83.543410000000009</v>
      </c>
      <c r="D18" s="707">
        <v>78.543410000000009</v>
      </c>
      <c r="E18" s="708">
        <v>16.708682000000003</v>
      </c>
      <c r="F18" s="706">
        <v>5</v>
      </c>
      <c r="G18" s="707">
        <v>4.5833333333333339</v>
      </c>
      <c r="H18" s="707">
        <v>11.019</v>
      </c>
      <c r="I18" s="707">
        <v>23.874490000000002</v>
      </c>
      <c r="J18" s="707">
        <v>19.291156666666666</v>
      </c>
      <c r="K18" s="709">
        <v>4.7748980000000003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3.6519599999999999</v>
      </c>
      <c r="D19" s="707">
        <v>3.6519599999999999</v>
      </c>
      <c r="E19" s="708">
        <v>0</v>
      </c>
      <c r="F19" s="706">
        <v>0</v>
      </c>
      <c r="G19" s="707">
        <v>0</v>
      </c>
      <c r="H19" s="707">
        <v>0</v>
      </c>
      <c r="I19" s="707">
        <v>1.8259799999999999</v>
      </c>
      <c r="J19" s="707">
        <v>1.8259799999999999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399.99999989999998</v>
      </c>
      <c r="C20" s="707">
        <v>623.95220999999992</v>
      </c>
      <c r="D20" s="707">
        <v>223.95221009999995</v>
      </c>
      <c r="E20" s="708">
        <v>1.5598805253899701</v>
      </c>
      <c r="F20" s="706">
        <v>600.00000009999997</v>
      </c>
      <c r="G20" s="707">
        <v>550.00000009166661</v>
      </c>
      <c r="H20" s="707">
        <v>28.832599999999999</v>
      </c>
      <c r="I20" s="707">
        <v>490.56796999999995</v>
      </c>
      <c r="J20" s="707">
        <v>-59.432030091666661</v>
      </c>
      <c r="K20" s="709">
        <v>0.81761328319706439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80</v>
      </c>
      <c r="C21" s="707">
        <v>122.74448</v>
      </c>
      <c r="D21" s="707">
        <v>42.744479999999996</v>
      </c>
      <c r="E21" s="708">
        <v>1.5343059999999999</v>
      </c>
      <c r="F21" s="706">
        <v>120.00000010000001</v>
      </c>
      <c r="G21" s="707">
        <v>110.00000009166668</v>
      </c>
      <c r="H21" s="707">
        <v>3.2116400000000001</v>
      </c>
      <c r="I21" s="707">
        <v>58.758129999999994</v>
      </c>
      <c r="J21" s="707">
        <v>-51.241870091666684</v>
      </c>
      <c r="K21" s="709">
        <v>0.48965108292529069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305000.0000004</v>
      </c>
      <c r="C22" s="707">
        <v>335153.97143000003</v>
      </c>
      <c r="D22" s="707">
        <v>30153.971429600031</v>
      </c>
      <c r="E22" s="708">
        <v>1.0988654800969195</v>
      </c>
      <c r="F22" s="706">
        <v>357000</v>
      </c>
      <c r="G22" s="707">
        <v>327250</v>
      </c>
      <c r="H22" s="707">
        <v>31404.932789999999</v>
      </c>
      <c r="I22" s="707">
        <v>325577.35586000001</v>
      </c>
      <c r="J22" s="707">
        <v>-1672.6441399999894</v>
      </c>
      <c r="K22" s="709">
        <v>0.91198138896358549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18000</v>
      </c>
      <c r="C23" s="707">
        <v>16772.589779999998</v>
      </c>
      <c r="D23" s="707">
        <v>-1227.4102200000016</v>
      </c>
      <c r="E23" s="708">
        <v>0.93181054333333324</v>
      </c>
      <c r="F23" s="706">
        <v>18000</v>
      </c>
      <c r="G23" s="707">
        <v>16500</v>
      </c>
      <c r="H23" s="707">
        <v>813.04676000000006</v>
      </c>
      <c r="I23" s="707">
        <v>10762.59384</v>
      </c>
      <c r="J23" s="707">
        <v>-5737.4061600000005</v>
      </c>
      <c r="K23" s="709">
        <v>0.59792188000000002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54.999999900000006</v>
      </c>
      <c r="C24" s="707">
        <v>85.979939999999999</v>
      </c>
      <c r="D24" s="707">
        <v>30.979940099999993</v>
      </c>
      <c r="E24" s="708">
        <v>1.5632716392059482</v>
      </c>
      <c r="F24" s="706">
        <v>75.000000100000008</v>
      </c>
      <c r="G24" s="707">
        <v>68.750000091666678</v>
      </c>
      <c r="H24" s="707">
        <v>5.7824200000000001</v>
      </c>
      <c r="I24" s="707">
        <v>98.882360000000006</v>
      </c>
      <c r="J24" s="707">
        <v>30.132359908333328</v>
      </c>
      <c r="K24" s="709">
        <v>1.3184314649087581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3299.1413640000001</v>
      </c>
      <c r="C25" s="707">
        <v>3417.1350000000002</v>
      </c>
      <c r="D25" s="707">
        <v>117.99363600000015</v>
      </c>
      <c r="E25" s="708">
        <v>1.035764953053403</v>
      </c>
      <c r="F25" s="706">
        <v>3117.9648423000003</v>
      </c>
      <c r="G25" s="707">
        <v>2858.134438775</v>
      </c>
      <c r="H25" s="707">
        <v>236.96</v>
      </c>
      <c r="I25" s="707">
        <v>2540.0700000000002</v>
      </c>
      <c r="J25" s="707">
        <v>-318.06443877499987</v>
      </c>
      <c r="K25" s="709">
        <v>0.81465639558856928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3249.6760162</v>
      </c>
      <c r="C26" s="707">
        <v>3339.9250000000002</v>
      </c>
      <c r="D26" s="707">
        <v>90.248983800000133</v>
      </c>
      <c r="E26" s="708">
        <v>1.0277716865774</v>
      </c>
      <c r="F26" s="706">
        <v>3073.6609033</v>
      </c>
      <c r="G26" s="707">
        <v>2817.5224946916669</v>
      </c>
      <c r="H26" s="707">
        <v>235.38</v>
      </c>
      <c r="I26" s="707">
        <v>2513.89</v>
      </c>
      <c r="J26" s="707">
        <v>-303.63249469166703</v>
      </c>
      <c r="K26" s="709">
        <v>0.81788137308868114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49.465347800000004</v>
      </c>
      <c r="C27" s="707">
        <v>77.209999999999994</v>
      </c>
      <c r="D27" s="707">
        <v>27.74465219999999</v>
      </c>
      <c r="E27" s="708">
        <v>1.5608906726417475</v>
      </c>
      <c r="F27" s="706">
        <v>44.303939</v>
      </c>
      <c r="G27" s="707">
        <v>40.611944083333334</v>
      </c>
      <c r="H27" s="707">
        <v>1.58</v>
      </c>
      <c r="I27" s="707">
        <v>26.18</v>
      </c>
      <c r="J27" s="707">
        <v>-14.431944083333335</v>
      </c>
      <c r="K27" s="709">
        <v>0.59091811226988189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7058.9999999000001</v>
      </c>
      <c r="C28" s="707">
        <v>8385.1878699999997</v>
      </c>
      <c r="D28" s="707">
        <v>1326.1878700999996</v>
      </c>
      <c r="E28" s="708">
        <v>1.1878719181355415</v>
      </c>
      <c r="F28" s="706">
        <v>9831.9999993999991</v>
      </c>
      <c r="G28" s="707">
        <v>9012.6666661166655</v>
      </c>
      <c r="H28" s="707">
        <v>597.63499000000002</v>
      </c>
      <c r="I28" s="707">
        <v>8334.4229299999988</v>
      </c>
      <c r="J28" s="707">
        <v>-678.2437361166667</v>
      </c>
      <c r="K28" s="709">
        <v>0.84768337372951685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59.999999900000006</v>
      </c>
      <c r="C29" s="707">
        <v>58.144150000000003</v>
      </c>
      <c r="D29" s="707">
        <v>-1.8558499000000026</v>
      </c>
      <c r="E29" s="708">
        <v>0.96906916828178191</v>
      </c>
      <c r="F29" s="706">
        <v>59.999999900000006</v>
      </c>
      <c r="G29" s="707">
        <v>54.999999908333336</v>
      </c>
      <c r="H29" s="707">
        <v>1.8446900000000002</v>
      </c>
      <c r="I29" s="707">
        <v>48.87867</v>
      </c>
      <c r="J29" s="707">
        <v>-6.1213299083333368</v>
      </c>
      <c r="K29" s="709">
        <v>0.8146445013577408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0</v>
      </c>
      <c r="C30" s="707">
        <v>32.0685</v>
      </c>
      <c r="D30" s="707">
        <v>32.0685</v>
      </c>
      <c r="E30" s="708">
        <v>0</v>
      </c>
      <c r="F30" s="706">
        <v>83.000000299999996</v>
      </c>
      <c r="G30" s="707">
        <v>76.083333608333334</v>
      </c>
      <c r="H30" s="707">
        <v>8.3650000000000002</v>
      </c>
      <c r="I30" s="707">
        <v>28.316929999999999</v>
      </c>
      <c r="J30" s="707">
        <v>-47.766403608333334</v>
      </c>
      <c r="K30" s="709">
        <v>0.34116783009216445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455</v>
      </c>
      <c r="C31" s="707">
        <v>450.72040000000004</v>
      </c>
      <c r="D31" s="707">
        <v>-4.2795999999999594</v>
      </c>
      <c r="E31" s="708">
        <v>0.99059428571428576</v>
      </c>
      <c r="F31" s="706">
        <v>834.99999979999996</v>
      </c>
      <c r="G31" s="707">
        <v>765.4166664833333</v>
      </c>
      <c r="H31" s="707">
        <v>29.299520000000001</v>
      </c>
      <c r="I31" s="707">
        <v>743.22406000000001</v>
      </c>
      <c r="J31" s="707">
        <v>-22.192606483333293</v>
      </c>
      <c r="K31" s="709">
        <v>0.89008869482397335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2110</v>
      </c>
      <c r="C32" s="707">
        <v>2570.7915800000001</v>
      </c>
      <c r="D32" s="707">
        <v>460.79158000000007</v>
      </c>
      <c r="E32" s="708">
        <v>1.2183846350710901</v>
      </c>
      <c r="F32" s="706">
        <v>2642.0000002000002</v>
      </c>
      <c r="G32" s="707">
        <v>2421.8333335166667</v>
      </c>
      <c r="H32" s="707">
        <v>140.26331999999999</v>
      </c>
      <c r="I32" s="707">
        <v>1932.4142099999999</v>
      </c>
      <c r="J32" s="707">
        <v>-489.41912351666679</v>
      </c>
      <c r="K32" s="709">
        <v>0.73142097269254946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3467.9999999000001</v>
      </c>
      <c r="C33" s="707">
        <v>4396.3556900000003</v>
      </c>
      <c r="D33" s="707">
        <v>928.35569010000017</v>
      </c>
      <c r="E33" s="708">
        <v>1.2676919521703487</v>
      </c>
      <c r="F33" s="706">
        <v>3467.9999999000001</v>
      </c>
      <c r="G33" s="707">
        <v>3178.9999999083338</v>
      </c>
      <c r="H33" s="707">
        <v>100.09627999999999</v>
      </c>
      <c r="I33" s="707">
        <v>3674.2374500000001</v>
      </c>
      <c r="J33" s="707">
        <v>495.23745009166623</v>
      </c>
      <c r="K33" s="709">
        <v>1.0594686995691889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280</v>
      </c>
      <c r="C34" s="707">
        <v>221.44773999999998</v>
      </c>
      <c r="D34" s="707">
        <v>-58.552260000000018</v>
      </c>
      <c r="E34" s="708">
        <v>0.79088478571428567</v>
      </c>
      <c r="F34" s="706">
        <v>230</v>
      </c>
      <c r="G34" s="707">
        <v>210.83333333333334</v>
      </c>
      <c r="H34" s="707">
        <v>17.32517</v>
      </c>
      <c r="I34" s="707">
        <v>232.32091</v>
      </c>
      <c r="J34" s="707">
        <v>21.487576666666655</v>
      </c>
      <c r="K34" s="709">
        <v>1.0100909130434783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120.00000059999999</v>
      </c>
      <c r="C35" s="707">
        <v>243.17281</v>
      </c>
      <c r="D35" s="707">
        <v>123.17280940000001</v>
      </c>
      <c r="E35" s="708">
        <v>2.0264400732011332</v>
      </c>
      <c r="F35" s="706">
        <v>128.00000030000001</v>
      </c>
      <c r="G35" s="707">
        <v>117.33333360833335</v>
      </c>
      <c r="H35" s="707">
        <v>58.388109999999998</v>
      </c>
      <c r="I35" s="707">
        <v>546.07578000000001</v>
      </c>
      <c r="J35" s="707">
        <v>428.74244639166665</v>
      </c>
      <c r="K35" s="709">
        <v>4.2662170212510535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549.99999979999996</v>
      </c>
      <c r="C36" s="707">
        <v>401.38601</v>
      </c>
      <c r="D36" s="707">
        <v>-148.61398979999996</v>
      </c>
      <c r="E36" s="708">
        <v>0.7297927457199247</v>
      </c>
      <c r="F36" s="706">
        <v>989.99999960000002</v>
      </c>
      <c r="G36" s="707">
        <v>907.49999963333335</v>
      </c>
      <c r="H36" s="707">
        <v>239.02761999999998</v>
      </c>
      <c r="I36" s="707">
        <v>677.52261999999996</v>
      </c>
      <c r="J36" s="707">
        <v>-229.97737963333338</v>
      </c>
      <c r="K36" s="709">
        <v>0.68436628310479442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9.9999995999999989</v>
      </c>
      <c r="C37" s="707">
        <v>4.0250000000000004</v>
      </c>
      <c r="D37" s="707">
        <v>-5.9749995999999985</v>
      </c>
      <c r="E37" s="708">
        <v>0.40250001610000075</v>
      </c>
      <c r="F37" s="706">
        <v>9.9999995999999989</v>
      </c>
      <c r="G37" s="707">
        <v>9.1666662999999993</v>
      </c>
      <c r="H37" s="707">
        <v>0</v>
      </c>
      <c r="I37" s="707">
        <v>0</v>
      </c>
      <c r="J37" s="707">
        <v>-9.1666662999999993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6.0000001000000003</v>
      </c>
      <c r="C38" s="707">
        <v>4.3147900000000003</v>
      </c>
      <c r="D38" s="707">
        <v>-1.6852100999999999</v>
      </c>
      <c r="E38" s="708">
        <v>0.71913165468113915</v>
      </c>
      <c r="F38" s="706">
        <v>6.0000001000000003</v>
      </c>
      <c r="G38" s="707">
        <v>5.5000000916666671</v>
      </c>
      <c r="H38" s="707">
        <v>0.28777999999999998</v>
      </c>
      <c r="I38" s="707">
        <v>3.21868</v>
      </c>
      <c r="J38" s="707">
        <v>-2.2813200916666672</v>
      </c>
      <c r="K38" s="709">
        <v>0.53644665772588906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1379.9999997</v>
      </c>
      <c r="G39" s="707">
        <v>1264.999999725</v>
      </c>
      <c r="H39" s="707">
        <v>0</v>
      </c>
      <c r="I39" s="707">
        <v>361.61962</v>
      </c>
      <c r="J39" s="707">
        <v>-903.38037972500001</v>
      </c>
      <c r="K39" s="709">
        <v>0.26204320295551664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2.7611999999999997</v>
      </c>
      <c r="D40" s="707">
        <v>2.7611999999999997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2.3980000000000001</v>
      </c>
      <c r="I41" s="707">
        <v>84.914500000000004</v>
      </c>
      <c r="J41" s="707">
        <v>84.914500000000004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0</v>
      </c>
      <c r="D42" s="707">
        <v>0</v>
      </c>
      <c r="E42" s="708">
        <v>0</v>
      </c>
      <c r="F42" s="706">
        <v>0</v>
      </c>
      <c r="G42" s="707">
        <v>0</v>
      </c>
      <c r="H42" s="707">
        <v>0</v>
      </c>
      <c r="I42" s="707">
        <v>4.1000000000000002E-2</v>
      </c>
      <c r="J42" s="707">
        <v>4.1000000000000002E-2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0.33950000000000002</v>
      </c>
      <c r="I43" s="707">
        <v>1.6385000000000001</v>
      </c>
      <c r="J43" s="707">
        <v>1.6385000000000001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1228.2967684</v>
      </c>
      <c r="C44" s="707">
        <v>1108.75073</v>
      </c>
      <c r="D44" s="707">
        <v>-119.54603840000004</v>
      </c>
      <c r="E44" s="708">
        <v>0.90267332661330479</v>
      </c>
      <c r="F44" s="706">
        <v>1295.2336393999999</v>
      </c>
      <c r="G44" s="707">
        <v>1187.2975027833331</v>
      </c>
      <c r="H44" s="707">
        <v>82.986820000000009</v>
      </c>
      <c r="I44" s="707">
        <v>1009.78353</v>
      </c>
      <c r="J44" s="707">
        <v>-177.51397278333309</v>
      </c>
      <c r="K44" s="709">
        <v>0.7796149661985069</v>
      </c>
      <c r="L44" s="270"/>
      <c r="M44" s="705" t="str">
        <f t="shared" si="0"/>
        <v>X</v>
      </c>
    </row>
    <row r="45" spans="1:13" ht="14.45" customHeight="1" x14ac:dyDescent="0.2">
      <c r="A45" s="710" t="s">
        <v>369</v>
      </c>
      <c r="B45" s="706">
        <v>976.70191899999998</v>
      </c>
      <c r="C45" s="707">
        <v>934.91390000000001</v>
      </c>
      <c r="D45" s="707">
        <v>-41.788018999999963</v>
      </c>
      <c r="E45" s="708">
        <v>0.95721517672169132</v>
      </c>
      <c r="F45" s="706">
        <v>1029.7883664999999</v>
      </c>
      <c r="G45" s="707">
        <v>943.97266929166665</v>
      </c>
      <c r="H45" s="707">
        <v>67.009910000000005</v>
      </c>
      <c r="I45" s="707">
        <v>864.76545999999996</v>
      </c>
      <c r="J45" s="707">
        <v>-79.207209291666686</v>
      </c>
      <c r="K45" s="709">
        <v>0.83975065958370387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251.59484940000002</v>
      </c>
      <c r="C46" s="707">
        <v>173.83682999999999</v>
      </c>
      <c r="D46" s="707">
        <v>-77.758019400000023</v>
      </c>
      <c r="E46" s="708">
        <v>0.6909395419443749</v>
      </c>
      <c r="F46" s="706">
        <v>265.44527289999996</v>
      </c>
      <c r="G46" s="707">
        <v>243.32483349166662</v>
      </c>
      <c r="H46" s="707">
        <v>15.97691</v>
      </c>
      <c r="I46" s="707">
        <v>145.01806999999999</v>
      </c>
      <c r="J46" s="707">
        <v>-98.306763491666629</v>
      </c>
      <c r="K46" s="709">
        <v>0.54632003205659652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724.10925029999908</v>
      </c>
      <c r="C47" s="707">
        <v>837.86658999999997</v>
      </c>
      <c r="D47" s="707">
        <v>113.7573397000009</v>
      </c>
      <c r="E47" s="708">
        <v>1.1570996913143579</v>
      </c>
      <c r="F47" s="706">
        <v>754.63744489999897</v>
      </c>
      <c r="G47" s="707">
        <v>691.75099115833234</v>
      </c>
      <c r="H47" s="707">
        <v>56.261540000000004</v>
      </c>
      <c r="I47" s="707">
        <v>784.64377999999999</v>
      </c>
      <c r="J47" s="707">
        <v>92.892788841667652</v>
      </c>
      <c r="K47" s="709">
        <v>1.0397625844076388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0</v>
      </c>
      <c r="C48" s="707">
        <v>2.30802</v>
      </c>
      <c r="D48" s="707">
        <v>2.30802</v>
      </c>
      <c r="E48" s="708">
        <v>0</v>
      </c>
      <c r="F48" s="706">
        <v>0</v>
      </c>
      <c r="G48" s="707">
        <v>0</v>
      </c>
      <c r="H48" s="707">
        <v>0</v>
      </c>
      <c r="I48" s="707">
        <v>46.534800000000004</v>
      </c>
      <c r="J48" s="707">
        <v>46.534800000000004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94.98434970000001</v>
      </c>
      <c r="C49" s="707">
        <v>75.614350000000002</v>
      </c>
      <c r="D49" s="707">
        <v>-19.369999700000008</v>
      </c>
      <c r="E49" s="708">
        <v>0.79607167116289679</v>
      </c>
      <c r="F49" s="706">
        <v>95</v>
      </c>
      <c r="G49" s="707">
        <v>87.083333333333343</v>
      </c>
      <c r="H49" s="707">
        <v>4.6623599999999996</v>
      </c>
      <c r="I49" s="707">
        <v>56.93103</v>
      </c>
      <c r="J49" s="707">
        <v>-30.152303333333343</v>
      </c>
      <c r="K49" s="709">
        <v>0.59927399999999997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215.00000009999999</v>
      </c>
      <c r="C50" s="707">
        <v>294.19034999999997</v>
      </c>
      <c r="D50" s="707">
        <v>79.190349899999973</v>
      </c>
      <c r="E50" s="708">
        <v>1.3683272086658942</v>
      </c>
      <c r="F50" s="706">
        <v>215.00000009999999</v>
      </c>
      <c r="G50" s="707">
        <v>197.08333342499998</v>
      </c>
      <c r="H50" s="707">
        <v>15.09985</v>
      </c>
      <c r="I50" s="707">
        <v>189.71917999999999</v>
      </c>
      <c r="J50" s="707">
        <v>-7.3641534249999836</v>
      </c>
      <c r="K50" s="709">
        <v>0.8824147902872489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128.4310701</v>
      </c>
      <c r="C51" s="707">
        <v>102.99128</v>
      </c>
      <c r="D51" s="707">
        <v>-25.439790099999996</v>
      </c>
      <c r="E51" s="708">
        <v>0.80191872511696849</v>
      </c>
      <c r="F51" s="706">
        <v>130.00000030000001</v>
      </c>
      <c r="G51" s="707">
        <v>119.16666694166668</v>
      </c>
      <c r="H51" s="707">
        <v>4.59666</v>
      </c>
      <c r="I51" s="707">
        <v>94.581109999999995</v>
      </c>
      <c r="J51" s="707">
        <v>-24.585556941666681</v>
      </c>
      <c r="K51" s="709">
        <v>0.7275469983210453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22.903380700000003</v>
      </c>
      <c r="C52" s="707">
        <v>20.24127</v>
      </c>
      <c r="D52" s="707">
        <v>-2.662110700000003</v>
      </c>
      <c r="E52" s="708">
        <v>0.88376778367920139</v>
      </c>
      <c r="F52" s="706">
        <v>25.301403699999998</v>
      </c>
      <c r="G52" s="707">
        <v>23.192953391666663</v>
      </c>
      <c r="H52" s="707">
        <v>2.2514499999999997</v>
      </c>
      <c r="I52" s="707">
        <v>25.635189999999998</v>
      </c>
      <c r="J52" s="707">
        <v>2.4422366083333351</v>
      </c>
      <c r="K52" s="709">
        <v>1.0131924024436636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3.6735000000000002</v>
      </c>
      <c r="D53" s="707">
        <v>3.6735000000000002</v>
      </c>
      <c r="E53" s="708">
        <v>0</v>
      </c>
      <c r="F53" s="706">
        <v>0</v>
      </c>
      <c r="G53" s="707">
        <v>0</v>
      </c>
      <c r="H53" s="707">
        <v>0</v>
      </c>
      <c r="I53" s="707">
        <v>0</v>
      </c>
      <c r="J53" s="707">
        <v>0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43.337969999999999</v>
      </c>
      <c r="D54" s="707">
        <v>43.337969999999999</v>
      </c>
      <c r="E54" s="708">
        <v>0</v>
      </c>
      <c r="F54" s="706">
        <v>0</v>
      </c>
      <c r="G54" s="707">
        <v>0</v>
      </c>
      <c r="H54" s="707">
        <v>3.2863600000000002</v>
      </c>
      <c r="I54" s="707">
        <v>37.497910000000005</v>
      </c>
      <c r="J54" s="707">
        <v>37.497910000000005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2.8376999999999999</v>
      </c>
      <c r="D55" s="707">
        <v>2.8376999999999999</v>
      </c>
      <c r="E55" s="708">
        <v>0</v>
      </c>
      <c r="F55" s="706">
        <v>0</v>
      </c>
      <c r="G55" s="707">
        <v>0</v>
      </c>
      <c r="H55" s="707">
        <v>0.14709999999999998</v>
      </c>
      <c r="I55" s="707">
        <v>2.91547</v>
      </c>
      <c r="J55" s="707">
        <v>2.91547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53.874719499999998</v>
      </c>
      <c r="C56" s="707">
        <v>74.57238000000001</v>
      </c>
      <c r="D56" s="707">
        <v>20.697660500000012</v>
      </c>
      <c r="E56" s="708">
        <v>1.3841813134637297</v>
      </c>
      <c r="F56" s="706">
        <v>78.8260413</v>
      </c>
      <c r="G56" s="707">
        <v>72.257204525000006</v>
      </c>
      <c r="H56" s="707">
        <v>8.1157599999999999</v>
      </c>
      <c r="I56" s="707">
        <v>59.014710000000001</v>
      </c>
      <c r="J56" s="707">
        <v>-13.242494525000005</v>
      </c>
      <c r="K56" s="709">
        <v>0.748670224036736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</v>
      </c>
      <c r="D57" s="707">
        <v>0</v>
      </c>
      <c r="E57" s="708">
        <v>0</v>
      </c>
      <c r="F57" s="706">
        <v>0</v>
      </c>
      <c r="G57" s="707">
        <v>0</v>
      </c>
      <c r="H57" s="707">
        <v>0</v>
      </c>
      <c r="I57" s="707">
        <v>14.563499999999999</v>
      </c>
      <c r="J57" s="707">
        <v>14.563499999999999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10.32816</v>
      </c>
      <c r="D58" s="707">
        <v>10.32816</v>
      </c>
      <c r="E58" s="708">
        <v>0</v>
      </c>
      <c r="F58" s="706">
        <v>0</v>
      </c>
      <c r="G58" s="707">
        <v>0</v>
      </c>
      <c r="H58" s="707">
        <v>0</v>
      </c>
      <c r="I58" s="707">
        <v>5.8079999999999998</v>
      </c>
      <c r="J58" s="707">
        <v>5.8079999999999998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1.2499899999999999</v>
      </c>
      <c r="D59" s="707">
        <v>1.2499899999999999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2.9523899999999998</v>
      </c>
      <c r="J59" s="707">
        <v>2.9523899999999998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208.42458880000001</v>
      </c>
      <c r="C60" s="707">
        <v>206.52161999999998</v>
      </c>
      <c r="D60" s="707">
        <v>-1.9029688000000249</v>
      </c>
      <c r="E60" s="708">
        <v>0.99086974904949399</v>
      </c>
      <c r="F60" s="706">
        <v>209.9999995</v>
      </c>
      <c r="G60" s="707">
        <v>192.49999954166668</v>
      </c>
      <c r="H60" s="707">
        <v>18.102</v>
      </c>
      <c r="I60" s="707">
        <v>248.49048999999999</v>
      </c>
      <c r="J60" s="707">
        <v>55.990490458333312</v>
      </c>
      <c r="K60" s="709">
        <v>1.1832880504364001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0.49114139999999995</v>
      </c>
      <c r="C61" s="707">
        <v>0</v>
      </c>
      <c r="D61" s="707">
        <v>-0.49114139999999995</v>
      </c>
      <c r="E61" s="708">
        <v>0</v>
      </c>
      <c r="F61" s="706">
        <v>0.51</v>
      </c>
      <c r="G61" s="707">
        <v>0.46750000000000003</v>
      </c>
      <c r="H61" s="707">
        <v>0</v>
      </c>
      <c r="I61" s="707">
        <v>0</v>
      </c>
      <c r="J61" s="707">
        <v>-0.46750000000000003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99.913110199999991</v>
      </c>
      <c r="C62" s="707">
        <v>935.89856999999995</v>
      </c>
      <c r="D62" s="707">
        <v>835.98545979999994</v>
      </c>
      <c r="E62" s="708">
        <v>9.3671247759836032</v>
      </c>
      <c r="F62" s="706">
        <v>106.08455749999999</v>
      </c>
      <c r="G62" s="707">
        <v>97.244177708333311</v>
      </c>
      <c r="H62" s="707">
        <v>9.6705000000000005</v>
      </c>
      <c r="I62" s="707">
        <v>128.94917000000001</v>
      </c>
      <c r="J62" s="707">
        <v>31.704992291666699</v>
      </c>
      <c r="K62" s="709">
        <v>1.2155319590224056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1.20472</v>
      </c>
      <c r="D63" s="707">
        <v>1.20472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0.1058567</v>
      </c>
      <c r="C64" s="707">
        <v>0</v>
      </c>
      <c r="D64" s="707">
        <v>-0.1058567</v>
      </c>
      <c r="E64" s="708">
        <v>0</v>
      </c>
      <c r="F64" s="706">
        <v>0.1058567</v>
      </c>
      <c r="G64" s="707">
        <v>9.703530833333332E-2</v>
      </c>
      <c r="H64" s="707">
        <v>0</v>
      </c>
      <c r="I64" s="707">
        <v>0</v>
      </c>
      <c r="J64" s="707">
        <v>-9.703530833333332E-2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0.11381440000000001</v>
      </c>
      <c r="C65" s="707">
        <v>0</v>
      </c>
      <c r="D65" s="707">
        <v>-0.11381440000000001</v>
      </c>
      <c r="E65" s="708">
        <v>0</v>
      </c>
      <c r="F65" s="706">
        <v>0.28453609999999996</v>
      </c>
      <c r="G65" s="707">
        <v>0.2608247583333333</v>
      </c>
      <c r="H65" s="707">
        <v>0</v>
      </c>
      <c r="I65" s="707">
        <v>0</v>
      </c>
      <c r="J65" s="707">
        <v>-0.2608247583333333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63.145444699999999</v>
      </c>
      <c r="C66" s="707">
        <v>917.71378000000004</v>
      </c>
      <c r="D66" s="707">
        <v>854.56833530000006</v>
      </c>
      <c r="E66" s="708">
        <v>14.533333075093539</v>
      </c>
      <c r="F66" s="706">
        <v>69.7923337</v>
      </c>
      <c r="G66" s="707">
        <v>63.976305891666669</v>
      </c>
      <c r="H66" s="707">
        <v>0</v>
      </c>
      <c r="I66" s="707">
        <v>82.643119999999996</v>
      </c>
      <c r="J66" s="707">
        <v>18.666814108333327</v>
      </c>
      <c r="K66" s="709">
        <v>1.1841289095624552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14.5479944</v>
      </c>
      <c r="C67" s="707">
        <v>5.6705800000000002</v>
      </c>
      <c r="D67" s="707">
        <v>-8.8774143999999993</v>
      </c>
      <c r="E67" s="708">
        <v>0.38978431281221831</v>
      </c>
      <c r="F67" s="706">
        <v>11.988528200000001</v>
      </c>
      <c r="G67" s="707">
        <v>10.989484183333335</v>
      </c>
      <c r="H67" s="707">
        <v>0</v>
      </c>
      <c r="I67" s="707">
        <v>11.579700000000001</v>
      </c>
      <c r="J67" s="707">
        <v>0.59021581666666556</v>
      </c>
      <c r="K67" s="709">
        <v>0.96589838275560791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22</v>
      </c>
      <c r="C68" s="707">
        <v>11.30949</v>
      </c>
      <c r="D68" s="707">
        <v>-10.69051</v>
      </c>
      <c r="E68" s="708">
        <v>0.51406772727272732</v>
      </c>
      <c r="F68" s="706">
        <v>23.9133028</v>
      </c>
      <c r="G68" s="707">
        <v>21.920527566666667</v>
      </c>
      <c r="H68" s="707">
        <v>1.7450000000000001</v>
      </c>
      <c r="I68" s="707">
        <v>13.142749999999999</v>
      </c>
      <c r="J68" s="707">
        <v>-8.7777775666666678</v>
      </c>
      <c r="K68" s="709">
        <v>0.54959994902920728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0</v>
      </c>
      <c r="D69" s="707">
        <v>0</v>
      </c>
      <c r="E69" s="708">
        <v>0</v>
      </c>
      <c r="F69" s="706">
        <v>0</v>
      </c>
      <c r="G69" s="707">
        <v>0</v>
      </c>
      <c r="H69" s="707">
        <v>7.9255000000000004</v>
      </c>
      <c r="I69" s="707">
        <v>21.583599999999997</v>
      </c>
      <c r="J69" s="707">
        <v>21.583599999999997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180.0000005</v>
      </c>
      <c r="C70" s="707">
        <v>861.45817</v>
      </c>
      <c r="D70" s="707">
        <v>681.45816949999994</v>
      </c>
      <c r="E70" s="708">
        <v>4.7858787089281147</v>
      </c>
      <c r="F70" s="706">
        <v>472.00000010000002</v>
      </c>
      <c r="G70" s="707">
        <v>432.66666675833335</v>
      </c>
      <c r="H70" s="707">
        <v>21.013900000000003</v>
      </c>
      <c r="I70" s="707">
        <v>384.30691999999999</v>
      </c>
      <c r="J70" s="707">
        <v>-48.359746758333358</v>
      </c>
      <c r="K70" s="709">
        <v>0.81420957609868438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>X</v>
      </c>
    </row>
    <row r="71" spans="1:13" ht="14.45" customHeight="1" x14ac:dyDescent="0.2">
      <c r="A71" s="710" t="s">
        <v>395</v>
      </c>
      <c r="B71" s="706">
        <v>0</v>
      </c>
      <c r="C71" s="707">
        <v>15.941559999999999</v>
      </c>
      <c r="D71" s="707">
        <v>15.941559999999999</v>
      </c>
      <c r="E71" s="708">
        <v>0</v>
      </c>
      <c r="F71" s="706">
        <v>0</v>
      </c>
      <c r="G71" s="707">
        <v>0</v>
      </c>
      <c r="H71" s="707">
        <v>0.93653999999999993</v>
      </c>
      <c r="I71" s="707">
        <v>21.63409</v>
      </c>
      <c r="J71" s="707">
        <v>21.63409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20.000000100000001</v>
      </c>
      <c r="C72" s="707">
        <v>315.97208000000001</v>
      </c>
      <c r="D72" s="707">
        <v>295.97207989999998</v>
      </c>
      <c r="E72" s="708">
        <v>15.798603921006979</v>
      </c>
      <c r="F72" s="706">
        <v>320.99999989999998</v>
      </c>
      <c r="G72" s="707">
        <v>294.24999990833334</v>
      </c>
      <c r="H72" s="707">
        <v>6.5032500000000004</v>
      </c>
      <c r="I72" s="707">
        <v>217.87554</v>
      </c>
      <c r="J72" s="707">
        <v>-76.374459908333336</v>
      </c>
      <c r="K72" s="709">
        <v>0.67874000021144554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20</v>
      </c>
      <c r="C73" s="707">
        <v>28.413119999999999</v>
      </c>
      <c r="D73" s="707">
        <v>8.4131199999999993</v>
      </c>
      <c r="E73" s="708">
        <v>1.4206559999999999</v>
      </c>
      <c r="F73" s="706">
        <v>29.000000100000001</v>
      </c>
      <c r="G73" s="707">
        <v>26.583333424999999</v>
      </c>
      <c r="H73" s="707">
        <v>0</v>
      </c>
      <c r="I73" s="707">
        <v>0</v>
      </c>
      <c r="J73" s="707">
        <v>-26.583333424999999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140.00000039999998</v>
      </c>
      <c r="C74" s="707">
        <v>113.84961</v>
      </c>
      <c r="D74" s="707">
        <v>-26.150390399999978</v>
      </c>
      <c r="E74" s="708">
        <v>0.81321149767653866</v>
      </c>
      <c r="F74" s="706">
        <v>122.00000010000001</v>
      </c>
      <c r="G74" s="707">
        <v>111.83333342500001</v>
      </c>
      <c r="H74" s="707">
        <v>13.574110000000001</v>
      </c>
      <c r="I74" s="707">
        <v>144.79729</v>
      </c>
      <c r="J74" s="707">
        <v>32.963956574999997</v>
      </c>
      <c r="K74" s="709">
        <v>1.1868630318140467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248.292</v>
      </c>
      <c r="D75" s="707">
        <v>248.292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137.34479999999999</v>
      </c>
      <c r="D76" s="707">
        <v>137.34479999999999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1.645</v>
      </c>
      <c r="D77" s="707">
        <v>1.645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0.39600000000000002</v>
      </c>
      <c r="D78" s="707">
        <v>0.39600000000000002</v>
      </c>
      <c r="E78" s="708">
        <v>0</v>
      </c>
      <c r="F78" s="706">
        <v>0</v>
      </c>
      <c r="G78" s="707">
        <v>0</v>
      </c>
      <c r="H78" s="707">
        <v>0</v>
      </c>
      <c r="I78" s="707">
        <v>0.39600000000000002</v>
      </c>
      <c r="J78" s="707">
        <v>0.39600000000000002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0.39600000000000002</v>
      </c>
      <c r="D79" s="707">
        <v>0.39600000000000002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0.39600000000000002</v>
      </c>
      <c r="J79" s="707">
        <v>0.39600000000000002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248.96261999999999</v>
      </c>
      <c r="D80" s="707">
        <v>248.96261999999999</v>
      </c>
      <c r="E80" s="708">
        <v>0</v>
      </c>
      <c r="F80" s="706">
        <v>0</v>
      </c>
      <c r="G80" s="707">
        <v>0</v>
      </c>
      <c r="H80" s="707">
        <v>0</v>
      </c>
      <c r="I80" s="707">
        <v>26.408180000000002</v>
      </c>
      <c r="J80" s="707">
        <v>26.408180000000002</v>
      </c>
      <c r="K80" s="709">
        <v>0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0</v>
      </c>
      <c r="C81" s="707">
        <v>248.96261999999999</v>
      </c>
      <c r="D81" s="707">
        <v>248.96261999999999</v>
      </c>
      <c r="E81" s="708">
        <v>0</v>
      </c>
      <c r="F81" s="706">
        <v>0</v>
      </c>
      <c r="G81" s="707">
        <v>0</v>
      </c>
      <c r="H81" s="707">
        <v>0</v>
      </c>
      <c r="I81" s="707">
        <v>25.408180000000002</v>
      </c>
      <c r="J81" s="707">
        <v>25.408180000000002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0</v>
      </c>
      <c r="D82" s="707">
        <v>0</v>
      </c>
      <c r="E82" s="708">
        <v>0</v>
      </c>
      <c r="F82" s="706">
        <v>0</v>
      </c>
      <c r="G82" s="707">
        <v>0</v>
      </c>
      <c r="H82" s="707">
        <v>0</v>
      </c>
      <c r="I82" s="707">
        <v>1</v>
      </c>
      <c r="J82" s="707">
        <v>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3372.9592195999999</v>
      </c>
      <c r="C83" s="707">
        <v>3290.4360000000001</v>
      </c>
      <c r="D83" s="707">
        <v>-82.52321959999972</v>
      </c>
      <c r="E83" s="708">
        <v>0.97553388160744314</v>
      </c>
      <c r="F83" s="706">
        <v>3395.0924663000001</v>
      </c>
      <c r="G83" s="707">
        <v>3112.1680941083337</v>
      </c>
      <c r="H83" s="707">
        <v>291.74574999999999</v>
      </c>
      <c r="I83" s="707">
        <v>2926.0907499999998</v>
      </c>
      <c r="J83" s="707">
        <v>-186.07734410833382</v>
      </c>
      <c r="K83" s="709">
        <v>0.86185892697905742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3372.9592195999999</v>
      </c>
      <c r="C84" s="707">
        <v>3290.4360000000001</v>
      </c>
      <c r="D84" s="707">
        <v>-82.52321959999972</v>
      </c>
      <c r="E84" s="708">
        <v>0.97553388160744314</v>
      </c>
      <c r="F84" s="706">
        <v>3395.0924663000001</v>
      </c>
      <c r="G84" s="707">
        <v>3112.1680941083337</v>
      </c>
      <c r="H84" s="707">
        <v>291.74574999999999</v>
      </c>
      <c r="I84" s="707">
        <v>2926.0907499999998</v>
      </c>
      <c r="J84" s="707">
        <v>-186.07734410833382</v>
      </c>
      <c r="K84" s="709">
        <v>0.86185892697905742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1251.3003696000001</v>
      </c>
      <c r="C85" s="707">
        <v>1211.009</v>
      </c>
      <c r="D85" s="707">
        <v>-40.291369600000053</v>
      </c>
      <c r="E85" s="708">
        <v>0.96780040142329704</v>
      </c>
      <c r="F85" s="706">
        <v>1207.3638788000001</v>
      </c>
      <c r="G85" s="707">
        <v>1106.7502222333335</v>
      </c>
      <c r="H85" s="707">
        <v>79.629750000000001</v>
      </c>
      <c r="I85" s="707">
        <v>1022.79675</v>
      </c>
      <c r="J85" s="707">
        <v>-83.953472233333514</v>
      </c>
      <c r="K85" s="709">
        <v>0.84713214297628192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442.96816310000003</v>
      </c>
      <c r="C86" s="707">
        <v>391.77800000000002</v>
      </c>
      <c r="D86" s="707">
        <v>-51.190163100000007</v>
      </c>
      <c r="E86" s="708">
        <v>0.88443827939742059</v>
      </c>
      <c r="F86" s="706">
        <v>453.70113050000003</v>
      </c>
      <c r="G86" s="707">
        <v>415.89270295833336</v>
      </c>
      <c r="H86" s="707">
        <v>37.164000000000001</v>
      </c>
      <c r="I86" s="707">
        <v>405.471</v>
      </c>
      <c r="J86" s="707">
        <v>-10.421702958333356</v>
      </c>
      <c r="K86" s="709">
        <v>0.89369625231736105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1678.6906869000002</v>
      </c>
      <c r="C87" s="707">
        <v>1687.6489999999999</v>
      </c>
      <c r="D87" s="707">
        <v>8.9583130999997138</v>
      </c>
      <c r="E87" s="708">
        <v>1.005336488234496</v>
      </c>
      <c r="F87" s="706">
        <v>1734.0274569999999</v>
      </c>
      <c r="G87" s="707">
        <v>1589.5251689166666</v>
      </c>
      <c r="H87" s="707">
        <v>174.952</v>
      </c>
      <c r="I87" s="707">
        <v>1497.8230000000001</v>
      </c>
      <c r="J87" s="707">
        <v>-91.702168916666551</v>
      </c>
      <c r="K87" s="709">
        <v>0.86378274689568546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9903.3730882999898</v>
      </c>
      <c r="C88" s="707">
        <v>13829.874230000001</v>
      </c>
      <c r="D88" s="707">
        <v>3926.5011417000114</v>
      </c>
      <c r="E88" s="708">
        <v>1.3964811894584528</v>
      </c>
      <c r="F88" s="706">
        <v>10457.2401242</v>
      </c>
      <c r="G88" s="707">
        <v>9585.8034471833325</v>
      </c>
      <c r="H88" s="707">
        <v>884.85401000000002</v>
      </c>
      <c r="I88" s="707">
        <v>9739.3832700000112</v>
      </c>
      <c r="J88" s="707">
        <v>153.57982281667864</v>
      </c>
      <c r="K88" s="709">
        <v>0.93135312513875113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4632.3240159999996</v>
      </c>
      <c r="C89" s="707">
        <v>7073.53172</v>
      </c>
      <c r="D89" s="707">
        <v>2441.2077040000004</v>
      </c>
      <c r="E89" s="708">
        <v>1.5269941600734522</v>
      </c>
      <c r="F89" s="706">
        <v>4909.1163541000005</v>
      </c>
      <c r="G89" s="707">
        <v>4500.023324591667</v>
      </c>
      <c r="H89" s="707">
        <v>255.36696000000001</v>
      </c>
      <c r="I89" s="707">
        <v>3258.06612</v>
      </c>
      <c r="J89" s="707">
        <v>-1241.9572045916671</v>
      </c>
      <c r="K89" s="709">
        <v>0.66367669555823938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4632.3240159999996</v>
      </c>
      <c r="C90" s="707">
        <v>7073.53172</v>
      </c>
      <c r="D90" s="707">
        <v>2441.2077040000004</v>
      </c>
      <c r="E90" s="708">
        <v>1.5269941600734522</v>
      </c>
      <c r="F90" s="706">
        <v>4909.1163541000005</v>
      </c>
      <c r="G90" s="707">
        <v>4500.023324591667</v>
      </c>
      <c r="H90" s="707">
        <v>255.36696000000001</v>
      </c>
      <c r="I90" s="707">
        <v>3258.06612</v>
      </c>
      <c r="J90" s="707">
        <v>-1241.9572045916671</v>
      </c>
      <c r="K90" s="709">
        <v>0.66367669555823938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4185.9334371000004</v>
      </c>
      <c r="C91" s="707">
        <v>6439.7565400000003</v>
      </c>
      <c r="D91" s="707">
        <v>2253.8231028999999</v>
      </c>
      <c r="E91" s="708">
        <v>1.5384278409504382</v>
      </c>
      <c r="F91" s="706">
        <v>4185.9334372000003</v>
      </c>
      <c r="G91" s="707">
        <v>3837.1056507666672</v>
      </c>
      <c r="H91" s="707">
        <v>3.1040000000000001</v>
      </c>
      <c r="I91" s="707">
        <v>2504.4935099999998</v>
      </c>
      <c r="J91" s="707">
        <v>-1332.6121407666674</v>
      </c>
      <c r="K91" s="709">
        <v>0.59831183356686934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11.530843000000001</v>
      </c>
      <c r="C92" s="707">
        <v>2.6019999999999999</v>
      </c>
      <c r="D92" s="707">
        <v>-8.9288430000000005</v>
      </c>
      <c r="E92" s="708">
        <v>0.22565566108219492</v>
      </c>
      <c r="F92" s="706">
        <v>11.530843000000001</v>
      </c>
      <c r="G92" s="707">
        <v>10.569939416666667</v>
      </c>
      <c r="H92" s="707">
        <v>0</v>
      </c>
      <c r="I92" s="707">
        <v>1.21</v>
      </c>
      <c r="J92" s="707">
        <v>-9.3599394166666663</v>
      </c>
      <c r="K92" s="709">
        <v>0.1049359530781921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4.2179272000000001</v>
      </c>
      <c r="C93" s="707">
        <v>101.24335000000001</v>
      </c>
      <c r="D93" s="707">
        <v>97.025422800000001</v>
      </c>
      <c r="E93" s="708">
        <v>24.003105127087068</v>
      </c>
      <c r="F93" s="706">
        <v>8.3291861000000011</v>
      </c>
      <c r="G93" s="707">
        <v>7.6350872583333347</v>
      </c>
      <c r="H93" s="707">
        <v>0.32854</v>
      </c>
      <c r="I93" s="707">
        <v>1.66398</v>
      </c>
      <c r="J93" s="707">
        <v>-5.9711072583333351</v>
      </c>
      <c r="K93" s="709">
        <v>0.19977702263129885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75</v>
      </c>
      <c r="C94" s="707">
        <v>17.834029999999998</v>
      </c>
      <c r="D94" s="707">
        <v>-57.165970000000002</v>
      </c>
      <c r="E94" s="708">
        <v>0.23778706666666666</v>
      </c>
      <c r="F94" s="706">
        <v>312.52147350000001</v>
      </c>
      <c r="G94" s="707">
        <v>286.47801737500004</v>
      </c>
      <c r="H94" s="707">
        <v>0</v>
      </c>
      <c r="I94" s="707">
        <v>133.04354999999998</v>
      </c>
      <c r="J94" s="707">
        <v>-153.43446737500005</v>
      </c>
      <c r="K94" s="709">
        <v>0.4257101072448386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150.31236559999999</v>
      </c>
      <c r="C95" s="707">
        <v>158.14536999999999</v>
      </c>
      <c r="D95" s="707">
        <v>7.833004399999993</v>
      </c>
      <c r="E95" s="708">
        <v>1.0521115103786245</v>
      </c>
      <c r="F95" s="706">
        <v>178.0883905</v>
      </c>
      <c r="G95" s="707">
        <v>163.24769129166668</v>
      </c>
      <c r="H95" s="707">
        <v>229.98985999999999</v>
      </c>
      <c r="I95" s="707">
        <v>330.12628999999998</v>
      </c>
      <c r="J95" s="707">
        <v>166.8785987083333</v>
      </c>
      <c r="K95" s="709">
        <v>1.8537215653032699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85.329444300000006</v>
      </c>
      <c r="C96" s="707">
        <v>41.490900000000003</v>
      </c>
      <c r="D96" s="707">
        <v>-43.838544300000002</v>
      </c>
      <c r="E96" s="708">
        <v>0.48624364473917009</v>
      </c>
      <c r="F96" s="706">
        <v>36.5697616</v>
      </c>
      <c r="G96" s="707">
        <v>33.522281466666669</v>
      </c>
      <c r="H96" s="707">
        <v>0</v>
      </c>
      <c r="I96" s="707">
        <v>0</v>
      </c>
      <c r="J96" s="707">
        <v>-33.522281466666669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2.0957199999999996</v>
      </c>
      <c r="D97" s="707">
        <v>2.0957199999999996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19.999999199999998</v>
      </c>
      <c r="C98" s="707">
        <v>217.09538000000001</v>
      </c>
      <c r="D98" s="707">
        <v>197.09538080000002</v>
      </c>
      <c r="E98" s="708">
        <v>10.854769434190779</v>
      </c>
      <c r="F98" s="706">
        <v>78.390151400000008</v>
      </c>
      <c r="G98" s="707">
        <v>71.857638783333343</v>
      </c>
      <c r="H98" s="707">
        <v>21.158060000000003</v>
      </c>
      <c r="I98" s="707">
        <v>208.51833999999999</v>
      </c>
      <c r="J98" s="707">
        <v>136.66070121666667</v>
      </c>
      <c r="K98" s="709">
        <v>2.6600068538711863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99.999999599999995</v>
      </c>
      <c r="C99" s="707">
        <v>93.268429999999995</v>
      </c>
      <c r="D99" s="707">
        <v>-6.7315696000000003</v>
      </c>
      <c r="E99" s="708">
        <v>0.93268430373073719</v>
      </c>
      <c r="F99" s="706">
        <v>97.753110800000002</v>
      </c>
      <c r="G99" s="707">
        <v>89.607018233333335</v>
      </c>
      <c r="H99" s="707">
        <v>0.78649999999999998</v>
      </c>
      <c r="I99" s="707">
        <v>79.010449999999992</v>
      </c>
      <c r="J99" s="707">
        <v>-10.596568233333343</v>
      </c>
      <c r="K99" s="709">
        <v>0.80826532632453052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28.376000000000001</v>
      </c>
      <c r="D100" s="707">
        <v>28.376000000000001</v>
      </c>
      <c r="E100" s="708">
        <v>0</v>
      </c>
      <c r="F100" s="706">
        <v>0</v>
      </c>
      <c r="G100" s="707">
        <v>0</v>
      </c>
      <c r="H100" s="707">
        <v>0.77500000000000002</v>
      </c>
      <c r="I100" s="707">
        <v>76.343000000000004</v>
      </c>
      <c r="J100" s="707">
        <v>76.343000000000004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28.376000000000001</v>
      </c>
      <c r="D101" s="707">
        <v>28.376000000000001</v>
      </c>
      <c r="E101" s="708">
        <v>0</v>
      </c>
      <c r="F101" s="706">
        <v>0</v>
      </c>
      <c r="G101" s="707">
        <v>0</v>
      </c>
      <c r="H101" s="707">
        <v>0.77500000000000002</v>
      </c>
      <c r="I101" s="707">
        <v>76.343000000000004</v>
      </c>
      <c r="J101" s="707">
        <v>76.343000000000004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28.376000000000001</v>
      </c>
      <c r="D102" s="707">
        <v>28.376000000000001</v>
      </c>
      <c r="E102" s="708">
        <v>0</v>
      </c>
      <c r="F102" s="706">
        <v>0</v>
      </c>
      <c r="G102" s="707">
        <v>0</v>
      </c>
      <c r="H102" s="707">
        <v>0.77500000000000002</v>
      </c>
      <c r="I102" s="707">
        <v>76.343000000000004</v>
      </c>
      <c r="J102" s="707">
        <v>76.343000000000004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5271.0490723000003</v>
      </c>
      <c r="C103" s="707">
        <v>6727.9665100000002</v>
      </c>
      <c r="D103" s="707">
        <v>1456.9174376999999</v>
      </c>
      <c r="E103" s="708">
        <v>1.2763999002316782</v>
      </c>
      <c r="F103" s="706">
        <v>5548.1237701</v>
      </c>
      <c r="G103" s="707">
        <v>5085.7801225916664</v>
      </c>
      <c r="H103" s="707">
        <v>628.71205000000009</v>
      </c>
      <c r="I103" s="707">
        <v>6404.97415</v>
      </c>
      <c r="J103" s="707">
        <v>1319.1940274083336</v>
      </c>
      <c r="K103" s="709">
        <v>1.1544396656249354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0.38824000000000003</v>
      </c>
      <c r="D104" s="707">
        <v>0.38824000000000003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0</v>
      </c>
      <c r="C105" s="707">
        <v>0.38824000000000003</v>
      </c>
      <c r="D105" s="707">
        <v>0.38824000000000003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119.7144363</v>
      </c>
      <c r="C106" s="707">
        <v>138.86098000000001</v>
      </c>
      <c r="D106" s="707">
        <v>19.146543700000009</v>
      </c>
      <c r="E106" s="708">
        <v>1.1599351280577346</v>
      </c>
      <c r="F106" s="706">
        <v>64.745696300000006</v>
      </c>
      <c r="G106" s="707">
        <v>59.350221608333342</v>
      </c>
      <c r="H106" s="707">
        <v>10.89259</v>
      </c>
      <c r="I106" s="707">
        <v>142.73444000000001</v>
      </c>
      <c r="J106" s="707">
        <v>83.384218391666664</v>
      </c>
      <c r="K106" s="709">
        <v>2.2045394235724669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60.033493199999995</v>
      </c>
      <c r="C107" s="707">
        <v>65.158000000000001</v>
      </c>
      <c r="D107" s="707">
        <v>5.124506800000006</v>
      </c>
      <c r="E107" s="708">
        <v>1.0853607965628096</v>
      </c>
      <c r="F107" s="706">
        <v>0</v>
      </c>
      <c r="G107" s="707">
        <v>0</v>
      </c>
      <c r="H107" s="707">
        <v>4.3911000000000007</v>
      </c>
      <c r="I107" s="707">
        <v>60.106499999999997</v>
      </c>
      <c r="J107" s="707">
        <v>60.106499999999997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59.680943099999993</v>
      </c>
      <c r="C108" s="707">
        <v>73.702979999999997</v>
      </c>
      <c r="D108" s="707">
        <v>14.022036900000003</v>
      </c>
      <c r="E108" s="708">
        <v>1.2349499885835418</v>
      </c>
      <c r="F108" s="706">
        <v>64.745696300000006</v>
      </c>
      <c r="G108" s="707">
        <v>59.350221608333342</v>
      </c>
      <c r="H108" s="707">
        <v>6.5014899999999995</v>
      </c>
      <c r="I108" s="707">
        <v>76.627939999999995</v>
      </c>
      <c r="J108" s="707">
        <v>17.277718391666653</v>
      </c>
      <c r="K108" s="709">
        <v>1.1835217532443154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0</v>
      </c>
      <c r="G109" s="707">
        <v>0</v>
      </c>
      <c r="H109" s="707">
        <v>0</v>
      </c>
      <c r="I109" s="707">
        <v>6</v>
      </c>
      <c r="J109" s="707">
        <v>6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97.953352899999999</v>
      </c>
      <c r="C110" s="707">
        <v>90.459000000000003</v>
      </c>
      <c r="D110" s="707">
        <v>-7.4943528999999955</v>
      </c>
      <c r="E110" s="708">
        <v>0.92349059344960926</v>
      </c>
      <c r="F110" s="706">
        <v>89.348520499999992</v>
      </c>
      <c r="G110" s="707">
        <v>81.90281045833332</v>
      </c>
      <c r="H110" s="707">
        <v>3.0383100000000001</v>
      </c>
      <c r="I110" s="707">
        <v>93.266009999999994</v>
      </c>
      <c r="J110" s="707">
        <v>11.363199541666674</v>
      </c>
      <c r="K110" s="709">
        <v>1.0438450405006987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71.28</v>
      </c>
      <c r="C111" s="707">
        <v>67.59</v>
      </c>
      <c r="D111" s="707">
        <v>-3.6899999999999977</v>
      </c>
      <c r="E111" s="708">
        <v>0.94823232323232332</v>
      </c>
      <c r="F111" s="706">
        <v>62.64</v>
      </c>
      <c r="G111" s="707">
        <v>57.419999999999995</v>
      </c>
      <c r="H111" s="707">
        <v>0</v>
      </c>
      <c r="I111" s="707">
        <v>68.984999999999999</v>
      </c>
      <c r="J111" s="707">
        <v>11.565000000000005</v>
      </c>
      <c r="K111" s="709">
        <v>1.1012931034482758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26.673352900000001</v>
      </c>
      <c r="C112" s="707">
        <v>22.869</v>
      </c>
      <c r="D112" s="707">
        <v>-3.8043529000000014</v>
      </c>
      <c r="E112" s="708">
        <v>0.85737252777096495</v>
      </c>
      <c r="F112" s="706">
        <v>26.708520499999999</v>
      </c>
      <c r="G112" s="707">
        <v>24.482810458333329</v>
      </c>
      <c r="H112" s="707">
        <v>3.0383100000000001</v>
      </c>
      <c r="I112" s="707">
        <v>24.281009999999998</v>
      </c>
      <c r="J112" s="707">
        <v>-0.20180045833333082</v>
      </c>
      <c r="K112" s="709">
        <v>0.90911100822675672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15</v>
      </c>
      <c r="D113" s="707">
        <v>15</v>
      </c>
      <c r="E113" s="708">
        <v>0</v>
      </c>
      <c r="F113" s="706">
        <v>0</v>
      </c>
      <c r="G113" s="707">
        <v>0</v>
      </c>
      <c r="H113" s="707">
        <v>0</v>
      </c>
      <c r="I113" s="707">
        <v>51.908999999999999</v>
      </c>
      <c r="J113" s="707">
        <v>51.908999999999999</v>
      </c>
      <c r="K113" s="709">
        <v>0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0</v>
      </c>
      <c r="C114" s="707">
        <v>15</v>
      </c>
      <c r="D114" s="707">
        <v>15</v>
      </c>
      <c r="E114" s="708">
        <v>0</v>
      </c>
      <c r="F114" s="706">
        <v>0</v>
      </c>
      <c r="G114" s="707">
        <v>0</v>
      </c>
      <c r="H114" s="707">
        <v>0</v>
      </c>
      <c r="I114" s="707">
        <v>51.908999999999999</v>
      </c>
      <c r="J114" s="707">
        <v>51.908999999999999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2753.4232664000001</v>
      </c>
      <c r="C115" s="707">
        <v>2794.7496700000002</v>
      </c>
      <c r="D115" s="707">
        <v>41.326403600000049</v>
      </c>
      <c r="E115" s="708">
        <v>1.0150090994378909</v>
      </c>
      <c r="F115" s="706">
        <v>3035.5882216</v>
      </c>
      <c r="G115" s="707">
        <v>2782.6225364666666</v>
      </c>
      <c r="H115" s="707">
        <v>254.31931</v>
      </c>
      <c r="I115" s="707">
        <v>2749.85718</v>
      </c>
      <c r="J115" s="707">
        <v>-32.765356466666617</v>
      </c>
      <c r="K115" s="709">
        <v>0.90587292454001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1423.7555120000002</v>
      </c>
      <c r="C116" s="707">
        <v>1399.1768200000001</v>
      </c>
      <c r="D116" s="707">
        <v>-24.578692000000046</v>
      </c>
      <c r="E116" s="708">
        <v>0.98273671863403467</v>
      </c>
      <c r="F116" s="706">
        <v>1592.8207769999999</v>
      </c>
      <c r="G116" s="707">
        <v>1460.0857122499999</v>
      </c>
      <c r="H116" s="707">
        <v>128.64044999999999</v>
      </c>
      <c r="I116" s="707">
        <v>1345.4662499999999</v>
      </c>
      <c r="J116" s="707">
        <v>-114.61946224999997</v>
      </c>
      <c r="K116" s="709">
        <v>0.8447066169830606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7.4654219999999993</v>
      </c>
      <c r="C117" s="707">
        <v>31.544119999999999</v>
      </c>
      <c r="D117" s="707">
        <v>24.078697999999999</v>
      </c>
      <c r="E117" s="708">
        <v>4.2253632815398783</v>
      </c>
      <c r="F117" s="706">
        <v>9.5090640000000004</v>
      </c>
      <c r="G117" s="707">
        <v>8.7166420000000002</v>
      </c>
      <c r="H117" s="707">
        <v>3.8372100000000002</v>
      </c>
      <c r="I117" s="707">
        <v>54.702599999999997</v>
      </c>
      <c r="J117" s="707">
        <v>45.985957999999997</v>
      </c>
      <c r="K117" s="709">
        <v>5.7526797590172905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0.71741160000000004</v>
      </c>
      <c r="C118" s="707">
        <v>0.72599999999999998</v>
      </c>
      <c r="D118" s="707">
        <v>8.5883999999999405E-3</v>
      </c>
      <c r="E118" s="708">
        <v>1.0119713704099571</v>
      </c>
      <c r="F118" s="706">
        <v>0.89168100000000006</v>
      </c>
      <c r="G118" s="707">
        <v>0.81737425000000008</v>
      </c>
      <c r="H118" s="707">
        <v>0</v>
      </c>
      <c r="I118" s="707">
        <v>0.72599999999999998</v>
      </c>
      <c r="J118" s="707">
        <v>-9.1374250000000101E-2</v>
      </c>
      <c r="K118" s="709">
        <v>0.81419251952211602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233.2859196</v>
      </c>
      <c r="C119" s="707">
        <v>232.60194000000001</v>
      </c>
      <c r="D119" s="707">
        <v>-0.68397959999998648</v>
      </c>
      <c r="E119" s="708">
        <v>0.99706806308253515</v>
      </c>
      <c r="F119" s="706">
        <v>247.09169940000001</v>
      </c>
      <c r="G119" s="707">
        <v>226.50072445000001</v>
      </c>
      <c r="H119" s="707">
        <v>23.948830000000001</v>
      </c>
      <c r="I119" s="707">
        <v>242.24148000000002</v>
      </c>
      <c r="J119" s="707">
        <v>15.740755550000017</v>
      </c>
      <c r="K119" s="709">
        <v>0.98037077161322084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1088.1990012000001</v>
      </c>
      <c r="C120" s="707">
        <v>1130.7007900000001</v>
      </c>
      <c r="D120" s="707">
        <v>42.501788799999986</v>
      </c>
      <c r="E120" s="708">
        <v>1.0390570003768902</v>
      </c>
      <c r="F120" s="706">
        <v>1185.2750001999998</v>
      </c>
      <c r="G120" s="707">
        <v>1086.5020835166665</v>
      </c>
      <c r="H120" s="707">
        <v>97.89282</v>
      </c>
      <c r="I120" s="707">
        <v>1106.7208500000002</v>
      </c>
      <c r="J120" s="707">
        <v>20.218766483333638</v>
      </c>
      <c r="K120" s="709">
        <v>0.93372495818544676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2299.9580166999999</v>
      </c>
      <c r="C121" s="707">
        <v>3617.18678</v>
      </c>
      <c r="D121" s="707">
        <v>1317.2287633000001</v>
      </c>
      <c r="E121" s="708">
        <v>1.5727186121379604</v>
      </c>
      <c r="F121" s="706">
        <v>2358.4413316999999</v>
      </c>
      <c r="G121" s="707">
        <v>2161.9045540583329</v>
      </c>
      <c r="H121" s="707">
        <v>360.46184000000005</v>
      </c>
      <c r="I121" s="707">
        <v>3189.8883799999999</v>
      </c>
      <c r="J121" s="707">
        <v>1027.983825941667</v>
      </c>
      <c r="K121" s="709">
        <v>1.352540907897285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66.539672699999997</v>
      </c>
      <c r="C122" s="707">
        <v>1.1000000000000001</v>
      </c>
      <c r="D122" s="707">
        <v>-65.439672700000003</v>
      </c>
      <c r="E122" s="708">
        <v>1.6531490994244103E-2</v>
      </c>
      <c r="F122" s="706">
        <v>72.211987599999986</v>
      </c>
      <c r="G122" s="707">
        <v>66.194321966666664</v>
      </c>
      <c r="H122" s="707">
        <v>42.488</v>
      </c>
      <c r="I122" s="707">
        <v>42.488</v>
      </c>
      <c r="J122" s="707">
        <v>-23.706321966666664</v>
      </c>
      <c r="K122" s="709">
        <v>0.58837876386053123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1852.4993729</v>
      </c>
      <c r="C123" s="707">
        <v>1571.94902</v>
      </c>
      <c r="D123" s="707">
        <v>-280.55035290000001</v>
      </c>
      <c r="E123" s="708">
        <v>0.84855576363256102</v>
      </c>
      <c r="F123" s="706">
        <v>1998.1980203000001</v>
      </c>
      <c r="G123" s="707">
        <v>1831.6815186083334</v>
      </c>
      <c r="H123" s="707">
        <v>106.14048</v>
      </c>
      <c r="I123" s="707">
        <v>545.3298299999999</v>
      </c>
      <c r="J123" s="707">
        <v>-1286.3516886083335</v>
      </c>
      <c r="K123" s="709">
        <v>0.27291080486513875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18</v>
      </c>
      <c r="C124" s="707">
        <v>18.31953</v>
      </c>
      <c r="D124" s="707">
        <v>0.31953000000000031</v>
      </c>
      <c r="E124" s="708">
        <v>1.0177516666666666</v>
      </c>
      <c r="F124" s="706">
        <v>19</v>
      </c>
      <c r="G124" s="707">
        <v>17.416666666666664</v>
      </c>
      <c r="H124" s="707">
        <v>3.49532</v>
      </c>
      <c r="I124" s="707">
        <v>3.49532</v>
      </c>
      <c r="J124" s="707">
        <v>-13.921346666666665</v>
      </c>
      <c r="K124" s="709">
        <v>0.18396421052631579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0</v>
      </c>
      <c r="D125" s="707">
        <v>0</v>
      </c>
      <c r="E125" s="708">
        <v>0</v>
      </c>
      <c r="F125" s="706">
        <v>0</v>
      </c>
      <c r="G125" s="707">
        <v>0</v>
      </c>
      <c r="H125" s="707">
        <v>0</v>
      </c>
      <c r="I125" s="707">
        <v>6.2254499999999995</v>
      </c>
      <c r="J125" s="707">
        <v>6.2254499999999995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134.91897109999999</v>
      </c>
      <c r="C126" s="707">
        <v>79.726129999999998</v>
      </c>
      <c r="D126" s="707">
        <v>-55.192841099999995</v>
      </c>
      <c r="E126" s="708">
        <v>0.59091860358843196</v>
      </c>
      <c r="F126" s="706">
        <v>143.41037489999999</v>
      </c>
      <c r="G126" s="707">
        <v>131.459510325</v>
      </c>
      <c r="H126" s="707">
        <v>0</v>
      </c>
      <c r="I126" s="707">
        <v>388.81574999999998</v>
      </c>
      <c r="J126" s="707">
        <v>257.35623967499998</v>
      </c>
      <c r="K126" s="709">
        <v>2.7112107493695703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218.00000039999998</v>
      </c>
      <c r="C127" s="707">
        <v>1813.7153999999998</v>
      </c>
      <c r="D127" s="707">
        <v>1595.7153995999997</v>
      </c>
      <c r="E127" s="708">
        <v>8.319795397578357</v>
      </c>
      <c r="F127" s="706">
        <v>124.84045570000001</v>
      </c>
      <c r="G127" s="707">
        <v>114.43708439166667</v>
      </c>
      <c r="H127" s="707">
        <v>149.04804000000001</v>
      </c>
      <c r="I127" s="707">
        <v>1641.0368899999999</v>
      </c>
      <c r="J127" s="707">
        <v>1526.5998056083331</v>
      </c>
      <c r="K127" s="709">
        <v>13.145072891623542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54.78275</v>
      </c>
      <c r="D128" s="707">
        <v>54.78275</v>
      </c>
      <c r="E128" s="708">
        <v>0</v>
      </c>
      <c r="F128" s="706">
        <v>0</v>
      </c>
      <c r="G128" s="707">
        <v>0</v>
      </c>
      <c r="H128" s="707">
        <v>59.29</v>
      </c>
      <c r="I128" s="707">
        <v>517.89472000000001</v>
      </c>
      <c r="J128" s="707">
        <v>517.89472000000001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9.9999995999999989</v>
      </c>
      <c r="C129" s="707">
        <v>77.593949999999992</v>
      </c>
      <c r="D129" s="707">
        <v>67.593950399999997</v>
      </c>
      <c r="E129" s="708">
        <v>7.7593953103758126</v>
      </c>
      <c r="F129" s="706">
        <v>0.7804932</v>
      </c>
      <c r="G129" s="707">
        <v>0.71545210000000004</v>
      </c>
      <c r="H129" s="707">
        <v>0</v>
      </c>
      <c r="I129" s="707">
        <v>44.602419999999995</v>
      </c>
      <c r="J129" s="707">
        <v>43.886967899999995</v>
      </c>
      <c r="K129" s="709">
        <v>57.146455600125655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0.47755000000000003</v>
      </c>
      <c r="D130" s="707">
        <v>0.47755000000000003</v>
      </c>
      <c r="E130" s="708">
        <v>0</v>
      </c>
      <c r="F130" s="706">
        <v>0</v>
      </c>
      <c r="G130" s="707">
        <v>0</v>
      </c>
      <c r="H130" s="707">
        <v>0</v>
      </c>
      <c r="I130" s="707">
        <v>105.05794</v>
      </c>
      <c r="J130" s="707">
        <v>105.05794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</v>
      </c>
      <c r="D131" s="707">
        <v>0</v>
      </c>
      <c r="E131" s="708">
        <v>0</v>
      </c>
      <c r="F131" s="706">
        <v>0</v>
      </c>
      <c r="G131" s="707">
        <v>0</v>
      </c>
      <c r="H131" s="707">
        <v>0</v>
      </c>
      <c r="I131" s="707">
        <v>79.234999999999999</v>
      </c>
      <c r="J131" s="707">
        <v>79.234999999999999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0.47755000000000003</v>
      </c>
      <c r="D132" s="707">
        <v>0.47755000000000003</v>
      </c>
      <c r="E132" s="708">
        <v>0</v>
      </c>
      <c r="F132" s="706">
        <v>0</v>
      </c>
      <c r="G132" s="707">
        <v>0</v>
      </c>
      <c r="H132" s="707">
        <v>0</v>
      </c>
      <c r="I132" s="707">
        <v>25.822939999999999</v>
      </c>
      <c r="J132" s="707">
        <v>25.822939999999999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70.844289999999987</v>
      </c>
      <c r="D133" s="707">
        <v>70.844289999999987</v>
      </c>
      <c r="E133" s="708">
        <v>0</v>
      </c>
      <c r="F133" s="706">
        <v>0</v>
      </c>
      <c r="G133" s="707">
        <v>0</v>
      </c>
      <c r="H133" s="707">
        <v>0</v>
      </c>
      <c r="I133" s="707">
        <v>72.261200000000002</v>
      </c>
      <c r="J133" s="707">
        <v>72.261200000000002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70.844289999999987</v>
      </c>
      <c r="D134" s="707">
        <v>70.844289999999987</v>
      </c>
      <c r="E134" s="708">
        <v>0</v>
      </c>
      <c r="F134" s="706">
        <v>0</v>
      </c>
      <c r="G134" s="707">
        <v>0</v>
      </c>
      <c r="H134" s="707">
        <v>0</v>
      </c>
      <c r="I134" s="707">
        <v>72.261200000000002</v>
      </c>
      <c r="J134" s="707">
        <v>72.261200000000002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95729.990666400001</v>
      </c>
      <c r="C135" s="707">
        <v>102343.99120999999</v>
      </c>
      <c r="D135" s="707">
        <v>6614.0005435999919</v>
      </c>
      <c r="E135" s="708">
        <v>1.0690901617931674</v>
      </c>
      <c r="F135" s="706">
        <v>101547.864845</v>
      </c>
      <c r="G135" s="707">
        <v>93085.542774583329</v>
      </c>
      <c r="H135" s="707">
        <v>10050.6119</v>
      </c>
      <c r="I135" s="707">
        <v>98076.754670000111</v>
      </c>
      <c r="J135" s="707">
        <v>4991.2118954167818</v>
      </c>
      <c r="K135" s="709">
        <v>0.96581798957271914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70522.988342299897</v>
      </c>
      <c r="C136" s="707">
        <v>75793.964000000007</v>
      </c>
      <c r="D136" s="707">
        <v>5270.9756577001099</v>
      </c>
      <c r="E136" s="708">
        <v>1.0747412408577497</v>
      </c>
      <c r="F136" s="706">
        <v>74987.3141378</v>
      </c>
      <c r="G136" s="707">
        <v>68738.371292983327</v>
      </c>
      <c r="H136" s="707">
        <v>7464.2740000000003</v>
      </c>
      <c r="I136" s="707">
        <v>72511.591</v>
      </c>
      <c r="J136" s="707">
        <v>3773.2197070166731</v>
      </c>
      <c r="K136" s="709">
        <v>0.96698477380786696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69849.759868100009</v>
      </c>
      <c r="C137" s="707">
        <v>67451.346000000005</v>
      </c>
      <c r="D137" s="707">
        <v>-2398.413868100004</v>
      </c>
      <c r="E137" s="708">
        <v>0.96566324819685823</v>
      </c>
      <c r="F137" s="706">
        <v>73945.194253299996</v>
      </c>
      <c r="G137" s="707">
        <v>67783.094732191661</v>
      </c>
      <c r="H137" s="707">
        <v>7202.3019999999997</v>
      </c>
      <c r="I137" s="707">
        <v>64369.584000000003</v>
      </c>
      <c r="J137" s="707">
        <v>-3413.5107321916585</v>
      </c>
      <c r="K137" s="709">
        <v>0.87050395431380378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69849.759868100009</v>
      </c>
      <c r="C138" s="707">
        <v>67451.346000000005</v>
      </c>
      <c r="D138" s="707">
        <v>-2398.413868100004</v>
      </c>
      <c r="E138" s="708">
        <v>0.96566324819685823</v>
      </c>
      <c r="F138" s="706">
        <v>73945.194253299996</v>
      </c>
      <c r="G138" s="707">
        <v>67783.094732191661</v>
      </c>
      <c r="H138" s="707">
        <v>7202.3019999999997</v>
      </c>
      <c r="I138" s="707">
        <v>64369.584000000003</v>
      </c>
      <c r="J138" s="707">
        <v>-3413.5107321916585</v>
      </c>
      <c r="K138" s="709">
        <v>0.87050395431380378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0</v>
      </c>
      <c r="D139" s="707">
        <v>0</v>
      </c>
      <c r="E139" s="708">
        <v>0</v>
      </c>
      <c r="F139" s="706">
        <v>0</v>
      </c>
      <c r="G139" s="707">
        <v>0</v>
      </c>
      <c r="H139" s="707">
        <v>0</v>
      </c>
      <c r="I139" s="707">
        <v>-10.87</v>
      </c>
      <c r="J139" s="707">
        <v>-10.87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0</v>
      </c>
      <c r="D140" s="707">
        <v>0</v>
      </c>
      <c r="E140" s="708">
        <v>0</v>
      </c>
      <c r="F140" s="706">
        <v>0</v>
      </c>
      <c r="G140" s="707">
        <v>0</v>
      </c>
      <c r="H140" s="707">
        <v>0</v>
      </c>
      <c r="I140" s="707">
        <v>-10.87</v>
      </c>
      <c r="J140" s="707">
        <v>-10.87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272.85818160000002</v>
      </c>
      <c r="C141" s="707">
        <v>603.55100000000004</v>
      </c>
      <c r="D141" s="707">
        <v>330.69281840000002</v>
      </c>
      <c r="E141" s="708">
        <v>2.2119585949773111</v>
      </c>
      <c r="F141" s="706">
        <v>257.86887769999998</v>
      </c>
      <c r="G141" s="707">
        <v>236.37980455833332</v>
      </c>
      <c r="H141" s="707">
        <v>14.4</v>
      </c>
      <c r="I141" s="707">
        <v>312.57</v>
      </c>
      <c r="J141" s="707">
        <v>76.190195441666674</v>
      </c>
      <c r="K141" s="709">
        <v>1.2121276626628759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272.85818160000002</v>
      </c>
      <c r="C142" s="707">
        <v>603.55100000000004</v>
      </c>
      <c r="D142" s="707">
        <v>330.69281840000002</v>
      </c>
      <c r="E142" s="708">
        <v>2.2119585949773111</v>
      </c>
      <c r="F142" s="706">
        <v>257.86887769999998</v>
      </c>
      <c r="G142" s="707">
        <v>236.37980455833332</v>
      </c>
      <c r="H142" s="707">
        <v>14.4</v>
      </c>
      <c r="I142" s="707">
        <v>312.57</v>
      </c>
      <c r="J142" s="707">
        <v>76.190195441666674</v>
      </c>
      <c r="K142" s="709">
        <v>1.2121276626628759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214.48970699999998</v>
      </c>
      <c r="C143" s="707">
        <v>631.048</v>
      </c>
      <c r="D143" s="707">
        <v>416.55829300000005</v>
      </c>
      <c r="E143" s="708">
        <v>2.9420898971156695</v>
      </c>
      <c r="F143" s="706">
        <v>784.25100680000003</v>
      </c>
      <c r="G143" s="707">
        <v>718.89675623333335</v>
      </c>
      <c r="H143" s="707">
        <v>139.09299999999999</v>
      </c>
      <c r="I143" s="707">
        <v>574.04100000000005</v>
      </c>
      <c r="J143" s="707">
        <v>-144.8557562333333</v>
      </c>
      <c r="K143" s="709">
        <v>0.73196080721945722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214.48970699999998</v>
      </c>
      <c r="C144" s="707">
        <v>631.048</v>
      </c>
      <c r="D144" s="707">
        <v>416.55829300000005</v>
      </c>
      <c r="E144" s="708">
        <v>2.9420898971156695</v>
      </c>
      <c r="F144" s="706">
        <v>784.25100680000003</v>
      </c>
      <c r="G144" s="707">
        <v>718.89675623333335</v>
      </c>
      <c r="H144" s="707">
        <v>139.09299999999999</v>
      </c>
      <c r="I144" s="707">
        <v>574.04100000000005</v>
      </c>
      <c r="J144" s="707">
        <v>-144.8557562333333</v>
      </c>
      <c r="K144" s="709">
        <v>0.73196080721945722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185.88058559999999</v>
      </c>
      <c r="C145" s="707">
        <v>81.25</v>
      </c>
      <c r="D145" s="707">
        <v>-104.63058559999999</v>
      </c>
      <c r="E145" s="708">
        <v>0.43710858634178956</v>
      </c>
      <c r="F145" s="706">
        <v>0</v>
      </c>
      <c r="G145" s="707">
        <v>0</v>
      </c>
      <c r="H145" s="707">
        <v>1.5</v>
      </c>
      <c r="I145" s="707">
        <v>71.25</v>
      </c>
      <c r="J145" s="707">
        <v>71.25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185.88058559999999</v>
      </c>
      <c r="C146" s="707">
        <v>81.25</v>
      </c>
      <c r="D146" s="707">
        <v>-104.63058559999999</v>
      </c>
      <c r="E146" s="708">
        <v>0.43710858634178956</v>
      </c>
      <c r="F146" s="706">
        <v>0</v>
      </c>
      <c r="G146" s="707">
        <v>0</v>
      </c>
      <c r="H146" s="707">
        <v>1.5</v>
      </c>
      <c r="I146" s="707">
        <v>71.25</v>
      </c>
      <c r="J146" s="707">
        <v>71.25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0</v>
      </c>
      <c r="C147" s="707">
        <v>7026.7690000000002</v>
      </c>
      <c r="D147" s="707">
        <v>7026.7690000000002</v>
      </c>
      <c r="E147" s="708">
        <v>0</v>
      </c>
      <c r="F147" s="706">
        <v>0</v>
      </c>
      <c r="G147" s="707">
        <v>0</v>
      </c>
      <c r="H147" s="707">
        <v>106.979</v>
      </c>
      <c r="I147" s="707">
        <v>7195.0159999999996</v>
      </c>
      <c r="J147" s="707">
        <v>7195.0159999999996</v>
      </c>
      <c r="K147" s="709">
        <v>0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0</v>
      </c>
      <c r="C148" s="707">
        <v>7026.7690000000002</v>
      </c>
      <c r="D148" s="707">
        <v>7026.7690000000002</v>
      </c>
      <c r="E148" s="708">
        <v>0</v>
      </c>
      <c r="F148" s="706">
        <v>0</v>
      </c>
      <c r="G148" s="707">
        <v>0</v>
      </c>
      <c r="H148" s="707">
        <v>106.979</v>
      </c>
      <c r="I148" s="707">
        <v>7195.0159999999996</v>
      </c>
      <c r="J148" s="707">
        <v>7195.0159999999996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23504.592371700001</v>
      </c>
      <c r="C149" s="707">
        <v>25188.28529</v>
      </c>
      <c r="D149" s="707">
        <v>1683.6929182999993</v>
      </c>
      <c r="E149" s="708">
        <v>1.0716325087316638</v>
      </c>
      <c r="F149" s="706">
        <v>25047.5096515</v>
      </c>
      <c r="G149" s="707">
        <v>22960.217180541669</v>
      </c>
      <c r="H149" s="707">
        <v>2432.0896400000001</v>
      </c>
      <c r="I149" s="707">
        <v>24258.97695</v>
      </c>
      <c r="J149" s="707">
        <v>1298.759769458331</v>
      </c>
      <c r="K149" s="709">
        <v>0.96851851890781571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6347.0689523000001</v>
      </c>
      <c r="C150" s="707">
        <v>6130.1386500000008</v>
      </c>
      <c r="D150" s="707">
        <v>-216.93030229999931</v>
      </c>
      <c r="E150" s="708">
        <v>0.96582197169586603</v>
      </c>
      <c r="F150" s="706">
        <v>6726.3488258999996</v>
      </c>
      <c r="G150" s="707">
        <v>6165.8197570749999</v>
      </c>
      <c r="H150" s="707">
        <v>649.91422</v>
      </c>
      <c r="I150" s="707">
        <v>5827.1370299999999</v>
      </c>
      <c r="J150" s="707">
        <v>-338.682727075</v>
      </c>
      <c r="K150" s="709">
        <v>0.86631502183806486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6347.0689523000001</v>
      </c>
      <c r="C151" s="707">
        <v>6130.1386500000008</v>
      </c>
      <c r="D151" s="707">
        <v>-216.93030229999931</v>
      </c>
      <c r="E151" s="708">
        <v>0.96582197169586603</v>
      </c>
      <c r="F151" s="706">
        <v>6726.3488258999996</v>
      </c>
      <c r="G151" s="707">
        <v>6165.8197570749999</v>
      </c>
      <c r="H151" s="707">
        <v>649.91422</v>
      </c>
      <c r="I151" s="707">
        <v>5827.1370299999999</v>
      </c>
      <c r="J151" s="707">
        <v>-338.682727075</v>
      </c>
      <c r="K151" s="709">
        <v>0.86631502183806486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17157.5234194</v>
      </c>
      <c r="C152" s="707">
        <v>16683.099320000001</v>
      </c>
      <c r="D152" s="707">
        <v>-474.42409939999925</v>
      </c>
      <c r="E152" s="708">
        <v>0.97234891727651274</v>
      </c>
      <c r="F152" s="706">
        <v>18321.1608256</v>
      </c>
      <c r="G152" s="707">
        <v>16794.397423466668</v>
      </c>
      <c r="H152" s="707">
        <v>1746.0165099999999</v>
      </c>
      <c r="I152" s="707">
        <v>16002.84152</v>
      </c>
      <c r="J152" s="707">
        <v>-791.55590346666759</v>
      </c>
      <c r="K152" s="709">
        <v>0.87346220429654042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17157.5234194</v>
      </c>
      <c r="C153" s="707">
        <v>16683.099320000001</v>
      </c>
      <c r="D153" s="707">
        <v>-474.42409939999925</v>
      </c>
      <c r="E153" s="708">
        <v>0.97234891727651274</v>
      </c>
      <c r="F153" s="706">
        <v>18321.1608256</v>
      </c>
      <c r="G153" s="707">
        <v>16794.397423466668</v>
      </c>
      <c r="H153" s="707">
        <v>1746.0165099999999</v>
      </c>
      <c r="I153" s="707">
        <v>16002.84152</v>
      </c>
      <c r="J153" s="707">
        <v>-791.55590346666759</v>
      </c>
      <c r="K153" s="709">
        <v>0.87346220429654042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0</v>
      </c>
      <c r="I154" s="707">
        <v>-0.97899999999999998</v>
      </c>
      <c r="J154" s="707">
        <v>-0.97899999999999998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0</v>
      </c>
      <c r="I155" s="707">
        <v>-0.97899999999999998</v>
      </c>
      <c r="J155" s="707">
        <v>-0.97899999999999998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-2.6960000000000002</v>
      </c>
      <c r="J156" s="707">
        <v>-2.6960000000000002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-2.6960000000000002</v>
      </c>
      <c r="J157" s="707">
        <v>-2.6960000000000002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632.40862000000004</v>
      </c>
      <c r="D158" s="707">
        <v>632.40862000000004</v>
      </c>
      <c r="E158" s="708">
        <v>0</v>
      </c>
      <c r="F158" s="706">
        <v>0</v>
      </c>
      <c r="G158" s="707">
        <v>0</v>
      </c>
      <c r="H158" s="707">
        <v>9.6281200000000009</v>
      </c>
      <c r="I158" s="707">
        <v>647.54237999999998</v>
      </c>
      <c r="J158" s="707">
        <v>647.54237999999998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632.40862000000004</v>
      </c>
      <c r="D159" s="707">
        <v>632.40862000000004</v>
      </c>
      <c r="E159" s="708">
        <v>0</v>
      </c>
      <c r="F159" s="706">
        <v>0</v>
      </c>
      <c r="G159" s="707">
        <v>0</v>
      </c>
      <c r="H159" s="707">
        <v>9.6281200000000009</v>
      </c>
      <c r="I159" s="707">
        <v>647.54237999999998</v>
      </c>
      <c r="J159" s="707">
        <v>647.54237999999998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1742.6387</v>
      </c>
      <c r="D160" s="707">
        <v>1742.6387</v>
      </c>
      <c r="E160" s="708">
        <v>0</v>
      </c>
      <c r="F160" s="706">
        <v>0</v>
      </c>
      <c r="G160" s="707">
        <v>0</v>
      </c>
      <c r="H160" s="707">
        <v>26.53079</v>
      </c>
      <c r="I160" s="707">
        <v>1785.13102</v>
      </c>
      <c r="J160" s="707">
        <v>1785.13102</v>
      </c>
      <c r="K160" s="709">
        <v>0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1742.6387</v>
      </c>
      <c r="D161" s="707">
        <v>1742.6387</v>
      </c>
      <c r="E161" s="708">
        <v>0</v>
      </c>
      <c r="F161" s="706">
        <v>0</v>
      </c>
      <c r="G161" s="707">
        <v>0</v>
      </c>
      <c r="H161" s="707">
        <v>26.53079</v>
      </c>
      <c r="I161" s="707">
        <v>1785.13102</v>
      </c>
      <c r="J161" s="707">
        <v>1785.13102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291.95018659999999</v>
      </c>
      <c r="C162" s="707">
        <v>0</v>
      </c>
      <c r="D162" s="707">
        <v>-291.95018659999999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291.95018659999999</v>
      </c>
      <c r="C163" s="707">
        <v>0</v>
      </c>
      <c r="D163" s="707">
        <v>-291.95018659999999</v>
      </c>
      <c r="E163" s="708">
        <v>0</v>
      </c>
      <c r="F163" s="706">
        <v>0</v>
      </c>
      <c r="G163" s="707">
        <v>0</v>
      </c>
      <c r="H163" s="707">
        <v>0</v>
      </c>
      <c r="I163" s="707">
        <v>0</v>
      </c>
      <c r="J163" s="707">
        <v>0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291.95018659999999</v>
      </c>
      <c r="C164" s="707">
        <v>0</v>
      </c>
      <c r="D164" s="707">
        <v>-291.95018659999999</v>
      </c>
      <c r="E164" s="708">
        <v>0</v>
      </c>
      <c r="F164" s="706">
        <v>0</v>
      </c>
      <c r="G164" s="707">
        <v>0</v>
      </c>
      <c r="H164" s="707">
        <v>0</v>
      </c>
      <c r="I164" s="707">
        <v>0</v>
      </c>
      <c r="J164" s="707">
        <v>0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1410.4597658</v>
      </c>
      <c r="C165" s="707">
        <v>1361.7419199999999</v>
      </c>
      <c r="D165" s="707">
        <v>-48.717845800000077</v>
      </c>
      <c r="E165" s="708">
        <v>0.96545959907451329</v>
      </c>
      <c r="F165" s="706">
        <v>1513.0410557</v>
      </c>
      <c r="G165" s="707">
        <v>1386.9543010583334</v>
      </c>
      <c r="H165" s="707">
        <v>146.84226000000001</v>
      </c>
      <c r="I165" s="707">
        <v>1298.78072</v>
      </c>
      <c r="J165" s="707">
        <v>-88.173581058333411</v>
      </c>
      <c r="K165" s="709">
        <v>0.85839093070685135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1410.4597658</v>
      </c>
      <c r="C166" s="707">
        <v>1361.7419199999999</v>
      </c>
      <c r="D166" s="707">
        <v>-48.717845800000077</v>
      </c>
      <c r="E166" s="708">
        <v>0.96545959907451329</v>
      </c>
      <c r="F166" s="706">
        <v>1513.0410557</v>
      </c>
      <c r="G166" s="707">
        <v>1386.9543010583334</v>
      </c>
      <c r="H166" s="707">
        <v>146.84226000000001</v>
      </c>
      <c r="I166" s="707">
        <v>1298.78072</v>
      </c>
      <c r="J166" s="707">
        <v>-88.173581058333411</v>
      </c>
      <c r="K166" s="709">
        <v>0.85839093070685135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1410.4597658</v>
      </c>
      <c r="C167" s="707">
        <v>1361.7419199999999</v>
      </c>
      <c r="D167" s="707">
        <v>-48.717845800000077</v>
      </c>
      <c r="E167" s="708">
        <v>0.96545959907451329</v>
      </c>
      <c r="F167" s="706">
        <v>1513.0410557</v>
      </c>
      <c r="G167" s="707">
        <v>1386.9543010583334</v>
      </c>
      <c r="H167" s="707">
        <v>146.84226000000001</v>
      </c>
      <c r="I167" s="707">
        <v>1298.78072</v>
      </c>
      <c r="J167" s="707">
        <v>-88.173581058333411</v>
      </c>
      <c r="K167" s="709">
        <v>0.85839093070685135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0</v>
      </c>
      <c r="D168" s="707">
        <v>0</v>
      </c>
      <c r="E168" s="708">
        <v>0</v>
      </c>
      <c r="F168" s="706">
        <v>0</v>
      </c>
      <c r="G168" s="707">
        <v>0</v>
      </c>
      <c r="H168" s="707">
        <v>7.4059999999999997</v>
      </c>
      <c r="I168" s="707">
        <v>7.4059999999999997</v>
      </c>
      <c r="J168" s="707">
        <v>7.4059999999999997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0</v>
      </c>
      <c r="D169" s="707">
        <v>0</v>
      </c>
      <c r="E169" s="708">
        <v>0</v>
      </c>
      <c r="F169" s="706">
        <v>0</v>
      </c>
      <c r="G169" s="707">
        <v>0</v>
      </c>
      <c r="H169" s="707">
        <v>7.4059999999999997</v>
      </c>
      <c r="I169" s="707">
        <v>7.4059999999999997</v>
      </c>
      <c r="J169" s="707">
        <v>7.4059999999999997</v>
      </c>
      <c r="K169" s="709">
        <v>0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0</v>
      </c>
      <c r="D170" s="707">
        <v>0</v>
      </c>
      <c r="E170" s="708">
        <v>0</v>
      </c>
      <c r="F170" s="706">
        <v>0</v>
      </c>
      <c r="G170" s="707">
        <v>0</v>
      </c>
      <c r="H170" s="707">
        <v>7.4059999999999997</v>
      </c>
      <c r="I170" s="707">
        <v>7.4059999999999997</v>
      </c>
      <c r="J170" s="707">
        <v>7.4059999999999997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28.876102800000002</v>
      </c>
      <c r="C171" s="707">
        <v>136.92860000000002</v>
      </c>
      <c r="D171" s="707">
        <v>108.05249720000002</v>
      </c>
      <c r="E171" s="708">
        <v>4.7419349123525079</v>
      </c>
      <c r="F171" s="706">
        <v>0</v>
      </c>
      <c r="G171" s="707">
        <v>0</v>
      </c>
      <c r="H171" s="707">
        <v>226.41569000000001</v>
      </c>
      <c r="I171" s="707">
        <v>335.70590000000004</v>
      </c>
      <c r="J171" s="707">
        <v>335.70590000000004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29.05537</v>
      </c>
      <c r="I172" s="707">
        <v>29.05537</v>
      </c>
      <c r="J172" s="707">
        <v>29.05537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29.05537</v>
      </c>
      <c r="I173" s="707">
        <v>29.05537</v>
      </c>
      <c r="J173" s="707">
        <v>29.05537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29.05537</v>
      </c>
      <c r="I174" s="707">
        <v>29.05537</v>
      </c>
      <c r="J174" s="707">
        <v>29.05537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28.876102800000002</v>
      </c>
      <c r="C175" s="707">
        <v>136.92860000000002</v>
      </c>
      <c r="D175" s="707">
        <v>108.05249720000002</v>
      </c>
      <c r="E175" s="708">
        <v>4.7419349123525079</v>
      </c>
      <c r="F175" s="706">
        <v>0</v>
      </c>
      <c r="G175" s="707">
        <v>0</v>
      </c>
      <c r="H175" s="707">
        <v>197.36032</v>
      </c>
      <c r="I175" s="707">
        <v>306.65053</v>
      </c>
      <c r="J175" s="707">
        <v>306.65053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14.0569872</v>
      </c>
      <c r="C176" s="707">
        <v>134.42860000000002</v>
      </c>
      <c r="D176" s="707">
        <v>120.37161280000002</v>
      </c>
      <c r="E176" s="708">
        <v>9.5631160566184494</v>
      </c>
      <c r="F176" s="706">
        <v>0</v>
      </c>
      <c r="G176" s="707">
        <v>0</v>
      </c>
      <c r="H176" s="707">
        <v>0.82432000000000005</v>
      </c>
      <c r="I176" s="707">
        <v>99.580529999999996</v>
      </c>
      <c r="J176" s="707">
        <v>99.580529999999996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3.6895980000000002</v>
      </c>
      <c r="C177" s="707">
        <v>3.7536</v>
      </c>
      <c r="D177" s="707">
        <v>6.4001999999999892E-2</v>
      </c>
      <c r="E177" s="708">
        <v>1.0173466052399205</v>
      </c>
      <c r="F177" s="706">
        <v>0</v>
      </c>
      <c r="G177" s="707">
        <v>0</v>
      </c>
      <c r="H177" s="707">
        <v>0.82432000000000005</v>
      </c>
      <c r="I177" s="707">
        <v>15.635530000000001</v>
      </c>
      <c r="J177" s="707">
        <v>15.635530000000001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3.5869523999999999</v>
      </c>
      <c r="C178" s="707">
        <v>130.67500000000001</v>
      </c>
      <c r="D178" s="707">
        <v>127.08804760000001</v>
      </c>
      <c r="E178" s="708">
        <v>36.430647922732405</v>
      </c>
      <c r="F178" s="706">
        <v>0</v>
      </c>
      <c r="G178" s="707">
        <v>0</v>
      </c>
      <c r="H178" s="707">
        <v>0</v>
      </c>
      <c r="I178" s="707">
        <v>40.299999999999997</v>
      </c>
      <c r="J178" s="707">
        <v>40.299999999999997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6.6599147999999992</v>
      </c>
      <c r="C179" s="707">
        <v>0</v>
      </c>
      <c r="D179" s="707">
        <v>-6.6599147999999992</v>
      </c>
      <c r="E179" s="708">
        <v>0</v>
      </c>
      <c r="F179" s="706">
        <v>0</v>
      </c>
      <c r="G179" s="707">
        <v>0</v>
      </c>
      <c r="H179" s="707">
        <v>0</v>
      </c>
      <c r="I179" s="707">
        <v>43.645000000000003</v>
      </c>
      <c r="J179" s="707">
        <v>43.645000000000003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0.120522</v>
      </c>
      <c r="C180" s="707">
        <v>0</v>
      </c>
      <c r="D180" s="707">
        <v>-0.120522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195.036</v>
      </c>
      <c r="I181" s="707">
        <v>200.27</v>
      </c>
      <c r="J181" s="707">
        <v>200.27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0</v>
      </c>
      <c r="D182" s="707">
        <v>0</v>
      </c>
      <c r="E182" s="708">
        <v>0</v>
      </c>
      <c r="F182" s="706">
        <v>0</v>
      </c>
      <c r="G182" s="707">
        <v>0</v>
      </c>
      <c r="H182" s="707">
        <v>195.036</v>
      </c>
      <c r="I182" s="707">
        <v>200.27</v>
      </c>
      <c r="J182" s="707">
        <v>200.27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9.8591543999999995</v>
      </c>
      <c r="C183" s="707">
        <v>0</v>
      </c>
      <c r="D183" s="707">
        <v>-9.8591543999999995</v>
      </c>
      <c r="E183" s="708">
        <v>0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9.8591543999999995</v>
      </c>
      <c r="C184" s="707">
        <v>0</v>
      </c>
      <c r="D184" s="707">
        <v>-9.8591543999999995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1.0621512</v>
      </c>
      <c r="C185" s="707">
        <v>2.5</v>
      </c>
      <c r="D185" s="707">
        <v>1.4378488</v>
      </c>
      <c r="E185" s="708">
        <v>2.3537138591944351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1.0621512</v>
      </c>
      <c r="C186" s="707">
        <v>2.5</v>
      </c>
      <c r="D186" s="707">
        <v>1.4378488</v>
      </c>
      <c r="E186" s="708">
        <v>2.3537138591944351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3.8978099999999998</v>
      </c>
      <c r="C187" s="707">
        <v>0</v>
      </c>
      <c r="D187" s="707">
        <v>-3.8978099999999998</v>
      </c>
      <c r="E187" s="708">
        <v>0</v>
      </c>
      <c r="F187" s="706">
        <v>0</v>
      </c>
      <c r="G187" s="707">
        <v>0</v>
      </c>
      <c r="H187" s="707">
        <v>1.5</v>
      </c>
      <c r="I187" s="707">
        <v>6.8</v>
      </c>
      <c r="J187" s="707">
        <v>6.8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3.8978099999999998</v>
      </c>
      <c r="C188" s="707">
        <v>0</v>
      </c>
      <c r="D188" s="707">
        <v>-3.8978099999999998</v>
      </c>
      <c r="E188" s="708">
        <v>0</v>
      </c>
      <c r="F188" s="706">
        <v>0</v>
      </c>
      <c r="G188" s="707">
        <v>0</v>
      </c>
      <c r="H188" s="707">
        <v>1.5</v>
      </c>
      <c r="I188" s="707">
        <v>6.8</v>
      </c>
      <c r="J188" s="707">
        <v>6.8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52218.601488399996</v>
      </c>
      <c r="C189" s="707">
        <v>11460.387220000001</v>
      </c>
      <c r="D189" s="707">
        <v>-40758.214268399999</v>
      </c>
      <c r="E189" s="708">
        <v>0.21946943988045806</v>
      </c>
      <c r="F189" s="706">
        <v>42826.892132399997</v>
      </c>
      <c r="G189" s="707">
        <v>39257.984454699996</v>
      </c>
      <c r="H189" s="707">
        <v>309.30175000000003</v>
      </c>
      <c r="I189" s="707">
        <v>43337.826350000003</v>
      </c>
      <c r="J189" s="707">
        <v>4079.8418953000073</v>
      </c>
      <c r="K189" s="709">
        <v>1.0119302193589124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52179.047199500004</v>
      </c>
      <c r="C190" s="707">
        <v>11152.585230000001</v>
      </c>
      <c r="D190" s="707">
        <v>-41026.4619695</v>
      </c>
      <c r="E190" s="708">
        <v>0.21373685087348371</v>
      </c>
      <c r="F190" s="706">
        <v>42826.892132399997</v>
      </c>
      <c r="G190" s="707">
        <v>39257.984454699996</v>
      </c>
      <c r="H190" s="707">
        <v>303.26384999999999</v>
      </c>
      <c r="I190" s="707">
        <v>42535.85931</v>
      </c>
      <c r="J190" s="707">
        <v>3277.8748553000041</v>
      </c>
      <c r="K190" s="709">
        <v>0.99320443749454745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12224.0861995</v>
      </c>
      <c r="C191" s="707">
        <v>11037.04723</v>
      </c>
      <c r="D191" s="707">
        <v>-1187.0389694999994</v>
      </c>
      <c r="E191" s="708">
        <v>0.90289343922095766</v>
      </c>
      <c r="F191" s="706">
        <v>11266.1391324</v>
      </c>
      <c r="G191" s="707">
        <v>10327.2942047</v>
      </c>
      <c r="H191" s="707">
        <v>303.26384999999999</v>
      </c>
      <c r="I191" s="707">
        <v>5219.4543099999992</v>
      </c>
      <c r="J191" s="707">
        <v>-5107.8398947000005</v>
      </c>
      <c r="K191" s="709">
        <v>0.46328686772467642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1087.0896270000001</v>
      </c>
      <c r="C192" s="707">
        <v>805.48830999999905</v>
      </c>
      <c r="D192" s="707">
        <v>-281.60131700000102</v>
      </c>
      <c r="E192" s="708">
        <v>0.74095850976232247</v>
      </c>
      <c r="F192" s="706">
        <v>861.71341680000103</v>
      </c>
      <c r="G192" s="707">
        <v>789.90396540000097</v>
      </c>
      <c r="H192" s="707">
        <v>73.284120000000001</v>
      </c>
      <c r="I192" s="707">
        <v>789.78691000000003</v>
      </c>
      <c r="J192" s="707">
        <v>-0.11705540000093606</v>
      </c>
      <c r="K192" s="709">
        <v>0.91653082637717043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3763.9229829000001</v>
      </c>
      <c r="C193" s="707">
        <v>3970.6682599999999</v>
      </c>
      <c r="D193" s="707">
        <v>206.74527709999984</v>
      </c>
      <c r="E193" s="708">
        <v>1.0549281369569119</v>
      </c>
      <c r="F193" s="706">
        <v>4134.4824312000001</v>
      </c>
      <c r="G193" s="707">
        <v>3789.9422285999999</v>
      </c>
      <c r="H193" s="707">
        <v>153.67865</v>
      </c>
      <c r="I193" s="707">
        <v>2255.83052</v>
      </c>
      <c r="J193" s="707">
        <v>-1534.1117085999999</v>
      </c>
      <c r="K193" s="709">
        <v>0.5456137636423003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127.27200000000001</v>
      </c>
      <c r="C194" s="707">
        <v>126.262</v>
      </c>
      <c r="D194" s="707">
        <v>-1.0100000000000051</v>
      </c>
      <c r="E194" s="708">
        <v>0.99206424036708774</v>
      </c>
      <c r="F194" s="706">
        <v>121.452</v>
      </c>
      <c r="G194" s="707">
        <v>111.331</v>
      </c>
      <c r="H194" s="707">
        <v>10.119999999999999</v>
      </c>
      <c r="I194" s="707">
        <v>111.32899999999999</v>
      </c>
      <c r="J194" s="707">
        <v>-2.0000000000095497E-3</v>
      </c>
      <c r="K194" s="709">
        <v>0.91665019925567304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244.4634192</v>
      </c>
      <c r="C195" s="707">
        <v>249.22992000000002</v>
      </c>
      <c r="D195" s="707">
        <v>4.7665008000000171</v>
      </c>
      <c r="E195" s="708">
        <v>1.0194978079567008</v>
      </c>
      <c r="F195" s="706">
        <v>263.2837164</v>
      </c>
      <c r="G195" s="707">
        <v>241.3434067</v>
      </c>
      <c r="H195" s="707">
        <v>22.114729999999998</v>
      </c>
      <c r="I195" s="707">
        <v>238.57739999999998</v>
      </c>
      <c r="J195" s="707">
        <v>-2.7660067000000197</v>
      </c>
      <c r="K195" s="709">
        <v>0.90616086426528419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7001.3381704000003</v>
      </c>
      <c r="C196" s="707">
        <v>5885.3987400000005</v>
      </c>
      <c r="D196" s="707">
        <v>-1115.9394303999998</v>
      </c>
      <c r="E196" s="708">
        <v>0.84061055140602592</v>
      </c>
      <c r="F196" s="706">
        <v>5885.2075679999998</v>
      </c>
      <c r="G196" s="707">
        <v>5394.773604</v>
      </c>
      <c r="H196" s="707">
        <v>44.06635</v>
      </c>
      <c r="I196" s="707">
        <v>1823.93048</v>
      </c>
      <c r="J196" s="707">
        <v>-3570.843124</v>
      </c>
      <c r="K196" s="709">
        <v>0.30991778266536751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39954.961000000003</v>
      </c>
      <c r="C197" s="707">
        <v>115.538</v>
      </c>
      <c r="D197" s="707">
        <v>-39839.423000000003</v>
      </c>
      <c r="E197" s="708">
        <v>2.8917059886505703E-3</v>
      </c>
      <c r="F197" s="706">
        <v>31560.753000000001</v>
      </c>
      <c r="G197" s="707">
        <v>28930.69025</v>
      </c>
      <c r="H197" s="707">
        <v>0</v>
      </c>
      <c r="I197" s="707">
        <v>37316.404999999999</v>
      </c>
      <c r="J197" s="707">
        <v>8385.7147499999992</v>
      </c>
      <c r="K197" s="709">
        <v>1.1823673852141614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39954.961000000003</v>
      </c>
      <c r="C198" s="707">
        <v>102.015</v>
      </c>
      <c r="D198" s="707">
        <v>-39852.946000000004</v>
      </c>
      <c r="E198" s="708">
        <v>2.5532498955511428E-3</v>
      </c>
      <c r="F198" s="706">
        <v>31560.753000000001</v>
      </c>
      <c r="G198" s="707">
        <v>28930.69025</v>
      </c>
      <c r="H198" s="707">
        <v>0</v>
      </c>
      <c r="I198" s="707">
        <v>37311.105000000003</v>
      </c>
      <c r="J198" s="707">
        <v>8380.4147500000036</v>
      </c>
      <c r="K198" s="709">
        <v>1.1821994551270689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13.523</v>
      </c>
      <c r="D199" s="707">
        <v>13.523</v>
      </c>
      <c r="E199" s="708">
        <v>0</v>
      </c>
      <c r="F199" s="706">
        <v>0</v>
      </c>
      <c r="G199" s="707">
        <v>0</v>
      </c>
      <c r="H199" s="707">
        <v>0</v>
      </c>
      <c r="I199" s="707">
        <v>5.3</v>
      </c>
      <c r="J199" s="707">
        <v>5.3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39.554288900000003</v>
      </c>
      <c r="C200" s="707">
        <v>307.80198999999999</v>
      </c>
      <c r="D200" s="707">
        <v>268.24770109999997</v>
      </c>
      <c r="E200" s="708">
        <v>7.7817601721567033</v>
      </c>
      <c r="F200" s="706">
        <v>0</v>
      </c>
      <c r="G200" s="707">
        <v>0</v>
      </c>
      <c r="H200" s="707">
        <v>6.0378999999999996</v>
      </c>
      <c r="I200" s="707">
        <v>801.96704</v>
      </c>
      <c r="J200" s="707">
        <v>801.96704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191.95052999999999</v>
      </c>
      <c r="D201" s="707">
        <v>191.95052999999999</v>
      </c>
      <c r="E201" s="708">
        <v>0</v>
      </c>
      <c r="F201" s="706">
        <v>0</v>
      </c>
      <c r="G201" s="707">
        <v>0</v>
      </c>
      <c r="H201" s="707">
        <v>6.0378999999999996</v>
      </c>
      <c r="I201" s="707">
        <v>129.10589999999999</v>
      </c>
      <c r="J201" s="707">
        <v>129.10589999999999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178.74120000000002</v>
      </c>
      <c r="D202" s="707">
        <v>178.74120000000002</v>
      </c>
      <c r="E202" s="708">
        <v>0</v>
      </c>
      <c r="F202" s="706">
        <v>0</v>
      </c>
      <c r="G202" s="707">
        <v>0</v>
      </c>
      <c r="H202" s="707">
        <v>6.0378999999999996</v>
      </c>
      <c r="I202" s="707">
        <v>129.10589999999999</v>
      </c>
      <c r="J202" s="707">
        <v>129.10589999999999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13.20933</v>
      </c>
      <c r="D203" s="707">
        <v>13.20933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36.770389999999999</v>
      </c>
      <c r="D204" s="707">
        <v>36.770389999999999</v>
      </c>
      <c r="E204" s="708">
        <v>0</v>
      </c>
      <c r="F204" s="706">
        <v>0</v>
      </c>
      <c r="G204" s="707">
        <v>0</v>
      </c>
      <c r="H204" s="707">
        <v>0</v>
      </c>
      <c r="I204" s="707">
        <v>38.534790000000001</v>
      </c>
      <c r="J204" s="707">
        <v>38.534790000000001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0</v>
      </c>
      <c r="C205" s="707">
        <v>29.27139</v>
      </c>
      <c r="D205" s="707">
        <v>29.27139</v>
      </c>
      <c r="E205" s="708">
        <v>0</v>
      </c>
      <c r="F205" s="706">
        <v>0</v>
      </c>
      <c r="G205" s="707">
        <v>0</v>
      </c>
      <c r="H205" s="707">
        <v>0</v>
      </c>
      <c r="I205" s="707">
        <v>5.8810000000000002</v>
      </c>
      <c r="J205" s="707">
        <v>5.8810000000000002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11.275510000000001</v>
      </c>
      <c r="J206" s="707">
        <v>11.275510000000001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10.338239999999999</v>
      </c>
      <c r="J207" s="707">
        <v>10.338239999999999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0</v>
      </c>
      <c r="D208" s="707">
        <v>0</v>
      </c>
      <c r="E208" s="708">
        <v>0</v>
      </c>
      <c r="F208" s="706">
        <v>0</v>
      </c>
      <c r="G208" s="707">
        <v>0</v>
      </c>
      <c r="H208" s="707">
        <v>0</v>
      </c>
      <c r="I208" s="707">
        <v>11.040040000000001</v>
      </c>
      <c r="J208" s="707">
        <v>11.040040000000001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7.4989999999999997</v>
      </c>
      <c r="D209" s="707">
        <v>7.4989999999999997</v>
      </c>
      <c r="E209" s="708">
        <v>0</v>
      </c>
      <c r="F209" s="706">
        <v>0</v>
      </c>
      <c r="G209" s="707">
        <v>0</v>
      </c>
      <c r="H209" s="707">
        <v>0</v>
      </c>
      <c r="I209" s="707">
        <v>0</v>
      </c>
      <c r="J209" s="707">
        <v>0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39.554288900000003</v>
      </c>
      <c r="C210" s="707">
        <v>13.249499999999999</v>
      </c>
      <c r="D210" s="707">
        <v>-26.304788900000005</v>
      </c>
      <c r="E210" s="708">
        <v>0.33496999613612061</v>
      </c>
      <c r="F210" s="706">
        <v>0</v>
      </c>
      <c r="G210" s="707">
        <v>0</v>
      </c>
      <c r="H210" s="707">
        <v>0</v>
      </c>
      <c r="I210" s="707">
        <v>63.283000000000001</v>
      </c>
      <c r="J210" s="707">
        <v>63.283000000000001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39.554288900000003</v>
      </c>
      <c r="C211" s="707">
        <v>0</v>
      </c>
      <c r="D211" s="707">
        <v>-39.554288900000003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13.249499999999999</v>
      </c>
      <c r="D212" s="707">
        <v>13.249499999999999</v>
      </c>
      <c r="E212" s="708">
        <v>0</v>
      </c>
      <c r="F212" s="706">
        <v>0</v>
      </c>
      <c r="G212" s="707">
        <v>0</v>
      </c>
      <c r="H212" s="707">
        <v>0</v>
      </c>
      <c r="I212" s="707">
        <v>63.283000000000001</v>
      </c>
      <c r="J212" s="707">
        <v>63.283000000000001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50.309669999999997</v>
      </c>
      <c r="D213" s="707">
        <v>50.309669999999997</v>
      </c>
      <c r="E213" s="708">
        <v>0</v>
      </c>
      <c r="F213" s="706">
        <v>0</v>
      </c>
      <c r="G213" s="707">
        <v>0</v>
      </c>
      <c r="H213" s="707">
        <v>0</v>
      </c>
      <c r="I213" s="707">
        <v>549.19800999999995</v>
      </c>
      <c r="J213" s="707">
        <v>549.19800999999995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50.309669999999997</v>
      </c>
      <c r="D214" s="707">
        <v>50.309669999999997</v>
      </c>
      <c r="E214" s="708">
        <v>0</v>
      </c>
      <c r="F214" s="706">
        <v>0</v>
      </c>
      <c r="G214" s="707">
        <v>0</v>
      </c>
      <c r="H214" s="707">
        <v>0</v>
      </c>
      <c r="I214" s="707">
        <v>549.19800999999995</v>
      </c>
      <c r="J214" s="707">
        <v>549.19800999999995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15.5219</v>
      </c>
      <c r="D215" s="707">
        <v>15.5219</v>
      </c>
      <c r="E215" s="708">
        <v>0</v>
      </c>
      <c r="F215" s="706">
        <v>0</v>
      </c>
      <c r="G215" s="707">
        <v>0</v>
      </c>
      <c r="H215" s="707">
        <v>0</v>
      </c>
      <c r="I215" s="707">
        <v>21.84534</v>
      </c>
      <c r="J215" s="707">
        <v>21.84534</v>
      </c>
      <c r="K215" s="709">
        <v>0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15.5219</v>
      </c>
      <c r="D216" s="707">
        <v>15.5219</v>
      </c>
      <c r="E216" s="708">
        <v>0</v>
      </c>
      <c r="F216" s="706">
        <v>0</v>
      </c>
      <c r="G216" s="707">
        <v>0</v>
      </c>
      <c r="H216" s="707">
        <v>0</v>
      </c>
      <c r="I216" s="707">
        <v>21.84534</v>
      </c>
      <c r="J216" s="707">
        <v>21.84534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2199.5137851999998</v>
      </c>
      <c r="C217" s="707">
        <v>679326.27939000004</v>
      </c>
      <c r="D217" s="707">
        <v>677126.76560480008</v>
      </c>
      <c r="E217" s="708">
        <v>308.85293102549457</v>
      </c>
      <c r="F217" s="706">
        <v>735933.23962810007</v>
      </c>
      <c r="G217" s="707">
        <v>674605.46965909167</v>
      </c>
      <c r="H217" s="707">
        <v>54924.559200000003</v>
      </c>
      <c r="I217" s="707">
        <v>520864.29548000003</v>
      </c>
      <c r="J217" s="707">
        <v>-153741.17417909164</v>
      </c>
      <c r="K217" s="709">
        <v>0.70776025246966157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1479.5339305</v>
      </c>
      <c r="C218" s="707">
        <v>668886.98705999996</v>
      </c>
      <c r="D218" s="707">
        <v>667407.45312949992</v>
      </c>
      <c r="E218" s="708">
        <v>452.09303637528166</v>
      </c>
      <c r="F218" s="706">
        <v>735398.12145680003</v>
      </c>
      <c r="G218" s="707">
        <v>674114.94466873328</v>
      </c>
      <c r="H218" s="707">
        <v>54658.938049999997</v>
      </c>
      <c r="I218" s="707">
        <v>511049.78404</v>
      </c>
      <c r="J218" s="707">
        <v>-163065.16062873328</v>
      </c>
      <c r="K218" s="709">
        <v>0.69492941187778234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1479.5339305</v>
      </c>
      <c r="C219" s="707">
        <v>668886.98705999996</v>
      </c>
      <c r="D219" s="707">
        <v>667407.45312949992</v>
      </c>
      <c r="E219" s="708">
        <v>452.09303637528166</v>
      </c>
      <c r="F219" s="706">
        <v>735398.12145680003</v>
      </c>
      <c r="G219" s="707">
        <v>674114.94466873328</v>
      </c>
      <c r="H219" s="707">
        <v>54658.938049999997</v>
      </c>
      <c r="I219" s="707">
        <v>511049.78404</v>
      </c>
      <c r="J219" s="707">
        <v>-163065.16062873328</v>
      </c>
      <c r="K219" s="709">
        <v>0.69492941187778234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1479.5339305</v>
      </c>
      <c r="C220" s="707">
        <v>573.76879000000008</v>
      </c>
      <c r="D220" s="707">
        <v>-905.76514049999992</v>
      </c>
      <c r="E220" s="708">
        <v>0.38780373884774527</v>
      </c>
      <c r="F220" s="706">
        <v>1616.2724330999999</v>
      </c>
      <c r="G220" s="707">
        <v>1481.5830636749999</v>
      </c>
      <c r="H220" s="707">
        <v>47.648220000000002</v>
      </c>
      <c r="I220" s="707">
        <v>1164.81357</v>
      </c>
      <c r="J220" s="707">
        <v>-316.76949367499992</v>
      </c>
      <c r="K220" s="709">
        <v>0.72067898093509841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61.676894099999998</v>
      </c>
      <c r="C221" s="707">
        <v>45.2</v>
      </c>
      <c r="D221" s="707">
        <v>-16.476894099999996</v>
      </c>
      <c r="E221" s="708">
        <v>0.73285142936534486</v>
      </c>
      <c r="F221" s="706">
        <v>99.857828099999992</v>
      </c>
      <c r="G221" s="707">
        <v>91.536342425000001</v>
      </c>
      <c r="H221" s="707">
        <v>0</v>
      </c>
      <c r="I221" s="707">
        <v>0</v>
      </c>
      <c r="J221" s="707">
        <v>-91.536342425000001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8.5713899999999996E-2</v>
      </c>
      <c r="C222" s="707">
        <v>0.629</v>
      </c>
      <c r="D222" s="707">
        <v>0.54328609999999999</v>
      </c>
      <c r="E222" s="708">
        <v>7.3383663559819361</v>
      </c>
      <c r="F222" s="706">
        <v>0.1192536</v>
      </c>
      <c r="G222" s="707">
        <v>0.1093158</v>
      </c>
      <c r="H222" s="707">
        <v>0</v>
      </c>
      <c r="I222" s="707">
        <v>0</v>
      </c>
      <c r="J222" s="707">
        <v>-0.1093158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341.00459430000001</v>
      </c>
      <c r="C223" s="707">
        <v>276.60611</v>
      </c>
      <c r="D223" s="707">
        <v>-64.398484300000007</v>
      </c>
      <c r="E223" s="708">
        <v>0.81115068425340564</v>
      </c>
      <c r="F223" s="706">
        <v>246.63355519999999</v>
      </c>
      <c r="G223" s="707">
        <v>226.0807589333333</v>
      </c>
      <c r="H223" s="707">
        <v>47.648220000000002</v>
      </c>
      <c r="I223" s="707">
        <v>1139.0101200000001</v>
      </c>
      <c r="J223" s="707">
        <v>912.92936106666684</v>
      </c>
      <c r="K223" s="709">
        <v>4.6182285256211566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1076.7667282</v>
      </c>
      <c r="C224" s="707">
        <v>251.33367999999999</v>
      </c>
      <c r="D224" s="707">
        <v>-825.43304820000003</v>
      </c>
      <c r="E224" s="708">
        <v>0.23341516172230478</v>
      </c>
      <c r="F224" s="706">
        <v>1269.6617962</v>
      </c>
      <c r="G224" s="707">
        <v>1163.8566465166668</v>
      </c>
      <c r="H224" s="707">
        <v>0</v>
      </c>
      <c r="I224" s="707">
        <v>25.803450000000002</v>
      </c>
      <c r="J224" s="707">
        <v>-1138.0531965166667</v>
      </c>
      <c r="K224" s="709">
        <v>2.0323089248828106E-2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713.43008999999995</v>
      </c>
      <c r="D225" s="707">
        <v>713.43008999999995</v>
      </c>
      <c r="E225" s="708">
        <v>0</v>
      </c>
      <c r="F225" s="706">
        <v>884.78129020000006</v>
      </c>
      <c r="G225" s="707">
        <v>811.04951601666676</v>
      </c>
      <c r="H225" s="707">
        <v>3.5015900000000002</v>
      </c>
      <c r="I225" s="707">
        <v>516.63477999999998</v>
      </c>
      <c r="J225" s="707">
        <v>-294.41473601666678</v>
      </c>
      <c r="K225" s="709">
        <v>0.58391241510454794</v>
      </c>
      <c r="L225" s="270"/>
      <c r="M225" s="705" t="str">
        <f t="shared" si="3"/>
        <v>X</v>
      </c>
    </row>
    <row r="226" spans="1:13" ht="14.45" customHeight="1" x14ac:dyDescent="0.2">
      <c r="A226" s="710" t="s">
        <v>550</v>
      </c>
      <c r="B226" s="706">
        <v>0</v>
      </c>
      <c r="C226" s="707">
        <v>80.176169999999999</v>
      </c>
      <c r="D226" s="707">
        <v>80.176169999999999</v>
      </c>
      <c r="E226" s="708">
        <v>0</v>
      </c>
      <c r="F226" s="706">
        <v>3.9965864</v>
      </c>
      <c r="G226" s="707">
        <v>3.6635375333333333</v>
      </c>
      <c r="H226" s="707">
        <v>-4.2000000000000003E-2</v>
      </c>
      <c r="I226" s="707">
        <v>54.51641</v>
      </c>
      <c r="J226" s="707">
        <v>50.852872466666668</v>
      </c>
      <c r="K226" s="709">
        <v>13.640743510511872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633.25391999999999</v>
      </c>
      <c r="D227" s="707">
        <v>633.25391999999999</v>
      </c>
      <c r="E227" s="708">
        <v>0</v>
      </c>
      <c r="F227" s="706">
        <v>880.78470379999999</v>
      </c>
      <c r="G227" s="707">
        <v>807.38597848333336</v>
      </c>
      <c r="H227" s="707">
        <v>3.54359</v>
      </c>
      <c r="I227" s="707">
        <v>462.11836999999997</v>
      </c>
      <c r="J227" s="707">
        <v>-345.26760848333339</v>
      </c>
      <c r="K227" s="709">
        <v>0.52466666145116581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-10.08933</v>
      </c>
      <c r="D228" s="707">
        <v>-10.08933</v>
      </c>
      <c r="E228" s="708">
        <v>0</v>
      </c>
      <c r="F228" s="706">
        <v>0</v>
      </c>
      <c r="G228" s="707">
        <v>0</v>
      </c>
      <c r="H228" s="707">
        <v>0</v>
      </c>
      <c r="I228" s="707">
        <v>-14.62818</v>
      </c>
      <c r="J228" s="707">
        <v>-14.62818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-10.08933</v>
      </c>
      <c r="D229" s="707">
        <v>-10.08933</v>
      </c>
      <c r="E229" s="708">
        <v>0</v>
      </c>
      <c r="F229" s="706">
        <v>0</v>
      </c>
      <c r="G229" s="707">
        <v>0</v>
      </c>
      <c r="H229" s="707">
        <v>0</v>
      </c>
      <c r="I229" s="707">
        <v>-14.62818</v>
      </c>
      <c r="J229" s="707">
        <v>-14.62818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0</v>
      </c>
      <c r="D230" s="707">
        <v>0</v>
      </c>
      <c r="E230" s="708">
        <v>0</v>
      </c>
      <c r="F230" s="706">
        <v>0.19681760000000001</v>
      </c>
      <c r="G230" s="707">
        <v>0.18041613333333334</v>
      </c>
      <c r="H230" s="707">
        <v>3.5099999999999999E-2</v>
      </c>
      <c r="I230" s="707">
        <v>0.2601</v>
      </c>
      <c r="J230" s="707">
        <v>7.9683866666666658E-2</v>
      </c>
      <c r="K230" s="709">
        <v>1.3215281560185674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0</v>
      </c>
      <c r="D231" s="707">
        <v>0</v>
      </c>
      <c r="E231" s="708">
        <v>0</v>
      </c>
      <c r="F231" s="706">
        <v>0.19681760000000001</v>
      </c>
      <c r="G231" s="707">
        <v>0.18041613333333334</v>
      </c>
      <c r="H231" s="707">
        <v>3.5099999999999999E-2</v>
      </c>
      <c r="I231" s="707">
        <v>0.2601</v>
      </c>
      <c r="J231" s="707">
        <v>7.9683866666666658E-2</v>
      </c>
      <c r="K231" s="709">
        <v>1.3215281560185674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655867.53685000003</v>
      </c>
      <c r="D232" s="707">
        <v>655867.53685000003</v>
      </c>
      <c r="E232" s="708">
        <v>0</v>
      </c>
      <c r="F232" s="706">
        <v>732896.87091589998</v>
      </c>
      <c r="G232" s="707">
        <v>671822.13167290832</v>
      </c>
      <c r="H232" s="707">
        <v>54231.552080000001</v>
      </c>
      <c r="I232" s="707">
        <v>501073.70387999999</v>
      </c>
      <c r="J232" s="707">
        <v>-170748.42779290833</v>
      </c>
      <c r="K232" s="709">
        <v>0.6836892389154412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336151.08933999995</v>
      </c>
      <c r="D233" s="707">
        <v>336151.08933999995</v>
      </c>
      <c r="E233" s="708">
        <v>0</v>
      </c>
      <c r="F233" s="706">
        <v>337865.53207910003</v>
      </c>
      <c r="G233" s="707">
        <v>309710.07107250835</v>
      </c>
      <c r="H233" s="707">
        <v>25224.954280000002</v>
      </c>
      <c r="I233" s="707">
        <v>175158.57937999998</v>
      </c>
      <c r="J233" s="707">
        <v>-134551.49169250837</v>
      </c>
      <c r="K233" s="709">
        <v>0.51842689694370003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319716.44750999997</v>
      </c>
      <c r="D234" s="707">
        <v>319716.44750999997</v>
      </c>
      <c r="E234" s="708">
        <v>0</v>
      </c>
      <c r="F234" s="706">
        <v>395031.33883679996</v>
      </c>
      <c r="G234" s="707">
        <v>362112.06060039991</v>
      </c>
      <c r="H234" s="707">
        <v>29006.5978</v>
      </c>
      <c r="I234" s="707">
        <v>325915.12449999998</v>
      </c>
      <c r="J234" s="707">
        <v>-36196.936100399937</v>
      </c>
      <c r="K234" s="709">
        <v>0.82503612361409606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11742.34066</v>
      </c>
      <c r="D235" s="707">
        <v>11742.34066</v>
      </c>
      <c r="E235" s="708">
        <v>0</v>
      </c>
      <c r="F235" s="706">
        <v>0</v>
      </c>
      <c r="G235" s="707">
        <v>0</v>
      </c>
      <c r="H235" s="707">
        <v>376.20105999999998</v>
      </c>
      <c r="I235" s="707">
        <v>8308.9998899999991</v>
      </c>
      <c r="J235" s="707">
        <v>8308.9998899999991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11742.34066</v>
      </c>
      <c r="D236" s="707">
        <v>11742.34066</v>
      </c>
      <c r="E236" s="708">
        <v>0</v>
      </c>
      <c r="F236" s="706">
        <v>0</v>
      </c>
      <c r="G236" s="707">
        <v>0</v>
      </c>
      <c r="H236" s="707">
        <v>376.20105999999998</v>
      </c>
      <c r="I236" s="707">
        <v>8308.9998899999991</v>
      </c>
      <c r="J236" s="707">
        <v>8308.9998899999991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39.979854700000004</v>
      </c>
      <c r="C237" s="707">
        <v>465.93401</v>
      </c>
      <c r="D237" s="707">
        <v>425.95415530000002</v>
      </c>
      <c r="E237" s="708">
        <v>11.654219693799936</v>
      </c>
      <c r="F237" s="706">
        <v>0.11817130000000001</v>
      </c>
      <c r="G237" s="707">
        <v>0.10832369166666667</v>
      </c>
      <c r="H237" s="707">
        <v>1.50078</v>
      </c>
      <c r="I237" s="707">
        <v>300.66495000000003</v>
      </c>
      <c r="J237" s="707">
        <v>300.55662630833336</v>
      </c>
      <c r="K237" s="709">
        <v>2544.3144824504766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414.26623999999998</v>
      </c>
      <c r="D238" s="707">
        <v>414.26623999999998</v>
      </c>
      <c r="E238" s="708">
        <v>0</v>
      </c>
      <c r="F238" s="706">
        <v>0</v>
      </c>
      <c r="G238" s="707">
        <v>0</v>
      </c>
      <c r="H238" s="707">
        <v>1.5</v>
      </c>
      <c r="I238" s="707">
        <v>168.91938000000002</v>
      </c>
      <c r="J238" s="707">
        <v>168.91938000000002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333.01623999999998</v>
      </c>
      <c r="D239" s="707">
        <v>333.01623999999998</v>
      </c>
      <c r="E239" s="708">
        <v>0</v>
      </c>
      <c r="F239" s="706">
        <v>0</v>
      </c>
      <c r="G239" s="707">
        <v>0</v>
      </c>
      <c r="H239" s="707">
        <v>0</v>
      </c>
      <c r="I239" s="707">
        <v>97.669380000000004</v>
      </c>
      <c r="J239" s="707">
        <v>97.669380000000004</v>
      </c>
      <c r="K239" s="709">
        <v>0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0</v>
      </c>
      <c r="C240" s="707">
        <v>333.01623999999998</v>
      </c>
      <c r="D240" s="707">
        <v>333.01623999999998</v>
      </c>
      <c r="E240" s="708">
        <v>0</v>
      </c>
      <c r="F240" s="706">
        <v>0</v>
      </c>
      <c r="G240" s="707">
        <v>0</v>
      </c>
      <c r="H240" s="707">
        <v>0</v>
      </c>
      <c r="I240" s="707">
        <v>97.669380000000004</v>
      </c>
      <c r="J240" s="707">
        <v>97.669380000000004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81.25</v>
      </c>
      <c r="D241" s="707">
        <v>81.25</v>
      </c>
      <c r="E241" s="708">
        <v>0</v>
      </c>
      <c r="F241" s="706">
        <v>0</v>
      </c>
      <c r="G241" s="707">
        <v>0</v>
      </c>
      <c r="H241" s="707">
        <v>1.5</v>
      </c>
      <c r="I241" s="707">
        <v>71.25</v>
      </c>
      <c r="J241" s="707">
        <v>71.25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81.25</v>
      </c>
      <c r="D242" s="707">
        <v>81.25</v>
      </c>
      <c r="E242" s="708">
        <v>0</v>
      </c>
      <c r="F242" s="706">
        <v>0</v>
      </c>
      <c r="G242" s="707">
        <v>0</v>
      </c>
      <c r="H242" s="707">
        <v>1.5</v>
      </c>
      <c r="I242" s="707">
        <v>71.25</v>
      </c>
      <c r="J242" s="707">
        <v>71.25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39.979854700000004</v>
      </c>
      <c r="C243" s="707">
        <v>51.667769999999997</v>
      </c>
      <c r="D243" s="707">
        <v>11.687915299999993</v>
      </c>
      <c r="E243" s="708">
        <v>1.2923451170021383</v>
      </c>
      <c r="F243" s="706">
        <v>0.11817130000000001</v>
      </c>
      <c r="G243" s="707">
        <v>0.10832369166666667</v>
      </c>
      <c r="H243" s="707">
        <v>7.7999999999999999E-4</v>
      </c>
      <c r="I243" s="707">
        <v>131.74557000000001</v>
      </c>
      <c r="J243" s="707">
        <v>131.63724630833335</v>
      </c>
      <c r="K243" s="709">
        <v>1114.869431071673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2.2755999999999998</v>
      </c>
      <c r="D244" s="707">
        <v>2.2755999999999998</v>
      </c>
      <c r="E244" s="708">
        <v>0</v>
      </c>
      <c r="F244" s="706">
        <v>0</v>
      </c>
      <c r="G244" s="707">
        <v>0</v>
      </c>
      <c r="H244" s="707">
        <v>7.7999999999999999E-4</v>
      </c>
      <c r="I244" s="707">
        <v>110.00491000000001</v>
      </c>
      <c r="J244" s="707">
        <v>110.00491000000001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-3.3999999999999998E-3</v>
      </c>
      <c r="D245" s="707">
        <v>-3.3999999999999998E-3</v>
      </c>
      <c r="E245" s="708">
        <v>0</v>
      </c>
      <c r="F245" s="706">
        <v>0</v>
      </c>
      <c r="G245" s="707">
        <v>0</v>
      </c>
      <c r="H245" s="707">
        <v>7.7999999999999999E-4</v>
      </c>
      <c r="I245" s="707">
        <v>4.9100000000000003E-3</v>
      </c>
      <c r="J245" s="707">
        <v>4.9100000000000003E-3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2.2789999999999999</v>
      </c>
      <c r="D246" s="707">
        <v>2.2789999999999999</v>
      </c>
      <c r="E246" s="708">
        <v>0</v>
      </c>
      <c r="F246" s="706">
        <v>0</v>
      </c>
      <c r="G246" s="707">
        <v>0</v>
      </c>
      <c r="H246" s="707">
        <v>0</v>
      </c>
      <c r="I246" s="707">
        <v>110</v>
      </c>
      <c r="J246" s="707">
        <v>110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39.979854700000004</v>
      </c>
      <c r="C247" s="707">
        <v>41.893169999999998</v>
      </c>
      <c r="D247" s="707">
        <v>1.9133152999999936</v>
      </c>
      <c r="E247" s="708">
        <v>1.0478569848329138</v>
      </c>
      <c r="F247" s="706">
        <v>0.11817130000000001</v>
      </c>
      <c r="G247" s="707">
        <v>0.10832369166666667</v>
      </c>
      <c r="H247" s="707">
        <v>0</v>
      </c>
      <c r="I247" s="707">
        <v>20.740659999999998</v>
      </c>
      <c r="J247" s="707">
        <v>20.632336308333333</v>
      </c>
      <c r="K247" s="709">
        <v>175.51351301035021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9.0581100000000012E-2</v>
      </c>
      <c r="C248" s="707">
        <v>0.61199999999999999</v>
      </c>
      <c r="D248" s="707">
        <v>0.52141890000000002</v>
      </c>
      <c r="E248" s="708">
        <v>6.7563763301615891</v>
      </c>
      <c r="F248" s="706">
        <v>0.11817130000000001</v>
      </c>
      <c r="G248" s="707">
        <v>0.10832369166666667</v>
      </c>
      <c r="H248" s="707">
        <v>0</v>
      </c>
      <c r="I248" s="707">
        <v>0.65800000000000003</v>
      </c>
      <c r="J248" s="707">
        <v>0.54967630833333336</v>
      </c>
      <c r="K248" s="709">
        <v>5.5681878764133081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39.889273600000003</v>
      </c>
      <c r="C249" s="707">
        <v>41.281169999999996</v>
      </c>
      <c r="D249" s="707">
        <v>1.3918963999999932</v>
      </c>
      <c r="E249" s="708">
        <v>1.0348940021810773</v>
      </c>
      <c r="F249" s="706">
        <v>0</v>
      </c>
      <c r="G249" s="707">
        <v>0</v>
      </c>
      <c r="H249" s="707">
        <v>0</v>
      </c>
      <c r="I249" s="707">
        <v>20.082660000000001</v>
      </c>
      <c r="J249" s="707">
        <v>20.082660000000001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7.4989999999999997</v>
      </c>
      <c r="D250" s="707">
        <v>7.4989999999999997</v>
      </c>
      <c r="E250" s="708">
        <v>0</v>
      </c>
      <c r="F250" s="706">
        <v>0</v>
      </c>
      <c r="G250" s="707">
        <v>0</v>
      </c>
      <c r="H250" s="707">
        <v>0</v>
      </c>
      <c r="I250" s="707">
        <v>1</v>
      </c>
      <c r="J250" s="707">
        <v>1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7.4989999999999997</v>
      </c>
      <c r="D251" s="707">
        <v>7.4989999999999997</v>
      </c>
      <c r="E251" s="708">
        <v>0</v>
      </c>
      <c r="F251" s="706">
        <v>0</v>
      </c>
      <c r="G251" s="707">
        <v>0</v>
      </c>
      <c r="H251" s="707">
        <v>0</v>
      </c>
      <c r="I251" s="707">
        <v>1</v>
      </c>
      <c r="J251" s="707">
        <v>1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680</v>
      </c>
      <c r="C252" s="707">
        <v>9973.3583200000012</v>
      </c>
      <c r="D252" s="707">
        <v>9293.3583200000012</v>
      </c>
      <c r="E252" s="708">
        <v>14.666703411764708</v>
      </c>
      <c r="F252" s="706">
        <v>535</v>
      </c>
      <c r="G252" s="707">
        <v>490.41666666666669</v>
      </c>
      <c r="H252" s="707">
        <v>264.12036999999998</v>
      </c>
      <c r="I252" s="707">
        <v>9513.8464899999999</v>
      </c>
      <c r="J252" s="707">
        <v>9023.4298233333338</v>
      </c>
      <c r="K252" s="709">
        <v>17.782890635514018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680</v>
      </c>
      <c r="C253" s="707">
        <v>9973.3583200000012</v>
      </c>
      <c r="D253" s="707">
        <v>9293.3583200000012</v>
      </c>
      <c r="E253" s="708">
        <v>14.666703411764708</v>
      </c>
      <c r="F253" s="706">
        <v>535</v>
      </c>
      <c r="G253" s="707">
        <v>490.41666666666669</v>
      </c>
      <c r="H253" s="707">
        <v>264.12036999999998</v>
      </c>
      <c r="I253" s="707">
        <v>9513.8464899999999</v>
      </c>
      <c r="J253" s="707">
        <v>9023.4298233333338</v>
      </c>
      <c r="K253" s="709">
        <v>17.782890635514018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680</v>
      </c>
      <c r="C254" s="707">
        <v>9936.7223200000008</v>
      </c>
      <c r="D254" s="707">
        <v>9256.7223200000008</v>
      </c>
      <c r="E254" s="708">
        <v>14.612826941176472</v>
      </c>
      <c r="F254" s="706">
        <v>535</v>
      </c>
      <c r="G254" s="707">
        <v>490.41666666666669</v>
      </c>
      <c r="H254" s="707">
        <v>261.60336999999998</v>
      </c>
      <c r="I254" s="707">
        <v>9484.5514899999998</v>
      </c>
      <c r="J254" s="707">
        <v>8994.1348233333338</v>
      </c>
      <c r="K254" s="709">
        <v>17.728133626168223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680</v>
      </c>
      <c r="C255" s="707">
        <v>534.90599999999995</v>
      </c>
      <c r="D255" s="707">
        <v>-145.09400000000005</v>
      </c>
      <c r="E255" s="708">
        <v>0.7866264705882352</v>
      </c>
      <c r="F255" s="706">
        <v>535</v>
      </c>
      <c r="G255" s="707">
        <v>490.41666666666669</v>
      </c>
      <c r="H255" s="707">
        <v>0</v>
      </c>
      <c r="I255" s="707">
        <v>0</v>
      </c>
      <c r="J255" s="707">
        <v>-490.41666666666669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9401.8163199999999</v>
      </c>
      <c r="D256" s="707">
        <v>9401.8163199999999</v>
      </c>
      <c r="E256" s="708">
        <v>0</v>
      </c>
      <c r="F256" s="706">
        <v>0</v>
      </c>
      <c r="G256" s="707">
        <v>0</v>
      </c>
      <c r="H256" s="707">
        <v>261.60336999999998</v>
      </c>
      <c r="I256" s="707">
        <v>9484.5514899999998</v>
      </c>
      <c r="J256" s="707">
        <v>9484.5514899999998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36.636000000000003</v>
      </c>
      <c r="D257" s="707">
        <v>36.636000000000003</v>
      </c>
      <c r="E257" s="708">
        <v>0</v>
      </c>
      <c r="F257" s="706">
        <v>0</v>
      </c>
      <c r="G257" s="707">
        <v>0</v>
      </c>
      <c r="H257" s="707">
        <v>2.5169999999999999</v>
      </c>
      <c r="I257" s="707">
        <v>29.295000000000002</v>
      </c>
      <c r="J257" s="707">
        <v>29.295000000000002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36.636000000000003</v>
      </c>
      <c r="D258" s="707">
        <v>36.636000000000003</v>
      </c>
      <c r="E258" s="708">
        <v>0</v>
      </c>
      <c r="F258" s="706">
        <v>0</v>
      </c>
      <c r="G258" s="707">
        <v>0</v>
      </c>
      <c r="H258" s="707">
        <v>2.5169999999999999</v>
      </c>
      <c r="I258" s="707">
        <v>29.295000000000002</v>
      </c>
      <c r="J258" s="707">
        <v>29.295000000000002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17406.86218</v>
      </c>
      <c r="D259" s="707">
        <v>17406.86218</v>
      </c>
      <c r="E259" s="708">
        <v>0</v>
      </c>
      <c r="F259" s="706">
        <v>0</v>
      </c>
      <c r="G259" s="707">
        <v>0</v>
      </c>
      <c r="H259" s="707">
        <v>1506.0622499999999</v>
      </c>
      <c r="I259" s="707">
        <v>17879.096839999998</v>
      </c>
      <c r="J259" s="707">
        <v>17879.096839999998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17406.86218</v>
      </c>
      <c r="D260" s="707">
        <v>17406.86218</v>
      </c>
      <c r="E260" s="708">
        <v>0</v>
      </c>
      <c r="F260" s="706">
        <v>0</v>
      </c>
      <c r="G260" s="707">
        <v>0</v>
      </c>
      <c r="H260" s="707">
        <v>1506.0622499999999</v>
      </c>
      <c r="I260" s="707">
        <v>17879.096839999998</v>
      </c>
      <c r="J260" s="707">
        <v>17879.096839999998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17406.86218</v>
      </c>
      <c r="D261" s="707">
        <v>17406.86218</v>
      </c>
      <c r="E261" s="708">
        <v>0</v>
      </c>
      <c r="F261" s="706">
        <v>0</v>
      </c>
      <c r="G261" s="707">
        <v>0</v>
      </c>
      <c r="H261" s="707">
        <v>1506.0622499999999</v>
      </c>
      <c r="I261" s="707">
        <v>17879.096839999998</v>
      </c>
      <c r="J261" s="707">
        <v>17879.096839999998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1064.7549199999999</v>
      </c>
      <c r="D262" s="707">
        <v>1064.7549199999999</v>
      </c>
      <c r="E262" s="708">
        <v>0</v>
      </c>
      <c r="F262" s="706">
        <v>0</v>
      </c>
      <c r="G262" s="707">
        <v>0</v>
      </c>
      <c r="H262" s="707">
        <v>47.881629999999994</v>
      </c>
      <c r="I262" s="707">
        <v>942.86729000000003</v>
      </c>
      <c r="J262" s="707">
        <v>942.86729000000003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559.61699999999996</v>
      </c>
      <c r="D263" s="707">
        <v>559.61699999999996</v>
      </c>
      <c r="E263" s="708">
        <v>0</v>
      </c>
      <c r="F263" s="706">
        <v>0</v>
      </c>
      <c r="G263" s="707">
        <v>0</v>
      </c>
      <c r="H263" s="707">
        <v>0</v>
      </c>
      <c r="I263" s="707">
        <v>433.67899999999997</v>
      </c>
      <c r="J263" s="707">
        <v>433.67899999999997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505.13792000000001</v>
      </c>
      <c r="D264" s="707">
        <v>505.13792000000001</v>
      </c>
      <c r="E264" s="708">
        <v>0</v>
      </c>
      <c r="F264" s="706">
        <v>0</v>
      </c>
      <c r="G264" s="707">
        <v>0</v>
      </c>
      <c r="H264" s="707">
        <v>47.881629999999994</v>
      </c>
      <c r="I264" s="707">
        <v>509.18828999999999</v>
      </c>
      <c r="J264" s="707">
        <v>509.18828999999999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90.49</v>
      </c>
      <c r="D265" s="707">
        <v>90.49</v>
      </c>
      <c r="E265" s="708">
        <v>0</v>
      </c>
      <c r="F265" s="706">
        <v>0</v>
      </c>
      <c r="G265" s="707">
        <v>0</v>
      </c>
      <c r="H265" s="707">
        <v>6.12</v>
      </c>
      <c r="I265" s="707">
        <v>91.46</v>
      </c>
      <c r="J265" s="707">
        <v>91.46</v>
      </c>
      <c r="K265" s="709">
        <v>0</v>
      </c>
      <c r="L265" s="270"/>
      <c r="M265" s="705" t="str">
        <f t="shared" si="4"/>
        <v>X</v>
      </c>
    </row>
    <row r="266" spans="1:13" ht="14.45" customHeight="1" x14ac:dyDescent="0.2">
      <c r="A266" s="710" t="s">
        <v>590</v>
      </c>
      <c r="B266" s="706">
        <v>0</v>
      </c>
      <c r="C266" s="707">
        <v>87.43</v>
      </c>
      <c r="D266" s="707">
        <v>87.43</v>
      </c>
      <c r="E266" s="708">
        <v>0</v>
      </c>
      <c r="F266" s="706">
        <v>0</v>
      </c>
      <c r="G266" s="707">
        <v>0</v>
      </c>
      <c r="H266" s="707">
        <v>6.12</v>
      </c>
      <c r="I266" s="707">
        <v>66.3</v>
      </c>
      <c r="J266" s="707">
        <v>66.3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3.06</v>
      </c>
      <c r="D267" s="707">
        <v>3.06</v>
      </c>
      <c r="E267" s="708">
        <v>0</v>
      </c>
      <c r="F267" s="706">
        <v>0</v>
      </c>
      <c r="G267" s="707">
        <v>0</v>
      </c>
      <c r="H267" s="707">
        <v>0</v>
      </c>
      <c r="I267" s="707">
        <v>25.16</v>
      </c>
      <c r="J267" s="707">
        <v>25.16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560.74135999999999</v>
      </c>
      <c r="D268" s="707">
        <v>560.74135999999999</v>
      </c>
      <c r="E268" s="708">
        <v>0</v>
      </c>
      <c r="F268" s="706">
        <v>0</v>
      </c>
      <c r="G268" s="707">
        <v>0</v>
      </c>
      <c r="H268" s="707">
        <v>267.62115999999997</v>
      </c>
      <c r="I268" s="707">
        <v>862.70213999999999</v>
      </c>
      <c r="J268" s="707">
        <v>862.70213999999999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535.62199999999996</v>
      </c>
      <c r="D269" s="707">
        <v>535.62199999999996</v>
      </c>
      <c r="E269" s="708">
        <v>0</v>
      </c>
      <c r="F269" s="706">
        <v>0</v>
      </c>
      <c r="G269" s="707">
        <v>0</v>
      </c>
      <c r="H269" s="707">
        <v>264.93400000000003</v>
      </c>
      <c r="I269" s="707">
        <v>819.57799999999997</v>
      </c>
      <c r="J269" s="707">
        <v>819.57799999999997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0</v>
      </c>
      <c r="D270" s="707">
        <v>0</v>
      </c>
      <c r="E270" s="708">
        <v>0</v>
      </c>
      <c r="F270" s="706">
        <v>0</v>
      </c>
      <c r="G270" s="707">
        <v>0</v>
      </c>
      <c r="H270" s="707">
        <v>0</v>
      </c>
      <c r="I270" s="707">
        <v>1.1967999999999999</v>
      </c>
      <c r="J270" s="707">
        <v>1.1967999999999999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25.11936</v>
      </c>
      <c r="D271" s="707">
        <v>25.11936</v>
      </c>
      <c r="E271" s="708">
        <v>0</v>
      </c>
      <c r="F271" s="706">
        <v>0</v>
      </c>
      <c r="G271" s="707">
        <v>0</v>
      </c>
      <c r="H271" s="707">
        <v>2.68716</v>
      </c>
      <c r="I271" s="707">
        <v>41.927339999999994</v>
      </c>
      <c r="J271" s="707">
        <v>41.927339999999994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482.81539000000004</v>
      </c>
      <c r="D272" s="707">
        <v>482.81539000000004</v>
      </c>
      <c r="E272" s="708">
        <v>0</v>
      </c>
      <c r="F272" s="706">
        <v>0</v>
      </c>
      <c r="G272" s="707">
        <v>0</v>
      </c>
      <c r="H272" s="707">
        <v>37.015080000000005</v>
      </c>
      <c r="I272" s="707">
        <v>486.55568</v>
      </c>
      <c r="J272" s="707">
        <v>486.55568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482.81539000000004</v>
      </c>
      <c r="D273" s="707">
        <v>482.81539000000004</v>
      </c>
      <c r="E273" s="708">
        <v>0</v>
      </c>
      <c r="F273" s="706">
        <v>0</v>
      </c>
      <c r="G273" s="707">
        <v>0</v>
      </c>
      <c r="H273" s="707">
        <v>37.015080000000005</v>
      </c>
      <c r="I273" s="707">
        <v>486.55568</v>
      </c>
      <c r="J273" s="707">
        <v>486.55568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60.390480000000004</v>
      </c>
      <c r="D274" s="707">
        <v>60.390480000000004</v>
      </c>
      <c r="E274" s="708">
        <v>0</v>
      </c>
      <c r="F274" s="706">
        <v>0</v>
      </c>
      <c r="G274" s="707">
        <v>0</v>
      </c>
      <c r="H274" s="707">
        <v>5.7698599999999995</v>
      </c>
      <c r="I274" s="707">
        <v>53.172019999999996</v>
      </c>
      <c r="J274" s="707">
        <v>53.172019999999996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60.390480000000004</v>
      </c>
      <c r="D275" s="707">
        <v>60.390480000000004</v>
      </c>
      <c r="E275" s="708">
        <v>0</v>
      </c>
      <c r="F275" s="706">
        <v>0</v>
      </c>
      <c r="G275" s="707">
        <v>0</v>
      </c>
      <c r="H275" s="707">
        <v>5.7698599999999995</v>
      </c>
      <c r="I275" s="707">
        <v>53.172019999999996</v>
      </c>
      <c r="J275" s="707">
        <v>53.172019999999996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13.362</v>
      </c>
      <c r="D276" s="707">
        <v>13.362</v>
      </c>
      <c r="E276" s="708">
        <v>0</v>
      </c>
      <c r="F276" s="706">
        <v>0</v>
      </c>
      <c r="G276" s="707">
        <v>0</v>
      </c>
      <c r="H276" s="707">
        <v>0.91900000000000004</v>
      </c>
      <c r="I276" s="707">
        <v>10.698</v>
      </c>
      <c r="J276" s="707">
        <v>10.698</v>
      </c>
      <c r="K276" s="709">
        <v>0</v>
      </c>
      <c r="L276" s="270"/>
      <c r="M276" s="705" t="str">
        <f t="shared" si="4"/>
        <v>X</v>
      </c>
    </row>
    <row r="277" spans="1:13" ht="14.45" customHeight="1" x14ac:dyDescent="0.2">
      <c r="A277" s="710" t="s">
        <v>601</v>
      </c>
      <c r="B277" s="706">
        <v>0</v>
      </c>
      <c r="C277" s="707">
        <v>13.362</v>
      </c>
      <c r="D277" s="707">
        <v>13.362</v>
      </c>
      <c r="E277" s="708">
        <v>0</v>
      </c>
      <c r="F277" s="706">
        <v>0</v>
      </c>
      <c r="G277" s="707">
        <v>0</v>
      </c>
      <c r="H277" s="707">
        <v>0.91900000000000004</v>
      </c>
      <c r="I277" s="707">
        <v>10.698</v>
      </c>
      <c r="J277" s="707">
        <v>10.698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2704.2141499999998</v>
      </c>
      <c r="D278" s="707">
        <v>2704.2141499999998</v>
      </c>
      <c r="E278" s="708">
        <v>0</v>
      </c>
      <c r="F278" s="706">
        <v>0</v>
      </c>
      <c r="G278" s="707">
        <v>0</v>
      </c>
      <c r="H278" s="707">
        <v>155.19529</v>
      </c>
      <c r="I278" s="707">
        <v>2235.72471</v>
      </c>
      <c r="J278" s="707">
        <v>2235.72471</v>
      </c>
      <c r="K278" s="709">
        <v>0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2704.2141499999998</v>
      </c>
      <c r="D279" s="707">
        <v>2704.2141499999998</v>
      </c>
      <c r="E279" s="708">
        <v>0</v>
      </c>
      <c r="F279" s="706">
        <v>0</v>
      </c>
      <c r="G279" s="707">
        <v>0</v>
      </c>
      <c r="H279" s="707">
        <v>155.19529</v>
      </c>
      <c r="I279" s="707">
        <v>2235.72471</v>
      </c>
      <c r="J279" s="707">
        <v>2235.72471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2517.1467200000002</v>
      </c>
      <c r="D280" s="707">
        <v>2517.1467200000002</v>
      </c>
      <c r="E280" s="708">
        <v>0</v>
      </c>
      <c r="F280" s="706">
        <v>0</v>
      </c>
      <c r="G280" s="707">
        <v>0</v>
      </c>
      <c r="H280" s="707">
        <v>160.64185999999998</v>
      </c>
      <c r="I280" s="707">
        <v>2063.7700800000002</v>
      </c>
      <c r="J280" s="707">
        <v>2063.7700800000002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115.72614</v>
      </c>
      <c r="D281" s="707">
        <v>115.72614</v>
      </c>
      <c r="E281" s="708">
        <v>0</v>
      </c>
      <c r="F281" s="706">
        <v>0</v>
      </c>
      <c r="G281" s="707">
        <v>0</v>
      </c>
      <c r="H281" s="707">
        <v>0</v>
      </c>
      <c r="I281" s="707">
        <v>0</v>
      </c>
      <c r="J281" s="707">
        <v>0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2401.42058</v>
      </c>
      <c r="D282" s="707">
        <v>2401.42058</v>
      </c>
      <c r="E282" s="708">
        <v>0</v>
      </c>
      <c r="F282" s="706">
        <v>0</v>
      </c>
      <c r="G282" s="707">
        <v>0</v>
      </c>
      <c r="H282" s="707">
        <v>160.64185999999998</v>
      </c>
      <c r="I282" s="707">
        <v>2063.7700800000002</v>
      </c>
      <c r="J282" s="707">
        <v>2063.7700800000002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9912.9471599999997</v>
      </c>
      <c r="D283" s="707">
        <v>9912.9471599999997</v>
      </c>
      <c r="E283" s="708">
        <v>0</v>
      </c>
      <c r="F283" s="706">
        <v>0</v>
      </c>
      <c r="G283" s="707">
        <v>0</v>
      </c>
      <c r="H283" s="707">
        <v>824.89837</v>
      </c>
      <c r="I283" s="707">
        <v>11132.146919999999</v>
      </c>
      <c r="J283" s="707">
        <v>11132.146919999999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9912.9471599999997</v>
      </c>
      <c r="D284" s="707">
        <v>9912.9471599999997</v>
      </c>
      <c r="E284" s="708">
        <v>0</v>
      </c>
      <c r="F284" s="706">
        <v>0</v>
      </c>
      <c r="G284" s="707">
        <v>0</v>
      </c>
      <c r="H284" s="707">
        <v>824.89837</v>
      </c>
      <c r="I284" s="707">
        <v>11132.146919999999</v>
      </c>
      <c r="J284" s="707">
        <v>11132.146919999999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1141.9469799999999</v>
      </c>
      <c r="D285" s="707">
        <v>1141.9469799999999</v>
      </c>
      <c r="E285" s="708">
        <v>0</v>
      </c>
      <c r="F285" s="706">
        <v>0</v>
      </c>
      <c r="G285" s="707">
        <v>0</v>
      </c>
      <c r="H285" s="707">
        <v>2.5935300000000003</v>
      </c>
      <c r="I285" s="707">
        <v>967.91650000000004</v>
      </c>
      <c r="J285" s="707">
        <v>967.91650000000004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1141.9469799999999</v>
      </c>
      <c r="D286" s="707">
        <v>1141.9469799999999</v>
      </c>
      <c r="E286" s="708">
        <v>0</v>
      </c>
      <c r="F286" s="706">
        <v>0</v>
      </c>
      <c r="G286" s="707">
        <v>0</v>
      </c>
      <c r="H286" s="707">
        <v>2.5935300000000003</v>
      </c>
      <c r="I286" s="707">
        <v>967.91650000000004</v>
      </c>
      <c r="J286" s="707">
        <v>967.91650000000004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1141.9469799999999</v>
      </c>
      <c r="D287" s="707">
        <v>1141.9469799999999</v>
      </c>
      <c r="E287" s="708">
        <v>0</v>
      </c>
      <c r="F287" s="706">
        <v>0</v>
      </c>
      <c r="G287" s="707">
        <v>0</v>
      </c>
      <c r="H287" s="707">
        <v>2.5935300000000003</v>
      </c>
      <c r="I287" s="707">
        <v>967.91650000000004</v>
      </c>
      <c r="J287" s="707">
        <v>967.91650000000004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1141.9469799999999</v>
      </c>
      <c r="D288" s="707">
        <v>1141.9469799999999</v>
      </c>
      <c r="E288" s="708">
        <v>0</v>
      </c>
      <c r="F288" s="706">
        <v>0</v>
      </c>
      <c r="G288" s="707">
        <v>0</v>
      </c>
      <c r="H288" s="707">
        <v>2.5935300000000003</v>
      </c>
      <c r="I288" s="707">
        <v>967.91650000000004</v>
      </c>
      <c r="J288" s="707">
        <v>967.91650000000004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2.02698</v>
      </c>
      <c r="D289" s="707">
        <v>2.02698</v>
      </c>
      <c r="E289" s="708">
        <v>0</v>
      </c>
      <c r="F289" s="706">
        <v>0</v>
      </c>
      <c r="G289" s="707">
        <v>0</v>
      </c>
      <c r="H289" s="707">
        <v>2.5935300000000003</v>
      </c>
      <c r="I289" s="707">
        <v>15.878500000000001</v>
      </c>
      <c r="J289" s="707">
        <v>15.878500000000001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1139.92</v>
      </c>
      <c r="D290" s="707">
        <v>1139.92</v>
      </c>
      <c r="E290" s="708">
        <v>0</v>
      </c>
      <c r="F290" s="706">
        <v>0</v>
      </c>
      <c r="G290" s="707">
        <v>0</v>
      </c>
      <c r="H290" s="707">
        <v>0</v>
      </c>
      <c r="I290" s="707">
        <v>952.03800000000001</v>
      </c>
      <c r="J290" s="707">
        <v>952.03800000000001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A0A33568-D37B-44A7-B439-9A8D4C3D695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615</v>
      </c>
      <c r="B5" s="712" t="s">
        <v>616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615</v>
      </c>
      <c r="B6" s="712" t="s">
        <v>617</v>
      </c>
      <c r="C6" s="713">
        <v>35626.460679999997</v>
      </c>
      <c r="D6" s="713">
        <v>32566.590400000001</v>
      </c>
      <c r="E6" s="713"/>
      <c r="F6" s="713">
        <v>29441.578249999988</v>
      </c>
      <c r="G6" s="713">
        <v>0</v>
      </c>
      <c r="H6" s="713">
        <v>29441.578249999988</v>
      </c>
      <c r="I6" s="714" t="s">
        <v>329</v>
      </c>
      <c r="J6" s="715" t="s">
        <v>1</v>
      </c>
    </row>
    <row r="7" spans="1:10" ht="14.45" customHeight="1" x14ac:dyDescent="0.2">
      <c r="A7" s="711" t="s">
        <v>615</v>
      </c>
      <c r="B7" s="712" t="s">
        <v>618</v>
      </c>
      <c r="C7" s="713">
        <v>305.57395000000002</v>
      </c>
      <c r="D7" s="713">
        <v>308.40088000000003</v>
      </c>
      <c r="E7" s="713"/>
      <c r="F7" s="713">
        <v>383.80628999999993</v>
      </c>
      <c r="G7" s="713">
        <v>0</v>
      </c>
      <c r="H7" s="713">
        <v>383.80628999999993</v>
      </c>
      <c r="I7" s="714" t="s">
        <v>329</v>
      </c>
      <c r="J7" s="715" t="s">
        <v>1</v>
      </c>
    </row>
    <row r="8" spans="1:10" ht="14.45" customHeight="1" x14ac:dyDescent="0.2">
      <c r="A8" s="711" t="s">
        <v>615</v>
      </c>
      <c r="B8" s="712" t="s">
        <v>619</v>
      </c>
      <c r="C8" s="713">
        <v>0</v>
      </c>
      <c r="D8" s="713">
        <v>0</v>
      </c>
      <c r="E8" s="713"/>
      <c r="F8" s="713">
        <v>55.083109999999998</v>
      </c>
      <c r="G8" s="713">
        <v>0</v>
      </c>
      <c r="H8" s="713">
        <v>55.083109999999998</v>
      </c>
      <c r="I8" s="714" t="s">
        <v>329</v>
      </c>
      <c r="J8" s="715" t="s">
        <v>1</v>
      </c>
    </row>
    <row r="9" spans="1:10" ht="14.45" customHeight="1" x14ac:dyDescent="0.2">
      <c r="A9" s="711" t="s">
        <v>615</v>
      </c>
      <c r="B9" s="712" t="s">
        <v>620</v>
      </c>
      <c r="C9" s="713">
        <v>244.06094000000002</v>
      </c>
      <c r="D9" s="713">
        <v>228.27736999999993</v>
      </c>
      <c r="E9" s="713"/>
      <c r="F9" s="713">
        <v>178.58424000000002</v>
      </c>
      <c r="G9" s="713">
        <v>0</v>
      </c>
      <c r="H9" s="713">
        <v>178.58424000000002</v>
      </c>
      <c r="I9" s="714" t="s">
        <v>329</v>
      </c>
      <c r="J9" s="715" t="s">
        <v>1</v>
      </c>
    </row>
    <row r="10" spans="1:10" ht="14.45" customHeight="1" x14ac:dyDescent="0.2">
      <c r="A10" s="711" t="s">
        <v>615</v>
      </c>
      <c r="B10" s="712" t="s">
        <v>621</v>
      </c>
      <c r="C10" s="713">
        <v>49.552859999999995</v>
      </c>
      <c r="D10" s="713">
        <v>245.84289000000001</v>
      </c>
      <c r="E10" s="713"/>
      <c r="F10" s="713">
        <v>36.43486</v>
      </c>
      <c r="G10" s="713">
        <v>0</v>
      </c>
      <c r="H10" s="713">
        <v>36.43486</v>
      </c>
      <c r="I10" s="714" t="s">
        <v>329</v>
      </c>
      <c r="J10" s="715" t="s">
        <v>1</v>
      </c>
    </row>
    <row r="11" spans="1:10" ht="14.45" customHeight="1" x14ac:dyDescent="0.2">
      <c r="A11" s="711" t="s">
        <v>615</v>
      </c>
      <c r="B11" s="712" t="s">
        <v>622</v>
      </c>
      <c r="C11" s="713">
        <v>9.8277599999999996</v>
      </c>
      <c r="D11" s="713">
        <v>73.715650000000011</v>
      </c>
      <c r="E11" s="713"/>
      <c r="F11" s="713">
        <v>23.874489999999998</v>
      </c>
      <c r="G11" s="713">
        <v>0</v>
      </c>
      <c r="H11" s="713">
        <v>23.874489999999998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615</v>
      </c>
      <c r="B12" s="712" t="s">
        <v>623</v>
      </c>
      <c r="C12" s="713">
        <v>203.85195999999999</v>
      </c>
      <c r="D12" s="713">
        <v>3.6519599999999999</v>
      </c>
      <c r="E12" s="713"/>
      <c r="F12" s="713">
        <v>1.8259799999999999</v>
      </c>
      <c r="G12" s="713">
        <v>0</v>
      </c>
      <c r="H12" s="713">
        <v>1.8259799999999999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615</v>
      </c>
      <c r="B13" s="712" t="s">
        <v>624</v>
      </c>
      <c r="C13" s="713">
        <v>400.35970000000009</v>
      </c>
      <c r="D13" s="713">
        <v>597.71277000000009</v>
      </c>
      <c r="E13" s="713"/>
      <c r="F13" s="713">
        <v>490.56797000000017</v>
      </c>
      <c r="G13" s="713">
        <v>0</v>
      </c>
      <c r="H13" s="713">
        <v>490.56797000000017</v>
      </c>
      <c r="I13" s="714" t="s">
        <v>329</v>
      </c>
      <c r="J13" s="715" t="s">
        <v>1</v>
      </c>
    </row>
    <row r="14" spans="1:10" ht="14.45" customHeight="1" x14ac:dyDescent="0.2">
      <c r="A14" s="711" t="s">
        <v>615</v>
      </c>
      <c r="B14" s="712" t="s">
        <v>625</v>
      </c>
      <c r="C14" s="713">
        <v>68.441240000000008</v>
      </c>
      <c r="D14" s="713">
        <v>117.34052</v>
      </c>
      <c r="E14" s="713"/>
      <c r="F14" s="713">
        <v>58.758129999999994</v>
      </c>
      <c r="G14" s="713">
        <v>0</v>
      </c>
      <c r="H14" s="713">
        <v>58.758129999999994</v>
      </c>
      <c r="I14" s="714" t="s">
        <v>329</v>
      </c>
      <c r="J14" s="715" t="s">
        <v>1</v>
      </c>
    </row>
    <row r="15" spans="1:10" ht="14.45" customHeight="1" x14ac:dyDescent="0.2">
      <c r="A15" s="711" t="s">
        <v>615</v>
      </c>
      <c r="B15" s="712" t="s">
        <v>626</v>
      </c>
      <c r="C15" s="713">
        <v>287017.93507000012</v>
      </c>
      <c r="D15" s="713">
        <v>309655.38710999984</v>
      </c>
      <c r="E15" s="713"/>
      <c r="F15" s="713">
        <v>325577.35585999995</v>
      </c>
      <c r="G15" s="713">
        <v>0</v>
      </c>
      <c r="H15" s="713">
        <v>325577.35585999995</v>
      </c>
      <c r="I15" s="714" t="s">
        <v>329</v>
      </c>
      <c r="J15" s="715" t="s">
        <v>1</v>
      </c>
    </row>
    <row r="16" spans="1:10" ht="14.45" customHeight="1" x14ac:dyDescent="0.2">
      <c r="A16" s="711" t="s">
        <v>615</v>
      </c>
      <c r="B16" s="712" t="s">
        <v>627</v>
      </c>
      <c r="C16" s="713">
        <v>8592.2817799999975</v>
      </c>
      <c r="D16" s="713">
        <v>15643.11840000001</v>
      </c>
      <c r="E16" s="713"/>
      <c r="F16" s="713">
        <v>10762.593840000009</v>
      </c>
      <c r="G16" s="713">
        <v>0</v>
      </c>
      <c r="H16" s="713">
        <v>10762.593840000009</v>
      </c>
      <c r="I16" s="714" t="s">
        <v>329</v>
      </c>
      <c r="J16" s="715" t="s">
        <v>1</v>
      </c>
    </row>
    <row r="17" spans="1:10" ht="14.45" customHeight="1" x14ac:dyDescent="0.2">
      <c r="A17" s="711" t="s">
        <v>615</v>
      </c>
      <c r="B17" s="712" t="s">
        <v>628</v>
      </c>
      <c r="C17" s="713">
        <v>48.915759999999992</v>
      </c>
      <c r="D17" s="713">
        <v>66.428399999999996</v>
      </c>
      <c r="E17" s="713"/>
      <c r="F17" s="713">
        <v>98.882359999999991</v>
      </c>
      <c r="G17" s="713">
        <v>0</v>
      </c>
      <c r="H17" s="713">
        <v>98.882359999999991</v>
      </c>
      <c r="I17" s="714" t="s">
        <v>329</v>
      </c>
      <c r="J17" s="715" t="s">
        <v>1</v>
      </c>
    </row>
    <row r="18" spans="1:10" ht="14.45" customHeight="1" x14ac:dyDescent="0.2">
      <c r="A18" s="711" t="s">
        <v>615</v>
      </c>
      <c r="B18" s="712" t="s">
        <v>629</v>
      </c>
      <c r="C18" s="713">
        <v>332567.26170000015</v>
      </c>
      <c r="D18" s="713">
        <v>359506.46634999983</v>
      </c>
      <c r="E18" s="713"/>
      <c r="F18" s="713">
        <v>367109.3453799999</v>
      </c>
      <c r="G18" s="713">
        <v>0</v>
      </c>
      <c r="H18" s="713">
        <v>367109.3453799999</v>
      </c>
      <c r="I18" s="714" t="s">
        <v>329</v>
      </c>
      <c r="J18" s="715" t="s">
        <v>630</v>
      </c>
    </row>
    <row r="20" spans="1:10" ht="14.45" customHeight="1" x14ac:dyDescent="0.2">
      <c r="A20" s="711" t="s">
        <v>615</v>
      </c>
      <c r="B20" s="712" t="s">
        <v>616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631</v>
      </c>
      <c r="B21" s="712" t="s">
        <v>632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631</v>
      </c>
      <c r="B22" s="712" t="s">
        <v>617</v>
      </c>
      <c r="C22" s="713">
        <v>2013.0540599999983</v>
      </c>
      <c r="D22" s="713">
        <v>2044.8172900000022</v>
      </c>
      <c r="E22" s="713"/>
      <c r="F22" s="713">
        <v>1868.500589999999</v>
      </c>
      <c r="G22" s="713">
        <v>0</v>
      </c>
      <c r="H22" s="713">
        <v>1868.500589999999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631</v>
      </c>
      <c r="B23" s="712" t="s">
        <v>618</v>
      </c>
      <c r="C23" s="713">
        <v>158.45759999999999</v>
      </c>
      <c r="D23" s="713">
        <v>124.98511999999999</v>
      </c>
      <c r="E23" s="713"/>
      <c r="F23" s="713">
        <v>147.44797</v>
      </c>
      <c r="G23" s="713">
        <v>0</v>
      </c>
      <c r="H23" s="713">
        <v>147.44797</v>
      </c>
      <c r="I23" s="714" t="s">
        <v>329</v>
      </c>
      <c r="J23" s="715" t="s">
        <v>1</v>
      </c>
    </row>
    <row r="24" spans="1:10" ht="14.45" customHeight="1" x14ac:dyDescent="0.2">
      <c r="A24" s="711" t="s">
        <v>631</v>
      </c>
      <c r="B24" s="712" t="s">
        <v>620</v>
      </c>
      <c r="C24" s="713">
        <v>117.08744000000002</v>
      </c>
      <c r="D24" s="713">
        <v>109.24473999999998</v>
      </c>
      <c r="E24" s="713"/>
      <c r="F24" s="713">
        <v>85.36705000000002</v>
      </c>
      <c r="G24" s="713">
        <v>0</v>
      </c>
      <c r="H24" s="713">
        <v>85.36705000000002</v>
      </c>
      <c r="I24" s="714" t="s">
        <v>329</v>
      </c>
      <c r="J24" s="715" t="s">
        <v>1</v>
      </c>
    </row>
    <row r="25" spans="1:10" ht="14.45" customHeight="1" x14ac:dyDescent="0.2">
      <c r="A25" s="711" t="s">
        <v>631</v>
      </c>
      <c r="B25" s="712" t="s">
        <v>621</v>
      </c>
      <c r="C25" s="713">
        <v>30.359839999999998</v>
      </c>
      <c r="D25" s="713">
        <v>133.63909000000001</v>
      </c>
      <c r="E25" s="713"/>
      <c r="F25" s="713">
        <v>21.419640000000001</v>
      </c>
      <c r="G25" s="713">
        <v>0</v>
      </c>
      <c r="H25" s="713">
        <v>21.419640000000001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631</v>
      </c>
      <c r="B26" s="712" t="s">
        <v>623</v>
      </c>
      <c r="C26" s="713">
        <v>200.2</v>
      </c>
      <c r="D26" s="713">
        <v>1.8259799999999999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631</v>
      </c>
      <c r="B27" s="712" t="s">
        <v>624</v>
      </c>
      <c r="C27" s="713">
        <v>171.38042999999996</v>
      </c>
      <c r="D27" s="713">
        <v>236.23841000000007</v>
      </c>
      <c r="E27" s="713"/>
      <c r="F27" s="713">
        <v>184.23287000000002</v>
      </c>
      <c r="G27" s="713">
        <v>0</v>
      </c>
      <c r="H27" s="713">
        <v>184.23287000000002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631</v>
      </c>
      <c r="B28" s="712" t="s">
        <v>625</v>
      </c>
      <c r="C28" s="713">
        <v>22.002070000000003</v>
      </c>
      <c r="D28" s="713">
        <v>61.129019999999997</v>
      </c>
      <c r="E28" s="713"/>
      <c r="F28" s="713">
        <v>36.399640000000005</v>
      </c>
      <c r="G28" s="713">
        <v>0</v>
      </c>
      <c r="H28" s="713">
        <v>36.399640000000005</v>
      </c>
      <c r="I28" s="714" t="s">
        <v>329</v>
      </c>
      <c r="J28" s="715" t="s">
        <v>1</v>
      </c>
    </row>
    <row r="29" spans="1:10" ht="14.45" customHeight="1" x14ac:dyDescent="0.2">
      <c r="A29" s="711" t="s">
        <v>631</v>
      </c>
      <c r="B29" s="712" t="s">
        <v>628</v>
      </c>
      <c r="C29" s="713">
        <v>38.714109999999991</v>
      </c>
      <c r="D29" s="713">
        <v>29.918699999999998</v>
      </c>
      <c r="E29" s="713"/>
      <c r="F29" s="713">
        <v>45.359830000000002</v>
      </c>
      <c r="G29" s="713">
        <v>0</v>
      </c>
      <c r="H29" s="713">
        <v>45.359830000000002</v>
      </c>
      <c r="I29" s="714" t="s">
        <v>329</v>
      </c>
      <c r="J29" s="715" t="s">
        <v>1</v>
      </c>
    </row>
    <row r="30" spans="1:10" ht="14.45" customHeight="1" x14ac:dyDescent="0.2">
      <c r="A30" s="711" t="s">
        <v>631</v>
      </c>
      <c r="B30" s="712" t="s">
        <v>633</v>
      </c>
      <c r="C30" s="713">
        <v>2751.2555499999985</v>
      </c>
      <c r="D30" s="713">
        <v>2741.7983500000023</v>
      </c>
      <c r="E30" s="713"/>
      <c r="F30" s="713">
        <v>2388.7275899999986</v>
      </c>
      <c r="G30" s="713">
        <v>0</v>
      </c>
      <c r="H30" s="713">
        <v>2388.7275899999986</v>
      </c>
      <c r="I30" s="714" t="s">
        <v>329</v>
      </c>
      <c r="J30" s="715" t="s">
        <v>634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635</v>
      </c>
    </row>
    <row r="32" spans="1:10" ht="14.45" customHeight="1" x14ac:dyDescent="0.2">
      <c r="A32" s="711" t="s">
        <v>636</v>
      </c>
      <c r="B32" s="712" t="s">
        <v>637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636</v>
      </c>
      <c r="B33" s="712" t="s">
        <v>617</v>
      </c>
      <c r="C33" s="713">
        <v>2660.7238400000024</v>
      </c>
      <c r="D33" s="713">
        <v>2905.8881500000016</v>
      </c>
      <c r="E33" s="713"/>
      <c r="F33" s="713">
        <v>3024.6390200000001</v>
      </c>
      <c r="G33" s="713">
        <v>0</v>
      </c>
      <c r="H33" s="713">
        <v>3024.6390200000001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636</v>
      </c>
      <c r="B34" s="712" t="s">
        <v>618</v>
      </c>
      <c r="C34" s="713">
        <v>147.11635000000004</v>
      </c>
      <c r="D34" s="713">
        <v>183.41576000000001</v>
      </c>
      <c r="E34" s="713"/>
      <c r="F34" s="713">
        <v>236.35831999999994</v>
      </c>
      <c r="G34" s="713">
        <v>0</v>
      </c>
      <c r="H34" s="713">
        <v>236.35831999999994</v>
      </c>
      <c r="I34" s="714" t="s">
        <v>329</v>
      </c>
      <c r="J34" s="715" t="s">
        <v>1</v>
      </c>
    </row>
    <row r="35" spans="1:10" ht="14.45" customHeight="1" x14ac:dyDescent="0.2">
      <c r="A35" s="711" t="s">
        <v>636</v>
      </c>
      <c r="B35" s="712" t="s">
        <v>619</v>
      </c>
      <c r="C35" s="713">
        <v>0</v>
      </c>
      <c r="D35" s="713">
        <v>0</v>
      </c>
      <c r="E35" s="713"/>
      <c r="F35" s="713">
        <v>55.083109999999998</v>
      </c>
      <c r="G35" s="713">
        <v>0</v>
      </c>
      <c r="H35" s="713">
        <v>55.083109999999998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636</v>
      </c>
      <c r="B36" s="712" t="s">
        <v>620</v>
      </c>
      <c r="C36" s="713">
        <v>126.97349999999999</v>
      </c>
      <c r="D36" s="713">
        <v>119.03262999999995</v>
      </c>
      <c r="E36" s="713"/>
      <c r="F36" s="713">
        <v>93.217189999999988</v>
      </c>
      <c r="G36" s="713">
        <v>0</v>
      </c>
      <c r="H36" s="713">
        <v>93.217189999999988</v>
      </c>
      <c r="I36" s="714" t="s">
        <v>329</v>
      </c>
      <c r="J36" s="715" t="s">
        <v>1</v>
      </c>
    </row>
    <row r="37" spans="1:10" ht="14.45" customHeight="1" x14ac:dyDescent="0.2">
      <c r="A37" s="711" t="s">
        <v>636</v>
      </c>
      <c r="B37" s="712" t="s">
        <v>621</v>
      </c>
      <c r="C37" s="713">
        <v>19.193019999999997</v>
      </c>
      <c r="D37" s="713">
        <v>112.20379999999999</v>
      </c>
      <c r="E37" s="713"/>
      <c r="F37" s="713">
        <v>15.015219999999999</v>
      </c>
      <c r="G37" s="713">
        <v>0</v>
      </c>
      <c r="H37" s="713">
        <v>15.015219999999999</v>
      </c>
      <c r="I37" s="714" t="s">
        <v>329</v>
      </c>
      <c r="J37" s="715" t="s">
        <v>1</v>
      </c>
    </row>
    <row r="38" spans="1:10" ht="14.45" customHeight="1" x14ac:dyDescent="0.2">
      <c r="A38" s="711" t="s">
        <v>636</v>
      </c>
      <c r="B38" s="712" t="s">
        <v>623</v>
      </c>
      <c r="C38" s="713">
        <v>3.6519599999999999</v>
      </c>
      <c r="D38" s="713">
        <v>1.8259799999999999</v>
      </c>
      <c r="E38" s="713"/>
      <c r="F38" s="713">
        <v>1.8259799999999999</v>
      </c>
      <c r="G38" s="713">
        <v>0</v>
      </c>
      <c r="H38" s="713">
        <v>1.8259799999999999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636</v>
      </c>
      <c r="B39" s="712" t="s">
        <v>624</v>
      </c>
      <c r="C39" s="713">
        <v>228.90635000000009</v>
      </c>
      <c r="D39" s="713">
        <v>361.47436000000005</v>
      </c>
      <c r="E39" s="713"/>
      <c r="F39" s="713">
        <v>306.13648000000012</v>
      </c>
      <c r="G39" s="713">
        <v>0</v>
      </c>
      <c r="H39" s="713">
        <v>306.13648000000012</v>
      </c>
      <c r="I39" s="714" t="s">
        <v>329</v>
      </c>
      <c r="J39" s="715" t="s">
        <v>1</v>
      </c>
    </row>
    <row r="40" spans="1:10" ht="14.45" customHeight="1" x14ac:dyDescent="0.2">
      <c r="A40" s="711" t="s">
        <v>636</v>
      </c>
      <c r="B40" s="712" t="s">
        <v>625</v>
      </c>
      <c r="C40" s="713">
        <v>46.226460000000003</v>
      </c>
      <c r="D40" s="713">
        <v>56.211499999999994</v>
      </c>
      <c r="E40" s="713"/>
      <c r="F40" s="713">
        <v>22.358489999999993</v>
      </c>
      <c r="G40" s="713">
        <v>0</v>
      </c>
      <c r="H40" s="713">
        <v>22.358489999999993</v>
      </c>
      <c r="I40" s="714" t="s">
        <v>329</v>
      </c>
      <c r="J40" s="715" t="s">
        <v>1</v>
      </c>
    </row>
    <row r="41" spans="1:10" ht="14.45" customHeight="1" x14ac:dyDescent="0.2">
      <c r="A41" s="711" t="s">
        <v>636</v>
      </c>
      <c r="B41" s="712" t="s">
        <v>628</v>
      </c>
      <c r="C41" s="713">
        <v>9.6496500000000012</v>
      </c>
      <c r="D41" s="713">
        <v>35.197200000000002</v>
      </c>
      <c r="E41" s="713"/>
      <c r="F41" s="713">
        <v>51.48702999999999</v>
      </c>
      <c r="G41" s="713">
        <v>0</v>
      </c>
      <c r="H41" s="713">
        <v>51.48702999999999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636</v>
      </c>
      <c r="B42" s="712" t="s">
        <v>638</v>
      </c>
      <c r="C42" s="713">
        <v>3242.4411300000029</v>
      </c>
      <c r="D42" s="713">
        <v>3775.2493800000016</v>
      </c>
      <c r="E42" s="713"/>
      <c r="F42" s="713">
        <v>3806.12084</v>
      </c>
      <c r="G42" s="713">
        <v>0</v>
      </c>
      <c r="H42" s="713">
        <v>3806.12084</v>
      </c>
      <c r="I42" s="714" t="s">
        <v>329</v>
      </c>
      <c r="J42" s="715" t="s">
        <v>634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635</v>
      </c>
    </row>
    <row r="44" spans="1:10" ht="14.45" customHeight="1" x14ac:dyDescent="0.2">
      <c r="A44" s="711" t="s">
        <v>639</v>
      </c>
      <c r="B44" s="712" t="s">
        <v>640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639</v>
      </c>
      <c r="B45" s="712" t="s">
        <v>617</v>
      </c>
      <c r="C45" s="713">
        <v>30231.270469999999</v>
      </c>
      <c r="D45" s="713">
        <v>26987.852059999997</v>
      </c>
      <c r="E45" s="713"/>
      <c r="F45" s="713">
        <v>24106.910899999988</v>
      </c>
      <c r="G45" s="713">
        <v>0</v>
      </c>
      <c r="H45" s="713">
        <v>24106.910899999988</v>
      </c>
      <c r="I45" s="714" t="s">
        <v>329</v>
      </c>
      <c r="J45" s="715" t="s">
        <v>1</v>
      </c>
    </row>
    <row r="46" spans="1:10" ht="14.45" customHeight="1" x14ac:dyDescent="0.2">
      <c r="A46" s="711" t="s">
        <v>639</v>
      </c>
      <c r="B46" s="712" t="s">
        <v>627</v>
      </c>
      <c r="C46" s="713">
        <v>8592.2817799999975</v>
      </c>
      <c r="D46" s="713">
        <v>15643.11840000001</v>
      </c>
      <c r="E46" s="713"/>
      <c r="F46" s="713">
        <v>10762.593840000009</v>
      </c>
      <c r="G46" s="713">
        <v>0</v>
      </c>
      <c r="H46" s="713">
        <v>10762.593840000009</v>
      </c>
      <c r="I46" s="714" t="s">
        <v>329</v>
      </c>
      <c r="J46" s="715" t="s">
        <v>1</v>
      </c>
    </row>
    <row r="47" spans="1:10" ht="14.45" customHeight="1" x14ac:dyDescent="0.2">
      <c r="A47" s="711" t="s">
        <v>639</v>
      </c>
      <c r="B47" s="712" t="s">
        <v>628</v>
      </c>
      <c r="C47" s="713">
        <v>0.55200000000000005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639</v>
      </c>
      <c r="B48" s="712" t="s">
        <v>641</v>
      </c>
      <c r="C48" s="713">
        <v>38824.104249999997</v>
      </c>
      <c r="D48" s="713">
        <v>42630.970460000011</v>
      </c>
      <c r="E48" s="713"/>
      <c r="F48" s="713">
        <v>34869.504739999997</v>
      </c>
      <c r="G48" s="713">
        <v>0</v>
      </c>
      <c r="H48" s="713">
        <v>34869.504739999997</v>
      </c>
      <c r="I48" s="714" t="s">
        <v>329</v>
      </c>
      <c r="J48" s="715" t="s">
        <v>634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635</v>
      </c>
    </row>
    <row r="50" spans="1:10" ht="14.45" customHeight="1" x14ac:dyDescent="0.2">
      <c r="A50" s="711" t="s">
        <v>642</v>
      </c>
      <c r="B50" s="712" t="s">
        <v>643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642</v>
      </c>
      <c r="B51" s="712" t="s">
        <v>617</v>
      </c>
      <c r="C51" s="713">
        <v>714.66600000000005</v>
      </c>
      <c r="D51" s="713">
        <v>616.71580000000017</v>
      </c>
      <c r="E51" s="713"/>
      <c r="F51" s="713">
        <v>437.77772000000004</v>
      </c>
      <c r="G51" s="713">
        <v>0</v>
      </c>
      <c r="H51" s="713">
        <v>437.77772000000004</v>
      </c>
      <c r="I51" s="714" t="s">
        <v>329</v>
      </c>
      <c r="J51" s="715" t="s">
        <v>1</v>
      </c>
    </row>
    <row r="52" spans="1:10" ht="14.45" customHeight="1" x14ac:dyDescent="0.2">
      <c r="A52" s="711" t="s">
        <v>642</v>
      </c>
      <c r="B52" s="712" t="s">
        <v>622</v>
      </c>
      <c r="C52" s="713">
        <v>9.8277599999999996</v>
      </c>
      <c r="D52" s="713">
        <v>73.715650000000011</v>
      </c>
      <c r="E52" s="713"/>
      <c r="F52" s="713">
        <v>23.874489999999998</v>
      </c>
      <c r="G52" s="713">
        <v>0</v>
      </c>
      <c r="H52" s="713">
        <v>23.874489999999998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642</v>
      </c>
      <c r="B53" s="712" t="s">
        <v>628</v>
      </c>
      <c r="C53" s="713">
        <v>0</v>
      </c>
      <c r="D53" s="713">
        <v>1.3125</v>
      </c>
      <c r="E53" s="713"/>
      <c r="F53" s="713">
        <v>0.58650000000000002</v>
      </c>
      <c r="G53" s="713">
        <v>0</v>
      </c>
      <c r="H53" s="713">
        <v>0.58650000000000002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642</v>
      </c>
      <c r="B54" s="712" t="s">
        <v>644</v>
      </c>
      <c r="C54" s="713">
        <v>724.49376000000007</v>
      </c>
      <c r="D54" s="713">
        <v>691.74395000000015</v>
      </c>
      <c r="E54" s="713"/>
      <c r="F54" s="713">
        <v>462.23871000000003</v>
      </c>
      <c r="G54" s="713">
        <v>0</v>
      </c>
      <c r="H54" s="713">
        <v>462.23871000000003</v>
      </c>
      <c r="I54" s="714" t="s">
        <v>329</v>
      </c>
      <c r="J54" s="715" t="s">
        <v>634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635</v>
      </c>
    </row>
    <row r="56" spans="1:10" ht="14.45" customHeight="1" x14ac:dyDescent="0.2">
      <c r="A56" s="711" t="s">
        <v>645</v>
      </c>
      <c r="B56" s="712" t="s">
        <v>646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645</v>
      </c>
      <c r="B57" s="712" t="s">
        <v>617</v>
      </c>
      <c r="C57" s="713">
        <v>6.7463100000000003</v>
      </c>
      <c r="D57" s="713">
        <v>11.317100000000002</v>
      </c>
      <c r="E57" s="713"/>
      <c r="F57" s="713">
        <v>3.7046999999999999</v>
      </c>
      <c r="G57" s="713">
        <v>0</v>
      </c>
      <c r="H57" s="713">
        <v>3.7046999999999999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645</v>
      </c>
      <c r="B58" s="712" t="s">
        <v>622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645</v>
      </c>
      <c r="B59" s="712" t="s">
        <v>624</v>
      </c>
      <c r="C59" s="713">
        <v>7.2919999999999999E-2</v>
      </c>
      <c r="D59" s="713">
        <v>0</v>
      </c>
      <c r="E59" s="713"/>
      <c r="F59" s="713">
        <v>0.19861999999999999</v>
      </c>
      <c r="G59" s="713">
        <v>0</v>
      </c>
      <c r="H59" s="713">
        <v>0.19861999999999999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645</v>
      </c>
      <c r="B60" s="712" t="s">
        <v>625</v>
      </c>
      <c r="C60" s="713">
        <v>0.21271000000000001</v>
      </c>
      <c r="D60" s="713">
        <v>0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645</v>
      </c>
      <c r="B61" s="712" t="s">
        <v>628</v>
      </c>
      <c r="C61" s="713">
        <v>0</v>
      </c>
      <c r="D61" s="713">
        <v>0</v>
      </c>
      <c r="E61" s="713"/>
      <c r="F61" s="713">
        <v>1.4490000000000001</v>
      </c>
      <c r="G61" s="713">
        <v>0</v>
      </c>
      <c r="H61" s="713">
        <v>1.4490000000000001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645</v>
      </c>
      <c r="B62" s="712" t="s">
        <v>647</v>
      </c>
      <c r="C62" s="713">
        <v>7.0319400000000005</v>
      </c>
      <c r="D62" s="713">
        <v>11.317100000000002</v>
      </c>
      <c r="E62" s="713"/>
      <c r="F62" s="713">
        <v>5.3523199999999997</v>
      </c>
      <c r="G62" s="713">
        <v>0</v>
      </c>
      <c r="H62" s="713">
        <v>5.3523199999999997</v>
      </c>
      <c r="I62" s="714" t="s">
        <v>329</v>
      </c>
      <c r="J62" s="715" t="s">
        <v>634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635</v>
      </c>
    </row>
    <row r="64" spans="1:10" ht="14.45" customHeight="1" x14ac:dyDescent="0.2">
      <c r="A64" s="711" t="s">
        <v>648</v>
      </c>
      <c r="B64" s="712" t="s">
        <v>649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648</v>
      </c>
      <c r="B65" s="712" t="s">
        <v>626</v>
      </c>
      <c r="C65" s="713">
        <v>287017.93507000012</v>
      </c>
      <c r="D65" s="713">
        <v>309655.38710999984</v>
      </c>
      <c r="E65" s="713"/>
      <c r="F65" s="713">
        <v>325577.35585999995</v>
      </c>
      <c r="G65" s="713">
        <v>0</v>
      </c>
      <c r="H65" s="713">
        <v>325577.35585999995</v>
      </c>
      <c r="I65" s="714" t="s">
        <v>329</v>
      </c>
      <c r="J65" s="715" t="s">
        <v>1</v>
      </c>
    </row>
    <row r="66" spans="1:10" ht="14.45" customHeight="1" x14ac:dyDescent="0.2">
      <c r="A66" s="711" t="s">
        <v>648</v>
      </c>
      <c r="B66" s="712" t="s">
        <v>650</v>
      </c>
      <c r="C66" s="713">
        <v>287017.93507000012</v>
      </c>
      <c r="D66" s="713">
        <v>309655.38710999984</v>
      </c>
      <c r="E66" s="713"/>
      <c r="F66" s="713">
        <v>325577.35585999995</v>
      </c>
      <c r="G66" s="713">
        <v>0</v>
      </c>
      <c r="H66" s="713">
        <v>325577.35585999995</v>
      </c>
      <c r="I66" s="714" t="s">
        <v>329</v>
      </c>
      <c r="J66" s="715" t="s">
        <v>634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635</v>
      </c>
    </row>
    <row r="68" spans="1:10" ht="14.45" customHeight="1" x14ac:dyDescent="0.2">
      <c r="A68" s="711" t="s">
        <v>651</v>
      </c>
      <c r="B68" s="712" t="s">
        <v>652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651</v>
      </c>
      <c r="B69" s="712" t="s">
        <v>617</v>
      </c>
      <c r="C69" s="713">
        <v>0</v>
      </c>
      <c r="D69" s="713">
        <v>0</v>
      </c>
      <c r="E69" s="713"/>
      <c r="F69" s="713">
        <v>4.5319999999999999E-2</v>
      </c>
      <c r="G69" s="713">
        <v>0</v>
      </c>
      <c r="H69" s="713">
        <v>4.5319999999999999E-2</v>
      </c>
      <c r="I69" s="714" t="s">
        <v>329</v>
      </c>
      <c r="J69" s="715" t="s">
        <v>1</v>
      </c>
    </row>
    <row r="70" spans="1:10" ht="14.45" customHeight="1" x14ac:dyDescent="0.2">
      <c r="A70" s="711" t="s">
        <v>651</v>
      </c>
      <c r="B70" s="712" t="s">
        <v>653</v>
      </c>
      <c r="C70" s="713">
        <v>0</v>
      </c>
      <c r="D70" s="713">
        <v>0</v>
      </c>
      <c r="E70" s="713"/>
      <c r="F70" s="713">
        <v>4.5319999999999999E-2</v>
      </c>
      <c r="G70" s="713">
        <v>0</v>
      </c>
      <c r="H70" s="713">
        <v>4.5319999999999999E-2</v>
      </c>
      <c r="I70" s="714" t="s">
        <v>329</v>
      </c>
      <c r="J70" s="715" t="s">
        <v>634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635</v>
      </c>
    </row>
    <row r="72" spans="1:10" ht="14.45" customHeight="1" x14ac:dyDescent="0.2">
      <c r="A72" s="711" t="s">
        <v>615</v>
      </c>
      <c r="B72" s="712" t="s">
        <v>629</v>
      </c>
      <c r="C72" s="713">
        <v>332567.26170000015</v>
      </c>
      <c r="D72" s="713">
        <v>359506.46634999983</v>
      </c>
      <c r="E72" s="713"/>
      <c r="F72" s="713">
        <v>367109.3453799999</v>
      </c>
      <c r="G72" s="713">
        <v>0</v>
      </c>
      <c r="H72" s="713">
        <v>367109.3453799999</v>
      </c>
      <c r="I72" s="714" t="s">
        <v>329</v>
      </c>
      <c r="J72" s="715" t="s">
        <v>630</v>
      </c>
    </row>
  </sheetData>
  <mergeCells count="3">
    <mergeCell ref="F3:I3"/>
    <mergeCell ref="C4:D4"/>
    <mergeCell ref="A1:I1"/>
  </mergeCells>
  <conditionalFormatting sqref="F19 F7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2">
    <cfRule type="expression" dxfId="66" priority="5">
      <formula>$H20&gt;0</formula>
    </cfRule>
  </conditionalFormatting>
  <conditionalFormatting sqref="A20:A72">
    <cfRule type="expression" dxfId="65" priority="2">
      <formula>AND($J20&lt;&gt;"mezeraKL",$J20&lt;&gt;"")</formula>
    </cfRule>
  </conditionalFormatting>
  <conditionalFormatting sqref="I20:I72">
    <cfRule type="expression" dxfId="64" priority="6">
      <formula>$I20&gt;1</formula>
    </cfRule>
  </conditionalFormatting>
  <conditionalFormatting sqref="B20:B72">
    <cfRule type="expression" dxfId="63" priority="1">
      <formula>OR($J20="NS",$J20="SumaNS",$J20="Účet")</formula>
    </cfRule>
  </conditionalFormatting>
  <conditionalFormatting sqref="A20:D72 F20:I72">
    <cfRule type="expression" dxfId="62" priority="8">
      <formula>AND($J20&lt;&gt;"",$J20&lt;&gt;"mezeraKL")</formula>
    </cfRule>
  </conditionalFormatting>
  <conditionalFormatting sqref="B20:D72 F20:I7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2 F20:I72">
    <cfRule type="expression" dxfId="60" priority="4">
      <formula>OR($J20="SumaNS",$J20="NS")</formula>
    </cfRule>
  </conditionalFormatting>
  <hyperlinks>
    <hyperlink ref="A2" location="Obsah!A1" display="Zpět na Obsah  KL 01  1.-4.měsíc" xr:uid="{F728991A-9206-4CD5-B762-240DC632EE7D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68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4509.6313774774208</v>
      </c>
      <c r="M3" s="203">
        <f>SUBTOTAL(9,M5:M1048576)</f>
        <v>81659.78541326664</v>
      </c>
      <c r="N3" s="204">
        <f>SUBTOTAL(9,N5:N1048576)</f>
        <v>368255530.57774019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615</v>
      </c>
      <c r="B5" s="723" t="s">
        <v>616</v>
      </c>
      <c r="C5" s="724" t="s">
        <v>651</v>
      </c>
      <c r="D5" s="725" t="s">
        <v>652</v>
      </c>
      <c r="E5" s="726">
        <v>50113001</v>
      </c>
      <c r="F5" s="725" t="s">
        <v>654</v>
      </c>
      <c r="G5" s="724" t="s">
        <v>655</v>
      </c>
      <c r="H5" s="724">
        <v>175868</v>
      </c>
      <c r="I5" s="724">
        <v>75868</v>
      </c>
      <c r="J5" s="724" t="s">
        <v>656</v>
      </c>
      <c r="K5" s="724" t="s">
        <v>657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615</v>
      </c>
      <c r="B6" s="730" t="s">
        <v>616</v>
      </c>
      <c r="C6" s="731" t="s">
        <v>631</v>
      </c>
      <c r="D6" s="732" t="s">
        <v>632</v>
      </c>
      <c r="E6" s="733">
        <v>50113001</v>
      </c>
      <c r="F6" s="732" t="s">
        <v>654</v>
      </c>
      <c r="G6" s="731" t="s">
        <v>655</v>
      </c>
      <c r="H6" s="731">
        <v>196885</v>
      </c>
      <c r="I6" s="731">
        <v>96885</v>
      </c>
      <c r="J6" s="731" t="s">
        <v>658</v>
      </c>
      <c r="K6" s="731" t="s">
        <v>659</v>
      </c>
      <c r="L6" s="734">
        <v>19.249910860607955</v>
      </c>
      <c r="M6" s="734">
        <v>1913</v>
      </c>
      <c r="N6" s="735">
        <v>36825.079476343017</v>
      </c>
    </row>
    <row r="7" spans="1:14" ht="14.45" customHeight="1" x14ac:dyDescent="0.2">
      <c r="A7" s="729" t="s">
        <v>615</v>
      </c>
      <c r="B7" s="730" t="s">
        <v>616</v>
      </c>
      <c r="C7" s="731" t="s">
        <v>631</v>
      </c>
      <c r="D7" s="732" t="s">
        <v>632</v>
      </c>
      <c r="E7" s="733">
        <v>50113001</v>
      </c>
      <c r="F7" s="732" t="s">
        <v>654</v>
      </c>
      <c r="G7" s="731" t="s">
        <v>655</v>
      </c>
      <c r="H7" s="731">
        <v>196884</v>
      </c>
      <c r="I7" s="731">
        <v>96884</v>
      </c>
      <c r="J7" s="731" t="s">
        <v>660</v>
      </c>
      <c r="K7" s="731" t="s">
        <v>661</v>
      </c>
      <c r="L7" s="734">
        <v>9.3500026543555315</v>
      </c>
      <c r="M7" s="734">
        <v>594</v>
      </c>
      <c r="N7" s="735">
        <v>5553.9015766871853</v>
      </c>
    </row>
    <row r="8" spans="1:14" ht="14.45" customHeight="1" x14ac:dyDescent="0.2">
      <c r="A8" s="729" t="s">
        <v>615</v>
      </c>
      <c r="B8" s="730" t="s">
        <v>616</v>
      </c>
      <c r="C8" s="731" t="s">
        <v>631</v>
      </c>
      <c r="D8" s="732" t="s">
        <v>632</v>
      </c>
      <c r="E8" s="733">
        <v>50113001</v>
      </c>
      <c r="F8" s="732" t="s">
        <v>654</v>
      </c>
      <c r="G8" s="731" t="s">
        <v>662</v>
      </c>
      <c r="H8" s="731">
        <v>29631</v>
      </c>
      <c r="I8" s="731">
        <v>29631</v>
      </c>
      <c r="J8" s="731" t="s">
        <v>663</v>
      </c>
      <c r="K8" s="731" t="s">
        <v>664</v>
      </c>
      <c r="L8" s="734">
        <v>5959.7640069638001</v>
      </c>
      <c r="M8" s="734">
        <v>35.317</v>
      </c>
      <c r="N8" s="735">
        <v>210480.98543394054</v>
      </c>
    </row>
    <row r="9" spans="1:14" ht="14.45" customHeight="1" x14ac:dyDescent="0.2">
      <c r="A9" s="729" t="s">
        <v>615</v>
      </c>
      <c r="B9" s="730" t="s">
        <v>616</v>
      </c>
      <c r="C9" s="731" t="s">
        <v>631</v>
      </c>
      <c r="D9" s="732" t="s">
        <v>632</v>
      </c>
      <c r="E9" s="733">
        <v>50113001</v>
      </c>
      <c r="F9" s="732" t="s">
        <v>654</v>
      </c>
      <c r="G9" s="731" t="s">
        <v>655</v>
      </c>
      <c r="H9" s="731">
        <v>162245</v>
      </c>
      <c r="I9" s="731">
        <v>162245</v>
      </c>
      <c r="J9" s="731" t="s">
        <v>665</v>
      </c>
      <c r="K9" s="731" t="s">
        <v>666</v>
      </c>
      <c r="L9" s="734">
        <v>58.791764705882365</v>
      </c>
      <c r="M9" s="734">
        <v>17</v>
      </c>
      <c r="N9" s="735">
        <v>999.46000000000015</v>
      </c>
    </row>
    <row r="10" spans="1:14" ht="14.45" customHeight="1" x14ac:dyDescent="0.2">
      <c r="A10" s="729" t="s">
        <v>615</v>
      </c>
      <c r="B10" s="730" t="s">
        <v>616</v>
      </c>
      <c r="C10" s="731" t="s">
        <v>631</v>
      </c>
      <c r="D10" s="732" t="s">
        <v>632</v>
      </c>
      <c r="E10" s="733">
        <v>50113001</v>
      </c>
      <c r="F10" s="732" t="s">
        <v>654</v>
      </c>
      <c r="G10" s="731" t="s">
        <v>655</v>
      </c>
      <c r="H10" s="731">
        <v>105844</v>
      </c>
      <c r="I10" s="731">
        <v>5844</v>
      </c>
      <c r="J10" s="731" t="s">
        <v>667</v>
      </c>
      <c r="K10" s="731" t="s">
        <v>668</v>
      </c>
      <c r="L10" s="734">
        <v>52.349999999999987</v>
      </c>
      <c r="M10" s="734">
        <v>3</v>
      </c>
      <c r="N10" s="735">
        <v>157.04999999999995</v>
      </c>
    </row>
    <row r="11" spans="1:14" ht="14.45" customHeight="1" x14ac:dyDescent="0.2">
      <c r="A11" s="729" t="s">
        <v>615</v>
      </c>
      <c r="B11" s="730" t="s">
        <v>616</v>
      </c>
      <c r="C11" s="731" t="s">
        <v>631</v>
      </c>
      <c r="D11" s="732" t="s">
        <v>632</v>
      </c>
      <c r="E11" s="733">
        <v>50113001</v>
      </c>
      <c r="F11" s="732" t="s">
        <v>654</v>
      </c>
      <c r="G11" s="731" t="s">
        <v>655</v>
      </c>
      <c r="H11" s="731">
        <v>846758</v>
      </c>
      <c r="I11" s="731">
        <v>103387</v>
      </c>
      <c r="J11" s="731" t="s">
        <v>669</v>
      </c>
      <c r="K11" s="731" t="s">
        <v>670</v>
      </c>
      <c r="L11" s="734">
        <v>81.224999999999994</v>
      </c>
      <c r="M11" s="734">
        <v>6</v>
      </c>
      <c r="N11" s="735">
        <v>487.34999999999997</v>
      </c>
    </row>
    <row r="12" spans="1:14" ht="14.45" customHeight="1" x14ac:dyDescent="0.2">
      <c r="A12" s="729" t="s">
        <v>615</v>
      </c>
      <c r="B12" s="730" t="s">
        <v>616</v>
      </c>
      <c r="C12" s="731" t="s">
        <v>631</v>
      </c>
      <c r="D12" s="732" t="s">
        <v>632</v>
      </c>
      <c r="E12" s="733">
        <v>50113001</v>
      </c>
      <c r="F12" s="732" t="s">
        <v>654</v>
      </c>
      <c r="G12" s="731" t="s">
        <v>655</v>
      </c>
      <c r="H12" s="731">
        <v>243462</v>
      </c>
      <c r="I12" s="731">
        <v>243462</v>
      </c>
      <c r="J12" s="731" t="s">
        <v>671</v>
      </c>
      <c r="K12" s="731" t="s">
        <v>672</v>
      </c>
      <c r="L12" s="734">
        <v>49.25</v>
      </c>
      <c r="M12" s="734">
        <v>5</v>
      </c>
      <c r="N12" s="735">
        <v>246.25</v>
      </c>
    </row>
    <row r="13" spans="1:14" ht="14.45" customHeight="1" x14ac:dyDescent="0.2">
      <c r="A13" s="729" t="s">
        <v>615</v>
      </c>
      <c r="B13" s="730" t="s">
        <v>616</v>
      </c>
      <c r="C13" s="731" t="s">
        <v>631</v>
      </c>
      <c r="D13" s="732" t="s">
        <v>632</v>
      </c>
      <c r="E13" s="733">
        <v>50113001</v>
      </c>
      <c r="F13" s="732" t="s">
        <v>654</v>
      </c>
      <c r="G13" s="731" t="s">
        <v>655</v>
      </c>
      <c r="H13" s="731">
        <v>243014</v>
      </c>
      <c r="I13" s="731">
        <v>243014</v>
      </c>
      <c r="J13" s="731" t="s">
        <v>673</v>
      </c>
      <c r="K13" s="731" t="s">
        <v>674</v>
      </c>
      <c r="L13" s="734">
        <v>154.75</v>
      </c>
      <c r="M13" s="734">
        <v>7</v>
      </c>
      <c r="N13" s="735">
        <v>1083.25</v>
      </c>
    </row>
    <row r="14" spans="1:14" ht="14.45" customHeight="1" x14ac:dyDescent="0.2">
      <c r="A14" s="729" t="s">
        <v>615</v>
      </c>
      <c r="B14" s="730" t="s">
        <v>616</v>
      </c>
      <c r="C14" s="731" t="s">
        <v>631</v>
      </c>
      <c r="D14" s="732" t="s">
        <v>632</v>
      </c>
      <c r="E14" s="733">
        <v>50113001</v>
      </c>
      <c r="F14" s="732" t="s">
        <v>654</v>
      </c>
      <c r="G14" s="731" t="s">
        <v>655</v>
      </c>
      <c r="H14" s="731">
        <v>184256</v>
      </c>
      <c r="I14" s="731">
        <v>84256</v>
      </c>
      <c r="J14" s="731" t="s">
        <v>675</v>
      </c>
      <c r="K14" s="731" t="s">
        <v>676</v>
      </c>
      <c r="L14" s="734">
        <v>29.954999999999998</v>
      </c>
      <c r="M14" s="734">
        <v>2</v>
      </c>
      <c r="N14" s="735">
        <v>59.91</v>
      </c>
    </row>
    <row r="15" spans="1:14" ht="14.45" customHeight="1" x14ac:dyDescent="0.2">
      <c r="A15" s="729" t="s">
        <v>615</v>
      </c>
      <c r="B15" s="730" t="s">
        <v>616</v>
      </c>
      <c r="C15" s="731" t="s">
        <v>631</v>
      </c>
      <c r="D15" s="732" t="s">
        <v>632</v>
      </c>
      <c r="E15" s="733">
        <v>50113001</v>
      </c>
      <c r="F15" s="732" t="s">
        <v>654</v>
      </c>
      <c r="G15" s="731" t="s">
        <v>655</v>
      </c>
      <c r="H15" s="731">
        <v>197323</v>
      </c>
      <c r="I15" s="731">
        <v>197323</v>
      </c>
      <c r="J15" s="731" t="s">
        <v>677</v>
      </c>
      <c r="K15" s="731" t="s">
        <v>678</v>
      </c>
      <c r="L15" s="734">
        <v>1353.1000000000001</v>
      </c>
      <c r="M15" s="734">
        <v>3</v>
      </c>
      <c r="N15" s="735">
        <v>4059.3</v>
      </c>
    </row>
    <row r="16" spans="1:14" ht="14.45" customHeight="1" x14ac:dyDescent="0.2">
      <c r="A16" s="729" t="s">
        <v>615</v>
      </c>
      <c r="B16" s="730" t="s">
        <v>616</v>
      </c>
      <c r="C16" s="731" t="s">
        <v>631</v>
      </c>
      <c r="D16" s="732" t="s">
        <v>632</v>
      </c>
      <c r="E16" s="733">
        <v>50113001</v>
      </c>
      <c r="F16" s="732" t="s">
        <v>654</v>
      </c>
      <c r="G16" s="731" t="s">
        <v>655</v>
      </c>
      <c r="H16" s="731">
        <v>100362</v>
      </c>
      <c r="I16" s="731">
        <v>362</v>
      </c>
      <c r="J16" s="731" t="s">
        <v>679</v>
      </c>
      <c r="K16" s="731" t="s">
        <v>680</v>
      </c>
      <c r="L16" s="734">
        <v>72.84</v>
      </c>
      <c r="M16" s="734">
        <v>3</v>
      </c>
      <c r="N16" s="735">
        <v>218.52</v>
      </c>
    </row>
    <row r="17" spans="1:14" ht="14.45" customHeight="1" x14ac:dyDescent="0.2">
      <c r="A17" s="729" t="s">
        <v>615</v>
      </c>
      <c r="B17" s="730" t="s">
        <v>616</v>
      </c>
      <c r="C17" s="731" t="s">
        <v>631</v>
      </c>
      <c r="D17" s="732" t="s">
        <v>632</v>
      </c>
      <c r="E17" s="733">
        <v>50113001</v>
      </c>
      <c r="F17" s="732" t="s">
        <v>654</v>
      </c>
      <c r="G17" s="731" t="s">
        <v>655</v>
      </c>
      <c r="H17" s="731">
        <v>202701</v>
      </c>
      <c r="I17" s="731">
        <v>202701</v>
      </c>
      <c r="J17" s="731" t="s">
        <v>681</v>
      </c>
      <c r="K17" s="731" t="s">
        <v>682</v>
      </c>
      <c r="L17" s="734">
        <v>153.07333333333335</v>
      </c>
      <c r="M17" s="734">
        <v>3</v>
      </c>
      <c r="N17" s="735">
        <v>459.22</v>
      </c>
    </row>
    <row r="18" spans="1:14" ht="14.45" customHeight="1" x14ac:dyDescent="0.2">
      <c r="A18" s="729" t="s">
        <v>615</v>
      </c>
      <c r="B18" s="730" t="s">
        <v>616</v>
      </c>
      <c r="C18" s="731" t="s">
        <v>631</v>
      </c>
      <c r="D18" s="732" t="s">
        <v>632</v>
      </c>
      <c r="E18" s="733">
        <v>50113001</v>
      </c>
      <c r="F18" s="732" t="s">
        <v>654</v>
      </c>
      <c r="G18" s="731" t="s">
        <v>655</v>
      </c>
      <c r="H18" s="731">
        <v>845008</v>
      </c>
      <c r="I18" s="731">
        <v>107806</v>
      </c>
      <c r="J18" s="731" t="s">
        <v>681</v>
      </c>
      <c r="K18" s="731" t="s">
        <v>683</v>
      </c>
      <c r="L18" s="734">
        <v>73.084118079207542</v>
      </c>
      <c r="M18" s="734">
        <v>17</v>
      </c>
      <c r="N18" s="735">
        <v>1242.4300073465281</v>
      </c>
    </row>
    <row r="19" spans="1:14" ht="14.45" customHeight="1" x14ac:dyDescent="0.2">
      <c r="A19" s="729" t="s">
        <v>615</v>
      </c>
      <c r="B19" s="730" t="s">
        <v>616</v>
      </c>
      <c r="C19" s="731" t="s">
        <v>631</v>
      </c>
      <c r="D19" s="732" t="s">
        <v>632</v>
      </c>
      <c r="E19" s="733">
        <v>50113001</v>
      </c>
      <c r="F19" s="732" t="s">
        <v>654</v>
      </c>
      <c r="G19" s="731" t="s">
        <v>655</v>
      </c>
      <c r="H19" s="731">
        <v>232841</v>
      </c>
      <c r="I19" s="731">
        <v>232841</v>
      </c>
      <c r="J19" s="731" t="s">
        <v>684</v>
      </c>
      <c r="K19" s="731" t="s">
        <v>685</v>
      </c>
      <c r="L19" s="734">
        <v>61.090000000000011</v>
      </c>
      <c r="M19" s="734">
        <v>3</v>
      </c>
      <c r="N19" s="735">
        <v>183.27000000000004</v>
      </c>
    </row>
    <row r="20" spans="1:14" ht="14.45" customHeight="1" x14ac:dyDescent="0.2">
      <c r="A20" s="729" t="s">
        <v>615</v>
      </c>
      <c r="B20" s="730" t="s">
        <v>616</v>
      </c>
      <c r="C20" s="731" t="s">
        <v>631</v>
      </c>
      <c r="D20" s="732" t="s">
        <v>632</v>
      </c>
      <c r="E20" s="733">
        <v>50113001</v>
      </c>
      <c r="F20" s="732" t="s">
        <v>654</v>
      </c>
      <c r="G20" s="731" t="s">
        <v>655</v>
      </c>
      <c r="H20" s="731">
        <v>232845</v>
      </c>
      <c r="I20" s="731">
        <v>232845</v>
      </c>
      <c r="J20" s="731" t="s">
        <v>686</v>
      </c>
      <c r="K20" s="731" t="s">
        <v>687</v>
      </c>
      <c r="L20" s="734">
        <v>83.730000000000018</v>
      </c>
      <c r="M20" s="734">
        <v>2</v>
      </c>
      <c r="N20" s="735">
        <v>167.46000000000004</v>
      </c>
    </row>
    <row r="21" spans="1:14" ht="14.45" customHeight="1" x14ac:dyDescent="0.2">
      <c r="A21" s="729" t="s">
        <v>615</v>
      </c>
      <c r="B21" s="730" t="s">
        <v>616</v>
      </c>
      <c r="C21" s="731" t="s">
        <v>631</v>
      </c>
      <c r="D21" s="732" t="s">
        <v>632</v>
      </c>
      <c r="E21" s="733">
        <v>50113001</v>
      </c>
      <c r="F21" s="732" t="s">
        <v>654</v>
      </c>
      <c r="G21" s="731" t="s">
        <v>662</v>
      </c>
      <c r="H21" s="731">
        <v>102954</v>
      </c>
      <c r="I21" s="731">
        <v>2954</v>
      </c>
      <c r="J21" s="731" t="s">
        <v>688</v>
      </c>
      <c r="K21" s="731" t="s">
        <v>689</v>
      </c>
      <c r="L21" s="734">
        <v>15.059999999999997</v>
      </c>
      <c r="M21" s="734">
        <v>6</v>
      </c>
      <c r="N21" s="735">
        <v>90.359999999999985</v>
      </c>
    </row>
    <row r="22" spans="1:14" ht="14.45" customHeight="1" x14ac:dyDescent="0.2">
      <c r="A22" s="729" t="s">
        <v>615</v>
      </c>
      <c r="B22" s="730" t="s">
        <v>616</v>
      </c>
      <c r="C22" s="731" t="s">
        <v>631</v>
      </c>
      <c r="D22" s="732" t="s">
        <v>632</v>
      </c>
      <c r="E22" s="733">
        <v>50113001</v>
      </c>
      <c r="F22" s="732" t="s">
        <v>654</v>
      </c>
      <c r="G22" s="731" t="s">
        <v>662</v>
      </c>
      <c r="H22" s="731">
        <v>115378</v>
      </c>
      <c r="I22" s="731">
        <v>15378</v>
      </c>
      <c r="J22" s="731" t="s">
        <v>690</v>
      </c>
      <c r="K22" s="731" t="s">
        <v>691</v>
      </c>
      <c r="L22" s="734">
        <v>21.236666666666665</v>
      </c>
      <c r="M22" s="734">
        <v>3</v>
      </c>
      <c r="N22" s="735">
        <v>63.709999999999994</v>
      </c>
    </row>
    <row r="23" spans="1:14" ht="14.45" customHeight="1" x14ac:dyDescent="0.2">
      <c r="A23" s="729" t="s">
        <v>615</v>
      </c>
      <c r="B23" s="730" t="s">
        <v>616</v>
      </c>
      <c r="C23" s="731" t="s">
        <v>631</v>
      </c>
      <c r="D23" s="732" t="s">
        <v>632</v>
      </c>
      <c r="E23" s="733">
        <v>50113001</v>
      </c>
      <c r="F23" s="732" t="s">
        <v>654</v>
      </c>
      <c r="G23" s="731" t="s">
        <v>662</v>
      </c>
      <c r="H23" s="731">
        <v>102945</v>
      </c>
      <c r="I23" s="731">
        <v>2945</v>
      </c>
      <c r="J23" s="731" t="s">
        <v>690</v>
      </c>
      <c r="K23" s="731" t="s">
        <v>692</v>
      </c>
      <c r="L23" s="734">
        <v>8.6999999999999975</v>
      </c>
      <c r="M23" s="734">
        <v>7</v>
      </c>
      <c r="N23" s="735">
        <v>60.899999999999984</v>
      </c>
    </row>
    <row r="24" spans="1:14" ht="14.45" customHeight="1" x14ac:dyDescent="0.2">
      <c r="A24" s="729" t="s">
        <v>615</v>
      </c>
      <c r="B24" s="730" t="s">
        <v>616</v>
      </c>
      <c r="C24" s="731" t="s">
        <v>631</v>
      </c>
      <c r="D24" s="732" t="s">
        <v>632</v>
      </c>
      <c r="E24" s="733">
        <v>50113001</v>
      </c>
      <c r="F24" s="732" t="s">
        <v>654</v>
      </c>
      <c r="G24" s="731" t="s">
        <v>655</v>
      </c>
      <c r="H24" s="731">
        <v>210492</v>
      </c>
      <c r="I24" s="731">
        <v>210492</v>
      </c>
      <c r="J24" s="731" t="s">
        <v>693</v>
      </c>
      <c r="K24" s="731" t="s">
        <v>694</v>
      </c>
      <c r="L24" s="734">
        <v>1466.2771794871796</v>
      </c>
      <c r="M24" s="734">
        <v>39</v>
      </c>
      <c r="N24" s="735">
        <v>57184.810000000005</v>
      </c>
    </row>
    <row r="25" spans="1:14" ht="14.45" customHeight="1" x14ac:dyDescent="0.2">
      <c r="A25" s="729" t="s">
        <v>615</v>
      </c>
      <c r="B25" s="730" t="s">
        <v>616</v>
      </c>
      <c r="C25" s="731" t="s">
        <v>631</v>
      </c>
      <c r="D25" s="732" t="s">
        <v>632</v>
      </c>
      <c r="E25" s="733">
        <v>50113001</v>
      </c>
      <c r="F25" s="732" t="s">
        <v>654</v>
      </c>
      <c r="G25" s="731" t="s">
        <v>655</v>
      </c>
      <c r="H25" s="731">
        <v>176954</v>
      </c>
      <c r="I25" s="731">
        <v>176954</v>
      </c>
      <c r="J25" s="731" t="s">
        <v>695</v>
      </c>
      <c r="K25" s="731" t="s">
        <v>696</v>
      </c>
      <c r="L25" s="734">
        <v>94.856948878807245</v>
      </c>
      <c r="M25" s="734">
        <v>59</v>
      </c>
      <c r="N25" s="735">
        <v>5596.5599838496273</v>
      </c>
    </row>
    <row r="26" spans="1:14" ht="14.45" customHeight="1" x14ac:dyDescent="0.2">
      <c r="A26" s="729" t="s">
        <v>615</v>
      </c>
      <c r="B26" s="730" t="s">
        <v>616</v>
      </c>
      <c r="C26" s="731" t="s">
        <v>631</v>
      </c>
      <c r="D26" s="732" t="s">
        <v>632</v>
      </c>
      <c r="E26" s="733">
        <v>50113001</v>
      </c>
      <c r="F26" s="732" t="s">
        <v>654</v>
      </c>
      <c r="G26" s="731" t="s">
        <v>329</v>
      </c>
      <c r="H26" s="731">
        <v>136507</v>
      </c>
      <c r="I26" s="731">
        <v>136507</v>
      </c>
      <c r="J26" s="731" t="s">
        <v>697</v>
      </c>
      <c r="K26" s="731" t="s">
        <v>698</v>
      </c>
      <c r="L26" s="734">
        <v>48.54</v>
      </c>
      <c r="M26" s="734">
        <v>1</v>
      </c>
      <c r="N26" s="735">
        <v>48.54</v>
      </c>
    </row>
    <row r="27" spans="1:14" ht="14.45" customHeight="1" x14ac:dyDescent="0.2">
      <c r="A27" s="729" t="s">
        <v>615</v>
      </c>
      <c r="B27" s="730" t="s">
        <v>616</v>
      </c>
      <c r="C27" s="731" t="s">
        <v>631</v>
      </c>
      <c r="D27" s="732" t="s">
        <v>632</v>
      </c>
      <c r="E27" s="733">
        <v>50113001</v>
      </c>
      <c r="F27" s="732" t="s">
        <v>654</v>
      </c>
      <c r="G27" s="731" t="s">
        <v>655</v>
      </c>
      <c r="H27" s="731">
        <v>167547</v>
      </c>
      <c r="I27" s="731">
        <v>67547</v>
      </c>
      <c r="J27" s="731" t="s">
        <v>699</v>
      </c>
      <c r="K27" s="731" t="s">
        <v>700</v>
      </c>
      <c r="L27" s="734">
        <v>49.09466666666664</v>
      </c>
      <c r="M27" s="734">
        <v>60</v>
      </c>
      <c r="N27" s="735">
        <v>2945.6799999999985</v>
      </c>
    </row>
    <row r="28" spans="1:14" ht="14.45" customHeight="1" x14ac:dyDescent="0.2">
      <c r="A28" s="729" t="s">
        <v>615</v>
      </c>
      <c r="B28" s="730" t="s">
        <v>616</v>
      </c>
      <c r="C28" s="731" t="s">
        <v>631</v>
      </c>
      <c r="D28" s="732" t="s">
        <v>632</v>
      </c>
      <c r="E28" s="733">
        <v>50113001</v>
      </c>
      <c r="F28" s="732" t="s">
        <v>654</v>
      </c>
      <c r="G28" s="731" t="s">
        <v>662</v>
      </c>
      <c r="H28" s="731">
        <v>127263</v>
      </c>
      <c r="I28" s="731">
        <v>127263</v>
      </c>
      <c r="J28" s="731" t="s">
        <v>701</v>
      </c>
      <c r="K28" s="731" t="s">
        <v>702</v>
      </c>
      <c r="L28" s="734">
        <v>53.709999999999994</v>
      </c>
      <c r="M28" s="734">
        <v>8</v>
      </c>
      <c r="N28" s="735">
        <v>429.67999999999995</v>
      </c>
    </row>
    <row r="29" spans="1:14" ht="14.45" customHeight="1" x14ac:dyDescent="0.2">
      <c r="A29" s="729" t="s">
        <v>615</v>
      </c>
      <c r="B29" s="730" t="s">
        <v>616</v>
      </c>
      <c r="C29" s="731" t="s">
        <v>631</v>
      </c>
      <c r="D29" s="732" t="s">
        <v>632</v>
      </c>
      <c r="E29" s="733">
        <v>50113001</v>
      </c>
      <c r="F29" s="732" t="s">
        <v>654</v>
      </c>
      <c r="G29" s="731" t="s">
        <v>662</v>
      </c>
      <c r="H29" s="731">
        <v>127260</v>
      </c>
      <c r="I29" s="731">
        <v>127260</v>
      </c>
      <c r="J29" s="731" t="s">
        <v>701</v>
      </c>
      <c r="K29" s="731" t="s">
        <v>703</v>
      </c>
      <c r="L29" s="734">
        <v>16.179999999999996</v>
      </c>
      <c r="M29" s="734">
        <v>1</v>
      </c>
      <c r="N29" s="735">
        <v>16.179999999999996</v>
      </c>
    </row>
    <row r="30" spans="1:14" ht="14.45" customHeight="1" x14ac:dyDescent="0.2">
      <c r="A30" s="729" t="s">
        <v>615</v>
      </c>
      <c r="B30" s="730" t="s">
        <v>616</v>
      </c>
      <c r="C30" s="731" t="s">
        <v>631</v>
      </c>
      <c r="D30" s="732" t="s">
        <v>632</v>
      </c>
      <c r="E30" s="733">
        <v>50113001</v>
      </c>
      <c r="F30" s="732" t="s">
        <v>654</v>
      </c>
      <c r="G30" s="731" t="s">
        <v>662</v>
      </c>
      <c r="H30" s="731">
        <v>127272</v>
      </c>
      <c r="I30" s="731">
        <v>127272</v>
      </c>
      <c r="J30" s="731" t="s">
        <v>701</v>
      </c>
      <c r="K30" s="731" t="s">
        <v>698</v>
      </c>
      <c r="L30" s="734">
        <v>48.655714285714282</v>
      </c>
      <c r="M30" s="734">
        <v>14</v>
      </c>
      <c r="N30" s="735">
        <v>681.18</v>
      </c>
    </row>
    <row r="31" spans="1:14" ht="14.45" customHeight="1" x14ac:dyDescent="0.2">
      <c r="A31" s="729" t="s">
        <v>615</v>
      </c>
      <c r="B31" s="730" t="s">
        <v>616</v>
      </c>
      <c r="C31" s="731" t="s">
        <v>631</v>
      </c>
      <c r="D31" s="732" t="s">
        <v>632</v>
      </c>
      <c r="E31" s="733">
        <v>50113001</v>
      </c>
      <c r="F31" s="732" t="s">
        <v>654</v>
      </c>
      <c r="G31" s="731" t="s">
        <v>655</v>
      </c>
      <c r="H31" s="731">
        <v>167644</v>
      </c>
      <c r="I31" s="731">
        <v>167644</v>
      </c>
      <c r="J31" s="731" t="s">
        <v>704</v>
      </c>
      <c r="K31" s="731" t="s">
        <v>705</v>
      </c>
      <c r="L31" s="734">
        <v>1424.624037667681</v>
      </c>
      <c r="M31" s="734">
        <v>5</v>
      </c>
      <c r="N31" s="735">
        <v>7123.1201883384056</v>
      </c>
    </row>
    <row r="32" spans="1:14" ht="14.45" customHeight="1" x14ac:dyDescent="0.2">
      <c r="A32" s="729" t="s">
        <v>615</v>
      </c>
      <c r="B32" s="730" t="s">
        <v>616</v>
      </c>
      <c r="C32" s="731" t="s">
        <v>631</v>
      </c>
      <c r="D32" s="732" t="s">
        <v>632</v>
      </c>
      <c r="E32" s="733">
        <v>50113001</v>
      </c>
      <c r="F32" s="732" t="s">
        <v>654</v>
      </c>
      <c r="G32" s="731" t="s">
        <v>662</v>
      </c>
      <c r="H32" s="731">
        <v>849453</v>
      </c>
      <c r="I32" s="731">
        <v>163077</v>
      </c>
      <c r="J32" s="731" t="s">
        <v>706</v>
      </c>
      <c r="K32" s="731" t="s">
        <v>707</v>
      </c>
      <c r="L32" s="734">
        <v>15.519999999999998</v>
      </c>
      <c r="M32" s="734">
        <v>3</v>
      </c>
      <c r="N32" s="735">
        <v>46.559999999999995</v>
      </c>
    </row>
    <row r="33" spans="1:14" ht="14.45" customHeight="1" x14ac:dyDescent="0.2">
      <c r="A33" s="729" t="s">
        <v>615</v>
      </c>
      <c r="B33" s="730" t="s">
        <v>616</v>
      </c>
      <c r="C33" s="731" t="s">
        <v>631</v>
      </c>
      <c r="D33" s="732" t="s">
        <v>632</v>
      </c>
      <c r="E33" s="733">
        <v>50113001</v>
      </c>
      <c r="F33" s="732" t="s">
        <v>654</v>
      </c>
      <c r="G33" s="731" t="s">
        <v>662</v>
      </c>
      <c r="H33" s="731">
        <v>849444</v>
      </c>
      <c r="I33" s="731">
        <v>163085</v>
      </c>
      <c r="J33" s="731" t="s">
        <v>708</v>
      </c>
      <c r="K33" s="731" t="s">
        <v>709</v>
      </c>
      <c r="L33" s="734">
        <v>23.22</v>
      </c>
      <c r="M33" s="734">
        <v>6</v>
      </c>
      <c r="N33" s="735">
        <v>139.32</v>
      </c>
    </row>
    <row r="34" spans="1:14" ht="14.45" customHeight="1" x14ac:dyDescent="0.2">
      <c r="A34" s="729" t="s">
        <v>615</v>
      </c>
      <c r="B34" s="730" t="s">
        <v>616</v>
      </c>
      <c r="C34" s="731" t="s">
        <v>631</v>
      </c>
      <c r="D34" s="732" t="s">
        <v>632</v>
      </c>
      <c r="E34" s="733">
        <v>50113001</v>
      </c>
      <c r="F34" s="732" t="s">
        <v>654</v>
      </c>
      <c r="G34" s="731" t="s">
        <v>655</v>
      </c>
      <c r="H34" s="731">
        <v>194920</v>
      </c>
      <c r="I34" s="731">
        <v>94920</v>
      </c>
      <c r="J34" s="731" t="s">
        <v>710</v>
      </c>
      <c r="K34" s="731" t="s">
        <v>711</v>
      </c>
      <c r="L34" s="734">
        <v>74.341666666666654</v>
      </c>
      <c r="M34" s="734">
        <v>6</v>
      </c>
      <c r="N34" s="735">
        <v>446.04999999999995</v>
      </c>
    </row>
    <row r="35" spans="1:14" ht="14.45" customHeight="1" x14ac:dyDescent="0.2">
      <c r="A35" s="729" t="s">
        <v>615</v>
      </c>
      <c r="B35" s="730" t="s">
        <v>616</v>
      </c>
      <c r="C35" s="731" t="s">
        <v>631</v>
      </c>
      <c r="D35" s="732" t="s">
        <v>632</v>
      </c>
      <c r="E35" s="733">
        <v>50113001</v>
      </c>
      <c r="F35" s="732" t="s">
        <v>654</v>
      </c>
      <c r="G35" s="731" t="s">
        <v>662</v>
      </c>
      <c r="H35" s="731">
        <v>396270</v>
      </c>
      <c r="I35" s="731">
        <v>43950</v>
      </c>
      <c r="J35" s="731" t="s">
        <v>712</v>
      </c>
      <c r="K35" s="731" t="s">
        <v>329</v>
      </c>
      <c r="L35" s="734">
        <v>34.094999999999999</v>
      </c>
      <c r="M35" s="734">
        <v>2</v>
      </c>
      <c r="N35" s="735">
        <v>68.19</v>
      </c>
    </row>
    <row r="36" spans="1:14" ht="14.45" customHeight="1" x14ac:dyDescent="0.2">
      <c r="A36" s="729" t="s">
        <v>615</v>
      </c>
      <c r="B36" s="730" t="s">
        <v>616</v>
      </c>
      <c r="C36" s="731" t="s">
        <v>631</v>
      </c>
      <c r="D36" s="732" t="s">
        <v>632</v>
      </c>
      <c r="E36" s="733">
        <v>50113001</v>
      </c>
      <c r="F36" s="732" t="s">
        <v>654</v>
      </c>
      <c r="G36" s="731" t="s">
        <v>655</v>
      </c>
      <c r="H36" s="731">
        <v>845369</v>
      </c>
      <c r="I36" s="731">
        <v>107987</v>
      </c>
      <c r="J36" s="731" t="s">
        <v>713</v>
      </c>
      <c r="K36" s="731" t="s">
        <v>714</v>
      </c>
      <c r="L36" s="734">
        <v>114.47153865124227</v>
      </c>
      <c r="M36" s="734">
        <v>39</v>
      </c>
      <c r="N36" s="735">
        <v>4464.3900073984487</v>
      </c>
    </row>
    <row r="37" spans="1:14" ht="14.45" customHeight="1" x14ac:dyDescent="0.2">
      <c r="A37" s="729" t="s">
        <v>615</v>
      </c>
      <c r="B37" s="730" t="s">
        <v>616</v>
      </c>
      <c r="C37" s="731" t="s">
        <v>631</v>
      </c>
      <c r="D37" s="732" t="s">
        <v>632</v>
      </c>
      <c r="E37" s="733">
        <v>50113001</v>
      </c>
      <c r="F37" s="732" t="s">
        <v>654</v>
      </c>
      <c r="G37" s="731" t="s">
        <v>655</v>
      </c>
      <c r="H37" s="731">
        <v>187680</v>
      </c>
      <c r="I37" s="731">
        <v>87680</v>
      </c>
      <c r="J37" s="731" t="s">
        <v>715</v>
      </c>
      <c r="K37" s="731" t="s">
        <v>716</v>
      </c>
      <c r="L37" s="734">
        <v>36.759999999999991</v>
      </c>
      <c r="M37" s="734">
        <v>1</v>
      </c>
      <c r="N37" s="735">
        <v>36.759999999999991</v>
      </c>
    </row>
    <row r="38" spans="1:14" ht="14.45" customHeight="1" x14ac:dyDescent="0.2">
      <c r="A38" s="729" t="s">
        <v>615</v>
      </c>
      <c r="B38" s="730" t="s">
        <v>616</v>
      </c>
      <c r="C38" s="731" t="s">
        <v>631</v>
      </c>
      <c r="D38" s="732" t="s">
        <v>632</v>
      </c>
      <c r="E38" s="733">
        <v>50113001</v>
      </c>
      <c r="F38" s="732" t="s">
        <v>654</v>
      </c>
      <c r="G38" s="731" t="s">
        <v>655</v>
      </c>
      <c r="H38" s="731">
        <v>235897</v>
      </c>
      <c r="I38" s="731">
        <v>235897</v>
      </c>
      <c r="J38" s="731" t="s">
        <v>715</v>
      </c>
      <c r="K38" s="731" t="s">
        <v>717</v>
      </c>
      <c r="L38" s="734">
        <v>73.103333333333339</v>
      </c>
      <c r="M38" s="734">
        <v>3</v>
      </c>
      <c r="N38" s="735">
        <v>219.31</v>
      </c>
    </row>
    <row r="39" spans="1:14" ht="14.45" customHeight="1" x14ac:dyDescent="0.2">
      <c r="A39" s="729" t="s">
        <v>615</v>
      </c>
      <c r="B39" s="730" t="s">
        <v>616</v>
      </c>
      <c r="C39" s="731" t="s">
        <v>631</v>
      </c>
      <c r="D39" s="732" t="s">
        <v>632</v>
      </c>
      <c r="E39" s="733">
        <v>50113001</v>
      </c>
      <c r="F39" s="732" t="s">
        <v>654</v>
      </c>
      <c r="G39" s="731" t="s">
        <v>655</v>
      </c>
      <c r="H39" s="731">
        <v>207931</v>
      </c>
      <c r="I39" s="731">
        <v>207931</v>
      </c>
      <c r="J39" s="731" t="s">
        <v>718</v>
      </c>
      <c r="K39" s="731" t="s">
        <v>719</v>
      </c>
      <c r="L39" s="734">
        <v>33.685714285714283</v>
      </c>
      <c r="M39" s="734">
        <v>21</v>
      </c>
      <c r="N39" s="735">
        <v>707.4</v>
      </c>
    </row>
    <row r="40" spans="1:14" ht="14.45" customHeight="1" x14ac:dyDescent="0.2">
      <c r="A40" s="729" t="s">
        <v>615</v>
      </c>
      <c r="B40" s="730" t="s">
        <v>616</v>
      </c>
      <c r="C40" s="731" t="s">
        <v>631</v>
      </c>
      <c r="D40" s="732" t="s">
        <v>632</v>
      </c>
      <c r="E40" s="733">
        <v>50113001</v>
      </c>
      <c r="F40" s="732" t="s">
        <v>654</v>
      </c>
      <c r="G40" s="731" t="s">
        <v>655</v>
      </c>
      <c r="H40" s="731">
        <v>196610</v>
      </c>
      <c r="I40" s="731">
        <v>96610</v>
      </c>
      <c r="J40" s="731" t="s">
        <v>720</v>
      </c>
      <c r="K40" s="731" t="s">
        <v>721</v>
      </c>
      <c r="L40" s="734">
        <v>79.077777777777783</v>
      </c>
      <c r="M40" s="734">
        <v>9</v>
      </c>
      <c r="N40" s="735">
        <v>711.7</v>
      </c>
    </row>
    <row r="41" spans="1:14" ht="14.45" customHeight="1" x14ac:dyDescent="0.2">
      <c r="A41" s="729" t="s">
        <v>615</v>
      </c>
      <c r="B41" s="730" t="s">
        <v>616</v>
      </c>
      <c r="C41" s="731" t="s">
        <v>631</v>
      </c>
      <c r="D41" s="732" t="s">
        <v>632</v>
      </c>
      <c r="E41" s="733">
        <v>50113001</v>
      </c>
      <c r="F41" s="732" t="s">
        <v>654</v>
      </c>
      <c r="G41" s="731" t="s">
        <v>662</v>
      </c>
      <c r="H41" s="731">
        <v>27960</v>
      </c>
      <c r="I41" s="731">
        <v>27960</v>
      </c>
      <c r="J41" s="731" t="s">
        <v>722</v>
      </c>
      <c r="K41" s="731" t="s">
        <v>723</v>
      </c>
      <c r="L41" s="734">
        <v>647.34</v>
      </c>
      <c r="M41" s="734">
        <v>1</v>
      </c>
      <c r="N41" s="735">
        <v>647.34</v>
      </c>
    </row>
    <row r="42" spans="1:14" ht="14.45" customHeight="1" x14ac:dyDescent="0.2">
      <c r="A42" s="729" t="s">
        <v>615</v>
      </c>
      <c r="B42" s="730" t="s">
        <v>616</v>
      </c>
      <c r="C42" s="731" t="s">
        <v>631</v>
      </c>
      <c r="D42" s="732" t="s">
        <v>632</v>
      </c>
      <c r="E42" s="733">
        <v>50113001</v>
      </c>
      <c r="F42" s="732" t="s">
        <v>654</v>
      </c>
      <c r="G42" s="731" t="s">
        <v>655</v>
      </c>
      <c r="H42" s="731">
        <v>173390</v>
      </c>
      <c r="I42" s="731">
        <v>173390</v>
      </c>
      <c r="J42" s="731" t="s">
        <v>724</v>
      </c>
      <c r="K42" s="731" t="s">
        <v>725</v>
      </c>
      <c r="L42" s="734">
        <v>411.94999999999993</v>
      </c>
      <c r="M42" s="734">
        <v>16</v>
      </c>
      <c r="N42" s="735">
        <v>6591.1999999999989</v>
      </c>
    </row>
    <row r="43" spans="1:14" ht="14.45" customHeight="1" x14ac:dyDescent="0.2">
      <c r="A43" s="729" t="s">
        <v>615</v>
      </c>
      <c r="B43" s="730" t="s">
        <v>616</v>
      </c>
      <c r="C43" s="731" t="s">
        <v>631</v>
      </c>
      <c r="D43" s="732" t="s">
        <v>632</v>
      </c>
      <c r="E43" s="733">
        <v>50113001</v>
      </c>
      <c r="F43" s="732" t="s">
        <v>654</v>
      </c>
      <c r="G43" s="731" t="s">
        <v>329</v>
      </c>
      <c r="H43" s="731">
        <v>105888</v>
      </c>
      <c r="I43" s="731">
        <v>105888</v>
      </c>
      <c r="J43" s="731" t="s">
        <v>726</v>
      </c>
      <c r="K43" s="731" t="s">
        <v>727</v>
      </c>
      <c r="L43" s="734">
        <v>98.160000000000011</v>
      </c>
      <c r="M43" s="734">
        <v>3</v>
      </c>
      <c r="N43" s="735">
        <v>294.48</v>
      </c>
    </row>
    <row r="44" spans="1:14" ht="14.45" customHeight="1" x14ac:dyDescent="0.2">
      <c r="A44" s="729" t="s">
        <v>615</v>
      </c>
      <c r="B44" s="730" t="s">
        <v>616</v>
      </c>
      <c r="C44" s="731" t="s">
        <v>631</v>
      </c>
      <c r="D44" s="732" t="s">
        <v>632</v>
      </c>
      <c r="E44" s="733">
        <v>50113001</v>
      </c>
      <c r="F44" s="732" t="s">
        <v>654</v>
      </c>
      <c r="G44" s="731" t="s">
        <v>655</v>
      </c>
      <c r="H44" s="731">
        <v>142910</v>
      </c>
      <c r="I44" s="731">
        <v>142910</v>
      </c>
      <c r="J44" s="731" t="s">
        <v>728</v>
      </c>
      <c r="K44" s="731" t="s">
        <v>729</v>
      </c>
      <c r="L44" s="734">
        <v>133.35000000000002</v>
      </c>
      <c r="M44" s="734">
        <v>1</v>
      </c>
      <c r="N44" s="735">
        <v>133.35000000000002</v>
      </c>
    </row>
    <row r="45" spans="1:14" ht="14.45" customHeight="1" x14ac:dyDescent="0.2">
      <c r="A45" s="729" t="s">
        <v>615</v>
      </c>
      <c r="B45" s="730" t="s">
        <v>616</v>
      </c>
      <c r="C45" s="731" t="s">
        <v>631</v>
      </c>
      <c r="D45" s="732" t="s">
        <v>632</v>
      </c>
      <c r="E45" s="733">
        <v>50113001</v>
      </c>
      <c r="F45" s="732" t="s">
        <v>654</v>
      </c>
      <c r="G45" s="731" t="s">
        <v>655</v>
      </c>
      <c r="H45" s="731">
        <v>196303</v>
      </c>
      <c r="I45" s="731">
        <v>96303</v>
      </c>
      <c r="J45" s="731" t="s">
        <v>730</v>
      </c>
      <c r="K45" s="731" t="s">
        <v>731</v>
      </c>
      <c r="L45" s="734">
        <v>71.355999999999995</v>
      </c>
      <c r="M45" s="734">
        <v>5</v>
      </c>
      <c r="N45" s="735">
        <v>356.78</v>
      </c>
    </row>
    <row r="46" spans="1:14" ht="14.45" customHeight="1" x14ac:dyDescent="0.2">
      <c r="A46" s="729" t="s">
        <v>615</v>
      </c>
      <c r="B46" s="730" t="s">
        <v>616</v>
      </c>
      <c r="C46" s="731" t="s">
        <v>631</v>
      </c>
      <c r="D46" s="732" t="s">
        <v>632</v>
      </c>
      <c r="E46" s="733">
        <v>50113001</v>
      </c>
      <c r="F46" s="732" t="s">
        <v>654</v>
      </c>
      <c r="G46" s="731" t="s">
        <v>655</v>
      </c>
      <c r="H46" s="731">
        <v>148888</v>
      </c>
      <c r="I46" s="731">
        <v>48888</v>
      </c>
      <c r="J46" s="731" t="s">
        <v>732</v>
      </c>
      <c r="K46" s="731" t="s">
        <v>733</v>
      </c>
      <c r="L46" s="734">
        <v>67.559999999999988</v>
      </c>
      <c r="M46" s="734">
        <v>1</v>
      </c>
      <c r="N46" s="735">
        <v>67.559999999999988</v>
      </c>
    </row>
    <row r="47" spans="1:14" ht="14.45" customHeight="1" x14ac:dyDescent="0.2">
      <c r="A47" s="729" t="s">
        <v>615</v>
      </c>
      <c r="B47" s="730" t="s">
        <v>616</v>
      </c>
      <c r="C47" s="731" t="s">
        <v>631</v>
      </c>
      <c r="D47" s="732" t="s">
        <v>632</v>
      </c>
      <c r="E47" s="733">
        <v>50113001</v>
      </c>
      <c r="F47" s="732" t="s">
        <v>654</v>
      </c>
      <c r="G47" s="731" t="s">
        <v>655</v>
      </c>
      <c r="H47" s="731">
        <v>185060</v>
      </c>
      <c r="I47" s="731">
        <v>85060</v>
      </c>
      <c r="J47" s="731" t="s">
        <v>734</v>
      </c>
      <c r="K47" s="731" t="s">
        <v>735</v>
      </c>
      <c r="L47" s="734">
        <v>66.109999999999971</v>
      </c>
      <c r="M47" s="734">
        <v>1</v>
      </c>
      <c r="N47" s="735">
        <v>66.109999999999971</v>
      </c>
    </row>
    <row r="48" spans="1:14" ht="14.45" customHeight="1" x14ac:dyDescent="0.2">
      <c r="A48" s="729" t="s">
        <v>615</v>
      </c>
      <c r="B48" s="730" t="s">
        <v>616</v>
      </c>
      <c r="C48" s="731" t="s">
        <v>631</v>
      </c>
      <c r="D48" s="732" t="s">
        <v>632</v>
      </c>
      <c r="E48" s="733">
        <v>50113001</v>
      </c>
      <c r="F48" s="732" t="s">
        <v>654</v>
      </c>
      <c r="G48" s="731" t="s">
        <v>655</v>
      </c>
      <c r="H48" s="731">
        <v>243863</v>
      </c>
      <c r="I48" s="731">
        <v>243863</v>
      </c>
      <c r="J48" s="731" t="s">
        <v>736</v>
      </c>
      <c r="K48" s="731" t="s">
        <v>737</v>
      </c>
      <c r="L48" s="734">
        <v>58.808333686283227</v>
      </c>
      <c r="M48" s="734">
        <v>18</v>
      </c>
      <c r="N48" s="735">
        <v>1058.5500063530981</v>
      </c>
    </row>
    <row r="49" spans="1:14" ht="14.45" customHeight="1" x14ac:dyDescent="0.2">
      <c r="A49" s="729" t="s">
        <v>615</v>
      </c>
      <c r="B49" s="730" t="s">
        <v>616</v>
      </c>
      <c r="C49" s="731" t="s">
        <v>631</v>
      </c>
      <c r="D49" s="732" t="s">
        <v>632</v>
      </c>
      <c r="E49" s="733">
        <v>50113001</v>
      </c>
      <c r="F49" s="732" t="s">
        <v>654</v>
      </c>
      <c r="G49" s="731" t="s">
        <v>655</v>
      </c>
      <c r="H49" s="731">
        <v>192351</v>
      </c>
      <c r="I49" s="731">
        <v>92351</v>
      </c>
      <c r="J49" s="731" t="s">
        <v>738</v>
      </c>
      <c r="K49" s="731" t="s">
        <v>739</v>
      </c>
      <c r="L49" s="734">
        <v>86.219999999999985</v>
      </c>
      <c r="M49" s="734">
        <v>3</v>
      </c>
      <c r="N49" s="735">
        <v>258.65999999999997</v>
      </c>
    </row>
    <row r="50" spans="1:14" ht="14.45" customHeight="1" x14ac:dyDescent="0.2">
      <c r="A50" s="729" t="s">
        <v>615</v>
      </c>
      <c r="B50" s="730" t="s">
        <v>616</v>
      </c>
      <c r="C50" s="731" t="s">
        <v>631</v>
      </c>
      <c r="D50" s="732" t="s">
        <v>632</v>
      </c>
      <c r="E50" s="733">
        <v>50113001</v>
      </c>
      <c r="F50" s="732" t="s">
        <v>654</v>
      </c>
      <c r="G50" s="731" t="s">
        <v>655</v>
      </c>
      <c r="H50" s="731">
        <v>132992</v>
      </c>
      <c r="I50" s="731">
        <v>32992</v>
      </c>
      <c r="J50" s="731" t="s">
        <v>740</v>
      </c>
      <c r="K50" s="731" t="s">
        <v>741</v>
      </c>
      <c r="L50" s="734">
        <v>108.38999999999999</v>
      </c>
      <c r="M50" s="734">
        <v>3</v>
      </c>
      <c r="N50" s="735">
        <v>325.16999999999996</v>
      </c>
    </row>
    <row r="51" spans="1:14" ht="14.45" customHeight="1" x14ac:dyDescent="0.2">
      <c r="A51" s="729" t="s">
        <v>615</v>
      </c>
      <c r="B51" s="730" t="s">
        <v>616</v>
      </c>
      <c r="C51" s="731" t="s">
        <v>631</v>
      </c>
      <c r="D51" s="732" t="s">
        <v>632</v>
      </c>
      <c r="E51" s="733">
        <v>50113001</v>
      </c>
      <c r="F51" s="732" t="s">
        <v>654</v>
      </c>
      <c r="G51" s="731" t="s">
        <v>655</v>
      </c>
      <c r="H51" s="731">
        <v>112894</v>
      </c>
      <c r="I51" s="731">
        <v>12894</v>
      </c>
      <c r="J51" s="731" t="s">
        <v>742</v>
      </c>
      <c r="K51" s="731" t="s">
        <v>743</v>
      </c>
      <c r="L51" s="734">
        <v>60.510000000000012</v>
      </c>
      <c r="M51" s="734">
        <v>5</v>
      </c>
      <c r="N51" s="735">
        <v>302.55000000000007</v>
      </c>
    </row>
    <row r="52" spans="1:14" ht="14.45" customHeight="1" x14ac:dyDescent="0.2">
      <c r="A52" s="729" t="s">
        <v>615</v>
      </c>
      <c r="B52" s="730" t="s">
        <v>616</v>
      </c>
      <c r="C52" s="731" t="s">
        <v>631</v>
      </c>
      <c r="D52" s="732" t="s">
        <v>632</v>
      </c>
      <c r="E52" s="733">
        <v>50113001</v>
      </c>
      <c r="F52" s="732" t="s">
        <v>654</v>
      </c>
      <c r="G52" s="731" t="s">
        <v>655</v>
      </c>
      <c r="H52" s="731">
        <v>112891</v>
      </c>
      <c r="I52" s="731">
        <v>12891</v>
      </c>
      <c r="J52" s="731" t="s">
        <v>742</v>
      </c>
      <c r="K52" s="731" t="s">
        <v>744</v>
      </c>
      <c r="L52" s="734">
        <v>58.269999999999989</v>
      </c>
      <c r="M52" s="734">
        <v>8</v>
      </c>
      <c r="N52" s="735">
        <v>466.15999999999991</v>
      </c>
    </row>
    <row r="53" spans="1:14" ht="14.45" customHeight="1" x14ac:dyDescent="0.2">
      <c r="A53" s="729" t="s">
        <v>615</v>
      </c>
      <c r="B53" s="730" t="s">
        <v>616</v>
      </c>
      <c r="C53" s="731" t="s">
        <v>631</v>
      </c>
      <c r="D53" s="732" t="s">
        <v>632</v>
      </c>
      <c r="E53" s="733">
        <v>50113001</v>
      </c>
      <c r="F53" s="732" t="s">
        <v>654</v>
      </c>
      <c r="G53" s="731" t="s">
        <v>655</v>
      </c>
      <c r="H53" s="731">
        <v>112892</v>
      </c>
      <c r="I53" s="731">
        <v>12892</v>
      </c>
      <c r="J53" s="731" t="s">
        <v>742</v>
      </c>
      <c r="K53" s="731" t="s">
        <v>745</v>
      </c>
      <c r="L53" s="734">
        <v>104.21000000000001</v>
      </c>
      <c r="M53" s="734">
        <v>15</v>
      </c>
      <c r="N53" s="735">
        <v>1563.15</v>
      </c>
    </row>
    <row r="54" spans="1:14" ht="14.45" customHeight="1" x14ac:dyDescent="0.2">
      <c r="A54" s="729" t="s">
        <v>615</v>
      </c>
      <c r="B54" s="730" t="s">
        <v>616</v>
      </c>
      <c r="C54" s="731" t="s">
        <v>631</v>
      </c>
      <c r="D54" s="732" t="s">
        <v>632</v>
      </c>
      <c r="E54" s="733">
        <v>50113001</v>
      </c>
      <c r="F54" s="732" t="s">
        <v>654</v>
      </c>
      <c r="G54" s="731" t="s">
        <v>655</v>
      </c>
      <c r="H54" s="731">
        <v>112895</v>
      </c>
      <c r="I54" s="731">
        <v>12895</v>
      </c>
      <c r="J54" s="731" t="s">
        <v>742</v>
      </c>
      <c r="K54" s="731" t="s">
        <v>746</v>
      </c>
      <c r="L54" s="734">
        <v>106.46</v>
      </c>
      <c r="M54" s="734">
        <v>1</v>
      </c>
      <c r="N54" s="735">
        <v>106.46</v>
      </c>
    </row>
    <row r="55" spans="1:14" ht="14.45" customHeight="1" x14ac:dyDescent="0.2">
      <c r="A55" s="729" t="s">
        <v>615</v>
      </c>
      <c r="B55" s="730" t="s">
        <v>616</v>
      </c>
      <c r="C55" s="731" t="s">
        <v>631</v>
      </c>
      <c r="D55" s="732" t="s">
        <v>632</v>
      </c>
      <c r="E55" s="733">
        <v>50113001</v>
      </c>
      <c r="F55" s="732" t="s">
        <v>654</v>
      </c>
      <c r="G55" s="731" t="s">
        <v>655</v>
      </c>
      <c r="H55" s="731">
        <v>176496</v>
      </c>
      <c r="I55" s="731">
        <v>76496</v>
      </c>
      <c r="J55" s="731" t="s">
        <v>747</v>
      </c>
      <c r="K55" s="731" t="s">
        <v>748</v>
      </c>
      <c r="L55" s="734">
        <v>125.43000000000002</v>
      </c>
      <c r="M55" s="734">
        <v>15</v>
      </c>
      <c r="N55" s="735">
        <v>1881.4500000000003</v>
      </c>
    </row>
    <row r="56" spans="1:14" ht="14.45" customHeight="1" x14ac:dyDescent="0.2">
      <c r="A56" s="729" t="s">
        <v>615</v>
      </c>
      <c r="B56" s="730" t="s">
        <v>616</v>
      </c>
      <c r="C56" s="731" t="s">
        <v>631</v>
      </c>
      <c r="D56" s="732" t="s">
        <v>632</v>
      </c>
      <c r="E56" s="733">
        <v>50113001</v>
      </c>
      <c r="F56" s="732" t="s">
        <v>654</v>
      </c>
      <c r="G56" s="731" t="s">
        <v>655</v>
      </c>
      <c r="H56" s="731">
        <v>102679</v>
      </c>
      <c r="I56" s="731">
        <v>2679</v>
      </c>
      <c r="J56" s="731" t="s">
        <v>749</v>
      </c>
      <c r="K56" s="731" t="s">
        <v>750</v>
      </c>
      <c r="L56" s="734">
        <v>164.48</v>
      </c>
      <c r="M56" s="734">
        <v>5</v>
      </c>
      <c r="N56" s="735">
        <v>822.4</v>
      </c>
    </row>
    <row r="57" spans="1:14" ht="14.45" customHeight="1" x14ac:dyDescent="0.2">
      <c r="A57" s="729" t="s">
        <v>615</v>
      </c>
      <c r="B57" s="730" t="s">
        <v>616</v>
      </c>
      <c r="C57" s="731" t="s">
        <v>631</v>
      </c>
      <c r="D57" s="732" t="s">
        <v>632</v>
      </c>
      <c r="E57" s="733">
        <v>50113001</v>
      </c>
      <c r="F57" s="732" t="s">
        <v>654</v>
      </c>
      <c r="G57" s="731" t="s">
        <v>655</v>
      </c>
      <c r="H57" s="731">
        <v>162320</v>
      </c>
      <c r="I57" s="731">
        <v>62320</v>
      </c>
      <c r="J57" s="731" t="s">
        <v>751</v>
      </c>
      <c r="K57" s="731" t="s">
        <v>752</v>
      </c>
      <c r="L57" s="734">
        <v>81.289999999999992</v>
      </c>
      <c r="M57" s="734">
        <v>2</v>
      </c>
      <c r="N57" s="735">
        <v>162.57999999999998</v>
      </c>
    </row>
    <row r="58" spans="1:14" ht="14.45" customHeight="1" x14ac:dyDescent="0.2">
      <c r="A58" s="729" t="s">
        <v>615</v>
      </c>
      <c r="B58" s="730" t="s">
        <v>616</v>
      </c>
      <c r="C58" s="731" t="s">
        <v>631</v>
      </c>
      <c r="D58" s="732" t="s">
        <v>632</v>
      </c>
      <c r="E58" s="733">
        <v>50113001</v>
      </c>
      <c r="F58" s="732" t="s">
        <v>654</v>
      </c>
      <c r="G58" s="731" t="s">
        <v>655</v>
      </c>
      <c r="H58" s="731">
        <v>162316</v>
      </c>
      <c r="I58" s="731">
        <v>62316</v>
      </c>
      <c r="J58" s="731" t="s">
        <v>753</v>
      </c>
      <c r="K58" s="731" t="s">
        <v>754</v>
      </c>
      <c r="L58" s="734">
        <v>166.62</v>
      </c>
      <c r="M58" s="734">
        <v>1</v>
      </c>
      <c r="N58" s="735">
        <v>166.62</v>
      </c>
    </row>
    <row r="59" spans="1:14" ht="14.45" customHeight="1" x14ac:dyDescent="0.2">
      <c r="A59" s="729" t="s">
        <v>615</v>
      </c>
      <c r="B59" s="730" t="s">
        <v>616</v>
      </c>
      <c r="C59" s="731" t="s">
        <v>631</v>
      </c>
      <c r="D59" s="732" t="s">
        <v>632</v>
      </c>
      <c r="E59" s="733">
        <v>50113001</v>
      </c>
      <c r="F59" s="732" t="s">
        <v>654</v>
      </c>
      <c r="G59" s="731" t="s">
        <v>662</v>
      </c>
      <c r="H59" s="731">
        <v>231688</v>
      </c>
      <c r="I59" s="731">
        <v>231688</v>
      </c>
      <c r="J59" s="731" t="s">
        <v>755</v>
      </c>
      <c r="K59" s="731" t="s">
        <v>756</v>
      </c>
      <c r="L59" s="734">
        <v>97.36</v>
      </c>
      <c r="M59" s="734">
        <v>4</v>
      </c>
      <c r="N59" s="735">
        <v>389.44</v>
      </c>
    </row>
    <row r="60" spans="1:14" ht="14.45" customHeight="1" x14ac:dyDescent="0.2">
      <c r="A60" s="729" t="s">
        <v>615</v>
      </c>
      <c r="B60" s="730" t="s">
        <v>616</v>
      </c>
      <c r="C60" s="731" t="s">
        <v>631</v>
      </c>
      <c r="D60" s="732" t="s">
        <v>632</v>
      </c>
      <c r="E60" s="733">
        <v>50113001</v>
      </c>
      <c r="F60" s="732" t="s">
        <v>654</v>
      </c>
      <c r="G60" s="731" t="s">
        <v>662</v>
      </c>
      <c r="H60" s="731">
        <v>231696</v>
      </c>
      <c r="I60" s="731">
        <v>231696</v>
      </c>
      <c r="J60" s="731" t="s">
        <v>757</v>
      </c>
      <c r="K60" s="731" t="s">
        <v>758</v>
      </c>
      <c r="L60" s="734">
        <v>207.22999999999996</v>
      </c>
      <c r="M60" s="734">
        <v>2</v>
      </c>
      <c r="N60" s="735">
        <v>414.45999999999992</v>
      </c>
    </row>
    <row r="61" spans="1:14" ht="14.45" customHeight="1" x14ac:dyDescent="0.2">
      <c r="A61" s="729" t="s">
        <v>615</v>
      </c>
      <c r="B61" s="730" t="s">
        <v>616</v>
      </c>
      <c r="C61" s="731" t="s">
        <v>631</v>
      </c>
      <c r="D61" s="732" t="s">
        <v>632</v>
      </c>
      <c r="E61" s="733">
        <v>50113001</v>
      </c>
      <c r="F61" s="732" t="s">
        <v>654</v>
      </c>
      <c r="G61" s="731" t="s">
        <v>662</v>
      </c>
      <c r="H61" s="731">
        <v>231689</v>
      </c>
      <c r="I61" s="731">
        <v>231689</v>
      </c>
      <c r="J61" s="731" t="s">
        <v>757</v>
      </c>
      <c r="K61" s="731" t="s">
        <v>759</v>
      </c>
      <c r="L61" s="734">
        <v>291.39999999999998</v>
      </c>
      <c r="M61" s="734">
        <v>1</v>
      </c>
      <c r="N61" s="735">
        <v>291.39999999999998</v>
      </c>
    </row>
    <row r="62" spans="1:14" ht="14.45" customHeight="1" x14ac:dyDescent="0.2">
      <c r="A62" s="729" t="s">
        <v>615</v>
      </c>
      <c r="B62" s="730" t="s">
        <v>616</v>
      </c>
      <c r="C62" s="731" t="s">
        <v>631</v>
      </c>
      <c r="D62" s="732" t="s">
        <v>632</v>
      </c>
      <c r="E62" s="733">
        <v>50113001</v>
      </c>
      <c r="F62" s="732" t="s">
        <v>654</v>
      </c>
      <c r="G62" s="731" t="s">
        <v>662</v>
      </c>
      <c r="H62" s="731">
        <v>231702</v>
      </c>
      <c r="I62" s="731">
        <v>231702</v>
      </c>
      <c r="J62" s="731" t="s">
        <v>757</v>
      </c>
      <c r="K62" s="731" t="s">
        <v>760</v>
      </c>
      <c r="L62" s="734">
        <v>249.59</v>
      </c>
      <c r="M62" s="734">
        <v>4</v>
      </c>
      <c r="N62" s="735">
        <v>998.36</v>
      </c>
    </row>
    <row r="63" spans="1:14" ht="14.45" customHeight="1" x14ac:dyDescent="0.2">
      <c r="A63" s="729" t="s">
        <v>615</v>
      </c>
      <c r="B63" s="730" t="s">
        <v>616</v>
      </c>
      <c r="C63" s="731" t="s">
        <v>631</v>
      </c>
      <c r="D63" s="732" t="s">
        <v>632</v>
      </c>
      <c r="E63" s="733">
        <v>50113001</v>
      </c>
      <c r="F63" s="732" t="s">
        <v>654</v>
      </c>
      <c r="G63" s="731" t="s">
        <v>662</v>
      </c>
      <c r="H63" s="731">
        <v>231701</v>
      </c>
      <c r="I63" s="731">
        <v>231701</v>
      </c>
      <c r="J63" s="731" t="s">
        <v>757</v>
      </c>
      <c r="K63" s="731" t="s">
        <v>761</v>
      </c>
      <c r="L63" s="734">
        <v>93.839999999999989</v>
      </c>
      <c r="M63" s="734">
        <v>3</v>
      </c>
      <c r="N63" s="735">
        <v>281.52</v>
      </c>
    </row>
    <row r="64" spans="1:14" ht="14.45" customHeight="1" x14ac:dyDescent="0.2">
      <c r="A64" s="729" t="s">
        <v>615</v>
      </c>
      <c r="B64" s="730" t="s">
        <v>616</v>
      </c>
      <c r="C64" s="731" t="s">
        <v>631</v>
      </c>
      <c r="D64" s="732" t="s">
        <v>632</v>
      </c>
      <c r="E64" s="733">
        <v>50113001</v>
      </c>
      <c r="F64" s="732" t="s">
        <v>654</v>
      </c>
      <c r="G64" s="731" t="s">
        <v>662</v>
      </c>
      <c r="H64" s="731">
        <v>231697</v>
      </c>
      <c r="I64" s="731">
        <v>231697</v>
      </c>
      <c r="J64" s="731" t="s">
        <v>757</v>
      </c>
      <c r="K64" s="731" t="s">
        <v>762</v>
      </c>
      <c r="L64" s="734">
        <v>72.268749999999997</v>
      </c>
      <c r="M64" s="734">
        <v>16</v>
      </c>
      <c r="N64" s="735">
        <v>1156.3</v>
      </c>
    </row>
    <row r="65" spans="1:14" ht="14.45" customHeight="1" x14ac:dyDescent="0.2">
      <c r="A65" s="729" t="s">
        <v>615</v>
      </c>
      <c r="B65" s="730" t="s">
        <v>616</v>
      </c>
      <c r="C65" s="731" t="s">
        <v>631</v>
      </c>
      <c r="D65" s="732" t="s">
        <v>632</v>
      </c>
      <c r="E65" s="733">
        <v>50113001</v>
      </c>
      <c r="F65" s="732" t="s">
        <v>654</v>
      </c>
      <c r="G65" s="731" t="s">
        <v>662</v>
      </c>
      <c r="H65" s="731">
        <v>231691</v>
      </c>
      <c r="I65" s="731">
        <v>231691</v>
      </c>
      <c r="J65" s="731" t="s">
        <v>763</v>
      </c>
      <c r="K65" s="731" t="s">
        <v>764</v>
      </c>
      <c r="L65" s="734">
        <v>101.64</v>
      </c>
      <c r="M65" s="734">
        <v>1</v>
      </c>
      <c r="N65" s="735">
        <v>101.64</v>
      </c>
    </row>
    <row r="66" spans="1:14" ht="14.45" customHeight="1" x14ac:dyDescent="0.2">
      <c r="A66" s="729" t="s">
        <v>615</v>
      </c>
      <c r="B66" s="730" t="s">
        <v>616</v>
      </c>
      <c r="C66" s="731" t="s">
        <v>631</v>
      </c>
      <c r="D66" s="732" t="s">
        <v>632</v>
      </c>
      <c r="E66" s="733">
        <v>50113001</v>
      </c>
      <c r="F66" s="732" t="s">
        <v>654</v>
      </c>
      <c r="G66" s="731" t="s">
        <v>662</v>
      </c>
      <c r="H66" s="731">
        <v>229646</v>
      </c>
      <c r="I66" s="731">
        <v>229646</v>
      </c>
      <c r="J66" s="731" t="s">
        <v>765</v>
      </c>
      <c r="K66" s="731" t="s">
        <v>766</v>
      </c>
      <c r="L66" s="734">
        <v>77.099999999999966</v>
      </c>
      <c r="M66" s="734">
        <v>2</v>
      </c>
      <c r="N66" s="735">
        <v>154.19999999999993</v>
      </c>
    </row>
    <row r="67" spans="1:14" ht="14.45" customHeight="1" x14ac:dyDescent="0.2">
      <c r="A67" s="729" t="s">
        <v>615</v>
      </c>
      <c r="B67" s="730" t="s">
        <v>616</v>
      </c>
      <c r="C67" s="731" t="s">
        <v>631</v>
      </c>
      <c r="D67" s="732" t="s">
        <v>632</v>
      </c>
      <c r="E67" s="733">
        <v>50113001</v>
      </c>
      <c r="F67" s="732" t="s">
        <v>654</v>
      </c>
      <c r="G67" s="731" t="s">
        <v>662</v>
      </c>
      <c r="H67" s="731">
        <v>188616</v>
      </c>
      <c r="I67" s="731">
        <v>188616</v>
      </c>
      <c r="J67" s="731" t="s">
        <v>767</v>
      </c>
      <c r="K67" s="731" t="s">
        <v>768</v>
      </c>
      <c r="L67" s="734">
        <v>174.22999999999996</v>
      </c>
      <c r="M67" s="734">
        <v>2</v>
      </c>
      <c r="N67" s="735">
        <v>348.45999999999992</v>
      </c>
    </row>
    <row r="68" spans="1:14" ht="14.45" customHeight="1" x14ac:dyDescent="0.2">
      <c r="A68" s="729" t="s">
        <v>615</v>
      </c>
      <c r="B68" s="730" t="s">
        <v>616</v>
      </c>
      <c r="C68" s="731" t="s">
        <v>631</v>
      </c>
      <c r="D68" s="732" t="s">
        <v>632</v>
      </c>
      <c r="E68" s="733">
        <v>50113001</v>
      </c>
      <c r="F68" s="732" t="s">
        <v>654</v>
      </c>
      <c r="G68" s="731" t="s">
        <v>655</v>
      </c>
      <c r="H68" s="731">
        <v>191730</v>
      </c>
      <c r="I68" s="731">
        <v>191730</v>
      </c>
      <c r="J68" s="731" t="s">
        <v>769</v>
      </c>
      <c r="K68" s="731" t="s">
        <v>770</v>
      </c>
      <c r="L68" s="734">
        <v>169.50999999999996</v>
      </c>
      <c r="M68" s="734">
        <v>1</v>
      </c>
      <c r="N68" s="735">
        <v>169.50999999999996</v>
      </c>
    </row>
    <row r="69" spans="1:14" ht="14.45" customHeight="1" x14ac:dyDescent="0.2">
      <c r="A69" s="729" t="s">
        <v>615</v>
      </c>
      <c r="B69" s="730" t="s">
        <v>616</v>
      </c>
      <c r="C69" s="731" t="s">
        <v>631</v>
      </c>
      <c r="D69" s="732" t="s">
        <v>632</v>
      </c>
      <c r="E69" s="733">
        <v>50113001</v>
      </c>
      <c r="F69" s="732" t="s">
        <v>654</v>
      </c>
      <c r="G69" s="731" t="s">
        <v>655</v>
      </c>
      <c r="H69" s="731">
        <v>191729</v>
      </c>
      <c r="I69" s="731">
        <v>191729</v>
      </c>
      <c r="J69" s="731" t="s">
        <v>769</v>
      </c>
      <c r="K69" s="731" t="s">
        <v>771</v>
      </c>
      <c r="L69" s="734">
        <v>89.38000000000001</v>
      </c>
      <c r="M69" s="734">
        <v>19</v>
      </c>
      <c r="N69" s="735">
        <v>1698.2200000000003</v>
      </c>
    </row>
    <row r="70" spans="1:14" ht="14.45" customHeight="1" x14ac:dyDescent="0.2">
      <c r="A70" s="729" t="s">
        <v>615</v>
      </c>
      <c r="B70" s="730" t="s">
        <v>616</v>
      </c>
      <c r="C70" s="731" t="s">
        <v>631</v>
      </c>
      <c r="D70" s="732" t="s">
        <v>632</v>
      </c>
      <c r="E70" s="733">
        <v>50113001</v>
      </c>
      <c r="F70" s="732" t="s">
        <v>654</v>
      </c>
      <c r="G70" s="731" t="s">
        <v>655</v>
      </c>
      <c r="H70" s="731">
        <v>993603</v>
      </c>
      <c r="I70" s="731">
        <v>0</v>
      </c>
      <c r="J70" s="731" t="s">
        <v>772</v>
      </c>
      <c r="K70" s="731" t="s">
        <v>329</v>
      </c>
      <c r="L70" s="734">
        <v>238.03000000000006</v>
      </c>
      <c r="M70" s="734">
        <v>16</v>
      </c>
      <c r="N70" s="735">
        <v>3808.4800000000009</v>
      </c>
    </row>
    <row r="71" spans="1:14" ht="14.45" customHeight="1" x14ac:dyDescent="0.2">
      <c r="A71" s="729" t="s">
        <v>615</v>
      </c>
      <c r="B71" s="730" t="s">
        <v>616</v>
      </c>
      <c r="C71" s="731" t="s">
        <v>631</v>
      </c>
      <c r="D71" s="732" t="s">
        <v>632</v>
      </c>
      <c r="E71" s="733">
        <v>50113001</v>
      </c>
      <c r="F71" s="732" t="s">
        <v>654</v>
      </c>
      <c r="G71" s="731" t="s">
        <v>655</v>
      </c>
      <c r="H71" s="731">
        <v>241307</v>
      </c>
      <c r="I71" s="731">
        <v>241307</v>
      </c>
      <c r="J71" s="731" t="s">
        <v>773</v>
      </c>
      <c r="K71" s="731" t="s">
        <v>774</v>
      </c>
      <c r="L71" s="734">
        <v>102.57896132945687</v>
      </c>
      <c r="M71" s="734">
        <v>25</v>
      </c>
      <c r="N71" s="735">
        <v>2564.4740332364217</v>
      </c>
    </row>
    <row r="72" spans="1:14" ht="14.45" customHeight="1" x14ac:dyDescent="0.2">
      <c r="A72" s="729" t="s">
        <v>615</v>
      </c>
      <c r="B72" s="730" t="s">
        <v>616</v>
      </c>
      <c r="C72" s="731" t="s">
        <v>631</v>
      </c>
      <c r="D72" s="732" t="s">
        <v>632</v>
      </c>
      <c r="E72" s="733">
        <v>50113001</v>
      </c>
      <c r="F72" s="732" t="s">
        <v>654</v>
      </c>
      <c r="G72" s="731" t="s">
        <v>662</v>
      </c>
      <c r="H72" s="731">
        <v>233559</v>
      </c>
      <c r="I72" s="731">
        <v>233559</v>
      </c>
      <c r="J72" s="731" t="s">
        <v>775</v>
      </c>
      <c r="K72" s="731" t="s">
        <v>776</v>
      </c>
      <c r="L72" s="734">
        <v>26.429999999999996</v>
      </c>
      <c r="M72" s="734">
        <v>2</v>
      </c>
      <c r="N72" s="735">
        <v>52.859999999999992</v>
      </c>
    </row>
    <row r="73" spans="1:14" ht="14.45" customHeight="1" x14ac:dyDescent="0.2">
      <c r="A73" s="729" t="s">
        <v>615</v>
      </c>
      <c r="B73" s="730" t="s">
        <v>616</v>
      </c>
      <c r="C73" s="731" t="s">
        <v>631</v>
      </c>
      <c r="D73" s="732" t="s">
        <v>632</v>
      </c>
      <c r="E73" s="733">
        <v>50113001</v>
      </c>
      <c r="F73" s="732" t="s">
        <v>654</v>
      </c>
      <c r="G73" s="731" t="s">
        <v>662</v>
      </c>
      <c r="H73" s="731">
        <v>233579</v>
      </c>
      <c r="I73" s="731">
        <v>233579</v>
      </c>
      <c r="J73" s="731" t="s">
        <v>777</v>
      </c>
      <c r="K73" s="731" t="s">
        <v>778</v>
      </c>
      <c r="L73" s="734">
        <v>26.11</v>
      </c>
      <c r="M73" s="734">
        <v>3</v>
      </c>
      <c r="N73" s="735">
        <v>78.33</v>
      </c>
    </row>
    <row r="74" spans="1:14" ht="14.45" customHeight="1" x14ac:dyDescent="0.2">
      <c r="A74" s="729" t="s">
        <v>615</v>
      </c>
      <c r="B74" s="730" t="s">
        <v>616</v>
      </c>
      <c r="C74" s="731" t="s">
        <v>631</v>
      </c>
      <c r="D74" s="732" t="s">
        <v>632</v>
      </c>
      <c r="E74" s="733">
        <v>50113001</v>
      </c>
      <c r="F74" s="732" t="s">
        <v>654</v>
      </c>
      <c r="G74" s="731" t="s">
        <v>655</v>
      </c>
      <c r="H74" s="731">
        <v>849033</v>
      </c>
      <c r="I74" s="731">
        <v>0</v>
      </c>
      <c r="J74" s="731" t="s">
        <v>779</v>
      </c>
      <c r="K74" s="731" t="s">
        <v>329</v>
      </c>
      <c r="L74" s="734">
        <v>111.23</v>
      </c>
      <c r="M74" s="734">
        <v>2</v>
      </c>
      <c r="N74" s="735">
        <v>222.46</v>
      </c>
    </row>
    <row r="75" spans="1:14" ht="14.45" customHeight="1" x14ac:dyDescent="0.2">
      <c r="A75" s="729" t="s">
        <v>615</v>
      </c>
      <c r="B75" s="730" t="s">
        <v>616</v>
      </c>
      <c r="C75" s="731" t="s">
        <v>631</v>
      </c>
      <c r="D75" s="732" t="s">
        <v>632</v>
      </c>
      <c r="E75" s="733">
        <v>50113001</v>
      </c>
      <c r="F75" s="732" t="s">
        <v>654</v>
      </c>
      <c r="G75" s="731" t="s">
        <v>655</v>
      </c>
      <c r="H75" s="731">
        <v>159392</v>
      </c>
      <c r="I75" s="731">
        <v>59392</v>
      </c>
      <c r="J75" s="731" t="s">
        <v>780</v>
      </c>
      <c r="K75" s="731" t="s">
        <v>781</v>
      </c>
      <c r="L75" s="734">
        <v>84.039999999999992</v>
      </c>
      <c r="M75" s="734">
        <v>1</v>
      </c>
      <c r="N75" s="735">
        <v>84.039999999999992</v>
      </c>
    </row>
    <row r="76" spans="1:14" ht="14.45" customHeight="1" x14ac:dyDescent="0.2">
      <c r="A76" s="729" t="s">
        <v>615</v>
      </c>
      <c r="B76" s="730" t="s">
        <v>616</v>
      </c>
      <c r="C76" s="731" t="s">
        <v>631</v>
      </c>
      <c r="D76" s="732" t="s">
        <v>632</v>
      </c>
      <c r="E76" s="733">
        <v>50113001</v>
      </c>
      <c r="F76" s="732" t="s">
        <v>654</v>
      </c>
      <c r="G76" s="731" t="s">
        <v>655</v>
      </c>
      <c r="H76" s="731">
        <v>232999</v>
      </c>
      <c r="I76" s="731">
        <v>232999</v>
      </c>
      <c r="J76" s="731" t="s">
        <v>782</v>
      </c>
      <c r="K76" s="731" t="s">
        <v>783</v>
      </c>
      <c r="L76" s="734">
        <v>91.59133333333331</v>
      </c>
      <c r="M76" s="734">
        <v>15</v>
      </c>
      <c r="N76" s="735">
        <v>1373.8699999999997</v>
      </c>
    </row>
    <row r="77" spans="1:14" ht="14.45" customHeight="1" x14ac:dyDescent="0.2">
      <c r="A77" s="729" t="s">
        <v>615</v>
      </c>
      <c r="B77" s="730" t="s">
        <v>616</v>
      </c>
      <c r="C77" s="731" t="s">
        <v>631</v>
      </c>
      <c r="D77" s="732" t="s">
        <v>632</v>
      </c>
      <c r="E77" s="733">
        <v>50113001</v>
      </c>
      <c r="F77" s="732" t="s">
        <v>654</v>
      </c>
      <c r="G77" s="731" t="s">
        <v>655</v>
      </c>
      <c r="H77" s="731">
        <v>199466</v>
      </c>
      <c r="I77" s="731">
        <v>199466</v>
      </c>
      <c r="J77" s="731" t="s">
        <v>784</v>
      </c>
      <c r="K77" s="731" t="s">
        <v>785</v>
      </c>
      <c r="L77" s="734">
        <v>112.38</v>
      </c>
      <c r="M77" s="734">
        <v>3</v>
      </c>
      <c r="N77" s="735">
        <v>337.14</v>
      </c>
    </row>
    <row r="78" spans="1:14" ht="14.45" customHeight="1" x14ac:dyDescent="0.2">
      <c r="A78" s="729" t="s">
        <v>615</v>
      </c>
      <c r="B78" s="730" t="s">
        <v>616</v>
      </c>
      <c r="C78" s="731" t="s">
        <v>631</v>
      </c>
      <c r="D78" s="732" t="s">
        <v>632</v>
      </c>
      <c r="E78" s="733">
        <v>50113001</v>
      </c>
      <c r="F78" s="732" t="s">
        <v>654</v>
      </c>
      <c r="G78" s="731" t="s">
        <v>655</v>
      </c>
      <c r="H78" s="731">
        <v>243197</v>
      </c>
      <c r="I78" s="731">
        <v>243197</v>
      </c>
      <c r="J78" s="731" t="s">
        <v>786</v>
      </c>
      <c r="K78" s="731" t="s">
        <v>787</v>
      </c>
      <c r="L78" s="734">
        <v>92.549999999999983</v>
      </c>
      <c r="M78" s="734">
        <v>4</v>
      </c>
      <c r="N78" s="735">
        <v>370.19999999999993</v>
      </c>
    </row>
    <row r="79" spans="1:14" ht="14.45" customHeight="1" x14ac:dyDescent="0.2">
      <c r="A79" s="729" t="s">
        <v>615</v>
      </c>
      <c r="B79" s="730" t="s">
        <v>616</v>
      </c>
      <c r="C79" s="731" t="s">
        <v>631</v>
      </c>
      <c r="D79" s="732" t="s">
        <v>632</v>
      </c>
      <c r="E79" s="733">
        <v>50113001</v>
      </c>
      <c r="F79" s="732" t="s">
        <v>654</v>
      </c>
      <c r="G79" s="731" t="s">
        <v>655</v>
      </c>
      <c r="H79" s="731">
        <v>147514</v>
      </c>
      <c r="I79" s="731">
        <v>47514</v>
      </c>
      <c r="J79" s="731" t="s">
        <v>788</v>
      </c>
      <c r="K79" s="731" t="s">
        <v>789</v>
      </c>
      <c r="L79" s="734">
        <v>37.31</v>
      </c>
      <c r="M79" s="734">
        <v>6</v>
      </c>
      <c r="N79" s="735">
        <v>223.86</v>
      </c>
    </row>
    <row r="80" spans="1:14" ht="14.45" customHeight="1" x14ac:dyDescent="0.2">
      <c r="A80" s="729" t="s">
        <v>615</v>
      </c>
      <c r="B80" s="730" t="s">
        <v>616</v>
      </c>
      <c r="C80" s="731" t="s">
        <v>631</v>
      </c>
      <c r="D80" s="732" t="s">
        <v>632</v>
      </c>
      <c r="E80" s="733">
        <v>50113001</v>
      </c>
      <c r="F80" s="732" t="s">
        <v>654</v>
      </c>
      <c r="G80" s="731" t="s">
        <v>655</v>
      </c>
      <c r="H80" s="731">
        <v>147515</v>
      </c>
      <c r="I80" s="731">
        <v>47515</v>
      </c>
      <c r="J80" s="731" t="s">
        <v>788</v>
      </c>
      <c r="K80" s="731" t="s">
        <v>790</v>
      </c>
      <c r="L80" s="734">
        <v>156.17000000000002</v>
      </c>
      <c r="M80" s="734">
        <v>2</v>
      </c>
      <c r="N80" s="735">
        <v>312.34000000000003</v>
      </c>
    </row>
    <row r="81" spans="1:14" ht="14.45" customHeight="1" x14ac:dyDescent="0.2">
      <c r="A81" s="729" t="s">
        <v>615</v>
      </c>
      <c r="B81" s="730" t="s">
        <v>616</v>
      </c>
      <c r="C81" s="731" t="s">
        <v>631</v>
      </c>
      <c r="D81" s="732" t="s">
        <v>632</v>
      </c>
      <c r="E81" s="733">
        <v>50113001</v>
      </c>
      <c r="F81" s="732" t="s">
        <v>654</v>
      </c>
      <c r="G81" s="731" t="s">
        <v>655</v>
      </c>
      <c r="H81" s="731">
        <v>132105</v>
      </c>
      <c r="I81" s="731">
        <v>132105</v>
      </c>
      <c r="J81" s="731" t="s">
        <v>791</v>
      </c>
      <c r="K81" s="731" t="s">
        <v>792</v>
      </c>
      <c r="L81" s="734">
        <v>288.09952198190803</v>
      </c>
      <c r="M81" s="734">
        <v>214.73051099999998</v>
      </c>
      <c r="N81" s="735">
        <v>61863.757574030838</v>
      </c>
    </row>
    <row r="82" spans="1:14" ht="14.45" customHeight="1" x14ac:dyDescent="0.2">
      <c r="A82" s="729" t="s">
        <v>615</v>
      </c>
      <c r="B82" s="730" t="s">
        <v>616</v>
      </c>
      <c r="C82" s="731" t="s">
        <v>631</v>
      </c>
      <c r="D82" s="732" t="s">
        <v>632</v>
      </c>
      <c r="E82" s="733">
        <v>50113001</v>
      </c>
      <c r="F82" s="732" t="s">
        <v>654</v>
      </c>
      <c r="G82" s="731" t="s">
        <v>655</v>
      </c>
      <c r="H82" s="731">
        <v>132101</v>
      </c>
      <c r="I82" s="731">
        <v>132101</v>
      </c>
      <c r="J82" s="731" t="s">
        <v>793</v>
      </c>
      <c r="K82" s="731" t="s">
        <v>794</v>
      </c>
      <c r="L82" s="734">
        <v>111.00040592019981</v>
      </c>
      <c r="M82" s="734">
        <v>217.57324719999977</v>
      </c>
      <c r="N82" s="735">
        <v>24150.718756575952</v>
      </c>
    </row>
    <row r="83" spans="1:14" ht="14.45" customHeight="1" x14ac:dyDescent="0.2">
      <c r="A83" s="729" t="s">
        <v>615</v>
      </c>
      <c r="B83" s="730" t="s">
        <v>616</v>
      </c>
      <c r="C83" s="731" t="s">
        <v>631</v>
      </c>
      <c r="D83" s="732" t="s">
        <v>632</v>
      </c>
      <c r="E83" s="733">
        <v>50113001</v>
      </c>
      <c r="F83" s="732" t="s">
        <v>654</v>
      </c>
      <c r="G83" s="731" t="s">
        <v>655</v>
      </c>
      <c r="H83" s="731">
        <v>149317</v>
      </c>
      <c r="I83" s="731">
        <v>49317</v>
      </c>
      <c r="J83" s="731" t="s">
        <v>795</v>
      </c>
      <c r="K83" s="731" t="s">
        <v>796</v>
      </c>
      <c r="L83" s="734">
        <v>299</v>
      </c>
      <c r="M83" s="734">
        <v>3</v>
      </c>
      <c r="N83" s="735">
        <v>897</v>
      </c>
    </row>
    <row r="84" spans="1:14" ht="14.45" customHeight="1" x14ac:dyDescent="0.2">
      <c r="A84" s="729" t="s">
        <v>615</v>
      </c>
      <c r="B84" s="730" t="s">
        <v>616</v>
      </c>
      <c r="C84" s="731" t="s">
        <v>631</v>
      </c>
      <c r="D84" s="732" t="s">
        <v>632</v>
      </c>
      <c r="E84" s="733">
        <v>50113001</v>
      </c>
      <c r="F84" s="732" t="s">
        <v>654</v>
      </c>
      <c r="G84" s="731" t="s">
        <v>655</v>
      </c>
      <c r="H84" s="731">
        <v>164888</v>
      </c>
      <c r="I84" s="731">
        <v>164888</v>
      </c>
      <c r="J84" s="731" t="s">
        <v>797</v>
      </c>
      <c r="K84" s="731" t="s">
        <v>798</v>
      </c>
      <c r="L84" s="734">
        <v>239.5</v>
      </c>
      <c r="M84" s="734">
        <v>1</v>
      </c>
      <c r="N84" s="735">
        <v>239.5</v>
      </c>
    </row>
    <row r="85" spans="1:14" ht="14.45" customHeight="1" x14ac:dyDescent="0.2">
      <c r="A85" s="729" t="s">
        <v>615</v>
      </c>
      <c r="B85" s="730" t="s">
        <v>616</v>
      </c>
      <c r="C85" s="731" t="s">
        <v>631</v>
      </c>
      <c r="D85" s="732" t="s">
        <v>632</v>
      </c>
      <c r="E85" s="733">
        <v>50113001</v>
      </c>
      <c r="F85" s="732" t="s">
        <v>654</v>
      </c>
      <c r="G85" s="731" t="s">
        <v>655</v>
      </c>
      <c r="H85" s="731">
        <v>135423</v>
      </c>
      <c r="I85" s="731">
        <v>135423</v>
      </c>
      <c r="J85" s="731" t="s">
        <v>797</v>
      </c>
      <c r="K85" s="731" t="s">
        <v>799</v>
      </c>
      <c r="L85" s="734">
        <v>368.36</v>
      </c>
      <c r="M85" s="734">
        <v>1</v>
      </c>
      <c r="N85" s="735">
        <v>368.36</v>
      </c>
    </row>
    <row r="86" spans="1:14" ht="14.45" customHeight="1" x14ac:dyDescent="0.2">
      <c r="A86" s="729" t="s">
        <v>615</v>
      </c>
      <c r="B86" s="730" t="s">
        <v>616</v>
      </c>
      <c r="C86" s="731" t="s">
        <v>631</v>
      </c>
      <c r="D86" s="732" t="s">
        <v>632</v>
      </c>
      <c r="E86" s="733">
        <v>50113001</v>
      </c>
      <c r="F86" s="732" t="s">
        <v>654</v>
      </c>
      <c r="G86" s="731" t="s">
        <v>655</v>
      </c>
      <c r="H86" s="731">
        <v>500629</v>
      </c>
      <c r="I86" s="731">
        <v>180173</v>
      </c>
      <c r="J86" s="731" t="s">
        <v>800</v>
      </c>
      <c r="K86" s="731" t="s">
        <v>801</v>
      </c>
      <c r="L86" s="734">
        <v>198.82500000000007</v>
      </c>
      <c r="M86" s="734">
        <v>4</v>
      </c>
      <c r="N86" s="735">
        <v>795.3000000000003</v>
      </c>
    </row>
    <row r="87" spans="1:14" ht="14.45" customHeight="1" x14ac:dyDescent="0.2">
      <c r="A87" s="729" t="s">
        <v>615</v>
      </c>
      <c r="B87" s="730" t="s">
        <v>616</v>
      </c>
      <c r="C87" s="731" t="s">
        <v>631</v>
      </c>
      <c r="D87" s="732" t="s">
        <v>632</v>
      </c>
      <c r="E87" s="733">
        <v>50113001</v>
      </c>
      <c r="F87" s="732" t="s">
        <v>654</v>
      </c>
      <c r="G87" s="731" t="s">
        <v>655</v>
      </c>
      <c r="H87" s="731">
        <v>113342</v>
      </c>
      <c r="I87" s="731">
        <v>180174</v>
      </c>
      <c r="J87" s="731" t="s">
        <v>802</v>
      </c>
      <c r="K87" s="731" t="s">
        <v>803</v>
      </c>
      <c r="L87" s="734">
        <v>152.94</v>
      </c>
      <c r="M87" s="734">
        <v>2</v>
      </c>
      <c r="N87" s="735">
        <v>305.88</v>
      </c>
    </row>
    <row r="88" spans="1:14" ht="14.45" customHeight="1" x14ac:dyDescent="0.2">
      <c r="A88" s="729" t="s">
        <v>615</v>
      </c>
      <c r="B88" s="730" t="s">
        <v>616</v>
      </c>
      <c r="C88" s="731" t="s">
        <v>631</v>
      </c>
      <c r="D88" s="732" t="s">
        <v>632</v>
      </c>
      <c r="E88" s="733">
        <v>50113001</v>
      </c>
      <c r="F88" s="732" t="s">
        <v>654</v>
      </c>
      <c r="G88" s="731" t="s">
        <v>655</v>
      </c>
      <c r="H88" s="731">
        <v>842161</v>
      </c>
      <c r="I88" s="731">
        <v>31950</v>
      </c>
      <c r="J88" s="731" t="s">
        <v>804</v>
      </c>
      <c r="K88" s="731" t="s">
        <v>329</v>
      </c>
      <c r="L88" s="734">
        <v>52.730000000000011</v>
      </c>
      <c r="M88" s="734">
        <v>1</v>
      </c>
      <c r="N88" s="735">
        <v>52.730000000000011</v>
      </c>
    </row>
    <row r="89" spans="1:14" ht="14.45" customHeight="1" x14ac:dyDescent="0.2">
      <c r="A89" s="729" t="s">
        <v>615</v>
      </c>
      <c r="B89" s="730" t="s">
        <v>616</v>
      </c>
      <c r="C89" s="731" t="s">
        <v>631</v>
      </c>
      <c r="D89" s="732" t="s">
        <v>632</v>
      </c>
      <c r="E89" s="733">
        <v>50113001</v>
      </c>
      <c r="F89" s="732" t="s">
        <v>654</v>
      </c>
      <c r="G89" s="731" t="s">
        <v>655</v>
      </c>
      <c r="H89" s="731">
        <v>235076</v>
      </c>
      <c r="I89" s="731">
        <v>235084</v>
      </c>
      <c r="J89" s="731" t="s">
        <v>805</v>
      </c>
      <c r="K89" s="731" t="s">
        <v>806</v>
      </c>
      <c r="L89" s="734">
        <v>525.8000053312827</v>
      </c>
      <c r="M89" s="734">
        <v>29.936394400000001</v>
      </c>
      <c r="N89" s="735">
        <v>15740.556335119383</v>
      </c>
    </row>
    <row r="90" spans="1:14" ht="14.45" customHeight="1" x14ac:dyDescent="0.2">
      <c r="A90" s="729" t="s">
        <v>615</v>
      </c>
      <c r="B90" s="730" t="s">
        <v>616</v>
      </c>
      <c r="C90" s="731" t="s">
        <v>631</v>
      </c>
      <c r="D90" s="732" t="s">
        <v>632</v>
      </c>
      <c r="E90" s="733">
        <v>50113001</v>
      </c>
      <c r="F90" s="732" t="s">
        <v>654</v>
      </c>
      <c r="G90" s="731" t="s">
        <v>655</v>
      </c>
      <c r="H90" s="731">
        <v>235087</v>
      </c>
      <c r="I90" s="731">
        <v>235087</v>
      </c>
      <c r="J90" s="731" t="s">
        <v>805</v>
      </c>
      <c r="K90" s="731" t="s">
        <v>807</v>
      </c>
      <c r="L90" s="734">
        <v>734.80000000000018</v>
      </c>
      <c r="M90" s="734">
        <v>10.557999999999998</v>
      </c>
      <c r="N90" s="735">
        <v>7758.0184000000008</v>
      </c>
    </row>
    <row r="91" spans="1:14" ht="14.45" customHeight="1" x14ac:dyDescent="0.2">
      <c r="A91" s="729" t="s">
        <v>615</v>
      </c>
      <c r="B91" s="730" t="s">
        <v>616</v>
      </c>
      <c r="C91" s="731" t="s">
        <v>631</v>
      </c>
      <c r="D91" s="732" t="s">
        <v>632</v>
      </c>
      <c r="E91" s="733">
        <v>50113001</v>
      </c>
      <c r="F91" s="732" t="s">
        <v>654</v>
      </c>
      <c r="G91" s="731" t="s">
        <v>655</v>
      </c>
      <c r="H91" s="731">
        <v>235085</v>
      </c>
      <c r="I91" s="731">
        <v>235085</v>
      </c>
      <c r="J91" s="731" t="s">
        <v>805</v>
      </c>
      <c r="K91" s="731" t="s">
        <v>808</v>
      </c>
      <c r="L91" s="734">
        <v>79.200000116370603</v>
      </c>
      <c r="M91" s="734">
        <v>127.24399989999996</v>
      </c>
      <c r="N91" s="735">
        <v>10077.724806887458</v>
      </c>
    </row>
    <row r="92" spans="1:14" ht="14.45" customHeight="1" x14ac:dyDescent="0.2">
      <c r="A92" s="729" t="s">
        <v>615</v>
      </c>
      <c r="B92" s="730" t="s">
        <v>616</v>
      </c>
      <c r="C92" s="731" t="s">
        <v>631</v>
      </c>
      <c r="D92" s="732" t="s">
        <v>632</v>
      </c>
      <c r="E92" s="733">
        <v>50113001</v>
      </c>
      <c r="F92" s="732" t="s">
        <v>654</v>
      </c>
      <c r="G92" s="731" t="s">
        <v>655</v>
      </c>
      <c r="H92" s="731">
        <v>235086</v>
      </c>
      <c r="I92" s="731">
        <v>235086</v>
      </c>
      <c r="J92" s="731" t="s">
        <v>805</v>
      </c>
      <c r="K92" s="731" t="s">
        <v>809</v>
      </c>
      <c r="L92" s="734">
        <v>218.90000002679128</v>
      </c>
      <c r="M92" s="734">
        <v>183.05268290000006</v>
      </c>
      <c r="N92" s="735">
        <v>40070.23229171423</v>
      </c>
    </row>
    <row r="93" spans="1:14" ht="14.45" customHeight="1" x14ac:dyDescent="0.2">
      <c r="A93" s="729" t="s">
        <v>615</v>
      </c>
      <c r="B93" s="730" t="s">
        <v>616</v>
      </c>
      <c r="C93" s="731" t="s">
        <v>631</v>
      </c>
      <c r="D93" s="732" t="s">
        <v>632</v>
      </c>
      <c r="E93" s="733">
        <v>50113001</v>
      </c>
      <c r="F93" s="732" t="s">
        <v>654</v>
      </c>
      <c r="G93" s="731" t="s">
        <v>655</v>
      </c>
      <c r="H93" s="731">
        <v>188356</v>
      </c>
      <c r="I93" s="731">
        <v>88356</v>
      </c>
      <c r="J93" s="731" t="s">
        <v>810</v>
      </c>
      <c r="K93" s="731" t="s">
        <v>811</v>
      </c>
      <c r="L93" s="734">
        <v>103.06666666666666</v>
      </c>
      <c r="M93" s="734">
        <v>6</v>
      </c>
      <c r="N93" s="735">
        <v>618.4</v>
      </c>
    </row>
    <row r="94" spans="1:14" ht="14.45" customHeight="1" x14ac:dyDescent="0.2">
      <c r="A94" s="729" t="s">
        <v>615</v>
      </c>
      <c r="B94" s="730" t="s">
        <v>616</v>
      </c>
      <c r="C94" s="731" t="s">
        <v>631</v>
      </c>
      <c r="D94" s="732" t="s">
        <v>632</v>
      </c>
      <c r="E94" s="733">
        <v>50113001</v>
      </c>
      <c r="F94" s="732" t="s">
        <v>654</v>
      </c>
      <c r="G94" s="731" t="s">
        <v>662</v>
      </c>
      <c r="H94" s="731">
        <v>104063</v>
      </c>
      <c r="I94" s="731">
        <v>4063</v>
      </c>
      <c r="J94" s="731" t="s">
        <v>812</v>
      </c>
      <c r="K94" s="731" t="s">
        <v>813</v>
      </c>
      <c r="L94" s="734">
        <v>81.36</v>
      </c>
      <c r="M94" s="734">
        <v>1</v>
      </c>
      <c r="N94" s="735">
        <v>81.36</v>
      </c>
    </row>
    <row r="95" spans="1:14" ht="14.45" customHeight="1" x14ac:dyDescent="0.2">
      <c r="A95" s="729" t="s">
        <v>615</v>
      </c>
      <c r="B95" s="730" t="s">
        <v>616</v>
      </c>
      <c r="C95" s="731" t="s">
        <v>631</v>
      </c>
      <c r="D95" s="732" t="s">
        <v>632</v>
      </c>
      <c r="E95" s="733">
        <v>50113001</v>
      </c>
      <c r="F95" s="732" t="s">
        <v>654</v>
      </c>
      <c r="G95" s="731" t="s">
        <v>662</v>
      </c>
      <c r="H95" s="731">
        <v>110252</v>
      </c>
      <c r="I95" s="731">
        <v>10252</v>
      </c>
      <c r="J95" s="731" t="s">
        <v>814</v>
      </c>
      <c r="K95" s="731" t="s">
        <v>689</v>
      </c>
      <c r="L95" s="734">
        <v>71.86999999999999</v>
      </c>
      <c r="M95" s="734">
        <v>1</v>
      </c>
      <c r="N95" s="735">
        <v>71.86999999999999</v>
      </c>
    </row>
    <row r="96" spans="1:14" ht="14.45" customHeight="1" x14ac:dyDescent="0.2">
      <c r="A96" s="729" t="s">
        <v>615</v>
      </c>
      <c r="B96" s="730" t="s">
        <v>616</v>
      </c>
      <c r="C96" s="731" t="s">
        <v>631</v>
      </c>
      <c r="D96" s="732" t="s">
        <v>632</v>
      </c>
      <c r="E96" s="733">
        <v>50113001</v>
      </c>
      <c r="F96" s="732" t="s">
        <v>654</v>
      </c>
      <c r="G96" s="731" t="s">
        <v>655</v>
      </c>
      <c r="H96" s="731">
        <v>145981</v>
      </c>
      <c r="I96" s="731">
        <v>45981</v>
      </c>
      <c r="J96" s="731" t="s">
        <v>815</v>
      </c>
      <c r="K96" s="731" t="s">
        <v>816</v>
      </c>
      <c r="L96" s="734">
        <v>1540</v>
      </c>
      <c r="M96" s="734">
        <v>7</v>
      </c>
      <c r="N96" s="735">
        <v>10780</v>
      </c>
    </row>
    <row r="97" spans="1:14" ht="14.45" customHeight="1" x14ac:dyDescent="0.2">
      <c r="A97" s="729" t="s">
        <v>615</v>
      </c>
      <c r="B97" s="730" t="s">
        <v>616</v>
      </c>
      <c r="C97" s="731" t="s">
        <v>631</v>
      </c>
      <c r="D97" s="732" t="s">
        <v>632</v>
      </c>
      <c r="E97" s="733">
        <v>50113001</v>
      </c>
      <c r="F97" s="732" t="s">
        <v>654</v>
      </c>
      <c r="G97" s="731" t="s">
        <v>655</v>
      </c>
      <c r="H97" s="731">
        <v>239071</v>
      </c>
      <c r="I97" s="731">
        <v>239071</v>
      </c>
      <c r="J97" s="731" t="s">
        <v>817</v>
      </c>
      <c r="K97" s="731" t="s">
        <v>818</v>
      </c>
      <c r="L97" s="734">
        <v>22.9</v>
      </c>
      <c r="M97" s="734">
        <v>5</v>
      </c>
      <c r="N97" s="735">
        <v>114.5</v>
      </c>
    </row>
    <row r="98" spans="1:14" ht="14.45" customHeight="1" x14ac:dyDescent="0.2">
      <c r="A98" s="729" t="s">
        <v>615</v>
      </c>
      <c r="B98" s="730" t="s">
        <v>616</v>
      </c>
      <c r="C98" s="731" t="s">
        <v>631</v>
      </c>
      <c r="D98" s="732" t="s">
        <v>632</v>
      </c>
      <c r="E98" s="733">
        <v>50113001</v>
      </c>
      <c r="F98" s="732" t="s">
        <v>654</v>
      </c>
      <c r="G98" s="731" t="s">
        <v>655</v>
      </c>
      <c r="H98" s="731">
        <v>846446</v>
      </c>
      <c r="I98" s="731">
        <v>124343</v>
      </c>
      <c r="J98" s="731" t="s">
        <v>819</v>
      </c>
      <c r="K98" s="731" t="s">
        <v>820</v>
      </c>
      <c r="L98" s="734">
        <v>43.638333333333343</v>
      </c>
      <c r="M98" s="734">
        <v>6</v>
      </c>
      <c r="N98" s="735">
        <v>261.83000000000004</v>
      </c>
    </row>
    <row r="99" spans="1:14" ht="14.45" customHeight="1" x14ac:dyDescent="0.2">
      <c r="A99" s="729" t="s">
        <v>615</v>
      </c>
      <c r="B99" s="730" t="s">
        <v>616</v>
      </c>
      <c r="C99" s="731" t="s">
        <v>631</v>
      </c>
      <c r="D99" s="732" t="s">
        <v>632</v>
      </c>
      <c r="E99" s="733">
        <v>50113001</v>
      </c>
      <c r="F99" s="732" t="s">
        <v>654</v>
      </c>
      <c r="G99" s="731" t="s">
        <v>655</v>
      </c>
      <c r="H99" s="731">
        <v>189992</v>
      </c>
      <c r="I99" s="731">
        <v>189992</v>
      </c>
      <c r="J99" s="731" t="s">
        <v>821</v>
      </c>
      <c r="K99" s="731" t="s">
        <v>822</v>
      </c>
      <c r="L99" s="734">
        <v>564.33974532782781</v>
      </c>
      <c r="M99" s="734">
        <v>112.07759489999998</v>
      </c>
      <c r="N99" s="735">
        <v>63249.84136282144</v>
      </c>
    </row>
    <row r="100" spans="1:14" ht="14.45" customHeight="1" x14ac:dyDescent="0.2">
      <c r="A100" s="729" t="s">
        <v>615</v>
      </c>
      <c r="B100" s="730" t="s">
        <v>616</v>
      </c>
      <c r="C100" s="731" t="s">
        <v>631</v>
      </c>
      <c r="D100" s="732" t="s">
        <v>632</v>
      </c>
      <c r="E100" s="733">
        <v>50113001</v>
      </c>
      <c r="F100" s="732" t="s">
        <v>654</v>
      </c>
      <c r="G100" s="731" t="s">
        <v>662</v>
      </c>
      <c r="H100" s="731">
        <v>230409</v>
      </c>
      <c r="I100" s="731">
        <v>230409</v>
      </c>
      <c r="J100" s="731" t="s">
        <v>823</v>
      </c>
      <c r="K100" s="731" t="s">
        <v>824</v>
      </c>
      <c r="L100" s="734">
        <v>19.890000043840779</v>
      </c>
      <c r="M100" s="734">
        <v>17</v>
      </c>
      <c r="N100" s="735">
        <v>338.13000074529322</v>
      </c>
    </row>
    <row r="101" spans="1:14" ht="14.45" customHeight="1" x14ac:dyDescent="0.2">
      <c r="A101" s="729" t="s">
        <v>615</v>
      </c>
      <c r="B101" s="730" t="s">
        <v>616</v>
      </c>
      <c r="C101" s="731" t="s">
        <v>631</v>
      </c>
      <c r="D101" s="732" t="s">
        <v>632</v>
      </c>
      <c r="E101" s="733">
        <v>50113001</v>
      </c>
      <c r="F101" s="732" t="s">
        <v>654</v>
      </c>
      <c r="G101" s="731" t="s">
        <v>662</v>
      </c>
      <c r="H101" s="731">
        <v>230415</v>
      </c>
      <c r="I101" s="731">
        <v>230415</v>
      </c>
      <c r="J101" s="731" t="s">
        <v>825</v>
      </c>
      <c r="K101" s="731" t="s">
        <v>826</v>
      </c>
      <c r="L101" s="734">
        <v>27.2</v>
      </c>
      <c r="M101" s="734">
        <v>6</v>
      </c>
      <c r="N101" s="735">
        <v>163.19999999999999</v>
      </c>
    </row>
    <row r="102" spans="1:14" ht="14.45" customHeight="1" x14ac:dyDescent="0.2">
      <c r="A102" s="729" t="s">
        <v>615</v>
      </c>
      <c r="B102" s="730" t="s">
        <v>616</v>
      </c>
      <c r="C102" s="731" t="s">
        <v>631</v>
      </c>
      <c r="D102" s="732" t="s">
        <v>632</v>
      </c>
      <c r="E102" s="733">
        <v>50113001</v>
      </c>
      <c r="F102" s="732" t="s">
        <v>654</v>
      </c>
      <c r="G102" s="731" t="s">
        <v>655</v>
      </c>
      <c r="H102" s="731">
        <v>216104</v>
      </c>
      <c r="I102" s="731">
        <v>216104</v>
      </c>
      <c r="J102" s="731" t="s">
        <v>827</v>
      </c>
      <c r="K102" s="731" t="s">
        <v>828</v>
      </c>
      <c r="L102" s="734">
        <v>194.43000000000006</v>
      </c>
      <c r="M102" s="734">
        <v>1</v>
      </c>
      <c r="N102" s="735">
        <v>194.43000000000006</v>
      </c>
    </row>
    <row r="103" spans="1:14" ht="14.45" customHeight="1" x14ac:dyDescent="0.2">
      <c r="A103" s="729" t="s">
        <v>615</v>
      </c>
      <c r="B103" s="730" t="s">
        <v>616</v>
      </c>
      <c r="C103" s="731" t="s">
        <v>631</v>
      </c>
      <c r="D103" s="732" t="s">
        <v>632</v>
      </c>
      <c r="E103" s="733">
        <v>50113001</v>
      </c>
      <c r="F103" s="732" t="s">
        <v>654</v>
      </c>
      <c r="G103" s="731" t="s">
        <v>329</v>
      </c>
      <c r="H103" s="731">
        <v>143540</v>
      </c>
      <c r="I103" s="731">
        <v>143540</v>
      </c>
      <c r="J103" s="731" t="s">
        <v>829</v>
      </c>
      <c r="K103" s="731" t="s">
        <v>830</v>
      </c>
      <c r="L103" s="734">
        <v>224.97</v>
      </c>
      <c r="M103" s="734">
        <v>1</v>
      </c>
      <c r="N103" s="735">
        <v>224.97</v>
      </c>
    </row>
    <row r="104" spans="1:14" ht="14.45" customHeight="1" x14ac:dyDescent="0.2">
      <c r="A104" s="729" t="s">
        <v>615</v>
      </c>
      <c r="B104" s="730" t="s">
        <v>616</v>
      </c>
      <c r="C104" s="731" t="s">
        <v>631</v>
      </c>
      <c r="D104" s="732" t="s">
        <v>632</v>
      </c>
      <c r="E104" s="733">
        <v>50113001</v>
      </c>
      <c r="F104" s="732" t="s">
        <v>654</v>
      </c>
      <c r="G104" s="731" t="s">
        <v>655</v>
      </c>
      <c r="H104" s="731">
        <v>158653</v>
      </c>
      <c r="I104" s="731">
        <v>58653</v>
      </c>
      <c r="J104" s="731" t="s">
        <v>831</v>
      </c>
      <c r="K104" s="731" t="s">
        <v>832</v>
      </c>
      <c r="L104" s="734">
        <v>53.79</v>
      </c>
      <c r="M104" s="734">
        <v>1</v>
      </c>
      <c r="N104" s="735">
        <v>53.79</v>
      </c>
    </row>
    <row r="105" spans="1:14" ht="14.45" customHeight="1" x14ac:dyDescent="0.2">
      <c r="A105" s="729" t="s">
        <v>615</v>
      </c>
      <c r="B105" s="730" t="s">
        <v>616</v>
      </c>
      <c r="C105" s="731" t="s">
        <v>631</v>
      </c>
      <c r="D105" s="732" t="s">
        <v>632</v>
      </c>
      <c r="E105" s="733">
        <v>50113001</v>
      </c>
      <c r="F105" s="732" t="s">
        <v>654</v>
      </c>
      <c r="G105" s="731" t="s">
        <v>655</v>
      </c>
      <c r="H105" s="731">
        <v>207939</v>
      </c>
      <c r="I105" s="731">
        <v>207939</v>
      </c>
      <c r="J105" s="731" t="s">
        <v>833</v>
      </c>
      <c r="K105" s="731" t="s">
        <v>834</v>
      </c>
      <c r="L105" s="734">
        <v>60.137307692307708</v>
      </c>
      <c r="M105" s="734">
        <v>26</v>
      </c>
      <c r="N105" s="735">
        <v>1563.5700000000004</v>
      </c>
    </row>
    <row r="106" spans="1:14" ht="14.45" customHeight="1" x14ac:dyDescent="0.2">
      <c r="A106" s="729" t="s">
        <v>615</v>
      </c>
      <c r="B106" s="730" t="s">
        <v>616</v>
      </c>
      <c r="C106" s="731" t="s">
        <v>631</v>
      </c>
      <c r="D106" s="732" t="s">
        <v>632</v>
      </c>
      <c r="E106" s="733">
        <v>50113001</v>
      </c>
      <c r="F106" s="732" t="s">
        <v>654</v>
      </c>
      <c r="G106" s="731" t="s">
        <v>655</v>
      </c>
      <c r="H106" s="731">
        <v>207940</v>
      </c>
      <c r="I106" s="731">
        <v>207940</v>
      </c>
      <c r="J106" s="731" t="s">
        <v>835</v>
      </c>
      <c r="K106" s="731" t="s">
        <v>836</v>
      </c>
      <c r="L106" s="734">
        <v>72.439999999999984</v>
      </c>
      <c r="M106" s="734">
        <v>14</v>
      </c>
      <c r="N106" s="735">
        <v>1014.1599999999999</v>
      </c>
    </row>
    <row r="107" spans="1:14" ht="14.45" customHeight="1" x14ac:dyDescent="0.2">
      <c r="A107" s="729" t="s">
        <v>615</v>
      </c>
      <c r="B107" s="730" t="s">
        <v>616</v>
      </c>
      <c r="C107" s="731" t="s">
        <v>631</v>
      </c>
      <c r="D107" s="732" t="s">
        <v>632</v>
      </c>
      <c r="E107" s="733">
        <v>50113001</v>
      </c>
      <c r="F107" s="732" t="s">
        <v>654</v>
      </c>
      <c r="G107" s="731" t="s">
        <v>655</v>
      </c>
      <c r="H107" s="731">
        <v>232163</v>
      </c>
      <c r="I107" s="731">
        <v>232163</v>
      </c>
      <c r="J107" s="731" t="s">
        <v>837</v>
      </c>
      <c r="K107" s="731" t="s">
        <v>838</v>
      </c>
      <c r="L107" s="734">
        <v>87.049999999999983</v>
      </c>
      <c r="M107" s="734">
        <v>2</v>
      </c>
      <c r="N107" s="735">
        <v>174.09999999999997</v>
      </c>
    </row>
    <row r="108" spans="1:14" ht="14.45" customHeight="1" x14ac:dyDescent="0.2">
      <c r="A108" s="729" t="s">
        <v>615</v>
      </c>
      <c r="B108" s="730" t="s">
        <v>616</v>
      </c>
      <c r="C108" s="731" t="s">
        <v>631</v>
      </c>
      <c r="D108" s="732" t="s">
        <v>632</v>
      </c>
      <c r="E108" s="733">
        <v>50113001</v>
      </c>
      <c r="F108" s="732" t="s">
        <v>654</v>
      </c>
      <c r="G108" s="731" t="s">
        <v>655</v>
      </c>
      <c r="H108" s="731">
        <v>184284</v>
      </c>
      <c r="I108" s="731">
        <v>184284</v>
      </c>
      <c r="J108" s="731" t="s">
        <v>839</v>
      </c>
      <c r="K108" s="731" t="s">
        <v>840</v>
      </c>
      <c r="L108" s="734">
        <v>146.30000000000004</v>
      </c>
      <c r="M108" s="734">
        <v>2</v>
      </c>
      <c r="N108" s="735">
        <v>292.60000000000008</v>
      </c>
    </row>
    <row r="109" spans="1:14" ht="14.45" customHeight="1" x14ac:dyDescent="0.2">
      <c r="A109" s="729" t="s">
        <v>615</v>
      </c>
      <c r="B109" s="730" t="s">
        <v>616</v>
      </c>
      <c r="C109" s="731" t="s">
        <v>631</v>
      </c>
      <c r="D109" s="732" t="s">
        <v>632</v>
      </c>
      <c r="E109" s="733">
        <v>50113001</v>
      </c>
      <c r="F109" s="732" t="s">
        <v>654</v>
      </c>
      <c r="G109" s="731" t="s">
        <v>655</v>
      </c>
      <c r="H109" s="731">
        <v>214526</v>
      </c>
      <c r="I109" s="731">
        <v>214526</v>
      </c>
      <c r="J109" s="731" t="s">
        <v>841</v>
      </c>
      <c r="K109" s="731" t="s">
        <v>842</v>
      </c>
      <c r="L109" s="734">
        <v>86.519999999999982</v>
      </c>
      <c r="M109" s="734">
        <v>2</v>
      </c>
      <c r="N109" s="735">
        <v>173.03999999999996</v>
      </c>
    </row>
    <row r="110" spans="1:14" ht="14.45" customHeight="1" x14ac:dyDescent="0.2">
      <c r="A110" s="729" t="s">
        <v>615</v>
      </c>
      <c r="B110" s="730" t="s">
        <v>616</v>
      </c>
      <c r="C110" s="731" t="s">
        <v>631</v>
      </c>
      <c r="D110" s="732" t="s">
        <v>632</v>
      </c>
      <c r="E110" s="733">
        <v>50113001</v>
      </c>
      <c r="F110" s="732" t="s">
        <v>654</v>
      </c>
      <c r="G110" s="731" t="s">
        <v>662</v>
      </c>
      <c r="H110" s="731">
        <v>214433</v>
      </c>
      <c r="I110" s="731">
        <v>214433</v>
      </c>
      <c r="J110" s="731" t="s">
        <v>843</v>
      </c>
      <c r="K110" s="731" t="s">
        <v>844</v>
      </c>
      <c r="L110" s="734">
        <v>12.223666666666665</v>
      </c>
      <c r="M110" s="734">
        <v>30</v>
      </c>
      <c r="N110" s="735">
        <v>366.70999999999992</v>
      </c>
    </row>
    <row r="111" spans="1:14" ht="14.45" customHeight="1" x14ac:dyDescent="0.2">
      <c r="A111" s="729" t="s">
        <v>615</v>
      </c>
      <c r="B111" s="730" t="s">
        <v>616</v>
      </c>
      <c r="C111" s="731" t="s">
        <v>631</v>
      </c>
      <c r="D111" s="732" t="s">
        <v>632</v>
      </c>
      <c r="E111" s="733">
        <v>50113001</v>
      </c>
      <c r="F111" s="732" t="s">
        <v>654</v>
      </c>
      <c r="G111" s="731" t="s">
        <v>655</v>
      </c>
      <c r="H111" s="731">
        <v>214525</v>
      </c>
      <c r="I111" s="731">
        <v>214525</v>
      </c>
      <c r="J111" s="731" t="s">
        <v>845</v>
      </c>
      <c r="K111" s="731" t="s">
        <v>846</v>
      </c>
      <c r="L111" s="734">
        <v>26.453030303030296</v>
      </c>
      <c r="M111" s="734">
        <v>33</v>
      </c>
      <c r="N111" s="735">
        <v>872.94999999999982</v>
      </c>
    </row>
    <row r="112" spans="1:14" ht="14.45" customHeight="1" x14ac:dyDescent="0.2">
      <c r="A112" s="729" t="s">
        <v>615</v>
      </c>
      <c r="B112" s="730" t="s">
        <v>616</v>
      </c>
      <c r="C112" s="731" t="s">
        <v>631</v>
      </c>
      <c r="D112" s="732" t="s">
        <v>632</v>
      </c>
      <c r="E112" s="733">
        <v>50113001</v>
      </c>
      <c r="F112" s="732" t="s">
        <v>654</v>
      </c>
      <c r="G112" s="731" t="s">
        <v>662</v>
      </c>
      <c r="H112" s="731">
        <v>214427</v>
      </c>
      <c r="I112" s="731">
        <v>214427</v>
      </c>
      <c r="J112" s="731" t="s">
        <v>847</v>
      </c>
      <c r="K112" s="731" t="s">
        <v>848</v>
      </c>
      <c r="L112" s="734">
        <v>16.566453846153845</v>
      </c>
      <c r="M112" s="734">
        <v>585</v>
      </c>
      <c r="N112" s="735">
        <v>9691.3754999999983</v>
      </c>
    </row>
    <row r="113" spans="1:14" ht="14.45" customHeight="1" x14ac:dyDescent="0.2">
      <c r="A113" s="729" t="s">
        <v>615</v>
      </c>
      <c r="B113" s="730" t="s">
        <v>616</v>
      </c>
      <c r="C113" s="731" t="s">
        <v>631</v>
      </c>
      <c r="D113" s="732" t="s">
        <v>632</v>
      </c>
      <c r="E113" s="733">
        <v>50113001</v>
      </c>
      <c r="F113" s="732" t="s">
        <v>654</v>
      </c>
      <c r="G113" s="731" t="s">
        <v>655</v>
      </c>
      <c r="H113" s="731">
        <v>142773</v>
      </c>
      <c r="I113" s="731">
        <v>42773</v>
      </c>
      <c r="J113" s="731" t="s">
        <v>849</v>
      </c>
      <c r="K113" s="731" t="s">
        <v>850</v>
      </c>
      <c r="L113" s="734">
        <v>43.71</v>
      </c>
      <c r="M113" s="734">
        <v>1</v>
      </c>
      <c r="N113" s="735">
        <v>43.71</v>
      </c>
    </row>
    <row r="114" spans="1:14" ht="14.45" customHeight="1" x14ac:dyDescent="0.2">
      <c r="A114" s="729" t="s">
        <v>615</v>
      </c>
      <c r="B114" s="730" t="s">
        <v>616</v>
      </c>
      <c r="C114" s="731" t="s">
        <v>631</v>
      </c>
      <c r="D114" s="732" t="s">
        <v>632</v>
      </c>
      <c r="E114" s="733">
        <v>50113001</v>
      </c>
      <c r="F114" s="732" t="s">
        <v>654</v>
      </c>
      <c r="G114" s="731" t="s">
        <v>655</v>
      </c>
      <c r="H114" s="731">
        <v>213261</v>
      </c>
      <c r="I114" s="731">
        <v>213261</v>
      </c>
      <c r="J114" s="731" t="s">
        <v>851</v>
      </c>
      <c r="K114" s="731" t="s">
        <v>852</v>
      </c>
      <c r="L114" s="734">
        <v>151.77000000000001</v>
      </c>
      <c r="M114" s="734">
        <v>2</v>
      </c>
      <c r="N114" s="735">
        <v>303.54000000000002</v>
      </c>
    </row>
    <row r="115" spans="1:14" ht="14.45" customHeight="1" x14ac:dyDescent="0.2">
      <c r="A115" s="729" t="s">
        <v>615</v>
      </c>
      <c r="B115" s="730" t="s">
        <v>616</v>
      </c>
      <c r="C115" s="731" t="s">
        <v>631</v>
      </c>
      <c r="D115" s="732" t="s">
        <v>632</v>
      </c>
      <c r="E115" s="733">
        <v>50113001</v>
      </c>
      <c r="F115" s="732" t="s">
        <v>654</v>
      </c>
      <c r="G115" s="731" t="s">
        <v>655</v>
      </c>
      <c r="H115" s="731">
        <v>213255</v>
      </c>
      <c r="I115" s="731">
        <v>213255</v>
      </c>
      <c r="J115" s="731" t="s">
        <v>853</v>
      </c>
      <c r="K115" s="731" t="s">
        <v>854</v>
      </c>
      <c r="L115" s="734">
        <v>125.56999999999998</v>
      </c>
      <c r="M115" s="734">
        <v>1</v>
      </c>
      <c r="N115" s="735">
        <v>125.56999999999998</v>
      </c>
    </row>
    <row r="116" spans="1:14" ht="14.45" customHeight="1" x14ac:dyDescent="0.2">
      <c r="A116" s="729" t="s">
        <v>615</v>
      </c>
      <c r="B116" s="730" t="s">
        <v>616</v>
      </c>
      <c r="C116" s="731" t="s">
        <v>631</v>
      </c>
      <c r="D116" s="732" t="s">
        <v>632</v>
      </c>
      <c r="E116" s="733">
        <v>50113001</v>
      </c>
      <c r="F116" s="732" t="s">
        <v>654</v>
      </c>
      <c r="G116" s="731" t="s">
        <v>655</v>
      </c>
      <c r="H116" s="731">
        <v>128389</v>
      </c>
      <c r="I116" s="731">
        <v>28389</v>
      </c>
      <c r="J116" s="731" t="s">
        <v>855</v>
      </c>
      <c r="K116" s="731" t="s">
        <v>856</v>
      </c>
      <c r="L116" s="734">
        <v>427.44</v>
      </c>
      <c r="M116" s="734">
        <v>1</v>
      </c>
      <c r="N116" s="735">
        <v>427.44</v>
      </c>
    </row>
    <row r="117" spans="1:14" ht="14.45" customHeight="1" x14ac:dyDescent="0.2">
      <c r="A117" s="729" t="s">
        <v>615</v>
      </c>
      <c r="B117" s="730" t="s">
        <v>616</v>
      </c>
      <c r="C117" s="731" t="s">
        <v>631</v>
      </c>
      <c r="D117" s="732" t="s">
        <v>632</v>
      </c>
      <c r="E117" s="733">
        <v>50113001</v>
      </c>
      <c r="F117" s="732" t="s">
        <v>654</v>
      </c>
      <c r="G117" s="731" t="s">
        <v>655</v>
      </c>
      <c r="H117" s="731">
        <v>849053</v>
      </c>
      <c r="I117" s="731">
        <v>9999999</v>
      </c>
      <c r="J117" s="731" t="s">
        <v>857</v>
      </c>
      <c r="K117" s="731" t="s">
        <v>329</v>
      </c>
      <c r="L117" s="734">
        <v>2.5080023159409404</v>
      </c>
      <c r="M117" s="734">
        <v>2</v>
      </c>
      <c r="N117" s="735">
        <v>5.0160046318818807</v>
      </c>
    </row>
    <row r="118" spans="1:14" ht="14.45" customHeight="1" x14ac:dyDescent="0.2">
      <c r="A118" s="729" t="s">
        <v>615</v>
      </c>
      <c r="B118" s="730" t="s">
        <v>616</v>
      </c>
      <c r="C118" s="731" t="s">
        <v>631</v>
      </c>
      <c r="D118" s="732" t="s">
        <v>632</v>
      </c>
      <c r="E118" s="733">
        <v>50113001</v>
      </c>
      <c r="F118" s="732" t="s">
        <v>654</v>
      </c>
      <c r="G118" s="731" t="s">
        <v>655</v>
      </c>
      <c r="H118" s="731">
        <v>499170</v>
      </c>
      <c r="I118" s="731">
        <v>9999999</v>
      </c>
      <c r="J118" s="731" t="s">
        <v>858</v>
      </c>
      <c r="K118" s="731" t="s">
        <v>859</v>
      </c>
      <c r="L118" s="734">
        <v>11.909199054600752</v>
      </c>
      <c r="M118" s="734">
        <v>4</v>
      </c>
      <c r="N118" s="735">
        <v>47.636796218403006</v>
      </c>
    </row>
    <row r="119" spans="1:14" ht="14.45" customHeight="1" x14ac:dyDescent="0.2">
      <c r="A119" s="729" t="s">
        <v>615</v>
      </c>
      <c r="B119" s="730" t="s">
        <v>616</v>
      </c>
      <c r="C119" s="731" t="s">
        <v>631</v>
      </c>
      <c r="D119" s="732" t="s">
        <v>632</v>
      </c>
      <c r="E119" s="733">
        <v>50113001</v>
      </c>
      <c r="F119" s="732" t="s">
        <v>654</v>
      </c>
      <c r="G119" s="731" t="s">
        <v>655</v>
      </c>
      <c r="H119" s="731">
        <v>501979</v>
      </c>
      <c r="I119" s="731">
        <v>9999999</v>
      </c>
      <c r="J119" s="731" t="s">
        <v>860</v>
      </c>
      <c r="K119" s="731" t="s">
        <v>861</v>
      </c>
      <c r="L119" s="734">
        <v>10.757400000000001</v>
      </c>
      <c r="M119" s="734">
        <v>2</v>
      </c>
      <c r="N119" s="735">
        <v>21.514800000000001</v>
      </c>
    </row>
    <row r="120" spans="1:14" ht="14.45" customHeight="1" x14ac:dyDescent="0.2">
      <c r="A120" s="729" t="s">
        <v>615</v>
      </c>
      <c r="B120" s="730" t="s">
        <v>616</v>
      </c>
      <c r="C120" s="731" t="s">
        <v>631</v>
      </c>
      <c r="D120" s="732" t="s">
        <v>632</v>
      </c>
      <c r="E120" s="733">
        <v>50113001</v>
      </c>
      <c r="F120" s="732" t="s">
        <v>654</v>
      </c>
      <c r="G120" s="731" t="s">
        <v>655</v>
      </c>
      <c r="H120" s="731">
        <v>193104</v>
      </c>
      <c r="I120" s="731">
        <v>93104</v>
      </c>
      <c r="J120" s="731" t="s">
        <v>862</v>
      </c>
      <c r="K120" s="731" t="s">
        <v>863</v>
      </c>
      <c r="L120" s="734">
        <v>31.677586206896542</v>
      </c>
      <c r="M120" s="734">
        <v>29</v>
      </c>
      <c r="N120" s="735">
        <v>918.64999999999975</v>
      </c>
    </row>
    <row r="121" spans="1:14" ht="14.45" customHeight="1" x14ac:dyDescent="0.2">
      <c r="A121" s="729" t="s">
        <v>615</v>
      </c>
      <c r="B121" s="730" t="s">
        <v>616</v>
      </c>
      <c r="C121" s="731" t="s">
        <v>631</v>
      </c>
      <c r="D121" s="732" t="s">
        <v>632</v>
      </c>
      <c r="E121" s="733">
        <v>50113001</v>
      </c>
      <c r="F121" s="732" t="s">
        <v>654</v>
      </c>
      <c r="G121" s="731" t="s">
        <v>655</v>
      </c>
      <c r="H121" s="731">
        <v>193105</v>
      </c>
      <c r="I121" s="731">
        <v>93105</v>
      </c>
      <c r="J121" s="731" t="s">
        <v>862</v>
      </c>
      <c r="K121" s="731" t="s">
        <v>864</v>
      </c>
      <c r="L121" s="734">
        <v>205.59242424242436</v>
      </c>
      <c r="M121" s="734">
        <v>33</v>
      </c>
      <c r="N121" s="735">
        <v>6784.5500000000038</v>
      </c>
    </row>
    <row r="122" spans="1:14" ht="14.45" customHeight="1" x14ac:dyDescent="0.2">
      <c r="A122" s="729" t="s">
        <v>615</v>
      </c>
      <c r="B122" s="730" t="s">
        <v>616</v>
      </c>
      <c r="C122" s="731" t="s">
        <v>631</v>
      </c>
      <c r="D122" s="732" t="s">
        <v>632</v>
      </c>
      <c r="E122" s="733">
        <v>50113001</v>
      </c>
      <c r="F122" s="732" t="s">
        <v>654</v>
      </c>
      <c r="G122" s="731" t="s">
        <v>662</v>
      </c>
      <c r="H122" s="731">
        <v>144997</v>
      </c>
      <c r="I122" s="731">
        <v>44997</v>
      </c>
      <c r="J122" s="731" t="s">
        <v>865</v>
      </c>
      <c r="K122" s="731" t="s">
        <v>866</v>
      </c>
      <c r="L122" s="734">
        <v>233.77199946074452</v>
      </c>
      <c r="M122" s="734">
        <v>1</v>
      </c>
      <c r="N122" s="735">
        <v>233.77199946074452</v>
      </c>
    </row>
    <row r="123" spans="1:14" ht="14.45" customHeight="1" x14ac:dyDescent="0.2">
      <c r="A123" s="729" t="s">
        <v>615</v>
      </c>
      <c r="B123" s="730" t="s">
        <v>616</v>
      </c>
      <c r="C123" s="731" t="s">
        <v>631</v>
      </c>
      <c r="D123" s="732" t="s">
        <v>632</v>
      </c>
      <c r="E123" s="733">
        <v>50113001</v>
      </c>
      <c r="F123" s="732" t="s">
        <v>654</v>
      </c>
      <c r="G123" s="731" t="s">
        <v>662</v>
      </c>
      <c r="H123" s="731">
        <v>192587</v>
      </c>
      <c r="I123" s="731">
        <v>92587</v>
      </c>
      <c r="J123" s="731" t="s">
        <v>867</v>
      </c>
      <c r="K123" s="731" t="s">
        <v>868</v>
      </c>
      <c r="L123" s="734">
        <v>57.38698827115946</v>
      </c>
      <c r="M123" s="734">
        <v>1</v>
      </c>
      <c r="N123" s="735">
        <v>57.38698827115946</v>
      </c>
    </row>
    <row r="124" spans="1:14" ht="14.45" customHeight="1" x14ac:dyDescent="0.2">
      <c r="A124" s="729" t="s">
        <v>615</v>
      </c>
      <c r="B124" s="730" t="s">
        <v>616</v>
      </c>
      <c r="C124" s="731" t="s">
        <v>631</v>
      </c>
      <c r="D124" s="732" t="s">
        <v>632</v>
      </c>
      <c r="E124" s="733">
        <v>50113001</v>
      </c>
      <c r="F124" s="732" t="s">
        <v>654</v>
      </c>
      <c r="G124" s="731" t="s">
        <v>662</v>
      </c>
      <c r="H124" s="731">
        <v>237626</v>
      </c>
      <c r="I124" s="731">
        <v>237626</v>
      </c>
      <c r="J124" s="731" t="s">
        <v>869</v>
      </c>
      <c r="K124" s="731" t="s">
        <v>870</v>
      </c>
      <c r="L124" s="734">
        <v>238.66</v>
      </c>
      <c r="M124" s="734">
        <v>10</v>
      </c>
      <c r="N124" s="735">
        <v>2386.6</v>
      </c>
    </row>
    <row r="125" spans="1:14" ht="14.45" customHeight="1" x14ac:dyDescent="0.2">
      <c r="A125" s="729" t="s">
        <v>615</v>
      </c>
      <c r="B125" s="730" t="s">
        <v>616</v>
      </c>
      <c r="C125" s="731" t="s">
        <v>631</v>
      </c>
      <c r="D125" s="732" t="s">
        <v>632</v>
      </c>
      <c r="E125" s="733">
        <v>50113001</v>
      </c>
      <c r="F125" s="732" t="s">
        <v>654</v>
      </c>
      <c r="G125" s="731" t="s">
        <v>655</v>
      </c>
      <c r="H125" s="731">
        <v>237888</v>
      </c>
      <c r="I125" s="731">
        <v>237888</v>
      </c>
      <c r="J125" s="731" t="s">
        <v>871</v>
      </c>
      <c r="K125" s="731" t="s">
        <v>872</v>
      </c>
      <c r="L125" s="734">
        <v>74.64</v>
      </c>
      <c r="M125" s="734">
        <v>1</v>
      </c>
      <c r="N125" s="735">
        <v>74.64</v>
      </c>
    </row>
    <row r="126" spans="1:14" ht="14.45" customHeight="1" x14ac:dyDescent="0.2">
      <c r="A126" s="729" t="s">
        <v>615</v>
      </c>
      <c r="B126" s="730" t="s">
        <v>616</v>
      </c>
      <c r="C126" s="731" t="s">
        <v>631</v>
      </c>
      <c r="D126" s="732" t="s">
        <v>632</v>
      </c>
      <c r="E126" s="733">
        <v>50113001</v>
      </c>
      <c r="F126" s="732" t="s">
        <v>654</v>
      </c>
      <c r="G126" s="731" t="s">
        <v>655</v>
      </c>
      <c r="H126" s="731">
        <v>237890</v>
      </c>
      <c r="I126" s="731">
        <v>237890</v>
      </c>
      <c r="J126" s="731" t="s">
        <v>871</v>
      </c>
      <c r="K126" s="731" t="s">
        <v>873</v>
      </c>
      <c r="L126" s="734">
        <v>74.659999999999982</v>
      </c>
      <c r="M126" s="734">
        <v>6</v>
      </c>
      <c r="N126" s="735">
        <v>447.95999999999992</v>
      </c>
    </row>
    <row r="127" spans="1:14" ht="14.45" customHeight="1" x14ac:dyDescent="0.2">
      <c r="A127" s="729" t="s">
        <v>615</v>
      </c>
      <c r="B127" s="730" t="s">
        <v>616</v>
      </c>
      <c r="C127" s="731" t="s">
        <v>631</v>
      </c>
      <c r="D127" s="732" t="s">
        <v>632</v>
      </c>
      <c r="E127" s="733">
        <v>50113001</v>
      </c>
      <c r="F127" s="732" t="s">
        <v>654</v>
      </c>
      <c r="G127" s="731" t="s">
        <v>655</v>
      </c>
      <c r="H127" s="731">
        <v>201992</v>
      </c>
      <c r="I127" s="731">
        <v>201992</v>
      </c>
      <c r="J127" s="731" t="s">
        <v>874</v>
      </c>
      <c r="K127" s="731" t="s">
        <v>875</v>
      </c>
      <c r="L127" s="734">
        <v>552.81000911548449</v>
      </c>
      <c r="M127" s="734">
        <v>2</v>
      </c>
      <c r="N127" s="735">
        <v>1105.620018230969</v>
      </c>
    </row>
    <row r="128" spans="1:14" ht="14.45" customHeight="1" x14ac:dyDescent="0.2">
      <c r="A128" s="729" t="s">
        <v>615</v>
      </c>
      <c r="B128" s="730" t="s">
        <v>616</v>
      </c>
      <c r="C128" s="731" t="s">
        <v>631</v>
      </c>
      <c r="D128" s="732" t="s">
        <v>632</v>
      </c>
      <c r="E128" s="733">
        <v>50113001</v>
      </c>
      <c r="F128" s="732" t="s">
        <v>654</v>
      </c>
      <c r="G128" s="731" t="s">
        <v>655</v>
      </c>
      <c r="H128" s="731">
        <v>114075</v>
      </c>
      <c r="I128" s="731">
        <v>14075</v>
      </c>
      <c r="J128" s="731" t="s">
        <v>874</v>
      </c>
      <c r="K128" s="731" t="s">
        <v>876</v>
      </c>
      <c r="L128" s="734">
        <v>294.61574671301389</v>
      </c>
      <c r="M128" s="734">
        <v>47</v>
      </c>
      <c r="N128" s="735">
        <v>13846.940095511653</v>
      </c>
    </row>
    <row r="129" spans="1:14" ht="14.45" customHeight="1" x14ac:dyDescent="0.2">
      <c r="A129" s="729" t="s">
        <v>615</v>
      </c>
      <c r="B129" s="730" t="s">
        <v>616</v>
      </c>
      <c r="C129" s="731" t="s">
        <v>631</v>
      </c>
      <c r="D129" s="732" t="s">
        <v>632</v>
      </c>
      <c r="E129" s="733">
        <v>50113001</v>
      </c>
      <c r="F129" s="732" t="s">
        <v>654</v>
      </c>
      <c r="G129" s="731" t="s">
        <v>655</v>
      </c>
      <c r="H129" s="731">
        <v>184090</v>
      </c>
      <c r="I129" s="731">
        <v>84090</v>
      </c>
      <c r="J129" s="731" t="s">
        <v>877</v>
      </c>
      <c r="K129" s="731" t="s">
        <v>878</v>
      </c>
      <c r="L129" s="734">
        <v>59.972912006615559</v>
      </c>
      <c r="M129" s="734">
        <v>261</v>
      </c>
      <c r="N129" s="735">
        <v>15652.930033726661</v>
      </c>
    </row>
    <row r="130" spans="1:14" ht="14.45" customHeight="1" x14ac:dyDescent="0.2">
      <c r="A130" s="729" t="s">
        <v>615</v>
      </c>
      <c r="B130" s="730" t="s">
        <v>616</v>
      </c>
      <c r="C130" s="731" t="s">
        <v>631</v>
      </c>
      <c r="D130" s="732" t="s">
        <v>632</v>
      </c>
      <c r="E130" s="733">
        <v>50113001</v>
      </c>
      <c r="F130" s="732" t="s">
        <v>654</v>
      </c>
      <c r="G130" s="731" t="s">
        <v>655</v>
      </c>
      <c r="H130" s="731">
        <v>230423</v>
      </c>
      <c r="I130" s="731">
        <v>230423</v>
      </c>
      <c r="J130" s="731" t="s">
        <v>879</v>
      </c>
      <c r="K130" s="731" t="s">
        <v>880</v>
      </c>
      <c r="L130" s="734">
        <v>39.759333333333331</v>
      </c>
      <c r="M130" s="734">
        <v>15</v>
      </c>
      <c r="N130" s="735">
        <v>596.39</v>
      </c>
    </row>
    <row r="131" spans="1:14" ht="14.45" customHeight="1" x14ac:dyDescent="0.2">
      <c r="A131" s="729" t="s">
        <v>615</v>
      </c>
      <c r="B131" s="730" t="s">
        <v>616</v>
      </c>
      <c r="C131" s="731" t="s">
        <v>631</v>
      </c>
      <c r="D131" s="732" t="s">
        <v>632</v>
      </c>
      <c r="E131" s="733">
        <v>50113001</v>
      </c>
      <c r="F131" s="732" t="s">
        <v>654</v>
      </c>
      <c r="G131" s="731" t="s">
        <v>655</v>
      </c>
      <c r="H131" s="731">
        <v>230421</v>
      </c>
      <c r="I131" s="731">
        <v>230421</v>
      </c>
      <c r="J131" s="731" t="s">
        <v>879</v>
      </c>
      <c r="K131" s="731" t="s">
        <v>881</v>
      </c>
      <c r="L131" s="734">
        <v>76.654999357255065</v>
      </c>
      <c r="M131" s="734">
        <v>10</v>
      </c>
      <c r="N131" s="735">
        <v>766.54999357255065</v>
      </c>
    </row>
    <row r="132" spans="1:14" ht="14.45" customHeight="1" x14ac:dyDescent="0.2">
      <c r="A132" s="729" t="s">
        <v>615</v>
      </c>
      <c r="B132" s="730" t="s">
        <v>616</v>
      </c>
      <c r="C132" s="731" t="s">
        <v>631</v>
      </c>
      <c r="D132" s="732" t="s">
        <v>632</v>
      </c>
      <c r="E132" s="733">
        <v>50113001</v>
      </c>
      <c r="F132" s="732" t="s">
        <v>654</v>
      </c>
      <c r="G132" s="731" t="s">
        <v>655</v>
      </c>
      <c r="H132" s="731">
        <v>189024</v>
      </c>
      <c r="I132" s="731">
        <v>89024</v>
      </c>
      <c r="J132" s="731" t="s">
        <v>882</v>
      </c>
      <c r="K132" s="731" t="s">
        <v>883</v>
      </c>
      <c r="L132" s="734">
        <v>17.479999999999997</v>
      </c>
      <c r="M132" s="734">
        <v>2</v>
      </c>
      <c r="N132" s="735">
        <v>34.959999999999994</v>
      </c>
    </row>
    <row r="133" spans="1:14" ht="14.45" customHeight="1" x14ac:dyDescent="0.2">
      <c r="A133" s="729" t="s">
        <v>615</v>
      </c>
      <c r="B133" s="730" t="s">
        <v>616</v>
      </c>
      <c r="C133" s="731" t="s">
        <v>631</v>
      </c>
      <c r="D133" s="732" t="s">
        <v>632</v>
      </c>
      <c r="E133" s="733">
        <v>50113001</v>
      </c>
      <c r="F133" s="732" t="s">
        <v>654</v>
      </c>
      <c r="G133" s="731" t="s">
        <v>655</v>
      </c>
      <c r="H133" s="731">
        <v>175632</v>
      </c>
      <c r="I133" s="731">
        <v>75632</v>
      </c>
      <c r="J133" s="731" t="s">
        <v>884</v>
      </c>
      <c r="K133" s="731" t="s">
        <v>885</v>
      </c>
      <c r="L133" s="734">
        <v>87.37</v>
      </c>
      <c r="M133" s="734">
        <v>1</v>
      </c>
      <c r="N133" s="735">
        <v>87.37</v>
      </c>
    </row>
    <row r="134" spans="1:14" ht="14.45" customHeight="1" x14ac:dyDescent="0.2">
      <c r="A134" s="729" t="s">
        <v>615</v>
      </c>
      <c r="B134" s="730" t="s">
        <v>616</v>
      </c>
      <c r="C134" s="731" t="s">
        <v>631</v>
      </c>
      <c r="D134" s="732" t="s">
        <v>632</v>
      </c>
      <c r="E134" s="733">
        <v>50113001</v>
      </c>
      <c r="F134" s="732" t="s">
        <v>654</v>
      </c>
      <c r="G134" s="731" t="s">
        <v>655</v>
      </c>
      <c r="H134" s="731">
        <v>245251</v>
      </c>
      <c r="I134" s="731">
        <v>245251</v>
      </c>
      <c r="J134" s="731" t="s">
        <v>886</v>
      </c>
      <c r="K134" s="731" t="s">
        <v>887</v>
      </c>
      <c r="L134" s="734">
        <v>75.39</v>
      </c>
      <c r="M134" s="734">
        <v>1</v>
      </c>
      <c r="N134" s="735">
        <v>75.39</v>
      </c>
    </row>
    <row r="135" spans="1:14" ht="14.45" customHeight="1" x14ac:dyDescent="0.2">
      <c r="A135" s="729" t="s">
        <v>615</v>
      </c>
      <c r="B135" s="730" t="s">
        <v>616</v>
      </c>
      <c r="C135" s="731" t="s">
        <v>631</v>
      </c>
      <c r="D135" s="732" t="s">
        <v>632</v>
      </c>
      <c r="E135" s="733">
        <v>50113001</v>
      </c>
      <c r="F135" s="732" t="s">
        <v>654</v>
      </c>
      <c r="G135" s="731" t="s">
        <v>655</v>
      </c>
      <c r="H135" s="731">
        <v>247409</v>
      </c>
      <c r="I135" s="731">
        <v>247409</v>
      </c>
      <c r="J135" s="731" t="s">
        <v>888</v>
      </c>
      <c r="K135" s="731" t="s">
        <v>889</v>
      </c>
      <c r="L135" s="734">
        <v>120.98000000000002</v>
      </c>
      <c r="M135" s="734">
        <v>3</v>
      </c>
      <c r="N135" s="735">
        <v>362.94000000000005</v>
      </c>
    </row>
    <row r="136" spans="1:14" ht="14.45" customHeight="1" x14ac:dyDescent="0.2">
      <c r="A136" s="729" t="s">
        <v>615</v>
      </c>
      <c r="B136" s="730" t="s">
        <v>616</v>
      </c>
      <c r="C136" s="731" t="s">
        <v>631</v>
      </c>
      <c r="D136" s="732" t="s">
        <v>632</v>
      </c>
      <c r="E136" s="733">
        <v>50113001</v>
      </c>
      <c r="F136" s="732" t="s">
        <v>654</v>
      </c>
      <c r="G136" s="731" t="s">
        <v>655</v>
      </c>
      <c r="H136" s="731">
        <v>101807</v>
      </c>
      <c r="I136" s="731">
        <v>40538</v>
      </c>
      <c r="J136" s="731" t="s">
        <v>890</v>
      </c>
      <c r="K136" s="731" t="s">
        <v>891</v>
      </c>
      <c r="L136" s="734">
        <v>418.76000000000005</v>
      </c>
      <c r="M136" s="734">
        <v>8</v>
      </c>
      <c r="N136" s="735">
        <v>3350.0800000000004</v>
      </c>
    </row>
    <row r="137" spans="1:14" ht="14.45" customHeight="1" x14ac:dyDescent="0.2">
      <c r="A137" s="729" t="s">
        <v>615</v>
      </c>
      <c r="B137" s="730" t="s">
        <v>616</v>
      </c>
      <c r="C137" s="731" t="s">
        <v>631</v>
      </c>
      <c r="D137" s="732" t="s">
        <v>632</v>
      </c>
      <c r="E137" s="733">
        <v>50113001</v>
      </c>
      <c r="F137" s="732" t="s">
        <v>654</v>
      </c>
      <c r="G137" s="731" t="s">
        <v>655</v>
      </c>
      <c r="H137" s="731">
        <v>117011</v>
      </c>
      <c r="I137" s="731">
        <v>17011</v>
      </c>
      <c r="J137" s="731" t="s">
        <v>892</v>
      </c>
      <c r="K137" s="731" t="s">
        <v>893</v>
      </c>
      <c r="L137" s="734">
        <v>141.38399981603644</v>
      </c>
      <c r="M137" s="734">
        <v>150</v>
      </c>
      <c r="N137" s="735">
        <v>21207.599972405464</v>
      </c>
    </row>
    <row r="138" spans="1:14" ht="14.45" customHeight="1" x14ac:dyDescent="0.2">
      <c r="A138" s="729" t="s">
        <v>615</v>
      </c>
      <c r="B138" s="730" t="s">
        <v>616</v>
      </c>
      <c r="C138" s="731" t="s">
        <v>631</v>
      </c>
      <c r="D138" s="732" t="s">
        <v>632</v>
      </c>
      <c r="E138" s="733">
        <v>50113001</v>
      </c>
      <c r="F138" s="732" t="s">
        <v>654</v>
      </c>
      <c r="G138" s="731" t="s">
        <v>655</v>
      </c>
      <c r="H138" s="731">
        <v>183318</v>
      </c>
      <c r="I138" s="731">
        <v>83318</v>
      </c>
      <c r="J138" s="731" t="s">
        <v>894</v>
      </c>
      <c r="K138" s="731" t="s">
        <v>895</v>
      </c>
      <c r="L138" s="734">
        <v>31.49</v>
      </c>
      <c r="M138" s="734">
        <v>1</v>
      </c>
      <c r="N138" s="735">
        <v>31.49</v>
      </c>
    </row>
    <row r="139" spans="1:14" ht="14.45" customHeight="1" x14ac:dyDescent="0.2">
      <c r="A139" s="729" t="s">
        <v>615</v>
      </c>
      <c r="B139" s="730" t="s">
        <v>616</v>
      </c>
      <c r="C139" s="731" t="s">
        <v>631</v>
      </c>
      <c r="D139" s="732" t="s">
        <v>632</v>
      </c>
      <c r="E139" s="733">
        <v>50113001</v>
      </c>
      <c r="F139" s="732" t="s">
        <v>654</v>
      </c>
      <c r="G139" s="731" t="s">
        <v>655</v>
      </c>
      <c r="H139" s="731">
        <v>103542</v>
      </c>
      <c r="I139" s="731">
        <v>3542</v>
      </c>
      <c r="J139" s="731" t="s">
        <v>896</v>
      </c>
      <c r="K139" s="731" t="s">
        <v>897</v>
      </c>
      <c r="L139" s="734">
        <v>35.290000000000006</v>
      </c>
      <c r="M139" s="734">
        <v>1</v>
      </c>
      <c r="N139" s="735">
        <v>35.290000000000006</v>
      </c>
    </row>
    <row r="140" spans="1:14" ht="14.45" customHeight="1" x14ac:dyDescent="0.2">
      <c r="A140" s="729" t="s">
        <v>615</v>
      </c>
      <c r="B140" s="730" t="s">
        <v>616</v>
      </c>
      <c r="C140" s="731" t="s">
        <v>631</v>
      </c>
      <c r="D140" s="732" t="s">
        <v>632</v>
      </c>
      <c r="E140" s="733">
        <v>50113001</v>
      </c>
      <c r="F140" s="732" t="s">
        <v>654</v>
      </c>
      <c r="G140" s="731" t="s">
        <v>655</v>
      </c>
      <c r="H140" s="731">
        <v>153641</v>
      </c>
      <c r="I140" s="731">
        <v>53641</v>
      </c>
      <c r="J140" s="731" t="s">
        <v>898</v>
      </c>
      <c r="K140" s="731" t="s">
        <v>899</v>
      </c>
      <c r="L140" s="734">
        <v>34.52000000000001</v>
      </c>
      <c r="M140" s="734">
        <v>1</v>
      </c>
      <c r="N140" s="735">
        <v>34.52000000000001</v>
      </c>
    </row>
    <row r="141" spans="1:14" ht="14.45" customHeight="1" x14ac:dyDescent="0.2">
      <c r="A141" s="729" t="s">
        <v>615</v>
      </c>
      <c r="B141" s="730" t="s">
        <v>616</v>
      </c>
      <c r="C141" s="731" t="s">
        <v>631</v>
      </c>
      <c r="D141" s="732" t="s">
        <v>632</v>
      </c>
      <c r="E141" s="733">
        <v>50113001</v>
      </c>
      <c r="F141" s="732" t="s">
        <v>654</v>
      </c>
      <c r="G141" s="731" t="s">
        <v>655</v>
      </c>
      <c r="H141" s="731">
        <v>104071</v>
      </c>
      <c r="I141" s="731">
        <v>4071</v>
      </c>
      <c r="J141" s="731" t="s">
        <v>900</v>
      </c>
      <c r="K141" s="731" t="s">
        <v>901</v>
      </c>
      <c r="L141" s="734">
        <v>224.02954309756544</v>
      </c>
      <c r="M141" s="734">
        <v>22</v>
      </c>
      <c r="N141" s="735">
        <v>4928.6499481464398</v>
      </c>
    </row>
    <row r="142" spans="1:14" ht="14.45" customHeight="1" x14ac:dyDescent="0.2">
      <c r="A142" s="729" t="s">
        <v>615</v>
      </c>
      <c r="B142" s="730" t="s">
        <v>616</v>
      </c>
      <c r="C142" s="731" t="s">
        <v>631</v>
      </c>
      <c r="D142" s="732" t="s">
        <v>632</v>
      </c>
      <c r="E142" s="733">
        <v>50113001</v>
      </c>
      <c r="F142" s="732" t="s">
        <v>654</v>
      </c>
      <c r="G142" s="731" t="s">
        <v>655</v>
      </c>
      <c r="H142" s="731">
        <v>102479</v>
      </c>
      <c r="I142" s="731">
        <v>2479</v>
      </c>
      <c r="J142" s="731" t="s">
        <v>900</v>
      </c>
      <c r="K142" s="731" t="s">
        <v>902</v>
      </c>
      <c r="L142" s="734">
        <v>65.410000000000011</v>
      </c>
      <c r="M142" s="734">
        <v>7</v>
      </c>
      <c r="N142" s="735">
        <v>457.87000000000012</v>
      </c>
    </row>
    <row r="143" spans="1:14" ht="14.45" customHeight="1" x14ac:dyDescent="0.2">
      <c r="A143" s="729" t="s">
        <v>615</v>
      </c>
      <c r="B143" s="730" t="s">
        <v>616</v>
      </c>
      <c r="C143" s="731" t="s">
        <v>631</v>
      </c>
      <c r="D143" s="732" t="s">
        <v>632</v>
      </c>
      <c r="E143" s="733">
        <v>50113001</v>
      </c>
      <c r="F143" s="732" t="s">
        <v>654</v>
      </c>
      <c r="G143" s="731" t="s">
        <v>655</v>
      </c>
      <c r="H143" s="731">
        <v>209939</v>
      </c>
      <c r="I143" s="731">
        <v>209939</v>
      </c>
      <c r="J143" s="731" t="s">
        <v>903</v>
      </c>
      <c r="K143" s="731" t="s">
        <v>904</v>
      </c>
      <c r="L143" s="734">
        <v>70.599999999999994</v>
      </c>
      <c r="M143" s="734">
        <v>7</v>
      </c>
      <c r="N143" s="735">
        <v>494.19999999999993</v>
      </c>
    </row>
    <row r="144" spans="1:14" ht="14.45" customHeight="1" x14ac:dyDescent="0.2">
      <c r="A144" s="729" t="s">
        <v>615</v>
      </c>
      <c r="B144" s="730" t="s">
        <v>616</v>
      </c>
      <c r="C144" s="731" t="s">
        <v>631</v>
      </c>
      <c r="D144" s="732" t="s">
        <v>632</v>
      </c>
      <c r="E144" s="733">
        <v>50113001</v>
      </c>
      <c r="F144" s="732" t="s">
        <v>654</v>
      </c>
      <c r="G144" s="731" t="s">
        <v>329</v>
      </c>
      <c r="H144" s="731">
        <v>193325</v>
      </c>
      <c r="I144" s="731">
        <v>193325</v>
      </c>
      <c r="J144" s="731" t="s">
        <v>905</v>
      </c>
      <c r="K144" s="731" t="s">
        <v>906</v>
      </c>
      <c r="L144" s="734">
        <v>84.238</v>
      </c>
      <c r="M144" s="734">
        <v>8</v>
      </c>
      <c r="N144" s="735">
        <v>673.904</v>
      </c>
    </row>
    <row r="145" spans="1:14" ht="14.45" customHeight="1" x14ac:dyDescent="0.2">
      <c r="A145" s="729" t="s">
        <v>615</v>
      </c>
      <c r="B145" s="730" t="s">
        <v>616</v>
      </c>
      <c r="C145" s="731" t="s">
        <v>631</v>
      </c>
      <c r="D145" s="732" t="s">
        <v>632</v>
      </c>
      <c r="E145" s="733">
        <v>50113001</v>
      </c>
      <c r="F145" s="732" t="s">
        <v>654</v>
      </c>
      <c r="G145" s="731" t="s">
        <v>329</v>
      </c>
      <c r="H145" s="731">
        <v>193326</v>
      </c>
      <c r="I145" s="731">
        <v>193326</v>
      </c>
      <c r="J145" s="731" t="s">
        <v>907</v>
      </c>
      <c r="K145" s="731" t="s">
        <v>908</v>
      </c>
      <c r="L145" s="734">
        <v>314.46799656035387</v>
      </c>
      <c r="M145" s="734">
        <v>5.0479999999999992</v>
      </c>
      <c r="N145" s="735">
        <v>1587.4344466366661</v>
      </c>
    </row>
    <row r="146" spans="1:14" ht="14.45" customHeight="1" x14ac:dyDescent="0.2">
      <c r="A146" s="729" t="s">
        <v>615</v>
      </c>
      <c r="B146" s="730" t="s">
        <v>616</v>
      </c>
      <c r="C146" s="731" t="s">
        <v>631</v>
      </c>
      <c r="D146" s="732" t="s">
        <v>632</v>
      </c>
      <c r="E146" s="733">
        <v>50113001</v>
      </c>
      <c r="F146" s="732" t="s">
        <v>654</v>
      </c>
      <c r="G146" s="731" t="s">
        <v>655</v>
      </c>
      <c r="H146" s="731">
        <v>158425</v>
      </c>
      <c r="I146" s="731">
        <v>58425</v>
      </c>
      <c r="J146" s="731" t="s">
        <v>909</v>
      </c>
      <c r="K146" s="731" t="s">
        <v>910</v>
      </c>
      <c r="L146" s="734">
        <v>64.791425729083471</v>
      </c>
      <c r="M146" s="734">
        <v>7</v>
      </c>
      <c r="N146" s="735">
        <v>453.5399801035843</v>
      </c>
    </row>
    <row r="147" spans="1:14" ht="14.45" customHeight="1" x14ac:dyDescent="0.2">
      <c r="A147" s="729" t="s">
        <v>615</v>
      </c>
      <c r="B147" s="730" t="s">
        <v>616</v>
      </c>
      <c r="C147" s="731" t="s">
        <v>631</v>
      </c>
      <c r="D147" s="732" t="s">
        <v>632</v>
      </c>
      <c r="E147" s="733">
        <v>50113001</v>
      </c>
      <c r="F147" s="732" t="s">
        <v>654</v>
      </c>
      <c r="G147" s="731" t="s">
        <v>655</v>
      </c>
      <c r="H147" s="731">
        <v>179327</v>
      </c>
      <c r="I147" s="731">
        <v>179327</v>
      </c>
      <c r="J147" s="731" t="s">
        <v>911</v>
      </c>
      <c r="K147" s="731" t="s">
        <v>912</v>
      </c>
      <c r="L147" s="734">
        <v>73.680000000000007</v>
      </c>
      <c r="M147" s="734">
        <v>3</v>
      </c>
      <c r="N147" s="735">
        <v>221.04000000000002</v>
      </c>
    </row>
    <row r="148" spans="1:14" ht="14.45" customHeight="1" x14ac:dyDescent="0.2">
      <c r="A148" s="729" t="s">
        <v>615</v>
      </c>
      <c r="B148" s="730" t="s">
        <v>616</v>
      </c>
      <c r="C148" s="731" t="s">
        <v>631</v>
      </c>
      <c r="D148" s="732" t="s">
        <v>632</v>
      </c>
      <c r="E148" s="733">
        <v>50113001</v>
      </c>
      <c r="F148" s="732" t="s">
        <v>654</v>
      </c>
      <c r="G148" s="731" t="s">
        <v>655</v>
      </c>
      <c r="H148" s="731">
        <v>179325</v>
      </c>
      <c r="I148" s="731">
        <v>179325</v>
      </c>
      <c r="J148" s="731" t="s">
        <v>911</v>
      </c>
      <c r="K148" s="731" t="s">
        <v>913</v>
      </c>
      <c r="L148" s="734">
        <v>33.65</v>
      </c>
      <c r="M148" s="734">
        <v>3</v>
      </c>
      <c r="N148" s="735">
        <v>100.94999999999999</v>
      </c>
    </row>
    <row r="149" spans="1:14" ht="14.45" customHeight="1" x14ac:dyDescent="0.2">
      <c r="A149" s="729" t="s">
        <v>615</v>
      </c>
      <c r="B149" s="730" t="s">
        <v>616</v>
      </c>
      <c r="C149" s="731" t="s">
        <v>631</v>
      </c>
      <c r="D149" s="732" t="s">
        <v>632</v>
      </c>
      <c r="E149" s="733">
        <v>50113001</v>
      </c>
      <c r="F149" s="732" t="s">
        <v>654</v>
      </c>
      <c r="G149" s="731" t="s">
        <v>655</v>
      </c>
      <c r="H149" s="731">
        <v>185656</v>
      </c>
      <c r="I149" s="731">
        <v>85656</v>
      </c>
      <c r="J149" s="731" t="s">
        <v>914</v>
      </c>
      <c r="K149" s="731" t="s">
        <v>915</v>
      </c>
      <c r="L149" s="734">
        <v>69.839999999999989</v>
      </c>
      <c r="M149" s="734">
        <v>1</v>
      </c>
      <c r="N149" s="735">
        <v>69.839999999999989</v>
      </c>
    </row>
    <row r="150" spans="1:14" ht="14.45" customHeight="1" x14ac:dyDescent="0.2">
      <c r="A150" s="729" t="s">
        <v>615</v>
      </c>
      <c r="B150" s="730" t="s">
        <v>616</v>
      </c>
      <c r="C150" s="731" t="s">
        <v>631</v>
      </c>
      <c r="D150" s="732" t="s">
        <v>632</v>
      </c>
      <c r="E150" s="733">
        <v>50113001</v>
      </c>
      <c r="F150" s="732" t="s">
        <v>654</v>
      </c>
      <c r="G150" s="731" t="s">
        <v>662</v>
      </c>
      <c r="H150" s="731">
        <v>204626</v>
      </c>
      <c r="I150" s="731">
        <v>204626</v>
      </c>
      <c r="J150" s="731" t="s">
        <v>916</v>
      </c>
      <c r="K150" s="731" t="s">
        <v>917</v>
      </c>
      <c r="L150" s="734">
        <v>213.15881888625887</v>
      </c>
      <c r="M150" s="734">
        <v>2</v>
      </c>
      <c r="N150" s="735">
        <v>426.31763777251774</v>
      </c>
    </row>
    <row r="151" spans="1:14" ht="14.45" customHeight="1" x14ac:dyDescent="0.2">
      <c r="A151" s="729" t="s">
        <v>615</v>
      </c>
      <c r="B151" s="730" t="s">
        <v>616</v>
      </c>
      <c r="C151" s="731" t="s">
        <v>631</v>
      </c>
      <c r="D151" s="732" t="s">
        <v>632</v>
      </c>
      <c r="E151" s="733">
        <v>50113001</v>
      </c>
      <c r="F151" s="732" t="s">
        <v>654</v>
      </c>
      <c r="G151" s="731" t="s">
        <v>662</v>
      </c>
      <c r="H151" s="731">
        <v>204622</v>
      </c>
      <c r="I151" s="731">
        <v>204622</v>
      </c>
      <c r="J151" s="731" t="s">
        <v>916</v>
      </c>
      <c r="K151" s="731" t="s">
        <v>918</v>
      </c>
      <c r="L151" s="734">
        <v>72.9199329715902</v>
      </c>
      <c r="M151" s="734">
        <v>4.3890000000000002</v>
      </c>
      <c r="N151" s="735">
        <v>320.04558581230941</v>
      </c>
    </row>
    <row r="152" spans="1:14" ht="14.45" customHeight="1" x14ac:dyDescent="0.2">
      <c r="A152" s="729" t="s">
        <v>615</v>
      </c>
      <c r="B152" s="730" t="s">
        <v>616</v>
      </c>
      <c r="C152" s="731" t="s">
        <v>631</v>
      </c>
      <c r="D152" s="732" t="s">
        <v>632</v>
      </c>
      <c r="E152" s="733">
        <v>50113001</v>
      </c>
      <c r="F152" s="732" t="s">
        <v>654</v>
      </c>
      <c r="G152" s="731" t="s">
        <v>655</v>
      </c>
      <c r="H152" s="731">
        <v>840312</v>
      </c>
      <c r="I152" s="731">
        <v>0</v>
      </c>
      <c r="J152" s="731" t="s">
        <v>919</v>
      </c>
      <c r="K152" s="731" t="s">
        <v>329</v>
      </c>
      <c r="L152" s="734">
        <v>33.52000000000001</v>
      </c>
      <c r="M152" s="734">
        <v>3</v>
      </c>
      <c r="N152" s="735">
        <v>100.56000000000003</v>
      </c>
    </row>
    <row r="153" spans="1:14" ht="14.45" customHeight="1" x14ac:dyDescent="0.2">
      <c r="A153" s="729" t="s">
        <v>615</v>
      </c>
      <c r="B153" s="730" t="s">
        <v>616</v>
      </c>
      <c r="C153" s="731" t="s">
        <v>631</v>
      </c>
      <c r="D153" s="732" t="s">
        <v>632</v>
      </c>
      <c r="E153" s="733">
        <v>50113001</v>
      </c>
      <c r="F153" s="732" t="s">
        <v>654</v>
      </c>
      <c r="G153" s="731" t="s">
        <v>655</v>
      </c>
      <c r="H153" s="731">
        <v>223117</v>
      </c>
      <c r="I153" s="731">
        <v>223117</v>
      </c>
      <c r="J153" s="731" t="s">
        <v>920</v>
      </c>
      <c r="K153" s="731" t="s">
        <v>921</v>
      </c>
      <c r="L153" s="734">
        <v>64.477777777777774</v>
      </c>
      <c r="M153" s="734">
        <v>9</v>
      </c>
      <c r="N153" s="735">
        <v>580.29999999999995</v>
      </c>
    </row>
    <row r="154" spans="1:14" ht="14.45" customHeight="1" x14ac:dyDescent="0.2">
      <c r="A154" s="729" t="s">
        <v>615</v>
      </c>
      <c r="B154" s="730" t="s">
        <v>616</v>
      </c>
      <c r="C154" s="731" t="s">
        <v>631</v>
      </c>
      <c r="D154" s="732" t="s">
        <v>632</v>
      </c>
      <c r="E154" s="733">
        <v>50113001</v>
      </c>
      <c r="F154" s="732" t="s">
        <v>654</v>
      </c>
      <c r="G154" s="731" t="s">
        <v>329</v>
      </c>
      <c r="H154" s="731">
        <v>226523</v>
      </c>
      <c r="I154" s="731">
        <v>226523</v>
      </c>
      <c r="J154" s="731" t="s">
        <v>922</v>
      </c>
      <c r="K154" s="731" t="s">
        <v>923</v>
      </c>
      <c r="L154" s="734">
        <v>51.960000000000015</v>
      </c>
      <c r="M154" s="734">
        <v>23</v>
      </c>
      <c r="N154" s="735">
        <v>1195.0800000000004</v>
      </c>
    </row>
    <row r="155" spans="1:14" ht="14.45" customHeight="1" x14ac:dyDescent="0.2">
      <c r="A155" s="729" t="s">
        <v>615</v>
      </c>
      <c r="B155" s="730" t="s">
        <v>616</v>
      </c>
      <c r="C155" s="731" t="s">
        <v>631</v>
      </c>
      <c r="D155" s="732" t="s">
        <v>632</v>
      </c>
      <c r="E155" s="733">
        <v>50113001</v>
      </c>
      <c r="F155" s="732" t="s">
        <v>654</v>
      </c>
      <c r="G155" s="731" t="s">
        <v>662</v>
      </c>
      <c r="H155" s="731">
        <v>146929</v>
      </c>
      <c r="I155" s="731">
        <v>46929</v>
      </c>
      <c r="J155" s="731" t="s">
        <v>924</v>
      </c>
      <c r="K155" s="731" t="s">
        <v>925</v>
      </c>
      <c r="L155" s="734">
        <v>1045.7700000000002</v>
      </c>
      <c r="M155" s="734">
        <v>16</v>
      </c>
      <c r="N155" s="735">
        <v>16732.320000000003</v>
      </c>
    </row>
    <row r="156" spans="1:14" ht="14.45" customHeight="1" x14ac:dyDescent="0.2">
      <c r="A156" s="729" t="s">
        <v>615</v>
      </c>
      <c r="B156" s="730" t="s">
        <v>616</v>
      </c>
      <c r="C156" s="731" t="s">
        <v>631</v>
      </c>
      <c r="D156" s="732" t="s">
        <v>632</v>
      </c>
      <c r="E156" s="733">
        <v>50113001</v>
      </c>
      <c r="F156" s="732" t="s">
        <v>654</v>
      </c>
      <c r="G156" s="731" t="s">
        <v>662</v>
      </c>
      <c r="H156" s="731">
        <v>159448</v>
      </c>
      <c r="I156" s="731">
        <v>59448</v>
      </c>
      <c r="J156" s="731" t="s">
        <v>926</v>
      </c>
      <c r="K156" s="731" t="s">
        <v>927</v>
      </c>
      <c r="L156" s="734">
        <v>241.95000000000002</v>
      </c>
      <c r="M156" s="734">
        <v>46</v>
      </c>
      <c r="N156" s="735">
        <v>11129.7</v>
      </c>
    </row>
    <row r="157" spans="1:14" ht="14.45" customHeight="1" x14ac:dyDescent="0.2">
      <c r="A157" s="729" t="s">
        <v>615</v>
      </c>
      <c r="B157" s="730" t="s">
        <v>616</v>
      </c>
      <c r="C157" s="731" t="s">
        <v>631</v>
      </c>
      <c r="D157" s="732" t="s">
        <v>632</v>
      </c>
      <c r="E157" s="733">
        <v>50113001</v>
      </c>
      <c r="F157" s="732" t="s">
        <v>654</v>
      </c>
      <c r="G157" s="731" t="s">
        <v>662</v>
      </c>
      <c r="H157" s="731">
        <v>159449</v>
      </c>
      <c r="I157" s="731">
        <v>59449</v>
      </c>
      <c r="J157" s="731" t="s">
        <v>928</v>
      </c>
      <c r="K157" s="731" t="s">
        <v>929</v>
      </c>
      <c r="L157" s="734">
        <v>500.2299999999999</v>
      </c>
      <c r="M157" s="734">
        <v>25</v>
      </c>
      <c r="N157" s="735">
        <v>12505.749999999998</v>
      </c>
    </row>
    <row r="158" spans="1:14" ht="14.45" customHeight="1" x14ac:dyDescent="0.2">
      <c r="A158" s="729" t="s">
        <v>615</v>
      </c>
      <c r="B158" s="730" t="s">
        <v>616</v>
      </c>
      <c r="C158" s="731" t="s">
        <v>631</v>
      </c>
      <c r="D158" s="732" t="s">
        <v>632</v>
      </c>
      <c r="E158" s="733">
        <v>50113001</v>
      </c>
      <c r="F158" s="732" t="s">
        <v>654</v>
      </c>
      <c r="G158" s="731" t="s">
        <v>662</v>
      </c>
      <c r="H158" s="731">
        <v>147285</v>
      </c>
      <c r="I158" s="731">
        <v>47285</v>
      </c>
      <c r="J158" s="731" t="s">
        <v>930</v>
      </c>
      <c r="K158" s="731" t="s">
        <v>931</v>
      </c>
      <c r="L158" s="734">
        <v>772.06000000000006</v>
      </c>
      <c r="M158" s="734">
        <v>14</v>
      </c>
      <c r="N158" s="735">
        <v>10808.84</v>
      </c>
    </row>
    <row r="159" spans="1:14" ht="14.45" customHeight="1" x14ac:dyDescent="0.2">
      <c r="A159" s="729" t="s">
        <v>615</v>
      </c>
      <c r="B159" s="730" t="s">
        <v>616</v>
      </c>
      <c r="C159" s="731" t="s">
        <v>631</v>
      </c>
      <c r="D159" s="732" t="s">
        <v>632</v>
      </c>
      <c r="E159" s="733">
        <v>50113001</v>
      </c>
      <c r="F159" s="732" t="s">
        <v>654</v>
      </c>
      <c r="G159" s="731" t="s">
        <v>655</v>
      </c>
      <c r="H159" s="731">
        <v>127177</v>
      </c>
      <c r="I159" s="731">
        <v>127177</v>
      </c>
      <c r="J159" s="731" t="s">
        <v>932</v>
      </c>
      <c r="K159" s="731" t="s">
        <v>933</v>
      </c>
      <c r="L159" s="734">
        <v>401.72</v>
      </c>
      <c r="M159" s="734">
        <v>1</v>
      </c>
      <c r="N159" s="735">
        <v>401.72</v>
      </c>
    </row>
    <row r="160" spans="1:14" ht="14.45" customHeight="1" x14ac:dyDescent="0.2">
      <c r="A160" s="729" t="s">
        <v>615</v>
      </c>
      <c r="B160" s="730" t="s">
        <v>616</v>
      </c>
      <c r="C160" s="731" t="s">
        <v>631</v>
      </c>
      <c r="D160" s="732" t="s">
        <v>632</v>
      </c>
      <c r="E160" s="733">
        <v>50113001</v>
      </c>
      <c r="F160" s="732" t="s">
        <v>654</v>
      </c>
      <c r="G160" s="731" t="s">
        <v>662</v>
      </c>
      <c r="H160" s="731">
        <v>228744</v>
      </c>
      <c r="I160" s="731">
        <v>228744</v>
      </c>
      <c r="J160" s="731" t="s">
        <v>934</v>
      </c>
      <c r="K160" s="731" t="s">
        <v>935</v>
      </c>
      <c r="L160" s="734">
        <v>512.30000000000007</v>
      </c>
      <c r="M160" s="734">
        <v>1</v>
      </c>
      <c r="N160" s="735">
        <v>512.30000000000007</v>
      </c>
    </row>
    <row r="161" spans="1:14" ht="14.45" customHeight="1" x14ac:dyDescent="0.2">
      <c r="A161" s="729" t="s">
        <v>615</v>
      </c>
      <c r="B161" s="730" t="s">
        <v>616</v>
      </c>
      <c r="C161" s="731" t="s">
        <v>631</v>
      </c>
      <c r="D161" s="732" t="s">
        <v>632</v>
      </c>
      <c r="E161" s="733">
        <v>50113001</v>
      </c>
      <c r="F161" s="732" t="s">
        <v>654</v>
      </c>
      <c r="G161" s="731" t="s">
        <v>655</v>
      </c>
      <c r="H161" s="731">
        <v>846873</v>
      </c>
      <c r="I161" s="731">
        <v>0</v>
      </c>
      <c r="J161" s="731" t="s">
        <v>936</v>
      </c>
      <c r="K161" s="731" t="s">
        <v>329</v>
      </c>
      <c r="L161" s="734">
        <v>300.79405808512792</v>
      </c>
      <c r="M161" s="734">
        <v>1</v>
      </c>
      <c r="N161" s="735">
        <v>300.79405808512792</v>
      </c>
    </row>
    <row r="162" spans="1:14" ht="14.45" customHeight="1" x14ac:dyDescent="0.2">
      <c r="A162" s="729" t="s">
        <v>615</v>
      </c>
      <c r="B162" s="730" t="s">
        <v>616</v>
      </c>
      <c r="C162" s="731" t="s">
        <v>631</v>
      </c>
      <c r="D162" s="732" t="s">
        <v>632</v>
      </c>
      <c r="E162" s="733">
        <v>50113001</v>
      </c>
      <c r="F162" s="732" t="s">
        <v>654</v>
      </c>
      <c r="G162" s="731" t="s">
        <v>655</v>
      </c>
      <c r="H162" s="731">
        <v>500088</v>
      </c>
      <c r="I162" s="731">
        <v>0</v>
      </c>
      <c r="J162" s="731" t="s">
        <v>937</v>
      </c>
      <c r="K162" s="731" t="s">
        <v>329</v>
      </c>
      <c r="L162" s="734">
        <v>165.83000266559208</v>
      </c>
      <c r="M162" s="734">
        <v>1</v>
      </c>
      <c r="N162" s="735">
        <v>165.83000266559208</v>
      </c>
    </row>
    <row r="163" spans="1:14" ht="14.45" customHeight="1" x14ac:dyDescent="0.2">
      <c r="A163" s="729" t="s">
        <v>615</v>
      </c>
      <c r="B163" s="730" t="s">
        <v>616</v>
      </c>
      <c r="C163" s="731" t="s">
        <v>631</v>
      </c>
      <c r="D163" s="732" t="s">
        <v>632</v>
      </c>
      <c r="E163" s="733">
        <v>50113001</v>
      </c>
      <c r="F163" s="732" t="s">
        <v>654</v>
      </c>
      <c r="G163" s="731" t="s">
        <v>655</v>
      </c>
      <c r="H163" s="731">
        <v>215476</v>
      </c>
      <c r="I163" s="731">
        <v>215476</v>
      </c>
      <c r="J163" s="731" t="s">
        <v>938</v>
      </c>
      <c r="K163" s="731" t="s">
        <v>939</v>
      </c>
      <c r="L163" s="734">
        <v>147.94499999999999</v>
      </c>
      <c r="M163" s="734">
        <v>2</v>
      </c>
      <c r="N163" s="735">
        <v>295.89</v>
      </c>
    </row>
    <row r="164" spans="1:14" ht="14.45" customHeight="1" x14ac:dyDescent="0.2">
      <c r="A164" s="729" t="s">
        <v>615</v>
      </c>
      <c r="B164" s="730" t="s">
        <v>616</v>
      </c>
      <c r="C164" s="731" t="s">
        <v>631</v>
      </c>
      <c r="D164" s="732" t="s">
        <v>632</v>
      </c>
      <c r="E164" s="733">
        <v>50113001</v>
      </c>
      <c r="F164" s="732" t="s">
        <v>654</v>
      </c>
      <c r="G164" s="731" t="s">
        <v>655</v>
      </c>
      <c r="H164" s="731">
        <v>183272</v>
      </c>
      <c r="I164" s="731">
        <v>215478</v>
      </c>
      <c r="J164" s="731" t="s">
        <v>940</v>
      </c>
      <c r="K164" s="731" t="s">
        <v>941</v>
      </c>
      <c r="L164" s="734">
        <v>161.56</v>
      </c>
      <c r="M164" s="734">
        <v>1</v>
      </c>
      <c r="N164" s="735">
        <v>161.56</v>
      </c>
    </row>
    <row r="165" spans="1:14" ht="14.45" customHeight="1" x14ac:dyDescent="0.2">
      <c r="A165" s="729" t="s">
        <v>615</v>
      </c>
      <c r="B165" s="730" t="s">
        <v>616</v>
      </c>
      <c r="C165" s="731" t="s">
        <v>631</v>
      </c>
      <c r="D165" s="732" t="s">
        <v>632</v>
      </c>
      <c r="E165" s="733">
        <v>50113001</v>
      </c>
      <c r="F165" s="732" t="s">
        <v>654</v>
      </c>
      <c r="G165" s="731" t="s">
        <v>655</v>
      </c>
      <c r="H165" s="731">
        <v>501596</v>
      </c>
      <c r="I165" s="731">
        <v>0</v>
      </c>
      <c r="J165" s="731" t="s">
        <v>942</v>
      </c>
      <c r="K165" s="731" t="s">
        <v>943</v>
      </c>
      <c r="L165" s="734">
        <v>113.26</v>
      </c>
      <c r="M165" s="734">
        <v>1</v>
      </c>
      <c r="N165" s="735">
        <v>113.26</v>
      </c>
    </row>
    <row r="166" spans="1:14" ht="14.45" customHeight="1" x14ac:dyDescent="0.2">
      <c r="A166" s="729" t="s">
        <v>615</v>
      </c>
      <c r="B166" s="730" t="s">
        <v>616</v>
      </c>
      <c r="C166" s="731" t="s">
        <v>631</v>
      </c>
      <c r="D166" s="732" t="s">
        <v>632</v>
      </c>
      <c r="E166" s="733">
        <v>50113001</v>
      </c>
      <c r="F166" s="732" t="s">
        <v>654</v>
      </c>
      <c r="G166" s="731" t="s">
        <v>662</v>
      </c>
      <c r="H166" s="731">
        <v>168326</v>
      </c>
      <c r="I166" s="731">
        <v>168326</v>
      </c>
      <c r="J166" s="731" t="s">
        <v>944</v>
      </c>
      <c r="K166" s="731" t="s">
        <v>945</v>
      </c>
      <c r="L166" s="734">
        <v>389.5</v>
      </c>
      <c r="M166" s="734">
        <v>2</v>
      </c>
      <c r="N166" s="735">
        <v>779</v>
      </c>
    </row>
    <row r="167" spans="1:14" ht="14.45" customHeight="1" x14ac:dyDescent="0.2">
      <c r="A167" s="729" t="s">
        <v>615</v>
      </c>
      <c r="B167" s="730" t="s">
        <v>616</v>
      </c>
      <c r="C167" s="731" t="s">
        <v>631</v>
      </c>
      <c r="D167" s="732" t="s">
        <v>632</v>
      </c>
      <c r="E167" s="733">
        <v>50113001</v>
      </c>
      <c r="F167" s="732" t="s">
        <v>654</v>
      </c>
      <c r="G167" s="731" t="s">
        <v>329</v>
      </c>
      <c r="H167" s="731">
        <v>191104</v>
      </c>
      <c r="I167" s="731">
        <v>191104</v>
      </c>
      <c r="J167" s="731" t="s">
        <v>946</v>
      </c>
      <c r="K167" s="731" t="s">
        <v>947</v>
      </c>
      <c r="L167" s="734">
        <v>92.42</v>
      </c>
      <c r="M167" s="734">
        <v>1</v>
      </c>
      <c r="N167" s="735">
        <v>92.42</v>
      </c>
    </row>
    <row r="168" spans="1:14" ht="14.45" customHeight="1" x14ac:dyDescent="0.2">
      <c r="A168" s="729" t="s">
        <v>615</v>
      </c>
      <c r="B168" s="730" t="s">
        <v>616</v>
      </c>
      <c r="C168" s="731" t="s">
        <v>631</v>
      </c>
      <c r="D168" s="732" t="s">
        <v>632</v>
      </c>
      <c r="E168" s="733">
        <v>50113001</v>
      </c>
      <c r="F168" s="732" t="s">
        <v>654</v>
      </c>
      <c r="G168" s="731" t="s">
        <v>655</v>
      </c>
      <c r="H168" s="731">
        <v>145274</v>
      </c>
      <c r="I168" s="731">
        <v>45274</v>
      </c>
      <c r="J168" s="731" t="s">
        <v>948</v>
      </c>
      <c r="K168" s="731" t="s">
        <v>949</v>
      </c>
      <c r="L168" s="734">
        <v>71.069999999999979</v>
      </c>
      <c r="M168" s="734">
        <v>1</v>
      </c>
      <c r="N168" s="735">
        <v>71.069999999999979</v>
      </c>
    </row>
    <row r="169" spans="1:14" ht="14.45" customHeight="1" x14ac:dyDescent="0.2">
      <c r="A169" s="729" t="s">
        <v>615</v>
      </c>
      <c r="B169" s="730" t="s">
        <v>616</v>
      </c>
      <c r="C169" s="731" t="s">
        <v>631</v>
      </c>
      <c r="D169" s="732" t="s">
        <v>632</v>
      </c>
      <c r="E169" s="733">
        <v>50113001</v>
      </c>
      <c r="F169" s="732" t="s">
        <v>654</v>
      </c>
      <c r="G169" s="731" t="s">
        <v>655</v>
      </c>
      <c r="H169" s="731">
        <v>166506</v>
      </c>
      <c r="I169" s="731">
        <v>66506</v>
      </c>
      <c r="J169" s="731" t="s">
        <v>950</v>
      </c>
      <c r="K169" s="731" t="s">
        <v>951</v>
      </c>
      <c r="L169" s="734">
        <v>47.14</v>
      </c>
      <c r="M169" s="734">
        <v>2</v>
      </c>
      <c r="N169" s="735">
        <v>94.28</v>
      </c>
    </row>
    <row r="170" spans="1:14" ht="14.45" customHeight="1" x14ac:dyDescent="0.2">
      <c r="A170" s="729" t="s">
        <v>615</v>
      </c>
      <c r="B170" s="730" t="s">
        <v>616</v>
      </c>
      <c r="C170" s="731" t="s">
        <v>631</v>
      </c>
      <c r="D170" s="732" t="s">
        <v>632</v>
      </c>
      <c r="E170" s="733">
        <v>50113001</v>
      </c>
      <c r="F170" s="732" t="s">
        <v>654</v>
      </c>
      <c r="G170" s="731" t="s">
        <v>655</v>
      </c>
      <c r="H170" s="731">
        <v>229191</v>
      </c>
      <c r="I170" s="731">
        <v>229191</v>
      </c>
      <c r="J170" s="731" t="s">
        <v>952</v>
      </c>
      <c r="K170" s="731" t="s">
        <v>953</v>
      </c>
      <c r="L170" s="734">
        <v>145.63548387096773</v>
      </c>
      <c r="M170" s="734">
        <v>31</v>
      </c>
      <c r="N170" s="735">
        <v>4514.7</v>
      </c>
    </row>
    <row r="171" spans="1:14" ht="14.45" customHeight="1" x14ac:dyDescent="0.2">
      <c r="A171" s="729" t="s">
        <v>615</v>
      </c>
      <c r="B171" s="730" t="s">
        <v>616</v>
      </c>
      <c r="C171" s="731" t="s">
        <v>631</v>
      </c>
      <c r="D171" s="732" t="s">
        <v>632</v>
      </c>
      <c r="E171" s="733">
        <v>50113001</v>
      </c>
      <c r="F171" s="732" t="s">
        <v>654</v>
      </c>
      <c r="G171" s="731" t="s">
        <v>655</v>
      </c>
      <c r="H171" s="731">
        <v>229192</v>
      </c>
      <c r="I171" s="731">
        <v>229192</v>
      </c>
      <c r="J171" s="731" t="s">
        <v>952</v>
      </c>
      <c r="K171" s="731" t="s">
        <v>954</v>
      </c>
      <c r="L171" s="734">
        <v>231.18</v>
      </c>
      <c r="M171" s="734">
        <v>1</v>
      </c>
      <c r="N171" s="735">
        <v>231.18</v>
      </c>
    </row>
    <row r="172" spans="1:14" ht="14.45" customHeight="1" x14ac:dyDescent="0.2">
      <c r="A172" s="729" t="s">
        <v>615</v>
      </c>
      <c r="B172" s="730" t="s">
        <v>616</v>
      </c>
      <c r="C172" s="731" t="s">
        <v>631</v>
      </c>
      <c r="D172" s="732" t="s">
        <v>632</v>
      </c>
      <c r="E172" s="733">
        <v>50113001</v>
      </c>
      <c r="F172" s="732" t="s">
        <v>654</v>
      </c>
      <c r="G172" s="731" t="s">
        <v>655</v>
      </c>
      <c r="H172" s="731">
        <v>166015</v>
      </c>
      <c r="I172" s="731">
        <v>66015</v>
      </c>
      <c r="J172" s="731" t="s">
        <v>955</v>
      </c>
      <c r="K172" s="731" t="s">
        <v>956</v>
      </c>
      <c r="L172" s="734">
        <v>234.04000000000008</v>
      </c>
      <c r="M172" s="734">
        <v>1</v>
      </c>
      <c r="N172" s="735">
        <v>234.04000000000008</v>
      </c>
    </row>
    <row r="173" spans="1:14" ht="14.45" customHeight="1" x14ac:dyDescent="0.2">
      <c r="A173" s="729" t="s">
        <v>615</v>
      </c>
      <c r="B173" s="730" t="s">
        <v>616</v>
      </c>
      <c r="C173" s="731" t="s">
        <v>631</v>
      </c>
      <c r="D173" s="732" t="s">
        <v>632</v>
      </c>
      <c r="E173" s="733">
        <v>50113001</v>
      </c>
      <c r="F173" s="732" t="s">
        <v>654</v>
      </c>
      <c r="G173" s="731" t="s">
        <v>655</v>
      </c>
      <c r="H173" s="731">
        <v>110502</v>
      </c>
      <c r="I173" s="731">
        <v>10502</v>
      </c>
      <c r="J173" s="731" t="s">
        <v>957</v>
      </c>
      <c r="K173" s="731" t="s">
        <v>958</v>
      </c>
      <c r="L173" s="734">
        <v>88.01</v>
      </c>
      <c r="M173" s="734">
        <v>6</v>
      </c>
      <c r="N173" s="735">
        <v>528.06000000000006</v>
      </c>
    </row>
    <row r="174" spans="1:14" ht="14.45" customHeight="1" x14ac:dyDescent="0.2">
      <c r="A174" s="729" t="s">
        <v>615</v>
      </c>
      <c r="B174" s="730" t="s">
        <v>616</v>
      </c>
      <c r="C174" s="731" t="s">
        <v>631</v>
      </c>
      <c r="D174" s="732" t="s">
        <v>632</v>
      </c>
      <c r="E174" s="733">
        <v>50113001</v>
      </c>
      <c r="F174" s="732" t="s">
        <v>654</v>
      </c>
      <c r="G174" s="731" t="s">
        <v>655</v>
      </c>
      <c r="H174" s="731">
        <v>209040</v>
      </c>
      <c r="I174" s="731">
        <v>209040</v>
      </c>
      <c r="J174" s="731" t="s">
        <v>959</v>
      </c>
      <c r="K174" s="731" t="s">
        <v>960</v>
      </c>
      <c r="L174" s="734">
        <v>2845.52</v>
      </c>
      <c r="M174" s="734">
        <v>1</v>
      </c>
      <c r="N174" s="735">
        <v>2845.52</v>
      </c>
    </row>
    <row r="175" spans="1:14" ht="14.45" customHeight="1" x14ac:dyDescent="0.2">
      <c r="A175" s="729" t="s">
        <v>615</v>
      </c>
      <c r="B175" s="730" t="s">
        <v>616</v>
      </c>
      <c r="C175" s="731" t="s">
        <v>631</v>
      </c>
      <c r="D175" s="732" t="s">
        <v>632</v>
      </c>
      <c r="E175" s="733">
        <v>50113001</v>
      </c>
      <c r="F175" s="732" t="s">
        <v>654</v>
      </c>
      <c r="G175" s="731" t="s">
        <v>655</v>
      </c>
      <c r="H175" s="731">
        <v>187076</v>
      </c>
      <c r="I175" s="731">
        <v>87076</v>
      </c>
      <c r="J175" s="731" t="s">
        <v>961</v>
      </c>
      <c r="K175" s="731" t="s">
        <v>962</v>
      </c>
      <c r="L175" s="734">
        <v>134.36538461538456</v>
      </c>
      <c r="M175" s="734">
        <v>13</v>
      </c>
      <c r="N175" s="735">
        <v>1746.7499999999993</v>
      </c>
    </row>
    <row r="176" spans="1:14" ht="14.45" customHeight="1" x14ac:dyDescent="0.2">
      <c r="A176" s="729" t="s">
        <v>615</v>
      </c>
      <c r="B176" s="730" t="s">
        <v>616</v>
      </c>
      <c r="C176" s="731" t="s">
        <v>631</v>
      </c>
      <c r="D176" s="732" t="s">
        <v>632</v>
      </c>
      <c r="E176" s="733">
        <v>50113001</v>
      </c>
      <c r="F176" s="732" t="s">
        <v>654</v>
      </c>
      <c r="G176" s="731" t="s">
        <v>655</v>
      </c>
      <c r="H176" s="731">
        <v>192757</v>
      </c>
      <c r="I176" s="731">
        <v>92757</v>
      </c>
      <c r="J176" s="731" t="s">
        <v>961</v>
      </c>
      <c r="K176" s="731" t="s">
        <v>963</v>
      </c>
      <c r="L176" s="734">
        <v>73.160000000000011</v>
      </c>
      <c r="M176" s="734">
        <v>3</v>
      </c>
      <c r="N176" s="735">
        <v>219.48000000000002</v>
      </c>
    </row>
    <row r="177" spans="1:14" ht="14.45" customHeight="1" x14ac:dyDescent="0.2">
      <c r="A177" s="729" t="s">
        <v>615</v>
      </c>
      <c r="B177" s="730" t="s">
        <v>616</v>
      </c>
      <c r="C177" s="731" t="s">
        <v>631</v>
      </c>
      <c r="D177" s="732" t="s">
        <v>632</v>
      </c>
      <c r="E177" s="733">
        <v>50113001</v>
      </c>
      <c r="F177" s="732" t="s">
        <v>654</v>
      </c>
      <c r="G177" s="731" t="s">
        <v>655</v>
      </c>
      <c r="H177" s="731">
        <v>157586</v>
      </c>
      <c r="I177" s="731">
        <v>57586</v>
      </c>
      <c r="J177" s="731" t="s">
        <v>964</v>
      </c>
      <c r="K177" s="731" t="s">
        <v>965</v>
      </c>
      <c r="L177" s="734">
        <v>73.942000000000007</v>
      </c>
      <c r="M177" s="734">
        <v>5</v>
      </c>
      <c r="N177" s="735">
        <v>369.71000000000004</v>
      </c>
    </row>
    <row r="178" spans="1:14" ht="14.45" customHeight="1" x14ac:dyDescent="0.2">
      <c r="A178" s="729" t="s">
        <v>615</v>
      </c>
      <c r="B178" s="730" t="s">
        <v>616</v>
      </c>
      <c r="C178" s="731" t="s">
        <v>631</v>
      </c>
      <c r="D178" s="732" t="s">
        <v>632</v>
      </c>
      <c r="E178" s="733">
        <v>50113001</v>
      </c>
      <c r="F178" s="732" t="s">
        <v>654</v>
      </c>
      <c r="G178" s="731" t="s">
        <v>655</v>
      </c>
      <c r="H178" s="731">
        <v>846413</v>
      </c>
      <c r="I178" s="731">
        <v>57585</v>
      </c>
      <c r="J178" s="731" t="s">
        <v>966</v>
      </c>
      <c r="K178" s="731" t="s">
        <v>967</v>
      </c>
      <c r="L178" s="734">
        <v>133.12</v>
      </c>
      <c r="M178" s="734">
        <v>9</v>
      </c>
      <c r="N178" s="735">
        <v>1198.0800000000002</v>
      </c>
    </row>
    <row r="179" spans="1:14" ht="14.45" customHeight="1" x14ac:dyDescent="0.2">
      <c r="A179" s="729" t="s">
        <v>615</v>
      </c>
      <c r="B179" s="730" t="s">
        <v>616</v>
      </c>
      <c r="C179" s="731" t="s">
        <v>631</v>
      </c>
      <c r="D179" s="732" t="s">
        <v>632</v>
      </c>
      <c r="E179" s="733">
        <v>50113001</v>
      </c>
      <c r="F179" s="732" t="s">
        <v>654</v>
      </c>
      <c r="G179" s="731" t="s">
        <v>655</v>
      </c>
      <c r="H179" s="731">
        <v>848560</v>
      </c>
      <c r="I179" s="731">
        <v>125752</v>
      </c>
      <c r="J179" s="731" t="s">
        <v>968</v>
      </c>
      <c r="K179" s="731" t="s">
        <v>969</v>
      </c>
      <c r="L179" s="734">
        <v>224.11000000000004</v>
      </c>
      <c r="M179" s="734">
        <v>4</v>
      </c>
      <c r="N179" s="735">
        <v>896.44000000000017</v>
      </c>
    </row>
    <row r="180" spans="1:14" ht="14.45" customHeight="1" x14ac:dyDescent="0.2">
      <c r="A180" s="729" t="s">
        <v>615</v>
      </c>
      <c r="B180" s="730" t="s">
        <v>616</v>
      </c>
      <c r="C180" s="731" t="s">
        <v>631</v>
      </c>
      <c r="D180" s="732" t="s">
        <v>632</v>
      </c>
      <c r="E180" s="733">
        <v>50113001</v>
      </c>
      <c r="F180" s="732" t="s">
        <v>654</v>
      </c>
      <c r="G180" s="731" t="s">
        <v>655</v>
      </c>
      <c r="H180" s="731">
        <v>500618</v>
      </c>
      <c r="I180" s="731">
        <v>125753</v>
      </c>
      <c r="J180" s="731" t="s">
        <v>970</v>
      </c>
      <c r="K180" s="731" t="s">
        <v>971</v>
      </c>
      <c r="L180" s="734">
        <v>314.25</v>
      </c>
      <c r="M180" s="734">
        <v>2</v>
      </c>
      <c r="N180" s="735">
        <v>628.5</v>
      </c>
    </row>
    <row r="181" spans="1:14" ht="14.45" customHeight="1" x14ac:dyDescent="0.2">
      <c r="A181" s="729" t="s">
        <v>615</v>
      </c>
      <c r="B181" s="730" t="s">
        <v>616</v>
      </c>
      <c r="C181" s="731" t="s">
        <v>631</v>
      </c>
      <c r="D181" s="732" t="s">
        <v>632</v>
      </c>
      <c r="E181" s="733">
        <v>50113001</v>
      </c>
      <c r="F181" s="732" t="s">
        <v>654</v>
      </c>
      <c r="G181" s="731" t="s">
        <v>655</v>
      </c>
      <c r="H181" s="731">
        <v>181293</v>
      </c>
      <c r="I181" s="731">
        <v>181293</v>
      </c>
      <c r="J181" s="731" t="s">
        <v>972</v>
      </c>
      <c r="K181" s="731" t="s">
        <v>973</v>
      </c>
      <c r="L181" s="734">
        <v>228.035</v>
      </c>
      <c r="M181" s="734">
        <v>4</v>
      </c>
      <c r="N181" s="735">
        <v>912.14</v>
      </c>
    </row>
    <row r="182" spans="1:14" ht="14.45" customHeight="1" x14ac:dyDescent="0.2">
      <c r="A182" s="729" t="s">
        <v>615</v>
      </c>
      <c r="B182" s="730" t="s">
        <v>616</v>
      </c>
      <c r="C182" s="731" t="s">
        <v>631</v>
      </c>
      <c r="D182" s="732" t="s">
        <v>632</v>
      </c>
      <c r="E182" s="733">
        <v>50113001</v>
      </c>
      <c r="F182" s="732" t="s">
        <v>654</v>
      </c>
      <c r="G182" s="731" t="s">
        <v>662</v>
      </c>
      <c r="H182" s="731">
        <v>112669</v>
      </c>
      <c r="I182" s="731">
        <v>12669</v>
      </c>
      <c r="J182" s="731" t="s">
        <v>974</v>
      </c>
      <c r="K182" s="731" t="s">
        <v>975</v>
      </c>
      <c r="L182" s="734">
        <v>104.49984924970759</v>
      </c>
      <c r="M182" s="734">
        <v>13.397000000000002</v>
      </c>
      <c r="N182" s="735">
        <v>1399.9844803983328</v>
      </c>
    </row>
    <row r="183" spans="1:14" ht="14.45" customHeight="1" x14ac:dyDescent="0.2">
      <c r="A183" s="729" t="s">
        <v>615</v>
      </c>
      <c r="B183" s="730" t="s">
        <v>616</v>
      </c>
      <c r="C183" s="731" t="s">
        <v>631</v>
      </c>
      <c r="D183" s="732" t="s">
        <v>632</v>
      </c>
      <c r="E183" s="733">
        <v>50113001</v>
      </c>
      <c r="F183" s="732" t="s">
        <v>654</v>
      </c>
      <c r="G183" s="731" t="s">
        <v>662</v>
      </c>
      <c r="H183" s="731">
        <v>12670</v>
      </c>
      <c r="I183" s="731">
        <v>12670</v>
      </c>
      <c r="J183" s="731" t="s">
        <v>974</v>
      </c>
      <c r="K183" s="731" t="s">
        <v>976</v>
      </c>
      <c r="L183" s="734">
        <v>158.60175543703903</v>
      </c>
      <c r="M183" s="734">
        <v>20.401999999999997</v>
      </c>
      <c r="N183" s="735">
        <v>3235.7930144264697</v>
      </c>
    </row>
    <row r="184" spans="1:14" ht="14.45" customHeight="1" x14ac:dyDescent="0.2">
      <c r="A184" s="729" t="s">
        <v>615</v>
      </c>
      <c r="B184" s="730" t="s">
        <v>616</v>
      </c>
      <c r="C184" s="731" t="s">
        <v>631</v>
      </c>
      <c r="D184" s="732" t="s">
        <v>632</v>
      </c>
      <c r="E184" s="733">
        <v>50113001</v>
      </c>
      <c r="F184" s="732" t="s">
        <v>654</v>
      </c>
      <c r="G184" s="731" t="s">
        <v>662</v>
      </c>
      <c r="H184" s="731">
        <v>112671</v>
      </c>
      <c r="I184" s="731">
        <v>12671</v>
      </c>
      <c r="J184" s="731" t="s">
        <v>974</v>
      </c>
      <c r="K184" s="731" t="s">
        <v>977</v>
      </c>
      <c r="L184" s="734">
        <v>324.49957167451805</v>
      </c>
      <c r="M184" s="734">
        <v>5.7459990000000003</v>
      </c>
      <c r="N184" s="735">
        <v>1864.5742143422092</v>
      </c>
    </row>
    <row r="185" spans="1:14" ht="14.45" customHeight="1" x14ac:dyDescent="0.2">
      <c r="A185" s="729" t="s">
        <v>615</v>
      </c>
      <c r="B185" s="730" t="s">
        <v>616</v>
      </c>
      <c r="C185" s="731" t="s">
        <v>631</v>
      </c>
      <c r="D185" s="732" t="s">
        <v>632</v>
      </c>
      <c r="E185" s="733">
        <v>50113001</v>
      </c>
      <c r="F185" s="732" t="s">
        <v>654</v>
      </c>
      <c r="G185" s="731" t="s">
        <v>329</v>
      </c>
      <c r="H185" s="731">
        <v>242233</v>
      </c>
      <c r="I185" s="731">
        <v>242233</v>
      </c>
      <c r="J185" s="731" t="s">
        <v>978</v>
      </c>
      <c r="K185" s="731" t="s">
        <v>979</v>
      </c>
      <c r="L185" s="734">
        <v>335.137</v>
      </c>
      <c r="M185" s="734">
        <v>5.1859999999999999</v>
      </c>
      <c r="N185" s="735">
        <v>1738.0204820000001</v>
      </c>
    </row>
    <row r="186" spans="1:14" ht="14.45" customHeight="1" x14ac:dyDescent="0.2">
      <c r="A186" s="729" t="s">
        <v>615</v>
      </c>
      <c r="B186" s="730" t="s">
        <v>616</v>
      </c>
      <c r="C186" s="731" t="s">
        <v>631</v>
      </c>
      <c r="D186" s="732" t="s">
        <v>632</v>
      </c>
      <c r="E186" s="733">
        <v>50113001</v>
      </c>
      <c r="F186" s="732" t="s">
        <v>654</v>
      </c>
      <c r="G186" s="731" t="s">
        <v>662</v>
      </c>
      <c r="H186" s="731">
        <v>243138</v>
      </c>
      <c r="I186" s="731">
        <v>243138</v>
      </c>
      <c r="J186" s="731" t="s">
        <v>980</v>
      </c>
      <c r="K186" s="731" t="s">
        <v>981</v>
      </c>
      <c r="L186" s="734">
        <v>58.17</v>
      </c>
      <c r="M186" s="734">
        <v>2</v>
      </c>
      <c r="N186" s="735">
        <v>116.34</v>
      </c>
    </row>
    <row r="187" spans="1:14" ht="14.45" customHeight="1" x14ac:dyDescent="0.2">
      <c r="A187" s="729" t="s">
        <v>615</v>
      </c>
      <c r="B187" s="730" t="s">
        <v>616</v>
      </c>
      <c r="C187" s="731" t="s">
        <v>631</v>
      </c>
      <c r="D187" s="732" t="s">
        <v>632</v>
      </c>
      <c r="E187" s="733">
        <v>50113001</v>
      </c>
      <c r="F187" s="732" t="s">
        <v>654</v>
      </c>
      <c r="G187" s="731" t="s">
        <v>655</v>
      </c>
      <c r="H187" s="731">
        <v>220531</v>
      </c>
      <c r="I187" s="731">
        <v>220531</v>
      </c>
      <c r="J187" s="731" t="s">
        <v>982</v>
      </c>
      <c r="K187" s="731" t="s">
        <v>983</v>
      </c>
      <c r="L187" s="734">
        <v>155.81999999999996</v>
      </c>
      <c r="M187" s="734">
        <v>1</v>
      </c>
      <c r="N187" s="735">
        <v>155.81999999999996</v>
      </c>
    </row>
    <row r="188" spans="1:14" ht="14.45" customHeight="1" x14ac:dyDescent="0.2">
      <c r="A188" s="729" t="s">
        <v>615</v>
      </c>
      <c r="B188" s="730" t="s">
        <v>616</v>
      </c>
      <c r="C188" s="731" t="s">
        <v>631</v>
      </c>
      <c r="D188" s="732" t="s">
        <v>632</v>
      </c>
      <c r="E188" s="733">
        <v>50113001</v>
      </c>
      <c r="F188" s="732" t="s">
        <v>654</v>
      </c>
      <c r="G188" s="731" t="s">
        <v>655</v>
      </c>
      <c r="H188" s="731">
        <v>142613</v>
      </c>
      <c r="I188" s="731">
        <v>42613</v>
      </c>
      <c r="J188" s="731" t="s">
        <v>984</v>
      </c>
      <c r="K188" s="731" t="s">
        <v>985</v>
      </c>
      <c r="L188" s="734">
        <v>130.238</v>
      </c>
      <c r="M188" s="734">
        <v>10</v>
      </c>
      <c r="N188" s="735">
        <v>1302.3800000000001</v>
      </c>
    </row>
    <row r="189" spans="1:14" ht="14.45" customHeight="1" x14ac:dyDescent="0.2">
      <c r="A189" s="729" t="s">
        <v>615</v>
      </c>
      <c r="B189" s="730" t="s">
        <v>616</v>
      </c>
      <c r="C189" s="731" t="s">
        <v>631</v>
      </c>
      <c r="D189" s="732" t="s">
        <v>632</v>
      </c>
      <c r="E189" s="733">
        <v>50113001</v>
      </c>
      <c r="F189" s="732" t="s">
        <v>654</v>
      </c>
      <c r="G189" s="731" t="s">
        <v>655</v>
      </c>
      <c r="H189" s="731">
        <v>149990</v>
      </c>
      <c r="I189" s="731">
        <v>49990</v>
      </c>
      <c r="J189" s="731" t="s">
        <v>984</v>
      </c>
      <c r="K189" s="731" t="s">
        <v>986</v>
      </c>
      <c r="L189" s="734">
        <v>169.96599999999995</v>
      </c>
      <c r="M189" s="734">
        <v>20</v>
      </c>
      <c r="N189" s="735">
        <v>3399.3199999999993</v>
      </c>
    </row>
    <row r="190" spans="1:14" ht="14.45" customHeight="1" x14ac:dyDescent="0.2">
      <c r="A190" s="729" t="s">
        <v>615</v>
      </c>
      <c r="B190" s="730" t="s">
        <v>616</v>
      </c>
      <c r="C190" s="731" t="s">
        <v>631</v>
      </c>
      <c r="D190" s="732" t="s">
        <v>632</v>
      </c>
      <c r="E190" s="733">
        <v>50113001</v>
      </c>
      <c r="F190" s="732" t="s">
        <v>654</v>
      </c>
      <c r="G190" s="731" t="s">
        <v>655</v>
      </c>
      <c r="H190" s="731">
        <v>241226</v>
      </c>
      <c r="I190" s="731">
        <v>241226</v>
      </c>
      <c r="J190" s="731" t="s">
        <v>987</v>
      </c>
      <c r="K190" s="731" t="s">
        <v>988</v>
      </c>
      <c r="L190" s="734">
        <v>82.780000000000015</v>
      </c>
      <c r="M190" s="734">
        <v>1</v>
      </c>
      <c r="N190" s="735">
        <v>82.780000000000015</v>
      </c>
    </row>
    <row r="191" spans="1:14" ht="14.45" customHeight="1" x14ac:dyDescent="0.2">
      <c r="A191" s="729" t="s">
        <v>615</v>
      </c>
      <c r="B191" s="730" t="s">
        <v>616</v>
      </c>
      <c r="C191" s="731" t="s">
        <v>631</v>
      </c>
      <c r="D191" s="732" t="s">
        <v>632</v>
      </c>
      <c r="E191" s="733">
        <v>50113001</v>
      </c>
      <c r="F191" s="732" t="s">
        <v>654</v>
      </c>
      <c r="G191" s="731" t="s">
        <v>655</v>
      </c>
      <c r="H191" s="731">
        <v>116462</v>
      </c>
      <c r="I191" s="731">
        <v>238146</v>
      </c>
      <c r="J191" s="731" t="s">
        <v>989</v>
      </c>
      <c r="K191" s="731" t="s">
        <v>990</v>
      </c>
      <c r="L191" s="734">
        <v>133.84000000000003</v>
      </c>
      <c r="M191" s="734">
        <v>5</v>
      </c>
      <c r="N191" s="735">
        <v>669.20000000000016</v>
      </c>
    </row>
    <row r="192" spans="1:14" ht="14.45" customHeight="1" x14ac:dyDescent="0.2">
      <c r="A192" s="729" t="s">
        <v>615</v>
      </c>
      <c r="B192" s="730" t="s">
        <v>616</v>
      </c>
      <c r="C192" s="731" t="s">
        <v>631</v>
      </c>
      <c r="D192" s="732" t="s">
        <v>632</v>
      </c>
      <c r="E192" s="733">
        <v>50113001</v>
      </c>
      <c r="F192" s="732" t="s">
        <v>654</v>
      </c>
      <c r="G192" s="731" t="s">
        <v>655</v>
      </c>
      <c r="H192" s="731">
        <v>214595</v>
      </c>
      <c r="I192" s="731">
        <v>214595</v>
      </c>
      <c r="J192" s="731" t="s">
        <v>991</v>
      </c>
      <c r="K192" s="731" t="s">
        <v>992</v>
      </c>
      <c r="L192" s="734">
        <v>134.31545454545451</v>
      </c>
      <c r="M192" s="734">
        <v>11</v>
      </c>
      <c r="N192" s="735">
        <v>1477.4699999999998</v>
      </c>
    </row>
    <row r="193" spans="1:14" ht="14.45" customHeight="1" x14ac:dyDescent="0.2">
      <c r="A193" s="729" t="s">
        <v>615</v>
      </c>
      <c r="B193" s="730" t="s">
        <v>616</v>
      </c>
      <c r="C193" s="731" t="s">
        <v>631</v>
      </c>
      <c r="D193" s="732" t="s">
        <v>632</v>
      </c>
      <c r="E193" s="733">
        <v>50113001</v>
      </c>
      <c r="F193" s="732" t="s">
        <v>654</v>
      </c>
      <c r="G193" s="731" t="s">
        <v>655</v>
      </c>
      <c r="H193" s="731">
        <v>214596</v>
      </c>
      <c r="I193" s="731">
        <v>214596</v>
      </c>
      <c r="J193" s="731" t="s">
        <v>993</v>
      </c>
      <c r="K193" s="731" t="s">
        <v>994</v>
      </c>
      <c r="L193" s="734">
        <v>91.911999999999992</v>
      </c>
      <c r="M193" s="734">
        <v>10</v>
      </c>
      <c r="N193" s="735">
        <v>919.11999999999989</v>
      </c>
    </row>
    <row r="194" spans="1:14" ht="14.45" customHeight="1" x14ac:dyDescent="0.2">
      <c r="A194" s="729" t="s">
        <v>615</v>
      </c>
      <c r="B194" s="730" t="s">
        <v>616</v>
      </c>
      <c r="C194" s="731" t="s">
        <v>631</v>
      </c>
      <c r="D194" s="732" t="s">
        <v>632</v>
      </c>
      <c r="E194" s="733">
        <v>50113001</v>
      </c>
      <c r="F194" s="732" t="s">
        <v>654</v>
      </c>
      <c r="G194" s="731" t="s">
        <v>655</v>
      </c>
      <c r="H194" s="731">
        <v>125489</v>
      </c>
      <c r="I194" s="731">
        <v>25489</v>
      </c>
      <c r="J194" s="731" t="s">
        <v>995</v>
      </c>
      <c r="K194" s="731" t="s">
        <v>996</v>
      </c>
      <c r="L194" s="734">
        <v>4567.84</v>
      </c>
      <c r="M194" s="734">
        <v>1</v>
      </c>
      <c r="N194" s="735">
        <v>4567.84</v>
      </c>
    </row>
    <row r="195" spans="1:14" ht="14.45" customHeight="1" x14ac:dyDescent="0.2">
      <c r="A195" s="729" t="s">
        <v>615</v>
      </c>
      <c r="B195" s="730" t="s">
        <v>616</v>
      </c>
      <c r="C195" s="731" t="s">
        <v>631</v>
      </c>
      <c r="D195" s="732" t="s">
        <v>632</v>
      </c>
      <c r="E195" s="733">
        <v>50113001</v>
      </c>
      <c r="F195" s="732" t="s">
        <v>654</v>
      </c>
      <c r="G195" s="731" t="s">
        <v>655</v>
      </c>
      <c r="H195" s="731">
        <v>173500</v>
      </c>
      <c r="I195" s="731">
        <v>173500</v>
      </c>
      <c r="J195" s="731" t="s">
        <v>997</v>
      </c>
      <c r="K195" s="731" t="s">
        <v>998</v>
      </c>
      <c r="L195" s="734">
        <v>141.85000000000002</v>
      </c>
      <c r="M195" s="734">
        <v>1</v>
      </c>
      <c r="N195" s="735">
        <v>141.85000000000002</v>
      </c>
    </row>
    <row r="196" spans="1:14" ht="14.45" customHeight="1" x14ac:dyDescent="0.2">
      <c r="A196" s="729" t="s">
        <v>615</v>
      </c>
      <c r="B196" s="730" t="s">
        <v>616</v>
      </c>
      <c r="C196" s="731" t="s">
        <v>631</v>
      </c>
      <c r="D196" s="732" t="s">
        <v>632</v>
      </c>
      <c r="E196" s="733">
        <v>50113001</v>
      </c>
      <c r="F196" s="732" t="s">
        <v>654</v>
      </c>
      <c r="G196" s="731" t="s">
        <v>655</v>
      </c>
      <c r="H196" s="731">
        <v>219219</v>
      </c>
      <c r="I196" s="731">
        <v>219219</v>
      </c>
      <c r="J196" s="731" t="s">
        <v>999</v>
      </c>
      <c r="K196" s="731" t="s">
        <v>1000</v>
      </c>
      <c r="L196" s="734">
        <v>401.63</v>
      </c>
      <c r="M196" s="734">
        <v>1</v>
      </c>
      <c r="N196" s="735">
        <v>401.63</v>
      </c>
    </row>
    <row r="197" spans="1:14" ht="14.45" customHeight="1" x14ac:dyDescent="0.2">
      <c r="A197" s="729" t="s">
        <v>615</v>
      </c>
      <c r="B197" s="730" t="s">
        <v>616</v>
      </c>
      <c r="C197" s="731" t="s">
        <v>631</v>
      </c>
      <c r="D197" s="732" t="s">
        <v>632</v>
      </c>
      <c r="E197" s="733">
        <v>50113001</v>
      </c>
      <c r="F197" s="732" t="s">
        <v>654</v>
      </c>
      <c r="G197" s="731" t="s">
        <v>662</v>
      </c>
      <c r="H197" s="731">
        <v>153639</v>
      </c>
      <c r="I197" s="731">
        <v>53639</v>
      </c>
      <c r="J197" s="731" t="s">
        <v>1001</v>
      </c>
      <c r="K197" s="731" t="s">
        <v>949</v>
      </c>
      <c r="L197" s="734">
        <v>80.88</v>
      </c>
      <c r="M197" s="734">
        <v>2</v>
      </c>
      <c r="N197" s="735">
        <v>161.76</v>
      </c>
    </row>
    <row r="198" spans="1:14" ht="14.45" customHeight="1" x14ac:dyDescent="0.2">
      <c r="A198" s="729" t="s">
        <v>615</v>
      </c>
      <c r="B198" s="730" t="s">
        <v>616</v>
      </c>
      <c r="C198" s="731" t="s">
        <v>631</v>
      </c>
      <c r="D198" s="732" t="s">
        <v>632</v>
      </c>
      <c r="E198" s="733">
        <v>50113001</v>
      </c>
      <c r="F198" s="732" t="s">
        <v>654</v>
      </c>
      <c r="G198" s="731" t="s">
        <v>655</v>
      </c>
      <c r="H198" s="731">
        <v>229132</v>
      </c>
      <c r="I198" s="731">
        <v>229132</v>
      </c>
      <c r="J198" s="731" t="s">
        <v>1002</v>
      </c>
      <c r="K198" s="731" t="s">
        <v>1003</v>
      </c>
      <c r="L198" s="734">
        <v>90.375772533852725</v>
      </c>
      <c r="M198" s="734">
        <v>26</v>
      </c>
      <c r="N198" s="735">
        <v>2349.7700858801709</v>
      </c>
    </row>
    <row r="199" spans="1:14" ht="14.45" customHeight="1" x14ac:dyDescent="0.2">
      <c r="A199" s="729" t="s">
        <v>615</v>
      </c>
      <c r="B199" s="730" t="s">
        <v>616</v>
      </c>
      <c r="C199" s="731" t="s">
        <v>631</v>
      </c>
      <c r="D199" s="732" t="s">
        <v>632</v>
      </c>
      <c r="E199" s="733">
        <v>50113001</v>
      </c>
      <c r="F199" s="732" t="s">
        <v>654</v>
      </c>
      <c r="G199" s="731" t="s">
        <v>655</v>
      </c>
      <c r="H199" s="731">
        <v>242252</v>
      </c>
      <c r="I199" s="731">
        <v>242252</v>
      </c>
      <c r="J199" s="731" t="s">
        <v>1004</v>
      </c>
      <c r="K199" s="731" t="s">
        <v>1005</v>
      </c>
      <c r="L199" s="734">
        <v>159.59603363308767</v>
      </c>
      <c r="M199" s="734">
        <v>620.60087349999901</v>
      </c>
      <c r="N199" s="735">
        <v>99045.437879829435</v>
      </c>
    </row>
    <row r="200" spans="1:14" ht="14.45" customHeight="1" x14ac:dyDescent="0.2">
      <c r="A200" s="729" t="s">
        <v>615</v>
      </c>
      <c r="B200" s="730" t="s">
        <v>616</v>
      </c>
      <c r="C200" s="731" t="s">
        <v>631</v>
      </c>
      <c r="D200" s="732" t="s">
        <v>632</v>
      </c>
      <c r="E200" s="733">
        <v>50113001</v>
      </c>
      <c r="F200" s="732" t="s">
        <v>654</v>
      </c>
      <c r="G200" s="731" t="s">
        <v>662</v>
      </c>
      <c r="H200" s="731">
        <v>149195</v>
      </c>
      <c r="I200" s="731">
        <v>49195</v>
      </c>
      <c r="J200" s="731" t="s">
        <v>1006</v>
      </c>
      <c r="K200" s="731" t="s">
        <v>1007</v>
      </c>
      <c r="L200" s="734">
        <v>99.875</v>
      </c>
      <c r="M200" s="734">
        <v>8</v>
      </c>
      <c r="N200" s="735">
        <v>799</v>
      </c>
    </row>
    <row r="201" spans="1:14" ht="14.45" customHeight="1" x14ac:dyDescent="0.2">
      <c r="A201" s="729" t="s">
        <v>615</v>
      </c>
      <c r="B201" s="730" t="s">
        <v>616</v>
      </c>
      <c r="C201" s="731" t="s">
        <v>631</v>
      </c>
      <c r="D201" s="732" t="s">
        <v>632</v>
      </c>
      <c r="E201" s="733">
        <v>50113001</v>
      </c>
      <c r="F201" s="732" t="s">
        <v>654</v>
      </c>
      <c r="G201" s="731" t="s">
        <v>662</v>
      </c>
      <c r="H201" s="731">
        <v>114439</v>
      </c>
      <c r="I201" s="731">
        <v>14439</v>
      </c>
      <c r="J201" s="731" t="s">
        <v>1006</v>
      </c>
      <c r="K201" s="731" t="s">
        <v>1008</v>
      </c>
      <c r="L201" s="734">
        <v>33.361538763728824</v>
      </c>
      <c r="M201" s="734">
        <v>13</v>
      </c>
      <c r="N201" s="735">
        <v>433.7000039284747</v>
      </c>
    </row>
    <row r="202" spans="1:14" ht="14.45" customHeight="1" x14ac:dyDescent="0.2">
      <c r="A202" s="729" t="s">
        <v>615</v>
      </c>
      <c r="B202" s="730" t="s">
        <v>616</v>
      </c>
      <c r="C202" s="731" t="s">
        <v>631</v>
      </c>
      <c r="D202" s="732" t="s">
        <v>632</v>
      </c>
      <c r="E202" s="733">
        <v>50113001</v>
      </c>
      <c r="F202" s="732" t="s">
        <v>654</v>
      </c>
      <c r="G202" s="731" t="s">
        <v>655</v>
      </c>
      <c r="H202" s="731">
        <v>216978</v>
      </c>
      <c r="I202" s="731">
        <v>216978</v>
      </c>
      <c r="J202" s="731" t="s">
        <v>1009</v>
      </c>
      <c r="K202" s="731" t="s">
        <v>1010</v>
      </c>
      <c r="L202" s="734">
        <v>291.27999999999992</v>
      </c>
      <c r="M202" s="734">
        <v>1</v>
      </c>
      <c r="N202" s="735">
        <v>291.27999999999992</v>
      </c>
    </row>
    <row r="203" spans="1:14" ht="14.45" customHeight="1" x14ac:dyDescent="0.2">
      <c r="A203" s="729" t="s">
        <v>615</v>
      </c>
      <c r="B203" s="730" t="s">
        <v>616</v>
      </c>
      <c r="C203" s="731" t="s">
        <v>631</v>
      </c>
      <c r="D203" s="732" t="s">
        <v>632</v>
      </c>
      <c r="E203" s="733">
        <v>50113001</v>
      </c>
      <c r="F203" s="732" t="s">
        <v>654</v>
      </c>
      <c r="G203" s="731" t="s">
        <v>655</v>
      </c>
      <c r="H203" s="731">
        <v>243142</v>
      </c>
      <c r="I203" s="731">
        <v>243142</v>
      </c>
      <c r="J203" s="731" t="s">
        <v>1011</v>
      </c>
      <c r="K203" s="731" t="s">
        <v>1012</v>
      </c>
      <c r="L203" s="734">
        <v>178.15</v>
      </c>
      <c r="M203" s="734">
        <v>27</v>
      </c>
      <c r="N203" s="735">
        <v>4810.05</v>
      </c>
    </row>
    <row r="204" spans="1:14" ht="14.45" customHeight="1" x14ac:dyDescent="0.2">
      <c r="A204" s="729" t="s">
        <v>615</v>
      </c>
      <c r="B204" s="730" t="s">
        <v>616</v>
      </c>
      <c r="C204" s="731" t="s">
        <v>631</v>
      </c>
      <c r="D204" s="732" t="s">
        <v>632</v>
      </c>
      <c r="E204" s="733">
        <v>50113001</v>
      </c>
      <c r="F204" s="732" t="s">
        <v>654</v>
      </c>
      <c r="G204" s="731" t="s">
        <v>655</v>
      </c>
      <c r="H204" s="731">
        <v>243143</v>
      </c>
      <c r="I204" s="731">
        <v>243143</v>
      </c>
      <c r="J204" s="731" t="s">
        <v>1011</v>
      </c>
      <c r="K204" s="731" t="s">
        <v>1013</v>
      </c>
      <c r="L204" s="734">
        <v>296.35250000000008</v>
      </c>
      <c r="M204" s="734">
        <v>8</v>
      </c>
      <c r="N204" s="735">
        <v>2370.8200000000006</v>
      </c>
    </row>
    <row r="205" spans="1:14" ht="14.45" customHeight="1" x14ac:dyDescent="0.2">
      <c r="A205" s="729" t="s">
        <v>615</v>
      </c>
      <c r="B205" s="730" t="s">
        <v>616</v>
      </c>
      <c r="C205" s="731" t="s">
        <v>631</v>
      </c>
      <c r="D205" s="732" t="s">
        <v>632</v>
      </c>
      <c r="E205" s="733">
        <v>50113001</v>
      </c>
      <c r="F205" s="732" t="s">
        <v>654</v>
      </c>
      <c r="G205" s="731" t="s">
        <v>662</v>
      </c>
      <c r="H205" s="731">
        <v>213477</v>
      </c>
      <c r="I205" s="731">
        <v>213477</v>
      </c>
      <c r="J205" s="731" t="s">
        <v>1014</v>
      </c>
      <c r="K205" s="731" t="s">
        <v>1015</v>
      </c>
      <c r="L205" s="734">
        <v>3299.89</v>
      </c>
      <c r="M205" s="734">
        <v>1</v>
      </c>
      <c r="N205" s="735">
        <v>3299.89</v>
      </c>
    </row>
    <row r="206" spans="1:14" ht="14.45" customHeight="1" x14ac:dyDescent="0.2">
      <c r="A206" s="729" t="s">
        <v>615</v>
      </c>
      <c r="B206" s="730" t="s">
        <v>616</v>
      </c>
      <c r="C206" s="731" t="s">
        <v>631</v>
      </c>
      <c r="D206" s="732" t="s">
        <v>632</v>
      </c>
      <c r="E206" s="733">
        <v>50113001</v>
      </c>
      <c r="F206" s="732" t="s">
        <v>654</v>
      </c>
      <c r="G206" s="731" t="s">
        <v>662</v>
      </c>
      <c r="H206" s="731">
        <v>213485</v>
      </c>
      <c r="I206" s="731">
        <v>213485</v>
      </c>
      <c r="J206" s="731" t="s">
        <v>1016</v>
      </c>
      <c r="K206" s="731" t="s">
        <v>1017</v>
      </c>
      <c r="L206" s="734">
        <v>721.16</v>
      </c>
      <c r="M206" s="734">
        <v>22</v>
      </c>
      <c r="N206" s="735">
        <v>15865.519999999999</v>
      </c>
    </row>
    <row r="207" spans="1:14" ht="14.45" customHeight="1" x14ac:dyDescent="0.2">
      <c r="A207" s="729" t="s">
        <v>615</v>
      </c>
      <c r="B207" s="730" t="s">
        <v>616</v>
      </c>
      <c r="C207" s="731" t="s">
        <v>631</v>
      </c>
      <c r="D207" s="732" t="s">
        <v>632</v>
      </c>
      <c r="E207" s="733">
        <v>50113001</v>
      </c>
      <c r="F207" s="732" t="s">
        <v>654</v>
      </c>
      <c r="G207" s="731" t="s">
        <v>662</v>
      </c>
      <c r="H207" s="731">
        <v>213494</v>
      </c>
      <c r="I207" s="731">
        <v>213494</v>
      </c>
      <c r="J207" s="731" t="s">
        <v>1016</v>
      </c>
      <c r="K207" s="731" t="s">
        <v>1018</v>
      </c>
      <c r="L207" s="734">
        <v>344.92673913043478</v>
      </c>
      <c r="M207" s="734">
        <v>46</v>
      </c>
      <c r="N207" s="735">
        <v>15866.63</v>
      </c>
    </row>
    <row r="208" spans="1:14" ht="14.45" customHeight="1" x14ac:dyDescent="0.2">
      <c r="A208" s="729" t="s">
        <v>615</v>
      </c>
      <c r="B208" s="730" t="s">
        <v>616</v>
      </c>
      <c r="C208" s="731" t="s">
        <v>631</v>
      </c>
      <c r="D208" s="732" t="s">
        <v>632</v>
      </c>
      <c r="E208" s="733">
        <v>50113001</v>
      </c>
      <c r="F208" s="732" t="s">
        <v>654</v>
      </c>
      <c r="G208" s="731" t="s">
        <v>662</v>
      </c>
      <c r="H208" s="731">
        <v>213490</v>
      </c>
      <c r="I208" s="731">
        <v>213490</v>
      </c>
      <c r="J208" s="731" t="s">
        <v>1016</v>
      </c>
      <c r="K208" s="731" t="s">
        <v>1019</v>
      </c>
      <c r="L208" s="734">
        <v>913.55000000000007</v>
      </c>
      <c r="M208" s="734">
        <v>6</v>
      </c>
      <c r="N208" s="735">
        <v>5481.3</v>
      </c>
    </row>
    <row r="209" spans="1:14" ht="14.45" customHeight="1" x14ac:dyDescent="0.2">
      <c r="A209" s="729" t="s">
        <v>615</v>
      </c>
      <c r="B209" s="730" t="s">
        <v>616</v>
      </c>
      <c r="C209" s="731" t="s">
        <v>631</v>
      </c>
      <c r="D209" s="732" t="s">
        <v>632</v>
      </c>
      <c r="E209" s="733">
        <v>50113001</v>
      </c>
      <c r="F209" s="732" t="s">
        <v>654</v>
      </c>
      <c r="G209" s="731" t="s">
        <v>662</v>
      </c>
      <c r="H209" s="731">
        <v>213489</v>
      </c>
      <c r="I209" s="731">
        <v>213489</v>
      </c>
      <c r="J209" s="731" t="s">
        <v>1016</v>
      </c>
      <c r="K209" s="731" t="s">
        <v>1020</v>
      </c>
      <c r="L209" s="734">
        <v>532.70714285714291</v>
      </c>
      <c r="M209" s="734">
        <v>35</v>
      </c>
      <c r="N209" s="735">
        <v>18644.75</v>
      </c>
    </row>
    <row r="210" spans="1:14" ht="14.45" customHeight="1" x14ac:dyDescent="0.2">
      <c r="A210" s="729" t="s">
        <v>615</v>
      </c>
      <c r="B210" s="730" t="s">
        <v>616</v>
      </c>
      <c r="C210" s="731" t="s">
        <v>631</v>
      </c>
      <c r="D210" s="732" t="s">
        <v>632</v>
      </c>
      <c r="E210" s="733">
        <v>50113001</v>
      </c>
      <c r="F210" s="732" t="s">
        <v>654</v>
      </c>
      <c r="G210" s="731" t="s">
        <v>662</v>
      </c>
      <c r="H210" s="731">
        <v>213482</v>
      </c>
      <c r="I210" s="731">
        <v>213482</v>
      </c>
      <c r="J210" s="731" t="s">
        <v>1021</v>
      </c>
      <c r="K210" s="731" t="s">
        <v>1022</v>
      </c>
      <c r="L210" s="734">
        <v>1500.9500000000005</v>
      </c>
      <c r="M210" s="734">
        <v>16</v>
      </c>
      <c r="N210" s="735">
        <v>24015.200000000008</v>
      </c>
    </row>
    <row r="211" spans="1:14" ht="14.45" customHeight="1" x14ac:dyDescent="0.2">
      <c r="A211" s="729" t="s">
        <v>615</v>
      </c>
      <c r="B211" s="730" t="s">
        <v>616</v>
      </c>
      <c r="C211" s="731" t="s">
        <v>631</v>
      </c>
      <c r="D211" s="732" t="s">
        <v>632</v>
      </c>
      <c r="E211" s="733">
        <v>50113001</v>
      </c>
      <c r="F211" s="732" t="s">
        <v>654</v>
      </c>
      <c r="G211" s="731" t="s">
        <v>662</v>
      </c>
      <c r="H211" s="731">
        <v>213480</v>
      </c>
      <c r="I211" s="731">
        <v>213480</v>
      </c>
      <c r="J211" s="731" t="s">
        <v>1021</v>
      </c>
      <c r="K211" s="731" t="s">
        <v>1020</v>
      </c>
      <c r="L211" s="734">
        <v>1106.1599999999999</v>
      </c>
      <c r="M211" s="734">
        <v>18</v>
      </c>
      <c r="N211" s="735">
        <v>19910.879999999997</v>
      </c>
    </row>
    <row r="212" spans="1:14" ht="14.45" customHeight="1" x14ac:dyDescent="0.2">
      <c r="A212" s="729" t="s">
        <v>615</v>
      </c>
      <c r="B212" s="730" t="s">
        <v>616</v>
      </c>
      <c r="C212" s="731" t="s">
        <v>631</v>
      </c>
      <c r="D212" s="732" t="s">
        <v>632</v>
      </c>
      <c r="E212" s="733">
        <v>50113001</v>
      </c>
      <c r="F212" s="732" t="s">
        <v>654</v>
      </c>
      <c r="G212" s="731" t="s">
        <v>662</v>
      </c>
      <c r="H212" s="731">
        <v>213484</v>
      </c>
      <c r="I212" s="731">
        <v>213484</v>
      </c>
      <c r="J212" s="731" t="s">
        <v>1021</v>
      </c>
      <c r="K212" s="731" t="s">
        <v>1019</v>
      </c>
      <c r="L212" s="734">
        <v>1895.74</v>
      </c>
      <c r="M212" s="734">
        <v>7</v>
      </c>
      <c r="N212" s="735">
        <v>13270.18</v>
      </c>
    </row>
    <row r="213" spans="1:14" ht="14.45" customHeight="1" x14ac:dyDescent="0.2">
      <c r="A213" s="729" t="s">
        <v>615</v>
      </c>
      <c r="B213" s="730" t="s">
        <v>616</v>
      </c>
      <c r="C213" s="731" t="s">
        <v>631</v>
      </c>
      <c r="D213" s="732" t="s">
        <v>632</v>
      </c>
      <c r="E213" s="733">
        <v>50113001</v>
      </c>
      <c r="F213" s="732" t="s">
        <v>654</v>
      </c>
      <c r="G213" s="731" t="s">
        <v>662</v>
      </c>
      <c r="H213" s="731">
        <v>156804</v>
      </c>
      <c r="I213" s="731">
        <v>56804</v>
      </c>
      <c r="J213" s="731" t="s">
        <v>1023</v>
      </c>
      <c r="K213" s="731" t="s">
        <v>1024</v>
      </c>
      <c r="L213" s="734">
        <v>31.611333333333341</v>
      </c>
      <c r="M213" s="734">
        <v>15</v>
      </c>
      <c r="N213" s="735">
        <v>474.17000000000013</v>
      </c>
    </row>
    <row r="214" spans="1:14" ht="14.45" customHeight="1" x14ac:dyDescent="0.2">
      <c r="A214" s="729" t="s">
        <v>615</v>
      </c>
      <c r="B214" s="730" t="s">
        <v>616</v>
      </c>
      <c r="C214" s="731" t="s">
        <v>631</v>
      </c>
      <c r="D214" s="732" t="s">
        <v>632</v>
      </c>
      <c r="E214" s="733">
        <v>50113001</v>
      </c>
      <c r="F214" s="732" t="s">
        <v>654</v>
      </c>
      <c r="G214" s="731" t="s">
        <v>655</v>
      </c>
      <c r="H214" s="731">
        <v>207941</v>
      </c>
      <c r="I214" s="731">
        <v>207941</v>
      </c>
      <c r="J214" s="731" t="s">
        <v>1025</v>
      </c>
      <c r="K214" s="731" t="s">
        <v>1026</v>
      </c>
      <c r="L214" s="734">
        <v>48.399999999999991</v>
      </c>
      <c r="M214" s="734">
        <v>5</v>
      </c>
      <c r="N214" s="735">
        <v>241.99999999999994</v>
      </c>
    </row>
    <row r="215" spans="1:14" ht="14.45" customHeight="1" x14ac:dyDescent="0.2">
      <c r="A215" s="729" t="s">
        <v>615</v>
      </c>
      <c r="B215" s="730" t="s">
        <v>616</v>
      </c>
      <c r="C215" s="731" t="s">
        <v>631</v>
      </c>
      <c r="D215" s="732" t="s">
        <v>632</v>
      </c>
      <c r="E215" s="733">
        <v>50113001</v>
      </c>
      <c r="F215" s="732" t="s">
        <v>654</v>
      </c>
      <c r="G215" s="731" t="s">
        <v>655</v>
      </c>
      <c r="H215" s="731">
        <v>243407</v>
      </c>
      <c r="I215" s="731">
        <v>243407</v>
      </c>
      <c r="J215" s="731" t="s">
        <v>1027</v>
      </c>
      <c r="K215" s="731" t="s">
        <v>1028</v>
      </c>
      <c r="L215" s="734">
        <v>246.77000575187506</v>
      </c>
      <c r="M215" s="734">
        <v>2</v>
      </c>
      <c r="N215" s="735">
        <v>493.54001150375012</v>
      </c>
    </row>
    <row r="216" spans="1:14" ht="14.45" customHeight="1" x14ac:dyDescent="0.2">
      <c r="A216" s="729" t="s">
        <v>615</v>
      </c>
      <c r="B216" s="730" t="s">
        <v>616</v>
      </c>
      <c r="C216" s="731" t="s">
        <v>631</v>
      </c>
      <c r="D216" s="732" t="s">
        <v>632</v>
      </c>
      <c r="E216" s="733">
        <v>50113001</v>
      </c>
      <c r="F216" s="732" t="s">
        <v>654</v>
      </c>
      <c r="G216" s="731" t="s">
        <v>655</v>
      </c>
      <c r="H216" s="731">
        <v>221744</v>
      </c>
      <c r="I216" s="731">
        <v>221744</v>
      </c>
      <c r="J216" s="731" t="s">
        <v>1029</v>
      </c>
      <c r="K216" s="731" t="s">
        <v>1030</v>
      </c>
      <c r="L216" s="734">
        <v>33</v>
      </c>
      <c r="M216" s="734">
        <v>35</v>
      </c>
      <c r="N216" s="735">
        <v>1155</v>
      </c>
    </row>
    <row r="217" spans="1:14" ht="14.45" customHeight="1" x14ac:dyDescent="0.2">
      <c r="A217" s="729" t="s">
        <v>615</v>
      </c>
      <c r="B217" s="730" t="s">
        <v>616</v>
      </c>
      <c r="C217" s="731" t="s">
        <v>631</v>
      </c>
      <c r="D217" s="732" t="s">
        <v>632</v>
      </c>
      <c r="E217" s="733">
        <v>50113001</v>
      </c>
      <c r="F217" s="732" t="s">
        <v>654</v>
      </c>
      <c r="G217" s="731" t="s">
        <v>329</v>
      </c>
      <c r="H217" s="731">
        <v>242255</v>
      </c>
      <c r="I217" s="731">
        <v>242255</v>
      </c>
      <c r="J217" s="731" t="s">
        <v>1031</v>
      </c>
      <c r="K217" s="731" t="s">
        <v>1032</v>
      </c>
      <c r="L217" s="734">
        <v>256.72601175925666</v>
      </c>
      <c r="M217" s="734">
        <v>30.358999999999995</v>
      </c>
      <c r="N217" s="735">
        <v>7793.9449909992718</v>
      </c>
    </row>
    <row r="218" spans="1:14" ht="14.45" customHeight="1" x14ac:dyDescent="0.2">
      <c r="A218" s="729" t="s">
        <v>615</v>
      </c>
      <c r="B218" s="730" t="s">
        <v>616</v>
      </c>
      <c r="C218" s="731" t="s">
        <v>631</v>
      </c>
      <c r="D218" s="732" t="s">
        <v>632</v>
      </c>
      <c r="E218" s="733">
        <v>50113001</v>
      </c>
      <c r="F218" s="732" t="s">
        <v>654</v>
      </c>
      <c r="G218" s="731" t="s">
        <v>329</v>
      </c>
      <c r="H218" s="731">
        <v>242254</v>
      </c>
      <c r="I218" s="731">
        <v>242254</v>
      </c>
      <c r="J218" s="731" t="s">
        <v>1031</v>
      </c>
      <c r="K218" s="731" t="s">
        <v>1033</v>
      </c>
      <c r="L218" s="734">
        <v>78.875856626387318</v>
      </c>
      <c r="M218" s="734">
        <v>53.82500000000001</v>
      </c>
      <c r="N218" s="735">
        <v>4245.4929829152979</v>
      </c>
    </row>
    <row r="219" spans="1:14" ht="14.45" customHeight="1" x14ac:dyDescent="0.2">
      <c r="A219" s="729" t="s">
        <v>615</v>
      </c>
      <c r="B219" s="730" t="s">
        <v>616</v>
      </c>
      <c r="C219" s="731" t="s">
        <v>631</v>
      </c>
      <c r="D219" s="732" t="s">
        <v>632</v>
      </c>
      <c r="E219" s="733">
        <v>50113001</v>
      </c>
      <c r="F219" s="732" t="s">
        <v>654</v>
      </c>
      <c r="G219" s="731" t="s">
        <v>329</v>
      </c>
      <c r="H219" s="731">
        <v>242257</v>
      </c>
      <c r="I219" s="731">
        <v>242257</v>
      </c>
      <c r="J219" s="731" t="s">
        <v>1031</v>
      </c>
      <c r="K219" s="731" t="s">
        <v>1034</v>
      </c>
      <c r="L219" s="734">
        <v>560.12564253773155</v>
      </c>
      <c r="M219" s="734">
        <v>44.407999999999994</v>
      </c>
      <c r="N219" s="735">
        <v>24874.05953381558</v>
      </c>
    </row>
    <row r="220" spans="1:14" ht="14.45" customHeight="1" x14ac:dyDescent="0.2">
      <c r="A220" s="729" t="s">
        <v>615</v>
      </c>
      <c r="B220" s="730" t="s">
        <v>616</v>
      </c>
      <c r="C220" s="731" t="s">
        <v>631</v>
      </c>
      <c r="D220" s="732" t="s">
        <v>632</v>
      </c>
      <c r="E220" s="733">
        <v>50113001</v>
      </c>
      <c r="F220" s="732" t="s">
        <v>654</v>
      </c>
      <c r="G220" s="731" t="s">
        <v>655</v>
      </c>
      <c r="H220" s="731">
        <v>113192</v>
      </c>
      <c r="I220" s="731">
        <v>13192</v>
      </c>
      <c r="J220" s="731" t="s">
        <v>1035</v>
      </c>
      <c r="K220" s="731" t="s">
        <v>1036</v>
      </c>
      <c r="L220" s="734">
        <v>648.03999999999985</v>
      </c>
      <c r="M220" s="734">
        <v>1</v>
      </c>
      <c r="N220" s="735">
        <v>648.03999999999985</v>
      </c>
    </row>
    <row r="221" spans="1:14" ht="14.45" customHeight="1" x14ac:dyDescent="0.2">
      <c r="A221" s="729" t="s">
        <v>615</v>
      </c>
      <c r="B221" s="730" t="s">
        <v>616</v>
      </c>
      <c r="C221" s="731" t="s">
        <v>631</v>
      </c>
      <c r="D221" s="732" t="s">
        <v>632</v>
      </c>
      <c r="E221" s="733">
        <v>50113001</v>
      </c>
      <c r="F221" s="732" t="s">
        <v>654</v>
      </c>
      <c r="G221" s="731" t="s">
        <v>655</v>
      </c>
      <c r="H221" s="731">
        <v>113191</v>
      </c>
      <c r="I221" s="731">
        <v>13191</v>
      </c>
      <c r="J221" s="731" t="s">
        <v>1035</v>
      </c>
      <c r="K221" s="731" t="s">
        <v>1037</v>
      </c>
      <c r="L221" s="734">
        <v>314.47666666666663</v>
      </c>
      <c r="M221" s="734">
        <v>3</v>
      </c>
      <c r="N221" s="735">
        <v>943.42999999999984</v>
      </c>
    </row>
    <row r="222" spans="1:14" ht="14.45" customHeight="1" x14ac:dyDescent="0.2">
      <c r="A222" s="729" t="s">
        <v>615</v>
      </c>
      <c r="B222" s="730" t="s">
        <v>616</v>
      </c>
      <c r="C222" s="731" t="s">
        <v>631</v>
      </c>
      <c r="D222" s="732" t="s">
        <v>632</v>
      </c>
      <c r="E222" s="733">
        <v>50113001</v>
      </c>
      <c r="F222" s="732" t="s">
        <v>654</v>
      </c>
      <c r="G222" s="731" t="s">
        <v>655</v>
      </c>
      <c r="H222" s="731">
        <v>846743</v>
      </c>
      <c r="I222" s="731">
        <v>122188</v>
      </c>
      <c r="J222" s="731" t="s">
        <v>1038</v>
      </c>
      <c r="K222" s="731" t="s">
        <v>1039</v>
      </c>
      <c r="L222" s="734">
        <v>227.64999999999995</v>
      </c>
      <c r="M222" s="734">
        <v>1</v>
      </c>
      <c r="N222" s="735">
        <v>227.64999999999995</v>
      </c>
    </row>
    <row r="223" spans="1:14" ht="14.45" customHeight="1" x14ac:dyDescent="0.2">
      <c r="A223" s="729" t="s">
        <v>615</v>
      </c>
      <c r="B223" s="730" t="s">
        <v>616</v>
      </c>
      <c r="C223" s="731" t="s">
        <v>631</v>
      </c>
      <c r="D223" s="732" t="s">
        <v>632</v>
      </c>
      <c r="E223" s="733">
        <v>50113001</v>
      </c>
      <c r="F223" s="732" t="s">
        <v>654</v>
      </c>
      <c r="G223" s="731" t="s">
        <v>655</v>
      </c>
      <c r="H223" s="731">
        <v>123747</v>
      </c>
      <c r="I223" s="731">
        <v>23747</v>
      </c>
      <c r="J223" s="731" t="s">
        <v>1040</v>
      </c>
      <c r="K223" s="731" t="s">
        <v>1041</v>
      </c>
      <c r="L223" s="734">
        <v>121.07</v>
      </c>
      <c r="M223" s="734">
        <v>1</v>
      </c>
      <c r="N223" s="735">
        <v>121.07</v>
      </c>
    </row>
    <row r="224" spans="1:14" ht="14.45" customHeight="1" x14ac:dyDescent="0.2">
      <c r="A224" s="729" t="s">
        <v>615</v>
      </c>
      <c r="B224" s="730" t="s">
        <v>616</v>
      </c>
      <c r="C224" s="731" t="s">
        <v>631</v>
      </c>
      <c r="D224" s="732" t="s">
        <v>632</v>
      </c>
      <c r="E224" s="733">
        <v>50113001</v>
      </c>
      <c r="F224" s="732" t="s">
        <v>654</v>
      </c>
      <c r="G224" s="731" t="s">
        <v>655</v>
      </c>
      <c r="H224" s="731">
        <v>23747</v>
      </c>
      <c r="I224" s="731">
        <v>23747</v>
      </c>
      <c r="J224" s="731" t="s">
        <v>1040</v>
      </c>
      <c r="K224" s="731" t="s">
        <v>1041</v>
      </c>
      <c r="L224" s="734">
        <v>121.34000000000003</v>
      </c>
      <c r="M224" s="734">
        <v>1</v>
      </c>
      <c r="N224" s="735">
        <v>121.34000000000003</v>
      </c>
    </row>
    <row r="225" spans="1:14" ht="14.45" customHeight="1" x14ac:dyDescent="0.2">
      <c r="A225" s="729" t="s">
        <v>615</v>
      </c>
      <c r="B225" s="730" t="s">
        <v>616</v>
      </c>
      <c r="C225" s="731" t="s">
        <v>631</v>
      </c>
      <c r="D225" s="732" t="s">
        <v>632</v>
      </c>
      <c r="E225" s="733">
        <v>50113001</v>
      </c>
      <c r="F225" s="732" t="s">
        <v>654</v>
      </c>
      <c r="G225" s="731" t="s">
        <v>655</v>
      </c>
      <c r="H225" s="731">
        <v>152145</v>
      </c>
      <c r="I225" s="731">
        <v>152145</v>
      </c>
      <c r="J225" s="731" t="s">
        <v>1042</v>
      </c>
      <c r="K225" s="731" t="s">
        <v>1043</v>
      </c>
      <c r="L225" s="734">
        <v>131.34000000000003</v>
      </c>
      <c r="M225" s="734">
        <v>1</v>
      </c>
      <c r="N225" s="735">
        <v>131.34000000000003</v>
      </c>
    </row>
    <row r="226" spans="1:14" ht="14.45" customHeight="1" x14ac:dyDescent="0.2">
      <c r="A226" s="729" t="s">
        <v>615</v>
      </c>
      <c r="B226" s="730" t="s">
        <v>616</v>
      </c>
      <c r="C226" s="731" t="s">
        <v>631</v>
      </c>
      <c r="D226" s="732" t="s">
        <v>632</v>
      </c>
      <c r="E226" s="733">
        <v>50113001</v>
      </c>
      <c r="F226" s="732" t="s">
        <v>654</v>
      </c>
      <c r="G226" s="731" t="s">
        <v>655</v>
      </c>
      <c r="H226" s="731">
        <v>196873</v>
      </c>
      <c r="I226" s="731">
        <v>96873</v>
      </c>
      <c r="J226" s="731" t="s">
        <v>1044</v>
      </c>
      <c r="K226" s="731" t="s">
        <v>1045</v>
      </c>
      <c r="L226" s="734">
        <v>14.300004745721765</v>
      </c>
      <c r="M226" s="734">
        <v>371</v>
      </c>
      <c r="N226" s="735">
        <v>5305.3017606627745</v>
      </c>
    </row>
    <row r="227" spans="1:14" ht="14.45" customHeight="1" x14ac:dyDescent="0.2">
      <c r="A227" s="729" t="s">
        <v>615</v>
      </c>
      <c r="B227" s="730" t="s">
        <v>616</v>
      </c>
      <c r="C227" s="731" t="s">
        <v>631</v>
      </c>
      <c r="D227" s="732" t="s">
        <v>632</v>
      </c>
      <c r="E227" s="733">
        <v>50113001</v>
      </c>
      <c r="F227" s="732" t="s">
        <v>654</v>
      </c>
      <c r="G227" s="731" t="s">
        <v>655</v>
      </c>
      <c r="H227" s="731">
        <v>31915</v>
      </c>
      <c r="I227" s="731">
        <v>31915</v>
      </c>
      <c r="J227" s="731" t="s">
        <v>1046</v>
      </c>
      <c r="K227" s="731" t="s">
        <v>1047</v>
      </c>
      <c r="L227" s="734">
        <v>173.68999999999991</v>
      </c>
      <c r="M227" s="734">
        <v>91</v>
      </c>
      <c r="N227" s="735">
        <v>15805.789999999992</v>
      </c>
    </row>
    <row r="228" spans="1:14" ht="14.45" customHeight="1" x14ac:dyDescent="0.2">
      <c r="A228" s="729" t="s">
        <v>615</v>
      </c>
      <c r="B228" s="730" t="s">
        <v>616</v>
      </c>
      <c r="C228" s="731" t="s">
        <v>631</v>
      </c>
      <c r="D228" s="732" t="s">
        <v>632</v>
      </c>
      <c r="E228" s="733">
        <v>50113001</v>
      </c>
      <c r="F228" s="732" t="s">
        <v>654</v>
      </c>
      <c r="G228" s="731" t="s">
        <v>655</v>
      </c>
      <c r="H228" s="731">
        <v>47244</v>
      </c>
      <c r="I228" s="731">
        <v>47244</v>
      </c>
      <c r="J228" s="731" t="s">
        <v>1048</v>
      </c>
      <c r="K228" s="731" t="s">
        <v>1047</v>
      </c>
      <c r="L228" s="734">
        <v>143</v>
      </c>
      <c r="M228" s="734">
        <v>30</v>
      </c>
      <c r="N228" s="735">
        <v>4290</v>
      </c>
    </row>
    <row r="229" spans="1:14" ht="14.45" customHeight="1" x14ac:dyDescent="0.2">
      <c r="A229" s="729" t="s">
        <v>615</v>
      </c>
      <c r="B229" s="730" t="s">
        <v>616</v>
      </c>
      <c r="C229" s="731" t="s">
        <v>631</v>
      </c>
      <c r="D229" s="732" t="s">
        <v>632</v>
      </c>
      <c r="E229" s="733">
        <v>50113001</v>
      </c>
      <c r="F229" s="732" t="s">
        <v>654</v>
      </c>
      <c r="G229" s="731" t="s">
        <v>655</v>
      </c>
      <c r="H229" s="731">
        <v>196872</v>
      </c>
      <c r="I229" s="731">
        <v>96872</v>
      </c>
      <c r="J229" s="731" t="s">
        <v>1049</v>
      </c>
      <c r="K229" s="731" t="s">
        <v>1050</v>
      </c>
      <c r="L229" s="734">
        <v>12.650007493312263</v>
      </c>
      <c r="M229" s="734">
        <v>352</v>
      </c>
      <c r="N229" s="735">
        <v>4452.8026376459165</v>
      </c>
    </row>
    <row r="230" spans="1:14" ht="14.45" customHeight="1" x14ac:dyDescent="0.2">
      <c r="A230" s="729" t="s">
        <v>615</v>
      </c>
      <c r="B230" s="730" t="s">
        <v>616</v>
      </c>
      <c r="C230" s="731" t="s">
        <v>631</v>
      </c>
      <c r="D230" s="732" t="s">
        <v>632</v>
      </c>
      <c r="E230" s="733">
        <v>50113001</v>
      </c>
      <c r="F230" s="732" t="s">
        <v>654</v>
      </c>
      <c r="G230" s="731" t="s">
        <v>655</v>
      </c>
      <c r="H230" s="731">
        <v>188470</v>
      </c>
      <c r="I230" s="731">
        <v>188470</v>
      </c>
      <c r="J230" s="731" t="s">
        <v>1051</v>
      </c>
      <c r="K230" s="731" t="s">
        <v>1052</v>
      </c>
      <c r="L230" s="734">
        <v>158.87999999999994</v>
      </c>
      <c r="M230" s="734">
        <v>1</v>
      </c>
      <c r="N230" s="735">
        <v>158.87999999999994</v>
      </c>
    </row>
    <row r="231" spans="1:14" ht="14.45" customHeight="1" x14ac:dyDescent="0.2">
      <c r="A231" s="729" t="s">
        <v>615</v>
      </c>
      <c r="B231" s="730" t="s">
        <v>616</v>
      </c>
      <c r="C231" s="731" t="s">
        <v>631</v>
      </c>
      <c r="D231" s="732" t="s">
        <v>632</v>
      </c>
      <c r="E231" s="733">
        <v>50113001</v>
      </c>
      <c r="F231" s="732" t="s">
        <v>654</v>
      </c>
      <c r="G231" s="731" t="s">
        <v>655</v>
      </c>
      <c r="H231" s="731">
        <v>848930</v>
      </c>
      <c r="I231" s="731">
        <v>155781</v>
      </c>
      <c r="J231" s="731" t="s">
        <v>1053</v>
      </c>
      <c r="K231" s="731" t="s">
        <v>1054</v>
      </c>
      <c r="L231" s="734">
        <v>34.33</v>
      </c>
      <c r="M231" s="734">
        <v>2</v>
      </c>
      <c r="N231" s="735">
        <v>68.66</v>
      </c>
    </row>
    <row r="232" spans="1:14" ht="14.45" customHeight="1" x14ac:dyDescent="0.2">
      <c r="A232" s="729" t="s">
        <v>615</v>
      </c>
      <c r="B232" s="730" t="s">
        <v>616</v>
      </c>
      <c r="C232" s="731" t="s">
        <v>631</v>
      </c>
      <c r="D232" s="732" t="s">
        <v>632</v>
      </c>
      <c r="E232" s="733">
        <v>50113001</v>
      </c>
      <c r="F232" s="732" t="s">
        <v>654</v>
      </c>
      <c r="G232" s="731" t="s">
        <v>655</v>
      </c>
      <c r="H232" s="731">
        <v>158249</v>
      </c>
      <c r="I232" s="731">
        <v>58249</v>
      </c>
      <c r="J232" s="731" t="s">
        <v>1055</v>
      </c>
      <c r="K232" s="731" t="s">
        <v>329</v>
      </c>
      <c r="L232" s="734">
        <v>248.76999999999998</v>
      </c>
      <c r="M232" s="734">
        <v>1</v>
      </c>
      <c r="N232" s="735">
        <v>248.76999999999998</v>
      </c>
    </row>
    <row r="233" spans="1:14" ht="14.45" customHeight="1" x14ac:dyDescent="0.2">
      <c r="A233" s="729" t="s">
        <v>615</v>
      </c>
      <c r="B233" s="730" t="s">
        <v>616</v>
      </c>
      <c r="C233" s="731" t="s">
        <v>631</v>
      </c>
      <c r="D233" s="732" t="s">
        <v>632</v>
      </c>
      <c r="E233" s="733">
        <v>50113001</v>
      </c>
      <c r="F233" s="732" t="s">
        <v>654</v>
      </c>
      <c r="G233" s="731" t="s">
        <v>655</v>
      </c>
      <c r="H233" s="731">
        <v>102538</v>
      </c>
      <c r="I233" s="731">
        <v>2538</v>
      </c>
      <c r="J233" s="731" t="s">
        <v>1056</v>
      </c>
      <c r="K233" s="731" t="s">
        <v>1057</v>
      </c>
      <c r="L233" s="734">
        <v>50.599166666666655</v>
      </c>
      <c r="M233" s="734">
        <v>12</v>
      </c>
      <c r="N233" s="735">
        <v>607.18999999999983</v>
      </c>
    </row>
    <row r="234" spans="1:14" ht="14.45" customHeight="1" x14ac:dyDescent="0.2">
      <c r="A234" s="729" t="s">
        <v>615</v>
      </c>
      <c r="B234" s="730" t="s">
        <v>616</v>
      </c>
      <c r="C234" s="731" t="s">
        <v>631</v>
      </c>
      <c r="D234" s="732" t="s">
        <v>632</v>
      </c>
      <c r="E234" s="733">
        <v>50113001</v>
      </c>
      <c r="F234" s="732" t="s">
        <v>654</v>
      </c>
      <c r="G234" s="731" t="s">
        <v>655</v>
      </c>
      <c r="H234" s="731">
        <v>125366</v>
      </c>
      <c r="I234" s="731">
        <v>25366</v>
      </c>
      <c r="J234" s="731" t="s">
        <v>1058</v>
      </c>
      <c r="K234" s="731" t="s">
        <v>1059</v>
      </c>
      <c r="L234" s="734">
        <v>65.42</v>
      </c>
      <c r="M234" s="734">
        <v>1</v>
      </c>
      <c r="N234" s="735">
        <v>65.42</v>
      </c>
    </row>
    <row r="235" spans="1:14" ht="14.45" customHeight="1" x14ac:dyDescent="0.2">
      <c r="A235" s="729" t="s">
        <v>615</v>
      </c>
      <c r="B235" s="730" t="s">
        <v>616</v>
      </c>
      <c r="C235" s="731" t="s">
        <v>631</v>
      </c>
      <c r="D235" s="732" t="s">
        <v>632</v>
      </c>
      <c r="E235" s="733">
        <v>50113001</v>
      </c>
      <c r="F235" s="732" t="s">
        <v>654</v>
      </c>
      <c r="G235" s="731" t="s">
        <v>655</v>
      </c>
      <c r="H235" s="731">
        <v>215605</v>
      </c>
      <c r="I235" s="731">
        <v>215605</v>
      </c>
      <c r="J235" s="731" t="s">
        <v>1058</v>
      </c>
      <c r="K235" s="731" t="s">
        <v>1060</v>
      </c>
      <c r="L235" s="734">
        <v>20.347291736574704</v>
      </c>
      <c r="M235" s="734">
        <v>48</v>
      </c>
      <c r="N235" s="735">
        <v>976.67000335558578</v>
      </c>
    </row>
    <row r="236" spans="1:14" ht="14.45" customHeight="1" x14ac:dyDescent="0.2">
      <c r="A236" s="729" t="s">
        <v>615</v>
      </c>
      <c r="B236" s="730" t="s">
        <v>616</v>
      </c>
      <c r="C236" s="731" t="s">
        <v>631</v>
      </c>
      <c r="D236" s="732" t="s">
        <v>632</v>
      </c>
      <c r="E236" s="733">
        <v>50113001</v>
      </c>
      <c r="F236" s="732" t="s">
        <v>654</v>
      </c>
      <c r="G236" s="731" t="s">
        <v>655</v>
      </c>
      <c r="H236" s="731">
        <v>202873</v>
      </c>
      <c r="I236" s="731">
        <v>202873</v>
      </c>
      <c r="J236" s="731" t="s">
        <v>1061</v>
      </c>
      <c r="K236" s="731" t="s">
        <v>1062</v>
      </c>
      <c r="L236" s="734">
        <v>40.712499999999999</v>
      </c>
      <c r="M236" s="734">
        <v>4</v>
      </c>
      <c r="N236" s="735">
        <v>162.85</v>
      </c>
    </row>
    <row r="237" spans="1:14" ht="14.45" customHeight="1" x14ac:dyDescent="0.2">
      <c r="A237" s="729" t="s">
        <v>615</v>
      </c>
      <c r="B237" s="730" t="s">
        <v>616</v>
      </c>
      <c r="C237" s="731" t="s">
        <v>631</v>
      </c>
      <c r="D237" s="732" t="s">
        <v>632</v>
      </c>
      <c r="E237" s="733">
        <v>50113001</v>
      </c>
      <c r="F237" s="732" t="s">
        <v>654</v>
      </c>
      <c r="G237" s="731" t="s">
        <v>662</v>
      </c>
      <c r="H237" s="731">
        <v>180050</v>
      </c>
      <c r="I237" s="731">
        <v>180050</v>
      </c>
      <c r="J237" s="731" t="s">
        <v>1063</v>
      </c>
      <c r="K237" s="731" t="s">
        <v>1060</v>
      </c>
      <c r="L237" s="734">
        <v>63.945000000000007</v>
      </c>
      <c r="M237" s="734">
        <v>2</v>
      </c>
      <c r="N237" s="735">
        <v>127.89000000000001</v>
      </c>
    </row>
    <row r="238" spans="1:14" ht="14.45" customHeight="1" x14ac:dyDescent="0.2">
      <c r="A238" s="729" t="s">
        <v>615</v>
      </c>
      <c r="B238" s="730" t="s">
        <v>616</v>
      </c>
      <c r="C238" s="731" t="s">
        <v>631</v>
      </c>
      <c r="D238" s="732" t="s">
        <v>632</v>
      </c>
      <c r="E238" s="733">
        <v>50113001</v>
      </c>
      <c r="F238" s="732" t="s">
        <v>654</v>
      </c>
      <c r="G238" s="731" t="s">
        <v>655</v>
      </c>
      <c r="H238" s="731">
        <v>193746</v>
      </c>
      <c r="I238" s="731">
        <v>93746</v>
      </c>
      <c r="J238" s="731" t="s">
        <v>1064</v>
      </c>
      <c r="K238" s="731" t="s">
        <v>1065</v>
      </c>
      <c r="L238" s="734">
        <v>525.09999917130858</v>
      </c>
      <c r="M238" s="734">
        <v>7</v>
      </c>
      <c r="N238" s="735">
        <v>3675.6999941991603</v>
      </c>
    </row>
    <row r="239" spans="1:14" ht="14.45" customHeight="1" x14ac:dyDescent="0.2">
      <c r="A239" s="729" t="s">
        <v>615</v>
      </c>
      <c r="B239" s="730" t="s">
        <v>616</v>
      </c>
      <c r="C239" s="731" t="s">
        <v>631</v>
      </c>
      <c r="D239" s="732" t="s">
        <v>632</v>
      </c>
      <c r="E239" s="733">
        <v>50113001</v>
      </c>
      <c r="F239" s="732" t="s">
        <v>654</v>
      </c>
      <c r="G239" s="731" t="s">
        <v>655</v>
      </c>
      <c r="H239" s="731">
        <v>159746</v>
      </c>
      <c r="I239" s="731">
        <v>0</v>
      </c>
      <c r="J239" s="731" t="s">
        <v>1066</v>
      </c>
      <c r="K239" s="731" t="s">
        <v>1067</v>
      </c>
      <c r="L239" s="734">
        <v>28.610307731329353</v>
      </c>
      <c r="M239" s="734">
        <v>26</v>
      </c>
      <c r="N239" s="735">
        <v>743.86800101456322</v>
      </c>
    </row>
    <row r="240" spans="1:14" ht="14.45" customHeight="1" x14ac:dyDescent="0.2">
      <c r="A240" s="729" t="s">
        <v>615</v>
      </c>
      <c r="B240" s="730" t="s">
        <v>616</v>
      </c>
      <c r="C240" s="731" t="s">
        <v>631</v>
      </c>
      <c r="D240" s="732" t="s">
        <v>632</v>
      </c>
      <c r="E240" s="733">
        <v>50113001</v>
      </c>
      <c r="F240" s="732" t="s">
        <v>654</v>
      </c>
      <c r="G240" s="731" t="s">
        <v>662</v>
      </c>
      <c r="H240" s="731">
        <v>100308</v>
      </c>
      <c r="I240" s="731">
        <v>100308</v>
      </c>
      <c r="J240" s="731" t="s">
        <v>1068</v>
      </c>
      <c r="K240" s="731" t="s">
        <v>1069</v>
      </c>
      <c r="L240" s="734">
        <v>40.094333333333324</v>
      </c>
      <c r="M240" s="734">
        <v>60</v>
      </c>
      <c r="N240" s="735">
        <v>2405.6599999999994</v>
      </c>
    </row>
    <row r="241" spans="1:14" ht="14.45" customHeight="1" x14ac:dyDescent="0.2">
      <c r="A241" s="729" t="s">
        <v>615</v>
      </c>
      <c r="B241" s="730" t="s">
        <v>616</v>
      </c>
      <c r="C241" s="731" t="s">
        <v>631</v>
      </c>
      <c r="D241" s="732" t="s">
        <v>632</v>
      </c>
      <c r="E241" s="733">
        <v>50113001</v>
      </c>
      <c r="F241" s="732" t="s">
        <v>654</v>
      </c>
      <c r="G241" s="731" t="s">
        <v>662</v>
      </c>
      <c r="H241" s="731">
        <v>846694</v>
      </c>
      <c r="I241" s="731">
        <v>100311</v>
      </c>
      <c r="J241" s="731" t="s">
        <v>1070</v>
      </c>
      <c r="K241" s="731" t="s">
        <v>1069</v>
      </c>
      <c r="L241" s="734">
        <v>60.765000000000001</v>
      </c>
      <c r="M241" s="734">
        <v>2</v>
      </c>
      <c r="N241" s="735">
        <v>121.53</v>
      </c>
    </row>
    <row r="242" spans="1:14" ht="14.45" customHeight="1" x14ac:dyDescent="0.2">
      <c r="A242" s="729" t="s">
        <v>615</v>
      </c>
      <c r="B242" s="730" t="s">
        <v>616</v>
      </c>
      <c r="C242" s="731" t="s">
        <v>631</v>
      </c>
      <c r="D242" s="732" t="s">
        <v>632</v>
      </c>
      <c r="E242" s="733">
        <v>50113001</v>
      </c>
      <c r="F242" s="732" t="s">
        <v>654</v>
      </c>
      <c r="G242" s="731" t="s">
        <v>662</v>
      </c>
      <c r="H242" s="731">
        <v>225555</v>
      </c>
      <c r="I242" s="731">
        <v>225555</v>
      </c>
      <c r="J242" s="731" t="s">
        <v>1071</v>
      </c>
      <c r="K242" s="731" t="s">
        <v>1072</v>
      </c>
      <c r="L242" s="734">
        <v>15209.318029532</v>
      </c>
      <c r="M242" s="734">
        <v>1.9999999999999998</v>
      </c>
      <c r="N242" s="735">
        <v>30418.636059063996</v>
      </c>
    </row>
    <row r="243" spans="1:14" ht="14.45" customHeight="1" x14ac:dyDescent="0.2">
      <c r="A243" s="729" t="s">
        <v>615</v>
      </c>
      <c r="B243" s="730" t="s">
        <v>616</v>
      </c>
      <c r="C243" s="731" t="s">
        <v>631</v>
      </c>
      <c r="D243" s="732" t="s">
        <v>632</v>
      </c>
      <c r="E243" s="733">
        <v>50113001</v>
      </c>
      <c r="F243" s="732" t="s">
        <v>654</v>
      </c>
      <c r="G243" s="731" t="s">
        <v>655</v>
      </c>
      <c r="H243" s="731">
        <v>219874</v>
      </c>
      <c r="I243" s="731">
        <v>219874</v>
      </c>
      <c r="J243" s="731" t="s">
        <v>1073</v>
      </c>
      <c r="K243" s="731" t="s">
        <v>1074</v>
      </c>
      <c r="L243" s="734">
        <v>1341.3499999999997</v>
      </c>
      <c r="M243" s="734">
        <v>1</v>
      </c>
      <c r="N243" s="735">
        <v>1341.3499999999997</v>
      </c>
    </row>
    <row r="244" spans="1:14" ht="14.45" customHeight="1" x14ac:dyDescent="0.2">
      <c r="A244" s="729" t="s">
        <v>615</v>
      </c>
      <c r="B244" s="730" t="s">
        <v>616</v>
      </c>
      <c r="C244" s="731" t="s">
        <v>631</v>
      </c>
      <c r="D244" s="732" t="s">
        <v>632</v>
      </c>
      <c r="E244" s="733">
        <v>50113001</v>
      </c>
      <c r="F244" s="732" t="s">
        <v>654</v>
      </c>
      <c r="G244" s="731" t="s">
        <v>655</v>
      </c>
      <c r="H244" s="731">
        <v>214337</v>
      </c>
      <c r="I244" s="731">
        <v>214337</v>
      </c>
      <c r="J244" s="731" t="s">
        <v>1075</v>
      </c>
      <c r="K244" s="731" t="s">
        <v>1076</v>
      </c>
      <c r="L244" s="734">
        <v>279.02</v>
      </c>
      <c r="M244" s="734">
        <v>2</v>
      </c>
      <c r="N244" s="735">
        <v>558.04</v>
      </c>
    </row>
    <row r="245" spans="1:14" ht="14.45" customHeight="1" x14ac:dyDescent="0.2">
      <c r="A245" s="729" t="s">
        <v>615</v>
      </c>
      <c r="B245" s="730" t="s">
        <v>616</v>
      </c>
      <c r="C245" s="731" t="s">
        <v>631</v>
      </c>
      <c r="D245" s="732" t="s">
        <v>632</v>
      </c>
      <c r="E245" s="733">
        <v>50113001</v>
      </c>
      <c r="F245" s="732" t="s">
        <v>654</v>
      </c>
      <c r="G245" s="731" t="s">
        <v>655</v>
      </c>
      <c r="H245" s="731">
        <v>214355</v>
      </c>
      <c r="I245" s="731">
        <v>214355</v>
      </c>
      <c r="J245" s="731" t="s">
        <v>1077</v>
      </c>
      <c r="K245" s="731" t="s">
        <v>1076</v>
      </c>
      <c r="L245" s="734">
        <v>274.98</v>
      </c>
      <c r="M245" s="734">
        <v>4</v>
      </c>
      <c r="N245" s="735">
        <v>1099.92</v>
      </c>
    </row>
    <row r="246" spans="1:14" ht="14.45" customHeight="1" x14ac:dyDescent="0.2">
      <c r="A246" s="729" t="s">
        <v>615</v>
      </c>
      <c r="B246" s="730" t="s">
        <v>616</v>
      </c>
      <c r="C246" s="731" t="s">
        <v>631</v>
      </c>
      <c r="D246" s="732" t="s">
        <v>632</v>
      </c>
      <c r="E246" s="733">
        <v>50113001</v>
      </c>
      <c r="F246" s="732" t="s">
        <v>654</v>
      </c>
      <c r="G246" s="731" t="s">
        <v>655</v>
      </c>
      <c r="H246" s="731">
        <v>219877</v>
      </c>
      <c r="I246" s="731">
        <v>219877</v>
      </c>
      <c r="J246" s="731" t="s">
        <v>1078</v>
      </c>
      <c r="K246" s="731" t="s">
        <v>1079</v>
      </c>
      <c r="L246" s="734">
        <v>1035.07</v>
      </c>
      <c r="M246" s="734">
        <v>1</v>
      </c>
      <c r="N246" s="735">
        <v>1035.07</v>
      </c>
    </row>
    <row r="247" spans="1:14" ht="14.45" customHeight="1" x14ac:dyDescent="0.2">
      <c r="A247" s="729" t="s">
        <v>615</v>
      </c>
      <c r="B247" s="730" t="s">
        <v>616</v>
      </c>
      <c r="C247" s="731" t="s">
        <v>631</v>
      </c>
      <c r="D247" s="732" t="s">
        <v>632</v>
      </c>
      <c r="E247" s="733">
        <v>50113001</v>
      </c>
      <c r="F247" s="732" t="s">
        <v>654</v>
      </c>
      <c r="G247" s="731" t="s">
        <v>655</v>
      </c>
      <c r="H247" s="731">
        <v>176205</v>
      </c>
      <c r="I247" s="731">
        <v>180825</v>
      </c>
      <c r="J247" s="731" t="s">
        <v>1080</v>
      </c>
      <c r="K247" s="731" t="s">
        <v>1081</v>
      </c>
      <c r="L247" s="734">
        <v>104.64000000000003</v>
      </c>
      <c r="M247" s="734">
        <v>1</v>
      </c>
      <c r="N247" s="735">
        <v>104.64000000000003</v>
      </c>
    </row>
    <row r="248" spans="1:14" ht="14.45" customHeight="1" x14ac:dyDescent="0.2">
      <c r="A248" s="729" t="s">
        <v>615</v>
      </c>
      <c r="B248" s="730" t="s">
        <v>616</v>
      </c>
      <c r="C248" s="731" t="s">
        <v>631</v>
      </c>
      <c r="D248" s="732" t="s">
        <v>632</v>
      </c>
      <c r="E248" s="733">
        <v>50113001</v>
      </c>
      <c r="F248" s="732" t="s">
        <v>654</v>
      </c>
      <c r="G248" s="731" t="s">
        <v>655</v>
      </c>
      <c r="H248" s="731">
        <v>216572</v>
      </c>
      <c r="I248" s="731">
        <v>216572</v>
      </c>
      <c r="J248" s="731" t="s">
        <v>1082</v>
      </c>
      <c r="K248" s="731" t="s">
        <v>1083</v>
      </c>
      <c r="L248" s="734">
        <v>43.813459188195026</v>
      </c>
      <c r="M248" s="734">
        <v>144</v>
      </c>
      <c r="N248" s="735">
        <v>6309.1381231000832</v>
      </c>
    </row>
    <row r="249" spans="1:14" ht="14.45" customHeight="1" x14ac:dyDescent="0.2">
      <c r="A249" s="729" t="s">
        <v>615</v>
      </c>
      <c r="B249" s="730" t="s">
        <v>616</v>
      </c>
      <c r="C249" s="731" t="s">
        <v>631</v>
      </c>
      <c r="D249" s="732" t="s">
        <v>632</v>
      </c>
      <c r="E249" s="733">
        <v>50113001</v>
      </c>
      <c r="F249" s="732" t="s">
        <v>654</v>
      </c>
      <c r="G249" s="731" t="s">
        <v>655</v>
      </c>
      <c r="H249" s="731">
        <v>223200</v>
      </c>
      <c r="I249" s="731">
        <v>223200</v>
      </c>
      <c r="J249" s="731" t="s">
        <v>1084</v>
      </c>
      <c r="K249" s="731" t="s">
        <v>1085</v>
      </c>
      <c r="L249" s="734">
        <v>118.87428571428572</v>
      </c>
      <c r="M249" s="734">
        <v>7</v>
      </c>
      <c r="N249" s="735">
        <v>832.12</v>
      </c>
    </row>
    <row r="250" spans="1:14" ht="14.45" customHeight="1" x14ac:dyDescent="0.2">
      <c r="A250" s="729" t="s">
        <v>615</v>
      </c>
      <c r="B250" s="730" t="s">
        <v>616</v>
      </c>
      <c r="C250" s="731" t="s">
        <v>631</v>
      </c>
      <c r="D250" s="732" t="s">
        <v>632</v>
      </c>
      <c r="E250" s="733">
        <v>50113001</v>
      </c>
      <c r="F250" s="732" t="s">
        <v>654</v>
      </c>
      <c r="G250" s="731" t="s">
        <v>655</v>
      </c>
      <c r="H250" s="731">
        <v>51383</v>
      </c>
      <c r="I250" s="731">
        <v>51383</v>
      </c>
      <c r="J250" s="731" t="s">
        <v>1086</v>
      </c>
      <c r="K250" s="731" t="s">
        <v>1087</v>
      </c>
      <c r="L250" s="734">
        <v>93.5</v>
      </c>
      <c r="M250" s="734">
        <v>84</v>
      </c>
      <c r="N250" s="735">
        <v>7854</v>
      </c>
    </row>
    <row r="251" spans="1:14" ht="14.45" customHeight="1" x14ac:dyDescent="0.2">
      <c r="A251" s="729" t="s">
        <v>615</v>
      </c>
      <c r="B251" s="730" t="s">
        <v>616</v>
      </c>
      <c r="C251" s="731" t="s">
        <v>631</v>
      </c>
      <c r="D251" s="732" t="s">
        <v>632</v>
      </c>
      <c r="E251" s="733">
        <v>50113001</v>
      </c>
      <c r="F251" s="732" t="s">
        <v>654</v>
      </c>
      <c r="G251" s="731" t="s">
        <v>655</v>
      </c>
      <c r="H251" s="731">
        <v>51366</v>
      </c>
      <c r="I251" s="731">
        <v>51366</v>
      </c>
      <c r="J251" s="731" t="s">
        <v>1086</v>
      </c>
      <c r="K251" s="731" t="s">
        <v>1088</v>
      </c>
      <c r="L251" s="734">
        <v>171.60000000000008</v>
      </c>
      <c r="M251" s="734">
        <v>217</v>
      </c>
      <c r="N251" s="735">
        <v>37237.200000000019</v>
      </c>
    </row>
    <row r="252" spans="1:14" ht="14.45" customHeight="1" x14ac:dyDescent="0.2">
      <c r="A252" s="729" t="s">
        <v>615</v>
      </c>
      <c r="B252" s="730" t="s">
        <v>616</v>
      </c>
      <c r="C252" s="731" t="s">
        <v>631</v>
      </c>
      <c r="D252" s="732" t="s">
        <v>632</v>
      </c>
      <c r="E252" s="733">
        <v>50113001</v>
      </c>
      <c r="F252" s="732" t="s">
        <v>654</v>
      </c>
      <c r="G252" s="731" t="s">
        <v>655</v>
      </c>
      <c r="H252" s="731">
        <v>51384</v>
      </c>
      <c r="I252" s="731">
        <v>51384</v>
      </c>
      <c r="J252" s="731" t="s">
        <v>1086</v>
      </c>
      <c r="K252" s="731" t="s">
        <v>1089</v>
      </c>
      <c r="L252" s="734">
        <v>192.5</v>
      </c>
      <c r="M252" s="734">
        <v>46</v>
      </c>
      <c r="N252" s="735">
        <v>8855</v>
      </c>
    </row>
    <row r="253" spans="1:14" ht="14.45" customHeight="1" x14ac:dyDescent="0.2">
      <c r="A253" s="729" t="s">
        <v>615</v>
      </c>
      <c r="B253" s="730" t="s">
        <v>616</v>
      </c>
      <c r="C253" s="731" t="s">
        <v>631</v>
      </c>
      <c r="D253" s="732" t="s">
        <v>632</v>
      </c>
      <c r="E253" s="733">
        <v>50113001</v>
      </c>
      <c r="F253" s="732" t="s">
        <v>654</v>
      </c>
      <c r="G253" s="731" t="s">
        <v>655</v>
      </c>
      <c r="H253" s="731">
        <v>51367</v>
      </c>
      <c r="I253" s="731">
        <v>51367</v>
      </c>
      <c r="J253" s="731" t="s">
        <v>1086</v>
      </c>
      <c r="K253" s="731" t="s">
        <v>1090</v>
      </c>
      <c r="L253" s="734">
        <v>92.949999999999974</v>
      </c>
      <c r="M253" s="734">
        <v>106</v>
      </c>
      <c r="N253" s="735">
        <v>9852.6999999999971</v>
      </c>
    </row>
    <row r="254" spans="1:14" ht="14.45" customHeight="1" x14ac:dyDescent="0.2">
      <c r="A254" s="729" t="s">
        <v>615</v>
      </c>
      <c r="B254" s="730" t="s">
        <v>616</v>
      </c>
      <c r="C254" s="731" t="s">
        <v>631</v>
      </c>
      <c r="D254" s="732" t="s">
        <v>632</v>
      </c>
      <c r="E254" s="733">
        <v>50113001</v>
      </c>
      <c r="F254" s="732" t="s">
        <v>654</v>
      </c>
      <c r="G254" s="731" t="s">
        <v>655</v>
      </c>
      <c r="H254" s="731">
        <v>151365</v>
      </c>
      <c r="I254" s="731">
        <v>51365</v>
      </c>
      <c r="J254" s="731" t="s">
        <v>1091</v>
      </c>
      <c r="K254" s="731" t="s">
        <v>1092</v>
      </c>
      <c r="L254" s="734">
        <v>8.580003061788215</v>
      </c>
      <c r="M254" s="734">
        <v>62</v>
      </c>
      <c r="N254" s="735">
        <v>531.96018983086935</v>
      </c>
    </row>
    <row r="255" spans="1:14" ht="14.45" customHeight="1" x14ac:dyDescent="0.2">
      <c r="A255" s="729" t="s">
        <v>615</v>
      </c>
      <c r="B255" s="730" t="s">
        <v>616</v>
      </c>
      <c r="C255" s="731" t="s">
        <v>631</v>
      </c>
      <c r="D255" s="732" t="s">
        <v>632</v>
      </c>
      <c r="E255" s="733">
        <v>50113001</v>
      </c>
      <c r="F255" s="732" t="s">
        <v>654</v>
      </c>
      <c r="G255" s="731" t="s">
        <v>655</v>
      </c>
      <c r="H255" s="731">
        <v>197682</v>
      </c>
      <c r="I255" s="731">
        <v>97682</v>
      </c>
      <c r="J255" s="731" t="s">
        <v>1093</v>
      </c>
      <c r="K255" s="731" t="s">
        <v>1094</v>
      </c>
      <c r="L255" s="734">
        <v>9.2950035403609217</v>
      </c>
      <c r="M255" s="734">
        <v>403</v>
      </c>
      <c r="N255" s="735">
        <v>3745.8864267654517</v>
      </c>
    </row>
    <row r="256" spans="1:14" ht="14.45" customHeight="1" x14ac:dyDescent="0.2">
      <c r="A256" s="729" t="s">
        <v>615</v>
      </c>
      <c r="B256" s="730" t="s">
        <v>616</v>
      </c>
      <c r="C256" s="731" t="s">
        <v>631</v>
      </c>
      <c r="D256" s="732" t="s">
        <v>632</v>
      </c>
      <c r="E256" s="733">
        <v>50113001</v>
      </c>
      <c r="F256" s="732" t="s">
        <v>654</v>
      </c>
      <c r="G256" s="731" t="s">
        <v>655</v>
      </c>
      <c r="H256" s="731">
        <v>100699</v>
      </c>
      <c r="I256" s="731">
        <v>699</v>
      </c>
      <c r="J256" s="731" t="s">
        <v>1095</v>
      </c>
      <c r="K256" s="731" t="s">
        <v>1096</v>
      </c>
      <c r="L256" s="734">
        <v>66.900000000000006</v>
      </c>
      <c r="M256" s="734">
        <v>1</v>
      </c>
      <c r="N256" s="735">
        <v>66.900000000000006</v>
      </c>
    </row>
    <row r="257" spans="1:14" ht="14.45" customHeight="1" x14ac:dyDescent="0.2">
      <c r="A257" s="729" t="s">
        <v>615</v>
      </c>
      <c r="B257" s="730" t="s">
        <v>616</v>
      </c>
      <c r="C257" s="731" t="s">
        <v>631</v>
      </c>
      <c r="D257" s="732" t="s">
        <v>632</v>
      </c>
      <c r="E257" s="733">
        <v>50113001</v>
      </c>
      <c r="F257" s="732" t="s">
        <v>654</v>
      </c>
      <c r="G257" s="731" t="s">
        <v>655</v>
      </c>
      <c r="H257" s="731">
        <v>229133</v>
      </c>
      <c r="I257" s="731">
        <v>229133</v>
      </c>
      <c r="J257" s="731" t="s">
        <v>1097</v>
      </c>
      <c r="K257" s="731" t="s">
        <v>1098</v>
      </c>
      <c r="L257" s="734">
        <v>82.589999999999989</v>
      </c>
      <c r="M257" s="734">
        <v>5</v>
      </c>
      <c r="N257" s="735">
        <v>412.94999999999993</v>
      </c>
    </row>
    <row r="258" spans="1:14" ht="14.45" customHeight="1" x14ac:dyDescent="0.2">
      <c r="A258" s="729" t="s">
        <v>615</v>
      </c>
      <c r="B258" s="730" t="s">
        <v>616</v>
      </c>
      <c r="C258" s="731" t="s">
        <v>631</v>
      </c>
      <c r="D258" s="732" t="s">
        <v>632</v>
      </c>
      <c r="E258" s="733">
        <v>50113001</v>
      </c>
      <c r="F258" s="732" t="s">
        <v>654</v>
      </c>
      <c r="G258" s="731" t="s">
        <v>655</v>
      </c>
      <c r="H258" s="731">
        <v>207900</v>
      </c>
      <c r="I258" s="731">
        <v>207900</v>
      </c>
      <c r="J258" s="731" t="s">
        <v>1099</v>
      </c>
      <c r="K258" s="731" t="s">
        <v>1100</v>
      </c>
      <c r="L258" s="734">
        <v>86.22461538461539</v>
      </c>
      <c r="M258" s="734">
        <v>13</v>
      </c>
      <c r="N258" s="735">
        <v>1120.92</v>
      </c>
    </row>
    <row r="259" spans="1:14" ht="14.45" customHeight="1" x14ac:dyDescent="0.2">
      <c r="A259" s="729" t="s">
        <v>615</v>
      </c>
      <c r="B259" s="730" t="s">
        <v>616</v>
      </c>
      <c r="C259" s="731" t="s">
        <v>631</v>
      </c>
      <c r="D259" s="732" t="s">
        <v>632</v>
      </c>
      <c r="E259" s="733">
        <v>50113001</v>
      </c>
      <c r="F259" s="732" t="s">
        <v>654</v>
      </c>
      <c r="G259" s="731" t="s">
        <v>655</v>
      </c>
      <c r="H259" s="731">
        <v>229793</v>
      </c>
      <c r="I259" s="731">
        <v>229793</v>
      </c>
      <c r="J259" s="731" t="s">
        <v>1101</v>
      </c>
      <c r="K259" s="731" t="s">
        <v>1102</v>
      </c>
      <c r="L259" s="734">
        <v>132.41999999999999</v>
      </c>
      <c r="M259" s="734">
        <v>4</v>
      </c>
      <c r="N259" s="735">
        <v>529.67999999999995</v>
      </c>
    </row>
    <row r="260" spans="1:14" ht="14.45" customHeight="1" x14ac:dyDescent="0.2">
      <c r="A260" s="729" t="s">
        <v>615</v>
      </c>
      <c r="B260" s="730" t="s">
        <v>616</v>
      </c>
      <c r="C260" s="731" t="s">
        <v>631</v>
      </c>
      <c r="D260" s="732" t="s">
        <v>632</v>
      </c>
      <c r="E260" s="733">
        <v>50113001</v>
      </c>
      <c r="F260" s="732" t="s">
        <v>654</v>
      </c>
      <c r="G260" s="731" t="s">
        <v>655</v>
      </c>
      <c r="H260" s="731">
        <v>228521</v>
      </c>
      <c r="I260" s="731">
        <v>228521</v>
      </c>
      <c r="J260" s="731" t="s">
        <v>1103</v>
      </c>
      <c r="K260" s="731" t="s">
        <v>1104</v>
      </c>
      <c r="L260" s="734">
        <v>89.089999999999975</v>
      </c>
      <c r="M260" s="734">
        <v>1</v>
      </c>
      <c r="N260" s="735">
        <v>89.089999999999975</v>
      </c>
    </row>
    <row r="261" spans="1:14" ht="14.45" customHeight="1" x14ac:dyDescent="0.2">
      <c r="A261" s="729" t="s">
        <v>615</v>
      </c>
      <c r="B261" s="730" t="s">
        <v>616</v>
      </c>
      <c r="C261" s="731" t="s">
        <v>631</v>
      </c>
      <c r="D261" s="732" t="s">
        <v>632</v>
      </c>
      <c r="E261" s="733">
        <v>50113001</v>
      </c>
      <c r="F261" s="732" t="s">
        <v>654</v>
      </c>
      <c r="G261" s="731" t="s">
        <v>655</v>
      </c>
      <c r="H261" s="731">
        <v>229814</v>
      </c>
      <c r="I261" s="731">
        <v>229814</v>
      </c>
      <c r="J261" s="731" t="s">
        <v>1105</v>
      </c>
      <c r="K261" s="731" t="s">
        <v>1106</v>
      </c>
      <c r="L261" s="734">
        <v>56.746000000000002</v>
      </c>
      <c r="M261" s="734">
        <v>5</v>
      </c>
      <c r="N261" s="735">
        <v>283.73</v>
      </c>
    </row>
    <row r="262" spans="1:14" ht="14.45" customHeight="1" x14ac:dyDescent="0.2">
      <c r="A262" s="729" t="s">
        <v>615</v>
      </c>
      <c r="B262" s="730" t="s">
        <v>616</v>
      </c>
      <c r="C262" s="731" t="s">
        <v>631</v>
      </c>
      <c r="D262" s="732" t="s">
        <v>632</v>
      </c>
      <c r="E262" s="733">
        <v>50113001</v>
      </c>
      <c r="F262" s="732" t="s">
        <v>654</v>
      </c>
      <c r="G262" s="731" t="s">
        <v>655</v>
      </c>
      <c r="H262" s="731">
        <v>229962</v>
      </c>
      <c r="I262" s="731">
        <v>229962</v>
      </c>
      <c r="J262" s="731" t="s">
        <v>1107</v>
      </c>
      <c r="K262" s="731" t="s">
        <v>1108</v>
      </c>
      <c r="L262" s="734">
        <v>93.77000000000001</v>
      </c>
      <c r="M262" s="734">
        <v>4</v>
      </c>
      <c r="N262" s="735">
        <v>375.08000000000004</v>
      </c>
    </row>
    <row r="263" spans="1:14" ht="14.45" customHeight="1" x14ac:dyDescent="0.2">
      <c r="A263" s="729" t="s">
        <v>615</v>
      </c>
      <c r="B263" s="730" t="s">
        <v>616</v>
      </c>
      <c r="C263" s="731" t="s">
        <v>631</v>
      </c>
      <c r="D263" s="732" t="s">
        <v>632</v>
      </c>
      <c r="E263" s="733">
        <v>50113001</v>
      </c>
      <c r="F263" s="732" t="s">
        <v>654</v>
      </c>
      <c r="G263" s="731" t="s">
        <v>655</v>
      </c>
      <c r="H263" s="731">
        <v>241992</v>
      </c>
      <c r="I263" s="731">
        <v>241992</v>
      </c>
      <c r="J263" s="731" t="s">
        <v>1109</v>
      </c>
      <c r="K263" s="731" t="s">
        <v>1110</v>
      </c>
      <c r="L263" s="734">
        <v>61.63000000000001</v>
      </c>
      <c r="M263" s="734">
        <v>5</v>
      </c>
      <c r="N263" s="735">
        <v>308.15000000000003</v>
      </c>
    </row>
    <row r="264" spans="1:14" ht="14.45" customHeight="1" x14ac:dyDescent="0.2">
      <c r="A264" s="729" t="s">
        <v>615</v>
      </c>
      <c r="B264" s="730" t="s">
        <v>616</v>
      </c>
      <c r="C264" s="731" t="s">
        <v>631</v>
      </c>
      <c r="D264" s="732" t="s">
        <v>632</v>
      </c>
      <c r="E264" s="733">
        <v>50113001</v>
      </c>
      <c r="F264" s="732" t="s">
        <v>654</v>
      </c>
      <c r="G264" s="731" t="s">
        <v>655</v>
      </c>
      <c r="H264" s="731">
        <v>241991</v>
      </c>
      <c r="I264" s="731">
        <v>241991</v>
      </c>
      <c r="J264" s="731" t="s">
        <v>1109</v>
      </c>
      <c r="K264" s="731" t="s">
        <v>1111</v>
      </c>
      <c r="L264" s="734">
        <v>32.869999999999997</v>
      </c>
      <c r="M264" s="734">
        <v>16</v>
      </c>
      <c r="N264" s="735">
        <v>525.91999999999996</v>
      </c>
    </row>
    <row r="265" spans="1:14" ht="14.45" customHeight="1" x14ac:dyDescent="0.2">
      <c r="A265" s="729" t="s">
        <v>615</v>
      </c>
      <c r="B265" s="730" t="s">
        <v>616</v>
      </c>
      <c r="C265" s="731" t="s">
        <v>631</v>
      </c>
      <c r="D265" s="732" t="s">
        <v>632</v>
      </c>
      <c r="E265" s="733">
        <v>50113001</v>
      </c>
      <c r="F265" s="732" t="s">
        <v>654</v>
      </c>
      <c r="G265" s="731" t="s">
        <v>655</v>
      </c>
      <c r="H265" s="731">
        <v>159982</v>
      </c>
      <c r="I265" s="731">
        <v>59982</v>
      </c>
      <c r="J265" s="731" t="s">
        <v>1112</v>
      </c>
      <c r="K265" s="731" t="s">
        <v>1113</v>
      </c>
      <c r="L265" s="734">
        <v>56.549999999999969</v>
      </c>
      <c r="M265" s="734">
        <v>1</v>
      </c>
      <c r="N265" s="735">
        <v>56.549999999999969</v>
      </c>
    </row>
    <row r="266" spans="1:14" ht="14.45" customHeight="1" x14ac:dyDescent="0.2">
      <c r="A266" s="729" t="s">
        <v>615</v>
      </c>
      <c r="B266" s="730" t="s">
        <v>616</v>
      </c>
      <c r="C266" s="731" t="s">
        <v>631</v>
      </c>
      <c r="D266" s="732" t="s">
        <v>632</v>
      </c>
      <c r="E266" s="733">
        <v>50113001</v>
      </c>
      <c r="F266" s="732" t="s">
        <v>654</v>
      </c>
      <c r="G266" s="731" t="s">
        <v>329</v>
      </c>
      <c r="H266" s="731">
        <v>227475</v>
      </c>
      <c r="I266" s="731">
        <v>227475</v>
      </c>
      <c r="J266" s="731" t="s">
        <v>1114</v>
      </c>
      <c r="K266" s="731" t="s">
        <v>1115</v>
      </c>
      <c r="L266" s="734">
        <v>1287.18</v>
      </c>
      <c r="M266" s="734">
        <v>3.6</v>
      </c>
      <c r="N266" s="735">
        <v>4633.848</v>
      </c>
    </row>
    <row r="267" spans="1:14" ht="14.45" customHeight="1" x14ac:dyDescent="0.2">
      <c r="A267" s="729" t="s">
        <v>615</v>
      </c>
      <c r="B267" s="730" t="s">
        <v>616</v>
      </c>
      <c r="C267" s="731" t="s">
        <v>631</v>
      </c>
      <c r="D267" s="732" t="s">
        <v>632</v>
      </c>
      <c r="E267" s="733">
        <v>50113001</v>
      </c>
      <c r="F267" s="732" t="s">
        <v>654</v>
      </c>
      <c r="G267" s="731" t="s">
        <v>655</v>
      </c>
      <c r="H267" s="731">
        <v>233899</v>
      </c>
      <c r="I267" s="731">
        <v>233899</v>
      </c>
      <c r="J267" s="731" t="s">
        <v>1116</v>
      </c>
      <c r="K267" s="731" t="s">
        <v>1117</v>
      </c>
      <c r="L267" s="734">
        <v>139.1</v>
      </c>
      <c r="M267" s="734">
        <v>1</v>
      </c>
      <c r="N267" s="735">
        <v>139.1</v>
      </c>
    </row>
    <row r="268" spans="1:14" ht="14.45" customHeight="1" x14ac:dyDescent="0.2">
      <c r="A268" s="729" t="s">
        <v>615</v>
      </c>
      <c r="B268" s="730" t="s">
        <v>616</v>
      </c>
      <c r="C268" s="731" t="s">
        <v>631</v>
      </c>
      <c r="D268" s="732" t="s">
        <v>632</v>
      </c>
      <c r="E268" s="733">
        <v>50113001</v>
      </c>
      <c r="F268" s="732" t="s">
        <v>654</v>
      </c>
      <c r="G268" s="731" t="s">
        <v>662</v>
      </c>
      <c r="H268" s="731">
        <v>398158</v>
      </c>
      <c r="I268" s="731">
        <v>199647</v>
      </c>
      <c r="J268" s="731" t="s">
        <v>1118</v>
      </c>
      <c r="K268" s="731" t="s">
        <v>1119</v>
      </c>
      <c r="L268" s="734">
        <v>277.2</v>
      </c>
      <c r="M268" s="734">
        <v>1</v>
      </c>
      <c r="N268" s="735">
        <v>277.2</v>
      </c>
    </row>
    <row r="269" spans="1:14" ht="14.45" customHeight="1" x14ac:dyDescent="0.2">
      <c r="A269" s="729" t="s">
        <v>615</v>
      </c>
      <c r="B269" s="730" t="s">
        <v>616</v>
      </c>
      <c r="C269" s="731" t="s">
        <v>631</v>
      </c>
      <c r="D269" s="732" t="s">
        <v>632</v>
      </c>
      <c r="E269" s="733">
        <v>50113001</v>
      </c>
      <c r="F269" s="732" t="s">
        <v>654</v>
      </c>
      <c r="G269" s="731" t="s">
        <v>655</v>
      </c>
      <c r="H269" s="731">
        <v>988133</v>
      </c>
      <c r="I269" s="731">
        <v>191880</v>
      </c>
      <c r="J269" s="731" t="s">
        <v>1120</v>
      </c>
      <c r="K269" s="731" t="s">
        <v>1121</v>
      </c>
      <c r="L269" s="734">
        <v>158.54000000000005</v>
      </c>
      <c r="M269" s="734">
        <v>1</v>
      </c>
      <c r="N269" s="735">
        <v>158.54000000000005</v>
      </c>
    </row>
    <row r="270" spans="1:14" ht="14.45" customHeight="1" x14ac:dyDescent="0.2">
      <c r="A270" s="729" t="s">
        <v>615</v>
      </c>
      <c r="B270" s="730" t="s">
        <v>616</v>
      </c>
      <c r="C270" s="731" t="s">
        <v>631</v>
      </c>
      <c r="D270" s="732" t="s">
        <v>632</v>
      </c>
      <c r="E270" s="733">
        <v>50113001</v>
      </c>
      <c r="F270" s="732" t="s">
        <v>654</v>
      </c>
      <c r="G270" s="731" t="s">
        <v>655</v>
      </c>
      <c r="H270" s="731">
        <v>850724</v>
      </c>
      <c r="I270" s="731">
        <v>120325</v>
      </c>
      <c r="J270" s="731" t="s">
        <v>1122</v>
      </c>
      <c r="K270" s="731" t="s">
        <v>1123</v>
      </c>
      <c r="L270" s="734">
        <v>47.535000000000004</v>
      </c>
      <c r="M270" s="734">
        <v>2</v>
      </c>
      <c r="N270" s="735">
        <v>95.070000000000007</v>
      </c>
    </row>
    <row r="271" spans="1:14" ht="14.45" customHeight="1" x14ac:dyDescent="0.2">
      <c r="A271" s="729" t="s">
        <v>615</v>
      </c>
      <c r="B271" s="730" t="s">
        <v>616</v>
      </c>
      <c r="C271" s="731" t="s">
        <v>631</v>
      </c>
      <c r="D271" s="732" t="s">
        <v>632</v>
      </c>
      <c r="E271" s="733">
        <v>50113001</v>
      </c>
      <c r="F271" s="732" t="s">
        <v>654</v>
      </c>
      <c r="G271" s="731" t="s">
        <v>655</v>
      </c>
      <c r="H271" s="731">
        <v>193723</v>
      </c>
      <c r="I271" s="731">
        <v>93723</v>
      </c>
      <c r="J271" s="731" t="s">
        <v>1124</v>
      </c>
      <c r="K271" s="731" t="s">
        <v>1125</v>
      </c>
      <c r="L271" s="734">
        <v>40.233333333333327</v>
      </c>
      <c r="M271" s="734">
        <v>6</v>
      </c>
      <c r="N271" s="735">
        <v>241.39999999999998</v>
      </c>
    </row>
    <row r="272" spans="1:14" ht="14.45" customHeight="1" x14ac:dyDescent="0.2">
      <c r="A272" s="729" t="s">
        <v>615</v>
      </c>
      <c r="B272" s="730" t="s">
        <v>616</v>
      </c>
      <c r="C272" s="731" t="s">
        <v>631</v>
      </c>
      <c r="D272" s="732" t="s">
        <v>632</v>
      </c>
      <c r="E272" s="733">
        <v>50113001</v>
      </c>
      <c r="F272" s="732" t="s">
        <v>654</v>
      </c>
      <c r="G272" s="731" t="s">
        <v>662</v>
      </c>
      <c r="H272" s="731">
        <v>219054</v>
      </c>
      <c r="I272" s="731">
        <v>219054</v>
      </c>
      <c r="J272" s="731" t="s">
        <v>1126</v>
      </c>
      <c r="K272" s="731" t="s">
        <v>1127</v>
      </c>
      <c r="L272" s="734">
        <v>618.19999999999993</v>
      </c>
      <c r="M272" s="734">
        <v>1</v>
      </c>
      <c r="N272" s="735">
        <v>618.19999999999993</v>
      </c>
    </row>
    <row r="273" spans="1:14" ht="14.45" customHeight="1" x14ac:dyDescent="0.2">
      <c r="A273" s="729" t="s">
        <v>615</v>
      </c>
      <c r="B273" s="730" t="s">
        <v>616</v>
      </c>
      <c r="C273" s="731" t="s">
        <v>631</v>
      </c>
      <c r="D273" s="732" t="s">
        <v>632</v>
      </c>
      <c r="E273" s="733">
        <v>50113001</v>
      </c>
      <c r="F273" s="732" t="s">
        <v>654</v>
      </c>
      <c r="G273" s="731" t="s">
        <v>655</v>
      </c>
      <c r="H273" s="731">
        <v>208466</v>
      </c>
      <c r="I273" s="731">
        <v>208466</v>
      </c>
      <c r="J273" s="731" t="s">
        <v>1128</v>
      </c>
      <c r="K273" s="731" t="s">
        <v>1129</v>
      </c>
      <c r="L273" s="734">
        <v>792.76999999999987</v>
      </c>
      <c r="M273" s="734">
        <v>3</v>
      </c>
      <c r="N273" s="735">
        <v>2378.3099999999995</v>
      </c>
    </row>
    <row r="274" spans="1:14" ht="14.45" customHeight="1" x14ac:dyDescent="0.2">
      <c r="A274" s="729" t="s">
        <v>615</v>
      </c>
      <c r="B274" s="730" t="s">
        <v>616</v>
      </c>
      <c r="C274" s="731" t="s">
        <v>631</v>
      </c>
      <c r="D274" s="732" t="s">
        <v>632</v>
      </c>
      <c r="E274" s="733">
        <v>50113001</v>
      </c>
      <c r="F274" s="732" t="s">
        <v>654</v>
      </c>
      <c r="G274" s="731" t="s">
        <v>655</v>
      </c>
      <c r="H274" s="731">
        <v>208465</v>
      </c>
      <c r="I274" s="731">
        <v>208465</v>
      </c>
      <c r="J274" s="731" t="s">
        <v>1130</v>
      </c>
      <c r="K274" s="731" t="s">
        <v>1131</v>
      </c>
      <c r="L274" s="734">
        <v>2234.6499999999996</v>
      </c>
      <c r="M274" s="734">
        <v>2</v>
      </c>
      <c r="N274" s="735">
        <v>4469.2999999999993</v>
      </c>
    </row>
    <row r="275" spans="1:14" ht="14.45" customHeight="1" x14ac:dyDescent="0.2">
      <c r="A275" s="729" t="s">
        <v>615</v>
      </c>
      <c r="B275" s="730" t="s">
        <v>616</v>
      </c>
      <c r="C275" s="731" t="s">
        <v>631</v>
      </c>
      <c r="D275" s="732" t="s">
        <v>632</v>
      </c>
      <c r="E275" s="733">
        <v>50113001</v>
      </c>
      <c r="F275" s="732" t="s">
        <v>654</v>
      </c>
      <c r="G275" s="731" t="s">
        <v>329</v>
      </c>
      <c r="H275" s="731">
        <v>242262</v>
      </c>
      <c r="I275" s="731">
        <v>242262</v>
      </c>
      <c r="J275" s="731" t="s">
        <v>1132</v>
      </c>
      <c r="K275" s="731" t="s">
        <v>1133</v>
      </c>
      <c r="L275" s="734">
        <v>410.23399999999998</v>
      </c>
      <c r="M275" s="734">
        <v>2.867</v>
      </c>
      <c r="N275" s="735">
        <v>1176.1408779999999</v>
      </c>
    </row>
    <row r="276" spans="1:14" ht="14.45" customHeight="1" x14ac:dyDescent="0.2">
      <c r="A276" s="729" t="s">
        <v>615</v>
      </c>
      <c r="B276" s="730" t="s">
        <v>616</v>
      </c>
      <c r="C276" s="731" t="s">
        <v>631</v>
      </c>
      <c r="D276" s="732" t="s">
        <v>632</v>
      </c>
      <c r="E276" s="733">
        <v>50113001</v>
      </c>
      <c r="F276" s="732" t="s">
        <v>654</v>
      </c>
      <c r="G276" s="731" t="s">
        <v>662</v>
      </c>
      <c r="H276" s="731">
        <v>235101</v>
      </c>
      <c r="I276" s="731">
        <v>235101</v>
      </c>
      <c r="J276" s="731" t="s">
        <v>1134</v>
      </c>
      <c r="K276" s="731" t="s">
        <v>1135</v>
      </c>
      <c r="L276" s="734">
        <v>241.36200000000017</v>
      </c>
      <c r="M276" s="734">
        <v>102.13389769999993</v>
      </c>
      <c r="N276" s="735">
        <v>24651.2418166674</v>
      </c>
    </row>
    <row r="277" spans="1:14" ht="14.45" customHeight="1" x14ac:dyDescent="0.2">
      <c r="A277" s="729" t="s">
        <v>615</v>
      </c>
      <c r="B277" s="730" t="s">
        <v>616</v>
      </c>
      <c r="C277" s="731" t="s">
        <v>631</v>
      </c>
      <c r="D277" s="732" t="s">
        <v>632</v>
      </c>
      <c r="E277" s="733">
        <v>50113001</v>
      </c>
      <c r="F277" s="732" t="s">
        <v>654</v>
      </c>
      <c r="G277" s="731" t="s">
        <v>662</v>
      </c>
      <c r="H277" s="731">
        <v>235100</v>
      </c>
      <c r="I277" s="731">
        <v>235100</v>
      </c>
      <c r="J277" s="731" t="s">
        <v>1134</v>
      </c>
      <c r="K277" s="731" t="s">
        <v>1133</v>
      </c>
      <c r="L277" s="734">
        <v>158.13600000000005</v>
      </c>
      <c r="M277" s="734">
        <v>146.98300000000003</v>
      </c>
      <c r="N277" s="735">
        <v>23243.303688000015</v>
      </c>
    </row>
    <row r="278" spans="1:14" ht="14.45" customHeight="1" x14ac:dyDescent="0.2">
      <c r="A278" s="729" t="s">
        <v>615</v>
      </c>
      <c r="B278" s="730" t="s">
        <v>616</v>
      </c>
      <c r="C278" s="731" t="s">
        <v>631</v>
      </c>
      <c r="D278" s="732" t="s">
        <v>632</v>
      </c>
      <c r="E278" s="733">
        <v>50113001</v>
      </c>
      <c r="F278" s="732" t="s">
        <v>654</v>
      </c>
      <c r="G278" s="731" t="s">
        <v>662</v>
      </c>
      <c r="H278" s="731">
        <v>235099</v>
      </c>
      <c r="I278" s="731">
        <v>235099</v>
      </c>
      <c r="J278" s="731" t="s">
        <v>1134</v>
      </c>
      <c r="K278" s="731" t="s">
        <v>1136</v>
      </c>
      <c r="L278" s="734">
        <v>60.234684366994948</v>
      </c>
      <c r="M278" s="734">
        <v>172.79781210000002</v>
      </c>
      <c r="N278" s="735">
        <v>10408.421671150802</v>
      </c>
    </row>
    <row r="279" spans="1:14" ht="14.45" customHeight="1" x14ac:dyDescent="0.2">
      <c r="A279" s="729" t="s">
        <v>615</v>
      </c>
      <c r="B279" s="730" t="s">
        <v>616</v>
      </c>
      <c r="C279" s="731" t="s">
        <v>631</v>
      </c>
      <c r="D279" s="732" t="s">
        <v>632</v>
      </c>
      <c r="E279" s="733">
        <v>50113001</v>
      </c>
      <c r="F279" s="732" t="s">
        <v>654</v>
      </c>
      <c r="G279" s="731" t="s">
        <v>655</v>
      </c>
      <c r="H279" s="731">
        <v>193157</v>
      </c>
      <c r="I279" s="731">
        <v>93157</v>
      </c>
      <c r="J279" s="731" t="s">
        <v>1137</v>
      </c>
      <c r="K279" s="731" t="s">
        <v>1138</v>
      </c>
      <c r="L279" s="734">
        <v>140.53999999999996</v>
      </c>
      <c r="M279" s="734">
        <v>1</v>
      </c>
      <c r="N279" s="735">
        <v>140.53999999999996</v>
      </c>
    </row>
    <row r="280" spans="1:14" ht="14.45" customHeight="1" x14ac:dyDescent="0.2">
      <c r="A280" s="729" t="s">
        <v>615</v>
      </c>
      <c r="B280" s="730" t="s">
        <v>616</v>
      </c>
      <c r="C280" s="731" t="s">
        <v>631</v>
      </c>
      <c r="D280" s="732" t="s">
        <v>632</v>
      </c>
      <c r="E280" s="733">
        <v>50113001</v>
      </c>
      <c r="F280" s="732" t="s">
        <v>654</v>
      </c>
      <c r="G280" s="731" t="s">
        <v>655</v>
      </c>
      <c r="H280" s="731">
        <v>134821</v>
      </c>
      <c r="I280" s="731">
        <v>134821</v>
      </c>
      <c r="J280" s="731" t="s">
        <v>1139</v>
      </c>
      <c r="K280" s="731" t="s">
        <v>1140</v>
      </c>
      <c r="L280" s="734">
        <v>375.43</v>
      </c>
      <c r="M280" s="734">
        <v>3</v>
      </c>
      <c r="N280" s="735">
        <v>1126.29</v>
      </c>
    </row>
    <row r="281" spans="1:14" ht="14.45" customHeight="1" x14ac:dyDescent="0.2">
      <c r="A281" s="729" t="s">
        <v>615</v>
      </c>
      <c r="B281" s="730" t="s">
        <v>616</v>
      </c>
      <c r="C281" s="731" t="s">
        <v>631</v>
      </c>
      <c r="D281" s="732" t="s">
        <v>632</v>
      </c>
      <c r="E281" s="733">
        <v>50113001</v>
      </c>
      <c r="F281" s="732" t="s">
        <v>654</v>
      </c>
      <c r="G281" s="731" t="s">
        <v>655</v>
      </c>
      <c r="H281" s="731">
        <v>134824</v>
      </c>
      <c r="I281" s="731">
        <v>134824</v>
      </c>
      <c r="J281" s="731" t="s">
        <v>1141</v>
      </c>
      <c r="K281" s="731" t="s">
        <v>1142</v>
      </c>
      <c r="L281" s="734">
        <v>326.4699583333333</v>
      </c>
      <c r="M281" s="734">
        <v>96</v>
      </c>
      <c r="N281" s="735">
        <v>31341.115999999998</v>
      </c>
    </row>
    <row r="282" spans="1:14" ht="14.45" customHeight="1" x14ac:dyDescent="0.2">
      <c r="A282" s="729" t="s">
        <v>615</v>
      </c>
      <c r="B282" s="730" t="s">
        <v>616</v>
      </c>
      <c r="C282" s="731" t="s">
        <v>631</v>
      </c>
      <c r="D282" s="732" t="s">
        <v>632</v>
      </c>
      <c r="E282" s="733">
        <v>50113001</v>
      </c>
      <c r="F282" s="732" t="s">
        <v>654</v>
      </c>
      <c r="G282" s="731" t="s">
        <v>662</v>
      </c>
      <c r="H282" s="731">
        <v>844716</v>
      </c>
      <c r="I282" s="731">
        <v>107676</v>
      </c>
      <c r="J282" s="731" t="s">
        <v>1143</v>
      </c>
      <c r="K282" s="731" t="s">
        <v>1144</v>
      </c>
      <c r="L282" s="734">
        <v>359.85</v>
      </c>
      <c r="M282" s="734">
        <v>1</v>
      </c>
      <c r="N282" s="735">
        <v>359.85</v>
      </c>
    </row>
    <row r="283" spans="1:14" ht="14.45" customHeight="1" x14ac:dyDescent="0.2">
      <c r="A283" s="729" t="s">
        <v>615</v>
      </c>
      <c r="B283" s="730" t="s">
        <v>616</v>
      </c>
      <c r="C283" s="731" t="s">
        <v>631</v>
      </c>
      <c r="D283" s="732" t="s">
        <v>632</v>
      </c>
      <c r="E283" s="733">
        <v>50113001</v>
      </c>
      <c r="F283" s="732" t="s">
        <v>654</v>
      </c>
      <c r="G283" s="731" t="s">
        <v>655</v>
      </c>
      <c r="H283" s="731">
        <v>233480</v>
      </c>
      <c r="I283" s="731">
        <v>233480</v>
      </c>
      <c r="J283" s="731" t="s">
        <v>1145</v>
      </c>
      <c r="K283" s="731" t="s">
        <v>1146</v>
      </c>
      <c r="L283" s="734">
        <v>56.58</v>
      </c>
      <c r="M283" s="734">
        <v>1</v>
      </c>
      <c r="N283" s="735">
        <v>56.58</v>
      </c>
    </row>
    <row r="284" spans="1:14" ht="14.45" customHeight="1" x14ac:dyDescent="0.2">
      <c r="A284" s="729" t="s">
        <v>615</v>
      </c>
      <c r="B284" s="730" t="s">
        <v>616</v>
      </c>
      <c r="C284" s="731" t="s">
        <v>631</v>
      </c>
      <c r="D284" s="732" t="s">
        <v>632</v>
      </c>
      <c r="E284" s="733">
        <v>50113001</v>
      </c>
      <c r="F284" s="732" t="s">
        <v>654</v>
      </c>
      <c r="G284" s="731" t="s">
        <v>655</v>
      </c>
      <c r="H284" s="731">
        <v>128740</v>
      </c>
      <c r="I284" s="731">
        <v>28740</v>
      </c>
      <c r="J284" s="731" t="s">
        <v>1147</v>
      </c>
      <c r="K284" s="731" t="s">
        <v>1148</v>
      </c>
      <c r="L284" s="734">
        <v>551.53</v>
      </c>
      <c r="M284" s="734">
        <v>1</v>
      </c>
      <c r="N284" s="735">
        <v>551.53</v>
      </c>
    </row>
    <row r="285" spans="1:14" ht="14.45" customHeight="1" x14ac:dyDescent="0.2">
      <c r="A285" s="729" t="s">
        <v>615</v>
      </c>
      <c r="B285" s="730" t="s">
        <v>616</v>
      </c>
      <c r="C285" s="731" t="s">
        <v>631</v>
      </c>
      <c r="D285" s="732" t="s">
        <v>632</v>
      </c>
      <c r="E285" s="733">
        <v>50113001</v>
      </c>
      <c r="F285" s="732" t="s">
        <v>654</v>
      </c>
      <c r="G285" s="731" t="s">
        <v>655</v>
      </c>
      <c r="H285" s="731">
        <v>185287</v>
      </c>
      <c r="I285" s="731">
        <v>185287</v>
      </c>
      <c r="J285" s="731" t="s">
        <v>1149</v>
      </c>
      <c r="K285" s="731" t="s">
        <v>1150</v>
      </c>
      <c r="L285" s="734">
        <v>664.27</v>
      </c>
      <c r="M285" s="734">
        <v>1</v>
      </c>
      <c r="N285" s="735">
        <v>664.27</v>
      </c>
    </row>
    <row r="286" spans="1:14" ht="14.45" customHeight="1" x14ac:dyDescent="0.2">
      <c r="A286" s="729" t="s">
        <v>615</v>
      </c>
      <c r="B286" s="730" t="s">
        <v>616</v>
      </c>
      <c r="C286" s="731" t="s">
        <v>631</v>
      </c>
      <c r="D286" s="732" t="s">
        <v>632</v>
      </c>
      <c r="E286" s="733">
        <v>50113001</v>
      </c>
      <c r="F286" s="732" t="s">
        <v>654</v>
      </c>
      <c r="G286" s="731" t="s">
        <v>655</v>
      </c>
      <c r="H286" s="731">
        <v>145570</v>
      </c>
      <c r="I286" s="731">
        <v>45570</v>
      </c>
      <c r="J286" s="731" t="s">
        <v>1151</v>
      </c>
      <c r="K286" s="731" t="s">
        <v>1067</v>
      </c>
      <c r="L286" s="734">
        <v>37.346666666666664</v>
      </c>
      <c r="M286" s="734">
        <v>3</v>
      </c>
      <c r="N286" s="735">
        <v>112.03999999999999</v>
      </c>
    </row>
    <row r="287" spans="1:14" ht="14.45" customHeight="1" x14ac:dyDescent="0.2">
      <c r="A287" s="729" t="s">
        <v>615</v>
      </c>
      <c r="B287" s="730" t="s">
        <v>616</v>
      </c>
      <c r="C287" s="731" t="s">
        <v>631</v>
      </c>
      <c r="D287" s="732" t="s">
        <v>632</v>
      </c>
      <c r="E287" s="733">
        <v>50113001</v>
      </c>
      <c r="F287" s="732" t="s">
        <v>654</v>
      </c>
      <c r="G287" s="731" t="s">
        <v>662</v>
      </c>
      <c r="H287" s="731">
        <v>178686</v>
      </c>
      <c r="I287" s="731">
        <v>178686</v>
      </c>
      <c r="J287" s="731" t="s">
        <v>1152</v>
      </c>
      <c r="K287" s="731" t="s">
        <v>1153</v>
      </c>
      <c r="L287" s="734">
        <v>84.399999999999991</v>
      </c>
      <c r="M287" s="734">
        <v>1</v>
      </c>
      <c r="N287" s="735">
        <v>84.399999999999991</v>
      </c>
    </row>
    <row r="288" spans="1:14" ht="14.45" customHeight="1" x14ac:dyDescent="0.2">
      <c r="A288" s="729" t="s">
        <v>615</v>
      </c>
      <c r="B288" s="730" t="s">
        <v>616</v>
      </c>
      <c r="C288" s="731" t="s">
        <v>631</v>
      </c>
      <c r="D288" s="732" t="s">
        <v>632</v>
      </c>
      <c r="E288" s="733">
        <v>50113001</v>
      </c>
      <c r="F288" s="732" t="s">
        <v>654</v>
      </c>
      <c r="G288" s="731" t="s">
        <v>655</v>
      </c>
      <c r="H288" s="731">
        <v>117189</v>
      </c>
      <c r="I288" s="731">
        <v>17189</v>
      </c>
      <c r="J288" s="731" t="s">
        <v>1154</v>
      </c>
      <c r="K288" s="731" t="s">
        <v>1155</v>
      </c>
      <c r="L288" s="734">
        <v>73.539999999999992</v>
      </c>
      <c r="M288" s="734">
        <v>5</v>
      </c>
      <c r="N288" s="735">
        <v>367.69999999999993</v>
      </c>
    </row>
    <row r="289" spans="1:14" ht="14.45" customHeight="1" x14ac:dyDescent="0.2">
      <c r="A289" s="729" t="s">
        <v>615</v>
      </c>
      <c r="B289" s="730" t="s">
        <v>616</v>
      </c>
      <c r="C289" s="731" t="s">
        <v>631</v>
      </c>
      <c r="D289" s="732" t="s">
        <v>632</v>
      </c>
      <c r="E289" s="733">
        <v>50113001</v>
      </c>
      <c r="F289" s="732" t="s">
        <v>654</v>
      </c>
      <c r="G289" s="731" t="s">
        <v>655</v>
      </c>
      <c r="H289" s="731">
        <v>848725</v>
      </c>
      <c r="I289" s="731">
        <v>107677</v>
      </c>
      <c r="J289" s="731" t="s">
        <v>1156</v>
      </c>
      <c r="K289" s="731" t="s">
        <v>1157</v>
      </c>
      <c r="L289" s="734">
        <v>448.43857142857161</v>
      </c>
      <c r="M289" s="734">
        <v>7</v>
      </c>
      <c r="N289" s="735">
        <v>3139.0700000000011</v>
      </c>
    </row>
    <row r="290" spans="1:14" ht="14.45" customHeight="1" x14ac:dyDescent="0.2">
      <c r="A290" s="729" t="s">
        <v>615</v>
      </c>
      <c r="B290" s="730" t="s">
        <v>616</v>
      </c>
      <c r="C290" s="731" t="s">
        <v>631</v>
      </c>
      <c r="D290" s="732" t="s">
        <v>632</v>
      </c>
      <c r="E290" s="733">
        <v>50113001</v>
      </c>
      <c r="F290" s="732" t="s">
        <v>654</v>
      </c>
      <c r="G290" s="731" t="s">
        <v>655</v>
      </c>
      <c r="H290" s="731">
        <v>845697</v>
      </c>
      <c r="I290" s="731">
        <v>200935</v>
      </c>
      <c r="J290" s="731" t="s">
        <v>1158</v>
      </c>
      <c r="K290" s="731" t="s">
        <v>1159</v>
      </c>
      <c r="L290" s="734">
        <v>44.427221799823855</v>
      </c>
      <c r="M290" s="734">
        <v>18</v>
      </c>
      <c r="N290" s="735">
        <v>799.68999239682933</v>
      </c>
    </row>
    <row r="291" spans="1:14" ht="14.45" customHeight="1" x14ac:dyDescent="0.2">
      <c r="A291" s="729" t="s">
        <v>615</v>
      </c>
      <c r="B291" s="730" t="s">
        <v>616</v>
      </c>
      <c r="C291" s="731" t="s">
        <v>631</v>
      </c>
      <c r="D291" s="732" t="s">
        <v>632</v>
      </c>
      <c r="E291" s="733">
        <v>50113001</v>
      </c>
      <c r="F291" s="732" t="s">
        <v>654</v>
      </c>
      <c r="G291" s="731" t="s">
        <v>655</v>
      </c>
      <c r="H291" s="731">
        <v>164758</v>
      </c>
      <c r="I291" s="731">
        <v>64758</v>
      </c>
      <c r="J291" s="731" t="s">
        <v>1160</v>
      </c>
      <c r="K291" s="731" t="s">
        <v>1161</v>
      </c>
      <c r="L291" s="734">
        <v>100.60428571428569</v>
      </c>
      <c r="M291" s="734">
        <v>7</v>
      </c>
      <c r="N291" s="735">
        <v>704.2299999999999</v>
      </c>
    </row>
    <row r="292" spans="1:14" ht="14.45" customHeight="1" x14ac:dyDescent="0.2">
      <c r="A292" s="729" t="s">
        <v>615</v>
      </c>
      <c r="B292" s="730" t="s">
        <v>616</v>
      </c>
      <c r="C292" s="731" t="s">
        <v>631</v>
      </c>
      <c r="D292" s="732" t="s">
        <v>632</v>
      </c>
      <c r="E292" s="733">
        <v>50113001</v>
      </c>
      <c r="F292" s="732" t="s">
        <v>654</v>
      </c>
      <c r="G292" s="731" t="s">
        <v>655</v>
      </c>
      <c r="H292" s="731">
        <v>230426</v>
      </c>
      <c r="I292" s="731">
        <v>230426</v>
      </c>
      <c r="J292" s="731" t="s">
        <v>1162</v>
      </c>
      <c r="K292" s="731" t="s">
        <v>1163</v>
      </c>
      <c r="L292" s="734">
        <v>76.478461538461545</v>
      </c>
      <c r="M292" s="734">
        <v>13</v>
      </c>
      <c r="N292" s="735">
        <v>994.22</v>
      </c>
    </row>
    <row r="293" spans="1:14" ht="14.45" customHeight="1" x14ac:dyDescent="0.2">
      <c r="A293" s="729" t="s">
        <v>615</v>
      </c>
      <c r="B293" s="730" t="s">
        <v>616</v>
      </c>
      <c r="C293" s="731" t="s">
        <v>631</v>
      </c>
      <c r="D293" s="732" t="s">
        <v>632</v>
      </c>
      <c r="E293" s="733">
        <v>50113001</v>
      </c>
      <c r="F293" s="732" t="s">
        <v>654</v>
      </c>
      <c r="G293" s="731" t="s">
        <v>655</v>
      </c>
      <c r="H293" s="731">
        <v>100489</v>
      </c>
      <c r="I293" s="731">
        <v>489</v>
      </c>
      <c r="J293" s="731" t="s">
        <v>1162</v>
      </c>
      <c r="K293" s="731" t="s">
        <v>1164</v>
      </c>
      <c r="L293" s="734">
        <v>47.139999999999993</v>
      </c>
      <c r="M293" s="734">
        <v>19</v>
      </c>
      <c r="N293" s="735">
        <v>895.65999999999985</v>
      </c>
    </row>
    <row r="294" spans="1:14" ht="14.45" customHeight="1" x14ac:dyDescent="0.2">
      <c r="A294" s="729" t="s">
        <v>615</v>
      </c>
      <c r="B294" s="730" t="s">
        <v>616</v>
      </c>
      <c r="C294" s="731" t="s">
        <v>631</v>
      </c>
      <c r="D294" s="732" t="s">
        <v>632</v>
      </c>
      <c r="E294" s="733">
        <v>50113001</v>
      </c>
      <c r="F294" s="732" t="s">
        <v>654</v>
      </c>
      <c r="G294" s="731" t="s">
        <v>329</v>
      </c>
      <c r="H294" s="731">
        <v>218045</v>
      </c>
      <c r="I294" s="731">
        <v>218045</v>
      </c>
      <c r="J294" s="731" t="s">
        <v>1165</v>
      </c>
      <c r="K294" s="731" t="s">
        <v>1166</v>
      </c>
      <c r="L294" s="734">
        <v>187.57</v>
      </c>
      <c r="M294" s="734">
        <v>1</v>
      </c>
      <c r="N294" s="735">
        <v>187.57</v>
      </c>
    </row>
    <row r="295" spans="1:14" ht="14.45" customHeight="1" x14ac:dyDescent="0.2">
      <c r="A295" s="729" t="s">
        <v>615</v>
      </c>
      <c r="B295" s="730" t="s">
        <v>616</v>
      </c>
      <c r="C295" s="731" t="s">
        <v>631</v>
      </c>
      <c r="D295" s="732" t="s">
        <v>632</v>
      </c>
      <c r="E295" s="733">
        <v>50113001</v>
      </c>
      <c r="F295" s="732" t="s">
        <v>654</v>
      </c>
      <c r="G295" s="731" t="s">
        <v>662</v>
      </c>
      <c r="H295" s="731">
        <v>237595</v>
      </c>
      <c r="I295" s="731">
        <v>237595</v>
      </c>
      <c r="J295" s="731" t="s">
        <v>1167</v>
      </c>
      <c r="K295" s="731" t="s">
        <v>1168</v>
      </c>
      <c r="L295" s="734">
        <v>123.18</v>
      </c>
      <c r="M295" s="734">
        <v>6</v>
      </c>
      <c r="N295" s="735">
        <v>739.08</v>
      </c>
    </row>
    <row r="296" spans="1:14" ht="14.45" customHeight="1" x14ac:dyDescent="0.2">
      <c r="A296" s="729" t="s">
        <v>615</v>
      </c>
      <c r="B296" s="730" t="s">
        <v>616</v>
      </c>
      <c r="C296" s="731" t="s">
        <v>631</v>
      </c>
      <c r="D296" s="732" t="s">
        <v>632</v>
      </c>
      <c r="E296" s="733">
        <v>50113001</v>
      </c>
      <c r="F296" s="732" t="s">
        <v>654</v>
      </c>
      <c r="G296" s="731" t="s">
        <v>655</v>
      </c>
      <c r="H296" s="731">
        <v>921491</v>
      </c>
      <c r="I296" s="731">
        <v>0</v>
      </c>
      <c r="J296" s="731" t="s">
        <v>1169</v>
      </c>
      <c r="K296" s="731" t="s">
        <v>329</v>
      </c>
      <c r="L296" s="734">
        <v>241.71650068507728</v>
      </c>
      <c r="M296" s="734">
        <v>1</v>
      </c>
      <c r="N296" s="735">
        <v>241.71650068507728</v>
      </c>
    </row>
    <row r="297" spans="1:14" ht="14.45" customHeight="1" x14ac:dyDescent="0.2">
      <c r="A297" s="729" t="s">
        <v>615</v>
      </c>
      <c r="B297" s="730" t="s">
        <v>616</v>
      </c>
      <c r="C297" s="731" t="s">
        <v>631</v>
      </c>
      <c r="D297" s="732" t="s">
        <v>632</v>
      </c>
      <c r="E297" s="733">
        <v>50113001</v>
      </c>
      <c r="F297" s="732" t="s">
        <v>654</v>
      </c>
      <c r="G297" s="731" t="s">
        <v>655</v>
      </c>
      <c r="H297" s="731">
        <v>502262</v>
      </c>
      <c r="I297" s="731">
        <v>0</v>
      </c>
      <c r="J297" s="731" t="s">
        <v>1170</v>
      </c>
      <c r="K297" s="731" t="s">
        <v>1171</v>
      </c>
      <c r="L297" s="734">
        <v>367.77150068507729</v>
      </c>
      <c r="M297" s="734">
        <v>1</v>
      </c>
      <c r="N297" s="735">
        <v>367.77150068507729</v>
      </c>
    </row>
    <row r="298" spans="1:14" ht="14.45" customHeight="1" x14ac:dyDescent="0.2">
      <c r="A298" s="729" t="s">
        <v>615</v>
      </c>
      <c r="B298" s="730" t="s">
        <v>616</v>
      </c>
      <c r="C298" s="731" t="s">
        <v>631</v>
      </c>
      <c r="D298" s="732" t="s">
        <v>632</v>
      </c>
      <c r="E298" s="733">
        <v>50113001</v>
      </c>
      <c r="F298" s="732" t="s">
        <v>654</v>
      </c>
      <c r="G298" s="731" t="s">
        <v>655</v>
      </c>
      <c r="H298" s="731">
        <v>900497</v>
      </c>
      <c r="I298" s="731">
        <v>0</v>
      </c>
      <c r="J298" s="731" t="s">
        <v>1172</v>
      </c>
      <c r="K298" s="731" t="s">
        <v>329</v>
      </c>
      <c r="L298" s="734">
        <v>500.15455963014426</v>
      </c>
      <c r="M298" s="734">
        <v>10</v>
      </c>
      <c r="N298" s="735">
        <v>5001.5455963014429</v>
      </c>
    </row>
    <row r="299" spans="1:14" ht="14.45" customHeight="1" x14ac:dyDescent="0.2">
      <c r="A299" s="729" t="s">
        <v>615</v>
      </c>
      <c r="B299" s="730" t="s">
        <v>616</v>
      </c>
      <c r="C299" s="731" t="s">
        <v>631</v>
      </c>
      <c r="D299" s="732" t="s">
        <v>632</v>
      </c>
      <c r="E299" s="733">
        <v>50113001</v>
      </c>
      <c r="F299" s="732" t="s">
        <v>654</v>
      </c>
      <c r="G299" s="731" t="s">
        <v>655</v>
      </c>
      <c r="H299" s="731">
        <v>394073</v>
      </c>
      <c r="I299" s="731">
        <v>1000</v>
      </c>
      <c r="J299" s="731" t="s">
        <v>1173</v>
      </c>
      <c r="K299" s="731" t="s">
        <v>1174</v>
      </c>
      <c r="L299" s="734">
        <v>383.34250876735661</v>
      </c>
      <c r="M299" s="734">
        <v>3</v>
      </c>
      <c r="N299" s="735">
        <v>1150.0275263020699</v>
      </c>
    </row>
    <row r="300" spans="1:14" ht="14.45" customHeight="1" x14ac:dyDescent="0.2">
      <c r="A300" s="729" t="s">
        <v>615</v>
      </c>
      <c r="B300" s="730" t="s">
        <v>616</v>
      </c>
      <c r="C300" s="731" t="s">
        <v>631</v>
      </c>
      <c r="D300" s="732" t="s">
        <v>632</v>
      </c>
      <c r="E300" s="733">
        <v>50113001</v>
      </c>
      <c r="F300" s="732" t="s">
        <v>654</v>
      </c>
      <c r="G300" s="731" t="s">
        <v>655</v>
      </c>
      <c r="H300" s="731">
        <v>501915</v>
      </c>
      <c r="I300" s="731">
        <v>1000</v>
      </c>
      <c r="J300" s="731" t="s">
        <v>1173</v>
      </c>
      <c r="K300" s="731" t="s">
        <v>1175</v>
      </c>
      <c r="L300" s="734">
        <v>523.36321393529943</v>
      </c>
      <c r="M300" s="734">
        <v>1</v>
      </c>
      <c r="N300" s="735">
        <v>523.36321393529943</v>
      </c>
    </row>
    <row r="301" spans="1:14" ht="14.45" customHeight="1" x14ac:dyDescent="0.2">
      <c r="A301" s="729" t="s">
        <v>615</v>
      </c>
      <c r="B301" s="730" t="s">
        <v>616</v>
      </c>
      <c r="C301" s="731" t="s">
        <v>631</v>
      </c>
      <c r="D301" s="732" t="s">
        <v>632</v>
      </c>
      <c r="E301" s="733">
        <v>50113001</v>
      </c>
      <c r="F301" s="732" t="s">
        <v>654</v>
      </c>
      <c r="G301" s="731" t="s">
        <v>655</v>
      </c>
      <c r="H301" s="731">
        <v>502429</v>
      </c>
      <c r="I301" s="731">
        <v>0</v>
      </c>
      <c r="J301" s="731" t="s">
        <v>1176</v>
      </c>
      <c r="K301" s="731" t="s">
        <v>329</v>
      </c>
      <c r="L301" s="734">
        <v>571.72462263211708</v>
      </c>
      <c r="M301" s="734">
        <v>1</v>
      </c>
      <c r="N301" s="735">
        <v>571.72462263211708</v>
      </c>
    </row>
    <row r="302" spans="1:14" ht="14.45" customHeight="1" x14ac:dyDescent="0.2">
      <c r="A302" s="729" t="s">
        <v>615</v>
      </c>
      <c r="B302" s="730" t="s">
        <v>616</v>
      </c>
      <c r="C302" s="731" t="s">
        <v>631</v>
      </c>
      <c r="D302" s="732" t="s">
        <v>632</v>
      </c>
      <c r="E302" s="733">
        <v>50113001</v>
      </c>
      <c r="F302" s="732" t="s">
        <v>654</v>
      </c>
      <c r="G302" s="731" t="s">
        <v>655</v>
      </c>
      <c r="H302" s="731">
        <v>911927</v>
      </c>
      <c r="I302" s="731">
        <v>0</v>
      </c>
      <c r="J302" s="731" t="s">
        <v>1177</v>
      </c>
      <c r="K302" s="731" t="s">
        <v>329</v>
      </c>
      <c r="L302" s="734">
        <v>109.17058923670224</v>
      </c>
      <c r="M302" s="734">
        <v>1</v>
      </c>
      <c r="N302" s="735">
        <v>109.17058923670224</v>
      </c>
    </row>
    <row r="303" spans="1:14" ht="14.45" customHeight="1" x14ac:dyDescent="0.2">
      <c r="A303" s="729" t="s">
        <v>615</v>
      </c>
      <c r="B303" s="730" t="s">
        <v>616</v>
      </c>
      <c r="C303" s="731" t="s">
        <v>631</v>
      </c>
      <c r="D303" s="732" t="s">
        <v>632</v>
      </c>
      <c r="E303" s="733">
        <v>50113001</v>
      </c>
      <c r="F303" s="732" t="s">
        <v>654</v>
      </c>
      <c r="G303" s="731" t="s">
        <v>655</v>
      </c>
      <c r="H303" s="731">
        <v>930589</v>
      </c>
      <c r="I303" s="731">
        <v>0</v>
      </c>
      <c r="J303" s="731" t="s">
        <v>1178</v>
      </c>
      <c r="K303" s="731" t="s">
        <v>329</v>
      </c>
      <c r="L303" s="734">
        <v>229.10643361845808</v>
      </c>
      <c r="M303" s="734">
        <v>1</v>
      </c>
      <c r="N303" s="735">
        <v>229.10643361845808</v>
      </c>
    </row>
    <row r="304" spans="1:14" ht="14.45" customHeight="1" x14ac:dyDescent="0.2">
      <c r="A304" s="729" t="s">
        <v>615</v>
      </c>
      <c r="B304" s="730" t="s">
        <v>616</v>
      </c>
      <c r="C304" s="731" t="s">
        <v>631</v>
      </c>
      <c r="D304" s="732" t="s">
        <v>632</v>
      </c>
      <c r="E304" s="733">
        <v>50113001</v>
      </c>
      <c r="F304" s="732" t="s">
        <v>654</v>
      </c>
      <c r="G304" s="731" t="s">
        <v>655</v>
      </c>
      <c r="H304" s="731">
        <v>394395</v>
      </c>
      <c r="I304" s="731">
        <v>0</v>
      </c>
      <c r="J304" s="731" t="s">
        <v>1179</v>
      </c>
      <c r="K304" s="731" t="s">
        <v>329</v>
      </c>
      <c r="L304" s="734">
        <v>324.35408397620341</v>
      </c>
      <c r="M304" s="734">
        <v>1</v>
      </c>
      <c r="N304" s="735">
        <v>324.35408397620341</v>
      </c>
    </row>
    <row r="305" spans="1:14" ht="14.45" customHeight="1" x14ac:dyDescent="0.2">
      <c r="A305" s="729" t="s">
        <v>615</v>
      </c>
      <c r="B305" s="730" t="s">
        <v>616</v>
      </c>
      <c r="C305" s="731" t="s">
        <v>631</v>
      </c>
      <c r="D305" s="732" t="s">
        <v>632</v>
      </c>
      <c r="E305" s="733">
        <v>50113001</v>
      </c>
      <c r="F305" s="732" t="s">
        <v>654</v>
      </c>
      <c r="G305" s="731" t="s">
        <v>655</v>
      </c>
      <c r="H305" s="731">
        <v>920356</v>
      </c>
      <c r="I305" s="731">
        <v>0</v>
      </c>
      <c r="J305" s="731" t="s">
        <v>1180</v>
      </c>
      <c r="K305" s="731" t="s">
        <v>329</v>
      </c>
      <c r="L305" s="734">
        <v>128.99216823779955</v>
      </c>
      <c r="M305" s="734">
        <v>36</v>
      </c>
      <c r="N305" s="735">
        <v>4643.7180565607841</v>
      </c>
    </row>
    <row r="306" spans="1:14" ht="14.45" customHeight="1" x14ac:dyDescent="0.2">
      <c r="A306" s="729" t="s">
        <v>615</v>
      </c>
      <c r="B306" s="730" t="s">
        <v>616</v>
      </c>
      <c r="C306" s="731" t="s">
        <v>631</v>
      </c>
      <c r="D306" s="732" t="s">
        <v>632</v>
      </c>
      <c r="E306" s="733">
        <v>50113001</v>
      </c>
      <c r="F306" s="732" t="s">
        <v>654</v>
      </c>
      <c r="G306" s="731" t="s">
        <v>655</v>
      </c>
      <c r="H306" s="731">
        <v>920358</v>
      </c>
      <c r="I306" s="731">
        <v>0</v>
      </c>
      <c r="J306" s="731" t="s">
        <v>1181</v>
      </c>
      <c r="K306" s="731" t="s">
        <v>329</v>
      </c>
      <c r="L306" s="734">
        <v>191.80115480769228</v>
      </c>
      <c r="M306" s="734">
        <v>1</v>
      </c>
      <c r="N306" s="735">
        <v>191.80115480769228</v>
      </c>
    </row>
    <row r="307" spans="1:14" ht="14.45" customHeight="1" x14ac:dyDescent="0.2">
      <c r="A307" s="729" t="s">
        <v>615</v>
      </c>
      <c r="B307" s="730" t="s">
        <v>616</v>
      </c>
      <c r="C307" s="731" t="s">
        <v>631</v>
      </c>
      <c r="D307" s="732" t="s">
        <v>632</v>
      </c>
      <c r="E307" s="733">
        <v>50113001</v>
      </c>
      <c r="F307" s="732" t="s">
        <v>654</v>
      </c>
      <c r="G307" s="731" t="s">
        <v>655</v>
      </c>
      <c r="H307" s="731">
        <v>921423</v>
      </c>
      <c r="I307" s="731">
        <v>0</v>
      </c>
      <c r="J307" s="731" t="s">
        <v>1182</v>
      </c>
      <c r="K307" s="731" t="s">
        <v>1183</v>
      </c>
      <c r="L307" s="734">
        <v>109.66348920444091</v>
      </c>
      <c r="M307" s="734">
        <v>1</v>
      </c>
      <c r="N307" s="735">
        <v>109.66348920444091</v>
      </c>
    </row>
    <row r="308" spans="1:14" ht="14.45" customHeight="1" x14ac:dyDescent="0.2">
      <c r="A308" s="729" t="s">
        <v>615</v>
      </c>
      <c r="B308" s="730" t="s">
        <v>616</v>
      </c>
      <c r="C308" s="731" t="s">
        <v>631</v>
      </c>
      <c r="D308" s="732" t="s">
        <v>632</v>
      </c>
      <c r="E308" s="733">
        <v>50113001</v>
      </c>
      <c r="F308" s="732" t="s">
        <v>654</v>
      </c>
      <c r="G308" s="731" t="s">
        <v>655</v>
      </c>
      <c r="H308" s="731">
        <v>921064</v>
      </c>
      <c r="I308" s="731">
        <v>0</v>
      </c>
      <c r="J308" s="731" t="s">
        <v>1184</v>
      </c>
      <c r="K308" s="731" t="s">
        <v>329</v>
      </c>
      <c r="L308" s="734">
        <v>90.019599308650129</v>
      </c>
      <c r="M308" s="734">
        <v>1</v>
      </c>
      <c r="N308" s="735">
        <v>90.019599308650129</v>
      </c>
    </row>
    <row r="309" spans="1:14" ht="14.45" customHeight="1" x14ac:dyDescent="0.2">
      <c r="A309" s="729" t="s">
        <v>615</v>
      </c>
      <c r="B309" s="730" t="s">
        <v>616</v>
      </c>
      <c r="C309" s="731" t="s">
        <v>631</v>
      </c>
      <c r="D309" s="732" t="s">
        <v>632</v>
      </c>
      <c r="E309" s="733">
        <v>50113001</v>
      </c>
      <c r="F309" s="732" t="s">
        <v>654</v>
      </c>
      <c r="G309" s="731" t="s">
        <v>655</v>
      </c>
      <c r="H309" s="731">
        <v>921412</v>
      </c>
      <c r="I309" s="731">
        <v>0</v>
      </c>
      <c r="J309" s="731" t="s">
        <v>1185</v>
      </c>
      <c r="K309" s="731" t="s">
        <v>329</v>
      </c>
      <c r="L309" s="734">
        <v>57.405748347349132</v>
      </c>
      <c r="M309" s="734">
        <v>2</v>
      </c>
      <c r="N309" s="735">
        <v>114.81149669469826</v>
      </c>
    </row>
    <row r="310" spans="1:14" ht="14.45" customHeight="1" x14ac:dyDescent="0.2">
      <c r="A310" s="729" t="s">
        <v>615</v>
      </c>
      <c r="B310" s="730" t="s">
        <v>616</v>
      </c>
      <c r="C310" s="731" t="s">
        <v>631</v>
      </c>
      <c r="D310" s="732" t="s">
        <v>632</v>
      </c>
      <c r="E310" s="733">
        <v>50113001</v>
      </c>
      <c r="F310" s="732" t="s">
        <v>654</v>
      </c>
      <c r="G310" s="731" t="s">
        <v>655</v>
      </c>
      <c r="H310" s="731">
        <v>900518</v>
      </c>
      <c r="I310" s="731">
        <v>0</v>
      </c>
      <c r="J310" s="731" t="s">
        <v>1186</v>
      </c>
      <c r="K310" s="731" t="s">
        <v>329</v>
      </c>
      <c r="L310" s="734">
        <v>426.1784474644449</v>
      </c>
      <c r="M310" s="734">
        <v>1</v>
      </c>
      <c r="N310" s="735">
        <v>426.1784474644449</v>
      </c>
    </row>
    <row r="311" spans="1:14" ht="14.45" customHeight="1" x14ac:dyDescent="0.2">
      <c r="A311" s="729" t="s">
        <v>615</v>
      </c>
      <c r="B311" s="730" t="s">
        <v>616</v>
      </c>
      <c r="C311" s="731" t="s">
        <v>631</v>
      </c>
      <c r="D311" s="732" t="s">
        <v>632</v>
      </c>
      <c r="E311" s="733">
        <v>50113001</v>
      </c>
      <c r="F311" s="732" t="s">
        <v>654</v>
      </c>
      <c r="G311" s="731" t="s">
        <v>655</v>
      </c>
      <c r="H311" s="731">
        <v>921136</v>
      </c>
      <c r="I311" s="731">
        <v>0</v>
      </c>
      <c r="J311" s="731" t="s">
        <v>1187</v>
      </c>
      <c r="K311" s="731" t="s">
        <v>329</v>
      </c>
      <c r="L311" s="734">
        <v>129.00912014586683</v>
      </c>
      <c r="M311" s="734">
        <v>2</v>
      </c>
      <c r="N311" s="735">
        <v>258.01824029173366</v>
      </c>
    </row>
    <row r="312" spans="1:14" ht="14.45" customHeight="1" x14ac:dyDescent="0.2">
      <c r="A312" s="729" t="s">
        <v>615</v>
      </c>
      <c r="B312" s="730" t="s">
        <v>616</v>
      </c>
      <c r="C312" s="731" t="s">
        <v>631</v>
      </c>
      <c r="D312" s="732" t="s">
        <v>632</v>
      </c>
      <c r="E312" s="733">
        <v>50113001</v>
      </c>
      <c r="F312" s="732" t="s">
        <v>654</v>
      </c>
      <c r="G312" s="731" t="s">
        <v>655</v>
      </c>
      <c r="H312" s="731">
        <v>235808</v>
      </c>
      <c r="I312" s="731">
        <v>235808</v>
      </c>
      <c r="J312" s="731" t="s">
        <v>1188</v>
      </c>
      <c r="K312" s="731" t="s">
        <v>1189</v>
      </c>
      <c r="L312" s="734">
        <v>86.66</v>
      </c>
      <c r="M312" s="734">
        <v>8</v>
      </c>
      <c r="N312" s="735">
        <v>693.28</v>
      </c>
    </row>
    <row r="313" spans="1:14" ht="14.45" customHeight="1" x14ac:dyDescent="0.2">
      <c r="A313" s="729" t="s">
        <v>615</v>
      </c>
      <c r="B313" s="730" t="s">
        <v>616</v>
      </c>
      <c r="C313" s="731" t="s">
        <v>631</v>
      </c>
      <c r="D313" s="732" t="s">
        <v>632</v>
      </c>
      <c r="E313" s="733">
        <v>50113001</v>
      </c>
      <c r="F313" s="732" t="s">
        <v>654</v>
      </c>
      <c r="G313" s="731" t="s">
        <v>655</v>
      </c>
      <c r="H313" s="731">
        <v>990947</v>
      </c>
      <c r="I313" s="731">
        <v>0</v>
      </c>
      <c r="J313" s="731" t="s">
        <v>1190</v>
      </c>
      <c r="K313" s="731" t="s">
        <v>329</v>
      </c>
      <c r="L313" s="734">
        <v>1400.67</v>
      </c>
      <c r="M313" s="734">
        <v>1</v>
      </c>
      <c r="N313" s="735">
        <v>1400.67</v>
      </c>
    </row>
    <row r="314" spans="1:14" ht="14.45" customHeight="1" x14ac:dyDescent="0.2">
      <c r="A314" s="729" t="s">
        <v>615</v>
      </c>
      <c r="B314" s="730" t="s">
        <v>616</v>
      </c>
      <c r="C314" s="731" t="s">
        <v>631</v>
      </c>
      <c r="D314" s="732" t="s">
        <v>632</v>
      </c>
      <c r="E314" s="733">
        <v>50113001</v>
      </c>
      <c r="F314" s="732" t="s">
        <v>654</v>
      </c>
      <c r="G314" s="731" t="s">
        <v>655</v>
      </c>
      <c r="H314" s="731">
        <v>990927</v>
      </c>
      <c r="I314" s="731">
        <v>0</v>
      </c>
      <c r="J314" s="731" t="s">
        <v>1191</v>
      </c>
      <c r="K314" s="731" t="s">
        <v>329</v>
      </c>
      <c r="L314" s="734">
        <v>140.06999999999996</v>
      </c>
      <c r="M314" s="734">
        <v>34</v>
      </c>
      <c r="N314" s="735">
        <v>4762.3799999999992</v>
      </c>
    </row>
    <row r="315" spans="1:14" ht="14.45" customHeight="1" x14ac:dyDescent="0.2">
      <c r="A315" s="729" t="s">
        <v>615</v>
      </c>
      <c r="B315" s="730" t="s">
        <v>616</v>
      </c>
      <c r="C315" s="731" t="s">
        <v>631</v>
      </c>
      <c r="D315" s="732" t="s">
        <v>632</v>
      </c>
      <c r="E315" s="733">
        <v>50113001</v>
      </c>
      <c r="F315" s="732" t="s">
        <v>654</v>
      </c>
      <c r="G315" s="731" t="s">
        <v>655</v>
      </c>
      <c r="H315" s="731">
        <v>230614</v>
      </c>
      <c r="I315" s="731">
        <v>230614</v>
      </c>
      <c r="J315" s="731" t="s">
        <v>1192</v>
      </c>
      <c r="K315" s="731" t="s">
        <v>1193</v>
      </c>
      <c r="L315" s="734">
        <v>278.05714285714282</v>
      </c>
      <c r="M315" s="734">
        <v>21</v>
      </c>
      <c r="N315" s="735">
        <v>5839.2</v>
      </c>
    </row>
    <row r="316" spans="1:14" ht="14.45" customHeight="1" x14ac:dyDescent="0.2">
      <c r="A316" s="729" t="s">
        <v>615</v>
      </c>
      <c r="B316" s="730" t="s">
        <v>616</v>
      </c>
      <c r="C316" s="731" t="s">
        <v>631</v>
      </c>
      <c r="D316" s="732" t="s">
        <v>632</v>
      </c>
      <c r="E316" s="733">
        <v>50113001</v>
      </c>
      <c r="F316" s="732" t="s">
        <v>654</v>
      </c>
      <c r="G316" s="731" t="s">
        <v>329</v>
      </c>
      <c r="H316" s="731">
        <v>222465</v>
      </c>
      <c r="I316" s="731">
        <v>222465</v>
      </c>
      <c r="J316" s="731" t="s">
        <v>1194</v>
      </c>
      <c r="K316" s="731" t="s">
        <v>1166</v>
      </c>
      <c r="L316" s="734">
        <v>117.93</v>
      </c>
      <c r="M316" s="734">
        <v>1</v>
      </c>
      <c r="N316" s="735">
        <v>117.93</v>
      </c>
    </row>
    <row r="317" spans="1:14" ht="14.45" customHeight="1" x14ac:dyDescent="0.2">
      <c r="A317" s="729" t="s">
        <v>615</v>
      </c>
      <c r="B317" s="730" t="s">
        <v>616</v>
      </c>
      <c r="C317" s="731" t="s">
        <v>631</v>
      </c>
      <c r="D317" s="732" t="s">
        <v>632</v>
      </c>
      <c r="E317" s="733">
        <v>50113001</v>
      </c>
      <c r="F317" s="732" t="s">
        <v>654</v>
      </c>
      <c r="G317" s="731" t="s">
        <v>662</v>
      </c>
      <c r="H317" s="731">
        <v>142546</v>
      </c>
      <c r="I317" s="731">
        <v>42546</v>
      </c>
      <c r="J317" s="731" t="s">
        <v>1195</v>
      </c>
      <c r="K317" s="731" t="s">
        <v>1196</v>
      </c>
      <c r="L317" s="734">
        <v>51.853333333333325</v>
      </c>
      <c r="M317" s="734">
        <v>36</v>
      </c>
      <c r="N317" s="735">
        <v>1866.7199999999996</v>
      </c>
    </row>
    <row r="318" spans="1:14" ht="14.45" customHeight="1" x14ac:dyDescent="0.2">
      <c r="A318" s="729" t="s">
        <v>615</v>
      </c>
      <c r="B318" s="730" t="s">
        <v>616</v>
      </c>
      <c r="C318" s="731" t="s">
        <v>631</v>
      </c>
      <c r="D318" s="732" t="s">
        <v>632</v>
      </c>
      <c r="E318" s="733">
        <v>50113001</v>
      </c>
      <c r="F318" s="732" t="s">
        <v>654</v>
      </c>
      <c r="G318" s="731" t="s">
        <v>655</v>
      </c>
      <c r="H318" s="731">
        <v>119571</v>
      </c>
      <c r="I318" s="731">
        <v>19571</v>
      </c>
      <c r="J318" s="731" t="s">
        <v>1197</v>
      </c>
      <c r="K318" s="731" t="s">
        <v>1198</v>
      </c>
      <c r="L318" s="734">
        <v>255.85501366397514</v>
      </c>
      <c r="M318" s="734">
        <v>2</v>
      </c>
      <c r="N318" s="735">
        <v>511.71002732795029</v>
      </c>
    </row>
    <row r="319" spans="1:14" ht="14.45" customHeight="1" x14ac:dyDescent="0.2">
      <c r="A319" s="729" t="s">
        <v>615</v>
      </c>
      <c r="B319" s="730" t="s">
        <v>616</v>
      </c>
      <c r="C319" s="731" t="s">
        <v>631</v>
      </c>
      <c r="D319" s="732" t="s">
        <v>632</v>
      </c>
      <c r="E319" s="733">
        <v>50113001</v>
      </c>
      <c r="F319" s="732" t="s">
        <v>654</v>
      </c>
      <c r="G319" s="731" t="s">
        <v>655</v>
      </c>
      <c r="H319" s="731">
        <v>127953</v>
      </c>
      <c r="I319" s="731">
        <v>27953</v>
      </c>
      <c r="J319" s="731" t="s">
        <v>1199</v>
      </c>
      <c r="K319" s="731" t="s">
        <v>1200</v>
      </c>
      <c r="L319" s="734">
        <v>1100.1200000000001</v>
      </c>
      <c r="M319" s="734">
        <v>1</v>
      </c>
      <c r="N319" s="735">
        <v>1100.1200000000001</v>
      </c>
    </row>
    <row r="320" spans="1:14" ht="14.45" customHeight="1" x14ac:dyDescent="0.2">
      <c r="A320" s="729" t="s">
        <v>615</v>
      </c>
      <c r="B320" s="730" t="s">
        <v>616</v>
      </c>
      <c r="C320" s="731" t="s">
        <v>631</v>
      </c>
      <c r="D320" s="732" t="s">
        <v>632</v>
      </c>
      <c r="E320" s="733">
        <v>50113001</v>
      </c>
      <c r="F320" s="732" t="s">
        <v>654</v>
      </c>
      <c r="G320" s="731" t="s">
        <v>655</v>
      </c>
      <c r="H320" s="731">
        <v>996106</v>
      </c>
      <c r="I320" s="731">
        <v>0</v>
      </c>
      <c r="J320" s="731" t="s">
        <v>1201</v>
      </c>
      <c r="K320" s="731" t="s">
        <v>329</v>
      </c>
      <c r="L320" s="734">
        <v>29.824999999999999</v>
      </c>
      <c r="M320" s="734">
        <v>4</v>
      </c>
      <c r="N320" s="735">
        <v>119.3</v>
      </c>
    </row>
    <row r="321" spans="1:14" ht="14.45" customHeight="1" x14ac:dyDescent="0.2">
      <c r="A321" s="729" t="s">
        <v>615</v>
      </c>
      <c r="B321" s="730" t="s">
        <v>616</v>
      </c>
      <c r="C321" s="731" t="s">
        <v>631</v>
      </c>
      <c r="D321" s="732" t="s">
        <v>632</v>
      </c>
      <c r="E321" s="733">
        <v>50113001</v>
      </c>
      <c r="F321" s="732" t="s">
        <v>654</v>
      </c>
      <c r="G321" s="731" t="s">
        <v>655</v>
      </c>
      <c r="H321" s="731">
        <v>996185</v>
      </c>
      <c r="I321" s="731">
        <v>0</v>
      </c>
      <c r="J321" s="731" t="s">
        <v>1202</v>
      </c>
      <c r="K321" s="731" t="s">
        <v>329</v>
      </c>
      <c r="L321" s="734">
        <v>42.97999999999999</v>
      </c>
      <c r="M321" s="734">
        <v>1</v>
      </c>
      <c r="N321" s="735">
        <v>42.97999999999999</v>
      </c>
    </row>
    <row r="322" spans="1:14" ht="14.45" customHeight="1" x14ac:dyDescent="0.2">
      <c r="A322" s="729" t="s">
        <v>615</v>
      </c>
      <c r="B322" s="730" t="s">
        <v>616</v>
      </c>
      <c r="C322" s="731" t="s">
        <v>631</v>
      </c>
      <c r="D322" s="732" t="s">
        <v>632</v>
      </c>
      <c r="E322" s="733">
        <v>50113001</v>
      </c>
      <c r="F322" s="732" t="s">
        <v>654</v>
      </c>
      <c r="G322" s="731" t="s">
        <v>662</v>
      </c>
      <c r="H322" s="731">
        <v>187427</v>
      </c>
      <c r="I322" s="731">
        <v>187427</v>
      </c>
      <c r="J322" s="731" t="s">
        <v>1203</v>
      </c>
      <c r="K322" s="731" t="s">
        <v>1204</v>
      </c>
      <c r="L322" s="734">
        <v>56.220000000000027</v>
      </c>
      <c r="M322" s="734">
        <v>1</v>
      </c>
      <c r="N322" s="735">
        <v>56.220000000000027</v>
      </c>
    </row>
    <row r="323" spans="1:14" ht="14.45" customHeight="1" x14ac:dyDescent="0.2">
      <c r="A323" s="729" t="s">
        <v>615</v>
      </c>
      <c r="B323" s="730" t="s">
        <v>616</v>
      </c>
      <c r="C323" s="731" t="s">
        <v>631</v>
      </c>
      <c r="D323" s="732" t="s">
        <v>632</v>
      </c>
      <c r="E323" s="733">
        <v>50113001</v>
      </c>
      <c r="F323" s="732" t="s">
        <v>654</v>
      </c>
      <c r="G323" s="731" t="s">
        <v>662</v>
      </c>
      <c r="H323" s="731">
        <v>169714</v>
      </c>
      <c r="I323" s="731">
        <v>169714</v>
      </c>
      <c r="J323" s="731" t="s">
        <v>1205</v>
      </c>
      <c r="K323" s="731" t="s">
        <v>1206</v>
      </c>
      <c r="L323" s="734">
        <v>74.540000000000035</v>
      </c>
      <c r="M323" s="734">
        <v>1</v>
      </c>
      <c r="N323" s="735">
        <v>74.540000000000035</v>
      </c>
    </row>
    <row r="324" spans="1:14" ht="14.45" customHeight="1" x14ac:dyDescent="0.2">
      <c r="A324" s="729" t="s">
        <v>615</v>
      </c>
      <c r="B324" s="730" t="s">
        <v>616</v>
      </c>
      <c r="C324" s="731" t="s">
        <v>631</v>
      </c>
      <c r="D324" s="732" t="s">
        <v>632</v>
      </c>
      <c r="E324" s="733">
        <v>50113001</v>
      </c>
      <c r="F324" s="732" t="s">
        <v>654</v>
      </c>
      <c r="G324" s="731" t="s">
        <v>662</v>
      </c>
      <c r="H324" s="731">
        <v>187425</v>
      </c>
      <c r="I324" s="731">
        <v>187425</v>
      </c>
      <c r="J324" s="731" t="s">
        <v>1207</v>
      </c>
      <c r="K324" s="731" t="s">
        <v>1208</v>
      </c>
      <c r="L324" s="734">
        <v>46.44</v>
      </c>
      <c r="M324" s="734">
        <v>3</v>
      </c>
      <c r="N324" s="735">
        <v>139.32</v>
      </c>
    </row>
    <row r="325" spans="1:14" ht="14.45" customHeight="1" x14ac:dyDescent="0.2">
      <c r="A325" s="729" t="s">
        <v>615</v>
      </c>
      <c r="B325" s="730" t="s">
        <v>616</v>
      </c>
      <c r="C325" s="731" t="s">
        <v>631</v>
      </c>
      <c r="D325" s="732" t="s">
        <v>632</v>
      </c>
      <c r="E325" s="733">
        <v>50113001</v>
      </c>
      <c r="F325" s="732" t="s">
        <v>654</v>
      </c>
      <c r="G325" s="731" t="s">
        <v>655</v>
      </c>
      <c r="H325" s="731">
        <v>188217</v>
      </c>
      <c r="I325" s="731">
        <v>88217</v>
      </c>
      <c r="J325" s="731" t="s">
        <v>1209</v>
      </c>
      <c r="K325" s="731" t="s">
        <v>1210</v>
      </c>
      <c r="L325" s="734">
        <v>126.43057122593137</v>
      </c>
      <c r="M325" s="734">
        <v>35</v>
      </c>
      <c r="N325" s="735">
        <v>4425.0699929075981</v>
      </c>
    </row>
    <row r="326" spans="1:14" ht="14.45" customHeight="1" x14ac:dyDescent="0.2">
      <c r="A326" s="729" t="s">
        <v>615</v>
      </c>
      <c r="B326" s="730" t="s">
        <v>616</v>
      </c>
      <c r="C326" s="731" t="s">
        <v>631</v>
      </c>
      <c r="D326" s="732" t="s">
        <v>632</v>
      </c>
      <c r="E326" s="733">
        <v>50113001</v>
      </c>
      <c r="F326" s="732" t="s">
        <v>654</v>
      </c>
      <c r="G326" s="731" t="s">
        <v>655</v>
      </c>
      <c r="H326" s="731">
        <v>188219</v>
      </c>
      <c r="I326" s="731">
        <v>88219</v>
      </c>
      <c r="J326" s="731" t="s">
        <v>1211</v>
      </c>
      <c r="K326" s="731" t="s">
        <v>1212</v>
      </c>
      <c r="L326" s="734">
        <v>141.71</v>
      </c>
      <c r="M326" s="734">
        <v>16</v>
      </c>
      <c r="N326" s="735">
        <v>2267.36</v>
      </c>
    </row>
    <row r="327" spans="1:14" ht="14.45" customHeight="1" x14ac:dyDescent="0.2">
      <c r="A327" s="729" t="s">
        <v>615</v>
      </c>
      <c r="B327" s="730" t="s">
        <v>616</v>
      </c>
      <c r="C327" s="731" t="s">
        <v>631</v>
      </c>
      <c r="D327" s="732" t="s">
        <v>632</v>
      </c>
      <c r="E327" s="733">
        <v>50113001</v>
      </c>
      <c r="F327" s="732" t="s">
        <v>654</v>
      </c>
      <c r="G327" s="731" t="s">
        <v>655</v>
      </c>
      <c r="H327" s="731">
        <v>159747</v>
      </c>
      <c r="I327" s="731">
        <v>0</v>
      </c>
      <c r="J327" s="731" t="s">
        <v>1213</v>
      </c>
      <c r="K327" s="731" t="s">
        <v>1067</v>
      </c>
      <c r="L327" s="734">
        <v>36.90461538461539</v>
      </c>
      <c r="M327" s="734">
        <v>13</v>
      </c>
      <c r="N327" s="735">
        <v>479.7600000000001</v>
      </c>
    </row>
    <row r="328" spans="1:14" ht="14.45" customHeight="1" x14ac:dyDescent="0.2">
      <c r="A328" s="729" t="s">
        <v>615</v>
      </c>
      <c r="B328" s="730" t="s">
        <v>616</v>
      </c>
      <c r="C328" s="731" t="s">
        <v>631</v>
      </c>
      <c r="D328" s="732" t="s">
        <v>632</v>
      </c>
      <c r="E328" s="733">
        <v>50113001</v>
      </c>
      <c r="F328" s="732" t="s">
        <v>654</v>
      </c>
      <c r="G328" s="731" t="s">
        <v>655</v>
      </c>
      <c r="H328" s="731">
        <v>218236</v>
      </c>
      <c r="I328" s="731">
        <v>218236</v>
      </c>
      <c r="J328" s="731" t="s">
        <v>1214</v>
      </c>
      <c r="K328" s="731" t="s">
        <v>1215</v>
      </c>
      <c r="L328" s="734">
        <v>52.592499999999987</v>
      </c>
      <c r="M328" s="734">
        <v>4</v>
      </c>
      <c r="N328" s="735">
        <v>210.36999999999995</v>
      </c>
    </row>
    <row r="329" spans="1:14" ht="14.45" customHeight="1" x14ac:dyDescent="0.2">
      <c r="A329" s="729" t="s">
        <v>615</v>
      </c>
      <c r="B329" s="730" t="s">
        <v>616</v>
      </c>
      <c r="C329" s="731" t="s">
        <v>631</v>
      </c>
      <c r="D329" s="732" t="s">
        <v>632</v>
      </c>
      <c r="E329" s="733">
        <v>50113001</v>
      </c>
      <c r="F329" s="732" t="s">
        <v>654</v>
      </c>
      <c r="G329" s="731" t="s">
        <v>655</v>
      </c>
      <c r="H329" s="731">
        <v>218239</v>
      </c>
      <c r="I329" s="731">
        <v>218239</v>
      </c>
      <c r="J329" s="731" t="s">
        <v>1216</v>
      </c>
      <c r="K329" s="731" t="s">
        <v>1217</v>
      </c>
      <c r="L329" s="734">
        <v>60.008571428571436</v>
      </c>
      <c r="M329" s="734">
        <v>7</v>
      </c>
      <c r="N329" s="735">
        <v>420.06000000000006</v>
      </c>
    </row>
    <row r="330" spans="1:14" ht="14.45" customHeight="1" x14ac:dyDescent="0.2">
      <c r="A330" s="729" t="s">
        <v>615</v>
      </c>
      <c r="B330" s="730" t="s">
        <v>616</v>
      </c>
      <c r="C330" s="731" t="s">
        <v>631</v>
      </c>
      <c r="D330" s="732" t="s">
        <v>632</v>
      </c>
      <c r="E330" s="733">
        <v>50113001</v>
      </c>
      <c r="F330" s="732" t="s">
        <v>654</v>
      </c>
      <c r="G330" s="731" t="s">
        <v>655</v>
      </c>
      <c r="H330" s="731">
        <v>192853</v>
      </c>
      <c r="I330" s="731">
        <v>192853</v>
      </c>
      <c r="J330" s="731" t="s">
        <v>1218</v>
      </c>
      <c r="K330" s="731" t="s">
        <v>1219</v>
      </c>
      <c r="L330" s="734">
        <v>107.68857165530156</v>
      </c>
      <c r="M330" s="734">
        <v>28</v>
      </c>
      <c r="N330" s="735">
        <v>3015.2800063484437</v>
      </c>
    </row>
    <row r="331" spans="1:14" ht="14.45" customHeight="1" x14ac:dyDescent="0.2">
      <c r="A331" s="729" t="s">
        <v>615</v>
      </c>
      <c r="B331" s="730" t="s">
        <v>616</v>
      </c>
      <c r="C331" s="731" t="s">
        <v>631</v>
      </c>
      <c r="D331" s="732" t="s">
        <v>632</v>
      </c>
      <c r="E331" s="733">
        <v>50113001</v>
      </c>
      <c r="F331" s="732" t="s">
        <v>654</v>
      </c>
      <c r="G331" s="731" t="s">
        <v>655</v>
      </c>
      <c r="H331" s="731">
        <v>110151</v>
      </c>
      <c r="I331" s="731">
        <v>10151</v>
      </c>
      <c r="J331" s="731" t="s">
        <v>1218</v>
      </c>
      <c r="K331" s="731" t="s">
        <v>1220</v>
      </c>
      <c r="L331" s="734">
        <v>66.392727272727271</v>
      </c>
      <c r="M331" s="734">
        <v>11</v>
      </c>
      <c r="N331" s="735">
        <v>730.32</v>
      </c>
    </row>
    <row r="332" spans="1:14" ht="14.45" customHeight="1" x14ac:dyDescent="0.2">
      <c r="A332" s="729" t="s">
        <v>615</v>
      </c>
      <c r="B332" s="730" t="s">
        <v>616</v>
      </c>
      <c r="C332" s="731" t="s">
        <v>631</v>
      </c>
      <c r="D332" s="732" t="s">
        <v>632</v>
      </c>
      <c r="E332" s="733">
        <v>50113001</v>
      </c>
      <c r="F332" s="732" t="s">
        <v>654</v>
      </c>
      <c r="G332" s="731" t="s">
        <v>655</v>
      </c>
      <c r="H332" s="731">
        <v>147476</v>
      </c>
      <c r="I332" s="731">
        <v>47476</v>
      </c>
      <c r="J332" s="731" t="s">
        <v>1221</v>
      </c>
      <c r="K332" s="731" t="s">
        <v>1054</v>
      </c>
      <c r="L332" s="734">
        <v>86.6</v>
      </c>
      <c r="M332" s="734">
        <v>1</v>
      </c>
      <c r="N332" s="735">
        <v>86.6</v>
      </c>
    </row>
    <row r="333" spans="1:14" ht="14.45" customHeight="1" x14ac:dyDescent="0.2">
      <c r="A333" s="729" t="s">
        <v>615</v>
      </c>
      <c r="B333" s="730" t="s">
        <v>616</v>
      </c>
      <c r="C333" s="731" t="s">
        <v>631</v>
      </c>
      <c r="D333" s="732" t="s">
        <v>632</v>
      </c>
      <c r="E333" s="733">
        <v>50113001</v>
      </c>
      <c r="F333" s="732" t="s">
        <v>654</v>
      </c>
      <c r="G333" s="731" t="s">
        <v>662</v>
      </c>
      <c r="H333" s="731">
        <v>844554</v>
      </c>
      <c r="I333" s="731">
        <v>114065</v>
      </c>
      <c r="J333" s="731" t="s">
        <v>1222</v>
      </c>
      <c r="K333" s="731" t="s">
        <v>1223</v>
      </c>
      <c r="L333" s="734">
        <v>18.37</v>
      </c>
      <c r="M333" s="734">
        <v>1</v>
      </c>
      <c r="N333" s="735">
        <v>18.37</v>
      </c>
    </row>
    <row r="334" spans="1:14" ht="14.45" customHeight="1" x14ac:dyDescent="0.2">
      <c r="A334" s="729" t="s">
        <v>615</v>
      </c>
      <c r="B334" s="730" t="s">
        <v>616</v>
      </c>
      <c r="C334" s="731" t="s">
        <v>631</v>
      </c>
      <c r="D334" s="732" t="s">
        <v>632</v>
      </c>
      <c r="E334" s="733">
        <v>50113001</v>
      </c>
      <c r="F334" s="732" t="s">
        <v>654</v>
      </c>
      <c r="G334" s="731" t="s">
        <v>662</v>
      </c>
      <c r="H334" s="731">
        <v>115316</v>
      </c>
      <c r="I334" s="731">
        <v>15316</v>
      </c>
      <c r="J334" s="731" t="s">
        <v>1224</v>
      </c>
      <c r="K334" s="731" t="s">
        <v>912</v>
      </c>
      <c r="L334" s="734">
        <v>19.27</v>
      </c>
      <c r="M334" s="734">
        <v>1</v>
      </c>
      <c r="N334" s="735">
        <v>19.27</v>
      </c>
    </row>
    <row r="335" spans="1:14" ht="14.45" customHeight="1" x14ac:dyDescent="0.2">
      <c r="A335" s="729" t="s">
        <v>615</v>
      </c>
      <c r="B335" s="730" t="s">
        <v>616</v>
      </c>
      <c r="C335" s="731" t="s">
        <v>631</v>
      </c>
      <c r="D335" s="732" t="s">
        <v>632</v>
      </c>
      <c r="E335" s="733">
        <v>50113001</v>
      </c>
      <c r="F335" s="732" t="s">
        <v>654</v>
      </c>
      <c r="G335" s="731" t="s">
        <v>662</v>
      </c>
      <c r="H335" s="731">
        <v>849935</v>
      </c>
      <c r="I335" s="731">
        <v>155383</v>
      </c>
      <c r="J335" s="731" t="s">
        <v>1225</v>
      </c>
      <c r="K335" s="731" t="s">
        <v>1226</v>
      </c>
      <c r="L335" s="734">
        <v>4318.6242857142861</v>
      </c>
      <c r="M335" s="734">
        <v>7</v>
      </c>
      <c r="N335" s="735">
        <v>30230.370000000003</v>
      </c>
    </row>
    <row r="336" spans="1:14" ht="14.45" customHeight="1" x14ac:dyDescent="0.2">
      <c r="A336" s="729" t="s">
        <v>615</v>
      </c>
      <c r="B336" s="730" t="s">
        <v>616</v>
      </c>
      <c r="C336" s="731" t="s">
        <v>631</v>
      </c>
      <c r="D336" s="732" t="s">
        <v>632</v>
      </c>
      <c r="E336" s="733">
        <v>50113001</v>
      </c>
      <c r="F336" s="732" t="s">
        <v>654</v>
      </c>
      <c r="G336" s="731" t="s">
        <v>655</v>
      </c>
      <c r="H336" s="731">
        <v>128222</v>
      </c>
      <c r="I336" s="731">
        <v>28222</v>
      </c>
      <c r="J336" s="731" t="s">
        <v>1227</v>
      </c>
      <c r="K336" s="731" t="s">
        <v>1228</v>
      </c>
      <c r="L336" s="734">
        <v>89.789999999999992</v>
      </c>
      <c r="M336" s="734">
        <v>1</v>
      </c>
      <c r="N336" s="735">
        <v>89.789999999999992</v>
      </c>
    </row>
    <row r="337" spans="1:14" ht="14.45" customHeight="1" x14ac:dyDescent="0.2">
      <c r="A337" s="729" t="s">
        <v>615</v>
      </c>
      <c r="B337" s="730" t="s">
        <v>616</v>
      </c>
      <c r="C337" s="731" t="s">
        <v>631</v>
      </c>
      <c r="D337" s="732" t="s">
        <v>632</v>
      </c>
      <c r="E337" s="733">
        <v>50113001</v>
      </c>
      <c r="F337" s="732" t="s">
        <v>654</v>
      </c>
      <c r="G337" s="731" t="s">
        <v>655</v>
      </c>
      <c r="H337" s="731">
        <v>28213</v>
      </c>
      <c r="I337" s="731">
        <v>28213</v>
      </c>
      <c r="J337" s="731" t="s">
        <v>1229</v>
      </c>
      <c r="K337" s="731" t="s">
        <v>1230</v>
      </c>
      <c r="L337" s="734">
        <v>97.589999999999989</v>
      </c>
      <c r="M337" s="734">
        <v>1</v>
      </c>
      <c r="N337" s="735">
        <v>97.589999999999989</v>
      </c>
    </row>
    <row r="338" spans="1:14" ht="14.45" customHeight="1" x14ac:dyDescent="0.2">
      <c r="A338" s="729" t="s">
        <v>615</v>
      </c>
      <c r="B338" s="730" t="s">
        <v>616</v>
      </c>
      <c r="C338" s="731" t="s">
        <v>631</v>
      </c>
      <c r="D338" s="732" t="s">
        <v>632</v>
      </c>
      <c r="E338" s="733">
        <v>50113001</v>
      </c>
      <c r="F338" s="732" t="s">
        <v>654</v>
      </c>
      <c r="G338" s="731" t="s">
        <v>655</v>
      </c>
      <c r="H338" s="731">
        <v>105693</v>
      </c>
      <c r="I338" s="731">
        <v>5693</v>
      </c>
      <c r="J338" s="731" t="s">
        <v>1231</v>
      </c>
      <c r="K338" s="731" t="s">
        <v>1232</v>
      </c>
      <c r="L338" s="734">
        <v>82.641999999999996</v>
      </c>
      <c r="M338" s="734">
        <v>5</v>
      </c>
      <c r="N338" s="735">
        <v>413.21</v>
      </c>
    </row>
    <row r="339" spans="1:14" ht="14.45" customHeight="1" x14ac:dyDescent="0.2">
      <c r="A339" s="729" t="s">
        <v>615</v>
      </c>
      <c r="B339" s="730" t="s">
        <v>616</v>
      </c>
      <c r="C339" s="731" t="s">
        <v>631</v>
      </c>
      <c r="D339" s="732" t="s">
        <v>632</v>
      </c>
      <c r="E339" s="733">
        <v>50113001</v>
      </c>
      <c r="F339" s="732" t="s">
        <v>654</v>
      </c>
      <c r="G339" s="731" t="s">
        <v>655</v>
      </c>
      <c r="H339" s="731">
        <v>185512</v>
      </c>
      <c r="I339" s="731">
        <v>185512</v>
      </c>
      <c r="J339" s="731" t="s">
        <v>1233</v>
      </c>
      <c r="K339" s="731" t="s">
        <v>1234</v>
      </c>
      <c r="L339" s="734">
        <v>79.98</v>
      </c>
      <c r="M339" s="734">
        <v>4</v>
      </c>
      <c r="N339" s="735">
        <v>319.92</v>
      </c>
    </row>
    <row r="340" spans="1:14" ht="14.45" customHeight="1" x14ac:dyDescent="0.2">
      <c r="A340" s="729" t="s">
        <v>615</v>
      </c>
      <c r="B340" s="730" t="s">
        <v>616</v>
      </c>
      <c r="C340" s="731" t="s">
        <v>631</v>
      </c>
      <c r="D340" s="732" t="s">
        <v>632</v>
      </c>
      <c r="E340" s="733">
        <v>50113001</v>
      </c>
      <c r="F340" s="732" t="s">
        <v>654</v>
      </c>
      <c r="G340" s="731" t="s">
        <v>655</v>
      </c>
      <c r="H340" s="731">
        <v>196635</v>
      </c>
      <c r="I340" s="731">
        <v>96635</v>
      </c>
      <c r="J340" s="731" t="s">
        <v>1235</v>
      </c>
      <c r="K340" s="731" t="s">
        <v>1236</v>
      </c>
      <c r="L340" s="734">
        <v>111.46000000000001</v>
      </c>
      <c r="M340" s="734">
        <v>19</v>
      </c>
      <c r="N340" s="735">
        <v>2117.7400000000002</v>
      </c>
    </row>
    <row r="341" spans="1:14" ht="14.45" customHeight="1" x14ac:dyDescent="0.2">
      <c r="A341" s="729" t="s">
        <v>615</v>
      </c>
      <c r="B341" s="730" t="s">
        <v>616</v>
      </c>
      <c r="C341" s="731" t="s">
        <v>631</v>
      </c>
      <c r="D341" s="732" t="s">
        <v>632</v>
      </c>
      <c r="E341" s="733">
        <v>50113001</v>
      </c>
      <c r="F341" s="732" t="s">
        <v>654</v>
      </c>
      <c r="G341" s="731" t="s">
        <v>655</v>
      </c>
      <c r="H341" s="731">
        <v>32889</v>
      </c>
      <c r="I341" s="731">
        <v>32889</v>
      </c>
      <c r="J341" s="731" t="s">
        <v>1237</v>
      </c>
      <c r="K341" s="731" t="s">
        <v>1238</v>
      </c>
      <c r="L341" s="734">
        <v>338.58</v>
      </c>
      <c r="M341" s="734">
        <v>2</v>
      </c>
      <c r="N341" s="735">
        <v>677.16</v>
      </c>
    </row>
    <row r="342" spans="1:14" ht="14.45" customHeight="1" x14ac:dyDescent="0.2">
      <c r="A342" s="729" t="s">
        <v>615</v>
      </c>
      <c r="B342" s="730" t="s">
        <v>616</v>
      </c>
      <c r="C342" s="731" t="s">
        <v>631</v>
      </c>
      <c r="D342" s="732" t="s">
        <v>632</v>
      </c>
      <c r="E342" s="733">
        <v>50113001</v>
      </c>
      <c r="F342" s="732" t="s">
        <v>654</v>
      </c>
      <c r="G342" s="731" t="s">
        <v>655</v>
      </c>
      <c r="H342" s="731">
        <v>32888</v>
      </c>
      <c r="I342" s="731">
        <v>32888</v>
      </c>
      <c r="J342" s="731" t="s">
        <v>1237</v>
      </c>
      <c r="K342" s="731" t="s">
        <v>1144</v>
      </c>
      <c r="L342" s="734">
        <v>161.10666666666668</v>
      </c>
      <c r="M342" s="734">
        <v>3</v>
      </c>
      <c r="N342" s="735">
        <v>483.32000000000005</v>
      </c>
    </row>
    <row r="343" spans="1:14" ht="14.45" customHeight="1" x14ac:dyDescent="0.2">
      <c r="A343" s="729" t="s">
        <v>615</v>
      </c>
      <c r="B343" s="730" t="s">
        <v>616</v>
      </c>
      <c r="C343" s="731" t="s">
        <v>631</v>
      </c>
      <c r="D343" s="732" t="s">
        <v>632</v>
      </c>
      <c r="E343" s="733">
        <v>50113001</v>
      </c>
      <c r="F343" s="732" t="s">
        <v>654</v>
      </c>
      <c r="G343" s="731" t="s">
        <v>655</v>
      </c>
      <c r="H343" s="731">
        <v>186393</v>
      </c>
      <c r="I343" s="731">
        <v>86393</v>
      </c>
      <c r="J343" s="731" t="s">
        <v>1239</v>
      </c>
      <c r="K343" s="731" t="s">
        <v>1240</v>
      </c>
      <c r="L343" s="734">
        <v>53.713333333333331</v>
      </c>
      <c r="M343" s="734">
        <v>6</v>
      </c>
      <c r="N343" s="735">
        <v>322.27999999999997</v>
      </c>
    </row>
    <row r="344" spans="1:14" ht="14.45" customHeight="1" x14ac:dyDescent="0.2">
      <c r="A344" s="729" t="s">
        <v>615</v>
      </c>
      <c r="B344" s="730" t="s">
        <v>616</v>
      </c>
      <c r="C344" s="731" t="s">
        <v>631</v>
      </c>
      <c r="D344" s="732" t="s">
        <v>632</v>
      </c>
      <c r="E344" s="733">
        <v>50113001</v>
      </c>
      <c r="F344" s="732" t="s">
        <v>654</v>
      </c>
      <c r="G344" s="731" t="s">
        <v>655</v>
      </c>
      <c r="H344" s="731">
        <v>231541</v>
      </c>
      <c r="I344" s="731">
        <v>231541</v>
      </c>
      <c r="J344" s="731" t="s">
        <v>1241</v>
      </c>
      <c r="K344" s="731" t="s">
        <v>1242</v>
      </c>
      <c r="L344" s="734">
        <v>80.692380360115621</v>
      </c>
      <c r="M344" s="734">
        <v>42</v>
      </c>
      <c r="N344" s="735">
        <v>3389.079975124856</v>
      </c>
    </row>
    <row r="345" spans="1:14" ht="14.45" customHeight="1" x14ac:dyDescent="0.2">
      <c r="A345" s="729" t="s">
        <v>615</v>
      </c>
      <c r="B345" s="730" t="s">
        <v>616</v>
      </c>
      <c r="C345" s="731" t="s">
        <v>631</v>
      </c>
      <c r="D345" s="732" t="s">
        <v>632</v>
      </c>
      <c r="E345" s="733">
        <v>50113001</v>
      </c>
      <c r="F345" s="732" t="s">
        <v>654</v>
      </c>
      <c r="G345" s="731" t="s">
        <v>655</v>
      </c>
      <c r="H345" s="731">
        <v>231544</v>
      </c>
      <c r="I345" s="731">
        <v>231544</v>
      </c>
      <c r="J345" s="731" t="s">
        <v>1241</v>
      </c>
      <c r="K345" s="731" t="s">
        <v>1243</v>
      </c>
      <c r="L345" s="734">
        <v>80.690520833333309</v>
      </c>
      <c r="M345" s="734">
        <v>192</v>
      </c>
      <c r="N345" s="735">
        <v>15492.579999999996</v>
      </c>
    </row>
    <row r="346" spans="1:14" ht="14.45" customHeight="1" x14ac:dyDescent="0.2">
      <c r="A346" s="729" t="s">
        <v>615</v>
      </c>
      <c r="B346" s="730" t="s">
        <v>616</v>
      </c>
      <c r="C346" s="731" t="s">
        <v>631</v>
      </c>
      <c r="D346" s="732" t="s">
        <v>632</v>
      </c>
      <c r="E346" s="733">
        <v>50113001</v>
      </c>
      <c r="F346" s="732" t="s">
        <v>654</v>
      </c>
      <c r="G346" s="731" t="s">
        <v>655</v>
      </c>
      <c r="H346" s="731">
        <v>234736</v>
      </c>
      <c r="I346" s="731">
        <v>234736</v>
      </c>
      <c r="J346" s="731" t="s">
        <v>1244</v>
      </c>
      <c r="K346" s="731" t="s">
        <v>1245</v>
      </c>
      <c r="L346" s="734">
        <v>120.54132431311628</v>
      </c>
      <c r="M346" s="734">
        <v>68</v>
      </c>
      <c r="N346" s="735">
        <v>8196.810053291907</v>
      </c>
    </row>
    <row r="347" spans="1:14" ht="14.45" customHeight="1" x14ac:dyDescent="0.2">
      <c r="A347" s="729" t="s">
        <v>615</v>
      </c>
      <c r="B347" s="730" t="s">
        <v>616</v>
      </c>
      <c r="C347" s="731" t="s">
        <v>631</v>
      </c>
      <c r="D347" s="732" t="s">
        <v>632</v>
      </c>
      <c r="E347" s="733">
        <v>50113001</v>
      </c>
      <c r="F347" s="732" t="s">
        <v>654</v>
      </c>
      <c r="G347" s="731" t="s">
        <v>655</v>
      </c>
      <c r="H347" s="731">
        <v>116593</v>
      </c>
      <c r="I347" s="731">
        <v>16593</v>
      </c>
      <c r="J347" s="731" t="s">
        <v>1246</v>
      </c>
      <c r="K347" s="731" t="s">
        <v>1247</v>
      </c>
      <c r="L347" s="734">
        <v>140.06999999999996</v>
      </c>
      <c r="M347" s="734">
        <v>1</v>
      </c>
      <c r="N347" s="735">
        <v>140.06999999999996</v>
      </c>
    </row>
    <row r="348" spans="1:14" ht="14.45" customHeight="1" x14ac:dyDescent="0.2">
      <c r="A348" s="729" t="s">
        <v>615</v>
      </c>
      <c r="B348" s="730" t="s">
        <v>616</v>
      </c>
      <c r="C348" s="731" t="s">
        <v>631</v>
      </c>
      <c r="D348" s="732" t="s">
        <v>632</v>
      </c>
      <c r="E348" s="733">
        <v>50113001</v>
      </c>
      <c r="F348" s="732" t="s">
        <v>654</v>
      </c>
      <c r="G348" s="731" t="s">
        <v>655</v>
      </c>
      <c r="H348" s="731">
        <v>116594</v>
      </c>
      <c r="I348" s="731">
        <v>16594</v>
      </c>
      <c r="J348" s="731" t="s">
        <v>1248</v>
      </c>
      <c r="K348" s="731" t="s">
        <v>1249</v>
      </c>
      <c r="L348" s="734">
        <v>111.34500000000003</v>
      </c>
      <c r="M348" s="734">
        <v>2</v>
      </c>
      <c r="N348" s="735">
        <v>222.69000000000005</v>
      </c>
    </row>
    <row r="349" spans="1:14" ht="14.45" customHeight="1" x14ac:dyDescent="0.2">
      <c r="A349" s="729" t="s">
        <v>615</v>
      </c>
      <c r="B349" s="730" t="s">
        <v>616</v>
      </c>
      <c r="C349" s="731" t="s">
        <v>631</v>
      </c>
      <c r="D349" s="732" t="s">
        <v>632</v>
      </c>
      <c r="E349" s="733">
        <v>50113001</v>
      </c>
      <c r="F349" s="732" t="s">
        <v>654</v>
      </c>
      <c r="G349" s="731" t="s">
        <v>655</v>
      </c>
      <c r="H349" s="731">
        <v>159750</v>
      </c>
      <c r="I349" s="731">
        <v>0</v>
      </c>
      <c r="J349" s="731" t="s">
        <v>1250</v>
      </c>
      <c r="K349" s="731" t="s">
        <v>1251</v>
      </c>
      <c r="L349" s="734">
        <v>28.730000000000004</v>
      </c>
      <c r="M349" s="734">
        <v>16</v>
      </c>
      <c r="N349" s="735">
        <v>459.68000000000006</v>
      </c>
    </row>
    <row r="350" spans="1:14" ht="14.45" customHeight="1" x14ac:dyDescent="0.2">
      <c r="A350" s="729" t="s">
        <v>615</v>
      </c>
      <c r="B350" s="730" t="s">
        <v>616</v>
      </c>
      <c r="C350" s="731" t="s">
        <v>631</v>
      </c>
      <c r="D350" s="732" t="s">
        <v>632</v>
      </c>
      <c r="E350" s="733">
        <v>50113001</v>
      </c>
      <c r="F350" s="732" t="s">
        <v>654</v>
      </c>
      <c r="G350" s="731" t="s">
        <v>655</v>
      </c>
      <c r="H350" s="731">
        <v>225168</v>
      </c>
      <c r="I350" s="731">
        <v>225168</v>
      </c>
      <c r="J350" s="731" t="s">
        <v>1252</v>
      </c>
      <c r="K350" s="731" t="s">
        <v>1253</v>
      </c>
      <c r="L350" s="734">
        <v>63.54</v>
      </c>
      <c r="M350" s="734">
        <v>1</v>
      </c>
      <c r="N350" s="735">
        <v>63.54</v>
      </c>
    </row>
    <row r="351" spans="1:14" ht="14.45" customHeight="1" x14ac:dyDescent="0.2">
      <c r="A351" s="729" t="s">
        <v>615</v>
      </c>
      <c r="B351" s="730" t="s">
        <v>616</v>
      </c>
      <c r="C351" s="731" t="s">
        <v>631</v>
      </c>
      <c r="D351" s="732" t="s">
        <v>632</v>
      </c>
      <c r="E351" s="733">
        <v>50113001</v>
      </c>
      <c r="F351" s="732" t="s">
        <v>654</v>
      </c>
      <c r="G351" s="731" t="s">
        <v>662</v>
      </c>
      <c r="H351" s="731">
        <v>140373</v>
      </c>
      <c r="I351" s="731">
        <v>40373</v>
      </c>
      <c r="J351" s="731" t="s">
        <v>1254</v>
      </c>
      <c r="K351" s="731" t="s">
        <v>1255</v>
      </c>
      <c r="L351" s="734">
        <v>177.32000000000002</v>
      </c>
      <c r="M351" s="734">
        <v>2</v>
      </c>
      <c r="N351" s="735">
        <v>354.64000000000004</v>
      </c>
    </row>
    <row r="352" spans="1:14" ht="14.45" customHeight="1" x14ac:dyDescent="0.2">
      <c r="A352" s="729" t="s">
        <v>615</v>
      </c>
      <c r="B352" s="730" t="s">
        <v>616</v>
      </c>
      <c r="C352" s="731" t="s">
        <v>631</v>
      </c>
      <c r="D352" s="732" t="s">
        <v>632</v>
      </c>
      <c r="E352" s="733">
        <v>50113001</v>
      </c>
      <c r="F352" s="732" t="s">
        <v>654</v>
      </c>
      <c r="G352" s="731" t="s">
        <v>655</v>
      </c>
      <c r="H352" s="731">
        <v>207527</v>
      </c>
      <c r="I352" s="731">
        <v>207527</v>
      </c>
      <c r="J352" s="731" t="s">
        <v>1256</v>
      </c>
      <c r="K352" s="731" t="s">
        <v>1257</v>
      </c>
      <c r="L352" s="734">
        <v>61.629999999999995</v>
      </c>
      <c r="M352" s="734">
        <v>5</v>
      </c>
      <c r="N352" s="735">
        <v>308.14999999999998</v>
      </c>
    </row>
    <row r="353" spans="1:14" ht="14.45" customHeight="1" x14ac:dyDescent="0.2">
      <c r="A353" s="729" t="s">
        <v>615</v>
      </c>
      <c r="B353" s="730" t="s">
        <v>616</v>
      </c>
      <c r="C353" s="731" t="s">
        <v>631</v>
      </c>
      <c r="D353" s="732" t="s">
        <v>632</v>
      </c>
      <c r="E353" s="733">
        <v>50113001</v>
      </c>
      <c r="F353" s="732" t="s">
        <v>654</v>
      </c>
      <c r="G353" s="731" t="s">
        <v>655</v>
      </c>
      <c r="H353" s="731">
        <v>199963</v>
      </c>
      <c r="I353" s="731">
        <v>199963</v>
      </c>
      <c r="J353" s="731" t="s">
        <v>1258</v>
      </c>
      <c r="K353" s="731" t="s">
        <v>1259</v>
      </c>
      <c r="L353" s="734">
        <v>567.8599999999999</v>
      </c>
      <c r="M353" s="734">
        <v>1</v>
      </c>
      <c r="N353" s="735">
        <v>567.8599999999999</v>
      </c>
    </row>
    <row r="354" spans="1:14" ht="14.45" customHeight="1" x14ac:dyDescent="0.2">
      <c r="A354" s="729" t="s">
        <v>615</v>
      </c>
      <c r="B354" s="730" t="s">
        <v>616</v>
      </c>
      <c r="C354" s="731" t="s">
        <v>631</v>
      </c>
      <c r="D354" s="732" t="s">
        <v>632</v>
      </c>
      <c r="E354" s="733">
        <v>50113001</v>
      </c>
      <c r="F354" s="732" t="s">
        <v>654</v>
      </c>
      <c r="G354" s="731" t="s">
        <v>655</v>
      </c>
      <c r="H354" s="731">
        <v>199800</v>
      </c>
      <c r="I354" s="731">
        <v>199800</v>
      </c>
      <c r="J354" s="731" t="s">
        <v>1260</v>
      </c>
      <c r="K354" s="731" t="s">
        <v>1261</v>
      </c>
      <c r="L354" s="734">
        <v>1355.51</v>
      </c>
      <c r="M354" s="734">
        <v>1</v>
      </c>
      <c r="N354" s="735">
        <v>1355.51</v>
      </c>
    </row>
    <row r="355" spans="1:14" ht="14.45" customHeight="1" x14ac:dyDescent="0.2">
      <c r="A355" s="729" t="s">
        <v>615</v>
      </c>
      <c r="B355" s="730" t="s">
        <v>616</v>
      </c>
      <c r="C355" s="731" t="s">
        <v>631</v>
      </c>
      <c r="D355" s="732" t="s">
        <v>632</v>
      </c>
      <c r="E355" s="733">
        <v>50113001</v>
      </c>
      <c r="F355" s="732" t="s">
        <v>654</v>
      </c>
      <c r="G355" s="731" t="s">
        <v>655</v>
      </c>
      <c r="H355" s="731">
        <v>102684</v>
      </c>
      <c r="I355" s="731">
        <v>2684</v>
      </c>
      <c r="J355" s="731" t="s">
        <v>1262</v>
      </c>
      <c r="K355" s="731" t="s">
        <v>1263</v>
      </c>
      <c r="L355" s="734">
        <v>131.5879315770317</v>
      </c>
      <c r="M355" s="734">
        <v>29</v>
      </c>
      <c r="N355" s="735">
        <v>3816.0500157339193</v>
      </c>
    </row>
    <row r="356" spans="1:14" ht="14.45" customHeight="1" x14ac:dyDescent="0.2">
      <c r="A356" s="729" t="s">
        <v>615</v>
      </c>
      <c r="B356" s="730" t="s">
        <v>616</v>
      </c>
      <c r="C356" s="731" t="s">
        <v>631</v>
      </c>
      <c r="D356" s="732" t="s">
        <v>632</v>
      </c>
      <c r="E356" s="733">
        <v>50113001</v>
      </c>
      <c r="F356" s="732" t="s">
        <v>654</v>
      </c>
      <c r="G356" s="731" t="s">
        <v>655</v>
      </c>
      <c r="H356" s="731">
        <v>100502</v>
      </c>
      <c r="I356" s="731">
        <v>502</v>
      </c>
      <c r="J356" s="731" t="s">
        <v>1262</v>
      </c>
      <c r="K356" s="731" t="s">
        <v>1264</v>
      </c>
      <c r="L356" s="734">
        <v>268.31444444444435</v>
      </c>
      <c r="M356" s="734">
        <v>18</v>
      </c>
      <c r="N356" s="735">
        <v>4829.659999999998</v>
      </c>
    </row>
    <row r="357" spans="1:14" ht="14.45" customHeight="1" x14ac:dyDescent="0.2">
      <c r="A357" s="729" t="s">
        <v>615</v>
      </c>
      <c r="B357" s="730" t="s">
        <v>616</v>
      </c>
      <c r="C357" s="731" t="s">
        <v>631</v>
      </c>
      <c r="D357" s="732" t="s">
        <v>632</v>
      </c>
      <c r="E357" s="733">
        <v>50113001</v>
      </c>
      <c r="F357" s="732" t="s">
        <v>654</v>
      </c>
      <c r="G357" s="731" t="s">
        <v>655</v>
      </c>
      <c r="H357" s="731">
        <v>230933</v>
      </c>
      <c r="I357" s="731">
        <v>230933</v>
      </c>
      <c r="J357" s="731" t="s">
        <v>1265</v>
      </c>
      <c r="K357" s="731" t="s">
        <v>1266</v>
      </c>
      <c r="L357" s="734">
        <v>615.95999999999992</v>
      </c>
      <c r="M357" s="734">
        <v>1</v>
      </c>
      <c r="N357" s="735">
        <v>615.95999999999992</v>
      </c>
    </row>
    <row r="358" spans="1:14" ht="14.45" customHeight="1" x14ac:dyDescent="0.2">
      <c r="A358" s="729" t="s">
        <v>615</v>
      </c>
      <c r="B358" s="730" t="s">
        <v>616</v>
      </c>
      <c r="C358" s="731" t="s">
        <v>631</v>
      </c>
      <c r="D358" s="732" t="s">
        <v>632</v>
      </c>
      <c r="E358" s="733">
        <v>50113001</v>
      </c>
      <c r="F358" s="732" t="s">
        <v>654</v>
      </c>
      <c r="G358" s="731" t="s">
        <v>655</v>
      </c>
      <c r="H358" s="731">
        <v>167269</v>
      </c>
      <c r="I358" s="731">
        <v>67269</v>
      </c>
      <c r="J358" s="731" t="s">
        <v>1267</v>
      </c>
      <c r="K358" s="731" t="s">
        <v>1268</v>
      </c>
      <c r="L358" s="734">
        <v>115.25000000000003</v>
      </c>
      <c r="M358" s="734">
        <v>1</v>
      </c>
      <c r="N358" s="735">
        <v>115.25000000000003</v>
      </c>
    </row>
    <row r="359" spans="1:14" ht="14.45" customHeight="1" x14ac:dyDescent="0.2">
      <c r="A359" s="729" t="s">
        <v>615</v>
      </c>
      <c r="B359" s="730" t="s">
        <v>616</v>
      </c>
      <c r="C359" s="731" t="s">
        <v>631</v>
      </c>
      <c r="D359" s="732" t="s">
        <v>632</v>
      </c>
      <c r="E359" s="733">
        <v>50113001</v>
      </c>
      <c r="F359" s="732" t="s">
        <v>654</v>
      </c>
      <c r="G359" s="731" t="s">
        <v>329</v>
      </c>
      <c r="H359" s="731">
        <v>235476</v>
      </c>
      <c r="I359" s="731">
        <v>235476</v>
      </c>
      <c r="J359" s="731" t="s">
        <v>1269</v>
      </c>
      <c r="K359" s="731" t="s">
        <v>1270</v>
      </c>
      <c r="L359" s="734">
        <v>65.076666666666654</v>
      </c>
      <c r="M359" s="734">
        <v>3</v>
      </c>
      <c r="N359" s="735">
        <v>195.22999999999996</v>
      </c>
    </row>
    <row r="360" spans="1:14" ht="14.45" customHeight="1" x14ac:dyDescent="0.2">
      <c r="A360" s="729" t="s">
        <v>615</v>
      </c>
      <c r="B360" s="730" t="s">
        <v>616</v>
      </c>
      <c r="C360" s="731" t="s">
        <v>631</v>
      </c>
      <c r="D360" s="732" t="s">
        <v>632</v>
      </c>
      <c r="E360" s="733">
        <v>50113001</v>
      </c>
      <c r="F360" s="732" t="s">
        <v>654</v>
      </c>
      <c r="G360" s="731" t="s">
        <v>329</v>
      </c>
      <c r="H360" s="731">
        <v>127317</v>
      </c>
      <c r="I360" s="731">
        <v>127317</v>
      </c>
      <c r="J360" s="731" t="s">
        <v>1271</v>
      </c>
      <c r="K360" s="731" t="s">
        <v>1270</v>
      </c>
      <c r="L360" s="734">
        <v>68.77</v>
      </c>
      <c r="M360" s="734">
        <v>1</v>
      </c>
      <c r="N360" s="735">
        <v>68.77</v>
      </c>
    </row>
    <row r="361" spans="1:14" ht="14.45" customHeight="1" x14ac:dyDescent="0.2">
      <c r="A361" s="729" t="s">
        <v>615</v>
      </c>
      <c r="B361" s="730" t="s">
        <v>616</v>
      </c>
      <c r="C361" s="731" t="s">
        <v>631</v>
      </c>
      <c r="D361" s="732" t="s">
        <v>632</v>
      </c>
      <c r="E361" s="733">
        <v>50113001</v>
      </c>
      <c r="F361" s="732" t="s">
        <v>654</v>
      </c>
      <c r="G361" s="731" t="s">
        <v>655</v>
      </c>
      <c r="H361" s="731">
        <v>242283</v>
      </c>
      <c r="I361" s="731">
        <v>242283</v>
      </c>
      <c r="J361" s="731" t="s">
        <v>1272</v>
      </c>
      <c r="K361" s="731" t="s">
        <v>1273</v>
      </c>
      <c r="L361" s="734">
        <v>237.13800000000001</v>
      </c>
      <c r="M361" s="734">
        <v>1.0127496999999999</v>
      </c>
      <c r="N361" s="735">
        <v>240.16143835859998</v>
      </c>
    </row>
    <row r="362" spans="1:14" ht="14.45" customHeight="1" x14ac:dyDescent="0.2">
      <c r="A362" s="729" t="s">
        <v>615</v>
      </c>
      <c r="B362" s="730" t="s">
        <v>616</v>
      </c>
      <c r="C362" s="731" t="s">
        <v>631</v>
      </c>
      <c r="D362" s="732" t="s">
        <v>632</v>
      </c>
      <c r="E362" s="733">
        <v>50113001</v>
      </c>
      <c r="F362" s="732" t="s">
        <v>654</v>
      </c>
      <c r="G362" s="731" t="s">
        <v>655</v>
      </c>
      <c r="H362" s="731">
        <v>157119</v>
      </c>
      <c r="I362" s="731">
        <v>157119</v>
      </c>
      <c r="J362" s="731" t="s">
        <v>1274</v>
      </c>
      <c r="K362" s="731" t="s">
        <v>1275</v>
      </c>
      <c r="L362" s="734">
        <v>120.08000000000003</v>
      </c>
      <c r="M362" s="734">
        <v>1</v>
      </c>
      <c r="N362" s="735">
        <v>120.08000000000003</v>
      </c>
    </row>
    <row r="363" spans="1:14" ht="14.45" customHeight="1" x14ac:dyDescent="0.2">
      <c r="A363" s="729" t="s">
        <v>615</v>
      </c>
      <c r="B363" s="730" t="s">
        <v>616</v>
      </c>
      <c r="C363" s="731" t="s">
        <v>631</v>
      </c>
      <c r="D363" s="732" t="s">
        <v>632</v>
      </c>
      <c r="E363" s="733">
        <v>50113001</v>
      </c>
      <c r="F363" s="732" t="s">
        <v>654</v>
      </c>
      <c r="G363" s="731" t="s">
        <v>662</v>
      </c>
      <c r="H363" s="731">
        <v>187330</v>
      </c>
      <c r="I363" s="731">
        <v>187330</v>
      </c>
      <c r="J363" s="731" t="s">
        <v>1276</v>
      </c>
      <c r="K363" s="731" t="s">
        <v>1277</v>
      </c>
      <c r="L363" s="734">
        <v>91.439999999999984</v>
      </c>
      <c r="M363" s="734">
        <v>2</v>
      </c>
      <c r="N363" s="735">
        <v>182.87999999999997</v>
      </c>
    </row>
    <row r="364" spans="1:14" ht="14.45" customHeight="1" x14ac:dyDescent="0.2">
      <c r="A364" s="729" t="s">
        <v>615</v>
      </c>
      <c r="B364" s="730" t="s">
        <v>616</v>
      </c>
      <c r="C364" s="731" t="s">
        <v>631</v>
      </c>
      <c r="D364" s="732" t="s">
        <v>632</v>
      </c>
      <c r="E364" s="733">
        <v>50113001</v>
      </c>
      <c r="F364" s="732" t="s">
        <v>654</v>
      </c>
      <c r="G364" s="731" t="s">
        <v>655</v>
      </c>
      <c r="H364" s="731">
        <v>845376</v>
      </c>
      <c r="I364" s="731">
        <v>107641</v>
      </c>
      <c r="J364" s="731" t="s">
        <v>1278</v>
      </c>
      <c r="K364" s="731" t="s">
        <v>1279</v>
      </c>
      <c r="L364" s="734">
        <v>119.75999491650455</v>
      </c>
      <c r="M364" s="734">
        <v>2</v>
      </c>
      <c r="N364" s="735">
        <v>239.51998983300911</v>
      </c>
    </row>
    <row r="365" spans="1:14" ht="14.45" customHeight="1" x14ac:dyDescent="0.2">
      <c r="A365" s="729" t="s">
        <v>615</v>
      </c>
      <c r="B365" s="730" t="s">
        <v>616</v>
      </c>
      <c r="C365" s="731" t="s">
        <v>631</v>
      </c>
      <c r="D365" s="732" t="s">
        <v>632</v>
      </c>
      <c r="E365" s="733">
        <v>50113001</v>
      </c>
      <c r="F365" s="732" t="s">
        <v>654</v>
      </c>
      <c r="G365" s="731" t="s">
        <v>655</v>
      </c>
      <c r="H365" s="731">
        <v>845432</v>
      </c>
      <c r="I365" s="731">
        <v>107639</v>
      </c>
      <c r="J365" s="731" t="s">
        <v>1278</v>
      </c>
      <c r="K365" s="731" t="s">
        <v>1280</v>
      </c>
      <c r="L365" s="734">
        <v>59.879998881625951</v>
      </c>
      <c r="M365" s="734">
        <v>4</v>
      </c>
      <c r="N365" s="735">
        <v>239.51999552650381</v>
      </c>
    </row>
    <row r="366" spans="1:14" ht="14.45" customHeight="1" x14ac:dyDescent="0.2">
      <c r="A366" s="729" t="s">
        <v>615</v>
      </c>
      <c r="B366" s="730" t="s">
        <v>616</v>
      </c>
      <c r="C366" s="731" t="s">
        <v>631</v>
      </c>
      <c r="D366" s="732" t="s">
        <v>632</v>
      </c>
      <c r="E366" s="733">
        <v>50113001</v>
      </c>
      <c r="F366" s="732" t="s">
        <v>654</v>
      </c>
      <c r="G366" s="731" t="s">
        <v>655</v>
      </c>
      <c r="H366" s="731">
        <v>205208</v>
      </c>
      <c r="I366" s="731">
        <v>205208</v>
      </c>
      <c r="J366" s="731" t="s">
        <v>1281</v>
      </c>
      <c r="K366" s="731" t="s">
        <v>1282</v>
      </c>
      <c r="L366" s="734">
        <v>3996.4</v>
      </c>
      <c r="M366" s="734">
        <v>1</v>
      </c>
      <c r="N366" s="735">
        <v>3996.4</v>
      </c>
    </row>
    <row r="367" spans="1:14" ht="14.45" customHeight="1" x14ac:dyDescent="0.2">
      <c r="A367" s="729" t="s">
        <v>615</v>
      </c>
      <c r="B367" s="730" t="s">
        <v>616</v>
      </c>
      <c r="C367" s="731" t="s">
        <v>631</v>
      </c>
      <c r="D367" s="732" t="s">
        <v>632</v>
      </c>
      <c r="E367" s="733">
        <v>50113001</v>
      </c>
      <c r="F367" s="732" t="s">
        <v>654</v>
      </c>
      <c r="G367" s="731" t="s">
        <v>655</v>
      </c>
      <c r="H367" s="731">
        <v>194804</v>
      </c>
      <c r="I367" s="731">
        <v>94804</v>
      </c>
      <c r="J367" s="731" t="s">
        <v>1283</v>
      </c>
      <c r="K367" s="731" t="s">
        <v>840</v>
      </c>
      <c r="L367" s="734">
        <v>58.470001771429956</v>
      </c>
      <c r="M367" s="734">
        <v>7</v>
      </c>
      <c r="N367" s="735">
        <v>409.29001240000969</v>
      </c>
    </row>
    <row r="368" spans="1:14" ht="14.45" customHeight="1" x14ac:dyDescent="0.2">
      <c r="A368" s="729" t="s">
        <v>615</v>
      </c>
      <c r="B368" s="730" t="s">
        <v>616</v>
      </c>
      <c r="C368" s="731" t="s">
        <v>631</v>
      </c>
      <c r="D368" s="732" t="s">
        <v>632</v>
      </c>
      <c r="E368" s="733">
        <v>50113001</v>
      </c>
      <c r="F368" s="732" t="s">
        <v>654</v>
      </c>
      <c r="G368" s="731" t="s">
        <v>662</v>
      </c>
      <c r="H368" s="731">
        <v>170760</v>
      </c>
      <c r="I368" s="731">
        <v>170760</v>
      </c>
      <c r="J368" s="731" t="s">
        <v>1284</v>
      </c>
      <c r="K368" s="731" t="s">
        <v>1285</v>
      </c>
      <c r="L368" s="734">
        <v>105.02999681038585</v>
      </c>
      <c r="M368" s="734">
        <v>6</v>
      </c>
      <c r="N368" s="735">
        <v>630.17998086231512</v>
      </c>
    </row>
    <row r="369" spans="1:14" ht="14.45" customHeight="1" x14ac:dyDescent="0.2">
      <c r="A369" s="729" t="s">
        <v>615</v>
      </c>
      <c r="B369" s="730" t="s">
        <v>616</v>
      </c>
      <c r="C369" s="731" t="s">
        <v>631</v>
      </c>
      <c r="D369" s="732" t="s">
        <v>632</v>
      </c>
      <c r="E369" s="733">
        <v>50113001</v>
      </c>
      <c r="F369" s="732" t="s">
        <v>654</v>
      </c>
      <c r="G369" s="731" t="s">
        <v>655</v>
      </c>
      <c r="H369" s="731">
        <v>101125</v>
      </c>
      <c r="I369" s="731">
        <v>1125</v>
      </c>
      <c r="J369" s="731" t="s">
        <v>1286</v>
      </c>
      <c r="K369" s="731" t="s">
        <v>1287</v>
      </c>
      <c r="L369" s="734">
        <v>82.658849557522132</v>
      </c>
      <c r="M369" s="734">
        <v>113</v>
      </c>
      <c r="N369" s="735">
        <v>9340.4500000000007</v>
      </c>
    </row>
    <row r="370" spans="1:14" ht="14.45" customHeight="1" x14ac:dyDescent="0.2">
      <c r="A370" s="729" t="s">
        <v>615</v>
      </c>
      <c r="B370" s="730" t="s">
        <v>616</v>
      </c>
      <c r="C370" s="731" t="s">
        <v>631</v>
      </c>
      <c r="D370" s="732" t="s">
        <v>632</v>
      </c>
      <c r="E370" s="733">
        <v>50113001</v>
      </c>
      <c r="F370" s="732" t="s">
        <v>654</v>
      </c>
      <c r="G370" s="731" t="s">
        <v>655</v>
      </c>
      <c r="H370" s="731">
        <v>226941</v>
      </c>
      <c r="I370" s="731">
        <v>226941</v>
      </c>
      <c r="J370" s="731" t="s">
        <v>1288</v>
      </c>
      <c r="K370" s="731" t="s">
        <v>1289</v>
      </c>
      <c r="L370" s="734">
        <v>77.990000000000009</v>
      </c>
      <c r="M370" s="734">
        <v>12</v>
      </c>
      <c r="N370" s="735">
        <v>935.88000000000011</v>
      </c>
    </row>
    <row r="371" spans="1:14" ht="14.45" customHeight="1" x14ac:dyDescent="0.2">
      <c r="A371" s="729" t="s">
        <v>615</v>
      </c>
      <c r="B371" s="730" t="s">
        <v>616</v>
      </c>
      <c r="C371" s="731" t="s">
        <v>631</v>
      </c>
      <c r="D371" s="732" t="s">
        <v>632</v>
      </c>
      <c r="E371" s="733">
        <v>50113001</v>
      </c>
      <c r="F371" s="732" t="s">
        <v>654</v>
      </c>
      <c r="G371" s="731" t="s">
        <v>655</v>
      </c>
      <c r="H371" s="731">
        <v>223014</v>
      </c>
      <c r="I371" s="731">
        <v>223014</v>
      </c>
      <c r="J371" s="731" t="s">
        <v>1290</v>
      </c>
      <c r="K371" s="731" t="s">
        <v>1291</v>
      </c>
      <c r="L371" s="734">
        <v>1649.3400000000001</v>
      </c>
      <c r="M371" s="734">
        <v>2</v>
      </c>
      <c r="N371" s="735">
        <v>3298.6800000000003</v>
      </c>
    </row>
    <row r="372" spans="1:14" ht="14.45" customHeight="1" x14ac:dyDescent="0.2">
      <c r="A372" s="729" t="s">
        <v>615</v>
      </c>
      <c r="B372" s="730" t="s">
        <v>616</v>
      </c>
      <c r="C372" s="731" t="s">
        <v>631</v>
      </c>
      <c r="D372" s="732" t="s">
        <v>632</v>
      </c>
      <c r="E372" s="733">
        <v>50113001</v>
      </c>
      <c r="F372" s="732" t="s">
        <v>654</v>
      </c>
      <c r="G372" s="731" t="s">
        <v>655</v>
      </c>
      <c r="H372" s="731">
        <v>237706</v>
      </c>
      <c r="I372" s="731">
        <v>237706</v>
      </c>
      <c r="J372" s="731" t="s">
        <v>1292</v>
      </c>
      <c r="K372" s="731" t="s">
        <v>1293</v>
      </c>
      <c r="L372" s="734">
        <v>250.68</v>
      </c>
      <c r="M372" s="734">
        <v>4</v>
      </c>
      <c r="N372" s="735">
        <v>1002.72</v>
      </c>
    </row>
    <row r="373" spans="1:14" ht="14.45" customHeight="1" x14ac:dyDescent="0.2">
      <c r="A373" s="729" t="s">
        <v>615</v>
      </c>
      <c r="B373" s="730" t="s">
        <v>616</v>
      </c>
      <c r="C373" s="731" t="s">
        <v>631</v>
      </c>
      <c r="D373" s="732" t="s">
        <v>632</v>
      </c>
      <c r="E373" s="733">
        <v>50113001</v>
      </c>
      <c r="F373" s="732" t="s">
        <v>654</v>
      </c>
      <c r="G373" s="731" t="s">
        <v>662</v>
      </c>
      <c r="H373" s="731">
        <v>116932</v>
      </c>
      <c r="I373" s="731">
        <v>16932</v>
      </c>
      <c r="J373" s="731" t="s">
        <v>1294</v>
      </c>
      <c r="K373" s="731" t="s">
        <v>1295</v>
      </c>
      <c r="L373" s="734">
        <v>104.53</v>
      </c>
      <c r="M373" s="734">
        <v>1</v>
      </c>
      <c r="N373" s="735">
        <v>104.53</v>
      </c>
    </row>
    <row r="374" spans="1:14" ht="14.45" customHeight="1" x14ac:dyDescent="0.2">
      <c r="A374" s="729" t="s">
        <v>615</v>
      </c>
      <c r="B374" s="730" t="s">
        <v>616</v>
      </c>
      <c r="C374" s="731" t="s">
        <v>631</v>
      </c>
      <c r="D374" s="732" t="s">
        <v>632</v>
      </c>
      <c r="E374" s="733">
        <v>50113001</v>
      </c>
      <c r="F374" s="732" t="s">
        <v>654</v>
      </c>
      <c r="G374" s="731" t="s">
        <v>655</v>
      </c>
      <c r="H374" s="731">
        <v>223159</v>
      </c>
      <c r="I374" s="731">
        <v>223159</v>
      </c>
      <c r="J374" s="731" t="s">
        <v>1296</v>
      </c>
      <c r="K374" s="731" t="s">
        <v>1297</v>
      </c>
      <c r="L374" s="734">
        <v>76.206250000000011</v>
      </c>
      <c r="M374" s="734">
        <v>8</v>
      </c>
      <c r="N374" s="735">
        <v>609.65000000000009</v>
      </c>
    </row>
    <row r="375" spans="1:14" ht="14.45" customHeight="1" x14ac:dyDescent="0.2">
      <c r="A375" s="729" t="s">
        <v>615</v>
      </c>
      <c r="B375" s="730" t="s">
        <v>616</v>
      </c>
      <c r="C375" s="731" t="s">
        <v>631</v>
      </c>
      <c r="D375" s="732" t="s">
        <v>632</v>
      </c>
      <c r="E375" s="733">
        <v>50113001</v>
      </c>
      <c r="F375" s="732" t="s">
        <v>654</v>
      </c>
      <c r="G375" s="731" t="s">
        <v>329</v>
      </c>
      <c r="H375" s="731">
        <v>223148</v>
      </c>
      <c r="I375" s="731">
        <v>223148</v>
      </c>
      <c r="J375" s="731" t="s">
        <v>1298</v>
      </c>
      <c r="K375" s="731" t="s">
        <v>1299</v>
      </c>
      <c r="L375" s="734">
        <v>124.83999999999999</v>
      </c>
      <c r="M375" s="734">
        <v>1</v>
      </c>
      <c r="N375" s="735">
        <v>124.83999999999999</v>
      </c>
    </row>
    <row r="376" spans="1:14" ht="14.45" customHeight="1" x14ac:dyDescent="0.2">
      <c r="A376" s="729" t="s">
        <v>615</v>
      </c>
      <c r="B376" s="730" t="s">
        <v>616</v>
      </c>
      <c r="C376" s="731" t="s">
        <v>631</v>
      </c>
      <c r="D376" s="732" t="s">
        <v>632</v>
      </c>
      <c r="E376" s="733">
        <v>50113001</v>
      </c>
      <c r="F376" s="732" t="s">
        <v>654</v>
      </c>
      <c r="G376" s="731" t="s">
        <v>655</v>
      </c>
      <c r="H376" s="731">
        <v>848626</v>
      </c>
      <c r="I376" s="731">
        <v>107944</v>
      </c>
      <c r="J376" s="731" t="s">
        <v>1300</v>
      </c>
      <c r="K376" s="731" t="s">
        <v>1301</v>
      </c>
      <c r="L376" s="734">
        <v>125.76250000000002</v>
      </c>
      <c r="M376" s="734">
        <v>8</v>
      </c>
      <c r="N376" s="735">
        <v>1006.1000000000001</v>
      </c>
    </row>
    <row r="377" spans="1:14" ht="14.45" customHeight="1" x14ac:dyDescent="0.2">
      <c r="A377" s="729" t="s">
        <v>615</v>
      </c>
      <c r="B377" s="730" t="s">
        <v>616</v>
      </c>
      <c r="C377" s="731" t="s">
        <v>631</v>
      </c>
      <c r="D377" s="732" t="s">
        <v>632</v>
      </c>
      <c r="E377" s="733">
        <v>50113001</v>
      </c>
      <c r="F377" s="732" t="s">
        <v>654</v>
      </c>
      <c r="G377" s="731" t="s">
        <v>655</v>
      </c>
      <c r="H377" s="731">
        <v>132858</v>
      </c>
      <c r="I377" s="731">
        <v>32858</v>
      </c>
      <c r="J377" s="731" t="s">
        <v>1302</v>
      </c>
      <c r="K377" s="731" t="s">
        <v>1303</v>
      </c>
      <c r="L377" s="734">
        <v>85.33</v>
      </c>
      <c r="M377" s="734">
        <v>1</v>
      </c>
      <c r="N377" s="735">
        <v>85.33</v>
      </c>
    </row>
    <row r="378" spans="1:14" ht="14.45" customHeight="1" x14ac:dyDescent="0.2">
      <c r="A378" s="729" t="s">
        <v>615</v>
      </c>
      <c r="B378" s="730" t="s">
        <v>616</v>
      </c>
      <c r="C378" s="731" t="s">
        <v>631</v>
      </c>
      <c r="D378" s="732" t="s">
        <v>632</v>
      </c>
      <c r="E378" s="733">
        <v>50113001</v>
      </c>
      <c r="F378" s="732" t="s">
        <v>654</v>
      </c>
      <c r="G378" s="731" t="s">
        <v>655</v>
      </c>
      <c r="H378" s="731">
        <v>207252</v>
      </c>
      <c r="I378" s="731">
        <v>207252</v>
      </c>
      <c r="J378" s="731" t="s">
        <v>1304</v>
      </c>
      <c r="K378" s="731" t="s">
        <v>1305</v>
      </c>
      <c r="L378" s="734">
        <v>49.92</v>
      </c>
      <c r="M378" s="734">
        <v>2</v>
      </c>
      <c r="N378" s="735">
        <v>99.84</v>
      </c>
    </row>
    <row r="379" spans="1:14" ht="14.45" customHeight="1" x14ac:dyDescent="0.2">
      <c r="A379" s="729" t="s">
        <v>615</v>
      </c>
      <c r="B379" s="730" t="s">
        <v>616</v>
      </c>
      <c r="C379" s="731" t="s">
        <v>631</v>
      </c>
      <c r="D379" s="732" t="s">
        <v>632</v>
      </c>
      <c r="E379" s="733">
        <v>50113001</v>
      </c>
      <c r="F379" s="732" t="s">
        <v>654</v>
      </c>
      <c r="G379" s="731" t="s">
        <v>655</v>
      </c>
      <c r="H379" s="731">
        <v>194763</v>
      </c>
      <c r="I379" s="731">
        <v>94763</v>
      </c>
      <c r="J379" s="731" t="s">
        <v>1306</v>
      </c>
      <c r="K379" s="731" t="s">
        <v>1307</v>
      </c>
      <c r="L379" s="734">
        <v>212.51999999999995</v>
      </c>
      <c r="M379" s="734">
        <v>1</v>
      </c>
      <c r="N379" s="735">
        <v>212.51999999999995</v>
      </c>
    </row>
    <row r="380" spans="1:14" ht="14.45" customHeight="1" x14ac:dyDescent="0.2">
      <c r="A380" s="729" t="s">
        <v>615</v>
      </c>
      <c r="B380" s="730" t="s">
        <v>616</v>
      </c>
      <c r="C380" s="731" t="s">
        <v>631</v>
      </c>
      <c r="D380" s="732" t="s">
        <v>632</v>
      </c>
      <c r="E380" s="733">
        <v>50113001</v>
      </c>
      <c r="F380" s="732" t="s">
        <v>654</v>
      </c>
      <c r="G380" s="731" t="s">
        <v>655</v>
      </c>
      <c r="H380" s="731">
        <v>849253</v>
      </c>
      <c r="I380" s="731">
        <v>141763</v>
      </c>
      <c r="J380" s="731" t="s">
        <v>1308</v>
      </c>
      <c r="K380" s="731" t="s">
        <v>1309</v>
      </c>
      <c r="L380" s="734">
        <v>88.53</v>
      </c>
      <c r="M380" s="734">
        <v>2</v>
      </c>
      <c r="N380" s="735">
        <v>177.06</v>
      </c>
    </row>
    <row r="381" spans="1:14" ht="14.45" customHeight="1" x14ac:dyDescent="0.2">
      <c r="A381" s="729" t="s">
        <v>615</v>
      </c>
      <c r="B381" s="730" t="s">
        <v>616</v>
      </c>
      <c r="C381" s="731" t="s">
        <v>631</v>
      </c>
      <c r="D381" s="732" t="s">
        <v>632</v>
      </c>
      <c r="E381" s="733">
        <v>50113001</v>
      </c>
      <c r="F381" s="732" t="s">
        <v>654</v>
      </c>
      <c r="G381" s="731" t="s">
        <v>655</v>
      </c>
      <c r="H381" s="731">
        <v>239549</v>
      </c>
      <c r="I381" s="731">
        <v>239549</v>
      </c>
      <c r="J381" s="731" t="s">
        <v>1310</v>
      </c>
      <c r="K381" s="731" t="s">
        <v>1311</v>
      </c>
      <c r="L381" s="734">
        <v>58.262432432432448</v>
      </c>
      <c r="M381" s="734">
        <v>37</v>
      </c>
      <c r="N381" s="735">
        <v>2155.7100000000005</v>
      </c>
    </row>
    <row r="382" spans="1:14" ht="14.45" customHeight="1" x14ac:dyDescent="0.2">
      <c r="A382" s="729" t="s">
        <v>615</v>
      </c>
      <c r="B382" s="730" t="s">
        <v>616</v>
      </c>
      <c r="C382" s="731" t="s">
        <v>631</v>
      </c>
      <c r="D382" s="732" t="s">
        <v>632</v>
      </c>
      <c r="E382" s="733">
        <v>50113001</v>
      </c>
      <c r="F382" s="732" t="s">
        <v>654</v>
      </c>
      <c r="G382" s="731" t="s">
        <v>655</v>
      </c>
      <c r="H382" s="731">
        <v>195117</v>
      </c>
      <c r="I382" s="731">
        <v>195117</v>
      </c>
      <c r="J382" s="731" t="s">
        <v>1312</v>
      </c>
      <c r="K382" s="731" t="s">
        <v>1313</v>
      </c>
      <c r="L382" s="734">
        <v>115.68000000000004</v>
      </c>
      <c r="M382" s="734">
        <v>1</v>
      </c>
      <c r="N382" s="735">
        <v>115.68000000000004</v>
      </c>
    </row>
    <row r="383" spans="1:14" ht="14.45" customHeight="1" x14ac:dyDescent="0.2">
      <c r="A383" s="729" t="s">
        <v>615</v>
      </c>
      <c r="B383" s="730" t="s">
        <v>616</v>
      </c>
      <c r="C383" s="731" t="s">
        <v>631</v>
      </c>
      <c r="D383" s="732" t="s">
        <v>632</v>
      </c>
      <c r="E383" s="733">
        <v>50113001</v>
      </c>
      <c r="F383" s="732" t="s">
        <v>654</v>
      </c>
      <c r="G383" s="731" t="s">
        <v>329</v>
      </c>
      <c r="H383" s="731">
        <v>244906</v>
      </c>
      <c r="I383" s="731">
        <v>244906</v>
      </c>
      <c r="J383" s="731" t="s">
        <v>1314</v>
      </c>
      <c r="K383" s="731" t="s">
        <v>1315</v>
      </c>
      <c r="L383" s="734">
        <v>64.8</v>
      </c>
      <c r="M383" s="734">
        <v>1</v>
      </c>
      <c r="N383" s="735">
        <v>64.8</v>
      </c>
    </row>
    <row r="384" spans="1:14" ht="14.45" customHeight="1" x14ac:dyDescent="0.2">
      <c r="A384" s="729" t="s">
        <v>615</v>
      </c>
      <c r="B384" s="730" t="s">
        <v>616</v>
      </c>
      <c r="C384" s="731" t="s">
        <v>631</v>
      </c>
      <c r="D384" s="732" t="s">
        <v>632</v>
      </c>
      <c r="E384" s="733">
        <v>50113001</v>
      </c>
      <c r="F384" s="732" t="s">
        <v>654</v>
      </c>
      <c r="G384" s="731" t="s">
        <v>655</v>
      </c>
      <c r="H384" s="731">
        <v>112572</v>
      </c>
      <c r="I384" s="731">
        <v>112572</v>
      </c>
      <c r="J384" s="731" t="s">
        <v>1316</v>
      </c>
      <c r="K384" s="731" t="s">
        <v>1317</v>
      </c>
      <c r="L384" s="734">
        <v>64.504999999999995</v>
      </c>
      <c r="M384" s="734">
        <v>4</v>
      </c>
      <c r="N384" s="735">
        <v>258.02</v>
      </c>
    </row>
    <row r="385" spans="1:14" ht="14.45" customHeight="1" x14ac:dyDescent="0.2">
      <c r="A385" s="729" t="s">
        <v>615</v>
      </c>
      <c r="B385" s="730" t="s">
        <v>616</v>
      </c>
      <c r="C385" s="731" t="s">
        <v>631</v>
      </c>
      <c r="D385" s="732" t="s">
        <v>632</v>
      </c>
      <c r="E385" s="733">
        <v>50113001</v>
      </c>
      <c r="F385" s="732" t="s">
        <v>654</v>
      </c>
      <c r="G385" s="731" t="s">
        <v>662</v>
      </c>
      <c r="H385" s="731">
        <v>191788</v>
      </c>
      <c r="I385" s="731">
        <v>91788</v>
      </c>
      <c r="J385" s="731" t="s">
        <v>1318</v>
      </c>
      <c r="K385" s="731" t="s">
        <v>897</v>
      </c>
      <c r="L385" s="734">
        <v>9.1415624412340524</v>
      </c>
      <c r="M385" s="734">
        <v>32</v>
      </c>
      <c r="N385" s="735">
        <v>292.52999811948968</v>
      </c>
    </row>
    <row r="386" spans="1:14" ht="14.45" customHeight="1" x14ac:dyDescent="0.2">
      <c r="A386" s="729" t="s">
        <v>615</v>
      </c>
      <c r="B386" s="730" t="s">
        <v>616</v>
      </c>
      <c r="C386" s="731" t="s">
        <v>631</v>
      </c>
      <c r="D386" s="732" t="s">
        <v>632</v>
      </c>
      <c r="E386" s="733">
        <v>50113001</v>
      </c>
      <c r="F386" s="732" t="s">
        <v>654</v>
      </c>
      <c r="G386" s="731" t="s">
        <v>662</v>
      </c>
      <c r="H386" s="731">
        <v>106618</v>
      </c>
      <c r="I386" s="731">
        <v>6618</v>
      </c>
      <c r="J386" s="731" t="s">
        <v>1319</v>
      </c>
      <c r="K386" s="731" t="s">
        <v>1320</v>
      </c>
      <c r="L386" s="734">
        <v>19.627500000000001</v>
      </c>
      <c r="M386" s="734">
        <v>8</v>
      </c>
      <c r="N386" s="735">
        <v>157.02000000000001</v>
      </c>
    </row>
    <row r="387" spans="1:14" ht="14.45" customHeight="1" x14ac:dyDescent="0.2">
      <c r="A387" s="729" t="s">
        <v>615</v>
      </c>
      <c r="B387" s="730" t="s">
        <v>616</v>
      </c>
      <c r="C387" s="731" t="s">
        <v>631</v>
      </c>
      <c r="D387" s="732" t="s">
        <v>632</v>
      </c>
      <c r="E387" s="733">
        <v>50113001</v>
      </c>
      <c r="F387" s="732" t="s">
        <v>654</v>
      </c>
      <c r="G387" s="731" t="s">
        <v>662</v>
      </c>
      <c r="H387" s="731">
        <v>186656</v>
      </c>
      <c r="I387" s="731">
        <v>86656</v>
      </c>
      <c r="J387" s="731" t="s">
        <v>1321</v>
      </c>
      <c r="K387" s="731" t="s">
        <v>1322</v>
      </c>
      <c r="L387" s="734">
        <v>29.190000000000008</v>
      </c>
      <c r="M387" s="734">
        <v>1</v>
      </c>
      <c r="N387" s="735">
        <v>29.190000000000008</v>
      </c>
    </row>
    <row r="388" spans="1:14" ht="14.45" customHeight="1" x14ac:dyDescent="0.2">
      <c r="A388" s="729" t="s">
        <v>615</v>
      </c>
      <c r="B388" s="730" t="s">
        <v>616</v>
      </c>
      <c r="C388" s="731" t="s">
        <v>631</v>
      </c>
      <c r="D388" s="732" t="s">
        <v>632</v>
      </c>
      <c r="E388" s="733">
        <v>50113001</v>
      </c>
      <c r="F388" s="732" t="s">
        <v>654</v>
      </c>
      <c r="G388" s="731" t="s">
        <v>662</v>
      </c>
      <c r="H388" s="731">
        <v>184398</v>
      </c>
      <c r="I388" s="731">
        <v>84398</v>
      </c>
      <c r="J388" s="731" t="s">
        <v>1323</v>
      </c>
      <c r="K388" s="731" t="s">
        <v>1324</v>
      </c>
      <c r="L388" s="734">
        <v>114.06000000000003</v>
      </c>
      <c r="M388" s="734">
        <v>1</v>
      </c>
      <c r="N388" s="735">
        <v>114.06000000000003</v>
      </c>
    </row>
    <row r="389" spans="1:14" ht="14.45" customHeight="1" x14ac:dyDescent="0.2">
      <c r="A389" s="729" t="s">
        <v>615</v>
      </c>
      <c r="B389" s="730" t="s">
        <v>616</v>
      </c>
      <c r="C389" s="731" t="s">
        <v>631</v>
      </c>
      <c r="D389" s="732" t="s">
        <v>632</v>
      </c>
      <c r="E389" s="733">
        <v>50113001</v>
      </c>
      <c r="F389" s="732" t="s">
        <v>654</v>
      </c>
      <c r="G389" s="731" t="s">
        <v>662</v>
      </c>
      <c r="H389" s="731">
        <v>184400</v>
      </c>
      <c r="I389" s="731">
        <v>84400</v>
      </c>
      <c r="J389" s="731" t="s">
        <v>1325</v>
      </c>
      <c r="K389" s="731" t="s">
        <v>1326</v>
      </c>
      <c r="L389" s="734">
        <v>254.95</v>
      </c>
      <c r="M389" s="734">
        <v>2</v>
      </c>
      <c r="N389" s="735">
        <v>509.9</v>
      </c>
    </row>
    <row r="390" spans="1:14" ht="14.45" customHeight="1" x14ac:dyDescent="0.2">
      <c r="A390" s="729" t="s">
        <v>615</v>
      </c>
      <c r="B390" s="730" t="s">
        <v>616</v>
      </c>
      <c r="C390" s="731" t="s">
        <v>631</v>
      </c>
      <c r="D390" s="732" t="s">
        <v>632</v>
      </c>
      <c r="E390" s="733">
        <v>50113001</v>
      </c>
      <c r="F390" s="732" t="s">
        <v>654</v>
      </c>
      <c r="G390" s="731" t="s">
        <v>662</v>
      </c>
      <c r="H390" s="731">
        <v>184399</v>
      </c>
      <c r="I390" s="731">
        <v>84399</v>
      </c>
      <c r="J390" s="731" t="s">
        <v>1327</v>
      </c>
      <c r="K390" s="731" t="s">
        <v>1328</v>
      </c>
      <c r="L390" s="734">
        <v>126.19999999999997</v>
      </c>
      <c r="M390" s="734">
        <v>7</v>
      </c>
      <c r="N390" s="735">
        <v>883.39999999999986</v>
      </c>
    </row>
    <row r="391" spans="1:14" ht="14.45" customHeight="1" x14ac:dyDescent="0.2">
      <c r="A391" s="729" t="s">
        <v>615</v>
      </c>
      <c r="B391" s="730" t="s">
        <v>616</v>
      </c>
      <c r="C391" s="731" t="s">
        <v>631</v>
      </c>
      <c r="D391" s="732" t="s">
        <v>632</v>
      </c>
      <c r="E391" s="733">
        <v>50113001</v>
      </c>
      <c r="F391" s="732" t="s">
        <v>654</v>
      </c>
      <c r="G391" s="731" t="s">
        <v>655</v>
      </c>
      <c r="H391" s="731">
        <v>117187</v>
      </c>
      <c r="I391" s="731">
        <v>17187</v>
      </c>
      <c r="J391" s="731" t="s">
        <v>1329</v>
      </c>
      <c r="K391" s="731" t="s">
        <v>1330</v>
      </c>
      <c r="L391" s="734">
        <v>88.969999999999985</v>
      </c>
      <c r="M391" s="734">
        <v>3</v>
      </c>
      <c r="N391" s="735">
        <v>266.90999999999997</v>
      </c>
    </row>
    <row r="392" spans="1:14" ht="14.45" customHeight="1" x14ac:dyDescent="0.2">
      <c r="A392" s="729" t="s">
        <v>615</v>
      </c>
      <c r="B392" s="730" t="s">
        <v>616</v>
      </c>
      <c r="C392" s="731" t="s">
        <v>631</v>
      </c>
      <c r="D392" s="732" t="s">
        <v>632</v>
      </c>
      <c r="E392" s="733">
        <v>50113001</v>
      </c>
      <c r="F392" s="732" t="s">
        <v>654</v>
      </c>
      <c r="G392" s="731" t="s">
        <v>655</v>
      </c>
      <c r="H392" s="731">
        <v>207962</v>
      </c>
      <c r="I392" s="731">
        <v>207962</v>
      </c>
      <c r="J392" s="731" t="s">
        <v>1331</v>
      </c>
      <c r="K392" s="731" t="s">
        <v>1332</v>
      </c>
      <c r="L392" s="734">
        <v>32.57</v>
      </c>
      <c r="M392" s="734">
        <v>1</v>
      </c>
      <c r="N392" s="735">
        <v>32.57</v>
      </c>
    </row>
    <row r="393" spans="1:14" ht="14.45" customHeight="1" x14ac:dyDescent="0.2">
      <c r="A393" s="729" t="s">
        <v>615</v>
      </c>
      <c r="B393" s="730" t="s">
        <v>616</v>
      </c>
      <c r="C393" s="731" t="s">
        <v>631</v>
      </c>
      <c r="D393" s="732" t="s">
        <v>632</v>
      </c>
      <c r="E393" s="733">
        <v>50113001</v>
      </c>
      <c r="F393" s="732" t="s">
        <v>654</v>
      </c>
      <c r="G393" s="731" t="s">
        <v>655</v>
      </c>
      <c r="H393" s="731">
        <v>196669</v>
      </c>
      <c r="I393" s="731">
        <v>196669</v>
      </c>
      <c r="J393" s="731" t="s">
        <v>1333</v>
      </c>
      <c r="K393" s="731" t="s">
        <v>1334</v>
      </c>
      <c r="L393" s="734">
        <v>146.43</v>
      </c>
      <c r="M393" s="734">
        <v>1</v>
      </c>
      <c r="N393" s="735">
        <v>146.43</v>
      </c>
    </row>
    <row r="394" spans="1:14" ht="14.45" customHeight="1" x14ac:dyDescent="0.2">
      <c r="A394" s="729" t="s">
        <v>615</v>
      </c>
      <c r="B394" s="730" t="s">
        <v>616</v>
      </c>
      <c r="C394" s="731" t="s">
        <v>631</v>
      </c>
      <c r="D394" s="732" t="s">
        <v>632</v>
      </c>
      <c r="E394" s="733">
        <v>50113001</v>
      </c>
      <c r="F394" s="732" t="s">
        <v>654</v>
      </c>
      <c r="G394" s="731" t="s">
        <v>662</v>
      </c>
      <c r="H394" s="731">
        <v>100536</v>
      </c>
      <c r="I394" s="731">
        <v>536</v>
      </c>
      <c r="J394" s="731" t="s">
        <v>1335</v>
      </c>
      <c r="K394" s="731" t="s">
        <v>680</v>
      </c>
      <c r="L394" s="734">
        <v>140.12</v>
      </c>
      <c r="M394" s="734">
        <v>10</v>
      </c>
      <c r="N394" s="735">
        <v>1401.2</v>
      </c>
    </row>
    <row r="395" spans="1:14" ht="14.45" customHeight="1" x14ac:dyDescent="0.2">
      <c r="A395" s="729" t="s">
        <v>615</v>
      </c>
      <c r="B395" s="730" t="s">
        <v>616</v>
      </c>
      <c r="C395" s="731" t="s">
        <v>631</v>
      </c>
      <c r="D395" s="732" t="s">
        <v>632</v>
      </c>
      <c r="E395" s="733">
        <v>50113001</v>
      </c>
      <c r="F395" s="732" t="s">
        <v>654</v>
      </c>
      <c r="G395" s="731" t="s">
        <v>655</v>
      </c>
      <c r="H395" s="731">
        <v>988466</v>
      </c>
      <c r="I395" s="731">
        <v>192729</v>
      </c>
      <c r="J395" s="731" t="s">
        <v>1336</v>
      </c>
      <c r="K395" s="731" t="s">
        <v>1337</v>
      </c>
      <c r="L395" s="734">
        <v>54.029999999999994</v>
      </c>
      <c r="M395" s="734">
        <v>3</v>
      </c>
      <c r="N395" s="735">
        <v>162.08999999999997</v>
      </c>
    </row>
    <row r="396" spans="1:14" ht="14.45" customHeight="1" x14ac:dyDescent="0.2">
      <c r="A396" s="729" t="s">
        <v>615</v>
      </c>
      <c r="B396" s="730" t="s">
        <v>616</v>
      </c>
      <c r="C396" s="731" t="s">
        <v>631</v>
      </c>
      <c r="D396" s="732" t="s">
        <v>632</v>
      </c>
      <c r="E396" s="733">
        <v>50113001</v>
      </c>
      <c r="F396" s="732" t="s">
        <v>654</v>
      </c>
      <c r="G396" s="731" t="s">
        <v>662</v>
      </c>
      <c r="H396" s="731">
        <v>107981</v>
      </c>
      <c r="I396" s="731">
        <v>7981</v>
      </c>
      <c r="J396" s="731" t="s">
        <v>1338</v>
      </c>
      <c r="K396" s="731" t="s">
        <v>1339</v>
      </c>
      <c r="L396" s="734">
        <v>41.339117647058821</v>
      </c>
      <c r="M396" s="734">
        <v>34</v>
      </c>
      <c r="N396" s="735">
        <v>1405.53</v>
      </c>
    </row>
    <row r="397" spans="1:14" ht="14.45" customHeight="1" x14ac:dyDescent="0.2">
      <c r="A397" s="729" t="s">
        <v>615</v>
      </c>
      <c r="B397" s="730" t="s">
        <v>616</v>
      </c>
      <c r="C397" s="731" t="s">
        <v>631</v>
      </c>
      <c r="D397" s="732" t="s">
        <v>632</v>
      </c>
      <c r="E397" s="733">
        <v>50113001</v>
      </c>
      <c r="F397" s="732" t="s">
        <v>654</v>
      </c>
      <c r="G397" s="731" t="s">
        <v>662</v>
      </c>
      <c r="H397" s="731">
        <v>155823</v>
      </c>
      <c r="I397" s="731">
        <v>55823</v>
      </c>
      <c r="J397" s="731" t="s">
        <v>1338</v>
      </c>
      <c r="K397" s="731" t="s">
        <v>1340</v>
      </c>
      <c r="L397" s="734">
        <v>33.041770833333331</v>
      </c>
      <c r="M397" s="734">
        <v>96</v>
      </c>
      <c r="N397" s="735">
        <v>3172.0099999999998</v>
      </c>
    </row>
    <row r="398" spans="1:14" ht="14.45" customHeight="1" x14ac:dyDescent="0.2">
      <c r="A398" s="729" t="s">
        <v>615</v>
      </c>
      <c r="B398" s="730" t="s">
        <v>616</v>
      </c>
      <c r="C398" s="731" t="s">
        <v>631</v>
      </c>
      <c r="D398" s="732" t="s">
        <v>632</v>
      </c>
      <c r="E398" s="733">
        <v>50113001</v>
      </c>
      <c r="F398" s="732" t="s">
        <v>654</v>
      </c>
      <c r="G398" s="731" t="s">
        <v>662</v>
      </c>
      <c r="H398" s="731">
        <v>155824</v>
      </c>
      <c r="I398" s="731">
        <v>55824</v>
      </c>
      <c r="J398" s="731" t="s">
        <v>1338</v>
      </c>
      <c r="K398" s="731" t="s">
        <v>1341</v>
      </c>
      <c r="L398" s="734">
        <v>40.927619047619046</v>
      </c>
      <c r="M398" s="734">
        <v>21</v>
      </c>
      <c r="N398" s="735">
        <v>859.48</v>
      </c>
    </row>
    <row r="399" spans="1:14" ht="14.45" customHeight="1" x14ac:dyDescent="0.2">
      <c r="A399" s="729" t="s">
        <v>615</v>
      </c>
      <c r="B399" s="730" t="s">
        <v>616</v>
      </c>
      <c r="C399" s="731" t="s">
        <v>631</v>
      </c>
      <c r="D399" s="732" t="s">
        <v>632</v>
      </c>
      <c r="E399" s="733">
        <v>50113001</v>
      </c>
      <c r="F399" s="732" t="s">
        <v>654</v>
      </c>
      <c r="G399" s="731" t="s">
        <v>329</v>
      </c>
      <c r="H399" s="731">
        <v>243453</v>
      </c>
      <c r="I399" s="731">
        <v>243453</v>
      </c>
      <c r="J399" s="731" t="s">
        <v>1338</v>
      </c>
      <c r="K399" s="731" t="s">
        <v>1342</v>
      </c>
      <c r="L399" s="734">
        <v>82.533000000000001</v>
      </c>
      <c r="M399" s="734">
        <v>1</v>
      </c>
      <c r="N399" s="735">
        <v>82.533000000000001</v>
      </c>
    </row>
    <row r="400" spans="1:14" ht="14.45" customHeight="1" x14ac:dyDescent="0.2">
      <c r="A400" s="729" t="s">
        <v>615</v>
      </c>
      <c r="B400" s="730" t="s">
        <v>616</v>
      </c>
      <c r="C400" s="731" t="s">
        <v>631</v>
      </c>
      <c r="D400" s="732" t="s">
        <v>632</v>
      </c>
      <c r="E400" s="733">
        <v>50113001</v>
      </c>
      <c r="F400" s="732" t="s">
        <v>654</v>
      </c>
      <c r="G400" s="731" t="s">
        <v>655</v>
      </c>
      <c r="H400" s="731">
        <v>185202</v>
      </c>
      <c r="I400" s="731">
        <v>185202</v>
      </c>
      <c r="J400" s="731" t="s">
        <v>1343</v>
      </c>
      <c r="K400" s="731" t="s">
        <v>1344</v>
      </c>
      <c r="L400" s="734">
        <v>342.49000311518182</v>
      </c>
      <c r="M400" s="734">
        <v>14</v>
      </c>
      <c r="N400" s="735">
        <v>4794.8600436125453</v>
      </c>
    </row>
    <row r="401" spans="1:14" ht="14.45" customHeight="1" x14ac:dyDescent="0.2">
      <c r="A401" s="729" t="s">
        <v>615</v>
      </c>
      <c r="B401" s="730" t="s">
        <v>616</v>
      </c>
      <c r="C401" s="731" t="s">
        <v>631</v>
      </c>
      <c r="D401" s="732" t="s">
        <v>632</v>
      </c>
      <c r="E401" s="733">
        <v>50113001</v>
      </c>
      <c r="F401" s="732" t="s">
        <v>654</v>
      </c>
      <c r="G401" s="731" t="s">
        <v>655</v>
      </c>
      <c r="H401" s="731">
        <v>185206</v>
      </c>
      <c r="I401" s="731">
        <v>185206</v>
      </c>
      <c r="J401" s="731" t="s">
        <v>1343</v>
      </c>
      <c r="K401" s="731" t="s">
        <v>1344</v>
      </c>
      <c r="L401" s="734">
        <v>342.48999999999995</v>
      </c>
      <c r="M401" s="734">
        <v>2</v>
      </c>
      <c r="N401" s="735">
        <v>684.9799999999999</v>
      </c>
    </row>
    <row r="402" spans="1:14" ht="14.45" customHeight="1" x14ac:dyDescent="0.2">
      <c r="A402" s="729" t="s">
        <v>615</v>
      </c>
      <c r="B402" s="730" t="s">
        <v>616</v>
      </c>
      <c r="C402" s="731" t="s">
        <v>631</v>
      </c>
      <c r="D402" s="732" t="s">
        <v>632</v>
      </c>
      <c r="E402" s="733">
        <v>50113001</v>
      </c>
      <c r="F402" s="732" t="s">
        <v>654</v>
      </c>
      <c r="G402" s="731" t="s">
        <v>662</v>
      </c>
      <c r="H402" s="731">
        <v>126786</v>
      </c>
      <c r="I402" s="731">
        <v>26786</v>
      </c>
      <c r="J402" s="731" t="s">
        <v>1345</v>
      </c>
      <c r="K402" s="731" t="s">
        <v>1346</v>
      </c>
      <c r="L402" s="734">
        <v>401.63</v>
      </c>
      <c r="M402" s="734">
        <v>1</v>
      </c>
      <c r="N402" s="735">
        <v>401.63</v>
      </c>
    </row>
    <row r="403" spans="1:14" ht="14.45" customHeight="1" x14ac:dyDescent="0.2">
      <c r="A403" s="729" t="s">
        <v>615</v>
      </c>
      <c r="B403" s="730" t="s">
        <v>616</v>
      </c>
      <c r="C403" s="731" t="s">
        <v>631</v>
      </c>
      <c r="D403" s="732" t="s">
        <v>632</v>
      </c>
      <c r="E403" s="733">
        <v>50113001</v>
      </c>
      <c r="F403" s="732" t="s">
        <v>654</v>
      </c>
      <c r="G403" s="731" t="s">
        <v>655</v>
      </c>
      <c r="H403" s="731">
        <v>26794</v>
      </c>
      <c r="I403" s="731">
        <v>26794</v>
      </c>
      <c r="J403" s="731" t="s">
        <v>1347</v>
      </c>
      <c r="K403" s="731" t="s">
        <v>1348</v>
      </c>
      <c r="L403" s="734">
        <v>704.43</v>
      </c>
      <c r="M403" s="734">
        <v>2</v>
      </c>
      <c r="N403" s="735">
        <v>1408.86</v>
      </c>
    </row>
    <row r="404" spans="1:14" ht="14.45" customHeight="1" x14ac:dyDescent="0.2">
      <c r="A404" s="729" t="s">
        <v>615</v>
      </c>
      <c r="B404" s="730" t="s">
        <v>616</v>
      </c>
      <c r="C404" s="731" t="s">
        <v>631</v>
      </c>
      <c r="D404" s="732" t="s">
        <v>632</v>
      </c>
      <c r="E404" s="733">
        <v>50113001</v>
      </c>
      <c r="F404" s="732" t="s">
        <v>654</v>
      </c>
      <c r="G404" s="731" t="s">
        <v>662</v>
      </c>
      <c r="H404" s="731">
        <v>126789</v>
      </c>
      <c r="I404" s="731">
        <v>26789</v>
      </c>
      <c r="J404" s="731" t="s">
        <v>1349</v>
      </c>
      <c r="K404" s="731" t="s">
        <v>1348</v>
      </c>
      <c r="L404" s="734">
        <v>664.28000000000009</v>
      </c>
      <c r="M404" s="734">
        <v>1</v>
      </c>
      <c r="N404" s="735">
        <v>664.28000000000009</v>
      </c>
    </row>
    <row r="405" spans="1:14" ht="14.45" customHeight="1" x14ac:dyDescent="0.2">
      <c r="A405" s="729" t="s">
        <v>615</v>
      </c>
      <c r="B405" s="730" t="s">
        <v>616</v>
      </c>
      <c r="C405" s="731" t="s">
        <v>631</v>
      </c>
      <c r="D405" s="732" t="s">
        <v>632</v>
      </c>
      <c r="E405" s="733">
        <v>50113001</v>
      </c>
      <c r="F405" s="732" t="s">
        <v>654</v>
      </c>
      <c r="G405" s="731" t="s">
        <v>662</v>
      </c>
      <c r="H405" s="731">
        <v>990180</v>
      </c>
      <c r="I405" s="731">
        <v>500764</v>
      </c>
      <c r="J405" s="731" t="s">
        <v>1350</v>
      </c>
      <c r="K405" s="731" t="s">
        <v>1351</v>
      </c>
      <c r="L405" s="734">
        <v>142.75</v>
      </c>
      <c r="M405" s="734">
        <v>1</v>
      </c>
      <c r="N405" s="735">
        <v>142.75</v>
      </c>
    </row>
    <row r="406" spans="1:14" ht="14.45" customHeight="1" x14ac:dyDescent="0.2">
      <c r="A406" s="729" t="s">
        <v>615</v>
      </c>
      <c r="B406" s="730" t="s">
        <v>616</v>
      </c>
      <c r="C406" s="731" t="s">
        <v>631</v>
      </c>
      <c r="D406" s="732" t="s">
        <v>632</v>
      </c>
      <c r="E406" s="733">
        <v>50113001</v>
      </c>
      <c r="F406" s="732" t="s">
        <v>654</v>
      </c>
      <c r="G406" s="731" t="s">
        <v>662</v>
      </c>
      <c r="H406" s="731">
        <v>989046</v>
      </c>
      <c r="I406" s="731">
        <v>500752</v>
      </c>
      <c r="J406" s="731" t="s">
        <v>1352</v>
      </c>
      <c r="K406" s="731" t="s">
        <v>1353</v>
      </c>
      <c r="L406" s="734">
        <v>62.81</v>
      </c>
      <c r="M406" s="734">
        <v>1</v>
      </c>
      <c r="N406" s="735">
        <v>62.81</v>
      </c>
    </row>
    <row r="407" spans="1:14" ht="14.45" customHeight="1" x14ac:dyDescent="0.2">
      <c r="A407" s="729" t="s">
        <v>615</v>
      </c>
      <c r="B407" s="730" t="s">
        <v>616</v>
      </c>
      <c r="C407" s="731" t="s">
        <v>631</v>
      </c>
      <c r="D407" s="732" t="s">
        <v>632</v>
      </c>
      <c r="E407" s="733">
        <v>50113001</v>
      </c>
      <c r="F407" s="732" t="s">
        <v>654</v>
      </c>
      <c r="G407" s="731" t="s">
        <v>655</v>
      </c>
      <c r="H407" s="731">
        <v>186187</v>
      </c>
      <c r="I407" s="731">
        <v>186187</v>
      </c>
      <c r="J407" s="731" t="s">
        <v>1354</v>
      </c>
      <c r="K407" s="731" t="s">
        <v>1355</v>
      </c>
      <c r="L407" s="734">
        <v>141.19999999999999</v>
      </c>
      <c r="M407" s="734">
        <v>1</v>
      </c>
      <c r="N407" s="735">
        <v>141.19999999999999</v>
      </c>
    </row>
    <row r="408" spans="1:14" ht="14.45" customHeight="1" x14ac:dyDescent="0.2">
      <c r="A408" s="729" t="s">
        <v>615</v>
      </c>
      <c r="B408" s="730" t="s">
        <v>616</v>
      </c>
      <c r="C408" s="731" t="s">
        <v>631</v>
      </c>
      <c r="D408" s="732" t="s">
        <v>632</v>
      </c>
      <c r="E408" s="733">
        <v>50113001</v>
      </c>
      <c r="F408" s="732" t="s">
        <v>654</v>
      </c>
      <c r="G408" s="731" t="s">
        <v>655</v>
      </c>
      <c r="H408" s="731">
        <v>239776</v>
      </c>
      <c r="I408" s="731">
        <v>239776</v>
      </c>
      <c r="J408" s="731" t="s">
        <v>1356</v>
      </c>
      <c r="K408" s="731" t="s">
        <v>1357</v>
      </c>
      <c r="L408" s="734">
        <v>68.329999999999984</v>
      </c>
      <c r="M408" s="734">
        <v>1</v>
      </c>
      <c r="N408" s="735">
        <v>68.329999999999984</v>
      </c>
    </row>
    <row r="409" spans="1:14" ht="14.45" customHeight="1" x14ac:dyDescent="0.2">
      <c r="A409" s="729" t="s">
        <v>615</v>
      </c>
      <c r="B409" s="730" t="s">
        <v>616</v>
      </c>
      <c r="C409" s="731" t="s">
        <v>631</v>
      </c>
      <c r="D409" s="732" t="s">
        <v>632</v>
      </c>
      <c r="E409" s="733">
        <v>50113001</v>
      </c>
      <c r="F409" s="732" t="s">
        <v>654</v>
      </c>
      <c r="G409" s="731" t="s">
        <v>655</v>
      </c>
      <c r="H409" s="731">
        <v>240020</v>
      </c>
      <c r="I409" s="731">
        <v>240020</v>
      </c>
      <c r="J409" s="731" t="s">
        <v>1358</v>
      </c>
      <c r="K409" s="731" t="s">
        <v>1359</v>
      </c>
      <c r="L409" s="734">
        <v>86.927619047619061</v>
      </c>
      <c r="M409" s="734">
        <v>21</v>
      </c>
      <c r="N409" s="735">
        <v>1825.4800000000002</v>
      </c>
    </row>
    <row r="410" spans="1:14" ht="14.45" customHeight="1" x14ac:dyDescent="0.2">
      <c r="A410" s="729" t="s">
        <v>615</v>
      </c>
      <c r="B410" s="730" t="s">
        <v>616</v>
      </c>
      <c r="C410" s="731" t="s">
        <v>631</v>
      </c>
      <c r="D410" s="732" t="s">
        <v>632</v>
      </c>
      <c r="E410" s="733">
        <v>50113001</v>
      </c>
      <c r="F410" s="732" t="s">
        <v>654</v>
      </c>
      <c r="G410" s="731" t="s">
        <v>662</v>
      </c>
      <c r="H410" s="731">
        <v>187607</v>
      </c>
      <c r="I410" s="731">
        <v>187607</v>
      </c>
      <c r="J410" s="731" t="s">
        <v>1360</v>
      </c>
      <c r="K410" s="731" t="s">
        <v>1361</v>
      </c>
      <c r="L410" s="734">
        <v>273.89999999999975</v>
      </c>
      <c r="M410" s="734">
        <v>59</v>
      </c>
      <c r="N410" s="735">
        <v>16160.099999999986</v>
      </c>
    </row>
    <row r="411" spans="1:14" ht="14.45" customHeight="1" x14ac:dyDescent="0.2">
      <c r="A411" s="729" t="s">
        <v>615</v>
      </c>
      <c r="B411" s="730" t="s">
        <v>616</v>
      </c>
      <c r="C411" s="731" t="s">
        <v>631</v>
      </c>
      <c r="D411" s="732" t="s">
        <v>632</v>
      </c>
      <c r="E411" s="733">
        <v>50113001</v>
      </c>
      <c r="F411" s="732" t="s">
        <v>654</v>
      </c>
      <c r="G411" s="731" t="s">
        <v>655</v>
      </c>
      <c r="H411" s="731">
        <v>111635</v>
      </c>
      <c r="I411" s="731">
        <v>11635</v>
      </c>
      <c r="J411" s="731" t="s">
        <v>1362</v>
      </c>
      <c r="K411" s="731" t="s">
        <v>1363</v>
      </c>
      <c r="L411" s="734">
        <v>342.49</v>
      </c>
      <c r="M411" s="734">
        <v>1</v>
      </c>
      <c r="N411" s="735">
        <v>342.49</v>
      </c>
    </row>
    <row r="412" spans="1:14" ht="14.45" customHeight="1" x14ac:dyDescent="0.2">
      <c r="A412" s="729" t="s">
        <v>615</v>
      </c>
      <c r="B412" s="730" t="s">
        <v>616</v>
      </c>
      <c r="C412" s="731" t="s">
        <v>631</v>
      </c>
      <c r="D412" s="732" t="s">
        <v>632</v>
      </c>
      <c r="E412" s="733">
        <v>50113001</v>
      </c>
      <c r="F412" s="732" t="s">
        <v>654</v>
      </c>
      <c r="G412" s="731" t="s">
        <v>655</v>
      </c>
      <c r="H412" s="731">
        <v>100876</v>
      </c>
      <c r="I412" s="731">
        <v>876</v>
      </c>
      <c r="J412" s="731" t="s">
        <v>1364</v>
      </c>
      <c r="K412" s="731" t="s">
        <v>1365</v>
      </c>
      <c r="L412" s="734">
        <v>81.050000000000011</v>
      </c>
      <c r="M412" s="734">
        <v>1</v>
      </c>
      <c r="N412" s="735">
        <v>81.050000000000011</v>
      </c>
    </row>
    <row r="413" spans="1:14" ht="14.45" customHeight="1" x14ac:dyDescent="0.2">
      <c r="A413" s="729" t="s">
        <v>615</v>
      </c>
      <c r="B413" s="730" t="s">
        <v>616</v>
      </c>
      <c r="C413" s="731" t="s">
        <v>631</v>
      </c>
      <c r="D413" s="732" t="s">
        <v>632</v>
      </c>
      <c r="E413" s="733">
        <v>50113001</v>
      </c>
      <c r="F413" s="732" t="s">
        <v>654</v>
      </c>
      <c r="G413" s="731" t="s">
        <v>655</v>
      </c>
      <c r="H413" s="731">
        <v>200863</v>
      </c>
      <c r="I413" s="731">
        <v>200863</v>
      </c>
      <c r="J413" s="731" t="s">
        <v>1364</v>
      </c>
      <c r="K413" s="731" t="s">
        <v>1366</v>
      </c>
      <c r="L413" s="734">
        <v>85.76000016597699</v>
      </c>
      <c r="M413" s="734">
        <v>12</v>
      </c>
      <c r="N413" s="735">
        <v>1029.1200019917239</v>
      </c>
    </row>
    <row r="414" spans="1:14" ht="14.45" customHeight="1" x14ac:dyDescent="0.2">
      <c r="A414" s="729" t="s">
        <v>615</v>
      </c>
      <c r="B414" s="730" t="s">
        <v>616</v>
      </c>
      <c r="C414" s="731" t="s">
        <v>631</v>
      </c>
      <c r="D414" s="732" t="s">
        <v>632</v>
      </c>
      <c r="E414" s="733">
        <v>50113001</v>
      </c>
      <c r="F414" s="732" t="s">
        <v>654</v>
      </c>
      <c r="G414" s="731" t="s">
        <v>655</v>
      </c>
      <c r="H414" s="731">
        <v>246111</v>
      </c>
      <c r="I414" s="731">
        <v>246111</v>
      </c>
      <c r="J414" s="731" t="s">
        <v>1364</v>
      </c>
      <c r="K414" s="731" t="s">
        <v>1367</v>
      </c>
      <c r="L414" s="734">
        <v>89.113333333333344</v>
      </c>
      <c r="M414" s="734">
        <v>6</v>
      </c>
      <c r="N414" s="735">
        <v>534.68000000000006</v>
      </c>
    </row>
    <row r="415" spans="1:14" ht="14.45" customHeight="1" x14ac:dyDescent="0.2">
      <c r="A415" s="729" t="s">
        <v>615</v>
      </c>
      <c r="B415" s="730" t="s">
        <v>616</v>
      </c>
      <c r="C415" s="731" t="s">
        <v>631</v>
      </c>
      <c r="D415" s="732" t="s">
        <v>632</v>
      </c>
      <c r="E415" s="733">
        <v>50113001</v>
      </c>
      <c r="F415" s="732" t="s">
        <v>654</v>
      </c>
      <c r="G415" s="731" t="s">
        <v>655</v>
      </c>
      <c r="H415" s="731">
        <v>232954</v>
      </c>
      <c r="I415" s="731">
        <v>232954</v>
      </c>
      <c r="J415" s="731" t="s">
        <v>1368</v>
      </c>
      <c r="K415" s="731" t="s">
        <v>1369</v>
      </c>
      <c r="L415" s="734">
        <v>111.38000000000002</v>
      </c>
      <c r="M415" s="734">
        <v>1</v>
      </c>
      <c r="N415" s="735">
        <v>111.38000000000002</v>
      </c>
    </row>
    <row r="416" spans="1:14" ht="14.45" customHeight="1" x14ac:dyDescent="0.2">
      <c r="A416" s="729" t="s">
        <v>615</v>
      </c>
      <c r="B416" s="730" t="s">
        <v>616</v>
      </c>
      <c r="C416" s="731" t="s">
        <v>631</v>
      </c>
      <c r="D416" s="732" t="s">
        <v>632</v>
      </c>
      <c r="E416" s="733">
        <v>50113001</v>
      </c>
      <c r="F416" s="732" t="s">
        <v>654</v>
      </c>
      <c r="G416" s="731" t="s">
        <v>655</v>
      </c>
      <c r="H416" s="731">
        <v>239969</v>
      </c>
      <c r="I416" s="731">
        <v>239969</v>
      </c>
      <c r="J416" s="731" t="s">
        <v>1370</v>
      </c>
      <c r="K416" s="731" t="s">
        <v>1371</v>
      </c>
      <c r="L416" s="734">
        <v>179.49833938344904</v>
      </c>
      <c r="M416" s="734">
        <v>531.9121660000003</v>
      </c>
      <c r="N416" s="735">
        <v>95477.350494853541</v>
      </c>
    </row>
    <row r="417" spans="1:14" ht="14.45" customHeight="1" x14ac:dyDescent="0.2">
      <c r="A417" s="729" t="s">
        <v>615</v>
      </c>
      <c r="B417" s="730" t="s">
        <v>616</v>
      </c>
      <c r="C417" s="731" t="s">
        <v>631</v>
      </c>
      <c r="D417" s="732" t="s">
        <v>632</v>
      </c>
      <c r="E417" s="733">
        <v>50113001</v>
      </c>
      <c r="F417" s="732" t="s">
        <v>654</v>
      </c>
      <c r="G417" s="731" t="s">
        <v>655</v>
      </c>
      <c r="H417" s="731">
        <v>239968</v>
      </c>
      <c r="I417" s="731">
        <v>239968</v>
      </c>
      <c r="J417" s="731" t="s">
        <v>1370</v>
      </c>
      <c r="K417" s="731" t="s">
        <v>1372</v>
      </c>
      <c r="L417" s="734">
        <v>104.3375307840203</v>
      </c>
      <c r="M417" s="734">
        <v>219.65043179999989</v>
      </c>
      <c r="N417" s="735">
        <v>22917.78368965584</v>
      </c>
    </row>
    <row r="418" spans="1:14" ht="14.45" customHeight="1" x14ac:dyDescent="0.2">
      <c r="A418" s="729" t="s">
        <v>615</v>
      </c>
      <c r="B418" s="730" t="s">
        <v>616</v>
      </c>
      <c r="C418" s="731" t="s">
        <v>631</v>
      </c>
      <c r="D418" s="732" t="s">
        <v>632</v>
      </c>
      <c r="E418" s="733">
        <v>50113001</v>
      </c>
      <c r="F418" s="732" t="s">
        <v>654</v>
      </c>
      <c r="G418" s="731" t="s">
        <v>662</v>
      </c>
      <c r="H418" s="731">
        <v>180386</v>
      </c>
      <c r="I418" s="731">
        <v>180386</v>
      </c>
      <c r="J418" s="731" t="s">
        <v>1373</v>
      </c>
      <c r="K418" s="731" t="s">
        <v>1374</v>
      </c>
      <c r="L418" s="734">
        <v>808.09</v>
      </c>
      <c r="M418" s="734">
        <v>2</v>
      </c>
      <c r="N418" s="735">
        <v>1616.18</v>
      </c>
    </row>
    <row r="419" spans="1:14" ht="14.45" customHeight="1" x14ac:dyDescent="0.2">
      <c r="A419" s="729" t="s">
        <v>615</v>
      </c>
      <c r="B419" s="730" t="s">
        <v>616</v>
      </c>
      <c r="C419" s="731" t="s">
        <v>631</v>
      </c>
      <c r="D419" s="732" t="s">
        <v>632</v>
      </c>
      <c r="E419" s="733">
        <v>50113001</v>
      </c>
      <c r="F419" s="732" t="s">
        <v>654</v>
      </c>
      <c r="G419" s="731" t="s">
        <v>662</v>
      </c>
      <c r="H419" s="731">
        <v>180367</v>
      </c>
      <c r="I419" s="731">
        <v>180367</v>
      </c>
      <c r="J419" s="731" t="s">
        <v>1373</v>
      </c>
      <c r="K419" s="731" t="s">
        <v>1375</v>
      </c>
      <c r="L419" s="734">
        <v>395.79</v>
      </c>
      <c r="M419" s="734">
        <v>4</v>
      </c>
      <c r="N419" s="735">
        <v>1583.16</v>
      </c>
    </row>
    <row r="420" spans="1:14" ht="14.45" customHeight="1" x14ac:dyDescent="0.2">
      <c r="A420" s="729" t="s">
        <v>615</v>
      </c>
      <c r="B420" s="730" t="s">
        <v>616</v>
      </c>
      <c r="C420" s="731" t="s">
        <v>631</v>
      </c>
      <c r="D420" s="732" t="s">
        <v>632</v>
      </c>
      <c r="E420" s="733">
        <v>50113001</v>
      </c>
      <c r="F420" s="732" t="s">
        <v>654</v>
      </c>
      <c r="G420" s="731" t="s">
        <v>662</v>
      </c>
      <c r="H420" s="731">
        <v>180349</v>
      </c>
      <c r="I420" s="731">
        <v>180349</v>
      </c>
      <c r="J420" s="731" t="s">
        <v>1373</v>
      </c>
      <c r="K420" s="731" t="s">
        <v>1376</v>
      </c>
      <c r="L420" s="734">
        <v>264.94</v>
      </c>
      <c r="M420" s="734">
        <v>2</v>
      </c>
      <c r="N420" s="735">
        <v>529.88</v>
      </c>
    </row>
    <row r="421" spans="1:14" ht="14.45" customHeight="1" x14ac:dyDescent="0.2">
      <c r="A421" s="729" t="s">
        <v>615</v>
      </c>
      <c r="B421" s="730" t="s">
        <v>616</v>
      </c>
      <c r="C421" s="731" t="s">
        <v>631</v>
      </c>
      <c r="D421" s="732" t="s">
        <v>632</v>
      </c>
      <c r="E421" s="733">
        <v>50113001</v>
      </c>
      <c r="F421" s="732" t="s">
        <v>654</v>
      </c>
      <c r="G421" s="731" t="s">
        <v>329</v>
      </c>
      <c r="H421" s="731">
        <v>111094</v>
      </c>
      <c r="I421" s="731">
        <v>11094</v>
      </c>
      <c r="J421" s="731" t="s">
        <v>1377</v>
      </c>
      <c r="K421" s="731" t="s">
        <v>1378</v>
      </c>
      <c r="L421" s="734">
        <v>313.85000000000002</v>
      </c>
      <c r="M421" s="734">
        <v>1</v>
      </c>
      <c r="N421" s="735">
        <v>313.85000000000002</v>
      </c>
    </row>
    <row r="422" spans="1:14" ht="14.45" customHeight="1" x14ac:dyDescent="0.2">
      <c r="A422" s="729" t="s">
        <v>615</v>
      </c>
      <c r="B422" s="730" t="s">
        <v>616</v>
      </c>
      <c r="C422" s="731" t="s">
        <v>631</v>
      </c>
      <c r="D422" s="732" t="s">
        <v>632</v>
      </c>
      <c r="E422" s="733">
        <v>50113001</v>
      </c>
      <c r="F422" s="732" t="s">
        <v>654</v>
      </c>
      <c r="G422" s="731" t="s">
        <v>329</v>
      </c>
      <c r="H422" s="731">
        <v>111076</v>
      </c>
      <c r="I422" s="731">
        <v>11076</v>
      </c>
      <c r="J422" s="731" t="s">
        <v>1379</v>
      </c>
      <c r="K422" s="731" t="s">
        <v>1380</v>
      </c>
      <c r="L422" s="734">
        <v>463.90999999999997</v>
      </c>
      <c r="M422" s="734">
        <v>2</v>
      </c>
      <c r="N422" s="735">
        <v>927.81999999999994</v>
      </c>
    </row>
    <row r="423" spans="1:14" ht="14.45" customHeight="1" x14ac:dyDescent="0.2">
      <c r="A423" s="729" t="s">
        <v>615</v>
      </c>
      <c r="B423" s="730" t="s">
        <v>616</v>
      </c>
      <c r="C423" s="731" t="s">
        <v>631</v>
      </c>
      <c r="D423" s="732" t="s">
        <v>632</v>
      </c>
      <c r="E423" s="733">
        <v>50113001</v>
      </c>
      <c r="F423" s="732" t="s">
        <v>654</v>
      </c>
      <c r="G423" s="731" t="s">
        <v>329</v>
      </c>
      <c r="H423" s="731">
        <v>144418</v>
      </c>
      <c r="I423" s="731">
        <v>144418</v>
      </c>
      <c r="J423" s="731" t="s">
        <v>1381</v>
      </c>
      <c r="K423" s="731" t="s">
        <v>1382</v>
      </c>
      <c r="L423" s="734">
        <v>474.26742612899488</v>
      </c>
      <c r="M423" s="734">
        <v>54.149894699999983</v>
      </c>
      <c r="N423" s="735">
        <v>25681.531184525094</v>
      </c>
    </row>
    <row r="424" spans="1:14" ht="14.45" customHeight="1" x14ac:dyDescent="0.2">
      <c r="A424" s="729" t="s">
        <v>615</v>
      </c>
      <c r="B424" s="730" t="s">
        <v>616</v>
      </c>
      <c r="C424" s="731" t="s">
        <v>631</v>
      </c>
      <c r="D424" s="732" t="s">
        <v>632</v>
      </c>
      <c r="E424" s="733">
        <v>50113001</v>
      </c>
      <c r="F424" s="732" t="s">
        <v>654</v>
      </c>
      <c r="G424" s="731" t="s">
        <v>329</v>
      </c>
      <c r="H424" s="731">
        <v>144420</v>
      </c>
      <c r="I424" s="731">
        <v>144420</v>
      </c>
      <c r="J424" s="731" t="s">
        <v>1381</v>
      </c>
      <c r="K424" s="731" t="s">
        <v>1383</v>
      </c>
      <c r="L424" s="734">
        <v>204.52085708115811</v>
      </c>
      <c r="M424" s="734">
        <v>79.491841900000011</v>
      </c>
      <c r="N424" s="735">
        <v>16257.739636347918</v>
      </c>
    </row>
    <row r="425" spans="1:14" ht="14.45" customHeight="1" x14ac:dyDescent="0.2">
      <c r="A425" s="729" t="s">
        <v>615</v>
      </c>
      <c r="B425" s="730" t="s">
        <v>616</v>
      </c>
      <c r="C425" s="731" t="s">
        <v>631</v>
      </c>
      <c r="D425" s="732" t="s">
        <v>632</v>
      </c>
      <c r="E425" s="733">
        <v>50113001</v>
      </c>
      <c r="F425" s="732" t="s">
        <v>654</v>
      </c>
      <c r="G425" s="731" t="s">
        <v>329</v>
      </c>
      <c r="H425" s="731">
        <v>844415</v>
      </c>
      <c r="I425" s="731">
        <v>104239</v>
      </c>
      <c r="J425" s="731" t="s">
        <v>1384</v>
      </c>
      <c r="K425" s="731" t="s">
        <v>1385</v>
      </c>
      <c r="L425" s="734">
        <v>90.650805173343926</v>
      </c>
      <c r="M425" s="734">
        <v>43.517287900000007</v>
      </c>
      <c r="N425" s="735">
        <v>3944.8771870952178</v>
      </c>
    </row>
    <row r="426" spans="1:14" ht="14.45" customHeight="1" x14ac:dyDescent="0.2">
      <c r="A426" s="729" t="s">
        <v>615</v>
      </c>
      <c r="B426" s="730" t="s">
        <v>616</v>
      </c>
      <c r="C426" s="731" t="s">
        <v>631</v>
      </c>
      <c r="D426" s="732" t="s">
        <v>632</v>
      </c>
      <c r="E426" s="733">
        <v>50113001</v>
      </c>
      <c r="F426" s="732" t="s">
        <v>654</v>
      </c>
      <c r="G426" s="731" t="s">
        <v>662</v>
      </c>
      <c r="H426" s="731">
        <v>131859</v>
      </c>
      <c r="I426" s="731">
        <v>131859</v>
      </c>
      <c r="J426" s="731" t="s">
        <v>1386</v>
      </c>
      <c r="K426" s="731" t="s">
        <v>1387</v>
      </c>
      <c r="L426" s="734">
        <v>83.226000000000028</v>
      </c>
      <c r="M426" s="734">
        <v>8.4559999999999977</v>
      </c>
      <c r="N426" s="735">
        <v>703.75905599999999</v>
      </c>
    </row>
    <row r="427" spans="1:14" ht="14.45" customHeight="1" x14ac:dyDescent="0.2">
      <c r="A427" s="729" t="s">
        <v>615</v>
      </c>
      <c r="B427" s="730" t="s">
        <v>616</v>
      </c>
      <c r="C427" s="731" t="s">
        <v>631</v>
      </c>
      <c r="D427" s="732" t="s">
        <v>632</v>
      </c>
      <c r="E427" s="733">
        <v>50113001</v>
      </c>
      <c r="F427" s="732" t="s">
        <v>654</v>
      </c>
      <c r="G427" s="731" t="s">
        <v>662</v>
      </c>
      <c r="H427" s="731">
        <v>131863</v>
      </c>
      <c r="I427" s="731">
        <v>131863</v>
      </c>
      <c r="J427" s="731" t="s">
        <v>1386</v>
      </c>
      <c r="K427" s="731" t="s">
        <v>1388</v>
      </c>
      <c r="L427" s="734">
        <v>346.85200434252181</v>
      </c>
      <c r="M427" s="734">
        <v>9.5</v>
      </c>
      <c r="N427" s="735">
        <v>3295.0940412539571</v>
      </c>
    </row>
    <row r="428" spans="1:14" ht="14.45" customHeight="1" x14ac:dyDescent="0.2">
      <c r="A428" s="729" t="s">
        <v>615</v>
      </c>
      <c r="B428" s="730" t="s">
        <v>616</v>
      </c>
      <c r="C428" s="731" t="s">
        <v>631</v>
      </c>
      <c r="D428" s="732" t="s">
        <v>632</v>
      </c>
      <c r="E428" s="733">
        <v>50113001</v>
      </c>
      <c r="F428" s="732" t="s">
        <v>654</v>
      </c>
      <c r="G428" s="731" t="s">
        <v>662</v>
      </c>
      <c r="H428" s="731">
        <v>131861</v>
      </c>
      <c r="I428" s="731">
        <v>131861</v>
      </c>
      <c r="J428" s="731" t="s">
        <v>1386</v>
      </c>
      <c r="K428" s="731" t="s">
        <v>1389</v>
      </c>
      <c r="L428" s="734">
        <v>140.71200057714753</v>
      </c>
      <c r="M428" s="734">
        <v>33.196000000000005</v>
      </c>
      <c r="N428" s="735">
        <v>4671.07557115899</v>
      </c>
    </row>
    <row r="429" spans="1:14" ht="14.45" customHeight="1" x14ac:dyDescent="0.2">
      <c r="A429" s="729" t="s">
        <v>615</v>
      </c>
      <c r="B429" s="730" t="s">
        <v>616</v>
      </c>
      <c r="C429" s="731" t="s">
        <v>631</v>
      </c>
      <c r="D429" s="732" t="s">
        <v>632</v>
      </c>
      <c r="E429" s="733">
        <v>50113001</v>
      </c>
      <c r="F429" s="732" t="s">
        <v>654</v>
      </c>
      <c r="G429" s="731" t="s">
        <v>655</v>
      </c>
      <c r="H429" s="731">
        <v>209360</v>
      </c>
      <c r="I429" s="731">
        <v>209360</v>
      </c>
      <c r="J429" s="731" t="s">
        <v>1390</v>
      </c>
      <c r="K429" s="731" t="s">
        <v>1391</v>
      </c>
      <c r="L429" s="734">
        <v>167.01000029985155</v>
      </c>
      <c r="M429" s="734">
        <v>79</v>
      </c>
      <c r="N429" s="735">
        <v>13193.790023688272</v>
      </c>
    </row>
    <row r="430" spans="1:14" ht="14.45" customHeight="1" x14ac:dyDescent="0.2">
      <c r="A430" s="729" t="s">
        <v>615</v>
      </c>
      <c r="B430" s="730" t="s">
        <v>616</v>
      </c>
      <c r="C430" s="731" t="s">
        <v>631</v>
      </c>
      <c r="D430" s="732" t="s">
        <v>632</v>
      </c>
      <c r="E430" s="733">
        <v>50113001</v>
      </c>
      <c r="F430" s="732" t="s">
        <v>654</v>
      </c>
      <c r="G430" s="731" t="s">
        <v>655</v>
      </c>
      <c r="H430" s="731">
        <v>848141</v>
      </c>
      <c r="I430" s="731">
        <v>0</v>
      </c>
      <c r="J430" s="731" t="s">
        <v>1392</v>
      </c>
      <c r="K430" s="731" t="s">
        <v>1393</v>
      </c>
      <c r="L430" s="734">
        <v>89.789999999999992</v>
      </c>
      <c r="M430" s="734">
        <v>1</v>
      </c>
      <c r="N430" s="735">
        <v>89.789999999999992</v>
      </c>
    </row>
    <row r="431" spans="1:14" ht="14.45" customHeight="1" x14ac:dyDescent="0.2">
      <c r="A431" s="729" t="s">
        <v>615</v>
      </c>
      <c r="B431" s="730" t="s">
        <v>616</v>
      </c>
      <c r="C431" s="731" t="s">
        <v>631</v>
      </c>
      <c r="D431" s="732" t="s">
        <v>632</v>
      </c>
      <c r="E431" s="733">
        <v>50113001</v>
      </c>
      <c r="F431" s="732" t="s">
        <v>654</v>
      </c>
      <c r="G431" s="731" t="s">
        <v>329</v>
      </c>
      <c r="H431" s="731">
        <v>136834</v>
      </c>
      <c r="I431" s="731">
        <v>136834</v>
      </c>
      <c r="J431" s="731" t="s">
        <v>1394</v>
      </c>
      <c r="K431" s="731" t="s">
        <v>1395</v>
      </c>
      <c r="L431" s="734">
        <v>258.04000000000002</v>
      </c>
      <c r="M431" s="734">
        <v>2</v>
      </c>
      <c r="N431" s="735">
        <v>516.08000000000004</v>
      </c>
    </row>
    <row r="432" spans="1:14" ht="14.45" customHeight="1" x14ac:dyDescent="0.2">
      <c r="A432" s="729" t="s">
        <v>615</v>
      </c>
      <c r="B432" s="730" t="s">
        <v>616</v>
      </c>
      <c r="C432" s="731" t="s">
        <v>631</v>
      </c>
      <c r="D432" s="732" t="s">
        <v>632</v>
      </c>
      <c r="E432" s="733">
        <v>50113001</v>
      </c>
      <c r="F432" s="732" t="s">
        <v>654</v>
      </c>
      <c r="G432" s="731" t="s">
        <v>655</v>
      </c>
      <c r="H432" s="731">
        <v>224053</v>
      </c>
      <c r="I432" s="731">
        <v>224053</v>
      </c>
      <c r="J432" s="731" t="s">
        <v>1396</v>
      </c>
      <c r="K432" s="731" t="s">
        <v>1397</v>
      </c>
      <c r="L432" s="734">
        <v>247.08</v>
      </c>
      <c r="M432" s="734">
        <v>2</v>
      </c>
      <c r="N432" s="735">
        <v>494.16</v>
      </c>
    </row>
    <row r="433" spans="1:14" ht="14.45" customHeight="1" x14ac:dyDescent="0.2">
      <c r="A433" s="729" t="s">
        <v>615</v>
      </c>
      <c r="B433" s="730" t="s">
        <v>616</v>
      </c>
      <c r="C433" s="731" t="s">
        <v>631</v>
      </c>
      <c r="D433" s="732" t="s">
        <v>632</v>
      </c>
      <c r="E433" s="733">
        <v>50113001</v>
      </c>
      <c r="F433" s="732" t="s">
        <v>654</v>
      </c>
      <c r="G433" s="731" t="s">
        <v>662</v>
      </c>
      <c r="H433" s="731">
        <v>157871</v>
      </c>
      <c r="I433" s="731">
        <v>157871</v>
      </c>
      <c r="J433" s="731" t="s">
        <v>1398</v>
      </c>
      <c r="K433" s="731" t="s">
        <v>1399</v>
      </c>
      <c r="L433" s="734">
        <v>346.53999999999996</v>
      </c>
      <c r="M433" s="734">
        <v>2</v>
      </c>
      <c r="N433" s="735">
        <v>693.07999999999993</v>
      </c>
    </row>
    <row r="434" spans="1:14" ht="14.45" customHeight="1" x14ac:dyDescent="0.2">
      <c r="A434" s="729" t="s">
        <v>615</v>
      </c>
      <c r="B434" s="730" t="s">
        <v>616</v>
      </c>
      <c r="C434" s="731" t="s">
        <v>631</v>
      </c>
      <c r="D434" s="732" t="s">
        <v>632</v>
      </c>
      <c r="E434" s="733">
        <v>50113001</v>
      </c>
      <c r="F434" s="732" t="s">
        <v>654</v>
      </c>
      <c r="G434" s="731" t="s">
        <v>655</v>
      </c>
      <c r="H434" s="731">
        <v>207820</v>
      </c>
      <c r="I434" s="731">
        <v>207820</v>
      </c>
      <c r="J434" s="731" t="s">
        <v>1400</v>
      </c>
      <c r="K434" s="731" t="s">
        <v>1401</v>
      </c>
      <c r="L434" s="734">
        <v>34.170746301802794</v>
      </c>
      <c r="M434" s="734">
        <v>67</v>
      </c>
      <c r="N434" s="735">
        <v>2289.4400022207874</v>
      </c>
    </row>
    <row r="435" spans="1:14" ht="14.45" customHeight="1" x14ac:dyDescent="0.2">
      <c r="A435" s="729" t="s">
        <v>615</v>
      </c>
      <c r="B435" s="730" t="s">
        <v>616</v>
      </c>
      <c r="C435" s="731" t="s">
        <v>631</v>
      </c>
      <c r="D435" s="732" t="s">
        <v>632</v>
      </c>
      <c r="E435" s="733">
        <v>50113001</v>
      </c>
      <c r="F435" s="732" t="s">
        <v>654</v>
      </c>
      <c r="G435" s="731" t="s">
        <v>655</v>
      </c>
      <c r="H435" s="731">
        <v>207819</v>
      </c>
      <c r="I435" s="731">
        <v>207819</v>
      </c>
      <c r="J435" s="731" t="s">
        <v>1402</v>
      </c>
      <c r="K435" s="731" t="s">
        <v>1403</v>
      </c>
      <c r="L435" s="734">
        <v>23.999999999999996</v>
      </c>
      <c r="M435" s="734">
        <v>3</v>
      </c>
      <c r="N435" s="735">
        <v>71.999999999999986</v>
      </c>
    </row>
    <row r="436" spans="1:14" ht="14.45" customHeight="1" x14ac:dyDescent="0.2">
      <c r="A436" s="729" t="s">
        <v>615</v>
      </c>
      <c r="B436" s="730" t="s">
        <v>616</v>
      </c>
      <c r="C436" s="731" t="s">
        <v>631</v>
      </c>
      <c r="D436" s="732" t="s">
        <v>632</v>
      </c>
      <c r="E436" s="733">
        <v>50113001</v>
      </c>
      <c r="F436" s="732" t="s">
        <v>654</v>
      </c>
      <c r="G436" s="731" t="s">
        <v>655</v>
      </c>
      <c r="H436" s="731">
        <v>850235</v>
      </c>
      <c r="I436" s="731">
        <v>160806</v>
      </c>
      <c r="J436" s="731" t="s">
        <v>1404</v>
      </c>
      <c r="K436" s="731" t="s">
        <v>1405</v>
      </c>
      <c r="L436" s="734">
        <v>196.51999999999995</v>
      </c>
      <c r="M436" s="734">
        <v>1</v>
      </c>
      <c r="N436" s="735">
        <v>196.51999999999995</v>
      </c>
    </row>
    <row r="437" spans="1:14" ht="14.45" customHeight="1" x14ac:dyDescent="0.2">
      <c r="A437" s="729" t="s">
        <v>615</v>
      </c>
      <c r="B437" s="730" t="s">
        <v>616</v>
      </c>
      <c r="C437" s="731" t="s">
        <v>631</v>
      </c>
      <c r="D437" s="732" t="s">
        <v>632</v>
      </c>
      <c r="E437" s="733">
        <v>50113001</v>
      </c>
      <c r="F437" s="732" t="s">
        <v>654</v>
      </c>
      <c r="G437" s="731" t="s">
        <v>655</v>
      </c>
      <c r="H437" s="731">
        <v>173196</v>
      </c>
      <c r="I437" s="731">
        <v>173196</v>
      </c>
      <c r="J437" s="731" t="s">
        <v>1406</v>
      </c>
      <c r="K437" s="731" t="s">
        <v>1407</v>
      </c>
      <c r="L437" s="734">
        <v>145.62999999999994</v>
      </c>
      <c r="M437" s="734">
        <v>1</v>
      </c>
      <c r="N437" s="735">
        <v>145.62999999999994</v>
      </c>
    </row>
    <row r="438" spans="1:14" ht="14.45" customHeight="1" x14ac:dyDescent="0.2">
      <c r="A438" s="729" t="s">
        <v>615</v>
      </c>
      <c r="B438" s="730" t="s">
        <v>616</v>
      </c>
      <c r="C438" s="731" t="s">
        <v>631</v>
      </c>
      <c r="D438" s="732" t="s">
        <v>632</v>
      </c>
      <c r="E438" s="733">
        <v>50113001</v>
      </c>
      <c r="F438" s="732" t="s">
        <v>654</v>
      </c>
      <c r="G438" s="731" t="s">
        <v>655</v>
      </c>
      <c r="H438" s="731">
        <v>154424</v>
      </c>
      <c r="I438" s="731">
        <v>54424</v>
      </c>
      <c r="J438" s="731" t="s">
        <v>1408</v>
      </c>
      <c r="K438" s="731" t="s">
        <v>1409</v>
      </c>
      <c r="L438" s="734">
        <v>176.88</v>
      </c>
      <c r="M438" s="734">
        <v>1</v>
      </c>
      <c r="N438" s="735">
        <v>176.88</v>
      </c>
    </row>
    <row r="439" spans="1:14" ht="14.45" customHeight="1" x14ac:dyDescent="0.2">
      <c r="A439" s="729" t="s">
        <v>615</v>
      </c>
      <c r="B439" s="730" t="s">
        <v>616</v>
      </c>
      <c r="C439" s="731" t="s">
        <v>631</v>
      </c>
      <c r="D439" s="732" t="s">
        <v>632</v>
      </c>
      <c r="E439" s="733">
        <v>50113001</v>
      </c>
      <c r="F439" s="732" t="s">
        <v>654</v>
      </c>
      <c r="G439" s="731" t="s">
        <v>655</v>
      </c>
      <c r="H439" s="731">
        <v>394404</v>
      </c>
      <c r="I439" s="731">
        <v>168373</v>
      </c>
      <c r="J439" s="731" t="s">
        <v>1410</v>
      </c>
      <c r="K439" s="731" t="s">
        <v>1411</v>
      </c>
      <c r="L439" s="734">
        <v>1147.99</v>
      </c>
      <c r="M439" s="734">
        <v>1</v>
      </c>
      <c r="N439" s="735">
        <v>1147.99</v>
      </c>
    </row>
    <row r="440" spans="1:14" ht="14.45" customHeight="1" x14ac:dyDescent="0.2">
      <c r="A440" s="729" t="s">
        <v>615</v>
      </c>
      <c r="B440" s="730" t="s">
        <v>616</v>
      </c>
      <c r="C440" s="731" t="s">
        <v>631</v>
      </c>
      <c r="D440" s="732" t="s">
        <v>632</v>
      </c>
      <c r="E440" s="733">
        <v>50113001</v>
      </c>
      <c r="F440" s="732" t="s">
        <v>654</v>
      </c>
      <c r="G440" s="731" t="s">
        <v>662</v>
      </c>
      <c r="H440" s="731">
        <v>102963</v>
      </c>
      <c r="I440" s="731">
        <v>2963</v>
      </c>
      <c r="J440" s="731" t="s">
        <v>1412</v>
      </c>
      <c r="K440" s="731" t="s">
        <v>1413</v>
      </c>
      <c r="L440" s="734">
        <v>114.40538461538463</v>
      </c>
      <c r="M440" s="734">
        <v>13</v>
      </c>
      <c r="N440" s="735">
        <v>1487.2700000000002</v>
      </c>
    </row>
    <row r="441" spans="1:14" ht="14.45" customHeight="1" x14ac:dyDescent="0.2">
      <c r="A441" s="729" t="s">
        <v>615</v>
      </c>
      <c r="B441" s="730" t="s">
        <v>616</v>
      </c>
      <c r="C441" s="731" t="s">
        <v>631</v>
      </c>
      <c r="D441" s="732" t="s">
        <v>632</v>
      </c>
      <c r="E441" s="733">
        <v>50113001</v>
      </c>
      <c r="F441" s="732" t="s">
        <v>654</v>
      </c>
      <c r="G441" s="731" t="s">
        <v>662</v>
      </c>
      <c r="H441" s="731">
        <v>100269</v>
      </c>
      <c r="I441" s="731">
        <v>269</v>
      </c>
      <c r="J441" s="731" t="s">
        <v>1414</v>
      </c>
      <c r="K441" s="731" t="s">
        <v>1415</v>
      </c>
      <c r="L441" s="734">
        <v>45.81</v>
      </c>
      <c r="M441" s="734">
        <v>8</v>
      </c>
      <c r="N441" s="735">
        <v>366.48</v>
      </c>
    </row>
    <row r="442" spans="1:14" ht="14.45" customHeight="1" x14ac:dyDescent="0.2">
      <c r="A442" s="729" t="s">
        <v>615</v>
      </c>
      <c r="B442" s="730" t="s">
        <v>616</v>
      </c>
      <c r="C442" s="731" t="s">
        <v>631</v>
      </c>
      <c r="D442" s="732" t="s">
        <v>632</v>
      </c>
      <c r="E442" s="733">
        <v>50113001</v>
      </c>
      <c r="F442" s="732" t="s">
        <v>654</v>
      </c>
      <c r="G442" s="731" t="s">
        <v>329</v>
      </c>
      <c r="H442" s="731">
        <v>210570</v>
      </c>
      <c r="I442" s="731">
        <v>210570</v>
      </c>
      <c r="J442" s="731" t="s">
        <v>1416</v>
      </c>
      <c r="K442" s="731" t="s">
        <v>1417</v>
      </c>
      <c r="L442" s="734">
        <v>2160.9600000000005</v>
      </c>
      <c r="M442" s="734">
        <v>1</v>
      </c>
      <c r="N442" s="735">
        <v>2160.9600000000005</v>
      </c>
    </row>
    <row r="443" spans="1:14" ht="14.45" customHeight="1" x14ac:dyDescent="0.2">
      <c r="A443" s="729" t="s">
        <v>615</v>
      </c>
      <c r="B443" s="730" t="s">
        <v>616</v>
      </c>
      <c r="C443" s="731" t="s">
        <v>631</v>
      </c>
      <c r="D443" s="732" t="s">
        <v>632</v>
      </c>
      <c r="E443" s="733">
        <v>50113001</v>
      </c>
      <c r="F443" s="732" t="s">
        <v>654</v>
      </c>
      <c r="G443" s="731" t="s">
        <v>662</v>
      </c>
      <c r="H443" s="731">
        <v>210536</v>
      </c>
      <c r="I443" s="731">
        <v>210536</v>
      </c>
      <c r="J443" s="731" t="s">
        <v>1416</v>
      </c>
      <c r="K443" s="731" t="s">
        <v>1418</v>
      </c>
      <c r="L443" s="734">
        <v>96.73</v>
      </c>
      <c r="M443" s="734">
        <v>1</v>
      </c>
      <c r="N443" s="735">
        <v>96.73</v>
      </c>
    </row>
    <row r="444" spans="1:14" ht="14.45" customHeight="1" x14ac:dyDescent="0.2">
      <c r="A444" s="729" t="s">
        <v>615</v>
      </c>
      <c r="B444" s="730" t="s">
        <v>616</v>
      </c>
      <c r="C444" s="731" t="s">
        <v>631</v>
      </c>
      <c r="D444" s="732" t="s">
        <v>632</v>
      </c>
      <c r="E444" s="733">
        <v>50113001</v>
      </c>
      <c r="F444" s="732" t="s">
        <v>654</v>
      </c>
      <c r="G444" s="731" t="s">
        <v>655</v>
      </c>
      <c r="H444" s="731">
        <v>229944</v>
      </c>
      <c r="I444" s="731">
        <v>229944</v>
      </c>
      <c r="J444" s="731" t="s">
        <v>1419</v>
      </c>
      <c r="K444" s="731" t="s">
        <v>840</v>
      </c>
      <c r="L444" s="734">
        <v>83.509999999999991</v>
      </c>
      <c r="M444" s="734">
        <v>2</v>
      </c>
      <c r="N444" s="735">
        <v>167.01999999999998</v>
      </c>
    </row>
    <row r="445" spans="1:14" ht="14.45" customHeight="1" x14ac:dyDescent="0.2">
      <c r="A445" s="729" t="s">
        <v>615</v>
      </c>
      <c r="B445" s="730" t="s">
        <v>616</v>
      </c>
      <c r="C445" s="731" t="s">
        <v>631</v>
      </c>
      <c r="D445" s="732" t="s">
        <v>632</v>
      </c>
      <c r="E445" s="733">
        <v>50113001</v>
      </c>
      <c r="F445" s="732" t="s">
        <v>654</v>
      </c>
      <c r="G445" s="731" t="s">
        <v>662</v>
      </c>
      <c r="H445" s="731">
        <v>846979</v>
      </c>
      <c r="I445" s="731">
        <v>124133</v>
      </c>
      <c r="J445" s="731" t="s">
        <v>1420</v>
      </c>
      <c r="K445" s="731" t="s">
        <v>1421</v>
      </c>
      <c r="L445" s="734">
        <v>683.6099999999999</v>
      </c>
      <c r="M445" s="734">
        <v>2</v>
      </c>
      <c r="N445" s="735">
        <v>1367.2199999999998</v>
      </c>
    </row>
    <row r="446" spans="1:14" ht="14.45" customHeight="1" x14ac:dyDescent="0.2">
      <c r="A446" s="729" t="s">
        <v>615</v>
      </c>
      <c r="B446" s="730" t="s">
        <v>616</v>
      </c>
      <c r="C446" s="731" t="s">
        <v>631</v>
      </c>
      <c r="D446" s="732" t="s">
        <v>632</v>
      </c>
      <c r="E446" s="733">
        <v>50113001</v>
      </c>
      <c r="F446" s="732" t="s">
        <v>654</v>
      </c>
      <c r="G446" s="731" t="s">
        <v>662</v>
      </c>
      <c r="H446" s="731">
        <v>846980</v>
      </c>
      <c r="I446" s="731">
        <v>124129</v>
      </c>
      <c r="J446" s="731" t="s">
        <v>1420</v>
      </c>
      <c r="K446" s="731" t="s">
        <v>840</v>
      </c>
      <c r="L446" s="734">
        <v>254.25</v>
      </c>
      <c r="M446" s="734">
        <v>6</v>
      </c>
      <c r="N446" s="735">
        <v>1525.5</v>
      </c>
    </row>
    <row r="447" spans="1:14" ht="14.45" customHeight="1" x14ac:dyDescent="0.2">
      <c r="A447" s="729" t="s">
        <v>615</v>
      </c>
      <c r="B447" s="730" t="s">
        <v>616</v>
      </c>
      <c r="C447" s="731" t="s">
        <v>631</v>
      </c>
      <c r="D447" s="732" t="s">
        <v>632</v>
      </c>
      <c r="E447" s="733">
        <v>50113001</v>
      </c>
      <c r="F447" s="732" t="s">
        <v>654</v>
      </c>
      <c r="G447" s="731" t="s">
        <v>662</v>
      </c>
      <c r="H447" s="731">
        <v>846824</v>
      </c>
      <c r="I447" s="731">
        <v>124087</v>
      </c>
      <c r="J447" s="731" t="s">
        <v>1422</v>
      </c>
      <c r="K447" s="731" t="s">
        <v>840</v>
      </c>
      <c r="L447" s="734">
        <v>158.98000000000002</v>
      </c>
      <c r="M447" s="734">
        <v>5</v>
      </c>
      <c r="N447" s="735">
        <v>794.90000000000009</v>
      </c>
    </row>
    <row r="448" spans="1:14" ht="14.45" customHeight="1" x14ac:dyDescent="0.2">
      <c r="A448" s="729" t="s">
        <v>615</v>
      </c>
      <c r="B448" s="730" t="s">
        <v>616</v>
      </c>
      <c r="C448" s="731" t="s">
        <v>631</v>
      </c>
      <c r="D448" s="732" t="s">
        <v>632</v>
      </c>
      <c r="E448" s="733">
        <v>50113001</v>
      </c>
      <c r="F448" s="732" t="s">
        <v>654</v>
      </c>
      <c r="G448" s="731" t="s">
        <v>662</v>
      </c>
      <c r="H448" s="731">
        <v>845220</v>
      </c>
      <c r="I448" s="731">
        <v>101211</v>
      </c>
      <c r="J448" s="731" t="s">
        <v>1423</v>
      </c>
      <c r="K448" s="731" t="s">
        <v>1424</v>
      </c>
      <c r="L448" s="734">
        <v>188.82</v>
      </c>
      <c r="M448" s="734">
        <v>4</v>
      </c>
      <c r="N448" s="735">
        <v>755.28</v>
      </c>
    </row>
    <row r="449" spans="1:14" ht="14.45" customHeight="1" x14ac:dyDescent="0.2">
      <c r="A449" s="729" t="s">
        <v>615</v>
      </c>
      <c r="B449" s="730" t="s">
        <v>616</v>
      </c>
      <c r="C449" s="731" t="s">
        <v>631</v>
      </c>
      <c r="D449" s="732" t="s">
        <v>632</v>
      </c>
      <c r="E449" s="733">
        <v>50113001</v>
      </c>
      <c r="F449" s="732" t="s">
        <v>654</v>
      </c>
      <c r="G449" s="731" t="s">
        <v>662</v>
      </c>
      <c r="H449" s="731">
        <v>844651</v>
      </c>
      <c r="I449" s="731">
        <v>101205</v>
      </c>
      <c r="J449" s="731" t="s">
        <v>1423</v>
      </c>
      <c r="K449" s="731" t="s">
        <v>820</v>
      </c>
      <c r="L449" s="734">
        <v>76.449999999999989</v>
      </c>
      <c r="M449" s="734">
        <v>1</v>
      </c>
      <c r="N449" s="735">
        <v>76.449999999999989</v>
      </c>
    </row>
    <row r="450" spans="1:14" ht="14.45" customHeight="1" x14ac:dyDescent="0.2">
      <c r="A450" s="729" t="s">
        <v>615</v>
      </c>
      <c r="B450" s="730" t="s">
        <v>616</v>
      </c>
      <c r="C450" s="731" t="s">
        <v>631</v>
      </c>
      <c r="D450" s="732" t="s">
        <v>632</v>
      </c>
      <c r="E450" s="733">
        <v>50113001</v>
      </c>
      <c r="F450" s="732" t="s">
        <v>654</v>
      </c>
      <c r="G450" s="731" t="s">
        <v>655</v>
      </c>
      <c r="H450" s="731">
        <v>849831</v>
      </c>
      <c r="I450" s="731">
        <v>162008</v>
      </c>
      <c r="J450" s="731" t="s">
        <v>1425</v>
      </c>
      <c r="K450" s="731" t="s">
        <v>912</v>
      </c>
      <c r="L450" s="734">
        <v>170.63</v>
      </c>
      <c r="M450" s="734">
        <v>2</v>
      </c>
      <c r="N450" s="735">
        <v>341.26</v>
      </c>
    </row>
    <row r="451" spans="1:14" ht="14.45" customHeight="1" x14ac:dyDescent="0.2">
      <c r="A451" s="729" t="s">
        <v>615</v>
      </c>
      <c r="B451" s="730" t="s">
        <v>616</v>
      </c>
      <c r="C451" s="731" t="s">
        <v>631</v>
      </c>
      <c r="D451" s="732" t="s">
        <v>632</v>
      </c>
      <c r="E451" s="733">
        <v>50113001</v>
      </c>
      <c r="F451" s="732" t="s">
        <v>654</v>
      </c>
      <c r="G451" s="731" t="s">
        <v>655</v>
      </c>
      <c r="H451" s="731">
        <v>846338</v>
      </c>
      <c r="I451" s="731">
        <v>122685</v>
      </c>
      <c r="J451" s="731" t="s">
        <v>1426</v>
      </c>
      <c r="K451" s="731" t="s">
        <v>912</v>
      </c>
      <c r="L451" s="734">
        <v>115.91000000000001</v>
      </c>
      <c r="M451" s="734">
        <v>3</v>
      </c>
      <c r="N451" s="735">
        <v>347.73</v>
      </c>
    </row>
    <row r="452" spans="1:14" ht="14.45" customHeight="1" x14ac:dyDescent="0.2">
      <c r="A452" s="729" t="s">
        <v>615</v>
      </c>
      <c r="B452" s="730" t="s">
        <v>616</v>
      </c>
      <c r="C452" s="731" t="s">
        <v>631</v>
      </c>
      <c r="D452" s="732" t="s">
        <v>632</v>
      </c>
      <c r="E452" s="733">
        <v>50113001</v>
      </c>
      <c r="F452" s="732" t="s">
        <v>654</v>
      </c>
      <c r="G452" s="731" t="s">
        <v>655</v>
      </c>
      <c r="H452" s="731">
        <v>104207</v>
      </c>
      <c r="I452" s="731">
        <v>4207</v>
      </c>
      <c r="J452" s="731" t="s">
        <v>1427</v>
      </c>
      <c r="K452" s="731" t="s">
        <v>1428</v>
      </c>
      <c r="L452" s="734">
        <v>39.647272727272728</v>
      </c>
      <c r="M452" s="734">
        <v>11</v>
      </c>
      <c r="N452" s="735">
        <v>436.12</v>
      </c>
    </row>
    <row r="453" spans="1:14" ht="14.45" customHeight="1" x14ac:dyDescent="0.2">
      <c r="A453" s="729" t="s">
        <v>615</v>
      </c>
      <c r="B453" s="730" t="s">
        <v>616</v>
      </c>
      <c r="C453" s="731" t="s">
        <v>631</v>
      </c>
      <c r="D453" s="732" t="s">
        <v>632</v>
      </c>
      <c r="E453" s="733">
        <v>50113001</v>
      </c>
      <c r="F453" s="732" t="s">
        <v>654</v>
      </c>
      <c r="G453" s="731" t="s">
        <v>655</v>
      </c>
      <c r="H453" s="731">
        <v>156351</v>
      </c>
      <c r="I453" s="731">
        <v>56351</v>
      </c>
      <c r="J453" s="731" t="s">
        <v>1429</v>
      </c>
      <c r="K453" s="731" t="s">
        <v>1067</v>
      </c>
      <c r="L453" s="734">
        <v>43.049091006150178</v>
      </c>
      <c r="M453" s="734">
        <v>33</v>
      </c>
      <c r="N453" s="735">
        <v>1420.6200032029558</v>
      </c>
    </row>
    <row r="454" spans="1:14" ht="14.45" customHeight="1" x14ac:dyDescent="0.2">
      <c r="A454" s="729" t="s">
        <v>615</v>
      </c>
      <c r="B454" s="730" t="s">
        <v>616</v>
      </c>
      <c r="C454" s="731" t="s">
        <v>631</v>
      </c>
      <c r="D454" s="732" t="s">
        <v>632</v>
      </c>
      <c r="E454" s="733">
        <v>50113001</v>
      </c>
      <c r="F454" s="732" t="s">
        <v>654</v>
      </c>
      <c r="G454" s="731" t="s">
        <v>655</v>
      </c>
      <c r="H454" s="731">
        <v>100584</v>
      </c>
      <c r="I454" s="731">
        <v>584</v>
      </c>
      <c r="J454" s="731" t="s">
        <v>1430</v>
      </c>
      <c r="K454" s="731" t="s">
        <v>1431</v>
      </c>
      <c r="L454" s="734">
        <v>110.79</v>
      </c>
      <c r="M454" s="734">
        <v>1</v>
      </c>
      <c r="N454" s="735">
        <v>110.79</v>
      </c>
    </row>
    <row r="455" spans="1:14" ht="14.45" customHeight="1" x14ac:dyDescent="0.2">
      <c r="A455" s="729" t="s">
        <v>615</v>
      </c>
      <c r="B455" s="730" t="s">
        <v>616</v>
      </c>
      <c r="C455" s="731" t="s">
        <v>631</v>
      </c>
      <c r="D455" s="732" t="s">
        <v>632</v>
      </c>
      <c r="E455" s="733">
        <v>50113001</v>
      </c>
      <c r="F455" s="732" t="s">
        <v>654</v>
      </c>
      <c r="G455" s="731" t="s">
        <v>655</v>
      </c>
      <c r="H455" s="731">
        <v>845758</v>
      </c>
      <c r="I455" s="731">
        <v>280</v>
      </c>
      <c r="J455" s="731" t="s">
        <v>1432</v>
      </c>
      <c r="K455" s="731" t="s">
        <v>1433</v>
      </c>
      <c r="L455" s="734">
        <v>73.609999999999985</v>
      </c>
      <c r="M455" s="734">
        <v>1</v>
      </c>
      <c r="N455" s="735">
        <v>73.609999999999985</v>
      </c>
    </row>
    <row r="456" spans="1:14" ht="14.45" customHeight="1" x14ac:dyDescent="0.2">
      <c r="A456" s="729" t="s">
        <v>615</v>
      </c>
      <c r="B456" s="730" t="s">
        <v>616</v>
      </c>
      <c r="C456" s="731" t="s">
        <v>631</v>
      </c>
      <c r="D456" s="732" t="s">
        <v>632</v>
      </c>
      <c r="E456" s="733">
        <v>50113001</v>
      </c>
      <c r="F456" s="732" t="s">
        <v>654</v>
      </c>
      <c r="G456" s="731" t="s">
        <v>655</v>
      </c>
      <c r="H456" s="731">
        <v>182952</v>
      </c>
      <c r="I456" s="731">
        <v>82952</v>
      </c>
      <c r="J456" s="731" t="s">
        <v>1434</v>
      </c>
      <c r="K456" s="731" t="s">
        <v>1435</v>
      </c>
      <c r="L456" s="734">
        <v>154.2564953987883</v>
      </c>
      <c r="M456" s="734">
        <v>117</v>
      </c>
      <c r="N456" s="735">
        <v>18048.00996165823</v>
      </c>
    </row>
    <row r="457" spans="1:14" ht="14.45" customHeight="1" x14ac:dyDescent="0.2">
      <c r="A457" s="729" t="s">
        <v>615</v>
      </c>
      <c r="B457" s="730" t="s">
        <v>616</v>
      </c>
      <c r="C457" s="731" t="s">
        <v>631</v>
      </c>
      <c r="D457" s="732" t="s">
        <v>632</v>
      </c>
      <c r="E457" s="733">
        <v>50113001</v>
      </c>
      <c r="F457" s="732" t="s">
        <v>654</v>
      </c>
      <c r="G457" s="731" t="s">
        <v>662</v>
      </c>
      <c r="H457" s="731">
        <v>130652</v>
      </c>
      <c r="I457" s="731">
        <v>30652</v>
      </c>
      <c r="J457" s="731" t="s">
        <v>1436</v>
      </c>
      <c r="K457" s="731" t="s">
        <v>1437</v>
      </c>
      <c r="L457" s="734">
        <v>125.5</v>
      </c>
      <c r="M457" s="734">
        <v>6</v>
      </c>
      <c r="N457" s="735">
        <v>753</v>
      </c>
    </row>
    <row r="458" spans="1:14" ht="14.45" customHeight="1" x14ac:dyDescent="0.2">
      <c r="A458" s="729" t="s">
        <v>615</v>
      </c>
      <c r="B458" s="730" t="s">
        <v>616</v>
      </c>
      <c r="C458" s="731" t="s">
        <v>631</v>
      </c>
      <c r="D458" s="732" t="s">
        <v>632</v>
      </c>
      <c r="E458" s="733">
        <v>50113001</v>
      </c>
      <c r="F458" s="732" t="s">
        <v>654</v>
      </c>
      <c r="G458" s="731" t="s">
        <v>655</v>
      </c>
      <c r="H458" s="731">
        <v>144357</v>
      </c>
      <c r="I458" s="731">
        <v>44357</v>
      </c>
      <c r="J458" s="731" t="s">
        <v>1438</v>
      </c>
      <c r="K458" s="731" t="s">
        <v>1439</v>
      </c>
      <c r="L458" s="734">
        <v>3228.1899999999996</v>
      </c>
      <c r="M458" s="734">
        <v>1</v>
      </c>
      <c r="N458" s="735">
        <v>3228.1899999999996</v>
      </c>
    </row>
    <row r="459" spans="1:14" ht="14.45" customHeight="1" x14ac:dyDescent="0.2">
      <c r="A459" s="729" t="s">
        <v>615</v>
      </c>
      <c r="B459" s="730" t="s">
        <v>616</v>
      </c>
      <c r="C459" s="731" t="s">
        <v>631</v>
      </c>
      <c r="D459" s="732" t="s">
        <v>632</v>
      </c>
      <c r="E459" s="733">
        <v>50113001</v>
      </c>
      <c r="F459" s="732" t="s">
        <v>654</v>
      </c>
      <c r="G459" s="731" t="s">
        <v>655</v>
      </c>
      <c r="H459" s="731">
        <v>993543</v>
      </c>
      <c r="I459" s="731">
        <v>0</v>
      </c>
      <c r="J459" s="731" t="s">
        <v>1440</v>
      </c>
      <c r="K459" s="731" t="s">
        <v>329</v>
      </c>
      <c r="L459" s="734">
        <v>275.25333333333327</v>
      </c>
      <c r="M459" s="734">
        <v>6</v>
      </c>
      <c r="N459" s="735">
        <v>1651.5199999999998</v>
      </c>
    </row>
    <row r="460" spans="1:14" ht="14.45" customHeight="1" x14ac:dyDescent="0.2">
      <c r="A460" s="729" t="s">
        <v>615</v>
      </c>
      <c r="B460" s="730" t="s">
        <v>616</v>
      </c>
      <c r="C460" s="731" t="s">
        <v>631</v>
      </c>
      <c r="D460" s="732" t="s">
        <v>632</v>
      </c>
      <c r="E460" s="733">
        <v>50113001</v>
      </c>
      <c r="F460" s="732" t="s">
        <v>654</v>
      </c>
      <c r="G460" s="731" t="s">
        <v>655</v>
      </c>
      <c r="H460" s="731">
        <v>118304</v>
      </c>
      <c r="I460" s="731">
        <v>18304</v>
      </c>
      <c r="J460" s="731" t="s">
        <v>1441</v>
      </c>
      <c r="K460" s="731" t="s">
        <v>1442</v>
      </c>
      <c r="L460" s="734">
        <v>185.61</v>
      </c>
      <c r="M460" s="734">
        <v>1</v>
      </c>
      <c r="N460" s="735">
        <v>185.61</v>
      </c>
    </row>
    <row r="461" spans="1:14" ht="14.45" customHeight="1" x14ac:dyDescent="0.2">
      <c r="A461" s="729" t="s">
        <v>615</v>
      </c>
      <c r="B461" s="730" t="s">
        <v>616</v>
      </c>
      <c r="C461" s="731" t="s">
        <v>631</v>
      </c>
      <c r="D461" s="732" t="s">
        <v>632</v>
      </c>
      <c r="E461" s="733">
        <v>50113001</v>
      </c>
      <c r="F461" s="732" t="s">
        <v>654</v>
      </c>
      <c r="G461" s="731" t="s">
        <v>655</v>
      </c>
      <c r="H461" s="731">
        <v>159358</v>
      </c>
      <c r="I461" s="731">
        <v>59358</v>
      </c>
      <c r="J461" s="731" t="s">
        <v>1443</v>
      </c>
      <c r="K461" s="731" t="s">
        <v>1444</v>
      </c>
      <c r="L461" s="734">
        <v>336.27000000000021</v>
      </c>
      <c r="M461" s="734">
        <v>54</v>
      </c>
      <c r="N461" s="735">
        <v>18158.580000000013</v>
      </c>
    </row>
    <row r="462" spans="1:14" ht="14.45" customHeight="1" x14ac:dyDescent="0.2">
      <c r="A462" s="729" t="s">
        <v>615</v>
      </c>
      <c r="B462" s="730" t="s">
        <v>616</v>
      </c>
      <c r="C462" s="731" t="s">
        <v>631</v>
      </c>
      <c r="D462" s="732" t="s">
        <v>632</v>
      </c>
      <c r="E462" s="733">
        <v>50113001</v>
      </c>
      <c r="F462" s="732" t="s">
        <v>654</v>
      </c>
      <c r="G462" s="731" t="s">
        <v>655</v>
      </c>
      <c r="H462" s="731">
        <v>159357</v>
      </c>
      <c r="I462" s="731">
        <v>59357</v>
      </c>
      <c r="J462" s="731" t="s">
        <v>1443</v>
      </c>
      <c r="K462" s="731" t="s">
        <v>1445</v>
      </c>
      <c r="L462" s="734">
        <v>188.88000000000008</v>
      </c>
      <c r="M462" s="734">
        <v>38</v>
      </c>
      <c r="N462" s="735">
        <v>7177.4400000000032</v>
      </c>
    </row>
    <row r="463" spans="1:14" ht="14.45" customHeight="1" x14ac:dyDescent="0.2">
      <c r="A463" s="729" t="s">
        <v>615</v>
      </c>
      <c r="B463" s="730" t="s">
        <v>616</v>
      </c>
      <c r="C463" s="731" t="s">
        <v>631</v>
      </c>
      <c r="D463" s="732" t="s">
        <v>632</v>
      </c>
      <c r="E463" s="733">
        <v>50113001</v>
      </c>
      <c r="F463" s="732" t="s">
        <v>654</v>
      </c>
      <c r="G463" s="731" t="s">
        <v>655</v>
      </c>
      <c r="H463" s="731">
        <v>113441</v>
      </c>
      <c r="I463" s="731">
        <v>13441</v>
      </c>
      <c r="J463" s="731" t="s">
        <v>1446</v>
      </c>
      <c r="K463" s="731" t="s">
        <v>1447</v>
      </c>
      <c r="L463" s="734">
        <v>246.50635155629939</v>
      </c>
      <c r="M463" s="734">
        <v>3</v>
      </c>
      <c r="N463" s="735">
        <v>739.51905466889821</v>
      </c>
    </row>
    <row r="464" spans="1:14" ht="14.45" customHeight="1" x14ac:dyDescent="0.2">
      <c r="A464" s="729" t="s">
        <v>615</v>
      </c>
      <c r="B464" s="730" t="s">
        <v>616</v>
      </c>
      <c r="C464" s="731" t="s">
        <v>631</v>
      </c>
      <c r="D464" s="732" t="s">
        <v>632</v>
      </c>
      <c r="E464" s="733">
        <v>50113001</v>
      </c>
      <c r="F464" s="732" t="s">
        <v>654</v>
      </c>
      <c r="G464" s="731" t="s">
        <v>655</v>
      </c>
      <c r="H464" s="731">
        <v>185256</v>
      </c>
      <c r="I464" s="731">
        <v>85256</v>
      </c>
      <c r="J464" s="731" t="s">
        <v>1448</v>
      </c>
      <c r="K464" s="731" t="s">
        <v>1449</v>
      </c>
      <c r="L464" s="734">
        <v>29.45</v>
      </c>
      <c r="M464" s="734">
        <v>2</v>
      </c>
      <c r="N464" s="735">
        <v>58.9</v>
      </c>
    </row>
    <row r="465" spans="1:14" ht="14.45" customHeight="1" x14ac:dyDescent="0.2">
      <c r="A465" s="729" t="s">
        <v>615</v>
      </c>
      <c r="B465" s="730" t="s">
        <v>616</v>
      </c>
      <c r="C465" s="731" t="s">
        <v>631</v>
      </c>
      <c r="D465" s="732" t="s">
        <v>632</v>
      </c>
      <c r="E465" s="733">
        <v>50113001</v>
      </c>
      <c r="F465" s="732" t="s">
        <v>654</v>
      </c>
      <c r="G465" s="731" t="s">
        <v>655</v>
      </c>
      <c r="H465" s="731">
        <v>114937</v>
      </c>
      <c r="I465" s="731">
        <v>14937</v>
      </c>
      <c r="J465" s="731" t="s">
        <v>1450</v>
      </c>
      <c r="K465" s="731" t="s">
        <v>1451</v>
      </c>
      <c r="L465" s="734">
        <v>79.760000000000005</v>
      </c>
      <c r="M465" s="734">
        <v>2</v>
      </c>
      <c r="N465" s="735">
        <v>159.52000000000001</v>
      </c>
    </row>
    <row r="466" spans="1:14" ht="14.45" customHeight="1" x14ac:dyDescent="0.2">
      <c r="A466" s="729" t="s">
        <v>615</v>
      </c>
      <c r="B466" s="730" t="s">
        <v>616</v>
      </c>
      <c r="C466" s="731" t="s">
        <v>631</v>
      </c>
      <c r="D466" s="732" t="s">
        <v>632</v>
      </c>
      <c r="E466" s="733">
        <v>50113001</v>
      </c>
      <c r="F466" s="732" t="s">
        <v>654</v>
      </c>
      <c r="G466" s="731" t="s">
        <v>655</v>
      </c>
      <c r="H466" s="731">
        <v>237905</v>
      </c>
      <c r="I466" s="731">
        <v>237905</v>
      </c>
      <c r="J466" s="731" t="s">
        <v>1452</v>
      </c>
      <c r="K466" s="731" t="s">
        <v>1453</v>
      </c>
      <c r="L466" s="734">
        <v>230.95636997319161</v>
      </c>
      <c r="M466" s="734">
        <v>11</v>
      </c>
      <c r="N466" s="735">
        <v>2540.5200697051077</v>
      </c>
    </row>
    <row r="467" spans="1:14" ht="14.45" customHeight="1" x14ac:dyDescent="0.2">
      <c r="A467" s="729" t="s">
        <v>615</v>
      </c>
      <c r="B467" s="730" t="s">
        <v>616</v>
      </c>
      <c r="C467" s="731" t="s">
        <v>631</v>
      </c>
      <c r="D467" s="732" t="s">
        <v>632</v>
      </c>
      <c r="E467" s="733">
        <v>50113001</v>
      </c>
      <c r="F467" s="732" t="s">
        <v>654</v>
      </c>
      <c r="G467" s="731" t="s">
        <v>329</v>
      </c>
      <c r="H467" s="731">
        <v>237909</v>
      </c>
      <c r="I467" s="731">
        <v>237909</v>
      </c>
      <c r="J467" s="731" t="s">
        <v>1454</v>
      </c>
      <c r="K467" s="731" t="s">
        <v>1455</v>
      </c>
      <c r="L467" s="734">
        <v>212.958</v>
      </c>
      <c r="M467" s="734">
        <v>5</v>
      </c>
      <c r="N467" s="735">
        <v>1064.79</v>
      </c>
    </row>
    <row r="468" spans="1:14" ht="14.45" customHeight="1" x14ac:dyDescent="0.2">
      <c r="A468" s="729" t="s">
        <v>615</v>
      </c>
      <c r="B468" s="730" t="s">
        <v>616</v>
      </c>
      <c r="C468" s="731" t="s">
        <v>631</v>
      </c>
      <c r="D468" s="732" t="s">
        <v>632</v>
      </c>
      <c r="E468" s="733">
        <v>50113001</v>
      </c>
      <c r="F468" s="732" t="s">
        <v>654</v>
      </c>
      <c r="G468" s="731" t="s">
        <v>655</v>
      </c>
      <c r="H468" s="731">
        <v>848925</v>
      </c>
      <c r="I468" s="731">
        <v>148068</v>
      </c>
      <c r="J468" s="731" t="s">
        <v>1456</v>
      </c>
      <c r="K468" s="731" t="s">
        <v>1457</v>
      </c>
      <c r="L468" s="734">
        <v>41.019999999999996</v>
      </c>
      <c r="M468" s="734">
        <v>1</v>
      </c>
      <c r="N468" s="735">
        <v>41.019999999999996</v>
      </c>
    </row>
    <row r="469" spans="1:14" ht="14.45" customHeight="1" x14ac:dyDescent="0.2">
      <c r="A469" s="729" t="s">
        <v>615</v>
      </c>
      <c r="B469" s="730" t="s">
        <v>616</v>
      </c>
      <c r="C469" s="731" t="s">
        <v>631</v>
      </c>
      <c r="D469" s="732" t="s">
        <v>632</v>
      </c>
      <c r="E469" s="733">
        <v>50113001</v>
      </c>
      <c r="F469" s="732" t="s">
        <v>654</v>
      </c>
      <c r="G469" s="731" t="s">
        <v>655</v>
      </c>
      <c r="H469" s="731">
        <v>145567</v>
      </c>
      <c r="I469" s="731">
        <v>145567</v>
      </c>
      <c r="J469" s="731" t="s">
        <v>1458</v>
      </c>
      <c r="K469" s="731" t="s">
        <v>683</v>
      </c>
      <c r="L469" s="734">
        <v>63.069999999999972</v>
      </c>
      <c r="M469" s="734">
        <v>1</v>
      </c>
      <c r="N469" s="735">
        <v>63.069999999999972</v>
      </c>
    </row>
    <row r="470" spans="1:14" ht="14.45" customHeight="1" x14ac:dyDescent="0.2">
      <c r="A470" s="729" t="s">
        <v>615</v>
      </c>
      <c r="B470" s="730" t="s">
        <v>616</v>
      </c>
      <c r="C470" s="731" t="s">
        <v>631</v>
      </c>
      <c r="D470" s="732" t="s">
        <v>632</v>
      </c>
      <c r="E470" s="733">
        <v>50113001</v>
      </c>
      <c r="F470" s="732" t="s">
        <v>654</v>
      </c>
      <c r="G470" s="731" t="s">
        <v>655</v>
      </c>
      <c r="H470" s="731">
        <v>192086</v>
      </c>
      <c r="I470" s="731">
        <v>92086</v>
      </c>
      <c r="J470" s="731" t="s">
        <v>1459</v>
      </c>
      <c r="K470" s="731" t="s">
        <v>1096</v>
      </c>
      <c r="L470" s="734">
        <v>137.53</v>
      </c>
      <c r="M470" s="734">
        <v>3</v>
      </c>
      <c r="N470" s="735">
        <v>412.59000000000003</v>
      </c>
    </row>
    <row r="471" spans="1:14" ht="14.45" customHeight="1" x14ac:dyDescent="0.2">
      <c r="A471" s="729" t="s">
        <v>615</v>
      </c>
      <c r="B471" s="730" t="s">
        <v>616</v>
      </c>
      <c r="C471" s="731" t="s">
        <v>631</v>
      </c>
      <c r="D471" s="732" t="s">
        <v>632</v>
      </c>
      <c r="E471" s="733">
        <v>50113001</v>
      </c>
      <c r="F471" s="732" t="s">
        <v>654</v>
      </c>
      <c r="G471" s="731" t="s">
        <v>655</v>
      </c>
      <c r="H471" s="731">
        <v>235813</v>
      </c>
      <c r="I471" s="731">
        <v>235813</v>
      </c>
      <c r="J471" s="731" t="s">
        <v>1460</v>
      </c>
      <c r="K471" s="731" t="s">
        <v>1461</v>
      </c>
      <c r="L471" s="734">
        <v>119.05</v>
      </c>
      <c r="M471" s="734">
        <v>5</v>
      </c>
      <c r="N471" s="735">
        <v>595.25</v>
      </c>
    </row>
    <row r="472" spans="1:14" ht="14.45" customHeight="1" x14ac:dyDescent="0.2">
      <c r="A472" s="729" t="s">
        <v>615</v>
      </c>
      <c r="B472" s="730" t="s">
        <v>616</v>
      </c>
      <c r="C472" s="731" t="s">
        <v>631</v>
      </c>
      <c r="D472" s="732" t="s">
        <v>632</v>
      </c>
      <c r="E472" s="733">
        <v>50113001</v>
      </c>
      <c r="F472" s="732" t="s">
        <v>654</v>
      </c>
      <c r="G472" s="731" t="s">
        <v>655</v>
      </c>
      <c r="H472" s="731">
        <v>175567</v>
      </c>
      <c r="I472" s="731">
        <v>75567</v>
      </c>
      <c r="J472" s="731" t="s">
        <v>1462</v>
      </c>
      <c r="K472" s="731" t="s">
        <v>1463</v>
      </c>
      <c r="L472" s="734">
        <v>585.86</v>
      </c>
      <c r="M472" s="734">
        <v>1</v>
      </c>
      <c r="N472" s="735">
        <v>585.86</v>
      </c>
    </row>
    <row r="473" spans="1:14" ht="14.45" customHeight="1" x14ac:dyDescent="0.2">
      <c r="A473" s="729" t="s">
        <v>615</v>
      </c>
      <c r="B473" s="730" t="s">
        <v>616</v>
      </c>
      <c r="C473" s="731" t="s">
        <v>631</v>
      </c>
      <c r="D473" s="732" t="s">
        <v>632</v>
      </c>
      <c r="E473" s="733">
        <v>50113001</v>
      </c>
      <c r="F473" s="732" t="s">
        <v>654</v>
      </c>
      <c r="G473" s="731" t="s">
        <v>329</v>
      </c>
      <c r="H473" s="731">
        <v>243860</v>
      </c>
      <c r="I473" s="731">
        <v>243860</v>
      </c>
      <c r="J473" s="731" t="s">
        <v>1464</v>
      </c>
      <c r="K473" s="731" t="s">
        <v>1465</v>
      </c>
      <c r="L473" s="734">
        <v>199.14</v>
      </c>
      <c r="M473" s="734">
        <v>1</v>
      </c>
      <c r="N473" s="735">
        <v>199.14</v>
      </c>
    </row>
    <row r="474" spans="1:14" ht="14.45" customHeight="1" x14ac:dyDescent="0.2">
      <c r="A474" s="729" t="s">
        <v>615</v>
      </c>
      <c r="B474" s="730" t="s">
        <v>616</v>
      </c>
      <c r="C474" s="731" t="s">
        <v>631</v>
      </c>
      <c r="D474" s="732" t="s">
        <v>632</v>
      </c>
      <c r="E474" s="733">
        <v>50113001</v>
      </c>
      <c r="F474" s="732" t="s">
        <v>654</v>
      </c>
      <c r="G474" s="731" t="s">
        <v>329</v>
      </c>
      <c r="H474" s="731">
        <v>243862</v>
      </c>
      <c r="I474" s="731">
        <v>243862</v>
      </c>
      <c r="J474" s="731" t="s">
        <v>1464</v>
      </c>
      <c r="K474" s="731" t="s">
        <v>1466</v>
      </c>
      <c r="L474" s="734">
        <v>704.58</v>
      </c>
      <c r="M474" s="734">
        <v>1</v>
      </c>
      <c r="N474" s="735">
        <v>704.58</v>
      </c>
    </row>
    <row r="475" spans="1:14" ht="14.45" customHeight="1" x14ac:dyDescent="0.2">
      <c r="A475" s="729" t="s">
        <v>615</v>
      </c>
      <c r="B475" s="730" t="s">
        <v>616</v>
      </c>
      <c r="C475" s="731" t="s">
        <v>631</v>
      </c>
      <c r="D475" s="732" t="s">
        <v>632</v>
      </c>
      <c r="E475" s="733">
        <v>50113001</v>
      </c>
      <c r="F475" s="732" t="s">
        <v>654</v>
      </c>
      <c r="G475" s="731" t="s">
        <v>329</v>
      </c>
      <c r="H475" s="731">
        <v>230071</v>
      </c>
      <c r="I475" s="731">
        <v>230071</v>
      </c>
      <c r="J475" s="731" t="s">
        <v>1467</v>
      </c>
      <c r="K475" s="731" t="s">
        <v>1468</v>
      </c>
      <c r="L475" s="734">
        <v>99.14</v>
      </c>
      <c r="M475" s="734">
        <v>1</v>
      </c>
      <c r="N475" s="735">
        <v>99.14</v>
      </c>
    </row>
    <row r="476" spans="1:14" ht="14.45" customHeight="1" x14ac:dyDescent="0.2">
      <c r="A476" s="729" t="s">
        <v>615</v>
      </c>
      <c r="B476" s="730" t="s">
        <v>616</v>
      </c>
      <c r="C476" s="731" t="s">
        <v>631</v>
      </c>
      <c r="D476" s="732" t="s">
        <v>632</v>
      </c>
      <c r="E476" s="733">
        <v>50113001</v>
      </c>
      <c r="F476" s="732" t="s">
        <v>654</v>
      </c>
      <c r="G476" s="731" t="s">
        <v>655</v>
      </c>
      <c r="H476" s="731">
        <v>235635</v>
      </c>
      <c r="I476" s="731">
        <v>235635</v>
      </c>
      <c r="J476" s="731" t="s">
        <v>1469</v>
      </c>
      <c r="K476" s="731" t="s">
        <v>1470</v>
      </c>
      <c r="L476" s="734">
        <v>97.330000000000027</v>
      </c>
      <c r="M476" s="734">
        <v>1</v>
      </c>
      <c r="N476" s="735">
        <v>97.330000000000027</v>
      </c>
    </row>
    <row r="477" spans="1:14" ht="14.45" customHeight="1" x14ac:dyDescent="0.2">
      <c r="A477" s="729" t="s">
        <v>615</v>
      </c>
      <c r="B477" s="730" t="s">
        <v>616</v>
      </c>
      <c r="C477" s="731" t="s">
        <v>631</v>
      </c>
      <c r="D477" s="732" t="s">
        <v>632</v>
      </c>
      <c r="E477" s="733">
        <v>50113001</v>
      </c>
      <c r="F477" s="732" t="s">
        <v>654</v>
      </c>
      <c r="G477" s="731" t="s">
        <v>655</v>
      </c>
      <c r="H477" s="731">
        <v>207264</v>
      </c>
      <c r="I477" s="731">
        <v>207264</v>
      </c>
      <c r="J477" s="731" t="s">
        <v>656</v>
      </c>
      <c r="K477" s="731" t="s">
        <v>731</v>
      </c>
      <c r="L477" s="734">
        <v>152.30000000000004</v>
      </c>
      <c r="M477" s="734">
        <v>1</v>
      </c>
      <c r="N477" s="735">
        <v>152.30000000000004</v>
      </c>
    </row>
    <row r="478" spans="1:14" ht="14.45" customHeight="1" x14ac:dyDescent="0.2">
      <c r="A478" s="729" t="s">
        <v>615</v>
      </c>
      <c r="B478" s="730" t="s">
        <v>616</v>
      </c>
      <c r="C478" s="731" t="s">
        <v>631</v>
      </c>
      <c r="D478" s="732" t="s">
        <v>632</v>
      </c>
      <c r="E478" s="733">
        <v>50113001</v>
      </c>
      <c r="F478" s="732" t="s">
        <v>654</v>
      </c>
      <c r="G478" s="731" t="s">
        <v>662</v>
      </c>
      <c r="H478" s="731">
        <v>191922</v>
      </c>
      <c r="I478" s="731">
        <v>191922</v>
      </c>
      <c r="J478" s="731" t="s">
        <v>1471</v>
      </c>
      <c r="K478" s="731" t="s">
        <v>1472</v>
      </c>
      <c r="L478" s="734">
        <v>70.389999999999986</v>
      </c>
      <c r="M478" s="734">
        <v>6</v>
      </c>
      <c r="N478" s="735">
        <v>422.33999999999992</v>
      </c>
    </row>
    <row r="479" spans="1:14" ht="14.45" customHeight="1" x14ac:dyDescent="0.2">
      <c r="A479" s="729" t="s">
        <v>615</v>
      </c>
      <c r="B479" s="730" t="s">
        <v>616</v>
      </c>
      <c r="C479" s="731" t="s">
        <v>631</v>
      </c>
      <c r="D479" s="732" t="s">
        <v>632</v>
      </c>
      <c r="E479" s="733">
        <v>50113001</v>
      </c>
      <c r="F479" s="732" t="s">
        <v>654</v>
      </c>
      <c r="G479" s="731" t="s">
        <v>662</v>
      </c>
      <c r="H479" s="731">
        <v>208204</v>
      </c>
      <c r="I479" s="731">
        <v>208204</v>
      </c>
      <c r="J479" s="731" t="s">
        <v>1473</v>
      </c>
      <c r="K479" s="731" t="s">
        <v>1474</v>
      </c>
      <c r="L479" s="734">
        <v>48.93</v>
      </c>
      <c r="M479" s="734">
        <v>10</v>
      </c>
      <c r="N479" s="735">
        <v>489.3</v>
      </c>
    </row>
    <row r="480" spans="1:14" ht="14.45" customHeight="1" x14ac:dyDescent="0.2">
      <c r="A480" s="729" t="s">
        <v>615</v>
      </c>
      <c r="B480" s="730" t="s">
        <v>616</v>
      </c>
      <c r="C480" s="731" t="s">
        <v>631</v>
      </c>
      <c r="D480" s="732" t="s">
        <v>632</v>
      </c>
      <c r="E480" s="733">
        <v>50113001</v>
      </c>
      <c r="F480" s="732" t="s">
        <v>654</v>
      </c>
      <c r="G480" s="731" t="s">
        <v>662</v>
      </c>
      <c r="H480" s="731">
        <v>208207</v>
      </c>
      <c r="I480" s="731">
        <v>208207</v>
      </c>
      <c r="J480" s="731" t="s">
        <v>1475</v>
      </c>
      <c r="K480" s="731" t="s">
        <v>1476</v>
      </c>
      <c r="L480" s="734">
        <v>80.989999999999981</v>
      </c>
      <c r="M480" s="734">
        <v>4</v>
      </c>
      <c r="N480" s="735">
        <v>323.95999999999992</v>
      </c>
    </row>
    <row r="481" spans="1:14" ht="14.45" customHeight="1" x14ac:dyDescent="0.2">
      <c r="A481" s="729" t="s">
        <v>615</v>
      </c>
      <c r="B481" s="730" t="s">
        <v>616</v>
      </c>
      <c r="C481" s="731" t="s">
        <v>631</v>
      </c>
      <c r="D481" s="732" t="s">
        <v>632</v>
      </c>
      <c r="E481" s="733">
        <v>50113001</v>
      </c>
      <c r="F481" s="732" t="s">
        <v>654</v>
      </c>
      <c r="G481" s="731" t="s">
        <v>655</v>
      </c>
      <c r="H481" s="731">
        <v>243242</v>
      </c>
      <c r="I481" s="731">
        <v>243242</v>
      </c>
      <c r="J481" s="731" t="s">
        <v>1477</v>
      </c>
      <c r="K481" s="731" t="s">
        <v>1478</v>
      </c>
      <c r="L481" s="734">
        <v>242.04</v>
      </c>
      <c r="M481" s="734">
        <v>1</v>
      </c>
      <c r="N481" s="735">
        <v>242.04</v>
      </c>
    </row>
    <row r="482" spans="1:14" ht="14.45" customHeight="1" x14ac:dyDescent="0.2">
      <c r="A482" s="729" t="s">
        <v>615</v>
      </c>
      <c r="B482" s="730" t="s">
        <v>616</v>
      </c>
      <c r="C482" s="731" t="s">
        <v>631</v>
      </c>
      <c r="D482" s="732" t="s">
        <v>632</v>
      </c>
      <c r="E482" s="733">
        <v>50113001</v>
      </c>
      <c r="F482" s="732" t="s">
        <v>654</v>
      </c>
      <c r="G482" s="731" t="s">
        <v>662</v>
      </c>
      <c r="H482" s="731">
        <v>109709</v>
      </c>
      <c r="I482" s="731">
        <v>9709</v>
      </c>
      <c r="J482" s="731" t="s">
        <v>1479</v>
      </c>
      <c r="K482" s="731" t="s">
        <v>1480</v>
      </c>
      <c r="L482" s="734">
        <v>64.910655737704914</v>
      </c>
      <c r="M482" s="734">
        <v>122</v>
      </c>
      <c r="N482" s="735">
        <v>7919.0999999999995</v>
      </c>
    </row>
    <row r="483" spans="1:14" ht="14.45" customHeight="1" x14ac:dyDescent="0.2">
      <c r="A483" s="729" t="s">
        <v>615</v>
      </c>
      <c r="B483" s="730" t="s">
        <v>616</v>
      </c>
      <c r="C483" s="731" t="s">
        <v>631</v>
      </c>
      <c r="D483" s="732" t="s">
        <v>632</v>
      </c>
      <c r="E483" s="733">
        <v>50113001</v>
      </c>
      <c r="F483" s="732" t="s">
        <v>654</v>
      </c>
      <c r="G483" s="731" t="s">
        <v>662</v>
      </c>
      <c r="H483" s="731">
        <v>109710</v>
      </c>
      <c r="I483" s="731">
        <v>9710</v>
      </c>
      <c r="J483" s="731" t="s">
        <v>1479</v>
      </c>
      <c r="K483" s="731" t="s">
        <v>1481</v>
      </c>
      <c r="L483" s="734">
        <v>78.162222222222255</v>
      </c>
      <c r="M483" s="734">
        <v>18</v>
      </c>
      <c r="N483" s="735">
        <v>1406.9200000000005</v>
      </c>
    </row>
    <row r="484" spans="1:14" ht="14.45" customHeight="1" x14ac:dyDescent="0.2">
      <c r="A484" s="729" t="s">
        <v>615</v>
      </c>
      <c r="B484" s="730" t="s">
        <v>616</v>
      </c>
      <c r="C484" s="731" t="s">
        <v>631</v>
      </c>
      <c r="D484" s="732" t="s">
        <v>632</v>
      </c>
      <c r="E484" s="733">
        <v>50113001</v>
      </c>
      <c r="F484" s="732" t="s">
        <v>654</v>
      </c>
      <c r="G484" s="731" t="s">
        <v>655</v>
      </c>
      <c r="H484" s="731">
        <v>848866</v>
      </c>
      <c r="I484" s="731">
        <v>119654</v>
      </c>
      <c r="J484" s="731" t="s">
        <v>1482</v>
      </c>
      <c r="K484" s="731" t="s">
        <v>1483</v>
      </c>
      <c r="L484" s="734">
        <v>246.17999999999989</v>
      </c>
      <c r="M484" s="734">
        <v>1</v>
      </c>
      <c r="N484" s="735">
        <v>246.17999999999989</v>
      </c>
    </row>
    <row r="485" spans="1:14" ht="14.45" customHeight="1" x14ac:dyDescent="0.2">
      <c r="A485" s="729" t="s">
        <v>615</v>
      </c>
      <c r="B485" s="730" t="s">
        <v>616</v>
      </c>
      <c r="C485" s="731" t="s">
        <v>631</v>
      </c>
      <c r="D485" s="732" t="s">
        <v>632</v>
      </c>
      <c r="E485" s="733">
        <v>50113001</v>
      </c>
      <c r="F485" s="732" t="s">
        <v>654</v>
      </c>
      <c r="G485" s="731" t="s">
        <v>655</v>
      </c>
      <c r="H485" s="731">
        <v>119653</v>
      </c>
      <c r="I485" s="731">
        <v>119653</v>
      </c>
      <c r="J485" s="731" t="s">
        <v>1482</v>
      </c>
      <c r="K485" s="731" t="s">
        <v>1484</v>
      </c>
      <c r="L485" s="734">
        <v>157.19</v>
      </c>
      <c r="M485" s="734">
        <v>1</v>
      </c>
      <c r="N485" s="735">
        <v>157.19</v>
      </c>
    </row>
    <row r="486" spans="1:14" ht="14.45" customHeight="1" x14ac:dyDescent="0.2">
      <c r="A486" s="729" t="s">
        <v>615</v>
      </c>
      <c r="B486" s="730" t="s">
        <v>616</v>
      </c>
      <c r="C486" s="731" t="s">
        <v>631</v>
      </c>
      <c r="D486" s="732" t="s">
        <v>632</v>
      </c>
      <c r="E486" s="733">
        <v>50113001</v>
      </c>
      <c r="F486" s="732" t="s">
        <v>654</v>
      </c>
      <c r="G486" s="731" t="s">
        <v>655</v>
      </c>
      <c r="H486" s="731">
        <v>844145</v>
      </c>
      <c r="I486" s="731">
        <v>56350</v>
      </c>
      <c r="J486" s="731" t="s">
        <v>1485</v>
      </c>
      <c r="K486" s="731" t="s">
        <v>1067</v>
      </c>
      <c r="L486" s="734">
        <v>40.324285143390959</v>
      </c>
      <c r="M486" s="734">
        <v>28</v>
      </c>
      <c r="N486" s="735">
        <v>1129.0799840149468</v>
      </c>
    </row>
    <row r="487" spans="1:14" ht="14.45" customHeight="1" x14ac:dyDescent="0.2">
      <c r="A487" s="729" t="s">
        <v>615</v>
      </c>
      <c r="B487" s="730" t="s">
        <v>616</v>
      </c>
      <c r="C487" s="731" t="s">
        <v>631</v>
      </c>
      <c r="D487" s="732" t="s">
        <v>632</v>
      </c>
      <c r="E487" s="733">
        <v>50113001</v>
      </c>
      <c r="F487" s="732" t="s">
        <v>654</v>
      </c>
      <c r="G487" s="731" t="s">
        <v>655</v>
      </c>
      <c r="H487" s="731">
        <v>188900</v>
      </c>
      <c r="I487" s="731">
        <v>88900</v>
      </c>
      <c r="J487" s="731" t="s">
        <v>1486</v>
      </c>
      <c r="K487" s="731" t="s">
        <v>1487</v>
      </c>
      <c r="L487" s="734">
        <v>90.169999999999973</v>
      </c>
      <c r="M487" s="734">
        <v>3</v>
      </c>
      <c r="N487" s="735">
        <v>270.50999999999993</v>
      </c>
    </row>
    <row r="488" spans="1:14" ht="14.45" customHeight="1" x14ac:dyDescent="0.2">
      <c r="A488" s="729" t="s">
        <v>615</v>
      </c>
      <c r="B488" s="730" t="s">
        <v>616</v>
      </c>
      <c r="C488" s="731" t="s">
        <v>631</v>
      </c>
      <c r="D488" s="732" t="s">
        <v>632</v>
      </c>
      <c r="E488" s="733">
        <v>50113001</v>
      </c>
      <c r="F488" s="732" t="s">
        <v>654</v>
      </c>
      <c r="G488" s="731" t="s">
        <v>655</v>
      </c>
      <c r="H488" s="731">
        <v>162243</v>
      </c>
      <c r="I488" s="731">
        <v>162243</v>
      </c>
      <c r="J488" s="731" t="s">
        <v>1488</v>
      </c>
      <c r="K488" s="731" t="s">
        <v>1489</v>
      </c>
      <c r="L488" s="734">
        <v>122.67000000000003</v>
      </c>
      <c r="M488" s="734">
        <v>2</v>
      </c>
      <c r="N488" s="735">
        <v>245.34000000000006</v>
      </c>
    </row>
    <row r="489" spans="1:14" ht="14.45" customHeight="1" x14ac:dyDescent="0.2">
      <c r="A489" s="729" t="s">
        <v>615</v>
      </c>
      <c r="B489" s="730" t="s">
        <v>616</v>
      </c>
      <c r="C489" s="731" t="s">
        <v>631</v>
      </c>
      <c r="D489" s="732" t="s">
        <v>632</v>
      </c>
      <c r="E489" s="733">
        <v>50113001</v>
      </c>
      <c r="F489" s="732" t="s">
        <v>654</v>
      </c>
      <c r="G489" s="731" t="s">
        <v>655</v>
      </c>
      <c r="H489" s="731">
        <v>397057</v>
      </c>
      <c r="I489" s="731">
        <v>0</v>
      </c>
      <c r="J489" s="731" t="s">
        <v>1490</v>
      </c>
      <c r="K489" s="731" t="s">
        <v>329</v>
      </c>
      <c r="L489" s="734">
        <v>59.381999999999991</v>
      </c>
      <c r="M489" s="734">
        <v>25</v>
      </c>
      <c r="N489" s="735">
        <v>1484.5499999999997</v>
      </c>
    </row>
    <row r="490" spans="1:14" ht="14.45" customHeight="1" x14ac:dyDescent="0.2">
      <c r="A490" s="729" t="s">
        <v>615</v>
      </c>
      <c r="B490" s="730" t="s">
        <v>616</v>
      </c>
      <c r="C490" s="731" t="s">
        <v>631</v>
      </c>
      <c r="D490" s="732" t="s">
        <v>632</v>
      </c>
      <c r="E490" s="733">
        <v>50113001</v>
      </c>
      <c r="F490" s="732" t="s">
        <v>654</v>
      </c>
      <c r="G490" s="731" t="s">
        <v>655</v>
      </c>
      <c r="H490" s="731">
        <v>244980</v>
      </c>
      <c r="I490" s="731">
        <v>244980</v>
      </c>
      <c r="J490" s="731" t="s">
        <v>1491</v>
      </c>
      <c r="K490" s="731" t="s">
        <v>1492</v>
      </c>
      <c r="L490" s="734">
        <v>57.850007648347379</v>
      </c>
      <c r="M490" s="734">
        <v>4</v>
      </c>
      <c r="N490" s="735">
        <v>231.40003059338952</v>
      </c>
    </row>
    <row r="491" spans="1:14" ht="14.45" customHeight="1" x14ac:dyDescent="0.2">
      <c r="A491" s="729" t="s">
        <v>615</v>
      </c>
      <c r="B491" s="730" t="s">
        <v>616</v>
      </c>
      <c r="C491" s="731" t="s">
        <v>631</v>
      </c>
      <c r="D491" s="732" t="s">
        <v>632</v>
      </c>
      <c r="E491" s="733">
        <v>50113001</v>
      </c>
      <c r="F491" s="732" t="s">
        <v>654</v>
      </c>
      <c r="G491" s="731" t="s">
        <v>662</v>
      </c>
      <c r="H491" s="731">
        <v>212646</v>
      </c>
      <c r="I491" s="731">
        <v>212646</v>
      </c>
      <c r="J491" s="731" t="s">
        <v>1493</v>
      </c>
      <c r="K491" s="731" t="s">
        <v>1494</v>
      </c>
      <c r="L491" s="734">
        <v>514.06000000000006</v>
      </c>
      <c r="M491" s="734">
        <v>1</v>
      </c>
      <c r="N491" s="735">
        <v>514.06000000000006</v>
      </c>
    </row>
    <row r="492" spans="1:14" ht="14.45" customHeight="1" x14ac:dyDescent="0.2">
      <c r="A492" s="729" t="s">
        <v>615</v>
      </c>
      <c r="B492" s="730" t="s">
        <v>616</v>
      </c>
      <c r="C492" s="731" t="s">
        <v>631</v>
      </c>
      <c r="D492" s="732" t="s">
        <v>632</v>
      </c>
      <c r="E492" s="733">
        <v>50113001</v>
      </c>
      <c r="F492" s="732" t="s">
        <v>654</v>
      </c>
      <c r="G492" s="731" t="s">
        <v>662</v>
      </c>
      <c r="H492" s="731">
        <v>180087</v>
      </c>
      <c r="I492" s="731">
        <v>180087</v>
      </c>
      <c r="J492" s="731" t="s">
        <v>1495</v>
      </c>
      <c r="K492" s="731" t="s">
        <v>1496</v>
      </c>
      <c r="L492" s="734">
        <v>493.79</v>
      </c>
      <c r="M492" s="734">
        <v>1</v>
      </c>
      <c r="N492" s="735">
        <v>493.79</v>
      </c>
    </row>
    <row r="493" spans="1:14" ht="14.45" customHeight="1" x14ac:dyDescent="0.2">
      <c r="A493" s="729" t="s">
        <v>615</v>
      </c>
      <c r="B493" s="730" t="s">
        <v>616</v>
      </c>
      <c r="C493" s="731" t="s">
        <v>631</v>
      </c>
      <c r="D493" s="732" t="s">
        <v>632</v>
      </c>
      <c r="E493" s="733">
        <v>50113001</v>
      </c>
      <c r="F493" s="732" t="s">
        <v>654</v>
      </c>
      <c r="G493" s="731" t="s">
        <v>655</v>
      </c>
      <c r="H493" s="731">
        <v>100610</v>
      </c>
      <c r="I493" s="731">
        <v>610</v>
      </c>
      <c r="J493" s="731" t="s">
        <v>1497</v>
      </c>
      <c r="K493" s="731" t="s">
        <v>1498</v>
      </c>
      <c r="L493" s="734">
        <v>73.329999999999984</v>
      </c>
      <c r="M493" s="734">
        <v>8</v>
      </c>
      <c r="N493" s="735">
        <v>586.63999999999987</v>
      </c>
    </row>
    <row r="494" spans="1:14" ht="14.45" customHeight="1" x14ac:dyDescent="0.2">
      <c r="A494" s="729" t="s">
        <v>615</v>
      </c>
      <c r="B494" s="730" t="s">
        <v>616</v>
      </c>
      <c r="C494" s="731" t="s">
        <v>631</v>
      </c>
      <c r="D494" s="732" t="s">
        <v>632</v>
      </c>
      <c r="E494" s="733">
        <v>50113001</v>
      </c>
      <c r="F494" s="732" t="s">
        <v>654</v>
      </c>
      <c r="G494" s="731" t="s">
        <v>655</v>
      </c>
      <c r="H494" s="731">
        <v>207964</v>
      </c>
      <c r="I494" s="731">
        <v>207964</v>
      </c>
      <c r="J494" s="731" t="s">
        <v>1499</v>
      </c>
      <c r="K494" s="731" t="s">
        <v>1500</v>
      </c>
      <c r="L494" s="734">
        <v>65.02</v>
      </c>
      <c r="M494" s="734">
        <v>2</v>
      </c>
      <c r="N494" s="735">
        <v>130.04</v>
      </c>
    </row>
    <row r="495" spans="1:14" ht="14.45" customHeight="1" x14ac:dyDescent="0.2">
      <c r="A495" s="729" t="s">
        <v>615</v>
      </c>
      <c r="B495" s="730" t="s">
        <v>616</v>
      </c>
      <c r="C495" s="731" t="s">
        <v>631</v>
      </c>
      <c r="D495" s="732" t="s">
        <v>632</v>
      </c>
      <c r="E495" s="733">
        <v>50113001</v>
      </c>
      <c r="F495" s="732" t="s">
        <v>654</v>
      </c>
      <c r="G495" s="731" t="s">
        <v>655</v>
      </c>
      <c r="H495" s="731">
        <v>100612</v>
      </c>
      <c r="I495" s="731">
        <v>612</v>
      </c>
      <c r="J495" s="731" t="s">
        <v>1499</v>
      </c>
      <c r="K495" s="731" t="s">
        <v>1501</v>
      </c>
      <c r="L495" s="734">
        <v>74.349999999999994</v>
      </c>
      <c r="M495" s="734">
        <v>3</v>
      </c>
      <c r="N495" s="735">
        <v>223.04999999999998</v>
      </c>
    </row>
    <row r="496" spans="1:14" ht="14.45" customHeight="1" x14ac:dyDescent="0.2">
      <c r="A496" s="729" t="s">
        <v>615</v>
      </c>
      <c r="B496" s="730" t="s">
        <v>616</v>
      </c>
      <c r="C496" s="731" t="s">
        <v>631</v>
      </c>
      <c r="D496" s="732" t="s">
        <v>632</v>
      </c>
      <c r="E496" s="733">
        <v>50113001</v>
      </c>
      <c r="F496" s="732" t="s">
        <v>654</v>
      </c>
      <c r="G496" s="731" t="s">
        <v>655</v>
      </c>
      <c r="H496" s="731">
        <v>621370</v>
      </c>
      <c r="I496" s="731">
        <v>0</v>
      </c>
      <c r="J496" s="731" t="s">
        <v>1502</v>
      </c>
      <c r="K496" s="731" t="s">
        <v>1503</v>
      </c>
      <c r="L496" s="734">
        <v>29.93</v>
      </c>
      <c r="M496" s="734">
        <v>9</v>
      </c>
      <c r="N496" s="735">
        <v>269.37</v>
      </c>
    </row>
    <row r="497" spans="1:14" ht="14.45" customHeight="1" x14ac:dyDescent="0.2">
      <c r="A497" s="729" t="s">
        <v>615</v>
      </c>
      <c r="B497" s="730" t="s">
        <v>616</v>
      </c>
      <c r="C497" s="731" t="s">
        <v>631</v>
      </c>
      <c r="D497" s="732" t="s">
        <v>632</v>
      </c>
      <c r="E497" s="733">
        <v>50113001</v>
      </c>
      <c r="F497" s="732" t="s">
        <v>654</v>
      </c>
      <c r="G497" s="731" t="s">
        <v>655</v>
      </c>
      <c r="H497" s="731">
        <v>395294</v>
      </c>
      <c r="I497" s="731">
        <v>180306</v>
      </c>
      <c r="J497" s="731" t="s">
        <v>1504</v>
      </c>
      <c r="K497" s="731" t="s">
        <v>1505</v>
      </c>
      <c r="L497" s="734">
        <v>211.06500000000008</v>
      </c>
      <c r="M497" s="734">
        <v>44</v>
      </c>
      <c r="N497" s="735">
        <v>9286.8600000000042</v>
      </c>
    </row>
    <row r="498" spans="1:14" ht="14.45" customHeight="1" x14ac:dyDescent="0.2">
      <c r="A498" s="729" t="s">
        <v>615</v>
      </c>
      <c r="B498" s="730" t="s">
        <v>616</v>
      </c>
      <c r="C498" s="731" t="s">
        <v>631</v>
      </c>
      <c r="D498" s="732" t="s">
        <v>632</v>
      </c>
      <c r="E498" s="733">
        <v>50113001</v>
      </c>
      <c r="F498" s="732" t="s">
        <v>654</v>
      </c>
      <c r="G498" s="731" t="s">
        <v>655</v>
      </c>
      <c r="H498" s="731">
        <v>395293</v>
      </c>
      <c r="I498" s="731">
        <v>180305</v>
      </c>
      <c r="J498" s="731" t="s">
        <v>1504</v>
      </c>
      <c r="K498" s="731" t="s">
        <v>1506</v>
      </c>
      <c r="L498" s="734">
        <v>128.08000000000004</v>
      </c>
      <c r="M498" s="734">
        <v>1</v>
      </c>
      <c r="N498" s="735">
        <v>128.08000000000004</v>
      </c>
    </row>
    <row r="499" spans="1:14" ht="14.45" customHeight="1" x14ac:dyDescent="0.2">
      <c r="A499" s="729" t="s">
        <v>615</v>
      </c>
      <c r="B499" s="730" t="s">
        <v>616</v>
      </c>
      <c r="C499" s="731" t="s">
        <v>631</v>
      </c>
      <c r="D499" s="732" t="s">
        <v>632</v>
      </c>
      <c r="E499" s="733">
        <v>50113001</v>
      </c>
      <c r="F499" s="732" t="s">
        <v>654</v>
      </c>
      <c r="G499" s="731" t="s">
        <v>655</v>
      </c>
      <c r="H499" s="731">
        <v>114711</v>
      </c>
      <c r="I499" s="731">
        <v>14711</v>
      </c>
      <c r="J499" s="731" t="s">
        <v>1507</v>
      </c>
      <c r="K499" s="731" t="s">
        <v>1508</v>
      </c>
      <c r="L499" s="734">
        <v>54.349999999999994</v>
      </c>
      <c r="M499" s="734">
        <v>1</v>
      </c>
      <c r="N499" s="735">
        <v>54.349999999999994</v>
      </c>
    </row>
    <row r="500" spans="1:14" ht="14.45" customHeight="1" x14ac:dyDescent="0.2">
      <c r="A500" s="729" t="s">
        <v>615</v>
      </c>
      <c r="B500" s="730" t="s">
        <v>616</v>
      </c>
      <c r="C500" s="731" t="s">
        <v>631</v>
      </c>
      <c r="D500" s="732" t="s">
        <v>632</v>
      </c>
      <c r="E500" s="733">
        <v>50113001</v>
      </c>
      <c r="F500" s="732" t="s">
        <v>654</v>
      </c>
      <c r="G500" s="731" t="s">
        <v>655</v>
      </c>
      <c r="H500" s="731">
        <v>130502</v>
      </c>
      <c r="I500" s="731">
        <v>130502</v>
      </c>
      <c r="J500" s="731" t="s">
        <v>1509</v>
      </c>
      <c r="K500" s="731" t="s">
        <v>1510</v>
      </c>
      <c r="L500" s="734">
        <v>252.85199999999995</v>
      </c>
      <c r="M500" s="734">
        <v>5</v>
      </c>
      <c r="N500" s="735">
        <v>1264.2599999999998</v>
      </c>
    </row>
    <row r="501" spans="1:14" ht="14.45" customHeight="1" x14ac:dyDescent="0.2">
      <c r="A501" s="729" t="s">
        <v>615</v>
      </c>
      <c r="B501" s="730" t="s">
        <v>616</v>
      </c>
      <c r="C501" s="731" t="s">
        <v>631</v>
      </c>
      <c r="D501" s="732" t="s">
        <v>632</v>
      </c>
      <c r="E501" s="733">
        <v>50113001</v>
      </c>
      <c r="F501" s="732" t="s">
        <v>654</v>
      </c>
      <c r="G501" s="731" t="s">
        <v>655</v>
      </c>
      <c r="H501" s="731">
        <v>116444</v>
      </c>
      <c r="I501" s="731">
        <v>16444</v>
      </c>
      <c r="J501" s="731" t="s">
        <v>1511</v>
      </c>
      <c r="K501" s="731" t="s">
        <v>1512</v>
      </c>
      <c r="L501" s="734">
        <v>121.96999999999997</v>
      </c>
      <c r="M501" s="734">
        <v>2</v>
      </c>
      <c r="N501" s="735">
        <v>243.93999999999994</v>
      </c>
    </row>
    <row r="502" spans="1:14" ht="14.45" customHeight="1" x14ac:dyDescent="0.2">
      <c r="A502" s="729" t="s">
        <v>615</v>
      </c>
      <c r="B502" s="730" t="s">
        <v>616</v>
      </c>
      <c r="C502" s="731" t="s">
        <v>631</v>
      </c>
      <c r="D502" s="732" t="s">
        <v>632</v>
      </c>
      <c r="E502" s="733">
        <v>50113001</v>
      </c>
      <c r="F502" s="732" t="s">
        <v>654</v>
      </c>
      <c r="G502" s="731" t="s">
        <v>662</v>
      </c>
      <c r="H502" s="731">
        <v>189657</v>
      </c>
      <c r="I502" s="731">
        <v>189657</v>
      </c>
      <c r="J502" s="731" t="s">
        <v>1513</v>
      </c>
      <c r="K502" s="731" t="s">
        <v>912</v>
      </c>
      <c r="L502" s="734">
        <v>76.47</v>
      </c>
      <c r="M502" s="734">
        <v>1</v>
      </c>
      <c r="N502" s="735">
        <v>76.47</v>
      </c>
    </row>
    <row r="503" spans="1:14" ht="14.45" customHeight="1" x14ac:dyDescent="0.2">
      <c r="A503" s="729" t="s">
        <v>615</v>
      </c>
      <c r="B503" s="730" t="s">
        <v>616</v>
      </c>
      <c r="C503" s="731" t="s">
        <v>631</v>
      </c>
      <c r="D503" s="732" t="s">
        <v>632</v>
      </c>
      <c r="E503" s="733">
        <v>50113001</v>
      </c>
      <c r="F503" s="732" t="s">
        <v>654</v>
      </c>
      <c r="G503" s="731" t="s">
        <v>655</v>
      </c>
      <c r="H503" s="731">
        <v>184360</v>
      </c>
      <c r="I503" s="731">
        <v>84360</v>
      </c>
      <c r="J503" s="731" t="s">
        <v>1514</v>
      </c>
      <c r="K503" s="731" t="s">
        <v>1322</v>
      </c>
      <c r="L503" s="734">
        <v>149.50000000000003</v>
      </c>
      <c r="M503" s="734">
        <v>1</v>
      </c>
      <c r="N503" s="735">
        <v>149.50000000000003</v>
      </c>
    </row>
    <row r="504" spans="1:14" ht="14.45" customHeight="1" x14ac:dyDescent="0.2">
      <c r="A504" s="729" t="s">
        <v>615</v>
      </c>
      <c r="B504" s="730" t="s">
        <v>616</v>
      </c>
      <c r="C504" s="731" t="s">
        <v>631</v>
      </c>
      <c r="D504" s="732" t="s">
        <v>632</v>
      </c>
      <c r="E504" s="733">
        <v>50113001</v>
      </c>
      <c r="F504" s="732" t="s">
        <v>654</v>
      </c>
      <c r="G504" s="731" t="s">
        <v>655</v>
      </c>
      <c r="H504" s="731">
        <v>237472</v>
      </c>
      <c r="I504" s="731">
        <v>237472</v>
      </c>
      <c r="J504" s="731" t="s">
        <v>1515</v>
      </c>
      <c r="K504" s="731" t="s">
        <v>1516</v>
      </c>
      <c r="L504" s="734">
        <v>112.63</v>
      </c>
      <c r="M504" s="734">
        <v>1</v>
      </c>
      <c r="N504" s="735">
        <v>112.63</v>
      </c>
    </row>
    <row r="505" spans="1:14" ht="14.45" customHeight="1" x14ac:dyDescent="0.2">
      <c r="A505" s="729" t="s">
        <v>615</v>
      </c>
      <c r="B505" s="730" t="s">
        <v>616</v>
      </c>
      <c r="C505" s="731" t="s">
        <v>631</v>
      </c>
      <c r="D505" s="732" t="s">
        <v>632</v>
      </c>
      <c r="E505" s="733">
        <v>50113001</v>
      </c>
      <c r="F505" s="732" t="s">
        <v>654</v>
      </c>
      <c r="G505" s="731" t="s">
        <v>655</v>
      </c>
      <c r="H505" s="731">
        <v>131215</v>
      </c>
      <c r="I505" s="731">
        <v>31215</v>
      </c>
      <c r="J505" s="731" t="s">
        <v>1517</v>
      </c>
      <c r="K505" s="731" t="s">
        <v>1518</v>
      </c>
      <c r="L505" s="734">
        <v>54.799999999999983</v>
      </c>
      <c r="M505" s="734">
        <v>1</v>
      </c>
      <c r="N505" s="735">
        <v>54.799999999999983</v>
      </c>
    </row>
    <row r="506" spans="1:14" ht="14.45" customHeight="1" x14ac:dyDescent="0.2">
      <c r="A506" s="729" t="s">
        <v>615</v>
      </c>
      <c r="B506" s="730" t="s">
        <v>616</v>
      </c>
      <c r="C506" s="731" t="s">
        <v>631</v>
      </c>
      <c r="D506" s="732" t="s">
        <v>632</v>
      </c>
      <c r="E506" s="733">
        <v>50113001</v>
      </c>
      <c r="F506" s="732" t="s">
        <v>654</v>
      </c>
      <c r="G506" s="731" t="s">
        <v>655</v>
      </c>
      <c r="H506" s="731">
        <v>131385</v>
      </c>
      <c r="I506" s="731">
        <v>31385</v>
      </c>
      <c r="J506" s="731" t="s">
        <v>1517</v>
      </c>
      <c r="K506" s="731" t="s">
        <v>1519</v>
      </c>
      <c r="L506" s="734">
        <v>39.14</v>
      </c>
      <c r="M506" s="734">
        <v>1</v>
      </c>
      <c r="N506" s="735">
        <v>39.14</v>
      </c>
    </row>
    <row r="507" spans="1:14" ht="14.45" customHeight="1" x14ac:dyDescent="0.2">
      <c r="A507" s="729" t="s">
        <v>615</v>
      </c>
      <c r="B507" s="730" t="s">
        <v>616</v>
      </c>
      <c r="C507" s="731" t="s">
        <v>631</v>
      </c>
      <c r="D507" s="732" t="s">
        <v>632</v>
      </c>
      <c r="E507" s="733">
        <v>50113001</v>
      </c>
      <c r="F507" s="732" t="s">
        <v>654</v>
      </c>
      <c r="G507" s="731" t="s">
        <v>655</v>
      </c>
      <c r="H507" s="731">
        <v>172034</v>
      </c>
      <c r="I507" s="731">
        <v>172034</v>
      </c>
      <c r="J507" s="731" t="s">
        <v>1520</v>
      </c>
      <c r="K507" s="731" t="s">
        <v>1521</v>
      </c>
      <c r="L507" s="734">
        <v>23.13</v>
      </c>
      <c r="M507" s="734">
        <v>1</v>
      </c>
      <c r="N507" s="735">
        <v>23.13</v>
      </c>
    </row>
    <row r="508" spans="1:14" ht="14.45" customHeight="1" x14ac:dyDescent="0.2">
      <c r="A508" s="729" t="s">
        <v>615</v>
      </c>
      <c r="B508" s="730" t="s">
        <v>616</v>
      </c>
      <c r="C508" s="731" t="s">
        <v>631</v>
      </c>
      <c r="D508" s="732" t="s">
        <v>632</v>
      </c>
      <c r="E508" s="733">
        <v>50113001</v>
      </c>
      <c r="F508" s="732" t="s">
        <v>654</v>
      </c>
      <c r="G508" s="731" t="s">
        <v>655</v>
      </c>
      <c r="H508" s="731">
        <v>169727</v>
      </c>
      <c r="I508" s="731">
        <v>169727</v>
      </c>
      <c r="J508" s="731" t="s">
        <v>1522</v>
      </c>
      <c r="K508" s="731" t="s">
        <v>1523</v>
      </c>
      <c r="L508" s="734">
        <v>46.66</v>
      </c>
      <c r="M508" s="734">
        <v>2</v>
      </c>
      <c r="N508" s="735">
        <v>93.32</v>
      </c>
    </row>
    <row r="509" spans="1:14" ht="14.45" customHeight="1" x14ac:dyDescent="0.2">
      <c r="A509" s="729" t="s">
        <v>615</v>
      </c>
      <c r="B509" s="730" t="s">
        <v>616</v>
      </c>
      <c r="C509" s="731" t="s">
        <v>631</v>
      </c>
      <c r="D509" s="732" t="s">
        <v>632</v>
      </c>
      <c r="E509" s="733">
        <v>50113001</v>
      </c>
      <c r="F509" s="732" t="s">
        <v>654</v>
      </c>
      <c r="G509" s="731" t="s">
        <v>655</v>
      </c>
      <c r="H509" s="731">
        <v>161238</v>
      </c>
      <c r="I509" s="731">
        <v>61238</v>
      </c>
      <c r="J509" s="731" t="s">
        <v>1524</v>
      </c>
      <c r="K509" s="731" t="s">
        <v>1525</v>
      </c>
      <c r="L509" s="734">
        <v>34.06</v>
      </c>
      <c r="M509" s="734">
        <v>1</v>
      </c>
      <c r="N509" s="735">
        <v>34.06</v>
      </c>
    </row>
    <row r="510" spans="1:14" ht="14.45" customHeight="1" x14ac:dyDescent="0.2">
      <c r="A510" s="729" t="s">
        <v>615</v>
      </c>
      <c r="B510" s="730" t="s">
        <v>616</v>
      </c>
      <c r="C510" s="731" t="s">
        <v>631</v>
      </c>
      <c r="D510" s="732" t="s">
        <v>632</v>
      </c>
      <c r="E510" s="733">
        <v>50113001</v>
      </c>
      <c r="F510" s="732" t="s">
        <v>654</v>
      </c>
      <c r="G510" s="731" t="s">
        <v>655</v>
      </c>
      <c r="H510" s="731">
        <v>100616</v>
      </c>
      <c r="I510" s="731">
        <v>616</v>
      </c>
      <c r="J510" s="731" t="s">
        <v>1526</v>
      </c>
      <c r="K510" s="731" t="s">
        <v>1527</v>
      </c>
      <c r="L510" s="734">
        <v>142.91999999999999</v>
      </c>
      <c r="M510" s="734">
        <v>1</v>
      </c>
      <c r="N510" s="735">
        <v>142.91999999999999</v>
      </c>
    </row>
    <row r="511" spans="1:14" ht="14.45" customHeight="1" x14ac:dyDescent="0.2">
      <c r="A511" s="729" t="s">
        <v>615</v>
      </c>
      <c r="B511" s="730" t="s">
        <v>616</v>
      </c>
      <c r="C511" s="731" t="s">
        <v>631</v>
      </c>
      <c r="D511" s="732" t="s">
        <v>632</v>
      </c>
      <c r="E511" s="733">
        <v>50113001</v>
      </c>
      <c r="F511" s="732" t="s">
        <v>654</v>
      </c>
      <c r="G511" s="731" t="s">
        <v>655</v>
      </c>
      <c r="H511" s="731">
        <v>165744</v>
      </c>
      <c r="I511" s="731">
        <v>165744</v>
      </c>
      <c r="J511" s="731" t="s">
        <v>1528</v>
      </c>
      <c r="K511" s="731" t="s">
        <v>1529</v>
      </c>
      <c r="L511" s="734">
        <v>270.05999999999995</v>
      </c>
      <c r="M511" s="734">
        <v>1</v>
      </c>
      <c r="N511" s="735">
        <v>270.05999999999995</v>
      </c>
    </row>
    <row r="512" spans="1:14" ht="14.45" customHeight="1" x14ac:dyDescent="0.2">
      <c r="A512" s="729" t="s">
        <v>615</v>
      </c>
      <c r="B512" s="730" t="s">
        <v>616</v>
      </c>
      <c r="C512" s="731" t="s">
        <v>631</v>
      </c>
      <c r="D512" s="732" t="s">
        <v>632</v>
      </c>
      <c r="E512" s="733">
        <v>50113001</v>
      </c>
      <c r="F512" s="732" t="s">
        <v>654</v>
      </c>
      <c r="G512" s="731" t="s">
        <v>655</v>
      </c>
      <c r="H512" s="731">
        <v>148578</v>
      </c>
      <c r="I512" s="731">
        <v>48578</v>
      </c>
      <c r="J512" s="731" t="s">
        <v>1530</v>
      </c>
      <c r="K512" s="731" t="s">
        <v>1531</v>
      </c>
      <c r="L512" s="734">
        <v>59.702999999999996</v>
      </c>
      <c r="M512" s="734">
        <v>10</v>
      </c>
      <c r="N512" s="735">
        <v>597.03</v>
      </c>
    </row>
    <row r="513" spans="1:14" ht="14.45" customHeight="1" x14ac:dyDescent="0.2">
      <c r="A513" s="729" t="s">
        <v>615</v>
      </c>
      <c r="B513" s="730" t="s">
        <v>616</v>
      </c>
      <c r="C513" s="731" t="s">
        <v>631</v>
      </c>
      <c r="D513" s="732" t="s">
        <v>632</v>
      </c>
      <c r="E513" s="733">
        <v>50113001</v>
      </c>
      <c r="F513" s="732" t="s">
        <v>654</v>
      </c>
      <c r="G513" s="731" t="s">
        <v>329</v>
      </c>
      <c r="H513" s="731">
        <v>206512</v>
      </c>
      <c r="I513" s="731">
        <v>206512</v>
      </c>
      <c r="J513" s="731" t="s">
        <v>1532</v>
      </c>
      <c r="K513" s="731" t="s">
        <v>840</v>
      </c>
      <c r="L513" s="734">
        <v>157.22000000000003</v>
      </c>
      <c r="M513" s="734">
        <v>1</v>
      </c>
      <c r="N513" s="735">
        <v>157.22000000000003</v>
      </c>
    </row>
    <row r="514" spans="1:14" ht="14.45" customHeight="1" x14ac:dyDescent="0.2">
      <c r="A514" s="729" t="s">
        <v>615</v>
      </c>
      <c r="B514" s="730" t="s">
        <v>616</v>
      </c>
      <c r="C514" s="731" t="s">
        <v>631</v>
      </c>
      <c r="D514" s="732" t="s">
        <v>632</v>
      </c>
      <c r="E514" s="733">
        <v>50113001</v>
      </c>
      <c r="F514" s="732" t="s">
        <v>654</v>
      </c>
      <c r="G514" s="731" t="s">
        <v>662</v>
      </c>
      <c r="H514" s="731">
        <v>187812</v>
      </c>
      <c r="I514" s="731">
        <v>187812</v>
      </c>
      <c r="J514" s="731" t="s">
        <v>1533</v>
      </c>
      <c r="K514" s="731" t="s">
        <v>840</v>
      </c>
      <c r="L514" s="734">
        <v>148.62</v>
      </c>
      <c r="M514" s="734">
        <v>1</v>
      </c>
      <c r="N514" s="735">
        <v>148.62</v>
      </c>
    </row>
    <row r="515" spans="1:14" ht="14.45" customHeight="1" x14ac:dyDescent="0.2">
      <c r="A515" s="729" t="s">
        <v>615</v>
      </c>
      <c r="B515" s="730" t="s">
        <v>616</v>
      </c>
      <c r="C515" s="731" t="s">
        <v>631</v>
      </c>
      <c r="D515" s="732" t="s">
        <v>632</v>
      </c>
      <c r="E515" s="733">
        <v>50113001</v>
      </c>
      <c r="F515" s="732" t="s">
        <v>654</v>
      </c>
      <c r="G515" s="731" t="s">
        <v>662</v>
      </c>
      <c r="H515" s="731">
        <v>187804</v>
      </c>
      <c r="I515" s="731">
        <v>187804</v>
      </c>
      <c r="J515" s="731" t="s">
        <v>1534</v>
      </c>
      <c r="K515" s="731" t="s">
        <v>840</v>
      </c>
      <c r="L515" s="734">
        <v>134.13</v>
      </c>
      <c r="M515" s="734">
        <v>1</v>
      </c>
      <c r="N515" s="735">
        <v>134.13</v>
      </c>
    </row>
    <row r="516" spans="1:14" ht="14.45" customHeight="1" x14ac:dyDescent="0.2">
      <c r="A516" s="729" t="s">
        <v>615</v>
      </c>
      <c r="B516" s="730" t="s">
        <v>616</v>
      </c>
      <c r="C516" s="731" t="s">
        <v>631</v>
      </c>
      <c r="D516" s="732" t="s">
        <v>632</v>
      </c>
      <c r="E516" s="733">
        <v>50113001</v>
      </c>
      <c r="F516" s="732" t="s">
        <v>654</v>
      </c>
      <c r="G516" s="731" t="s">
        <v>655</v>
      </c>
      <c r="H516" s="731">
        <v>109844</v>
      </c>
      <c r="I516" s="731">
        <v>9844</v>
      </c>
      <c r="J516" s="731" t="s">
        <v>1535</v>
      </c>
      <c r="K516" s="731" t="s">
        <v>1536</v>
      </c>
      <c r="L516" s="734">
        <v>116.18999753402083</v>
      </c>
      <c r="M516" s="734">
        <v>4</v>
      </c>
      <c r="N516" s="735">
        <v>464.75999013608333</v>
      </c>
    </row>
    <row r="517" spans="1:14" ht="14.45" customHeight="1" x14ac:dyDescent="0.2">
      <c r="A517" s="729" t="s">
        <v>615</v>
      </c>
      <c r="B517" s="730" t="s">
        <v>616</v>
      </c>
      <c r="C517" s="731" t="s">
        <v>631</v>
      </c>
      <c r="D517" s="732" t="s">
        <v>632</v>
      </c>
      <c r="E517" s="733">
        <v>50113001</v>
      </c>
      <c r="F517" s="732" t="s">
        <v>654</v>
      </c>
      <c r="G517" s="731" t="s">
        <v>655</v>
      </c>
      <c r="H517" s="731">
        <v>191836</v>
      </c>
      <c r="I517" s="731">
        <v>91836</v>
      </c>
      <c r="J517" s="731" t="s">
        <v>1535</v>
      </c>
      <c r="K517" s="731" t="s">
        <v>1537</v>
      </c>
      <c r="L517" s="734">
        <v>49.44222222222222</v>
      </c>
      <c r="M517" s="734">
        <v>18</v>
      </c>
      <c r="N517" s="735">
        <v>889.95999999999992</v>
      </c>
    </row>
    <row r="518" spans="1:14" ht="14.45" customHeight="1" x14ac:dyDescent="0.2">
      <c r="A518" s="729" t="s">
        <v>615</v>
      </c>
      <c r="B518" s="730" t="s">
        <v>616</v>
      </c>
      <c r="C518" s="731" t="s">
        <v>631</v>
      </c>
      <c r="D518" s="732" t="s">
        <v>632</v>
      </c>
      <c r="E518" s="733">
        <v>50113001</v>
      </c>
      <c r="F518" s="732" t="s">
        <v>654</v>
      </c>
      <c r="G518" s="731" t="s">
        <v>655</v>
      </c>
      <c r="H518" s="731">
        <v>210402</v>
      </c>
      <c r="I518" s="731">
        <v>210402</v>
      </c>
      <c r="J518" s="731" t="s">
        <v>1538</v>
      </c>
      <c r="K518" s="731" t="s">
        <v>1539</v>
      </c>
      <c r="L518" s="734">
        <v>913.8100000000004</v>
      </c>
      <c r="M518" s="734">
        <v>1</v>
      </c>
      <c r="N518" s="735">
        <v>913.8100000000004</v>
      </c>
    </row>
    <row r="519" spans="1:14" ht="14.45" customHeight="1" x14ac:dyDescent="0.2">
      <c r="A519" s="729" t="s">
        <v>615</v>
      </c>
      <c r="B519" s="730" t="s">
        <v>616</v>
      </c>
      <c r="C519" s="731" t="s">
        <v>631</v>
      </c>
      <c r="D519" s="732" t="s">
        <v>632</v>
      </c>
      <c r="E519" s="733">
        <v>50113001</v>
      </c>
      <c r="F519" s="732" t="s">
        <v>654</v>
      </c>
      <c r="G519" s="731" t="s">
        <v>655</v>
      </c>
      <c r="H519" s="731">
        <v>168447</v>
      </c>
      <c r="I519" s="731">
        <v>168447</v>
      </c>
      <c r="J519" s="731" t="s">
        <v>1540</v>
      </c>
      <c r="K519" s="731" t="s">
        <v>820</v>
      </c>
      <c r="L519" s="734">
        <v>590.94000000000005</v>
      </c>
      <c r="M519" s="734">
        <v>1</v>
      </c>
      <c r="N519" s="735">
        <v>590.94000000000005</v>
      </c>
    </row>
    <row r="520" spans="1:14" ht="14.45" customHeight="1" x14ac:dyDescent="0.2">
      <c r="A520" s="729" t="s">
        <v>615</v>
      </c>
      <c r="B520" s="730" t="s">
        <v>616</v>
      </c>
      <c r="C520" s="731" t="s">
        <v>631</v>
      </c>
      <c r="D520" s="732" t="s">
        <v>632</v>
      </c>
      <c r="E520" s="733">
        <v>50113001</v>
      </c>
      <c r="F520" s="732" t="s">
        <v>654</v>
      </c>
      <c r="G520" s="731" t="s">
        <v>655</v>
      </c>
      <c r="H520" s="731">
        <v>132087</v>
      </c>
      <c r="I520" s="731">
        <v>32087</v>
      </c>
      <c r="J520" s="731" t="s">
        <v>1541</v>
      </c>
      <c r="K520" s="731" t="s">
        <v>1542</v>
      </c>
      <c r="L520" s="734">
        <v>32.506666666666668</v>
      </c>
      <c r="M520" s="734">
        <v>6</v>
      </c>
      <c r="N520" s="735">
        <v>195.04</v>
      </c>
    </row>
    <row r="521" spans="1:14" ht="14.45" customHeight="1" x14ac:dyDescent="0.2">
      <c r="A521" s="729" t="s">
        <v>615</v>
      </c>
      <c r="B521" s="730" t="s">
        <v>616</v>
      </c>
      <c r="C521" s="731" t="s">
        <v>631</v>
      </c>
      <c r="D521" s="732" t="s">
        <v>632</v>
      </c>
      <c r="E521" s="733">
        <v>50113001</v>
      </c>
      <c r="F521" s="732" t="s">
        <v>654</v>
      </c>
      <c r="G521" s="731" t="s">
        <v>655</v>
      </c>
      <c r="H521" s="731">
        <v>132090</v>
      </c>
      <c r="I521" s="731">
        <v>32090</v>
      </c>
      <c r="J521" s="731" t="s">
        <v>1543</v>
      </c>
      <c r="K521" s="731" t="s">
        <v>1544</v>
      </c>
      <c r="L521" s="734">
        <v>34.182000000000002</v>
      </c>
      <c r="M521" s="734">
        <v>15</v>
      </c>
      <c r="N521" s="735">
        <v>512.73</v>
      </c>
    </row>
    <row r="522" spans="1:14" ht="14.45" customHeight="1" x14ac:dyDescent="0.2">
      <c r="A522" s="729" t="s">
        <v>615</v>
      </c>
      <c r="B522" s="730" t="s">
        <v>616</v>
      </c>
      <c r="C522" s="731" t="s">
        <v>631</v>
      </c>
      <c r="D522" s="732" t="s">
        <v>632</v>
      </c>
      <c r="E522" s="733">
        <v>50113001</v>
      </c>
      <c r="F522" s="732" t="s">
        <v>654</v>
      </c>
      <c r="G522" s="731" t="s">
        <v>655</v>
      </c>
      <c r="H522" s="731">
        <v>132083</v>
      </c>
      <c r="I522" s="731">
        <v>32083</v>
      </c>
      <c r="J522" s="731" t="s">
        <v>1545</v>
      </c>
      <c r="K522" s="731" t="s">
        <v>1449</v>
      </c>
      <c r="L522" s="734">
        <v>23</v>
      </c>
      <c r="M522" s="734">
        <v>1</v>
      </c>
      <c r="N522" s="735">
        <v>23</v>
      </c>
    </row>
    <row r="523" spans="1:14" ht="14.45" customHeight="1" x14ac:dyDescent="0.2">
      <c r="A523" s="729" t="s">
        <v>615</v>
      </c>
      <c r="B523" s="730" t="s">
        <v>616</v>
      </c>
      <c r="C523" s="731" t="s">
        <v>631</v>
      </c>
      <c r="D523" s="732" t="s">
        <v>632</v>
      </c>
      <c r="E523" s="733">
        <v>50113001</v>
      </c>
      <c r="F523" s="732" t="s">
        <v>654</v>
      </c>
      <c r="G523" s="731" t="s">
        <v>655</v>
      </c>
      <c r="H523" s="731">
        <v>221998</v>
      </c>
      <c r="I523" s="731">
        <v>221998</v>
      </c>
      <c r="J523" s="731" t="s">
        <v>1546</v>
      </c>
      <c r="K523" s="731" t="s">
        <v>1547</v>
      </c>
      <c r="L523" s="734">
        <v>22.41</v>
      </c>
      <c r="M523" s="734">
        <v>8</v>
      </c>
      <c r="N523" s="735">
        <v>179.28</v>
      </c>
    </row>
    <row r="524" spans="1:14" ht="14.45" customHeight="1" x14ac:dyDescent="0.2">
      <c r="A524" s="729" t="s">
        <v>615</v>
      </c>
      <c r="B524" s="730" t="s">
        <v>616</v>
      </c>
      <c r="C524" s="731" t="s">
        <v>631</v>
      </c>
      <c r="D524" s="732" t="s">
        <v>632</v>
      </c>
      <c r="E524" s="733">
        <v>50113001</v>
      </c>
      <c r="F524" s="732" t="s">
        <v>654</v>
      </c>
      <c r="G524" s="731" t="s">
        <v>655</v>
      </c>
      <c r="H524" s="731">
        <v>201134</v>
      </c>
      <c r="I524" s="731">
        <v>201134</v>
      </c>
      <c r="J524" s="731" t="s">
        <v>1548</v>
      </c>
      <c r="K524" s="731" t="s">
        <v>1549</v>
      </c>
      <c r="L524" s="734">
        <v>68.482001209631079</v>
      </c>
      <c r="M524" s="734">
        <v>10</v>
      </c>
      <c r="N524" s="735">
        <v>684.82001209631085</v>
      </c>
    </row>
    <row r="525" spans="1:14" ht="14.45" customHeight="1" x14ac:dyDescent="0.2">
      <c r="A525" s="729" t="s">
        <v>615</v>
      </c>
      <c r="B525" s="730" t="s">
        <v>616</v>
      </c>
      <c r="C525" s="731" t="s">
        <v>631</v>
      </c>
      <c r="D525" s="732" t="s">
        <v>632</v>
      </c>
      <c r="E525" s="733">
        <v>50113001</v>
      </c>
      <c r="F525" s="732" t="s">
        <v>654</v>
      </c>
      <c r="G525" s="731" t="s">
        <v>655</v>
      </c>
      <c r="H525" s="731">
        <v>201133</v>
      </c>
      <c r="I525" s="731">
        <v>201133</v>
      </c>
      <c r="J525" s="731" t="s">
        <v>1548</v>
      </c>
      <c r="K525" s="731" t="s">
        <v>1550</v>
      </c>
      <c r="L525" s="734">
        <v>248.19999999999993</v>
      </c>
      <c r="M525" s="734">
        <v>2</v>
      </c>
      <c r="N525" s="735">
        <v>496.39999999999986</v>
      </c>
    </row>
    <row r="526" spans="1:14" ht="14.45" customHeight="1" x14ac:dyDescent="0.2">
      <c r="A526" s="729" t="s">
        <v>615</v>
      </c>
      <c r="B526" s="730" t="s">
        <v>616</v>
      </c>
      <c r="C526" s="731" t="s">
        <v>631</v>
      </c>
      <c r="D526" s="732" t="s">
        <v>632</v>
      </c>
      <c r="E526" s="733">
        <v>50113001</v>
      </c>
      <c r="F526" s="732" t="s">
        <v>654</v>
      </c>
      <c r="G526" s="731" t="s">
        <v>655</v>
      </c>
      <c r="H526" s="731">
        <v>201131</v>
      </c>
      <c r="I526" s="731">
        <v>201131</v>
      </c>
      <c r="J526" s="731" t="s">
        <v>1551</v>
      </c>
      <c r="K526" s="731" t="s">
        <v>1449</v>
      </c>
      <c r="L526" s="734">
        <v>24.84</v>
      </c>
      <c r="M526" s="734">
        <v>14</v>
      </c>
      <c r="N526" s="735">
        <v>347.76</v>
      </c>
    </row>
    <row r="527" spans="1:14" ht="14.45" customHeight="1" x14ac:dyDescent="0.2">
      <c r="A527" s="729" t="s">
        <v>615</v>
      </c>
      <c r="B527" s="730" t="s">
        <v>616</v>
      </c>
      <c r="C527" s="731" t="s">
        <v>631</v>
      </c>
      <c r="D527" s="732" t="s">
        <v>632</v>
      </c>
      <c r="E527" s="733">
        <v>50113001</v>
      </c>
      <c r="F527" s="732" t="s">
        <v>654</v>
      </c>
      <c r="G527" s="731" t="s">
        <v>655</v>
      </c>
      <c r="H527" s="731">
        <v>201137</v>
      </c>
      <c r="I527" s="731">
        <v>201137</v>
      </c>
      <c r="J527" s="731" t="s">
        <v>1552</v>
      </c>
      <c r="K527" s="731" t="s">
        <v>1553</v>
      </c>
      <c r="L527" s="734">
        <v>24.840000000000003</v>
      </c>
      <c r="M527" s="734">
        <v>6</v>
      </c>
      <c r="N527" s="735">
        <v>149.04000000000002</v>
      </c>
    </row>
    <row r="528" spans="1:14" ht="14.45" customHeight="1" x14ac:dyDescent="0.2">
      <c r="A528" s="729" t="s">
        <v>615</v>
      </c>
      <c r="B528" s="730" t="s">
        <v>616</v>
      </c>
      <c r="C528" s="731" t="s">
        <v>631</v>
      </c>
      <c r="D528" s="732" t="s">
        <v>632</v>
      </c>
      <c r="E528" s="733">
        <v>50113001</v>
      </c>
      <c r="F528" s="732" t="s">
        <v>654</v>
      </c>
      <c r="G528" s="731" t="s">
        <v>655</v>
      </c>
      <c r="H528" s="731">
        <v>242203</v>
      </c>
      <c r="I528" s="731">
        <v>242203</v>
      </c>
      <c r="J528" s="731" t="s">
        <v>1554</v>
      </c>
      <c r="K528" s="731" t="s">
        <v>1555</v>
      </c>
      <c r="L528" s="734">
        <v>103.52307692307691</v>
      </c>
      <c r="M528" s="734">
        <v>13</v>
      </c>
      <c r="N528" s="735">
        <v>1345.8</v>
      </c>
    </row>
    <row r="529" spans="1:14" ht="14.45" customHeight="1" x14ac:dyDescent="0.2">
      <c r="A529" s="729" t="s">
        <v>615</v>
      </c>
      <c r="B529" s="730" t="s">
        <v>616</v>
      </c>
      <c r="C529" s="731" t="s">
        <v>631</v>
      </c>
      <c r="D529" s="732" t="s">
        <v>632</v>
      </c>
      <c r="E529" s="733">
        <v>50113001</v>
      </c>
      <c r="F529" s="732" t="s">
        <v>654</v>
      </c>
      <c r="G529" s="731" t="s">
        <v>662</v>
      </c>
      <c r="H529" s="731">
        <v>142755</v>
      </c>
      <c r="I529" s="731">
        <v>42755</v>
      </c>
      <c r="J529" s="731" t="s">
        <v>1556</v>
      </c>
      <c r="K529" s="731" t="s">
        <v>1557</v>
      </c>
      <c r="L529" s="734">
        <v>354.255</v>
      </c>
      <c r="M529" s="734">
        <v>4</v>
      </c>
      <c r="N529" s="735">
        <v>1417.02</v>
      </c>
    </row>
    <row r="530" spans="1:14" ht="14.45" customHeight="1" x14ac:dyDescent="0.2">
      <c r="A530" s="729" t="s">
        <v>615</v>
      </c>
      <c r="B530" s="730" t="s">
        <v>616</v>
      </c>
      <c r="C530" s="731" t="s">
        <v>631</v>
      </c>
      <c r="D530" s="732" t="s">
        <v>632</v>
      </c>
      <c r="E530" s="733">
        <v>50113001</v>
      </c>
      <c r="F530" s="732" t="s">
        <v>654</v>
      </c>
      <c r="G530" s="731" t="s">
        <v>655</v>
      </c>
      <c r="H530" s="731">
        <v>193822</v>
      </c>
      <c r="I530" s="731">
        <v>193822</v>
      </c>
      <c r="J530" s="731" t="s">
        <v>1558</v>
      </c>
      <c r="K530" s="731" t="s">
        <v>1559</v>
      </c>
      <c r="L530" s="734">
        <v>1220.3000000000002</v>
      </c>
      <c r="M530" s="734">
        <v>1</v>
      </c>
      <c r="N530" s="735">
        <v>1220.3000000000002</v>
      </c>
    </row>
    <row r="531" spans="1:14" ht="14.45" customHeight="1" x14ac:dyDescent="0.2">
      <c r="A531" s="729" t="s">
        <v>615</v>
      </c>
      <c r="B531" s="730" t="s">
        <v>616</v>
      </c>
      <c r="C531" s="731" t="s">
        <v>631</v>
      </c>
      <c r="D531" s="732" t="s">
        <v>632</v>
      </c>
      <c r="E531" s="733">
        <v>50113001</v>
      </c>
      <c r="F531" s="732" t="s">
        <v>654</v>
      </c>
      <c r="G531" s="731" t="s">
        <v>655</v>
      </c>
      <c r="H531" s="731">
        <v>104178</v>
      </c>
      <c r="I531" s="731">
        <v>4178</v>
      </c>
      <c r="J531" s="731" t="s">
        <v>1560</v>
      </c>
      <c r="K531" s="731" t="s">
        <v>752</v>
      </c>
      <c r="L531" s="734">
        <v>43.7</v>
      </c>
      <c r="M531" s="734">
        <v>1</v>
      </c>
      <c r="N531" s="735">
        <v>43.7</v>
      </c>
    </row>
    <row r="532" spans="1:14" ht="14.45" customHeight="1" x14ac:dyDescent="0.2">
      <c r="A532" s="729" t="s">
        <v>615</v>
      </c>
      <c r="B532" s="730" t="s">
        <v>616</v>
      </c>
      <c r="C532" s="731" t="s">
        <v>631</v>
      </c>
      <c r="D532" s="732" t="s">
        <v>632</v>
      </c>
      <c r="E532" s="733">
        <v>50113001</v>
      </c>
      <c r="F532" s="732" t="s">
        <v>654</v>
      </c>
      <c r="G532" s="731" t="s">
        <v>655</v>
      </c>
      <c r="H532" s="731">
        <v>190973</v>
      </c>
      <c r="I532" s="731">
        <v>190973</v>
      </c>
      <c r="J532" s="731" t="s">
        <v>1561</v>
      </c>
      <c r="K532" s="731" t="s">
        <v>912</v>
      </c>
      <c r="L532" s="734">
        <v>224.37</v>
      </c>
      <c r="M532" s="734">
        <v>4</v>
      </c>
      <c r="N532" s="735">
        <v>897.48</v>
      </c>
    </row>
    <row r="533" spans="1:14" ht="14.45" customHeight="1" x14ac:dyDescent="0.2">
      <c r="A533" s="729" t="s">
        <v>615</v>
      </c>
      <c r="B533" s="730" t="s">
        <v>616</v>
      </c>
      <c r="C533" s="731" t="s">
        <v>631</v>
      </c>
      <c r="D533" s="732" t="s">
        <v>632</v>
      </c>
      <c r="E533" s="733">
        <v>50113001</v>
      </c>
      <c r="F533" s="732" t="s">
        <v>654</v>
      </c>
      <c r="G533" s="731" t="s">
        <v>655</v>
      </c>
      <c r="H533" s="731">
        <v>190975</v>
      </c>
      <c r="I533" s="731">
        <v>190975</v>
      </c>
      <c r="J533" s="731" t="s">
        <v>1561</v>
      </c>
      <c r="K533" s="731" t="s">
        <v>1562</v>
      </c>
      <c r="L533" s="734">
        <v>640.02</v>
      </c>
      <c r="M533" s="734">
        <v>2</v>
      </c>
      <c r="N533" s="735">
        <v>1280.04</v>
      </c>
    </row>
    <row r="534" spans="1:14" ht="14.45" customHeight="1" x14ac:dyDescent="0.2">
      <c r="A534" s="729" t="s">
        <v>615</v>
      </c>
      <c r="B534" s="730" t="s">
        <v>616</v>
      </c>
      <c r="C534" s="731" t="s">
        <v>631</v>
      </c>
      <c r="D534" s="732" t="s">
        <v>632</v>
      </c>
      <c r="E534" s="733">
        <v>50113001</v>
      </c>
      <c r="F534" s="732" t="s">
        <v>654</v>
      </c>
      <c r="G534" s="731" t="s">
        <v>655</v>
      </c>
      <c r="H534" s="731">
        <v>190958</v>
      </c>
      <c r="I534" s="731">
        <v>190958</v>
      </c>
      <c r="J534" s="731" t="s">
        <v>1563</v>
      </c>
      <c r="K534" s="731" t="s">
        <v>912</v>
      </c>
      <c r="L534" s="734">
        <v>140.72</v>
      </c>
      <c r="M534" s="734">
        <v>15</v>
      </c>
      <c r="N534" s="735">
        <v>2110.8000000000002</v>
      </c>
    </row>
    <row r="535" spans="1:14" ht="14.45" customHeight="1" x14ac:dyDescent="0.2">
      <c r="A535" s="729" t="s">
        <v>615</v>
      </c>
      <c r="B535" s="730" t="s">
        <v>616</v>
      </c>
      <c r="C535" s="731" t="s">
        <v>631</v>
      </c>
      <c r="D535" s="732" t="s">
        <v>632</v>
      </c>
      <c r="E535" s="733">
        <v>50113001</v>
      </c>
      <c r="F535" s="732" t="s">
        <v>654</v>
      </c>
      <c r="G535" s="731" t="s">
        <v>662</v>
      </c>
      <c r="H535" s="731">
        <v>56972</v>
      </c>
      <c r="I535" s="731">
        <v>56972</v>
      </c>
      <c r="J535" s="731" t="s">
        <v>1564</v>
      </c>
      <c r="K535" s="731" t="s">
        <v>1565</v>
      </c>
      <c r="L535" s="734">
        <v>15.5</v>
      </c>
      <c r="M535" s="734">
        <v>6</v>
      </c>
      <c r="N535" s="735">
        <v>93</v>
      </c>
    </row>
    <row r="536" spans="1:14" ht="14.45" customHeight="1" x14ac:dyDescent="0.2">
      <c r="A536" s="729" t="s">
        <v>615</v>
      </c>
      <c r="B536" s="730" t="s">
        <v>616</v>
      </c>
      <c r="C536" s="731" t="s">
        <v>631</v>
      </c>
      <c r="D536" s="732" t="s">
        <v>632</v>
      </c>
      <c r="E536" s="733">
        <v>50113001</v>
      </c>
      <c r="F536" s="732" t="s">
        <v>654</v>
      </c>
      <c r="G536" s="731" t="s">
        <v>662</v>
      </c>
      <c r="H536" s="731">
        <v>56976</v>
      </c>
      <c r="I536" s="731">
        <v>56976</v>
      </c>
      <c r="J536" s="731" t="s">
        <v>1566</v>
      </c>
      <c r="K536" s="731" t="s">
        <v>1567</v>
      </c>
      <c r="L536" s="734">
        <v>12.42</v>
      </c>
      <c r="M536" s="734">
        <v>3</v>
      </c>
      <c r="N536" s="735">
        <v>37.26</v>
      </c>
    </row>
    <row r="537" spans="1:14" ht="14.45" customHeight="1" x14ac:dyDescent="0.2">
      <c r="A537" s="729" t="s">
        <v>615</v>
      </c>
      <c r="B537" s="730" t="s">
        <v>616</v>
      </c>
      <c r="C537" s="731" t="s">
        <v>631</v>
      </c>
      <c r="D537" s="732" t="s">
        <v>632</v>
      </c>
      <c r="E537" s="733">
        <v>50113001</v>
      </c>
      <c r="F537" s="732" t="s">
        <v>654</v>
      </c>
      <c r="G537" s="731" t="s">
        <v>662</v>
      </c>
      <c r="H537" s="731">
        <v>156981</v>
      </c>
      <c r="I537" s="731">
        <v>56981</v>
      </c>
      <c r="J537" s="731" t="s">
        <v>1568</v>
      </c>
      <c r="K537" s="731" t="s">
        <v>1569</v>
      </c>
      <c r="L537" s="734">
        <v>31.659999999999997</v>
      </c>
      <c r="M537" s="734">
        <v>5</v>
      </c>
      <c r="N537" s="735">
        <v>158.29999999999998</v>
      </c>
    </row>
    <row r="538" spans="1:14" ht="14.45" customHeight="1" x14ac:dyDescent="0.2">
      <c r="A538" s="729" t="s">
        <v>615</v>
      </c>
      <c r="B538" s="730" t="s">
        <v>616</v>
      </c>
      <c r="C538" s="731" t="s">
        <v>631</v>
      </c>
      <c r="D538" s="732" t="s">
        <v>632</v>
      </c>
      <c r="E538" s="733">
        <v>50113001</v>
      </c>
      <c r="F538" s="732" t="s">
        <v>654</v>
      </c>
      <c r="G538" s="731" t="s">
        <v>655</v>
      </c>
      <c r="H538" s="731">
        <v>228981</v>
      </c>
      <c r="I538" s="731">
        <v>228981</v>
      </c>
      <c r="J538" s="731" t="s">
        <v>1570</v>
      </c>
      <c r="K538" s="731" t="s">
        <v>1571</v>
      </c>
      <c r="L538" s="734">
        <v>102.11</v>
      </c>
      <c r="M538" s="734">
        <v>1</v>
      </c>
      <c r="N538" s="735">
        <v>102.11</v>
      </c>
    </row>
    <row r="539" spans="1:14" ht="14.45" customHeight="1" x14ac:dyDescent="0.2">
      <c r="A539" s="729" t="s">
        <v>615</v>
      </c>
      <c r="B539" s="730" t="s">
        <v>616</v>
      </c>
      <c r="C539" s="731" t="s">
        <v>631</v>
      </c>
      <c r="D539" s="732" t="s">
        <v>632</v>
      </c>
      <c r="E539" s="733">
        <v>50113001</v>
      </c>
      <c r="F539" s="732" t="s">
        <v>654</v>
      </c>
      <c r="G539" s="731" t="s">
        <v>655</v>
      </c>
      <c r="H539" s="731">
        <v>250995</v>
      </c>
      <c r="I539" s="731">
        <v>250995</v>
      </c>
      <c r="J539" s="731" t="s">
        <v>1572</v>
      </c>
      <c r="K539" s="731" t="s">
        <v>1573</v>
      </c>
      <c r="L539" s="734">
        <v>188.39</v>
      </c>
      <c r="M539" s="734">
        <v>1</v>
      </c>
      <c r="N539" s="735">
        <v>188.39</v>
      </c>
    </row>
    <row r="540" spans="1:14" ht="14.45" customHeight="1" x14ac:dyDescent="0.2">
      <c r="A540" s="729" t="s">
        <v>615</v>
      </c>
      <c r="B540" s="730" t="s">
        <v>616</v>
      </c>
      <c r="C540" s="731" t="s">
        <v>631</v>
      </c>
      <c r="D540" s="732" t="s">
        <v>632</v>
      </c>
      <c r="E540" s="733">
        <v>50113001</v>
      </c>
      <c r="F540" s="732" t="s">
        <v>654</v>
      </c>
      <c r="G540" s="731" t="s">
        <v>655</v>
      </c>
      <c r="H540" s="731">
        <v>250994</v>
      </c>
      <c r="I540" s="731">
        <v>250994</v>
      </c>
      <c r="J540" s="731" t="s">
        <v>1572</v>
      </c>
      <c r="K540" s="731" t="s">
        <v>1574</v>
      </c>
      <c r="L540" s="734">
        <v>167.23</v>
      </c>
      <c r="M540" s="734">
        <v>1</v>
      </c>
      <c r="N540" s="735">
        <v>167.23</v>
      </c>
    </row>
    <row r="541" spans="1:14" ht="14.45" customHeight="1" x14ac:dyDescent="0.2">
      <c r="A541" s="729" t="s">
        <v>615</v>
      </c>
      <c r="B541" s="730" t="s">
        <v>616</v>
      </c>
      <c r="C541" s="731" t="s">
        <v>631</v>
      </c>
      <c r="D541" s="732" t="s">
        <v>632</v>
      </c>
      <c r="E541" s="733">
        <v>50113001</v>
      </c>
      <c r="F541" s="732" t="s">
        <v>654</v>
      </c>
      <c r="G541" s="731" t="s">
        <v>655</v>
      </c>
      <c r="H541" s="731">
        <v>169251</v>
      </c>
      <c r="I541" s="731">
        <v>169251</v>
      </c>
      <c r="J541" s="731" t="s">
        <v>1575</v>
      </c>
      <c r="K541" s="731" t="s">
        <v>1576</v>
      </c>
      <c r="L541" s="734">
        <v>62.160000000000004</v>
      </c>
      <c r="M541" s="734">
        <v>3</v>
      </c>
      <c r="N541" s="735">
        <v>186.48000000000002</v>
      </c>
    </row>
    <row r="542" spans="1:14" ht="14.45" customHeight="1" x14ac:dyDescent="0.2">
      <c r="A542" s="729" t="s">
        <v>615</v>
      </c>
      <c r="B542" s="730" t="s">
        <v>616</v>
      </c>
      <c r="C542" s="731" t="s">
        <v>631</v>
      </c>
      <c r="D542" s="732" t="s">
        <v>632</v>
      </c>
      <c r="E542" s="733">
        <v>50113001</v>
      </c>
      <c r="F542" s="732" t="s">
        <v>654</v>
      </c>
      <c r="G542" s="731" t="s">
        <v>662</v>
      </c>
      <c r="H542" s="731">
        <v>174681</v>
      </c>
      <c r="I542" s="731">
        <v>174681</v>
      </c>
      <c r="J542" s="731" t="s">
        <v>1577</v>
      </c>
      <c r="K542" s="731" t="s">
        <v>1578</v>
      </c>
      <c r="L542" s="734">
        <v>169.24</v>
      </c>
      <c r="M542" s="734">
        <v>1</v>
      </c>
      <c r="N542" s="735">
        <v>169.24</v>
      </c>
    </row>
    <row r="543" spans="1:14" ht="14.45" customHeight="1" x14ac:dyDescent="0.2">
      <c r="A543" s="729" t="s">
        <v>615</v>
      </c>
      <c r="B543" s="730" t="s">
        <v>616</v>
      </c>
      <c r="C543" s="731" t="s">
        <v>631</v>
      </c>
      <c r="D543" s="732" t="s">
        <v>632</v>
      </c>
      <c r="E543" s="733">
        <v>50113001</v>
      </c>
      <c r="F543" s="732" t="s">
        <v>654</v>
      </c>
      <c r="G543" s="731" t="s">
        <v>662</v>
      </c>
      <c r="H543" s="731">
        <v>174700</v>
      </c>
      <c r="I543" s="731">
        <v>174700</v>
      </c>
      <c r="J543" s="731" t="s">
        <v>1579</v>
      </c>
      <c r="K543" s="731" t="s">
        <v>1580</v>
      </c>
      <c r="L543" s="734">
        <v>723.28499999999997</v>
      </c>
      <c r="M543" s="734">
        <v>2</v>
      </c>
      <c r="N543" s="735">
        <v>1446.57</v>
      </c>
    </row>
    <row r="544" spans="1:14" ht="14.45" customHeight="1" x14ac:dyDescent="0.2">
      <c r="A544" s="729" t="s">
        <v>615</v>
      </c>
      <c r="B544" s="730" t="s">
        <v>616</v>
      </c>
      <c r="C544" s="731" t="s">
        <v>631</v>
      </c>
      <c r="D544" s="732" t="s">
        <v>632</v>
      </c>
      <c r="E544" s="733">
        <v>50113001</v>
      </c>
      <c r="F544" s="732" t="s">
        <v>654</v>
      </c>
      <c r="G544" s="731" t="s">
        <v>662</v>
      </c>
      <c r="H544" s="731">
        <v>150309</v>
      </c>
      <c r="I544" s="731">
        <v>50309</v>
      </c>
      <c r="J544" s="731" t="s">
        <v>1581</v>
      </c>
      <c r="K544" s="731" t="s">
        <v>1457</v>
      </c>
      <c r="L544" s="734">
        <v>20.560000000000002</v>
      </c>
      <c r="M544" s="734">
        <v>3</v>
      </c>
      <c r="N544" s="735">
        <v>61.680000000000007</v>
      </c>
    </row>
    <row r="545" spans="1:14" ht="14.45" customHeight="1" x14ac:dyDescent="0.2">
      <c r="A545" s="729" t="s">
        <v>615</v>
      </c>
      <c r="B545" s="730" t="s">
        <v>616</v>
      </c>
      <c r="C545" s="731" t="s">
        <v>631</v>
      </c>
      <c r="D545" s="732" t="s">
        <v>632</v>
      </c>
      <c r="E545" s="733">
        <v>50113001</v>
      </c>
      <c r="F545" s="732" t="s">
        <v>654</v>
      </c>
      <c r="G545" s="731" t="s">
        <v>662</v>
      </c>
      <c r="H545" s="731">
        <v>150316</v>
      </c>
      <c r="I545" s="731">
        <v>50316</v>
      </c>
      <c r="J545" s="731" t="s">
        <v>1582</v>
      </c>
      <c r="K545" s="731" t="s">
        <v>683</v>
      </c>
      <c r="L545" s="734">
        <v>40.914999999999999</v>
      </c>
      <c r="M545" s="734">
        <v>4</v>
      </c>
      <c r="N545" s="735">
        <v>163.66</v>
      </c>
    </row>
    <row r="546" spans="1:14" ht="14.45" customHeight="1" x14ac:dyDescent="0.2">
      <c r="A546" s="729" t="s">
        <v>615</v>
      </c>
      <c r="B546" s="730" t="s">
        <v>616</v>
      </c>
      <c r="C546" s="731" t="s">
        <v>631</v>
      </c>
      <c r="D546" s="732" t="s">
        <v>632</v>
      </c>
      <c r="E546" s="733">
        <v>50113001</v>
      </c>
      <c r="F546" s="732" t="s">
        <v>654</v>
      </c>
      <c r="G546" s="731" t="s">
        <v>662</v>
      </c>
      <c r="H546" s="731">
        <v>150318</v>
      </c>
      <c r="I546" s="731">
        <v>50318</v>
      </c>
      <c r="J546" s="731" t="s">
        <v>1582</v>
      </c>
      <c r="K546" s="731" t="s">
        <v>1583</v>
      </c>
      <c r="L546" s="734">
        <v>122.98999999999997</v>
      </c>
      <c r="M546" s="734">
        <v>2</v>
      </c>
      <c r="N546" s="735">
        <v>245.97999999999993</v>
      </c>
    </row>
    <row r="547" spans="1:14" ht="14.45" customHeight="1" x14ac:dyDescent="0.2">
      <c r="A547" s="729" t="s">
        <v>615</v>
      </c>
      <c r="B547" s="730" t="s">
        <v>616</v>
      </c>
      <c r="C547" s="731" t="s">
        <v>631</v>
      </c>
      <c r="D547" s="732" t="s">
        <v>632</v>
      </c>
      <c r="E547" s="733">
        <v>50113001</v>
      </c>
      <c r="F547" s="732" t="s">
        <v>654</v>
      </c>
      <c r="G547" s="731" t="s">
        <v>655</v>
      </c>
      <c r="H547" s="731">
        <v>148306</v>
      </c>
      <c r="I547" s="731">
        <v>148306</v>
      </c>
      <c r="J547" s="731" t="s">
        <v>1584</v>
      </c>
      <c r="K547" s="731" t="s">
        <v>854</v>
      </c>
      <c r="L547" s="734">
        <v>62.820001394543155</v>
      </c>
      <c r="M547" s="734">
        <v>2</v>
      </c>
      <c r="N547" s="735">
        <v>125.64000278908631</v>
      </c>
    </row>
    <row r="548" spans="1:14" ht="14.45" customHeight="1" x14ac:dyDescent="0.2">
      <c r="A548" s="729" t="s">
        <v>615</v>
      </c>
      <c r="B548" s="730" t="s">
        <v>616</v>
      </c>
      <c r="C548" s="731" t="s">
        <v>631</v>
      </c>
      <c r="D548" s="732" t="s">
        <v>632</v>
      </c>
      <c r="E548" s="733">
        <v>50113001</v>
      </c>
      <c r="F548" s="732" t="s">
        <v>654</v>
      </c>
      <c r="G548" s="731" t="s">
        <v>662</v>
      </c>
      <c r="H548" s="731">
        <v>850551</v>
      </c>
      <c r="I548" s="731">
        <v>167859</v>
      </c>
      <c r="J548" s="731" t="s">
        <v>1585</v>
      </c>
      <c r="K548" s="731" t="s">
        <v>1586</v>
      </c>
      <c r="L548" s="734">
        <v>176.85999999999999</v>
      </c>
      <c r="M548" s="734">
        <v>1</v>
      </c>
      <c r="N548" s="735">
        <v>176.85999999999999</v>
      </c>
    </row>
    <row r="549" spans="1:14" ht="14.45" customHeight="1" x14ac:dyDescent="0.2">
      <c r="A549" s="729" t="s">
        <v>615</v>
      </c>
      <c r="B549" s="730" t="s">
        <v>616</v>
      </c>
      <c r="C549" s="731" t="s">
        <v>631</v>
      </c>
      <c r="D549" s="732" t="s">
        <v>632</v>
      </c>
      <c r="E549" s="733">
        <v>50113001</v>
      </c>
      <c r="F549" s="732" t="s">
        <v>654</v>
      </c>
      <c r="G549" s="731" t="s">
        <v>662</v>
      </c>
      <c r="H549" s="731">
        <v>850552</v>
      </c>
      <c r="I549" s="731">
        <v>167852</v>
      </c>
      <c r="J549" s="731" t="s">
        <v>1587</v>
      </c>
      <c r="K549" s="731" t="s">
        <v>1586</v>
      </c>
      <c r="L549" s="734">
        <v>148.98000000000002</v>
      </c>
      <c r="M549" s="734">
        <v>2</v>
      </c>
      <c r="N549" s="735">
        <v>297.96000000000004</v>
      </c>
    </row>
    <row r="550" spans="1:14" ht="14.45" customHeight="1" x14ac:dyDescent="0.2">
      <c r="A550" s="729" t="s">
        <v>615</v>
      </c>
      <c r="B550" s="730" t="s">
        <v>616</v>
      </c>
      <c r="C550" s="731" t="s">
        <v>631</v>
      </c>
      <c r="D550" s="732" t="s">
        <v>632</v>
      </c>
      <c r="E550" s="733">
        <v>50113001</v>
      </c>
      <c r="F550" s="732" t="s">
        <v>654</v>
      </c>
      <c r="G550" s="731" t="s">
        <v>655</v>
      </c>
      <c r="H550" s="731">
        <v>105954</v>
      </c>
      <c r="I550" s="731">
        <v>5954</v>
      </c>
      <c r="J550" s="731" t="s">
        <v>1588</v>
      </c>
      <c r="K550" s="731" t="s">
        <v>1589</v>
      </c>
      <c r="L550" s="734">
        <v>3283.3354810424939</v>
      </c>
      <c r="M550" s="734">
        <v>7</v>
      </c>
      <c r="N550" s="735">
        <v>22983.348367297458</v>
      </c>
    </row>
    <row r="551" spans="1:14" ht="14.45" customHeight="1" x14ac:dyDescent="0.2">
      <c r="A551" s="729" t="s">
        <v>615</v>
      </c>
      <c r="B551" s="730" t="s">
        <v>616</v>
      </c>
      <c r="C551" s="731" t="s">
        <v>631</v>
      </c>
      <c r="D551" s="732" t="s">
        <v>632</v>
      </c>
      <c r="E551" s="733">
        <v>50113001</v>
      </c>
      <c r="F551" s="732" t="s">
        <v>654</v>
      </c>
      <c r="G551" s="731" t="s">
        <v>662</v>
      </c>
      <c r="H551" s="731">
        <v>197864</v>
      </c>
      <c r="I551" s="731">
        <v>97864</v>
      </c>
      <c r="J551" s="731" t="s">
        <v>1590</v>
      </c>
      <c r="K551" s="731" t="s">
        <v>687</v>
      </c>
      <c r="L551" s="734">
        <v>300.08</v>
      </c>
      <c r="M551" s="734">
        <v>6</v>
      </c>
      <c r="N551" s="735">
        <v>1800.48</v>
      </c>
    </row>
    <row r="552" spans="1:14" ht="14.45" customHeight="1" x14ac:dyDescent="0.2">
      <c r="A552" s="729" t="s">
        <v>615</v>
      </c>
      <c r="B552" s="730" t="s">
        <v>616</v>
      </c>
      <c r="C552" s="731" t="s">
        <v>631</v>
      </c>
      <c r="D552" s="732" t="s">
        <v>632</v>
      </c>
      <c r="E552" s="733">
        <v>50113001</v>
      </c>
      <c r="F552" s="732" t="s">
        <v>654</v>
      </c>
      <c r="G552" s="731" t="s">
        <v>655</v>
      </c>
      <c r="H552" s="731">
        <v>186198</v>
      </c>
      <c r="I552" s="731">
        <v>186198</v>
      </c>
      <c r="J552" s="731" t="s">
        <v>1591</v>
      </c>
      <c r="K552" s="731" t="s">
        <v>1592</v>
      </c>
      <c r="L552" s="734">
        <v>45.070000955820831</v>
      </c>
      <c r="M552" s="734">
        <v>5</v>
      </c>
      <c r="N552" s="735">
        <v>225.35000477910415</v>
      </c>
    </row>
    <row r="553" spans="1:14" ht="14.45" customHeight="1" x14ac:dyDescent="0.2">
      <c r="A553" s="729" t="s">
        <v>615</v>
      </c>
      <c r="B553" s="730" t="s">
        <v>616</v>
      </c>
      <c r="C553" s="731" t="s">
        <v>631</v>
      </c>
      <c r="D553" s="732" t="s">
        <v>632</v>
      </c>
      <c r="E553" s="733">
        <v>50113001</v>
      </c>
      <c r="F553" s="732" t="s">
        <v>654</v>
      </c>
      <c r="G553" s="731" t="s">
        <v>662</v>
      </c>
      <c r="H553" s="731">
        <v>995002</v>
      </c>
      <c r="I553" s="731">
        <v>132559</v>
      </c>
      <c r="J553" s="731" t="s">
        <v>1593</v>
      </c>
      <c r="K553" s="731" t="s">
        <v>1594</v>
      </c>
      <c r="L553" s="734">
        <v>80.069999999999993</v>
      </c>
      <c r="M553" s="734">
        <v>2</v>
      </c>
      <c r="N553" s="735">
        <v>160.13999999999999</v>
      </c>
    </row>
    <row r="554" spans="1:14" ht="14.45" customHeight="1" x14ac:dyDescent="0.2">
      <c r="A554" s="729" t="s">
        <v>615</v>
      </c>
      <c r="B554" s="730" t="s">
        <v>616</v>
      </c>
      <c r="C554" s="731" t="s">
        <v>631</v>
      </c>
      <c r="D554" s="732" t="s">
        <v>632</v>
      </c>
      <c r="E554" s="733">
        <v>50113001</v>
      </c>
      <c r="F554" s="732" t="s">
        <v>654</v>
      </c>
      <c r="G554" s="731" t="s">
        <v>662</v>
      </c>
      <c r="H554" s="731">
        <v>233706</v>
      </c>
      <c r="I554" s="731">
        <v>233706</v>
      </c>
      <c r="J554" s="731" t="s">
        <v>1595</v>
      </c>
      <c r="K554" s="731" t="s">
        <v>1596</v>
      </c>
      <c r="L554" s="734">
        <v>408.41</v>
      </c>
      <c r="M554" s="734">
        <v>1</v>
      </c>
      <c r="N554" s="735">
        <v>408.41</v>
      </c>
    </row>
    <row r="555" spans="1:14" ht="14.45" customHeight="1" x14ac:dyDescent="0.2">
      <c r="A555" s="729" t="s">
        <v>615</v>
      </c>
      <c r="B555" s="730" t="s">
        <v>616</v>
      </c>
      <c r="C555" s="731" t="s">
        <v>631</v>
      </c>
      <c r="D555" s="732" t="s">
        <v>632</v>
      </c>
      <c r="E555" s="733">
        <v>50113001</v>
      </c>
      <c r="F555" s="732" t="s">
        <v>654</v>
      </c>
      <c r="G555" s="731" t="s">
        <v>662</v>
      </c>
      <c r="H555" s="731">
        <v>233735</v>
      </c>
      <c r="I555" s="731">
        <v>233735</v>
      </c>
      <c r="J555" s="731" t="s">
        <v>1597</v>
      </c>
      <c r="K555" s="731" t="s">
        <v>1598</v>
      </c>
      <c r="L555" s="734">
        <v>301.44</v>
      </c>
      <c r="M555" s="734">
        <v>2</v>
      </c>
      <c r="N555" s="735">
        <v>602.88</v>
      </c>
    </row>
    <row r="556" spans="1:14" ht="14.45" customHeight="1" x14ac:dyDescent="0.2">
      <c r="A556" s="729" t="s">
        <v>615</v>
      </c>
      <c r="B556" s="730" t="s">
        <v>616</v>
      </c>
      <c r="C556" s="731" t="s">
        <v>631</v>
      </c>
      <c r="D556" s="732" t="s">
        <v>632</v>
      </c>
      <c r="E556" s="733">
        <v>50113001</v>
      </c>
      <c r="F556" s="732" t="s">
        <v>654</v>
      </c>
      <c r="G556" s="731" t="s">
        <v>662</v>
      </c>
      <c r="H556" s="731">
        <v>231956</v>
      </c>
      <c r="I556" s="731">
        <v>231956</v>
      </c>
      <c r="J556" s="731" t="s">
        <v>1599</v>
      </c>
      <c r="K556" s="731" t="s">
        <v>1600</v>
      </c>
      <c r="L556" s="734">
        <v>46.31333333333334</v>
      </c>
      <c r="M556" s="734">
        <v>3</v>
      </c>
      <c r="N556" s="735">
        <v>138.94000000000003</v>
      </c>
    </row>
    <row r="557" spans="1:14" ht="14.45" customHeight="1" x14ac:dyDescent="0.2">
      <c r="A557" s="729" t="s">
        <v>615</v>
      </c>
      <c r="B557" s="730" t="s">
        <v>616</v>
      </c>
      <c r="C557" s="731" t="s">
        <v>631</v>
      </c>
      <c r="D557" s="732" t="s">
        <v>632</v>
      </c>
      <c r="E557" s="733">
        <v>50113001</v>
      </c>
      <c r="F557" s="732" t="s">
        <v>654</v>
      </c>
      <c r="G557" s="731" t="s">
        <v>655</v>
      </c>
      <c r="H557" s="731">
        <v>130434</v>
      </c>
      <c r="I557" s="731">
        <v>30434</v>
      </c>
      <c r="J557" s="731" t="s">
        <v>1601</v>
      </c>
      <c r="K557" s="731" t="s">
        <v>1602</v>
      </c>
      <c r="L557" s="734">
        <v>214.29500000000004</v>
      </c>
      <c r="M557" s="734">
        <v>4</v>
      </c>
      <c r="N557" s="735">
        <v>857.18000000000018</v>
      </c>
    </row>
    <row r="558" spans="1:14" ht="14.45" customHeight="1" x14ac:dyDescent="0.2">
      <c r="A558" s="729" t="s">
        <v>615</v>
      </c>
      <c r="B558" s="730" t="s">
        <v>616</v>
      </c>
      <c r="C558" s="731" t="s">
        <v>631</v>
      </c>
      <c r="D558" s="732" t="s">
        <v>632</v>
      </c>
      <c r="E558" s="733">
        <v>50113001</v>
      </c>
      <c r="F558" s="732" t="s">
        <v>654</v>
      </c>
      <c r="G558" s="731" t="s">
        <v>655</v>
      </c>
      <c r="H558" s="731">
        <v>103550</v>
      </c>
      <c r="I558" s="731">
        <v>3550</v>
      </c>
      <c r="J558" s="731" t="s">
        <v>1601</v>
      </c>
      <c r="K558" s="731" t="s">
        <v>1603</v>
      </c>
      <c r="L558" s="734">
        <v>42.861111111111114</v>
      </c>
      <c r="M558" s="734">
        <v>9</v>
      </c>
      <c r="N558" s="735">
        <v>385.75</v>
      </c>
    </row>
    <row r="559" spans="1:14" ht="14.45" customHeight="1" x14ac:dyDescent="0.2">
      <c r="A559" s="729" t="s">
        <v>615</v>
      </c>
      <c r="B559" s="730" t="s">
        <v>616</v>
      </c>
      <c r="C559" s="731" t="s">
        <v>631</v>
      </c>
      <c r="D559" s="732" t="s">
        <v>632</v>
      </c>
      <c r="E559" s="733">
        <v>50113001</v>
      </c>
      <c r="F559" s="732" t="s">
        <v>654</v>
      </c>
      <c r="G559" s="731" t="s">
        <v>655</v>
      </c>
      <c r="H559" s="731">
        <v>146755</v>
      </c>
      <c r="I559" s="731">
        <v>46755</v>
      </c>
      <c r="J559" s="731" t="s">
        <v>1604</v>
      </c>
      <c r="K559" s="731" t="s">
        <v>1605</v>
      </c>
      <c r="L559" s="734">
        <v>75.5</v>
      </c>
      <c r="M559" s="734">
        <v>1</v>
      </c>
      <c r="N559" s="735">
        <v>75.5</v>
      </c>
    </row>
    <row r="560" spans="1:14" ht="14.45" customHeight="1" x14ac:dyDescent="0.2">
      <c r="A560" s="729" t="s">
        <v>615</v>
      </c>
      <c r="B560" s="730" t="s">
        <v>616</v>
      </c>
      <c r="C560" s="731" t="s">
        <v>631</v>
      </c>
      <c r="D560" s="732" t="s">
        <v>632</v>
      </c>
      <c r="E560" s="733">
        <v>50113001</v>
      </c>
      <c r="F560" s="732" t="s">
        <v>654</v>
      </c>
      <c r="G560" s="731" t="s">
        <v>655</v>
      </c>
      <c r="H560" s="731">
        <v>221884</v>
      </c>
      <c r="I560" s="731">
        <v>221884</v>
      </c>
      <c r="J560" s="731" t="s">
        <v>1606</v>
      </c>
      <c r="K560" s="731" t="s">
        <v>1607</v>
      </c>
      <c r="L560" s="734">
        <v>1980</v>
      </c>
      <c r="M560" s="734">
        <v>2</v>
      </c>
      <c r="N560" s="735">
        <v>3960</v>
      </c>
    </row>
    <row r="561" spans="1:14" ht="14.45" customHeight="1" x14ac:dyDescent="0.2">
      <c r="A561" s="729" t="s">
        <v>615</v>
      </c>
      <c r="B561" s="730" t="s">
        <v>616</v>
      </c>
      <c r="C561" s="731" t="s">
        <v>631</v>
      </c>
      <c r="D561" s="732" t="s">
        <v>632</v>
      </c>
      <c r="E561" s="733">
        <v>50113001</v>
      </c>
      <c r="F561" s="732" t="s">
        <v>654</v>
      </c>
      <c r="G561" s="731" t="s">
        <v>655</v>
      </c>
      <c r="H561" s="731">
        <v>243240</v>
      </c>
      <c r="I561" s="731">
        <v>243240</v>
      </c>
      <c r="J561" s="731" t="s">
        <v>1608</v>
      </c>
      <c r="K561" s="731" t="s">
        <v>1609</v>
      </c>
      <c r="L561" s="734">
        <v>80.759999999999991</v>
      </c>
      <c r="M561" s="734">
        <v>2</v>
      </c>
      <c r="N561" s="735">
        <v>161.51999999999998</v>
      </c>
    </row>
    <row r="562" spans="1:14" ht="14.45" customHeight="1" x14ac:dyDescent="0.2">
      <c r="A562" s="729" t="s">
        <v>615</v>
      </c>
      <c r="B562" s="730" t="s">
        <v>616</v>
      </c>
      <c r="C562" s="731" t="s">
        <v>631</v>
      </c>
      <c r="D562" s="732" t="s">
        <v>632</v>
      </c>
      <c r="E562" s="733">
        <v>50113001</v>
      </c>
      <c r="F562" s="732" t="s">
        <v>654</v>
      </c>
      <c r="G562" s="731" t="s">
        <v>655</v>
      </c>
      <c r="H562" s="731">
        <v>848416</v>
      </c>
      <c r="I562" s="731">
        <v>500287</v>
      </c>
      <c r="J562" s="731" t="s">
        <v>1610</v>
      </c>
      <c r="K562" s="731" t="s">
        <v>1611</v>
      </c>
      <c r="L562" s="734">
        <v>222.96</v>
      </c>
      <c r="M562" s="734">
        <v>1</v>
      </c>
      <c r="N562" s="735">
        <v>222.96</v>
      </c>
    </row>
    <row r="563" spans="1:14" ht="14.45" customHeight="1" x14ac:dyDescent="0.2">
      <c r="A563" s="729" t="s">
        <v>615</v>
      </c>
      <c r="B563" s="730" t="s">
        <v>616</v>
      </c>
      <c r="C563" s="731" t="s">
        <v>631</v>
      </c>
      <c r="D563" s="732" t="s">
        <v>632</v>
      </c>
      <c r="E563" s="733">
        <v>50113001</v>
      </c>
      <c r="F563" s="732" t="s">
        <v>654</v>
      </c>
      <c r="G563" s="731" t="s">
        <v>655</v>
      </c>
      <c r="H563" s="731">
        <v>100643</v>
      </c>
      <c r="I563" s="731">
        <v>643</v>
      </c>
      <c r="J563" s="731" t="s">
        <v>1612</v>
      </c>
      <c r="K563" s="731" t="s">
        <v>1613</v>
      </c>
      <c r="L563" s="734">
        <v>63.019999999999989</v>
      </c>
      <c r="M563" s="734">
        <v>1</v>
      </c>
      <c r="N563" s="735">
        <v>63.019999999999989</v>
      </c>
    </row>
    <row r="564" spans="1:14" ht="14.45" customHeight="1" x14ac:dyDescent="0.2">
      <c r="A564" s="729" t="s">
        <v>615</v>
      </c>
      <c r="B564" s="730" t="s">
        <v>616</v>
      </c>
      <c r="C564" s="731" t="s">
        <v>631</v>
      </c>
      <c r="D564" s="732" t="s">
        <v>632</v>
      </c>
      <c r="E564" s="733">
        <v>50113001</v>
      </c>
      <c r="F564" s="732" t="s">
        <v>654</v>
      </c>
      <c r="G564" s="731" t="s">
        <v>655</v>
      </c>
      <c r="H564" s="731">
        <v>840464</v>
      </c>
      <c r="I564" s="731">
        <v>0</v>
      </c>
      <c r="J564" s="731" t="s">
        <v>1614</v>
      </c>
      <c r="K564" s="731" t="s">
        <v>1615</v>
      </c>
      <c r="L564" s="734">
        <v>45.49</v>
      </c>
      <c r="M564" s="734">
        <v>1</v>
      </c>
      <c r="N564" s="735">
        <v>45.49</v>
      </c>
    </row>
    <row r="565" spans="1:14" ht="14.45" customHeight="1" x14ac:dyDescent="0.2">
      <c r="A565" s="729" t="s">
        <v>615</v>
      </c>
      <c r="B565" s="730" t="s">
        <v>616</v>
      </c>
      <c r="C565" s="731" t="s">
        <v>631</v>
      </c>
      <c r="D565" s="732" t="s">
        <v>632</v>
      </c>
      <c r="E565" s="733">
        <v>50113001</v>
      </c>
      <c r="F565" s="732" t="s">
        <v>654</v>
      </c>
      <c r="G565" s="731" t="s">
        <v>655</v>
      </c>
      <c r="H565" s="731">
        <v>173219</v>
      </c>
      <c r="I565" s="731">
        <v>173219</v>
      </c>
      <c r="J565" s="731" t="s">
        <v>1616</v>
      </c>
      <c r="K565" s="731" t="s">
        <v>1617</v>
      </c>
      <c r="L565" s="734">
        <v>65.88</v>
      </c>
      <c r="M565" s="734">
        <v>1</v>
      </c>
      <c r="N565" s="735">
        <v>65.88</v>
      </c>
    </row>
    <row r="566" spans="1:14" ht="14.45" customHeight="1" x14ac:dyDescent="0.2">
      <c r="A566" s="729" t="s">
        <v>615</v>
      </c>
      <c r="B566" s="730" t="s">
        <v>616</v>
      </c>
      <c r="C566" s="731" t="s">
        <v>631</v>
      </c>
      <c r="D566" s="732" t="s">
        <v>632</v>
      </c>
      <c r="E566" s="733">
        <v>50113001</v>
      </c>
      <c r="F566" s="732" t="s">
        <v>654</v>
      </c>
      <c r="G566" s="731" t="s">
        <v>655</v>
      </c>
      <c r="H566" s="731">
        <v>148673</v>
      </c>
      <c r="I566" s="731">
        <v>148673</v>
      </c>
      <c r="J566" s="731" t="s">
        <v>1618</v>
      </c>
      <c r="K566" s="731" t="s">
        <v>727</v>
      </c>
      <c r="L566" s="734">
        <v>146.11999999999998</v>
      </c>
      <c r="M566" s="734">
        <v>1</v>
      </c>
      <c r="N566" s="735">
        <v>146.11999999999998</v>
      </c>
    </row>
    <row r="567" spans="1:14" ht="14.45" customHeight="1" x14ac:dyDescent="0.2">
      <c r="A567" s="729" t="s">
        <v>615</v>
      </c>
      <c r="B567" s="730" t="s">
        <v>616</v>
      </c>
      <c r="C567" s="731" t="s">
        <v>631</v>
      </c>
      <c r="D567" s="732" t="s">
        <v>632</v>
      </c>
      <c r="E567" s="733">
        <v>50113001</v>
      </c>
      <c r="F567" s="732" t="s">
        <v>654</v>
      </c>
      <c r="G567" s="731" t="s">
        <v>655</v>
      </c>
      <c r="H567" s="731">
        <v>158893</v>
      </c>
      <c r="I567" s="731">
        <v>58893</v>
      </c>
      <c r="J567" s="731" t="s">
        <v>1619</v>
      </c>
      <c r="K567" s="731" t="s">
        <v>1620</v>
      </c>
      <c r="L567" s="734">
        <v>111.53428571428572</v>
      </c>
      <c r="M567" s="734">
        <v>7</v>
      </c>
      <c r="N567" s="735">
        <v>780.74</v>
      </c>
    </row>
    <row r="568" spans="1:14" ht="14.45" customHeight="1" x14ac:dyDescent="0.2">
      <c r="A568" s="729" t="s">
        <v>615</v>
      </c>
      <c r="B568" s="730" t="s">
        <v>616</v>
      </c>
      <c r="C568" s="731" t="s">
        <v>631</v>
      </c>
      <c r="D568" s="732" t="s">
        <v>632</v>
      </c>
      <c r="E568" s="733">
        <v>50113001</v>
      </c>
      <c r="F568" s="732" t="s">
        <v>654</v>
      </c>
      <c r="G568" s="731" t="s">
        <v>655</v>
      </c>
      <c r="H568" s="731">
        <v>200901</v>
      </c>
      <c r="I568" s="731">
        <v>200901</v>
      </c>
      <c r="J568" s="731" t="s">
        <v>1621</v>
      </c>
      <c r="K568" s="731" t="s">
        <v>1622</v>
      </c>
      <c r="L568" s="734">
        <v>196.99</v>
      </c>
      <c r="M568" s="734">
        <v>1</v>
      </c>
      <c r="N568" s="735">
        <v>196.99</v>
      </c>
    </row>
    <row r="569" spans="1:14" ht="14.45" customHeight="1" x14ac:dyDescent="0.2">
      <c r="A569" s="729" t="s">
        <v>615</v>
      </c>
      <c r="B569" s="730" t="s">
        <v>616</v>
      </c>
      <c r="C569" s="731" t="s">
        <v>631</v>
      </c>
      <c r="D569" s="732" t="s">
        <v>632</v>
      </c>
      <c r="E569" s="733">
        <v>50113001</v>
      </c>
      <c r="F569" s="732" t="s">
        <v>654</v>
      </c>
      <c r="G569" s="731" t="s">
        <v>655</v>
      </c>
      <c r="H569" s="731">
        <v>142953</v>
      </c>
      <c r="I569" s="731">
        <v>42953</v>
      </c>
      <c r="J569" s="731" t="s">
        <v>1623</v>
      </c>
      <c r="K569" s="731" t="s">
        <v>1353</v>
      </c>
      <c r="L569" s="734">
        <v>78.893333333333345</v>
      </c>
      <c r="M569" s="734">
        <v>3</v>
      </c>
      <c r="N569" s="735">
        <v>236.68000000000004</v>
      </c>
    </row>
    <row r="570" spans="1:14" ht="14.45" customHeight="1" x14ac:dyDescent="0.2">
      <c r="A570" s="729" t="s">
        <v>615</v>
      </c>
      <c r="B570" s="730" t="s">
        <v>616</v>
      </c>
      <c r="C570" s="731" t="s">
        <v>631</v>
      </c>
      <c r="D570" s="732" t="s">
        <v>632</v>
      </c>
      <c r="E570" s="733">
        <v>50113001</v>
      </c>
      <c r="F570" s="732" t="s">
        <v>654</v>
      </c>
      <c r="G570" s="731" t="s">
        <v>655</v>
      </c>
      <c r="H570" s="731">
        <v>201608</v>
      </c>
      <c r="I570" s="731">
        <v>201608</v>
      </c>
      <c r="J570" s="731" t="s">
        <v>1624</v>
      </c>
      <c r="K570" s="731" t="s">
        <v>1625</v>
      </c>
      <c r="L570" s="734">
        <v>36.055294117647058</v>
      </c>
      <c r="M570" s="734">
        <v>34</v>
      </c>
      <c r="N570" s="735">
        <v>1225.8799999999999</v>
      </c>
    </row>
    <row r="571" spans="1:14" ht="14.45" customHeight="1" x14ac:dyDescent="0.2">
      <c r="A571" s="729" t="s">
        <v>615</v>
      </c>
      <c r="B571" s="730" t="s">
        <v>616</v>
      </c>
      <c r="C571" s="731" t="s">
        <v>631</v>
      </c>
      <c r="D571" s="732" t="s">
        <v>632</v>
      </c>
      <c r="E571" s="733">
        <v>50113001</v>
      </c>
      <c r="F571" s="732" t="s">
        <v>654</v>
      </c>
      <c r="G571" s="731" t="s">
        <v>655</v>
      </c>
      <c r="H571" s="731">
        <v>117926</v>
      </c>
      <c r="I571" s="731">
        <v>201609</v>
      </c>
      <c r="J571" s="731" t="s">
        <v>1624</v>
      </c>
      <c r="K571" s="731" t="s">
        <v>1626</v>
      </c>
      <c r="L571" s="734">
        <v>44.616000951155179</v>
      </c>
      <c r="M571" s="734">
        <v>5</v>
      </c>
      <c r="N571" s="735">
        <v>223.08000475577589</v>
      </c>
    </row>
    <row r="572" spans="1:14" ht="14.45" customHeight="1" x14ac:dyDescent="0.2">
      <c r="A572" s="729" t="s">
        <v>615</v>
      </c>
      <c r="B572" s="730" t="s">
        <v>616</v>
      </c>
      <c r="C572" s="731" t="s">
        <v>631</v>
      </c>
      <c r="D572" s="732" t="s">
        <v>632</v>
      </c>
      <c r="E572" s="733">
        <v>50113001</v>
      </c>
      <c r="F572" s="732" t="s">
        <v>654</v>
      </c>
      <c r="G572" s="731" t="s">
        <v>662</v>
      </c>
      <c r="H572" s="731">
        <v>228547</v>
      </c>
      <c r="I572" s="731">
        <v>228547</v>
      </c>
      <c r="J572" s="731" t="s">
        <v>1627</v>
      </c>
      <c r="K572" s="731" t="s">
        <v>1628</v>
      </c>
      <c r="L572" s="734">
        <v>621.49999999999989</v>
      </c>
      <c r="M572" s="734">
        <v>1</v>
      </c>
      <c r="N572" s="735">
        <v>621.49999999999989</v>
      </c>
    </row>
    <row r="573" spans="1:14" ht="14.45" customHeight="1" x14ac:dyDescent="0.2">
      <c r="A573" s="729" t="s">
        <v>615</v>
      </c>
      <c r="B573" s="730" t="s">
        <v>616</v>
      </c>
      <c r="C573" s="731" t="s">
        <v>631</v>
      </c>
      <c r="D573" s="732" t="s">
        <v>632</v>
      </c>
      <c r="E573" s="733">
        <v>50113001</v>
      </c>
      <c r="F573" s="732" t="s">
        <v>654</v>
      </c>
      <c r="G573" s="731" t="s">
        <v>662</v>
      </c>
      <c r="H573" s="731">
        <v>166030</v>
      </c>
      <c r="I573" s="731">
        <v>66030</v>
      </c>
      <c r="J573" s="731" t="s">
        <v>1629</v>
      </c>
      <c r="K573" s="731" t="s">
        <v>1630</v>
      </c>
      <c r="L573" s="734">
        <v>29.915000370763316</v>
      </c>
      <c r="M573" s="734">
        <v>8</v>
      </c>
      <c r="N573" s="735">
        <v>239.32000296610653</v>
      </c>
    </row>
    <row r="574" spans="1:14" ht="14.45" customHeight="1" x14ac:dyDescent="0.2">
      <c r="A574" s="729" t="s">
        <v>615</v>
      </c>
      <c r="B574" s="730" t="s">
        <v>616</v>
      </c>
      <c r="C574" s="731" t="s">
        <v>631</v>
      </c>
      <c r="D574" s="732" t="s">
        <v>632</v>
      </c>
      <c r="E574" s="733">
        <v>50113001</v>
      </c>
      <c r="F574" s="732" t="s">
        <v>654</v>
      </c>
      <c r="G574" s="731" t="s">
        <v>662</v>
      </c>
      <c r="H574" s="731">
        <v>153951</v>
      </c>
      <c r="I574" s="731">
        <v>53951</v>
      </c>
      <c r="J574" s="731" t="s">
        <v>1631</v>
      </c>
      <c r="K574" s="731" t="s">
        <v>1632</v>
      </c>
      <c r="L574" s="734">
        <v>183.28999999999996</v>
      </c>
      <c r="M574" s="734">
        <v>2</v>
      </c>
      <c r="N574" s="735">
        <v>366.57999999999993</v>
      </c>
    </row>
    <row r="575" spans="1:14" ht="14.45" customHeight="1" x14ac:dyDescent="0.2">
      <c r="A575" s="729" t="s">
        <v>615</v>
      </c>
      <c r="B575" s="730" t="s">
        <v>616</v>
      </c>
      <c r="C575" s="731" t="s">
        <v>631</v>
      </c>
      <c r="D575" s="732" t="s">
        <v>632</v>
      </c>
      <c r="E575" s="733">
        <v>50113001</v>
      </c>
      <c r="F575" s="732" t="s">
        <v>654</v>
      </c>
      <c r="G575" s="731" t="s">
        <v>662</v>
      </c>
      <c r="H575" s="731">
        <v>153950</v>
      </c>
      <c r="I575" s="731">
        <v>53950</v>
      </c>
      <c r="J575" s="731" t="s">
        <v>1633</v>
      </c>
      <c r="K575" s="731" t="s">
        <v>1634</v>
      </c>
      <c r="L575" s="734">
        <v>91.43</v>
      </c>
      <c r="M575" s="734">
        <v>1</v>
      </c>
      <c r="N575" s="735">
        <v>91.43</v>
      </c>
    </row>
    <row r="576" spans="1:14" ht="14.45" customHeight="1" x14ac:dyDescent="0.2">
      <c r="A576" s="729" t="s">
        <v>615</v>
      </c>
      <c r="B576" s="730" t="s">
        <v>616</v>
      </c>
      <c r="C576" s="731" t="s">
        <v>631</v>
      </c>
      <c r="D576" s="732" t="s">
        <v>632</v>
      </c>
      <c r="E576" s="733">
        <v>50113001</v>
      </c>
      <c r="F576" s="732" t="s">
        <v>654</v>
      </c>
      <c r="G576" s="731" t="s">
        <v>662</v>
      </c>
      <c r="H576" s="731">
        <v>233360</v>
      </c>
      <c r="I576" s="731">
        <v>233360</v>
      </c>
      <c r="J576" s="731" t="s">
        <v>1635</v>
      </c>
      <c r="K576" s="731" t="s">
        <v>1636</v>
      </c>
      <c r="L576" s="734">
        <v>24.405302013422823</v>
      </c>
      <c r="M576" s="734">
        <v>149</v>
      </c>
      <c r="N576" s="735">
        <v>3636.3900000000008</v>
      </c>
    </row>
    <row r="577" spans="1:14" ht="14.45" customHeight="1" x14ac:dyDescent="0.2">
      <c r="A577" s="729" t="s">
        <v>615</v>
      </c>
      <c r="B577" s="730" t="s">
        <v>616</v>
      </c>
      <c r="C577" s="731" t="s">
        <v>631</v>
      </c>
      <c r="D577" s="732" t="s">
        <v>632</v>
      </c>
      <c r="E577" s="733">
        <v>50113001</v>
      </c>
      <c r="F577" s="732" t="s">
        <v>654</v>
      </c>
      <c r="G577" s="731" t="s">
        <v>662</v>
      </c>
      <c r="H577" s="731">
        <v>181714</v>
      </c>
      <c r="I577" s="731">
        <v>181714</v>
      </c>
      <c r="J577" s="731" t="s">
        <v>1637</v>
      </c>
      <c r="K577" s="731" t="s">
        <v>1638</v>
      </c>
      <c r="L577" s="734">
        <v>100.88</v>
      </c>
      <c r="M577" s="734">
        <v>3</v>
      </c>
      <c r="N577" s="735">
        <v>302.64</v>
      </c>
    </row>
    <row r="578" spans="1:14" ht="14.45" customHeight="1" x14ac:dyDescent="0.2">
      <c r="A578" s="729" t="s">
        <v>615</v>
      </c>
      <c r="B578" s="730" t="s">
        <v>616</v>
      </c>
      <c r="C578" s="731" t="s">
        <v>631</v>
      </c>
      <c r="D578" s="732" t="s">
        <v>632</v>
      </c>
      <c r="E578" s="733">
        <v>50113001</v>
      </c>
      <c r="F578" s="732" t="s">
        <v>654</v>
      </c>
      <c r="G578" s="731" t="s">
        <v>655</v>
      </c>
      <c r="H578" s="731">
        <v>208357</v>
      </c>
      <c r="I578" s="731">
        <v>208357</v>
      </c>
      <c r="J578" s="731" t="s">
        <v>1639</v>
      </c>
      <c r="K578" s="731" t="s">
        <v>1640</v>
      </c>
      <c r="L578" s="734">
        <v>200.86666666666665</v>
      </c>
      <c r="M578" s="734">
        <v>3</v>
      </c>
      <c r="N578" s="735">
        <v>602.59999999999991</v>
      </c>
    </row>
    <row r="579" spans="1:14" ht="14.45" customHeight="1" x14ac:dyDescent="0.2">
      <c r="A579" s="729" t="s">
        <v>615</v>
      </c>
      <c r="B579" s="730" t="s">
        <v>616</v>
      </c>
      <c r="C579" s="731" t="s">
        <v>631</v>
      </c>
      <c r="D579" s="732" t="s">
        <v>632</v>
      </c>
      <c r="E579" s="733">
        <v>50113001</v>
      </c>
      <c r="F579" s="732" t="s">
        <v>654</v>
      </c>
      <c r="G579" s="731" t="s">
        <v>662</v>
      </c>
      <c r="H579" s="731">
        <v>237620</v>
      </c>
      <c r="I579" s="731">
        <v>237620</v>
      </c>
      <c r="J579" s="731" t="s">
        <v>1641</v>
      </c>
      <c r="K579" s="731" t="s">
        <v>1642</v>
      </c>
      <c r="L579" s="734">
        <v>172.43</v>
      </c>
      <c r="M579" s="734">
        <v>1</v>
      </c>
      <c r="N579" s="735">
        <v>172.43</v>
      </c>
    </row>
    <row r="580" spans="1:14" ht="14.45" customHeight="1" x14ac:dyDescent="0.2">
      <c r="A580" s="729" t="s">
        <v>615</v>
      </c>
      <c r="B580" s="730" t="s">
        <v>616</v>
      </c>
      <c r="C580" s="731" t="s">
        <v>631</v>
      </c>
      <c r="D580" s="732" t="s">
        <v>632</v>
      </c>
      <c r="E580" s="733">
        <v>50113001</v>
      </c>
      <c r="F580" s="732" t="s">
        <v>654</v>
      </c>
      <c r="G580" s="731" t="s">
        <v>662</v>
      </c>
      <c r="H580" s="731">
        <v>242527</v>
      </c>
      <c r="I580" s="731">
        <v>242527</v>
      </c>
      <c r="J580" s="731" t="s">
        <v>1643</v>
      </c>
      <c r="K580" s="731" t="s">
        <v>1644</v>
      </c>
      <c r="L580" s="734">
        <v>247.89999999999998</v>
      </c>
      <c r="M580" s="734">
        <v>2</v>
      </c>
      <c r="N580" s="735">
        <v>495.79999999999995</v>
      </c>
    </row>
    <row r="581" spans="1:14" ht="14.45" customHeight="1" x14ac:dyDescent="0.2">
      <c r="A581" s="729" t="s">
        <v>615</v>
      </c>
      <c r="B581" s="730" t="s">
        <v>616</v>
      </c>
      <c r="C581" s="731" t="s">
        <v>631</v>
      </c>
      <c r="D581" s="732" t="s">
        <v>632</v>
      </c>
      <c r="E581" s="733">
        <v>50113001</v>
      </c>
      <c r="F581" s="732" t="s">
        <v>654</v>
      </c>
      <c r="G581" s="731" t="s">
        <v>662</v>
      </c>
      <c r="H581" s="731">
        <v>846141</v>
      </c>
      <c r="I581" s="731">
        <v>107794</v>
      </c>
      <c r="J581" s="731" t="s">
        <v>1645</v>
      </c>
      <c r="K581" s="731" t="s">
        <v>1646</v>
      </c>
      <c r="L581" s="734">
        <v>202.77</v>
      </c>
      <c r="M581" s="734">
        <v>1</v>
      </c>
      <c r="N581" s="735">
        <v>202.77</v>
      </c>
    </row>
    <row r="582" spans="1:14" ht="14.45" customHeight="1" x14ac:dyDescent="0.2">
      <c r="A582" s="729" t="s">
        <v>615</v>
      </c>
      <c r="B582" s="730" t="s">
        <v>616</v>
      </c>
      <c r="C582" s="731" t="s">
        <v>631</v>
      </c>
      <c r="D582" s="732" t="s">
        <v>632</v>
      </c>
      <c r="E582" s="733">
        <v>50113001</v>
      </c>
      <c r="F582" s="732" t="s">
        <v>654</v>
      </c>
      <c r="G582" s="731" t="s">
        <v>662</v>
      </c>
      <c r="H582" s="731">
        <v>849578</v>
      </c>
      <c r="I582" s="731">
        <v>149480</v>
      </c>
      <c r="J582" s="731" t="s">
        <v>1647</v>
      </c>
      <c r="K582" s="731" t="s">
        <v>1648</v>
      </c>
      <c r="L582" s="734">
        <v>64.11</v>
      </c>
      <c r="M582" s="734">
        <v>2</v>
      </c>
      <c r="N582" s="735">
        <v>128.22</v>
      </c>
    </row>
    <row r="583" spans="1:14" ht="14.45" customHeight="1" x14ac:dyDescent="0.2">
      <c r="A583" s="729" t="s">
        <v>615</v>
      </c>
      <c r="B583" s="730" t="s">
        <v>616</v>
      </c>
      <c r="C583" s="731" t="s">
        <v>631</v>
      </c>
      <c r="D583" s="732" t="s">
        <v>632</v>
      </c>
      <c r="E583" s="733">
        <v>50113001</v>
      </c>
      <c r="F583" s="732" t="s">
        <v>654</v>
      </c>
      <c r="G583" s="731" t="s">
        <v>662</v>
      </c>
      <c r="H583" s="731">
        <v>149483</v>
      </c>
      <c r="I583" s="731">
        <v>149483</v>
      </c>
      <c r="J583" s="731" t="s">
        <v>1647</v>
      </c>
      <c r="K583" s="731" t="s">
        <v>1649</v>
      </c>
      <c r="L583" s="734">
        <v>138.94999999999996</v>
      </c>
      <c r="M583" s="734">
        <v>1</v>
      </c>
      <c r="N583" s="735">
        <v>138.94999999999996</v>
      </c>
    </row>
    <row r="584" spans="1:14" ht="14.45" customHeight="1" x14ac:dyDescent="0.2">
      <c r="A584" s="729" t="s">
        <v>615</v>
      </c>
      <c r="B584" s="730" t="s">
        <v>616</v>
      </c>
      <c r="C584" s="731" t="s">
        <v>631</v>
      </c>
      <c r="D584" s="732" t="s">
        <v>632</v>
      </c>
      <c r="E584" s="733">
        <v>50113002</v>
      </c>
      <c r="F584" s="732" t="s">
        <v>1650</v>
      </c>
      <c r="G584" s="731" t="s">
        <v>655</v>
      </c>
      <c r="H584" s="731">
        <v>396920</v>
      </c>
      <c r="I584" s="731">
        <v>100152</v>
      </c>
      <c r="J584" s="731" t="s">
        <v>1651</v>
      </c>
      <c r="K584" s="731" t="s">
        <v>1652</v>
      </c>
      <c r="L584" s="734">
        <v>2857.64</v>
      </c>
      <c r="M584" s="734">
        <v>3</v>
      </c>
      <c r="N584" s="735">
        <v>8572.92</v>
      </c>
    </row>
    <row r="585" spans="1:14" ht="14.45" customHeight="1" x14ac:dyDescent="0.2">
      <c r="A585" s="729" t="s">
        <v>615</v>
      </c>
      <c r="B585" s="730" t="s">
        <v>616</v>
      </c>
      <c r="C585" s="731" t="s">
        <v>631</v>
      </c>
      <c r="D585" s="732" t="s">
        <v>632</v>
      </c>
      <c r="E585" s="733">
        <v>50113002</v>
      </c>
      <c r="F585" s="732" t="s">
        <v>1650</v>
      </c>
      <c r="G585" s="731" t="s">
        <v>655</v>
      </c>
      <c r="H585" s="731">
        <v>149415</v>
      </c>
      <c r="I585" s="731">
        <v>49415</v>
      </c>
      <c r="J585" s="731" t="s">
        <v>1653</v>
      </c>
      <c r="K585" s="731" t="s">
        <v>1654</v>
      </c>
      <c r="L585" s="734">
        <v>1728.25</v>
      </c>
      <c r="M585" s="734">
        <v>11</v>
      </c>
      <c r="N585" s="735">
        <v>19010.75</v>
      </c>
    </row>
    <row r="586" spans="1:14" ht="14.45" customHeight="1" x14ac:dyDescent="0.2">
      <c r="A586" s="729" t="s">
        <v>615</v>
      </c>
      <c r="B586" s="730" t="s">
        <v>616</v>
      </c>
      <c r="C586" s="731" t="s">
        <v>631</v>
      </c>
      <c r="D586" s="732" t="s">
        <v>632</v>
      </c>
      <c r="E586" s="733">
        <v>50113002</v>
      </c>
      <c r="F586" s="732" t="s">
        <v>1650</v>
      </c>
      <c r="G586" s="731" t="s">
        <v>655</v>
      </c>
      <c r="H586" s="731">
        <v>149409</v>
      </c>
      <c r="I586" s="731">
        <v>49409</v>
      </c>
      <c r="J586" s="731" t="s">
        <v>1655</v>
      </c>
      <c r="K586" s="731" t="s">
        <v>1654</v>
      </c>
      <c r="L586" s="734">
        <v>1366.6100000000001</v>
      </c>
      <c r="M586" s="734">
        <v>14</v>
      </c>
      <c r="N586" s="735">
        <v>19132.54</v>
      </c>
    </row>
    <row r="587" spans="1:14" ht="14.45" customHeight="1" x14ac:dyDescent="0.2">
      <c r="A587" s="729" t="s">
        <v>615</v>
      </c>
      <c r="B587" s="730" t="s">
        <v>616</v>
      </c>
      <c r="C587" s="731" t="s">
        <v>631</v>
      </c>
      <c r="D587" s="732" t="s">
        <v>632</v>
      </c>
      <c r="E587" s="733">
        <v>50113002</v>
      </c>
      <c r="F587" s="732" t="s">
        <v>1650</v>
      </c>
      <c r="G587" s="731" t="s">
        <v>655</v>
      </c>
      <c r="H587" s="731">
        <v>396914</v>
      </c>
      <c r="I587" s="731">
        <v>52301</v>
      </c>
      <c r="J587" s="731" t="s">
        <v>1656</v>
      </c>
      <c r="K587" s="731" t="s">
        <v>1652</v>
      </c>
      <c r="L587" s="734">
        <v>2221.34</v>
      </c>
      <c r="M587" s="734">
        <v>1</v>
      </c>
      <c r="N587" s="735">
        <v>2221.34</v>
      </c>
    </row>
    <row r="588" spans="1:14" ht="14.45" customHeight="1" x14ac:dyDescent="0.2">
      <c r="A588" s="729" t="s">
        <v>615</v>
      </c>
      <c r="B588" s="730" t="s">
        <v>616</v>
      </c>
      <c r="C588" s="731" t="s">
        <v>631</v>
      </c>
      <c r="D588" s="732" t="s">
        <v>632</v>
      </c>
      <c r="E588" s="733">
        <v>50113002</v>
      </c>
      <c r="F588" s="732" t="s">
        <v>1650</v>
      </c>
      <c r="G588" s="731" t="s">
        <v>655</v>
      </c>
      <c r="H588" s="731">
        <v>103513</v>
      </c>
      <c r="I588" s="731">
        <v>3513</v>
      </c>
      <c r="J588" s="731" t="s">
        <v>1657</v>
      </c>
      <c r="K588" s="731" t="s">
        <v>1658</v>
      </c>
      <c r="L588" s="734">
        <v>2000</v>
      </c>
      <c r="M588" s="734">
        <v>8</v>
      </c>
      <c r="N588" s="735">
        <v>16000</v>
      </c>
    </row>
    <row r="589" spans="1:14" ht="14.45" customHeight="1" x14ac:dyDescent="0.2">
      <c r="A589" s="729" t="s">
        <v>615</v>
      </c>
      <c r="B589" s="730" t="s">
        <v>616</v>
      </c>
      <c r="C589" s="731" t="s">
        <v>631</v>
      </c>
      <c r="D589" s="732" t="s">
        <v>632</v>
      </c>
      <c r="E589" s="733">
        <v>50113002</v>
      </c>
      <c r="F589" s="732" t="s">
        <v>1650</v>
      </c>
      <c r="G589" s="731" t="s">
        <v>655</v>
      </c>
      <c r="H589" s="731">
        <v>213095</v>
      </c>
      <c r="I589" s="731">
        <v>213095</v>
      </c>
      <c r="J589" s="731" t="s">
        <v>1659</v>
      </c>
      <c r="K589" s="731" t="s">
        <v>1660</v>
      </c>
      <c r="L589" s="734">
        <v>4361.37</v>
      </c>
      <c r="M589" s="734">
        <v>1</v>
      </c>
      <c r="N589" s="735">
        <v>4361.37</v>
      </c>
    </row>
    <row r="590" spans="1:14" ht="14.45" customHeight="1" x14ac:dyDescent="0.2">
      <c r="A590" s="729" t="s">
        <v>615</v>
      </c>
      <c r="B590" s="730" t="s">
        <v>616</v>
      </c>
      <c r="C590" s="731" t="s">
        <v>631</v>
      </c>
      <c r="D590" s="732" t="s">
        <v>632</v>
      </c>
      <c r="E590" s="733">
        <v>50113002</v>
      </c>
      <c r="F590" s="732" t="s">
        <v>1650</v>
      </c>
      <c r="G590" s="731" t="s">
        <v>655</v>
      </c>
      <c r="H590" s="731">
        <v>397302</v>
      </c>
      <c r="I590" s="731">
        <v>3290</v>
      </c>
      <c r="J590" s="731" t="s">
        <v>1661</v>
      </c>
      <c r="K590" s="731" t="s">
        <v>1662</v>
      </c>
      <c r="L590" s="734">
        <v>1322.7300000000002</v>
      </c>
      <c r="M590" s="734">
        <v>5</v>
      </c>
      <c r="N590" s="735">
        <v>6613.6500000000015</v>
      </c>
    </row>
    <row r="591" spans="1:14" ht="14.45" customHeight="1" x14ac:dyDescent="0.2">
      <c r="A591" s="729" t="s">
        <v>615</v>
      </c>
      <c r="B591" s="730" t="s">
        <v>616</v>
      </c>
      <c r="C591" s="731" t="s">
        <v>631</v>
      </c>
      <c r="D591" s="732" t="s">
        <v>632</v>
      </c>
      <c r="E591" s="733">
        <v>50113002</v>
      </c>
      <c r="F591" s="732" t="s">
        <v>1650</v>
      </c>
      <c r="G591" s="731" t="s">
        <v>655</v>
      </c>
      <c r="H591" s="731">
        <v>103414</v>
      </c>
      <c r="I591" s="731">
        <v>3414</v>
      </c>
      <c r="J591" s="731" t="s">
        <v>1661</v>
      </c>
      <c r="K591" s="731" t="s">
        <v>1658</v>
      </c>
      <c r="L591" s="734">
        <v>2513.7400000000002</v>
      </c>
      <c r="M591" s="734">
        <v>10</v>
      </c>
      <c r="N591" s="735">
        <v>25137.4</v>
      </c>
    </row>
    <row r="592" spans="1:14" ht="14.45" customHeight="1" x14ac:dyDescent="0.2">
      <c r="A592" s="729" t="s">
        <v>615</v>
      </c>
      <c r="B592" s="730" t="s">
        <v>616</v>
      </c>
      <c r="C592" s="731" t="s">
        <v>631</v>
      </c>
      <c r="D592" s="732" t="s">
        <v>632</v>
      </c>
      <c r="E592" s="733">
        <v>50113002</v>
      </c>
      <c r="F592" s="732" t="s">
        <v>1650</v>
      </c>
      <c r="G592" s="731" t="s">
        <v>655</v>
      </c>
      <c r="H592" s="731">
        <v>227400</v>
      </c>
      <c r="I592" s="731">
        <v>227400</v>
      </c>
      <c r="J592" s="731" t="s">
        <v>1663</v>
      </c>
      <c r="K592" s="731" t="s">
        <v>1664</v>
      </c>
      <c r="L592" s="734">
        <v>4708.0000000000009</v>
      </c>
      <c r="M592" s="734">
        <v>1</v>
      </c>
      <c r="N592" s="735">
        <v>4708.0000000000009</v>
      </c>
    </row>
    <row r="593" spans="1:14" ht="14.45" customHeight="1" x14ac:dyDescent="0.2">
      <c r="A593" s="729" t="s">
        <v>615</v>
      </c>
      <c r="B593" s="730" t="s">
        <v>616</v>
      </c>
      <c r="C593" s="731" t="s">
        <v>631</v>
      </c>
      <c r="D593" s="732" t="s">
        <v>632</v>
      </c>
      <c r="E593" s="733">
        <v>50113002</v>
      </c>
      <c r="F593" s="732" t="s">
        <v>1650</v>
      </c>
      <c r="G593" s="731" t="s">
        <v>655</v>
      </c>
      <c r="H593" s="731">
        <v>157108</v>
      </c>
      <c r="I593" s="731">
        <v>157108</v>
      </c>
      <c r="J593" s="731" t="s">
        <v>1665</v>
      </c>
      <c r="K593" s="731" t="s">
        <v>1666</v>
      </c>
      <c r="L593" s="734">
        <v>3080.0000000000005</v>
      </c>
      <c r="M593" s="734">
        <v>2</v>
      </c>
      <c r="N593" s="735">
        <v>6160.0000000000009</v>
      </c>
    </row>
    <row r="594" spans="1:14" ht="14.45" customHeight="1" x14ac:dyDescent="0.2">
      <c r="A594" s="729" t="s">
        <v>615</v>
      </c>
      <c r="B594" s="730" t="s">
        <v>616</v>
      </c>
      <c r="C594" s="731" t="s">
        <v>631</v>
      </c>
      <c r="D594" s="732" t="s">
        <v>632</v>
      </c>
      <c r="E594" s="733">
        <v>50113002</v>
      </c>
      <c r="F594" s="732" t="s">
        <v>1650</v>
      </c>
      <c r="G594" s="731" t="s">
        <v>655</v>
      </c>
      <c r="H594" s="731">
        <v>397371</v>
      </c>
      <c r="I594" s="731">
        <v>157110</v>
      </c>
      <c r="J594" s="731" t="s">
        <v>1667</v>
      </c>
      <c r="K594" s="731" t="s">
        <v>1668</v>
      </c>
      <c r="L594" s="734">
        <v>3603.6</v>
      </c>
      <c r="M594" s="734">
        <v>1</v>
      </c>
      <c r="N594" s="735">
        <v>3603.6</v>
      </c>
    </row>
    <row r="595" spans="1:14" ht="14.45" customHeight="1" x14ac:dyDescent="0.2">
      <c r="A595" s="729" t="s">
        <v>615</v>
      </c>
      <c r="B595" s="730" t="s">
        <v>616</v>
      </c>
      <c r="C595" s="731" t="s">
        <v>631</v>
      </c>
      <c r="D595" s="732" t="s">
        <v>632</v>
      </c>
      <c r="E595" s="733">
        <v>50113002</v>
      </c>
      <c r="F595" s="732" t="s">
        <v>1650</v>
      </c>
      <c r="G595" s="731" t="s">
        <v>655</v>
      </c>
      <c r="H595" s="731">
        <v>500716</v>
      </c>
      <c r="I595" s="731">
        <v>157112</v>
      </c>
      <c r="J595" s="731" t="s">
        <v>1667</v>
      </c>
      <c r="K595" s="731" t="s">
        <v>1669</v>
      </c>
      <c r="L595" s="734">
        <v>3192.6400000000003</v>
      </c>
      <c r="M595" s="734">
        <v>10</v>
      </c>
      <c r="N595" s="735">
        <v>31926.400000000001</v>
      </c>
    </row>
    <row r="596" spans="1:14" ht="14.45" customHeight="1" x14ac:dyDescent="0.2">
      <c r="A596" s="729" t="s">
        <v>615</v>
      </c>
      <c r="B596" s="730" t="s">
        <v>616</v>
      </c>
      <c r="C596" s="731" t="s">
        <v>631</v>
      </c>
      <c r="D596" s="732" t="s">
        <v>632</v>
      </c>
      <c r="E596" s="733">
        <v>50113006</v>
      </c>
      <c r="F596" s="732" t="s">
        <v>1670</v>
      </c>
      <c r="G596" s="731" t="s">
        <v>662</v>
      </c>
      <c r="H596" s="731">
        <v>33833</v>
      </c>
      <c r="I596" s="731">
        <v>33833</v>
      </c>
      <c r="J596" s="731" t="s">
        <v>1671</v>
      </c>
      <c r="K596" s="731" t="s">
        <v>1672</v>
      </c>
      <c r="L596" s="734">
        <v>163.80999999999997</v>
      </c>
      <c r="M596" s="734">
        <v>35</v>
      </c>
      <c r="N596" s="735">
        <v>5733.3499999999995</v>
      </c>
    </row>
    <row r="597" spans="1:14" ht="14.45" customHeight="1" x14ac:dyDescent="0.2">
      <c r="A597" s="729" t="s">
        <v>615</v>
      </c>
      <c r="B597" s="730" t="s">
        <v>616</v>
      </c>
      <c r="C597" s="731" t="s">
        <v>631</v>
      </c>
      <c r="D597" s="732" t="s">
        <v>632</v>
      </c>
      <c r="E597" s="733">
        <v>50113006</v>
      </c>
      <c r="F597" s="732" t="s">
        <v>1670</v>
      </c>
      <c r="G597" s="731" t="s">
        <v>655</v>
      </c>
      <c r="H597" s="731">
        <v>217087</v>
      </c>
      <c r="I597" s="731">
        <v>217087</v>
      </c>
      <c r="J597" s="731" t="s">
        <v>1673</v>
      </c>
      <c r="K597" s="731" t="s">
        <v>1672</v>
      </c>
      <c r="L597" s="734">
        <v>163.80999999999997</v>
      </c>
      <c r="M597" s="734">
        <v>10</v>
      </c>
      <c r="N597" s="735">
        <v>1638.0999999999997</v>
      </c>
    </row>
    <row r="598" spans="1:14" ht="14.45" customHeight="1" x14ac:dyDescent="0.2">
      <c r="A598" s="729" t="s">
        <v>615</v>
      </c>
      <c r="B598" s="730" t="s">
        <v>616</v>
      </c>
      <c r="C598" s="731" t="s">
        <v>631</v>
      </c>
      <c r="D598" s="732" t="s">
        <v>632</v>
      </c>
      <c r="E598" s="733">
        <v>50113006</v>
      </c>
      <c r="F598" s="732" t="s">
        <v>1670</v>
      </c>
      <c r="G598" s="731" t="s">
        <v>655</v>
      </c>
      <c r="H598" s="731">
        <v>217088</v>
      </c>
      <c r="I598" s="731">
        <v>217088</v>
      </c>
      <c r="J598" s="731" t="s">
        <v>1674</v>
      </c>
      <c r="K598" s="731" t="s">
        <v>1672</v>
      </c>
      <c r="L598" s="734">
        <v>163.80999999999997</v>
      </c>
      <c r="M598" s="734">
        <v>17</v>
      </c>
      <c r="N598" s="735">
        <v>2784.7699999999995</v>
      </c>
    </row>
    <row r="599" spans="1:14" ht="14.45" customHeight="1" x14ac:dyDescent="0.2">
      <c r="A599" s="729" t="s">
        <v>615</v>
      </c>
      <c r="B599" s="730" t="s">
        <v>616</v>
      </c>
      <c r="C599" s="731" t="s">
        <v>631</v>
      </c>
      <c r="D599" s="732" t="s">
        <v>632</v>
      </c>
      <c r="E599" s="733">
        <v>50113006</v>
      </c>
      <c r="F599" s="732" t="s">
        <v>1670</v>
      </c>
      <c r="G599" s="731" t="s">
        <v>655</v>
      </c>
      <c r="H599" s="731">
        <v>397803</v>
      </c>
      <c r="I599" s="731">
        <v>217084</v>
      </c>
      <c r="J599" s="731" t="s">
        <v>1675</v>
      </c>
      <c r="K599" s="731" t="s">
        <v>1676</v>
      </c>
      <c r="L599" s="734">
        <v>1776.7500000000002</v>
      </c>
      <c r="M599" s="734">
        <v>1.6666666666666665</v>
      </c>
      <c r="N599" s="735">
        <v>2961.25</v>
      </c>
    </row>
    <row r="600" spans="1:14" ht="14.45" customHeight="1" x14ac:dyDescent="0.2">
      <c r="A600" s="729" t="s">
        <v>615</v>
      </c>
      <c r="B600" s="730" t="s">
        <v>616</v>
      </c>
      <c r="C600" s="731" t="s">
        <v>631</v>
      </c>
      <c r="D600" s="732" t="s">
        <v>632</v>
      </c>
      <c r="E600" s="733">
        <v>50113006</v>
      </c>
      <c r="F600" s="732" t="s">
        <v>1670</v>
      </c>
      <c r="G600" s="731" t="s">
        <v>655</v>
      </c>
      <c r="H600" s="731">
        <v>989753</v>
      </c>
      <c r="I600" s="731">
        <v>0</v>
      </c>
      <c r="J600" s="731" t="s">
        <v>1677</v>
      </c>
      <c r="K600" s="731" t="s">
        <v>1678</v>
      </c>
      <c r="L600" s="734">
        <v>196.07999999999998</v>
      </c>
      <c r="M600" s="734">
        <v>5</v>
      </c>
      <c r="N600" s="735">
        <v>980.39999999999986</v>
      </c>
    </row>
    <row r="601" spans="1:14" ht="14.45" customHeight="1" x14ac:dyDescent="0.2">
      <c r="A601" s="729" t="s">
        <v>615</v>
      </c>
      <c r="B601" s="730" t="s">
        <v>616</v>
      </c>
      <c r="C601" s="731" t="s">
        <v>631</v>
      </c>
      <c r="D601" s="732" t="s">
        <v>632</v>
      </c>
      <c r="E601" s="733">
        <v>50113006</v>
      </c>
      <c r="F601" s="732" t="s">
        <v>1670</v>
      </c>
      <c r="G601" s="731" t="s">
        <v>662</v>
      </c>
      <c r="H601" s="731">
        <v>33741</v>
      </c>
      <c r="I601" s="731">
        <v>33741</v>
      </c>
      <c r="J601" s="731" t="s">
        <v>1679</v>
      </c>
      <c r="K601" s="731" t="s">
        <v>1680</v>
      </c>
      <c r="L601" s="734">
        <v>111.80999999999999</v>
      </c>
      <c r="M601" s="734">
        <v>10</v>
      </c>
      <c r="N601" s="735">
        <v>1118.0999999999999</v>
      </c>
    </row>
    <row r="602" spans="1:14" ht="14.45" customHeight="1" x14ac:dyDescent="0.2">
      <c r="A602" s="729" t="s">
        <v>615</v>
      </c>
      <c r="B602" s="730" t="s">
        <v>616</v>
      </c>
      <c r="C602" s="731" t="s">
        <v>631</v>
      </c>
      <c r="D602" s="732" t="s">
        <v>632</v>
      </c>
      <c r="E602" s="733">
        <v>50113006</v>
      </c>
      <c r="F602" s="732" t="s">
        <v>1670</v>
      </c>
      <c r="G602" s="731" t="s">
        <v>662</v>
      </c>
      <c r="H602" s="731">
        <v>33897</v>
      </c>
      <c r="I602" s="731">
        <v>33897</v>
      </c>
      <c r="J602" s="731" t="s">
        <v>1681</v>
      </c>
      <c r="K602" s="731" t="s">
        <v>1680</v>
      </c>
      <c r="L602" s="734">
        <v>111.80999999999999</v>
      </c>
      <c r="M602" s="734">
        <v>5</v>
      </c>
      <c r="N602" s="735">
        <v>559.04999999999995</v>
      </c>
    </row>
    <row r="603" spans="1:14" ht="14.45" customHeight="1" x14ac:dyDescent="0.2">
      <c r="A603" s="729" t="s">
        <v>615</v>
      </c>
      <c r="B603" s="730" t="s">
        <v>616</v>
      </c>
      <c r="C603" s="731" t="s">
        <v>631</v>
      </c>
      <c r="D603" s="732" t="s">
        <v>632</v>
      </c>
      <c r="E603" s="733">
        <v>50113006</v>
      </c>
      <c r="F603" s="732" t="s">
        <v>1670</v>
      </c>
      <c r="G603" s="731" t="s">
        <v>662</v>
      </c>
      <c r="H603" s="731">
        <v>33742</v>
      </c>
      <c r="I603" s="731">
        <v>33742</v>
      </c>
      <c r="J603" s="731" t="s">
        <v>1682</v>
      </c>
      <c r="K603" s="731" t="s">
        <v>1680</v>
      </c>
      <c r="L603" s="734">
        <v>111.80999999999997</v>
      </c>
      <c r="M603" s="734">
        <v>7</v>
      </c>
      <c r="N603" s="735">
        <v>782.66999999999985</v>
      </c>
    </row>
    <row r="604" spans="1:14" ht="14.45" customHeight="1" x14ac:dyDescent="0.2">
      <c r="A604" s="729" t="s">
        <v>615</v>
      </c>
      <c r="B604" s="730" t="s">
        <v>616</v>
      </c>
      <c r="C604" s="731" t="s">
        <v>631</v>
      </c>
      <c r="D604" s="732" t="s">
        <v>632</v>
      </c>
      <c r="E604" s="733">
        <v>50113006</v>
      </c>
      <c r="F604" s="732" t="s">
        <v>1670</v>
      </c>
      <c r="G604" s="731" t="s">
        <v>662</v>
      </c>
      <c r="H604" s="731">
        <v>33740</v>
      </c>
      <c r="I604" s="731">
        <v>33740</v>
      </c>
      <c r="J604" s="731" t="s">
        <v>1683</v>
      </c>
      <c r="K604" s="731" t="s">
        <v>1680</v>
      </c>
      <c r="L604" s="734">
        <v>111.81000000000003</v>
      </c>
      <c r="M604" s="734">
        <v>7</v>
      </c>
      <c r="N604" s="735">
        <v>782.67000000000019</v>
      </c>
    </row>
    <row r="605" spans="1:14" ht="14.45" customHeight="1" x14ac:dyDescent="0.2">
      <c r="A605" s="729" t="s">
        <v>615</v>
      </c>
      <c r="B605" s="730" t="s">
        <v>616</v>
      </c>
      <c r="C605" s="731" t="s">
        <v>631</v>
      </c>
      <c r="D605" s="732" t="s">
        <v>632</v>
      </c>
      <c r="E605" s="733">
        <v>50113006</v>
      </c>
      <c r="F605" s="732" t="s">
        <v>1670</v>
      </c>
      <c r="G605" s="731" t="s">
        <v>662</v>
      </c>
      <c r="H605" s="731">
        <v>33739</v>
      </c>
      <c r="I605" s="731">
        <v>33739</v>
      </c>
      <c r="J605" s="731" t="s">
        <v>1684</v>
      </c>
      <c r="K605" s="731" t="s">
        <v>1680</v>
      </c>
      <c r="L605" s="734">
        <v>111.81000000000002</v>
      </c>
      <c r="M605" s="734">
        <v>3</v>
      </c>
      <c r="N605" s="735">
        <v>335.43000000000006</v>
      </c>
    </row>
    <row r="606" spans="1:14" ht="14.45" customHeight="1" x14ac:dyDescent="0.2">
      <c r="A606" s="729" t="s">
        <v>615</v>
      </c>
      <c r="B606" s="730" t="s">
        <v>616</v>
      </c>
      <c r="C606" s="731" t="s">
        <v>631</v>
      </c>
      <c r="D606" s="732" t="s">
        <v>632</v>
      </c>
      <c r="E606" s="733">
        <v>50113006</v>
      </c>
      <c r="F606" s="732" t="s">
        <v>1670</v>
      </c>
      <c r="G606" s="731" t="s">
        <v>662</v>
      </c>
      <c r="H606" s="731">
        <v>846765</v>
      </c>
      <c r="I606" s="731">
        <v>33421</v>
      </c>
      <c r="J606" s="731" t="s">
        <v>1685</v>
      </c>
      <c r="K606" s="731" t="s">
        <v>1680</v>
      </c>
      <c r="L606" s="734">
        <v>138.54000000000002</v>
      </c>
      <c r="M606" s="734">
        <v>2</v>
      </c>
      <c r="N606" s="735">
        <v>277.08000000000004</v>
      </c>
    </row>
    <row r="607" spans="1:14" ht="14.45" customHeight="1" x14ac:dyDescent="0.2">
      <c r="A607" s="729" t="s">
        <v>615</v>
      </c>
      <c r="B607" s="730" t="s">
        <v>616</v>
      </c>
      <c r="C607" s="731" t="s">
        <v>631</v>
      </c>
      <c r="D607" s="732" t="s">
        <v>632</v>
      </c>
      <c r="E607" s="733">
        <v>50113006</v>
      </c>
      <c r="F607" s="732" t="s">
        <v>1670</v>
      </c>
      <c r="G607" s="731" t="s">
        <v>662</v>
      </c>
      <c r="H607" s="731">
        <v>33866</v>
      </c>
      <c r="I607" s="731">
        <v>33866</v>
      </c>
      <c r="J607" s="731" t="s">
        <v>1686</v>
      </c>
      <c r="K607" s="731" t="s">
        <v>1680</v>
      </c>
      <c r="L607" s="734">
        <v>138.54</v>
      </c>
      <c r="M607" s="734">
        <v>1</v>
      </c>
      <c r="N607" s="735">
        <v>138.54</v>
      </c>
    </row>
    <row r="608" spans="1:14" ht="14.45" customHeight="1" x14ac:dyDescent="0.2">
      <c r="A608" s="729" t="s">
        <v>615</v>
      </c>
      <c r="B608" s="730" t="s">
        <v>616</v>
      </c>
      <c r="C608" s="731" t="s">
        <v>631</v>
      </c>
      <c r="D608" s="732" t="s">
        <v>632</v>
      </c>
      <c r="E608" s="733">
        <v>50113006</v>
      </c>
      <c r="F608" s="732" t="s">
        <v>1670</v>
      </c>
      <c r="G608" s="731" t="s">
        <v>662</v>
      </c>
      <c r="H608" s="731">
        <v>987792</v>
      </c>
      <c r="I608" s="731">
        <v>33749</v>
      </c>
      <c r="J608" s="731" t="s">
        <v>1687</v>
      </c>
      <c r="K608" s="731" t="s">
        <v>1688</v>
      </c>
      <c r="L608" s="734">
        <v>96.549999999999983</v>
      </c>
      <c r="M608" s="734">
        <v>13</v>
      </c>
      <c r="N608" s="735">
        <v>1255.1499999999999</v>
      </c>
    </row>
    <row r="609" spans="1:14" ht="14.45" customHeight="1" x14ac:dyDescent="0.2">
      <c r="A609" s="729" t="s">
        <v>615</v>
      </c>
      <c r="B609" s="730" t="s">
        <v>616</v>
      </c>
      <c r="C609" s="731" t="s">
        <v>631</v>
      </c>
      <c r="D609" s="732" t="s">
        <v>632</v>
      </c>
      <c r="E609" s="733">
        <v>50113006</v>
      </c>
      <c r="F609" s="732" t="s">
        <v>1670</v>
      </c>
      <c r="G609" s="731" t="s">
        <v>662</v>
      </c>
      <c r="H609" s="731">
        <v>33751</v>
      </c>
      <c r="I609" s="731">
        <v>33751</v>
      </c>
      <c r="J609" s="731" t="s">
        <v>1689</v>
      </c>
      <c r="K609" s="731" t="s">
        <v>1688</v>
      </c>
      <c r="L609" s="734">
        <v>96.549999999999983</v>
      </c>
      <c r="M609" s="734">
        <v>15</v>
      </c>
      <c r="N609" s="735">
        <v>1448.2499999999998</v>
      </c>
    </row>
    <row r="610" spans="1:14" ht="14.45" customHeight="1" x14ac:dyDescent="0.2">
      <c r="A610" s="729" t="s">
        <v>615</v>
      </c>
      <c r="B610" s="730" t="s">
        <v>616</v>
      </c>
      <c r="C610" s="731" t="s">
        <v>631</v>
      </c>
      <c r="D610" s="732" t="s">
        <v>632</v>
      </c>
      <c r="E610" s="733">
        <v>50113006</v>
      </c>
      <c r="F610" s="732" t="s">
        <v>1670</v>
      </c>
      <c r="G610" s="731" t="s">
        <v>662</v>
      </c>
      <c r="H610" s="731">
        <v>395579</v>
      </c>
      <c r="I610" s="731">
        <v>33752</v>
      </c>
      <c r="J610" s="731" t="s">
        <v>1690</v>
      </c>
      <c r="K610" s="731" t="s">
        <v>1691</v>
      </c>
      <c r="L610" s="734">
        <v>96.549999999999983</v>
      </c>
      <c r="M610" s="734">
        <v>14</v>
      </c>
      <c r="N610" s="735">
        <v>1351.6999999999998</v>
      </c>
    </row>
    <row r="611" spans="1:14" ht="14.45" customHeight="1" x14ac:dyDescent="0.2">
      <c r="A611" s="729" t="s">
        <v>615</v>
      </c>
      <c r="B611" s="730" t="s">
        <v>616</v>
      </c>
      <c r="C611" s="731" t="s">
        <v>631</v>
      </c>
      <c r="D611" s="732" t="s">
        <v>632</v>
      </c>
      <c r="E611" s="733">
        <v>50113006</v>
      </c>
      <c r="F611" s="732" t="s">
        <v>1670</v>
      </c>
      <c r="G611" s="731" t="s">
        <v>662</v>
      </c>
      <c r="H611" s="731">
        <v>33750</v>
      </c>
      <c r="I611" s="731">
        <v>33750</v>
      </c>
      <c r="J611" s="731" t="s">
        <v>1692</v>
      </c>
      <c r="K611" s="731" t="s">
        <v>1688</v>
      </c>
      <c r="L611" s="734">
        <v>96.549999999999969</v>
      </c>
      <c r="M611" s="734">
        <v>13</v>
      </c>
      <c r="N611" s="735">
        <v>1255.1499999999996</v>
      </c>
    </row>
    <row r="612" spans="1:14" ht="14.45" customHeight="1" x14ac:dyDescent="0.2">
      <c r="A612" s="729" t="s">
        <v>615</v>
      </c>
      <c r="B612" s="730" t="s">
        <v>616</v>
      </c>
      <c r="C612" s="731" t="s">
        <v>631</v>
      </c>
      <c r="D612" s="732" t="s">
        <v>632</v>
      </c>
      <c r="E612" s="733">
        <v>50113006</v>
      </c>
      <c r="F612" s="732" t="s">
        <v>1670</v>
      </c>
      <c r="G612" s="731" t="s">
        <v>662</v>
      </c>
      <c r="H612" s="731">
        <v>217496</v>
      </c>
      <c r="I612" s="731">
        <v>217496</v>
      </c>
      <c r="J612" s="731" t="s">
        <v>1693</v>
      </c>
      <c r="K612" s="731" t="s">
        <v>1672</v>
      </c>
      <c r="L612" s="734">
        <v>130.71000769620707</v>
      </c>
      <c r="M612" s="734">
        <v>2</v>
      </c>
      <c r="N612" s="735">
        <v>261.42001539241414</v>
      </c>
    </row>
    <row r="613" spans="1:14" ht="14.45" customHeight="1" x14ac:dyDescent="0.2">
      <c r="A613" s="729" t="s">
        <v>615</v>
      </c>
      <c r="B613" s="730" t="s">
        <v>616</v>
      </c>
      <c r="C613" s="731" t="s">
        <v>631</v>
      </c>
      <c r="D613" s="732" t="s">
        <v>632</v>
      </c>
      <c r="E613" s="733">
        <v>50113006</v>
      </c>
      <c r="F613" s="732" t="s">
        <v>1670</v>
      </c>
      <c r="G613" s="731" t="s">
        <v>662</v>
      </c>
      <c r="H613" s="731">
        <v>217490</v>
      </c>
      <c r="I613" s="731">
        <v>217490</v>
      </c>
      <c r="J613" s="731" t="s">
        <v>1694</v>
      </c>
      <c r="K613" s="731" t="s">
        <v>1672</v>
      </c>
      <c r="L613" s="734">
        <v>132.63249999999999</v>
      </c>
      <c r="M613" s="734">
        <v>4</v>
      </c>
      <c r="N613" s="735">
        <v>530.53</v>
      </c>
    </row>
    <row r="614" spans="1:14" ht="14.45" customHeight="1" x14ac:dyDescent="0.2">
      <c r="A614" s="729" t="s">
        <v>615</v>
      </c>
      <c r="B614" s="730" t="s">
        <v>616</v>
      </c>
      <c r="C614" s="731" t="s">
        <v>631</v>
      </c>
      <c r="D614" s="732" t="s">
        <v>632</v>
      </c>
      <c r="E614" s="733">
        <v>50113006</v>
      </c>
      <c r="F614" s="732" t="s">
        <v>1670</v>
      </c>
      <c r="G614" s="731" t="s">
        <v>329</v>
      </c>
      <c r="H614" s="731">
        <v>33859</v>
      </c>
      <c r="I614" s="731">
        <v>33859</v>
      </c>
      <c r="J614" s="731" t="s">
        <v>1694</v>
      </c>
      <c r="K614" s="731" t="s">
        <v>1672</v>
      </c>
      <c r="L614" s="734">
        <v>141.41999999999996</v>
      </c>
      <c r="M614" s="734">
        <v>2</v>
      </c>
      <c r="N614" s="735">
        <v>282.83999999999992</v>
      </c>
    </row>
    <row r="615" spans="1:14" ht="14.45" customHeight="1" x14ac:dyDescent="0.2">
      <c r="A615" s="729" t="s">
        <v>615</v>
      </c>
      <c r="B615" s="730" t="s">
        <v>616</v>
      </c>
      <c r="C615" s="731" t="s">
        <v>631</v>
      </c>
      <c r="D615" s="732" t="s">
        <v>632</v>
      </c>
      <c r="E615" s="733">
        <v>50113006</v>
      </c>
      <c r="F615" s="732" t="s">
        <v>1670</v>
      </c>
      <c r="G615" s="731" t="s">
        <v>329</v>
      </c>
      <c r="H615" s="731">
        <v>33858</v>
      </c>
      <c r="I615" s="731">
        <v>33858</v>
      </c>
      <c r="J615" s="731" t="s">
        <v>1695</v>
      </c>
      <c r="K615" s="731" t="s">
        <v>1672</v>
      </c>
      <c r="L615" s="734">
        <v>141.41999999999999</v>
      </c>
      <c r="M615" s="734">
        <v>2</v>
      </c>
      <c r="N615" s="735">
        <v>282.83999999999997</v>
      </c>
    </row>
    <row r="616" spans="1:14" ht="14.45" customHeight="1" x14ac:dyDescent="0.2">
      <c r="A616" s="729" t="s">
        <v>615</v>
      </c>
      <c r="B616" s="730" t="s">
        <v>616</v>
      </c>
      <c r="C616" s="731" t="s">
        <v>631</v>
      </c>
      <c r="D616" s="732" t="s">
        <v>632</v>
      </c>
      <c r="E616" s="733">
        <v>50113006</v>
      </c>
      <c r="F616" s="732" t="s">
        <v>1670</v>
      </c>
      <c r="G616" s="731" t="s">
        <v>662</v>
      </c>
      <c r="H616" s="731">
        <v>217491</v>
      </c>
      <c r="I616" s="731">
        <v>217491</v>
      </c>
      <c r="J616" s="731" t="s">
        <v>1695</v>
      </c>
      <c r="K616" s="731" t="s">
        <v>1672</v>
      </c>
      <c r="L616" s="734">
        <v>130.70999999999998</v>
      </c>
      <c r="M616" s="734">
        <v>2</v>
      </c>
      <c r="N616" s="735">
        <v>261.41999999999996</v>
      </c>
    </row>
    <row r="617" spans="1:14" ht="14.45" customHeight="1" x14ac:dyDescent="0.2">
      <c r="A617" s="729" t="s">
        <v>615</v>
      </c>
      <c r="B617" s="730" t="s">
        <v>616</v>
      </c>
      <c r="C617" s="731" t="s">
        <v>631</v>
      </c>
      <c r="D617" s="732" t="s">
        <v>632</v>
      </c>
      <c r="E617" s="733">
        <v>50113006</v>
      </c>
      <c r="F617" s="732" t="s">
        <v>1670</v>
      </c>
      <c r="G617" s="731" t="s">
        <v>662</v>
      </c>
      <c r="H617" s="731">
        <v>217497</v>
      </c>
      <c r="I617" s="731">
        <v>217497</v>
      </c>
      <c r="J617" s="731" t="s">
        <v>1696</v>
      </c>
      <c r="K617" s="731" t="s">
        <v>1672</v>
      </c>
      <c r="L617" s="734">
        <v>130.71000000000004</v>
      </c>
      <c r="M617" s="734">
        <v>2</v>
      </c>
      <c r="N617" s="735">
        <v>261.42000000000007</v>
      </c>
    </row>
    <row r="618" spans="1:14" ht="14.45" customHeight="1" x14ac:dyDescent="0.2">
      <c r="A618" s="729" t="s">
        <v>615</v>
      </c>
      <c r="B618" s="730" t="s">
        <v>616</v>
      </c>
      <c r="C618" s="731" t="s">
        <v>631</v>
      </c>
      <c r="D618" s="732" t="s">
        <v>632</v>
      </c>
      <c r="E618" s="733">
        <v>50113006</v>
      </c>
      <c r="F618" s="732" t="s">
        <v>1670</v>
      </c>
      <c r="G618" s="731" t="s">
        <v>662</v>
      </c>
      <c r="H618" s="731">
        <v>33852</v>
      </c>
      <c r="I618" s="731">
        <v>33852</v>
      </c>
      <c r="J618" s="731" t="s">
        <v>1697</v>
      </c>
      <c r="K618" s="731" t="s">
        <v>1672</v>
      </c>
      <c r="L618" s="734">
        <v>107.71</v>
      </c>
      <c r="M618" s="734">
        <v>5</v>
      </c>
      <c r="N618" s="735">
        <v>538.54999999999995</v>
      </c>
    </row>
    <row r="619" spans="1:14" ht="14.45" customHeight="1" x14ac:dyDescent="0.2">
      <c r="A619" s="729" t="s">
        <v>615</v>
      </c>
      <c r="B619" s="730" t="s">
        <v>616</v>
      </c>
      <c r="C619" s="731" t="s">
        <v>631</v>
      </c>
      <c r="D619" s="732" t="s">
        <v>632</v>
      </c>
      <c r="E619" s="733">
        <v>50113006</v>
      </c>
      <c r="F619" s="732" t="s">
        <v>1670</v>
      </c>
      <c r="G619" s="731" t="s">
        <v>662</v>
      </c>
      <c r="H619" s="731">
        <v>33851</v>
      </c>
      <c r="I619" s="731">
        <v>33851</v>
      </c>
      <c r="J619" s="731" t="s">
        <v>1698</v>
      </c>
      <c r="K619" s="731" t="s">
        <v>1672</v>
      </c>
      <c r="L619" s="734">
        <v>107.71</v>
      </c>
      <c r="M619" s="734">
        <v>5</v>
      </c>
      <c r="N619" s="735">
        <v>538.54999999999995</v>
      </c>
    </row>
    <row r="620" spans="1:14" ht="14.45" customHeight="1" x14ac:dyDescent="0.2">
      <c r="A620" s="729" t="s">
        <v>615</v>
      </c>
      <c r="B620" s="730" t="s">
        <v>616</v>
      </c>
      <c r="C620" s="731" t="s">
        <v>631</v>
      </c>
      <c r="D620" s="732" t="s">
        <v>632</v>
      </c>
      <c r="E620" s="733">
        <v>50113006</v>
      </c>
      <c r="F620" s="732" t="s">
        <v>1670</v>
      </c>
      <c r="G620" s="731" t="s">
        <v>662</v>
      </c>
      <c r="H620" s="731">
        <v>33936</v>
      </c>
      <c r="I620" s="731">
        <v>33936</v>
      </c>
      <c r="J620" s="731" t="s">
        <v>1699</v>
      </c>
      <c r="K620" s="731" t="s">
        <v>1700</v>
      </c>
      <c r="L620" s="734">
        <v>31.277818181818187</v>
      </c>
      <c r="M620" s="734">
        <v>165</v>
      </c>
      <c r="N620" s="735">
        <v>5160.8400000000011</v>
      </c>
    </row>
    <row r="621" spans="1:14" ht="14.45" customHeight="1" x14ac:dyDescent="0.2">
      <c r="A621" s="729" t="s">
        <v>615</v>
      </c>
      <c r="B621" s="730" t="s">
        <v>616</v>
      </c>
      <c r="C621" s="731" t="s">
        <v>631</v>
      </c>
      <c r="D621" s="732" t="s">
        <v>632</v>
      </c>
      <c r="E621" s="733">
        <v>50113006</v>
      </c>
      <c r="F621" s="732" t="s">
        <v>1670</v>
      </c>
      <c r="G621" s="731" t="s">
        <v>662</v>
      </c>
      <c r="H621" s="731">
        <v>33848</v>
      </c>
      <c r="I621" s="731">
        <v>33848</v>
      </c>
      <c r="J621" s="731" t="s">
        <v>1701</v>
      </c>
      <c r="K621" s="731" t="s">
        <v>1672</v>
      </c>
      <c r="L621" s="734">
        <v>125.35999999999999</v>
      </c>
      <c r="M621" s="734">
        <v>40</v>
      </c>
      <c r="N621" s="735">
        <v>5014.3999999999996</v>
      </c>
    </row>
    <row r="622" spans="1:14" ht="14.45" customHeight="1" x14ac:dyDescent="0.2">
      <c r="A622" s="729" t="s">
        <v>615</v>
      </c>
      <c r="B622" s="730" t="s">
        <v>616</v>
      </c>
      <c r="C622" s="731" t="s">
        <v>631</v>
      </c>
      <c r="D622" s="732" t="s">
        <v>632</v>
      </c>
      <c r="E622" s="733">
        <v>50113006</v>
      </c>
      <c r="F622" s="732" t="s">
        <v>1670</v>
      </c>
      <c r="G622" s="731" t="s">
        <v>662</v>
      </c>
      <c r="H622" s="731">
        <v>990352</v>
      </c>
      <c r="I622" s="731">
        <v>33935</v>
      </c>
      <c r="J622" s="731" t="s">
        <v>1702</v>
      </c>
      <c r="K622" s="731" t="s">
        <v>1700</v>
      </c>
      <c r="L622" s="734">
        <v>31.350000000000009</v>
      </c>
      <c r="M622" s="734">
        <v>159</v>
      </c>
      <c r="N622" s="735">
        <v>4984.6500000000015</v>
      </c>
    </row>
    <row r="623" spans="1:14" ht="14.45" customHeight="1" x14ac:dyDescent="0.2">
      <c r="A623" s="729" t="s">
        <v>615</v>
      </c>
      <c r="B623" s="730" t="s">
        <v>616</v>
      </c>
      <c r="C623" s="731" t="s">
        <v>631</v>
      </c>
      <c r="D623" s="732" t="s">
        <v>632</v>
      </c>
      <c r="E623" s="733">
        <v>50113006</v>
      </c>
      <c r="F623" s="732" t="s">
        <v>1670</v>
      </c>
      <c r="G623" s="731" t="s">
        <v>662</v>
      </c>
      <c r="H623" s="731">
        <v>33847</v>
      </c>
      <c r="I623" s="731">
        <v>33847</v>
      </c>
      <c r="J623" s="731" t="s">
        <v>1703</v>
      </c>
      <c r="K623" s="731" t="s">
        <v>1672</v>
      </c>
      <c r="L623" s="734">
        <v>125.36000053061724</v>
      </c>
      <c r="M623" s="734">
        <v>41</v>
      </c>
      <c r="N623" s="735">
        <v>5139.7600217553072</v>
      </c>
    </row>
    <row r="624" spans="1:14" ht="14.45" customHeight="1" x14ac:dyDescent="0.2">
      <c r="A624" s="729" t="s">
        <v>615</v>
      </c>
      <c r="B624" s="730" t="s">
        <v>616</v>
      </c>
      <c r="C624" s="731" t="s">
        <v>631</v>
      </c>
      <c r="D624" s="732" t="s">
        <v>632</v>
      </c>
      <c r="E624" s="733">
        <v>50113006</v>
      </c>
      <c r="F624" s="732" t="s">
        <v>1670</v>
      </c>
      <c r="G624" s="731" t="s">
        <v>655</v>
      </c>
      <c r="H624" s="731">
        <v>988740</v>
      </c>
      <c r="I624" s="731">
        <v>0</v>
      </c>
      <c r="J624" s="731" t="s">
        <v>1704</v>
      </c>
      <c r="K624" s="731" t="s">
        <v>329</v>
      </c>
      <c r="L624" s="734">
        <v>177.62999999999997</v>
      </c>
      <c r="M624" s="734">
        <v>8</v>
      </c>
      <c r="N624" s="735">
        <v>1421.0399999999997</v>
      </c>
    </row>
    <row r="625" spans="1:14" ht="14.45" customHeight="1" x14ac:dyDescent="0.2">
      <c r="A625" s="729" t="s">
        <v>615</v>
      </c>
      <c r="B625" s="730" t="s">
        <v>616</v>
      </c>
      <c r="C625" s="731" t="s">
        <v>631</v>
      </c>
      <c r="D625" s="732" t="s">
        <v>632</v>
      </c>
      <c r="E625" s="733">
        <v>50113006</v>
      </c>
      <c r="F625" s="732" t="s">
        <v>1670</v>
      </c>
      <c r="G625" s="731" t="s">
        <v>662</v>
      </c>
      <c r="H625" s="731">
        <v>217052</v>
      </c>
      <c r="I625" s="731">
        <v>217052</v>
      </c>
      <c r="J625" s="731" t="s">
        <v>1705</v>
      </c>
      <c r="K625" s="731" t="s">
        <v>1706</v>
      </c>
      <c r="L625" s="734">
        <v>1502.27</v>
      </c>
      <c r="M625" s="734">
        <v>23</v>
      </c>
      <c r="N625" s="735">
        <v>34552.21</v>
      </c>
    </row>
    <row r="626" spans="1:14" ht="14.45" customHeight="1" x14ac:dyDescent="0.2">
      <c r="A626" s="729" t="s">
        <v>615</v>
      </c>
      <c r="B626" s="730" t="s">
        <v>616</v>
      </c>
      <c r="C626" s="731" t="s">
        <v>631</v>
      </c>
      <c r="D626" s="732" t="s">
        <v>632</v>
      </c>
      <c r="E626" s="733">
        <v>50113006</v>
      </c>
      <c r="F626" s="732" t="s">
        <v>1670</v>
      </c>
      <c r="G626" s="731" t="s">
        <v>662</v>
      </c>
      <c r="H626" s="731">
        <v>133220</v>
      </c>
      <c r="I626" s="731">
        <v>33220</v>
      </c>
      <c r="J626" s="731" t="s">
        <v>1707</v>
      </c>
      <c r="K626" s="731" t="s">
        <v>1708</v>
      </c>
      <c r="L626" s="734">
        <v>194.86</v>
      </c>
      <c r="M626" s="734">
        <v>9</v>
      </c>
      <c r="N626" s="735">
        <v>1753.7400000000002</v>
      </c>
    </row>
    <row r="627" spans="1:14" ht="14.45" customHeight="1" x14ac:dyDescent="0.2">
      <c r="A627" s="729" t="s">
        <v>615</v>
      </c>
      <c r="B627" s="730" t="s">
        <v>616</v>
      </c>
      <c r="C627" s="731" t="s">
        <v>631</v>
      </c>
      <c r="D627" s="732" t="s">
        <v>632</v>
      </c>
      <c r="E627" s="733">
        <v>50113006</v>
      </c>
      <c r="F627" s="732" t="s">
        <v>1670</v>
      </c>
      <c r="G627" s="731" t="s">
        <v>655</v>
      </c>
      <c r="H627" s="731">
        <v>217400</v>
      </c>
      <c r="I627" s="731">
        <v>217400</v>
      </c>
      <c r="J627" s="731" t="s">
        <v>1709</v>
      </c>
      <c r="K627" s="731" t="s">
        <v>1700</v>
      </c>
      <c r="L627" s="734">
        <v>54.51</v>
      </c>
      <c r="M627" s="734">
        <v>18</v>
      </c>
      <c r="N627" s="735">
        <v>981.18</v>
      </c>
    </row>
    <row r="628" spans="1:14" ht="14.45" customHeight="1" x14ac:dyDescent="0.2">
      <c r="A628" s="729" t="s">
        <v>615</v>
      </c>
      <c r="B628" s="730" t="s">
        <v>616</v>
      </c>
      <c r="C628" s="731" t="s">
        <v>631</v>
      </c>
      <c r="D628" s="732" t="s">
        <v>632</v>
      </c>
      <c r="E628" s="733">
        <v>50113008</v>
      </c>
      <c r="F628" s="732" t="s">
        <v>1710</v>
      </c>
      <c r="G628" s="731"/>
      <c r="H628" s="731"/>
      <c r="I628" s="731">
        <v>230459</v>
      </c>
      <c r="J628" s="731" t="s">
        <v>1711</v>
      </c>
      <c r="K628" s="731" t="s">
        <v>1712</v>
      </c>
      <c r="L628" s="734">
        <v>2099.02001953125</v>
      </c>
      <c r="M628" s="734">
        <v>2</v>
      </c>
      <c r="N628" s="735">
        <v>4198.0400390625</v>
      </c>
    </row>
    <row r="629" spans="1:14" ht="14.45" customHeight="1" x14ac:dyDescent="0.2">
      <c r="A629" s="729" t="s">
        <v>615</v>
      </c>
      <c r="B629" s="730" t="s">
        <v>616</v>
      </c>
      <c r="C629" s="731" t="s">
        <v>631</v>
      </c>
      <c r="D629" s="732" t="s">
        <v>632</v>
      </c>
      <c r="E629" s="733">
        <v>50113008</v>
      </c>
      <c r="F629" s="732" t="s">
        <v>1710</v>
      </c>
      <c r="G629" s="731"/>
      <c r="H629" s="731"/>
      <c r="I629" s="731">
        <v>230686</v>
      </c>
      <c r="J629" s="731" t="s">
        <v>1713</v>
      </c>
      <c r="K629" s="731" t="s">
        <v>1714</v>
      </c>
      <c r="L629" s="734">
        <v>8610.7998046875</v>
      </c>
      <c r="M629" s="734">
        <v>2</v>
      </c>
      <c r="N629" s="735">
        <v>17221.599609375</v>
      </c>
    </row>
    <row r="630" spans="1:14" ht="14.45" customHeight="1" x14ac:dyDescent="0.2">
      <c r="A630" s="729" t="s">
        <v>615</v>
      </c>
      <c r="B630" s="730" t="s">
        <v>616</v>
      </c>
      <c r="C630" s="731" t="s">
        <v>631</v>
      </c>
      <c r="D630" s="732" t="s">
        <v>632</v>
      </c>
      <c r="E630" s="733">
        <v>50113013</v>
      </c>
      <c r="F630" s="732" t="s">
        <v>1715</v>
      </c>
      <c r="G630" s="731" t="s">
        <v>295</v>
      </c>
      <c r="H630" s="731">
        <v>500697</v>
      </c>
      <c r="I630" s="731">
        <v>141838</v>
      </c>
      <c r="J630" s="731" t="s">
        <v>1716</v>
      </c>
      <c r="K630" s="731" t="s">
        <v>1717</v>
      </c>
      <c r="L630" s="734">
        <v>1446.26</v>
      </c>
      <c r="M630" s="734">
        <v>1</v>
      </c>
      <c r="N630" s="735">
        <v>1446.26</v>
      </c>
    </row>
    <row r="631" spans="1:14" ht="14.45" customHeight="1" x14ac:dyDescent="0.2">
      <c r="A631" s="729" t="s">
        <v>615</v>
      </c>
      <c r="B631" s="730" t="s">
        <v>616</v>
      </c>
      <c r="C631" s="731" t="s">
        <v>631</v>
      </c>
      <c r="D631" s="732" t="s">
        <v>632</v>
      </c>
      <c r="E631" s="733">
        <v>50113013</v>
      </c>
      <c r="F631" s="732" t="s">
        <v>1715</v>
      </c>
      <c r="G631" s="731" t="s">
        <v>329</v>
      </c>
      <c r="H631" s="731">
        <v>243369</v>
      </c>
      <c r="I631" s="731">
        <v>243369</v>
      </c>
      <c r="J631" s="731" t="s">
        <v>1718</v>
      </c>
      <c r="K631" s="731" t="s">
        <v>1719</v>
      </c>
      <c r="L631" s="734">
        <v>544.39</v>
      </c>
      <c r="M631" s="734">
        <v>3.2</v>
      </c>
      <c r="N631" s="735">
        <v>1742.048</v>
      </c>
    </row>
    <row r="632" spans="1:14" ht="14.45" customHeight="1" x14ac:dyDescent="0.2">
      <c r="A632" s="729" t="s">
        <v>615</v>
      </c>
      <c r="B632" s="730" t="s">
        <v>616</v>
      </c>
      <c r="C632" s="731" t="s">
        <v>631</v>
      </c>
      <c r="D632" s="732" t="s">
        <v>632</v>
      </c>
      <c r="E632" s="733">
        <v>50113013</v>
      </c>
      <c r="F632" s="732" t="s">
        <v>1715</v>
      </c>
      <c r="G632" s="731" t="s">
        <v>662</v>
      </c>
      <c r="H632" s="731">
        <v>185525</v>
      </c>
      <c r="I632" s="731">
        <v>85525</v>
      </c>
      <c r="J632" s="731" t="s">
        <v>1720</v>
      </c>
      <c r="K632" s="731" t="s">
        <v>1721</v>
      </c>
      <c r="L632" s="734">
        <v>110.19000000000001</v>
      </c>
      <c r="M632" s="734">
        <v>4</v>
      </c>
      <c r="N632" s="735">
        <v>440.76000000000005</v>
      </c>
    </row>
    <row r="633" spans="1:14" ht="14.45" customHeight="1" x14ac:dyDescent="0.2">
      <c r="A633" s="729" t="s">
        <v>615</v>
      </c>
      <c r="B633" s="730" t="s">
        <v>616</v>
      </c>
      <c r="C633" s="731" t="s">
        <v>631</v>
      </c>
      <c r="D633" s="732" t="s">
        <v>632</v>
      </c>
      <c r="E633" s="733">
        <v>50113013</v>
      </c>
      <c r="F633" s="732" t="s">
        <v>1715</v>
      </c>
      <c r="G633" s="731" t="s">
        <v>655</v>
      </c>
      <c r="H633" s="731">
        <v>203097</v>
      </c>
      <c r="I633" s="731">
        <v>203097</v>
      </c>
      <c r="J633" s="731" t="s">
        <v>1722</v>
      </c>
      <c r="K633" s="731" t="s">
        <v>1723</v>
      </c>
      <c r="L633" s="734">
        <v>167.05400036948859</v>
      </c>
      <c r="M633" s="734">
        <v>10</v>
      </c>
      <c r="N633" s="735">
        <v>1670.5400036948859</v>
      </c>
    </row>
    <row r="634" spans="1:14" ht="14.45" customHeight="1" x14ac:dyDescent="0.2">
      <c r="A634" s="729" t="s">
        <v>615</v>
      </c>
      <c r="B634" s="730" t="s">
        <v>616</v>
      </c>
      <c r="C634" s="731" t="s">
        <v>631</v>
      </c>
      <c r="D634" s="732" t="s">
        <v>632</v>
      </c>
      <c r="E634" s="733">
        <v>50113013</v>
      </c>
      <c r="F634" s="732" t="s">
        <v>1715</v>
      </c>
      <c r="G634" s="731" t="s">
        <v>655</v>
      </c>
      <c r="H634" s="731">
        <v>172972</v>
      </c>
      <c r="I634" s="731">
        <v>72972</v>
      </c>
      <c r="J634" s="731" t="s">
        <v>1724</v>
      </c>
      <c r="K634" s="731" t="s">
        <v>1725</v>
      </c>
      <c r="L634" s="734">
        <v>204.07636743215031</v>
      </c>
      <c r="M634" s="734">
        <v>95.8</v>
      </c>
      <c r="N634" s="735">
        <v>19550.516</v>
      </c>
    </row>
    <row r="635" spans="1:14" ht="14.45" customHeight="1" x14ac:dyDescent="0.2">
      <c r="A635" s="729" t="s">
        <v>615</v>
      </c>
      <c r="B635" s="730" t="s">
        <v>616</v>
      </c>
      <c r="C635" s="731" t="s">
        <v>631</v>
      </c>
      <c r="D635" s="732" t="s">
        <v>632</v>
      </c>
      <c r="E635" s="733">
        <v>50113013</v>
      </c>
      <c r="F635" s="732" t="s">
        <v>1715</v>
      </c>
      <c r="G635" s="731" t="s">
        <v>662</v>
      </c>
      <c r="H635" s="731">
        <v>105951</v>
      </c>
      <c r="I635" s="731">
        <v>5951</v>
      </c>
      <c r="J635" s="731" t="s">
        <v>1726</v>
      </c>
      <c r="K635" s="731" t="s">
        <v>1727</v>
      </c>
      <c r="L635" s="734">
        <v>113.75</v>
      </c>
      <c r="M635" s="734">
        <v>13</v>
      </c>
      <c r="N635" s="735">
        <v>1478.75</v>
      </c>
    </row>
    <row r="636" spans="1:14" ht="14.45" customHeight="1" x14ac:dyDescent="0.2">
      <c r="A636" s="729" t="s">
        <v>615</v>
      </c>
      <c r="B636" s="730" t="s">
        <v>616</v>
      </c>
      <c r="C636" s="731" t="s">
        <v>631</v>
      </c>
      <c r="D636" s="732" t="s">
        <v>632</v>
      </c>
      <c r="E636" s="733">
        <v>50113013</v>
      </c>
      <c r="F636" s="732" t="s">
        <v>1715</v>
      </c>
      <c r="G636" s="731" t="s">
        <v>662</v>
      </c>
      <c r="H636" s="731">
        <v>136083</v>
      </c>
      <c r="I636" s="731">
        <v>136083</v>
      </c>
      <c r="J636" s="731" t="s">
        <v>1728</v>
      </c>
      <c r="K636" s="731" t="s">
        <v>1729</v>
      </c>
      <c r="L636" s="734">
        <v>354.49000000000007</v>
      </c>
      <c r="M636" s="734">
        <v>5</v>
      </c>
      <c r="N636" s="735">
        <v>1772.4500000000003</v>
      </c>
    </row>
    <row r="637" spans="1:14" ht="14.45" customHeight="1" x14ac:dyDescent="0.2">
      <c r="A637" s="729" t="s">
        <v>615</v>
      </c>
      <c r="B637" s="730" t="s">
        <v>616</v>
      </c>
      <c r="C637" s="731" t="s">
        <v>631</v>
      </c>
      <c r="D637" s="732" t="s">
        <v>632</v>
      </c>
      <c r="E637" s="733">
        <v>50113013</v>
      </c>
      <c r="F637" s="732" t="s">
        <v>1715</v>
      </c>
      <c r="G637" s="731" t="s">
        <v>655</v>
      </c>
      <c r="H637" s="731">
        <v>498791</v>
      </c>
      <c r="I637" s="731">
        <v>9999999</v>
      </c>
      <c r="J637" s="731" t="s">
        <v>1730</v>
      </c>
      <c r="K637" s="731" t="s">
        <v>1731</v>
      </c>
      <c r="L637" s="734">
        <v>1316.8700000000001</v>
      </c>
      <c r="M637" s="734">
        <v>1.44</v>
      </c>
      <c r="N637" s="735">
        <v>1896.2928000000002</v>
      </c>
    </row>
    <row r="638" spans="1:14" ht="14.45" customHeight="1" x14ac:dyDescent="0.2">
      <c r="A638" s="729" t="s">
        <v>615</v>
      </c>
      <c r="B638" s="730" t="s">
        <v>616</v>
      </c>
      <c r="C638" s="731" t="s">
        <v>631</v>
      </c>
      <c r="D638" s="732" t="s">
        <v>632</v>
      </c>
      <c r="E638" s="733">
        <v>50113013</v>
      </c>
      <c r="F638" s="732" t="s">
        <v>1715</v>
      </c>
      <c r="G638" s="731" t="s">
        <v>662</v>
      </c>
      <c r="H638" s="731">
        <v>164831</v>
      </c>
      <c r="I638" s="731">
        <v>64831</v>
      </c>
      <c r="J638" s="731" t="s">
        <v>1732</v>
      </c>
      <c r="K638" s="731" t="s">
        <v>1733</v>
      </c>
      <c r="L638" s="734">
        <v>196.02</v>
      </c>
      <c r="M638" s="734">
        <v>2</v>
      </c>
      <c r="N638" s="735">
        <v>392.04</v>
      </c>
    </row>
    <row r="639" spans="1:14" ht="14.45" customHeight="1" x14ac:dyDescent="0.2">
      <c r="A639" s="729" t="s">
        <v>615</v>
      </c>
      <c r="B639" s="730" t="s">
        <v>616</v>
      </c>
      <c r="C639" s="731" t="s">
        <v>631</v>
      </c>
      <c r="D639" s="732" t="s">
        <v>632</v>
      </c>
      <c r="E639" s="733">
        <v>50113013</v>
      </c>
      <c r="F639" s="732" t="s">
        <v>1715</v>
      </c>
      <c r="G639" s="731" t="s">
        <v>662</v>
      </c>
      <c r="H639" s="731">
        <v>145010</v>
      </c>
      <c r="I639" s="731">
        <v>45010</v>
      </c>
      <c r="J639" s="731" t="s">
        <v>1734</v>
      </c>
      <c r="K639" s="731" t="s">
        <v>1735</v>
      </c>
      <c r="L639" s="734">
        <v>41.70000000000001</v>
      </c>
      <c r="M639" s="734">
        <v>1</v>
      </c>
      <c r="N639" s="735">
        <v>41.70000000000001</v>
      </c>
    </row>
    <row r="640" spans="1:14" ht="14.45" customHeight="1" x14ac:dyDescent="0.2">
      <c r="A640" s="729" t="s">
        <v>615</v>
      </c>
      <c r="B640" s="730" t="s">
        <v>616</v>
      </c>
      <c r="C640" s="731" t="s">
        <v>631</v>
      </c>
      <c r="D640" s="732" t="s">
        <v>632</v>
      </c>
      <c r="E640" s="733">
        <v>50113013</v>
      </c>
      <c r="F640" s="732" t="s">
        <v>1715</v>
      </c>
      <c r="G640" s="731" t="s">
        <v>655</v>
      </c>
      <c r="H640" s="731">
        <v>117170</v>
      </c>
      <c r="I640" s="731">
        <v>17170</v>
      </c>
      <c r="J640" s="731" t="s">
        <v>1736</v>
      </c>
      <c r="K640" s="731" t="s">
        <v>1737</v>
      </c>
      <c r="L640" s="734">
        <v>72.839999999999989</v>
      </c>
      <c r="M640" s="734">
        <v>1</v>
      </c>
      <c r="N640" s="735">
        <v>72.839999999999989</v>
      </c>
    </row>
    <row r="641" spans="1:14" ht="14.45" customHeight="1" x14ac:dyDescent="0.2">
      <c r="A641" s="729" t="s">
        <v>615</v>
      </c>
      <c r="B641" s="730" t="s">
        <v>616</v>
      </c>
      <c r="C641" s="731" t="s">
        <v>631</v>
      </c>
      <c r="D641" s="732" t="s">
        <v>632</v>
      </c>
      <c r="E641" s="733">
        <v>50113013</v>
      </c>
      <c r="F641" s="732" t="s">
        <v>1715</v>
      </c>
      <c r="G641" s="731" t="s">
        <v>655</v>
      </c>
      <c r="H641" s="731">
        <v>117171</v>
      </c>
      <c r="I641" s="731">
        <v>17171</v>
      </c>
      <c r="J641" s="731" t="s">
        <v>1738</v>
      </c>
      <c r="K641" s="731" t="s">
        <v>1113</v>
      </c>
      <c r="L641" s="734">
        <v>72.840000000000018</v>
      </c>
      <c r="M641" s="734">
        <v>7</v>
      </c>
      <c r="N641" s="735">
        <v>509.88000000000011</v>
      </c>
    </row>
    <row r="642" spans="1:14" ht="14.45" customHeight="1" x14ac:dyDescent="0.2">
      <c r="A642" s="729" t="s">
        <v>615</v>
      </c>
      <c r="B642" s="730" t="s">
        <v>616</v>
      </c>
      <c r="C642" s="731" t="s">
        <v>631</v>
      </c>
      <c r="D642" s="732" t="s">
        <v>632</v>
      </c>
      <c r="E642" s="733">
        <v>50113013</v>
      </c>
      <c r="F642" s="732" t="s">
        <v>1715</v>
      </c>
      <c r="G642" s="731" t="s">
        <v>655</v>
      </c>
      <c r="H642" s="731">
        <v>131654</v>
      </c>
      <c r="I642" s="731">
        <v>131654</v>
      </c>
      <c r="J642" s="731" t="s">
        <v>1739</v>
      </c>
      <c r="K642" s="731" t="s">
        <v>1740</v>
      </c>
      <c r="L642" s="734">
        <v>719.28999999999985</v>
      </c>
      <c r="M642" s="734">
        <v>2</v>
      </c>
      <c r="N642" s="735">
        <v>1438.5799999999997</v>
      </c>
    </row>
    <row r="643" spans="1:14" ht="14.45" customHeight="1" x14ac:dyDescent="0.2">
      <c r="A643" s="729" t="s">
        <v>615</v>
      </c>
      <c r="B643" s="730" t="s">
        <v>616</v>
      </c>
      <c r="C643" s="731" t="s">
        <v>631</v>
      </c>
      <c r="D643" s="732" t="s">
        <v>632</v>
      </c>
      <c r="E643" s="733">
        <v>50113013</v>
      </c>
      <c r="F643" s="732" t="s">
        <v>1715</v>
      </c>
      <c r="G643" s="731" t="s">
        <v>655</v>
      </c>
      <c r="H643" s="731">
        <v>131656</v>
      </c>
      <c r="I643" s="731">
        <v>131656</v>
      </c>
      <c r="J643" s="731" t="s">
        <v>1741</v>
      </c>
      <c r="K643" s="731" t="s">
        <v>1742</v>
      </c>
      <c r="L643" s="734">
        <v>959.35</v>
      </c>
      <c r="M643" s="734">
        <v>1</v>
      </c>
      <c r="N643" s="735">
        <v>959.35</v>
      </c>
    </row>
    <row r="644" spans="1:14" ht="14.45" customHeight="1" x14ac:dyDescent="0.2">
      <c r="A644" s="729" t="s">
        <v>615</v>
      </c>
      <c r="B644" s="730" t="s">
        <v>616</v>
      </c>
      <c r="C644" s="731" t="s">
        <v>631</v>
      </c>
      <c r="D644" s="732" t="s">
        <v>632</v>
      </c>
      <c r="E644" s="733">
        <v>50113013</v>
      </c>
      <c r="F644" s="732" t="s">
        <v>1715</v>
      </c>
      <c r="G644" s="731" t="s">
        <v>662</v>
      </c>
      <c r="H644" s="731">
        <v>194453</v>
      </c>
      <c r="I644" s="731">
        <v>94453</v>
      </c>
      <c r="J644" s="731" t="s">
        <v>1743</v>
      </c>
      <c r="K644" s="731" t="s">
        <v>1744</v>
      </c>
      <c r="L644" s="734">
        <v>34.5</v>
      </c>
      <c r="M644" s="734">
        <v>1</v>
      </c>
      <c r="N644" s="735">
        <v>34.5</v>
      </c>
    </row>
    <row r="645" spans="1:14" ht="14.45" customHeight="1" x14ac:dyDescent="0.2">
      <c r="A645" s="729" t="s">
        <v>615</v>
      </c>
      <c r="B645" s="730" t="s">
        <v>616</v>
      </c>
      <c r="C645" s="731" t="s">
        <v>631</v>
      </c>
      <c r="D645" s="732" t="s">
        <v>632</v>
      </c>
      <c r="E645" s="733">
        <v>50113013</v>
      </c>
      <c r="F645" s="732" t="s">
        <v>1715</v>
      </c>
      <c r="G645" s="731" t="s">
        <v>662</v>
      </c>
      <c r="H645" s="731">
        <v>196039</v>
      </c>
      <c r="I645" s="731">
        <v>96039</v>
      </c>
      <c r="J645" s="731" t="s">
        <v>1745</v>
      </c>
      <c r="K645" s="731" t="s">
        <v>676</v>
      </c>
      <c r="L645" s="734">
        <v>49.63</v>
      </c>
      <c r="M645" s="734">
        <v>3</v>
      </c>
      <c r="N645" s="735">
        <v>148.89000000000001</v>
      </c>
    </row>
    <row r="646" spans="1:14" ht="14.45" customHeight="1" x14ac:dyDescent="0.2">
      <c r="A646" s="729" t="s">
        <v>615</v>
      </c>
      <c r="B646" s="730" t="s">
        <v>616</v>
      </c>
      <c r="C646" s="731" t="s">
        <v>631</v>
      </c>
      <c r="D646" s="732" t="s">
        <v>632</v>
      </c>
      <c r="E646" s="733">
        <v>50113013</v>
      </c>
      <c r="F646" s="732" t="s">
        <v>1715</v>
      </c>
      <c r="G646" s="731" t="s">
        <v>662</v>
      </c>
      <c r="H646" s="731">
        <v>162180</v>
      </c>
      <c r="I646" s="731">
        <v>162180</v>
      </c>
      <c r="J646" s="731" t="s">
        <v>1746</v>
      </c>
      <c r="K646" s="731" t="s">
        <v>1747</v>
      </c>
      <c r="L646" s="734">
        <v>341</v>
      </c>
      <c r="M646" s="734">
        <v>1</v>
      </c>
      <c r="N646" s="735">
        <v>341</v>
      </c>
    </row>
    <row r="647" spans="1:14" ht="14.45" customHeight="1" x14ac:dyDescent="0.2">
      <c r="A647" s="729" t="s">
        <v>615</v>
      </c>
      <c r="B647" s="730" t="s">
        <v>616</v>
      </c>
      <c r="C647" s="731" t="s">
        <v>631</v>
      </c>
      <c r="D647" s="732" t="s">
        <v>632</v>
      </c>
      <c r="E647" s="733">
        <v>50113013</v>
      </c>
      <c r="F647" s="732" t="s">
        <v>1715</v>
      </c>
      <c r="G647" s="731" t="s">
        <v>662</v>
      </c>
      <c r="H647" s="731">
        <v>162187</v>
      </c>
      <c r="I647" s="731">
        <v>162187</v>
      </c>
      <c r="J647" s="731" t="s">
        <v>1748</v>
      </c>
      <c r="K647" s="731" t="s">
        <v>1749</v>
      </c>
      <c r="L647" s="734">
        <v>627.66666666666674</v>
      </c>
      <c r="M647" s="734">
        <v>13.2</v>
      </c>
      <c r="N647" s="735">
        <v>8285.2000000000007</v>
      </c>
    </row>
    <row r="648" spans="1:14" ht="14.45" customHeight="1" x14ac:dyDescent="0.2">
      <c r="A648" s="729" t="s">
        <v>615</v>
      </c>
      <c r="B648" s="730" t="s">
        <v>616</v>
      </c>
      <c r="C648" s="731" t="s">
        <v>631</v>
      </c>
      <c r="D648" s="732" t="s">
        <v>632</v>
      </c>
      <c r="E648" s="733">
        <v>50113013</v>
      </c>
      <c r="F648" s="732" t="s">
        <v>1715</v>
      </c>
      <c r="G648" s="731" t="s">
        <v>662</v>
      </c>
      <c r="H648" s="731">
        <v>849887</v>
      </c>
      <c r="I648" s="731">
        <v>129834</v>
      </c>
      <c r="J648" s="731" t="s">
        <v>1750</v>
      </c>
      <c r="K648" s="731" t="s">
        <v>1751</v>
      </c>
      <c r="L648" s="734">
        <v>150.69999999999999</v>
      </c>
      <c r="M648" s="734">
        <v>2</v>
      </c>
      <c r="N648" s="735">
        <v>301.39999999999998</v>
      </c>
    </row>
    <row r="649" spans="1:14" ht="14.45" customHeight="1" x14ac:dyDescent="0.2">
      <c r="A649" s="729" t="s">
        <v>615</v>
      </c>
      <c r="B649" s="730" t="s">
        <v>616</v>
      </c>
      <c r="C649" s="731" t="s">
        <v>631</v>
      </c>
      <c r="D649" s="732" t="s">
        <v>632</v>
      </c>
      <c r="E649" s="733">
        <v>50113013</v>
      </c>
      <c r="F649" s="732" t="s">
        <v>1715</v>
      </c>
      <c r="G649" s="731" t="s">
        <v>662</v>
      </c>
      <c r="H649" s="731">
        <v>849655</v>
      </c>
      <c r="I649" s="731">
        <v>129836</v>
      </c>
      <c r="J649" s="731" t="s">
        <v>1752</v>
      </c>
      <c r="K649" s="731" t="s">
        <v>1751</v>
      </c>
      <c r="L649" s="734">
        <v>264</v>
      </c>
      <c r="M649" s="734">
        <v>2</v>
      </c>
      <c r="N649" s="735">
        <v>528</v>
      </c>
    </row>
    <row r="650" spans="1:14" ht="14.45" customHeight="1" x14ac:dyDescent="0.2">
      <c r="A650" s="729" t="s">
        <v>615</v>
      </c>
      <c r="B650" s="730" t="s">
        <v>616</v>
      </c>
      <c r="C650" s="731" t="s">
        <v>631</v>
      </c>
      <c r="D650" s="732" t="s">
        <v>632</v>
      </c>
      <c r="E650" s="733">
        <v>50113013</v>
      </c>
      <c r="F650" s="732" t="s">
        <v>1715</v>
      </c>
      <c r="G650" s="731" t="s">
        <v>655</v>
      </c>
      <c r="H650" s="731">
        <v>844576</v>
      </c>
      <c r="I650" s="731">
        <v>100339</v>
      </c>
      <c r="J650" s="731" t="s">
        <v>1753</v>
      </c>
      <c r="K650" s="731" t="s">
        <v>1754</v>
      </c>
      <c r="L650" s="734">
        <v>93.37</v>
      </c>
      <c r="M650" s="734">
        <v>2</v>
      </c>
      <c r="N650" s="735">
        <v>186.74</v>
      </c>
    </row>
    <row r="651" spans="1:14" ht="14.45" customHeight="1" x14ac:dyDescent="0.2">
      <c r="A651" s="729" t="s">
        <v>615</v>
      </c>
      <c r="B651" s="730" t="s">
        <v>616</v>
      </c>
      <c r="C651" s="731" t="s">
        <v>631</v>
      </c>
      <c r="D651" s="732" t="s">
        <v>632</v>
      </c>
      <c r="E651" s="733">
        <v>50113013</v>
      </c>
      <c r="F651" s="732" t="s">
        <v>1715</v>
      </c>
      <c r="G651" s="731" t="s">
        <v>655</v>
      </c>
      <c r="H651" s="731">
        <v>112737</v>
      </c>
      <c r="I651" s="731">
        <v>12737</v>
      </c>
      <c r="J651" s="731" t="s">
        <v>1755</v>
      </c>
      <c r="K651" s="731" t="s">
        <v>1756</v>
      </c>
      <c r="L651" s="734">
        <v>84.39</v>
      </c>
      <c r="M651" s="734">
        <v>1</v>
      </c>
      <c r="N651" s="735">
        <v>84.39</v>
      </c>
    </row>
    <row r="652" spans="1:14" ht="14.45" customHeight="1" x14ac:dyDescent="0.2">
      <c r="A652" s="729" t="s">
        <v>615</v>
      </c>
      <c r="B652" s="730" t="s">
        <v>616</v>
      </c>
      <c r="C652" s="731" t="s">
        <v>631</v>
      </c>
      <c r="D652" s="732" t="s">
        <v>632</v>
      </c>
      <c r="E652" s="733">
        <v>50113013</v>
      </c>
      <c r="F652" s="732" t="s">
        <v>1715</v>
      </c>
      <c r="G652" s="731" t="s">
        <v>655</v>
      </c>
      <c r="H652" s="731">
        <v>132953</v>
      </c>
      <c r="I652" s="731">
        <v>32953</v>
      </c>
      <c r="J652" s="731" t="s">
        <v>1757</v>
      </c>
      <c r="K652" s="731" t="s">
        <v>1758</v>
      </c>
      <c r="L652" s="734">
        <v>49.486666666666679</v>
      </c>
      <c r="M652" s="734">
        <v>3</v>
      </c>
      <c r="N652" s="735">
        <v>148.46000000000004</v>
      </c>
    </row>
    <row r="653" spans="1:14" ht="14.45" customHeight="1" x14ac:dyDescent="0.2">
      <c r="A653" s="729" t="s">
        <v>615</v>
      </c>
      <c r="B653" s="730" t="s">
        <v>616</v>
      </c>
      <c r="C653" s="731" t="s">
        <v>631</v>
      </c>
      <c r="D653" s="732" t="s">
        <v>632</v>
      </c>
      <c r="E653" s="733">
        <v>50113013</v>
      </c>
      <c r="F653" s="732" t="s">
        <v>1715</v>
      </c>
      <c r="G653" s="731" t="s">
        <v>655</v>
      </c>
      <c r="H653" s="731">
        <v>102427</v>
      </c>
      <c r="I653" s="731">
        <v>2427</v>
      </c>
      <c r="J653" s="731" t="s">
        <v>1759</v>
      </c>
      <c r="K653" s="731" t="s">
        <v>1760</v>
      </c>
      <c r="L653" s="734">
        <v>108.57000038099231</v>
      </c>
      <c r="M653" s="734">
        <v>6</v>
      </c>
      <c r="N653" s="735">
        <v>651.42000228595384</v>
      </c>
    </row>
    <row r="654" spans="1:14" ht="14.45" customHeight="1" x14ac:dyDescent="0.2">
      <c r="A654" s="729" t="s">
        <v>615</v>
      </c>
      <c r="B654" s="730" t="s">
        <v>616</v>
      </c>
      <c r="C654" s="731" t="s">
        <v>631</v>
      </c>
      <c r="D654" s="732" t="s">
        <v>632</v>
      </c>
      <c r="E654" s="733">
        <v>50113013</v>
      </c>
      <c r="F654" s="732" t="s">
        <v>1715</v>
      </c>
      <c r="G654" s="731" t="s">
        <v>655</v>
      </c>
      <c r="H654" s="731">
        <v>101066</v>
      </c>
      <c r="I654" s="731">
        <v>1066</v>
      </c>
      <c r="J654" s="731" t="s">
        <v>1761</v>
      </c>
      <c r="K654" s="731" t="s">
        <v>1762</v>
      </c>
      <c r="L654" s="734">
        <v>57.329524634170021</v>
      </c>
      <c r="M654" s="734">
        <v>21</v>
      </c>
      <c r="N654" s="735">
        <v>1203.9200173175705</v>
      </c>
    </row>
    <row r="655" spans="1:14" ht="14.45" customHeight="1" x14ac:dyDescent="0.2">
      <c r="A655" s="729" t="s">
        <v>615</v>
      </c>
      <c r="B655" s="730" t="s">
        <v>616</v>
      </c>
      <c r="C655" s="731" t="s">
        <v>631</v>
      </c>
      <c r="D655" s="732" t="s">
        <v>632</v>
      </c>
      <c r="E655" s="733">
        <v>50113013</v>
      </c>
      <c r="F655" s="732" t="s">
        <v>1715</v>
      </c>
      <c r="G655" s="731" t="s">
        <v>655</v>
      </c>
      <c r="H655" s="731">
        <v>207280</v>
      </c>
      <c r="I655" s="731">
        <v>207280</v>
      </c>
      <c r="J655" s="731" t="s">
        <v>1763</v>
      </c>
      <c r="K655" s="731" t="s">
        <v>745</v>
      </c>
      <c r="L655" s="734">
        <v>129.81999999999996</v>
      </c>
      <c r="M655" s="734">
        <v>2</v>
      </c>
      <c r="N655" s="735">
        <v>259.63999999999993</v>
      </c>
    </row>
    <row r="656" spans="1:14" ht="14.45" customHeight="1" x14ac:dyDescent="0.2">
      <c r="A656" s="729" t="s">
        <v>615</v>
      </c>
      <c r="B656" s="730" t="s">
        <v>616</v>
      </c>
      <c r="C656" s="731" t="s">
        <v>631</v>
      </c>
      <c r="D656" s="732" t="s">
        <v>632</v>
      </c>
      <c r="E656" s="733">
        <v>50113013</v>
      </c>
      <c r="F656" s="732" t="s">
        <v>1715</v>
      </c>
      <c r="G656" s="731" t="s">
        <v>655</v>
      </c>
      <c r="H656" s="731">
        <v>847476</v>
      </c>
      <c r="I656" s="731">
        <v>112782</v>
      </c>
      <c r="J656" s="731" t="s">
        <v>1764</v>
      </c>
      <c r="K656" s="731" t="s">
        <v>1765</v>
      </c>
      <c r="L656" s="734">
        <v>728.75</v>
      </c>
      <c r="M656" s="734">
        <v>0.65</v>
      </c>
      <c r="N656" s="735">
        <v>473.6875</v>
      </c>
    </row>
    <row r="657" spans="1:14" ht="14.45" customHeight="1" x14ac:dyDescent="0.2">
      <c r="A657" s="729" t="s">
        <v>615</v>
      </c>
      <c r="B657" s="730" t="s">
        <v>616</v>
      </c>
      <c r="C657" s="731" t="s">
        <v>631</v>
      </c>
      <c r="D657" s="732" t="s">
        <v>632</v>
      </c>
      <c r="E657" s="733">
        <v>50113013</v>
      </c>
      <c r="F657" s="732" t="s">
        <v>1715</v>
      </c>
      <c r="G657" s="731" t="s">
        <v>662</v>
      </c>
      <c r="H657" s="731">
        <v>216704</v>
      </c>
      <c r="I657" s="731">
        <v>216704</v>
      </c>
      <c r="J657" s="731" t="s">
        <v>1766</v>
      </c>
      <c r="K657" s="731" t="s">
        <v>1767</v>
      </c>
      <c r="L657" s="734">
        <v>1111</v>
      </c>
      <c r="M657" s="734">
        <v>1</v>
      </c>
      <c r="N657" s="735">
        <v>1111</v>
      </c>
    </row>
    <row r="658" spans="1:14" ht="14.45" customHeight="1" x14ac:dyDescent="0.2">
      <c r="A658" s="729" t="s">
        <v>615</v>
      </c>
      <c r="B658" s="730" t="s">
        <v>616</v>
      </c>
      <c r="C658" s="731" t="s">
        <v>631</v>
      </c>
      <c r="D658" s="732" t="s">
        <v>632</v>
      </c>
      <c r="E658" s="733">
        <v>50113013</v>
      </c>
      <c r="F658" s="732" t="s">
        <v>1715</v>
      </c>
      <c r="G658" s="731" t="s">
        <v>295</v>
      </c>
      <c r="H658" s="731">
        <v>134595</v>
      </c>
      <c r="I658" s="731">
        <v>134595</v>
      </c>
      <c r="J658" s="731" t="s">
        <v>1768</v>
      </c>
      <c r="K658" s="731" t="s">
        <v>1769</v>
      </c>
      <c r="L658" s="734">
        <v>415.91198834273388</v>
      </c>
      <c r="M658" s="734">
        <v>72.8</v>
      </c>
      <c r="N658" s="735">
        <v>30278.392751351024</v>
      </c>
    </row>
    <row r="659" spans="1:14" ht="14.45" customHeight="1" x14ac:dyDescent="0.2">
      <c r="A659" s="729" t="s">
        <v>615</v>
      </c>
      <c r="B659" s="730" t="s">
        <v>616</v>
      </c>
      <c r="C659" s="731" t="s">
        <v>631</v>
      </c>
      <c r="D659" s="732" t="s">
        <v>632</v>
      </c>
      <c r="E659" s="733">
        <v>50113013</v>
      </c>
      <c r="F659" s="732" t="s">
        <v>1715</v>
      </c>
      <c r="G659" s="731" t="s">
        <v>662</v>
      </c>
      <c r="H659" s="731">
        <v>173750</v>
      </c>
      <c r="I659" s="731">
        <v>173750</v>
      </c>
      <c r="J659" s="731" t="s">
        <v>1770</v>
      </c>
      <c r="K659" s="731" t="s">
        <v>1771</v>
      </c>
      <c r="L659" s="734">
        <v>713.92</v>
      </c>
      <c r="M659" s="734">
        <v>10.3</v>
      </c>
      <c r="N659" s="735">
        <v>7353.3760000000002</v>
      </c>
    </row>
    <row r="660" spans="1:14" ht="14.45" customHeight="1" x14ac:dyDescent="0.2">
      <c r="A660" s="729" t="s">
        <v>615</v>
      </c>
      <c r="B660" s="730" t="s">
        <v>616</v>
      </c>
      <c r="C660" s="731" t="s">
        <v>631</v>
      </c>
      <c r="D660" s="732" t="s">
        <v>632</v>
      </c>
      <c r="E660" s="733">
        <v>50113013</v>
      </c>
      <c r="F660" s="732" t="s">
        <v>1715</v>
      </c>
      <c r="G660" s="731" t="s">
        <v>662</v>
      </c>
      <c r="H660" s="731">
        <v>173748</v>
      </c>
      <c r="I660" s="731">
        <v>173748</v>
      </c>
      <c r="J660" s="731" t="s">
        <v>1770</v>
      </c>
      <c r="K660" s="731" t="s">
        <v>1772</v>
      </c>
      <c r="L660" s="734">
        <v>494.43</v>
      </c>
      <c r="M660" s="734">
        <v>1.5</v>
      </c>
      <c r="N660" s="735">
        <v>741.64499999999998</v>
      </c>
    </row>
    <row r="661" spans="1:14" ht="14.45" customHeight="1" x14ac:dyDescent="0.2">
      <c r="A661" s="729" t="s">
        <v>615</v>
      </c>
      <c r="B661" s="730" t="s">
        <v>616</v>
      </c>
      <c r="C661" s="731" t="s">
        <v>631</v>
      </c>
      <c r="D661" s="732" t="s">
        <v>632</v>
      </c>
      <c r="E661" s="733">
        <v>50113013</v>
      </c>
      <c r="F661" s="732" t="s">
        <v>1715</v>
      </c>
      <c r="G661" s="731" t="s">
        <v>329</v>
      </c>
      <c r="H661" s="731">
        <v>245255</v>
      </c>
      <c r="I661" s="731">
        <v>245255</v>
      </c>
      <c r="J661" s="731" t="s">
        <v>1773</v>
      </c>
      <c r="K661" s="731" t="s">
        <v>1774</v>
      </c>
      <c r="L661" s="734">
        <v>188.46</v>
      </c>
      <c r="M661" s="734">
        <v>9</v>
      </c>
      <c r="N661" s="735">
        <v>1696.14</v>
      </c>
    </row>
    <row r="662" spans="1:14" ht="14.45" customHeight="1" x14ac:dyDescent="0.2">
      <c r="A662" s="729" t="s">
        <v>615</v>
      </c>
      <c r="B662" s="730" t="s">
        <v>616</v>
      </c>
      <c r="C662" s="731" t="s">
        <v>631</v>
      </c>
      <c r="D662" s="732" t="s">
        <v>632</v>
      </c>
      <c r="E662" s="733">
        <v>50113013</v>
      </c>
      <c r="F662" s="732" t="s">
        <v>1715</v>
      </c>
      <c r="G662" s="731" t="s">
        <v>662</v>
      </c>
      <c r="H662" s="731">
        <v>236842</v>
      </c>
      <c r="I662" s="731">
        <v>236842</v>
      </c>
      <c r="J662" s="731" t="s">
        <v>1775</v>
      </c>
      <c r="K662" s="731" t="s">
        <v>1776</v>
      </c>
      <c r="L662" s="734">
        <v>1655.78</v>
      </c>
      <c r="M662" s="734">
        <v>12</v>
      </c>
      <c r="N662" s="735">
        <v>19869.36</v>
      </c>
    </row>
    <row r="663" spans="1:14" ht="14.45" customHeight="1" x14ac:dyDescent="0.2">
      <c r="A663" s="729" t="s">
        <v>615</v>
      </c>
      <c r="B663" s="730" t="s">
        <v>616</v>
      </c>
      <c r="C663" s="731" t="s">
        <v>631</v>
      </c>
      <c r="D663" s="732" t="s">
        <v>632</v>
      </c>
      <c r="E663" s="733">
        <v>50113013</v>
      </c>
      <c r="F663" s="732" t="s">
        <v>1715</v>
      </c>
      <c r="G663" s="731" t="s">
        <v>655</v>
      </c>
      <c r="H663" s="731">
        <v>225543</v>
      </c>
      <c r="I663" s="731">
        <v>225543</v>
      </c>
      <c r="J663" s="731" t="s">
        <v>1777</v>
      </c>
      <c r="K663" s="731" t="s">
        <v>1778</v>
      </c>
      <c r="L663" s="734">
        <v>390.63999999999987</v>
      </c>
      <c r="M663" s="734">
        <v>1</v>
      </c>
      <c r="N663" s="735">
        <v>390.63999999999987</v>
      </c>
    </row>
    <row r="664" spans="1:14" ht="14.45" customHeight="1" x14ac:dyDescent="0.2">
      <c r="A664" s="729" t="s">
        <v>615</v>
      </c>
      <c r="B664" s="730" t="s">
        <v>616</v>
      </c>
      <c r="C664" s="731" t="s">
        <v>631</v>
      </c>
      <c r="D664" s="732" t="s">
        <v>632</v>
      </c>
      <c r="E664" s="733">
        <v>50113013</v>
      </c>
      <c r="F664" s="732" t="s">
        <v>1715</v>
      </c>
      <c r="G664" s="731" t="s">
        <v>655</v>
      </c>
      <c r="H664" s="731">
        <v>101076</v>
      </c>
      <c r="I664" s="731">
        <v>1076</v>
      </c>
      <c r="J664" s="731" t="s">
        <v>1779</v>
      </c>
      <c r="K664" s="731" t="s">
        <v>1365</v>
      </c>
      <c r="L664" s="734">
        <v>77.931999999999988</v>
      </c>
      <c r="M664" s="734">
        <v>5</v>
      </c>
      <c r="N664" s="735">
        <v>389.65999999999997</v>
      </c>
    </row>
    <row r="665" spans="1:14" ht="14.45" customHeight="1" x14ac:dyDescent="0.2">
      <c r="A665" s="729" t="s">
        <v>615</v>
      </c>
      <c r="B665" s="730" t="s">
        <v>616</v>
      </c>
      <c r="C665" s="731" t="s">
        <v>631</v>
      </c>
      <c r="D665" s="732" t="s">
        <v>632</v>
      </c>
      <c r="E665" s="733">
        <v>50113013</v>
      </c>
      <c r="F665" s="732" t="s">
        <v>1715</v>
      </c>
      <c r="G665" s="731" t="s">
        <v>329</v>
      </c>
      <c r="H665" s="731">
        <v>113453</v>
      </c>
      <c r="I665" s="731">
        <v>113453</v>
      </c>
      <c r="J665" s="731" t="s">
        <v>1780</v>
      </c>
      <c r="K665" s="731" t="s">
        <v>1781</v>
      </c>
      <c r="L665" s="734">
        <v>748</v>
      </c>
      <c r="M665" s="734">
        <v>52.699999999999996</v>
      </c>
      <c r="N665" s="735">
        <v>39419.599999999999</v>
      </c>
    </row>
    <row r="666" spans="1:14" ht="14.45" customHeight="1" x14ac:dyDescent="0.2">
      <c r="A666" s="729" t="s">
        <v>615</v>
      </c>
      <c r="B666" s="730" t="s">
        <v>616</v>
      </c>
      <c r="C666" s="731" t="s">
        <v>631</v>
      </c>
      <c r="D666" s="732" t="s">
        <v>632</v>
      </c>
      <c r="E666" s="733">
        <v>50113013</v>
      </c>
      <c r="F666" s="732" t="s">
        <v>1715</v>
      </c>
      <c r="G666" s="731" t="s">
        <v>662</v>
      </c>
      <c r="H666" s="731">
        <v>173857</v>
      </c>
      <c r="I666" s="731">
        <v>173857</v>
      </c>
      <c r="J666" s="731" t="s">
        <v>1782</v>
      </c>
      <c r="K666" s="731" t="s">
        <v>1783</v>
      </c>
      <c r="L666" s="734">
        <v>775.58086956521743</v>
      </c>
      <c r="M666" s="734">
        <v>23</v>
      </c>
      <c r="N666" s="735">
        <v>17838.36</v>
      </c>
    </row>
    <row r="667" spans="1:14" ht="14.45" customHeight="1" x14ac:dyDescent="0.2">
      <c r="A667" s="729" t="s">
        <v>615</v>
      </c>
      <c r="B667" s="730" t="s">
        <v>616</v>
      </c>
      <c r="C667" s="731" t="s">
        <v>631</v>
      </c>
      <c r="D667" s="732" t="s">
        <v>632</v>
      </c>
      <c r="E667" s="733">
        <v>50113013</v>
      </c>
      <c r="F667" s="732" t="s">
        <v>1715</v>
      </c>
      <c r="G667" s="731" t="s">
        <v>662</v>
      </c>
      <c r="H667" s="731">
        <v>115273</v>
      </c>
      <c r="I667" s="731">
        <v>15273</v>
      </c>
      <c r="J667" s="731" t="s">
        <v>1784</v>
      </c>
      <c r="K667" s="731" t="s">
        <v>1785</v>
      </c>
      <c r="L667" s="734">
        <v>253.32235294117649</v>
      </c>
      <c r="M667" s="734">
        <v>34</v>
      </c>
      <c r="N667" s="735">
        <v>8612.9600000000009</v>
      </c>
    </row>
    <row r="668" spans="1:14" ht="14.45" customHeight="1" x14ac:dyDescent="0.2">
      <c r="A668" s="729" t="s">
        <v>615</v>
      </c>
      <c r="B668" s="730" t="s">
        <v>616</v>
      </c>
      <c r="C668" s="731" t="s">
        <v>631</v>
      </c>
      <c r="D668" s="732" t="s">
        <v>632</v>
      </c>
      <c r="E668" s="733">
        <v>50113013</v>
      </c>
      <c r="F668" s="732" t="s">
        <v>1715</v>
      </c>
      <c r="G668" s="731" t="s">
        <v>662</v>
      </c>
      <c r="H668" s="731">
        <v>206563</v>
      </c>
      <c r="I668" s="731">
        <v>206563</v>
      </c>
      <c r="J668" s="731" t="s">
        <v>1786</v>
      </c>
      <c r="K668" s="731" t="s">
        <v>1787</v>
      </c>
      <c r="L668" s="734">
        <v>21.1</v>
      </c>
      <c r="M668" s="734">
        <v>60</v>
      </c>
      <c r="N668" s="735">
        <v>1266</v>
      </c>
    </row>
    <row r="669" spans="1:14" ht="14.45" customHeight="1" x14ac:dyDescent="0.2">
      <c r="A669" s="729" t="s">
        <v>615</v>
      </c>
      <c r="B669" s="730" t="s">
        <v>616</v>
      </c>
      <c r="C669" s="731" t="s">
        <v>631</v>
      </c>
      <c r="D669" s="732" t="s">
        <v>632</v>
      </c>
      <c r="E669" s="733">
        <v>50113013</v>
      </c>
      <c r="F669" s="732" t="s">
        <v>1715</v>
      </c>
      <c r="G669" s="731" t="s">
        <v>655</v>
      </c>
      <c r="H669" s="731">
        <v>225174</v>
      </c>
      <c r="I669" s="731">
        <v>225174</v>
      </c>
      <c r="J669" s="731" t="s">
        <v>1788</v>
      </c>
      <c r="K669" s="731" t="s">
        <v>1789</v>
      </c>
      <c r="L669" s="734">
        <v>42.989999999999995</v>
      </c>
      <c r="M669" s="734">
        <v>1</v>
      </c>
      <c r="N669" s="735">
        <v>42.989999999999995</v>
      </c>
    </row>
    <row r="670" spans="1:14" ht="14.45" customHeight="1" x14ac:dyDescent="0.2">
      <c r="A670" s="729" t="s">
        <v>615</v>
      </c>
      <c r="B670" s="730" t="s">
        <v>616</v>
      </c>
      <c r="C670" s="731" t="s">
        <v>631</v>
      </c>
      <c r="D670" s="732" t="s">
        <v>632</v>
      </c>
      <c r="E670" s="733">
        <v>50113013</v>
      </c>
      <c r="F670" s="732" t="s">
        <v>1715</v>
      </c>
      <c r="G670" s="731" t="s">
        <v>655</v>
      </c>
      <c r="H670" s="731">
        <v>225175</v>
      </c>
      <c r="I670" s="731">
        <v>225175</v>
      </c>
      <c r="J670" s="731" t="s">
        <v>1788</v>
      </c>
      <c r="K670" s="731" t="s">
        <v>1790</v>
      </c>
      <c r="L670" s="734">
        <v>34.64</v>
      </c>
      <c r="M670" s="734">
        <v>2</v>
      </c>
      <c r="N670" s="735">
        <v>69.28</v>
      </c>
    </row>
    <row r="671" spans="1:14" ht="14.45" customHeight="1" x14ac:dyDescent="0.2">
      <c r="A671" s="729" t="s">
        <v>615</v>
      </c>
      <c r="B671" s="730" t="s">
        <v>616</v>
      </c>
      <c r="C671" s="731" t="s">
        <v>631</v>
      </c>
      <c r="D671" s="732" t="s">
        <v>632</v>
      </c>
      <c r="E671" s="733">
        <v>50113013</v>
      </c>
      <c r="F671" s="732" t="s">
        <v>1715</v>
      </c>
      <c r="G671" s="731" t="s">
        <v>655</v>
      </c>
      <c r="H671" s="731">
        <v>225173</v>
      </c>
      <c r="I671" s="731">
        <v>225173</v>
      </c>
      <c r="J671" s="731" t="s">
        <v>1791</v>
      </c>
      <c r="K671" s="731" t="s">
        <v>1792</v>
      </c>
      <c r="L671" s="734">
        <v>93.27</v>
      </c>
      <c r="M671" s="734">
        <v>2</v>
      </c>
      <c r="N671" s="735">
        <v>186.54</v>
      </c>
    </row>
    <row r="672" spans="1:14" ht="14.45" customHeight="1" x14ac:dyDescent="0.2">
      <c r="A672" s="729" t="s">
        <v>615</v>
      </c>
      <c r="B672" s="730" t="s">
        <v>616</v>
      </c>
      <c r="C672" s="731" t="s">
        <v>631</v>
      </c>
      <c r="D672" s="732" t="s">
        <v>632</v>
      </c>
      <c r="E672" s="733">
        <v>50113013</v>
      </c>
      <c r="F672" s="732" t="s">
        <v>1715</v>
      </c>
      <c r="G672" s="731" t="s">
        <v>662</v>
      </c>
      <c r="H672" s="731">
        <v>126127</v>
      </c>
      <c r="I672" s="731">
        <v>26127</v>
      </c>
      <c r="J672" s="731" t="s">
        <v>1793</v>
      </c>
      <c r="K672" s="731" t="s">
        <v>1794</v>
      </c>
      <c r="L672" s="734">
        <v>2237.73</v>
      </c>
      <c r="M672" s="734">
        <v>3</v>
      </c>
      <c r="N672" s="735">
        <v>6713.1900000000005</v>
      </c>
    </row>
    <row r="673" spans="1:14" ht="14.45" customHeight="1" x14ac:dyDescent="0.2">
      <c r="A673" s="729" t="s">
        <v>615</v>
      </c>
      <c r="B673" s="730" t="s">
        <v>616</v>
      </c>
      <c r="C673" s="731" t="s">
        <v>631</v>
      </c>
      <c r="D673" s="732" t="s">
        <v>632</v>
      </c>
      <c r="E673" s="733">
        <v>50113013</v>
      </c>
      <c r="F673" s="732" t="s">
        <v>1715</v>
      </c>
      <c r="G673" s="731" t="s">
        <v>329</v>
      </c>
      <c r="H673" s="731">
        <v>116600</v>
      </c>
      <c r="I673" s="731">
        <v>16600</v>
      </c>
      <c r="J673" s="731" t="s">
        <v>1795</v>
      </c>
      <c r="K673" s="731" t="s">
        <v>1796</v>
      </c>
      <c r="L673" s="734">
        <v>35.590000000000003</v>
      </c>
      <c r="M673" s="734">
        <v>30</v>
      </c>
      <c r="N673" s="735">
        <v>1067.7</v>
      </c>
    </row>
    <row r="674" spans="1:14" ht="14.45" customHeight="1" x14ac:dyDescent="0.2">
      <c r="A674" s="729" t="s">
        <v>615</v>
      </c>
      <c r="B674" s="730" t="s">
        <v>616</v>
      </c>
      <c r="C674" s="731" t="s">
        <v>631</v>
      </c>
      <c r="D674" s="732" t="s">
        <v>632</v>
      </c>
      <c r="E674" s="733">
        <v>50113013</v>
      </c>
      <c r="F674" s="732" t="s">
        <v>1715</v>
      </c>
      <c r="G674" s="731" t="s">
        <v>655</v>
      </c>
      <c r="H674" s="731">
        <v>117149</v>
      </c>
      <c r="I674" s="731">
        <v>17149</v>
      </c>
      <c r="J674" s="731" t="s">
        <v>1795</v>
      </c>
      <c r="K674" s="731" t="s">
        <v>1797</v>
      </c>
      <c r="L674" s="734">
        <v>157.41</v>
      </c>
      <c r="M674" s="734">
        <v>2</v>
      </c>
      <c r="N674" s="735">
        <v>314.82</v>
      </c>
    </row>
    <row r="675" spans="1:14" ht="14.45" customHeight="1" x14ac:dyDescent="0.2">
      <c r="A675" s="729" t="s">
        <v>615</v>
      </c>
      <c r="B675" s="730" t="s">
        <v>616</v>
      </c>
      <c r="C675" s="731" t="s">
        <v>631</v>
      </c>
      <c r="D675" s="732" t="s">
        <v>632</v>
      </c>
      <c r="E675" s="733">
        <v>50113013</v>
      </c>
      <c r="F675" s="732" t="s">
        <v>1715</v>
      </c>
      <c r="G675" s="731" t="s">
        <v>662</v>
      </c>
      <c r="H675" s="731">
        <v>166269</v>
      </c>
      <c r="I675" s="731">
        <v>166269</v>
      </c>
      <c r="J675" s="731" t="s">
        <v>1798</v>
      </c>
      <c r="K675" s="731" t="s">
        <v>1799</v>
      </c>
      <c r="L675" s="734">
        <v>52.88000000000001</v>
      </c>
      <c r="M675" s="734">
        <v>10</v>
      </c>
      <c r="N675" s="735">
        <v>528.80000000000007</v>
      </c>
    </row>
    <row r="676" spans="1:14" ht="14.45" customHeight="1" x14ac:dyDescent="0.2">
      <c r="A676" s="729" t="s">
        <v>615</v>
      </c>
      <c r="B676" s="730" t="s">
        <v>616</v>
      </c>
      <c r="C676" s="731" t="s">
        <v>631</v>
      </c>
      <c r="D676" s="732" t="s">
        <v>632</v>
      </c>
      <c r="E676" s="733">
        <v>50113013</v>
      </c>
      <c r="F676" s="732" t="s">
        <v>1715</v>
      </c>
      <c r="G676" s="731" t="s">
        <v>662</v>
      </c>
      <c r="H676" s="731">
        <v>118547</v>
      </c>
      <c r="I676" s="731">
        <v>18547</v>
      </c>
      <c r="J676" s="731" t="s">
        <v>1800</v>
      </c>
      <c r="K676" s="731" t="s">
        <v>1801</v>
      </c>
      <c r="L676" s="734">
        <v>141.57999999999998</v>
      </c>
      <c r="M676" s="734">
        <v>2</v>
      </c>
      <c r="N676" s="735">
        <v>283.15999999999997</v>
      </c>
    </row>
    <row r="677" spans="1:14" ht="14.45" customHeight="1" x14ac:dyDescent="0.2">
      <c r="A677" s="729" t="s">
        <v>615</v>
      </c>
      <c r="B677" s="730" t="s">
        <v>616</v>
      </c>
      <c r="C677" s="731" t="s">
        <v>631</v>
      </c>
      <c r="D677" s="732" t="s">
        <v>632</v>
      </c>
      <c r="E677" s="733">
        <v>50113014</v>
      </c>
      <c r="F677" s="732" t="s">
        <v>1802</v>
      </c>
      <c r="G677" s="731" t="s">
        <v>655</v>
      </c>
      <c r="H677" s="731">
        <v>846672</v>
      </c>
      <c r="I677" s="731">
        <v>137114</v>
      </c>
      <c r="J677" s="731" t="s">
        <v>1803</v>
      </c>
      <c r="K677" s="731" t="s">
        <v>329</v>
      </c>
      <c r="L677" s="734">
        <v>153.91</v>
      </c>
      <c r="M677" s="734">
        <v>1</v>
      </c>
      <c r="N677" s="735">
        <v>153.91</v>
      </c>
    </row>
    <row r="678" spans="1:14" ht="14.45" customHeight="1" x14ac:dyDescent="0.2">
      <c r="A678" s="729" t="s">
        <v>615</v>
      </c>
      <c r="B678" s="730" t="s">
        <v>616</v>
      </c>
      <c r="C678" s="731" t="s">
        <v>631</v>
      </c>
      <c r="D678" s="732" t="s">
        <v>632</v>
      </c>
      <c r="E678" s="733">
        <v>50113014</v>
      </c>
      <c r="F678" s="732" t="s">
        <v>1802</v>
      </c>
      <c r="G678" s="731" t="s">
        <v>655</v>
      </c>
      <c r="H678" s="731">
        <v>846731</v>
      </c>
      <c r="I678" s="731">
        <v>137116</v>
      </c>
      <c r="J678" s="731" t="s">
        <v>1804</v>
      </c>
      <c r="K678" s="731" t="s">
        <v>1805</v>
      </c>
      <c r="L678" s="734">
        <v>153.91</v>
      </c>
      <c r="M678" s="734">
        <v>1</v>
      </c>
      <c r="N678" s="735">
        <v>153.91</v>
      </c>
    </row>
    <row r="679" spans="1:14" ht="14.45" customHeight="1" x14ac:dyDescent="0.2">
      <c r="A679" s="729" t="s">
        <v>615</v>
      </c>
      <c r="B679" s="730" t="s">
        <v>616</v>
      </c>
      <c r="C679" s="731" t="s">
        <v>631</v>
      </c>
      <c r="D679" s="732" t="s">
        <v>632</v>
      </c>
      <c r="E679" s="733">
        <v>50113014</v>
      </c>
      <c r="F679" s="732" t="s">
        <v>1802</v>
      </c>
      <c r="G679" s="731" t="s">
        <v>655</v>
      </c>
      <c r="H679" s="731">
        <v>186397</v>
      </c>
      <c r="I679" s="731">
        <v>86397</v>
      </c>
      <c r="J679" s="731" t="s">
        <v>1806</v>
      </c>
      <c r="K679" s="731" t="s">
        <v>1807</v>
      </c>
      <c r="L679" s="734">
        <v>63.879999999999995</v>
      </c>
      <c r="M679" s="734">
        <v>1</v>
      </c>
      <c r="N679" s="735">
        <v>63.879999999999995</v>
      </c>
    </row>
    <row r="680" spans="1:14" ht="14.45" customHeight="1" x14ac:dyDescent="0.2">
      <c r="A680" s="729" t="s">
        <v>615</v>
      </c>
      <c r="B680" s="730" t="s">
        <v>616</v>
      </c>
      <c r="C680" s="731" t="s">
        <v>631</v>
      </c>
      <c r="D680" s="732" t="s">
        <v>632</v>
      </c>
      <c r="E680" s="733">
        <v>50113014</v>
      </c>
      <c r="F680" s="732" t="s">
        <v>1802</v>
      </c>
      <c r="G680" s="731" t="s">
        <v>662</v>
      </c>
      <c r="H680" s="731">
        <v>64942</v>
      </c>
      <c r="I680" s="731">
        <v>64942</v>
      </c>
      <c r="J680" s="731" t="s">
        <v>1808</v>
      </c>
      <c r="K680" s="731" t="s">
        <v>1809</v>
      </c>
      <c r="L680" s="734">
        <v>1132.9100000000001</v>
      </c>
      <c r="M680" s="734">
        <v>4</v>
      </c>
      <c r="N680" s="735">
        <v>4531.6400000000003</v>
      </c>
    </row>
    <row r="681" spans="1:14" ht="14.45" customHeight="1" x14ac:dyDescent="0.2">
      <c r="A681" s="729" t="s">
        <v>615</v>
      </c>
      <c r="B681" s="730" t="s">
        <v>616</v>
      </c>
      <c r="C681" s="731" t="s">
        <v>631</v>
      </c>
      <c r="D681" s="732" t="s">
        <v>632</v>
      </c>
      <c r="E681" s="733">
        <v>50113014</v>
      </c>
      <c r="F681" s="732" t="s">
        <v>1802</v>
      </c>
      <c r="G681" s="731" t="s">
        <v>662</v>
      </c>
      <c r="H681" s="731">
        <v>164401</v>
      </c>
      <c r="I681" s="731">
        <v>164401</v>
      </c>
      <c r="J681" s="731" t="s">
        <v>1810</v>
      </c>
      <c r="K681" s="731" t="s">
        <v>1811</v>
      </c>
      <c r="L681" s="734">
        <v>319</v>
      </c>
      <c r="M681" s="734">
        <v>5.7</v>
      </c>
      <c r="N681" s="735">
        <v>1818.3</v>
      </c>
    </row>
    <row r="682" spans="1:14" ht="14.45" customHeight="1" x14ac:dyDescent="0.2">
      <c r="A682" s="729" t="s">
        <v>615</v>
      </c>
      <c r="B682" s="730" t="s">
        <v>616</v>
      </c>
      <c r="C682" s="731" t="s">
        <v>631</v>
      </c>
      <c r="D682" s="732" t="s">
        <v>632</v>
      </c>
      <c r="E682" s="733">
        <v>50113014</v>
      </c>
      <c r="F682" s="732" t="s">
        <v>1802</v>
      </c>
      <c r="G682" s="731" t="s">
        <v>662</v>
      </c>
      <c r="H682" s="731">
        <v>164407</v>
      </c>
      <c r="I682" s="731">
        <v>164407</v>
      </c>
      <c r="J682" s="731" t="s">
        <v>1810</v>
      </c>
      <c r="K682" s="731" t="s">
        <v>1812</v>
      </c>
      <c r="L682" s="734">
        <v>638</v>
      </c>
      <c r="M682" s="734">
        <v>1</v>
      </c>
      <c r="N682" s="735">
        <v>638</v>
      </c>
    </row>
    <row r="683" spans="1:14" ht="14.45" customHeight="1" x14ac:dyDescent="0.2">
      <c r="A683" s="729" t="s">
        <v>615</v>
      </c>
      <c r="B683" s="730" t="s">
        <v>616</v>
      </c>
      <c r="C683" s="731" t="s">
        <v>631</v>
      </c>
      <c r="D683" s="732" t="s">
        <v>632</v>
      </c>
      <c r="E683" s="733">
        <v>50113014</v>
      </c>
      <c r="F683" s="732" t="s">
        <v>1802</v>
      </c>
      <c r="G683" s="731" t="s">
        <v>329</v>
      </c>
      <c r="H683" s="731">
        <v>129428</v>
      </c>
      <c r="I683" s="731">
        <v>500720</v>
      </c>
      <c r="J683" s="731" t="s">
        <v>1813</v>
      </c>
      <c r="K683" s="731" t="s">
        <v>1814</v>
      </c>
      <c r="L683" s="734">
        <v>3630</v>
      </c>
      <c r="M683" s="734">
        <v>8</v>
      </c>
      <c r="N683" s="735">
        <v>29040</v>
      </c>
    </row>
    <row r="684" spans="1:14" ht="14.45" customHeight="1" x14ac:dyDescent="0.2">
      <c r="A684" s="729" t="s">
        <v>615</v>
      </c>
      <c r="B684" s="730" t="s">
        <v>616</v>
      </c>
      <c r="C684" s="731" t="s">
        <v>636</v>
      </c>
      <c r="D684" s="732" t="s">
        <v>637</v>
      </c>
      <c r="E684" s="733">
        <v>50113001</v>
      </c>
      <c r="F684" s="732" t="s">
        <v>654</v>
      </c>
      <c r="G684" s="731" t="s">
        <v>655</v>
      </c>
      <c r="H684" s="731">
        <v>196885</v>
      </c>
      <c r="I684" s="731">
        <v>96885</v>
      </c>
      <c r="J684" s="731" t="s">
        <v>658</v>
      </c>
      <c r="K684" s="731" t="s">
        <v>659</v>
      </c>
      <c r="L684" s="734">
        <v>19.249910418499489</v>
      </c>
      <c r="M684" s="734">
        <v>1726</v>
      </c>
      <c r="N684" s="735">
        <v>33225.345382330117</v>
      </c>
    </row>
    <row r="685" spans="1:14" ht="14.45" customHeight="1" x14ac:dyDescent="0.2">
      <c r="A685" s="729" t="s">
        <v>615</v>
      </c>
      <c r="B685" s="730" t="s">
        <v>616</v>
      </c>
      <c r="C685" s="731" t="s">
        <v>636</v>
      </c>
      <c r="D685" s="732" t="s">
        <v>637</v>
      </c>
      <c r="E685" s="733">
        <v>50113001</v>
      </c>
      <c r="F685" s="732" t="s">
        <v>654</v>
      </c>
      <c r="G685" s="731" t="s">
        <v>655</v>
      </c>
      <c r="H685" s="731">
        <v>196884</v>
      </c>
      <c r="I685" s="731">
        <v>96884</v>
      </c>
      <c r="J685" s="731" t="s">
        <v>660</v>
      </c>
      <c r="K685" s="731" t="s">
        <v>661</v>
      </c>
      <c r="L685" s="734">
        <v>9.3500035705491147</v>
      </c>
      <c r="M685" s="734">
        <v>510</v>
      </c>
      <c r="N685" s="735">
        <v>4768.5018209800483</v>
      </c>
    </row>
    <row r="686" spans="1:14" ht="14.45" customHeight="1" x14ac:dyDescent="0.2">
      <c r="A686" s="729" t="s">
        <v>615</v>
      </c>
      <c r="B686" s="730" t="s">
        <v>616</v>
      </c>
      <c r="C686" s="731" t="s">
        <v>636</v>
      </c>
      <c r="D686" s="732" t="s">
        <v>637</v>
      </c>
      <c r="E686" s="733">
        <v>50113001</v>
      </c>
      <c r="F686" s="732" t="s">
        <v>654</v>
      </c>
      <c r="G686" s="731" t="s">
        <v>662</v>
      </c>
      <c r="H686" s="731">
        <v>29631</v>
      </c>
      <c r="I686" s="731">
        <v>29631</v>
      </c>
      <c r="J686" s="731" t="s">
        <v>663</v>
      </c>
      <c r="K686" s="731" t="s">
        <v>664</v>
      </c>
      <c r="L686" s="734">
        <v>2881.45</v>
      </c>
      <c r="M686" s="734">
        <v>17.335000000000001</v>
      </c>
      <c r="N686" s="735">
        <v>49949.935749999997</v>
      </c>
    </row>
    <row r="687" spans="1:14" ht="14.45" customHeight="1" x14ac:dyDescent="0.2">
      <c r="A687" s="729" t="s">
        <v>615</v>
      </c>
      <c r="B687" s="730" t="s">
        <v>616</v>
      </c>
      <c r="C687" s="731" t="s">
        <v>636</v>
      </c>
      <c r="D687" s="732" t="s">
        <v>637</v>
      </c>
      <c r="E687" s="733">
        <v>50113001</v>
      </c>
      <c r="F687" s="732" t="s">
        <v>654</v>
      </c>
      <c r="G687" s="731" t="s">
        <v>655</v>
      </c>
      <c r="H687" s="731">
        <v>846758</v>
      </c>
      <c r="I687" s="731">
        <v>103387</v>
      </c>
      <c r="J687" s="731" t="s">
        <v>669</v>
      </c>
      <c r="K687" s="731" t="s">
        <v>670</v>
      </c>
      <c r="L687" s="734">
        <v>81.231000000000009</v>
      </c>
      <c r="M687" s="734">
        <v>20</v>
      </c>
      <c r="N687" s="735">
        <v>1624.6200000000001</v>
      </c>
    </row>
    <row r="688" spans="1:14" ht="14.45" customHeight="1" x14ac:dyDescent="0.2">
      <c r="A688" s="729" t="s">
        <v>615</v>
      </c>
      <c r="B688" s="730" t="s">
        <v>616</v>
      </c>
      <c r="C688" s="731" t="s">
        <v>636</v>
      </c>
      <c r="D688" s="732" t="s">
        <v>637</v>
      </c>
      <c r="E688" s="733">
        <v>50113001</v>
      </c>
      <c r="F688" s="732" t="s">
        <v>654</v>
      </c>
      <c r="G688" s="731" t="s">
        <v>655</v>
      </c>
      <c r="H688" s="731">
        <v>501927</v>
      </c>
      <c r="I688" s="731">
        <v>172774</v>
      </c>
      <c r="J688" s="731" t="s">
        <v>1815</v>
      </c>
      <c r="K688" s="731" t="s">
        <v>1816</v>
      </c>
      <c r="L688" s="734">
        <v>266.21999999999997</v>
      </c>
      <c r="M688" s="734">
        <v>18</v>
      </c>
      <c r="N688" s="735">
        <v>4791.9599999999991</v>
      </c>
    </row>
    <row r="689" spans="1:14" ht="14.45" customHeight="1" x14ac:dyDescent="0.2">
      <c r="A689" s="729" t="s">
        <v>615</v>
      </c>
      <c r="B689" s="730" t="s">
        <v>616</v>
      </c>
      <c r="C689" s="731" t="s">
        <v>636</v>
      </c>
      <c r="D689" s="732" t="s">
        <v>637</v>
      </c>
      <c r="E689" s="733">
        <v>50113001</v>
      </c>
      <c r="F689" s="732" t="s">
        <v>654</v>
      </c>
      <c r="G689" s="731" t="s">
        <v>655</v>
      </c>
      <c r="H689" s="731">
        <v>243014</v>
      </c>
      <c r="I689" s="731">
        <v>243014</v>
      </c>
      <c r="J689" s="731" t="s">
        <v>673</v>
      </c>
      <c r="K689" s="731" t="s">
        <v>674</v>
      </c>
      <c r="L689" s="734">
        <v>155.35999999999999</v>
      </c>
      <c r="M689" s="734">
        <v>7</v>
      </c>
      <c r="N689" s="735">
        <v>1087.52</v>
      </c>
    </row>
    <row r="690" spans="1:14" ht="14.45" customHeight="1" x14ac:dyDescent="0.2">
      <c r="A690" s="729" t="s">
        <v>615</v>
      </c>
      <c r="B690" s="730" t="s">
        <v>616</v>
      </c>
      <c r="C690" s="731" t="s">
        <v>636</v>
      </c>
      <c r="D690" s="732" t="s">
        <v>637</v>
      </c>
      <c r="E690" s="733">
        <v>50113001</v>
      </c>
      <c r="F690" s="732" t="s">
        <v>654</v>
      </c>
      <c r="G690" s="731" t="s">
        <v>662</v>
      </c>
      <c r="H690" s="731">
        <v>126486</v>
      </c>
      <c r="I690" s="731">
        <v>26486</v>
      </c>
      <c r="J690" s="731" t="s">
        <v>1817</v>
      </c>
      <c r="K690" s="731" t="s">
        <v>1348</v>
      </c>
      <c r="L690" s="734">
        <v>575.06000000000006</v>
      </c>
      <c r="M690" s="734">
        <v>1</v>
      </c>
      <c r="N690" s="735">
        <v>575.06000000000006</v>
      </c>
    </row>
    <row r="691" spans="1:14" ht="14.45" customHeight="1" x14ac:dyDescent="0.2">
      <c r="A691" s="729" t="s">
        <v>615</v>
      </c>
      <c r="B691" s="730" t="s">
        <v>616</v>
      </c>
      <c r="C691" s="731" t="s">
        <v>636</v>
      </c>
      <c r="D691" s="732" t="s">
        <v>637</v>
      </c>
      <c r="E691" s="733">
        <v>50113001</v>
      </c>
      <c r="F691" s="732" t="s">
        <v>654</v>
      </c>
      <c r="G691" s="731" t="s">
        <v>655</v>
      </c>
      <c r="H691" s="731">
        <v>229139</v>
      </c>
      <c r="I691" s="731">
        <v>229139</v>
      </c>
      <c r="J691" s="731" t="s">
        <v>1818</v>
      </c>
      <c r="K691" s="731" t="s">
        <v>838</v>
      </c>
      <c r="L691" s="734">
        <v>449.66999999999996</v>
      </c>
      <c r="M691" s="734">
        <v>2</v>
      </c>
      <c r="N691" s="735">
        <v>899.33999999999992</v>
      </c>
    </row>
    <row r="692" spans="1:14" ht="14.45" customHeight="1" x14ac:dyDescent="0.2">
      <c r="A692" s="729" t="s">
        <v>615</v>
      </c>
      <c r="B692" s="730" t="s">
        <v>616</v>
      </c>
      <c r="C692" s="731" t="s">
        <v>636</v>
      </c>
      <c r="D692" s="732" t="s">
        <v>637</v>
      </c>
      <c r="E692" s="733">
        <v>50113001</v>
      </c>
      <c r="F692" s="732" t="s">
        <v>654</v>
      </c>
      <c r="G692" s="731" t="s">
        <v>655</v>
      </c>
      <c r="H692" s="731">
        <v>197323</v>
      </c>
      <c r="I692" s="731">
        <v>197323</v>
      </c>
      <c r="J692" s="731" t="s">
        <v>677</v>
      </c>
      <c r="K692" s="731" t="s">
        <v>678</v>
      </c>
      <c r="L692" s="734">
        <v>1341.9800000000002</v>
      </c>
      <c r="M692" s="734">
        <v>7</v>
      </c>
      <c r="N692" s="735">
        <v>9393.8600000000024</v>
      </c>
    </row>
    <row r="693" spans="1:14" ht="14.45" customHeight="1" x14ac:dyDescent="0.2">
      <c r="A693" s="729" t="s">
        <v>615</v>
      </c>
      <c r="B693" s="730" t="s">
        <v>616</v>
      </c>
      <c r="C693" s="731" t="s">
        <v>636</v>
      </c>
      <c r="D693" s="732" t="s">
        <v>637</v>
      </c>
      <c r="E693" s="733">
        <v>50113001</v>
      </c>
      <c r="F693" s="732" t="s">
        <v>654</v>
      </c>
      <c r="G693" s="731" t="s">
        <v>655</v>
      </c>
      <c r="H693" s="731">
        <v>208440</v>
      </c>
      <c r="I693" s="731">
        <v>208440</v>
      </c>
      <c r="J693" s="731" t="s">
        <v>1819</v>
      </c>
      <c r="K693" s="731" t="s">
        <v>1820</v>
      </c>
      <c r="L693" s="734">
        <v>1278.81</v>
      </c>
      <c r="M693" s="734">
        <v>1</v>
      </c>
      <c r="N693" s="735">
        <v>1278.81</v>
      </c>
    </row>
    <row r="694" spans="1:14" ht="14.45" customHeight="1" x14ac:dyDescent="0.2">
      <c r="A694" s="729" t="s">
        <v>615</v>
      </c>
      <c r="B694" s="730" t="s">
        <v>616</v>
      </c>
      <c r="C694" s="731" t="s">
        <v>636</v>
      </c>
      <c r="D694" s="732" t="s">
        <v>637</v>
      </c>
      <c r="E694" s="733">
        <v>50113001</v>
      </c>
      <c r="F694" s="732" t="s">
        <v>654</v>
      </c>
      <c r="G694" s="731" t="s">
        <v>655</v>
      </c>
      <c r="H694" s="731">
        <v>100362</v>
      </c>
      <c r="I694" s="731">
        <v>362</v>
      </c>
      <c r="J694" s="731" t="s">
        <v>679</v>
      </c>
      <c r="K694" s="731" t="s">
        <v>680</v>
      </c>
      <c r="L694" s="734">
        <v>72.801666666666648</v>
      </c>
      <c r="M694" s="734">
        <v>12</v>
      </c>
      <c r="N694" s="735">
        <v>873.61999999999978</v>
      </c>
    </row>
    <row r="695" spans="1:14" ht="14.45" customHeight="1" x14ac:dyDescent="0.2">
      <c r="A695" s="729" t="s">
        <v>615</v>
      </c>
      <c r="B695" s="730" t="s">
        <v>616</v>
      </c>
      <c r="C695" s="731" t="s">
        <v>636</v>
      </c>
      <c r="D695" s="732" t="s">
        <v>637</v>
      </c>
      <c r="E695" s="733">
        <v>50113001</v>
      </c>
      <c r="F695" s="732" t="s">
        <v>654</v>
      </c>
      <c r="G695" s="731" t="s">
        <v>655</v>
      </c>
      <c r="H695" s="731">
        <v>845008</v>
      </c>
      <c r="I695" s="731">
        <v>107806</v>
      </c>
      <c r="J695" s="731" t="s">
        <v>681</v>
      </c>
      <c r="K695" s="731" t="s">
        <v>683</v>
      </c>
      <c r="L695" s="734">
        <v>73.162000000000006</v>
      </c>
      <c r="M695" s="734">
        <v>5</v>
      </c>
      <c r="N695" s="735">
        <v>365.81000000000006</v>
      </c>
    </row>
    <row r="696" spans="1:14" ht="14.45" customHeight="1" x14ac:dyDescent="0.2">
      <c r="A696" s="729" t="s">
        <v>615</v>
      </c>
      <c r="B696" s="730" t="s">
        <v>616</v>
      </c>
      <c r="C696" s="731" t="s">
        <v>636</v>
      </c>
      <c r="D696" s="732" t="s">
        <v>637</v>
      </c>
      <c r="E696" s="733">
        <v>50113001</v>
      </c>
      <c r="F696" s="732" t="s">
        <v>654</v>
      </c>
      <c r="G696" s="731" t="s">
        <v>655</v>
      </c>
      <c r="H696" s="731">
        <v>202701</v>
      </c>
      <c r="I696" s="731">
        <v>202701</v>
      </c>
      <c r="J696" s="731" t="s">
        <v>681</v>
      </c>
      <c r="K696" s="731" t="s">
        <v>682</v>
      </c>
      <c r="L696" s="734">
        <v>162.1455882352941</v>
      </c>
      <c r="M696" s="734">
        <v>34</v>
      </c>
      <c r="N696" s="735">
        <v>5512.9499999999989</v>
      </c>
    </row>
    <row r="697" spans="1:14" ht="14.45" customHeight="1" x14ac:dyDescent="0.2">
      <c r="A697" s="729" t="s">
        <v>615</v>
      </c>
      <c r="B697" s="730" t="s">
        <v>616</v>
      </c>
      <c r="C697" s="731" t="s">
        <v>636</v>
      </c>
      <c r="D697" s="732" t="s">
        <v>637</v>
      </c>
      <c r="E697" s="733">
        <v>50113001</v>
      </c>
      <c r="F697" s="732" t="s">
        <v>654</v>
      </c>
      <c r="G697" s="731" t="s">
        <v>655</v>
      </c>
      <c r="H697" s="731">
        <v>232845</v>
      </c>
      <c r="I697" s="731">
        <v>232845</v>
      </c>
      <c r="J697" s="731" t="s">
        <v>686</v>
      </c>
      <c r="K697" s="731" t="s">
        <v>687</v>
      </c>
      <c r="L697" s="734">
        <v>83.72999999999999</v>
      </c>
      <c r="M697" s="734">
        <v>2</v>
      </c>
      <c r="N697" s="735">
        <v>167.45999999999998</v>
      </c>
    </row>
    <row r="698" spans="1:14" ht="14.45" customHeight="1" x14ac:dyDescent="0.2">
      <c r="A698" s="729" t="s">
        <v>615</v>
      </c>
      <c r="B698" s="730" t="s">
        <v>616</v>
      </c>
      <c r="C698" s="731" t="s">
        <v>636</v>
      </c>
      <c r="D698" s="732" t="s">
        <v>637</v>
      </c>
      <c r="E698" s="733">
        <v>50113001</v>
      </c>
      <c r="F698" s="732" t="s">
        <v>654</v>
      </c>
      <c r="G698" s="731" t="s">
        <v>655</v>
      </c>
      <c r="H698" s="731">
        <v>230398</v>
      </c>
      <c r="I698" s="731">
        <v>230398</v>
      </c>
      <c r="J698" s="731" t="s">
        <v>1821</v>
      </c>
      <c r="K698" s="731" t="s">
        <v>1822</v>
      </c>
      <c r="L698" s="734">
        <v>142.22</v>
      </c>
      <c r="M698" s="734">
        <v>1</v>
      </c>
      <c r="N698" s="735">
        <v>142.22</v>
      </c>
    </row>
    <row r="699" spans="1:14" ht="14.45" customHeight="1" x14ac:dyDescent="0.2">
      <c r="A699" s="729" t="s">
        <v>615</v>
      </c>
      <c r="B699" s="730" t="s">
        <v>616</v>
      </c>
      <c r="C699" s="731" t="s">
        <v>636</v>
      </c>
      <c r="D699" s="732" t="s">
        <v>637</v>
      </c>
      <c r="E699" s="733">
        <v>50113001</v>
      </c>
      <c r="F699" s="732" t="s">
        <v>654</v>
      </c>
      <c r="G699" s="731" t="s">
        <v>662</v>
      </c>
      <c r="H699" s="731">
        <v>102954</v>
      </c>
      <c r="I699" s="731">
        <v>2954</v>
      </c>
      <c r="J699" s="731" t="s">
        <v>688</v>
      </c>
      <c r="K699" s="731" t="s">
        <v>689</v>
      </c>
      <c r="L699" s="734">
        <v>15.059999999999997</v>
      </c>
      <c r="M699" s="734">
        <v>2</v>
      </c>
      <c r="N699" s="735">
        <v>30.119999999999994</v>
      </c>
    </row>
    <row r="700" spans="1:14" ht="14.45" customHeight="1" x14ac:dyDescent="0.2">
      <c r="A700" s="729" t="s">
        <v>615</v>
      </c>
      <c r="B700" s="730" t="s">
        <v>616</v>
      </c>
      <c r="C700" s="731" t="s">
        <v>636</v>
      </c>
      <c r="D700" s="732" t="s">
        <v>637</v>
      </c>
      <c r="E700" s="733">
        <v>50113001</v>
      </c>
      <c r="F700" s="732" t="s">
        <v>654</v>
      </c>
      <c r="G700" s="731" t="s">
        <v>662</v>
      </c>
      <c r="H700" s="731">
        <v>102945</v>
      </c>
      <c r="I700" s="731">
        <v>2945</v>
      </c>
      <c r="J700" s="731" t="s">
        <v>690</v>
      </c>
      <c r="K700" s="731" t="s">
        <v>692</v>
      </c>
      <c r="L700" s="734">
        <v>8.6771427633188747</v>
      </c>
      <c r="M700" s="734">
        <v>7</v>
      </c>
      <c r="N700" s="735">
        <v>60.739999343232128</v>
      </c>
    </row>
    <row r="701" spans="1:14" ht="14.45" customHeight="1" x14ac:dyDescent="0.2">
      <c r="A701" s="729" t="s">
        <v>615</v>
      </c>
      <c r="B701" s="730" t="s">
        <v>616</v>
      </c>
      <c r="C701" s="731" t="s">
        <v>636</v>
      </c>
      <c r="D701" s="732" t="s">
        <v>637</v>
      </c>
      <c r="E701" s="733">
        <v>50113001</v>
      </c>
      <c r="F701" s="732" t="s">
        <v>654</v>
      </c>
      <c r="G701" s="731" t="s">
        <v>655</v>
      </c>
      <c r="H701" s="731">
        <v>121887</v>
      </c>
      <c r="I701" s="731">
        <v>21887</v>
      </c>
      <c r="J701" s="731" t="s">
        <v>1823</v>
      </c>
      <c r="K701" s="731" t="s">
        <v>1824</v>
      </c>
      <c r="L701" s="734">
        <v>45.199999999999996</v>
      </c>
      <c r="M701" s="734">
        <v>1</v>
      </c>
      <c r="N701" s="735">
        <v>45.199999999999996</v>
      </c>
    </row>
    <row r="702" spans="1:14" ht="14.45" customHeight="1" x14ac:dyDescent="0.2">
      <c r="A702" s="729" t="s">
        <v>615</v>
      </c>
      <c r="B702" s="730" t="s">
        <v>616</v>
      </c>
      <c r="C702" s="731" t="s">
        <v>636</v>
      </c>
      <c r="D702" s="732" t="s">
        <v>637</v>
      </c>
      <c r="E702" s="733">
        <v>50113001</v>
      </c>
      <c r="F702" s="732" t="s">
        <v>654</v>
      </c>
      <c r="G702" s="731" t="s">
        <v>655</v>
      </c>
      <c r="H702" s="731">
        <v>210492</v>
      </c>
      <c r="I702" s="731">
        <v>210492</v>
      </c>
      <c r="J702" s="731" t="s">
        <v>693</v>
      </c>
      <c r="K702" s="731" t="s">
        <v>694</v>
      </c>
      <c r="L702" s="734">
        <v>1459.4328</v>
      </c>
      <c r="M702" s="734">
        <v>50</v>
      </c>
      <c r="N702" s="735">
        <v>72971.64</v>
      </c>
    </row>
    <row r="703" spans="1:14" ht="14.45" customHeight="1" x14ac:dyDescent="0.2">
      <c r="A703" s="729" t="s">
        <v>615</v>
      </c>
      <c r="B703" s="730" t="s">
        <v>616</v>
      </c>
      <c r="C703" s="731" t="s">
        <v>636</v>
      </c>
      <c r="D703" s="732" t="s">
        <v>637</v>
      </c>
      <c r="E703" s="733">
        <v>50113001</v>
      </c>
      <c r="F703" s="732" t="s">
        <v>654</v>
      </c>
      <c r="G703" s="731" t="s">
        <v>655</v>
      </c>
      <c r="H703" s="731">
        <v>201384</v>
      </c>
      <c r="I703" s="731">
        <v>201384</v>
      </c>
      <c r="J703" s="731" t="s">
        <v>1825</v>
      </c>
      <c r="K703" s="731" t="s">
        <v>1826</v>
      </c>
      <c r="L703" s="734">
        <v>1176.6000000000001</v>
      </c>
      <c r="M703" s="734">
        <v>2</v>
      </c>
      <c r="N703" s="735">
        <v>2353.2000000000003</v>
      </c>
    </row>
    <row r="704" spans="1:14" ht="14.45" customHeight="1" x14ac:dyDescent="0.2">
      <c r="A704" s="729" t="s">
        <v>615</v>
      </c>
      <c r="B704" s="730" t="s">
        <v>616</v>
      </c>
      <c r="C704" s="731" t="s">
        <v>636</v>
      </c>
      <c r="D704" s="732" t="s">
        <v>637</v>
      </c>
      <c r="E704" s="733">
        <v>50113001</v>
      </c>
      <c r="F704" s="732" t="s">
        <v>654</v>
      </c>
      <c r="G704" s="731" t="s">
        <v>655</v>
      </c>
      <c r="H704" s="731">
        <v>176954</v>
      </c>
      <c r="I704" s="731">
        <v>176954</v>
      </c>
      <c r="J704" s="731" t="s">
        <v>695</v>
      </c>
      <c r="K704" s="731" t="s">
        <v>696</v>
      </c>
      <c r="L704" s="734">
        <v>94.83724137931037</v>
      </c>
      <c r="M704" s="734">
        <v>58</v>
      </c>
      <c r="N704" s="735">
        <v>5500.5600000000013</v>
      </c>
    </row>
    <row r="705" spans="1:14" ht="14.45" customHeight="1" x14ac:dyDescent="0.2">
      <c r="A705" s="729" t="s">
        <v>615</v>
      </c>
      <c r="B705" s="730" t="s">
        <v>616</v>
      </c>
      <c r="C705" s="731" t="s">
        <v>636</v>
      </c>
      <c r="D705" s="732" t="s">
        <v>637</v>
      </c>
      <c r="E705" s="733">
        <v>50113001</v>
      </c>
      <c r="F705" s="732" t="s">
        <v>654</v>
      </c>
      <c r="G705" s="731" t="s">
        <v>655</v>
      </c>
      <c r="H705" s="731">
        <v>136505</v>
      </c>
      <c r="I705" s="731">
        <v>136505</v>
      </c>
      <c r="J705" s="731" t="s">
        <v>697</v>
      </c>
      <c r="K705" s="731" t="s">
        <v>702</v>
      </c>
      <c r="L705" s="734">
        <v>53.94</v>
      </c>
      <c r="M705" s="734">
        <v>2</v>
      </c>
      <c r="N705" s="735">
        <v>107.88</v>
      </c>
    </row>
    <row r="706" spans="1:14" ht="14.45" customHeight="1" x14ac:dyDescent="0.2">
      <c r="A706" s="729" t="s">
        <v>615</v>
      </c>
      <c r="B706" s="730" t="s">
        <v>616</v>
      </c>
      <c r="C706" s="731" t="s">
        <v>636</v>
      </c>
      <c r="D706" s="732" t="s">
        <v>637</v>
      </c>
      <c r="E706" s="733">
        <v>50113001</v>
      </c>
      <c r="F706" s="732" t="s">
        <v>654</v>
      </c>
      <c r="G706" s="731" t="s">
        <v>329</v>
      </c>
      <c r="H706" s="731">
        <v>136507</v>
      </c>
      <c r="I706" s="731">
        <v>136507</v>
      </c>
      <c r="J706" s="731" t="s">
        <v>697</v>
      </c>
      <c r="K706" s="731" t="s">
        <v>698</v>
      </c>
      <c r="L706" s="734">
        <v>48.54</v>
      </c>
      <c r="M706" s="734">
        <v>2</v>
      </c>
      <c r="N706" s="735">
        <v>97.08</v>
      </c>
    </row>
    <row r="707" spans="1:14" ht="14.45" customHeight="1" x14ac:dyDescent="0.2">
      <c r="A707" s="729" t="s">
        <v>615</v>
      </c>
      <c r="B707" s="730" t="s">
        <v>616</v>
      </c>
      <c r="C707" s="731" t="s">
        <v>636</v>
      </c>
      <c r="D707" s="732" t="s">
        <v>637</v>
      </c>
      <c r="E707" s="733">
        <v>50113001</v>
      </c>
      <c r="F707" s="732" t="s">
        <v>654</v>
      </c>
      <c r="G707" s="731" t="s">
        <v>655</v>
      </c>
      <c r="H707" s="731">
        <v>167547</v>
      </c>
      <c r="I707" s="731">
        <v>67547</v>
      </c>
      <c r="J707" s="731" t="s">
        <v>699</v>
      </c>
      <c r="K707" s="731" t="s">
        <v>700</v>
      </c>
      <c r="L707" s="734">
        <v>49.155454545454539</v>
      </c>
      <c r="M707" s="734">
        <v>33</v>
      </c>
      <c r="N707" s="735">
        <v>1622.1299999999999</v>
      </c>
    </row>
    <row r="708" spans="1:14" ht="14.45" customHeight="1" x14ac:dyDescent="0.2">
      <c r="A708" s="729" t="s">
        <v>615</v>
      </c>
      <c r="B708" s="730" t="s">
        <v>616</v>
      </c>
      <c r="C708" s="731" t="s">
        <v>636</v>
      </c>
      <c r="D708" s="732" t="s">
        <v>637</v>
      </c>
      <c r="E708" s="733">
        <v>50113001</v>
      </c>
      <c r="F708" s="732" t="s">
        <v>654</v>
      </c>
      <c r="G708" s="731" t="s">
        <v>662</v>
      </c>
      <c r="H708" s="731">
        <v>127263</v>
      </c>
      <c r="I708" s="731">
        <v>127263</v>
      </c>
      <c r="J708" s="731" t="s">
        <v>701</v>
      </c>
      <c r="K708" s="731" t="s">
        <v>702</v>
      </c>
      <c r="L708" s="734">
        <v>53.940000953275934</v>
      </c>
      <c r="M708" s="734">
        <v>12</v>
      </c>
      <c r="N708" s="735">
        <v>647.28001143931124</v>
      </c>
    </row>
    <row r="709" spans="1:14" ht="14.45" customHeight="1" x14ac:dyDescent="0.2">
      <c r="A709" s="729" t="s">
        <v>615</v>
      </c>
      <c r="B709" s="730" t="s">
        <v>616</v>
      </c>
      <c r="C709" s="731" t="s">
        <v>636</v>
      </c>
      <c r="D709" s="732" t="s">
        <v>637</v>
      </c>
      <c r="E709" s="733">
        <v>50113001</v>
      </c>
      <c r="F709" s="732" t="s">
        <v>654</v>
      </c>
      <c r="G709" s="731" t="s">
        <v>662</v>
      </c>
      <c r="H709" s="731">
        <v>127272</v>
      </c>
      <c r="I709" s="731">
        <v>127272</v>
      </c>
      <c r="J709" s="731" t="s">
        <v>701</v>
      </c>
      <c r="K709" s="731" t="s">
        <v>698</v>
      </c>
      <c r="L709" s="734">
        <v>48.64</v>
      </c>
      <c r="M709" s="734">
        <v>10</v>
      </c>
      <c r="N709" s="735">
        <v>486.4</v>
      </c>
    </row>
    <row r="710" spans="1:14" ht="14.45" customHeight="1" x14ac:dyDescent="0.2">
      <c r="A710" s="729" t="s">
        <v>615</v>
      </c>
      <c r="B710" s="730" t="s">
        <v>616</v>
      </c>
      <c r="C710" s="731" t="s">
        <v>636</v>
      </c>
      <c r="D710" s="732" t="s">
        <v>637</v>
      </c>
      <c r="E710" s="733">
        <v>50113001</v>
      </c>
      <c r="F710" s="732" t="s">
        <v>654</v>
      </c>
      <c r="G710" s="731" t="s">
        <v>655</v>
      </c>
      <c r="H710" s="731">
        <v>167644</v>
      </c>
      <c r="I710" s="731">
        <v>167644</v>
      </c>
      <c r="J710" s="731" t="s">
        <v>704</v>
      </c>
      <c r="K710" s="731" t="s">
        <v>705</v>
      </c>
      <c r="L710" s="734">
        <v>1424.5400000000002</v>
      </c>
      <c r="M710" s="734">
        <v>6</v>
      </c>
      <c r="N710" s="735">
        <v>8547.2400000000016</v>
      </c>
    </row>
    <row r="711" spans="1:14" ht="14.45" customHeight="1" x14ac:dyDescent="0.2">
      <c r="A711" s="729" t="s">
        <v>615</v>
      </c>
      <c r="B711" s="730" t="s">
        <v>616</v>
      </c>
      <c r="C711" s="731" t="s">
        <v>636</v>
      </c>
      <c r="D711" s="732" t="s">
        <v>637</v>
      </c>
      <c r="E711" s="733">
        <v>50113001</v>
      </c>
      <c r="F711" s="732" t="s">
        <v>654</v>
      </c>
      <c r="G711" s="731" t="s">
        <v>655</v>
      </c>
      <c r="H711" s="731">
        <v>245188</v>
      </c>
      <c r="I711" s="731">
        <v>245188</v>
      </c>
      <c r="J711" s="731" t="s">
        <v>1827</v>
      </c>
      <c r="K711" s="731" t="s">
        <v>1828</v>
      </c>
      <c r="L711" s="734">
        <v>277.23000000000008</v>
      </c>
      <c r="M711" s="734">
        <v>1</v>
      </c>
      <c r="N711" s="735">
        <v>277.23000000000008</v>
      </c>
    </row>
    <row r="712" spans="1:14" ht="14.45" customHeight="1" x14ac:dyDescent="0.2">
      <c r="A712" s="729" t="s">
        <v>615</v>
      </c>
      <c r="B712" s="730" t="s">
        <v>616</v>
      </c>
      <c r="C712" s="731" t="s">
        <v>636</v>
      </c>
      <c r="D712" s="732" t="s">
        <v>637</v>
      </c>
      <c r="E712" s="733">
        <v>50113001</v>
      </c>
      <c r="F712" s="732" t="s">
        <v>654</v>
      </c>
      <c r="G712" s="731" t="s">
        <v>655</v>
      </c>
      <c r="H712" s="731">
        <v>849678</v>
      </c>
      <c r="I712" s="731">
        <v>154010</v>
      </c>
      <c r="J712" s="731" t="s">
        <v>1829</v>
      </c>
      <c r="K712" s="731" t="s">
        <v>1351</v>
      </c>
      <c r="L712" s="734">
        <v>246.93999999999994</v>
      </c>
      <c r="M712" s="734">
        <v>1</v>
      </c>
      <c r="N712" s="735">
        <v>246.93999999999994</v>
      </c>
    </row>
    <row r="713" spans="1:14" ht="14.45" customHeight="1" x14ac:dyDescent="0.2">
      <c r="A713" s="729" t="s">
        <v>615</v>
      </c>
      <c r="B713" s="730" t="s">
        <v>616</v>
      </c>
      <c r="C713" s="731" t="s">
        <v>636</v>
      </c>
      <c r="D713" s="732" t="s">
        <v>637</v>
      </c>
      <c r="E713" s="733">
        <v>50113001</v>
      </c>
      <c r="F713" s="732" t="s">
        <v>654</v>
      </c>
      <c r="G713" s="731" t="s">
        <v>662</v>
      </c>
      <c r="H713" s="731">
        <v>849444</v>
      </c>
      <c r="I713" s="731">
        <v>163085</v>
      </c>
      <c r="J713" s="731" t="s">
        <v>708</v>
      </c>
      <c r="K713" s="731" t="s">
        <v>709</v>
      </c>
      <c r="L713" s="734">
        <v>23.22</v>
      </c>
      <c r="M713" s="734">
        <v>1</v>
      </c>
      <c r="N713" s="735">
        <v>23.22</v>
      </c>
    </row>
    <row r="714" spans="1:14" ht="14.45" customHeight="1" x14ac:dyDescent="0.2">
      <c r="A714" s="729" t="s">
        <v>615</v>
      </c>
      <c r="B714" s="730" t="s">
        <v>616</v>
      </c>
      <c r="C714" s="731" t="s">
        <v>636</v>
      </c>
      <c r="D714" s="732" t="s">
        <v>637</v>
      </c>
      <c r="E714" s="733">
        <v>50113001</v>
      </c>
      <c r="F714" s="732" t="s">
        <v>654</v>
      </c>
      <c r="G714" s="731" t="s">
        <v>655</v>
      </c>
      <c r="H714" s="731">
        <v>194916</v>
      </c>
      <c r="I714" s="731">
        <v>94916</v>
      </c>
      <c r="J714" s="731" t="s">
        <v>1830</v>
      </c>
      <c r="K714" s="731" t="s">
        <v>1831</v>
      </c>
      <c r="L714" s="734">
        <v>83.8</v>
      </c>
      <c r="M714" s="734">
        <v>1</v>
      </c>
      <c r="N714" s="735">
        <v>83.8</v>
      </c>
    </row>
    <row r="715" spans="1:14" ht="14.45" customHeight="1" x14ac:dyDescent="0.2">
      <c r="A715" s="729" t="s">
        <v>615</v>
      </c>
      <c r="B715" s="730" t="s">
        <v>616</v>
      </c>
      <c r="C715" s="731" t="s">
        <v>636</v>
      </c>
      <c r="D715" s="732" t="s">
        <v>637</v>
      </c>
      <c r="E715" s="733">
        <v>50113001</v>
      </c>
      <c r="F715" s="732" t="s">
        <v>654</v>
      </c>
      <c r="G715" s="731" t="s">
        <v>662</v>
      </c>
      <c r="H715" s="731">
        <v>159815</v>
      </c>
      <c r="I715" s="731">
        <v>159815</v>
      </c>
      <c r="J715" s="731" t="s">
        <v>1832</v>
      </c>
      <c r="K715" s="731" t="s">
        <v>1562</v>
      </c>
      <c r="L715" s="734">
        <v>173.28</v>
      </c>
      <c r="M715" s="734">
        <v>1</v>
      </c>
      <c r="N715" s="735">
        <v>173.28</v>
      </c>
    </row>
    <row r="716" spans="1:14" ht="14.45" customHeight="1" x14ac:dyDescent="0.2">
      <c r="A716" s="729" t="s">
        <v>615</v>
      </c>
      <c r="B716" s="730" t="s">
        <v>616</v>
      </c>
      <c r="C716" s="731" t="s">
        <v>636</v>
      </c>
      <c r="D716" s="732" t="s">
        <v>637</v>
      </c>
      <c r="E716" s="733">
        <v>50113001</v>
      </c>
      <c r="F716" s="732" t="s">
        <v>654</v>
      </c>
      <c r="G716" s="731" t="s">
        <v>655</v>
      </c>
      <c r="H716" s="731">
        <v>845369</v>
      </c>
      <c r="I716" s="731">
        <v>107987</v>
      </c>
      <c r="J716" s="731" t="s">
        <v>713</v>
      </c>
      <c r="K716" s="731" t="s">
        <v>714</v>
      </c>
      <c r="L716" s="734">
        <v>116.84666712906962</v>
      </c>
      <c r="M716" s="734">
        <v>24</v>
      </c>
      <c r="N716" s="735">
        <v>2804.3200110976709</v>
      </c>
    </row>
    <row r="717" spans="1:14" ht="14.45" customHeight="1" x14ac:dyDescent="0.2">
      <c r="A717" s="729" t="s">
        <v>615</v>
      </c>
      <c r="B717" s="730" t="s">
        <v>616</v>
      </c>
      <c r="C717" s="731" t="s">
        <v>636</v>
      </c>
      <c r="D717" s="732" t="s">
        <v>637</v>
      </c>
      <c r="E717" s="733">
        <v>50113001</v>
      </c>
      <c r="F717" s="732" t="s">
        <v>654</v>
      </c>
      <c r="G717" s="731" t="s">
        <v>655</v>
      </c>
      <c r="H717" s="731">
        <v>235897</v>
      </c>
      <c r="I717" s="731">
        <v>235897</v>
      </c>
      <c r="J717" s="731" t="s">
        <v>715</v>
      </c>
      <c r="K717" s="731" t="s">
        <v>717</v>
      </c>
      <c r="L717" s="734">
        <v>73.390000000000015</v>
      </c>
      <c r="M717" s="734">
        <v>8</v>
      </c>
      <c r="N717" s="735">
        <v>587.12000000000012</v>
      </c>
    </row>
    <row r="718" spans="1:14" ht="14.45" customHeight="1" x14ac:dyDescent="0.2">
      <c r="A718" s="729" t="s">
        <v>615</v>
      </c>
      <c r="B718" s="730" t="s">
        <v>616</v>
      </c>
      <c r="C718" s="731" t="s">
        <v>636</v>
      </c>
      <c r="D718" s="732" t="s">
        <v>637</v>
      </c>
      <c r="E718" s="733">
        <v>50113001</v>
      </c>
      <c r="F718" s="732" t="s">
        <v>654</v>
      </c>
      <c r="G718" s="731" t="s">
        <v>655</v>
      </c>
      <c r="H718" s="731">
        <v>207931</v>
      </c>
      <c r="I718" s="731">
        <v>207931</v>
      </c>
      <c r="J718" s="731" t="s">
        <v>718</v>
      </c>
      <c r="K718" s="731" t="s">
        <v>719</v>
      </c>
      <c r="L718" s="734">
        <v>33.580000000000013</v>
      </c>
      <c r="M718" s="734">
        <v>3</v>
      </c>
      <c r="N718" s="735">
        <v>100.74000000000004</v>
      </c>
    </row>
    <row r="719" spans="1:14" ht="14.45" customHeight="1" x14ac:dyDescent="0.2">
      <c r="A719" s="729" t="s">
        <v>615</v>
      </c>
      <c r="B719" s="730" t="s">
        <v>616</v>
      </c>
      <c r="C719" s="731" t="s">
        <v>636</v>
      </c>
      <c r="D719" s="732" t="s">
        <v>637</v>
      </c>
      <c r="E719" s="733">
        <v>50113001</v>
      </c>
      <c r="F719" s="732" t="s">
        <v>654</v>
      </c>
      <c r="G719" s="731" t="s">
        <v>655</v>
      </c>
      <c r="H719" s="731">
        <v>196610</v>
      </c>
      <c r="I719" s="731">
        <v>96610</v>
      </c>
      <c r="J719" s="731" t="s">
        <v>720</v>
      </c>
      <c r="K719" s="731" t="s">
        <v>721</v>
      </c>
      <c r="L719" s="734">
        <v>72.243333333333297</v>
      </c>
      <c r="M719" s="734">
        <v>6</v>
      </c>
      <c r="N719" s="735">
        <v>433.45999999999981</v>
      </c>
    </row>
    <row r="720" spans="1:14" ht="14.45" customHeight="1" x14ac:dyDescent="0.2">
      <c r="A720" s="729" t="s">
        <v>615</v>
      </c>
      <c r="B720" s="730" t="s">
        <v>616</v>
      </c>
      <c r="C720" s="731" t="s">
        <v>636</v>
      </c>
      <c r="D720" s="732" t="s">
        <v>637</v>
      </c>
      <c r="E720" s="733">
        <v>50113001</v>
      </c>
      <c r="F720" s="732" t="s">
        <v>654</v>
      </c>
      <c r="G720" s="731" t="s">
        <v>655</v>
      </c>
      <c r="H720" s="731">
        <v>156926</v>
      </c>
      <c r="I720" s="731">
        <v>56926</v>
      </c>
      <c r="J720" s="731" t="s">
        <v>1833</v>
      </c>
      <c r="K720" s="731" t="s">
        <v>1834</v>
      </c>
      <c r="L720" s="734">
        <v>48.399999999999991</v>
      </c>
      <c r="M720" s="734">
        <v>10</v>
      </c>
      <c r="N720" s="735">
        <v>483.99999999999994</v>
      </c>
    </row>
    <row r="721" spans="1:14" ht="14.45" customHeight="1" x14ac:dyDescent="0.2">
      <c r="A721" s="729" t="s">
        <v>615</v>
      </c>
      <c r="B721" s="730" t="s">
        <v>616</v>
      </c>
      <c r="C721" s="731" t="s">
        <v>636</v>
      </c>
      <c r="D721" s="732" t="s">
        <v>637</v>
      </c>
      <c r="E721" s="733">
        <v>50113001</v>
      </c>
      <c r="F721" s="732" t="s">
        <v>654</v>
      </c>
      <c r="G721" s="731" t="s">
        <v>655</v>
      </c>
      <c r="H721" s="731">
        <v>173322</v>
      </c>
      <c r="I721" s="731">
        <v>173322</v>
      </c>
      <c r="J721" s="731" t="s">
        <v>1835</v>
      </c>
      <c r="K721" s="731" t="s">
        <v>1836</v>
      </c>
      <c r="L721" s="734">
        <v>803.66000000000008</v>
      </c>
      <c r="M721" s="734">
        <v>1</v>
      </c>
      <c r="N721" s="735">
        <v>803.66000000000008</v>
      </c>
    </row>
    <row r="722" spans="1:14" ht="14.45" customHeight="1" x14ac:dyDescent="0.2">
      <c r="A722" s="729" t="s">
        <v>615</v>
      </c>
      <c r="B722" s="730" t="s">
        <v>616</v>
      </c>
      <c r="C722" s="731" t="s">
        <v>636</v>
      </c>
      <c r="D722" s="732" t="s">
        <v>637</v>
      </c>
      <c r="E722" s="733">
        <v>50113001</v>
      </c>
      <c r="F722" s="732" t="s">
        <v>654</v>
      </c>
      <c r="G722" s="731" t="s">
        <v>655</v>
      </c>
      <c r="H722" s="731">
        <v>173390</v>
      </c>
      <c r="I722" s="731">
        <v>173390</v>
      </c>
      <c r="J722" s="731" t="s">
        <v>724</v>
      </c>
      <c r="K722" s="731" t="s">
        <v>725</v>
      </c>
      <c r="L722" s="734">
        <v>411.9500000000001</v>
      </c>
      <c r="M722" s="734">
        <v>31</v>
      </c>
      <c r="N722" s="735">
        <v>12770.450000000003</v>
      </c>
    </row>
    <row r="723" spans="1:14" ht="14.45" customHeight="1" x14ac:dyDescent="0.2">
      <c r="A723" s="729" t="s">
        <v>615</v>
      </c>
      <c r="B723" s="730" t="s">
        <v>616</v>
      </c>
      <c r="C723" s="731" t="s">
        <v>636</v>
      </c>
      <c r="D723" s="732" t="s">
        <v>637</v>
      </c>
      <c r="E723" s="733">
        <v>50113001</v>
      </c>
      <c r="F723" s="732" t="s">
        <v>654</v>
      </c>
      <c r="G723" s="731" t="s">
        <v>655</v>
      </c>
      <c r="H723" s="731">
        <v>196303</v>
      </c>
      <c r="I723" s="731">
        <v>96303</v>
      </c>
      <c r="J723" s="731" t="s">
        <v>730</v>
      </c>
      <c r="K723" s="731" t="s">
        <v>731</v>
      </c>
      <c r="L723" s="734">
        <v>70.171249999999986</v>
      </c>
      <c r="M723" s="734">
        <v>8</v>
      </c>
      <c r="N723" s="735">
        <v>561.36999999999989</v>
      </c>
    </row>
    <row r="724" spans="1:14" ht="14.45" customHeight="1" x14ac:dyDescent="0.2">
      <c r="A724" s="729" t="s">
        <v>615</v>
      </c>
      <c r="B724" s="730" t="s">
        <v>616</v>
      </c>
      <c r="C724" s="731" t="s">
        <v>636</v>
      </c>
      <c r="D724" s="732" t="s">
        <v>637</v>
      </c>
      <c r="E724" s="733">
        <v>50113001</v>
      </c>
      <c r="F724" s="732" t="s">
        <v>654</v>
      </c>
      <c r="G724" s="731" t="s">
        <v>662</v>
      </c>
      <c r="H724" s="731">
        <v>102949</v>
      </c>
      <c r="I724" s="731">
        <v>2949</v>
      </c>
      <c r="J724" s="731" t="s">
        <v>1837</v>
      </c>
      <c r="K724" s="731" t="s">
        <v>1838</v>
      </c>
      <c r="L724" s="734">
        <v>74.05</v>
      </c>
      <c r="M724" s="734">
        <v>2</v>
      </c>
      <c r="N724" s="735">
        <v>148.1</v>
      </c>
    </row>
    <row r="725" spans="1:14" ht="14.45" customHeight="1" x14ac:dyDescent="0.2">
      <c r="A725" s="729" t="s">
        <v>615</v>
      </c>
      <c r="B725" s="730" t="s">
        <v>616</v>
      </c>
      <c r="C725" s="731" t="s">
        <v>636</v>
      </c>
      <c r="D725" s="732" t="s">
        <v>637</v>
      </c>
      <c r="E725" s="733">
        <v>50113001</v>
      </c>
      <c r="F725" s="732" t="s">
        <v>654</v>
      </c>
      <c r="G725" s="731" t="s">
        <v>655</v>
      </c>
      <c r="H725" s="731">
        <v>243863</v>
      </c>
      <c r="I725" s="731">
        <v>243863</v>
      </c>
      <c r="J725" s="731" t="s">
        <v>736</v>
      </c>
      <c r="K725" s="731" t="s">
        <v>737</v>
      </c>
      <c r="L725" s="734">
        <v>59.686249999999994</v>
      </c>
      <c r="M725" s="734">
        <v>8</v>
      </c>
      <c r="N725" s="735">
        <v>477.48999999999995</v>
      </c>
    </row>
    <row r="726" spans="1:14" ht="14.45" customHeight="1" x14ac:dyDescent="0.2">
      <c r="A726" s="729" t="s">
        <v>615</v>
      </c>
      <c r="B726" s="730" t="s">
        <v>616</v>
      </c>
      <c r="C726" s="731" t="s">
        <v>636</v>
      </c>
      <c r="D726" s="732" t="s">
        <v>637</v>
      </c>
      <c r="E726" s="733">
        <v>50113001</v>
      </c>
      <c r="F726" s="732" t="s">
        <v>654</v>
      </c>
      <c r="G726" s="731" t="s">
        <v>655</v>
      </c>
      <c r="H726" s="731">
        <v>192351</v>
      </c>
      <c r="I726" s="731">
        <v>92351</v>
      </c>
      <c r="J726" s="731" t="s">
        <v>738</v>
      </c>
      <c r="K726" s="731" t="s">
        <v>739</v>
      </c>
      <c r="L726" s="734">
        <v>86.22</v>
      </c>
      <c r="M726" s="734">
        <v>1</v>
      </c>
      <c r="N726" s="735">
        <v>86.22</v>
      </c>
    </row>
    <row r="727" spans="1:14" ht="14.45" customHeight="1" x14ac:dyDescent="0.2">
      <c r="A727" s="729" t="s">
        <v>615</v>
      </c>
      <c r="B727" s="730" t="s">
        <v>616</v>
      </c>
      <c r="C727" s="731" t="s">
        <v>636</v>
      </c>
      <c r="D727" s="732" t="s">
        <v>637</v>
      </c>
      <c r="E727" s="733">
        <v>50113001</v>
      </c>
      <c r="F727" s="732" t="s">
        <v>654</v>
      </c>
      <c r="G727" s="731" t="s">
        <v>655</v>
      </c>
      <c r="H727" s="731">
        <v>132992</v>
      </c>
      <c r="I727" s="731">
        <v>32992</v>
      </c>
      <c r="J727" s="731" t="s">
        <v>740</v>
      </c>
      <c r="K727" s="731" t="s">
        <v>741</v>
      </c>
      <c r="L727" s="734">
        <v>108.39000000000001</v>
      </c>
      <c r="M727" s="734">
        <v>2</v>
      </c>
      <c r="N727" s="735">
        <v>216.78000000000003</v>
      </c>
    </row>
    <row r="728" spans="1:14" ht="14.45" customHeight="1" x14ac:dyDescent="0.2">
      <c r="A728" s="729" t="s">
        <v>615</v>
      </c>
      <c r="B728" s="730" t="s">
        <v>616</v>
      </c>
      <c r="C728" s="731" t="s">
        <v>636</v>
      </c>
      <c r="D728" s="732" t="s">
        <v>637</v>
      </c>
      <c r="E728" s="733">
        <v>50113001</v>
      </c>
      <c r="F728" s="732" t="s">
        <v>654</v>
      </c>
      <c r="G728" s="731" t="s">
        <v>655</v>
      </c>
      <c r="H728" s="731">
        <v>112895</v>
      </c>
      <c r="I728" s="731">
        <v>12895</v>
      </c>
      <c r="J728" s="731" t="s">
        <v>742</v>
      </c>
      <c r="K728" s="731" t="s">
        <v>746</v>
      </c>
      <c r="L728" s="734">
        <v>106.46000000000002</v>
      </c>
      <c r="M728" s="734">
        <v>12</v>
      </c>
      <c r="N728" s="735">
        <v>1277.5200000000002</v>
      </c>
    </row>
    <row r="729" spans="1:14" ht="14.45" customHeight="1" x14ac:dyDescent="0.2">
      <c r="A729" s="729" t="s">
        <v>615</v>
      </c>
      <c r="B729" s="730" t="s">
        <v>616</v>
      </c>
      <c r="C729" s="731" t="s">
        <v>636</v>
      </c>
      <c r="D729" s="732" t="s">
        <v>637</v>
      </c>
      <c r="E729" s="733">
        <v>50113001</v>
      </c>
      <c r="F729" s="732" t="s">
        <v>654</v>
      </c>
      <c r="G729" s="731" t="s">
        <v>655</v>
      </c>
      <c r="H729" s="731">
        <v>112892</v>
      </c>
      <c r="I729" s="731">
        <v>12892</v>
      </c>
      <c r="J729" s="731" t="s">
        <v>742</v>
      </c>
      <c r="K729" s="731" t="s">
        <v>745</v>
      </c>
      <c r="L729" s="734">
        <v>104.21571428571428</v>
      </c>
      <c r="M729" s="734">
        <v>14</v>
      </c>
      <c r="N729" s="735">
        <v>1459.02</v>
      </c>
    </row>
    <row r="730" spans="1:14" ht="14.45" customHeight="1" x14ac:dyDescent="0.2">
      <c r="A730" s="729" t="s">
        <v>615</v>
      </c>
      <c r="B730" s="730" t="s">
        <v>616</v>
      </c>
      <c r="C730" s="731" t="s">
        <v>636</v>
      </c>
      <c r="D730" s="732" t="s">
        <v>637</v>
      </c>
      <c r="E730" s="733">
        <v>50113001</v>
      </c>
      <c r="F730" s="732" t="s">
        <v>654</v>
      </c>
      <c r="G730" s="731" t="s">
        <v>655</v>
      </c>
      <c r="H730" s="731">
        <v>140274</v>
      </c>
      <c r="I730" s="731">
        <v>40274</v>
      </c>
      <c r="J730" s="731" t="s">
        <v>1839</v>
      </c>
      <c r="K730" s="731" t="s">
        <v>1840</v>
      </c>
      <c r="L730" s="734">
        <v>87.47</v>
      </c>
      <c r="M730" s="734">
        <v>1</v>
      </c>
      <c r="N730" s="735">
        <v>87.47</v>
      </c>
    </row>
    <row r="731" spans="1:14" ht="14.45" customHeight="1" x14ac:dyDescent="0.2">
      <c r="A731" s="729" t="s">
        <v>615</v>
      </c>
      <c r="B731" s="730" t="s">
        <v>616</v>
      </c>
      <c r="C731" s="731" t="s">
        <v>636</v>
      </c>
      <c r="D731" s="732" t="s">
        <v>637</v>
      </c>
      <c r="E731" s="733">
        <v>50113001</v>
      </c>
      <c r="F731" s="732" t="s">
        <v>654</v>
      </c>
      <c r="G731" s="731" t="s">
        <v>655</v>
      </c>
      <c r="H731" s="731">
        <v>237886</v>
      </c>
      <c r="I731" s="731">
        <v>237886</v>
      </c>
      <c r="J731" s="731" t="s">
        <v>1841</v>
      </c>
      <c r="K731" s="731" t="s">
        <v>1842</v>
      </c>
      <c r="L731" s="734">
        <v>82.139999999999986</v>
      </c>
      <c r="M731" s="734">
        <v>4</v>
      </c>
      <c r="N731" s="735">
        <v>328.55999999999995</v>
      </c>
    </row>
    <row r="732" spans="1:14" ht="14.45" customHeight="1" x14ac:dyDescent="0.2">
      <c r="A732" s="729" t="s">
        <v>615</v>
      </c>
      <c r="B732" s="730" t="s">
        <v>616</v>
      </c>
      <c r="C732" s="731" t="s">
        <v>636</v>
      </c>
      <c r="D732" s="732" t="s">
        <v>637</v>
      </c>
      <c r="E732" s="733">
        <v>50113001</v>
      </c>
      <c r="F732" s="732" t="s">
        <v>654</v>
      </c>
      <c r="G732" s="731" t="s">
        <v>655</v>
      </c>
      <c r="H732" s="731">
        <v>176496</v>
      </c>
      <c r="I732" s="731">
        <v>76496</v>
      </c>
      <c r="J732" s="731" t="s">
        <v>747</v>
      </c>
      <c r="K732" s="731" t="s">
        <v>748</v>
      </c>
      <c r="L732" s="734">
        <v>122.66478260869565</v>
      </c>
      <c r="M732" s="734">
        <v>23</v>
      </c>
      <c r="N732" s="735">
        <v>2821.29</v>
      </c>
    </row>
    <row r="733" spans="1:14" ht="14.45" customHeight="1" x14ac:dyDescent="0.2">
      <c r="A733" s="729" t="s">
        <v>615</v>
      </c>
      <c r="B733" s="730" t="s">
        <v>616</v>
      </c>
      <c r="C733" s="731" t="s">
        <v>636</v>
      </c>
      <c r="D733" s="732" t="s">
        <v>637</v>
      </c>
      <c r="E733" s="733">
        <v>50113001</v>
      </c>
      <c r="F733" s="732" t="s">
        <v>654</v>
      </c>
      <c r="G733" s="731" t="s">
        <v>655</v>
      </c>
      <c r="H733" s="731">
        <v>102679</v>
      </c>
      <c r="I733" s="731">
        <v>2679</v>
      </c>
      <c r="J733" s="731" t="s">
        <v>749</v>
      </c>
      <c r="K733" s="731" t="s">
        <v>750</v>
      </c>
      <c r="L733" s="734">
        <v>164.48</v>
      </c>
      <c r="M733" s="734">
        <v>10</v>
      </c>
      <c r="N733" s="735">
        <v>1644.8</v>
      </c>
    </row>
    <row r="734" spans="1:14" ht="14.45" customHeight="1" x14ac:dyDescent="0.2">
      <c r="A734" s="729" t="s">
        <v>615</v>
      </c>
      <c r="B734" s="730" t="s">
        <v>616</v>
      </c>
      <c r="C734" s="731" t="s">
        <v>636</v>
      </c>
      <c r="D734" s="732" t="s">
        <v>637</v>
      </c>
      <c r="E734" s="733">
        <v>50113001</v>
      </c>
      <c r="F734" s="732" t="s">
        <v>654</v>
      </c>
      <c r="G734" s="731" t="s">
        <v>655</v>
      </c>
      <c r="H734" s="731">
        <v>162320</v>
      </c>
      <c r="I734" s="731">
        <v>62320</v>
      </c>
      <c r="J734" s="731" t="s">
        <v>751</v>
      </c>
      <c r="K734" s="731" t="s">
        <v>752</v>
      </c>
      <c r="L734" s="734">
        <v>81.290000000000006</v>
      </c>
      <c r="M734" s="734">
        <v>4</v>
      </c>
      <c r="N734" s="735">
        <v>325.16000000000003</v>
      </c>
    </row>
    <row r="735" spans="1:14" ht="14.45" customHeight="1" x14ac:dyDescent="0.2">
      <c r="A735" s="729" t="s">
        <v>615</v>
      </c>
      <c r="B735" s="730" t="s">
        <v>616</v>
      </c>
      <c r="C735" s="731" t="s">
        <v>636</v>
      </c>
      <c r="D735" s="732" t="s">
        <v>637</v>
      </c>
      <c r="E735" s="733">
        <v>50113001</v>
      </c>
      <c r="F735" s="732" t="s">
        <v>654</v>
      </c>
      <c r="G735" s="731" t="s">
        <v>655</v>
      </c>
      <c r="H735" s="731">
        <v>162316</v>
      </c>
      <c r="I735" s="731">
        <v>62316</v>
      </c>
      <c r="J735" s="731" t="s">
        <v>753</v>
      </c>
      <c r="K735" s="731" t="s">
        <v>754</v>
      </c>
      <c r="L735" s="734">
        <v>163.34</v>
      </c>
      <c r="M735" s="734">
        <v>1</v>
      </c>
      <c r="N735" s="735">
        <v>163.34</v>
      </c>
    </row>
    <row r="736" spans="1:14" ht="14.45" customHeight="1" x14ac:dyDescent="0.2">
      <c r="A736" s="729" t="s">
        <v>615</v>
      </c>
      <c r="B736" s="730" t="s">
        <v>616</v>
      </c>
      <c r="C736" s="731" t="s">
        <v>636</v>
      </c>
      <c r="D736" s="732" t="s">
        <v>637</v>
      </c>
      <c r="E736" s="733">
        <v>50113001</v>
      </c>
      <c r="F736" s="732" t="s">
        <v>654</v>
      </c>
      <c r="G736" s="731" t="s">
        <v>662</v>
      </c>
      <c r="H736" s="731">
        <v>231695</v>
      </c>
      <c r="I736" s="731">
        <v>231695</v>
      </c>
      <c r="J736" s="731" t="s">
        <v>757</v>
      </c>
      <c r="K736" s="731" t="s">
        <v>756</v>
      </c>
      <c r="L736" s="734">
        <v>125.70000000000002</v>
      </c>
      <c r="M736" s="734">
        <v>2</v>
      </c>
      <c r="N736" s="735">
        <v>251.40000000000003</v>
      </c>
    </row>
    <row r="737" spans="1:14" ht="14.45" customHeight="1" x14ac:dyDescent="0.2">
      <c r="A737" s="729" t="s">
        <v>615</v>
      </c>
      <c r="B737" s="730" t="s">
        <v>616</v>
      </c>
      <c r="C737" s="731" t="s">
        <v>636</v>
      </c>
      <c r="D737" s="732" t="s">
        <v>637</v>
      </c>
      <c r="E737" s="733">
        <v>50113001</v>
      </c>
      <c r="F737" s="732" t="s">
        <v>654</v>
      </c>
      <c r="G737" s="731" t="s">
        <v>662</v>
      </c>
      <c r="H737" s="731">
        <v>231692</v>
      </c>
      <c r="I737" s="731">
        <v>231692</v>
      </c>
      <c r="J737" s="731" t="s">
        <v>757</v>
      </c>
      <c r="K737" s="731" t="s">
        <v>1843</v>
      </c>
      <c r="L737" s="734">
        <v>125.97999999999999</v>
      </c>
      <c r="M737" s="734">
        <v>1</v>
      </c>
      <c r="N737" s="735">
        <v>125.97999999999999</v>
      </c>
    </row>
    <row r="738" spans="1:14" ht="14.45" customHeight="1" x14ac:dyDescent="0.2">
      <c r="A738" s="729" t="s">
        <v>615</v>
      </c>
      <c r="B738" s="730" t="s">
        <v>616</v>
      </c>
      <c r="C738" s="731" t="s">
        <v>636</v>
      </c>
      <c r="D738" s="732" t="s">
        <v>637</v>
      </c>
      <c r="E738" s="733">
        <v>50113001</v>
      </c>
      <c r="F738" s="732" t="s">
        <v>654</v>
      </c>
      <c r="G738" s="731" t="s">
        <v>662</v>
      </c>
      <c r="H738" s="731">
        <v>231696</v>
      </c>
      <c r="I738" s="731">
        <v>231696</v>
      </c>
      <c r="J738" s="731" t="s">
        <v>757</v>
      </c>
      <c r="K738" s="731" t="s">
        <v>758</v>
      </c>
      <c r="L738" s="734">
        <v>207.22999999999996</v>
      </c>
      <c r="M738" s="734">
        <v>13</v>
      </c>
      <c r="N738" s="735">
        <v>2693.9899999999993</v>
      </c>
    </row>
    <row r="739" spans="1:14" ht="14.45" customHeight="1" x14ac:dyDescent="0.2">
      <c r="A739" s="729" t="s">
        <v>615</v>
      </c>
      <c r="B739" s="730" t="s">
        <v>616</v>
      </c>
      <c r="C739" s="731" t="s">
        <v>636</v>
      </c>
      <c r="D739" s="732" t="s">
        <v>637</v>
      </c>
      <c r="E739" s="733">
        <v>50113001</v>
      </c>
      <c r="F739" s="732" t="s">
        <v>654</v>
      </c>
      <c r="G739" s="731" t="s">
        <v>662</v>
      </c>
      <c r="H739" s="731">
        <v>231702</v>
      </c>
      <c r="I739" s="731">
        <v>231702</v>
      </c>
      <c r="J739" s="731" t="s">
        <v>757</v>
      </c>
      <c r="K739" s="731" t="s">
        <v>760</v>
      </c>
      <c r="L739" s="734">
        <v>249.58999999999997</v>
      </c>
      <c r="M739" s="734">
        <v>5</v>
      </c>
      <c r="N739" s="735">
        <v>1247.9499999999998</v>
      </c>
    </row>
    <row r="740" spans="1:14" ht="14.45" customHeight="1" x14ac:dyDescent="0.2">
      <c r="A740" s="729" t="s">
        <v>615</v>
      </c>
      <c r="B740" s="730" t="s">
        <v>616</v>
      </c>
      <c r="C740" s="731" t="s">
        <v>636</v>
      </c>
      <c r="D740" s="732" t="s">
        <v>637</v>
      </c>
      <c r="E740" s="733">
        <v>50113001</v>
      </c>
      <c r="F740" s="732" t="s">
        <v>654</v>
      </c>
      <c r="G740" s="731" t="s">
        <v>662</v>
      </c>
      <c r="H740" s="731">
        <v>188616</v>
      </c>
      <c r="I740" s="731">
        <v>188616</v>
      </c>
      <c r="J740" s="731" t="s">
        <v>767</v>
      </c>
      <c r="K740" s="731" t="s">
        <v>768</v>
      </c>
      <c r="L740" s="734">
        <v>174.22999999999993</v>
      </c>
      <c r="M740" s="734">
        <v>3</v>
      </c>
      <c r="N740" s="735">
        <v>522.68999999999983</v>
      </c>
    </row>
    <row r="741" spans="1:14" ht="14.45" customHeight="1" x14ac:dyDescent="0.2">
      <c r="A741" s="729" t="s">
        <v>615</v>
      </c>
      <c r="B741" s="730" t="s">
        <v>616</v>
      </c>
      <c r="C741" s="731" t="s">
        <v>636</v>
      </c>
      <c r="D741" s="732" t="s">
        <v>637</v>
      </c>
      <c r="E741" s="733">
        <v>50113001</v>
      </c>
      <c r="F741" s="732" t="s">
        <v>654</v>
      </c>
      <c r="G741" s="731" t="s">
        <v>662</v>
      </c>
      <c r="H741" s="731">
        <v>241532</v>
      </c>
      <c r="I741" s="731">
        <v>241532</v>
      </c>
      <c r="J741" s="731" t="s">
        <v>1844</v>
      </c>
      <c r="K741" s="731" t="s">
        <v>1845</v>
      </c>
      <c r="L741" s="734">
        <v>91.92</v>
      </c>
      <c r="M741" s="734">
        <v>1</v>
      </c>
      <c r="N741" s="735">
        <v>91.92</v>
      </c>
    </row>
    <row r="742" spans="1:14" ht="14.45" customHeight="1" x14ac:dyDescent="0.2">
      <c r="A742" s="729" t="s">
        <v>615</v>
      </c>
      <c r="B742" s="730" t="s">
        <v>616</v>
      </c>
      <c r="C742" s="731" t="s">
        <v>636</v>
      </c>
      <c r="D742" s="732" t="s">
        <v>637</v>
      </c>
      <c r="E742" s="733">
        <v>50113001</v>
      </c>
      <c r="F742" s="732" t="s">
        <v>654</v>
      </c>
      <c r="G742" s="731" t="s">
        <v>655</v>
      </c>
      <c r="H742" s="731">
        <v>191730</v>
      </c>
      <c r="I742" s="731">
        <v>191730</v>
      </c>
      <c r="J742" s="731" t="s">
        <v>769</v>
      </c>
      <c r="K742" s="731" t="s">
        <v>770</v>
      </c>
      <c r="L742" s="734">
        <v>169.51</v>
      </c>
      <c r="M742" s="734">
        <v>8</v>
      </c>
      <c r="N742" s="735">
        <v>1356.08</v>
      </c>
    </row>
    <row r="743" spans="1:14" ht="14.45" customHeight="1" x14ac:dyDescent="0.2">
      <c r="A743" s="729" t="s">
        <v>615</v>
      </c>
      <c r="B743" s="730" t="s">
        <v>616</v>
      </c>
      <c r="C743" s="731" t="s">
        <v>636</v>
      </c>
      <c r="D743" s="732" t="s">
        <v>637</v>
      </c>
      <c r="E743" s="733">
        <v>50113001</v>
      </c>
      <c r="F743" s="732" t="s">
        <v>654</v>
      </c>
      <c r="G743" s="731" t="s">
        <v>655</v>
      </c>
      <c r="H743" s="731">
        <v>191729</v>
      </c>
      <c r="I743" s="731">
        <v>191729</v>
      </c>
      <c r="J743" s="731" t="s">
        <v>769</v>
      </c>
      <c r="K743" s="731" t="s">
        <v>771</v>
      </c>
      <c r="L743" s="734">
        <v>88.758125000000035</v>
      </c>
      <c r="M743" s="734">
        <v>64</v>
      </c>
      <c r="N743" s="735">
        <v>5680.5200000000023</v>
      </c>
    </row>
    <row r="744" spans="1:14" ht="14.45" customHeight="1" x14ac:dyDescent="0.2">
      <c r="A744" s="729" t="s">
        <v>615</v>
      </c>
      <c r="B744" s="730" t="s">
        <v>616</v>
      </c>
      <c r="C744" s="731" t="s">
        <v>636</v>
      </c>
      <c r="D744" s="732" t="s">
        <v>637</v>
      </c>
      <c r="E744" s="733">
        <v>50113001</v>
      </c>
      <c r="F744" s="732" t="s">
        <v>654</v>
      </c>
      <c r="G744" s="731" t="s">
        <v>655</v>
      </c>
      <c r="H744" s="731">
        <v>991568</v>
      </c>
      <c r="I744" s="731">
        <v>0</v>
      </c>
      <c r="J744" s="731" t="s">
        <v>1846</v>
      </c>
      <c r="K744" s="731" t="s">
        <v>329</v>
      </c>
      <c r="L744" s="734">
        <v>242.82</v>
      </c>
      <c r="M744" s="734">
        <v>4</v>
      </c>
      <c r="N744" s="735">
        <v>971.28</v>
      </c>
    </row>
    <row r="745" spans="1:14" ht="14.45" customHeight="1" x14ac:dyDescent="0.2">
      <c r="A745" s="729" t="s">
        <v>615</v>
      </c>
      <c r="B745" s="730" t="s">
        <v>616</v>
      </c>
      <c r="C745" s="731" t="s">
        <v>636</v>
      </c>
      <c r="D745" s="732" t="s">
        <v>637</v>
      </c>
      <c r="E745" s="733">
        <v>50113001</v>
      </c>
      <c r="F745" s="732" t="s">
        <v>654</v>
      </c>
      <c r="G745" s="731" t="s">
        <v>655</v>
      </c>
      <c r="H745" s="731">
        <v>993603</v>
      </c>
      <c r="I745" s="731">
        <v>0</v>
      </c>
      <c r="J745" s="731" t="s">
        <v>772</v>
      </c>
      <c r="K745" s="731" t="s">
        <v>329</v>
      </c>
      <c r="L745" s="734">
        <v>238.03000042084702</v>
      </c>
      <c r="M745" s="734">
        <v>25</v>
      </c>
      <c r="N745" s="735">
        <v>5950.7500105211757</v>
      </c>
    </row>
    <row r="746" spans="1:14" ht="14.45" customHeight="1" x14ac:dyDescent="0.2">
      <c r="A746" s="729" t="s">
        <v>615</v>
      </c>
      <c r="B746" s="730" t="s">
        <v>616</v>
      </c>
      <c r="C746" s="731" t="s">
        <v>636</v>
      </c>
      <c r="D746" s="732" t="s">
        <v>637</v>
      </c>
      <c r="E746" s="733">
        <v>50113001</v>
      </c>
      <c r="F746" s="732" t="s">
        <v>654</v>
      </c>
      <c r="G746" s="731" t="s">
        <v>655</v>
      </c>
      <c r="H746" s="731">
        <v>241307</v>
      </c>
      <c r="I746" s="731">
        <v>241307</v>
      </c>
      <c r="J746" s="731" t="s">
        <v>773</v>
      </c>
      <c r="K746" s="731" t="s">
        <v>774</v>
      </c>
      <c r="L746" s="734">
        <v>101.31833333333334</v>
      </c>
      <c r="M746" s="734">
        <v>24</v>
      </c>
      <c r="N746" s="735">
        <v>2431.6400000000003</v>
      </c>
    </row>
    <row r="747" spans="1:14" ht="14.45" customHeight="1" x14ac:dyDescent="0.2">
      <c r="A747" s="729" t="s">
        <v>615</v>
      </c>
      <c r="B747" s="730" t="s">
        <v>616</v>
      </c>
      <c r="C747" s="731" t="s">
        <v>636</v>
      </c>
      <c r="D747" s="732" t="s">
        <v>637</v>
      </c>
      <c r="E747" s="733">
        <v>50113001</v>
      </c>
      <c r="F747" s="732" t="s">
        <v>654</v>
      </c>
      <c r="G747" s="731" t="s">
        <v>662</v>
      </c>
      <c r="H747" s="731">
        <v>233600</v>
      </c>
      <c r="I747" s="731">
        <v>233600</v>
      </c>
      <c r="J747" s="731" t="s">
        <v>1847</v>
      </c>
      <c r="K747" s="731" t="s">
        <v>824</v>
      </c>
      <c r="L747" s="734">
        <v>52.22</v>
      </c>
      <c r="M747" s="734">
        <v>2</v>
      </c>
      <c r="N747" s="735">
        <v>104.44</v>
      </c>
    </row>
    <row r="748" spans="1:14" ht="14.45" customHeight="1" x14ac:dyDescent="0.2">
      <c r="A748" s="729" t="s">
        <v>615</v>
      </c>
      <c r="B748" s="730" t="s">
        <v>616</v>
      </c>
      <c r="C748" s="731" t="s">
        <v>636</v>
      </c>
      <c r="D748" s="732" t="s">
        <v>637</v>
      </c>
      <c r="E748" s="733">
        <v>50113001</v>
      </c>
      <c r="F748" s="732" t="s">
        <v>654</v>
      </c>
      <c r="G748" s="731" t="s">
        <v>662</v>
      </c>
      <c r="H748" s="731">
        <v>233559</v>
      </c>
      <c r="I748" s="731">
        <v>233559</v>
      </c>
      <c r="J748" s="731" t="s">
        <v>775</v>
      </c>
      <c r="K748" s="731" t="s">
        <v>776</v>
      </c>
      <c r="L748" s="734">
        <v>26.429999999999996</v>
      </c>
      <c r="M748" s="734">
        <v>5</v>
      </c>
      <c r="N748" s="735">
        <v>132.14999999999998</v>
      </c>
    </row>
    <row r="749" spans="1:14" ht="14.45" customHeight="1" x14ac:dyDescent="0.2">
      <c r="A749" s="729" t="s">
        <v>615</v>
      </c>
      <c r="B749" s="730" t="s">
        <v>616</v>
      </c>
      <c r="C749" s="731" t="s">
        <v>636</v>
      </c>
      <c r="D749" s="732" t="s">
        <v>637</v>
      </c>
      <c r="E749" s="733">
        <v>50113001</v>
      </c>
      <c r="F749" s="732" t="s">
        <v>654</v>
      </c>
      <c r="G749" s="731" t="s">
        <v>662</v>
      </c>
      <c r="H749" s="731">
        <v>233579</v>
      </c>
      <c r="I749" s="731">
        <v>233579</v>
      </c>
      <c r="J749" s="731" t="s">
        <v>777</v>
      </c>
      <c r="K749" s="731" t="s">
        <v>778</v>
      </c>
      <c r="L749" s="734">
        <v>26.110000000000014</v>
      </c>
      <c r="M749" s="734">
        <v>11</v>
      </c>
      <c r="N749" s="735">
        <v>287.21000000000015</v>
      </c>
    </row>
    <row r="750" spans="1:14" ht="14.45" customHeight="1" x14ac:dyDescent="0.2">
      <c r="A750" s="729" t="s">
        <v>615</v>
      </c>
      <c r="B750" s="730" t="s">
        <v>616</v>
      </c>
      <c r="C750" s="731" t="s">
        <v>636</v>
      </c>
      <c r="D750" s="732" t="s">
        <v>637</v>
      </c>
      <c r="E750" s="733">
        <v>50113001</v>
      </c>
      <c r="F750" s="732" t="s">
        <v>654</v>
      </c>
      <c r="G750" s="731" t="s">
        <v>655</v>
      </c>
      <c r="H750" s="731">
        <v>191565</v>
      </c>
      <c r="I750" s="731">
        <v>191565</v>
      </c>
      <c r="J750" s="731" t="s">
        <v>1848</v>
      </c>
      <c r="K750" s="731" t="s">
        <v>1849</v>
      </c>
      <c r="L750" s="734">
        <v>621.28</v>
      </c>
      <c r="M750" s="734">
        <v>62</v>
      </c>
      <c r="N750" s="735">
        <v>38519.360000000001</v>
      </c>
    </row>
    <row r="751" spans="1:14" ht="14.45" customHeight="1" x14ac:dyDescent="0.2">
      <c r="A751" s="729" t="s">
        <v>615</v>
      </c>
      <c r="B751" s="730" t="s">
        <v>616</v>
      </c>
      <c r="C751" s="731" t="s">
        <v>636</v>
      </c>
      <c r="D751" s="732" t="s">
        <v>637</v>
      </c>
      <c r="E751" s="733">
        <v>50113001</v>
      </c>
      <c r="F751" s="732" t="s">
        <v>654</v>
      </c>
      <c r="G751" s="731" t="s">
        <v>655</v>
      </c>
      <c r="H751" s="731">
        <v>502214</v>
      </c>
      <c r="I751" s="731">
        <v>9999999</v>
      </c>
      <c r="J751" s="731" t="s">
        <v>1850</v>
      </c>
      <c r="K751" s="731" t="s">
        <v>1851</v>
      </c>
      <c r="L751" s="734">
        <v>25299.999999999996</v>
      </c>
      <c r="M751" s="734">
        <v>3.0000000000000004</v>
      </c>
      <c r="N751" s="735">
        <v>75900</v>
      </c>
    </row>
    <row r="752" spans="1:14" ht="14.45" customHeight="1" x14ac:dyDescent="0.2">
      <c r="A752" s="729" t="s">
        <v>615</v>
      </c>
      <c r="B752" s="730" t="s">
        <v>616</v>
      </c>
      <c r="C752" s="731" t="s">
        <v>636</v>
      </c>
      <c r="D752" s="732" t="s">
        <v>637</v>
      </c>
      <c r="E752" s="733">
        <v>50113001</v>
      </c>
      <c r="F752" s="732" t="s">
        <v>654</v>
      </c>
      <c r="G752" s="731" t="s">
        <v>655</v>
      </c>
      <c r="H752" s="731">
        <v>167939</v>
      </c>
      <c r="I752" s="731">
        <v>167939</v>
      </c>
      <c r="J752" s="731" t="s">
        <v>1852</v>
      </c>
      <c r="K752" s="731" t="s">
        <v>1853</v>
      </c>
      <c r="L752" s="734">
        <v>1623.42</v>
      </c>
      <c r="M752" s="734">
        <v>1</v>
      </c>
      <c r="N752" s="735">
        <v>1623.42</v>
      </c>
    </row>
    <row r="753" spans="1:14" ht="14.45" customHeight="1" x14ac:dyDescent="0.2">
      <c r="A753" s="729" t="s">
        <v>615</v>
      </c>
      <c r="B753" s="730" t="s">
        <v>616</v>
      </c>
      <c r="C753" s="731" t="s">
        <v>636</v>
      </c>
      <c r="D753" s="732" t="s">
        <v>637</v>
      </c>
      <c r="E753" s="733">
        <v>50113001</v>
      </c>
      <c r="F753" s="732" t="s">
        <v>654</v>
      </c>
      <c r="G753" s="731" t="s">
        <v>655</v>
      </c>
      <c r="H753" s="731">
        <v>210203</v>
      </c>
      <c r="I753" s="731">
        <v>210203</v>
      </c>
      <c r="J753" s="731" t="s">
        <v>1854</v>
      </c>
      <c r="K753" s="731" t="s">
        <v>1855</v>
      </c>
      <c r="L753" s="734">
        <v>854.28</v>
      </c>
      <c r="M753" s="734">
        <v>1</v>
      </c>
      <c r="N753" s="735">
        <v>854.28</v>
      </c>
    </row>
    <row r="754" spans="1:14" ht="14.45" customHeight="1" x14ac:dyDescent="0.2">
      <c r="A754" s="729" t="s">
        <v>615</v>
      </c>
      <c r="B754" s="730" t="s">
        <v>616</v>
      </c>
      <c r="C754" s="731" t="s">
        <v>636</v>
      </c>
      <c r="D754" s="732" t="s">
        <v>637</v>
      </c>
      <c r="E754" s="733">
        <v>50113001</v>
      </c>
      <c r="F754" s="732" t="s">
        <v>654</v>
      </c>
      <c r="G754" s="731" t="s">
        <v>655</v>
      </c>
      <c r="H754" s="731">
        <v>194726</v>
      </c>
      <c r="I754" s="731">
        <v>194726</v>
      </c>
      <c r="J754" s="731" t="s">
        <v>1856</v>
      </c>
      <c r="K754" s="731" t="s">
        <v>1351</v>
      </c>
      <c r="L754" s="734">
        <v>567.39999999999986</v>
      </c>
      <c r="M754" s="734">
        <v>1</v>
      </c>
      <c r="N754" s="735">
        <v>567.39999999999986</v>
      </c>
    </row>
    <row r="755" spans="1:14" ht="14.45" customHeight="1" x14ac:dyDescent="0.2">
      <c r="A755" s="729" t="s">
        <v>615</v>
      </c>
      <c r="B755" s="730" t="s">
        <v>616</v>
      </c>
      <c r="C755" s="731" t="s">
        <v>636</v>
      </c>
      <c r="D755" s="732" t="s">
        <v>637</v>
      </c>
      <c r="E755" s="733">
        <v>50113001</v>
      </c>
      <c r="F755" s="732" t="s">
        <v>654</v>
      </c>
      <c r="G755" s="731" t="s">
        <v>655</v>
      </c>
      <c r="H755" s="731">
        <v>190991</v>
      </c>
      <c r="I755" s="731">
        <v>90991</v>
      </c>
      <c r="J755" s="731" t="s">
        <v>1857</v>
      </c>
      <c r="K755" s="731" t="s">
        <v>1858</v>
      </c>
      <c r="L755" s="734">
        <v>44.843999999999994</v>
      </c>
      <c r="M755" s="734">
        <v>5</v>
      </c>
      <c r="N755" s="735">
        <v>224.21999999999997</v>
      </c>
    </row>
    <row r="756" spans="1:14" ht="14.45" customHeight="1" x14ac:dyDescent="0.2">
      <c r="A756" s="729" t="s">
        <v>615</v>
      </c>
      <c r="B756" s="730" t="s">
        <v>616</v>
      </c>
      <c r="C756" s="731" t="s">
        <v>636</v>
      </c>
      <c r="D756" s="732" t="s">
        <v>637</v>
      </c>
      <c r="E756" s="733">
        <v>50113001</v>
      </c>
      <c r="F756" s="732" t="s">
        <v>654</v>
      </c>
      <c r="G756" s="731" t="s">
        <v>655</v>
      </c>
      <c r="H756" s="731">
        <v>232999</v>
      </c>
      <c r="I756" s="731">
        <v>232999</v>
      </c>
      <c r="J756" s="731" t="s">
        <v>782</v>
      </c>
      <c r="K756" s="731" t="s">
        <v>783</v>
      </c>
      <c r="L756" s="734">
        <v>92.076666666666654</v>
      </c>
      <c r="M756" s="734">
        <v>6</v>
      </c>
      <c r="N756" s="735">
        <v>552.45999999999992</v>
      </c>
    </row>
    <row r="757" spans="1:14" ht="14.45" customHeight="1" x14ac:dyDescent="0.2">
      <c r="A757" s="729" t="s">
        <v>615</v>
      </c>
      <c r="B757" s="730" t="s">
        <v>616</v>
      </c>
      <c r="C757" s="731" t="s">
        <v>636</v>
      </c>
      <c r="D757" s="732" t="s">
        <v>637</v>
      </c>
      <c r="E757" s="733">
        <v>50113001</v>
      </c>
      <c r="F757" s="732" t="s">
        <v>654</v>
      </c>
      <c r="G757" s="731" t="s">
        <v>655</v>
      </c>
      <c r="H757" s="731">
        <v>232998</v>
      </c>
      <c r="I757" s="731">
        <v>232998</v>
      </c>
      <c r="J757" s="731" t="s">
        <v>782</v>
      </c>
      <c r="K757" s="731" t="s">
        <v>1859</v>
      </c>
      <c r="L757" s="734">
        <v>95.210000000000022</v>
      </c>
      <c r="M757" s="734">
        <v>3</v>
      </c>
      <c r="N757" s="735">
        <v>285.63000000000005</v>
      </c>
    </row>
    <row r="758" spans="1:14" ht="14.45" customHeight="1" x14ac:dyDescent="0.2">
      <c r="A758" s="729" t="s">
        <v>615</v>
      </c>
      <c r="B758" s="730" t="s">
        <v>616</v>
      </c>
      <c r="C758" s="731" t="s">
        <v>636</v>
      </c>
      <c r="D758" s="732" t="s">
        <v>637</v>
      </c>
      <c r="E758" s="733">
        <v>50113001</v>
      </c>
      <c r="F758" s="732" t="s">
        <v>654</v>
      </c>
      <c r="G758" s="731" t="s">
        <v>655</v>
      </c>
      <c r="H758" s="731">
        <v>243197</v>
      </c>
      <c r="I758" s="731">
        <v>243197</v>
      </c>
      <c r="J758" s="731" t="s">
        <v>786</v>
      </c>
      <c r="K758" s="731" t="s">
        <v>787</v>
      </c>
      <c r="L758" s="734">
        <v>88.109999999999985</v>
      </c>
      <c r="M758" s="734">
        <v>2</v>
      </c>
      <c r="N758" s="735">
        <v>176.21999999999997</v>
      </c>
    </row>
    <row r="759" spans="1:14" ht="14.45" customHeight="1" x14ac:dyDescent="0.2">
      <c r="A759" s="729" t="s">
        <v>615</v>
      </c>
      <c r="B759" s="730" t="s">
        <v>616</v>
      </c>
      <c r="C759" s="731" t="s">
        <v>636</v>
      </c>
      <c r="D759" s="732" t="s">
        <v>637</v>
      </c>
      <c r="E759" s="733">
        <v>50113001</v>
      </c>
      <c r="F759" s="732" t="s">
        <v>654</v>
      </c>
      <c r="G759" s="731" t="s">
        <v>655</v>
      </c>
      <c r="H759" s="731">
        <v>243198</v>
      </c>
      <c r="I759" s="731">
        <v>243198</v>
      </c>
      <c r="J759" s="731" t="s">
        <v>786</v>
      </c>
      <c r="K759" s="731" t="s">
        <v>1860</v>
      </c>
      <c r="L759" s="734">
        <v>75.974999999999994</v>
      </c>
      <c r="M759" s="734">
        <v>2</v>
      </c>
      <c r="N759" s="735">
        <v>151.94999999999999</v>
      </c>
    </row>
    <row r="760" spans="1:14" ht="14.45" customHeight="1" x14ac:dyDescent="0.2">
      <c r="A760" s="729" t="s">
        <v>615</v>
      </c>
      <c r="B760" s="730" t="s">
        <v>616</v>
      </c>
      <c r="C760" s="731" t="s">
        <v>636</v>
      </c>
      <c r="D760" s="732" t="s">
        <v>637</v>
      </c>
      <c r="E760" s="733">
        <v>50113001</v>
      </c>
      <c r="F760" s="732" t="s">
        <v>654</v>
      </c>
      <c r="G760" s="731" t="s">
        <v>655</v>
      </c>
      <c r="H760" s="731">
        <v>147514</v>
      </c>
      <c r="I760" s="731">
        <v>47514</v>
      </c>
      <c r="J760" s="731" t="s">
        <v>788</v>
      </c>
      <c r="K760" s="731" t="s">
        <v>789</v>
      </c>
      <c r="L760" s="734">
        <v>37.256666666666668</v>
      </c>
      <c r="M760" s="734">
        <v>6</v>
      </c>
      <c r="N760" s="735">
        <v>223.54</v>
      </c>
    </row>
    <row r="761" spans="1:14" ht="14.45" customHeight="1" x14ac:dyDescent="0.2">
      <c r="A761" s="729" t="s">
        <v>615</v>
      </c>
      <c r="B761" s="730" t="s">
        <v>616</v>
      </c>
      <c r="C761" s="731" t="s">
        <v>636</v>
      </c>
      <c r="D761" s="732" t="s">
        <v>637</v>
      </c>
      <c r="E761" s="733">
        <v>50113001</v>
      </c>
      <c r="F761" s="732" t="s">
        <v>654</v>
      </c>
      <c r="G761" s="731" t="s">
        <v>655</v>
      </c>
      <c r="H761" s="731">
        <v>132105</v>
      </c>
      <c r="I761" s="731">
        <v>132105</v>
      </c>
      <c r="J761" s="731" t="s">
        <v>791</v>
      </c>
      <c r="K761" s="731" t="s">
        <v>792</v>
      </c>
      <c r="L761" s="734">
        <v>288.09945154034114</v>
      </c>
      <c r="M761" s="734">
        <v>66.870934700000035</v>
      </c>
      <c r="N761" s="735">
        <v>19265.479611059978</v>
      </c>
    </row>
    <row r="762" spans="1:14" ht="14.45" customHeight="1" x14ac:dyDescent="0.2">
      <c r="A762" s="729" t="s">
        <v>615</v>
      </c>
      <c r="B762" s="730" t="s">
        <v>616</v>
      </c>
      <c r="C762" s="731" t="s">
        <v>636</v>
      </c>
      <c r="D762" s="732" t="s">
        <v>637</v>
      </c>
      <c r="E762" s="733">
        <v>50113001</v>
      </c>
      <c r="F762" s="732" t="s">
        <v>654</v>
      </c>
      <c r="G762" s="731" t="s">
        <v>655</v>
      </c>
      <c r="H762" s="731">
        <v>132101</v>
      </c>
      <c r="I762" s="731">
        <v>132101</v>
      </c>
      <c r="J762" s="731" t="s">
        <v>793</v>
      </c>
      <c r="K762" s="731" t="s">
        <v>794</v>
      </c>
      <c r="L762" s="734">
        <v>111.00036818038556</v>
      </c>
      <c r="M762" s="734">
        <v>127.0433246000001</v>
      </c>
      <c r="N762" s="735">
        <v>14101.855805460245</v>
      </c>
    </row>
    <row r="763" spans="1:14" ht="14.45" customHeight="1" x14ac:dyDescent="0.2">
      <c r="A763" s="729" t="s">
        <v>615</v>
      </c>
      <c r="B763" s="730" t="s">
        <v>616</v>
      </c>
      <c r="C763" s="731" t="s">
        <v>636</v>
      </c>
      <c r="D763" s="732" t="s">
        <v>637</v>
      </c>
      <c r="E763" s="733">
        <v>50113001</v>
      </c>
      <c r="F763" s="732" t="s">
        <v>654</v>
      </c>
      <c r="G763" s="731" t="s">
        <v>655</v>
      </c>
      <c r="H763" s="731">
        <v>149317</v>
      </c>
      <c r="I763" s="731">
        <v>49317</v>
      </c>
      <c r="J763" s="731" t="s">
        <v>795</v>
      </c>
      <c r="K763" s="731" t="s">
        <v>796</v>
      </c>
      <c r="L763" s="734">
        <v>299.00061538461534</v>
      </c>
      <c r="M763" s="734">
        <v>13</v>
      </c>
      <c r="N763" s="735">
        <v>3887.0079999999998</v>
      </c>
    </row>
    <row r="764" spans="1:14" ht="14.45" customHeight="1" x14ac:dyDescent="0.2">
      <c r="A764" s="729" t="s">
        <v>615</v>
      </c>
      <c r="B764" s="730" t="s">
        <v>616</v>
      </c>
      <c r="C764" s="731" t="s">
        <v>636</v>
      </c>
      <c r="D764" s="732" t="s">
        <v>637</v>
      </c>
      <c r="E764" s="733">
        <v>50113001</v>
      </c>
      <c r="F764" s="732" t="s">
        <v>654</v>
      </c>
      <c r="G764" s="731" t="s">
        <v>655</v>
      </c>
      <c r="H764" s="731">
        <v>850642</v>
      </c>
      <c r="I764" s="731">
        <v>169673</v>
      </c>
      <c r="J764" s="731" t="s">
        <v>1861</v>
      </c>
      <c r="K764" s="731" t="s">
        <v>912</v>
      </c>
      <c r="L764" s="734">
        <v>146.01500134863764</v>
      </c>
      <c r="M764" s="734">
        <v>8</v>
      </c>
      <c r="N764" s="735">
        <v>1168.1200107891011</v>
      </c>
    </row>
    <row r="765" spans="1:14" ht="14.45" customHeight="1" x14ac:dyDescent="0.2">
      <c r="A765" s="729" t="s">
        <v>615</v>
      </c>
      <c r="B765" s="730" t="s">
        <v>616</v>
      </c>
      <c r="C765" s="731" t="s">
        <v>636</v>
      </c>
      <c r="D765" s="732" t="s">
        <v>637</v>
      </c>
      <c r="E765" s="733">
        <v>50113001</v>
      </c>
      <c r="F765" s="732" t="s">
        <v>654</v>
      </c>
      <c r="G765" s="731" t="s">
        <v>655</v>
      </c>
      <c r="H765" s="731">
        <v>500629</v>
      </c>
      <c r="I765" s="731">
        <v>180173</v>
      </c>
      <c r="J765" s="731" t="s">
        <v>800</v>
      </c>
      <c r="K765" s="731" t="s">
        <v>801</v>
      </c>
      <c r="L765" s="734">
        <v>194.81466666666668</v>
      </c>
      <c r="M765" s="734">
        <v>30</v>
      </c>
      <c r="N765" s="735">
        <v>5844.4400000000005</v>
      </c>
    </row>
    <row r="766" spans="1:14" ht="14.45" customHeight="1" x14ac:dyDescent="0.2">
      <c r="A766" s="729" t="s">
        <v>615</v>
      </c>
      <c r="B766" s="730" t="s">
        <v>616</v>
      </c>
      <c r="C766" s="731" t="s">
        <v>636</v>
      </c>
      <c r="D766" s="732" t="s">
        <v>637</v>
      </c>
      <c r="E766" s="733">
        <v>50113001</v>
      </c>
      <c r="F766" s="732" t="s">
        <v>654</v>
      </c>
      <c r="G766" s="731" t="s">
        <v>655</v>
      </c>
      <c r="H766" s="731">
        <v>113342</v>
      </c>
      <c r="I766" s="731">
        <v>180174</v>
      </c>
      <c r="J766" s="731" t="s">
        <v>802</v>
      </c>
      <c r="K766" s="731" t="s">
        <v>803</v>
      </c>
      <c r="L766" s="734">
        <v>158.15999999999994</v>
      </c>
      <c r="M766" s="734">
        <v>2</v>
      </c>
      <c r="N766" s="735">
        <v>316.31999999999988</v>
      </c>
    </row>
    <row r="767" spans="1:14" ht="14.45" customHeight="1" x14ac:dyDescent="0.2">
      <c r="A767" s="729" t="s">
        <v>615</v>
      </c>
      <c r="B767" s="730" t="s">
        <v>616</v>
      </c>
      <c r="C767" s="731" t="s">
        <v>636</v>
      </c>
      <c r="D767" s="732" t="s">
        <v>637</v>
      </c>
      <c r="E767" s="733">
        <v>50113001</v>
      </c>
      <c r="F767" s="732" t="s">
        <v>654</v>
      </c>
      <c r="G767" s="731" t="s">
        <v>655</v>
      </c>
      <c r="H767" s="731">
        <v>195474</v>
      </c>
      <c r="I767" s="731">
        <v>195474</v>
      </c>
      <c r="J767" s="731" t="s">
        <v>1862</v>
      </c>
      <c r="K767" s="731" t="s">
        <v>1586</v>
      </c>
      <c r="L767" s="734">
        <v>70.59</v>
      </c>
      <c r="M767" s="734">
        <v>1</v>
      </c>
      <c r="N767" s="735">
        <v>70.59</v>
      </c>
    </row>
    <row r="768" spans="1:14" ht="14.45" customHeight="1" x14ac:dyDescent="0.2">
      <c r="A768" s="729" t="s">
        <v>615</v>
      </c>
      <c r="B768" s="730" t="s">
        <v>616</v>
      </c>
      <c r="C768" s="731" t="s">
        <v>636</v>
      </c>
      <c r="D768" s="732" t="s">
        <v>637</v>
      </c>
      <c r="E768" s="733">
        <v>50113001</v>
      </c>
      <c r="F768" s="732" t="s">
        <v>654</v>
      </c>
      <c r="G768" s="731" t="s">
        <v>655</v>
      </c>
      <c r="H768" s="731">
        <v>235086</v>
      </c>
      <c r="I768" s="731">
        <v>235086</v>
      </c>
      <c r="J768" s="731" t="s">
        <v>805</v>
      </c>
      <c r="K768" s="731" t="s">
        <v>809</v>
      </c>
      <c r="L768" s="734">
        <v>218.89999984935639</v>
      </c>
      <c r="M768" s="734">
        <v>113.12618830000002</v>
      </c>
      <c r="N768" s="735">
        <v>24763.322601828269</v>
      </c>
    </row>
    <row r="769" spans="1:14" ht="14.45" customHeight="1" x14ac:dyDescent="0.2">
      <c r="A769" s="729" t="s">
        <v>615</v>
      </c>
      <c r="B769" s="730" t="s">
        <v>616</v>
      </c>
      <c r="C769" s="731" t="s">
        <v>636</v>
      </c>
      <c r="D769" s="732" t="s">
        <v>637</v>
      </c>
      <c r="E769" s="733">
        <v>50113001</v>
      </c>
      <c r="F769" s="732" t="s">
        <v>654</v>
      </c>
      <c r="G769" s="731" t="s">
        <v>655</v>
      </c>
      <c r="H769" s="731">
        <v>235087</v>
      </c>
      <c r="I769" s="731">
        <v>235087</v>
      </c>
      <c r="J769" s="731" t="s">
        <v>805</v>
      </c>
      <c r="K769" s="731" t="s">
        <v>807</v>
      </c>
      <c r="L769" s="734">
        <v>734.8</v>
      </c>
      <c r="M769" s="734">
        <v>3.4680720000000003</v>
      </c>
      <c r="N769" s="735">
        <v>2548.3393056</v>
      </c>
    </row>
    <row r="770" spans="1:14" ht="14.45" customHeight="1" x14ac:dyDescent="0.2">
      <c r="A770" s="729" t="s">
        <v>615</v>
      </c>
      <c r="B770" s="730" t="s">
        <v>616</v>
      </c>
      <c r="C770" s="731" t="s">
        <v>636</v>
      </c>
      <c r="D770" s="732" t="s">
        <v>637</v>
      </c>
      <c r="E770" s="733">
        <v>50113001</v>
      </c>
      <c r="F770" s="732" t="s">
        <v>654</v>
      </c>
      <c r="G770" s="731" t="s">
        <v>655</v>
      </c>
      <c r="H770" s="731">
        <v>235085</v>
      </c>
      <c r="I770" s="731">
        <v>235085</v>
      </c>
      <c r="J770" s="731" t="s">
        <v>805</v>
      </c>
      <c r="K770" s="731" t="s">
        <v>808</v>
      </c>
      <c r="L770" s="734">
        <v>79.200000176490121</v>
      </c>
      <c r="M770" s="734">
        <v>75.458679399999994</v>
      </c>
      <c r="N770" s="735">
        <v>5976.3274217977105</v>
      </c>
    </row>
    <row r="771" spans="1:14" ht="14.45" customHeight="1" x14ac:dyDescent="0.2">
      <c r="A771" s="729" t="s">
        <v>615</v>
      </c>
      <c r="B771" s="730" t="s">
        <v>616</v>
      </c>
      <c r="C771" s="731" t="s">
        <v>636</v>
      </c>
      <c r="D771" s="732" t="s">
        <v>637</v>
      </c>
      <c r="E771" s="733">
        <v>50113001</v>
      </c>
      <c r="F771" s="732" t="s">
        <v>654</v>
      </c>
      <c r="G771" s="731" t="s">
        <v>655</v>
      </c>
      <c r="H771" s="731">
        <v>235076</v>
      </c>
      <c r="I771" s="731">
        <v>235084</v>
      </c>
      <c r="J771" s="731" t="s">
        <v>805</v>
      </c>
      <c r="K771" s="731" t="s">
        <v>806</v>
      </c>
      <c r="L771" s="734">
        <v>525.80000257587278</v>
      </c>
      <c r="M771" s="734">
        <v>16.326000000000001</v>
      </c>
      <c r="N771" s="735">
        <v>8584.2108420536988</v>
      </c>
    </row>
    <row r="772" spans="1:14" ht="14.45" customHeight="1" x14ac:dyDescent="0.2">
      <c r="A772" s="729" t="s">
        <v>615</v>
      </c>
      <c r="B772" s="730" t="s">
        <v>616</v>
      </c>
      <c r="C772" s="731" t="s">
        <v>636</v>
      </c>
      <c r="D772" s="732" t="s">
        <v>637</v>
      </c>
      <c r="E772" s="733">
        <v>50113001</v>
      </c>
      <c r="F772" s="732" t="s">
        <v>654</v>
      </c>
      <c r="G772" s="731" t="s">
        <v>655</v>
      </c>
      <c r="H772" s="731">
        <v>188356</v>
      </c>
      <c r="I772" s="731">
        <v>88356</v>
      </c>
      <c r="J772" s="731" t="s">
        <v>810</v>
      </c>
      <c r="K772" s="731" t="s">
        <v>811</v>
      </c>
      <c r="L772" s="734">
        <v>103.35999999999996</v>
      </c>
      <c r="M772" s="734">
        <v>1</v>
      </c>
      <c r="N772" s="735">
        <v>103.35999999999996</v>
      </c>
    </row>
    <row r="773" spans="1:14" ht="14.45" customHeight="1" x14ac:dyDescent="0.2">
      <c r="A773" s="729" t="s">
        <v>615</v>
      </c>
      <c r="B773" s="730" t="s">
        <v>616</v>
      </c>
      <c r="C773" s="731" t="s">
        <v>636</v>
      </c>
      <c r="D773" s="732" t="s">
        <v>637</v>
      </c>
      <c r="E773" s="733">
        <v>50113001</v>
      </c>
      <c r="F773" s="732" t="s">
        <v>654</v>
      </c>
      <c r="G773" s="731" t="s">
        <v>655</v>
      </c>
      <c r="H773" s="731">
        <v>849990</v>
      </c>
      <c r="I773" s="731">
        <v>102596</v>
      </c>
      <c r="J773" s="731" t="s">
        <v>1863</v>
      </c>
      <c r="K773" s="731" t="s">
        <v>1864</v>
      </c>
      <c r="L773" s="734">
        <v>24.72</v>
      </c>
      <c r="M773" s="734">
        <v>1</v>
      </c>
      <c r="N773" s="735">
        <v>24.72</v>
      </c>
    </row>
    <row r="774" spans="1:14" ht="14.45" customHeight="1" x14ac:dyDescent="0.2">
      <c r="A774" s="729" t="s">
        <v>615</v>
      </c>
      <c r="B774" s="730" t="s">
        <v>616</v>
      </c>
      <c r="C774" s="731" t="s">
        <v>636</v>
      </c>
      <c r="D774" s="732" t="s">
        <v>637</v>
      </c>
      <c r="E774" s="733">
        <v>50113001</v>
      </c>
      <c r="F774" s="732" t="s">
        <v>654</v>
      </c>
      <c r="G774" s="731" t="s">
        <v>655</v>
      </c>
      <c r="H774" s="731">
        <v>171547</v>
      </c>
      <c r="I774" s="731">
        <v>171547</v>
      </c>
      <c r="J774" s="731" t="s">
        <v>1865</v>
      </c>
      <c r="K774" s="731" t="s">
        <v>1866</v>
      </c>
      <c r="L774" s="734">
        <v>54.900000000000013</v>
      </c>
      <c r="M774" s="734">
        <v>1</v>
      </c>
      <c r="N774" s="735">
        <v>54.900000000000013</v>
      </c>
    </row>
    <row r="775" spans="1:14" ht="14.45" customHeight="1" x14ac:dyDescent="0.2">
      <c r="A775" s="729" t="s">
        <v>615</v>
      </c>
      <c r="B775" s="730" t="s">
        <v>616</v>
      </c>
      <c r="C775" s="731" t="s">
        <v>636</v>
      </c>
      <c r="D775" s="732" t="s">
        <v>637</v>
      </c>
      <c r="E775" s="733">
        <v>50113001</v>
      </c>
      <c r="F775" s="732" t="s">
        <v>654</v>
      </c>
      <c r="G775" s="731" t="s">
        <v>662</v>
      </c>
      <c r="H775" s="731">
        <v>110253</v>
      </c>
      <c r="I775" s="731">
        <v>10253</v>
      </c>
      <c r="J775" s="731" t="s">
        <v>814</v>
      </c>
      <c r="K775" s="731" t="s">
        <v>1867</v>
      </c>
      <c r="L775" s="734">
        <v>198.77</v>
      </c>
      <c r="M775" s="734">
        <v>1</v>
      </c>
      <c r="N775" s="735">
        <v>198.77</v>
      </c>
    </row>
    <row r="776" spans="1:14" ht="14.45" customHeight="1" x14ac:dyDescent="0.2">
      <c r="A776" s="729" t="s">
        <v>615</v>
      </c>
      <c r="B776" s="730" t="s">
        <v>616</v>
      </c>
      <c r="C776" s="731" t="s">
        <v>636</v>
      </c>
      <c r="D776" s="732" t="s">
        <v>637</v>
      </c>
      <c r="E776" s="733">
        <v>50113001</v>
      </c>
      <c r="F776" s="732" t="s">
        <v>654</v>
      </c>
      <c r="G776" s="731" t="s">
        <v>662</v>
      </c>
      <c r="H776" s="731">
        <v>844016</v>
      </c>
      <c r="I776" s="731">
        <v>27440</v>
      </c>
      <c r="J776" s="731" t="s">
        <v>1868</v>
      </c>
      <c r="K776" s="731" t="s">
        <v>1869</v>
      </c>
      <c r="L776" s="734">
        <v>2345.8200000000002</v>
      </c>
      <c r="M776" s="734">
        <v>1</v>
      </c>
      <c r="N776" s="735">
        <v>2345.8200000000002</v>
      </c>
    </row>
    <row r="777" spans="1:14" ht="14.45" customHeight="1" x14ac:dyDescent="0.2">
      <c r="A777" s="729" t="s">
        <v>615</v>
      </c>
      <c r="B777" s="730" t="s">
        <v>616</v>
      </c>
      <c r="C777" s="731" t="s">
        <v>636</v>
      </c>
      <c r="D777" s="732" t="s">
        <v>637</v>
      </c>
      <c r="E777" s="733">
        <v>50113001</v>
      </c>
      <c r="F777" s="732" t="s">
        <v>654</v>
      </c>
      <c r="G777" s="731" t="s">
        <v>655</v>
      </c>
      <c r="H777" s="731">
        <v>145981</v>
      </c>
      <c r="I777" s="731">
        <v>45981</v>
      </c>
      <c r="J777" s="731" t="s">
        <v>815</v>
      </c>
      <c r="K777" s="731" t="s">
        <v>816</v>
      </c>
      <c r="L777" s="734">
        <v>1518</v>
      </c>
      <c r="M777" s="734">
        <v>15</v>
      </c>
      <c r="N777" s="735">
        <v>22770</v>
      </c>
    </row>
    <row r="778" spans="1:14" ht="14.45" customHeight="1" x14ac:dyDescent="0.2">
      <c r="A778" s="729" t="s">
        <v>615</v>
      </c>
      <c r="B778" s="730" t="s">
        <v>616</v>
      </c>
      <c r="C778" s="731" t="s">
        <v>636</v>
      </c>
      <c r="D778" s="732" t="s">
        <v>637</v>
      </c>
      <c r="E778" s="733">
        <v>50113001</v>
      </c>
      <c r="F778" s="732" t="s">
        <v>654</v>
      </c>
      <c r="G778" s="731" t="s">
        <v>655</v>
      </c>
      <c r="H778" s="731">
        <v>846446</v>
      </c>
      <c r="I778" s="731">
        <v>124343</v>
      </c>
      <c r="J778" s="731" t="s">
        <v>819</v>
      </c>
      <c r="K778" s="731" t="s">
        <v>820</v>
      </c>
      <c r="L778" s="734">
        <v>43.700000000000017</v>
      </c>
      <c r="M778" s="734">
        <v>2</v>
      </c>
      <c r="N778" s="735">
        <v>87.400000000000034</v>
      </c>
    </row>
    <row r="779" spans="1:14" ht="14.45" customHeight="1" x14ac:dyDescent="0.2">
      <c r="A779" s="729" t="s">
        <v>615</v>
      </c>
      <c r="B779" s="730" t="s">
        <v>616</v>
      </c>
      <c r="C779" s="731" t="s">
        <v>636</v>
      </c>
      <c r="D779" s="732" t="s">
        <v>637</v>
      </c>
      <c r="E779" s="733">
        <v>50113001</v>
      </c>
      <c r="F779" s="732" t="s">
        <v>654</v>
      </c>
      <c r="G779" s="731" t="s">
        <v>655</v>
      </c>
      <c r="H779" s="731">
        <v>189992</v>
      </c>
      <c r="I779" s="731">
        <v>189992</v>
      </c>
      <c r="J779" s="731" t="s">
        <v>821</v>
      </c>
      <c r="K779" s="731" t="s">
        <v>822</v>
      </c>
      <c r="L779" s="734">
        <v>565.52992285960465</v>
      </c>
      <c r="M779" s="734">
        <v>146.04311789999988</v>
      </c>
      <c r="N779" s="735">
        <v>82591.753200163075</v>
      </c>
    </row>
    <row r="780" spans="1:14" ht="14.45" customHeight="1" x14ac:dyDescent="0.2">
      <c r="A780" s="729" t="s">
        <v>615</v>
      </c>
      <c r="B780" s="730" t="s">
        <v>616</v>
      </c>
      <c r="C780" s="731" t="s">
        <v>636</v>
      </c>
      <c r="D780" s="732" t="s">
        <v>637</v>
      </c>
      <c r="E780" s="733">
        <v>50113001</v>
      </c>
      <c r="F780" s="732" t="s">
        <v>654</v>
      </c>
      <c r="G780" s="731" t="s">
        <v>662</v>
      </c>
      <c r="H780" s="731">
        <v>230417</v>
      </c>
      <c r="I780" s="731">
        <v>230417</v>
      </c>
      <c r="J780" s="731" t="s">
        <v>1870</v>
      </c>
      <c r="K780" s="731" t="s">
        <v>1871</v>
      </c>
      <c r="L780" s="734">
        <v>54.130000597598183</v>
      </c>
      <c r="M780" s="734">
        <v>2</v>
      </c>
      <c r="N780" s="735">
        <v>108.26000119519637</v>
      </c>
    </row>
    <row r="781" spans="1:14" ht="14.45" customHeight="1" x14ac:dyDescent="0.2">
      <c r="A781" s="729" t="s">
        <v>615</v>
      </c>
      <c r="B781" s="730" t="s">
        <v>616</v>
      </c>
      <c r="C781" s="731" t="s">
        <v>636</v>
      </c>
      <c r="D781" s="732" t="s">
        <v>637</v>
      </c>
      <c r="E781" s="733">
        <v>50113001</v>
      </c>
      <c r="F781" s="732" t="s">
        <v>654</v>
      </c>
      <c r="G781" s="731" t="s">
        <v>662</v>
      </c>
      <c r="H781" s="731">
        <v>230409</v>
      </c>
      <c r="I781" s="731">
        <v>230409</v>
      </c>
      <c r="J781" s="731" t="s">
        <v>823</v>
      </c>
      <c r="K781" s="731" t="s">
        <v>824</v>
      </c>
      <c r="L781" s="734">
        <v>19.879599909804895</v>
      </c>
      <c r="M781" s="734">
        <v>25</v>
      </c>
      <c r="N781" s="735">
        <v>496.98999774512242</v>
      </c>
    </row>
    <row r="782" spans="1:14" ht="14.45" customHeight="1" x14ac:dyDescent="0.2">
      <c r="A782" s="729" t="s">
        <v>615</v>
      </c>
      <c r="B782" s="730" t="s">
        <v>616</v>
      </c>
      <c r="C782" s="731" t="s">
        <v>636</v>
      </c>
      <c r="D782" s="732" t="s">
        <v>637</v>
      </c>
      <c r="E782" s="733">
        <v>50113001</v>
      </c>
      <c r="F782" s="732" t="s">
        <v>654</v>
      </c>
      <c r="G782" s="731" t="s">
        <v>662</v>
      </c>
      <c r="H782" s="731">
        <v>230415</v>
      </c>
      <c r="I782" s="731">
        <v>230415</v>
      </c>
      <c r="J782" s="731" t="s">
        <v>825</v>
      </c>
      <c r="K782" s="731" t="s">
        <v>826</v>
      </c>
      <c r="L782" s="734">
        <v>27.131</v>
      </c>
      <c r="M782" s="734">
        <v>20</v>
      </c>
      <c r="N782" s="735">
        <v>542.62</v>
      </c>
    </row>
    <row r="783" spans="1:14" ht="14.45" customHeight="1" x14ac:dyDescent="0.2">
      <c r="A783" s="729" t="s">
        <v>615</v>
      </c>
      <c r="B783" s="730" t="s">
        <v>616</v>
      </c>
      <c r="C783" s="731" t="s">
        <v>636</v>
      </c>
      <c r="D783" s="732" t="s">
        <v>637</v>
      </c>
      <c r="E783" s="733">
        <v>50113001</v>
      </c>
      <c r="F783" s="732" t="s">
        <v>654</v>
      </c>
      <c r="G783" s="731" t="s">
        <v>655</v>
      </c>
      <c r="H783" s="731">
        <v>158654</v>
      </c>
      <c r="I783" s="731">
        <v>58654</v>
      </c>
      <c r="J783" s="731" t="s">
        <v>1872</v>
      </c>
      <c r="K783" s="731" t="s">
        <v>1873</v>
      </c>
      <c r="L783" s="734">
        <v>53.249999999999993</v>
      </c>
      <c r="M783" s="734">
        <v>1</v>
      </c>
      <c r="N783" s="735">
        <v>53.249999999999993</v>
      </c>
    </row>
    <row r="784" spans="1:14" ht="14.45" customHeight="1" x14ac:dyDescent="0.2">
      <c r="A784" s="729" t="s">
        <v>615</v>
      </c>
      <c r="B784" s="730" t="s">
        <v>616</v>
      </c>
      <c r="C784" s="731" t="s">
        <v>636</v>
      </c>
      <c r="D784" s="732" t="s">
        <v>637</v>
      </c>
      <c r="E784" s="733">
        <v>50113001</v>
      </c>
      <c r="F784" s="732" t="s">
        <v>654</v>
      </c>
      <c r="G784" s="731" t="s">
        <v>655</v>
      </c>
      <c r="H784" s="731">
        <v>207939</v>
      </c>
      <c r="I784" s="731">
        <v>207939</v>
      </c>
      <c r="J784" s="731" t="s">
        <v>833</v>
      </c>
      <c r="K784" s="731" t="s">
        <v>834</v>
      </c>
      <c r="L784" s="734">
        <v>60.286363636363653</v>
      </c>
      <c r="M784" s="734">
        <v>22</v>
      </c>
      <c r="N784" s="735">
        <v>1326.3000000000004</v>
      </c>
    </row>
    <row r="785" spans="1:14" ht="14.45" customHeight="1" x14ac:dyDescent="0.2">
      <c r="A785" s="729" t="s">
        <v>615</v>
      </c>
      <c r="B785" s="730" t="s">
        <v>616</v>
      </c>
      <c r="C785" s="731" t="s">
        <v>636</v>
      </c>
      <c r="D785" s="732" t="s">
        <v>637</v>
      </c>
      <c r="E785" s="733">
        <v>50113001</v>
      </c>
      <c r="F785" s="732" t="s">
        <v>654</v>
      </c>
      <c r="G785" s="731" t="s">
        <v>655</v>
      </c>
      <c r="H785" s="731">
        <v>207940</v>
      </c>
      <c r="I785" s="731">
        <v>207940</v>
      </c>
      <c r="J785" s="731" t="s">
        <v>835</v>
      </c>
      <c r="K785" s="731" t="s">
        <v>836</v>
      </c>
      <c r="L785" s="734">
        <v>72.520869565217396</v>
      </c>
      <c r="M785" s="734">
        <v>23</v>
      </c>
      <c r="N785" s="735">
        <v>1667.98</v>
      </c>
    </row>
    <row r="786" spans="1:14" ht="14.45" customHeight="1" x14ac:dyDescent="0.2">
      <c r="A786" s="729" t="s">
        <v>615</v>
      </c>
      <c r="B786" s="730" t="s">
        <v>616</v>
      </c>
      <c r="C786" s="731" t="s">
        <v>636</v>
      </c>
      <c r="D786" s="732" t="s">
        <v>637</v>
      </c>
      <c r="E786" s="733">
        <v>50113001</v>
      </c>
      <c r="F786" s="732" t="s">
        <v>654</v>
      </c>
      <c r="G786" s="731" t="s">
        <v>655</v>
      </c>
      <c r="H786" s="731">
        <v>114821</v>
      </c>
      <c r="I786" s="731">
        <v>14821</v>
      </c>
      <c r="J786" s="731" t="s">
        <v>1874</v>
      </c>
      <c r="K786" s="731" t="s">
        <v>1875</v>
      </c>
      <c r="L786" s="734">
        <v>289.58000000000004</v>
      </c>
      <c r="M786" s="734">
        <v>2</v>
      </c>
      <c r="N786" s="735">
        <v>579.16000000000008</v>
      </c>
    </row>
    <row r="787" spans="1:14" ht="14.45" customHeight="1" x14ac:dyDescent="0.2">
      <c r="A787" s="729" t="s">
        <v>615</v>
      </c>
      <c r="B787" s="730" t="s">
        <v>616</v>
      </c>
      <c r="C787" s="731" t="s">
        <v>636</v>
      </c>
      <c r="D787" s="732" t="s">
        <v>637</v>
      </c>
      <c r="E787" s="733">
        <v>50113001</v>
      </c>
      <c r="F787" s="732" t="s">
        <v>654</v>
      </c>
      <c r="G787" s="731" t="s">
        <v>655</v>
      </c>
      <c r="H787" s="731">
        <v>214526</v>
      </c>
      <c r="I787" s="731">
        <v>214526</v>
      </c>
      <c r="J787" s="731" t="s">
        <v>841</v>
      </c>
      <c r="K787" s="731" t="s">
        <v>842</v>
      </c>
      <c r="L787" s="734">
        <v>85.712499999999977</v>
      </c>
      <c r="M787" s="734">
        <v>4</v>
      </c>
      <c r="N787" s="735">
        <v>342.84999999999991</v>
      </c>
    </row>
    <row r="788" spans="1:14" ht="14.45" customHeight="1" x14ac:dyDescent="0.2">
      <c r="A788" s="729" t="s">
        <v>615</v>
      </c>
      <c r="B788" s="730" t="s">
        <v>616</v>
      </c>
      <c r="C788" s="731" t="s">
        <v>636</v>
      </c>
      <c r="D788" s="732" t="s">
        <v>637</v>
      </c>
      <c r="E788" s="733">
        <v>50113001</v>
      </c>
      <c r="F788" s="732" t="s">
        <v>654</v>
      </c>
      <c r="G788" s="731" t="s">
        <v>662</v>
      </c>
      <c r="H788" s="731">
        <v>214435</v>
      </c>
      <c r="I788" s="731">
        <v>214435</v>
      </c>
      <c r="J788" s="731" t="s">
        <v>843</v>
      </c>
      <c r="K788" s="731" t="s">
        <v>1876</v>
      </c>
      <c r="L788" s="734">
        <v>42.85</v>
      </c>
      <c r="M788" s="734">
        <v>3</v>
      </c>
      <c r="N788" s="735">
        <v>128.55000000000001</v>
      </c>
    </row>
    <row r="789" spans="1:14" ht="14.45" customHeight="1" x14ac:dyDescent="0.2">
      <c r="A789" s="729" t="s">
        <v>615</v>
      </c>
      <c r="B789" s="730" t="s">
        <v>616</v>
      </c>
      <c r="C789" s="731" t="s">
        <v>636</v>
      </c>
      <c r="D789" s="732" t="s">
        <v>637</v>
      </c>
      <c r="E789" s="733">
        <v>50113001</v>
      </c>
      <c r="F789" s="732" t="s">
        <v>654</v>
      </c>
      <c r="G789" s="731" t="s">
        <v>662</v>
      </c>
      <c r="H789" s="731">
        <v>214433</v>
      </c>
      <c r="I789" s="731">
        <v>214433</v>
      </c>
      <c r="J789" s="731" t="s">
        <v>843</v>
      </c>
      <c r="K789" s="731" t="s">
        <v>844</v>
      </c>
      <c r="L789" s="734">
        <v>12.222499999999998</v>
      </c>
      <c r="M789" s="734">
        <v>24</v>
      </c>
      <c r="N789" s="735">
        <v>293.33999999999997</v>
      </c>
    </row>
    <row r="790" spans="1:14" ht="14.45" customHeight="1" x14ac:dyDescent="0.2">
      <c r="A790" s="729" t="s">
        <v>615</v>
      </c>
      <c r="B790" s="730" t="s">
        <v>616</v>
      </c>
      <c r="C790" s="731" t="s">
        <v>636</v>
      </c>
      <c r="D790" s="732" t="s">
        <v>637</v>
      </c>
      <c r="E790" s="733">
        <v>50113001</v>
      </c>
      <c r="F790" s="732" t="s">
        <v>654</v>
      </c>
      <c r="G790" s="731" t="s">
        <v>655</v>
      </c>
      <c r="H790" s="731">
        <v>214525</v>
      </c>
      <c r="I790" s="731">
        <v>214525</v>
      </c>
      <c r="J790" s="731" t="s">
        <v>845</v>
      </c>
      <c r="K790" s="731" t="s">
        <v>846</v>
      </c>
      <c r="L790" s="734">
        <v>26.463333333333328</v>
      </c>
      <c r="M790" s="734">
        <v>66</v>
      </c>
      <c r="N790" s="735">
        <v>1746.5799999999997</v>
      </c>
    </row>
    <row r="791" spans="1:14" ht="14.45" customHeight="1" x14ac:dyDescent="0.2">
      <c r="A791" s="729" t="s">
        <v>615</v>
      </c>
      <c r="B791" s="730" t="s">
        <v>616</v>
      </c>
      <c r="C791" s="731" t="s">
        <v>636</v>
      </c>
      <c r="D791" s="732" t="s">
        <v>637</v>
      </c>
      <c r="E791" s="733">
        <v>50113001</v>
      </c>
      <c r="F791" s="732" t="s">
        <v>654</v>
      </c>
      <c r="G791" s="731" t="s">
        <v>662</v>
      </c>
      <c r="H791" s="731">
        <v>214427</v>
      </c>
      <c r="I791" s="731">
        <v>214427</v>
      </c>
      <c r="J791" s="731" t="s">
        <v>847</v>
      </c>
      <c r="K791" s="731" t="s">
        <v>848</v>
      </c>
      <c r="L791" s="734">
        <v>16.566279069767443</v>
      </c>
      <c r="M791" s="734">
        <v>817</v>
      </c>
      <c r="N791" s="735">
        <v>13534.65</v>
      </c>
    </row>
    <row r="792" spans="1:14" ht="14.45" customHeight="1" x14ac:dyDescent="0.2">
      <c r="A792" s="729" t="s">
        <v>615</v>
      </c>
      <c r="B792" s="730" t="s">
        <v>616</v>
      </c>
      <c r="C792" s="731" t="s">
        <v>636</v>
      </c>
      <c r="D792" s="732" t="s">
        <v>637</v>
      </c>
      <c r="E792" s="733">
        <v>50113001</v>
      </c>
      <c r="F792" s="732" t="s">
        <v>654</v>
      </c>
      <c r="G792" s="731" t="s">
        <v>655</v>
      </c>
      <c r="H792" s="731">
        <v>213261</v>
      </c>
      <c r="I792" s="731">
        <v>213261</v>
      </c>
      <c r="J792" s="731" t="s">
        <v>851</v>
      </c>
      <c r="K792" s="731" t="s">
        <v>852</v>
      </c>
      <c r="L792" s="734">
        <v>151.76999999999998</v>
      </c>
      <c r="M792" s="734">
        <v>3</v>
      </c>
      <c r="N792" s="735">
        <v>455.30999999999995</v>
      </c>
    </row>
    <row r="793" spans="1:14" ht="14.45" customHeight="1" x14ac:dyDescent="0.2">
      <c r="A793" s="729" t="s">
        <v>615</v>
      </c>
      <c r="B793" s="730" t="s">
        <v>616</v>
      </c>
      <c r="C793" s="731" t="s">
        <v>636</v>
      </c>
      <c r="D793" s="732" t="s">
        <v>637</v>
      </c>
      <c r="E793" s="733">
        <v>50113001</v>
      </c>
      <c r="F793" s="732" t="s">
        <v>654</v>
      </c>
      <c r="G793" s="731" t="s">
        <v>655</v>
      </c>
      <c r="H793" s="731">
        <v>213255</v>
      </c>
      <c r="I793" s="731">
        <v>213255</v>
      </c>
      <c r="J793" s="731" t="s">
        <v>853</v>
      </c>
      <c r="K793" s="731" t="s">
        <v>854</v>
      </c>
      <c r="L793" s="734">
        <v>125.82400000000003</v>
      </c>
      <c r="M793" s="734">
        <v>5</v>
      </c>
      <c r="N793" s="735">
        <v>629.12000000000012</v>
      </c>
    </row>
    <row r="794" spans="1:14" ht="14.45" customHeight="1" x14ac:dyDescent="0.2">
      <c r="A794" s="729" t="s">
        <v>615</v>
      </c>
      <c r="B794" s="730" t="s">
        <v>616</v>
      </c>
      <c r="C794" s="731" t="s">
        <v>636</v>
      </c>
      <c r="D794" s="732" t="s">
        <v>637</v>
      </c>
      <c r="E794" s="733">
        <v>50113001</v>
      </c>
      <c r="F794" s="732" t="s">
        <v>654</v>
      </c>
      <c r="G794" s="731" t="s">
        <v>655</v>
      </c>
      <c r="H794" s="731">
        <v>25431</v>
      </c>
      <c r="I794" s="731">
        <v>25431</v>
      </c>
      <c r="J794" s="731" t="s">
        <v>1877</v>
      </c>
      <c r="K794" s="731" t="s">
        <v>1878</v>
      </c>
      <c r="L794" s="734">
        <v>53.440000000000012</v>
      </c>
      <c r="M794" s="734">
        <v>2</v>
      </c>
      <c r="N794" s="735">
        <v>106.88000000000002</v>
      </c>
    </row>
    <row r="795" spans="1:14" ht="14.45" customHeight="1" x14ac:dyDescent="0.2">
      <c r="A795" s="729" t="s">
        <v>615</v>
      </c>
      <c r="B795" s="730" t="s">
        <v>616</v>
      </c>
      <c r="C795" s="731" t="s">
        <v>636</v>
      </c>
      <c r="D795" s="732" t="s">
        <v>637</v>
      </c>
      <c r="E795" s="733">
        <v>50113001</v>
      </c>
      <c r="F795" s="732" t="s">
        <v>654</v>
      </c>
      <c r="G795" s="731" t="s">
        <v>655</v>
      </c>
      <c r="H795" s="731">
        <v>846761</v>
      </c>
      <c r="I795" s="731">
        <v>9999999</v>
      </c>
      <c r="J795" s="731" t="s">
        <v>1879</v>
      </c>
      <c r="K795" s="731" t="s">
        <v>329</v>
      </c>
      <c r="L795" s="734">
        <v>12.749000859157144</v>
      </c>
      <c r="M795" s="734">
        <v>113</v>
      </c>
      <c r="N795" s="735">
        <v>1440.6370970847572</v>
      </c>
    </row>
    <row r="796" spans="1:14" ht="14.45" customHeight="1" x14ac:dyDescent="0.2">
      <c r="A796" s="729" t="s">
        <v>615</v>
      </c>
      <c r="B796" s="730" t="s">
        <v>616</v>
      </c>
      <c r="C796" s="731" t="s">
        <v>636</v>
      </c>
      <c r="D796" s="732" t="s">
        <v>637</v>
      </c>
      <c r="E796" s="733">
        <v>50113001</v>
      </c>
      <c r="F796" s="732" t="s">
        <v>654</v>
      </c>
      <c r="G796" s="731" t="s">
        <v>655</v>
      </c>
      <c r="H796" s="731">
        <v>902077</v>
      </c>
      <c r="I796" s="731">
        <v>9999999</v>
      </c>
      <c r="J796" s="731" t="s">
        <v>1880</v>
      </c>
      <c r="K796" s="731" t="s">
        <v>329</v>
      </c>
      <c r="L796" s="734">
        <v>2.4201151396420841</v>
      </c>
      <c r="M796" s="734">
        <v>86</v>
      </c>
      <c r="N796" s="735">
        <v>208.12990200921922</v>
      </c>
    </row>
    <row r="797" spans="1:14" ht="14.45" customHeight="1" x14ac:dyDescent="0.2">
      <c r="A797" s="729" t="s">
        <v>615</v>
      </c>
      <c r="B797" s="730" t="s">
        <v>616</v>
      </c>
      <c r="C797" s="731" t="s">
        <v>636</v>
      </c>
      <c r="D797" s="732" t="s">
        <v>637</v>
      </c>
      <c r="E797" s="733">
        <v>50113001</v>
      </c>
      <c r="F797" s="732" t="s">
        <v>654</v>
      </c>
      <c r="G797" s="731" t="s">
        <v>655</v>
      </c>
      <c r="H797" s="731">
        <v>849053</v>
      </c>
      <c r="I797" s="731">
        <v>9999999</v>
      </c>
      <c r="J797" s="731" t="s">
        <v>857</v>
      </c>
      <c r="K797" s="731" t="s">
        <v>329</v>
      </c>
      <c r="L797" s="734">
        <v>2.5080005013805469</v>
      </c>
      <c r="M797" s="734">
        <v>45</v>
      </c>
      <c r="N797" s="735">
        <v>112.86002256212461</v>
      </c>
    </row>
    <row r="798" spans="1:14" ht="14.45" customHeight="1" x14ac:dyDescent="0.2">
      <c r="A798" s="729" t="s">
        <v>615</v>
      </c>
      <c r="B798" s="730" t="s">
        <v>616</v>
      </c>
      <c r="C798" s="731" t="s">
        <v>636</v>
      </c>
      <c r="D798" s="732" t="s">
        <v>637</v>
      </c>
      <c r="E798" s="733">
        <v>50113001</v>
      </c>
      <c r="F798" s="732" t="s">
        <v>654</v>
      </c>
      <c r="G798" s="731" t="s">
        <v>655</v>
      </c>
      <c r="H798" s="731">
        <v>501979</v>
      </c>
      <c r="I798" s="731">
        <v>9999999</v>
      </c>
      <c r="J798" s="731" t="s">
        <v>860</v>
      </c>
      <c r="K798" s="731" t="s">
        <v>861</v>
      </c>
      <c r="L798" s="734">
        <v>10.757400000000001</v>
      </c>
      <c r="M798" s="734">
        <v>2</v>
      </c>
      <c r="N798" s="735">
        <v>21.514800000000001</v>
      </c>
    </row>
    <row r="799" spans="1:14" ht="14.45" customHeight="1" x14ac:dyDescent="0.2">
      <c r="A799" s="729" t="s">
        <v>615</v>
      </c>
      <c r="B799" s="730" t="s">
        <v>616</v>
      </c>
      <c r="C799" s="731" t="s">
        <v>636</v>
      </c>
      <c r="D799" s="732" t="s">
        <v>637</v>
      </c>
      <c r="E799" s="733">
        <v>50113001</v>
      </c>
      <c r="F799" s="732" t="s">
        <v>654</v>
      </c>
      <c r="G799" s="731" t="s">
        <v>655</v>
      </c>
      <c r="H799" s="731">
        <v>394906</v>
      </c>
      <c r="I799" s="731">
        <v>207502</v>
      </c>
      <c r="J799" s="731" t="s">
        <v>1881</v>
      </c>
      <c r="K799" s="731" t="s">
        <v>1882</v>
      </c>
      <c r="L799" s="734">
        <v>3118.8455563701232</v>
      </c>
      <c r="M799" s="734">
        <v>3.3000000000000007</v>
      </c>
      <c r="N799" s="735">
        <v>10292.190336021409</v>
      </c>
    </row>
    <row r="800" spans="1:14" ht="14.45" customHeight="1" x14ac:dyDescent="0.2">
      <c r="A800" s="729" t="s">
        <v>615</v>
      </c>
      <c r="B800" s="730" t="s">
        <v>616</v>
      </c>
      <c r="C800" s="731" t="s">
        <v>636</v>
      </c>
      <c r="D800" s="732" t="s">
        <v>637</v>
      </c>
      <c r="E800" s="733">
        <v>50113001</v>
      </c>
      <c r="F800" s="732" t="s">
        <v>654</v>
      </c>
      <c r="G800" s="731" t="s">
        <v>655</v>
      </c>
      <c r="H800" s="731">
        <v>193104</v>
      </c>
      <c r="I800" s="731">
        <v>93104</v>
      </c>
      <c r="J800" s="731" t="s">
        <v>862</v>
      </c>
      <c r="K800" s="731" t="s">
        <v>863</v>
      </c>
      <c r="L800" s="734">
        <v>31.917746062964451</v>
      </c>
      <c r="M800" s="734">
        <v>63</v>
      </c>
      <c r="N800" s="735">
        <v>2010.8180019667604</v>
      </c>
    </row>
    <row r="801" spans="1:14" ht="14.45" customHeight="1" x14ac:dyDescent="0.2">
      <c r="A801" s="729" t="s">
        <v>615</v>
      </c>
      <c r="B801" s="730" t="s">
        <v>616</v>
      </c>
      <c r="C801" s="731" t="s">
        <v>636</v>
      </c>
      <c r="D801" s="732" t="s">
        <v>637</v>
      </c>
      <c r="E801" s="733">
        <v>50113001</v>
      </c>
      <c r="F801" s="732" t="s">
        <v>654</v>
      </c>
      <c r="G801" s="731" t="s">
        <v>655</v>
      </c>
      <c r="H801" s="731">
        <v>193105</v>
      </c>
      <c r="I801" s="731">
        <v>93105</v>
      </c>
      <c r="J801" s="731" t="s">
        <v>862</v>
      </c>
      <c r="K801" s="731" t="s">
        <v>864</v>
      </c>
      <c r="L801" s="734">
        <v>205.72100000000006</v>
      </c>
      <c r="M801" s="734">
        <v>40</v>
      </c>
      <c r="N801" s="735">
        <v>8228.840000000002</v>
      </c>
    </row>
    <row r="802" spans="1:14" ht="14.45" customHeight="1" x14ac:dyDescent="0.2">
      <c r="A802" s="729" t="s">
        <v>615</v>
      </c>
      <c r="B802" s="730" t="s">
        <v>616</v>
      </c>
      <c r="C802" s="731" t="s">
        <v>636</v>
      </c>
      <c r="D802" s="732" t="s">
        <v>637</v>
      </c>
      <c r="E802" s="733">
        <v>50113001</v>
      </c>
      <c r="F802" s="732" t="s">
        <v>654</v>
      </c>
      <c r="G802" s="731" t="s">
        <v>662</v>
      </c>
      <c r="H802" s="731">
        <v>192587</v>
      </c>
      <c r="I802" s="731">
        <v>92587</v>
      </c>
      <c r="J802" s="731" t="s">
        <v>867</v>
      </c>
      <c r="K802" s="731" t="s">
        <v>868</v>
      </c>
      <c r="L802" s="734">
        <v>58.47</v>
      </c>
      <c r="M802" s="734">
        <v>1</v>
      </c>
      <c r="N802" s="735">
        <v>58.47</v>
      </c>
    </row>
    <row r="803" spans="1:14" ht="14.45" customHeight="1" x14ac:dyDescent="0.2">
      <c r="A803" s="729" t="s">
        <v>615</v>
      </c>
      <c r="B803" s="730" t="s">
        <v>616</v>
      </c>
      <c r="C803" s="731" t="s">
        <v>636</v>
      </c>
      <c r="D803" s="732" t="s">
        <v>637</v>
      </c>
      <c r="E803" s="733">
        <v>50113001</v>
      </c>
      <c r="F803" s="732" t="s">
        <v>654</v>
      </c>
      <c r="G803" s="731" t="s">
        <v>655</v>
      </c>
      <c r="H803" s="731">
        <v>237890</v>
      </c>
      <c r="I803" s="731">
        <v>237890</v>
      </c>
      <c r="J803" s="731" t="s">
        <v>871</v>
      </c>
      <c r="K803" s="731" t="s">
        <v>873</v>
      </c>
      <c r="L803" s="734">
        <v>74.66</v>
      </c>
      <c r="M803" s="734">
        <v>2</v>
      </c>
      <c r="N803" s="735">
        <v>149.32</v>
      </c>
    </row>
    <row r="804" spans="1:14" ht="14.45" customHeight="1" x14ac:dyDescent="0.2">
      <c r="A804" s="729" t="s">
        <v>615</v>
      </c>
      <c r="B804" s="730" t="s">
        <v>616</v>
      </c>
      <c r="C804" s="731" t="s">
        <v>636</v>
      </c>
      <c r="D804" s="732" t="s">
        <v>637</v>
      </c>
      <c r="E804" s="733">
        <v>50113001</v>
      </c>
      <c r="F804" s="732" t="s">
        <v>654</v>
      </c>
      <c r="G804" s="731" t="s">
        <v>655</v>
      </c>
      <c r="H804" s="731">
        <v>197522</v>
      </c>
      <c r="I804" s="731">
        <v>97522</v>
      </c>
      <c r="J804" s="731" t="s">
        <v>874</v>
      </c>
      <c r="K804" s="731" t="s">
        <v>1883</v>
      </c>
      <c r="L804" s="734">
        <v>159.02000000000004</v>
      </c>
      <c r="M804" s="734">
        <v>2</v>
      </c>
      <c r="N804" s="735">
        <v>318.04000000000008</v>
      </c>
    </row>
    <row r="805" spans="1:14" ht="14.45" customHeight="1" x14ac:dyDescent="0.2">
      <c r="A805" s="729" t="s">
        <v>615</v>
      </c>
      <c r="B805" s="730" t="s">
        <v>616</v>
      </c>
      <c r="C805" s="731" t="s">
        <v>636</v>
      </c>
      <c r="D805" s="732" t="s">
        <v>637</v>
      </c>
      <c r="E805" s="733">
        <v>50113001</v>
      </c>
      <c r="F805" s="732" t="s">
        <v>654</v>
      </c>
      <c r="G805" s="731" t="s">
        <v>655</v>
      </c>
      <c r="H805" s="731">
        <v>114075</v>
      </c>
      <c r="I805" s="731">
        <v>14075</v>
      </c>
      <c r="J805" s="731" t="s">
        <v>874</v>
      </c>
      <c r="K805" s="731" t="s">
        <v>876</v>
      </c>
      <c r="L805" s="734">
        <v>294.61782686728469</v>
      </c>
      <c r="M805" s="734">
        <v>46</v>
      </c>
      <c r="N805" s="735">
        <v>13552.420035895095</v>
      </c>
    </row>
    <row r="806" spans="1:14" ht="14.45" customHeight="1" x14ac:dyDescent="0.2">
      <c r="A806" s="729" t="s">
        <v>615</v>
      </c>
      <c r="B806" s="730" t="s">
        <v>616</v>
      </c>
      <c r="C806" s="731" t="s">
        <v>636</v>
      </c>
      <c r="D806" s="732" t="s">
        <v>637</v>
      </c>
      <c r="E806" s="733">
        <v>50113001</v>
      </c>
      <c r="F806" s="732" t="s">
        <v>654</v>
      </c>
      <c r="G806" s="731" t="s">
        <v>655</v>
      </c>
      <c r="H806" s="731">
        <v>225549</v>
      </c>
      <c r="I806" s="731">
        <v>225549</v>
      </c>
      <c r="J806" s="731" t="s">
        <v>874</v>
      </c>
      <c r="K806" s="731" t="s">
        <v>1884</v>
      </c>
      <c r="L806" s="734">
        <v>829.41</v>
      </c>
      <c r="M806" s="734">
        <v>1</v>
      </c>
      <c r="N806" s="735">
        <v>829.41</v>
      </c>
    </row>
    <row r="807" spans="1:14" ht="14.45" customHeight="1" x14ac:dyDescent="0.2">
      <c r="A807" s="729" t="s">
        <v>615</v>
      </c>
      <c r="B807" s="730" t="s">
        <v>616</v>
      </c>
      <c r="C807" s="731" t="s">
        <v>636</v>
      </c>
      <c r="D807" s="732" t="s">
        <v>637</v>
      </c>
      <c r="E807" s="733">
        <v>50113001</v>
      </c>
      <c r="F807" s="732" t="s">
        <v>654</v>
      </c>
      <c r="G807" s="731" t="s">
        <v>655</v>
      </c>
      <c r="H807" s="731">
        <v>201992</v>
      </c>
      <c r="I807" s="731">
        <v>201992</v>
      </c>
      <c r="J807" s="731" t="s">
        <v>874</v>
      </c>
      <c r="K807" s="731" t="s">
        <v>875</v>
      </c>
      <c r="L807" s="734">
        <v>552.80999999999995</v>
      </c>
      <c r="M807" s="734">
        <v>2</v>
      </c>
      <c r="N807" s="735">
        <v>1105.6199999999999</v>
      </c>
    </row>
    <row r="808" spans="1:14" ht="14.45" customHeight="1" x14ac:dyDescent="0.2">
      <c r="A808" s="729" t="s">
        <v>615</v>
      </c>
      <c r="B808" s="730" t="s">
        <v>616</v>
      </c>
      <c r="C808" s="731" t="s">
        <v>636</v>
      </c>
      <c r="D808" s="732" t="s">
        <v>637</v>
      </c>
      <c r="E808" s="733">
        <v>50113001</v>
      </c>
      <c r="F808" s="732" t="s">
        <v>654</v>
      </c>
      <c r="G808" s="731" t="s">
        <v>655</v>
      </c>
      <c r="H808" s="731">
        <v>184090</v>
      </c>
      <c r="I808" s="731">
        <v>84090</v>
      </c>
      <c r="J808" s="731" t="s">
        <v>877</v>
      </c>
      <c r="K808" s="731" t="s">
        <v>878</v>
      </c>
      <c r="L808" s="734">
        <v>60.162626735783732</v>
      </c>
      <c r="M808" s="734">
        <v>297</v>
      </c>
      <c r="N808" s="735">
        <v>17868.300140527768</v>
      </c>
    </row>
    <row r="809" spans="1:14" ht="14.45" customHeight="1" x14ac:dyDescent="0.2">
      <c r="A809" s="729" t="s">
        <v>615</v>
      </c>
      <c r="B809" s="730" t="s">
        <v>616</v>
      </c>
      <c r="C809" s="731" t="s">
        <v>636</v>
      </c>
      <c r="D809" s="732" t="s">
        <v>637</v>
      </c>
      <c r="E809" s="733">
        <v>50113001</v>
      </c>
      <c r="F809" s="732" t="s">
        <v>654</v>
      </c>
      <c r="G809" s="731" t="s">
        <v>655</v>
      </c>
      <c r="H809" s="731">
        <v>101290</v>
      </c>
      <c r="I809" s="731">
        <v>1290</v>
      </c>
      <c r="J809" s="731" t="s">
        <v>1885</v>
      </c>
      <c r="K809" s="731" t="s">
        <v>1886</v>
      </c>
      <c r="L809" s="734">
        <v>134.42999999999998</v>
      </c>
      <c r="M809" s="734">
        <v>2</v>
      </c>
      <c r="N809" s="735">
        <v>268.85999999999996</v>
      </c>
    </row>
    <row r="810" spans="1:14" ht="14.45" customHeight="1" x14ac:dyDescent="0.2">
      <c r="A810" s="729" t="s">
        <v>615</v>
      </c>
      <c r="B810" s="730" t="s">
        <v>616</v>
      </c>
      <c r="C810" s="731" t="s">
        <v>636</v>
      </c>
      <c r="D810" s="732" t="s">
        <v>637</v>
      </c>
      <c r="E810" s="733">
        <v>50113001</v>
      </c>
      <c r="F810" s="732" t="s">
        <v>654</v>
      </c>
      <c r="G810" s="731" t="s">
        <v>655</v>
      </c>
      <c r="H810" s="731">
        <v>230423</v>
      </c>
      <c r="I810" s="731">
        <v>230423</v>
      </c>
      <c r="J810" s="731" t="s">
        <v>879</v>
      </c>
      <c r="K810" s="731" t="s">
        <v>880</v>
      </c>
      <c r="L810" s="734">
        <v>39.680000000000007</v>
      </c>
      <c r="M810" s="734">
        <v>20</v>
      </c>
      <c r="N810" s="735">
        <v>793.60000000000014</v>
      </c>
    </row>
    <row r="811" spans="1:14" ht="14.45" customHeight="1" x14ac:dyDescent="0.2">
      <c r="A811" s="729" t="s">
        <v>615</v>
      </c>
      <c r="B811" s="730" t="s">
        <v>616</v>
      </c>
      <c r="C811" s="731" t="s">
        <v>636</v>
      </c>
      <c r="D811" s="732" t="s">
        <v>637</v>
      </c>
      <c r="E811" s="733">
        <v>50113001</v>
      </c>
      <c r="F811" s="732" t="s">
        <v>654</v>
      </c>
      <c r="G811" s="731" t="s">
        <v>655</v>
      </c>
      <c r="H811" s="731">
        <v>230421</v>
      </c>
      <c r="I811" s="731">
        <v>230421</v>
      </c>
      <c r="J811" s="731" t="s">
        <v>879</v>
      </c>
      <c r="K811" s="731" t="s">
        <v>881</v>
      </c>
      <c r="L811" s="734">
        <v>76.763331905011228</v>
      </c>
      <c r="M811" s="734">
        <v>9</v>
      </c>
      <c r="N811" s="735">
        <v>690.86998714510105</v>
      </c>
    </row>
    <row r="812" spans="1:14" ht="14.45" customHeight="1" x14ac:dyDescent="0.2">
      <c r="A812" s="729" t="s">
        <v>615</v>
      </c>
      <c r="B812" s="730" t="s">
        <v>616</v>
      </c>
      <c r="C812" s="731" t="s">
        <v>636</v>
      </c>
      <c r="D812" s="732" t="s">
        <v>637</v>
      </c>
      <c r="E812" s="733">
        <v>50113001</v>
      </c>
      <c r="F812" s="732" t="s">
        <v>654</v>
      </c>
      <c r="G812" s="731" t="s">
        <v>655</v>
      </c>
      <c r="H812" s="731">
        <v>189024</v>
      </c>
      <c r="I812" s="731">
        <v>89024</v>
      </c>
      <c r="J812" s="731" t="s">
        <v>882</v>
      </c>
      <c r="K812" s="731" t="s">
        <v>883</v>
      </c>
      <c r="L812" s="734">
        <v>17.470000000000002</v>
      </c>
      <c r="M812" s="734">
        <v>2</v>
      </c>
      <c r="N812" s="735">
        <v>34.940000000000005</v>
      </c>
    </row>
    <row r="813" spans="1:14" ht="14.45" customHeight="1" x14ac:dyDescent="0.2">
      <c r="A813" s="729" t="s">
        <v>615</v>
      </c>
      <c r="B813" s="730" t="s">
        <v>616</v>
      </c>
      <c r="C813" s="731" t="s">
        <v>636</v>
      </c>
      <c r="D813" s="732" t="s">
        <v>637</v>
      </c>
      <c r="E813" s="733">
        <v>50113001</v>
      </c>
      <c r="F813" s="732" t="s">
        <v>654</v>
      </c>
      <c r="G813" s="731" t="s">
        <v>655</v>
      </c>
      <c r="H813" s="731">
        <v>189025</v>
      </c>
      <c r="I813" s="731">
        <v>89025</v>
      </c>
      <c r="J813" s="731" t="s">
        <v>882</v>
      </c>
      <c r="K813" s="731" t="s">
        <v>1887</v>
      </c>
      <c r="L813" s="734">
        <v>43.689999999999991</v>
      </c>
      <c r="M813" s="734">
        <v>1</v>
      </c>
      <c r="N813" s="735">
        <v>43.689999999999991</v>
      </c>
    </row>
    <row r="814" spans="1:14" ht="14.45" customHeight="1" x14ac:dyDescent="0.2">
      <c r="A814" s="729" t="s">
        <v>615</v>
      </c>
      <c r="B814" s="730" t="s">
        <v>616</v>
      </c>
      <c r="C814" s="731" t="s">
        <v>636</v>
      </c>
      <c r="D814" s="732" t="s">
        <v>637</v>
      </c>
      <c r="E814" s="733">
        <v>50113001</v>
      </c>
      <c r="F814" s="732" t="s">
        <v>654</v>
      </c>
      <c r="G814" s="731" t="s">
        <v>655</v>
      </c>
      <c r="H814" s="731">
        <v>846346</v>
      </c>
      <c r="I814" s="731">
        <v>119672</v>
      </c>
      <c r="J814" s="731" t="s">
        <v>888</v>
      </c>
      <c r="K814" s="731" t="s">
        <v>889</v>
      </c>
      <c r="L814" s="734">
        <v>120.96000000000002</v>
      </c>
      <c r="M814" s="734">
        <v>2</v>
      </c>
      <c r="N814" s="735">
        <v>241.92000000000004</v>
      </c>
    </row>
    <row r="815" spans="1:14" ht="14.45" customHeight="1" x14ac:dyDescent="0.2">
      <c r="A815" s="729" t="s">
        <v>615</v>
      </c>
      <c r="B815" s="730" t="s">
        <v>616</v>
      </c>
      <c r="C815" s="731" t="s">
        <v>636</v>
      </c>
      <c r="D815" s="732" t="s">
        <v>637</v>
      </c>
      <c r="E815" s="733">
        <v>50113001</v>
      </c>
      <c r="F815" s="732" t="s">
        <v>654</v>
      </c>
      <c r="G815" s="731" t="s">
        <v>655</v>
      </c>
      <c r="H815" s="731">
        <v>247409</v>
      </c>
      <c r="I815" s="731">
        <v>247409</v>
      </c>
      <c r="J815" s="731" t="s">
        <v>888</v>
      </c>
      <c r="K815" s="731" t="s">
        <v>889</v>
      </c>
      <c r="L815" s="734">
        <v>120.98999999999998</v>
      </c>
      <c r="M815" s="734">
        <v>2</v>
      </c>
      <c r="N815" s="735">
        <v>241.97999999999996</v>
      </c>
    </row>
    <row r="816" spans="1:14" ht="14.45" customHeight="1" x14ac:dyDescent="0.2">
      <c r="A816" s="729" t="s">
        <v>615</v>
      </c>
      <c r="B816" s="730" t="s">
        <v>616</v>
      </c>
      <c r="C816" s="731" t="s">
        <v>636</v>
      </c>
      <c r="D816" s="732" t="s">
        <v>637</v>
      </c>
      <c r="E816" s="733">
        <v>50113001</v>
      </c>
      <c r="F816" s="732" t="s">
        <v>654</v>
      </c>
      <c r="G816" s="731" t="s">
        <v>655</v>
      </c>
      <c r="H816" s="731">
        <v>101807</v>
      </c>
      <c r="I816" s="731">
        <v>40538</v>
      </c>
      <c r="J816" s="731" t="s">
        <v>890</v>
      </c>
      <c r="K816" s="731" t="s">
        <v>891</v>
      </c>
      <c r="L816" s="734">
        <v>418.76</v>
      </c>
      <c r="M816" s="734">
        <v>4</v>
      </c>
      <c r="N816" s="735">
        <v>1675.04</v>
      </c>
    </row>
    <row r="817" spans="1:14" ht="14.45" customHeight="1" x14ac:dyDescent="0.2">
      <c r="A817" s="729" t="s">
        <v>615</v>
      </c>
      <c r="B817" s="730" t="s">
        <v>616</v>
      </c>
      <c r="C817" s="731" t="s">
        <v>636</v>
      </c>
      <c r="D817" s="732" t="s">
        <v>637</v>
      </c>
      <c r="E817" s="733">
        <v>50113001</v>
      </c>
      <c r="F817" s="732" t="s">
        <v>654</v>
      </c>
      <c r="G817" s="731" t="s">
        <v>655</v>
      </c>
      <c r="H817" s="731">
        <v>117011</v>
      </c>
      <c r="I817" s="731">
        <v>17011</v>
      </c>
      <c r="J817" s="731" t="s">
        <v>892</v>
      </c>
      <c r="K817" s="731" t="s">
        <v>893</v>
      </c>
      <c r="L817" s="734">
        <v>144.86999953160566</v>
      </c>
      <c r="M817" s="734">
        <v>271</v>
      </c>
      <c r="N817" s="735">
        <v>39259.769873065132</v>
      </c>
    </row>
    <row r="818" spans="1:14" ht="14.45" customHeight="1" x14ac:dyDescent="0.2">
      <c r="A818" s="729" t="s">
        <v>615</v>
      </c>
      <c r="B818" s="730" t="s">
        <v>616</v>
      </c>
      <c r="C818" s="731" t="s">
        <v>636</v>
      </c>
      <c r="D818" s="732" t="s">
        <v>637</v>
      </c>
      <c r="E818" s="733">
        <v>50113001</v>
      </c>
      <c r="F818" s="732" t="s">
        <v>654</v>
      </c>
      <c r="G818" s="731" t="s">
        <v>655</v>
      </c>
      <c r="H818" s="731">
        <v>232606</v>
      </c>
      <c r="I818" s="731">
        <v>232606</v>
      </c>
      <c r="J818" s="731" t="s">
        <v>1888</v>
      </c>
      <c r="K818" s="731" t="s">
        <v>1889</v>
      </c>
      <c r="L818" s="734">
        <v>154.63999999999996</v>
      </c>
      <c r="M818" s="734">
        <v>2</v>
      </c>
      <c r="N818" s="735">
        <v>309.27999999999992</v>
      </c>
    </row>
    <row r="819" spans="1:14" ht="14.45" customHeight="1" x14ac:dyDescent="0.2">
      <c r="A819" s="729" t="s">
        <v>615</v>
      </c>
      <c r="B819" s="730" t="s">
        <v>616</v>
      </c>
      <c r="C819" s="731" t="s">
        <v>636</v>
      </c>
      <c r="D819" s="732" t="s">
        <v>637</v>
      </c>
      <c r="E819" s="733">
        <v>50113001</v>
      </c>
      <c r="F819" s="732" t="s">
        <v>654</v>
      </c>
      <c r="G819" s="731" t="s">
        <v>655</v>
      </c>
      <c r="H819" s="731">
        <v>153641</v>
      </c>
      <c r="I819" s="731">
        <v>53641</v>
      </c>
      <c r="J819" s="731" t="s">
        <v>898</v>
      </c>
      <c r="K819" s="731" t="s">
        <v>899</v>
      </c>
      <c r="L819" s="734">
        <v>34.519999999999996</v>
      </c>
      <c r="M819" s="734">
        <v>2</v>
      </c>
      <c r="N819" s="735">
        <v>69.039999999999992</v>
      </c>
    </row>
    <row r="820" spans="1:14" ht="14.45" customHeight="1" x14ac:dyDescent="0.2">
      <c r="A820" s="729" t="s">
        <v>615</v>
      </c>
      <c r="B820" s="730" t="s">
        <v>616</v>
      </c>
      <c r="C820" s="731" t="s">
        <v>636</v>
      </c>
      <c r="D820" s="732" t="s">
        <v>637</v>
      </c>
      <c r="E820" s="733">
        <v>50113001</v>
      </c>
      <c r="F820" s="732" t="s">
        <v>654</v>
      </c>
      <c r="G820" s="731" t="s">
        <v>655</v>
      </c>
      <c r="H820" s="731">
        <v>102479</v>
      </c>
      <c r="I820" s="731">
        <v>2479</v>
      </c>
      <c r="J820" s="731" t="s">
        <v>900</v>
      </c>
      <c r="K820" s="731" t="s">
        <v>902</v>
      </c>
      <c r="L820" s="734">
        <v>65.266000000000005</v>
      </c>
      <c r="M820" s="734">
        <v>10</v>
      </c>
      <c r="N820" s="735">
        <v>652.66000000000008</v>
      </c>
    </row>
    <row r="821" spans="1:14" ht="14.45" customHeight="1" x14ac:dyDescent="0.2">
      <c r="A821" s="729" t="s">
        <v>615</v>
      </c>
      <c r="B821" s="730" t="s">
        <v>616</v>
      </c>
      <c r="C821" s="731" t="s">
        <v>636</v>
      </c>
      <c r="D821" s="732" t="s">
        <v>637</v>
      </c>
      <c r="E821" s="733">
        <v>50113001</v>
      </c>
      <c r="F821" s="732" t="s">
        <v>654</v>
      </c>
      <c r="G821" s="731" t="s">
        <v>655</v>
      </c>
      <c r="H821" s="731">
        <v>104071</v>
      </c>
      <c r="I821" s="731">
        <v>4071</v>
      </c>
      <c r="J821" s="731" t="s">
        <v>900</v>
      </c>
      <c r="K821" s="731" t="s">
        <v>901</v>
      </c>
      <c r="L821" s="734">
        <v>223.21866419976865</v>
      </c>
      <c r="M821" s="734">
        <v>30</v>
      </c>
      <c r="N821" s="735">
        <v>6696.5599259930596</v>
      </c>
    </row>
    <row r="822" spans="1:14" ht="14.45" customHeight="1" x14ac:dyDescent="0.2">
      <c r="A822" s="729" t="s">
        <v>615</v>
      </c>
      <c r="B822" s="730" t="s">
        <v>616</v>
      </c>
      <c r="C822" s="731" t="s">
        <v>636</v>
      </c>
      <c r="D822" s="732" t="s">
        <v>637</v>
      </c>
      <c r="E822" s="733">
        <v>50113001</v>
      </c>
      <c r="F822" s="732" t="s">
        <v>654</v>
      </c>
      <c r="G822" s="731" t="s">
        <v>329</v>
      </c>
      <c r="H822" s="731">
        <v>193325</v>
      </c>
      <c r="I822" s="731">
        <v>193325</v>
      </c>
      <c r="J822" s="731" t="s">
        <v>905</v>
      </c>
      <c r="K822" s="731" t="s">
        <v>906</v>
      </c>
      <c r="L822" s="734">
        <v>84.237952820881361</v>
      </c>
      <c r="M822" s="734">
        <v>15.829999999999998</v>
      </c>
      <c r="N822" s="735">
        <v>1333.4867931545518</v>
      </c>
    </row>
    <row r="823" spans="1:14" ht="14.45" customHeight="1" x14ac:dyDescent="0.2">
      <c r="A823" s="729" t="s">
        <v>615</v>
      </c>
      <c r="B823" s="730" t="s">
        <v>616</v>
      </c>
      <c r="C823" s="731" t="s">
        <v>636</v>
      </c>
      <c r="D823" s="732" t="s">
        <v>637</v>
      </c>
      <c r="E823" s="733">
        <v>50113001</v>
      </c>
      <c r="F823" s="732" t="s">
        <v>654</v>
      </c>
      <c r="G823" s="731" t="s">
        <v>329</v>
      </c>
      <c r="H823" s="731">
        <v>193326</v>
      </c>
      <c r="I823" s="731">
        <v>193326</v>
      </c>
      <c r="J823" s="731" t="s">
        <v>907</v>
      </c>
      <c r="K823" s="731" t="s">
        <v>908</v>
      </c>
      <c r="L823" s="734">
        <v>315.99976162702717</v>
      </c>
      <c r="M823" s="734">
        <v>26.922000000000004</v>
      </c>
      <c r="N823" s="735">
        <v>8507.3455825228266</v>
      </c>
    </row>
    <row r="824" spans="1:14" ht="14.45" customHeight="1" x14ac:dyDescent="0.2">
      <c r="A824" s="729" t="s">
        <v>615</v>
      </c>
      <c r="B824" s="730" t="s">
        <v>616</v>
      </c>
      <c r="C824" s="731" t="s">
        <v>636</v>
      </c>
      <c r="D824" s="732" t="s">
        <v>637</v>
      </c>
      <c r="E824" s="733">
        <v>50113001</v>
      </c>
      <c r="F824" s="732" t="s">
        <v>654</v>
      </c>
      <c r="G824" s="731" t="s">
        <v>662</v>
      </c>
      <c r="H824" s="731">
        <v>193321</v>
      </c>
      <c r="I824" s="731">
        <v>193321</v>
      </c>
      <c r="J824" s="731" t="s">
        <v>1890</v>
      </c>
      <c r="K824" s="731" t="s">
        <v>1891</v>
      </c>
      <c r="L824" s="734">
        <v>276.012</v>
      </c>
      <c r="M824" s="734">
        <v>6</v>
      </c>
      <c r="N824" s="735">
        <v>1656.0720000000001</v>
      </c>
    </row>
    <row r="825" spans="1:14" ht="14.45" customHeight="1" x14ac:dyDescent="0.2">
      <c r="A825" s="729" t="s">
        <v>615</v>
      </c>
      <c r="B825" s="730" t="s">
        <v>616</v>
      </c>
      <c r="C825" s="731" t="s">
        <v>636</v>
      </c>
      <c r="D825" s="732" t="s">
        <v>637</v>
      </c>
      <c r="E825" s="733">
        <v>50113001</v>
      </c>
      <c r="F825" s="732" t="s">
        <v>654</v>
      </c>
      <c r="G825" s="731" t="s">
        <v>662</v>
      </c>
      <c r="H825" s="731">
        <v>193645</v>
      </c>
      <c r="I825" s="731">
        <v>193645</v>
      </c>
      <c r="J825" s="731" t="s">
        <v>1890</v>
      </c>
      <c r="K825" s="731" t="s">
        <v>1892</v>
      </c>
      <c r="L825" s="734">
        <v>117.51300000000001</v>
      </c>
      <c r="M825" s="734">
        <v>5</v>
      </c>
      <c r="N825" s="735">
        <v>587.56500000000005</v>
      </c>
    </row>
    <row r="826" spans="1:14" ht="14.45" customHeight="1" x14ac:dyDescent="0.2">
      <c r="A826" s="729" t="s">
        <v>615</v>
      </c>
      <c r="B826" s="730" t="s">
        <v>616</v>
      </c>
      <c r="C826" s="731" t="s">
        <v>636</v>
      </c>
      <c r="D826" s="732" t="s">
        <v>637</v>
      </c>
      <c r="E826" s="733">
        <v>50113001</v>
      </c>
      <c r="F826" s="732" t="s">
        <v>654</v>
      </c>
      <c r="G826" s="731" t="s">
        <v>655</v>
      </c>
      <c r="H826" s="731">
        <v>175289</v>
      </c>
      <c r="I826" s="731">
        <v>75289</v>
      </c>
      <c r="J826" s="731" t="s">
        <v>1893</v>
      </c>
      <c r="K826" s="731" t="s">
        <v>1894</v>
      </c>
      <c r="L826" s="734">
        <v>130.30999999999997</v>
      </c>
      <c r="M826" s="734">
        <v>1</v>
      </c>
      <c r="N826" s="735">
        <v>130.30999999999997</v>
      </c>
    </row>
    <row r="827" spans="1:14" ht="14.45" customHeight="1" x14ac:dyDescent="0.2">
      <c r="A827" s="729" t="s">
        <v>615</v>
      </c>
      <c r="B827" s="730" t="s">
        <v>616</v>
      </c>
      <c r="C827" s="731" t="s">
        <v>636</v>
      </c>
      <c r="D827" s="732" t="s">
        <v>637</v>
      </c>
      <c r="E827" s="733">
        <v>50113001</v>
      </c>
      <c r="F827" s="732" t="s">
        <v>654</v>
      </c>
      <c r="G827" s="731" t="s">
        <v>655</v>
      </c>
      <c r="H827" s="731">
        <v>158425</v>
      </c>
      <c r="I827" s="731">
        <v>58425</v>
      </c>
      <c r="J827" s="731" t="s">
        <v>909</v>
      </c>
      <c r="K827" s="731" t="s">
        <v>910</v>
      </c>
      <c r="L827" s="734">
        <v>66.075000000000017</v>
      </c>
      <c r="M827" s="734">
        <v>2</v>
      </c>
      <c r="N827" s="735">
        <v>132.15000000000003</v>
      </c>
    </row>
    <row r="828" spans="1:14" ht="14.45" customHeight="1" x14ac:dyDescent="0.2">
      <c r="A828" s="729" t="s">
        <v>615</v>
      </c>
      <c r="B828" s="730" t="s">
        <v>616</v>
      </c>
      <c r="C828" s="731" t="s">
        <v>636</v>
      </c>
      <c r="D828" s="732" t="s">
        <v>637</v>
      </c>
      <c r="E828" s="733">
        <v>50113001</v>
      </c>
      <c r="F828" s="732" t="s">
        <v>654</v>
      </c>
      <c r="G828" s="731" t="s">
        <v>662</v>
      </c>
      <c r="H828" s="731">
        <v>204622</v>
      </c>
      <c r="I828" s="731">
        <v>204622</v>
      </c>
      <c r="J828" s="731" t="s">
        <v>916</v>
      </c>
      <c r="K828" s="731" t="s">
        <v>918</v>
      </c>
      <c r="L828" s="734">
        <v>72.918969742336955</v>
      </c>
      <c r="M828" s="734">
        <v>52.816417200000004</v>
      </c>
      <c r="N828" s="735">
        <v>3851.3187277054453</v>
      </c>
    </row>
    <row r="829" spans="1:14" ht="14.45" customHeight="1" x14ac:dyDescent="0.2">
      <c r="A829" s="729" t="s">
        <v>615</v>
      </c>
      <c r="B829" s="730" t="s">
        <v>616</v>
      </c>
      <c r="C829" s="731" t="s">
        <v>636</v>
      </c>
      <c r="D829" s="732" t="s">
        <v>637</v>
      </c>
      <c r="E829" s="733">
        <v>50113001</v>
      </c>
      <c r="F829" s="732" t="s">
        <v>654</v>
      </c>
      <c r="G829" s="731" t="s">
        <v>329</v>
      </c>
      <c r="H829" s="731">
        <v>204627</v>
      </c>
      <c r="I829" s="731">
        <v>204627</v>
      </c>
      <c r="J829" s="731" t="s">
        <v>916</v>
      </c>
      <c r="K829" s="731" t="s">
        <v>1895</v>
      </c>
      <c r="L829" s="734">
        <v>415.09655766778019</v>
      </c>
      <c r="M829" s="734">
        <v>13.052342300000001</v>
      </c>
      <c r="N829" s="735">
        <v>5417.9823582315576</v>
      </c>
    </row>
    <row r="830" spans="1:14" ht="14.45" customHeight="1" x14ac:dyDescent="0.2">
      <c r="A830" s="729" t="s">
        <v>615</v>
      </c>
      <c r="B830" s="730" t="s">
        <v>616</v>
      </c>
      <c r="C830" s="731" t="s">
        <v>636</v>
      </c>
      <c r="D830" s="732" t="s">
        <v>637</v>
      </c>
      <c r="E830" s="733">
        <v>50113001</v>
      </c>
      <c r="F830" s="732" t="s">
        <v>654</v>
      </c>
      <c r="G830" s="731" t="s">
        <v>662</v>
      </c>
      <c r="H830" s="731">
        <v>204626</v>
      </c>
      <c r="I830" s="731">
        <v>204626</v>
      </c>
      <c r="J830" s="731" t="s">
        <v>916</v>
      </c>
      <c r="K830" s="731" t="s">
        <v>917</v>
      </c>
      <c r="L830" s="734">
        <v>213.15823700250999</v>
      </c>
      <c r="M830" s="734">
        <v>40.291466899999996</v>
      </c>
      <c r="N830" s="735">
        <v>8588.4580506489856</v>
      </c>
    </row>
    <row r="831" spans="1:14" ht="14.45" customHeight="1" x14ac:dyDescent="0.2">
      <c r="A831" s="729" t="s">
        <v>615</v>
      </c>
      <c r="B831" s="730" t="s">
        <v>616</v>
      </c>
      <c r="C831" s="731" t="s">
        <v>636</v>
      </c>
      <c r="D831" s="732" t="s">
        <v>637</v>
      </c>
      <c r="E831" s="733">
        <v>50113001</v>
      </c>
      <c r="F831" s="732" t="s">
        <v>654</v>
      </c>
      <c r="G831" s="731" t="s">
        <v>655</v>
      </c>
      <c r="H831" s="731">
        <v>223117</v>
      </c>
      <c r="I831" s="731">
        <v>223117</v>
      </c>
      <c r="J831" s="731" t="s">
        <v>920</v>
      </c>
      <c r="K831" s="731" t="s">
        <v>921</v>
      </c>
      <c r="L831" s="734">
        <v>63.879999999999995</v>
      </c>
      <c r="M831" s="734">
        <v>5</v>
      </c>
      <c r="N831" s="735">
        <v>319.39999999999998</v>
      </c>
    </row>
    <row r="832" spans="1:14" ht="14.45" customHeight="1" x14ac:dyDescent="0.2">
      <c r="A832" s="729" t="s">
        <v>615</v>
      </c>
      <c r="B832" s="730" t="s">
        <v>616</v>
      </c>
      <c r="C832" s="731" t="s">
        <v>636</v>
      </c>
      <c r="D832" s="732" t="s">
        <v>637</v>
      </c>
      <c r="E832" s="733">
        <v>50113001</v>
      </c>
      <c r="F832" s="732" t="s">
        <v>654</v>
      </c>
      <c r="G832" s="731" t="s">
        <v>329</v>
      </c>
      <c r="H832" s="731">
        <v>226523</v>
      </c>
      <c r="I832" s="731">
        <v>226523</v>
      </c>
      <c r="J832" s="731" t="s">
        <v>922</v>
      </c>
      <c r="K832" s="731" t="s">
        <v>923</v>
      </c>
      <c r="L832" s="734">
        <v>51.960000000000008</v>
      </c>
      <c r="M832" s="734">
        <v>33</v>
      </c>
      <c r="N832" s="735">
        <v>1714.6800000000003</v>
      </c>
    </row>
    <row r="833" spans="1:14" ht="14.45" customHeight="1" x14ac:dyDescent="0.2">
      <c r="A833" s="729" t="s">
        <v>615</v>
      </c>
      <c r="B833" s="730" t="s">
        <v>616</v>
      </c>
      <c r="C833" s="731" t="s">
        <v>636</v>
      </c>
      <c r="D833" s="732" t="s">
        <v>637</v>
      </c>
      <c r="E833" s="733">
        <v>50113001</v>
      </c>
      <c r="F833" s="732" t="s">
        <v>654</v>
      </c>
      <c r="G833" s="731" t="s">
        <v>662</v>
      </c>
      <c r="H833" s="731">
        <v>146929</v>
      </c>
      <c r="I833" s="731">
        <v>46929</v>
      </c>
      <c r="J833" s="731" t="s">
        <v>924</v>
      </c>
      <c r="K833" s="731" t="s">
        <v>925</v>
      </c>
      <c r="L833" s="734">
        <v>1045.7700000000002</v>
      </c>
      <c r="M833" s="734">
        <v>22</v>
      </c>
      <c r="N833" s="735">
        <v>23006.940000000006</v>
      </c>
    </row>
    <row r="834" spans="1:14" ht="14.45" customHeight="1" x14ac:dyDescent="0.2">
      <c r="A834" s="729" t="s">
        <v>615</v>
      </c>
      <c r="B834" s="730" t="s">
        <v>616</v>
      </c>
      <c r="C834" s="731" t="s">
        <v>636</v>
      </c>
      <c r="D834" s="732" t="s">
        <v>637</v>
      </c>
      <c r="E834" s="733">
        <v>50113001</v>
      </c>
      <c r="F834" s="732" t="s">
        <v>654</v>
      </c>
      <c r="G834" s="731" t="s">
        <v>662</v>
      </c>
      <c r="H834" s="731">
        <v>159448</v>
      </c>
      <c r="I834" s="731">
        <v>59448</v>
      </c>
      <c r="J834" s="731" t="s">
        <v>926</v>
      </c>
      <c r="K834" s="731" t="s">
        <v>927</v>
      </c>
      <c r="L834" s="734">
        <v>241.94999999999993</v>
      </c>
      <c r="M834" s="734">
        <v>44</v>
      </c>
      <c r="N834" s="735">
        <v>10645.799999999997</v>
      </c>
    </row>
    <row r="835" spans="1:14" ht="14.45" customHeight="1" x14ac:dyDescent="0.2">
      <c r="A835" s="729" t="s">
        <v>615</v>
      </c>
      <c r="B835" s="730" t="s">
        <v>616</v>
      </c>
      <c r="C835" s="731" t="s">
        <v>636</v>
      </c>
      <c r="D835" s="732" t="s">
        <v>637</v>
      </c>
      <c r="E835" s="733">
        <v>50113001</v>
      </c>
      <c r="F835" s="732" t="s">
        <v>654</v>
      </c>
      <c r="G835" s="731" t="s">
        <v>662</v>
      </c>
      <c r="H835" s="731">
        <v>159449</v>
      </c>
      <c r="I835" s="731">
        <v>59449</v>
      </c>
      <c r="J835" s="731" t="s">
        <v>928</v>
      </c>
      <c r="K835" s="731" t="s">
        <v>929</v>
      </c>
      <c r="L835" s="734">
        <v>500.23</v>
      </c>
      <c r="M835" s="734">
        <v>20</v>
      </c>
      <c r="N835" s="735">
        <v>10004.6</v>
      </c>
    </row>
    <row r="836" spans="1:14" ht="14.45" customHeight="1" x14ac:dyDescent="0.2">
      <c r="A836" s="729" t="s">
        <v>615</v>
      </c>
      <c r="B836" s="730" t="s">
        <v>616</v>
      </c>
      <c r="C836" s="731" t="s">
        <v>636</v>
      </c>
      <c r="D836" s="732" t="s">
        <v>637</v>
      </c>
      <c r="E836" s="733">
        <v>50113001</v>
      </c>
      <c r="F836" s="732" t="s">
        <v>654</v>
      </c>
      <c r="G836" s="731" t="s">
        <v>662</v>
      </c>
      <c r="H836" s="731">
        <v>147285</v>
      </c>
      <c r="I836" s="731">
        <v>47285</v>
      </c>
      <c r="J836" s="731" t="s">
        <v>930</v>
      </c>
      <c r="K836" s="731" t="s">
        <v>931</v>
      </c>
      <c r="L836" s="734">
        <v>772.06</v>
      </c>
      <c r="M836" s="734">
        <v>12</v>
      </c>
      <c r="N836" s="735">
        <v>9264.7199999999993</v>
      </c>
    </row>
    <row r="837" spans="1:14" ht="14.45" customHeight="1" x14ac:dyDescent="0.2">
      <c r="A837" s="729" t="s">
        <v>615</v>
      </c>
      <c r="B837" s="730" t="s">
        <v>616</v>
      </c>
      <c r="C837" s="731" t="s">
        <v>636</v>
      </c>
      <c r="D837" s="732" t="s">
        <v>637</v>
      </c>
      <c r="E837" s="733">
        <v>50113001</v>
      </c>
      <c r="F837" s="732" t="s">
        <v>654</v>
      </c>
      <c r="G837" s="731" t="s">
        <v>655</v>
      </c>
      <c r="H837" s="731">
        <v>207889</v>
      </c>
      <c r="I837" s="731">
        <v>207889</v>
      </c>
      <c r="J837" s="731" t="s">
        <v>1896</v>
      </c>
      <c r="K837" s="731" t="s">
        <v>1897</v>
      </c>
      <c r="L837" s="734">
        <v>97.42999999999995</v>
      </c>
      <c r="M837" s="734">
        <v>1</v>
      </c>
      <c r="N837" s="735">
        <v>97.42999999999995</v>
      </c>
    </row>
    <row r="838" spans="1:14" ht="14.45" customHeight="1" x14ac:dyDescent="0.2">
      <c r="A838" s="729" t="s">
        <v>615</v>
      </c>
      <c r="B838" s="730" t="s">
        <v>616</v>
      </c>
      <c r="C838" s="731" t="s">
        <v>636</v>
      </c>
      <c r="D838" s="732" t="s">
        <v>637</v>
      </c>
      <c r="E838" s="733">
        <v>50113001</v>
      </c>
      <c r="F838" s="732" t="s">
        <v>654</v>
      </c>
      <c r="G838" s="731" t="s">
        <v>655</v>
      </c>
      <c r="H838" s="731">
        <v>231709</v>
      </c>
      <c r="I838" s="731">
        <v>231709</v>
      </c>
      <c r="J838" s="731" t="s">
        <v>1898</v>
      </c>
      <c r="K838" s="731" t="s">
        <v>1899</v>
      </c>
      <c r="L838" s="734">
        <v>278.21000000000004</v>
      </c>
      <c r="M838" s="734">
        <v>1</v>
      </c>
      <c r="N838" s="735">
        <v>278.21000000000004</v>
      </c>
    </row>
    <row r="839" spans="1:14" ht="14.45" customHeight="1" x14ac:dyDescent="0.2">
      <c r="A839" s="729" t="s">
        <v>615</v>
      </c>
      <c r="B839" s="730" t="s">
        <v>616</v>
      </c>
      <c r="C839" s="731" t="s">
        <v>636</v>
      </c>
      <c r="D839" s="732" t="s">
        <v>637</v>
      </c>
      <c r="E839" s="733">
        <v>50113001</v>
      </c>
      <c r="F839" s="732" t="s">
        <v>654</v>
      </c>
      <c r="G839" s="731" t="s">
        <v>655</v>
      </c>
      <c r="H839" s="731">
        <v>905098</v>
      </c>
      <c r="I839" s="731">
        <v>23989</v>
      </c>
      <c r="J839" s="731" t="s">
        <v>1900</v>
      </c>
      <c r="K839" s="731" t="s">
        <v>329</v>
      </c>
      <c r="L839" s="734">
        <v>398.86100000000005</v>
      </c>
      <c r="M839" s="734">
        <v>3</v>
      </c>
      <c r="N839" s="735">
        <v>1196.5830000000001</v>
      </c>
    </row>
    <row r="840" spans="1:14" ht="14.45" customHeight="1" x14ac:dyDescent="0.2">
      <c r="A840" s="729" t="s">
        <v>615</v>
      </c>
      <c r="B840" s="730" t="s">
        <v>616</v>
      </c>
      <c r="C840" s="731" t="s">
        <v>636</v>
      </c>
      <c r="D840" s="732" t="s">
        <v>637</v>
      </c>
      <c r="E840" s="733">
        <v>50113001</v>
      </c>
      <c r="F840" s="732" t="s">
        <v>654</v>
      </c>
      <c r="G840" s="731" t="s">
        <v>655</v>
      </c>
      <c r="H840" s="731">
        <v>23987</v>
      </c>
      <c r="I840" s="731">
        <v>23987</v>
      </c>
      <c r="J840" s="731" t="s">
        <v>1901</v>
      </c>
      <c r="K840" s="731" t="s">
        <v>1902</v>
      </c>
      <c r="L840" s="734">
        <v>167.42000000000002</v>
      </c>
      <c r="M840" s="734">
        <v>3</v>
      </c>
      <c r="N840" s="735">
        <v>502.26000000000005</v>
      </c>
    </row>
    <row r="841" spans="1:14" ht="14.45" customHeight="1" x14ac:dyDescent="0.2">
      <c r="A841" s="729" t="s">
        <v>615</v>
      </c>
      <c r="B841" s="730" t="s">
        <v>616</v>
      </c>
      <c r="C841" s="731" t="s">
        <v>636</v>
      </c>
      <c r="D841" s="732" t="s">
        <v>637</v>
      </c>
      <c r="E841" s="733">
        <v>50113001</v>
      </c>
      <c r="F841" s="732" t="s">
        <v>654</v>
      </c>
      <c r="G841" s="731" t="s">
        <v>655</v>
      </c>
      <c r="H841" s="731">
        <v>215476</v>
      </c>
      <c r="I841" s="731">
        <v>215476</v>
      </c>
      <c r="J841" s="731" t="s">
        <v>938</v>
      </c>
      <c r="K841" s="731" t="s">
        <v>939</v>
      </c>
      <c r="L841" s="734">
        <v>122.96000000000002</v>
      </c>
      <c r="M841" s="734">
        <v>1</v>
      </c>
      <c r="N841" s="735">
        <v>122.96000000000002</v>
      </c>
    </row>
    <row r="842" spans="1:14" ht="14.45" customHeight="1" x14ac:dyDescent="0.2">
      <c r="A842" s="729" t="s">
        <v>615</v>
      </c>
      <c r="B842" s="730" t="s">
        <v>616</v>
      </c>
      <c r="C842" s="731" t="s">
        <v>636</v>
      </c>
      <c r="D842" s="732" t="s">
        <v>637</v>
      </c>
      <c r="E842" s="733">
        <v>50113001</v>
      </c>
      <c r="F842" s="732" t="s">
        <v>654</v>
      </c>
      <c r="G842" s="731" t="s">
        <v>655</v>
      </c>
      <c r="H842" s="731">
        <v>183272</v>
      </c>
      <c r="I842" s="731">
        <v>215478</v>
      </c>
      <c r="J842" s="731" t="s">
        <v>940</v>
      </c>
      <c r="K842" s="731" t="s">
        <v>941</v>
      </c>
      <c r="L842" s="734">
        <v>161.56</v>
      </c>
      <c r="M842" s="734">
        <v>1</v>
      </c>
      <c r="N842" s="735">
        <v>161.56</v>
      </c>
    </row>
    <row r="843" spans="1:14" ht="14.45" customHeight="1" x14ac:dyDescent="0.2">
      <c r="A843" s="729" t="s">
        <v>615</v>
      </c>
      <c r="B843" s="730" t="s">
        <v>616</v>
      </c>
      <c r="C843" s="731" t="s">
        <v>636</v>
      </c>
      <c r="D843" s="732" t="s">
        <v>637</v>
      </c>
      <c r="E843" s="733">
        <v>50113001</v>
      </c>
      <c r="F843" s="732" t="s">
        <v>654</v>
      </c>
      <c r="G843" s="731" t="s">
        <v>662</v>
      </c>
      <c r="H843" s="731">
        <v>168328</v>
      </c>
      <c r="I843" s="731">
        <v>168328</v>
      </c>
      <c r="J843" s="731" t="s">
        <v>1903</v>
      </c>
      <c r="K843" s="731" t="s">
        <v>1904</v>
      </c>
      <c r="L843" s="734">
        <v>1253.7799999999997</v>
      </c>
      <c r="M843" s="734">
        <v>2</v>
      </c>
      <c r="N843" s="735">
        <v>2507.5599999999995</v>
      </c>
    </row>
    <row r="844" spans="1:14" ht="14.45" customHeight="1" x14ac:dyDescent="0.2">
      <c r="A844" s="729" t="s">
        <v>615</v>
      </c>
      <c r="B844" s="730" t="s">
        <v>616</v>
      </c>
      <c r="C844" s="731" t="s">
        <v>636</v>
      </c>
      <c r="D844" s="732" t="s">
        <v>637</v>
      </c>
      <c r="E844" s="733">
        <v>50113001</v>
      </c>
      <c r="F844" s="732" t="s">
        <v>654</v>
      </c>
      <c r="G844" s="731" t="s">
        <v>662</v>
      </c>
      <c r="H844" s="731">
        <v>168326</v>
      </c>
      <c r="I844" s="731">
        <v>168326</v>
      </c>
      <c r="J844" s="731" t="s">
        <v>944</v>
      </c>
      <c r="K844" s="731" t="s">
        <v>945</v>
      </c>
      <c r="L844" s="734">
        <v>389.5</v>
      </c>
      <c r="M844" s="734">
        <v>2</v>
      </c>
      <c r="N844" s="735">
        <v>779</v>
      </c>
    </row>
    <row r="845" spans="1:14" ht="14.45" customHeight="1" x14ac:dyDescent="0.2">
      <c r="A845" s="729" t="s">
        <v>615</v>
      </c>
      <c r="B845" s="730" t="s">
        <v>616</v>
      </c>
      <c r="C845" s="731" t="s">
        <v>636</v>
      </c>
      <c r="D845" s="732" t="s">
        <v>637</v>
      </c>
      <c r="E845" s="733">
        <v>50113001</v>
      </c>
      <c r="F845" s="732" t="s">
        <v>654</v>
      </c>
      <c r="G845" s="731" t="s">
        <v>662</v>
      </c>
      <c r="H845" s="731">
        <v>193745</v>
      </c>
      <c r="I845" s="731">
        <v>193745</v>
      </c>
      <c r="J845" s="731" t="s">
        <v>1905</v>
      </c>
      <c r="K845" s="731" t="s">
        <v>1906</v>
      </c>
      <c r="L845" s="734">
        <v>1445.2285714285715</v>
      </c>
      <c r="M845" s="734">
        <v>7</v>
      </c>
      <c r="N845" s="735">
        <v>10116.6</v>
      </c>
    </row>
    <row r="846" spans="1:14" ht="14.45" customHeight="1" x14ac:dyDescent="0.2">
      <c r="A846" s="729" t="s">
        <v>615</v>
      </c>
      <c r="B846" s="730" t="s">
        <v>616</v>
      </c>
      <c r="C846" s="731" t="s">
        <v>636</v>
      </c>
      <c r="D846" s="732" t="s">
        <v>637</v>
      </c>
      <c r="E846" s="733">
        <v>50113001</v>
      </c>
      <c r="F846" s="732" t="s">
        <v>654</v>
      </c>
      <c r="G846" s="731" t="s">
        <v>655</v>
      </c>
      <c r="H846" s="731">
        <v>210108</v>
      </c>
      <c r="I846" s="731">
        <v>210108</v>
      </c>
      <c r="J846" s="731" t="s">
        <v>1905</v>
      </c>
      <c r="K846" s="731" t="s">
        <v>1907</v>
      </c>
      <c r="L846" s="734">
        <v>688.13999999999987</v>
      </c>
      <c r="M846" s="734">
        <v>4</v>
      </c>
      <c r="N846" s="735">
        <v>2752.5599999999995</v>
      </c>
    </row>
    <row r="847" spans="1:14" ht="14.45" customHeight="1" x14ac:dyDescent="0.2">
      <c r="A847" s="729" t="s">
        <v>615</v>
      </c>
      <c r="B847" s="730" t="s">
        <v>616</v>
      </c>
      <c r="C847" s="731" t="s">
        <v>636</v>
      </c>
      <c r="D847" s="732" t="s">
        <v>637</v>
      </c>
      <c r="E847" s="733">
        <v>50113001</v>
      </c>
      <c r="F847" s="732" t="s">
        <v>654</v>
      </c>
      <c r="G847" s="731" t="s">
        <v>655</v>
      </c>
      <c r="H847" s="731">
        <v>192202</v>
      </c>
      <c r="I847" s="731">
        <v>192202</v>
      </c>
      <c r="J847" s="731" t="s">
        <v>1908</v>
      </c>
      <c r="K847" s="731" t="s">
        <v>1909</v>
      </c>
      <c r="L847" s="734">
        <v>87.769999999999982</v>
      </c>
      <c r="M847" s="734">
        <v>1</v>
      </c>
      <c r="N847" s="735">
        <v>87.769999999999982</v>
      </c>
    </row>
    <row r="848" spans="1:14" ht="14.45" customHeight="1" x14ac:dyDescent="0.2">
      <c r="A848" s="729" t="s">
        <v>615</v>
      </c>
      <c r="B848" s="730" t="s">
        <v>616</v>
      </c>
      <c r="C848" s="731" t="s">
        <v>636</v>
      </c>
      <c r="D848" s="732" t="s">
        <v>637</v>
      </c>
      <c r="E848" s="733">
        <v>50113001</v>
      </c>
      <c r="F848" s="732" t="s">
        <v>654</v>
      </c>
      <c r="G848" s="731" t="s">
        <v>655</v>
      </c>
      <c r="H848" s="731">
        <v>229191</v>
      </c>
      <c r="I848" s="731">
        <v>229191</v>
      </c>
      <c r="J848" s="731" t="s">
        <v>952</v>
      </c>
      <c r="K848" s="731" t="s">
        <v>953</v>
      </c>
      <c r="L848" s="734">
        <v>145.34</v>
      </c>
      <c r="M848" s="734">
        <v>3</v>
      </c>
      <c r="N848" s="735">
        <v>436.02</v>
      </c>
    </row>
    <row r="849" spans="1:14" ht="14.45" customHeight="1" x14ac:dyDescent="0.2">
      <c r="A849" s="729" t="s">
        <v>615</v>
      </c>
      <c r="B849" s="730" t="s">
        <v>616</v>
      </c>
      <c r="C849" s="731" t="s">
        <v>636</v>
      </c>
      <c r="D849" s="732" t="s">
        <v>637</v>
      </c>
      <c r="E849" s="733">
        <v>50113001</v>
      </c>
      <c r="F849" s="732" t="s">
        <v>654</v>
      </c>
      <c r="G849" s="731" t="s">
        <v>662</v>
      </c>
      <c r="H849" s="731">
        <v>184231</v>
      </c>
      <c r="I849" s="731">
        <v>84231</v>
      </c>
      <c r="J849" s="731" t="s">
        <v>1910</v>
      </c>
      <c r="K849" s="731" t="s">
        <v>1911</v>
      </c>
      <c r="L849" s="734">
        <v>373.29625778860543</v>
      </c>
      <c r="M849" s="734">
        <v>22.426000000000002</v>
      </c>
      <c r="N849" s="735">
        <v>8371.5418771672666</v>
      </c>
    </row>
    <row r="850" spans="1:14" ht="14.45" customHeight="1" x14ac:dyDescent="0.2">
      <c r="A850" s="729" t="s">
        <v>615</v>
      </c>
      <c r="B850" s="730" t="s">
        <v>616</v>
      </c>
      <c r="C850" s="731" t="s">
        <v>636</v>
      </c>
      <c r="D850" s="732" t="s">
        <v>637</v>
      </c>
      <c r="E850" s="733">
        <v>50113001</v>
      </c>
      <c r="F850" s="732" t="s">
        <v>654</v>
      </c>
      <c r="G850" s="731" t="s">
        <v>662</v>
      </c>
      <c r="H850" s="731">
        <v>184229</v>
      </c>
      <c r="I850" s="731">
        <v>84229</v>
      </c>
      <c r="J850" s="731" t="s">
        <v>1912</v>
      </c>
      <c r="K850" s="731" t="s">
        <v>1913</v>
      </c>
      <c r="L850" s="734">
        <v>887.26149380091704</v>
      </c>
      <c r="M850" s="734">
        <v>1.6392056000000002</v>
      </c>
      <c r="N850" s="735">
        <v>1454.4040093028286</v>
      </c>
    </row>
    <row r="851" spans="1:14" ht="14.45" customHeight="1" x14ac:dyDescent="0.2">
      <c r="A851" s="729" t="s">
        <v>615</v>
      </c>
      <c r="B851" s="730" t="s">
        <v>616</v>
      </c>
      <c r="C851" s="731" t="s">
        <v>636</v>
      </c>
      <c r="D851" s="732" t="s">
        <v>637</v>
      </c>
      <c r="E851" s="733">
        <v>50113001</v>
      </c>
      <c r="F851" s="732" t="s">
        <v>654</v>
      </c>
      <c r="G851" s="731" t="s">
        <v>662</v>
      </c>
      <c r="H851" s="731">
        <v>184230</v>
      </c>
      <c r="I851" s="731">
        <v>84230</v>
      </c>
      <c r="J851" s="731" t="s">
        <v>1914</v>
      </c>
      <c r="K851" s="731" t="s">
        <v>1915</v>
      </c>
      <c r="L851" s="734">
        <v>196.06205457306251</v>
      </c>
      <c r="M851" s="734">
        <v>4</v>
      </c>
      <c r="N851" s="735">
        <v>784.24821829225004</v>
      </c>
    </row>
    <row r="852" spans="1:14" ht="14.45" customHeight="1" x14ac:dyDescent="0.2">
      <c r="A852" s="729" t="s">
        <v>615</v>
      </c>
      <c r="B852" s="730" t="s">
        <v>616</v>
      </c>
      <c r="C852" s="731" t="s">
        <v>636</v>
      </c>
      <c r="D852" s="732" t="s">
        <v>637</v>
      </c>
      <c r="E852" s="733">
        <v>50113001</v>
      </c>
      <c r="F852" s="732" t="s">
        <v>654</v>
      </c>
      <c r="G852" s="731" t="s">
        <v>655</v>
      </c>
      <c r="H852" s="731">
        <v>110502</v>
      </c>
      <c r="I852" s="731">
        <v>10502</v>
      </c>
      <c r="J852" s="731" t="s">
        <v>957</v>
      </c>
      <c r="K852" s="731" t="s">
        <v>958</v>
      </c>
      <c r="L852" s="734">
        <v>88.01</v>
      </c>
      <c r="M852" s="734">
        <v>9</v>
      </c>
      <c r="N852" s="735">
        <v>792.09</v>
      </c>
    </row>
    <row r="853" spans="1:14" ht="14.45" customHeight="1" x14ac:dyDescent="0.2">
      <c r="A853" s="729" t="s">
        <v>615</v>
      </c>
      <c r="B853" s="730" t="s">
        <v>616</v>
      </c>
      <c r="C853" s="731" t="s">
        <v>636</v>
      </c>
      <c r="D853" s="732" t="s">
        <v>637</v>
      </c>
      <c r="E853" s="733">
        <v>50113001</v>
      </c>
      <c r="F853" s="732" t="s">
        <v>654</v>
      </c>
      <c r="G853" s="731" t="s">
        <v>655</v>
      </c>
      <c r="H853" s="731">
        <v>102430</v>
      </c>
      <c r="I853" s="731">
        <v>2430</v>
      </c>
      <c r="J853" s="731" t="s">
        <v>1759</v>
      </c>
      <c r="K853" s="731" t="s">
        <v>1916</v>
      </c>
      <c r="L853" s="734">
        <v>46.02</v>
      </c>
      <c r="M853" s="734">
        <v>3</v>
      </c>
      <c r="N853" s="735">
        <v>138.06</v>
      </c>
    </row>
    <row r="854" spans="1:14" ht="14.45" customHeight="1" x14ac:dyDescent="0.2">
      <c r="A854" s="729" t="s">
        <v>615</v>
      </c>
      <c r="B854" s="730" t="s">
        <v>616</v>
      </c>
      <c r="C854" s="731" t="s">
        <v>636</v>
      </c>
      <c r="D854" s="732" t="s">
        <v>637</v>
      </c>
      <c r="E854" s="733">
        <v>50113001</v>
      </c>
      <c r="F854" s="732" t="s">
        <v>654</v>
      </c>
      <c r="G854" s="731" t="s">
        <v>655</v>
      </c>
      <c r="H854" s="731">
        <v>199680</v>
      </c>
      <c r="I854" s="731">
        <v>199680</v>
      </c>
      <c r="J854" s="731" t="s">
        <v>1917</v>
      </c>
      <c r="K854" s="731" t="s">
        <v>1918</v>
      </c>
      <c r="L854" s="734">
        <v>357.12999999999994</v>
      </c>
      <c r="M854" s="734">
        <v>3</v>
      </c>
      <c r="N854" s="735">
        <v>1071.3899999999999</v>
      </c>
    </row>
    <row r="855" spans="1:14" ht="14.45" customHeight="1" x14ac:dyDescent="0.2">
      <c r="A855" s="729" t="s">
        <v>615</v>
      </c>
      <c r="B855" s="730" t="s">
        <v>616</v>
      </c>
      <c r="C855" s="731" t="s">
        <v>636</v>
      </c>
      <c r="D855" s="732" t="s">
        <v>637</v>
      </c>
      <c r="E855" s="733">
        <v>50113001</v>
      </c>
      <c r="F855" s="732" t="s">
        <v>654</v>
      </c>
      <c r="G855" s="731" t="s">
        <v>655</v>
      </c>
      <c r="H855" s="731">
        <v>192757</v>
      </c>
      <c r="I855" s="731">
        <v>92757</v>
      </c>
      <c r="J855" s="731" t="s">
        <v>961</v>
      </c>
      <c r="K855" s="731" t="s">
        <v>963</v>
      </c>
      <c r="L855" s="734">
        <v>73.160000000000011</v>
      </c>
      <c r="M855" s="734">
        <v>2</v>
      </c>
      <c r="N855" s="735">
        <v>146.32000000000002</v>
      </c>
    </row>
    <row r="856" spans="1:14" ht="14.45" customHeight="1" x14ac:dyDescent="0.2">
      <c r="A856" s="729" t="s">
        <v>615</v>
      </c>
      <c r="B856" s="730" t="s">
        <v>616</v>
      </c>
      <c r="C856" s="731" t="s">
        <v>636</v>
      </c>
      <c r="D856" s="732" t="s">
        <v>637</v>
      </c>
      <c r="E856" s="733">
        <v>50113001</v>
      </c>
      <c r="F856" s="732" t="s">
        <v>654</v>
      </c>
      <c r="G856" s="731" t="s">
        <v>655</v>
      </c>
      <c r="H856" s="731">
        <v>187076</v>
      </c>
      <c r="I856" s="731">
        <v>87076</v>
      </c>
      <c r="J856" s="731" t="s">
        <v>961</v>
      </c>
      <c r="K856" s="731" t="s">
        <v>962</v>
      </c>
      <c r="L856" s="734">
        <v>134.17763128991675</v>
      </c>
      <c r="M856" s="734">
        <v>31</v>
      </c>
      <c r="N856" s="735">
        <v>4159.5065699874194</v>
      </c>
    </row>
    <row r="857" spans="1:14" ht="14.45" customHeight="1" x14ac:dyDescent="0.2">
      <c r="A857" s="729" t="s">
        <v>615</v>
      </c>
      <c r="B857" s="730" t="s">
        <v>616</v>
      </c>
      <c r="C857" s="731" t="s">
        <v>636</v>
      </c>
      <c r="D857" s="732" t="s">
        <v>637</v>
      </c>
      <c r="E857" s="733">
        <v>50113001</v>
      </c>
      <c r="F857" s="732" t="s">
        <v>654</v>
      </c>
      <c r="G857" s="731" t="s">
        <v>655</v>
      </c>
      <c r="H857" s="731">
        <v>846413</v>
      </c>
      <c r="I857" s="731">
        <v>57585</v>
      </c>
      <c r="J857" s="731" t="s">
        <v>966</v>
      </c>
      <c r="K857" s="731" t="s">
        <v>967</v>
      </c>
      <c r="L857" s="734">
        <v>133.12</v>
      </c>
      <c r="M857" s="734">
        <v>18</v>
      </c>
      <c r="N857" s="735">
        <v>2396.16</v>
      </c>
    </row>
    <row r="858" spans="1:14" ht="14.45" customHeight="1" x14ac:dyDescent="0.2">
      <c r="A858" s="729" t="s">
        <v>615</v>
      </c>
      <c r="B858" s="730" t="s">
        <v>616</v>
      </c>
      <c r="C858" s="731" t="s">
        <v>636</v>
      </c>
      <c r="D858" s="732" t="s">
        <v>637</v>
      </c>
      <c r="E858" s="733">
        <v>50113001</v>
      </c>
      <c r="F858" s="732" t="s">
        <v>654</v>
      </c>
      <c r="G858" s="731" t="s">
        <v>655</v>
      </c>
      <c r="H858" s="731">
        <v>500618</v>
      </c>
      <c r="I858" s="731">
        <v>125753</v>
      </c>
      <c r="J858" s="731" t="s">
        <v>970</v>
      </c>
      <c r="K858" s="731" t="s">
        <v>971</v>
      </c>
      <c r="L858" s="734">
        <v>310.85000000000002</v>
      </c>
      <c r="M858" s="734">
        <v>2</v>
      </c>
      <c r="N858" s="735">
        <v>621.70000000000005</v>
      </c>
    </row>
    <row r="859" spans="1:14" ht="14.45" customHeight="1" x14ac:dyDescent="0.2">
      <c r="A859" s="729" t="s">
        <v>615</v>
      </c>
      <c r="B859" s="730" t="s">
        <v>616</v>
      </c>
      <c r="C859" s="731" t="s">
        <v>636</v>
      </c>
      <c r="D859" s="732" t="s">
        <v>637</v>
      </c>
      <c r="E859" s="733">
        <v>50113001</v>
      </c>
      <c r="F859" s="732" t="s">
        <v>654</v>
      </c>
      <c r="G859" s="731" t="s">
        <v>655</v>
      </c>
      <c r="H859" s="731">
        <v>848560</v>
      </c>
      <c r="I859" s="731">
        <v>125752</v>
      </c>
      <c r="J859" s="731" t="s">
        <v>968</v>
      </c>
      <c r="K859" s="731" t="s">
        <v>969</v>
      </c>
      <c r="L859" s="734">
        <v>224.95222222222222</v>
      </c>
      <c r="M859" s="734">
        <v>9</v>
      </c>
      <c r="N859" s="735">
        <v>2024.57</v>
      </c>
    </row>
    <row r="860" spans="1:14" ht="14.45" customHeight="1" x14ac:dyDescent="0.2">
      <c r="A860" s="729" t="s">
        <v>615</v>
      </c>
      <c r="B860" s="730" t="s">
        <v>616</v>
      </c>
      <c r="C860" s="731" t="s">
        <v>636</v>
      </c>
      <c r="D860" s="732" t="s">
        <v>637</v>
      </c>
      <c r="E860" s="733">
        <v>50113001</v>
      </c>
      <c r="F860" s="732" t="s">
        <v>654</v>
      </c>
      <c r="G860" s="731" t="s">
        <v>662</v>
      </c>
      <c r="H860" s="731">
        <v>112671</v>
      </c>
      <c r="I860" s="731">
        <v>12671</v>
      </c>
      <c r="J860" s="731" t="s">
        <v>974</v>
      </c>
      <c r="K860" s="731" t="s">
        <v>977</v>
      </c>
      <c r="L860" s="734">
        <v>324.49960676841749</v>
      </c>
      <c r="M860" s="734">
        <v>23.533999999999995</v>
      </c>
      <c r="N860" s="735">
        <v>7636.7737456879358</v>
      </c>
    </row>
    <row r="861" spans="1:14" ht="14.45" customHeight="1" x14ac:dyDescent="0.2">
      <c r="A861" s="729" t="s">
        <v>615</v>
      </c>
      <c r="B861" s="730" t="s">
        <v>616</v>
      </c>
      <c r="C861" s="731" t="s">
        <v>636</v>
      </c>
      <c r="D861" s="732" t="s">
        <v>637</v>
      </c>
      <c r="E861" s="733">
        <v>50113001</v>
      </c>
      <c r="F861" s="732" t="s">
        <v>654</v>
      </c>
      <c r="G861" s="731" t="s">
        <v>662</v>
      </c>
      <c r="H861" s="731">
        <v>12670</v>
      </c>
      <c r="I861" s="731">
        <v>12670</v>
      </c>
      <c r="J861" s="731" t="s">
        <v>974</v>
      </c>
      <c r="K861" s="731" t="s">
        <v>976</v>
      </c>
      <c r="L861" s="734">
        <v>158.3995171152894</v>
      </c>
      <c r="M861" s="734">
        <v>118.10356689999996</v>
      </c>
      <c r="N861" s="735">
        <v>18707.547966553269</v>
      </c>
    </row>
    <row r="862" spans="1:14" ht="14.45" customHeight="1" x14ac:dyDescent="0.2">
      <c r="A862" s="729" t="s">
        <v>615</v>
      </c>
      <c r="B862" s="730" t="s">
        <v>616</v>
      </c>
      <c r="C862" s="731" t="s">
        <v>636</v>
      </c>
      <c r="D862" s="732" t="s">
        <v>637</v>
      </c>
      <c r="E862" s="733">
        <v>50113001</v>
      </c>
      <c r="F862" s="732" t="s">
        <v>654</v>
      </c>
      <c r="G862" s="731" t="s">
        <v>662</v>
      </c>
      <c r="H862" s="731">
        <v>112669</v>
      </c>
      <c r="I862" s="731">
        <v>12669</v>
      </c>
      <c r="J862" s="731" t="s">
        <v>974</v>
      </c>
      <c r="K862" s="731" t="s">
        <v>975</v>
      </c>
      <c r="L862" s="734">
        <v>104.49996608427479</v>
      </c>
      <c r="M862" s="734">
        <v>51.714095999999991</v>
      </c>
      <c r="N862" s="735">
        <v>5404.1212780789292</v>
      </c>
    </row>
    <row r="863" spans="1:14" ht="14.45" customHeight="1" x14ac:dyDescent="0.2">
      <c r="A863" s="729" t="s">
        <v>615</v>
      </c>
      <c r="B863" s="730" t="s">
        <v>616</v>
      </c>
      <c r="C863" s="731" t="s">
        <v>636</v>
      </c>
      <c r="D863" s="732" t="s">
        <v>637</v>
      </c>
      <c r="E863" s="733">
        <v>50113001</v>
      </c>
      <c r="F863" s="732" t="s">
        <v>654</v>
      </c>
      <c r="G863" s="731" t="s">
        <v>329</v>
      </c>
      <c r="H863" s="731">
        <v>242233</v>
      </c>
      <c r="I863" s="731">
        <v>242233</v>
      </c>
      <c r="J863" s="731" t="s">
        <v>978</v>
      </c>
      <c r="K863" s="731" t="s">
        <v>979</v>
      </c>
      <c r="L863" s="734">
        <v>335.13699999999989</v>
      </c>
      <c r="M863" s="734">
        <v>23.931497600000004</v>
      </c>
      <c r="N863" s="735">
        <v>8020.3303111711984</v>
      </c>
    </row>
    <row r="864" spans="1:14" ht="14.45" customHeight="1" x14ac:dyDescent="0.2">
      <c r="A864" s="729" t="s">
        <v>615</v>
      </c>
      <c r="B864" s="730" t="s">
        <v>616</v>
      </c>
      <c r="C864" s="731" t="s">
        <v>636</v>
      </c>
      <c r="D864" s="732" t="s">
        <v>637</v>
      </c>
      <c r="E864" s="733">
        <v>50113001</v>
      </c>
      <c r="F864" s="732" t="s">
        <v>654</v>
      </c>
      <c r="G864" s="731" t="s">
        <v>655</v>
      </c>
      <c r="H864" s="731">
        <v>129740</v>
      </c>
      <c r="I864" s="731">
        <v>29740</v>
      </c>
      <c r="J864" s="731" t="s">
        <v>1919</v>
      </c>
      <c r="K864" s="731" t="s">
        <v>876</v>
      </c>
      <c r="L864" s="734">
        <v>568.15</v>
      </c>
      <c r="M864" s="734">
        <v>1</v>
      </c>
      <c r="N864" s="735">
        <v>568.15</v>
      </c>
    </row>
    <row r="865" spans="1:14" ht="14.45" customHeight="1" x14ac:dyDescent="0.2">
      <c r="A865" s="729" t="s">
        <v>615</v>
      </c>
      <c r="B865" s="730" t="s">
        <v>616</v>
      </c>
      <c r="C865" s="731" t="s">
        <v>636</v>
      </c>
      <c r="D865" s="732" t="s">
        <v>637</v>
      </c>
      <c r="E865" s="733">
        <v>50113001</v>
      </c>
      <c r="F865" s="732" t="s">
        <v>654</v>
      </c>
      <c r="G865" s="731" t="s">
        <v>655</v>
      </c>
      <c r="H865" s="731">
        <v>129734</v>
      </c>
      <c r="I865" s="731">
        <v>29734</v>
      </c>
      <c r="J865" s="731" t="s">
        <v>1920</v>
      </c>
      <c r="K865" s="731" t="s">
        <v>876</v>
      </c>
      <c r="L865" s="734">
        <v>603.80999999999995</v>
      </c>
      <c r="M865" s="734">
        <v>1</v>
      </c>
      <c r="N865" s="735">
        <v>603.80999999999995</v>
      </c>
    </row>
    <row r="866" spans="1:14" ht="14.45" customHeight="1" x14ac:dyDescent="0.2">
      <c r="A866" s="729" t="s">
        <v>615</v>
      </c>
      <c r="B866" s="730" t="s">
        <v>616</v>
      </c>
      <c r="C866" s="731" t="s">
        <v>636</v>
      </c>
      <c r="D866" s="732" t="s">
        <v>637</v>
      </c>
      <c r="E866" s="733">
        <v>50113001</v>
      </c>
      <c r="F866" s="732" t="s">
        <v>654</v>
      </c>
      <c r="G866" s="731" t="s">
        <v>655</v>
      </c>
      <c r="H866" s="731">
        <v>253478</v>
      </c>
      <c r="I866" s="731">
        <v>253478</v>
      </c>
      <c r="J866" s="731" t="s">
        <v>1921</v>
      </c>
      <c r="K866" s="731" t="s">
        <v>1922</v>
      </c>
      <c r="L866" s="734">
        <v>81.3</v>
      </c>
      <c r="M866" s="734">
        <v>1</v>
      </c>
      <c r="N866" s="735">
        <v>81.3</v>
      </c>
    </row>
    <row r="867" spans="1:14" ht="14.45" customHeight="1" x14ac:dyDescent="0.2">
      <c r="A867" s="729" t="s">
        <v>615</v>
      </c>
      <c r="B867" s="730" t="s">
        <v>616</v>
      </c>
      <c r="C867" s="731" t="s">
        <v>636</v>
      </c>
      <c r="D867" s="732" t="s">
        <v>637</v>
      </c>
      <c r="E867" s="733">
        <v>50113001</v>
      </c>
      <c r="F867" s="732" t="s">
        <v>654</v>
      </c>
      <c r="G867" s="731" t="s">
        <v>329</v>
      </c>
      <c r="H867" s="731">
        <v>225510</v>
      </c>
      <c r="I867" s="731">
        <v>225510</v>
      </c>
      <c r="J867" s="731" t="s">
        <v>1921</v>
      </c>
      <c r="K867" s="731" t="s">
        <v>1922</v>
      </c>
      <c r="L867" s="734">
        <v>81.3</v>
      </c>
      <c r="M867" s="734">
        <v>1</v>
      </c>
      <c r="N867" s="735">
        <v>81.3</v>
      </c>
    </row>
    <row r="868" spans="1:14" ht="14.45" customHeight="1" x14ac:dyDescent="0.2">
      <c r="A868" s="729" t="s">
        <v>615</v>
      </c>
      <c r="B868" s="730" t="s">
        <v>616</v>
      </c>
      <c r="C868" s="731" t="s">
        <v>636</v>
      </c>
      <c r="D868" s="732" t="s">
        <v>637</v>
      </c>
      <c r="E868" s="733">
        <v>50113001</v>
      </c>
      <c r="F868" s="732" t="s">
        <v>654</v>
      </c>
      <c r="G868" s="731" t="s">
        <v>655</v>
      </c>
      <c r="H868" s="731">
        <v>253476</v>
      </c>
      <c r="I868" s="731">
        <v>253476</v>
      </c>
      <c r="J868" s="731" t="s">
        <v>1923</v>
      </c>
      <c r="K868" s="731" t="s">
        <v>1924</v>
      </c>
      <c r="L868" s="734">
        <v>56.279999999999987</v>
      </c>
      <c r="M868" s="734">
        <v>4</v>
      </c>
      <c r="N868" s="735">
        <v>225.11999999999995</v>
      </c>
    </row>
    <row r="869" spans="1:14" ht="14.45" customHeight="1" x14ac:dyDescent="0.2">
      <c r="A869" s="729" t="s">
        <v>615</v>
      </c>
      <c r="B869" s="730" t="s">
        <v>616</v>
      </c>
      <c r="C869" s="731" t="s">
        <v>636</v>
      </c>
      <c r="D869" s="732" t="s">
        <v>637</v>
      </c>
      <c r="E869" s="733">
        <v>50113001</v>
      </c>
      <c r="F869" s="732" t="s">
        <v>654</v>
      </c>
      <c r="G869" s="731" t="s">
        <v>662</v>
      </c>
      <c r="H869" s="731">
        <v>243130</v>
      </c>
      <c r="I869" s="731">
        <v>243130</v>
      </c>
      <c r="J869" s="731" t="s">
        <v>1925</v>
      </c>
      <c r="K869" s="731" t="s">
        <v>1926</v>
      </c>
      <c r="L869" s="734">
        <v>79.86</v>
      </c>
      <c r="M869" s="734">
        <v>2</v>
      </c>
      <c r="N869" s="735">
        <v>159.72</v>
      </c>
    </row>
    <row r="870" spans="1:14" ht="14.45" customHeight="1" x14ac:dyDescent="0.2">
      <c r="A870" s="729" t="s">
        <v>615</v>
      </c>
      <c r="B870" s="730" t="s">
        <v>616</v>
      </c>
      <c r="C870" s="731" t="s">
        <v>636</v>
      </c>
      <c r="D870" s="732" t="s">
        <v>637</v>
      </c>
      <c r="E870" s="733">
        <v>50113001</v>
      </c>
      <c r="F870" s="732" t="s">
        <v>654</v>
      </c>
      <c r="G870" s="731" t="s">
        <v>662</v>
      </c>
      <c r="H870" s="731">
        <v>243138</v>
      </c>
      <c r="I870" s="731">
        <v>243138</v>
      </c>
      <c r="J870" s="731" t="s">
        <v>980</v>
      </c>
      <c r="K870" s="731" t="s">
        <v>981</v>
      </c>
      <c r="L870" s="734">
        <v>56.017500000000005</v>
      </c>
      <c r="M870" s="734">
        <v>8</v>
      </c>
      <c r="N870" s="735">
        <v>448.14000000000004</v>
      </c>
    </row>
    <row r="871" spans="1:14" ht="14.45" customHeight="1" x14ac:dyDescent="0.2">
      <c r="A871" s="729" t="s">
        <v>615</v>
      </c>
      <c r="B871" s="730" t="s">
        <v>616</v>
      </c>
      <c r="C871" s="731" t="s">
        <v>636</v>
      </c>
      <c r="D871" s="732" t="s">
        <v>637</v>
      </c>
      <c r="E871" s="733">
        <v>50113001</v>
      </c>
      <c r="F871" s="732" t="s">
        <v>654</v>
      </c>
      <c r="G871" s="731" t="s">
        <v>655</v>
      </c>
      <c r="H871" s="731">
        <v>220551</v>
      </c>
      <c r="I871" s="731">
        <v>220551</v>
      </c>
      <c r="J871" s="731" t="s">
        <v>982</v>
      </c>
      <c r="K871" s="731" t="s">
        <v>1927</v>
      </c>
      <c r="L871" s="734">
        <v>230.55999999999992</v>
      </c>
      <c r="M871" s="734">
        <v>1</v>
      </c>
      <c r="N871" s="735">
        <v>230.55999999999992</v>
      </c>
    </row>
    <row r="872" spans="1:14" ht="14.45" customHeight="1" x14ac:dyDescent="0.2">
      <c r="A872" s="729" t="s">
        <v>615</v>
      </c>
      <c r="B872" s="730" t="s">
        <v>616</v>
      </c>
      <c r="C872" s="731" t="s">
        <v>636</v>
      </c>
      <c r="D872" s="732" t="s">
        <v>637</v>
      </c>
      <c r="E872" s="733">
        <v>50113001</v>
      </c>
      <c r="F872" s="732" t="s">
        <v>654</v>
      </c>
      <c r="G872" s="731" t="s">
        <v>655</v>
      </c>
      <c r="H872" s="731">
        <v>149990</v>
      </c>
      <c r="I872" s="731">
        <v>49990</v>
      </c>
      <c r="J872" s="731" t="s">
        <v>984</v>
      </c>
      <c r="K872" s="731" t="s">
        <v>986</v>
      </c>
      <c r="L872" s="734">
        <v>169.99</v>
      </c>
      <c r="M872" s="734">
        <v>10</v>
      </c>
      <c r="N872" s="735">
        <v>1699.9</v>
      </c>
    </row>
    <row r="873" spans="1:14" ht="14.45" customHeight="1" x14ac:dyDescent="0.2">
      <c r="A873" s="729" t="s">
        <v>615</v>
      </c>
      <c r="B873" s="730" t="s">
        <v>616</v>
      </c>
      <c r="C873" s="731" t="s">
        <v>636</v>
      </c>
      <c r="D873" s="732" t="s">
        <v>637</v>
      </c>
      <c r="E873" s="733">
        <v>50113001</v>
      </c>
      <c r="F873" s="732" t="s">
        <v>654</v>
      </c>
      <c r="G873" s="731" t="s">
        <v>655</v>
      </c>
      <c r="H873" s="731">
        <v>142613</v>
      </c>
      <c r="I873" s="731">
        <v>42613</v>
      </c>
      <c r="J873" s="731" t="s">
        <v>984</v>
      </c>
      <c r="K873" s="731" t="s">
        <v>985</v>
      </c>
      <c r="L873" s="734">
        <v>130.23521680945865</v>
      </c>
      <c r="M873" s="734">
        <v>23</v>
      </c>
      <c r="N873" s="735">
        <v>2995.4099866175488</v>
      </c>
    </row>
    <row r="874" spans="1:14" ht="14.45" customHeight="1" x14ac:dyDescent="0.2">
      <c r="A874" s="729" t="s">
        <v>615</v>
      </c>
      <c r="B874" s="730" t="s">
        <v>616</v>
      </c>
      <c r="C874" s="731" t="s">
        <v>636</v>
      </c>
      <c r="D874" s="732" t="s">
        <v>637</v>
      </c>
      <c r="E874" s="733">
        <v>50113001</v>
      </c>
      <c r="F874" s="732" t="s">
        <v>654</v>
      </c>
      <c r="G874" s="731" t="s">
        <v>655</v>
      </c>
      <c r="H874" s="731">
        <v>214595</v>
      </c>
      <c r="I874" s="731">
        <v>214595</v>
      </c>
      <c r="J874" s="731" t="s">
        <v>991</v>
      </c>
      <c r="K874" s="731" t="s">
        <v>992</v>
      </c>
      <c r="L874" s="734">
        <v>134.05000590758263</v>
      </c>
      <c r="M874" s="734">
        <v>9</v>
      </c>
      <c r="N874" s="735">
        <v>1206.4500531682436</v>
      </c>
    </row>
    <row r="875" spans="1:14" ht="14.45" customHeight="1" x14ac:dyDescent="0.2">
      <c r="A875" s="729" t="s">
        <v>615</v>
      </c>
      <c r="B875" s="730" t="s">
        <v>616</v>
      </c>
      <c r="C875" s="731" t="s">
        <v>636</v>
      </c>
      <c r="D875" s="732" t="s">
        <v>637</v>
      </c>
      <c r="E875" s="733">
        <v>50113001</v>
      </c>
      <c r="F875" s="732" t="s">
        <v>654</v>
      </c>
      <c r="G875" s="731" t="s">
        <v>655</v>
      </c>
      <c r="H875" s="731">
        <v>214596</v>
      </c>
      <c r="I875" s="731">
        <v>214596</v>
      </c>
      <c r="J875" s="731" t="s">
        <v>993</v>
      </c>
      <c r="K875" s="731" t="s">
        <v>994</v>
      </c>
      <c r="L875" s="734">
        <v>92.07</v>
      </c>
      <c r="M875" s="734">
        <v>9</v>
      </c>
      <c r="N875" s="735">
        <v>828.62999999999988</v>
      </c>
    </row>
    <row r="876" spans="1:14" ht="14.45" customHeight="1" x14ac:dyDescent="0.2">
      <c r="A876" s="729" t="s">
        <v>615</v>
      </c>
      <c r="B876" s="730" t="s">
        <v>616</v>
      </c>
      <c r="C876" s="731" t="s">
        <v>636</v>
      </c>
      <c r="D876" s="732" t="s">
        <v>637</v>
      </c>
      <c r="E876" s="733">
        <v>50113001</v>
      </c>
      <c r="F876" s="732" t="s">
        <v>654</v>
      </c>
      <c r="G876" s="731" t="s">
        <v>655</v>
      </c>
      <c r="H876" s="731">
        <v>196193</v>
      </c>
      <c r="I876" s="731">
        <v>96193</v>
      </c>
      <c r="J876" s="731" t="s">
        <v>1928</v>
      </c>
      <c r="K876" s="731" t="s">
        <v>1929</v>
      </c>
      <c r="L876" s="734">
        <v>39.22</v>
      </c>
      <c r="M876" s="734">
        <v>2</v>
      </c>
      <c r="N876" s="735">
        <v>78.44</v>
      </c>
    </row>
    <row r="877" spans="1:14" ht="14.45" customHeight="1" x14ac:dyDescent="0.2">
      <c r="A877" s="729" t="s">
        <v>615</v>
      </c>
      <c r="B877" s="730" t="s">
        <v>616</v>
      </c>
      <c r="C877" s="731" t="s">
        <v>636</v>
      </c>
      <c r="D877" s="732" t="s">
        <v>637</v>
      </c>
      <c r="E877" s="733">
        <v>50113001</v>
      </c>
      <c r="F877" s="732" t="s">
        <v>654</v>
      </c>
      <c r="G877" s="731" t="s">
        <v>655</v>
      </c>
      <c r="H877" s="731">
        <v>125489</v>
      </c>
      <c r="I877" s="731">
        <v>25489</v>
      </c>
      <c r="J877" s="731" t="s">
        <v>995</v>
      </c>
      <c r="K877" s="731" t="s">
        <v>996</v>
      </c>
      <c r="L877" s="734">
        <v>4567.8377777777778</v>
      </c>
      <c r="M877" s="734">
        <v>3</v>
      </c>
      <c r="N877" s="735">
        <v>13703.513333333332</v>
      </c>
    </row>
    <row r="878" spans="1:14" ht="14.45" customHeight="1" x14ac:dyDescent="0.2">
      <c r="A878" s="729" t="s">
        <v>615</v>
      </c>
      <c r="B878" s="730" t="s">
        <v>616</v>
      </c>
      <c r="C878" s="731" t="s">
        <v>636</v>
      </c>
      <c r="D878" s="732" t="s">
        <v>637</v>
      </c>
      <c r="E878" s="733">
        <v>50113001</v>
      </c>
      <c r="F878" s="732" t="s">
        <v>654</v>
      </c>
      <c r="G878" s="731" t="s">
        <v>655</v>
      </c>
      <c r="H878" s="731">
        <v>219219</v>
      </c>
      <c r="I878" s="731">
        <v>219219</v>
      </c>
      <c r="J878" s="731" t="s">
        <v>999</v>
      </c>
      <c r="K878" s="731" t="s">
        <v>1000</v>
      </c>
      <c r="L878" s="734">
        <v>401.62999999999994</v>
      </c>
      <c r="M878" s="734">
        <v>2</v>
      </c>
      <c r="N878" s="735">
        <v>803.25999999999988</v>
      </c>
    </row>
    <row r="879" spans="1:14" ht="14.45" customHeight="1" x14ac:dyDescent="0.2">
      <c r="A879" s="729" t="s">
        <v>615</v>
      </c>
      <c r="B879" s="730" t="s">
        <v>616</v>
      </c>
      <c r="C879" s="731" t="s">
        <v>636</v>
      </c>
      <c r="D879" s="732" t="s">
        <v>637</v>
      </c>
      <c r="E879" s="733">
        <v>50113001</v>
      </c>
      <c r="F879" s="732" t="s">
        <v>654</v>
      </c>
      <c r="G879" s="731" t="s">
        <v>662</v>
      </c>
      <c r="H879" s="731">
        <v>153639</v>
      </c>
      <c r="I879" s="731">
        <v>53639</v>
      </c>
      <c r="J879" s="731" t="s">
        <v>1001</v>
      </c>
      <c r="K879" s="731" t="s">
        <v>949</v>
      </c>
      <c r="L879" s="734">
        <v>80.881764705882347</v>
      </c>
      <c r="M879" s="734">
        <v>17</v>
      </c>
      <c r="N879" s="735">
        <v>1374.9899999999998</v>
      </c>
    </row>
    <row r="880" spans="1:14" ht="14.45" customHeight="1" x14ac:dyDescent="0.2">
      <c r="A880" s="729" t="s">
        <v>615</v>
      </c>
      <c r="B880" s="730" t="s">
        <v>616</v>
      </c>
      <c r="C880" s="731" t="s">
        <v>636</v>
      </c>
      <c r="D880" s="732" t="s">
        <v>637</v>
      </c>
      <c r="E880" s="733">
        <v>50113001</v>
      </c>
      <c r="F880" s="732" t="s">
        <v>654</v>
      </c>
      <c r="G880" s="731" t="s">
        <v>655</v>
      </c>
      <c r="H880" s="731">
        <v>229132</v>
      </c>
      <c r="I880" s="731">
        <v>229132</v>
      </c>
      <c r="J880" s="731" t="s">
        <v>1002</v>
      </c>
      <c r="K880" s="731" t="s">
        <v>1003</v>
      </c>
      <c r="L880" s="734">
        <v>90.473824571297314</v>
      </c>
      <c r="M880" s="734">
        <v>34</v>
      </c>
      <c r="N880" s="735">
        <v>3076.1100354241089</v>
      </c>
    </row>
    <row r="881" spans="1:14" ht="14.45" customHeight="1" x14ac:dyDescent="0.2">
      <c r="A881" s="729" t="s">
        <v>615</v>
      </c>
      <c r="B881" s="730" t="s">
        <v>616</v>
      </c>
      <c r="C881" s="731" t="s">
        <v>636</v>
      </c>
      <c r="D881" s="732" t="s">
        <v>637</v>
      </c>
      <c r="E881" s="733">
        <v>50113001</v>
      </c>
      <c r="F881" s="732" t="s">
        <v>654</v>
      </c>
      <c r="G881" s="731" t="s">
        <v>655</v>
      </c>
      <c r="H881" s="731">
        <v>156675</v>
      </c>
      <c r="I881" s="731">
        <v>56675</v>
      </c>
      <c r="J881" s="731" t="s">
        <v>1930</v>
      </c>
      <c r="K881" s="731" t="s">
        <v>1931</v>
      </c>
      <c r="L881" s="734">
        <v>72.63000031911335</v>
      </c>
      <c r="M881" s="734">
        <v>1</v>
      </c>
      <c r="N881" s="735">
        <v>72.63000031911335</v>
      </c>
    </row>
    <row r="882" spans="1:14" ht="14.45" customHeight="1" x14ac:dyDescent="0.2">
      <c r="A882" s="729" t="s">
        <v>615</v>
      </c>
      <c r="B882" s="730" t="s">
        <v>616</v>
      </c>
      <c r="C882" s="731" t="s">
        <v>636</v>
      </c>
      <c r="D882" s="732" t="s">
        <v>637</v>
      </c>
      <c r="E882" s="733">
        <v>50113001</v>
      </c>
      <c r="F882" s="732" t="s">
        <v>654</v>
      </c>
      <c r="G882" s="731" t="s">
        <v>655</v>
      </c>
      <c r="H882" s="731">
        <v>185266</v>
      </c>
      <c r="I882" s="731">
        <v>185266</v>
      </c>
      <c r="J882" s="731" t="s">
        <v>1932</v>
      </c>
      <c r="K882" s="731" t="s">
        <v>1933</v>
      </c>
      <c r="L882" s="734">
        <v>170.95</v>
      </c>
      <c r="M882" s="734">
        <v>1</v>
      </c>
      <c r="N882" s="735">
        <v>170.95</v>
      </c>
    </row>
    <row r="883" spans="1:14" ht="14.45" customHeight="1" x14ac:dyDescent="0.2">
      <c r="A883" s="729" t="s">
        <v>615</v>
      </c>
      <c r="B883" s="730" t="s">
        <v>616</v>
      </c>
      <c r="C883" s="731" t="s">
        <v>636</v>
      </c>
      <c r="D883" s="732" t="s">
        <v>637</v>
      </c>
      <c r="E883" s="733">
        <v>50113001</v>
      </c>
      <c r="F883" s="732" t="s">
        <v>654</v>
      </c>
      <c r="G883" s="731" t="s">
        <v>655</v>
      </c>
      <c r="H883" s="731">
        <v>499365</v>
      </c>
      <c r="I883" s="731">
        <v>9999999</v>
      </c>
      <c r="J883" s="731" t="s">
        <v>1934</v>
      </c>
      <c r="K883" s="731" t="s">
        <v>1935</v>
      </c>
      <c r="L883" s="734">
        <v>1012</v>
      </c>
      <c r="M883" s="734">
        <v>2</v>
      </c>
      <c r="N883" s="735">
        <v>2024</v>
      </c>
    </row>
    <row r="884" spans="1:14" ht="14.45" customHeight="1" x14ac:dyDescent="0.2">
      <c r="A884" s="729" t="s">
        <v>615</v>
      </c>
      <c r="B884" s="730" t="s">
        <v>616</v>
      </c>
      <c r="C884" s="731" t="s">
        <v>636</v>
      </c>
      <c r="D884" s="732" t="s">
        <v>637</v>
      </c>
      <c r="E884" s="733">
        <v>50113001</v>
      </c>
      <c r="F884" s="732" t="s">
        <v>654</v>
      </c>
      <c r="G884" s="731" t="s">
        <v>655</v>
      </c>
      <c r="H884" s="731">
        <v>126898</v>
      </c>
      <c r="I884" s="731">
        <v>126898</v>
      </c>
      <c r="J884" s="731" t="s">
        <v>1936</v>
      </c>
      <c r="K884" s="731" t="s">
        <v>1937</v>
      </c>
      <c r="L884" s="734">
        <v>1041.8449999999998</v>
      </c>
      <c r="M884" s="734">
        <v>2</v>
      </c>
      <c r="N884" s="735">
        <v>2083.6899999999996</v>
      </c>
    </row>
    <row r="885" spans="1:14" ht="14.45" customHeight="1" x14ac:dyDescent="0.2">
      <c r="A885" s="729" t="s">
        <v>615</v>
      </c>
      <c r="B885" s="730" t="s">
        <v>616</v>
      </c>
      <c r="C885" s="731" t="s">
        <v>636</v>
      </c>
      <c r="D885" s="732" t="s">
        <v>637</v>
      </c>
      <c r="E885" s="733">
        <v>50113001</v>
      </c>
      <c r="F885" s="732" t="s">
        <v>654</v>
      </c>
      <c r="G885" s="731" t="s">
        <v>655</v>
      </c>
      <c r="H885" s="731">
        <v>242252</v>
      </c>
      <c r="I885" s="731">
        <v>242252</v>
      </c>
      <c r="J885" s="731" t="s">
        <v>1004</v>
      </c>
      <c r="K885" s="731" t="s">
        <v>1005</v>
      </c>
      <c r="L885" s="734">
        <v>162.43689072291235</v>
      </c>
      <c r="M885" s="734">
        <v>422.75884159999993</v>
      </c>
      <c r="N885" s="735">
        <v>68671.631755124195</v>
      </c>
    </row>
    <row r="886" spans="1:14" ht="14.45" customHeight="1" x14ac:dyDescent="0.2">
      <c r="A886" s="729" t="s">
        <v>615</v>
      </c>
      <c r="B886" s="730" t="s">
        <v>616</v>
      </c>
      <c r="C886" s="731" t="s">
        <v>636</v>
      </c>
      <c r="D886" s="732" t="s">
        <v>637</v>
      </c>
      <c r="E886" s="733">
        <v>50113001</v>
      </c>
      <c r="F886" s="732" t="s">
        <v>654</v>
      </c>
      <c r="G886" s="731" t="s">
        <v>662</v>
      </c>
      <c r="H886" s="731">
        <v>165650</v>
      </c>
      <c r="I886" s="731">
        <v>165650</v>
      </c>
      <c r="J886" s="731" t="s">
        <v>1938</v>
      </c>
      <c r="K886" s="731" t="s">
        <v>1939</v>
      </c>
      <c r="L886" s="734">
        <v>949.21</v>
      </c>
      <c r="M886" s="734">
        <v>1</v>
      </c>
      <c r="N886" s="735">
        <v>949.21</v>
      </c>
    </row>
    <row r="887" spans="1:14" ht="14.45" customHeight="1" x14ac:dyDescent="0.2">
      <c r="A887" s="729" t="s">
        <v>615</v>
      </c>
      <c r="B887" s="730" t="s">
        <v>616</v>
      </c>
      <c r="C887" s="731" t="s">
        <v>636</v>
      </c>
      <c r="D887" s="732" t="s">
        <v>637</v>
      </c>
      <c r="E887" s="733">
        <v>50113001</v>
      </c>
      <c r="F887" s="732" t="s">
        <v>654</v>
      </c>
      <c r="G887" s="731" t="s">
        <v>662</v>
      </c>
      <c r="H887" s="731">
        <v>114439</v>
      </c>
      <c r="I887" s="731">
        <v>14439</v>
      </c>
      <c r="J887" s="731" t="s">
        <v>1006</v>
      </c>
      <c r="K887" s="731" t="s">
        <v>1008</v>
      </c>
      <c r="L887" s="734">
        <v>33.297777777777782</v>
      </c>
      <c r="M887" s="734">
        <v>9</v>
      </c>
      <c r="N887" s="735">
        <v>299.68</v>
      </c>
    </row>
    <row r="888" spans="1:14" ht="14.45" customHeight="1" x14ac:dyDescent="0.2">
      <c r="A888" s="729" t="s">
        <v>615</v>
      </c>
      <c r="B888" s="730" t="s">
        <v>616</v>
      </c>
      <c r="C888" s="731" t="s">
        <v>636</v>
      </c>
      <c r="D888" s="732" t="s">
        <v>637</v>
      </c>
      <c r="E888" s="733">
        <v>50113001</v>
      </c>
      <c r="F888" s="732" t="s">
        <v>654</v>
      </c>
      <c r="G888" s="731" t="s">
        <v>655</v>
      </c>
      <c r="H888" s="731">
        <v>243143</v>
      </c>
      <c r="I888" s="731">
        <v>243143</v>
      </c>
      <c r="J888" s="731" t="s">
        <v>1011</v>
      </c>
      <c r="K888" s="731" t="s">
        <v>1013</v>
      </c>
      <c r="L888" s="734">
        <v>293.91000000000008</v>
      </c>
      <c r="M888" s="734">
        <v>13</v>
      </c>
      <c r="N888" s="735">
        <v>3820.8300000000008</v>
      </c>
    </row>
    <row r="889" spans="1:14" ht="14.45" customHeight="1" x14ac:dyDescent="0.2">
      <c r="A889" s="729" t="s">
        <v>615</v>
      </c>
      <c r="B889" s="730" t="s">
        <v>616</v>
      </c>
      <c r="C889" s="731" t="s">
        <v>636</v>
      </c>
      <c r="D889" s="732" t="s">
        <v>637</v>
      </c>
      <c r="E889" s="733">
        <v>50113001</v>
      </c>
      <c r="F889" s="732" t="s">
        <v>654</v>
      </c>
      <c r="G889" s="731" t="s">
        <v>655</v>
      </c>
      <c r="H889" s="731">
        <v>243142</v>
      </c>
      <c r="I889" s="731">
        <v>243142</v>
      </c>
      <c r="J889" s="731" t="s">
        <v>1011</v>
      </c>
      <c r="K889" s="731" t="s">
        <v>1012</v>
      </c>
      <c r="L889" s="734">
        <v>178.15</v>
      </c>
      <c r="M889" s="734">
        <v>19</v>
      </c>
      <c r="N889" s="735">
        <v>3384.85</v>
      </c>
    </row>
    <row r="890" spans="1:14" ht="14.45" customHeight="1" x14ac:dyDescent="0.2">
      <c r="A890" s="729" t="s">
        <v>615</v>
      </c>
      <c r="B890" s="730" t="s">
        <v>616</v>
      </c>
      <c r="C890" s="731" t="s">
        <v>636</v>
      </c>
      <c r="D890" s="732" t="s">
        <v>637</v>
      </c>
      <c r="E890" s="733">
        <v>50113001</v>
      </c>
      <c r="F890" s="732" t="s">
        <v>654</v>
      </c>
      <c r="G890" s="731" t="s">
        <v>662</v>
      </c>
      <c r="H890" s="731">
        <v>213477</v>
      </c>
      <c r="I890" s="731">
        <v>213477</v>
      </c>
      <c r="J890" s="731" t="s">
        <v>1014</v>
      </c>
      <c r="K890" s="731" t="s">
        <v>1015</v>
      </c>
      <c r="L890" s="734">
        <v>3299.89</v>
      </c>
      <c r="M890" s="734">
        <v>3</v>
      </c>
      <c r="N890" s="735">
        <v>9899.67</v>
      </c>
    </row>
    <row r="891" spans="1:14" ht="14.45" customHeight="1" x14ac:dyDescent="0.2">
      <c r="A891" s="729" t="s">
        <v>615</v>
      </c>
      <c r="B891" s="730" t="s">
        <v>616</v>
      </c>
      <c r="C891" s="731" t="s">
        <v>636</v>
      </c>
      <c r="D891" s="732" t="s">
        <v>637</v>
      </c>
      <c r="E891" s="733">
        <v>50113001</v>
      </c>
      <c r="F891" s="732" t="s">
        <v>654</v>
      </c>
      <c r="G891" s="731" t="s">
        <v>662</v>
      </c>
      <c r="H891" s="731">
        <v>213485</v>
      </c>
      <c r="I891" s="731">
        <v>213485</v>
      </c>
      <c r="J891" s="731" t="s">
        <v>1016</v>
      </c>
      <c r="K891" s="731" t="s">
        <v>1017</v>
      </c>
      <c r="L891" s="734">
        <v>721.16</v>
      </c>
      <c r="M891" s="734">
        <v>17</v>
      </c>
      <c r="N891" s="735">
        <v>12259.72</v>
      </c>
    </row>
    <row r="892" spans="1:14" ht="14.45" customHeight="1" x14ac:dyDescent="0.2">
      <c r="A892" s="729" t="s">
        <v>615</v>
      </c>
      <c r="B892" s="730" t="s">
        <v>616</v>
      </c>
      <c r="C892" s="731" t="s">
        <v>636</v>
      </c>
      <c r="D892" s="732" t="s">
        <v>637</v>
      </c>
      <c r="E892" s="733">
        <v>50113001</v>
      </c>
      <c r="F892" s="732" t="s">
        <v>654</v>
      </c>
      <c r="G892" s="731" t="s">
        <v>662</v>
      </c>
      <c r="H892" s="731">
        <v>213490</v>
      </c>
      <c r="I892" s="731">
        <v>213490</v>
      </c>
      <c r="J892" s="731" t="s">
        <v>1016</v>
      </c>
      <c r="K892" s="731" t="s">
        <v>1019</v>
      </c>
      <c r="L892" s="734">
        <v>913.54999999999984</v>
      </c>
      <c r="M892" s="734">
        <v>12</v>
      </c>
      <c r="N892" s="735">
        <v>10962.599999999999</v>
      </c>
    </row>
    <row r="893" spans="1:14" ht="14.45" customHeight="1" x14ac:dyDescent="0.2">
      <c r="A893" s="729" t="s">
        <v>615</v>
      </c>
      <c r="B893" s="730" t="s">
        <v>616</v>
      </c>
      <c r="C893" s="731" t="s">
        <v>636</v>
      </c>
      <c r="D893" s="732" t="s">
        <v>637</v>
      </c>
      <c r="E893" s="733">
        <v>50113001</v>
      </c>
      <c r="F893" s="732" t="s">
        <v>654</v>
      </c>
      <c r="G893" s="731" t="s">
        <v>662</v>
      </c>
      <c r="H893" s="731">
        <v>213494</v>
      </c>
      <c r="I893" s="731">
        <v>213494</v>
      </c>
      <c r="J893" s="731" t="s">
        <v>1016</v>
      </c>
      <c r="K893" s="731" t="s">
        <v>1018</v>
      </c>
      <c r="L893" s="734">
        <v>352.17980392156858</v>
      </c>
      <c r="M893" s="734">
        <v>51</v>
      </c>
      <c r="N893" s="735">
        <v>17961.169999999998</v>
      </c>
    </row>
    <row r="894" spans="1:14" ht="14.45" customHeight="1" x14ac:dyDescent="0.2">
      <c r="A894" s="729" t="s">
        <v>615</v>
      </c>
      <c r="B894" s="730" t="s">
        <v>616</v>
      </c>
      <c r="C894" s="731" t="s">
        <v>636</v>
      </c>
      <c r="D894" s="732" t="s">
        <v>637</v>
      </c>
      <c r="E894" s="733">
        <v>50113001</v>
      </c>
      <c r="F894" s="732" t="s">
        <v>654</v>
      </c>
      <c r="G894" s="731" t="s">
        <v>662</v>
      </c>
      <c r="H894" s="731">
        <v>213489</v>
      </c>
      <c r="I894" s="731">
        <v>213489</v>
      </c>
      <c r="J894" s="731" t="s">
        <v>1016</v>
      </c>
      <c r="K894" s="731" t="s">
        <v>1020</v>
      </c>
      <c r="L894" s="734">
        <v>525.24826956541688</v>
      </c>
      <c r="M894" s="734">
        <v>52</v>
      </c>
      <c r="N894" s="735">
        <v>27312.910017401678</v>
      </c>
    </row>
    <row r="895" spans="1:14" ht="14.45" customHeight="1" x14ac:dyDescent="0.2">
      <c r="A895" s="729" t="s">
        <v>615</v>
      </c>
      <c r="B895" s="730" t="s">
        <v>616</v>
      </c>
      <c r="C895" s="731" t="s">
        <v>636</v>
      </c>
      <c r="D895" s="732" t="s">
        <v>637</v>
      </c>
      <c r="E895" s="733">
        <v>50113001</v>
      </c>
      <c r="F895" s="732" t="s">
        <v>654</v>
      </c>
      <c r="G895" s="731" t="s">
        <v>662</v>
      </c>
      <c r="H895" s="731">
        <v>213484</v>
      </c>
      <c r="I895" s="731">
        <v>213484</v>
      </c>
      <c r="J895" s="731" t="s">
        <v>1021</v>
      </c>
      <c r="K895" s="731" t="s">
        <v>1019</v>
      </c>
      <c r="L895" s="734">
        <v>1895.7400000000002</v>
      </c>
      <c r="M895" s="734">
        <v>5</v>
      </c>
      <c r="N895" s="735">
        <v>9478.7000000000007</v>
      </c>
    </row>
    <row r="896" spans="1:14" ht="14.45" customHeight="1" x14ac:dyDescent="0.2">
      <c r="A896" s="729" t="s">
        <v>615</v>
      </c>
      <c r="B896" s="730" t="s">
        <v>616</v>
      </c>
      <c r="C896" s="731" t="s">
        <v>636</v>
      </c>
      <c r="D896" s="732" t="s">
        <v>637</v>
      </c>
      <c r="E896" s="733">
        <v>50113001</v>
      </c>
      <c r="F896" s="732" t="s">
        <v>654</v>
      </c>
      <c r="G896" s="731" t="s">
        <v>662</v>
      </c>
      <c r="H896" s="731">
        <v>213481</v>
      </c>
      <c r="I896" s="731">
        <v>213481</v>
      </c>
      <c r="J896" s="731" t="s">
        <v>1021</v>
      </c>
      <c r="K896" s="731" t="s">
        <v>1940</v>
      </c>
      <c r="L896" s="734">
        <v>254.17857142857142</v>
      </c>
      <c r="M896" s="734">
        <v>21</v>
      </c>
      <c r="N896" s="735">
        <v>5337.75</v>
      </c>
    </row>
    <row r="897" spans="1:14" ht="14.45" customHeight="1" x14ac:dyDescent="0.2">
      <c r="A897" s="729" t="s">
        <v>615</v>
      </c>
      <c r="B897" s="730" t="s">
        <v>616</v>
      </c>
      <c r="C897" s="731" t="s">
        <v>636</v>
      </c>
      <c r="D897" s="732" t="s">
        <v>637</v>
      </c>
      <c r="E897" s="733">
        <v>50113001</v>
      </c>
      <c r="F897" s="732" t="s">
        <v>654</v>
      </c>
      <c r="G897" s="731" t="s">
        <v>662</v>
      </c>
      <c r="H897" s="731">
        <v>213480</v>
      </c>
      <c r="I897" s="731">
        <v>213480</v>
      </c>
      <c r="J897" s="731" t="s">
        <v>1021</v>
      </c>
      <c r="K897" s="731" t="s">
        <v>1020</v>
      </c>
      <c r="L897" s="734">
        <v>1106.1599999999999</v>
      </c>
      <c r="M897" s="734">
        <v>9</v>
      </c>
      <c r="N897" s="735">
        <v>9955.4399999999987</v>
      </c>
    </row>
    <row r="898" spans="1:14" ht="14.45" customHeight="1" x14ac:dyDescent="0.2">
      <c r="A898" s="729" t="s">
        <v>615</v>
      </c>
      <c r="B898" s="730" t="s">
        <v>616</v>
      </c>
      <c r="C898" s="731" t="s">
        <v>636</v>
      </c>
      <c r="D898" s="732" t="s">
        <v>637</v>
      </c>
      <c r="E898" s="733">
        <v>50113001</v>
      </c>
      <c r="F898" s="732" t="s">
        <v>654</v>
      </c>
      <c r="G898" s="731" t="s">
        <v>662</v>
      </c>
      <c r="H898" s="731">
        <v>213482</v>
      </c>
      <c r="I898" s="731">
        <v>213482</v>
      </c>
      <c r="J898" s="731" t="s">
        <v>1021</v>
      </c>
      <c r="K898" s="731" t="s">
        <v>1022</v>
      </c>
      <c r="L898" s="734">
        <v>1500.95</v>
      </c>
      <c r="M898" s="734">
        <v>1</v>
      </c>
      <c r="N898" s="735">
        <v>1500.95</v>
      </c>
    </row>
    <row r="899" spans="1:14" ht="14.45" customHeight="1" x14ac:dyDescent="0.2">
      <c r="A899" s="729" t="s">
        <v>615</v>
      </c>
      <c r="B899" s="730" t="s">
        <v>616</v>
      </c>
      <c r="C899" s="731" t="s">
        <v>636</v>
      </c>
      <c r="D899" s="732" t="s">
        <v>637</v>
      </c>
      <c r="E899" s="733">
        <v>50113001</v>
      </c>
      <c r="F899" s="732" t="s">
        <v>654</v>
      </c>
      <c r="G899" s="731" t="s">
        <v>655</v>
      </c>
      <c r="H899" s="731">
        <v>238119</v>
      </c>
      <c r="I899" s="731">
        <v>238119</v>
      </c>
      <c r="J899" s="731" t="s">
        <v>1941</v>
      </c>
      <c r="K899" s="731" t="s">
        <v>1942</v>
      </c>
      <c r="L899" s="734">
        <v>73.95</v>
      </c>
      <c r="M899" s="734">
        <v>3</v>
      </c>
      <c r="N899" s="735">
        <v>221.85000000000002</v>
      </c>
    </row>
    <row r="900" spans="1:14" ht="14.45" customHeight="1" x14ac:dyDescent="0.2">
      <c r="A900" s="729" t="s">
        <v>615</v>
      </c>
      <c r="B900" s="730" t="s">
        <v>616</v>
      </c>
      <c r="C900" s="731" t="s">
        <v>636</v>
      </c>
      <c r="D900" s="732" t="s">
        <v>637</v>
      </c>
      <c r="E900" s="733">
        <v>50113001</v>
      </c>
      <c r="F900" s="732" t="s">
        <v>654</v>
      </c>
      <c r="G900" s="731" t="s">
        <v>662</v>
      </c>
      <c r="H900" s="731">
        <v>156804</v>
      </c>
      <c r="I900" s="731">
        <v>56804</v>
      </c>
      <c r="J900" s="731" t="s">
        <v>1023</v>
      </c>
      <c r="K900" s="731" t="s">
        <v>1024</v>
      </c>
      <c r="L900" s="734">
        <v>31.519999776373179</v>
      </c>
      <c r="M900" s="734">
        <v>12</v>
      </c>
      <c r="N900" s="735">
        <v>378.23999731647814</v>
      </c>
    </row>
    <row r="901" spans="1:14" ht="14.45" customHeight="1" x14ac:dyDescent="0.2">
      <c r="A901" s="729" t="s">
        <v>615</v>
      </c>
      <c r="B901" s="730" t="s">
        <v>616</v>
      </c>
      <c r="C901" s="731" t="s">
        <v>636</v>
      </c>
      <c r="D901" s="732" t="s">
        <v>637</v>
      </c>
      <c r="E901" s="733">
        <v>50113001</v>
      </c>
      <c r="F901" s="732" t="s">
        <v>654</v>
      </c>
      <c r="G901" s="731" t="s">
        <v>662</v>
      </c>
      <c r="H901" s="731">
        <v>239807</v>
      </c>
      <c r="I901" s="731">
        <v>239807</v>
      </c>
      <c r="J901" s="731" t="s">
        <v>1943</v>
      </c>
      <c r="K901" s="731" t="s">
        <v>1944</v>
      </c>
      <c r="L901" s="734">
        <v>40.39</v>
      </c>
      <c r="M901" s="734">
        <v>9</v>
      </c>
      <c r="N901" s="735">
        <v>363.51</v>
      </c>
    </row>
    <row r="902" spans="1:14" ht="14.45" customHeight="1" x14ac:dyDescent="0.2">
      <c r="A902" s="729" t="s">
        <v>615</v>
      </c>
      <c r="B902" s="730" t="s">
        <v>616</v>
      </c>
      <c r="C902" s="731" t="s">
        <v>636</v>
      </c>
      <c r="D902" s="732" t="s">
        <v>637</v>
      </c>
      <c r="E902" s="733">
        <v>50113001</v>
      </c>
      <c r="F902" s="732" t="s">
        <v>654</v>
      </c>
      <c r="G902" s="731" t="s">
        <v>655</v>
      </c>
      <c r="H902" s="731">
        <v>243407</v>
      </c>
      <c r="I902" s="731">
        <v>243407</v>
      </c>
      <c r="J902" s="731" t="s">
        <v>1027</v>
      </c>
      <c r="K902" s="731" t="s">
        <v>1028</v>
      </c>
      <c r="L902" s="734">
        <v>246.77000575187506</v>
      </c>
      <c r="M902" s="734">
        <v>2</v>
      </c>
      <c r="N902" s="735">
        <v>493.54001150375012</v>
      </c>
    </row>
    <row r="903" spans="1:14" ht="14.45" customHeight="1" x14ac:dyDescent="0.2">
      <c r="A903" s="729" t="s">
        <v>615</v>
      </c>
      <c r="B903" s="730" t="s">
        <v>616</v>
      </c>
      <c r="C903" s="731" t="s">
        <v>636</v>
      </c>
      <c r="D903" s="732" t="s">
        <v>637</v>
      </c>
      <c r="E903" s="733">
        <v>50113001</v>
      </c>
      <c r="F903" s="732" t="s">
        <v>654</v>
      </c>
      <c r="G903" s="731" t="s">
        <v>655</v>
      </c>
      <c r="H903" s="731">
        <v>221744</v>
      </c>
      <c r="I903" s="731">
        <v>221744</v>
      </c>
      <c r="J903" s="731" t="s">
        <v>1029</v>
      </c>
      <c r="K903" s="731" t="s">
        <v>1030</v>
      </c>
      <c r="L903" s="734">
        <v>33</v>
      </c>
      <c r="M903" s="734">
        <v>73</v>
      </c>
      <c r="N903" s="735">
        <v>2409</v>
      </c>
    </row>
    <row r="904" spans="1:14" ht="14.45" customHeight="1" x14ac:dyDescent="0.2">
      <c r="A904" s="729" t="s">
        <v>615</v>
      </c>
      <c r="B904" s="730" t="s">
        <v>616</v>
      </c>
      <c r="C904" s="731" t="s">
        <v>636</v>
      </c>
      <c r="D904" s="732" t="s">
        <v>637</v>
      </c>
      <c r="E904" s="733">
        <v>50113001</v>
      </c>
      <c r="F904" s="732" t="s">
        <v>654</v>
      </c>
      <c r="G904" s="731" t="s">
        <v>655</v>
      </c>
      <c r="H904" s="731">
        <v>198880</v>
      </c>
      <c r="I904" s="731">
        <v>98880</v>
      </c>
      <c r="J904" s="731" t="s">
        <v>1945</v>
      </c>
      <c r="K904" s="731" t="s">
        <v>1447</v>
      </c>
      <c r="L904" s="734">
        <v>201.3</v>
      </c>
      <c r="M904" s="734">
        <v>2</v>
      </c>
      <c r="N904" s="735">
        <v>402.6</v>
      </c>
    </row>
    <row r="905" spans="1:14" ht="14.45" customHeight="1" x14ac:dyDescent="0.2">
      <c r="A905" s="729" t="s">
        <v>615</v>
      </c>
      <c r="B905" s="730" t="s">
        <v>616</v>
      </c>
      <c r="C905" s="731" t="s">
        <v>636</v>
      </c>
      <c r="D905" s="732" t="s">
        <v>637</v>
      </c>
      <c r="E905" s="733">
        <v>50113001</v>
      </c>
      <c r="F905" s="732" t="s">
        <v>654</v>
      </c>
      <c r="G905" s="731" t="s">
        <v>655</v>
      </c>
      <c r="H905" s="731">
        <v>199369</v>
      </c>
      <c r="I905" s="731">
        <v>199369</v>
      </c>
      <c r="J905" s="731" t="s">
        <v>1945</v>
      </c>
      <c r="K905" s="731" t="s">
        <v>1946</v>
      </c>
      <c r="L905" s="734">
        <v>12.76</v>
      </c>
      <c r="M905" s="734">
        <v>5</v>
      </c>
      <c r="N905" s="735">
        <v>63.8</v>
      </c>
    </row>
    <row r="906" spans="1:14" ht="14.45" customHeight="1" x14ac:dyDescent="0.2">
      <c r="A906" s="729" t="s">
        <v>615</v>
      </c>
      <c r="B906" s="730" t="s">
        <v>616</v>
      </c>
      <c r="C906" s="731" t="s">
        <v>636</v>
      </c>
      <c r="D906" s="732" t="s">
        <v>637</v>
      </c>
      <c r="E906" s="733">
        <v>50113001</v>
      </c>
      <c r="F906" s="732" t="s">
        <v>654</v>
      </c>
      <c r="G906" s="731" t="s">
        <v>655</v>
      </c>
      <c r="H906" s="731">
        <v>198864</v>
      </c>
      <c r="I906" s="731">
        <v>98864</v>
      </c>
      <c r="J906" s="731" t="s">
        <v>1945</v>
      </c>
      <c r="K906" s="731" t="s">
        <v>1947</v>
      </c>
      <c r="L906" s="734">
        <v>537.89499999999998</v>
      </c>
      <c r="M906" s="734">
        <v>6</v>
      </c>
      <c r="N906" s="735">
        <v>3227.37</v>
      </c>
    </row>
    <row r="907" spans="1:14" ht="14.45" customHeight="1" x14ac:dyDescent="0.2">
      <c r="A907" s="729" t="s">
        <v>615</v>
      </c>
      <c r="B907" s="730" t="s">
        <v>616</v>
      </c>
      <c r="C907" s="731" t="s">
        <v>636</v>
      </c>
      <c r="D907" s="732" t="s">
        <v>637</v>
      </c>
      <c r="E907" s="733">
        <v>50113001</v>
      </c>
      <c r="F907" s="732" t="s">
        <v>654</v>
      </c>
      <c r="G907" s="731" t="s">
        <v>655</v>
      </c>
      <c r="H907" s="731">
        <v>198876</v>
      </c>
      <c r="I907" s="731">
        <v>98876</v>
      </c>
      <c r="J907" s="731" t="s">
        <v>1945</v>
      </c>
      <c r="K907" s="731" t="s">
        <v>1948</v>
      </c>
      <c r="L907" s="734">
        <v>255.2</v>
      </c>
      <c r="M907" s="734">
        <v>4</v>
      </c>
      <c r="N907" s="735">
        <v>1020.8</v>
      </c>
    </row>
    <row r="908" spans="1:14" ht="14.45" customHeight="1" x14ac:dyDescent="0.2">
      <c r="A908" s="729" t="s">
        <v>615</v>
      </c>
      <c r="B908" s="730" t="s">
        <v>616</v>
      </c>
      <c r="C908" s="731" t="s">
        <v>636</v>
      </c>
      <c r="D908" s="732" t="s">
        <v>637</v>
      </c>
      <c r="E908" s="733">
        <v>50113001</v>
      </c>
      <c r="F908" s="732" t="s">
        <v>654</v>
      </c>
      <c r="G908" s="731" t="s">
        <v>662</v>
      </c>
      <c r="H908" s="731">
        <v>150766</v>
      </c>
      <c r="I908" s="731">
        <v>150766</v>
      </c>
      <c r="J908" s="731" t="s">
        <v>1949</v>
      </c>
      <c r="K908" s="731" t="s">
        <v>1950</v>
      </c>
      <c r="L908" s="734">
        <v>228.94000000000003</v>
      </c>
      <c r="M908" s="734">
        <v>3</v>
      </c>
      <c r="N908" s="735">
        <v>686.82</v>
      </c>
    </row>
    <row r="909" spans="1:14" ht="14.45" customHeight="1" x14ac:dyDescent="0.2">
      <c r="A909" s="729" t="s">
        <v>615</v>
      </c>
      <c r="B909" s="730" t="s">
        <v>616</v>
      </c>
      <c r="C909" s="731" t="s">
        <v>636</v>
      </c>
      <c r="D909" s="732" t="s">
        <v>637</v>
      </c>
      <c r="E909" s="733">
        <v>50113001</v>
      </c>
      <c r="F909" s="732" t="s">
        <v>654</v>
      </c>
      <c r="G909" s="731" t="s">
        <v>329</v>
      </c>
      <c r="H909" s="731">
        <v>244855</v>
      </c>
      <c r="I909" s="731">
        <v>244855</v>
      </c>
      <c r="J909" s="731" t="s">
        <v>1951</v>
      </c>
      <c r="K909" s="731" t="s">
        <v>1952</v>
      </c>
      <c r="L909" s="734">
        <v>254.95999999999998</v>
      </c>
      <c r="M909" s="734">
        <v>1</v>
      </c>
      <c r="N909" s="735">
        <v>254.95999999999998</v>
      </c>
    </row>
    <row r="910" spans="1:14" ht="14.45" customHeight="1" x14ac:dyDescent="0.2">
      <c r="A910" s="729" t="s">
        <v>615</v>
      </c>
      <c r="B910" s="730" t="s">
        <v>616</v>
      </c>
      <c r="C910" s="731" t="s">
        <v>636</v>
      </c>
      <c r="D910" s="732" t="s">
        <v>637</v>
      </c>
      <c r="E910" s="733">
        <v>50113001</v>
      </c>
      <c r="F910" s="732" t="s">
        <v>654</v>
      </c>
      <c r="G910" s="731" t="s">
        <v>329</v>
      </c>
      <c r="H910" s="731">
        <v>242254</v>
      </c>
      <c r="I910" s="731">
        <v>242254</v>
      </c>
      <c r="J910" s="731" t="s">
        <v>1031</v>
      </c>
      <c r="K910" s="731" t="s">
        <v>1033</v>
      </c>
      <c r="L910" s="734">
        <v>78.220028593635547</v>
      </c>
      <c r="M910" s="734">
        <v>14.110999999999999</v>
      </c>
      <c r="N910" s="735">
        <v>1103.7628234847912</v>
      </c>
    </row>
    <row r="911" spans="1:14" ht="14.45" customHeight="1" x14ac:dyDescent="0.2">
      <c r="A911" s="729" t="s">
        <v>615</v>
      </c>
      <c r="B911" s="730" t="s">
        <v>616</v>
      </c>
      <c r="C911" s="731" t="s">
        <v>636</v>
      </c>
      <c r="D911" s="732" t="s">
        <v>637</v>
      </c>
      <c r="E911" s="733">
        <v>50113001</v>
      </c>
      <c r="F911" s="732" t="s">
        <v>654</v>
      </c>
      <c r="G911" s="731" t="s">
        <v>329</v>
      </c>
      <c r="H911" s="731">
        <v>242255</v>
      </c>
      <c r="I911" s="731">
        <v>242255</v>
      </c>
      <c r="J911" s="731" t="s">
        <v>1031</v>
      </c>
      <c r="K911" s="731" t="s">
        <v>1032</v>
      </c>
      <c r="L911" s="734">
        <v>300.23931520113683</v>
      </c>
      <c r="M911" s="734">
        <v>14.788</v>
      </c>
      <c r="N911" s="735">
        <v>4439.9389931944115</v>
      </c>
    </row>
    <row r="912" spans="1:14" ht="14.45" customHeight="1" x14ac:dyDescent="0.2">
      <c r="A912" s="729" t="s">
        <v>615</v>
      </c>
      <c r="B912" s="730" t="s">
        <v>616</v>
      </c>
      <c r="C912" s="731" t="s">
        <v>636</v>
      </c>
      <c r="D912" s="732" t="s">
        <v>637</v>
      </c>
      <c r="E912" s="733">
        <v>50113001</v>
      </c>
      <c r="F912" s="732" t="s">
        <v>654</v>
      </c>
      <c r="G912" s="731" t="s">
        <v>329</v>
      </c>
      <c r="H912" s="731">
        <v>242257</v>
      </c>
      <c r="I912" s="731">
        <v>242257</v>
      </c>
      <c r="J912" s="731" t="s">
        <v>1031</v>
      </c>
      <c r="K912" s="731" t="s">
        <v>1034</v>
      </c>
      <c r="L912" s="734">
        <v>634.83024248584854</v>
      </c>
      <c r="M912" s="734">
        <v>14.538</v>
      </c>
      <c r="N912" s="735">
        <v>9229.1620652592665</v>
      </c>
    </row>
    <row r="913" spans="1:14" ht="14.45" customHeight="1" x14ac:dyDescent="0.2">
      <c r="A913" s="729" t="s">
        <v>615</v>
      </c>
      <c r="B913" s="730" t="s">
        <v>616</v>
      </c>
      <c r="C913" s="731" t="s">
        <v>636</v>
      </c>
      <c r="D913" s="732" t="s">
        <v>637</v>
      </c>
      <c r="E913" s="733">
        <v>50113001</v>
      </c>
      <c r="F913" s="732" t="s">
        <v>654</v>
      </c>
      <c r="G913" s="731" t="s">
        <v>655</v>
      </c>
      <c r="H913" s="731">
        <v>196873</v>
      </c>
      <c r="I913" s="731">
        <v>96873</v>
      </c>
      <c r="J913" s="731" t="s">
        <v>1044</v>
      </c>
      <c r="K913" s="731" t="s">
        <v>1045</v>
      </c>
      <c r="L913" s="734">
        <v>14.300004726384524</v>
      </c>
      <c r="M913" s="734">
        <v>173</v>
      </c>
      <c r="N913" s="735">
        <v>2473.9008176645225</v>
      </c>
    </row>
    <row r="914" spans="1:14" ht="14.45" customHeight="1" x14ac:dyDescent="0.2">
      <c r="A914" s="729" t="s">
        <v>615</v>
      </c>
      <c r="B914" s="730" t="s">
        <v>616</v>
      </c>
      <c r="C914" s="731" t="s">
        <v>636</v>
      </c>
      <c r="D914" s="732" t="s">
        <v>637</v>
      </c>
      <c r="E914" s="733">
        <v>50113001</v>
      </c>
      <c r="F914" s="732" t="s">
        <v>654</v>
      </c>
      <c r="G914" s="731" t="s">
        <v>655</v>
      </c>
      <c r="H914" s="731">
        <v>31915</v>
      </c>
      <c r="I914" s="731">
        <v>31915</v>
      </c>
      <c r="J914" s="731" t="s">
        <v>1046</v>
      </c>
      <c r="K914" s="731" t="s">
        <v>1047</v>
      </c>
      <c r="L914" s="734">
        <v>173.69</v>
      </c>
      <c r="M914" s="734">
        <v>14</v>
      </c>
      <c r="N914" s="735">
        <v>2431.66</v>
      </c>
    </row>
    <row r="915" spans="1:14" ht="14.45" customHeight="1" x14ac:dyDescent="0.2">
      <c r="A915" s="729" t="s">
        <v>615</v>
      </c>
      <c r="B915" s="730" t="s">
        <v>616</v>
      </c>
      <c r="C915" s="731" t="s">
        <v>636</v>
      </c>
      <c r="D915" s="732" t="s">
        <v>637</v>
      </c>
      <c r="E915" s="733">
        <v>50113001</v>
      </c>
      <c r="F915" s="732" t="s">
        <v>654</v>
      </c>
      <c r="G915" s="731" t="s">
        <v>655</v>
      </c>
      <c r="H915" s="731">
        <v>196874</v>
      </c>
      <c r="I915" s="731">
        <v>96874</v>
      </c>
      <c r="J915" s="731" t="s">
        <v>1048</v>
      </c>
      <c r="K915" s="731" t="s">
        <v>1953</v>
      </c>
      <c r="L915" s="734">
        <v>28.710604279189585</v>
      </c>
      <c r="M915" s="734">
        <v>16</v>
      </c>
      <c r="N915" s="735">
        <v>459.36966846703336</v>
      </c>
    </row>
    <row r="916" spans="1:14" ht="14.45" customHeight="1" x14ac:dyDescent="0.2">
      <c r="A916" s="729" t="s">
        <v>615</v>
      </c>
      <c r="B916" s="730" t="s">
        <v>616</v>
      </c>
      <c r="C916" s="731" t="s">
        <v>636</v>
      </c>
      <c r="D916" s="732" t="s">
        <v>637</v>
      </c>
      <c r="E916" s="733">
        <v>50113001</v>
      </c>
      <c r="F916" s="732" t="s">
        <v>654</v>
      </c>
      <c r="G916" s="731" t="s">
        <v>655</v>
      </c>
      <c r="H916" s="731">
        <v>47244</v>
      </c>
      <c r="I916" s="731">
        <v>47244</v>
      </c>
      <c r="J916" s="731" t="s">
        <v>1048</v>
      </c>
      <c r="K916" s="731" t="s">
        <v>1047</v>
      </c>
      <c r="L916" s="734">
        <v>143</v>
      </c>
      <c r="M916" s="734">
        <v>28</v>
      </c>
      <c r="N916" s="735">
        <v>4004</v>
      </c>
    </row>
    <row r="917" spans="1:14" ht="14.45" customHeight="1" x14ac:dyDescent="0.2">
      <c r="A917" s="729" t="s">
        <v>615</v>
      </c>
      <c r="B917" s="730" t="s">
        <v>616</v>
      </c>
      <c r="C917" s="731" t="s">
        <v>636</v>
      </c>
      <c r="D917" s="732" t="s">
        <v>637</v>
      </c>
      <c r="E917" s="733">
        <v>50113001</v>
      </c>
      <c r="F917" s="732" t="s">
        <v>654</v>
      </c>
      <c r="G917" s="731" t="s">
        <v>655</v>
      </c>
      <c r="H917" s="731">
        <v>47249</v>
      </c>
      <c r="I917" s="731">
        <v>47249</v>
      </c>
      <c r="J917" s="731" t="s">
        <v>1048</v>
      </c>
      <c r="K917" s="731" t="s">
        <v>1954</v>
      </c>
      <c r="L917" s="734">
        <v>126.5</v>
      </c>
      <c r="M917" s="734">
        <v>5</v>
      </c>
      <c r="N917" s="735">
        <v>632.5</v>
      </c>
    </row>
    <row r="918" spans="1:14" ht="14.45" customHeight="1" x14ac:dyDescent="0.2">
      <c r="A918" s="729" t="s">
        <v>615</v>
      </c>
      <c r="B918" s="730" t="s">
        <v>616</v>
      </c>
      <c r="C918" s="731" t="s">
        <v>636</v>
      </c>
      <c r="D918" s="732" t="s">
        <v>637</v>
      </c>
      <c r="E918" s="733">
        <v>50113001</v>
      </c>
      <c r="F918" s="732" t="s">
        <v>654</v>
      </c>
      <c r="G918" s="731" t="s">
        <v>655</v>
      </c>
      <c r="H918" s="731">
        <v>196872</v>
      </c>
      <c r="I918" s="731">
        <v>96872</v>
      </c>
      <c r="J918" s="731" t="s">
        <v>1049</v>
      </c>
      <c r="K918" s="731" t="s">
        <v>1050</v>
      </c>
      <c r="L918" s="734">
        <v>12.650011227271825</v>
      </c>
      <c r="M918" s="734">
        <v>178</v>
      </c>
      <c r="N918" s="735">
        <v>2251.7019984543849</v>
      </c>
    </row>
    <row r="919" spans="1:14" ht="14.45" customHeight="1" x14ac:dyDescent="0.2">
      <c r="A919" s="729" t="s">
        <v>615</v>
      </c>
      <c r="B919" s="730" t="s">
        <v>616</v>
      </c>
      <c r="C919" s="731" t="s">
        <v>636</v>
      </c>
      <c r="D919" s="732" t="s">
        <v>637</v>
      </c>
      <c r="E919" s="733">
        <v>50113001</v>
      </c>
      <c r="F919" s="732" t="s">
        <v>654</v>
      </c>
      <c r="G919" s="731" t="s">
        <v>655</v>
      </c>
      <c r="H919" s="731">
        <v>147252</v>
      </c>
      <c r="I919" s="731">
        <v>47252</v>
      </c>
      <c r="J919" s="731" t="s">
        <v>1955</v>
      </c>
      <c r="K919" s="731" t="s">
        <v>1956</v>
      </c>
      <c r="L919" s="734">
        <v>11.110000525202455</v>
      </c>
      <c r="M919" s="734">
        <v>14</v>
      </c>
      <c r="N919" s="735">
        <v>155.54000735283438</v>
      </c>
    </row>
    <row r="920" spans="1:14" ht="14.45" customHeight="1" x14ac:dyDescent="0.2">
      <c r="A920" s="729" t="s">
        <v>615</v>
      </c>
      <c r="B920" s="730" t="s">
        <v>616</v>
      </c>
      <c r="C920" s="731" t="s">
        <v>636</v>
      </c>
      <c r="D920" s="732" t="s">
        <v>637</v>
      </c>
      <c r="E920" s="733">
        <v>50113001</v>
      </c>
      <c r="F920" s="732" t="s">
        <v>654</v>
      </c>
      <c r="G920" s="731" t="s">
        <v>655</v>
      </c>
      <c r="H920" s="731">
        <v>98901</v>
      </c>
      <c r="I920" s="731">
        <v>98901</v>
      </c>
      <c r="J920" s="731" t="s">
        <v>1957</v>
      </c>
      <c r="K920" s="731" t="s">
        <v>1948</v>
      </c>
      <c r="L920" s="734">
        <v>320.10000000000002</v>
      </c>
      <c r="M920" s="734">
        <v>2</v>
      </c>
      <c r="N920" s="735">
        <v>640.20000000000005</v>
      </c>
    </row>
    <row r="921" spans="1:14" ht="14.45" customHeight="1" x14ac:dyDescent="0.2">
      <c r="A921" s="729" t="s">
        <v>615</v>
      </c>
      <c r="B921" s="730" t="s">
        <v>616</v>
      </c>
      <c r="C921" s="731" t="s">
        <v>636</v>
      </c>
      <c r="D921" s="732" t="s">
        <v>637</v>
      </c>
      <c r="E921" s="733">
        <v>50113001</v>
      </c>
      <c r="F921" s="732" t="s">
        <v>654</v>
      </c>
      <c r="G921" s="731" t="s">
        <v>655</v>
      </c>
      <c r="H921" s="731">
        <v>241849</v>
      </c>
      <c r="I921" s="731">
        <v>241849</v>
      </c>
      <c r="J921" s="731" t="s">
        <v>1958</v>
      </c>
      <c r="K921" s="731" t="s">
        <v>1959</v>
      </c>
      <c r="L921" s="734">
        <v>67.86</v>
      </c>
      <c r="M921" s="734">
        <v>1</v>
      </c>
      <c r="N921" s="735">
        <v>67.86</v>
      </c>
    </row>
    <row r="922" spans="1:14" ht="14.45" customHeight="1" x14ac:dyDescent="0.2">
      <c r="A922" s="729" t="s">
        <v>615</v>
      </c>
      <c r="B922" s="730" t="s">
        <v>616</v>
      </c>
      <c r="C922" s="731" t="s">
        <v>636</v>
      </c>
      <c r="D922" s="732" t="s">
        <v>637</v>
      </c>
      <c r="E922" s="733">
        <v>50113001</v>
      </c>
      <c r="F922" s="732" t="s">
        <v>654</v>
      </c>
      <c r="G922" s="731" t="s">
        <v>655</v>
      </c>
      <c r="H922" s="731">
        <v>246263</v>
      </c>
      <c r="I922" s="731">
        <v>246263</v>
      </c>
      <c r="J922" s="731" t="s">
        <v>1960</v>
      </c>
      <c r="K922" s="731" t="s">
        <v>1961</v>
      </c>
      <c r="L922" s="734">
        <v>185.15000000000003</v>
      </c>
      <c r="M922" s="734">
        <v>4</v>
      </c>
      <c r="N922" s="735">
        <v>740.60000000000014</v>
      </c>
    </row>
    <row r="923" spans="1:14" ht="14.45" customHeight="1" x14ac:dyDescent="0.2">
      <c r="A923" s="729" t="s">
        <v>615</v>
      </c>
      <c r="B923" s="730" t="s">
        <v>616</v>
      </c>
      <c r="C923" s="731" t="s">
        <v>636</v>
      </c>
      <c r="D923" s="732" t="s">
        <v>637</v>
      </c>
      <c r="E923" s="733">
        <v>50113001</v>
      </c>
      <c r="F923" s="732" t="s">
        <v>654</v>
      </c>
      <c r="G923" s="731" t="s">
        <v>655</v>
      </c>
      <c r="H923" s="731">
        <v>223137</v>
      </c>
      <c r="I923" s="731">
        <v>223137</v>
      </c>
      <c r="J923" s="731" t="s">
        <v>1962</v>
      </c>
      <c r="K923" s="731" t="s">
        <v>1963</v>
      </c>
      <c r="L923" s="734">
        <v>123.27000000000004</v>
      </c>
      <c r="M923" s="734">
        <v>6</v>
      </c>
      <c r="N923" s="735">
        <v>739.62000000000023</v>
      </c>
    </row>
    <row r="924" spans="1:14" ht="14.45" customHeight="1" x14ac:dyDescent="0.2">
      <c r="A924" s="729" t="s">
        <v>615</v>
      </c>
      <c r="B924" s="730" t="s">
        <v>616</v>
      </c>
      <c r="C924" s="731" t="s">
        <v>636</v>
      </c>
      <c r="D924" s="732" t="s">
        <v>637</v>
      </c>
      <c r="E924" s="733">
        <v>50113001</v>
      </c>
      <c r="F924" s="732" t="s">
        <v>654</v>
      </c>
      <c r="G924" s="731" t="s">
        <v>655</v>
      </c>
      <c r="H924" s="731">
        <v>102539</v>
      </c>
      <c r="I924" s="731">
        <v>2539</v>
      </c>
      <c r="J924" s="731" t="s">
        <v>1056</v>
      </c>
      <c r="K924" s="731" t="s">
        <v>1964</v>
      </c>
      <c r="L924" s="734">
        <v>47.22</v>
      </c>
      <c r="M924" s="734">
        <v>3</v>
      </c>
      <c r="N924" s="735">
        <v>141.66</v>
      </c>
    </row>
    <row r="925" spans="1:14" ht="14.45" customHeight="1" x14ac:dyDescent="0.2">
      <c r="A925" s="729" t="s">
        <v>615</v>
      </c>
      <c r="B925" s="730" t="s">
        <v>616</v>
      </c>
      <c r="C925" s="731" t="s">
        <v>636</v>
      </c>
      <c r="D925" s="732" t="s">
        <v>637</v>
      </c>
      <c r="E925" s="733">
        <v>50113001</v>
      </c>
      <c r="F925" s="732" t="s">
        <v>654</v>
      </c>
      <c r="G925" s="731" t="s">
        <v>655</v>
      </c>
      <c r="H925" s="731">
        <v>102538</v>
      </c>
      <c r="I925" s="731">
        <v>2538</v>
      </c>
      <c r="J925" s="731" t="s">
        <v>1056</v>
      </c>
      <c r="K925" s="731" t="s">
        <v>1057</v>
      </c>
      <c r="L925" s="734">
        <v>52.030000000000008</v>
      </c>
      <c r="M925" s="734">
        <v>10</v>
      </c>
      <c r="N925" s="735">
        <v>520.30000000000007</v>
      </c>
    </row>
    <row r="926" spans="1:14" ht="14.45" customHeight="1" x14ac:dyDescent="0.2">
      <c r="A926" s="729" t="s">
        <v>615</v>
      </c>
      <c r="B926" s="730" t="s">
        <v>616</v>
      </c>
      <c r="C926" s="731" t="s">
        <v>636</v>
      </c>
      <c r="D926" s="732" t="s">
        <v>637</v>
      </c>
      <c r="E926" s="733">
        <v>50113001</v>
      </c>
      <c r="F926" s="732" t="s">
        <v>654</v>
      </c>
      <c r="G926" s="731" t="s">
        <v>655</v>
      </c>
      <c r="H926" s="731">
        <v>102537</v>
      </c>
      <c r="I926" s="731">
        <v>2537</v>
      </c>
      <c r="J926" s="731" t="s">
        <v>1056</v>
      </c>
      <c r="K926" s="731" t="s">
        <v>1965</v>
      </c>
      <c r="L926" s="734">
        <v>34.799999999999997</v>
      </c>
      <c r="M926" s="734">
        <v>2</v>
      </c>
      <c r="N926" s="735">
        <v>69.599999999999994</v>
      </c>
    </row>
    <row r="927" spans="1:14" ht="14.45" customHeight="1" x14ac:dyDescent="0.2">
      <c r="A927" s="729" t="s">
        <v>615</v>
      </c>
      <c r="B927" s="730" t="s">
        <v>616</v>
      </c>
      <c r="C927" s="731" t="s">
        <v>636</v>
      </c>
      <c r="D927" s="732" t="s">
        <v>637</v>
      </c>
      <c r="E927" s="733">
        <v>50113001</v>
      </c>
      <c r="F927" s="732" t="s">
        <v>654</v>
      </c>
      <c r="G927" s="731" t="s">
        <v>655</v>
      </c>
      <c r="H927" s="731">
        <v>125366</v>
      </c>
      <c r="I927" s="731">
        <v>25366</v>
      </c>
      <c r="J927" s="731" t="s">
        <v>1058</v>
      </c>
      <c r="K927" s="731" t="s">
        <v>1059</v>
      </c>
      <c r="L927" s="734">
        <v>65.273529411764699</v>
      </c>
      <c r="M927" s="734">
        <v>34</v>
      </c>
      <c r="N927" s="735">
        <v>2219.2999999999997</v>
      </c>
    </row>
    <row r="928" spans="1:14" ht="14.45" customHeight="1" x14ac:dyDescent="0.2">
      <c r="A928" s="729" t="s">
        <v>615</v>
      </c>
      <c r="B928" s="730" t="s">
        <v>616</v>
      </c>
      <c r="C928" s="731" t="s">
        <v>636</v>
      </c>
      <c r="D928" s="732" t="s">
        <v>637</v>
      </c>
      <c r="E928" s="733">
        <v>50113001</v>
      </c>
      <c r="F928" s="732" t="s">
        <v>654</v>
      </c>
      <c r="G928" s="731" t="s">
        <v>655</v>
      </c>
      <c r="H928" s="731">
        <v>215605</v>
      </c>
      <c r="I928" s="731">
        <v>215605</v>
      </c>
      <c r="J928" s="731" t="s">
        <v>1058</v>
      </c>
      <c r="K928" s="731" t="s">
        <v>1060</v>
      </c>
      <c r="L928" s="734">
        <v>20.359999999999996</v>
      </c>
      <c r="M928" s="734">
        <v>2</v>
      </c>
      <c r="N928" s="735">
        <v>40.719999999999992</v>
      </c>
    </row>
    <row r="929" spans="1:14" ht="14.45" customHeight="1" x14ac:dyDescent="0.2">
      <c r="A929" s="729" t="s">
        <v>615</v>
      </c>
      <c r="B929" s="730" t="s">
        <v>616</v>
      </c>
      <c r="C929" s="731" t="s">
        <v>636</v>
      </c>
      <c r="D929" s="732" t="s">
        <v>637</v>
      </c>
      <c r="E929" s="733">
        <v>50113001</v>
      </c>
      <c r="F929" s="732" t="s">
        <v>654</v>
      </c>
      <c r="G929" s="731" t="s">
        <v>662</v>
      </c>
      <c r="H929" s="731">
        <v>180071</v>
      </c>
      <c r="I929" s="731">
        <v>180071</v>
      </c>
      <c r="J929" s="731" t="s">
        <v>1966</v>
      </c>
      <c r="K929" s="731" t="s">
        <v>1967</v>
      </c>
      <c r="L929" s="734">
        <v>107.66999999999999</v>
      </c>
      <c r="M929" s="734">
        <v>1</v>
      </c>
      <c r="N929" s="735">
        <v>107.66999999999999</v>
      </c>
    </row>
    <row r="930" spans="1:14" ht="14.45" customHeight="1" x14ac:dyDescent="0.2">
      <c r="A930" s="729" t="s">
        <v>615</v>
      </c>
      <c r="B930" s="730" t="s">
        <v>616</v>
      </c>
      <c r="C930" s="731" t="s">
        <v>636</v>
      </c>
      <c r="D930" s="732" t="s">
        <v>637</v>
      </c>
      <c r="E930" s="733">
        <v>50113001</v>
      </c>
      <c r="F930" s="732" t="s">
        <v>654</v>
      </c>
      <c r="G930" s="731" t="s">
        <v>655</v>
      </c>
      <c r="H930" s="731">
        <v>193746</v>
      </c>
      <c r="I930" s="731">
        <v>93746</v>
      </c>
      <c r="J930" s="731" t="s">
        <v>1064</v>
      </c>
      <c r="K930" s="731" t="s">
        <v>1065</v>
      </c>
      <c r="L930" s="734">
        <v>525.09999419916096</v>
      </c>
      <c r="M930" s="734">
        <v>5</v>
      </c>
      <c r="N930" s="735">
        <v>2625.4999709958047</v>
      </c>
    </row>
    <row r="931" spans="1:14" ht="14.45" customHeight="1" x14ac:dyDescent="0.2">
      <c r="A931" s="729" t="s">
        <v>615</v>
      </c>
      <c r="B931" s="730" t="s">
        <v>616</v>
      </c>
      <c r="C931" s="731" t="s">
        <v>636</v>
      </c>
      <c r="D931" s="732" t="s">
        <v>637</v>
      </c>
      <c r="E931" s="733">
        <v>50113001</v>
      </c>
      <c r="F931" s="732" t="s">
        <v>654</v>
      </c>
      <c r="G931" s="731" t="s">
        <v>655</v>
      </c>
      <c r="H931" s="731">
        <v>989721</v>
      </c>
      <c r="I931" s="731">
        <v>0</v>
      </c>
      <c r="J931" s="731" t="s">
        <v>1968</v>
      </c>
      <c r="K931" s="731" t="s">
        <v>329</v>
      </c>
      <c r="L931" s="734">
        <v>24.520000000000007</v>
      </c>
      <c r="M931" s="734">
        <v>2</v>
      </c>
      <c r="N931" s="735">
        <v>49.040000000000013</v>
      </c>
    </row>
    <row r="932" spans="1:14" ht="14.45" customHeight="1" x14ac:dyDescent="0.2">
      <c r="A932" s="729" t="s">
        <v>615</v>
      </c>
      <c r="B932" s="730" t="s">
        <v>616</v>
      </c>
      <c r="C932" s="731" t="s">
        <v>636</v>
      </c>
      <c r="D932" s="732" t="s">
        <v>637</v>
      </c>
      <c r="E932" s="733">
        <v>50113001</v>
      </c>
      <c r="F932" s="732" t="s">
        <v>654</v>
      </c>
      <c r="G932" s="731" t="s">
        <v>329</v>
      </c>
      <c r="H932" s="731">
        <v>849143</v>
      </c>
      <c r="I932" s="731">
        <v>155940</v>
      </c>
      <c r="J932" s="731" t="s">
        <v>1969</v>
      </c>
      <c r="K932" s="731" t="s">
        <v>329</v>
      </c>
      <c r="L932" s="734">
        <v>113.37</v>
      </c>
      <c r="M932" s="734">
        <v>1</v>
      </c>
      <c r="N932" s="735">
        <v>113.37</v>
      </c>
    </row>
    <row r="933" spans="1:14" ht="14.45" customHeight="1" x14ac:dyDescent="0.2">
      <c r="A933" s="729" t="s">
        <v>615</v>
      </c>
      <c r="B933" s="730" t="s">
        <v>616</v>
      </c>
      <c r="C933" s="731" t="s">
        <v>636</v>
      </c>
      <c r="D933" s="732" t="s">
        <v>637</v>
      </c>
      <c r="E933" s="733">
        <v>50113001</v>
      </c>
      <c r="F933" s="732" t="s">
        <v>654</v>
      </c>
      <c r="G933" s="731" t="s">
        <v>662</v>
      </c>
      <c r="H933" s="731">
        <v>100308</v>
      </c>
      <c r="I933" s="731">
        <v>100308</v>
      </c>
      <c r="J933" s="731" t="s">
        <v>1068</v>
      </c>
      <c r="K933" s="731" t="s">
        <v>1069</v>
      </c>
      <c r="L933" s="734">
        <v>40.852586206896547</v>
      </c>
      <c r="M933" s="734">
        <v>58</v>
      </c>
      <c r="N933" s="735">
        <v>2369.4499999999998</v>
      </c>
    </row>
    <row r="934" spans="1:14" ht="14.45" customHeight="1" x14ac:dyDescent="0.2">
      <c r="A934" s="729" t="s">
        <v>615</v>
      </c>
      <c r="B934" s="730" t="s">
        <v>616</v>
      </c>
      <c r="C934" s="731" t="s">
        <v>636</v>
      </c>
      <c r="D934" s="732" t="s">
        <v>637</v>
      </c>
      <c r="E934" s="733">
        <v>50113001</v>
      </c>
      <c r="F934" s="732" t="s">
        <v>654</v>
      </c>
      <c r="G934" s="731" t="s">
        <v>662</v>
      </c>
      <c r="H934" s="731">
        <v>846694</v>
      </c>
      <c r="I934" s="731">
        <v>100311</v>
      </c>
      <c r="J934" s="731" t="s">
        <v>1070</v>
      </c>
      <c r="K934" s="731" t="s">
        <v>1069</v>
      </c>
      <c r="L934" s="734">
        <v>65.220000000000013</v>
      </c>
      <c r="M934" s="734">
        <v>3</v>
      </c>
      <c r="N934" s="735">
        <v>195.66000000000003</v>
      </c>
    </row>
    <row r="935" spans="1:14" ht="14.45" customHeight="1" x14ac:dyDescent="0.2">
      <c r="A935" s="729" t="s">
        <v>615</v>
      </c>
      <c r="B935" s="730" t="s">
        <v>616</v>
      </c>
      <c r="C935" s="731" t="s">
        <v>636</v>
      </c>
      <c r="D935" s="732" t="s">
        <v>637</v>
      </c>
      <c r="E935" s="733">
        <v>50113001</v>
      </c>
      <c r="F935" s="732" t="s">
        <v>654</v>
      </c>
      <c r="G935" s="731" t="s">
        <v>662</v>
      </c>
      <c r="H935" s="731">
        <v>100306</v>
      </c>
      <c r="I935" s="731">
        <v>100306</v>
      </c>
      <c r="J935" s="731" t="s">
        <v>1070</v>
      </c>
      <c r="K935" s="731" t="s">
        <v>1970</v>
      </c>
      <c r="L935" s="734">
        <v>65.220003840154732</v>
      </c>
      <c r="M935" s="734">
        <v>1</v>
      </c>
      <c r="N935" s="735">
        <v>65.220003840154732</v>
      </c>
    </row>
    <row r="936" spans="1:14" ht="14.45" customHeight="1" x14ac:dyDescent="0.2">
      <c r="A936" s="729" t="s">
        <v>615</v>
      </c>
      <c r="B936" s="730" t="s">
        <v>616</v>
      </c>
      <c r="C936" s="731" t="s">
        <v>636</v>
      </c>
      <c r="D936" s="732" t="s">
        <v>637</v>
      </c>
      <c r="E936" s="733">
        <v>50113001</v>
      </c>
      <c r="F936" s="732" t="s">
        <v>654</v>
      </c>
      <c r="G936" s="731" t="s">
        <v>662</v>
      </c>
      <c r="H936" s="731">
        <v>225553</v>
      </c>
      <c r="I936" s="731">
        <v>225553</v>
      </c>
      <c r="J936" s="731" t="s">
        <v>1971</v>
      </c>
      <c r="K936" s="731" t="s">
        <v>1972</v>
      </c>
      <c r="L936" s="734">
        <v>7960.671077542328</v>
      </c>
      <c r="M936" s="734">
        <v>19.56206649999999</v>
      </c>
      <c r="N936" s="735">
        <v>155727.1770035096</v>
      </c>
    </row>
    <row r="937" spans="1:14" ht="14.45" customHeight="1" x14ac:dyDescent="0.2">
      <c r="A937" s="729" t="s">
        <v>615</v>
      </c>
      <c r="B937" s="730" t="s">
        <v>616</v>
      </c>
      <c r="C937" s="731" t="s">
        <v>636</v>
      </c>
      <c r="D937" s="732" t="s">
        <v>637</v>
      </c>
      <c r="E937" s="733">
        <v>50113001</v>
      </c>
      <c r="F937" s="732" t="s">
        <v>654</v>
      </c>
      <c r="G937" s="731" t="s">
        <v>662</v>
      </c>
      <c r="H937" s="731">
        <v>225555</v>
      </c>
      <c r="I937" s="731">
        <v>225555</v>
      </c>
      <c r="J937" s="731" t="s">
        <v>1071</v>
      </c>
      <c r="K937" s="731" t="s">
        <v>1072</v>
      </c>
      <c r="L937" s="734">
        <v>15274.885798258445</v>
      </c>
      <c r="M937" s="734">
        <v>37.707714100000004</v>
      </c>
      <c r="N937" s="735">
        <v>575981.02659087977</v>
      </c>
    </row>
    <row r="938" spans="1:14" ht="14.45" customHeight="1" x14ac:dyDescent="0.2">
      <c r="A938" s="729" t="s">
        <v>615</v>
      </c>
      <c r="B938" s="730" t="s">
        <v>616</v>
      </c>
      <c r="C938" s="731" t="s">
        <v>636</v>
      </c>
      <c r="D938" s="732" t="s">
        <v>637</v>
      </c>
      <c r="E938" s="733">
        <v>50113001</v>
      </c>
      <c r="F938" s="732" t="s">
        <v>654</v>
      </c>
      <c r="G938" s="731" t="s">
        <v>655</v>
      </c>
      <c r="H938" s="731">
        <v>210178</v>
      </c>
      <c r="I938" s="731">
        <v>210178</v>
      </c>
      <c r="J938" s="731" t="s">
        <v>1973</v>
      </c>
      <c r="K938" s="731" t="s">
        <v>1974</v>
      </c>
      <c r="L938" s="734">
        <v>1594.47</v>
      </c>
      <c r="M938" s="734">
        <v>1</v>
      </c>
      <c r="N938" s="735">
        <v>1594.47</v>
      </c>
    </row>
    <row r="939" spans="1:14" ht="14.45" customHeight="1" x14ac:dyDescent="0.2">
      <c r="A939" s="729" t="s">
        <v>615</v>
      </c>
      <c r="B939" s="730" t="s">
        <v>616</v>
      </c>
      <c r="C939" s="731" t="s">
        <v>636</v>
      </c>
      <c r="D939" s="732" t="s">
        <v>637</v>
      </c>
      <c r="E939" s="733">
        <v>50113001</v>
      </c>
      <c r="F939" s="732" t="s">
        <v>654</v>
      </c>
      <c r="G939" s="731" t="s">
        <v>655</v>
      </c>
      <c r="H939" s="731">
        <v>214337</v>
      </c>
      <c r="I939" s="731">
        <v>214337</v>
      </c>
      <c r="J939" s="731" t="s">
        <v>1075</v>
      </c>
      <c r="K939" s="731" t="s">
        <v>1076</v>
      </c>
      <c r="L939" s="734">
        <v>279.02000000000004</v>
      </c>
      <c r="M939" s="734">
        <v>4</v>
      </c>
      <c r="N939" s="735">
        <v>1116.0800000000002</v>
      </c>
    </row>
    <row r="940" spans="1:14" ht="14.45" customHeight="1" x14ac:dyDescent="0.2">
      <c r="A940" s="729" t="s">
        <v>615</v>
      </c>
      <c r="B940" s="730" t="s">
        <v>616</v>
      </c>
      <c r="C940" s="731" t="s">
        <v>636</v>
      </c>
      <c r="D940" s="732" t="s">
        <v>637</v>
      </c>
      <c r="E940" s="733">
        <v>50113001</v>
      </c>
      <c r="F940" s="732" t="s">
        <v>654</v>
      </c>
      <c r="G940" s="731" t="s">
        <v>655</v>
      </c>
      <c r="H940" s="731">
        <v>214355</v>
      </c>
      <c r="I940" s="731">
        <v>214355</v>
      </c>
      <c r="J940" s="731" t="s">
        <v>1077</v>
      </c>
      <c r="K940" s="731" t="s">
        <v>1076</v>
      </c>
      <c r="L940" s="734">
        <v>276.43999999999994</v>
      </c>
      <c r="M940" s="734">
        <v>10</v>
      </c>
      <c r="N940" s="735">
        <v>2764.3999999999996</v>
      </c>
    </row>
    <row r="941" spans="1:14" ht="14.45" customHeight="1" x14ac:dyDescent="0.2">
      <c r="A941" s="729" t="s">
        <v>615</v>
      </c>
      <c r="B941" s="730" t="s">
        <v>616</v>
      </c>
      <c r="C941" s="731" t="s">
        <v>636</v>
      </c>
      <c r="D941" s="732" t="s">
        <v>637</v>
      </c>
      <c r="E941" s="733">
        <v>50113001</v>
      </c>
      <c r="F941" s="732" t="s">
        <v>654</v>
      </c>
      <c r="G941" s="731" t="s">
        <v>655</v>
      </c>
      <c r="H941" s="731">
        <v>994318</v>
      </c>
      <c r="I941" s="731">
        <v>0</v>
      </c>
      <c r="J941" s="731" t="s">
        <v>1975</v>
      </c>
      <c r="K941" s="731" t="s">
        <v>329</v>
      </c>
      <c r="L941" s="734">
        <v>173.88</v>
      </c>
      <c r="M941" s="734">
        <v>3</v>
      </c>
      <c r="N941" s="735">
        <v>521.64</v>
      </c>
    </row>
    <row r="942" spans="1:14" ht="14.45" customHeight="1" x14ac:dyDescent="0.2">
      <c r="A942" s="729" t="s">
        <v>615</v>
      </c>
      <c r="B942" s="730" t="s">
        <v>616</v>
      </c>
      <c r="C942" s="731" t="s">
        <v>636</v>
      </c>
      <c r="D942" s="732" t="s">
        <v>637</v>
      </c>
      <c r="E942" s="733">
        <v>50113001</v>
      </c>
      <c r="F942" s="732" t="s">
        <v>654</v>
      </c>
      <c r="G942" s="731" t="s">
        <v>655</v>
      </c>
      <c r="H942" s="731">
        <v>176205</v>
      </c>
      <c r="I942" s="731">
        <v>180825</v>
      </c>
      <c r="J942" s="731" t="s">
        <v>1080</v>
      </c>
      <c r="K942" s="731" t="s">
        <v>1081</v>
      </c>
      <c r="L942" s="734">
        <v>104.64</v>
      </c>
      <c r="M942" s="734">
        <v>4</v>
      </c>
      <c r="N942" s="735">
        <v>418.56</v>
      </c>
    </row>
    <row r="943" spans="1:14" ht="14.45" customHeight="1" x14ac:dyDescent="0.2">
      <c r="A943" s="729" t="s">
        <v>615</v>
      </c>
      <c r="B943" s="730" t="s">
        <v>616</v>
      </c>
      <c r="C943" s="731" t="s">
        <v>636</v>
      </c>
      <c r="D943" s="732" t="s">
        <v>637</v>
      </c>
      <c r="E943" s="733">
        <v>50113001</v>
      </c>
      <c r="F943" s="732" t="s">
        <v>654</v>
      </c>
      <c r="G943" s="731" t="s">
        <v>655</v>
      </c>
      <c r="H943" s="731">
        <v>216572</v>
      </c>
      <c r="I943" s="731">
        <v>216572</v>
      </c>
      <c r="J943" s="731" t="s">
        <v>1082</v>
      </c>
      <c r="K943" s="731" t="s">
        <v>1083</v>
      </c>
      <c r="L943" s="734">
        <v>43.811296650561715</v>
      </c>
      <c r="M943" s="734">
        <v>270</v>
      </c>
      <c r="N943" s="735">
        <v>11829.050095651663</v>
      </c>
    </row>
    <row r="944" spans="1:14" ht="14.45" customHeight="1" x14ac:dyDescent="0.2">
      <c r="A944" s="729" t="s">
        <v>615</v>
      </c>
      <c r="B944" s="730" t="s">
        <v>616</v>
      </c>
      <c r="C944" s="731" t="s">
        <v>636</v>
      </c>
      <c r="D944" s="732" t="s">
        <v>637</v>
      </c>
      <c r="E944" s="733">
        <v>50113001</v>
      </c>
      <c r="F944" s="732" t="s">
        <v>654</v>
      </c>
      <c r="G944" s="731" t="s">
        <v>655</v>
      </c>
      <c r="H944" s="731">
        <v>223200</v>
      </c>
      <c r="I944" s="731">
        <v>223200</v>
      </c>
      <c r="J944" s="731" t="s">
        <v>1084</v>
      </c>
      <c r="K944" s="731" t="s">
        <v>1085</v>
      </c>
      <c r="L944" s="734">
        <v>75.61999999999999</v>
      </c>
      <c r="M944" s="734">
        <v>15</v>
      </c>
      <c r="N944" s="735">
        <v>1134.3</v>
      </c>
    </row>
    <row r="945" spans="1:14" ht="14.45" customHeight="1" x14ac:dyDescent="0.2">
      <c r="A945" s="729" t="s">
        <v>615</v>
      </c>
      <c r="B945" s="730" t="s">
        <v>616</v>
      </c>
      <c r="C945" s="731" t="s">
        <v>636</v>
      </c>
      <c r="D945" s="732" t="s">
        <v>637</v>
      </c>
      <c r="E945" s="733">
        <v>50113001</v>
      </c>
      <c r="F945" s="732" t="s">
        <v>654</v>
      </c>
      <c r="G945" s="731" t="s">
        <v>655</v>
      </c>
      <c r="H945" s="731">
        <v>502299</v>
      </c>
      <c r="I945" s="731">
        <v>9999999</v>
      </c>
      <c r="J945" s="731" t="s">
        <v>1976</v>
      </c>
      <c r="K945" s="731" t="s">
        <v>1977</v>
      </c>
      <c r="L945" s="734">
        <v>2840.46</v>
      </c>
      <c r="M945" s="734">
        <v>1</v>
      </c>
      <c r="N945" s="735">
        <v>2840.46</v>
      </c>
    </row>
    <row r="946" spans="1:14" ht="14.45" customHeight="1" x14ac:dyDescent="0.2">
      <c r="A946" s="729" t="s">
        <v>615</v>
      </c>
      <c r="B946" s="730" t="s">
        <v>616</v>
      </c>
      <c r="C946" s="731" t="s">
        <v>636</v>
      </c>
      <c r="D946" s="732" t="s">
        <v>637</v>
      </c>
      <c r="E946" s="733">
        <v>50113001</v>
      </c>
      <c r="F946" s="732" t="s">
        <v>654</v>
      </c>
      <c r="G946" s="731" t="s">
        <v>655</v>
      </c>
      <c r="H946" s="731">
        <v>51367</v>
      </c>
      <c r="I946" s="731">
        <v>51367</v>
      </c>
      <c r="J946" s="731" t="s">
        <v>1086</v>
      </c>
      <c r="K946" s="731" t="s">
        <v>1090</v>
      </c>
      <c r="L946" s="734">
        <v>92.949999999999989</v>
      </c>
      <c r="M946" s="734">
        <v>166</v>
      </c>
      <c r="N946" s="735">
        <v>15429.699999999997</v>
      </c>
    </row>
    <row r="947" spans="1:14" ht="14.45" customHeight="1" x14ac:dyDescent="0.2">
      <c r="A947" s="729" t="s">
        <v>615</v>
      </c>
      <c r="B947" s="730" t="s">
        <v>616</v>
      </c>
      <c r="C947" s="731" t="s">
        <v>636</v>
      </c>
      <c r="D947" s="732" t="s">
        <v>637</v>
      </c>
      <c r="E947" s="733">
        <v>50113001</v>
      </c>
      <c r="F947" s="732" t="s">
        <v>654</v>
      </c>
      <c r="G947" s="731" t="s">
        <v>655</v>
      </c>
      <c r="H947" s="731">
        <v>51383</v>
      </c>
      <c r="I947" s="731">
        <v>51383</v>
      </c>
      <c r="J947" s="731" t="s">
        <v>1086</v>
      </c>
      <c r="K947" s="731" t="s">
        <v>1087</v>
      </c>
      <c r="L947" s="734">
        <v>93.5</v>
      </c>
      <c r="M947" s="734">
        <v>80</v>
      </c>
      <c r="N947" s="735">
        <v>7480</v>
      </c>
    </row>
    <row r="948" spans="1:14" ht="14.45" customHeight="1" x14ac:dyDescent="0.2">
      <c r="A948" s="729" t="s">
        <v>615</v>
      </c>
      <c r="B948" s="730" t="s">
        <v>616</v>
      </c>
      <c r="C948" s="731" t="s">
        <v>636</v>
      </c>
      <c r="D948" s="732" t="s">
        <v>637</v>
      </c>
      <c r="E948" s="733">
        <v>50113001</v>
      </c>
      <c r="F948" s="732" t="s">
        <v>654</v>
      </c>
      <c r="G948" s="731" t="s">
        <v>655</v>
      </c>
      <c r="H948" s="731">
        <v>51384</v>
      </c>
      <c r="I948" s="731">
        <v>51384</v>
      </c>
      <c r="J948" s="731" t="s">
        <v>1086</v>
      </c>
      <c r="K948" s="731" t="s">
        <v>1089</v>
      </c>
      <c r="L948" s="734">
        <v>192.5</v>
      </c>
      <c r="M948" s="734">
        <v>75</v>
      </c>
      <c r="N948" s="735">
        <v>14437.5</v>
      </c>
    </row>
    <row r="949" spans="1:14" ht="14.45" customHeight="1" x14ac:dyDescent="0.2">
      <c r="A949" s="729" t="s">
        <v>615</v>
      </c>
      <c r="B949" s="730" t="s">
        <v>616</v>
      </c>
      <c r="C949" s="731" t="s">
        <v>636</v>
      </c>
      <c r="D949" s="732" t="s">
        <v>637</v>
      </c>
      <c r="E949" s="733">
        <v>50113001</v>
      </c>
      <c r="F949" s="732" t="s">
        <v>654</v>
      </c>
      <c r="G949" s="731" t="s">
        <v>655</v>
      </c>
      <c r="H949" s="731">
        <v>51366</v>
      </c>
      <c r="I949" s="731">
        <v>51366</v>
      </c>
      <c r="J949" s="731" t="s">
        <v>1086</v>
      </c>
      <c r="K949" s="731" t="s">
        <v>1088</v>
      </c>
      <c r="L949" s="734">
        <v>171.59999999999994</v>
      </c>
      <c r="M949" s="734">
        <v>471</v>
      </c>
      <c r="N949" s="735">
        <v>80823.599999999977</v>
      </c>
    </row>
    <row r="950" spans="1:14" ht="14.45" customHeight="1" x14ac:dyDescent="0.2">
      <c r="A950" s="729" t="s">
        <v>615</v>
      </c>
      <c r="B950" s="730" t="s">
        <v>616</v>
      </c>
      <c r="C950" s="731" t="s">
        <v>636</v>
      </c>
      <c r="D950" s="732" t="s">
        <v>637</v>
      </c>
      <c r="E950" s="733">
        <v>50113001</v>
      </c>
      <c r="F950" s="732" t="s">
        <v>654</v>
      </c>
      <c r="G950" s="731" t="s">
        <v>655</v>
      </c>
      <c r="H950" s="731">
        <v>151365</v>
      </c>
      <c r="I950" s="731">
        <v>51365</v>
      </c>
      <c r="J950" s="731" t="s">
        <v>1091</v>
      </c>
      <c r="K950" s="731" t="s">
        <v>1092</v>
      </c>
      <c r="L950" s="734">
        <v>8.5800003610012219</v>
      </c>
      <c r="M950" s="734">
        <v>24</v>
      </c>
      <c r="N950" s="735">
        <v>205.92000866402933</v>
      </c>
    </row>
    <row r="951" spans="1:14" ht="14.45" customHeight="1" x14ac:dyDescent="0.2">
      <c r="A951" s="729" t="s">
        <v>615</v>
      </c>
      <c r="B951" s="730" t="s">
        <v>616</v>
      </c>
      <c r="C951" s="731" t="s">
        <v>636</v>
      </c>
      <c r="D951" s="732" t="s">
        <v>637</v>
      </c>
      <c r="E951" s="733">
        <v>50113001</v>
      </c>
      <c r="F951" s="732" t="s">
        <v>654</v>
      </c>
      <c r="G951" s="731" t="s">
        <v>655</v>
      </c>
      <c r="H951" s="731">
        <v>197682</v>
      </c>
      <c r="I951" s="731">
        <v>97682</v>
      </c>
      <c r="J951" s="731" t="s">
        <v>1093</v>
      </c>
      <c r="K951" s="731" t="s">
        <v>1094</v>
      </c>
      <c r="L951" s="734">
        <v>9.2950034800871695</v>
      </c>
      <c r="M951" s="734">
        <v>305</v>
      </c>
      <c r="N951" s="735">
        <v>2834.9760614265865</v>
      </c>
    </row>
    <row r="952" spans="1:14" ht="14.45" customHeight="1" x14ac:dyDescent="0.2">
      <c r="A952" s="729" t="s">
        <v>615</v>
      </c>
      <c r="B952" s="730" t="s">
        <v>616</v>
      </c>
      <c r="C952" s="731" t="s">
        <v>636</v>
      </c>
      <c r="D952" s="732" t="s">
        <v>637</v>
      </c>
      <c r="E952" s="733">
        <v>50113001</v>
      </c>
      <c r="F952" s="732" t="s">
        <v>654</v>
      </c>
      <c r="G952" s="731" t="s">
        <v>655</v>
      </c>
      <c r="H952" s="731">
        <v>229133</v>
      </c>
      <c r="I952" s="731">
        <v>229133</v>
      </c>
      <c r="J952" s="731" t="s">
        <v>1097</v>
      </c>
      <c r="K952" s="731" t="s">
        <v>1098</v>
      </c>
      <c r="L952" s="734">
        <v>81.790000000000006</v>
      </c>
      <c r="M952" s="734">
        <v>2</v>
      </c>
      <c r="N952" s="735">
        <v>163.58000000000001</v>
      </c>
    </row>
    <row r="953" spans="1:14" ht="14.45" customHeight="1" x14ac:dyDescent="0.2">
      <c r="A953" s="729" t="s">
        <v>615</v>
      </c>
      <c r="B953" s="730" t="s">
        <v>616</v>
      </c>
      <c r="C953" s="731" t="s">
        <v>636</v>
      </c>
      <c r="D953" s="732" t="s">
        <v>637</v>
      </c>
      <c r="E953" s="733">
        <v>50113001</v>
      </c>
      <c r="F953" s="732" t="s">
        <v>654</v>
      </c>
      <c r="G953" s="731" t="s">
        <v>655</v>
      </c>
      <c r="H953" s="731">
        <v>229793</v>
      </c>
      <c r="I953" s="731">
        <v>229793</v>
      </c>
      <c r="J953" s="731" t="s">
        <v>1101</v>
      </c>
      <c r="K953" s="731" t="s">
        <v>1102</v>
      </c>
      <c r="L953" s="734">
        <v>132.84</v>
      </c>
      <c r="M953" s="734">
        <v>1</v>
      </c>
      <c r="N953" s="735">
        <v>132.84</v>
      </c>
    </row>
    <row r="954" spans="1:14" ht="14.45" customHeight="1" x14ac:dyDescent="0.2">
      <c r="A954" s="729" t="s">
        <v>615</v>
      </c>
      <c r="B954" s="730" t="s">
        <v>616</v>
      </c>
      <c r="C954" s="731" t="s">
        <v>636</v>
      </c>
      <c r="D954" s="732" t="s">
        <v>637</v>
      </c>
      <c r="E954" s="733">
        <v>50113001</v>
      </c>
      <c r="F954" s="732" t="s">
        <v>654</v>
      </c>
      <c r="G954" s="731" t="s">
        <v>655</v>
      </c>
      <c r="H954" s="731">
        <v>228521</v>
      </c>
      <c r="I954" s="731">
        <v>228521</v>
      </c>
      <c r="J954" s="731" t="s">
        <v>1103</v>
      </c>
      <c r="K954" s="731" t="s">
        <v>1104</v>
      </c>
      <c r="L954" s="734">
        <v>90.065000000000026</v>
      </c>
      <c r="M954" s="734">
        <v>4</v>
      </c>
      <c r="N954" s="735">
        <v>360.2600000000001</v>
      </c>
    </row>
    <row r="955" spans="1:14" ht="14.45" customHeight="1" x14ac:dyDescent="0.2">
      <c r="A955" s="729" t="s">
        <v>615</v>
      </c>
      <c r="B955" s="730" t="s">
        <v>616</v>
      </c>
      <c r="C955" s="731" t="s">
        <v>636</v>
      </c>
      <c r="D955" s="732" t="s">
        <v>637</v>
      </c>
      <c r="E955" s="733">
        <v>50113001</v>
      </c>
      <c r="F955" s="732" t="s">
        <v>654</v>
      </c>
      <c r="G955" s="731" t="s">
        <v>655</v>
      </c>
      <c r="H955" s="731">
        <v>229814</v>
      </c>
      <c r="I955" s="731">
        <v>229814</v>
      </c>
      <c r="J955" s="731" t="s">
        <v>1105</v>
      </c>
      <c r="K955" s="731" t="s">
        <v>1106</v>
      </c>
      <c r="L955" s="734">
        <v>59.390000000000022</v>
      </c>
      <c r="M955" s="734">
        <v>4</v>
      </c>
      <c r="N955" s="735">
        <v>237.56000000000009</v>
      </c>
    </row>
    <row r="956" spans="1:14" ht="14.45" customHeight="1" x14ac:dyDescent="0.2">
      <c r="A956" s="729" t="s">
        <v>615</v>
      </c>
      <c r="B956" s="730" t="s">
        <v>616</v>
      </c>
      <c r="C956" s="731" t="s">
        <v>636</v>
      </c>
      <c r="D956" s="732" t="s">
        <v>637</v>
      </c>
      <c r="E956" s="733">
        <v>50113001</v>
      </c>
      <c r="F956" s="732" t="s">
        <v>654</v>
      </c>
      <c r="G956" s="731" t="s">
        <v>655</v>
      </c>
      <c r="H956" s="731">
        <v>241991</v>
      </c>
      <c r="I956" s="731">
        <v>241991</v>
      </c>
      <c r="J956" s="731" t="s">
        <v>1109</v>
      </c>
      <c r="K956" s="731" t="s">
        <v>1111</v>
      </c>
      <c r="L956" s="734">
        <v>32.671249999999993</v>
      </c>
      <c r="M956" s="734">
        <v>8</v>
      </c>
      <c r="N956" s="735">
        <v>261.36999999999995</v>
      </c>
    </row>
    <row r="957" spans="1:14" ht="14.45" customHeight="1" x14ac:dyDescent="0.2">
      <c r="A957" s="729" t="s">
        <v>615</v>
      </c>
      <c r="B957" s="730" t="s">
        <v>616</v>
      </c>
      <c r="C957" s="731" t="s">
        <v>636</v>
      </c>
      <c r="D957" s="732" t="s">
        <v>637</v>
      </c>
      <c r="E957" s="733">
        <v>50113001</v>
      </c>
      <c r="F957" s="732" t="s">
        <v>654</v>
      </c>
      <c r="G957" s="731" t="s">
        <v>329</v>
      </c>
      <c r="H957" s="731">
        <v>168096</v>
      </c>
      <c r="I957" s="731">
        <v>168096</v>
      </c>
      <c r="J957" s="731" t="s">
        <v>1978</v>
      </c>
      <c r="K957" s="731" t="s">
        <v>1979</v>
      </c>
      <c r="L957" s="734">
        <v>97.094999999999999</v>
      </c>
      <c r="M957" s="734">
        <v>2</v>
      </c>
      <c r="N957" s="735">
        <v>194.19</v>
      </c>
    </row>
    <row r="958" spans="1:14" ht="14.45" customHeight="1" x14ac:dyDescent="0.2">
      <c r="A958" s="729" t="s">
        <v>615</v>
      </c>
      <c r="B958" s="730" t="s">
        <v>616</v>
      </c>
      <c r="C958" s="731" t="s">
        <v>636</v>
      </c>
      <c r="D958" s="732" t="s">
        <v>637</v>
      </c>
      <c r="E958" s="733">
        <v>50113001</v>
      </c>
      <c r="F958" s="732" t="s">
        <v>654</v>
      </c>
      <c r="G958" s="731" t="s">
        <v>655</v>
      </c>
      <c r="H958" s="731">
        <v>225166</v>
      </c>
      <c r="I958" s="731">
        <v>225166</v>
      </c>
      <c r="J958" s="731" t="s">
        <v>1980</v>
      </c>
      <c r="K958" s="731" t="s">
        <v>1981</v>
      </c>
      <c r="L958" s="734">
        <v>58.289999999999992</v>
      </c>
      <c r="M958" s="734">
        <v>1</v>
      </c>
      <c r="N958" s="735">
        <v>58.289999999999992</v>
      </c>
    </row>
    <row r="959" spans="1:14" ht="14.45" customHeight="1" x14ac:dyDescent="0.2">
      <c r="A959" s="729" t="s">
        <v>615</v>
      </c>
      <c r="B959" s="730" t="s">
        <v>616</v>
      </c>
      <c r="C959" s="731" t="s">
        <v>636</v>
      </c>
      <c r="D959" s="732" t="s">
        <v>637</v>
      </c>
      <c r="E959" s="733">
        <v>50113001</v>
      </c>
      <c r="F959" s="732" t="s">
        <v>654</v>
      </c>
      <c r="G959" s="731" t="s">
        <v>655</v>
      </c>
      <c r="H959" s="731">
        <v>224965</v>
      </c>
      <c r="I959" s="731">
        <v>224965</v>
      </c>
      <c r="J959" s="731" t="s">
        <v>1982</v>
      </c>
      <c r="K959" s="731" t="s">
        <v>1983</v>
      </c>
      <c r="L959" s="734">
        <v>107.75</v>
      </c>
      <c r="M959" s="734">
        <v>2</v>
      </c>
      <c r="N959" s="735">
        <v>215.5</v>
      </c>
    </row>
    <row r="960" spans="1:14" ht="14.45" customHeight="1" x14ac:dyDescent="0.2">
      <c r="A960" s="729" t="s">
        <v>615</v>
      </c>
      <c r="B960" s="730" t="s">
        <v>616</v>
      </c>
      <c r="C960" s="731" t="s">
        <v>636</v>
      </c>
      <c r="D960" s="732" t="s">
        <v>637</v>
      </c>
      <c r="E960" s="733">
        <v>50113001</v>
      </c>
      <c r="F960" s="732" t="s">
        <v>654</v>
      </c>
      <c r="G960" s="731" t="s">
        <v>329</v>
      </c>
      <c r="H960" s="731">
        <v>227475</v>
      </c>
      <c r="I960" s="731">
        <v>227475</v>
      </c>
      <c r="J960" s="731" t="s">
        <v>1114</v>
      </c>
      <c r="K960" s="731" t="s">
        <v>1115</v>
      </c>
      <c r="L960" s="734">
        <v>1283.605</v>
      </c>
      <c r="M960" s="734">
        <v>5.6</v>
      </c>
      <c r="N960" s="735">
        <v>7188.1880000000001</v>
      </c>
    </row>
    <row r="961" spans="1:14" ht="14.45" customHeight="1" x14ac:dyDescent="0.2">
      <c r="A961" s="729" t="s">
        <v>615</v>
      </c>
      <c r="B961" s="730" t="s">
        <v>616</v>
      </c>
      <c r="C961" s="731" t="s">
        <v>636</v>
      </c>
      <c r="D961" s="732" t="s">
        <v>637</v>
      </c>
      <c r="E961" s="733">
        <v>50113001</v>
      </c>
      <c r="F961" s="732" t="s">
        <v>654</v>
      </c>
      <c r="G961" s="731" t="s">
        <v>655</v>
      </c>
      <c r="H961" s="731">
        <v>850724</v>
      </c>
      <c r="I961" s="731">
        <v>120325</v>
      </c>
      <c r="J961" s="731" t="s">
        <v>1122</v>
      </c>
      <c r="K961" s="731" t="s">
        <v>1123</v>
      </c>
      <c r="L961" s="734">
        <v>47.604999999999997</v>
      </c>
      <c r="M961" s="734">
        <v>6</v>
      </c>
      <c r="N961" s="735">
        <v>285.63</v>
      </c>
    </row>
    <row r="962" spans="1:14" ht="14.45" customHeight="1" x14ac:dyDescent="0.2">
      <c r="A962" s="729" t="s">
        <v>615</v>
      </c>
      <c r="B962" s="730" t="s">
        <v>616</v>
      </c>
      <c r="C962" s="731" t="s">
        <v>636</v>
      </c>
      <c r="D962" s="732" t="s">
        <v>637</v>
      </c>
      <c r="E962" s="733">
        <v>50113001</v>
      </c>
      <c r="F962" s="732" t="s">
        <v>654</v>
      </c>
      <c r="G962" s="731" t="s">
        <v>655</v>
      </c>
      <c r="H962" s="731">
        <v>193724</v>
      </c>
      <c r="I962" s="731">
        <v>93724</v>
      </c>
      <c r="J962" s="731" t="s">
        <v>1984</v>
      </c>
      <c r="K962" s="731" t="s">
        <v>1985</v>
      </c>
      <c r="L962" s="734">
        <v>68.240007235989921</v>
      </c>
      <c r="M962" s="734">
        <v>3</v>
      </c>
      <c r="N962" s="735">
        <v>204.72002170796975</v>
      </c>
    </row>
    <row r="963" spans="1:14" ht="14.45" customHeight="1" x14ac:dyDescent="0.2">
      <c r="A963" s="729" t="s">
        <v>615</v>
      </c>
      <c r="B963" s="730" t="s">
        <v>616</v>
      </c>
      <c r="C963" s="731" t="s">
        <v>636</v>
      </c>
      <c r="D963" s="732" t="s">
        <v>637</v>
      </c>
      <c r="E963" s="733">
        <v>50113001</v>
      </c>
      <c r="F963" s="732" t="s">
        <v>654</v>
      </c>
      <c r="G963" s="731" t="s">
        <v>655</v>
      </c>
      <c r="H963" s="731">
        <v>202878</v>
      </c>
      <c r="I963" s="731">
        <v>202878</v>
      </c>
      <c r="J963" s="731" t="s">
        <v>1986</v>
      </c>
      <c r="K963" s="731" t="s">
        <v>1987</v>
      </c>
      <c r="L963" s="734">
        <v>51.771428571428565</v>
      </c>
      <c r="M963" s="734">
        <v>14</v>
      </c>
      <c r="N963" s="735">
        <v>724.8</v>
      </c>
    </row>
    <row r="964" spans="1:14" ht="14.45" customHeight="1" x14ac:dyDescent="0.2">
      <c r="A964" s="729" t="s">
        <v>615</v>
      </c>
      <c r="B964" s="730" t="s">
        <v>616</v>
      </c>
      <c r="C964" s="731" t="s">
        <v>636</v>
      </c>
      <c r="D964" s="732" t="s">
        <v>637</v>
      </c>
      <c r="E964" s="733">
        <v>50113001</v>
      </c>
      <c r="F964" s="732" t="s">
        <v>654</v>
      </c>
      <c r="G964" s="731" t="s">
        <v>655</v>
      </c>
      <c r="H964" s="731">
        <v>241411</v>
      </c>
      <c r="I964" s="731">
        <v>241411</v>
      </c>
      <c r="J964" s="731" t="s">
        <v>1988</v>
      </c>
      <c r="K964" s="731" t="s">
        <v>1989</v>
      </c>
      <c r="L964" s="734">
        <v>105.99</v>
      </c>
      <c r="M964" s="734">
        <v>1</v>
      </c>
      <c r="N964" s="735">
        <v>105.99</v>
      </c>
    </row>
    <row r="965" spans="1:14" ht="14.45" customHeight="1" x14ac:dyDescent="0.2">
      <c r="A965" s="729" t="s">
        <v>615</v>
      </c>
      <c r="B965" s="730" t="s">
        <v>616</v>
      </c>
      <c r="C965" s="731" t="s">
        <v>636</v>
      </c>
      <c r="D965" s="732" t="s">
        <v>637</v>
      </c>
      <c r="E965" s="733">
        <v>50113001</v>
      </c>
      <c r="F965" s="732" t="s">
        <v>654</v>
      </c>
      <c r="G965" s="731" t="s">
        <v>655</v>
      </c>
      <c r="H965" s="731">
        <v>241410</v>
      </c>
      <c r="I965" s="731">
        <v>241410</v>
      </c>
      <c r="J965" s="731" t="s">
        <v>1990</v>
      </c>
      <c r="K965" s="731" t="s">
        <v>1991</v>
      </c>
      <c r="L965" s="734">
        <v>410.43999999999994</v>
      </c>
      <c r="M965" s="734">
        <v>1</v>
      </c>
      <c r="N965" s="735">
        <v>410.43999999999994</v>
      </c>
    </row>
    <row r="966" spans="1:14" ht="14.45" customHeight="1" x14ac:dyDescent="0.2">
      <c r="A966" s="729" t="s">
        <v>615</v>
      </c>
      <c r="B966" s="730" t="s">
        <v>616</v>
      </c>
      <c r="C966" s="731" t="s">
        <v>636</v>
      </c>
      <c r="D966" s="732" t="s">
        <v>637</v>
      </c>
      <c r="E966" s="733">
        <v>50113001</v>
      </c>
      <c r="F966" s="732" t="s">
        <v>654</v>
      </c>
      <c r="G966" s="731" t="s">
        <v>662</v>
      </c>
      <c r="H966" s="731">
        <v>219052</v>
      </c>
      <c r="I966" s="731">
        <v>219052</v>
      </c>
      <c r="J966" s="731" t="s">
        <v>1992</v>
      </c>
      <c r="K966" s="731" t="s">
        <v>1993</v>
      </c>
      <c r="L966" s="734">
        <v>480.7</v>
      </c>
      <c r="M966" s="734">
        <v>1</v>
      </c>
      <c r="N966" s="735">
        <v>480.7</v>
      </c>
    </row>
    <row r="967" spans="1:14" ht="14.45" customHeight="1" x14ac:dyDescent="0.2">
      <c r="A967" s="729" t="s">
        <v>615</v>
      </c>
      <c r="B967" s="730" t="s">
        <v>616</v>
      </c>
      <c r="C967" s="731" t="s">
        <v>636</v>
      </c>
      <c r="D967" s="732" t="s">
        <v>637</v>
      </c>
      <c r="E967" s="733">
        <v>50113001</v>
      </c>
      <c r="F967" s="732" t="s">
        <v>654</v>
      </c>
      <c r="G967" s="731" t="s">
        <v>329</v>
      </c>
      <c r="H967" s="731">
        <v>242262</v>
      </c>
      <c r="I967" s="731">
        <v>242262</v>
      </c>
      <c r="J967" s="731" t="s">
        <v>1132</v>
      </c>
      <c r="K967" s="731" t="s">
        <v>1133</v>
      </c>
      <c r="L967" s="734">
        <v>188.73025588324049</v>
      </c>
      <c r="M967" s="734">
        <v>4.151793599999996</v>
      </c>
      <c r="N967" s="735">
        <v>783.56906850239943</v>
      </c>
    </row>
    <row r="968" spans="1:14" ht="14.45" customHeight="1" x14ac:dyDescent="0.2">
      <c r="A968" s="729" t="s">
        <v>615</v>
      </c>
      <c r="B968" s="730" t="s">
        <v>616</v>
      </c>
      <c r="C968" s="731" t="s">
        <v>636</v>
      </c>
      <c r="D968" s="732" t="s">
        <v>637</v>
      </c>
      <c r="E968" s="733">
        <v>50113001</v>
      </c>
      <c r="F968" s="732" t="s">
        <v>654</v>
      </c>
      <c r="G968" s="731" t="s">
        <v>662</v>
      </c>
      <c r="H968" s="731">
        <v>235101</v>
      </c>
      <c r="I968" s="731">
        <v>235101</v>
      </c>
      <c r="J968" s="731" t="s">
        <v>1134</v>
      </c>
      <c r="K968" s="731" t="s">
        <v>1135</v>
      </c>
      <c r="L968" s="734">
        <v>241.36199999999999</v>
      </c>
      <c r="M968" s="734">
        <v>73.502906899999985</v>
      </c>
      <c r="N968" s="735">
        <v>17740.808615197795</v>
      </c>
    </row>
    <row r="969" spans="1:14" ht="14.45" customHeight="1" x14ac:dyDescent="0.2">
      <c r="A969" s="729" t="s">
        <v>615</v>
      </c>
      <c r="B969" s="730" t="s">
        <v>616</v>
      </c>
      <c r="C969" s="731" t="s">
        <v>636</v>
      </c>
      <c r="D969" s="732" t="s">
        <v>637</v>
      </c>
      <c r="E969" s="733">
        <v>50113001</v>
      </c>
      <c r="F969" s="732" t="s">
        <v>654</v>
      </c>
      <c r="G969" s="731" t="s">
        <v>662</v>
      </c>
      <c r="H969" s="731">
        <v>235099</v>
      </c>
      <c r="I969" s="731">
        <v>235099</v>
      </c>
      <c r="J969" s="731" t="s">
        <v>1134</v>
      </c>
      <c r="K969" s="731" t="s">
        <v>1136</v>
      </c>
      <c r="L969" s="734">
        <v>54.468771891410675</v>
      </c>
      <c r="M969" s="734">
        <v>179.28803260000004</v>
      </c>
      <c r="N969" s="735">
        <v>9765.5989505492034</v>
      </c>
    </row>
    <row r="970" spans="1:14" ht="14.45" customHeight="1" x14ac:dyDescent="0.2">
      <c r="A970" s="729" t="s">
        <v>615</v>
      </c>
      <c r="B970" s="730" t="s">
        <v>616</v>
      </c>
      <c r="C970" s="731" t="s">
        <v>636</v>
      </c>
      <c r="D970" s="732" t="s">
        <v>637</v>
      </c>
      <c r="E970" s="733">
        <v>50113001</v>
      </c>
      <c r="F970" s="732" t="s">
        <v>654</v>
      </c>
      <c r="G970" s="731" t="s">
        <v>662</v>
      </c>
      <c r="H970" s="731">
        <v>235100</v>
      </c>
      <c r="I970" s="731">
        <v>235100</v>
      </c>
      <c r="J970" s="731" t="s">
        <v>1134</v>
      </c>
      <c r="K970" s="731" t="s">
        <v>1133</v>
      </c>
      <c r="L970" s="734">
        <v>158.13599999999994</v>
      </c>
      <c r="M970" s="734">
        <v>186.93</v>
      </c>
      <c r="N970" s="735">
        <v>29560.362479999989</v>
      </c>
    </row>
    <row r="971" spans="1:14" ht="14.45" customHeight="1" x14ac:dyDescent="0.2">
      <c r="A971" s="729" t="s">
        <v>615</v>
      </c>
      <c r="B971" s="730" t="s">
        <v>616</v>
      </c>
      <c r="C971" s="731" t="s">
        <v>636</v>
      </c>
      <c r="D971" s="732" t="s">
        <v>637</v>
      </c>
      <c r="E971" s="733">
        <v>50113001</v>
      </c>
      <c r="F971" s="732" t="s">
        <v>654</v>
      </c>
      <c r="G971" s="731" t="s">
        <v>655</v>
      </c>
      <c r="H971" s="731">
        <v>193157</v>
      </c>
      <c r="I971" s="731">
        <v>93157</v>
      </c>
      <c r="J971" s="731" t="s">
        <v>1137</v>
      </c>
      <c r="K971" s="731" t="s">
        <v>1138</v>
      </c>
      <c r="L971" s="734">
        <v>136.02000000000001</v>
      </c>
      <c r="M971" s="734">
        <v>1</v>
      </c>
      <c r="N971" s="735">
        <v>136.02000000000001</v>
      </c>
    </row>
    <row r="972" spans="1:14" ht="14.45" customHeight="1" x14ac:dyDescent="0.2">
      <c r="A972" s="729" t="s">
        <v>615</v>
      </c>
      <c r="B972" s="730" t="s">
        <v>616</v>
      </c>
      <c r="C972" s="731" t="s">
        <v>636</v>
      </c>
      <c r="D972" s="732" t="s">
        <v>637</v>
      </c>
      <c r="E972" s="733">
        <v>50113001</v>
      </c>
      <c r="F972" s="732" t="s">
        <v>654</v>
      </c>
      <c r="G972" s="731" t="s">
        <v>655</v>
      </c>
      <c r="H972" s="731">
        <v>218183</v>
      </c>
      <c r="I972" s="731">
        <v>218183</v>
      </c>
      <c r="J972" s="731" t="s">
        <v>1994</v>
      </c>
      <c r="K972" s="731" t="s">
        <v>1995</v>
      </c>
      <c r="L972" s="734">
        <v>565.88</v>
      </c>
      <c r="M972" s="734">
        <v>3</v>
      </c>
      <c r="N972" s="735">
        <v>1697.64</v>
      </c>
    </row>
    <row r="973" spans="1:14" ht="14.45" customHeight="1" x14ac:dyDescent="0.2">
      <c r="A973" s="729" t="s">
        <v>615</v>
      </c>
      <c r="B973" s="730" t="s">
        <v>616</v>
      </c>
      <c r="C973" s="731" t="s">
        <v>636</v>
      </c>
      <c r="D973" s="732" t="s">
        <v>637</v>
      </c>
      <c r="E973" s="733">
        <v>50113001</v>
      </c>
      <c r="F973" s="732" t="s">
        <v>654</v>
      </c>
      <c r="G973" s="731" t="s">
        <v>655</v>
      </c>
      <c r="H973" s="731">
        <v>218186</v>
      </c>
      <c r="I973" s="731">
        <v>218186</v>
      </c>
      <c r="J973" s="731" t="s">
        <v>1996</v>
      </c>
      <c r="K973" s="731" t="s">
        <v>1997</v>
      </c>
      <c r="L973" s="734">
        <v>172.57000000000002</v>
      </c>
      <c r="M973" s="734">
        <v>3</v>
      </c>
      <c r="N973" s="735">
        <v>517.71</v>
      </c>
    </row>
    <row r="974" spans="1:14" ht="14.45" customHeight="1" x14ac:dyDescent="0.2">
      <c r="A974" s="729" t="s">
        <v>615</v>
      </c>
      <c r="B974" s="730" t="s">
        <v>616</v>
      </c>
      <c r="C974" s="731" t="s">
        <v>636</v>
      </c>
      <c r="D974" s="732" t="s">
        <v>637</v>
      </c>
      <c r="E974" s="733">
        <v>50113001</v>
      </c>
      <c r="F974" s="732" t="s">
        <v>654</v>
      </c>
      <c r="G974" s="731" t="s">
        <v>655</v>
      </c>
      <c r="H974" s="731">
        <v>134822</v>
      </c>
      <c r="I974" s="731">
        <v>134822</v>
      </c>
      <c r="J974" s="731" t="s">
        <v>1998</v>
      </c>
      <c r="K974" s="731" t="s">
        <v>1654</v>
      </c>
      <c r="L974" s="734">
        <v>207.56</v>
      </c>
      <c r="M974" s="734">
        <v>2</v>
      </c>
      <c r="N974" s="735">
        <v>415.12</v>
      </c>
    </row>
    <row r="975" spans="1:14" ht="14.45" customHeight="1" x14ac:dyDescent="0.2">
      <c r="A975" s="729" t="s">
        <v>615</v>
      </c>
      <c r="B975" s="730" t="s">
        <v>616</v>
      </c>
      <c r="C975" s="731" t="s">
        <v>636</v>
      </c>
      <c r="D975" s="732" t="s">
        <v>637</v>
      </c>
      <c r="E975" s="733">
        <v>50113001</v>
      </c>
      <c r="F975" s="732" t="s">
        <v>654</v>
      </c>
      <c r="G975" s="731" t="s">
        <v>655</v>
      </c>
      <c r="H975" s="731">
        <v>134824</v>
      </c>
      <c r="I975" s="731">
        <v>134824</v>
      </c>
      <c r="J975" s="731" t="s">
        <v>1141</v>
      </c>
      <c r="K975" s="731" t="s">
        <v>1142</v>
      </c>
      <c r="L975" s="734">
        <v>326.46993935483869</v>
      </c>
      <c r="M975" s="734">
        <v>155</v>
      </c>
      <c r="N975" s="735">
        <v>50602.840599999996</v>
      </c>
    </row>
    <row r="976" spans="1:14" ht="14.45" customHeight="1" x14ac:dyDescent="0.2">
      <c r="A976" s="729" t="s">
        <v>615</v>
      </c>
      <c r="B976" s="730" t="s">
        <v>616</v>
      </c>
      <c r="C976" s="731" t="s">
        <v>636</v>
      </c>
      <c r="D976" s="732" t="s">
        <v>637</v>
      </c>
      <c r="E976" s="733">
        <v>50113001</v>
      </c>
      <c r="F976" s="732" t="s">
        <v>654</v>
      </c>
      <c r="G976" s="731" t="s">
        <v>662</v>
      </c>
      <c r="H976" s="731">
        <v>162748</v>
      </c>
      <c r="I976" s="731">
        <v>162748</v>
      </c>
      <c r="J976" s="731" t="s">
        <v>1143</v>
      </c>
      <c r="K976" s="731" t="s">
        <v>1238</v>
      </c>
      <c r="L976" s="734">
        <v>753.9</v>
      </c>
      <c r="M976" s="734">
        <v>1</v>
      </c>
      <c r="N976" s="735">
        <v>753.9</v>
      </c>
    </row>
    <row r="977" spans="1:14" ht="14.45" customHeight="1" x14ac:dyDescent="0.2">
      <c r="A977" s="729" t="s">
        <v>615</v>
      </c>
      <c r="B977" s="730" t="s">
        <v>616</v>
      </c>
      <c r="C977" s="731" t="s">
        <v>636</v>
      </c>
      <c r="D977" s="732" t="s">
        <v>637</v>
      </c>
      <c r="E977" s="733">
        <v>50113001</v>
      </c>
      <c r="F977" s="732" t="s">
        <v>654</v>
      </c>
      <c r="G977" s="731" t="s">
        <v>655</v>
      </c>
      <c r="H977" s="731">
        <v>502387</v>
      </c>
      <c r="I977" s="731">
        <v>999999</v>
      </c>
      <c r="J977" s="731" t="s">
        <v>1999</v>
      </c>
      <c r="K977" s="731" t="s">
        <v>1144</v>
      </c>
      <c r="L977" s="734">
        <v>352</v>
      </c>
      <c r="M977" s="734">
        <v>1</v>
      </c>
      <c r="N977" s="735">
        <v>352</v>
      </c>
    </row>
    <row r="978" spans="1:14" ht="14.45" customHeight="1" x14ac:dyDescent="0.2">
      <c r="A978" s="729" t="s">
        <v>615</v>
      </c>
      <c r="B978" s="730" t="s">
        <v>616</v>
      </c>
      <c r="C978" s="731" t="s">
        <v>636</v>
      </c>
      <c r="D978" s="732" t="s">
        <v>637</v>
      </c>
      <c r="E978" s="733">
        <v>50113001</v>
      </c>
      <c r="F978" s="732" t="s">
        <v>654</v>
      </c>
      <c r="G978" s="731" t="s">
        <v>655</v>
      </c>
      <c r="H978" s="731">
        <v>166775</v>
      </c>
      <c r="I978" s="731">
        <v>166775</v>
      </c>
      <c r="J978" s="731" t="s">
        <v>2000</v>
      </c>
      <c r="K978" s="731" t="s">
        <v>2001</v>
      </c>
      <c r="L978" s="734">
        <v>123.17</v>
      </c>
      <c r="M978" s="734">
        <v>1</v>
      </c>
      <c r="N978" s="735">
        <v>123.17</v>
      </c>
    </row>
    <row r="979" spans="1:14" ht="14.45" customHeight="1" x14ac:dyDescent="0.2">
      <c r="A979" s="729" t="s">
        <v>615</v>
      </c>
      <c r="B979" s="730" t="s">
        <v>616</v>
      </c>
      <c r="C979" s="731" t="s">
        <v>636</v>
      </c>
      <c r="D979" s="732" t="s">
        <v>637</v>
      </c>
      <c r="E979" s="733">
        <v>50113001</v>
      </c>
      <c r="F979" s="732" t="s">
        <v>654</v>
      </c>
      <c r="G979" s="731" t="s">
        <v>655</v>
      </c>
      <c r="H979" s="731">
        <v>185287</v>
      </c>
      <c r="I979" s="731">
        <v>185287</v>
      </c>
      <c r="J979" s="731" t="s">
        <v>1149</v>
      </c>
      <c r="K979" s="731" t="s">
        <v>1150</v>
      </c>
      <c r="L979" s="734">
        <v>664.2700000000001</v>
      </c>
      <c r="M979" s="734">
        <v>1</v>
      </c>
      <c r="N979" s="735">
        <v>664.2700000000001</v>
      </c>
    </row>
    <row r="980" spans="1:14" ht="14.45" customHeight="1" x14ac:dyDescent="0.2">
      <c r="A980" s="729" t="s">
        <v>615</v>
      </c>
      <c r="B980" s="730" t="s">
        <v>616</v>
      </c>
      <c r="C980" s="731" t="s">
        <v>636</v>
      </c>
      <c r="D980" s="732" t="s">
        <v>637</v>
      </c>
      <c r="E980" s="733">
        <v>50113001</v>
      </c>
      <c r="F980" s="732" t="s">
        <v>654</v>
      </c>
      <c r="G980" s="731" t="s">
        <v>655</v>
      </c>
      <c r="H980" s="731">
        <v>101674</v>
      </c>
      <c r="I980" s="731">
        <v>1674</v>
      </c>
      <c r="J980" s="731" t="s">
        <v>2002</v>
      </c>
      <c r="K980" s="731" t="s">
        <v>329</v>
      </c>
      <c r="L980" s="734">
        <v>96.370000000000061</v>
      </c>
      <c r="M980" s="734">
        <v>1</v>
      </c>
      <c r="N980" s="735">
        <v>96.370000000000061</v>
      </c>
    </row>
    <row r="981" spans="1:14" ht="14.45" customHeight="1" x14ac:dyDescent="0.2">
      <c r="A981" s="729" t="s">
        <v>615</v>
      </c>
      <c r="B981" s="730" t="s">
        <v>616</v>
      </c>
      <c r="C981" s="731" t="s">
        <v>636</v>
      </c>
      <c r="D981" s="732" t="s">
        <v>637</v>
      </c>
      <c r="E981" s="733">
        <v>50113001</v>
      </c>
      <c r="F981" s="732" t="s">
        <v>654</v>
      </c>
      <c r="G981" s="731" t="s">
        <v>655</v>
      </c>
      <c r="H981" s="731">
        <v>102486</v>
      </c>
      <c r="I981" s="731">
        <v>2486</v>
      </c>
      <c r="J981" s="731" t="s">
        <v>2003</v>
      </c>
      <c r="K981" s="731" t="s">
        <v>2004</v>
      </c>
      <c r="L981" s="734">
        <v>121.6383118119852</v>
      </c>
      <c r="M981" s="734">
        <v>231</v>
      </c>
      <c r="N981" s="735">
        <v>28098.450028568583</v>
      </c>
    </row>
    <row r="982" spans="1:14" ht="14.45" customHeight="1" x14ac:dyDescent="0.2">
      <c r="A982" s="729" t="s">
        <v>615</v>
      </c>
      <c r="B982" s="730" t="s">
        <v>616</v>
      </c>
      <c r="C982" s="731" t="s">
        <v>636</v>
      </c>
      <c r="D982" s="732" t="s">
        <v>637</v>
      </c>
      <c r="E982" s="733">
        <v>50113001</v>
      </c>
      <c r="F982" s="732" t="s">
        <v>654</v>
      </c>
      <c r="G982" s="731" t="s">
        <v>655</v>
      </c>
      <c r="H982" s="731">
        <v>845697</v>
      </c>
      <c r="I982" s="731">
        <v>200935</v>
      </c>
      <c r="J982" s="731" t="s">
        <v>1158</v>
      </c>
      <c r="K982" s="731" t="s">
        <v>1159</v>
      </c>
      <c r="L982" s="734">
        <v>44.664815358957767</v>
      </c>
      <c r="M982" s="734">
        <v>27</v>
      </c>
      <c r="N982" s="735">
        <v>1205.9500146918597</v>
      </c>
    </row>
    <row r="983" spans="1:14" ht="14.45" customHeight="1" x14ac:dyDescent="0.2">
      <c r="A983" s="729" t="s">
        <v>615</v>
      </c>
      <c r="B983" s="730" t="s">
        <v>616</v>
      </c>
      <c r="C983" s="731" t="s">
        <v>636</v>
      </c>
      <c r="D983" s="732" t="s">
        <v>637</v>
      </c>
      <c r="E983" s="733">
        <v>50113001</v>
      </c>
      <c r="F983" s="732" t="s">
        <v>654</v>
      </c>
      <c r="G983" s="731" t="s">
        <v>655</v>
      </c>
      <c r="H983" s="731">
        <v>100489</v>
      </c>
      <c r="I983" s="731">
        <v>489</v>
      </c>
      <c r="J983" s="731" t="s">
        <v>1162</v>
      </c>
      <c r="K983" s="731" t="s">
        <v>1164</v>
      </c>
      <c r="L983" s="734">
        <v>47.140000000000008</v>
      </c>
      <c r="M983" s="734">
        <v>34</v>
      </c>
      <c r="N983" s="735">
        <v>1602.7600000000002</v>
      </c>
    </row>
    <row r="984" spans="1:14" ht="14.45" customHeight="1" x14ac:dyDescent="0.2">
      <c r="A984" s="729" t="s">
        <v>615</v>
      </c>
      <c r="B984" s="730" t="s">
        <v>616</v>
      </c>
      <c r="C984" s="731" t="s">
        <v>636</v>
      </c>
      <c r="D984" s="732" t="s">
        <v>637</v>
      </c>
      <c r="E984" s="733">
        <v>50113001</v>
      </c>
      <c r="F984" s="732" t="s">
        <v>654</v>
      </c>
      <c r="G984" s="731" t="s">
        <v>655</v>
      </c>
      <c r="H984" s="731">
        <v>230426</v>
      </c>
      <c r="I984" s="731">
        <v>230426</v>
      </c>
      <c r="J984" s="731" t="s">
        <v>1162</v>
      </c>
      <c r="K984" s="731" t="s">
        <v>1163</v>
      </c>
      <c r="L984" s="734">
        <v>76.864999999999995</v>
      </c>
      <c r="M984" s="734">
        <v>10</v>
      </c>
      <c r="N984" s="735">
        <v>768.65</v>
      </c>
    </row>
    <row r="985" spans="1:14" ht="14.45" customHeight="1" x14ac:dyDescent="0.2">
      <c r="A985" s="729" t="s">
        <v>615</v>
      </c>
      <c r="B985" s="730" t="s">
        <v>616</v>
      </c>
      <c r="C985" s="731" t="s">
        <v>636</v>
      </c>
      <c r="D985" s="732" t="s">
        <v>637</v>
      </c>
      <c r="E985" s="733">
        <v>50113001</v>
      </c>
      <c r="F985" s="732" t="s">
        <v>654</v>
      </c>
      <c r="G985" s="731" t="s">
        <v>662</v>
      </c>
      <c r="H985" s="731">
        <v>169623</v>
      </c>
      <c r="I985" s="731">
        <v>169623</v>
      </c>
      <c r="J985" s="731" t="s">
        <v>2005</v>
      </c>
      <c r="K985" s="731" t="s">
        <v>1457</v>
      </c>
      <c r="L985" s="734">
        <v>32.960000000000008</v>
      </c>
      <c r="M985" s="734">
        <v>2</v>
      </c>
      <c r="N985" s="735">
        <v>65.920000000000016</v>
      </c>
    </row>
    <row r="986" spans="1:14" ht="14.45" customHeight="1" x14ac:dyDescent="0.2">
      <c r="A986" s="729" t="s">
        <v>615</v>
      </c>
      <c r="B986" s="730" t="s">
        <v>616</v>
      </c>
      <c r="C986" s="731" t="s">
        <v>636</v>
      </c>
      <c r="D986" s="732" t="s">
        <v>637</v>
      </c>
      <c r="E986" s="733">
        <v>50113001</v>
      </c>
      <c r="F986" s="732" t="s">
        <v>654</v>
      </c>
      <c r="G986" s="731" t="s">
        <v>655</v>
      </c>
      <c r="H986" s="731">
        <v>158746</v>
      </c>
      <c r="I986" s="731">
        <v>58746</v>
      </c>
      <c r="J986" s="731" t="s">
        <v>2006</v>
      </c>
      <c r="K986" s="731" t="s">
        <v>2007</v>
      </c>
      <c r="L986" s="734">
        <v>362.57999999999993</v>
      </c>
      <c r="M986" s="734">
        <v>3</v>
      </c>
      <c r="N986" s="735">
        <v>1087.7399999999998</v>
      </c>
    </row>
    <row r="987" spans="1:14" ht="14.45" customHeight="1" x14ac:dyDescent="0.2">
      <c r="A987" s="729" t="s">
        <v>615</v>
      </c>
      <c r="B987" s="730" t="s">
        <v>616</v>
      </c>
      <c r="C987" s="731" t="s">
        <v>636</v>
      </c>
      <c r="D987" s="732" t="s">
        <v>637</v>
      </c>
      <c r="E987" s="733">
        <v>50113001</v>
      </c>
      <c r="F987" s="732" t="s">
        <v>654</v>
      </c>
      <c r="G987" s="731" t="s">
        <v>655</v>
      </c>
      <c r="H987" s="731">
        <v>224858</v>
      </c>
      <c r="I987" s="731">
        <v>224858</v>
      </c>
      <c r="J987" s="731" t="s">
        <v>2008</v>
      </c>
      <c r="K987" s="731" t="s">
        <v>2009</v>
      </c>
      <c r="L987" s="734">
        <v>1003.98</v>
      </c>
      <c r="M987" s="734">
        <v>1</v>
      </c>
      <c r="N987" s="735">
        <v>1003.98</v>
      </c>
    </row>
    <row r="988" spans="1:14" ht="14.45" customHeight="1" x14ac:dyDescent="0.2">
      <c r="A988" s="729" t="s">
        <v>615</v>
      </c>
      <c r="B988" s="730" t="s">
        <v>616</v>
      </c>
      <c r="C988" s="731" t="s">
        <v>636</v>
      </c>
      <c r="D988" s="732" t="s">
        <v>637</v>
      </c>
      <c r="E988" s="733">
        <v>50113001</v>
      </c>
      <c r="F988" s="732" t="s">
        <v>654</v>
      </c>
      <c r="G988" s="731" t="s">
        <v>662</v>
      </c>
      <c r="H988" s="731">
        <v>237595</v>
      </c>
      <c r="I988" s="731">
        <v>237595</v>
      </c>
      <c r="J988" s="731" t="s">
        <v>1167</v>
      </c>
      <c r="K988" s="731" t="s">
        <v>1168</v>
      </c>
      <c r="L988" s="734">
        <v>122.46333333333332</v>
      </c>
      <c r="M988" s="734">
        <v>6</v>
      </c>
      <c r="N988" s="735">
        <v>734.78</v>
      </c>
    </row>
    <row r="989" spans="1:14" ht="14.45" customHeight="1" x14ac:dyDescent="0.2">
      <c r="A989" s="729" t="s">
        <v>615</v>
      </c>
      <c r="B989" s="730" t="s">
        <v>616</v>
      </c>
      <c r="C989" s="731" t="s">
        <v>636</v>
      </c>
      <c r="D989" s="732" t="s">
        <v>637</v>
      </c>
      <c r="E989" s="733">
        <v>50113001</v>
      </c>
      <c r="F989" s="732" t="s">
        <v>654</v>
      </c>
      <c r="G989" s="731" t="s">
        <v>655</v>
      </c>
      <c r="H989" s="731">
        <v>502262</v>
      </c>
      <c r="I989" s="731">
        <v>0</v>
      </c>
      <c r="J989" s="731" t="s">
        <v>1170</v>
      </c>
      <c r="K989" s="731" t="s">
        <v>1171</v>
      </c>
      <c r="L989" s="734">
        <v>269.38486712622557</v>
      </c>
      <c r="M989" s="734">
        <v>3</v>
      </c>
      <c r="N989" s="735">
        <v>808.15460137867672</v>
      </c>
    </row>
    <row r="990" spans="1:14" ht="14.45" customHeight="1" x14ac:dyDescent="0.2">
      <c r="A990" s="729" t="s">
        <v>615</v>
      </c>
      <c r="B990" s="730" t="s">
        <v>616</v>
      </c>
      <c r="C990" s="731" t="s">
        <v>636</v>
      </c>
      <c r="D990" s="732" t="s">
        <v>637</v>
      </c>
      <c r="E990" s="733">
        <v>50113001</v>
      </c>
      <c r="F990" s="732" t="s">
        <v>654</v>
      </c>
      <c r="G990" s="731" t="s">
        <v>655</v>
      </c>
      <c r="H990" s="731">
        <v>900881</v>
      </c>
      <c r="I990" s="731">
        <v>0</v>
      </c>
      <c r="J990" s="731" t="s">
        <v>2010</v>
      </c>
      <c r="K990" s="731" t="s">
        <v>329</v>
      </c>
      <c r="L990" s="734">
        <v>150.81523561818625</v>
      </c>
      <c r="M990" s="734">
        <v>2</v>
      </c>
      <c r="N990" s="735">
        <v>301.6304712363725</v>
      </c>
    </row>
    <row r="991" spans="1:14" ht="14.45" customHeight="1" x14ac:dyDescent="0.2">
      <c r="A991" s="729" t="s">
        <v>615</v>
      </c>
      <c r="B991" s="730" t="s">
        <v>616</v>
      </c>
      <c r="C991" s="731" t="s">
        <v>636</v>
      </c>
      <c r="D991" s="732" t="s">
        <v>637</v>
      </c>
      <c r="E991" s="733">
        <v>50113001</v>
      </c>
      <c r="F991" s="732" t="s">
        <v>654</v>
      </c>
      <c r="G991" s="731" t="s">
        <v>655</v>
      </c>
      <c r="H991" s="731">
        <v>900497</v>
      </c>
      <c r="I991" s="731">
        <v>0</v>
      </c>
      <c r="J991" s="731" t="s">
        <v>1172</v>
      </c>
      <c r="K991" s="731" t="s">
        <v>329</v>
      </c>
      <c r="L991" s="734">
        <v>555.92030500062697</v>
      </c>
      <c r="M991" s="734">
        <v>18</v>
      </c>
      <c r="N991" s="735">
        <v>10006.565490011286</v>
      </c>
    </row>
    <row r="992" spans="1:14" ht="14.45" customHeight="1" x14ac:dyDescent="0.2">
      <c r="A992" s="729" t="s">
        <v>615</v>
      </c>
      <c r="B992" s="730" t="s">
        <v>616</v>
      </c>
      <c r="C992" s="731" t="s">
        <v>636</v>
      </c>
      <c r="D992" s="732" t="s">
        <v>637</v>
      </c>
      <c r="E992" s="733">
        <v>50113001</v>
      </c>
      <c r="F992" s="732" t="s">
        <v>654</v>
      </c>
      <c r="G992" s="731" t="s">
        <v>655</v>
      </c>
      <c r="H992" s="731">
        <v>394073</v>
      </c>
      <c r="I992" s="731">
        <v>1000</v>
      </c>
      <c r="J992" s="731" t="s">
        <v>1173</v>
      </c>
      <c r="K992" s="731" t="s">
        <v>1174</v>
      </c>
      <c r="L992" s="734">
        <v>290.57560666270774</v>
      </c>
      <c r="M992" s="734">
        <v>2</v>
      </c>
      <c r="N992" s="735">
        <v>581.15121332541548</v>
      </c>
    </row>
    <row r="993" spans="1:14" ht="14.45" customHeight="1" x14ac:dyDescent="0.2">
      <c r="A993" s="729" t="s">
        <v>615</v>
      </c>
      <c r="B993" s="730" t="s">
        <v>616</v>
      </c>
      <c r="C993" s="731" t="s">
        <v>636</v>
      </c>
      <c r="D993" s="732" t="s">
        <v>637</v>
      </c>
      <c r="E993" s="733">
        <v>50113001</v>
      </c>
      <c r="F993" s="732" t="s">
        <v>654</v>
      </c>
      <c r="G993" s="731" t="s">
        <v>655</v>
      </c>
      <c r="H993" s="731">
        <v>501915</v>
      </c>
      <c r="I993" s="731">
        <v>1000</v>
      </c>
      <c r="J993" s="731" t="s">
        <v>1173</v>
      </c>
      <c r="K993" s="731" t="s">
        <v>1175</v>
      </c>
      <c r="L993" s="734">
        <v>432.86072748898198</v>
      </c>
      <c r="M993" s="734">
        <v>2</v>
      </c>
      <c r="N993" s="735">
        <v>865.72145497796396</v>
      </c>
    </row>
    <row r="994" spans="1:14" ht="14.45" customHeight="1" x14ac:dyDescent="0.2">
      <c r="A994" s="729" t="s">
        <v>615</v>
      </c>
      <c r="B994" s="730" t="s">
        <v>616</v>
      </c>
      <c r="C994" s="731" t="s">
        <v>636</v>
      </c>
      <c r="D994" s="732" t="s">
        <v>637</v>
      </c>
      <c r="E994" s="733">
        <v>50113001</v>
      </c>
      <c r="F994" s="732" t="s">
        <v>654</v>
      </c>
      <c r="G994" s="731" t="s">
        <v>655</v>
      </c>
      <c r="H994" s="731">
        <v>930589</v>
      </c>
      <c r="I994" s="731">
        <v>0</v>
      </c>
      <c r="J994" s="731" t="s">
        <v>1178</v>
      </c>
      <c r="K994" s="731" t="s">
        <v>329</v>
      </c>
      <c r="L994" s="734">
        <v>229.10643361845808</v>
      </c>
      <c r="M994" s="734">
        <v>1</v>
      </c>
      <c r="N994" s="735">
        <v>229.10643361845808</v>
      </c>
    </row>
    <row r="995" spans="1:14" ht="14.45" customHeight="1" x14ac:dyDescent="0.2">
      <c r="A995" s="729" t="s">
        <v>615</v>
      </c>
      <c r="B995" s="730" t="s">
        <v>616</v>
      </c>
      <c r="C995" s="731" t="s">
        <v>636</v>
      </c>
      <c r="D995" s="732" t="s">
        <v>637</v>
      </c>
      <c r="E995" s="733">
        <v>50113001</v>
      </c>
      <c r="F995" s="732" t="s">
        <v>654</v>
      </c>
      <c r="G995" s="731" t="s">
        <v>655</v>
      </c>
      <c r="H995" s="731">
        <v>921399</v>
      </c>
      <c r="I995" s="731">
        <v>0</v>
      </c>
      <c r="J995" s="731" t="s">
        <v>2011</v>
      </c>
      <c r="K995" s="731" t="s">
        <v>329</v>
      </c>
      <c r="L995" s="734">
        <v>138.34751396202665</v>
      </c>
      <c r="M995" s="734">
        <v>1</v>
      </c>
      <c r="N995" s="735">
        <v>138.34751396202665</v>
      </c>
    </row>
    <row r="996" spans="1:14" ht="14.45" customHeight="1" x14ac:dyDescent="0.2">
      <c r="A996" s="729" t="s">
        <v>615</v>
      </c>
      <c r="B996" s="730" t="s">
        <v>616</v>
      </c>
      <c r="C996" s="731" t="s">
        <v>636</v>
      </c>
      <c r="D996" s="732" t="s">
        <v>637</v>
      </c>
      <c r="E996" s="733">
        <v>50113001</v>
      </c>
      <c r="F996" s="732" t="s">
        <v>654</v>
      </c>
      <c r="G996" s="731" t="s">
        <v>655</v>
      </c>
      <c r="H996" s="731">
        <v>501803</v>
      </c>
      <c r="I996" s="731">
        <v>0</v>
      </c>
      <c r="J996" s="731" t="s">
        <v>2012</v>
      </c>
      <c r="K996" s="731" t="s">
        <v>329</v>
      </c>
      <c r="L996" s="734">
        <v>491.04775472027342</v>
      </c>
      <c r="M996" s="734">
        <v>5</v>
      </c>
      <c r="N996" s="735">
        <v>2455.238773601367</v>
      </c>
    </row>
    <row r="997" spans="1:14" ht="14.45" customHeight="1" x14ac:dyDescent="0.2">
      <c r="A997" s="729" t="s">
        <v>615</v>
      </c>
      <c r="B997" s="730" t="s">
        <v>616</v>
      </c>
      <c r="C997" s="731" t="s">
        <v>636</v>
      </c>
      <c r="D997" s="732" t="s">
        <v>637</v>
      </c>
      <c r="E997" s="733">
        <v>50113001</v>
      </c>
      <c r="F997" s="732" t="s">
        <v>654</v>
      </c>
      <c r="G997" s="731" t="s">
        <v>655</v>
      </c>
      <c r="H997" s="731">
        <v>502591</v>
      </c>
      <c r="I997" s="731">
        <v>0</v>
      </c>
      <c r="J997" s="731" t="s">
        <v>2013</v>
      </c>
      <c r="K997" s="731" t="s">
        <v>329</v>
      </c>
      <c r="L997" s="734">
        <v>581.01931605078721</v>
      </c>
      <c r="M997" s="734">
        <v>1</v>
      </c>
      <c r="N997" s="735">
        <v>581.01931605078721</v>
      </c>
    </row>
    <row r="998" spans="1:14" ht="14.45" customHeight="1" x14ac:dyDescent="0.2">
      <c r="A998" s="729" t="s">
        <v>615</v>
      </c>
      <c r="B998" s="730" t="s">
        <v>616</v>
      </c>
      <c r="C998" s="731" t="s">
        <v>636</v>
      </c>
      <c r="D998" s="732" t="s">
        <v>637</v>
      </c>
      <c r="E998" s="733">
        <v>50113001</v>
      </c>
      <c r="F998" s="732" t="s">
        <v>654</v>
      </c>
      <c r="G998" s="731" t="s">
        <v>655</v>
      </c>
      <c r="H998" s="731">
        <v>921117</v>
      </c>
      <c r="I998" s="731">
        <v>0</v>
      </c>
      <c r="J998" s="731" t="s">
        <v>2014</v>
      </c>
      <c r="K998" s="731" t="s">
        <v>329</v>
      </c>
      <c r="L998" s="734">
        <v>87.438331753381618</v>
      </c>
      <c r="M998" s="734">
        <v>42</v>
      </c>
      <c r="N998" s="735">
        <v>3672.4099336420277</v>
      </c>
    </row>
    <row r="999" spans="1:14" ht="14.45" customHeight="1" x14ac:dyDescent="0.2">
      <c r="A999" s="729" t="s">
        <v>615</v>
      </c>
      <c r="B999" s="730" t="s">
        <v>616</v>
      </c>
      <c r="C999" s="731" t="s">
        <v>636</v>
      </c>
      <c r="D999" s="732" t="s">
        <v>637</v>
      </c>
      <c r="E999" s="733">
        <v>50113001</v>
      </c>
      <c r="F999" s="732" t="s">
        <v>654</v>
      </c>
      <c r="G999" s="731" t="s">
        <v>655</v>
      </c>
      <c r="H999" s="731">
        <v>394217</v>
      </c>
      <c r="I999" s="731">
        <v>0</v>
      </c>
      <c r="J999" s="731" t="s">
        <v>2015</v>
      </c>
      <c r="K999" s="731" t="s">
        <v>329</v>
      </c>
      <c r="L999" s="734">
        <v>237.75808566882623</v>
      </c>
      <c r="M999" s="734">
        <v>1</v>
      </c>
      <c r="N999" s="735">
        <v>237.75808566882623</v>
      </c>
    </row>
    <row r="1000" spans="1:14" ht="14.45" customHeight="1" x14ac:dyDescent="0.2">
      <c r="A1000" s="729" t="s">
        <v>615</v>
      </c>
      <c r="B1000" s="730" t="s">
        <v>616</v>
      </c>
      <c r="C1000" s="731" t="s">
        <v>636</v>
      </c>
      <c r="D1000" s="732" t="s">
        <v>637</v>
      </c>
      <c r="E1000" s="733">
        <v>50113001</v>
      </c>
      <c r="F1000" s="732" t="s">
        <v>654</v>
      </c>
      <c r="G1000" s="731" t="s">
        <v>655</v>
      </c>
      <c r="H1000" s="731">
        <v>501990</v>
      </c>
      <c r="I1000" s="731">
        <v>0</v>
      </c>
      <c r="J1000" s="731" t="s">
        <v>2016</v>
      </c>
      <c r="K1000" s="731" t="s">
        <v>329</v>
      </c>
      <c r="L1000" s="734">
        <v>316.19760634430992</v>
      </c>
      <c r="M1000" s="734">
        <v>3</v>
      </c>
      <c r="N1000" s="735">
        <v>948.59281903292981</v>
      </c>
    </row>
    <row r="1001" spans="1:14" ht="14.45" customHeight="1" x14ac:dyDescent="0.2">
      <c r="A1001" s="729" t="s">
        <v>615</v>
      </c>
      <c r="B1001" s="730" t="s">
        <v>616</v>
      </c>
      <c r="C1001" s="731" t="s">
        <v>636</v>
      </c>
      <c r="D1001" s="732" t="s">
        <v>637</v>
      </c>
      <c r="E1001" s="733">
        <v>50113001</v>
      </c>
      <c r="F1001" s="732" t="s">
        <v>654</v>
      </c>
      <c r="G1001" s="731" t="s">
        <v>655</v>
      </c>
      <c r="H1001" s="731">
        <v>920356</v>
      </c>
      <c r="I1001" s="731">
        <v>0</v>
      </c>
      <c r="J1001" s="731" t="s">
        <v>1180</v>
      </c>
      <c r="K1001" s="731" t="s">
        <v>329</v>
      </c>
      <c r="L1001" s="734">
        <v>122.06395251510756</v>
      </c>
      <c r="M1001" s="734">
        <v>57</v>
      </c>
      <c r="N1001" s="735">
        <v>6957.6452933611308</v>
      </c>
    </row>
    <row r="1002" spans="1:14" ht="14.45" customHeight="1" x14ac:dyDescent="0.2">
      <c r="A1002" s="729" t="s">
        <v>615</v>
      </c>
      <c r="B1002" s="730" t="s">
        <v>616</v>
      </c>
      <c r="C1002" s="731" t="s">
        <v>636</v>
      </c>
      <c r="D1002" s="732" t="s">
        <v>637</v>
      </c>
      <c r="E1002" s="733">
        <v>50113001</v>
      </c>
      <c r="F1002" s="732" t="s">
        <v>654</v>
      </c>
      <c r="G1002" s="731" t="s">
        <v>655</v>
      </c>
      <c r="H1002" s="731">
        <v>921547</v>
      </c>
      <c r="I1002" s="731">
        <v>0</v>
      </c>
      <c r="J1002" s="731" t="s">
        <v>2017</v>
      </c>
      <c r="K1002" s="731" t="s">
        <v>329</v>
      </c>
      <c r="L1002" s="734">
        <v>567.75350026916203</v>
      </c>
      <c r="M1002" s="734">
        <v>1</v>
      </c>
      <c r="N1002" s="735">
        <v>567.75350026916203</v>
      </c>
    </row>
    <row r="1003" spans="1:14" ht="14.45" customHeight="1" x14ac:dyDescent="0.2">
      <c r="A1003" s="729" t="s">
        <v>615</v>
      </c>
      <c r="B1003" s="730" t="s">
        <v>616</v>
      </c>
      <c r="C1003" s="731" t="s">
        <v>636</v>
      </c>
      <c r="D1003" s="732" t="s">
        <v>637</v>
      </c>
      <c r="E1003" s="733">
        <v>50113001</v>
      </c>
      <c r="F1003" s="732" t="s">
        <v>654</v>
      </c>
      <c r="G1003" s="731" t="s">
        <v>655</v>
      </c>
      <c r="H1003" s="731">
        <v>921184</v>
      </c>
      <c r="I1003" s="731">
        <v>0</v>
      </c>
      <c r="J1003" s="731" t="s">
        <v>2018</v>
      </c>
      <c r="K1003" s="731" t="s">
        <v>329</v>
      </c>
      <c r="L1003" s="734">
        <v>199.63314702659693</v>
      </c>
      <c r="M1003" s="734">
        <v>1</v>
      </c>
      <c r="N1003" s="735">
        <v>199.63314702659693</v>
      </c>
    </row>
    <row r="1004" spans="1:14" ht="14.45" customHeight="1" x14ac:dyDescent="0.2">
      <c r="A1004" s="729" t="s">
        <v>615</v>
      </c>
      <c r="B1004" s="730" t="s">
        <v>616</v>
      </c>
      <c r="C1004" s="731" t="s">
        <v>636</v>
      </c>
      <c r="D1004" s="732" t="s">
        <v>637</v>
      </c>
      <c r="E1004" s="733">
        <v>50113001</v>
      </c>
      <c r="F1004" s="732" t="s">
        <v>654</v>
      </c>
      <c r="G1004" s="731" t="s">
        <v>655</v>
      </c>
      <c r="H1004" s="731">
        <v>235805</v>
      </c>
      <c r="I1004" s="731">
        <v>235805</v>
      </c>
      <c r="J1004" s="731" t="s">
        <v>2019</v>
      </c>
      <c r="K1004" s="731" t="s">
        <v>2020</v>
      </c>
      <c r="L1004" s="734">
        <v>69.960000000000008</v>
      </c>
      <c r="M1004" s="734">
        <v>5</v>
      </c>
      <c r="N1004" s="735">
        <v>349.80000000000007</v>
      </c>
    </row>
    <row r="1005" spans="1:14" ht="14.45" customHeight="1" x14ac:dyDescent="0.2">
      <c r="A1005" s="729" t="s">
        <v>615</v>
      </c>
      <c r="B1005" s="730" t="s">
        <v>616</v>
      </c>
      <c r="C1005" s="731" t="s">
        <v>636</v>
      </c>
      <c r="D1005" s="732" t="s">
        <v>637</v>
      </c>
      <c r="E1005" s="733">
        <v>50113001</v>
      </c>
      <c r="F1005" s="732" t="s">
        <v>654</v>
      </c>
      <c r="G1005" s="731" t="s">
        <v>655</v>
      </c>
      <c r="H1005" s="731">
        <v>235808</v>
      </c>
      <c r="I1005" s="731">
        <v>235808</v>
      </c>
      <c r="J1005" s="731" t="s">
        <v>1188</v>
      </c>
      <c r="K1005" s="731" t="s">
        <v>1189</v>
      </c>
      <c r="L1005" s="734">
        <v>86.660000000000011</v>
      </c>
      <c r="M1005" s="734">
        <v>23</v>
      </c>
      <c r="N1005" s="735">
        <v>1993.1800000000003</v>
      </c>
    </row>
    <row r="1006" spans="1:14" ht="14.45" customHeight="1" x14ac:dyDescent="0.2">
      <c r="A1006" s="729" t="s">
        <v>615</v>
      </c>
      <c r="B1006" s="730" t="s">
        <v>616</v>
      </c>
      <c r="C1006" s="731" t="s">
        <v>636</v>
      </c>
      <c r="D1006" s="732" t="s">
        <v>637</v>
      </c>
      <c r="E1006" s="733">
        <v>50113001</v>
      </c>
      <c r="F1006" s="732" t="s">
        <v>654</v>
      </c>
      <c r="G1006" s="731" t="s">
        <v>655</v>
      </c>
      <c r="H1006" s="731">
        <v>230614</v>
      </c>
      <c r="I1006" s="731">
        <v>230614</v>
      </c>
      <c r="J1006" s="731" t="s">
        <v>1192</v>
      </c>
      <c r="K1006" s="731" t="s">
        <v>1193</v>
      </c>
      <c r="L1006" s="734">
        <v>278.43636363636364</v>
      </c>
      <c r="M1006" s="734">
        <v>11</v>
      </c>
      <c r="N1006" s="735">
        <v>3062.8</v>
      </c>
    </row>
    <row r="1007" spans="1:14" ht="14.45" customHeight="1" x14ac:dyDescent="0.2">
      <c r="A1007" s="729" t="s">
        <v>615</v>
      </c>
      <c r="B1007" s="730" t="s">
        <v>616</v>
      </c>
      <c r="C1007" s="731" t="s">
        <v>636</v>
      </c>
      <c r="D1007" s="732" t="s">
        <v>637</v>
      </c>
      <c r="E1007" s="733">
        <v>50113001</v>
      </c>
      <c r="F1007" s="732" t="s">
        <v>654</v>
      </c>
      <c r="G1007" s="731" t="s">
        <v>662</v>
      </c>
      <c r="H1007" s="731">
        <v>142546</v>
      </c>
      <c r="I1007" s="731">
        <v>42546</v>
      </c>
      <c r="J1007" s="731" t="s">
        <v>1195</v>
      </c>
      <c r="K1007" s="731" t="s">
        <v>1196</v>
      </c>
      <c r="L1007" s="734">
        <v>51.607567567567571</v>
      </c>
      <c r="M1007" s="734">
        <v>37</v>
      </c>
      <c r="N1007" s="735">
        <v>1909.48</v>
      </c>
    </row>
    <row r="1008" spans="1:14" ht="14.45" customHeight="1" x14ac:dyDescent="0.2">
      <c r="A1008" s="729" t="s">
        <v>615</v>
      </c>
      <c r="B1008" s="730" t="s">
        <v>616</v>
      </c>
      <c r="C1008" s="731" t="s">
        <v>636</v>
      </c>
      <c r="D1008" s="732" t="s">
        <v>637</v>
      </c>
      <c r="E1008" s="733">
        <v>50113001</v>
      </c>
      <c r="F1008" s="732" t="s">
        <v>654</v>
      </c>
      <c r="G1008" s="731" t="s">
        <v>662</v>
      </c>
      <c r="H1008" s="731">
        <v>142547</v>
      </c>
      <c r="I1008" s="731">
        <v>42547</v>
      </c>
      <c r="J1008" s="731" t="s">
        <v>1195</v>
      </c>
      <c r="K1008" s="731" t="s">
        <v>2021</v>
      </c>
      <c r="L1008" s="734">
        <v>88.129999999999981</v>
      </c>
      <c r="M1008" s="734">
        <v>1</v>
      </c>
      <c r="N1008" s="735">
        <v>88.129999999999981</v>
      </c>
    </row>
    <row r="1009" spans="1:14" ht="14.45" customHeight="1" x14ac:dyDescent="0.2">
      <c r="A1009" s="729" t="s">
        <v>615</v>
      </c>
      <c r="B1009" s="730" t="s">
        <v>616</v>
      </c>
      <c r="C1009" s="731" t="s">
        <v>636</v>
      </c>
      <c r="D1009" s="732" t="s">
        <v>637</v>
      </c>
      <c r="E1009" s="733">
        <v>50113001</v>
      </c>
      <c r="F1009" s="732" t="s">
        <v>654</v>
      </c>
      <c r="G1009" s="731" t="s">
        <v>655</v>
      </c>
      <c r="H1009" s="731">
        <v>119571</v>
      </c>
      <c r="I1009" s="731">
        <v>19571</v>
      </c>
      <c r="J1009" s="731" t="s">
        <v>1197</v>
      </c>
      <c r="K1009" s="731" t="s">
        <v>1198</v>
      </c>
      <c r="L1009" s="734">
        <v>256.10375341599382</v>
      </c>
      <c r="M1009" s="734">
        <v>8</v>
      </c>
      <c r="N1009" s="735">
        <v>2048.8300273279506</v>
      </c>
    </row>
    <row r="1010" spans="1:14" ht="14.45" customHeight="1" x14ac:dyDescent="0.2">
      <c r="A1010" s="729" t="s">
        <v>615</v>
      </c>
      <c r="B1010" s="730" t="s">
        <v>616</v>
      </c>
      <c r="C1010" s="731" t="s">
        <v>636</v>
      </c>
      <c r="D1010" s="732" t="s">
        <v>637</v>
      </c>
      <c r="E1010" s="733">
        <v>50113001</v>
      </c>
      <c r="F1010" s="732" t="s">
        <v>654</v>
      </c>
      <c r="G1010" s="731" t="s">
        <v>662</v>
      </c>
      <c r="H1010" s="731">
        <v>117121</v>
      </c>
      <c r="I1010" s="731">
        <v>17121</v>
      </c>
      <c r="J1010" s="731" t="s">
        <v>2022</v>
      </c>
      <c r="K1010" s="731" t="s">
        <v>2023</v>
      </c>
      <c r="L1010" s="734">
        <v>113.67000000000002</v>
      </c>
      <c r="M1010" s="734">
        <v>2</v>
      </c>
      <c r="N1010" s="735">
        <v>227.34000000000003</v>
      </c>
    </row>
    <row r="1011" spans="1:14" ht="14.45" customHeight="1" x14ac:dyDescent="0.2">
      <c r="A1011" s="729" t="s">
        <v>615</v>
      </c>
      <c r="B1011" s="730" t="s">
        <v>616</v>
      </c>
      <c r="C1011" s="731" t="s">
        <v>636</v>
      </c>
      <c r="D1011" s="732" t="s">
        <v>637</v>
      </c>
      <c r="E1011" s="733">
        <v>50113001</v>
      </c>
      <c r="F1011" s="732" t="s">
        <v>654</v>
      </c>
      <c r="G1011" s="731" t="s">
        <v>655</v>
      </c>
      <c r="H1011" s="731">
        <v>116055</v>
      </c>
      <c r="I1011" s="731">
        <v>16055</v>
      </c>
      <c r="J1011" s="731" t="s">
        <v>2024</v>
      </c>
      <c r="K1011" s="731" t="s">
        <v>2025</v>
      </c>
      <c r="L1011" s="734">
        <v>109.32636363636367</v>
      </c>
      <c r="M1011" s="734">
        <v>11</v>
      </c>
      <c r="N1011" s="735">
        <v>1202.5900000000004</v>
      </c>
    </row>
    <row r="1012" spans="1:14" ht="14.45" customHeight="1" x14ac:dyDescent="0.2">
      <c r="A1012" s="729" t="s">
        <v>615</v>
      </c>
      <c r="B1012" s="730" t="s">
        <v>616</v>
      </c>
      <c r="C1012" s="731" t="s">
        <v>636</v>
      </c>
      <c r="D1012" s="732" t="s">
        <v>637</v>
      </c>
      <c r="E1012" s="733">
        <v>50113001</v>
      </c>
      <c r="F1012" s="732" t="s">
        <v>654</v>
      </c>
      <c r="G1012" s="731" t="s">
        <v>662</v>
      </c>
      <c r="H1012" s="731">
        <v>187425</v>
      </c>
      <c r="I1012" s="731">
        <v>187425</v>
      </c>
      <c r="J1012" s="731" t="s">
        <v>1207</v>
      </c>
      <c r="K1012" s="731" t="s">
        <v>1208</v>
      </c>
      <c r="L1012" s="734">
        <v>49.29999999999999</v>
      </c>
      <c r="M1012" s="734">
        <v>1</v>
      </c>
      <c r="N1012" s="735">
        <v>49.29999999999999</v>
      </c>
    </row>
    <row r="1013" spans="1:14" ht="14.45" customHeight="1" x14ac:dyDescent="0.2">
      <c r="A1013" s="729" t="s">
        <v>615</v>
      </c>
      <c r="B1013" s="730" t="s">
        <v>616</v>
      </c>
      <c r="C1013" s="731" t="s">
        <v>636</v>
      </c>
      <c r="D1013" s="732" t="s">
        <v>637</v>
      </c>
      <c r="E1013" s="733">
        <v>50113001</v>
      </c>
      <c r="F1013" s="732" t="s">
        <v>654</v>
      </c>
      <c r="G1013" s="731" t="s">
        <v>662</v>
      </c>
      <c r="H1013" s="731">
        <v>184245</v>
      </c>
      <c r="I1013" s="731">
        <v>184245</v>
      </c>
      <c r="J1013" s="731" t="s">
        <v>2026</v>
      </c>
      <c r="K1013" s="731" t="s">
        <v>2027</v>
      </c>
      <c r="L1013" s="734">
        <v>71.926666666666662</v>
      </c>
      <c r="M1013" s="734">
        <v>3</v>
      </c>
      <c r="N1013" s="735">
        <v>215.78</v>
      </c>
    </row>
    <row r="1014" spans="1:14" ht="14.45" customHeight="1" x14ac:dyDescent="0.2">
      <c r="A1014" s="729" t="s">
        <v>615</v>
      </c>
      <c r="B1014" s="730" t="s">
        <v>616</v>
      </c>
      <c r="C1014" s="731" t="s">
        <v>636</v>
      </c>
      <c r="D1014" s="732" t="s">
        <v>637</v>
      </c>
      <c r="E1014" s="733">
        <v>50113001</v>
      </c>
      <c r="F1014" s="732" t="s">
        <v>654</v>
      </c>
      <c r="G1014" s="731" t="s">
        <v>662</v>
      </c>
      <c r="H1014" s="731">
        <v>28151</v>
      </c>
      <c r="I1014" s="731">
        <v>28151</v>
      </c>
      <c r="J1014" s="731" t="s">
        <v>2028</v>
      </c>
      <c r="K1014" s="731" t="s">
        <v>1348</v>
      </c>
      <c r="L1014" s="734">
        <v>1039.8900000000001</v>
      </c>
      <c r="M1014" s="734">
        <v>1</v>
      </c>
      <c r="N1014" s="735">
        <v>1039.8900000000001</v>
      </c>
    </row>
    <row r="1015" spans="1:14" ht="14.45" customHeight="1" x14ac:dyDescent="0.2">
      <c r="A1015" s="729" t="s">
        <v>615</v>
      </c>
      <c r="B1015" s="730" t="s">
        <v>616</v>
      </c>
      <c r="C1015" s="731" t="s">
        <v>636</v>
      </c>
      <c r="D1015" s="732" t="s">
        <v>637</v>
      </c>
      <c r="E1015" s="733">
        <v>50113001</v>
      </c>
      <c r="F1015" s="732" t="s">
        <v>654</v>
      </c>
      <c r="G1015" s="731" t="s">
        <v>655</v>
      </c>
      <c r="H1015" s="731">
        <v>191929</v>
      </c>
      <c r="I1015" s="731">
        <v>191929</v>
      </c>
      <c r="J1015" s="731" t="s">
        <v>2029</v>
      </c>
      <c r="K1015" s="731" t="s">
        <v>2030</v>
      </c>
      <c r="L1015" s="734">
        <v>95.41500000000002</v>
      </c>
      <c r="M1015" s="734">
        <v>2</v>
      </c>
      <c r="N1015" s="735">
        <v>190.83000000000004</v>
      </c>
    </row>
    <row r="1016" spans="1:14" ht="14.45" customHeight="1" x14ac:dyDescent="0.2">
      <c r="A1016" s="729" t="s">
        <v>615</v>
      </c>
      <c r="B1016" s="730" t="s">
        <v>616</v>
      </c>
      <c r="C1016" s="731" t="s">
        <v>636</v>
      </c>
      <c r="D1016" s="732" t="s">
        <v>637</v>
      </c>
      <c r="E1016" s="733">
        <v>50113001</v>
      </c>
      <c r="F1016" s="732" t="s">
        <v>654</v>
      </c>
      <c r="G1016" s="731" t="s">
        <v>655</v>
      </c>
      <c r="H1016" s="731">
        <v>8627</v>
      </c>
      <c r="I1016" s="731">
        <v>107231</v>
      </c>
      <c r="J1016" s="731" t="s">
        <v>2031</v>
      </c>
      <c r="K1016" s="731" t="s">
        <v>2032</v>
      </c>
      <c r="L1016" s="734">
        <v>117.2166666666667</v>
      </c>
      <c r="M1016" s="734">
        <v>3</v>
      </c>
      <c r="N1016" s="735">
        <v>351.65000000000009</v>
      </c>
    </row>
    <row r="1017" spans="1:14" ht="14.45" customHeight="1" x14ac:dyDescent="0.2">
      <c r="A1017" s="729" t="s">
        <v>615</v>
      </c>
      <c r="B1017" s="730" t="s">
        <v>616</v>
      </c>
      <c r="C1017" s="731" t="s">
        <v>636</v>
      </c>
      <c r="D1017" s="732" t="s">
        <v>637</v>
      </c>
      <c r="E1017" s="733">
        <v>50113001</v>
      </c>
      <c r="F1017" s="732" t="s">
        <v>654</v>
      </c>
      <c r="G1017" s="731" t="s">
        <v>655</v>
      </c>
      <c r="H1017" s="731">
        <v>188217</v>
      </c>
      <c r="I1017" s="731">
        <v>88217</v>
      </c>
      <c r="J1017" s="731" t="s">
        <v>1209</v>
      </c>
      <c r="K1017" s="731" t="s">
        <v>1210</v>
      </c>
      <c r="L1017" s="734">
        <v>126.94999999999997</v>
      </c>
      <c r="M1017" s="734">
        <v>14</v>
      </c>
      <c r="N1017" s="735">
        <v>1777.2999999999997</v>
      </c>
    </row>
    <row r="1018" spans="1:14" ht="14.45" customHeight="1" x14ac:dyDescent="0.2">
      <c r="A1018" s="729" t="s">
        <v>615</v>
      </c>
      <c r="B1018" s="730" t="s">
        <v>616</v>
      </c>
      <c r="C1018" s="731" t="s">
        <v>636</v>
      </c>
      <c r="D1018" s="732" t="s">
        <v>637</v>
      </c>
      <c r="E1018" s="733">
        <v>50113001</v>
      </c>
      <c r="F1018" s="732" t="s">
        <v>654</v>
      </c>
      <c r="G1018" s="731" t="s">
        <v>655</v>
      </c>
      <c r="H1018" s="731">
        <v>188219</v>
      </c>
      <c r="I1018" s="731">
        <v>88219</v>
      </c>
      <c r="J1018" s="731" t="s">
        <v>1211</v>
      </c>
      <c r="K1018" s="731" t="s">
        <v>1212</v>
      </c>
      <c r="L1018" s="734">
        <v>141.21950000000001</v>
      </c>
      <c r="M1018" s="734">
        <v>20</v>
      </c>
      <c r="N1018" s="735">
        <v>2824.3900000000003</v>
      </c>
    </row>
    <row r="1019" spans="1:14" ht="14.45" customHeight="1" x14ac:dyDescent="0.2">
      <c r="A1019" s="729" t="s">
        <v>615</v>
      </c>
      <c r="B1019" s="730" t="s">
        <v>616</v>
      </c>
      <c r="C1019" s="731" t="s">
        <v>636</v>
      </c>
      <c r="D1019" s="732" t="s">
        <v>637</v>
      </c>
      <c r="E1019" s="733">
        <v>50113001</v>
      </c>
      <c r="F1019" s="732" t="s">
        <v>654</v>
      </c>
      <c r="G1019" s="731" t="s">
        <v>329</v>
      </c>
      <c r="H1019" s="731">
        <v>221742</v>
      </c>
      <c r="I1019" s="731">
        <v>221742</v>
      </c>
      <c r="J1019" s="731" t="s">
        <v>2033</v>
      </c>
      <c r="K1019" s="731" t="s">
        <v>1767</v>
      </c>
      <c r="L1019" s="734">
        <v>885.50999999999988</v>
      </c>
      <c r="M1019" s="734">
        <v>2</v>
      </c>
      <c r="N1019" s="735">
        <v>1771.0199999999998</v>
      </c>
    </row>
    <row r="1020" spans="1:14" ht="14.45" customHeight="1" x14ac:dyDescent="0.2">
      <c r="A1020" s="729" t="s">
        <v>615</v>
      </c>
      <c r="B1020" s="730" t="s">
        <v>616</v>
      </c>
      <c r="C1020" s="731" t="s">
        <v>636</v>
      </c>
      <c r="D1020" s="732" t="s">
        <v>637</v>
      </c>
      <c r="E1020" s="733">
        <v>50113001</v>
      </c>
      <c r="F1020" s="732" t="s">
        <v>654</v>
      </c>
      <c r="G1020" s="731" t="s">
        <v>655</v>
      </c>
      <c r="H1020" s="731">
        <v>225965</v>
      </c>
      <c r="I1020" s="731">
        <v>225965</v>
      </c>
      <c r="J1020" s="731" t="s">
        <v>2034</v>
      </c>
      <c r="K1020" s="731" t="s">
        <v>2035</v>
      </c>
      <c r="L1020" s="734">
        <v>134.32000000000002</v>
      </c>
      <c r="M1020" s="734">
        <v>1</v>
      </c>
      <c r="N1020" s="735">
        <v>134.32000000000002</v>
      </c>
    </row>
    <row r="1021" spans="1:14" ht="14.45" customHeight="1" x14ac:dyDescent="0.2">
      <c r="A1021" s="729" t="s">
        <v>615</v>
      </c>
      <c r="B1021" s="730" t="s">
        <v>616</v>
      </c>
      <c r="C1021" s="731" t="s">
        <v>636</v>
      </c>
      <c r="D1021" s="732" t="s">
        <v>637</v>
      </c>
      <c r="E1021" s="733">
        <v>50113001</v>
      </c>
      <c r="F1021" s="732" t="s">
        <v>654</v>
      </c>
      <c r="G1021" s="731" t="s">
        <v>655</v>
      </c>
      <c r="H1021" s="731">
        <v>205992</v>
      </c>
      <c r="I1021" s="731">
        <v>205992</v>
      </c>
      <c r="J1021" s="731" t="s">
        <v>2036</v>
      </c>
      <c r="K1021" s="731" t="s">
        <v>2037</v>
      </c>
      <c r="L1021" s="734">
        <v>169.83249999999998</v>
      </c>
      <c r="M1021" s="734">
        <v>4</v>
      </c>
      <c r="N1021" s="735">
        <v>679.32999999999993</v>
      </c>
    </row>
    <row r="1022" spans="1:14" ht="14.45" customHeight="1" x14ac:dyDescent="0.2">
      <c r="A1022" s="729" t="s">
        <v>615</v>
      </c>
      <c r="B1022" s="730" t="s">
        <v>616</v>
      </c>
      <c r="C1022" s="731" t="s">
        <v>636</v>
      </c>
      <c r="D1022" s="732" t="s">
        <v>637</v>
      </c>
      <c r="E1022" s="733">
        <v>50113001</v>
      </c>
      <c r="F1022" s="732" t="s">
        <v>654</v>
      </c>
      <c r="G1022" s="731" t="s">
        <v>655</v>
      </c>
      <c r="H1022" s="731">
        <v>237970</v>
      </c>
      <c r="I1022" s="731">
        <v>237970</v>
      </c>
      <c r="J1022" s="731" t="s">
        <v>2038</v>
      </c>
      <c r="K1022" s="731" t="s">
        <v>2039</v>
      </c>
      <c r="L1022" s="734">
        <v>79.779999999999987</v>
      </c>
      <c r="M1022" s="734">
        <v>2</v>
      </c>
      <c r="N1022" s="735">
        <v>159.55999999999997</v>
      </c>
    </row>
    <row r="1023" spans="1:14" ht="14.45" customHeight="1" x14ac:dyDescent="0.2">
      <c r="A1023" s="729" t="s">
        <v>615</v>
      </c>
      <c r="B1023" s="730" t="s">
        <v>616</v>
      </c>
      <c r="C1023" s="731" t="s">
        <v>636</v>
      </c>
      <c r="D1023" s="732" t="s">
        <v>637</v>
      </c>
      <c r="E1023" s="733">
        <v>50113001</v>
      </c>
      <c r="F1023" s="732" t="s">
        <v>654</v>
      </c>
      <c r="G1023" s="731" t="s">
        <v>655</v>
      </c>
      <c r="H1023" s="731">
        <v>157345</v>
      </c>
      <c r="I1023" s="731">
        <v>57345</v>
      </c>
      <c r="J1023" s="731" t="s">
        <v>2040</v>
      </c>
      <c r="K1023" s="731" t="s">
        <v>2041</v>
      </c>
      <c r="L1023" s="734">
        <v>456.7</v>
      </c>
      <c r="M1023" s="734">
        <v>1</v>
      </c>
      <c r="N1023" s="735">
        <v>456.7</v>
      </c>
    </row>
    <row r="1024" spans="1:14" ht="14.45" customHeight="1" x14ac:dyDescent="0.2">
      <c r="A1024" s="729" t="s">
        <v>615</v>
      </c>
      <c r="B1024" s="730" t="s">
        <v>616</v>
      </c>
      <c r="C1024" s="731" t="s">
        <v>636</v>
      </c>
      <c r="D1024" s="732" t="s">
        <v>637</v>
      </c>
      <c r="E1024" s="733">
        <v>50113001</v>
      </c>
      <c r="F1024" s="732" t="s">
        <v>654</v>
      </c>
      <c r="G1024" s="731" t="s">
        <v>655</v>
      </c>
      <c r="H1024" s="731">
        <v>218236</v>
      </c>
      <c r="I1024" s="731">
        <v>218236</v>
      </c>
      <c r="J1024" s="731" t="s">
        <v>1214</v>
      </c>
      <c r="K1024" s="731" t="s">
        <v>1215</v>
      </c>
      <c r="L1024" s="734">
        <v>52.593333333333341</v>
      </c>
      <c r="M1024" s="734">
        <v>3</v>
      </c>
      <c r="N1024" s="735">
        <v>157.78000000000003</v>
      </c>
    </row>
    <row r="1025" spans="1:14" ht="14.45" customHeight="1" x14ac:dyDescent="0.2">
      <c r="A1025" s="729" t="s">
        <v>615</v>
      </c>
      <c r="B1025" s="730" t="s">
        <v>616</v>
      </c>
      <c r="C1025" s="731" t="s">
        <v>636</v>
      </c>
      <c r="D1025" s="732" t="s">
        <v>637</v>
      </c>
      <c r="E1025" s="733">
        <v>50113001</v>
      </c>
      <c r="F1025" s="732" t="s">
        <v>654</v>
      </c>
      <c r="G1025" s="731" t="s">
        <v>655</v>
      </c>
      <c r="H1025" s="731">
        <v>192853</v>
      </c>
      <c r="I1025" s="731">
        <v>192853</v>
      </c>
      <c r="J1025" s="731" t="s">
        <v>1218</v>
      </c>
      <c r="K1025" s="731" t="s">
        <v>1219</v>
      </c>
      <c r="L1025" s="734">
        <v>107.75866666666666</v>
      </c>
      <c r="M1025" s="734">
        <v>30</v>
      </c>
      <c r="N1025" s="735">
        <v>3232.7599999999998</v>
      </c>
    </row>
    <row r="1026" spans="1:14" ht="14.45" customHeight="1" x14ac:dyDescent="0.2">
      <c r="A1026" s="729" t="s">
        <v>615</v>
      </c>
      <c r="B1026" s="730" t="s">
        <v>616</v>
      </c>
      <c r="C1026" s="731" t="s">
        <v>636</v>
      </c>
      <c r="D1026" s="732" t="s">
        <v>637</v>
      </c>
      <c r="E1026" s="733">
        <v>50113001</v>
      </c>
      <c r="F1026" s="732" t="s">
        <v>654</v>
      </c>
      <c r="G1026" s="731" t="s">
        <v>655</v>
      </c>
      <c r="H1026" s="731">
        <v>110151</v>
      </c>
      <c r="I1026" s="731">
        <v>10151</v>
      </c>
      <c r="J1026" s="731" t="s">
        <v>1218</v>
      </c>
      <c r="K1026" s="731" t="s">
        <v>1220</v>
      </c>
      <c r="L1026" s="734">
        <v>66.180000000000007</v>
      </c>
      <c r="M1026" s="734">
        <v>7</v>
      </c>
      <c r="N1026" s="735">
        <v>463.26000000000005</v>
      </c>
    </row>
    <row r="1027" spans="1:14" ht="14.45" customHeight="1" x14ac:dyDescent="0.2">
      <c r="A1027" s="729" t="s">
        <v>615</v>
      </c>
      <c r="B1027" s="730" t="s">
        <v>616</v>
      </c>
      <c r="C1027" s="731" t="s">
        <v>636</v>
      </c>
      <c r="D1027" s="732" t="s">
        <v>637</v>
      </c>
      <c r="E1027" s="733">
        <v>50113001</v>
      </c>
      <c r="F1027" s="732" t="s">
        <v>654</v>
      </c>
      <c r="G1027" s="731" t="s">
        <v>662</v>
      </c>
      <c r="H1027" s="731">
        <v>845492</v>
      </c>
      <c r="I1027" s="731">
        <v>114068</v>
      </c>
      <c r="J1027" s="731" t="s">
        <v>2042</v>
      </c>
      <c r="K1027" s="731" t="s">
        <v>2043</v>
      </c>
      <c r="L1027" s="734">
        <v>34.230000000000004</v>
      </c>
      <c r="M1027" s="734">
        <v>1</v>
      </c>
      <c r="N1027" s="735">
        <v>34.230000000000004</v>
      </c>
    </row>
    <row r="1028" spans="1:14" ht="14.45" customHeight="1" x14ac:dyDescent="0.2">
      <c r="A1028" s="729" t="s">
        <v>615</v>
      </c>
      <c r="B1028" s="730" t="s">
        <v>616</v>
      </c>
      <c r="C1028" s="731" t="s">
        <v>636</v>
      </c>
      <c r="D1028" s="732" t="s">
        <v>637</v>
      </c>
      <c r="E1028" s="733">
        <v>50113001</v>
      </c>
      <c r="F1028" s="732" t="s">
        <v>654</v>
      </c>
      <c r="G1028" s="731" t="s">
        <v>662</v>
      </c>
      <c r="H1028" s="731">
        <v>844554</v>
      </c>
      <c r="I1028" s="731">
        <v>114065</v>
      </c>
      <c r="J1028" s="731" t="s">
        <v>1222</v>
      </c>
      <c r="K1028" s="731" t="s">
        <v>1223</v>
      </c>
      <c r="L1028" s="734">
        <v>18.330000000000002</v>
      </c>
      <c r="M1028" s="734">
        <v>4</v>
      </c>
      <c r="N1028" s="735">
        <v>73.320000000000007</v>
      </c>
    </row>
    <row r="1029" spans="1:14" ht="14.45" customHeight="1" x14ac:dyDescent="0.2">
      <c r="A1029" s="729" t="s">
        <v>615</v>
      </c>
      <c r="B1029" s="730" t="s">
        <v>616</v>
      </c>
      <c r="C1029" s="731" t="s">
        <v>636</v>
      </c>
      <c r="D1029" s="732" t="s">
        <v>637</v>
      </c>
      <c r="E1029" s="733">
        <v>50113001</v>
      </c>
      <c r="F1029" s="732" t="s">
        <v>654</v>
      </c>
      <c r="G1029" s="731" t="s">
        <v>662</v>
      </c>
      <c r="H1029" s="731">
        <v>115316</v>
      </c>
      <c r="I1029" s="731">
        <v>15316</v>
      </c>
      <c r="J1029" s="731" t="s">
        <v>1224</v>
      </c>
      <c r="K1029" s="731" t="s">
        <v>912</v>
      </c>
      <c r="L1029" s="734">
        <v>19.09</v>
      </c>
      <c r="M1029" s="734">
        <v>2</v>
      </c>
      <c r="N1029" s="735">
        <v>38.18</v>
      </c>
    </row>
    <row r="1030" spans="1:14" ht="14.45" customHeight="1" x14ac:dyDescent="0.2">
      <c r="A1030" s="729" t="s">
        <v>615</v>
      </c>
      <c r="B1030" s="730" t="s">
        <v>616</v>
      </c>
      <c r="C1030" s="731" t="s">
        <v>636</v>
      </c>
      <c r="D1030" s="732" t="s">
        <v>637</v>
      </c>
      <c r="E1030" s="733">
        <v>50113001</v>
      </c>
      <c r="F1030" s="732" t="s">
        <v>654</v>
      </c>
      <c r="G1030" s="731" t="s">
        <v>662</v>
      </c>
      <c r="H1030" s="731">
        <v>849935</v>
      </c>
      <c r="I1030" s="731">
        <v>155383</v>
      </c>
      <c r="J1030" s="731" t="s">
        <v>1225</v>
      </c>
      <c r="K1030" s="731" t="s">
        <v>1226</v>
      </c>
      <c r="L1030" s="734">
        <v>4266.0066666666653</v>
      </c>
      <c r="M1030" s="734">
        <v>12</v>
      </c>
      <c r="N1030" s="735">
        <v>51192.079999999987</v>
      </c>
    </row>
    <row r="1031" spans="1:14" ht="14.45" customHeight="1" x14ac:dyDescent="0.2">
      <c r="A1031" s="729" t="s">
        <v>615</v>
      </c>
      <c r="B1031" s="730" t="s">
        <v>616</v>
      </c>
      <c r="C1031" s="731" t="s">
        <v>636</v>
      </c>
      <c r="D1031" s="732" t="s">
        <v>637</v>
      </c>
      <c r="E1031" s="733">
        <v>50113001</v>
      </c>
      <c r="F1031" s="732" t="s">
        <v>654</v>
      </c>
      <c r="G1031" s="731" t="s">
        <v>655</v>
      </c>
      <c r="H1031" s="731">
        <v>128222</v>
      </c>
      <c r="I1031" s="731">
        <v>28222</v>
      </c>
      <c r="J1031" s="731" t="s">
        <v>1227</v>
      </c>
      <c r="K1031" s="731" t="s">
        <v>1228</v>
      </c>
      <c r="L1031" s="734">
        <v>89.77</v>
      </c>
      <c r="M1031" s="734">
        <v>1</v>
      </c>
      <c r="N1031" s="735">
        <v>89.77</v>
      </c>
    </row>
    <row r="1032" spans="1:14" ht="14.45" customHeight="1" x14ac:dyDescent="0.2">
      <c r="A1032" s="729" t="s">
        <v>615</v>
      </c>
      <c r="B1032" s="730" t="s">
        <v>616</v>
      </c>
      <c r="C1032" s="731" t="s">
        <v>636</v>
      </c>
      <c r="D1032" s="732" t="s">
        <v>637</v>
      </c>
      <c r="E1032" s="733">
        <v>50113001</v>
      </c>
      <c r="F1032" s="732" t="s">
        <v>654</v>
      </c>
      <c r="G1032" s="731" t="s">
        <v>655</v>
      </c>
      <c r="H1032" s="731">
        <v>26196</v>
      </c>
      <c r="I1032" s="731">
        <v>26196</v>
      </c>
      <c r="J1032" s="731" t="s">
        <v>2044</v>
      </c>
      <c r="K1032" s="731" t="s">
        <v>2045</v>
      </c>
      <c r="L1032" s="734">
        <v>387.42</v>
      </c>
      <c r="M1032" s="734">
        <v>1</v>
      </c>
      <c r="N1032" s="735">
        <v>387.42</v>
      </c>
    </row>
    <row r="1033" spans="1:14" ht="14.45" customHeight="1" x14ac:dyDescent="0.2">
      <c r="A1033" s="729" t="s">
        <v>615</v>
      </c>
      <c r="B1033" s="730" t="s">
        <v>616</v>
      </c>
      <c r="C1033" s="731" t="s">
        <v>636</v>
      </c>
      <c r="D1033" s="732" t="s">
        <v>637</v>
      </c>
      <c r="E1033" s="733">
        <v>50113001</v>
      </c>
      <c r="F1033" s="732" t="s">
        <v>654</v>
      </c>
      <c r="G1033" s="731" t="s">
        <v>655</v>
      </c>
      <c r="H1033" s="731">
        <v>185512</v>
      </c>
      <c r="I1033" s="731">
        <v>185512</v>
      </c>
      <c r="J1033" s="731" t="s">
        <v>1233</v>
      </c>
      <c r="K1033" s="731" t="s">
        <v>1234</v>
      </c>
      <c r="L1033" s="734">
        <v>79.753999898696918</v>
      </c>
      <c r="M1033" s="734">
        <v>15</v>
      </c>
      <c r="N1033" s="735">
        <v>1196.3099984804537</v>
      </c>
    </row>
    <row r="1034" spans="1:14" ht="14.45" customHeight="1" x14ac:dyDescent="0.2">
      <c r="A1034" s="729" t="s">
        <v>615</v>
      </c>
      <c r="B1034" s="730" t="s">
        <v>616</v>
      </c>
      <c r="C1034" s="731" t="s">
        <v>636</v>
      </c>
      <c r="D1034" s="732" t="s">
        <v>637</v>
      </c>
      <c r="E1034" s="733">
        <v>50113001</v>
      </c>
      <c r="F1034" s="732" t="s">
        <v>654</v>
      </c>
      <c r="G1034" s="731" t="s">
        <v>655</v>
      </c>
      <c r="H1034" s="731">
        <v>196635</v>
      </c>
      <c r="I1034" s="731">
        <v>96635</v>
      </c>
      <c r="J1034" s="731" t="s">
        <v>1235</v>
      </c>
      <c r="K1034" s="731" t="s">
        <v>1236</v>
      </c>
      <c r="L1034" s="734">
        <v>111.45999967924189</v>
      </c>
      <c r="M1034" s="734">
        <v>59</v>
      </c>
      <c r="N1034" s="735">
        <v>6576.1399810752719</v>
      </c>
    </row>
    <row r="1035" spans="1:14" ht="14.45" customHeight="1" x14ac:dyDescent="0.2">
      <c r="A1035" s="729" t="s">
        <v>615</v>
      </c>
      <c r="B1035" s="730" t="s">
        <v>616</v>
      </c>
      <c r="C1035" s="731" t="s">
        <v>636</v>
      </c>
      <c r="D1035" s="732" t="s">
        <v>637</v>
      </c>
      <c r="E1035" s="733">
        <v>50113001</v>
      </c>
      <c r="F1035" s="732" t="s">
        <v>654</v>
      </c>
      <c r="G1035" s="731" t="s">
        <v>655</v>
      </c>
      <c r="H1035" s="731">
        <v>186393</v>
      </c>
      <c r="I1035" s="731">
        <v>86393</v>
      </c>
      <c r="J1035" s="731" t="s">
        <v>1239</v>
      </c>
      <c r="K1035" s="731" t="s">
        <v>1240</v>
      </c>
      <c r="L1035" s="734">
        <v>54.674999999999997</v>
      </c>
      <c r="M1035" s="734">
        <v>8</v>
      </c>
      <c r="N1035" s="735">
        <v>437.4</v>
      </c>
    </row>
    <row r="1036" spans="1:14" ht="14.45" customHeight="1" x14ac:dyDescent="0.2">
      <c r="A1036" s="729" t="s">
        <v>615</v>
      </c>
      <c r="B1036" s="730" t="s">
        <v>616</v>
      </c>
      <c r="C1036" s="731" t="s">
        <v>636</v>
      </c>
      <c r="D1036" s="732" t="s">
        <v>637</v>
      </c>
      <c r="E1036" s="733">
        <v>50113001</v>
      </c>
      <c r="F1036" s="732" t="s">
        <v>654</v>
      </c>
      <c r="G1036" s="731" t="s">
        <v>655</v>
      </c>
      <c r="H1036" s="731">
        <v>117992</v>
      </c>
      <c r="I1036" s="731">
        <v>17992</v>
      </c>
      <c r="J1036" s="731" t="s">
        <v>1239</v>
      </c>
      <c r="K1036" s="731" t="s">
        <v>2046</v>
      </c>
      <c r="L1036" s="734">
        <v>95.19666672312259</v>
      </c>
      <c r="M1036" s="734">
        <v>15</v>
      </c>
      <c r="N1036" s="735">
        <v>1427.9500008468387</v>
      </c>
    </row>
    <row r="1037" spans="1:14" ht="14.45" customHeight="1" x14ac:dyDescent="0.2">
      <c r="A1037" s="729" t="s">
        <v>615</v>
      </c>
      <c r="B1037" s="730" t="s">
        <v>616</v>
      </c>
      <c r="C1037" s="731" t="s">
        <v>636</v>
      </c>
      <c r="D1037" s="732" t="s">
        <v>637</v>
      </c>
      <c r="E1037" s="733">
        <v>50113001</v>
      </c>
      <c r="F1037" s="732" t="s">
        <v>654</v>
      </c>
      <c r="G1037" s="731" t="s">
        <v>655</v>
      </c>
      <c r="H1037" s="731">
        <v>231541</v>
      </c>
      <c r="I1037" s="731">
        <v>231541</v>
      </c>
      <c r="J1037" s="731" t="s">
        <v>1241</v>
      </c>
      <c r="K1037" s="731" t="s">
        <v>1242</v>
      </c>
      <c r="L1037" s="734">
        <v>80.690000000000012</v>
      </c>
      <c r="M1037" s="734">
        <v>38</v>
      </c>
      <c r="N1037" s="735">
        <v>3066.2200000000003</v>
      </c>
    </row>
    <row r="1038" spans="1:14" ht="14.45" customHeight="1" x14ac:dyDescent="0.2">
      <c r="A1038" s="729" t="s">
        <v>615</v>
      </c>
      <c r="B1038" s="730" t="s">
        <v>616</v>
      </c>
      <c r="C1038" s="731" t="s">
        <v>636</v>
      </c>
      <c r="D1038" s="732" t="s">
        <v>637</v>
      </c>
      <c r="E1038" s="733">
        <v>50113001</v>
      </c>
      <c r="F1038" s="732" t="s">
        <v>654</v>
      </c>
      <c r="G1038" s="731" t="s">
        <v>655</v>
      </c>
      <c r="H1038" s="731">
        <v>231544</v>
      </c>
      <c r="I1038" s="731">
        <v>231544</v>
      </c>
      <c r="J1038" s="731" t="s">
        <v>1241</v>
      </c>
      <c r="K1038" s="731" t="s">
        <v>1243</v>
      </c>
      <c r="L1038" s="734">
        <v>80.690000430472963</v>
      </c>
      <c r="M1038" s="734">
        <v>141</v>
      </c>
      <c r="N1038" s="735">
        <v>11377.290060696687</v>
      </c>
    </row>
    <row r="1039" spans="1:14" ht="14.45" customHeight="1" x14ac:dyDescent="0.2">
      <c r="A1039" s="729" t="s">
        <v>615</v>
      </c>
      <c r="B1039" s="730" t="s">
        <v>616</v>
      </c>
      <c r="C1039" s="731" t="s">
        <v>636</v>
      </c>
      <c r="D1039" s="732" t="s">
        <v>637</v>
      </c>
      <c r="E1039" s="733">
        <v>50113001</v>
      </c>
      <c r="F1039" s="732" t="s">
        <v>654</v>
      </c>
      <c r="G1039" s="731" t="s">
        <v>655</v>
      </c>
      <c r="H1039" s="731">
        <v>237330</v>
      </c>
      <c r="I1039" s="731">
        <v>237330</v>
      </c>
      <c r="J1039" s="731" t="s">
        <v>2047</v>
      </c>
      <c r="K1039" s="731" t="s">
        <v>2048</v>
      </c>
      <c r="L1039" s="734">
        <v>107.47999999999998</v>
      </c>
      <c r="M1039" s="734">
        <v>5</v>
      </c>
      <c r="N1039" s="735">
        <v>537.39999999999986</v>
      </c>
    </row>
    <row r="1040" spans="1:14" ht="14.45" customHeight="1" x14ac:dyDescent="0.2">
      <c r="A1040" s="729" t="s">
        <v>615</v>
      </c>
      <c r="B1040" s="730" t="s">
        <v>616</v>
      </c>
      <c r="C1040" s="731" t="s">
        <v>636</v>
      </c>
      <c r="D1040" s="732" t="s">
        <v>637</v>
      </c>
      <c r="E1040" s="733">
        <v>50113001</v>
      </c>
      <c r="F1040" s="732" t="s">
        <v>654</v>
      </c>
      <c r="G1040" s="731" t="s">
        <v>655</v>
      </c>
      <c r="H1040" s="731">
        <v>234736</v>
      </c>
      <c r="I1040" s="731">
        <v>234736</v>
      </c>
      <c r="J1040" s="731" t="s">
        <v>1244</v>
      </c>
      <c r="K1040" s="731" t="s">
        <v>1245</v>
      </c>
      <c r="L1040" s="734">
        <v>120.54166642874323</v>
      </c>
      <c r="M1040" s="734">
        <v>72</v>
      </c>
      <c r="N1040" s="735">
        <v>8678.9999828695127</v>
      </c>
    </row>
    <row r="1041" spans="1:14" ht="14.45" customHeight="1" x14ac:dyDescent="0.2">
      <c r="A1041" s="729" t="s">
        <v>615</v>
      </c>
      <c r="B1041" s="730" t="s">
        <v>616</v>
      </c>
      <c r="C1041" s="731" t="s">
        <v>636</v>
      </c>
      <c r="D1041" s="732" t="s">
        <v>637</v>
      </c>
      <c r="E1041" s="733">
        <v>50113001</v>
      </c>
      <c r="F1041" s="732" t="s">
        <v>654</v>
      </c>
      <c r="G1041" s="731" t="s">
        <v>655</v>
      </c>
      <c r="H1041" s="731">
        <v>116594</v>
      </c>
      <c r="I1041" s="731">
        <v>16594</v>
      </c>
      <c r="J1041" s="731" t="s">
        <v>1248</v>
      </c>
      <c r="K1041" s="731" t="s">
        <v>1249</v>
      </c>
      <c r="L1041" s="734">
        <v>111.33</v>
      </c>
      <c r="M1041" s="734">
        <v>1</v>
      </c>
      <c r="N1041" s="735">
        <v>111.33</v>
      </c>
    </row>
    <row r="1042" spans="1:14" ht="14.45" customHeight="1" x14ac:dyDescent="0.2">
      <c r="A1042" s="729" t="s">
        <v>615</v>
      </c>
      <c r="B1042" s="730" t="s">
        <v>616</v>
      </c>
      <c r="C1042" s="731" t="s">
        <v>636</v>
      </c>
      <c r="D1042" s="732" t="s">
        <v>637</v>
      </c>
      <c r="E1042" s="733">
        <v>50113001</v>
      </c>
      <c r="F1042" s="732" t="s">
        <v>654</v>
      </c>
      <c r="G1042" s="731" t="s">
        <v>655</v>
      </c>
      <c r="H1042" s="731">
        <v>225168</v>
      </c>
      <c r="I1042" s="731">
        <v>225168</v>
      </c>
      <c r="J1042" s="731" t="s">
        <v>1252</v>
      </c>
      <c r="K1042" s="731" t="s">
        <v>1253</v>
      </c>
      <c r="L1042" s="734">
        <v>63.54</v>
      </c>
      <c r="M1042" s="734">
        <v>1</v>
      </c>
      <c r="N1042" s="735">
        <v>63.54</v>
      </c>
    </row>
    <row r="1043" spans="1:14" ht="14.45" customHeight="1" x14ac:dyDescent="0.2">
      <c r="A1043" s="729" t="s">
        <v>615</v>
      </c>
      <c r="B1043" s="730" t="s">
        <v>616</v>
      </c>
      <c r="C1043" s="731" t="s">
        <v>636</v>
      </c>
      <c r="D1043" s="732" t="s">
        <v>637</v>
      </c>
      <c r="E1043" s="733">
        <v>50113001</v>
      </c>
      <c r="F1043" s="732" t="s">
        <v>654</v>
      </c>
      <c r="G1043" s="731" t="s">
        <v>655</v>
      </c>
      <c r="H1043" s="731">
        <v>207527</v>
      </c>
      <c r="I1043" s="731">
        <v>207527</v>
      </c>
      <c r="J1043" s="731" t="s">
        <v>1256</v>
      </c>
      <c r="K1043" s="731" t="s">
        <v>1257</v>
      </c>
      <c r="L1043" s="734">
        <v>61.63000000000001</v>
      </c>
      <c r="M1043" s="734">
        <v>1</v>
      </c>
      <c r="N1043" s="735">
        <v>61.63000000000001</v>
      </c>
    </row>
    <row r="1044" spans="1:14" ht="14.45" customHeight="1" x14ac:dyDescent="0.2">
      <c r="A1044" s="729" t="s">
        <v>615</v>
      </c>
      <c r="B1044" s="730" t="s">
        <v>616</v>
      </c>
      <c r="C1044" s="731" t="s">
        <v>636</v>
      </c>
      <c r="D1044" s="732" t="s">
        <v>637</v>
      </c>
      <c r="E1044" s="733">
        <v>50113001</v>
      </c>
      <c r="F1044" s="732" t="s">
        <v>654</v>
      </c>
      <c r="G1044" s="731" t="s">
        <v>655</v>
      </c>
      <c r="H1044" s="731">
        <v>199963</v>
      </c>
      <c r="I1044" s="731">
        <v>199963</v>
      </c>
      <c r="J1044" s="731" t="s">
        <v>1258</v>
      </c>
      <c r="K1044" s="731" t="s">
        <v>1259</v>
      </c>
      <c r="L1044" s="734">
        <v>567.69000000000005</v>
      </c>
      <c r="M1044" s="734">
        <v>3</v>
      </c>
      <c r="N1044" s="735">
        <v>1703.0700000000002</v>
      </c>
    </row>
    <row r="1045" spans="1:14" ht="14.45" customHeight="1" x14ac:dyDescent="0.2">
      <c r="A1045" s="729" t="s">
        <v>615</v>
      </c>
      <c r="B1045" s="730" t="s">
        <v>616</v>
      </c>
      <c r="C1045" s="731" t="s">
        <v>636</v>
      </c>
      <c r="D1045" s="732" t="s">
        <v>637</v>
      </c>
      <c r="E1045" s="733">
        <v>50113001</v>
      </c>
      <c r="F1045" s="732" t="s">
        <v>654</v>
      </c>
      <c r="G1045" s="731" t="s">
        <v>655</v>
      </c>
      <c r="H1045" s="731">
        <v>993927</v>
      </c>
      <c r="I1045" s="731">
        <v>0</v>
      </c>
      <c r="J1045" s="731" t="s">
        <v>2049</v>
      </c>
      <c r="K1045" s="731" t="s">
        <v>329</v>
      </c>
      <c r="L1045" s="734">
        <v>183.1</v>
      </c>
      <c r="M1045" s="734">
        <v>3</v>
      </c>
      <c r="N1045" s="735">
        <v>549.29999999999995</v>
      </c>
    </row>
    <row r="1046" spans="1:14" ht="14.45" customHeight="1" x14ac:dyDescent="0.2">
      <c r="A1046" s="729" t="s">
        <v>615</v>
      </c>
      <c r="B1046" s="730" t="s">
        <v>616</v>
      </c>
      <c r="C1046" s="731" t="s">
        <v>636</v>
      </c>
      <c r="D1046" s="732" t="s">
        <v>637</v>
      </c>
      <c r="E1046" s="733">
        <v>50113001</v>
      </c>
      <c r="F1046" s="732" t="s">
        <v>654</v>
      </c>
      <c r="G1046" s="731" t="s">
        <v>655</v>
      </c>
      <c r="H1046" s="731">
        <v>100502</v>
      </c>
      <c r="I1046" s="731">
        <v>502</v>
      </c>
      <c r="J1046" s="731" t="s">
        <v>1262</v>
      </c>
      <c r="K1046" s="731" t="s">
        <v>1264</v>
      </c>
      <c r="L1046" s="734">
        <v>268.89365853658529</v>
      </c>
      <c r="M1046" s="734">
        <v>41</v>
      </c>
      <c r="N1046" s="735">
        <v>11024.639999999998</v>
      </c>
    </row>
    <row r="1047" spans="1:14" ht="14.45" customHeight="1" x14ac:dyDescent="0.2">
      <c r="A1047" s="729" t="s">
        <v>615</v>
      </c>
      <c r="B1047" s="730" t="s">
        <v>616</v>
      </c>
      <c r="C1047" s="731" t="s">
        <v>636</v>
      </c>
      <c r="D1047" s="732" t="s">
        <v>637</v>
      </c>
      <c r="E1047" s="733">
        <v>50113001</v>
      </c>
      <c r="F1047" s="732" t="s">
        <v>654</v>
      </c>
      <c r="G1047" s="731" t="s">
        <v>655</v>
      </c>
      <c r="H1047" s="731">
        <v>102684</v>
      </c>
      <c r="I1047" s="731">
        <v>2684</v>
      </c>
      <c r="J1047" s="731" t="s">
        <v>1262</v>
      </c>
      <c r="K1047" s="731" t="s">
        <v>1263</v>
      </c>
      <c r="L1047" s="734">
        <v>128.68538510616867</v>
      </c>
      <c r="M1047" s="734">
        <v>26</v>
      </c>
      <c r="N1047" s="735">
        <v>3345.820012760385</v>
      </c>
    </row>
    <row r="1048" spans="1:14" ht="14.45" customHeight="1" x14ac:dyDescent="0.2">
      <c r="A1048" s="729" t="s">
        <v>615</v>
      </c>
      <c r="B1048" s="730" t="s">
        <v>616</v>
      </c>
      <c r="C1048" s="731" t="s">
        <v>636</v>
      </c>
      <c r="D1048" s="732" t="s">
        <v>637</v>
      </c>
      <c r="E1048" s="733">
        <v>50113001</v>
      </c>
      <c r="F1048" s="732" t="s">
        <v>654</v>
      </c>
      <c r="G1048" s="731" t="s">
        <v>655</v>
      </c>
      <c r="H1048" s="731">
        <v>136712</v>
      </c>
      <c r="I1048" s="731">
        <v>136712</v>
      </c>
      <c r="J1048" s="731" t="s">
        <v>2050</v>
      </c>
      <c r="K1048" s="731" t="s">
        <v>2051</v>
      </c>
      <c r="L1048" s="734">
        <v>43.01</v>
      </c>
      <c r="M1048" s="734">
        <v>5</v>
      </c>
      <c r="N1048" s="735">
        <v>215.04999999999998</v>
      </c>
    </row>
    <row r="1049" spans="1:14" ht="14.45" customHeight="1" x14ac:dyDescent="0.2">
      <c r="A1049" s="729" t="s">
        <v>615</v>
      </c>
      <c r="B1049" s="730" t="s">
        <v>616</v>
      </c>
      <c r="C1049" s="731" t="s">
        <v>636</v>
      </c>
      <c r="D1049" s="732" t="s">
        <v>637</v>
      </c>
      <c r="E1049" s="733">
        <v>50113001</v>
      </c>
      <c r="F1049" s="732" t="s">
        <v>654</v>
      </c>
      <c r="G1049" s="731" t="s">
        <v>329</v>
      </c>
      <c r="H1049" s="731">
        <v>127317</v>
      </c>
      <c r="I1049" s="731">
        <v>127317</v>
      </c>
      <c r="J1049" s="731" t="s">
        <v>1271</v>
      </c>
      <c r="K1049" s="731" t="s">
        <v>1270</v>
      </c>
      <c r="L1049" s="734">
        <v>68.77</v>
      </c>
      <c r="M1049" s="734">
        <v>1</v>
      </c>
      <c r="N1049" s="735">
        <v>68.77</v>
      </c>
    </row>
    <row r="1050" spans="1:14" ht="14.45" customHeight="1" x14ac:dyDescent="0.2">
      <c r="A1050" s="729" t="s">
        <v>615</v>
      </c>
      <c r="B1050" s="730" t="s">
        <v>616</v>
      </c>
      <c r="C1050" s="731" t="s">
        <v>636</v>
      </c>
      <c r="D1050" s="732" t="s">
        <v>637</v>
      </c>
      <c r="E1050" s="733">
        <v>50113001</v>
      </c>
      <c r="F1050" s="732" t="s">
        <v>654</v>
      </c>
      <c r="G1050" s="731" t="s">
        <v>329</v>
      </c>
      <c r="H1050" s="731">
        <v>207955</v>
      </c>
      <c r="I1050" s="731">
        <v>207955</v>
      </c>
      <c r="J1050" s="731" t="s">
        <v>2052</v>
      </c>
      <c r="K1050" s="731" t="s">
        <v>2053</v>
      </c>
      <c r="L1050" s="734">
        <v>154.94</v>
      </c>
      <c r="M1050" s="734">
        <v>1</v>
      </c>
      <c r="N1050" s="735">
        <v>154.94</v>
      </c>
    </row>
    <row r="1051" spans="1:14" ht="14.45" customHeight="1" x14ac:dyDescent="0.2">
      <c r="A1051" s="729" t="s">
        <v>615</v>
      </c>
      <c r="B1051" s="730" t="s">
        <v>616</v>
      </c>
      <c r="C1051" s="731" t="s">
        <v>636</v>
      </c>
      <c r="D1051" s="732" t="s">
        <v>637</v>
      </c>
      <c r="E1051" s="733">
        <v>50113001</v>
      </c>
      <c r="F1051" s="732" t="s">
        <v>654</v>
      </c>
      <c r="G1051" s="731" t="s">
        <v>662</v>
      </c>
      <c r="H1051" s="731">
        <v>213229</v>
      </c>
      <c r="I1051" s="731">
        <v>213229</v>
      </c>
      <c r="J1051" s="731" t="s">
        <v>2054</v>
      </c>
      <c r="K1051" s="731" t="s">
        <v>2055</v>
      </c>
      <c r="L1051" s="734">
        <v>2357.4399999999996</v>
      </c>
      <c r="M1051" s="734">
        <v>1</v>
      </c>
      <c r="N1051" s="735">
        <v>2357.4399999999996</v>
      </c>
    </row>
    <row r="1052" spans="1:14" ht="14.45" customHeight="1" x14ac:dyDescent="0.2">
      <c r="A1052" s="729" t="s">
        <v>615</v>
      </c>
      <c r="B1052" s="730" t="s">
        <v>616</v>
      </c>
      <c r="C1052" s="731" t="s">
        <v>636</v>
      </c>
      <c r="D1052" s="732" t="s">
        <v>637</v>
      </c>
      <c r="E1052" s="733">
        <v>50113001</v>
      </c>
      <c r="F1052" s="732" t="s">
        <v>654</v>
      </c>
      <c r="G1052" s="731" t="s">
        <v>662</v>
      </c>
      <c r="H1052" s="731">
        <v>239963</v>
      </c>
      <c r="I1052" s="731">
        <v>239963</v>
      </c>
      <c r="J1052" s="731" t="s">
        <v>2056</v>
      </c>
      <c r="K1052" s="731" t="s">
        <v>2057</v>
      </c>
      <c r="L1052" s="734">
        <v>155.56</v>
      </c>
      <c r="M1052" s="734">
        <v>7</v>
      </c>
      <c r="N1052" s="735">
        <v>1088.92</v>
      </c>
    </row>
    <row r="1053" spans="1:14" ht="14.45" customHeight="1" x14ac:dyDescent="0.2">
      <c r="A1053" s="729" t="s">
        <v>615</v>
      </c>
      <c r="B1053" s="730" t="s">
        <v>616</v>
      </c>
      <c r="C1053" s="731" t="s">
        <v>636</v>
      </c>
      <c r="D1053" s="732" t="s">
        <v>637</v>
      </c>
      <c r="E1053" s="733">
        <v>50113001</v>
      </c>
      <c r="F1053" s="732" t="s">
        <v>654</v>
      </c>
      <c r="G1053" s="731" t="s">
        <v>662</v>
      </c>
      <c r="H1053" s="731">
        <v>239965</v>
      </c>
      <c r="I1053" s="731">
        <v>239965</v>
      </c>
      <c r="J1053" s="731" t="s">
        <v>2058</v>
      </c>
      <c r="K1053" s="731" t="s">
        <v>2059</v>
      </c>
      <c r="L1053" s="734">
        <v>280.14999999999998</v>
      </c>
      <c r="M1053" s="734">
        <v>2</v>
      </c>
      <c r="N1053" s="735">
        <v>560.29999999999995</v>
      </c>
    </row>
    <row r="1054" spans="1:14" ht="14.45" customHeight="1" x14ac:dyDescent="0.2">
      <c r="A1054" s="729" t="s">
        <v>615</v>
      </c>
      <c r="B1054" s="730" t="s">
        <v>616</v>
      </c>
      <c r="C1054" s="731" t="s">
        <v>636</v>
      </c>
      <c r="D1054" s="732" t="s">
        <v>637</v>
      </c>
      <c r="E1054" s="733">
        <v>50113001</v>
      </c>
      <c r="F1054" s="732" t="s">
        <v>654</v>
      </c>
      <c r="G1054" s="731" t="s">
        <v>662</v>
      </c>
      <c r="H1054" s="731">
        <v>187330</v>
      </c>
      <c r="I1054" s="731">
        <v>187330</v>
      </c>
      <c r="J1054" s="731" t="s">
        <v>1276</v>
      </c>
      <c r="K1054" s="731" t="s">
        <v>1277</v>
      </c>
      <c r="L1054" s="734">
        <v>91.440000000000012</v>
      </c>
      <c r="M1054" s="734">
        <v>3</v>
      </c>
      <c r="N1054" s="735">
        <v>274.32000000000005</v>
      </c>
    </row>
    <row r="1055" spans="1:14" ht="14.45" customHeight="1" x14ac:dyDescent="0.2">
      <c r="A1055" s="729" t="s">
        <v>615</v>
      </c>
      <c r="B1055" s="730" t="s">
        <v>616</v>
      </c>
      <c r="C1055" s="731" t="s">
        <v>636</v>
      </c>
      <c r="D1055" s="732" t="s">
        <v>637</v>
      </c>
      <c r="E1055" s="733">
        <v>50113001</v>
      </c>
      <c r="F1055" s="732" t="s">
        <v>654</v>
      </c>
      <c r="G1055" s="731" t="s">
        <v>329</v>
      </c>
      <c r="H1055" s="731">
        <v>162528</v>
      </c>
      <c r="I1055" s="731">
        <v>162528</v>
      </c>
      <c r="J1055" s="731" t="s">
        <v>2060</v>
      </c>
      <c r="K1055" s="731" t="s">
        <v>2061</v>
      </c>
      <c r="L1055" s="734">
        <v>119.79</v>
      </c>
      <c r="M1055" s="734">
        <v>1</v>
      </c>
      <c r="N1055" s="735">
        <v>119.79</v>
      </c>
    </row>
    <row r="1056" spans="1:14" ht="14.45" customHeight="1" x14ac:dyDescent="0.2">
      <c r="A1056" s="729" t="s">
        <v>615</v>
      </c>
      <c r="B1056" s="730" t="s">
        <v>616</v>
      </c>
      <c r="C1056" s="731" t="s">
        <v>636</v>
      </c>
      <c r="D1056" s="732" t="s">
        <v>637</v>
      </c>
      <c r="E1056" s="733">
        <v>50113001</v>
      </c>
      <c r="F1056" s="732" t="s">
        <v>654</v>
      </c>
      <c r="G1056" s="731" t="s">
        <v>329</v>
      </c>
      <c r="H1056" s="731">
        <v>845630</v>
      </c>
      <c r="I1056" s="731">
        <v>105846</v>
      </c>
      <c r="J1056" s="731" t="s">
        <v>2062</v>
      </c>
      <c r="K1056" s="731" t="s">
        <v>2063</v>
      </c>
      <c r="L1056" s="734">
        <v>102.4</v>
      </c>
      <c r="M1056" s="734">
        <v>1</v>
      </c>
      <c r="N1056" s="735">
        <v>102.4</v>
      </c>
    </row>
    <row r="1057" spans="1:14" ht="14.45" customHeight="1" x14ac:dyDescent="0.2">
      <c r="A1057" s="729" t="s">
        <v>615</v>
      </c>
      <c r="B1057" s="730" t="s">
        <v>616</v>
      </c>
      <c r="C1057" s="731" t="s">
        <v>636</v>
      </c>
      <c r="D1057" s="732" t="s">
        <v>637</v>
      </c>
      <c r="E1057" s="733">
        <v>50113001</v>
      </c>
      <c r="F1057" s="732" t="s">
        <v>654</v>
      </c>
      <c r="G1057" s="731" t="s">
        <v>655</v>
      </c>
      <c r="H1057" s="731">
        <v>845376</v>
      </c>
      <c r="I1057" s="731">
        <v>107641</v>
      </c>
      <c r="J1057" s="731" t="s">
        <v>1278</v>
      </c>
      <c r="K1057" s="731" t="s">
        <v>1279</v>
      </c>
      <c r="L1057" s="734">
        <v>119.245</v>
      </c>
      <c r="M1057" s="734">
        <v>2</v>
      </c>
      <c r="N1057" s="735">
        <v>238.49</v>
      </c>
    </row>
    <row r="1058" spans="1:14" ht="14.45" customHeight="1" x14ac:dyDescent="0.2">
      <c r="A1058" s="729" t="s">
        <v>615</v>
      </c>
      <c r="B1058" s="730" t="s">
        <v>616</v>
      </c>
      <c r="C1058" s="731" t="s">
        <v>636</v>
      </c>
      <c r="D1058" s="732" t="s">
        <v>637</v>
      </c>
      <c r="E1058" s="733">
        <v>50113001</v>
      </c>
      <c r="F1058" s="732" t="s">
        <v>654</v>
      </c>
      <c r="G1058" s="731" t="s">
        <v>655</v>
      </c>
      <c r="H1058" s="731">
        <v>845432</v>
      </c>
      <c r="I1058" s="731">
        <v>107639</v>
      </c>
      <c r="J1058" s="731" t="s">
        <v>1278</v>
      </c>
      <c r="K1058" s="731" t="s">
        <v>1280</v>
      </c>
      <c r="L1058" s="734">
        <v>59.879999999999974</v>
      </c>
      <c r="M1058" s="734">
        <v>1</v>
      </c>
      <c r="N1058" s="735">
        <v>59.879999999999974</v>
      </c>
    </row>
    <row r="1059" spans="1:14" ht="14.45" customHeight="1" x14ac:dyDescent="0.2">
      <c r="A1059" s="729" t="s">
        <v>615</v>
      </c>
      <c r="B1059" s="730" t="s">
        <v>616</v>
      </c>
      <c r="C1059" s="731" t="s">
        <v>636</v>
      </c>
      <c r="D1059" s="732" t="s">
        <v>637</v>
      </c>
      <c r="E1059" s="733">
        <v>50113001</v>
      </c>
      <c r="F1059" s="732" t="s">
        <v>654</v>
      </c>
      <c r="G1059" s="731" t="s">
        <v>655</v>
      </c>
      <c r="H1059" s="731">
        <v>231732</v>
      </c>
      <c r="I1059" s="731">
        <v>231732</v>
      </c>
      <c r="J1059" s="731" t="s">
        <v>2064</v>
      </c>
      <c r="K1059" s="731" t="s">
        <v>2065</v>
      </c>
      <c r="L1059" s="734">
        <v>3538.3590000000004</v>
      </c>
      <c r="M1059" s="734">
        <v>3</v>
      </c>
      <c r="N1059" s="735">
        <v>10615.077000000001</v>
      </c>
    </row>
    <row r="1060" spans="1:14" ht="14.45" customHeight="1" x14ac:dyDescent="0.2">
      <c r="A1060" s="729" t="s">
        <v>615</v>
      </c>
      <c r="B1060" s="730" t="s">
        <v>616</v>
      </c>
      <c r="C1060" s="731" t="s">
        <v>636</v>
      </c>
      <c r="D1060" s="732" t="s">
        <v>637</v>
      </c>
      <c r="E1060" s="733">
        <v>50113001</v>
      </c>
      <c r="F1060" s="732" t="s">
        <v>654</v>
      </c>
      <c r="G1060" s="731" t="s">
        <v>655</v>
      </c>
      <c r="H1060" s="731">
        <v>205208</v>
      </c>
      <c r="I1060" s="731">
        <v>205208</v>
      </c>
      <c r="J1060" s="731" t="s">
        <v>1281</v>
      </c>
      <c r="K1060" s="731" t="s">
        <v>1282</v>
      </c>
      <c r="L1060" s="734">
        <v>3996.4</v>
      </c>
      <c r="M1060" s="734">
        <v>2</v>
      </c>
      <c r="N1060" s="735">
        <v>7992.8</v>
      </c>
    </row>
    <row r="1061" spans="1:14" ht="14.45" customHeight="1" x14ac:dyDescent="0.2">
      <c r="A1061" s="729" t="s">
        <v>615</v>
      </c>
      <c r="B1061" s="730" t="s">
        <v>616</v>
      </c>
      <c r="C1061" s="731" t="s">
        <v>636</v>
      </c>
      <c r="D1061" s="732" t="s">
        <v>637</v>
      </c>
      <c r="E1061" s="733">
        <v>50113001</v>
      </c>
      <c r="F1061" s="732" t="s">
        <v>654</v>
      </c>
      <c r="G1061" s="731" t="s">
        <v>662</v>
      </c>
      <c r="H1061" s="731">
        <v>184530</v>
      </c>
      <c r="I1061" s="731">
        <v>200207</v>
      </c>
      <c r="J1061" s="731" t="s">
        <v>2066</v>
      </c>
      <c r="K1061" s="731" t="s">
        <v>2067</v>
      </c>
      <c r="L1061" s="734">
        <v>84.04</v>
      </c>
      <c r="M1061" s="734">
        <v>2</v>
      </c>
      <c r="N1061" s="735">
        <v>168.08</v>
      </c>
    </row>
    <row r="1062" spans="1:14" ht="14.45" customHeight="1" x14ac:dyDescent="0.2">
      <c r="A1062" s="729" t="s">
        <v>615</v>
      </c>
      <c r="B1062" s="730" t="s">
        <v>616</v>
      </c>
      <c r="C1062" s="731" t="s">
        <v>636</v>
      </c>
      <c r="D1062" s="732" t="s">
        <v>637</v>
      </c>
      <c r="E1062" s="733">
        <v>50113001</v>
      </c>
      <c r="F1062" s="732" t="s">
        <v>654</v>
      </c>
      <c r="G1062" s="731" t="s">
        <v>655</v>
      </c>
      <c r="H1062" s="731">
        <v>207960</v>
      </c>
      <c r="I1062" s="731">
        <v>207960</v>
      </c>
      <c r="J1062" s="731" t="s">
        <v>2068</v>
      </c>
      <c r="K1062" s="731" t="s">
        <v>2069</v>
      </c>
      <c r="L1062" s="734">
        <v>283.24</v>
      </c>
      <c r="M1062" s="734">
        <v>1</v>
      </c>
      <c r="N1062" s="735">
        <v>283.24</v>
      </c>
    </row>
    <row r="1063" spans="1:14" ht="14.45" customHeight="1" x14ac:dyDescent="0.2">
      <c r="A1063" s="729" t="s">
        <v>615</v>
      </c>
      <c r="B1063" s="730" t="s">
        <v>616</v>
      </c>
      <c r="C1063" s="731" t="s">
        <v>636</v>
      </c>
      <c r="D1063" s="732" t="s">
        <v>637</v>
      </c>
      <c r="E1063" s="733">
        <v>50113001</v>
      </c>
      <c r="F1063" s="732" t="s">
        <v>654</v>
      </c>
      <c r="G1063" s="731" t="s">
        <v>655</v>
      </c>
      <c r="H1063" s="731">
        <v>101125</v>
      </c>
      <c r="I1063" s="731">
        <v>1125</v>
      </c>
      <c r="J1063" s="731" t="s">
        <v>1286</v>
      </c>
      <c r="K1063" s="731" t="s">
        <v>1287</v>
      </c>
      <c r="L1063" s="734">
        <v>80.447500000000005</v>
      </c>
      <c r="M1063" s="734">
        <v>72</v>
      </c>
      <c r="N1063" s="735">
        <v>5792.22</v>
      </c>
    </row>
    <row r="1064" spans="1:14" ht="14.45" customHeight="1" x14ac:dyDescent="0.2">
      <c r="A1064" s="729" t="s">
        <v>615</v>
      </c>
      <c r="B1064" s="730" t="s">
        <v>616</v>
      </c>
      <c r="C1064" s="731" t="s">
        <v>636</v>
      </c>
      <c r="D1064" s="732" t="s">
        <v>637</v>
      </c>
      <c r="E1064" s="733">
        <v>50113001</v>
      </c>
      <c r="F1064" s="732" t="s">
        <v>654</v>
      </c>
      <c r="G1064" s="731" t="s">
        <v>655</v>
      </c>
      <c r="H1064" s="731">
        <v>226941</v>
      </c>
      <c r="I1064" s="731">
        <v>226941</v>
      </c>
      <c r="J1064" s="731" t="s">
        <v>1288</v>
      </c>
      <c r="K1064" s="731" t="s">
        <v>1289</v>
      </c>
      <c r="L1064" s="734">
        <v>72.36333333333333</v>
      </c>
      <c r="M1064" s="734">
        <v>15</v>
      </c>
      <c r="N1064" s="735">
        <v>1085.45</v>
      </c>
    </row>
    <row r="1065" spans="1:14" ht="14.45" customHeight="1" x14ac:dyDescent="0.2">
      <c r="A1065" s="729" t="s">
        <v>615</v>
      </c>
      <c r="B1065" s="730" t="s">
        <v>616</v>
      </c>
      <c r="C1065" s="731" t="s">
        <v>636</v>
      </c>
      <c r="D1065" s="732" t="s">
        <v>637</v>
      </c>
      <c r="E1065" s="733">
        <v>50113001</v>
      </c>
      <c r="F1065" s="732" t="s">
        <v>654</v>
      </c>
      <c r="G1065" s="731" t="s">
        <v>655</v>
      </c>
      <c r="H1065" s="731">
        <v>147271</v>
      </c>
      <c r="I1065" s="731">
        <v>47271</v>
      </c>
      <c r="J1065" s="731" t="s">
        <v>2070</v>
      </c>
      <c r="K1065" s="731" t="s">
        <v>1630</v>
      </c>
      <c r="L1065" s="734">
        <v>90.2</v>
      </c>
      <c r="M1065" s="734">
        <v>3</v>
      </c>
      <c r="N1065" s="735">
        <v>270.60000000000002</v>
      </c>
    </row>
    <row r="1066" spans="1:14" ht="14.45" customHeight="1" x14ac:dyDescent="0.2">
      <c r="A1066" s="729" t="s">
        <v>615</v>
      </c>
      <c r="B1066" s="730" t="s">
        <v>616</v>
      </c>
      <c r="C1066" s="731" t="s">
        <v>636</v>
      </c>
      <c r="D1066" s="732" t="s">
        <v>637</v>
      </c>
      <c r="E1066" s="733">
        <v>50113001</v>
      </c>
      <c r="F1066" s="732" t="s">
        <v>654</v>
      </c>
      <c r="G1066" s="731" t="s">
        <v>655</v>
      </c>
      <c r="H1066" s="731">
        <v>223014</v>
      </c>
      <c r="I1066" s="731">
        <v>223014</v>
      </c>
      <c r="J1066" s="731" t="s">
        <v>1290</v>
      </c>
      <c r="K1066" s="731" t="s">
        <v>1291</v>
      </c>
      <c r="L1066" s="734">
        <v>1647.4200121236897</v>
      </c>
      <c r="M1066" s="734">
        <v>8</v>
      </c>
      <c r="N1066" s="735">
        <v>13179.360096989518</v>
      </c>
    </row>
    <row r="1067" spans="1:14" ht="14.45" customHeight="1" x14ac:dyDescent="0.2">
      <c r="A1067" s="729" t="s">
        <v>615</v>
      </c>
      <c r="B1067" s="730" t="s">
        <v>616</v>
      </c>
      <c r="C1067" s="731" t="s">
        <v>636</v>
      </c>
      <c r="D1067" s="732" t="s">
        <v>637</v>
      </c>
      <c r="E1067" s="733">
        <v>50113001</v>
      </c>
      <c r="F1067" s="732" t="s">
        <v>654</v>
      </c>
      <c r="G1067" s="731" t="s">
        <v>655</v>
      </c>
      <c r="H1067" s="731">
        <v>237706</v>
      </c>
      <c r="I1067" s="731">
        <v>237706</v>
      </c>
      <c r="J1067" s="731" t="s">
        <v>1292</v>
      </c>
      <c r="K1067" s="731" t="s">
        <v>1293</v>
      </c>
      <c r="L1067" s="734">
        <v>250.67999999999995</v>
      </c>
      <c r="M1067" s="734">
        <v>3</v>
      </c>
      <c r="N1067" s="735">
        <v>752.03999999999985</v>
      </c>
    </row>
    <row r="1068" spans="1:14" ht="14.45" customHeight="1" x14ac:dyDescent="0.2">
      <c r="A1068" s="729" t="s">
        <v>615</v>
      </c>
      <c r="B1068" s="730" t="s">
        <v>616</v>
      </c>
      <c r="C1068" s="731" t="s">
        <v>636</v>
      </c>
      <c r="D1068" s="732" t="s">
        <v>637</v>
      </c>
      <c r="E1068" s="733">
        <v>50113001</v>
      </c>
      <c r="F1068" s="732" t="s">
        <v>654</v>
      </c>
      <c r="G1068" s="731" t="s">
        <v>655</v>
      </c>
      <c r="H1068" s="731">
        <v>223144</v>
      </c>
      <c r="I1068" s="731">
        <v>223144</v>
      </c>
      <c r="J1068" s="731" t="s">
        <v>2071</v>
      </c>
      <c r="K1068" s="731" t="s">
        <v>2072</v>
      </c>
      <c r="L1068" s="734">
        <v>89.991818181818175</v>
      </c>
      <c r="M1068" s="734">
        <v>11</v>
      </c>
      <c r="N1068" s="735">
        <v>989.90999999999985</v>
      </c>
    </row>
    <row r="1069" spans="1:14" ht="14.45" customHeight="1" x14ac:dyDescent="0.2">
      <c r="A1069" s="729" t="s">
        <v>615</v>
      </c>
      <c r="B1069" s="730" t="s">
        <v>616</v>
      </c>
      <c r="C1069" s="731" t="s">
        <v>636</v>
      </c>
      <c r="D1069" s="732" t="s">
        <v>637</v>
      </c>
      <c r="E1069" s="733">
        <v>50113001</v>
      </c>
      <c r="F1069" s="732" t="s">
        <v>654</v>
      </c>
      <c r="G1069" s="731" t="s">
        <v>655</v>
      </c>
      <c r="H1069" s="731">
        <v>223159</v>
      </c>
      <c r="I1069" s="731">
        <v>223159</v>
      </c>
      <c r="J1069" s="731" t="s">
        <v>1296</v>
      </c>
      <c r="K1069" s="731" t="s">
        <v>1297</v>
      </c>
      <c r="L1069" s="734">
        <v>75.33</v>
      </c>
      <c r="M1069" s="734">
        <v>15</v>
      </c>
      <c r="N1069" s="735">
        <v>1129.95</v>
      </c>
    </row>
    <row r="1070" spans="1:14" ht="14.45" customHeight="1" x14ac:dyDescent="0.2">
      <c r="A1070" s="729" t="s">
        <v>615</v>
      </c>
      <c r="B1070" s="730" t="s">
        <v>616</v>
      </c>
      <c r="C1070" s="731" t="s">
        <v>636</v>
      </c>
      <c r="D1070" s="732" t="s">
        <v>637</v>
      </c>
      <c r="E1070" s="733">
        <v>50113001</v>
      </c>
      <c r="F1070" s="732" t="s">
        <v>654</v>
      </c>
      <c r="G1070" s="731" t="s">
        <v>655</v>
      </c>
      <c r="H1070" s="731">
        <v>203765</v>
      </c>
      <c r="I1070" s="731">
        <v>203765</v>
      </c>
      <c r="J1070" s="731" t="s">
        <v>2073</v>
      </c>
      <c r="K1070" s="731" t="s">
        <v>2074</v>
      </c>
      <c r="L1070" s="734">
        <v>141.30000000000001</v>
      </c>
      <c r="M1070" s="734">
        <v>2</v>
      </c>
      <c r="N1070" s="735">
        <v>282.60000000000002</v>
      </c>
    </row>
    <row r="1071" spans="1:14" ht="14.45" customHeight="1" x14ac:dyDescent="0.2">
      <c r="A1071" s="729" t="s">
        <v>615</v>
      </c>
      <c r="B1071" s="730" t="s">
        <v>616</v>
      </c>
      <c r="C1071" s="731" t="s">
        <v>636</v>
      </c>
      <c r="D1071" s="732" t="s">
        <v>637</v>
      </c>
      <c r="E1071" s="733">
        <v>50113001</v>
      </c>
      <c r="F1071" s="732" t="s">
        <v>654</v>
      </c>
      <c r="G1071" s="731" t="s">
        <v>655</v>
      </c>
      <c r="H1071" s="731">
        <v>848626</v>
      </c>
      <c r="I1071" s="731">
        <v>107944</v>
      </c>
      <c r="J1071" s="731" t="s">
        <v>1300</v>
      </c>
      <c r="K1071" s="731" t="s">
        <v>1301</v>
      </c>
      <c r="L1071" s="734">
        <v>126.29999999999995</v>
      </c>
      <c r="M1071" s="734">
        <v>10</v>
      </c>
      <c r="N1071" s="735">
        <v>1262.9999999999995</v>
      </c>
    </row>
    <row r="1072" spans="1:14" ht="14.45" customHeight="1" x14ac:dyDescent="0.2">
      <c r="A1072" s="729" t="s">
        <v>615</v>
      </c>
      <c r="B1072" s="730" t="s">
        <v>616</v>
      </c>
      <c r="C1072" s="731" t="s">
        <v>636</v>
      </c>
      <c r="D1072" s="732" t="s">
        <v>637</v>
      </c>
      <c r="E1072" s="733">
        <v>50113001</v>
      </c>
      <c r="F1072" s="732" t="s">
        <v>654</v>
      </c>
      <c r="G1072" s="731" t="s">
        <v>655</v>
      </c>
      <c r="H1072" s="731">
        <v>846921</v>
      </c>
      <c r="I1072" s="731">
        <v>123265</v>
      </c>
      <c r="J1072" s="731" t="s">
        <v>2075</v>
      </c>
      <c r="K1072" s="731" t="s">
        <v>1342</v>
      </c>
      <c r="L1072" s="734">
        <v>814.45</v>
      </c>
      <c r="M1072" s="734">
        <v>1</v>
      </c>
      <c r="N1072" s="735">
        <v>814.45</v>
      </c>
    </row>
    <row r="1073" spans="1:14" ht="14.45" customHeight="1" x14ac:dyDescent="0.2">
      <c r="A1073" s="729" t="s">
        <v>615</v>
      </c>
      <c r="B1073" s="730" t="s">
        <v>616</v>
      </c>
      <c r="C1073" s="731" t="s">
        <v>636</v>
      </c>
      <c r="D1073" s="732" t="s">
        <v>637</v>
      </c>
      <c r="E1073" s="733">
        <v>50113001</v>
      </c>
      <c r="F1073" s="732" t="s">
        <v>654</v>
      </c>
      <c r="G1073" s="731" t="s">
        <v>655</v>
      </c>
      <c r="H1073" s="731">
        <v>157525</v>
      </c>
      <c r="I1073" s="731">
        <v>57525</v>
      </c>
      <c r="J1073" s="731" t="s">
        <v>2076</v>
      </c>
      <c r="K1073" s="731" t="s">
        <v>2077</v>
      </c>
      <c r="L1073" s="734">
        <v>94.16</v>
      </c>
      <c r="M1073" s="734">
        <v>1</v>
      </c>
      <c r="N1073" s="735">
        <v>94.16</v>
      </c>
    </row>
    <row r="1074" spans="1:14" ht="14.45" customHeight="1" x14ac:dyDescent="0.2">
      <c r="A1074" s="729" t="s">
        <v>615</v>
      </c>
      <c r="B1074" s="730" t="s">
        <v>616</v>
      </c>
      <c r="C1074" s="731" t="s">
        <v>636</v>
      </c>
      <c r="D1074" s="732" t="s">
        <v>637</v>
      </c>
      <c r="E1074" s="733">
        <v>50113001</v>
      </c>
      <c r="F1074" s="732" t="s">
        <v>654</v>
      </c>
      <c r="G1074" s="731" t="s">
        <v>662</v>
      </c>
      <c r="H1074" s="731">
        <v>232295</v>
      </c>
      <c r="I1074" s="731">
        <v>232295</v>
      </c>
      <c r="J1074" s="731" t="s">
        <v>2078</v>
      </c>
      <c r="K1074" s="731" t="s">
        <v>2079</v>
      </c>
      <c r="L1074" s="734">
        <v>51.93</v>
      </c>
      <c r="M1074" s="734">
        <v>1</v>
      </c>
      <c r="N1074" s="735">
        <v>51.93</v>
      </c>
    </row>
    <row r="1075" spans="1:14" ht="14.45" customHeight="1" x14ac:dyDescent="0.2">
      <c r="A1075" s="729" t="s">
        <v>615</v>
      </c>
      <c r="B1075" s="730" t="s">
        <v>616</v>
      </c>
      <c r="C1075" s="731" t="s">
        <v>636</v>
      </c>
      <c r="D1075" s="732" t="s">
        <v>637</v>
      </c>
      <c r="E1075" s="733">
        <v>50113001</v>
      </c>
      <c r="F1075" s="732" t="s">
        <v>654</v>
      </c>
      <c r="G1075" s="731" t="s">
        <v>662</v>
      </c>
      <c r="H1075" s="731">
        <v>232297</v>
      </c>
      <c r="I1075" s="731">
        <v>232297</v>
      </c>
      <c r="J1075" s="731" t="s">
        <v>1302</v>
      </c>
      <c r="K1075" s="731" t="s">
        <v>2080</v>
      </c>
      <c r="L1075" s="734">
        <v>162.16000000000003</v>
      </c>
      <c r="M1075" s="734">
        <v>2</v>
      </c>
      <c r="N1075" s="735">
        <v>324.32000000000005</v>
      </c>
    </row>
    <row r="1076" spans="1:14" ht="14.45" customHeight="1" x14ac:dyDescent="0.2">
      <c r="A1076" s="729" t="s">
        <v>615</v>
      </c>
      <c r="B1076" s="730" t="s">
        <v>616</v>
      </c>
      <c r="C1076" s="731" t="s">
        <v>636</v>
      </c>
      <c r="D1076" s="732" t="s">
        <v>637</v>
      </c>
      <c r="E1076" s="733">
        <v>50113001</v>
      </c>
      <c r="F1076" s="732" t="s">
        <v>654</v>
      </c>
      <c r="G1076" s="731" t="s">
        <v>655</v>
      </c>
      <c r="H1076" s="731">
        <v>109415</v>
      </c>
      <c r="I1076" s="731">
        <v>119683</v>
      </c>
      <c r="J1076" s="731" t="s">
        <v>2081</v>
      </c>
      <c r="K1076" s="731" t="s">
        <v>2082</v>
      </c>
      <c r="L1076" s="734">
        <v>73.950000000000017</v>
      </c>
      <c r="M1076" s="734">
        <v>3</v>
      </c>
      <c r="N1076" s="735">
        <v>221.85000000000005</v>
      </c>
    </row>
    <row r="1077" spans="1:14" ht="14.45" customHeight="1" x14ac:dyDescent="0.2">
      <c r="A1077" s="729" t="s">
        <v>615</v>
      </c>
      <c r="B1077" s="730" t="s">
        <v>616</v>
      </c>
      <c r="C1077" s="731" t="s">
        <v>636</v>
      </c>
      <c r="D1077" s="732" t="s">
        <v>637</v>
      </c>
      <c r="E1077" s="733">
        <v>50113001</v>
      </c>
      <c r="F1077" s="732" t="s">
        <v>654</v>
      </c>
      <c r="G1077" s="731" t="s">
        <v>655</v>
      </c>
      <c r="H1077" s="731">
        <v>109414</v>
      </c>
      <c r="I1077" s="731">
        <v>119687</v>
      </c>
      <c r="J1077" s="731" t="s">
        <v>2081</v>
      </c>
      <c r="K1077" s="731" t="s">
        <v>2083</v>
      </c>
      <c r="L1077" s="734">
        <v>69.857499999999987</v>
      </c>
      <c r="M1077" s="734">
        <v>4</v>
      </c>
      <c r="N1077" s="735">
        <v>279.42999999999995</v>
      </c>
    </row>
    <row r="1078" spans="1:14" ht="14.45" customHeight="1" x14ac:dyDescent="0.2">
      <c r="A1078" s="729" t="s">
        <v>615</v>
      </c>
      <c r="B1078" s="730" t="s">
        <v>616</v>
      </c>
      <c r="C1078" s="731" t="s">
        <v>636</v>
      </c>
      <c r="D1078" s="732" t="s">
        <v>637</v>
      </c>
      <c r="E1078" s="733">
        <v>50113001</v>
      </c>
      <c r="F1078" s="732" t="s">
        <v>654</v>
      </c>
      <c r="G1078" s="731" t="s">
        <v>655</v>
      </c>
      <c r="H1078" s="731">
        <v>171031</v>
      </c>
      <c r="I1078" s="731">
        <v>171031</v>
      </c>
      <c r="J1078" s="731" t="s">
        <v>2084</v>
      </c>
      <c r="K1078" s="731" t="s">
        <v>2085</v>
      </c>
      <c r="L1078" s="734">
        <v>88.18</v>
      </c>
      <c r="M1078" s="734">
        <v>3</v>
      </c>
      <c r="N1078" s="735">
        <v>264.54000000000002</v>
      </c>
    </row>
    <row r="1079" spans="1:14" ht="14.45" customHeight="1" x14ac:dyDescent="0.2">
      <c r="A1079" s="729" t="s">
        <v>615</v>
      </c>
      <c r="B1079" s="730" t="s">
        <v>616</v>
      </c>
      <c r="C1079" s="731" t="s">
        <v>636</v>
      </c>
      <c r="D1079" s="732" t="s">
        <v>637</v>
      </c>
      <c r="E1079" s="733">
        <v>50113001</v>
      </c>
      <c r="F1079" s="732" t="s">
        <v>654</v>
      </c>
      <c r="G1079" s="731" t="s">
        <v>655</v>
      </c>
      <c r="H1079" s="731">
        <v>239549</v>
      </c>
      <c r="I1079" s="731">
        <v>239549</v>
      </c>
      <c r="J1079" s="731" t="s">
        <v>1310</v>
      </c>
      <c r="K1079" s="731" t="s">
        <v>1311</v>
      </c>
      <c r="L1079" s="734">
        <v>59.346923076923083</v>
      </c>
      <c r="M1079" s="734">
        <v>13</v>
      </c>
      <c r="N1079" s="735">
        <v>771.5100000000001</v>
      </c>
    </row>
    <row r="1080" spans="1:14" ht="14.45" customHeight="1" x14ac:dyDescent="0.2">
      <c r="A1080" s="729" t="s">
        <v>615</v>
      </c>
      <c r="B1080" s="730" t="s">
        <v>616</v>
      </c>
      <c r="C1080" s="731" t="s">
        <v>636</v>
      </c>
      <c r="D1080" s="732" t="s">
        <v>637</v>
      </c>
      <c r="E1080" s="733">
        <v>50113001</v>
      </c>
      <c r="F1080" s="732" t="s">
        <v>654</v>
      </c>
      <c r="G1080" s="731" t="s">
        <v>329</v>
      </c>
      <c r="H1080" s="731">
        <v>221693</v>
      </c>
      <c r="I1080" s="731">
        <v>221693</v>
      </c>
      <c r="J1080" s="731" t="s">
        <v>2086</v>
      </c>
      <c r="K1080" s="731" t="s">
        <v>2087</v>
      </c>
      <c r="L1080" s="734">
        <v>1.1199999999999999</v>
      </c>
      <c r="M1080" s="734">
        <v>1</v>
      </c>
      <c r="N1080" s="735">
        <v>1.1199999999999999</v>
      </c>
    </row>
    <row r="1081" spans="1:14" ht="14.45" customHeight="1" x14ac:dyDescent="0.2">
      <c r="A1081" s="729" t="s">
        <v>615</v>
      </c>
      <c r="B1081" s="730" t="s">
        <v>616</v>
      </c>
      <c r="C1081" s="731" t="s">
        <v>636</v>
      </c>
      <c r="D1081" s="732" t="s">
        <v>637</v>
      </c>
      <c r="E1081" s="733">
        <v>50113001</v>
      </c>
      <c r="F1081" s="732" t="s">
        <v>654</v>
      </c>
      <c r="G1081" s="731" t="s">
        <v>329</v>
      </c>
      <c r="H1081" s="731">
        <v>221699</v>
      </c>
      <c r="I1081" s="731">
        <v>221699</v>
      </c>
      <c r="J1081" s="731" t="s">
        <v>2086</v>
      </c>
      <c r="K1081" s="731" t="s">
        <v>2088</v>
      </c>
      <c r="L1081" s="734">
        <v>1.1200000000000001</v>
      </c>
      <c r="M1081" s="734">
        <v>1</v>
      </c>
      <c r="N1081" s="735">
        <v>1.1200000000000001</v>
      </c>
    </row>
    <row r="1082" spans="1:14" ht="14.45" customHeight="1" x14ac:dyDescent="0.2">
      <c r="A1082" s="729" t="s">
        <v>615</v>
      </c>
      <c r="B1082" s="730" t="s">
        <v>616</v>
      </c>
      <c r="C1082" s="731" t="s">
        <v>636</v>
      </c>
      <c r="D1082" s="732" t="s">
        <v>637</v>
      </c>
      <c r="E1082" s="733">
        <v>50113001</v>
      </c>
      <c r="F1082" s="732" t="s">
        <v>654</v>
      </c>
      <c r="G1082" s="731" t="s">
        <v>655</v>
      </c>
      <c r="H1082" s="731">
        <v>112572</v>
      </c>
      <c r="I1082" s="731">
        <v>112572</v>
      </c>
      <c r="J1082" s="731" t="s">
        <v>1316</v>
      </c>
      <c r="K1082" s="731" t="s">
        <v>1317</v>
      </c>
      <c r="L1082" s="734">
        <v>63.37</v>
      </c>
      <c r="M1082" s="734">
        <v>4</v>
      </c>
      <c r="N1082" s="735">
        <v>253.48</v>
      </c>
    </row>
    <row r="1083" spans="1:14" ht="14.45" customHeight="1" x14ac:dyDescent="0.2">
      <c r="A1083" s="729" t="s">
        <v>615</v>
      </c>
      <c r="B1083" s="730" t="s">
        <v>616</v>
      </c>
      <c r="C1083" s="731" t="s">
        <v>636</v>
      </c>
      <c r="D1083" s="732" t="s">
        <v>637</v>
      </c>
      <c r="E1083" s="733">
        <v>50113001</v>
      </c>
      <c r="F1083" s="732" t="s">
        <v>654</v>
      </c>
      <c r="G1083" s="731" t="s">
        <v>655</v>
      </c>
      <c r="H1083" s="731">
        <v>33872</v>
      </c>
      <c r="I1083" s="731">
        <v>33872</v>
      </c>
      <c r="J1083" s="731" t="s">
        <v>2089</v>
      </c>
      <c r="K1083" s="731" t="s">
        <v>2090</v>
      </c>
      <c r="L1083" s="734">
        <v>63.23</v>
      </c>
      <c r="M1083" s="734">
        <v>5</v>
      </c>
      <c r="N1083" s="735">
        <v>316.14999999999998</v>
      </c>
    </row>
    <row r="1084" spans="1:14" ht="14.45" customHeight="1" x14ac:dyDescent="0.2">
      <c r="A1084" s="729" t="s">
        <v>615</v>
      </c>
      <c r="B1084" s="730" t="s">
        <v>616</v>
      </c>
      <c r="C1084" s="731" t="s">
        <v>636</v>
      </c>
      <c r="D1084" s="732" t="s">
        <v>637</v>
      </c>
      <c r="E1084" s="733">
        <v>50113001</v>
      </c>
      <c r="F1084" s="732" t="s">
        <v>654</v>
      </c>
      <c r="G1084" s="731" t="s">
        <v>662</v>
      </c>
      <c r="H1084" s="731">
        <v>191788</v>
      </c>
      <c r="I1084" s="731">
        <v>91788</v>
      </c>
      <c r="J1084" s="731" t="s">
        <v>1318</v>
      </c>
      <c r="K1084" s="731" t="s">
        <v>897</v>
      </c>
      <c r="L1084" s="734">
        <v>9.1407142521337441</v>
      </c>
      <c r="M1084" s="734">
        <v>28</v>
      </c>
      <c r="N1084" s="735">
        <v>255.93999905974482</v>
      </c>
    </row>
    <row r="1085" spans="1:14" ht="14.45" customHeight="1" x14ac:dyDescent="0.2">
      <c r="A1085" s="729" t="s">
        <v>615</v>
      </c>
      <c r="B1085" s="730" t="s">
        <v>616</v>
      </c>
      <c r="C1085" s="731" t="s">
        <v>636</v>
      </c>
      <c r="D1085" s="732" t="s">
        <v>637</v>
      </c>
      <c r="E1085" s="733">
        <v>50113001</v>
      </c>
      <c r="F1085" s="732" t="s">
        <v>654</v>
      </c>
      <c r="G1085" s="731" t="s">
        <v>662</v>
      </c>
      <c r="H1085" s="731">
        <v>106618</v>
      </c>
      <c r="I1085" s="731">
        <v>6618</v>
      </c>
      <c r="J1085" s="731" t="s">
        <v>1319</v>
      </c>
      <c r="K1085" s="731" t="s">
        <v>1320</v>
      </c>
      <c r="L1085" s="734">
        <v>19.645714285714284</v>
      </c>
      <c r="M1085" s="734">
        <v>7</v>
      </c>
      <c r="N1085" s="735">
        <v>137.51999999999998</v>
      </c>
    </row>
    <row r="1086" spans="1:14" ht="14.45" customHeight="1" x14ac:dyDescent="0.2">
      <c r="A1086" s="729" t="s">
        <v>615</v>
      </c>
      <c r="B1086" s="730" t="s">
        <v>616</v>
      </c>
      <c r="C1086" s="731" t="s">
        <v>636</v>
      </c>
      <c r="D1086" s="732" t="s">
        <v>637</v>
      </c>
      <c r="E1086" s="733">
        <v>50113001</v>
      </c>
      <c r="F1086" s="732" t="s">
        <v>654</v>
      </c>
      <c r="G1086" s="731" t="s">
        <v>662</v>
      </c>
      <c r="H1086" s="731">
        <v>184400</v>
      </c>
      <c r="I1086" s="731">
        <v>84400</v>
      </c>
      <c r="J1086" s="731" t="s">
        <v>1325</v>
      </c>
      <c r="K1086" s="731" t="s">
        <v>1326</v>
      </c>
      <c r="L1086" s="734">
        <v>254.96400000000003</v>
      </c>
      <c r="M1086" s="734">
        <v>5</v>
      </c>
      <c r="N1086" s="735">
        <v>1274.8200000000002</v>
      </c>
    </row>
    <row r="1087" spans="1:14" ht="14.45" customHeight="1" x14ac:dyDescent="0.2">
      <c r="A1087" s="729" t="s">
        <v>615</v>
      </c>
      <c r="B1087" s="730" t="s">
        <v>616</v>
      </c>
      <c r="C1087" s="731" t="s">
        <v>636</v>
      </c>
      <c r="D1087" s="732" t="s">
        <v>637</v>
      </c>
      <c r="E1087" s="733">
        <v>50113001</v>
      </c>
      <c r="F1087" s="732" t="s">
        <v>654</v>
      </c>
      <c r="G1087" s="731" t="s">
        <v>662</v>
      </c>
      <c r="H1087" s="731">
        <v>184399</v>
      </c>
      <c r="I1087" s="731">
        <v>84399</v>
      </c>
      <c r="J1087" s="731" t="s">
        <v>1327</v>
      </c>
      <c r="K1087" s="731" t="s">
        <v>1328</v>
      </c>
      <c r="L1087" s="734">
        <v>126.20315789473682</v>
      </c>
      <c r="M1087" s="734">
        <v>38</v>
      </c>
      <c r="N1087" s="735">
        <v>4795.7199999999993</v>
      </c>
    </row>
    <row r="1088" spans="1:14" ht="14.45" customHeight="1" x14ac:dyDescent="0.2">
      <c r="A1088" s="729" t="s">
        <v>615</v>
      </c>
      <c r="B1088" s="730" t="s">
        <v>616</v>
      </c>
      <c r="C1088" s="731" t="s">
        <v>636</v>
      </c>
      <c r="D1088" s="732" t="s">
        <v>637</v>
      </c>
      <c r="E1088" s="733">
        <v>50113001</v>
      </c>
      <c r="F1088" s="732" t="s">
        <v>654</v>
      </c>
      <c r="G1088" s="731" t="s">
        <v>655</v>
      </c>
      <c r="H1088" s="731">
        <v>117187</v>
      </c>
      <c r="I1088" s="731">
        <v>17187</v>
      </c>
      <c r="J1088" s="731" t="s">
        <v>1329</v>
      </c>
      <c r="K1088" s="731" t="s">
        <v>1330</v>
      </c>
      <c r="L1088" s="734">
        <v>88.990000000000009</v>
      </c>
      <c r="M1088" s="734">
        <v>3</v>
      </c>
      <c r="N1088" s="735">
        <v>266.97000000000003</v>
      </c>
    </row>
    <row r="1089" spans="1:14" ht="14.45" customHeight="1" x14ac:dyDescent="0.2">
      <c r="A1089" s="729" t="s">
        <v>615</v>
      </c>
      <c r="B1089" s="730" t="s">
        <v>616</v>
      </c>
      <c r="C1089" s="731" t="s">
        <v>636</v>
      </c>
      <c r="D1089" s="732" t="s">
        <v>637</v>
      </c>
      <c r="E1089" s="733">
        <v>50113001</v>
      </c>
      <c r="F1089" s="732" t="s">
        <v>654</v>
      </c>
      <c r="G1089" s="731" t="s">
        <v>662</v>
      </c>
      <c r="H1089" s="731">
        <v>850106</v>
      </c>
      <c r="I1089" s="731">
        <v>111898</v>
      </c>
      <c r="J1089" s="731" t="s">
        <v>2091</v>
      </c>
      <c r="K1089" s="731" t="s">
        <v>689</v>
      </c>
      <c r="L1089" s="734">
        <v>28.8</v>
      </c>
      <c r="M1089" s="734">
        <v>2</v>
      </c>
      <c r="N1089" s="735">
        <v>57.6</v>
      </c>
    </row>
    <row r="1090" spans="1:14" ht="14.45" customHeight="1" x14ac:dyDescent="0.2">
      <c r="A1090" s="729" t="s">
        <v>615</v>
      </c>
      <c r="B1090" s="730" t="s">
        <v>616</v>
      </c>
      <c r="C1090" s="731" t="s">
        <v>636</v>
      </c>
      <c r="D1090" s="732" t="s">
        <v>637</v>
      </c>
      <c r="E1090" s="733">
        <v>50113001</v>
      </c>
      <c r="F1090" s="732" t="s">
        <v>654</v>
      </c>
      <c r="G1090" s="731" t="s">
        <v>662</v>
      </c>
      <c r="H1090" s="731">
        <v>849187</v>
      </c>
      <c r="I1090" s="731">
        <v>111902</v>
      </c>
      <c r="J1090" s="731" t="s">
        <v>2092</v>
      </c>
      <c r="K1090" s="731" t="s">
        <v>727</v>
      </c>
      <c r="L1090" s="734">
        <v>32.299999999999976</v>
      </c>
      <c r="M1090" s="734">
        <v>1</v>
      </c>
      <c r="N1090" s="735">
        <v>32.299999999999976</v>
      </c>
    </row>
    <row r="1091" spans="1:14" ht="14.45" customHeight="1" x14ac:dyDescent="0.2">
      <c r="A1091" s="729" t="s">
        <v>615</v>
      </c>
      <c r="B1091" s="730" t="s">
        <v>616</v>
      </c>
      <c r="C1091" s="731" t="s">
        <v>636</v>
      </c>
      <c r="D1091" s="732" t="s">
        <v>637</v>
      </c>
      <c r="E1091" s="733">
        <v>50113001</v>
      </c>
      <c r="F1091" s="732" t="s">
        <v>654</v>
      </c>
      <c r="G1091" s="731" t="s">
        <v>655</v>
      </c>
      <c r="H1091" s="731">
        <v>207962</v>
      </c>
      <c r="I1091" s="731">
        <v>207962</v>
      </c>
      <c r="J1091" s="731" t="s">
        <v>1331</v>
      </c>
      <c r="K1091" s="731" t="s">
        <v>1332</v>
      </c>
      <c r="L1091" s="734">
        <v>32.666666666666664</v>
      </c>
      <c r="M1091" s="734">
        <v>3</v>
      </c>
      <c r="N1091" s="735">
        <v>98</v>
      </c>
    </row>
    <row r="1092" spans="1:14" ht="14.45" customHeight="1" x14ac:dyDescent="0.2">
      <c r="A1092" s="729" t="s">
        <v>615</v>
      </c>
      <c r="B1092" s="730" t="s">
        <v>616</v>
      </c>
      <c r="C1092" s="731" t="s">
        <v>636</v>
      </c>
      <c r="D1092" s="732" t="s">
        <v>637</v>
      </c>
      <c r="E1092" s="733">
        <v>50113001</v>
      </c>
      <c r="F1092" s="732" t="s">
        <v>654</v>
      </c>
      <c r="G1092" s="731" t="s">
        <v>655</v>
      </c>
      <c r="H1092" s="731">
        <v>196669</v>
      </c>
      <c r="I1092" s="731">
        <v>196669</v>
      </c>
      <c r="J1092" s="731" t="s">
        <v>1333</v>
      </c>
      <c r="K1092" s="731" t="s">
        <v>1334</v>
      </c>
      <c r="L1092" s="734">
        <v>146.43</v>
      </c>
      <c r="M1092" s="734">
        <v>1</v>
      </c>
      <c r="N1092" s="735">
        <v>146.43</v>
      </c>
    </row>
    <row r="1093" spans="1:14" ht="14.45" customHeight="1" x14ac:dyDescent="0.2">
      <c r="A1093" s="729" t="s">
        <v>615</v>
      </c>
      <c r="B1093" s="730" t="s">
        <v>616</v>
      </c>
      <c r="C1093" s="731" t="s">
        <v>636</v>
      </c>
      <c r="D1093" s="732" t="s">
        <v>637</v>
      </c>
      <c r="E1093" s="733">
        <v>50113001</v>
      </c>
      <c r="F1093" s="732" t="s">
        <v>654</v>
      </c>
      <c r="G1093" s="731" t="s">
        <v>662</v>
      </c>
      <c r="H1093" s="731">
        <v>100536</v>
      </c>
      <c r="I1093" s="731">
        <v>536</v>
      </c>
      <c r="J1093" s="731" t="s">
        <v>1335</v>
      </c>
      <c r="K1093" s="731" t="s">
        <v>680</v>
      </c>
      <c r="L1093" s="734">
        <v>140.12</v>
      </c>
      <c r="M1093" s="734">
        <v>2</v>
      </c>
      <c r="N1093" s="735">
        <v>280.24</v>
      </c>
    </row>
    <row r="1094" spans="1:14" ht="14.45" customHeight="1" x14ac:dyDescent="0.2">
      <c r="A1094" s="729" t="s">
        <v>615</v>
      </c>
      <c r="B1094" s="730" t="s">
        <v>616</v>
      </c>
      <c r="C1094" s="731" t="s">
        <v>636</v>
      </c>
      <c r="D1094" s="732" t="s">
        <v>637</v>
      </c>
      <c r="E1094" s="733">
        <v>50113001</v>
      </c>
      <c r="F1094" s="732" t="s">
        <v>654</v>
      </c>
      <c r="G1094" s="731" t="s">
        <v>655</v>
      </c>
      <c r="H1094" s="731">
        <v>216963</v>
      </c>
      <c r="I1094" s="731">
        <v>216963</v>
      </c>
      <c r="J1094" s="731" t="s">
        <v>2093</v>
      </c>
      <c r="K1094" s="731" t="s">
        <v>2094</v>
      </c>
      <c r="L1094" s="734">
        <v>150.22000247703204</v>
      </c>
      <c r="M1094" s="734">
        <v>2</v>
      </c>
      <c r="N1094" s="735">
        <v>300.44000495406408</v>
      </c>
    </row>
    <row r="1095" spans="1:14" ht="14.45" customHeight="1" x14ac:dyDescent="0.2">
      <c r="A1095" s="729" t="s">
        <v>615</v>
      </c>
      <c r="B1095" s="730" t="s">
        <v>616</v>
      </c>
      <c r="C1095" s="731" t="s">
        <v>636</v>
      </c>
      <c r="D1095" s="732" t="s">
        <v>637</v>
      </c>
      <c r="E1095" s="733">
        <v>50113001</v>
      </c>
      <c r="F1095" s="732" t="s">
        <v>654</v>
      </c>
      <c r="G1095" s="731" t="s">
        <v>662</v>
      </c>
      <c r="H1095" s="731">
        <v>155824</v>
      </c>
      <c r="I1095" s="731">
        <v>55824</v>
      </c>
      <c r="J1095" s="731" t="s">
        <v>1338</v>
      </c>
      <c r="K1095" s="731" t="s">
        <v>1341</v>
      </c>
      <c r="L1095" s="734">
        <v>41.058181818181815</v>
      </c>
      <c r="M1095" s="734">
        <v>11</v>
      </c>
      <c r="N1095" s="735">
        <v>451.64</v>
      </c>
    </row>
    <row r="1096" spans="1:14" ht="14.45" customHeight="1" x14ac:dyDescent="0.2">
      <c r="A1096" s="729" t="s">
        <v>615</v>
      </c>
      <c r="B1096" s="730" t="s">
        <v>616</v>
      </c>
      <c r="C1096" s="731" t="s">
        <v>636</v>
      </c>
      <c r="D1096" s="732" t="s">
        <v>637</v>
      </c>
      <c r="E1096" s="733">
        <v>50113001</v>
      </c>
      <c r="F1096" s="732" t="s">
        <v>654</v>
      </c>
      <c r="G1096" s="731" t="s">
        <v>329</v>
      </c>
      <c r="H1096" s="731">
        <v>243453</v>
      </c>
      <c r="I1096" s="731">
        <v>243453</v>
      </c>
      <c r="J1096" s="731" t="s">
        <v>1338</v>
      </c>
      <c r="K1096" s="731" t="s">
        <v>1342</v>
      </c>
      <c r="L1096" s="734">
        <v>82.533000000000001</v>
      </c>
      <c r="M1096" s="734">
        <v>4</v>
      </c>
      <c r="N1096" s="735">
        <v>330.13200000000001</v>
      </c>
    </row>
    <row r="1097" spans="1:14" ht="14.45" customHeight="1" x14ac:dyDescent="0.2">
      <c r="A1097" s="729" t="s">
        <v>615</v>
      </c>
      <c r="B1097" s="730" t="s">
        <v>616</v>
      </c>
      <c r="C1097" s="731" t="s">
        <v>636</v>
      </c>
      <c r="D1097" s="732" t="s">
        <v>637</v>
      </c>
      <c r="E1097" s="733">
        <v>50113001</v>
      </c>
      <c r="F1097" s="732" t="s">
        <v>654</v>
      </c>
      <c r="G1097" s="731" t="s">
        <v>662</v>
      </c>
      <c r="H1097" s="731">
        <v>107981</v>
      </c>
      <c r="I1097" s="731">
        <v>7981</v>
      </c>
      <c r="J1097" s="731" t="s">
        <v>1338</v>
      </c>
      <c r="K1097" s="731" t="s">
        <v>1339</v>
      </c>
      <c r="L1097" s="734">
        <v>41.446951219512194</v>
      </c>
      <c r="M1097" s="734">
        <v>82</v>
      </c>
      <c r="N1097" s="735">
        <v>3398.6499999999996</v>
      </c>
    </row>
    <row r="1098" spans="1:14" ht="14.45" customHeight="1" x14ac:dyDescent="0.2">
      <c r="A1098" s="729" t="s">
        <v>615</v>
      </c>
      <c r="B1098" s="730" t="s">
        <v>616</v>
      </c>
      <c r="C1098" s="731" t="s">
        <v>636</v>
      </c>
      <c r="D1098" s="732" t="s">
        <v>637</v>
      </c>
      <c r="E1098" s="733">
        <v>50113001</v>
      </c>
      <c r="F1098" s="732" t="s">
        <v>654</v>
      </c>
      <c r="G1098" s="731" t="s">
        <v>662</v>
      </c>
      <c r="H1098" s="731">
        <v>155823</v>
      </c>
      <c r="I1098" s="731">
        <v>55823</v>
      </c>
      <c r="J1098" s="731" t="s">
        <v>1338</v>
      </c>
      <c r="K1098" s="731" t="s">
        <v>1340</v>
      </c>
      <c r="L1098" s="734">
        <v>33.059647058823522</v>
      </c>
      <c r="M1098" s="734">
        <v>119</v>
      </c>
      <c r="N1098" s="735">
        <v>3934.0979999999995</v>
      </c>
    </row>
    <row r="1099" spans="1:14" ht="14.45" customHeight="1" x14ac:dyDescent="0.2">
      <c r="A1099" s="729" t="s">
        <v>615</v>
      </c>
      <c r="B1099" s="730" t="s">
        <v>616</v>
      </c>
      <c r="C1099" s="731" t="s">
        <v>636</v>
      </c>
      <c r="D1099" s="732" t="s">
        <v>637</v>
      </c>
      <c r="E1099" s="733">
        <v>50113001</v>
      </c>
      <c r="F1099" s="732" t="s">
        <v>654</v>
      </c>
      <c r="G1099" s="731" t="s">
        <v>655</v>
      </c>
      <c r="H1099" s="731">
        <v>185202</v>
      </c>
      <c r="I1099" s="731">
        <v>185202</v>
      </c>
      <c r="J1099" s="731" t="s">
        <v>1343</v>
      </c>
      <c r="K1099" s="731" t="s">
        <v>1344</v>
      </c>
      <c r="L1099" s="734">
        <v>342.49000363437881</v>
      </c>
      <c r="M1099" s="734">
        <v>9</v>
      </c>
      <c r="N1099" s="735">
        <v>3082.4100327094093</v>
      </c>
    </row>
    <row r="1100" spans="1:14" ht="14.45" customHeight="1" x14ac:dyDescent="0.2">
      <c r="A1100" s="729" t="s">
        <v>615</v>
      </c>
      <c r="B1100" s="730" t="s">
        <v>616</v>
      </c>
      <c r="C1100" s="731" t="s">
        <v>636</v>
      </c>
      <c r="D1100" s="732" t="s">
        <v>637</v>
      </c>
      <c r="E1100" s="733">
        <v>50113001</v>
      </c>
      <c r="F1100" s="732" t="s">
        <v>654</v>
      </c>
      <c r="G1100" s="731" t="s">
        <v>655</v>
      </c>
      <c r="H1100" s="731">
        <v>185206</v>
      </c>
      <c r="I1100" s="731">
        <v>185206</v>
      </c>
      <c r="J1100" s="731" t="s">
        <v>1343</v>
      </c>
      <c r="K1100" s="731" t="s">
        <v>1344</v>
      </c>
      <c r="L1100" s="734">
        <v>342.48999999999995</v>
      </c>
      <c r="M1100" s="734">
        <v>2</v>
      </c>
      <c r="N1100" s="735">
        <v>684.9799999999999</v>
      </c>
    </row>
    <row r="1101" spans="1:14" ht="14.45" customHeight="1" x14ac:dyDescent="0.2">
      <c r="A1101" s="729" t="s">
        <v>615</v>
      </c>
      <c r="B1101" s="730" t="s">
        <v>616</v>
      </c>
      <c r="C1101" s="731" t="s">
        <v>636</v>
      </c>
      <c r="D1101" s="732" t="s">
        <v>637</v>
      </c>
      <c r="E1101" s="733">
        <v>50113001</v>
      </c>
      <c r="F1101" s="732" t="s">
        <v>654</v>
      </c>
      <c r="G1101" s="731" t="s">
        <v>662</v>
      </c>
      <c r="H1101" s="731">
        <v>126786</v>
      </c>
      <c r="I1101" s="731">
        <v>26786</v>
      </c>
      <c r="J1101" s="731" t="s">
        <v>1345</v>
      </c>
      <c r="K1101" s="731" t="s">
        <v>1346</v>
      </c>
      <c r="L1101" s="734">
        <v>401.63</v>
      </c>
      <c r="M1101" s="734">
        <v>2</v>
      </c>
      <c r="N1101" s="735">
        <v>803.26</v>
      </c>
    </row>
    <row r="1102" spans="1:14" ht="14.45" customHeight="1" x14ac:dyDescent="0.2">
      <c r="A1102" s="729" t="s">
        <v>615</v>
      </c>
      <c r="B1102" s="730" t="s">
        <v>616</v>
      </c>
      <c r="C1102" s="731" t="s">
        <v>636</v>
      </c>
      <c r="D1102" s="732" t="s">
        <v>637</v>
      </c>
      <c r="E1102" s="733">
        <v>50113001</v>
      </c>
      <c r="F1102" s="732" t="s">
        <v>654</v>
      </c>
      <c r="G1102" s="731" t="s">
        <v>655</v>
      </c>
      <c r="H1102" s="731">
        <v>26794</v>
      </c>
      <c r="I1102" s="731">
        <v>26794</v>
      </c>
      <c r="J1102" s="731" t="s">
        <v>1347</v>
      </c>
      <c r="K1102" s="731" t="s">
        <v>1348</v>
      </c>
      <c r="L1102" s="734">
        <v>711.21</v>
      </c>
      <c r="M1102" s="734">
        <v>1</v>
      </c>
      <c r="N1102" s="735">
        <v>711.21</v>
      </c>
    </row>
    <row r="1103" spans="1:14" ht="14.45" customHeight="1" x14ac:dyDescent="0.2">
      <c r="A1103" s="729" t="s">
        <v>615</v>
      </c>
      <c r="B1103" s="730" t="s">
        <v>616</v>
      </c>
      <c r="C1103" s="731" t="s">
        <v>636</v>
      </c>
      <c r="D1103" s="732" t="s">
        <v>637</v>
      </c>
      <c r="E1103" s="733">
        <v>50113001</v>
      </c>
      <c r="F1103" s="732" t="s">
        <v>654</v>
      </c>
      <c r="G1103" s="731" t="s">
        <v>655</v>
      </c>
      <c r="H1103" s="731">
        <v>217133</v>
      </c>
      <c r="I1103" s="731">
        <v>217133</v>
      </c>
      <c r="J1103" s="731" t="s">
        <v>2095</v>
      </c>
      <c r="K1103" s="731" t="s">
        <v>1672</v>
      </c>
      <c r="L1103" s="734">
        <v>156.96333333333334</v>
      </c>
      <c r="M1103" s="734">
        <v>5</v>
      </c>
      <c r="N1103" s="735">
        <v>784.81666666666672</v>
      </c>
    </row>
    <row r="1104" spans="1:14" ht="14.45" customHeight="1" x14ac:dyDescent="0.2">
      <c r="A1104" s="729" t="s">
        <v>615</v>
      </c>
      <c r="B1104" s="730" t="s">
        <v>616</v>
      </c>
      <c r="C1104" s="731" t="s">
        <v>636</v>
      </c>
      <c r="D1104" s="732" t="s">
        <v>637</v>
      </c>
      <c r="E1104" s="733">
        <v>50113001</v>
      </c>
      <c r="F1104" s="732" t="s">
        <v>654</v>
      </c>
      <c r="G1104" s="731" t="s">
        <v>655</v>
      </c>
      <c r="H1104" s="731">
        <v>217134</v>
      </c>
      <c r="I1104" s="731">
        <v>217134</v>
      </c>
      <c r="J1104" s="731" t="s">
        <v>2096</v>
      </c>
      <c r="K1104" s="731" t="s">
        <v>1672</v>
      </c>
      <c r="L1104" s="734">
        <v>156.96333333333331</v>
      </c>
      <c r="M1104" s="734">
        <v>1</v>
      </c>
      <c r="N1104" s="735">
        <v>156.96333333333331</v>
      </c>
    </row>
    <row r="1105" spans="1:14" ht="14.45" customHeight="1" x14ac:dyDescent="0.2">
      <c r="A1105" s="729" t="s">
        <v>615</v>
      </c>
      <c r="B1105" s="730" t="s">
        <v>616</v>
      </c>
      <c r="C1105" s="731" t="s">
        <v>636</v>
      </c>
      <c r="D1105" s="732" t="s">
        <v>637</v>
      </c>
      <c r="E1105" s="733">
        <v>50113001</v>
      </c>
      <c r="F1105" s="732" t="s">
        <v>654</v>
      </c>
      <c r="G1105" s="731" t="s">
        <v>655</v>
      </c>
      <c r="H1105" s="731">
        <v>217135</v>
      </c>
      <c r="I1105" s="731">
        <v>217135</v>
      </c>
      <c r="J1105" s="731" t="s">
        <v>2097</v>
      </c>
      <c r="K1105" s="731" t="s">
        <v>1672</v>
      </c>
      <c r="L1105" s="734">
        <v>156.96346891984822</v>
      </c>
      <c r="M1105" s="734">
        <v>5</v>
      </c>
      <c r="N1105" s="735">
        <v>784.8173445992411</v>
      </c>
    </row>
    <row r="1106" spans="1:14" ht="14.45" customHeight="1" x14ac:dyDescent="0.2">
      <c r="A1106" s="729" t="s">
        <v>615</v>
      </c>
      <c r="B1106" s="730" t="s">
        <v>616</v>
      </c>
      <c r="C1106" s="731" t="s">
        <v>636</v>
      </c>
      <c r="D1106" s="732" t="s">
        <v>637</v>
      </c>
      <c r="E1106" s="733">
        <v>50113001</v>
      </c>
      <c r="F1106" s="732" t="s">
        <v>654</v>
      </c>
      <c r="G1106" s="731" t="s">
        <v>662</v>
      </c>
      <c r="H1106" s="731">
        <v>187607</v>
      </c>
      <c r="I1106" s="731">
        <v>187607</v>
      </c>
      <c r="J1106" s="731" t="s">
        <v>1360</v>
      </c>
      <c r="K1106" s="731" t="s">
        <v>1361</v>
      </c>
      <c r="L1106" s="734">
        <v>273.89999999999998</v>
      </c>
      <c r="M1106" s="734">
        <v>26</v>
      </c>
      <c r="N1106" s="735">
        <v>7121.4</v>
      </c>
    </row>
    <row r="1107" spans="1:14" ht="14.45" customHeight="1" x14ac:dyDescent="0.2">
      <c r="A1107" s="729" t="s">
        <v>615</v>
      </c>
      <c r="B1107" s="730" t="s">
        <v>616</v>
      </c>
      <c r="C1107" s="731" t="s">
        <v>636</v>
      </c>
      <c r="D1107" s="732" t="s">
        <v>637</v>
      </c>
      <c r="E1107" s="733">
        <v>50113001</v>
      </c>
      <c r="F1107" s="732" t="s">
        <v>654</v>
      </c>
      <c r="G1107" s="731" t="s">
        <v>655</v>
      </c>
      <c r="H1107" s="731">
        <v>100874</v>
      </c>
      <c r="I1107" s="731">
        <v>874</v>
      </c>
      <c r="J1107" s="731" t="s">
        <v>2098</v>
      </c>
      <c r="K1107" s="731" t="s">
        <v>1365</v>
      </c>
      <c r="L1107" s="734">
        <v>95.92</v>
      </c>
      <c r="M1107" s="734">
        <v>3</v>
      </c>
      <c r="N1107" s="735">
        <v>287.76</v>
      </c>
    </row>
    <row r="1108" spans="1:14" ht="14.45" customHeight="1" x14ac:dyDescent="0.2">
      <c r="A1108" s="729" t="s">
        <v>615</v>
      </c>
      <c r="B1108" s="730" t="s">
        <v>616</v>
      </c>
      <c r="C1108" s="731" t="s">
        <v>636</v>
      </c>
      <c r="D1108" s="732" t="s">
        <v>637</v>
      </c>
      <c r="E1108" s="733">
        <v>50113001</v>
      </c>
      <c r="F1108" s="732" t="s">
        <v>654</v>
      </c>
      <c r="G1108" s="731" t="s">
        <v>655</v>
      </c>
      <c r="H1108" s="731">
        <v>102668</v>
      </c>
      <c r="I1108" s="731">
        <v>2668</v>
      </c>
      <c r="J1108" s="731" t="s">
        <v>2099</v>
      </c>
      <c r="K1108" s="731" t="s">
        <v>2100</v>
      </c>
      <c r="L1108" s="734">
        <v>33.44</v>
      </c>
      <c r="M1108" s="734">
        <v>3</v>
      </c>
      <c r="N1108" s="735">
        <v>100.32</v>
      </c>
    </row>
    <row r="1109" spans="1:14" ht="14.45" customHeight="1" x14ac:dyDescent="0.2">
      <c r="A1109" s="729" t="s">
        <v>615</v>
      </c>
      <c r="B1109" s="730" t="s">
        <v>616</v>
      </c>
      <c r="C1109" s="731" t="s">
        <v>636</v>
      </c>
      <c r="D1109" s="732" t="s">
        <v>637</v>
      </c>
      <c r="E1109" s="733">
        <v>50113001</v>
      </c>
      <c r="F1109" s="732" t="s">
        <v>654</v>
      </c>
      <c r="G1109" s="731" t="s">
        <v>655</v>
      </c>
      <c r="H1109" s="731">
        <v>100876</v>
      </c>
      <c r="I1109" s="731">
        <v>876</v>
      </c>
      <c r="J1109" s="731" t="s">
        <v>1364</v>
      </c>
      <c r="K1109" s="731" t="s">
        <v>1365</v>
      </c>
      <c r="L1109" s="734">
        <v>85.51</v>
      </c>
      <c r="M1109" s="734">
        <v>3</v>
      </c>
      <c r="N1109" s="735">
        <v>256.53000000000003</v>
      </c>
    </row>
    <row r="1110" spans="1:14" ht="14.45" customHeight="1" x14ac:dyDescent="0.2">
      <c r="A1110" s="729" t="s">
        <v>615</v>
      </c>
      <c r="B1110" s="730" t="s">
        <v>616</v>
      </c>
      <c r="C1110" s="731" t="s">
        <v>636</v>
      </c>
      <c r="D1110" s="732" t="s">
        <v>637</v>
      </c>
      <c r="E1110" s="733">
        <v>50113001</v>
      </c>
      <c r="F1110" s="732" t="s">
        <v>654</v>
      </c>
      <c r="G1110" s="731" t="s">
        <v>655</v>
      </c>
      <c r="H1110" s="731">
        <v>246111</v>
      </c>
      <c r="I1110" s="731">
        <v>246111</v>
      </c>
      <c r="J1110" s="731" t="s">
        <v>1364</v>
      </c>
      <c r="K1110" s="731" t="s">
        <v>1367</v>
      </c>
      <c r="L1110" s="734">
        <v>91.109999999999985</v>
      </c>
      <c r="M1110" s="734">
        <v>2</v>
      </c>
      <c r="N1110" s="735">
        <v>182.21999999999997</v>
      </c>
    </row>
    <row r="1111" spans="1:14" ht="14.45" customHeight="1" x14ac:dyDescent="0.2">
      <c r="A1111" s="729" t="s">
        <v>615</v>
      </c>
      <c r="B1111" s="730" t="s">
        <v>616</v>
      </c>
      <c r="C1111" s="731" t="s">
        <v>636</v>
      </c>
      <c r="D1111" s="732" t="s">
        <v>637</v>
      </c>
      <c r="E1111" s="733">
        <v>50113001</v>
      </c>
      <c r="F1111" s="732" t="s">
        <v>654</v>
      </c>
      <c r="G1111" s="731" t="s">
        <v>655</v>
      </c>
      <c r="H1111" s="731">
        <v>200863</v>
      </c>
      <c r="I1111" s="731">
        <v>200863</v>
      </c>
      <c r="J1111" s="731" t="s">
        <v>1364</v>
      </c>
      <c r="K1111" s="731" t="s">
        <v>1366</v>
      </c>
      <c r="L1111" s="734">
        <v>85.45</v>
      </c>
      <c r="M1111" s="734">
        <v>4</v>
      </c>
      <c r="N1111" s="735">
        <v>341.8</v>
      </c>
    </row>
    <row r="1112" spans="1:14" ht="14.45" customHeight="1" x14ac:dyDescent="0.2">
      <c r="A1112" s="729" t="s">
        <v>615</v>
      </c>
      <c r="B1112" s="730" t="s">
        <v>616</v>
      </c>
      <c r="C1112" s="731" t="s">
        <v>636</v>
      </c>
      <c r="D1112" s="732" t="s">
        <v>637</v>
      </c>
      <c r="E1112" s="733">
        <v>50113001</v>
      </c>
      <c r="F1112" s="732" t="s">
        <v>654</v>
      </c>
      <c r="G1112" s="731" t="s">
        <v>655</v>
      </c>
      <c r="H1112" s="731">
        <v>239969</v>
      </c>
      <c r="I1112" s="731">
        <v>239969</v>
      </c>
      <c r="J1112" s="731" t="s">
        <v>1370</v>
      </c>
      <c r="K1112" s="731" t="s">
        <v>1371</v>
      </c>
      <c r="L1112" s="734">
        <v>179.49813921316428</v>
      </c>
      <c r="M1112" s="734">
        <v>225.43180900000004</v>
      </c>
      <c r="N1112" s="735">
        <v>40464.590234957468</v>
      </c>
    </row>
    <row r="1113" spans="1:14" ht="14.45" customHeight="1" x14ac:dyDescent="0.2">
      <c r="A1113" s="729" t="s">
        <v>615</v>
      </c>
      <c r="B1113" s="730" t="s">
        <v>616</v>
      </c>
      <c r="C1113" s="731" t="s">
        <v>636</v>
      </c>
      <c r="D1113" s="732" t="s">
        <v>637</v>
      </c>
      <c r="E1113" s="733">
        <v>50113001</v>
      </c>
      <c r="F1113" s="732" t="s">
        <v>654</v>
      </c>
      <c r="G1113" s="731" t="s">
        <v>655</v>
      </c>
      <c r="H1113" s="731">
        <v>239968</v>
      </c>
      <c r="I1113" s="731">
        <v>239968</v>
      </c>
      <c r="J1113" s="731" t="s">
        <v>1370</v>
      </c>
      <c r="K1113" s="731" t="s">
        <v>1372</v>
      </c>
      <c r="L1113" s="734">
        <v>104.3375873632767</v>
      </c>
      <c r="M1113" s="734">
        <v>93.66466130000002</v>
      </c>
      <c r="N1113" s="735">
        <v>9772.7447812404735</v>
      </c>
    </row>
    <row r="1114" spans="1:14" ht="14.45" customHeight="1" x14ac:dyDescent="0.2">
      <c r="A1114" s="729" t="s">
        <v>615</v>
      </c>
      <c r="B1114" s="730" t="s">
        <v>616</v>
      </c>
      <c r="C1114" s="731" t="s">
        <v>636</v>
      </c>
      <c r="D1114" s="732" t="s">
        <v>637</v>
      </c>
      <c r="E1114" s="733">
        <v>50113001</v>
      </c>
      <c r="F1114" s="732" t="s">
        <v>654</v>
      </c>
      <c r="G1114" s="731" t="s">
        <v>655</v>
      </c>
      <c r="H1114" s="731">
        <v>101940</v>
      </c>
      <c r="I1114" s="731">
        <v>1940</v>
      </c>
      <c r="J1114" s="731" t="s">
        <v>2101</v>
      </c>
      <c r="K1114" s="731" t="s">
        <v>2102</v>
      </c>
      <c r="L1114" s="734">
        <v>34.799999999999997</v>
      </c>
      <c r="M1114" s="734">
        <v>2</v>
      </c>
      <c r="N1114" s="735">
        <v>69.599999999999994</v>
      </c>
    </row>
    <row r="1115" spans="1:14" ht="14.45" customHeight="1" x14ac:dyDescent="0.2">
      <c r="A1115" s="729" t="s">
        <v>615</v>
      </c>
      <c r="B1115" s="730" t="s">
        <v>616</v>
      </c>
      <c r="C1115" s="731" t="s">
        <v>636</v>
      </c>
      <c r="D1115" s="732" t="s">
        <v>637</v>
      </c>
      <c r="E1115" s="733">
        <v>50113001</v>
      </c>
      <c r="F1115" s="732" t="s">
        <v>654</v>
      </c>
      <c r="G1115" s="731" t="s">
        <v>662</v>
      </c>
      <c r="H1115" s="731">
        <v>180367</v>
      </c>
      <c r="I1115" s="731">
        <v>180367</v>
      </c>
      <c r="J1115" s="731" t="s">
        <v>1373</v>
      </c>
      <c r="K1115" s="731" t="s">
        <v>1375</v>
      </c>
      <c r="L1115" s="734">
        <v>395.79</v>
      </c>
      <c r="M1115" s="734">
        <v>1</v>
      </c>
      <c r="N1115" s="735">
        <v>395.79</v>
      </c>
    </row>
    <row r="1116" spans="1:14" ht="14.45" customHeight="1" x14ac:dyDescent="0.2">
      <c r="A1116" s="729" t="s">
        <v>615</v>
      </c>
      <c r="B1116" s="730" t="s">
        <v>616</v>
      </c>
      <c r="C1116" s="731" t="s">
        <v>636</v>
      </c>
      <c r="D1116" s="732" t="s">
        <v>637</v>
      </c>
      <c r="E1116" s="733">
        <v>50113001</v>
      </c>
      <c r="F1116" s="732" t="s">
        <v>654</v>
      </c>
      <c r="G1116" s="731" t="s">
        <v>662</v>
      </c>
      <c r="H1116" s="731">
        <v>180349</v>
      </c>
      <c r="I1116" s="731">
        <v>180349</v>
      </c>
      <c r="J1116" s="731" t="s">
        <v>1373</v>
      </c>
      <c r="K1116" s="731" t="s">
        <v>1376</v>
      </c>
      <c r="L1116" s="734">
        <v>264.94</v>
      </c>
      <c r="M1116" s="734">
        <v>1</v>
      </c>
      <c r="N1116" s="735">
        <v>264.94</v>
      </c>
    </row>
    <row r="1117" spans="1:14" ht="14.45" customHeight="1" x14ac:dyDescent="0.2">
      <c r="A1117" s="729" t="s">
        <v>615</v>
      </c>
      <c r="B1117" s="730" t="s">
        <v>616</v>
      </c>
      <c r="C1117" s="731" t="s">
        <v>636</v>
      </c>
      <c r="D1117" s="732" t="s">
        <v>637</v>
      </c>
      <c r="E1117" s="733">
        <v>50113001</v>
      </c>
      <c r="F1117" s="732" t="s">
        <v>654</v>
      </c>
      <c r="G1117" s="731" t="s">
        <v>662</v>
      </c>
      <c r="H1117" s="731">
        <v>180386</v>
      </c>
      <c r="I1117" s="731">
        <v>180386</v>
      </c>
      <c r="J1117" s="731" t="s">
        <v>1373</v>
      </c>
      <c r="K1117" s="731" t="s">
        <v>1374</v>
      </c>
      <c r="L1117" s="734">
        <v>808.09</v>
      </c>
      <c r="M1117" s="734">
        <v>5</v>
      </c>
      <c r="N1117" s="735">
        <v>4040.4500000000003</v>
      </c>
    </row>
    <row r="1118" spans="1:14" ht="14.45" customHeight="1" x14ac:dyDescent="0.2">
      <c r="A1118" s="729" t="s">
        <v>615</v>
      </c>
      <c r="B1118" s="730" t="s">
        <v>616</v>
      </c>
      <c r="C1118" s="731" t="s">
        <v>636</v>
      </c>
      <c r="D1118" s="732" t="s">
        <v>637</v>
      </c>
      <c r="E1118" s="733">
        <v>50113001</v>
      </c>
      <c r="F1118" s="732" t="s">
        <v>654</v>
      </c>
      <c r="G1118" s="731" t="s">
        <v>329</v>
      </c>
      <c r="H1118" s="731">
        <v>111094</v>
      </c>
      <c r="I1118" s="731">
        <v>11094</v>
      </c>
      <c r="J1118" s="731" t="s">
        <v>1377</v>
      </c>
      <c r="K1118" s="731" t="s">
        <v>1378</v>
      </c>
      <c r="L1118" s="734">
        <v>313.85000000000002</v>
      </c>
      <c r="M1118" s="734">
        <v>2</v>
      </c>
      <c r="N1118" s="735">
        <v>627.70000000000005</v>
      </c>
    </row>
    <row r="1119" spans="1:14" ht="14.45" customHeight="1" x14ac:dyDescent="0.2">
      <c r="A1119" s="729" t="s">
        <v>615</v>
      </c>
      <c r="B1119" s="730" t="s">
        <v>616</v>
      </c>
      <c r="C1119" s="731" t="s">
        <v>636</v>
      </c>
      <c r="D1119" s="732" t="s">
        <v>637</v>
      </c>
      <c r="E1119" s="733">
        <v>50113001</v>
      </c>
      <c r="F1119" s="732" t="s">
        <v>654</v>
      </c>
      <c r="G1119" s="731" t="s">
        <v>329</v>
      </c>
      <c r="H1119" s="731">
        <v>111076</v>
      </c>
      <c r="I1119" s="731">
        <v>11076</v>
      </c>
      <c r="J1119" s="731" t="s">
        <v>1379</v>
      </c>
      <c r="K1119" s="731" t="s">
        <v>1380</v>
      </c>
      <c r="L1119" s="734">
        <v>475.27</v>
      </c>
      <c r="M1119" s="734">
        <v>4</v>
      </c>
      <c r="N1119" s="735">
        <v>1901.08</v>
      </c>
    </row>
    <row r="1120" spans="1:14" ht="14.45" customHeight="1" x14ac:dyDescent="0.2">
      <c r="A1120" s="729" t="s">
        <v>615</v>
      </c>
      <c r="B1120" s="730" t="s">
        <v>616</v>
      </c>
      <c r="C1120" s="731" t="s">
        <v>636</v>
      </c>
      <c r="D1120" s="732" t="s">
        <v>637</v>
      </c>
      <c r="E1120" s="733">
        <v>50113001</v>
      </c>
      <c r="F1120" s="732" t="s">
        <v>654</v>
      </c>
      <c r="G1120" s="731" t="s">
        <v>329</v>
      </c>
      <c r="H1120" s="731">
        <v>111110</v>
      </c>
      <c r="I1120" s="731">
        <v>11110</v>
      </c>
      <c r="J1120" s="731" t="s">
        <v>2103</v>
      </c>
      <c r="K1120" s="731" t="s">
        <v>2104</v>
      </c>
      <c r="L1120" s="734">
        <v>854.95799999999997</v>
      </c>
      <c r="M1120" s="734">
        <v>5</v>
      </c>
      <c r="N1120" s="735">
        <v>4274.79</v>
      </c>
    </row>
    <row r="1121" spans="1:14" ht="14.45" customHeight="1" x14ac:dyDescent="0.2">
      <c r="A1121" s="729" t="s">
        <v>615</v>
      </c>
      <c r="B1121" s="730" t="s">
        <v>616</v>
      </c>
      <c r="C1121" s="731" t="s">
        <v>636</v>
      </c>
      <c r="D1121" s="732" t="s">
        <v>637</v>
      </c>
      <c r="E1121" s="733">
        <v>50113001</v>
      </c>
      <c r="F1121" s="732" t="s">
        <v>654</v>
      </c>
      <c r="G1121" s="731" t="s">
        <v>329</v>
      </c>
      <c r="H1121" s="731">
        <v>144420</v>
      </c>
      <c r="I1121" s="731">
        <v>144420</v>
      </c>
      <c r="J1121" s="731" t="s">
        <v>1381</v>
      </c>
      <c r="K1121" s="731" t="s">
        <v>1383</v>
      </c>
      <c r="L1121" s="734">
        <v>204.52113762778887</v>
      </c>
      <c r="M1121" s="734">
        <v>39.46282209999999</v>
      </c>
      <c r="N1121" s="735">
        <v>8070.9812698950464</v>
      </c>
    </row>
    <row r="1122" spans="1:14" ht="14.45" customHeight="1" x14ac:dyDescent="0.2">
      <c r="A1122" s="729" t="s">
        <v>615</v>
      </c>
      <c r="B1122" s="730" t="s">
        <v>616</v>
      </c>
      <c r="C1122" s="731" t="s">
        <v>636</v>
      </c>
      <c r="D1122" s="732" t="s">
        <v>637</v>
      </c>
      <c r="E1122" s="733">
        <v>50113001</v>
      </c>
      <c r="F1122" s="732" t="s">
        <v>654</v>
      </c>
      <c r="G1122" s="731" t="s">
        <v>329</v>
      </c>
      <c r="H1122" s="731">
        <v>144418</v>
      </c>
      <c r="I1122" s="731">
        <v>144418</v>
      </c>
      <c r="J1122" s="731" t="s">
        <v>1381</v>
      </c>
      <c r="K1122" s="731" t="s">
        <v>1382</v>
      </c>
      <c r="L1122" s="734">
        <v>474.26772886077185</v>
      </c>
      <c r="M1122" s="734">
        <v>21.241524500000011</v>
      </c>
      <c r="N1122" s="735">
        <v>10074.169582155448</v>
      </c>
    </row>
    <row r="1123" spans="1:14" ht="14.45" customHeight="1" x14ac:dyDescent="0.2">
      <c r="A1123" s="729" t="s">
        <v>615</v>
      </c>
      <c r="B1123" s="730" t="s">
        <v>616</v>
      </c>
      <c r="C1123" s="731" t="s">
        <v>636</v>
      </c>
      <c r="D1123" s="732" t="s">
        <v>637</v>
      </c>
      <c r="E1123" s="733">
        <v>50113001</v>
      </c>
      <c r="F1123" s="732" t="s">
        <v>654</v>
      </c>
      <c r="G1123" s="731" t="s">
        <v>329</v>
      </c>
      <c r="H1123" s="731">
        <v>844415</v>
      </c>
      <c r="I1123" s="731">
        <v>104239</v>
      </c>
      <c r="J1123" s="731" t="s">
        <v>1384</v>
      </c>
      <c r="K1123" s="731" t="s">
        <v>1385</v>
      </c>
      <c r="L1123" s="734">
        <v>90.653974210982284</v>
      </c>
      <c r="M1123" s="734">
        <v>21.926630299999999</v>
      </c>
      <c r="N1123" s="735">
        <v>1987.7361777499427</v>
      </c>
    </row>
    <row r="1124" spans="1:14" ht="14.45" customHeight="1" x14ac:dyDescent="0.2">
      <c r="A1124" s="729" t="s">
        <v>615</v>
      </c>
      <c r="B1124" s="730" t="s">
        <v>616</v>
      </c>
      <c r="C1124" s="731" t="s">
        <v>636</v>
      </c>
      <c r="D1124" s="732" t="s">
        <v>637</v>
      </c>
      <c r="E1124" s="733">
        <v>50113001</v>
      </c>
      <c r="F1124" s="732" t="s">
        <v>654</v>
      </c>
      <c r="G1124" s="731" t="s">
        <v>662</v>
      </c>
      <c r="H1124" s="731">
        <v>131863</v>
      </c>
      <c r="I1124" s="731">
        <v>131863</v>
      </c>
      <c r="J1124" s="731" t="s">
        <v>1386</v>
      </c>
      <c r="K1124" s="731" t="s">
        <v>1388</v>
      </c>
      <c r="L1124" s="734">
        <v>346.85199999999992</v>
      </c>
      <c r="M1124" s="734">
        <v>9.9150000000000027</v>
      </c>
      <c r="N1124" s="735">
        <v>3439.0375800000002</v>
      </c>
    </row>
    <row r="1125" spans="1:14" ht="14.45" customHeight="1" x14ac:dyDescent="0.2">
      <c r="A1125" s="729" t="s">
        <v>615</v>
      </c>
      <c r="B1125" s="730" t="s">
        <v>616</v>
      </c>
      <c r="C1125" s="731" t="s">
        <v>636</v>
      </c>
      <c r="D1125" s="732" t="s">
        <v>637</v>
      </c>
      <c r="E1125" s="733">
        <v>50113001</v>
      </c>
      <c r="F1125" s="732" t="s">
        <v>654</v>
      </c>
      <c r="G1125" s="731" t="s">
        <v>662</v>
      </c>
      <c r="H1125" s="731">
        <v>131861</v>
      </c>
      <c r="I1125" s="731">
        <v>131861</v>
      </c>
      <c r="J1125" s="731" t="s">
        <v>1386</v>
      </c>
      <c r="K1125" s="731" t="s">
        <v>1389</v>
      </c>
      <c r="L1125" s="734">
        <v>140.71199926920363</v>
      </c>
      <c r="M1125" s="734">
        <v>16.585000000000004</v>
      </c>
      <c r="N1125" s="735">
        <v>2333.7085078797427</v>
      </c>
    </row>
    <row r="1126" spans="1:14" ht="14.45" customHeight="1" x14ac:dyDescent="0.2">
      <c r="A1126" s="729" t="s">
        <v>615</v>
      </c>
      <c r="B1126" s="730" t="s">
        <v>616</v>
      </c>
      <c r="C1126" s="731" t="s">
        <v>636</v>
      </c>
      <c r="D1126" s="732" t="s">
        <v>637</v>
      </c>
      <c r="E1126" s="733">
        <v>50113001</v>
      </c>
      <c r="F1126" s="732" t="s">
        <v>654</v>
      </c>
      <c r="G1126" s="731" t="s">
        <v>662</v>
      </c>
      <c r="H1126" s="731">
        <v>131859</v>
      </c>
      <c r="I1126" s="731">
        <v>131859</v>
      </c>
      <c r="J1126" s="731" t="s">
        <v>1386</v>
      </c>
      <c r="K1126" s="731" t="s">
        <v>1387</v>
      </c>
      <c r="L1126" s="734">
        <v>83.225999999999999</v>
      </c>
      <c r="M1126" s="734">
        <v>8.9320000000000004</v>
      </c>
      <c r="N1126" s="735">
        <v>743.37463200000002</v>
      </c>
    </row>
    <row r="1127" spans="1:14" ht="14.45" customHeight="1" x14ac:dyDescent="0.2">
      <c r="A1127" s="729" t="s">
        <v>615</v>
      </c>
      <c r="B1127" s="730" t="s">
        <v>616</v>
      </c>
      <c r="C1127" s="731" t="s">
        <v>636</v>
      </c>
      <c r="D1127" s="732" t="s">
        <v>637</v>
      </c>
      <c r="E1127" s="733">
        <v>50113001</v>
      </c>
      <c r="F1127" s="732" t="s">
        <v>654</v>
      </c>
      <c r="G1127" s="731" t="s">
        <v>655</v>
      </c>
      <c r="H1127" s="731">
        <v>209360</v>
      </c>
      <c r="I1127" s="731">
        <v>209360</v>
      </c>
      <c r="J1127" s="731" t="s">
        <v>1390</v>
      </c>
      <c r="K1127" s="731" t="s">
        <v>1391</v>
      </c>
      <c r="L1127" s="734">
        <v>167.01000025249115</v>
      </c>
      <c r="M1127" s="734">
        <v>258</v>
      </c>
      <c r="N1127" s="735">
        <v>43088.58006514272</v>
      </c>
    </row>
    <row r="1128" spans="1:14" ht="14.45" customHeight="1" x14ac:dyDescent="0.2">
      <c r="A1128" s="729" t="s">
        <v>615</v>
      </c>
      <c r="B1128" s="730" t="s">
        <v>616</v>
      </c>
      <c r="C1128" s="731" t="s">
        <v>636</v>
      </c>
      <c r="D1128" s="732" t="s">
        <v>637</v>
      </c>
      <c r="E1128" s="733">
        <v>50113001</v>
      </c>
      <c r="F1128" s="732" t="s">
        <v>654</v>
      </c>
      <c r="G1128" s="731" t="s">
        <v>655</v>
      </c>
      <c r="H1128" s="731">
        <v>230358</v>
      </c>
      <c r="I1128" s="731">
        <v>230358</v>
      </c>
      <c r="J1128" s="731" t="s">
        <v>2105</v>
      </c>
      <c r="K1128" s="731" t="s">
        <v>2106</v>
      </c>
      <c r="L1128" s="734">
        <v>118.89</v>
      </c>
      <c r="M1128" s="734">
        <v>2</v>
      </c>
      <c r="N1128" s="735">
        <v>237.78</v>
      </c>
    </row>
    <row r="1129" spans="1:14" ht="14.45" customHeight="1" x14ac:dyDescent="0.2">
      <c r="A1129" s="729" t="s">
        <v>615</v>
      </c>
      <c r="B1129" s="730" t="s">
        <v>616</v>
      </c>
      <c r="C1129" s="731" t="s">
        <v>636</v>
      </c>
      <c r="D1129" s="732" t="s">
        <v>637</v>
      </c>
      <c r="E1129" s="733">
        <v>50113001</v>
      </c>
      <c r="F1129" s="732" t="s">
        <v>654</v>
      </c>
      <c r="G1129" s="731" t="s">
        <v>329</v>
      </c>
      <c r="H1129" s="731">
        <v>136834</v>
      </c>
      <c r="I1129" s="731">
        <v>136834</v>
      </c>
      <c r="J1129" s="731" t="s">
        <v>1394</v>
      </c>
      <c r="K1129" s="731" t="s">
        <v>1395</v>
      </c>
      <c r="L1129" s="734">
        <v>258.04000000000008</v>
      </c>
      <c r="M1129" s="734">
        <v>5</v>
      </c>
      <c r="N1129" s="735">
        <v>1290.2000000000003</v>
      </c>
    </row>
    <row r="1130" spans="1:14" ht="14.45" customHeight="1" x14ac:dyDescent="0.2">
      <c r="A1130" s="729" t="s">
        <v>615</v>
      </c>
      <c r="B1130" s="730" t="s">
        <v>616</v>
      </c>
      <c r="C1130" s="731" t="s">
        <v>636</v>
      </c>
      <c r="D1130" s="732" t="s">
        <v>637</v>
      </c>
      <c r="E1130" s="733">
        <v>50113001</v>
      </c>
      <c r="F1130" s="732" t="s">
        <v>654</v>
      </c>
      <c r="G1130" s="731" t="s">
        <v>655</v>
      </c>
      <c r="H1130" s="731">
        <v>224053</v>
      </c>
      <c r="I1130" s="731">
        <v>224053</v>
      </c>
      <c r="J1130" s="731" t="s">
        <v>1396</v>
      </c>
      <c r="K1130" s="731" t="s">
        <v>1397</v>
      </c>
      <c r="L1130" s="734">
        <v>247.07999999999998</v>
      </c>
      <c r="M1130" s="734">
        <v>5</v>
      </c>
      <c r="N1130" s="735">
        <v>1235.3999999999999</v>
      </c>
    </row>
    <row r="1131" spans="1:14" ht="14.45" customHeight="1" x14ac:dyDescent="0.2">
      <c r="A1131" s="729" t="s">
        <v>615</v>
      </c>
      <c r="B1131" s="730" t="s">
        <v>616</v>
      </c>
      <c r="C1131" s="731" t="s">
        <v>636</v>
      </c>
      <c r="D1131" s="732" t="s">
        <v>637</v>
      </c>
      <c r="E1131" s="733">
        <v>50113001</v>
      </c>
      <c r="F1131" s="732" t="s">
        <v>654</v>
      </c>
      <c r="G1131" s="731" t="s">
        <v>662</v>
      </c>
      <c r="H1131" s="731">
        <v>157871</v>
      </c>
      <c r="I1131" s="731">
        <v>157871</v>
      </c>
      <c r="J1131" s="731" t="s">
        <v>1398</v>
      </c>
      <c r="K1131" s="731" t="s">
        <v>1399</v>
      </c>
      <c r="L1131" s="734">
        <v>503.88000000000011</v>
      </c>
      <c r="M1131" s="734">
        <v>1</v>
      </c>
      <c r="N1131" s="735">
        <v>503.88000000000011</v>
      </c>
    </row>
    <row r="1132" spans="1:14" ht="14.45" customHeight="1" x14ac:dyDescent="0.2">
      <c r="A1132" s="729" t="s">
        <v>615</v>
      </c>
      <c r="B1132" s="730" t="s">
        <v>616</v>
      </c>
      <c r="C1132" s="731" t="s">
        <v>636</v>
      </c>
      <c r="D1132" s="732" t="s">
        <v>637</v>
      </c>
      <c r="E1132" s="733">
        <v>50113001</v>
      </c>
      <c r="F1132" s="732" t="s">
        <v>654</v>
      </c>
      <c r="G1132" s="731" t="s">
        <v>655</v>
      </c>
      <c r="H1132" s="731">
        <v>226693</v>
      </c>
      <c r="I1132" s="731">
        <v>226693</v>
      </c>
      <c r="J1132" s="731" t="s">
        <v>2107</v>
      </c>
      <c r="K1132" s="731" t="s">
        <v>2108</v>
      </c>
      <c r="L1132" s="734">
        <v>24.320000000000004</v>
      </c>
      <c r="M1132" s="734">
        <v>1</v>
      </c>
      <c r="N1132" s="735">
        <v>24.320000000000004</v>
      </c>
    </row>
    <row r="1133" spans="1:14" ht="14.45" customHeight="1" x14ac:dyDescent="0.2">
      <c r="A1133" s="729" t="s">
        <v>615</v>
      </c>
      <c r="B1133" s="730" t="s">
        <v>616</v>
      </c>
      <c r="C1133" s="731" t="s">
        <v>636</v>
      </c>
      <c r="D1133" s="732" t="s">
        <v>637</v>
      </c>
      <c r="E1133" s="733">
        <v>50113001</v>
      </c>
      <c r="F1133" s="732" t="s">
        <v>654</v>
      </c>
      <c r="G1133" s="731" t="s">
        <v>655</v>
      </c>
      <c r="H1133" s="731">
        <v>207820</v>
      </c>
      <c r="I1133" s="731">
        <v>207820</v>
      </c>
      <c r="J1133" s="731" t="s">
        <v>1400</v>
      </c>
      <c r="K1133" s="731" t="s">
        <v>1401</v>
      </c>
      <c r="L1133" s="734">
        <v>35.02000000000001</v>
      </c>
      <c r="M1133" s="734">
        <v>1</v>
      </c>
      <c r="N1133" s="735">
        <v>35.02000000000001</v>
      </c>
    </row>
    <row r="1134" spans="1:14" ht="14.45" customHeight="1" x14ac:dyDescent="0.2">
      <c r="A1134" s="729" t="s">
        <v>615</v>
      </c>
      <c r="B1134" s="730" t="s">
        <v>616</v>
      </c>
      <c r="C1134" s="731" t="s">
        <v>636</v>
      </c>
      <c r="D1134" s="732" t="s">
        <v>637</v>
      </c>
      <c r="E1134" s="733">
        <v>50113001</v>
      </c>
      <c r="F1134" s="732" t="s">
        <v>654</v>
      </c>
      <c r="G1134" s="731" t="s">
        <v>655</v>
      </c>
      <c r="H1134" s="731">
        <v>207819</v>
      </c>
      <c r="I1134" s="731">
        <v>207819</v>
      </c>
      <c r="J1134" s="731" t="s">
        <v>1402</v>
      </c>
      <c r="K1134" s="731" t="s">
        <v>1403</v>
      </c>
      <c r="L1134" s="734">
        <v>24.035188679245273</v>
      </c>
      <c r="M1134" s="734">
        <v>53</v>
      </c>
      <c r="N1134" s="735">
        <v>1273.8649999999996</v>
      </c>
    </row>
    <row r="1135" spans="1:14" ht="14.45" customHeight="1" x14ac:dyDescent="0.2">
      <c r="A1135" s="729" t="s">
        <v>615</v>
      </c>
      <c r="B1135" s="730" t="s">
        <v>616</v>
      </c>
      <c r="C1135" s="731" t="s">
        <v>636</v>
      </c>
      <c r="D1135" s="732" t="s">
        <v>637</v>
      </c>
      <c r="E1135" s="733">
        <v>50113001</v>
      </c>
      <c r="F1135" s="732" t="s">
        <v>654</v>
      </c>
      <c r="G1135" s="731" t="s">
        <v>655</v>
      </c>
      <c r="H1135" s="731">
        <v>207978</v>
      </c>
      <c r="I1135" s="731">
        <v>207978</v>
      </c>
      <c r="J1135" s="731" t="s">
        <v>2109</v>
      </c>
      <c r="K1135" s="731" t="s">
        <v>2110</v>
      </c>
      <c r="L1135" s="734">
        <v>141.83000000000004</v>
      </c>
      <c r="M1135" s="734">
        <v>1</v>
      </c>
      <c r="N1135" s="735">
        <v>141.83000000000004</v>
      </c>
    </row>
    <row r="1136" spans="1:14" ht="14.45" customHeight="1" x14ac:dyDescent="0.2">
      <c r="A1136" s="729" t="s">
        <v>615</v>
      </c>
      <c r="B1136" s="730" t="s">
        <v>616</v>
      </c>
      <c r="C1136" s="731" t="s">
        <v>636</v>
      </c>
      <c r="D1136" s="732" t="s">
        <v>637</v>
      </c>
      <c r="E1136" s="733">
        <v>50113001</v>
      </c>
      <c r="F1136" s="732" t="s">
        <v>654</v>
      </c>
      <c r="G1136" s="731" t="s">
        <v>655</v>
      </c>
      <c r="H1136" s="731">
        <v>229807</v>
      </c>
      <c r="I1136" s="731">
        <v>229807</v>
      </c>
      <c r="J1136" s="731" t="s">
        <v>2111</v>
      </c>
      <c r="K1136" s="731" t="s">
        <v>2112</v>
      </c>
      <c r="L1136" s="734">
        <v>138.79999999999993</v>
      </c>
      <c r="M1136" s="734">
        <v>1</v>
      </c>
      <c r="N1136" s="735">
        <v>138.79999999999993</v>
      </c>
    </row>
    <row r="1137" spans="1:14" ht="14.45" customHeight="1" x14ac:dyDescent="0.2">
      <c r="A1137" s="729" t="s">
        <v>615</v>
      </c>
      <c r="B1137" s="730" t="s">
        <v>616</v>
      </c>
      <c r="C1137" s="731" t="s">
        <v>636</v>
      </c>
      <c r="D1137" s="732" t="s">
        <v>637</v>
      </c>
      <c r="E1137" s="733">
        <v>50113001</v>
      </c>
      <c r="F1137" s="732" t="s">
        <v>654</v>
      </c>
      <c r="G1137" s="731" t="s">
        <v>655</v>
      </c>
      <c r="H1137" s="731">
        <v>207969</v>
      </c>
      <c r="I1137" s="731">
        <v>207969</v>
      </c>
      <c r="J1137" s="731" t="s">
        <v>2113</v>
      </c>
      <c r="K1137" s="731" t="s">
        <v>2114</v>
      </c>
      <c r="L1137" s="734">
        <v>78.070000000000007</v>
      </c>
      <c r="M1137" s="734">
        <v>1</v>
      </c>
      <c r="N1137" s="735">
        <v>78.070000000000007</v>
      </c>
    </row>
    <row r="1138" spans="1:14" ht="14.45" customHeight="1" x14ac:dyDescent="0.2">
      <c r="A1138" s="729" t="s">
        <v>615</v>
      </c>
      <c r="B1138" s="730" t="s">
        <v>616</v>
      </c>
      <c r="C1138" s="731" t="s">
        <v>636</v>
      </c>
      <c r="D1138" s="732" t="s">
        <v>637</v>
      </c>
      <c r="E1138" s="733">
        <v>50113001</v>
      </c>
      <c r="F1138" s="732" t="s">
        <v>654</v>
      </c>
      <c r="G1138" s="731" t="s">
        <v>329</v>
      </c>
      <c r="H1138" s="731">
        <v>232550</v>
      </c>
      <c r="I1138" s="731">
        <v>232550</v>
      </c>
      <c r="J1138" s="731" t="s">
        <v>2115</v>
      </c>
      <c r="K1138" s="731" t="s">
        <v>2116</v>
      </c>
      <c r="L1138" s="734">
        <v>98.18</v>
      </c>
      <c r="M1138" s="734">
        <v>1</v>
      </c>
      <c r="N1138" s="735">
        <v>98.18</v>
      </c>
    </row>
    <row r="1139" spans="1:14" ht="14.45" customHeight="1" x14ac:dyDescent="0.2">
      <c r="A1139" s="729" t="s">
        <v>615</v>
      </c>
      <c r="B1139" s="730" t="s">
        <v>616</v>
      </c>
      <c r="C1139" s="731" t="s">
        <v>636</v>
      </c>
      <c r="D1139" s="732" t="s">
        <v>637</v>
      </c>
      <c r="E1139" s="733">
        <v>50113001</v>
      </c>
      <c r="F1139" s="732" t="s">
        <v>654</v>
      </c>
      <c r="G1139" s="731" t="s">
        <v>655</v>
      </c>
      <c r="H1139" s="731">
        <v>247412</v>
      </c>
      <c r="I1139" s="731">
        <v>247412</v>
      </c>
      <c r="J1139" s="731" t="s">
        <v>2117</v>
      </c>
      <c r="K1139" s="731" t="s">
        <v>2118</v>
      </c>
      <c r="L1139" s="734">
        <v>769.89</v>
      </c>
      <c r="M1139" s="734">
        <v>1</v>
      </c>
      <c r="N1139" s="735">
        <v>769.89</v>
      </c>
    </row>
    <row r="1140" spans="1:14" ht="14.45" customHeight="1" x14ac:dyDescent="0.2">
      <c r="A1140" s="729" t="s">
        <v>615</v>
      </c>
      <c r="B1140" s="730" t="s">
        <v>616</v>
      </c>
      <c r="C1140" s="731" t="s">
        <v>636</v>
      </c>
      <c r="D1140" s="732" t="s">
        <v>637</v>
      </c>
      <c r="E1140" s="733">
        <v>50113001</v>
      </c>
      <c r="F1140" s="732" t="s">
        <v>654</v>
      </c>
      <c r="G1140" s="731" t="s">
        <v>655</v>
      </c>
      <c r="H1140" s="731">
        <v>850235</v>
      </c>
      <c r="I1140" s="731">
        <v>160806</v>
      </c>
      <c r="J1140" s="731" t="s">
        <v>1404</v>
      </c>
      <c r="K1140" s="731" t="s">
        <v>1405</v>
      </c>
      <c r="L1140" s="734">
        <v>196.51998359155155</v>
      </c>
      <c r="M1140" s="734">
        <v>3</v>
      </c>
      <c r="N1140" s="735">
        <v>589.55995077465468</v>
      </c>
    </row>
    <row r="1141" spans="1:14" ht="14.45" customHeight="1" x14ac:dyDescent="0.2">
      <c r="A1141" s="729" t="s">
        <v>615</v>
      </c>
      <c r="B1141" s="730" t="s">
        <v>616</v>
      </c>
      <c r="C1141" s="731" t="s">
        <v>636</v>
      </c>
      <c r="D1141" s="732" t="s">
        <v>637</v>
      </c>
      <c r="E1141" s="733">
        <v>50113001</v>
      </c>
      <c r="F1141" s="732" t="s">
        <v>654</v>
      </c>
      <c r="G1141" s="731" t="s">
        <v>655</v>
      </c>
      <c r="H1141" s="731">
        <v>173197</v>
      </c>
      <c r="I1141" s="731">
        <v>173197</v>
      </c>
      <c r="J1141" s="731" t="s">
        <v>1406</v>
      </c>
      <c r="K1141" s="731" t="s">
        <v>2119</v>
      </c>
      <c r="L1141" s="734">
        <v>135.73999999999995</v>
      </c>
      <c r="M1141" s="734">
        <v>1</v>
      </c>
      <c r="N1141" s="735">
        <v>135.73999999999995</v>
      </c>
    </row>
    <row r="1142" spans="1:14" ht="14.45" customHeight="1" x14ac:dyDescent="0.2">
      <c r="A1142" s="729" t="s">
        <v>615</v>
      </c>
      <c r="B1142" s="730" t="s">
        <v>616</v>
      </c>
      <c r="C1142" s="731" t="s">
        <v>636</v>
      </c>
      <c r="D1142" s="732" t="s">
        <v>637</v>
      </c>
      <c r="E1142" s="733">
        <v>50113001</v>
      </c>
      <c r="F1142" s="732" t="s">
        <v>654</v>
      </c>
      <c r="G1142" s="731" t="s">
        <v>655</v>
      </c>
      <c r="H1142" s="731">
        <v>154424</v>
      </c>
      <c r="I1142" s="731">
        <v>54424</v>
      </c>
      <c r="J1142" s="731" t="s">
        <v>1408</v>
      </c>
      <c r="K1142" s="731" t="s">
        <v>1409</v>
      </c>
      <c r="L1142" s="734">
        <v>176.88</v>
      </c>
      <c r="M1142" s="734">
        <v>1</v>
      </c>
      <c r="N1142" s="735">
        <v>176.88</v>
      </c>
    </row>
    <row r="1143" spans="1:14" ht="14.45" customHeight="1" x14ac:dyDescent="0.2">
      <c r="A1143" s="729" t="s">
        <v>615</v>
      </c>
      <c r="B1143" s="730" t="s">
        <v>616</v>
      </c>
      <c r="C1143" s="731" t="s">
        <v>636</v>
      </c>
      <c r="D1143" s="732" t="s">
        <v>637</v>
      </c>
      <c r="E1143" s="733">
        <v>50113001</v>
      </c>
      <c r="F1143" s="732" t="s">
        <v>654</v>
      </c>
      <c r="G1143" s="731" t="s">
        <v>655</v>
      </c>
      <c r="H1143" s="731">
        <v>111696</v>
      </c>
      <c r="I1143" s="731">
        <v>11696</v>
      </c>
      <c r="J1143" s="731" t="s">
        <v>2120</v>
      </c>
      <c r="K1143" s="731" t="s">
        <v>1447</v>
      </c>
      <c r="L1143" s="734">
        <v>324.83</v>
      </c>
      <c r="M1143" s="734">
        <v>1</v>
      </c>
      <c r="N1143" s="735">
        <v>324.83</v>
      </c>
    </row>
    <row r="1144" spans="1:14" ht="14.45" customHeight="1" x14ac:dyDescent="0.2">
      <c r="A1144" s="729" t="s">
        <v>615</v>
      </c>
      <c r="B1144" s="730" t="s">
        <v>616</v>
      </c>
      <c r="C1144" s="731" t="s">
        <v>636</v>
      </c>
      <c r="D1144" s="732" t="s">
        <v>637</v>
      </c>
      <c r="E1144" s="733">
        <v>50113001</v>
      </c>
      <c r="F1144" s="732" t="s">
        <v>654</v>
      </c>
      <c r="G1144" s="731" t="s">
        <v>662</v>
      </c>
      <c r="H1144" s="731">
        <v>102963</v>
      </c>
      <c r="I1144" s="731">
        <v>2963</v>
      </c>
      <c r="J1144" s="731" t="s">
        <v>1412</v>
      </c>
      <c r="K1144" s="731" t="s">
        <v>1413</v>
      </c>
      <c r="L1144" s="734">
        <v>115.74999999999997</v>
      </c>
      <c r="M1144" s="734">
        <v>18</v>
      </c>
      <c r="N1144" s="735">
        <v>2083.4999999999995</v>
      </c>
    </row>
    <row r="1145" spans="1:14" ht="14.45" customHeight="1" x14ac:dyDescent="0.2">
      <c r="A1145" s="729" t="s">
        <v>615</v>
      </c>
      <c r="B1145" s="730" t="s">
        <v>616</v>
      </c>
      <c r="C1145" s="731" t="s">
        <v>636</v>
      </c>
      <c r="D1145" s="732" t="s">
        <v>637</v>
      </c>
      <c r="E1145" s="733">
        <v>50113001</v>
      </c>
      <c r="F1145" s="732" t="s">
        <v>654</v>
      </c>
      <c r="G1145" s="731" t="s">
        <v>662</v>
      </c>
      <c r="H1145" s="731">
        <v>100269</v>
      </c>
      <c r="I1145" s="731">
        <v>269</v>
      </c>
      <c r="J1145" s="731" t="s">
        <v>1414</v>
      </c>
      <c r="K1145" s="731" t="s">
        <v>1415</v>
      </c>
      <c r="L1145" s="734">
        <v>46.201538461538462</v>
      </c>
      <c r="M1145" s="734">
        <v>13</v>
      </c>
      <c r="N1145" s="735">
        <v>600.62</v>
      </c>
    </row>
    <row r="1146" spans="1:14" ht="14.45" customHeight="1" x14ac:dyDescent="0.2">
      <c r="A1146" s="729" t="s">
        <v>615</v>
      </c>
      <c r="B1146" s="730" t="s">
        <v>616</v>
      </c>
      <c r="C1146" s="731" t="s">
        <v>636</v>
      </c>
      <c r="D1146" s="732" t="s">
        <v>637</v>
      </c>
      <c r="E1146" s="733">
        <v>50113001</v>
      </c>
      <c r="F1146" s="732" t="s">
        <v>654</v>
      </c>
      <c r="G1146" s="731" t="s">
        <v>329</v>
      </c>
      <c r="H1146" s="731">
        <v>398010</v>
      </c>
      <c r="I1146" s="731">
        <v>210546</v>
      </c>
      <c r="J1146" s="731" t="s">
        <v>1416</v>
      </c>
      <c r="K1146" s="731" t="s">
        <v>2121</v>
      </c>
      <c r="L1146" s="734">
        <v>1042.75</v>
      </c>
      <c r="M1146" s="734">
        <v>2</v>
      </c>
      <c r="N1146" s="735">
        <v>2085.5</v>
      </c>
    </row>
    <row r="1147" spans="1:14" ht="14.45" customHeight="1" x14ac:dyDescent="0.2">
      <c r="A1147" s="729" t="s">
        <v>615</v>
      </c>
      <c r="B1147" s="730" t="s">
        <v>616</v>
      </c>
      <c r="C1147" s="731" t="s">
        <v>636</v>
      </c>
      <c r="D1147" s="732" t="s">
        <v>637</v>
      </c>
      <c r="E1147" s="733">
        <v>50113001</v>
      </c>
      <c r="F1147" s="732" t="s">
        <v>654</v>
      </c>
      <c r="G1147" s="731" t="s">
        <v>329</v>
      </c>
      <c r="H1147" s="731">
        <v>210570</v>
      </c>
      <c r="I1147" s="731">
        <v>210570</v>
      </c>
      <c r="J1147" s="731" t="s">
        <v>1416</v>
      </c>
      <c r="K1147" s="731" t="s">
        <v>1417</v>
      </c>
      <c r="L1147" s="734">
        <v>2160.9599999999996</v>
      </c>
      <c r="M1147" s="734">
        <v>1</v>
      </c>
      <c r="N1147" s="735">
        <v>2160.9599999999996</v>
      </c>
    </row>
    <row r="1148" spans="1:14" ht="14.45" customHeight="1" x14ac:dyDescent="0.2">
      <c r="A1148" s="729" t="s">
        <v>615</v>
      </c>
      <c r="B1148" s="730" t="s">
        <v>616</v>
      </c>
      <c r="C1148" s="731" t="s">
        <v>636</v>
      </c>
      <c r="D1148" s="732" t="s">
        <v>637</v>
      </c>
      <c r="E1148" s="733">
        <v>50113001</v>
      </c>
      <c r="F1148" s="732" t="s">
        <v>654</v>
      </c>
      <c r="G1148" s="731" t="s">
        <v>662</v>
      </c>
      <c r="H1148" s="731">
        <v>844651</v>
      </c>
      <c r="I1148" s="731">
        <v>101205</v>
      </c>
      <c r="J1148" s="731" t="s">
        <v>1423</v>
      </c>
      <c r="K1148" s="731" t="s">
        <v>820</v>
      </c>
      <c r="L1148" s="734">
        <v>76.45</v>
      </c>
      <c r="M1148" s="734">
        <v>2</v>
      </c>
      <c r="N1148" s="735">
        <v>152.9</v>
      </c>
    </row>
    <row r="1149" spans="1:14" ht="14.45" customHeight="1" x14ac:dyDescent="0.2">
      <c r="A1149" s="729" t="s">
        <v>615</v>
      </c>
      <c r="B1149" s="730" t="s">
        <v>616</v>
      </c>
      <c r="C1149" s="731" t="s">
        <v>636</v>
      </c>
      <c r="D1149" s="732" t="s">
        <v>637</v>
      </c>
      <c r="E1149" s="733">
        <v>50113001</v>
      </c>
      <c r="F1149" s="732" t="s">
        <v>654</v>
      </c>
      <c r="G1149" s="731" t="s">
        <v>655</v>
      </c>
      <c r="H1149" s="731">
        <v>849831</v>
      </c>
      <c r="I1149" s="731">
        <v>162008</v>
      </c>
      <c r="J1149" s="731" t="s">
        <v>1425</v>
      </c>
      <c r="K1149" s="731" t="s">
        <v>912</v>
      </c>
      <c r="L1149" s="734">
        <v>170.62999999999994</v>
      </c>
      <c r="M1149" s="734">
        <v>2</v>
      </c>
      <c r="N1149" s="735">
        <v>341.25999999999988</v>
      </c>
    </row>
    <row r="1150" spans="1:14" ht="14.45" customHeight="1" x14ac:dyDescent="0.2">
      <c r="A1150" s="729" t="s">
        <v>615</v>
      </c>
      <c r="B1150" s="730" t="s">
        <v>616</v>
      </c>
      <c r="C1150" s="731" t="s">
        <v>636</v>
      </c>
      <c r="D1150" s="732" t="s">
        <v>637</v>
      </c>
      <c r="E1150" s="733">
        <v>50113001</v>
      </c>
      <c r="F1150" s="732" t="s">
        <v>654</v>
      </c>
      <c r="G1150" s="731" t="s">
        <v>655</v>
      </c>
      <c r="H1150" s="731">
        <v>846338</v>
      </c>
      <c r="I1150" s="731">
        <v>122685</v>
      </c>
      <c r="J1150" s="731" t="s">
        <v>1426</v>
      </c>
      <c r="K1150" s="731" t="s">
        <v>912</v>
      </c>
      <c r="L1150" s="734">
        <v>115.90999999999997</v>
      </c>
      <c r="M1150" s="734">
        <v>2</v>
      </c>
      <c r="N1150" s="735">
        <v>231.81999999999994</v>
      </c>
    </row>
    <row r="1151" spans="1:14" ht="14.45" customHeight="1" x14ac:dyDescent="0.2">
      <c r="A1151" s="729" t="s">
        <v>615</v>
      </c>
      <c r="B1151" s="730" t="s">
        <v>616</v>
      </c>
      <c r="C1151" s="731" t="s">
        <v>636</v>
      </c>
      <c r="D1151" s="732" t="s">
        <v>637</v>
      </c>
      <c r="E1151" s="733">
        <v>50113001</v>
      </c>
      <c r="F1151" s="732" t="s">
        <v>654</v>
      </c>
      <c r="G1151" s="731" t="s">
        <v>662</v>
      </c>
      <c r="H1151" s="731">
        <v>844738</v>
      </c>
      <c r="I1151" s="731">
        <v>101227</v>
      </c>
      <c r="J1151" s="731" t="s">
        <v>2122</v>
      </c>
      <c r="K1151" s="731" t="s">
        <v>1457</v>
      </c>
      <c r="L1151" s="734">
        <v>141.28</v>
      </c>
      <c r="M1151" s="734">
        <v>1</v>
      </c>
      <c r="N1151" s="735">
        <v>141.28</v>
      </c>
    </row>
    <row r="1152" spans="1:14" ht="14.45" customHeight="1" x14ac:dyDescent="0.2">
      <c r="A1152" s="729" t="s">
        <v>615</v>
      </c>
      <c r="B1152" s="730" t="s">
        <v>616</v>
      </c>
      <c r="C1152" s="731" t="s">
        <v>636</v>
      </c>
      <c r="D1152" s="732" t="s">
        <v>637</v>
      </c>
      <c r="E1152" s="733">
        <v>50113001</v>
      </c>
      <c r="F1152" s="732" t="s">
        <v>654</v>
      </c>
      <c r="G1152" s="731" t="s">
        <v>655</v>
      </c>
      <c r="H1152" s="731">
        <v>180553</v>
      </c>
      <c r="I1152" s="731">
        <v>180553</v>
      </c>
      <c r="J1152" s="731" t="s">
        <v>2123</v>
      </c>
      <c r="K1152" s="731" t="s">
        <v>2124</v>
      </c>
      <c r="L1152" s="734">
        <v>146.61999999999998</v>
      </c>
      <c r="M1152" s="734">
        <v>1</v>
      </c>
      <c r="N1152" s="735">
        <v>146.61999999999998</v>
      </c>
    </row>
    <row r="1153" spans="1:14" ht="14.45" customHeight="1" x14ac:dyDescent="0.2">
      <c r="A1153" s="729" t="s">
        <v>615</v>
      </c>
      <c r="B1153" s="730" t="s">
        <v>616</v>
      </c>
      <c r="C1153" s="731" t="s">
        <v>636</v>
      </c>
      <c r="D1153" s="732" t="s">
        <v>637</v>
      </c>
      <c r="E1153" s="733">
        <v>50113001</v>
      </c>
      <c r="F1153" s="732" t="s">
        <v>654</v>
      </c>
      <c r="G1153" s="731" t="s">
        <v>655</v>
      </c>
      <c r="H1153" s="731">
        <v>104207</v>
      </c>
      <c r="I1153" s="731">
        <v>4207</v>
      </c>
      <c r="J1153" s="731" t="s">
        <v>1427</v>
      </c>
      <c r="K1153" s="731" t="s">
        <v>1428</v>
      </c>
      <c r="L1153" s="734">
        <v>39.635384615384616</v>
      </c>
      <c r="M1153" s="734">
        <v>13</v>
      </c>
      <c r="N1153" s="735">
        <v>515.26</v>
      </c>
    </row>
    <row r="1154" spans="1:14" ht="14.45" customHeight="1" x14ac:dyDescent="0.2">
      <c r="A1154" s="729" t="s">
        <v>615</v>
      </c>
      <c r="B1154" s="730" t="s">
        <v>616</v>
      </c>
      <c r="C1154" s="731" t="s">
        <v>636</v>
      </c>
      <c r="D1154" s="732" t="s">
        <v>637</v>
      </c>
      <c r="E1154" s="733">
        <v>50113001</v>
      </c>
      <c r="F1154" s="732" t="s">
        <v>654</v>
      </c>
      <c r="G1154" s="731" t="s">
        <v>655</v>
      </c>
      <c r="H1154" s="731">
        <v>235776</v>
      </c>
      <c r="I1154" s="731">
        <v>235776</v>
      </c>
      <c r="J1154" s="731" t="s">
        <v>2125</v>
      </c>
      <c r="K1154" s="731" t="s">
        <v>2126</v>
      </c>
      <c r="L1154" s="734">
        <v>429.77000000000004</v>
      </c>
      <c r="M1154" s="734">
        <v>3</v>
      </c>
      <c r="N1154" s="735">
        <v>1289.3100000000002</v>
      </c>
    </row>
    <row r="1155" spans="1:14" ht="14.45" customHeight="1" x14ac:dyDescent="0.2">
      <c r="A1155" s="729" t="s">
        <v>615</v>
      </c>
      <c r="B1155" s="730" t="s">
        <v>616</v>
      </c>
      <c r="C1155" s="731" t="s">
        <v>636</v>
      </c>
      <c r="D1155" s="732" t="s">
        <v>637</v>
      </c>
      <c r="E1155" s="733">
        <v>50113001</v>
      </c>
      <c r="F1155" s="732" t="s">
        <v>654</v>
      </c>
      <c r="G1155" s="731" t="s">
        <v>655</v>
      </c>
      <c r="H1155" s="731">
        <v>232983</v>
      </c>
      <c r="I1155" s="731">
        <v>232983</v>
      </c>
      <c r="J1155" s="731" t="s">
        <v>2127</v>
      </c>
      <c r="K1155" s="731" t="s">
        <v>2128</v>
      </c>
      <c r="L1155" s="734">
        <v>281.25</v>
      </c>
      <c r="M1155" s="734">
        <v>1</v>
      </c>
      <c r="N1155" s="735">
        <v>281.25</v>
      </c>
    </row>
    <row r="1156" spans="1:14" ht="14.45" customHeight="1" x14ac:dyDescent="0.2">
      <c r="A1156" s="729" t="s">
        <v>615</v>
      </c>
      <c r="B1156" s="730" t="s">
        <v>616</v>
      </c>
      <c r="C1156" s="731" t="s">
        <v>636</v>
      </c>
      <c r="D1156" s="732" t="s">
        <v>637</v>
      </c>
      <c r="E1156" s="733">
        <v>50113001</v>
      </c>
      <c r="F1156" s="732" t="s">
        <v>654</v>
      </c>
      <c r="G1156" s="731" t="s">
        <v>655</v>
      </c>
      <c r="H1156" s="731">
        <v>156351</v>
      </c>
      <c r="I1156" s="731">
        <v>56351</v>
      </c>
      <c r="J1156" s="731" t="s">
        <v>1429</v>
      </c>
      <c r="K1156" s="731" t="s">
        <v>1067</v>
      </c>
      <c r="L1156" s="734">
        <v>45.980000000000004</v>
      </c>
      <c r="M1156" s="734">
        <v>2</v>
      </c>
      <c r="N1156" s="735">
        <v>91.960000000000008</v>
      </c>
    </row>
    <row r="1157" spans="1:14" ht="14.45" customHeight="1" x14ac:dyDescent="0.2">
      <c r="A1157" s="729" t="s">
        <v>615</v>
      </c>
      <c r="B1157" s="730" t="s">
        <v>616</v>
      </c>
      <c r="C1157" s="731" t="s">
        <v>636</v>
      </c>
      <c r="D1157" s="732" t="s">
        <v>637</v>
      </c>
      <c r="E1157" s="733">
        <v>50113001</v>
      </c>
      <c r="F1157" s="732" t="s">
        <v>654</v>
      </c>
      <c r="G1157" s="731" t="s">
        <v>655</v>
      </c>
      <c r="H1157" s="731">
        <v>845758</v>
      </c>
      <c r="I1157" s="731">
        <v>280</v>
      </c>
      <c r="J1157" s="731" t="s">
        <v>1432</v>
      </c>
      <c r="K1157" s="731" t="s">
        <v>1433</v>
      </c>
      <c r="L1157" s="734">
        <v>73.61</v>
      </c>
      <c r="M1157" s="734">
        <v>3</v>
      </c>
      <c r="N1157" s="735">
        <v>220.82999999999998</v>
      </c>
    </row>
    <row r="1158" spans="1:14" ht="14.45" customHeight="1" x14ac:dyDescent="0.2">
      <c r="A1158" s="729" t="s">
        <v>615</v>
      </c>
      <c r="B1158" s="730" t="s">
        <v>616</v>
      </c>
      <c r="C1158" s="731" t="s">
        <v>636</v>
      </c>
      <c r="D1158" s="732" t="s">
        <v>637</v>
      </c>
      <c r="E1158" s="733">
        <v>50113001</v>
      </c>
      <c r="F1158" s="732" t="s">
        <v>654</v>
      </c>
      <c r="G1158" s="731" t="s">
        <v>655</v>
      </c>
      <c r="H1158" s="731">
        <v>182952</v>
      </c>
      <c r="I1158" s="731">
        <v>82952</v>
      </c>
      <c r="J1158" s="731" t="s">
        <v>1434</v>
      </c>
      <c r="K1158" s="731" t="s">
        <v>1435</v>
      </c>
      <c r="L1158" s="734">
        <v>153.84561198406959</v>
      </c>
      <c r="M1158" s="734">
        <v>98</v>
      </c>
      <c r="N1158" s="735">
        <v>15076.869974438821</v>
      </c>
    </row>
    <row r="1159" spans="1:14" ht="14.45" customHeight="1" x14ac:dyDescent="0.2">
      <c r="A1159" s="729" t="s">
        <v>615</v>
      </c>
      <c r="B1159" s="730" t="s">
        <v>616</v>
      </c>
      <c r="C1159" s="731" t="s">
        <v>636</v>
      </c>
      <c r="D1159" s="732" t="s">
        <v>637</v>
      </c>
      <c r="E1159" s="733">
        <v>50113001</v>
      </c>
      <c r="F1159" s="732" t="s">
        <v>654</v>
      </c>
      <c r="G1159" s="731" t="s">
        <v>655</v>
      </c>
      <c r="H1159" s="731">
        <v>230856</v>
      </c>
      <c r="I1159" s="731">
        <v>230856</v>
      </c>
      <c r="J1159" s="731" t="s">
        <v>2129</v>
      </c>
      <c r="K1159" s="731" t="s">
        <v>2130</v>
      </c>
      <c r="L1159" s="734">
        <v>203.39</v>
      </c>
      <c r="M1159" s="734">
        <v>1</v>
      </c>
      <c r="N1159" s="735">
        <v>203.39</v>
      </c>
    </row>
    <row r="1160" spans="1:14" ht="14.45" customHeight="1" x14ac:dyDescent="0.2">
      <c r="A1160" s="729" t="s">
        <v>615</v>
      </c>
      <c r="B1160" s="730" t="s">
        <v>616</v>
      </c>
      <c r="C1160" s="731" t="s">
        <v>636</v>
      </c>
      <c r="D1160" s="732" t="s">
        <v>637</v>
      </c>
      <c r="E1160" s="733">
        <v>50113001</v>
      </c>
      <c r="F1160" s="732" t="s">
        <v>654</v>
      </c>
      <c r="G1160" s="731" t="s">
        <v>655</v>
      </c>
      <c r="H1160" s="731">
        <v>230759</v>
      </c>
      <c r="I1160" s="731">
        <v>230759</v>
      </c>
      <c r="J1160" s="731" t="s">
        <v>2131</v>
      </c>
      <c r="K1160" s="731" t="s">
        <v>2132</v>
      </c>
      <c r="L1160" s="734">
        <v>42.759999999999991</v>
      </c>
      <c r="M1160" s="734">
        <v>1</v>
      </c>
      <c r="N1160" s="735">
        <v>42.759999999999991</v>
      </c>
    </row>
    <row r="1161" spans="1:14" ht="14.45" customHeight="1" x14ac:dyDescent="0.2">
      <c r="A1161" s="729" t="s">
        <v>615</v>
      </c>
      <c r="B1161" s="730" t="s">
        <v>616</v>
      </c>
      <c r="C1161" s="731" t="s">
        <v>636</v>
      </c>
      <c r="D1161" s="732" t="s">
        <v>637</v>
      </c>
      <c r="E1161" s="733">
        <v>50113001</v>
      </c>
      <c r="F1161" s="732" t="s">
        <v>654</v>
      </c>
      <c r="G1161" s="731" t="s">
        <v>662</v>
      </c>
      <c r="H1161" s="731">
        <v>130652</v>
      </c>
      <c r="I1161" s="731">
        <v>30652</v>
      </c>
      <c r="J1161" s="731" t="s">
        <v>1436</v>
      </c>
      <c r="K1161" s="731" t="s">
        <v>1437</v>
      </c>
      <c r="L1161" s="734">
        <v>125.49999999999999</v>
      </c>
      <c r="M1161" s="734">
        <v>3</v>
      </c>
      <c r="N1161" s="735">
        <v>376.49999999999994</v>
      </c>
    </row>
    <row r="1162" spans="1:14" ht="14.45" customHeight="1" x14ac:dyDescent="0.2">
      <c r="A1162" s="729" t="s">
        <v>615</v>
      </c>
      <c r="B1162" s="730" t="s">
        <v>616</v>
      </c>
      <c r="C1162" s="731" t="s">
        <v>636</v>
      </c>
      <c r="D1162" s="732" t="s">
        <v>637</v>
      </c>
      <c r="E1162" s="733">
        <v>50113001</v>
      </c>
      <c r="F1162" s="732" t="s">
        <v>654</v>
      </c>
      <c r="G1162" s="731" t="s">
        <v>662</v>
      </c>
      <c r="H1162" s="731">
        <v>844243</v>
      </c>
      <c r="I1162" s="731">
        <v>112561</v>
      </c>
      <c r="J1162" s="731" t="s">
        <v>2133</v>
      </c>
      <c r="K1162" s="731" t="s">
        <v>2134</v>
      </c>
      <c r="L1162" s="734">
        <v>52.399999999999991</v>
      </c>
      <c r="M1162" s="734">
        <v>1</v>
      </c>
      <c r="N1162" s="735">
        <v>52.399999999999991</v>
      </c>
    </row>
    <row r="1163" spans="1:14" ht="14.45" customHeight="1" x14ac:dyDescent="0.2">
      <c r="A1163" s="729" t="s">
        <v>615</v>
      </c>
      <c r="B1163" s="730" t="s">
        <v>616</v>
      </c>
      <c r="C1163" s="731" t="s">
        <v>636</v>
      </c>
      <c r="D1163" s="732" t="s">
        <v>637</v>
      </c>
      <c r="E1163" s="733">
        <v>50113001</v>
      </c>
      <c r="F1163" s="732" t="s">
        <v>654</v>
      </c>
      <c r="G1163" s="731" t="s">
        <v>655</v>
      </c>
      <c r="H1163" s="731">
        <v>159334</v>
      </c>
      <c r="I1163" s="731">
        <v>59334</v>
      </c>
      <c r="J1163" s="731" t="s">
        <v>2135</v>
      </c>
      <c r="K1163" s="731" t="s">
        <v>2136</v>
      </c>
      <c r="L1163" s="734">
        <v>45</v>
      </c>
      <c r="M1163" s="734">
        <v>2</v>
      </c>
      <c r="N1163" s="735">
        <v>90</v>
      </c>
    </row>
    <row r="1164" spans="1:14" ht="14.45" customHeight="1" x14ac:dyDescent="0.2">
      <c r="A1164" s="729" t="s">
        <v>615</v>
      </c>
      <c r="B1164" s="730" t="s">
        <v>616</v>
      </c>
      <c r="C1164" s="731" t="s">
        <v>636</v>
      </c>
      <c r="D1164" s="732" t="s">
        <v>637</v>
      </c>
      <c r="E1164" s="733">
        <v>50113001</v>
      </c>
      <c r="F1164" s="732" t="s">
        <v>654</v>
      </c>
      <c r="G1164" s="731" t="s">
        <v>655</v>
      </c>
      <c r="H1164" s="731">
        <v>144357</v>
      </c>
      <c r="I1164" s="731">
        <v>44357</v>
      </c>
      <c r="J1164" s="731" t="s">
        <v>1438</v>
      </c>
      <c r="K1164" s="731" t="s">
        <v>1439</v>
      </c>
      <c r="L1164" s="734">
        <v>3228.1899999999996</v>
      </c>
      <c r="M1164" s="734">
        <v>7</v>
      </c>
      <c r="N1164" s="735">
        <v>22597.329999999998</v>
      </c>
    </row>
    <row r="1165" spans="1:14" ht="14.45" customHeight="1" x14ac:dyDescent="0.2">
      <c r="A1165" s="729" t="s">
        <v>615</v>
      </c>
      <c r="B1165" s="730" t="s">
        <v>616</v>
      </c>
      <c r="C1165" s="731" t="s">
        <v>636</v>
      </c>
      <c r="D1165" s="732" t="s">
        <v>637</v>
      </c>
      <c r="E1165" s="733">
        <v>50113001</v>
      </c>
      <c r="F1165" s="732" t="s">
        <v>654</v>
      </c>
      <c r="G1165" s="731" t="s">
        <v>655</v>
      </c>
      <c r="H1165" s="731">
        <v>990946</v>
      </c>
      <c r="I1165" s="731">
        <v>0</v>
      </c>
      <c r="J1165" s="731" t="s">
        <v>2137</v>
      </c>
      <c r="K1165" s="731" t="s">
        <v>329</v>
      </c>
      <c r="L1165" s="734">
        <v>69.44</v>
      </c>
      <c r="M1165" s="734">
        <v>1</v>
      </c>
      <c r="N1165" s="735">
        <v>69.44</v>
      </c>
    </row>
    <row r="1166" spans="1:14" ht="14.45" customHeight="1" x14ac:dyDescent="0.2">
      <c r="A1166" s="729" t="s">
        <v>615</v>
      </c>
      <c r="B1166" s="730" t="s">
        <v>616</v>
      </c>
      <c r="C1166" s="731" t="s">
        <v>636</v>
      </c>
      <c r="D1166" s="732" t="s">
        <v>637</v>
      </c>
      <c r="E1166" s="733">
        <v>50113001</v>
      </c>
      <c r="F1166" s="732" t="s">
        <v>654</v>
      </c>
      <c r="G1166" s="731" t="s">
        <v>655</v>
      </c>
      <c r="H1166" s="731">
        <v>118304</v>
      </c>
      <c r="I1166" s="731">
        <v>18304</v>
      </c>
      <c r="J1166" s="731" t="s">
        <v>1441</v>
      </c>
      <c r="K1166" s="731" t="s">
        <v>1442</v>
      </c>
      <c r="L1166" s="734">
        <v>185.61</v>
      </c>
      <c r="M1166" s="734">
        <v>3</v>
      </c>
      <c r="N1166" s="735">
        <v>556.83000000000004</v>
      </c>
    </row>
    <row r="1167" spans="1:14" ht="14.45" customHeight="1" x14ac:dyDescent="0.2">
      <c r="A1167" s="729" t="s">
        <v>615</v>
      </c>
      <c r="B1167" s="730" t="s">
        <v>616</v>
      </c>
      <c r="C1167" s="731" t="s">
        <v>636</v>
      </c>
      <c r="D1167" s="732" t="s">
        <v>637</v>
      </c>
      <c r="E1167" s="733">
        <v>50113001</v>
      </c>
      <c r="F1167" s="732" t="s">
        <v>654</v>
      </c>
      <c r="G1167" s="731" t="s">
        <v>655</v>
      </c>
      <c r="H1167" s="731">
        <v>159357</v>
      </c>
      <c r="I1167" s="731">
        <v>59357</v>
      </c>
      <c r="J1167" s="731" t="s">
        <v>1443</v>
      </c>
      <c r="K1167" s="731" t="s">
        <v>1445</v>
      </c>
      <c r="L1167" s="734">
        <v>188.88000000000002</v>
      </c>
      <c r="M1167" s="734">
        <v>51</v>
      </c>
      <c r="N1167" s="735">
        <v>9632.880000000001</v>
      </c>
    </row>
    <row r="1168" spans="1:14" ht="14.45" customHeight="1" x14ac:dyDescent="0.2">
      <c r="A1168" s="729" t="s">
        <v>615</v>
      </c>
      <c r="B1168" s="730" t="s">
        <v>616</v>
      </c>
      <c r="C1168" s="731" t="s">
        <v>636</v>
      </c>
      <c r="D1168" s="732" t="s">
        <v>637</v>
      </c>
      <c r="E1168" s="733">
        <v>50113001</v>
      </c>
      <c r="F1168" s="732" t="s">
        <v>654</v>
      </c>
      <c r="G1168" s="731" t="s">
        <v>655</v>
      </c>
      <c r="H1168" s="731">
        <v>159358</v>
      </c>
      <c r="I1168" s="731">
        <v>59358</v>
      </c>
      <c r="J1168" s="731" t="s">
        <v>1443</v>
      </c>
      <c r="K1168" s="731" t="s">
        <v>1444</v>
      </c>
      <c r="L1168" s="734">
        <v>336.27</v>
      </c>
      <c r="M1168" s="734">
        <v>5</v>
      </c>
      <c r="N1168" s="735">
        <v>1681.35</v>
      </c>
    </row>
    <row r="1169" spans="1:14" ht="14.45" customHeight="1" x14ac:dyDescent="0.2">
      <c r="A1169" s="729" t="s">
        <v>615</v>
      </c>
      <c r="B1169" s="730" t="s">
        <v>616</v>
      </c>
      <c r="C1169" s="731" t="s">
        <v>636</v>
      </c>
      <c r="D1169" s="732" t="s">
        <v>637</v>
      </c>
      <c r="E1169" s="733">
        <v>50113001</v>
      </c>
      <c r="F1169" s="732" t="s">
        <v>654</v>
      </c>
      <c r="G1169" s="731" t="s">
        <v>329</v>
      </c>
      <c r="H1169" s="731">
        <v>172718</v>
      </c>
      <c r="I1169" s="731">
        <v>172718</v>
      </c>
      <c r="J1169" s="731" t="s">
        <v>2138</v>
      </c>
      <c r="K1169" s="731" t="s">
        <v>2139</v>
      </c>
      <c r="L1169" s="734">
        <v>121.29</v>
      </c>
      <c r="M1169" s="734">
        <v>1</v>
      </c>
      <c r="N1169" s="735">
        <v>121.29</v>
      </c>
    </row>
    <row r="1170" spans="1:14" ht="14.45" customHeight="1" x14ac:dyDescent="0.2">
      <c r="A1170" s="729" t="s">
        <v>615</v>
      </c>
      <c r="B1170" s="730" t="s">
        <v>616</v>
      </c>
      <c r="C1170" s="731" t="s">
        <v>636</v>
      </c>
      <c r="D1170" s="732" t="s">
        <v>637</v>
      </c>
      <c r="E1170" s="733">
        <v>50113001</v>
      </c>
      <c r="F1170" s="732" t="s">
        <v>654</v>
      </c>
      <c r="G1170" s="731" t="s">
        <v>662</v>
      </c>
      <c r="H1170" s="731">
        <v>197227</v>
      </c>
      <c r="I1170" s="731">
        <v>197227</v>
      </c>
      <c r="J1170" s="731" t="s">
        <v>2140</v>
      </c>
      <c r="K1170" s="731" t="s">
        <v>2139</v>
      </c>
      <c r="L1170" s="734">
        <v>125.81</v>
      </c>
      <c r="M1170" s="734">
        <v>1</v>
      </c>
      <c r="N1170" s="735">
        <v>125.81</v>
      </c>
    </row>
    <row r="1171" spans="1:14" ht="14.45" customHeight="1" x14ac:dyDescent="0.2">
      <c r="A1171" s="729" t="s">
        <v>615</v>
      </c>
      <c r="B1171" s="730" t="s">
        <v>616</v>
      </c>
      <c r="C1171" s="731" t="s">
        <v>636</v>
      </c>
      <c r="D1171" s="732" t="s">
        <v>637</v>
      </c>
      <c r="E1171" s="733">
        <v>50113001</v>
      </c>
      <c r="F1171" s="732" t="s">
        <v>654</v>
      </c>
      <c r="G1171" s="731" t="s">
        <v>655</v>
      </c>
      <c r="H1171" s="731">
        <v>188155</v>
      </c>
      <c r="I1171" s="731">
        <v>188155</v>
      </c>
      <c r="J1171" s="731" t="s">
        <v>2141</v>
      </c>
      <c r="K1171" s="731" t="s">
        <v>2142</v>
      </c>
      <c r="L1171" s="734">
        <v>243.62001434434981</v>
      </c>
      <c r="M1171" s="734">
        <v>1</v>
      </c>
      <c r="N1171" s="735">
        <v>243.62001434434981</v>
      </c>
    </row>
    <row r="1172" spans="1:14" ht="14.45" customHeight="1" x14ac:dyDescent="0.2">
      <c r="A1172" s="729" t="s">
        <v>615</v>
      </c>
      <c r="B1172" s="730" t="s">
        <v>616</v>
      </c>
      <c r="C1172" s="731" t="s">
        <v>636</v>
      </c>
      <c r="D1172" s="732" t="s">
        <v>637</v>
      </c>
      <c r="E1172" s="733">
        <v>50113001</v>
      </c>
      <c r="F1172" s="732" t="s">
        <v>654</v>
      </c>
      <c r="G1172" s="731" t="s">
        <v>655</v>
      </c>
      <c r="H1172" s="731">
        <v>145551</v>
      </c>
      <c r="I1172" s="731">
        <v>145551</v>
      </c>
      <c r="J1172" s="731" t="s">
        <v>2143</v>
      </c>
      <c r="K1172" s="731" t="s">
        <v>1457</v>
      </c>
      <c r="L1172" s="734">
        <v>41.000001547559677</v>
      </c>
      <c r="M1172" s="734">
        <v>4</v>
      </c>
      <c r="N1172" s="735">
        <v>164.00000619023871</v>
      </c>
    </row>
    <row r="1173" spans="1:14" ht="14.45" customHeight="1" x14ac:dyDescent="0.2">
      <c r="A1173" s="729" t="s">
        <v>615</v>
      </c>
      <c r="B1173" s="730" t="s">
        <v>616</v>
      </c>
      <c r="C1173" s="731" t="s">
        <v>636</v>
      </c>
      <c r="D1173" s="732" t="s">
        <v>637</v>
      </c>
      <c r="E1173" s="733">
        <v>50113001</v>
      </c>
      <c r="F1173" s="732" t="s">
        <v>654</v>
      </c>
      <c r="G1173" s="731" t="s">
        <v>655</v>
      </c>
      <c r="H1173" s="731">
        <v>990595</v>
      </c>
      <c r="I1173" s="731">
        <v>145558</v>
      </c>
      <c r="J1173" s="731" t="s">
        <v>2143</v>
      </c>
      <c r="K1173" s="731" t="s">
        <v>2144</v>
      </c>
      <c r="L1173" s="734">
        <v>136.66</v>
      </c>
      <c r="M1173" s="734">
        <v>1</v>
      </c>
      <c r="N1173" s="735">
        <v>136.66</v>
      </c>
    </row>
    <row r="1174" spans="1:14" ht="14.45" customHeight="1" x14ac:dyDescent="0.2">
      <c r="A1174" s="729" t="s">
        <v>615</v>
      </c>
      <c r="B1174" s="730" t="s">
        <v>616</v>
      </c>
      <c r="C1174" s="731" t="s">
        <v>636</v>
      </c>
      <c r="D1174" s="732" t="s">
        <v>637</v>
      </c>
      <c r="E1174" s="733">
        <v>50113001</v>
      </c>
      <c r="F1174" s="732" t="s">
        <v>654</v>
      </c>
      <c r="G1174" s="731" t="s">
        <v>655</v>
      </c>
      <c r="H1174" s="731">
        <v>145567</v>
      </c>
      <c r="I1174" s="731">
        <v>145567</v>
      </c>
      <c r="J1174" s="731" t="s">
        <v>1458</v>
      </c>
      <c r="K1174" s="731" t="s">
        <v>683</v>
      </c>
      <c r="L1174" s="734">
        <v>63.070000000000022</v>
      </c>
      <c r="M1174" s="734">
        <v>2</v>
      </c>
      <c r="N1174" s="735">
        <v>126.14000000000004</v>
      </c>
    </row>
    <row r="1175" spans="1:14" ht="14.45" customHeight="1" x14ac:dyDescent="0.2">
      <c r="A1175" s="729" t="s">
        <v>615</v>
      </c>
      <c r="B1175" s="730" t="s">
        <v>616</v>
      </c>
      <c r="C1175" s="731" t="s">
        <v>636</v>
      </c>
      <c r="D1175" s="732" t="s">
        <v>637</v>
      </c>
      <c r="E1175" s="733">
        <v>50113001</v>
      </c>
      <c r="F1175" s="732" t="s">
        <v>654</v>
      </c>
      <c r="G1175" s="731" t="s">
        <v>655</v>
      </c>
      <c r="H1175" s="731">
        <v>235813</v>
      </c>
      <c r="I1175" s="731">
        <v>235813</v>
      </c>
      <c r="J1175" s="731" t="s">
        <v>1460</v>
      </c>
      <c r="K1175" s="731" t="s">
        <v>1461</v>
      </c>
      <c r="L1175" s="734">
        <v>119.10454545454544</v>
      </c>
      <c r="M1175" s="734">
        <v>22</v>
      </c>
      <c r="N1175" s="735">
        <v>2620.2999999999997</v>
      </c>
    </row>
    <row r="1176" spans="1:14" ht="14.45" customHeight="1" x14ac:dyDescent="0.2">
      <c r="A1176" s="729" t="s">
        <v>615</v>
      </c>
      <c r="B1176" s="730" t="s">
        <v>616</v>
      </c>
      <c r="C1176" s="731" t="s">
        <v>636</v>
      </c>
      <c r="D1176" s="732" t="s">
        <v>637</v>
      </c>
      <c r="E1176" s="733">
        <v>50113001</v>
      </c>
      <c r="F1176" s="732" t="s">
        <v>654</v>
      </c>
      <c r="G1176" s="731" t="s">
        <v>655</v>
      </c>
      <c r="H1176" s="731">
        <v>195901</v>
      </c>
      <c r="I1176" s="731">
        <v>195901</v>
      </c>
      <c r="J1176" s="731" t="s">
        <v>2145</v>
      </c>
      <c r="K1176" s="731" t="s">
        <v>2146</v>
      </c>
      <c r="L1176" s="734">
        <v>1486.0999999999997</v>
      </c>
      <c r="M1176" s="734">
        <v>1</v>
      </c>
      <c r="N1176" s="735">
        <v>1486.0999999999997</v>
      </c>
    </row>
    <row r="1177" spans="1:14" ht="14.45" customHeight="1" x14ac:dyDescent="0.2">
      <c r="A1177" s="729" t="s">
        <v>615</v>
      </c>
      <c r="B1177" s="730" t="s">
        <v>616</v>
      </c>
      <c r="C1177" s="731" t="s">
        <v>636</v>
      </c>
      <c r="D1177" s="732" t="s">
        <v>637</v>
      </c>
      <c r="E1177" s="733">
        <v>50113001</v>
      </c>
      <c r="F1177" s="732" t="s">
        <v>654</v>
      </c>
      <c r="G1177" s="731" t="s">
        <v>662</v>
      </c>
      <c r="H1177" s="731">
        <v>115245</v>
      </c>
      <c r="I1177" s="731">
        <v>15245</v>
      </c>
      <c r="J1177" s="731" t="s">
        <v>2147</v>
      </c>
      <c r="K1177" s="731" t="s">
        <v>2148</v>
      </c>
      <c r="L1177" s="734">
        <v>1375</v>
      </c>
      <c r="M1177" s="734">
        <v>4</v>
      </c>
      <c r="N1177" s="735">
        <v>5500</v>
      </c>
    </row>
    <row r="1178" spans="1:14" ht="14.45" customHeight="1" x14ac:dyDescent="0.2">
      <c r="A1178" s="729" t="s">
        <v>615</v>
      </c>
      <c r="B1178" s="730" t="s">
        <v>616</v>
      </c>
      <c r="C1178" s="731" t="s">
        <v>636</v>
      </c>
      <c r="D1178" s="732" t="s">
        <v>637</v>
      </c>
      <c r="E1178" s="733">
        <v>50113001</v>
      </c>
      <c r="F1178" s="732" t="s">
        <v>654</v>
      </c>
      <c r="G1178" s="731" t="s">
        <v>655</v>
      </c>
      <c r="H1178" s="731">
        <v>208649</v>
      </c>
      <c r="I1178" s="731">
        <v>208649</v>
      </c>
      <c r="J1178" s="731" t="s">
        <v>2149</v>
      </c>
      <c r="K1178" s="731" t="s">
        <v>2150</v>
      </c>
      <c r="L1178" s="734">
        <v>73.95</v>
      </c>
      <c r="M1178" s="734">
        <v>2</v>
      </c>
      <c r="N1178" s="735">
        <v>147.9</v>
      </c>
    </row>
    <row r="1179" spans="1:14" ht="14.45" customHeight="1" x14ac:dyDescent="0.2">
      <c r="A1179" s="729" t="s">
        <v>615</v>
      </c>
      <c r="B1179" s="730" t="s">
        <v>616</v>
      </c>
      <c r="C1179" s="731" t="s">
        <v>636</v>
      </c>
      <c r="D1179" s="732" t="s">
        <v>637</v>
      </c>
      <c r="E1179" s="733">
        <v>50113001</v>
      </c>
      <c r="F1179" s="732" t="s">
        <v>654</v>
      </c>
      <c r="G1179" s="731" t="s">
        <v>662</v>
      </c>
      <c r="H1179" s="731">
        <v>237702</v>
      </c>
      <c r="I1179" s="731">
        <v>237702</v>
      </c>
      <c r="J1179" s="731" t="s">
        <v>2151</v>
      </c>
      <c r="K1179" s="731" t="s">
        <v>2152</v>
      </c>
      <c r="L1179" s="734">
        <v>543.84</v>
      </c>
      <c r="M1179" s="734">
        <v>1</v>
      </c>
      <c r="N1179" s="735">
        <v>543.84</v>
      </c>
    </row>
    <row r="1180" spans="1:14" ht="14.45" customHeight="1" x14ac:dyDescent="0.2">
      <c r="A1180" s="729" t="s">
        <v>615</v>
      </c>
      <c r="B1180" s="730" t="s">
        <v>616</v>
      </c>
      <c r="C1180" s="731" t="s">
        <v>636</v>
      </c>
      <c r="D1180" s="732" t="s">
        <v>637</v>
      </c>
      <c r="E1180" s="733">
        <v>50113001</v>
      </c>
      <c r="F1180" s="732" t="s">
        <v>654</v>
      </c>
      <c r="G1180" s="731" t="s">
        <v>329</v>
      </c>
      <c r="H1180" s="731">
        <v>243860</v>
      </c>
      <c r="I1180" s="731">
        <v>243860</v>
      </c>
      <c r="J1180" s="731" t="s">
        <v>1464</v>
      </c>
      <c r="K1180" s="731" t="s">
        <v>1465</v>
      </c>
      <c r="L1180" s="734">
        <v>199.14</v>
      </c>
      <c r="M1180" s="734">
        <v>1</v>
      </c>
      <c r="N1180" s="735">
        <v>199.14</v>
      </c>
    </row>
    <row r="1181" spans="1:14" ht="14.45" customHeight="1" x14ac:dyDescent="0.2">
      <c r="A1181" s="729" t="s">
        <v>615</v>
      </c>
      <c r="B1181" s="730" t="s">
        <v>616</v>
      </c>
      <c r="C1181" s="731" t="s">
        <v>636</v>
      </c>
      <c r="D1181" s="732" t="s">
        <v>637</v>
      </c>
      <c r="E1181" s="733">
        <v>50113001</v>
      </c>
      <c r="F1181" s="732" t="s">
        <v>654</v>
      </c>
      <c r="G1181" s="731" t="s">
        <v>655</v>
      </c>
      <c r="H1181" s="731">
        <v>235635</v>
      </c>
      <c r="I1181" s="731">
        <v>235635</v>
      </c>
      <c r="J1181" s="731" t="s">
        <v>1469</v>
      </c>
      <c r="K1181" s="731" t="s">
        <v>1470</v>
      </c>
      <c r="L1181" s="734">
        <v>97.33</v>
      </c>
      <c r="M1181" s="734">
        <v>1</v>
      </c>
      <c r="N1181" s="735">
        <v>97.33</v>
      </c>
    </row>
    <row r="1182" spans="1:14" ht="14.45" customHeight="1" x14ac:dyDescent="0.2">
      <c r="A1182" s="729" t="s">
        <v>615</v>
      </c>
      <c r="B1182" s="730" t="s">
        <v>616</v>
      </c>
      <c r="C1182" s="731" t="s">
        <v>636</v>
      </c>
      <c r="D1182" s="732" t="s">
        <v>637</v>
      </c>
      <c r="E1182" s="733">
        <v>50113001</v>
      </c>
      <c r="F1182" s="732" t="s">
        <v>654</v>
      </c>
      <c r="G1182" s="731" t="s">
        <v>655</v>
      </c>
      <c r="H1182" s="731">
        <v>235677</v>
      </c>
      <c r="I1182" s="731">
        <v>235677</v>
      </c>
      <c r="J1182" s="731" t="s">
        <v>1469</v>
      </c>
      <c r="K1182" s="731" t="s">
        <v>2153</v>
      </c>
      <c r="L1182" s="734">
        <v>180.91000000000003</v>
      </c>
      <c r="M1182" s="734">
        <v>1</v>
      </c>
      <c r="N1182" s="735">
        <v>180.91000000000003</v>
      </c>
    </row>
    <row r="1183" spans="1:14" ht="14.45" customHeight="1" x14ac:dyDescent="0.2">
      <c r="A1183" s="729" t="s">
        <v>615</v>
      </c>
      <c r="B1183" s="730" t="s">
        <v>616</v>
      </c>
      <c r="C1183" s="731" t="s">
        <v>636</v>
      </c>
      <c r="D1183" s="732" t="s">
        <v>637</v>
      </c>
      <c r="E1183" s="733">
        <v>50113001</v>
      </c>
      <c r="F1183" s="732" t="s">
        <v>654</v>
      </c>
      <c r="G1183" s="731" t="s">
        <v>655</v>
      </c>
      <c r="H1183" s="731">
        <v>175868</v>
      </c>
      <c r="I1183" s="731">
        <v>75868</v>
      </c>
      <c r="J1183" s="731" t="s">
        <v>656</v>
      </c>
      <c r="K1183" s="731" t="s">
        <v>657</v>
      </c>
      <c r="L1183" s="734">
        <v>156.57</v>
      </c>
      <c r="M1183" s="734">
        <v>3</v>
      </c>
      <c r="N1183" s="735">
        <v>469.71</v>
      </c>
    </row>
    <row r="1184" spans="1:14" ht="14.45" customHeight="1" x14ac:dyDescent="0.2">
      <c r="A1184" s="729" t="s">
        <v>615</v>
      </c>
      <c r="B1184" s="730" t="s">
        <v>616</v>
      </c>
      <c r="C1184" s="731" t="s">
        <v>636</v>
      </c>
      <c r="D1184" s="732" t="s">
        <v>637</v>
      </c>
      <c r="E1184" s="733">
        <v>50113001</v>
      </c>
      <c r="F1184" s="732" t="s">
        <v>654</v>
      </c>
      <c r="G1184" s="731" t="s">
        <v>662</v>
      </c>
      <c r="H1184" s="731">
        <v>208204</v>
      </c>
      <c r="I1184" s="731">
        <v>208204</v>
      </c>
      <c r="J1184" s="731" t="s">
        <v>1473</v>
      </c>
      <c r="K1184" s="731" t="s">
        <v>1474</v>
      </c>
      <c r="L1184" s="734">
        <v>48.930002156344791</v>
      </c>
      <c r="M1184" s="734">
        <v>3</v>
      </c>
      <c r="N1184" s="735">
        <v>146.79000646903438</v>
      </c>
    </row>
    <row r="1185" spans="1:14" ht="14.45" customHeight="1" x14ac:dyDescent="0.2">
      <c r="A1185" s="729" t="s">
        <v>615</v>
      </c>
      <c r="B1185" s="730" t="s">
        <v>616</v>
      </c>
      <c r="C1185" s="731" t="s">
        <v>636</v>
      </c>
      <c r="D1185" s="732" t="s">
        <v>637</v>
      </c>
      <c r="E1185" s="733">
        <v>50113001</v>
      </c>
      <c r="F1185" s="732" t="s">
        <v>654</v>
      </c>
      <c r="G1185" s="731" t="s">
        <v>662</v>
      </c>
      <c r="H1185" s="731">
        <v>208207</v>
      </c>
      <c r="I1185" s="731">
        <v>208207</v>
      </c>
      <c r="J1185" s="731" t="s">
        <v>1475</v>
      </c>
      <c r="K1185" s="731" t="s">
        <v>1476</v>
      </c>
      <c r="L1185" s="734">
        <v>80.989999999999981</v>
      </c>
      <c r="M1185" s="734">
        <v>2</v>
      </c>
      <c r="N1185" s="735">
        <v>161.97999999999996</v>
      </c>
    </row>
    <row r="1186" spans="1:14" ht="14.45" customHeight="1" x14ac:dyDescent="0.2">
      <c r="A1186" s="729" t="s">
        <v>615</v>
      </c>
      <c r="B1186" s="730" t="s">
        <v>616</v>
      </c>
      <c r="C1186" s="731" t="s">
        <v>636</v>
      </c>
      <c r="D1186" s="732" t="s">
        <v>637</v>
      </c>
      <c r="E1186" s="733">
        <v>50113001</v>
      </c>
      <c r="F1186" s="732" t="s">
        <v>654</v>
      </c>
      <c r="G1186" s="731" t="s">
        <v>655</v>
      </c>
      <c r="H1186" s="731">
        <v>243241</v>
      </c>
      <c r="I1186" s="731">
        <v>243241</v>
      </c>
      <c r="J1186" s="731" t="s">
        <v>1477</v>
      </c>
      <c r="K1186" s="731" t="s">
        <v>2154</v>
      </c>
      <c r="L1186" s="734">
        <v>113.81</v>
      </c>
      <c r="M1186" s="734">
        <v>2</v>
      </c>
      <c r="N1186" s="735">
        <v>227.62</v>
      </c>
    </row>
    <row r="1187" spans="1:14" ht="14.45" customHeight="1" x14ac:dyDescent="0.2">
      <c r="A1187" s="729" t="s">
        <v>615</v>
      </c>
      <c r="B1187" s="730" t="s">
        <v>616</v>
      </c>
      <c r="C1187" s="731" t="s">
        <v>636</v>
      </c>
      <c r="D1187" s="732" t="s">
        <v>637</v>
      </c>
      <c r="E1187" s="733">
        <v>50113001</v>
      </c>
      <c r="F1187" s="732" t="s">
        <v>654</v>
      </c>
      <c r="G1187" s="731" t="s">
        <v>662</v>
      </c>
      <c r="H1187" s="731">
        <v>109709</v>
      </c>
      <c r="I1187" s="731">
        <v>9709</v>
      </c>
      <c r="J1187" s="731" t="s">
        <v>1479</v>
      </c>
      <c r="K1187" s="731" t="s">
        <v>1480</v>
      </c>
      <c r="L1187" s="734">
        <v>64.903900000000007</v>
      </c>
      <c r="M1187" s="734">
        <v>400</v>
      </c>
      <c r="N1187" s="735">
        <v>25961.56</v>
      </c>
    </row>
    <row r="1188" spans="1:14" ht="14.45" customHeight="1" x14ac:dyDescent="0.2">
      <c r="A1188" s="729" t="s">
        <v>615</v>
      </c>
      <c r="B1188" s="730" t="s">
        <v>616</v>
      </c>
      <c r="C1188" s="731" t="s">
        <v>636</v>
      </c>
      <c r="D1188" s="732" t="s">
        <v>637</v>
      </c>
      <c r="E1188" s="733">
        <v>50113001</v>
      </c>
      <c r="F1188" s="732" t="s">
        <v>654</v>
      </c>
      <c r="G1188" s="731" t="s">
        <v>662</v>
      </c>
      <c r="H1188" s="731">
        <v>109710</v>
      </c>
      <c r="I1188" s="731">
        <v>9710</v>
      </c>
      <c r="J1188" s="731" t="s">
        <v>1479</v>
      </c>
      <c r="K1188" s="731" t="s">
        <v>1481</v>
      </c>
      <c r="L1188" s="734">
        <v>80.40000000000002</v>
      </c>
      <c r="M1188" s="734">
        <v>60</v>
      </c>
      <c r="N1188" s="735">
        <v>4824.0000000000009</v>
      </c>
    </row>
    <row r="1189" spans="1:14" ht="14.45" customHeight="1" x14ac:dyDescent="0.2">
      <c r="A1189" s="729" t="s">
        <v>615</v>
      </c>
      <c r="B1189" s="730" t="s">
        <v>616</v>
      </c>
      <c r="C1189" s="731" t="s">
        <v>636</v>
      </c>
      <c r="D1189" s="732" t="s">
        <v>637</v>
      </c>
      <c r="E1189" s="733">
        <v>50113001</v>
      </c>
      <c r="F1189" s="732" t="s">
        <v>654</v>
      </c>
      <c r="G1189" s="731" t="s">
        <v>655</v>
      </c>
      <c r="H1189" s="731">
        <v>119653</v>
      </c>
      <c r="I1189" s="731">
        <v>119653</v>
      </c>
      <c r="J1189" s="731" t="s">
        <v>1482</v>
      </c>
      <c r="K1189" s="731" t="s">
        <v>1484</v>
      </c>
      <c r="L1189" s="734">
        <v>157.25</v>
      </c>
      <c r="M1189" s="734">
        <v>1</v>
      </c>
      <c r="N1189" s="735">
        <v>157.25</v>
      </c>
    </row>
    <row r="1190" spans="1:14" ht="14.45" customHeight="1" x14ac:dyDescent="0.2">
      <c r="A1190" s="729" t="s">
        <v>615</v>
      </c>
      <c r="B1190" s="730" t="s">
        <v>616</v>
      </c>
      <c r="C1190" s="731" t="s">
        <v>636</v>
      </c>
      <c r="D1190" s="732" t="s">
        <v>637</v>
      </c>
      <c r="E1190" s="733">
        <v>50113001</v>
      </c>
      <c r="F1190" s="732" t="s">
        <v>654</v>
      </c>
      <c r="G1190" s="731" t="s">
        <v>655</v>
      </c>
      <c r="H1190" s="731">
        <v>848866</v>
      </c>
      <c r="I1190" s="731">
        <v>119654</v>
      </c>
      <c r="J1190" s="731" t="s">
        <v>1482</v>
      </c>
      <c r="K1190" s="731" t="s">
        <v>1483</v>
      </c>
      <c r="L1190" s="734">
        <v>253.98500000000001</v>
      </c>
      <c r="M1190" s="734">
        <v>8</v>
      </c>
      <c r="N1190" s="735">
        <v>2031.88</v>
      </c>
    </row>
    <row r="1191" spans="1:14" ht="14.45" customHeight="1" x14ac:dyDescent="0.2">
      <c r="A1191" s="729" t="s">
        <v>615</v>
      </c>
      <c r="B1191" s="730" t="s">
        <v>616</v>
      </c>
      <c r="C1191" s="731" t="s">
        <v>636</v>
      </c>
      <c r="D1191" s="732" t="s">
        <v>637</v>
      </c>
      <c r="E1191" s="733">
        <v>50113001</v>
      </c>
      <c r="F1191" s="732" t="s">
        <v>654</v>
      </c>
      <c r="G1191" s="731" t="s">
        <v>655</v>
      </c>
      <c r="H1191" s="731">
        <v>117162</v>
      </c>
      <c r="I1191" s="731">
        <v>17162</v>
      </c>
      <c r="J1191" s="731" t="s">
        <v>2155</v>
      </c>
      <c r="K1191" s="731" t="s">
        <v>2156</v>
      </c>
      <c r="L1191" s="734">
        <v>104.65000000000003</v>
      </c>
      <c r="M1191" s="734">
        <v>2</v>
      </c>
      <c r="N1191" s="735">
        <v>209.30000000000007</v>
      </c>
    </row>
    <row r="1192" spans="1:14" ht="14.45" customHeight="1" x14ac:dyDescent="0.2">
      <c r="A1192" s="729" t="s">
        <v>615</v>
      </c>
      <c r="B1192" s="730" t="s">
        <v>616</v>
      </c>
      <c r="C1192" s="731" t="s">
        <v>636</v>
      </c>
      <c r="D1192" s="732" t="s">
        <v>637</v>
      </c>
      <c r="E1192" s="733">
        <v>50113001</v>
      </c>
      <c r="F1192" s="732" t="s">
        <v>654</v>
      </c>
      <c r="G1192" s="731" t="s">
        <v>655</v>
      </c>
      <c r="H1192" s="731">
        <v>844145</v>
      </c>
      <c r="I1192" s="731">
        <v>56350</v>
      </c>
      <c r="J1192" s="731" t="s">
        <v>1485</v>
      </c>
      <c r="K1192" s="731" t="s">
        <v>1067</v>
      </c>
      <c r="L1192" s="734">
        <v>40.229999999999997</v>
      </c>
      <c r="M1192" s="734">
        <v>2</v>
      </c>
      <c r="N1192" s="735">
        <v>80.459999999999994</v>
      </c>
    </row>
    <row r="1193" spans="1:14" ht="14.45" customHeight="1" x14ac:dyDescent="0.2">
      <c r="A1193" s="729" t="s">
        <v>615</v>
      </c>
      <c r="B1193" s="730" t="s">
        <v>616</v>
      </c>
      <c r="C1193" s="731" t="s">
        <v>636</v>
      </c>
      <c r="D1193" s="732" t="s">
        <v>637</v>
      </c>
      <c r="E1193" s="733">
        <v>50113001</v>
      </c>
      <c r="F1193" s="732" t="s">
        <v>654</v>
      </c>
      <c r="G1193" s="731" t="s">
        <v>655</v>
      </c>
      <c r="H1193" s="731">
        <v>115518</v>
      </c>
      <c r="I1193" s="731">
        <v>187418</v>
      </c>
      <c r="J1193" s="731" t="s">
        <v>2157</v>
      </c>
      <c r="K1193" s="731" t="s">
        <v>1367</v>
      </c>
      <c r="L1193" s="734">
        <v>73.180000000000007</v>
      </c>
      <c r="M1193" s="734">
        <v>2</v>
      </c>
      <c r="N1193" s="735">
        <v>146.36000000000001</v>
      </c>
    </row>
    <row r="1194" spans="1:14" ht="14.45" customHeight="1" x14ac:dyDescent="0.2">
      <c r="A1194" s="729" t="s">
        <v>615</v>
      </c>
      <c r="B1194" s="730" t="s">
        <v>616</v>
      </c>
      <c r="C1194" s="731" t="s">
        <v>636</v>
      </c>
      <c r="D1194" s="732" t="s">
        <v>637</v>
      </c>
      <c r="E1194" s="733">
        <v>50113001</v>
      </c>
      <c r="F1194" s="732" t="s">
        <v>654</v>
      </c>
      <c r="G1194" s="731" t="s">
        <v>655</v>
      </c>
      <c r="H1194" s="731">
        <v>850445</v>
      </c>
      <c r="I1194" s="731">
        <v>109810</v>
      </c>
      <c r="J1194" s="731" t="s">
        <v>2158</v>
      </c>
      <c r="K1194" s="731" t="s">
        <v>2159</v>
      </c>
      <c r="L1194" s="734">
        <v>746.37</v>
      </c>
      <c r="M1194" s="734">
        <v>1</v>
      </c>
      <c r="N1194" s="735">
        <v>746.37</v>
      </c>
    </row>
    <row r="1195" spans="1:14" ht="14.45" customHeight="1" x14ac:dyDescent="0.2">
      <c r="A1195" s="729" t="s">
        <v>615</v>
      </c>
      <c r="B1195" s="730" t="s">
        <v>616</v>
      </c>
      <c r="C1195" s="731" t="s">
        <v>636</v>
      </c>
      <c r="D1195" s="732" t="s">
        <v>637</v>
      </c>
      <c r="E1195" s="733">
        <v>50113001</v>
      </c>
      <c r="F1195" s="732" t="s">
        <v>654</v>
      </c>
      <c r="G1195" s="731" t="s">
        <v>655</v>
      </c>
      <c r="H1195" s="731">
        <v>188850</v>
      </c>
      <c r="I1195" s="731">
        <v>188850</v>
      </c>
      <c r="J1195" s="731" t="s">
        <v>2160</v>
      </c>
      <c r="K1195" s="731" t="s">
        <v>2161</v>
      </c>
      <c r="L1195" s="734">
        <v>39.220000000000006</v>
      </c>
      <c r="M1195" s="734">
        <v>1</v>
      </c>
      <c r="N1195" s="735">
        <v>39.220000000000006</v>
      </c>
    </row>
    <row r="1196" spans="1:14" ht="14.45" customHeight="1" x14ac:dyDescent="0.2">
      <c r="A1196" s="729" t="s">
        <v>615</v>
      </c>
      <c r="B1196" s="730" t="s">
        <v>616</v>
      </c>
      <c r="C1196" s="731" t="s">
        <v>636</v>
      </c>
      <c r="D1196" s="732" t="s">
        <v>637</v>
      </c>
      <c r="E1196" s="733">
        <v>50113001</v>
      </c>
      <c r="F1196" s="732" t="s">
        <v>654</v>
      </c>
      <c r="G1196" s="731" t="s">
        <v>655</v>
      </c>
      <c r="H1196" s="731">
        <v>188900</v>
      </c>
      <c r="I1196" s="731">
        <v>88900</v>
      </c>
      <c r="J1196" s="731" t="s">
        <v>1486</v>
      </c>
      <c r="K1196" s="731" t="s">
        <v>1487</v>
      </c>
      <c r="L1196" s="734">
        <v>90.308214285714286</v>
      </c>
      <c r="M1196" s="734">
        <v>28</v>
      </c>
      <c r="N1196" s="735">
        <v>2528.63</v>
      </c>
    </row>
    <row r="1197" spans="1:14" ht="14.45" customHeight="1" x14ac:dyDescent="0.2">
      <c r="A1197" s="729" t="s">
        <v>615</v>
      </c>
      <c r="B1197" s="730" t="s">
        <v>616</v>
      </c>
      <c r="C1197" s="731" t="s">
        <v>636</v>
      </c>
      <c r="D1197" s="732" t="s">
        <v>637</v>
      </c>
      <c r="E1197" s="733">
        <v>50113001</v>
      </c>
      <c r="F1197" s="732" t="s">
        <v>654</v>
      </c>
      <c r="G1197" s="731" t="s">
        <v>655</v>
      </c>
      <c r="H1197" s="731">
        <v>397057</v>
      </c>
      <c r="I1197" s="731">
        <v>0</v>
      </c>
      <c r="J1197" s="731" t="s">
        <v>1490</v>
      </c>
      <c r="K1197" s="731" t="s">
        <v>329</v>
      </c>
      <c r="L1197" s="734">
        <v>59.262500000000003</v>
      </c>
      <c r="M1197" s="734">
        <v>20</v>
      </c>
      <c r="N1197" s="735">
        <v>1185.25</v>
      </c>
    </row>
    <row r="1198" spans="1:14" ht="14.45" customHeight="1" x14ac:dyDescent="0.2">
      <c r="A1198" s="729" t="s">
        <v>615</v>
      </c>
      <c r="B1198" s="730" t="s">
        <v>616</v>
      </c>
      <c r="C1198" s="731" t="s">
        <v>636</v>
      </c>
      <c r="D1198" s="732" t="s">
        <v>637</v>
      </c>
      <c r="E1198" s="733">
        <v>50113001</v>
      </c>
      <c r="F1198" s="732" t="s">
        <v>654</v>
      </c>
      <c r="G1198" s="731" t="s">
        <v>655</v>
      </c>
      <c r="H1198" s="731">
        <v>244980</v>
      </c>
      <c r="I1198" s="731">
        <v>244980</v>
      </c>
      <c r="J1198" s="731" t="s">
        <v>1491</v>
      </c>
      <c r="K1198" s="731" t="s">
        <v>1492</v>
      </c>
      <c r="L1198" s="734">
        <v>57.857499999999995</v>
      </c>
      <c r="M1198" s="734">
        <v>8</v>
      </c>
      <c r="N1198" s="735">
        <v>462.85999999999996</v>
      </c>
    </row>
    <row r="1199" spans="1:14" ht="14.45" customHeight="1" x14ac:dyDescent="0.2">
      <c r="A1199" s="729" t="s">
        <v>615</v>
      </c>
      <c r="B1199" s="730" t="s">
        <v>616</v>
      </c>
      <c r="C1199" s="731" t="s">
        <v>636</v>
      </c>
      <c r="D1199" s="732" t="s">
        <v>637</v>
      </c>
      <c r="E1199" s="733">
        <v>50113001</v>
      </c>
      <c r="F1199" s="732" t="s">
        <v>654</v>
      </c>
      <c r="G1199" s="731" t="s">
        <v>662</v>
      </c>
      <c r="H1199" s="731">
        <v>180098</v>
      </c>
      <c r="I1199" s="731">
        <v>180098</v>
      </c>
      <c r="J1199" s="731" t="s">
        <v>2162</v>
      </c>
      <c r="K1199" s="731" t="s">
        <v>1496</v>
      </c>
      <c r="L1199" s="734">
        <v>438.23</v>
      </c>
      <c r="M1199" s="734">
        <v>1</v>
      </c>
      <c r="N1199" s="735">
        <v>438.23</v>
      </c>
    </row>
    <row r="1200" spans="1:14" ht="14.45" customHeight="1" x14ac:dyDescent="0.2">
      <c r="A1200" s="729" t="s">
        <v>615</v>
      </c>
      <c r="B1200" s="730" t="s">
        <v>616</v>
      </c>
      <c r="C1200" s="731" t="s">
        <v>636</v>
      </c>
      <c r="D1200" s="732" t="s">
        <v>637</v>
      </c>
      <c r="E1200" s="733">
        <v>50113001</v>
      </c>
      <c r="F1200" s="732" t="s">
        <v>654</v>
      </c>
      <c r="G1200" s="731" t="s">
        <v>655</v>
      </c>
      <c r="H1200" s="731">
        <v>100610</v>
      </c>
      <c r="I1200" s="731">
        <v>610</v>
      </c>
      <c r="J1200" s="731" t="s">
        <v>1497</v>
      </c>
      <c r="K1200" s="731" t="s">
        <v>1498</v>
      </c>
      <c r="L1200" s="734">
        <v>72.42</v>
      </c>
      <c r="M1200" s="734">
        <v>8</v>
      </c>
      <c r="N1200" s="735">
        <v>579.36</v>
      </c>
    </row>
    <row r="1201" spans="1:14" ht="14.45" customHeight="1" x14ac:dyDescent="0.2">
      <c r="A1201" s="729" t="s">
        <v>615</v>
      </c>
      <c r="B1201" s="730" t="s">
        <v>616</v>
      </c>
      <c r="C1201" s="731" t="s">
        <v>636</v>
      </c>
      <c r="D1201" s="732" t="s">
        <v>637</v>
      </c>
      <c r="E1201" s="733">
        <v>50113001</v>
      </c>
      <c r="F1201" s="732" t="s">
        <v>654</v>
      </c>
      <c r="G1201" s="731" t="s">
        <v>655</v>
      </c>
      <c r="H1201" s="731">
        <v>395294</v>
      </c>
      <c r="I1201" s="731">
        <v>180306</v>
      </c>
      <c r="J1201" s="731" t="s">
        <v>1504</v>
      </c>
      <c r="K1201" s="731" t="s">
        <v>1505</v>
      </c>
      <c r="L1201" s="734">
        <v>206.03789473684211</v>
      </c>
      <c r="M1201" s="734">
        <v>38</v>
      </c>
      <c r="N1201" s="735">
        <v>7829.4400000000005</v>
      </c>
    </row>
    <row r="1202" spans="1:14" ht="14.45" customHeight="1" x14ac:dyDescent="0.2">
      <c r="A1202" s="729" t="s">
        <v>615</v>
      </c>
      <c r="B1202" s="730" t="s">
        <v>616</v>
      </c>
      <c r="C1202" s="731" t="s">
        <v>636</v>
      </c>
      <c r="D1202" s="732" t="s">
        <v>637</v>
      </c>
      <c r="E1202" s="733">
        <v>50113001</v>
      </c>
      <c r="F1202" s="732" t="s">
        <v>654</v>
      </c>
      <c r="G1202" s="731" t="s">
        <v>655</v>
      </c>
      <c r="H1202" s="731">
        <v>180172</v>
      </c>
      <c r="I1202" s="731">
        <v>180172</v>
      </c>
      <c r="J1202" s="731" t="s">
        <v>2163</v>
      </c>
      <c r="K1202" s="731" t="s">
        <v>2164</v>
      </c>
      <c r="L1202" s="734">
        <v>125.24666666666667</v>
      </c>
      <c r="M1202" s="734">
        <v>3</v>
      </c>
      <c r="N1202" s="735">
        <v>375.74</v>
      </c>
    </row>
    <row r="1203" spans="1:14" ht="14.45" customHeight="1" x14ac:dyDescent="0.2">
      <c r="A1203" s="729" t="s">
        <v>615</v>
      </c>
      <c r="B1203" s="730" t="s">
        <v>616</v>
      </c>
      <c r="C1203" s="731" t="s">
        <v>636</v>
      </c>
      <c r="D1203" s="732" t="s">
        <v>637</v>
      </c>
      <c r="E1203" s="733">
        <v>50113001</v>
      </c>
      <c r="F1203" s="732" t="s">
        <v>654</v>
      </c>
      <c r="G1203" s="731" t="s">
        <v>655</v>
      </c>
      <c r="H1203" s="731">
        <v>500472</v>
      </c>
      <c r="I1203" s="731">
        <v>180169</v>
      </c>
      <c r="J1203" s="731" t="s">
        <v>2165</v>
      </c>
      <c r="K1203" s="731" t="s">
        <v>2166</v>
      </c>
      <c r="L1203" s="734">
        <v>123.83</v>
      </c>
      <c r="M1203" s="734">
        <v>1</v>
      </c>
      <c r="N1203" s="735">
        <v>123.83</v>
      </c>
    </row>
    <row r="1204" spans="1:14" ht="14.45" customHeight="1" x14ac:dyDescent="0.2">
      <c r="A1204" s="729" t="s">
        <v>615</v>
      </c>
      <c r="B1204" s="730" t="s">
        <v>616</v>
      </c>
      <c r="C1204" s="731" t="s">
        <v>636</v>
      </c>
      <c r="D1204" s="732" t="s">
        <v>637</v>
      </c>
      <c r="E1204" s="733">
        <v>50113001</v>
      </c>
      <c r="F1204" s="732" t="s">
        <v>654</v>
      </c>
      <c r="G1204" s="731" t="s">
        <v>655</v>
      </c>
      <c r="H1204" s="731">
        <v>110602</v>
      </c>
      <c r="I1204" s="731">
        <v>10602</v>
      </c>
      <c r="J1204" s="731" t="s">
        <v>2167</v>
      </c>
      <c r="K1204" s="731" t="s">
        <v>2168</v>
      </c>
      <c r="L1204" s="734">
        <v>122.0153846153846</v>
      </c>
      <c r="M1204" s="734">
        <v>13</v>
      </c>
      <c r="N1204" s="735">
        <v>1586.1999999999998</v>
      </c>
    </row>
    <row r="1205" spans="1:14" ht="14.45" customHeight="1" x14ac:dyDescent="0.2">
      <c r="A1205" s="729" t="s">
        <v>615</v>
      </c>
      <c r="B1205" s="730" t="s">
        <v>616</v>
      </c>
      <c r="C1205" s="731" t="s">
        <v>636</v>
      </c>
      <c r="D1205" s="732" t="s">
        <v>637</v>
      </c>
      <c r="E1205" s="733">
        <v>50113001</v>
      </c>
      <c r="F1205" s="732" t="s">
        <v>654</v>
      </c>
      <c r="G1205" s="731" t="s">
        <v>655</v>
      </c>
      <c r="H1205" s="731">
        <v>114711</v>
      </c>
      <c r="I1205" s="731">
        <v>14711</v>
      </c>
      <c r="J1205" s="731" t="s">
        <v>1507</v>
      </c>
      <c r="K1205" s="731" t="s">
        <v>1508</v>
      </c>
      <c r="L1205" s="734">
        <v>49.92</v>
      </c>
      <c r="M1205" s="734">
        <v>1</v>
      </c>
      <c r="N1205" s="735">
        <v>49.92</v>
      </c>
    </row>
    <row r="1206" spans="1:14" ht="14.45" customHeight="1" x14ac:dyDescent="0.2">
      <c r="A1206" s="729" t="s">
        <v>615</v>
      </c>
      <c r="B1206" s="730" t="s">
        <v>616</v>
      </c>
      <c r="C1206" s="731" t="s">
        <v>636</v>
      </c>
      <c r="D1206" s="732" t="s">
        <v>637</v>
      </c>
      <c r="E1206" s="733">
        <v>50113001</v>
      </c>
      <c r="F1206" s="732" t="s">
        <v>654</v>
      </c>
      <c r="G1206" s="731" t="s">
        <v>655</v>
      </c>
      <c r="H1206" s="731">
        <v>234223</v>
      </c>
      <c r="I1206" s="731">
        <v>234223</v>
      </c>
      <c r="J1206" s="731" t="s">
        <v>2169</v>
      </c>
      <c r="K1206" s="731" t="s">
        <v>2170</v>
      </c>
      <c r="L1206" s="734">
        <v>232.61999999999989</v>
      </c>
      <c r="M1206" s="734">
        <v>2</v>
      </c>
      <c r="N1206" s="735">
        <v>465.23999999999978</v>
      </c>
    </row>
    <row r="1207" spans="1:14" ht="14.45" customHeight="1" x14ac:dyDescent="0.2">
      <c r="A1207" s="729" t="s">
        <v>615</v>
      </c>
      <c r="B1207" s="730" t="s">
        <v>616</v>
      </c>
      <c r="C1207" s="731" t="s">
        <v>636</v>
      </c>
      <c r="D1207" s="732" t="s">
        <v>637</v>
      </c>
      <c r="E1207" s="733">
        <v>50113001</v>
      </c>
      <c r="F1207" s="732" t="s">
        <v>654</v>
      </c>
      <c r="G1207" s="731" t="s">
        <v>662</v>
      </c>
      <c r="H1207" s="731">
        <v>189668</v>
      </c>
      <c r="I1207" s="731">
        <v>189668</v>
      </c>
      <c r="J1207" s="731" t="s">
        <v>2171</v>
      </c>
      <c r="K1207" s="731" t="s">
        <v>2172</v>
      </c>
      <c r="L1207" s="734">
        <v>64.490000000000009</v>
      </c>
      <c r="M1207" s="734">
        <v>1</v>
      </c>
      <c r="N1207" s="735">
        <v>64.490000000000009</v>
      </c>
    </row>
    <row r="1208" spans="1:14" ht="14.45" customHeight="1" x14ac:dyDescent="0.2">
      <c r="A1208" s="729" t="s">
        <v>615</v>
      </c>
      <c r="B1208" s="730" t="s">
        <v>616</v>
      </c>
      <c r="C1208" s="731" t="s">
        <v>636</v>
      </c>
      <c r="D1208" s="732" t="s">
        <v>637</v>
      </c>
      <c r="E1208" s="733">
        <v>50113001</v>
      </c>
      <c r="F1208" s="732" t="s">
        <v>654</v>
      </c>
      <c r="G1208" s="731" t="s">
        <v>662</v>
      </c>
      <c r="H1208" s="731">
        <v>189657</v>
      </c>
      <c r="I1208" s="731">
        <v>189657</v>
      </c>
      <c r="J1208" s="731" t="s">
        <v>1513</v>
      </c>
      <c r="K1208" s="731" t="s">
        <v>912</v>
      </c>
      <c r="L1208" s="734">
        <v>76.47</v>
      </c>
      <c r="M1208" s="734">
        <v>1</v>
      </c>
      <c r="N1208" s="735">
        <v>76.47</v>
      </c>
    </row>
    <row r="1209" spans="1:14" ht="14.45" customHeight="1" x14ac:dyDescent="0.2">
      <c r="A1209" s="729" t="s">
        <v>615</v>
      </c>
      <c r="B1209" s="730" t="s">
        <v>616</v>
      </c>
      <c r="C1209" s="731" t="s">
        <v>636</v>
      </c>
      <c r="D1209" s="732" t="s">
        <v>637</v>
      </c>
      <c r="E1209" s="733">
        <v>50113001</v>
      </c>
      <c r="F1209" s="732" t="s">
        <v>654</v>
      </c>
      <c r="G1209" s="731" t="s">
        <v>655</v>
      </c>
      <c r="H1209" s="731">
        <v>184360</v>
      </c>
      <c r="I1209" s="731">
        <v>84360</v>
      </c>
      <c r="J1209" s="731" t="s">
        <v>1514</v>
      </c>
      <c r="K1209" s="731" t="s">
        <v>1322</v>
      </c>
      <c r="L1209" s="734">
        <v>149.5</v>
      </c>
      <c r="M1209" s="734">
        <v>4</v>
      </c>
      <c r="N1209" s="735">
        <v>598</v>
      </c>
    </row>
    <row r="1210" spans="1:14" ht="14.45" customHeight="1" x14ac:dyDescent="0.2">
      <c r="A1210" s="729" t="s">
        <v>615</v>
      </c>
      <c r="B1210" s="730" t="s">
        <v>616</v>
      </c>
      <c r="C1210" s="731" t="s">
        <v>636</v>
      </c>
      <c r="D1210" s="732" t="s">
        <v>637</v>
      </c>
      <c r="E1210" s="733">
        <v>50113001</v>
      </c>
      <c r="F1210" s="732" t="s">
        <v>654</v>
      </c>
      <c r="G1210" s="731" t="s">
        <v>655</v>
      </c>
      <c r="H1210" s="731">
        <v>237472</v>
      </c>
      <c r="I1210" s="731">
        <v>237472</v>
      </c>
      <c r="J1210" s="731" t="s">
        <v>1515</v>
      </c>
      <c r="K1210" s="731" t="s">
        <v>1516</v>
      </c>
      <c r="L1210" s="734">
        <v>111.64</v>
      </c>
      <c r="M1210" s="734">
        <v>1</v>
      </c>
      <c r="N1210" s="735">
        <v>111.64</v>
      </c>
    </row>
    <row r="1211" spans="1:14" ht="14.45" customHeight="1" x14ac:dyDescent="0.2">
      <c r="A1211" s="729" t="s">
        <v>615</v>
      </c>
      <c r="B1211" s="730" t="s">
        <v>616</v>
      </c>
      <c r="C1211" s="731" t="s">
        <v>636</v>
      </c>
      <c r="D1211" s="732" t="s">
        <v>637</v>
      </c>
      <c r="E1211" s="733">
        <v>50113001</v>
      </c>
      <c r="F1211" s="732" t="s">
        <v>654</v>
      </c>
      <c r="G1211" s="731" t="s">
        <v>655</v>
      </c>
      <c r="H1211" s="731">
        <v>172034</v>
      </c>
      <c r="I1211" s="731">
        <v>172034</v>
      </c>
      <c r="J1211" s="731" t="s">
        <v>1520</v>
      </c>
      <c r="K1211" s="731" t="s">
        <v>1521</v>
      </c>
      <c r="L1211" s="734">
        <v>23.34</v>
      </c>
      <c r="M1211" s="734">
        <v>3</v>
      </c>
      <c r="N1211" s="735">
        <v>70.02</v>
      </c>
    </row>
    <row r="1212" spans="1:14" ht="14.45" customHeight="1" x14ac:dyDescent="0.2">
      <c r="A1212" s="729" t="s">
        <v>615</v>
      </c>
      <c r="B1212" s="730" t="s">
        <v>616</v>
      </c>
      <c r="C1212" s="731" t="s">
        <v>636</v>
      </c>
      <c r="D1212" s="732" t="s">
        <v>637</v>
      </c>
      <c r="E1212" s="733">
        <v>50113001</v>
      </c>
      <c r="F1212" s="732" t="s">
        <v>654</v>
      </c>
      <c r="G1212" s="731" t="s">
        <v>655</v>
      </c>
      <c r="H1212" s="731">
        <v>188415</v>
      </c>
      <c r="I1212" s="731">
        <v>188415</v>
      </c>
      <c r="J1212" s="731" t="s">
        <v>2173</v>
      </c>
      <c r="K1212" s="731" t="s">
        <v>2174</v>
      </c>
      <c r="L1212" s="734">
        <v>91.78</v>
      </c>
      <c r="M1212" s="734">
        <v>1</v>
      </c>
      <c r="N1212" s="735">
        <v>91.78</v>
      </c>
    </row>
    <row r="1213" spans="1:14" ht="14.45" customHeight="1" x14ac:dyDescent="0.2">
      <c r="A1213" s="729" t="s">
        <v>615</v>
      </c>
      <c r="B1213" s="730" t="s">
        <v>616</v>
      </c>
      <c r="C1213" s="731" t="s">
        <v>636</v>
      </c>
      <c r="D1213" s="732" t="s">
        <v>637</v>
      </c>
      <c r="E1213" s="733">
        <v>50113001</v>
      </c>
      <c r="F1213" s="732" t="s">
        <v>654</v>
      </c>
      <c r="G1213" s="731" t="s">
        <v>655</v>
      </c>
      <c r="H1213" s="731">
        <v>175025</v>
      </c>
      <c r="I1213" s="731">
        <v>75025</v>
      </c>
      <c r="J1213" s="731" t="s">
        <v>1526</v>
      </c>
      <c r="K1213" s="731" t="s">
        <v>2175</v>
      </c>
      <c r="L1213" s="734">
        <v>88.480000000000018</v>
      </c>
      <c r="M1213" s="734">
        <v>2</v>
      </c>
      <c r="N1213" s="735">
        <v>176.96000000000004</v>
      </c>
    </row>
    <row r="1214" spans="1:14" ht="14.45" customHeight="1" x14ac:dyDescent="0.2">
      <c r="A1214" s="729" t="s">
        <v>615</v>
      </c>
      <c r="B1214" s="730" t="s">
        <v>616</v>
      </c>
      <c r="C1214" s="731" t="s">
        <v>636</v>
      </c>
      <c r="D1214" s="732" t="s">
        <v>637</v>
      </c>
      <c r="E1214" s="733">
        <v>50113001</v>
      </c>
      <c r="F1214" s="732" t="s">
        <v>654</v>
      </c>
      <c r="G1214" s="731" t="s">
        <v>655</v>
      </c>
      <c r="H1214" s="731">
        <v>100616</v>
      </c>
      <c r="I1214" s="731">
        <v>616</v>
      </c>
      <c r="J1214" s="731" t="s">
        <v>1526</v>
      </c>
      <c r="K1214" s="731" t="s">
        <v>1527</v>
      </c>
      <c r="L1214" s="734">
        <v>145.68166666666664</v>
      </c>
      <c r="M1214" s="734">
        <v>12</v>
      </c>
      <c r="N1214" s="735">
        <v>1748.1799999999998</v>
      </c>
    </row>
    <row r="1215" spans="1:14" ht="14.45" customHeight="1" x14ac:dyDescent="0.2">
      <c r="A1215" s="729" t="s">
        <v>615</v>
      </c>
      <c r="B1215" s="730" t="s">
        <v>616</v>
      </c>
      <c r="C1215" s="731" t="s">
        <v>636</v>
      </c>
      <c r="D1215" s="732" t="s">
        <v>637</v>
      </c>
      <c r="E1215" s="733">
        <v>50113001</v>
      </c>
      <c r="F1215" s="732" t="s">
        <v>654</v>
      </c>
      <c r="G1215" s="731" t="s">
        <v>655</v>
      </c>
      <c r="H1215" s="731">
        <v>148578</v>
      </c>
      <c r="I1215" s="731">
        <v>48578</v>
      </c>
      <c r="J1215" s="731" t="s">
        <v>1530</v>
      </c>
      <c r="K1215" s="731" t="s">
        <v>1531</v>
      </c>
      <c r="L1215" s="734">
        <v>54.92</v>
      </c>
      <c r="M1215" s="734">
        <v>5</v>
      </c>
      <c r="N1215" s="735">
        <v>274.60000000000002</v>
      </c>
    </row>
    <row r="1216" spans="1:14" ht="14.45" customHeight="1" x14ac:dyDescent="0.2">
      <c r="A1216" s="729" t="s">
        <v>615</v>
      </c>
      <c r="B1216" s="730" t="s">
        <v>616</v>
      </c>
      <c r="C1216" s="731" t="s">
        <v>636</v>
      </c>
      <c r="D1216" s="732" t="s">
        <v>637</v>
      </c>
      <c r="E1216" s="733">
        <v>50113001</v>
      </c>
      <c r="F1216" s="732" t="s">
        <v>654</v>
      </c>
      <c r="G1216" s="731" t="s">
        <v>655</v>
      </c>
      <c r="H1216" s="731">
        <v>848632</v>
      </c>
      <c r="I1216" s="731">
        <v>125315</v>
      </c>
      <c r="J1216" s="731" t="s">
        <v>1530</v>
      </c>
      <c r="K1216" s="731" t="s">
        <v>2176</v>
      </c>
      <c r="L1216" s="734">
        <v>58.15</v>
      </c>
      <c r="M1216" s="734">
        <v>8</v>
      </c>
      <c r="N1216" s="735">
        <v>465.2</v>
      </c>
    </row>
    <row r="1217" spans="1:14" ht="14.45" customHeight="1" x14ac:dyDescent="0.2">
      <c r="A1217" s="729" t="s">
        <v>615</v>
      </c>
      <c r="B1217" s="730" t="s">
        <v>616</v>
      </c>
      <c r="C1217" s="731" t="s">
        <v>636</v>
      </c>
      <c r="D1217" s="732" t="s">
        <v>637</v>
      </c>
      <c r="E1217" s="733">
        <v>50113001</v>
      </c>
      <c r="F1217" s="732" t="s">
        <v>654</v>
      </c>
      <c r="G1217" s="731" t="s">
        <v>655</v>
      </c>
      <c r="H1217" s="731">
        <v>162305</v>
      </c>
      <c r="I1217" s="731">
        <v>162305</v>
      </c>
      <c r="J1217" s="731" t="s">
        <v>2177</v>
      </c>
      <c r="K1217" s="731" t="s">
        <v>2178</v>
      </c>
      <c r="L1217" s="734">
        <v>178.45</v>
      </c>
      <c r="M1217" s="734">
        <v>1</v>
      </c>
      <c r="N1217" s="735">
        <v>178.45</v>
      </c>
    </row>
    <row r="1218" spans="1:14" ht="14.45" customHeight="1" x14ac:dyDescent="0.2">
      <c r="A1218" s="729" t="s">
        <v>615</v>
      </c>
      <c r="B1218" s="730" t="s">
        <v>616</v>
      </c>
      <c r="C1218" s="731" t="s">
        <v>636</v>
      </c>
      <c r="D1218" s="732" t="s">
        <v>637</v>
      </c>
      <c r="E1218" s="733">
        <v>50113001</v>
      </c>
      <c r="F1218" s="732" t="s">
        <v>654</v>
      </c>
      <c r="G1218" s="731" t="s">
        <v>329</v>
      </c>
      <c r="H1218" s="731">
        <v>206512</v>
      </c>
      <c r="I1218" s="731">
        <v>206512</v>
      </c>
      <c r="J1218" s="731" t="s">
        <v>1532</v>
      </c>
      <c r="K1218" s="731" t="s">
        <v>840</v>
      </c>
      <c r="L1218" s="734">
        <v>157.22</v>
      </c>
      <c r="M1218" s="734">
        <v>1</v>
      </c>
      <c r="N1218" s="735">
        <v>157.22</v>
      </c>
    </row>
    <row r="1219" spans="1:14" ht="14.45" customHeight="1" x14ac:dyDescent="0.2">
      <c r="A1219" s="729" t="s">
        <v>615</v>
      </c>
      <c r="B1219" s="730" t="s">
        <v>616</v>
      </c>
      <c r="C1219" s="731" t="s">
        <v>636</v>
      </c>
      <c r="D1219" s="732" t="s">
        <v>637</v>
      </c>
      <c r="E1219" s="733">
        <v>50113001</v>
      </c>
      <c r="F1219" s="732" t="s">
        <v>654</v>
      </c>
      <c r="G1219" s="731" t="s">
        <v>655</v>
      </c>
      <c r="H1219" s="731">
        <v>191836</v>
      </c>
      <c r="I1219" s="731">
        <v>91836</v>
      </c>
      <c r="J1219" s="731" t="s">
        <v>1535</v>
      </c>
      <c r="K1219" s="731" t="s">
        <v>1537</v>
      </c>
      <c r="L1219" s="734">
        <v>50.960434782608701</v>
      </c>
      <c r="M1219" s="734">
        <v>23</v>
      </c>
      <c r="N1219" s="735">
        <v>1172.0900000000001</v>
      </c>
    </row>
    <row r="1220" spans="1:14" ht="14.45" customHeight="1" x14ac:dyDescent="0.2">
      <c r="A1220" s="729" t="s">
        <v>615</v>
      </c>
      <c r="B1220" s="730" t="s">
        <v>616</v>
      </c>
      <c r="C1220" s="731" t="s">
        <v>636</v>
      </c>
      <c r="D1220" s="732" t="s">
        <v>637</v>
      </c>
      <c r="E1220" s="733">
        <v>50113001</v>
      </c>
      <c r="F1220" s="732" t="s">
        <v>654</v>
      </c>
      <c r="G1220" s="731" t="s">
        <v>655</v>
      </c>
      <c r="H1220" s="731">
        <v>210402</v>
      </c>
      <c r="I1220" s="731">
        <v>210402</v>
      </c>
      <c r="J1220" s="731" t="s">
        <v>1538</v>
      </c>
      <c r="K1220" s="731" t="s">
        <v>1539</v>
      </c>
      <c r="L1220" s="734">
        <v>913.81000000000006</v>
      </c>
      <c r="M1220" s="734">
        <v>1</v>
      </c>
      <c r="N1220" s="735">
        <v>913.81000000000006</v>
      </c>
    </row>
    <row r="1221" spans="1:14" ht="14.45" customHeight="1" x14ac:dyDescent="0.2">
      <c r="A1221" s="729" t="s">
        <v>615</v>
      </c>
      <c r="B1221" s="730" t="s">
        <v>616</v>
      </c>
      <c r="C1221" s="731" t="s">
        <v>636</v>
      </c>
      <c r="D1221" s="732" t="s">
        <v>637</v>
      </c>
      <c r="E1221" s="733">
        <v>50113001</v>
      </c>
      <c r="F1221" s="732" t="s">
        <v>654</v>
      </c>
      <c r="G1221" s="731" t="s">
        <v>655</v>
      </c>
      <c r="H1221" s="731">
        <v>168447</v>
      </c>
      <c r="I1221" s="731">
        <v>168447</v>
      </c>
      <c r="J1221" s="731" t="s">
        <v>1540</v>
      </c>
      <c r="K1221" s="731" t="s">
        <v>820</v>
      </c>
      <c r="L1221" s="734">
        <v>590.93999999999994</v>
      </c>
      <c r="M1221" s="734">
        <v>1</v>
      </c>
      <c r="N1221" s="735">
        <v>590.93999999999994</v>
      </c>
    </row>
    <row r="1222" spans="1:14" ht="14.45" customHeight="1" x14ac:dyDescent="0.2">
      <c r="A1222" s="729" t="s">
        <v>615</v>
      </c>
      <c r="B1222" s="730" t="s">
        <v>616</v>
      </c>
      <c r="C1222" s="731" t="s">
        <v>636</v>
      </c>
      <c r="D1222" s="732" t="s">
        <v>637</v>
      </c>
      <c r="E1222" s="733">
        <v>50113001</v>
      </c>
      <c r="F1222" s="732" t="s">
        <v>654</v>
      </c>
      <c r="G1222" s="731" t="s">
        <v>655</v>
      </c>
      <c r="H1222" s="731">
        <v>132087</v>
      </c>
      <c r="I1222" s="731">
        <v>32087</v>
      </c>
      <c r="J1222" s="731" t="s">
        <v>1541</v>
      </c>
      <c r="K1222" s="731" t="s">
        <v>1542</v>
      </c>
      <c r="L1222" s="734">
        <v>32.49</v>
      </c>
      <c r="M1222" s="734">
        <v>6</v>
      </c>
      <c r="N1222" s="735">
        <v>194.94</v>
      </c>
    </row>
    <row r="1223" spans="1:14" ht="14.45" customHeight="1" x14ac:dyDescent="0.2">
      <c r="A1223" s="729" t="s">
        <v>615</v>
      </c>
      <c r="B1223" s="730" t="s">
        <v>616</v>
      </c>
      <c r="C1223" s="731" t="s">
        <v>636</v>
      </c>
      <c r="D1223" s="732" t="s">
        <v>637</v>
      </c>
      <c r="E1223" s="733">
        <v>50113001</v>
      </c>
      <c r="F1223" s="732" t="s">
        <v>654</v>
      </c>
      <c r="G1223" s="731" t="s">
        <v>655</v>
      </c>
      <c r="H1223" s="731">
        <v>132090</v>
      </c>
      <c r="I1223" s="731">
        <v>32090</v>
      </c>
      <c r="J1223" s="731" t="s">
        <v>1543</v>
      </c>
      <c r="K1223" s="731" t="s">
        <v>1544</v>
      </c>
      <c r="L1223" s="734">
        <v>35.86000048430143</v>
      </c>
      <c r="M1223" s="734">
        <v>6</v>
      </c>
      <c r="N1223" s="735">
        <v>215.1600029058086</v>
      </c>
    </row>
    <row r="1224" spans="1:14" ht="14.45" customHeight="1" x14ac:dyDescent="0.2">
      <c r="A1224" s="729" t="s">
        <v>615</v>
      </c>
      <c r="B1224" s="730" t="s">
        <v>616</v>
      </c>
      <c r="C1224" s="731" t="s">
        <v>636</v>
      </c>
      <c r="D1224" s="732" t="s">
        <v>637</v>
      </c>
      <c r="E1224" s="733">
        <v>50113001</v>
      </c>
      <c r="F1224" s="732" t="s">
        <v>654</v>
      </c>
      <c r="G1224" s="731" t="s">
        <v>655</v>
      </c>
      <c r="H1224" s="731">
        <v>132083</v>
      </c>
      <c r="I1224" s="731">
        <v>32083</v>
      </c>
      <c r="J1224" s="731" t="s">
        <v>1545</v>
      </c>
      <c r="K1224" s="731" t="s">
        <v>1449</v>
      </c>
      <c r="L1224" s="734">
        <v>22.947142857142861</v>
      </c>
      <c r="M1224" s="734">
        <v>7</v>
      </c>
      <c r="N1224" s="735">
        <v>160.63000000000002</v>
      </c>
    </row>
    <row r="1225" spans="1:14" ht="14.45" customHeight="1" x14ac:dyDescent="0.2">
      <c r="A1225" s="729" t="s">
        <v>615</v>
      </c>
      <c r="B1225" s="730" t="s">
        <v>616</v>
      </c>
      <c r="C1225" s="731" t="s">
        <v>636</v>
      </c>
      <c r="D1225" s="732" t="s">
        <v>637</v>
      </c>
      <c r="E1225" s="733">
        <v>50113001</v>
      </c>
      <c r="F1225" s="732" t="s">
        <v>654</v>
      </c>
      <c r="G1225" s="731" t="s">
        <v>655</v>
      </c>
      <c r="H1225" s="731">
        <v>230438</v>
      </c>
      <c r="I1225" s="731">
        <v>230438</v>
      </c>
      <c r="J1225" s="731" t="s">
        <v>2179</v>
      </c>
      <c r="K1225" s="731" t="s">
        <v>2180</v>
      </c>
      <c r="L1225" s="734">
        <v>71.13</v>
      </c>
      <c r="M1225" s="734">
        <v>1</v>
      </c>
      <c r="N1225" s="735">
        <v>71.13</v>
      </c>
    </row>
    <row r="1226" spans="1:14" ht="14.45" customHeight="1" x14ac:dyDescent="0.2">
      <c r="A1226" s="729" t="s">
        <v>615</v>
      </c>
      <c r="B1226" s="730" t="s">
        <v>616</v>
      </c>
      <c r="C1226" s="731" t="s">
        <v>636</v>
      </c>
      <c r="D1226" s="732" t="s">
        <v>637</v>
      </c>
      <c r="E1226" s="733">
        <v>50113001</v>
      </c>
      <c r="F1226" s="732" t="s">
        <v>654</v>
      </c>
      <c r="G1226" s="731" t="s">
        <v>655</v>
      </c>
      <c r="H1226" s="731">
        <v>221998</v>
      </c>
      <c r="I1226" s="731">
        <v>221998</v>
      </c>
      <c r="J1226" s="731" t="s">
        <v>1546</v>
      </c>
      <c r="K1226" s="731" t="s">
        <v>1547</v>
      </c>
      <c r="L1226" s="734">
        <v>22.410000000000007</v>
      </c>
      <c r="M1226" s="734">
        <v>12</v>
      </c>
      <c r="N1226" s="735">
        <v>268.92000000000007</v>
      </c>
    </row>
    <row r="1227" spans="1:14" ht="14.45" customHeight="1" x14ac:dyDescent="0.2">
      <c r="A1227" s="729" t="s">
        <v>615</v>
      </c>
      <c r="B1227" s="730" t="s">
        <v>616</v>
      </c>
      <c r="C1227" s="731" t="s">
        <v>636</v>
      </c>
      <c r="D1227" s="732" t="s">
        <v>637</v>
      </c>
      <c r="E1227" s="733">
        <v>50113001</v>
      </c>
      <c r="F1227" s="732" t="s">
        <v>654</v>
      </c>
      <c r="G1227" s="731" t="s">
        <v>655</v>
      </c>
      <c r="H1227" s="731">
        <v>201134</v>
      </c>
      <c r="I1227" s="731">
        <v>201134</v>
      </c>
      <c r="J1227" s="731" t="s">
        <v>1548</v>
      </c>
      <c r="K1227" s="731" t="s">
        <v>1549</v>
      </c>
      <c r="L1227" s="734">
        <v>68.48</v>
      </c>
      <c r="M1227" s="734">
        <v>6</v>
      </c>
      <c r="N1227" s="735">
        <v>410.88</v>
      </c>
    </row>
    <row r="1228" spans="1:14" ht="14.45" customHeight="1" x14ac:dyDescent="0.2">
      <c r="A1228" s="729" t="s">
        <v>615</v>
      </c>
      <c r="B1228" s="730" t="s">
        <v>616</v>
      </c>
      <c r="C1228" s="731" t="s">
        <v>636</v>
      </c>
      <c r="D1228" s="732" t="s">
        <v>637</v>
      </c>
      <c r="E1228" s="733">
        <v>50113001</v>
      </c>
      <c r="F1228" s="732" t="s">
        <v>654</v>
      </c>
      <c r="G1228" s="731" t="s">
        <v>655</v>
      </c>
      <c r="H1228" s="731">
        <v>201131</v>
      </c>
      <c r="I1228" s="731">
        <v>201131</v>
      </c>
      <c r="J1228" s="731" t="s">
        <v>1551</v>
      </c>
      <c r="K1228" s="731" t="s">
        <v>1449</v>
      </c>
      <c r="L1228" s="734">
        <v>24.848333333333333</v>
      </c>
      <c r="M1228" s="734">
        <v>12</v>
      </c>
      <c r="N1228" s="735">
        <v>298.18</v>
      </c>
    </row>
    <row r="1229" spans="1:14" ht="14.45" customHeight="1" x14ac:dyDescent="0.2">
      <c r="A1229" s="729" t="s">
        <v>615</v>
      </c>
      <c r="B1229" s="730" t="s">
        <v>616</v>
      </c>
      <c r="C1229" s="731" t="s">
        <v>636</v>
      </c>
      <c r="D1229" s="732" t="s">
        <v>637</v>
      </c>
      <c r="E1229" s="733">
        <v>50113001</v>
      </c>
      <c r="F1229" s="732" t="s">
        <v>654</v>
      </c>
      <c r="G1229" s="731" t="s">
        <v>655</v>
      </c>
      <c r="H1229" s="731">
        <v>201137</v>
      </c>
      <c r="I1229" s="731">
        <v>201137</v>
      </c>
      <c r="J1229" s="731" t="s">
        <v>1552</v>
      </c>
      <c r="K1229" s="731" t="s">
        <v>1553</v>
      </c>
      <c r="L1229" s="734">
        <v>24.839999999999996</v>
      </c>
      <c r="M1229" s="734">
        <v>2</v>
      </c>
      <c r="N1229" s="735">
        <v>49.679999999999993</v>
      </c>
    </row>
    <row r="1230" spans="1:14" ht="14.45" customHeight="1" x14ac:dyDescent="0.2">
      <c r="A1230" s="729" t="s">
        <v>615</v>
      </c>
      <c r="B1230" s="730" t="s">
        <v>616</v>
      </c>
      <c r="C1230" s="731" t="s">
        <v>636</v>
      </c>
      <c r="D1230" s="732" t="s">
        <v>637</v>
      </c>
      <c r="E1230" s="733">
        <v>50113001</v>
      </c>
      <c r="F1230" s="732" t="s">
        <v>654</v>
      </c>
      <c r="G1230" s="731" t="s">
        <v>655</v>
      </c>
      <c r="H1230" s="731">
        <v>242203</v>
      </c>
      <c r="I1230" s="731">
        <v>242203</v>
      </c>
      <c r="J1230" s="731" t="s">
        <v>1554</v>
      </c>
      <c r="K1230" s="731" t="s">
        <v>1555</v>
      </c>
      <c r="L1230" s="734">
        <v>104.5</v>
      </c>
      <c r="M1230" s="734">
        <v>16</v>
      </c>
      <c r="N1230" s="735">
        <v>1672</v>
      </c>
    </row>
    <row r="1231" spans="1:14" ht="14.45" customHeight="1" x14ac:dyDescent="0.2">
      <c r="A1231" s="729" t="s">
        <v>615</v>
      </c>
      <c r="B1231" s="730" t="s">
        <v>616</v>
      </c>
      <c r="C1231" s="731" t="s">
        <v>636</v>
      </c>
      <c r="D1231" s="732" t="s">
        <v>637</v>
      </c>
      <c r="E1231" s="733">
        <v>50113001</v>
      </c>
      <c r="F1231" s="732" t="s">
        <v>654</v>
      </c>
      <c r="G1231" s="731" t="s">
        <v>655</v>
      </c>
      <c r="H1231" s="731">
        <v>215851</v>
      </c>
      <c r="I1231" s="731">
        <v>215851</v>
      </c>
      <c r="J1231" s="731" t="s">
        <v>2181</v>
      </c>
      <c r="K1231" s="731" t="s">
        <v>2182</v>
      </c>
      <c r="L1231" s="734">
        <v>290.05900000000003</v>
      </c>
      <c r="M1231" s="734">
        <v>1</v>
      </c>
      <c r="N1231" s="735">
        <v>290.05900000000003</v>
      </c>
    </row>
    <row r="1232" spans="1:14" ht="14.45" customHeight="1" x14ac:dyDescent="0.2">
      <c r="A1232" s="729" t="s">
        <v>615</v>
      </c>
      <c r="B1232" s="730" t="s">
        <v>616</v>
      </c>
      <c r="C1232" s="731" t="s">
        <v>636</v>
      </c>
      <c r="D1232" s="732" t="s">
        <v>637</v>
      </c>
      <c r="E1232" s="733">
        <v>50113001</v>
      </c>
      <c r="F1232" s="732" t="s">
        <v>654</v>
      </c>
      <c r="G1232" s="731" t="s">
        <v>662</v>
      </c>
      <c r="H1232" s="731">
        <v>142758</v>
      </c>
      <c r="I1232" s="731">
        <v>42758</v>
      </c>
      <c r="J1232" s="731" t="s">
        <v>2183</v>
      </c>
      <c r="K1232" s="731" t="s">
        <v>2184</v>
      </c>
      <c r="L1232" s="734">
        <v>586.54</v>
      </c>
      <c r="M1232" s="734">
        <v>2</v>
      </c>
      <c r="N1232" s="735">
        <v>1173.08</v>
      </c>
    </row>
    <row r="1233" spans="1:14" ht="14.45" customHeight="1" x14ac:dyDescent="0.2">
      <c r="A1233" s="729" t="s">
        <v>615</v>
      </c>
      <c r="B1233" s="730" t="s">
        <v>616</v>
      </c>
      <c r="C1233" s="731" t="s">
        <v>636</v>
      </c>
      <c r="D1233" s="732" t="s">
        <v>637</v>
      </c>
      <c r="E1233" s="733">
        <v>50113001</v>
      </c>
      <c r="F1233" s="732" t="s">
        <v>654</v>
      </c>
      <c r="G1233" s="731" t="s">
        <v>655</v>
      </c>
      <c r="H1233" s="731">
        <v>150117</v>
      </c>
      <c r="I1233" s="731">
        <v>50117</v>
      </c>
      <c r="J1233" s="731" t="s">
        <v>2185</v>
      </c>
      <c r="K1233" s="731" t="s">
        <v>2186</v>
      </c>
      <c r="L1233" s="734">
        <v>154.80000000000004</v>
      </c>
      <c r="M1233" s="734">
        <v>1</v>
      </c>
      <c r="N1233" s="735">
        <v>154.80000000000004</v>
      </c>
    </row>
    <row r="1234" spans="1:14" ht="14.45" customHeight="1" x14ac:dyDescent="0.2">
      <c r="A1234" s="729" t="s">
        <v>615</v>
      </c>
      <c r="B1234" s="730" t="s">
        <v>616</v>
      </c>
      <c r="C1234" s="731" t="s">
        <v>636</v>
      </c>
      <c r="D1234" s="732" t="s">
        <v>637</v>
      </c>
      <c r="E1234" s="733">
        <v>50113001</v>
      </c>
      <c r="F1234" s="732" t="s">
        <v>654</v>
      </c>
      <c r="G1234" s="731" t="s">
        <v>655</v>
      </c>
      <c r="H1234" s="731">
        <v>190975</v>
      </c>
      <c r="I1234" s="731">
        <v>190975</v>
      </c>
      <c r="J1234" s="731" t="s">
        <v>1561</v>
      </c>
      <c r="K1234" s="731" t="s">
        <v>1562</v>
      </c>
      <c r="L1234" s="734">
        <v>640.02</v>
      </c>
      <c r="M1234" s="734">
        <v>1</v>
      </c>
      <c r="N1234" s="735">
        <v>640.02</v>
      </c>
    </row>
    <row r="1235" spans="1:14" ht="14.45" customHeight="1" x14ac:dyDescent="0.2">
      <c r="A1235" s="729" t="s">
        <v>615</v>
      </c>
      <c r="B1235" s="730" t="s">
        <v>616</v>
      </c>
      <c r="C1235" s="731" t="s">
        <v>636</v>
      </c>
      <c r="D1235" s="732" t="s">
        <v>637</v>
      </c>
      <c r="E1235" s="733">
        <v>50113001</v>
      </c>
      <c r="F1235" s="732" t="s">
        <v>654</v>
      </c>
      <c r="G1235" s="731" t="s">
        <v>655</v>
      </c>
      <c r="H1235" s="731">
        <v>190968</v>
      </c>
      <c r="I1235" s="731">
        <v>190968</v>
      </c>
      <c r="J1235" s="731" t="s">
        <v>2187</v>
      </c>
      <c r="K1235" s="731" t="s">
        <v>912</v>
      </c>
      <c r="L1235" s="734">
        <v>195.80999999999997</v>
      </c>
      <c r="M1235" s="734">
        <v>3</v>
      </c>
      <c r="N1235" s="735">
        <v>587.42999999999995</v>
      </c>
    </row>
    <row r="1236" spans="1:14" ht="14.45" customHeight="1" x14ac:dyDescent="0.2">
      <c r="A1236" s="729" t="s">
        <v>615</v>
      </c>
      <c r="B1236" s="730" t="s">
        <v>616</v>
      </c>
      <c r="C1236" s="731" t="s">
        <v>636</v>
      </c>
      <c r="D1236" s="732" t="s">
        <v>637</v>
      </c>
      <c r="E1236" s="733">
        <v>50113001</v>
      </c>
      <c r="F1236" s="732" t="s">
        <v>654</v>
      </c>
      <c r="G1236" s="731" t="s">
        <v>655</v>
      </c>
      <c r="H1236" s="731">
        <v>190958</v>
      </c>
      <c r="I1236" s="731">
        <v>190958</v>
      </c>
      <c r="J1236" s="731" t="s">
        <v>1563</v>
      </c>
      <c r="K1236" s="731" t="s">
        <v>912</v>
      </c>
      <c r="L1236" s="734">
        <v>140.72</v>
      </c>
      <c r="M1236" s="734">
        <v>12</v>
      </c>
      <c r="N1236" s="735">
        <v>1688.64</v>
      </c>
    </row>
    <row r="1237" spans="1:14" ht="14.45" customHeight="1" x14ac:dyDescent="0.2">
      <c r="A1237" s="729" t="s">
        <v>615</v>
      </c>
      <c r="B1237" s="730" t="s">
        <v>616</v>
      </c>
      <c r="C1237" s="731" t="s">
        <v>636</v>
      </c>
      <c r="D1237" s="732" t="s">
        <v>637</v>
      </c>
      <c r="E1237" s="733">
        <v>50113001</v>
      </c>
      <c r="F1237" s="732" t="s">
        <v>654</v>
      </c>
      <c r="G1237" s="731" t="s">
        <v>662</v>
      </c>
      <c r="H1237" s="731">
        <v>156981</v>
      </c>
      <c r="I1237" s="731">
        <v>56981</v>
      </c>
      <c r="J1237" s="731" t="s">
        <v>1568</v>
      </c>
      <c r="K1237" s="731" t="s">
        <v>1569</v>
      </c>
      <c r="L1237" s="734">
        <v>31.660000000000004</v>
      </c>
      <c r="M1237" s="734">
        <v>1</v>
      </c>
      <c r="N1237" s="735">
        <v>31.660000000000004</v>
      </c>
    </row>
    <row r="1238" spans="1:14" ht="14.45" customHeight="1" x14ac:dyDescent="0.2">
      <c r="A1238" s="729" t="s">
        <v>615</v>
      </c>
      <c r="B1238" s="730" t="s">
        <v>616</v>
      </c>
      <c r="C1238" s="731" t="s">
        <v>636</v>
      </c>
      <c r="D1238" s="732" t="s">
        <v>637</v>
      </c>
      <c r="E1238" s="733">
        <v>50113001</v>
      </c>
      <c r="F1238" s="732" t="s">
        <v>654</v>
      </c>
      <c r="G1238" s="731" t="s">
        <v>655</v>
      </c>
      <c r="H1238" s="731">
        <v>250995</v>
      </c>
      <c r="I1238" s="731">
        <v>250995</v>
      </c>
      <c r="J1238" s="731" t="s">
        <v>1572</v>
      </c>
      <c r="K1238" s="731" t="s">
        <v>1573</v>
      </c>
      <c r="L1238" s="734">
        <v>188.39</v>
      </c>
      <c r="M1238" s="734">
        <v>1</v>
      </c>
      <c r="N1238" s="735">
        <v>188.39</v>
      </c>
    </row>
    <row r="1239" spans="1:14" ht="14.45" customHeight="1" x14ac:dyDescent="0.2">
      <c r="A1239" s="729" t="s">
        <v>615</v>
      </c>
      <c r="B1239" s="730" t="s">
        <v>616</v>
      </c>
      <c r="C1239" s="731" t="s">
        <v>636</v>
      </c>
      <c r="D1239" s="732" t="s">
        <v>637</v>
      </c>
      <c r="E1239" s="733">
        <v>50113001</v>
      </c>
      <c r="F1239" s="732" t="s">
        <v>654</v>
      </c>
      <c r="G1239" s="731" t="s">
        <v>655</v>
      </c>
      <c r="H1239" s="731">
        <v>146444</v>
      </c>
      <c r="I1239" s="731">
        <v>46444</v>
      </c>
      <c r="J1239" s="731" t="s">
        <v>2188</v>
      </c>
      <c r="K1239" s="731" t="s">
        <v>2189</v>
      </c>
      <c r="L1239" s="734">
        <v>274.52999999999997</v>
      </c>
      <c r="M1239" s="734">
        <v>2</v>
      </c>
      <c r="N1239" s="735">
        <v>549.05999999999995</v>
      </c>
    </row>
    <row r="1240" spans="1:14" ht="14.45" customHeight="1" x14ac:dyDescent="0.2">
      <c r="A1240" s="729" t="s">
        <v>615</v>
      </c>
      <c r="B1240" s="730" t="s">
        <v>616</v>
      </c>
      <c r="C1240" s="731" t="s">
        <v>636</v>
      </c>
      <c r="D1240" s="732" t="s">
        <v>637</v>
      </c>
      <c r="E1240" s="733">
        <v>50113001</v>
      </c>
      <c r="F1240" s="732" t="s">
        <v>654</v>
      </c>
      <c r="G1240" s="731" t="s">
        <v>662</v>
      </c>
      <c r="H1240" s="731">
        <v>174700</v>
      </c>
      <c r="I1240" s="731">
        <v>174700</v>
      </c>
      <c r="J1240" s="731" t="s">
        <v>1579</v>
      </c>
      <c r="K1240" s="731" t="s">
        <v>1580</v>
      </c>
      <c r="L1240" s="734">
        <v>723.17999999999984</v>
      </c>
      <c r="M1240" s="734">
        <v>1</v>
      </c>
      <c r="N1240" s="735">
        <v>723.17999999999984</v>
      </c>
    </row>
    <row r="1241" spans="1:14" ht="14.45" customHeight="1" x14ac:dyDescent="0.2">
      <c r="A1241" s="729" t="s">
        <v>615</v>
      </c>
      <c r="B1241" s="730" t="s">
        <v>616</v>
      </c>
      <c r="C1241" s="731" t="s">
        <v>636</v>
      </c>
      <c r="D1241" s="732" t="s">
        <v>637</v>
      </c>
      <c r="E1241" s="733">
        <v>50113001</v>
      </c>
      <c r="F1241" s="732" t="s">
        <v>654</v>
      </c>
      <c r="G1241" s="731" t="s">
        <v>662</v>
      </c>
      <c r="H1241" s="731">
        <v>150309</v>
      </c>
      <c r="I1241" s="731">
        <v>50309</v>
      </c>
      <c r="J1241" s="731" t="s">
        <v>1581</v>
      </c>
      <c r="K1241" s="731" t="s">
        <v>1457</v>
      </c>
      <c r="L1241" s="734">
        <v>20.376666666666665</v>
      </c>
      <c r="M1241" s="734">
        <v>6</v>
      </c>
      <c r="N1241" s="735">
        <v>122.25999999999999</v>
      </c>
    </row>
    <row r="1242" spans="1:14" ht="14.45" customHeight="1" x14ac:dyDescent="0.2">
      <c r="A1242" s="729" t="s">
        <v>615</v>
      </c>
      <c r="B1242" s="730" t="s">
        <v>616</v>
      </c>
      <c r="C1242" s="731" t="s">
        <v>636</v>
      </c>
      <c r="D1242" s="732" t="s">
        <v>637</v>
      </c>
      <c r="E1242" s="733">
        <v>50113001</v>
      </c>
      <c r="F1242" s="732" t="s">
        <v>654</v>
      </c>
      <c r="G1242" s="731" t="s">
        <v>662</v>
      </c>
      <c r="H1242" s="731">
        <v>150316</v>
      </c>
      <c r="I1242" s="731">
        <v>50316</v>
      </c>
      <c r="J1242" s="731" t="s">
        <v>1582</v>
      </c>
      <c r="K1242" s="731" t="s">
        <v>683</v>
      </c>
      <c r="L1242" s="734">
        <v>40.973846153846154</v>
      </c>
      <c r="M1242" s="734">
        <v>13</v>
      </c>
      <c r="N1242" s="735">
        <v>532.66</v>
      </c>
    </row>
    <row r="1243" spans="1:14" ht="14.45" customHeight="1" x14ac:dyDescent="0.2">
      <c r="A1243" s="729" t="s">
        <v>615</v>
      </c>
      <c r="B1243" s="730" t="s">
        <v>616</v>
      </c>
      <c r="C1243" s="731" t="s">
        <v>636</v>
      </c>
      <c r="D1243" s="732" t="s">
        <v>637</v>
      </c>
      <c r="E1243" s="733">
        <v>50113001</v>
      </c>
      <c r="F1243" s="732" t="s">
        <v>654</v>
      </c>
      <c r="G1243" s="731" t="s">
        <v>655</v>
      </c>
      <c r="H1243" s="731">
        <v>148306</v>
      </c>
      <c r="I1243" s="731">
        <v>148306</v>
      </c>
      <c r="J1243" s="731" t="s">
        <v>1584</v>
      </c>
      <c r="K1243" s="731" t="s">
        <v>854</v>
      </c>
      <c r="L1243" s="734">
        <v>63.070000000000014</v>
      </c>
      <c r="M1243" s="734">
        <v>6</v>
      </c>
      <c r="N1243" s="735">
        <v>378.42000000000007</v>
      </c>
    </row>
    <row r="1244" spans="1:14" ht="14.45" customHeight="1" x14ac:dyDescent="0.2">
      <c r="A1244" s="729" t="s">
        <v>615</v>
      </c>
      <c r="B1244" s="730" t="s">
        <v>616</v>
      </c>
      <c r="C1244" s="731" t="s">
        <v>636</v>
      </c>
      <c r="D1244" s="732" t="s">
        <v>637</v>
      </c>
      <c r="E1244" s="733">
        <v>50113001</v>
      </c>
      <c r="F1244" s="732" t="s">
        <v>654</v>
      </c>
      <c r="G1244" s="731" t="s">
        <v>662</v>
      </c>
      <c r="H1244" s="731">
        <v>850551</v>
      </c>
      <c r="I1244" s="731">
        <v>167859</v>
      </c>
      <c r="J1244" s="731" t="s">
        <v>1585</v>
      </c>
      <c r="K1244" s="731" t="s">
        <v>1586</v>
      </c>
      <c r="L1244" s="734">
        <v>176.86</v>
      </c>
      <c r="M1244" s="734">
        <v>1</v>
      </c>
      <c r="N1244" s="735">
        <v>176.86</v>
      </c>
    </row>
    <row r="1245" spans="1:14" ht="14.45" customHeight="1" x14ac:dyDescent="0.2">
      <c r="A1245" s="729" t="s">
        <v>615</v>
      </c>
      <c r="B1245" s="730" t="s">
        <v>616</v>
      </c>
      <c r="C1245" s="731" t="s">
        <v>636</v>
      </c>
      <c r="D1245" s="732" t="s">
        <v>637</v>
      </c>
      <c r="E1245" s="733">
        <v>50113001</v>
      </c>
      <c r="F1245" s="732" t="s">
        <v>654</v>
      </c>
      <c r="G1245" s="731" t="s">
        <v>662</v>
      </c>
      <c r="H1245" s="731">
        <v>850552</v>
      </c>
      <c r="I1245" s="731">
        <v>167852</v>
      </c>
      <c r="J1245" s="731" t="s">
        <v>1587</v>
      </c>
      <c r="K1245" s="731" t="s">
        <v>1586</v>
      </c>
      <c r="L1245" s="734">
        <v>148.97999999999999</v>
      </c>
      <c r="M1245" s="734">
        <v>1</v>
      </c>
      <c r="N1245" s="735">
        <v>148.97999999999999</v>
      </c>
    </row>
    <row r="1246" spans="1:14" ht="14.45" customHeight="1" x14ac:dyDescent="0.2">
      <c r="A1246" s="729" t="s">
        <v>615</v>
      </c>
      <c r="B1246" s="730" t="s">
        <v>616</v>
      </c>
      <c r="C1246" s="731" t="s">
        <v>636</v>
      </c>
      <c r="D1246" s="732" t="s">
        <v>637</v>
      </c>
      <c r="E1246" s="733">
        <v>50113001</v>
      </c>
      <c r="F1246" s="732" t="s">
        <v>654</v>
      </c>
      <c r="G1246" s="731" t="s">
        <v>655</v>
      </c>
      <c r="H1246" s="731">
        <v>102130</v>
      </c>
      <c r="I1246" s="731">
        <v>2130</v>
      </c>
      <c r="J1246" s="731" t="s">
        <v>2190</v>
      </c>
      <c r="K1246" s="731" t="s">
        <v>813</v>
      </c>
      <c r="L1246" s="734">
        <v>154.9600017107669</v>
      </c>
      <c r="M1246" s="734">
        <v>1</v>
      </c>
      <c r="N1246" s="735">
        <v>154.9600017107669</v>
      </c>
    </row>
    <row r="1247" spans="1:14" ht="14.45" customHeight="1" x14ac:dyDescent="0.2">
      <c r="A1247" s="729" t="s">
        <v>615</v>
      </c>
      <c r="B1247" s="730" t="s">
        <v>616</v>
      </c>
      <c r="C1247" s="731" t="s">
        <v>636</v>
      </c>
      <c r="D1247" s="732" t="s">
        <v>637</v>
      </c>
      <c r="E1247" s="733">
        <v>50113001</v>
      </c>
      <c r="F1247" s="732" t="s">
        <v>654</v>
      </c>
      <c r="G1247" s="731" t="s">
        <v>655</v>
      </c>
      <c r="H1247" s="731">
        <v>845240</v>
      </c>
      <c r="I1247" s="731">
        <v>109799</v>
      </c>
      <c r="J1247" s="731" t="s">
        <v>2191</v>
      </c>
      <c r="K1247" s="731" t="s">
        <v>840</v>
      </c>
      <c r="L1247" s="734">
        <v>80.739999999999981</v>
      </c>
      <c r="M1247" s="734">
        <v>1</v>
      </c>
      <c r="N1247" s="735">
        <v>80.739999999999981</v>
      </c>
    </row>
    <row r="1248" spans="1:14" ht="14.45" customHeight="1" x14ac:dyDescent="0.2">
      <c r="A1248" s="729" t="s">
        <v>615</v>
      </c>
      <c r="B1248" s="730" t="s">
        <v>616</v>
      </c>
      <c r="C1248" s="731" t="s">
        <v>636</v>
      </c>
      <c r="D1248" s="732" t="s">
        <v>637</v>
      </c>
      <c r="E1248" s="733">
        <v>50113001</v>
      </c>
      <c r="F1248" s="732" t="s">
        <v>654</v>
      </c>
      <c r="G1248" s="731" t="s">
        <v>655</v>
      </c>
      <c r="H1248" s="731">
        <v>105954</v>
      </c>
      <c r="I1248" s="731">
        <v>5954</v>
      </c>
      <c r="J1248" s="731" t="s">
        <v>1588</v>
      </c>
      <c r="K1248" s="731" t="s">
        <v>1589</v>
      </c>
      <c r="L1248" s="734">
        <v>3247.2450792128734</v>
      </c>
      <c r="M1248" s="734">
        <v>97</v>
      </c>
      <c r="N1248" s="735">
        <v>314982.77268364874</v>
      </c>
    </row>
    <row r="1249" spans="1:14" ht="14.45" customHeight="1" x14ac:dyDescent="0.2">
      <c r="A1249" s="729" t="s">
        <v>615</v>
      </c>
      <c r="B1249" s="730" t="s">
        <v>616</v>
      </c>
      <c r="C1249" s="731" t="s">
        <v>636</v>
      </c>
      <c r="D1249" s="732" t="s">
        <v>637</v>
      </c>
      <c r="E1249" s="733">
        <v>50113001</v>
      </c>
      <c r="F1249" s="732" t="s">
        <v>654</v>
      </c>
      <c r="G1249" s="731" t="s">
        <v>662</v>
      </c>
      <c r="H1249" s="731">
        <v>197864</v>
      </c>
      <c r="I1249" s="731">
        <v>97864</v>
      </c>
      <c r="J1249" s="731" t="s">
        <v>1590</v>
      </c>
      <c r="K1249" s="731" t="s">
        <v>687</v>
      </c>
      <c r="L1249" s="734">
        <v>300.07999999999993</v>
      </c>
      <c r="M1249" s="734">
        <v>8</v>
      </c>
      <c r="N1249" s="735">
        <v>2400.6399999999994</v>
      </c>
    </row>
    <row r="1250" spans="1:14" ht="14.45" customHeight="1" x14ac:dyDescent="0.2">
      <c r="A1250" s="729" t="s">
        <v>615</v>
      </c>
      <c r="B1250" s="730" t="s">
        <v>616</v>
      </c>
      <c r="C1250" s="731" t="s">
        <v>636</v>
      </c>
      <c r="D1250" s="732" t="s">
        <v>637</v>
      </c>
      <c r="E1250" s="733">
        <v>50113001</v>
      </c>
      <c r="F1250" s="732" t="s">
        <v>654</v>
      </c>
      <c r="G1250" s="731" t="s">
        <v>662</v>
      </c>
      <c r="H1250" s="731">
        <v>237705</v>
      </c>
      <c r="I1250" s="731">
        <v>237705</v>
      </c>
      <c r="J1250" s="731" t="s">
        <v>2192</v>
      </c>
      <c r="K1250" s="731" t="s">
        <v>2193</v>
      </c>
      <c r="L1250" s="734">
        <v>81.09999999999998</v>
      </c>
      <c r="M1250" s="734">
        <v>3</v>
      </c>
      <c r="N1250" s="735">
        <v>243.29999999999995</v>
      </c>
    </row>
    <row r="1251" spans="1:14" ht="14.45" customHeight="1" x14ac:dyDescent="0.2">
      <c r="A1251" s="729" t="s">
        <v>615</v>
      </c>
      <c r="B1251" s="730" t="s">
        <v>616</v>
      </c>
      <c r="C1251" s="731" t="s">
        <v>636</v>
      </c>
      <c r="D1251" s="732" t="s">
        <v>637</v>
      </c>
      <c r="E1251" s="733">
        <v>50113001</v>
      </c>
      <c r="F1251" s="732" t="s">
        <v>654</v>
      </c>
      <c r="G1251" s="731" t="s">
        <v>655</v>
      </c>
      <c r="H1251" s="731">
        <v>202790</v>
      </c>
      <c r="I1251" s="731">
        <v>202790</v>
      </c>
      <c r="J1251" s="731" t="s">
        <v>2194</v>
      </c>
      <c r="K1251" s="731" t="s">
        <v>2195</v>
      </c>
      <c r="L1251" s="734">
        <v>118.79999999999997</v>
      </c>
      <c r="M1251" s="734">
        <v>1</v>
      </c>
      <c r="N1251" s="735">
        <v>118.79999999999997</v>
      </c>
    </row>
    <row r="1252" spans="1:14" ht="14.45" customHeight="1" x14ac:dyDescent="0.2">
      <c r="A1252" s="729" t="s">
        <v>615</v>
      </c>
      <c r="B1252" s="730" t="s">
        <v>616</v>
      </c>
      <c r="C1252" s="731" t="s">
        <v>636</v>
      </c>
      <c r="D1252" s="732" t="s">
        <v>637</v>
      </c>
      <c r="E1252" s="733">
        <v>50113001</v>
      </c>
      <c r="F1252" s="732" t="s">
        <v>654</v>
      </c>
      <c r="G1252" s="731" t="s">
        <v>655</v>
      </c>
      <c r="H1252" s="731">
        <v>130434</v>
      </c>
      <c r="I1252" s="731">
        <v>30434</v>
      </c>
      <c r="J1252" s="731" t="s">
        <v>1601</v>
      </c>
      <c r="K1252" s="731" t="s">
        <v>1602</v>
      </c>
      <c r="L1252" s="734">
        <v>216.45</v>
      </c>
      <c r="M1252" s="734">
        <v>1</v>
      </c>
      <c r="N1252" s="735">
        <v>216.45</v>
      </c>
    </row>
    <row r="1253" spans="1:14" ht="14.45" customHeight="1" x14ac:dyDescent="0.2">
      <c r="A1253" s="729" t="s">
        <v>615</v>
      </c>
      <c r="B1253" s="730" t="s">
        <v>616</v>
      </c>
      <c r="C1253" s="731" t="s">
        <v>636</v>
      </c>
      <c r="D1253" s="732" t="s">
        <v>637</v>
      </c>
      <c r="E1253" s="733">
        <v>50113001</v>
      </c>
      <c r="F1253" s="732" t="s">
        <v>654</v>
      </c>
      <c r="G1253" s="731" t="s">
        <v>655</v>
      </c>
      <c r="H1253" s="731">
        <v>103550</v>
      </c>
      <c r="I1253" s="731">
        <v>3550</v>
      </c>
      <c r="J1253" s="731" t="s">
        <v>1601</v>
      </c>
      <c r="K1253" s="731" t="s">
        <v>1603</v>
      </c>
      <c r="L1253" s="734">
        <v>42.859999999999992</v>
      </c>
      <c r="M1253" s="734">
        <v>11</v>
      </c>
      <c r="N1253" s="735">
        <v>471.45999999999992</v>
      </c>
    </row>
    <row r="1254" spans="1:14" ht="14.45" customHeight="1" x14ac:dyDescent="0.2">
      <c r="A1254" s="729" t="s">
        <v>615</v>
      </c>
      <c r="B1254" s="730" t="s">
        <v>616</v>
      </c>
      <c r="C1254" s="731" t="s">
        <v>636</v>
      </c>
      <c r="D1254" s="732" t="s">
        <v>637</v>
      </c>
      <c r="E1254" s="733">
        <v>50113001</v>
      </c>
      <c r="F1254" s="732" t="s">
        <v>654</v>
      </c>
      <c r="G1254" s="731" t="s">
        <v>655</v>
      </c>
      <c r="H1254" s="731">
        <v>221884</v>
      </c>
      <c r="I1254" s="731">
        <v>221884</v>
      </c>
      <c r="J1254" s="731" t="s">
        <v>1606</v>
      </c>
      <c r="K1254" s="731" t="s">
        <v>1607</v>
      </c>
      <c r="L1254" s="734">
        <v>1980</v>
      </c>
      <c r="M1254" s="734">
        <v>1</v>
      </c>
      <c r="N1254" s="735">
        <v>1980</v>
      </c>
    </row>
    <row r="1255" spans="1:14" ht="14.45" customHeight="1" x14ac:dyDescent="0.2">
      <c r="A1255" s="729" t="s">
        <v>615</v>
      </c>
      <c r="B1255" s="730" t="s">
        <v>616</v>
      </c>
      <c r="C1255" s="731" t="s">
        <v>636</v>
      </c>
      <c r="D1255" s="732" t="s">
        <v>637</v>
      </c>
      <c r="E1255" s="733">
        <v>50113001</v>
      </c>
      <c r="F1255" s="732" t="s">
        <v>654</v>
      </c>
      <c r="G1255" s="731" t="s">
        <v>655</v>
      </c>
      <c r="H1255" s="731">
        <v>184325</v>
      </c>
      <c r="I1255" s="731">
        <v>84325</v>
      </c>
      <c r="J1255" s="731" t="s">
        <v>2196</v>
      </c>
      <c r="K1255" s="731" t="s">
        <v>2197</v>
      </c>
      <c r="L1255" s="734">
        <v>76.650000000000006</v>
      </c>
      <c r="M1255" s="734">
        <v>1</v>
      </c>
      <c r="N1255" s="735">
        <v>76.650000000000006</v>
      </c>
    </row>
    <row r="1256" spans="1:14" ht="14.45" customHeight="1" x14ac:dyDescent="0.2">
      <c r="A1256" s="729" t="s">
        <v>615</v>
      </c>
      <c r="B1256" s="730" t="s">
        <v>616</v>
      </c>
      <c r="C1256" s="731" t="s">
        <v>636</v>
      </c>
      <c r="D1256" s="732" t="s">
        <v>637</v>
      </c>
      <c r="E1256" s="733">
        <v>50113001</v>
      </c>
      <c r="F1256" s="732" t="s">
        <v>654</v>
      </c>
      <c r="G1256" s="731" t="s">
        <v>655</v>
      </c>
      <c r="H1256" s="731">
        <v>995315</v>
      </c>
      <c r="I1256" s="731">
        <v>132990</v>
      </c>
      <c r="J1256" s="731" t="s">
        <v>1608</v>
      </c>
      <c r="K1256" s="731" t="s">
        <v>1609</v>
      </c>
      <c r="L1256" s="734">
        <v>79.27000000000001</v>
      </c>
      <c r="M1256" s="734">
        <v>2</v>
      </c>
      <c r="N1256" s="735">
        <v>158.54000000000002</v>
      </c>
    </row>
    <row r="1257" spans="1:14" ht="14.45" customHeight="1" x14ac:dyDescent="0.2">
      <c r="A1257" s="729" t="s">
        <v>615</v>
      </c>
      <c r="B1257" s="730" t="s">
        <v>616</v>
      </c>
      <c r="C1257" s="731" t="s">
        <v>636</v>
      </c>
      <c r="D1257" s="732" t="s">
        <v>637</v>
      </c>
      <c r="E1257" s="733">
        <v>50113001</v>
      </c>
      <c r="F1257" s="732" t="s">
        <v>654</v>
      </c>
      <c r="G1257" s="731" t="s">
        <v>655</v>
      </c>
      <c r="H1257" s="731">
        <v>132941</v>
      </c>
      <c r="I1257" s="731">
        <v>132941</v>
      </c>
      <c r="J1257" s="731" t="s">
        <v>1608</v>
      </c>
      <c r="K1257" s="731" t="s">
        <v>1609</v>
      </c>
      <c r="L1257" s="734">
        <v>76.22</v>
      </c>
      <c r="M1257" s="734">
        <v>2</v>
      </c>
      <c r="N1257" s="735">
        <v>152.44</v>
      </c>
    </row>
    <row r="1258" spans="1:14" ht="14.45" customHeight="1" x14ac:dyDescent="0.2">
      <c r="A1258" s="729" t="s">
        <v>615</v>
      </c>
      <c r="B1258" s="730" t="s">
        <v>616</v>
      </c>
      <c r="C1258" s="731" t="s">
        <v>636</v>
      </c>
      <c r="D1258" s="732" t="s">
        <v>637</v>
      </c>
      <c r="E1258" s="733">
        <v>50113001</v>
      </c>
      <c r="F1258" s="732" t="s">
        <v>654</v>
      </c>
      <c r="G1258" s="731" t="s">
        <v>655</v>
      </c>
      <c r="H1258" s="731">
        <v>848977</v>
      </c>
      <c r="I1258" s="731">
        <v>129597</v>
      </c>
      <c r="J1258" s="731" t="s">
        <v>2198</v>
      </c>
      <c r="K1258" s="731" t="s">
        <v>2199</v>
      </c>
      <c r="L1258" s="734">
        <v>615.99999999999989</v>
      </c>
      <c r="M1258" s="734">
        <v>2.6710000000000003</v>
      </c>
      <c r="N1258" s="735">
        <v>1645.3359999999998</v>
      </c>
    </row>
    <row r="1259" spans="1:14" ht="14.45" customHeight="1" x14ac:dyDescent="0.2">
      <c r="A1259" s="729" t="s">
        <v>615</v>
      </c>
      <c r="B1259" s="730" t="s">
        <v>616</v>
      </c>
      <c r="C1259" s="731" t="s">
        <v>636</v>
      </c>
      <c r="D1259" s="732" t="s">
        <v>637</v>
      </c>
      <c r="E1259" s="733">
        <v>50113001</v>
      </c>
      <c r="F1259" s="732" t="s">
        <v>654</v>
      </c>
      <c r="G1259" s="731" t="s">
        <v>655</v>
      </c>
      <c r="H1259" s="731">
        <v>840155</v>
      </c>
      <c r="I1259" s="731">
        <v>0</v>
      </c>
      <c r="J1259" s="731" t="s">
        <v>2200</v>
      </c>
      <c r="K1259" s="731" t="s">
        <v>329</v>
      </c>
      <c r="L1259" s="734">
        <v>66.260000000000005</v>
      </c>
      <c r="M1259" s="734">
        <v>2</v>
      </c>
      <c r="N1259" s="735">
        <v>132.52000000000001</v>
      </c>
    </row>
    <row r="1260" spans="1:14" ht="14.45" customHeight="1" x14ac:dyDescent="0.2">
      <c r="A1260" s="729" t="s">
        <v>615</v>
      </c>
      <c r="B1260" s="730" t="s">
        <v>616</v>
      </c>
      <c r="C1260" s="731" t="s">
        <v>636</v>
      </c>
      <c r="D1260" s="732" t="s">
        <v>637</v>
      </c>
      <c r="E1260" s="733">
        <v>50113001</v>
      </c>
      <c r="F1260" s="732" t="s">
        <v>654</v>
      </c>
      <c r="G1260" s="731" t="s">
        <v>655</v>
      </c>
      <c r="H1260" s="731">
        <v>995894</v>
      </c>
      <c r="I1260" s="731">
        <v>0</v>
      </c>
      <c r="J1260" s="731" t="s">
        <v>2201</v>
      </c>
      <c r="K1260" s="731" t="s">
        <v>329</v>
      </c>
      <c r="L1260" s="734">
        <v>66.259999999999991</v>
      </c>
      <c r="M1260" s="734">
        <v>3</v>
      </c>
      <c r="N1260" s="735">
        <v>198.77999999999997</v>
      </c>
    </row>
    <row r="1261" spans="1:14" ht="14.45" customHeight="1" x14ac:dyDescent="0.2">
      <c r="A1261" s="729" t="s">
        <v>615</v>
      </c>
      <c r="B1261" s="730" t="s">
        <v>616</v>
      </c>
      <c r="C1261" s="731" t="s">
        <v>636</v>
      </c>
      <c r="D1261" s="732" t="s">
        <v>637</v>
      </c>
      <c r="E1261" s="733">
        <v>50113001</v>
      </c>
      <c r="F1261" s="732" t="s">
        <v>654</v>
      </c>
      <c r="G1261" s="731" t="s">
        <v>655</v>
      </c>
      <c r="H1261" s="731">
        <v>111421</v>
      </c>
      <c r="I1261" s="731">
        <v>11421</v>
      </c>
      <c r="J1261" s="731" t="s">
        <v>2202</v>
      </c>
      <c r="K1261" s="731" t="s">
        <v>2203</v>
      </c>
      <c r="L1261" s="734">
        <v>358.04358829257086</v>
      </c>
      <c r="M1261" s="734">
        <v>12</v>
      </c>
      <c r="N1261" s="735">
        <v>4296.5230595108505</v>
      </c>
    </row>
    <row r="1262" spans="1:14" ht="14.45" customHeight="1" x14ac:dyDescent="0.2">
      <c r="A1262" s="729" t="s">
        <v>615</v>
      </c>
      <c r="B1262" s="730" t="s">
        <v>616</v>
      </c>
      <c r="C1262" s="731" t="s">
        <v>636</v>
      </c>
      <c r="D1262" s="732" t="s">
        <v>637</v>
      </c>
      <c r="E1262" s="733">
        <v>50113001</v>
      </c>
      <c r="F1262" s="732" t="s">
        <v>654</v>
      </c>
      <c r="G1262" s="731" t="s">
        <v>655</v>
      </c>
      <c r="H1262" s="731">
        <v>100643</v>
      </c>
      <c r="I1262" s="731">
        <v>643</v>
      </c>
      <c r="J1262" s="731" t="s">
        <v>1612</v>
      </c>
      <c r="K1262" s="731" t="s">
        <v>1613</v>
      </c>
      <c r="L1262" s="734">
        <v>63.559999999999988</v>
      </c>
      <c r="M1262" s="734">
        <v>2</v>
      </c>
      <c r="N1262" s="735">
        <v>127.11999999999998</v>
      </c>
    </row>
    <row r="1263" spans="1:14" ht="14.45" customHeight="1" x14ac:dyDescent="0.2">
      <c r="A1263" s="729" t="s">
        <v>615</v>
      </c>
      <c r="B1263" s="730" t="s">
        <v>616</v>
      </c>
      <c r="C1263" s="731" t="s">
        <v>636</v>
      </c>
      <c r="D1263" s="732" t="s">
        <v>637</v>
      </c>
      <c r="E1263" s="733">
        <v>50113001</v>
      </c>
      <c r="F1263" s="732" t="s">
        <v>654</v>
      </c>
      <c r="G1263" s="731" t="s">
        <v>655</v>
      </c>
      <c r="H1263" s="731">
        <v>132113</v>
      </c>
      <c r="I1263" s="731">
        <v>132113</v>
      </c>
      <c r="J1263" s="731" t="s">
        <v>2204</v>
      </c>
      <c r="K1263" s="731" t="s">
        <v>2205</v>
      </c>
      <c r="L1263" s="734">
        <v>154.47999344273228</v>
      </c>
      <c r="M1263" s="734">
        <v>2</v>
      </c>
      <c r="N1263" s="735">
        <v>308.95998688546456</v>
      </c>
    </row>
    <row r="1264" spans="1:14" ht="14.45" customHeight="1" x14ac:dyDescent="0.2">
      <c r="A1264" s="729" t="s">
        <v>615</v>
      </c>
      <c r="B1264" s="730" t="s">
        <v>616</v>
      </c>
      <c r="C1264" s="731" t="s">
        <v>636</v>
      </c>
      <c r="D1264" s="732" t="s">
        <v>637</v>
      </c>
      <c r="E1264" s="733">
        <v>50113001</v>
      </c>
      <c r="F1264" s="732" t="s">
        <v>654</v>
      </c>
      <c r="G1264" s="731" t="s">
        <v>655</v>
      </c>
      <c r="H1264" s="731">
        <v>148673</v>
      </c>
      <c r="I1264" s="731">
        <v>148673</v>
      </c>
      <c r="J1264" s="731" t="s">
        <v>1618</v>
      </c>
      <c r="K1264" s="731" t="s">
        <v>727</v>
      </c>
      <c r="L1264" s="734">
        <v>146.13249999999999</v>
      </c>
      <c r="M1264" s="734">
        <v>4</v>
      </c>
      <c r="N1264" s="735">
        <v>584.53</v>
      </c>
    </row>
    <row r="1265" spans="1:14" ht="14.45" customHeight="1" x14ac:dyDescent="0.2">
      <c r="A1265" s="729" t="s">
        <v>615</v>
      </c>
      <c r="B1265" s="730" t="s">
        <v>616</v>
      </c>
      <c r="C1265" s="731" t="s">
        <v>636</v>
      </c>
      <c r="D1265" s="732" t="s">
        <v>637</v>
      </c>
      <c r="E1265" s="733">
        <v>50113001</v>
      </c>
      <c r="F1265" s="732" t="s">
        <v>654</v>
      </c>
      <c r="G1265" s="731" t="s">
        <v>655</v>
      </c>
      <c r="H1265" s="731">
        <v>112770</v>
      </c>
      <c r="I1265" s="731">
        <v>12770</v>
      </c>
      <c r="J1265" s="731" t="s">
        <v>2206</v>
      </c>
      <c r="K1265" s="731" t="s">
        <v>2207</v>
      </c>
      <c r="L1265" s="734">
        <v>143.39999999999998</v>
      </c>
      <c r="M1265" s="734">
        <v>2</v>
      </c>
      <c r="N1265" s="735">
        <v>286.79999999999995</v>
      </c>
    </row>
    <row r="1266" spans="1:14" ht="14.45" customHeight="1" x14ac:dyDescent="0.2">
      <c r="A1266" s="729" t="s">
        <v>615</v>
      </c>
      <c r="B1266" s="730" t="s">
        <v>616</v>
      </c>
      <c r="C1266" s="731" t="s">
        <v>636</v>
      </c>
      <c r="D1266" s="732" t="s">
        <v>637</v>
      </c>
      <c r="E1266" s="733">
        <v>50113001</v>
      </c>
      <c r="F1266" s="732" t="s">
        <v>654</v>
      </c>
      <c r="G1266" s="731" t="s">
        <v>655</v>
      </c>
      <c r="H1266" s="731">
        <v>192489</v>
      </c>
      <c r="I1266" s="731">
        <v>92489</v>
      </c>
      <c r="J1266" s="731" t="s">
        <v>2206</v>
      </c>
      <c r="K1266" s="731" t="s">
        <v>2208</v>
      </c>
      <c r="L1266" s="734">
        <v>686.3599999999999</v>
      </c>
      <c r="M1266" s="734">
        <v>2</v>
      </c>
      <c r="N1266" s="735">
        <v>1372.7199999999998</v>
      </c>
    </row>
    <row r="1267" spans="1:14" ht="14.45" customHeight="1" x14ac:dyDescent="0.2">
      <c r="A1267" s="729" t="s">
        <v>615</v>
      </c>
      <c r="B1267" s="730" t="s">
        <v>616</v>
      </c>
      <c r="C1267" s="731" t="s">
        <v>636</v>
      </c>
      <c r="D1267" s="732" t="s">
        <v>637</v>
      </c>
      <c r="E1267" s="733">
        <v>50113001</v>
      </c>
      <c r="F1267" s="732" t="s">
        <v>654</v>
      </c>
      <c r="G1267" s="731" t="s">
        <v>655</v>
      </c>
      <c r="H1267" s="731">
        <v>201608</v>
      </c>
      <c r="I1267" s="731">
        <v>201608</v>
      </c>
      <c r="J1267" s="731" t="s">
        <v>1624</v>
      </c>
      <c r="K1267" s="731" t="s">
        <v>1625</v>
      </c>
      <c r="L1267" s="734">
        <v>35.790000000000006</v>
      </c>
      <c r="M1267" s="734">
        <v>3</v>
      </c>
      <c r="N1267" s="735">
        <v>107.37000000000002</v>
      </c>
    </row>
    <row r="1268" spans="1:14" ht="14.45" customHeight="1" x14ac:dyDescent="0.2">
      <c r="A1268" s="729" t="s">
        <v>615</v>
      </c>
      <c r="B1268" s="730" t="s">
        <v>616</v>
      </c>
      <c r="C1268" s="731" t="s">
        <v>636</v>
      </c>
      <c r="D1268" s="732" t="s">
        <v>637</v>
      </c>
      <c r="E1268" s="733">
        <v>50113001</v>
      </c>
      <c r="F1268" s="732" t="s">
        <v>654</v>
      </c>
      <c r="G1268" s="731" t="s">
        <v>655</v>
      </c>
      <c r="H1268" s="731">
        <v>117926</v>
      </c>
      <c r="I1268" s="731">
        <v>201609</v>
      </c>
      <c r="J1268" s="731" t="s">
        <v>1624</v>
      </c>
      <c r="K1268" s="731" t="s">
        <v>1626</v>
      </c>
      <c r="L1268" s="734">
        <v>44.849999999999994</v>
      </c>
      <c r="M1268" s="734">
        <v>26</v>
      </c>
      <c r="N1268" s="735">
        <v>1166.0999999999999</v>
      </c>
    </row>
    <row r="1269" spans="1:14" ht="14.45" customHeight="1" x14ac:dyDescent="0.2">
      <c r="A1269" s="729" t="s">
        <v>615</v>
      </c>
      <c r="B1269" s="730" t="s">
        <v>616</v>
      </c>
      <c r="C1269" s="731" t="s">
        <v>636</v>
      </c>
      <c r="D1269" s="732" t="s">
        <v>637</v>
      </c>
      <c r="E1269" s="733">
        <v>50113001</v>
      </c>
      <c r="F1269" s="732" t="s">
        <v>654</v>
      </c>
      <c r="G1269" s="731" t="s">
        <v>662</v>
      </c>
      <c r="H1269" s="731">
        <v>500566</v>
      </c>
      <c r="I1269" s="731">
        <v>500566</v>
      </c>
      <c r="J1269" s="731" t="s">
        <v>2209</v>
      </c>
      <c r="K1269" s="731" t="s">
        <v>2210</v>
      </c>
      <c r="L1269" s="734">
        <v>576.73</v>
      </c>
      <c r="M1269" s="734">
        <v>3</v>
      </c>
      <c r="N1269" s="735">
        <v>1730.19</v>
      </c>
    </row>
    <row r="1270" spans="1:14" ht="14.45" customHeight="1" x14ac:dyDescent="0.2">
      <c r="A1270" s="729" t="s">
        <v>615</v>
      </c>
      <c r="B1270" s="730" t="s">
        <v>616</v>
      </c>
      <c r="C1270" s="731" t="s">
        <v>636</v>
      </c>
      <c r="D1270" s="732" t="s">
        <v>637</v>
      </c>
      <c r="E1270" s="733">
        <v>50113001</v>
      </c>
      <c r="F1270" s="732" t="s">
        <v>654</v>
      </c>
      <c r="G1270" s="731" t="s">
        <v>662</v>
      </c>
      <c r="H1270" s="731">
        <v>500570</v>
      </c>
      <c r="I1270" s="731">
        <v>500570</v>
      </c>
      <c r="J1270" s="731" t="s">
        <v>2211</v>
      </c>
      <c r="K1270" s="731" t="s">
        <v>2210</v>
      </c>
      <c r="L1270" s="734">
        <v>533.577</v>
      </c>
      <c r="M1270" s="734">
        <v>13</v>
      </c>
      <c r="N1270" s="735">
        <v>6936.5009999999993</v>
      </c>
    </row>
    <row r="1271" spans="1:14" ht="14.45" customHeight="1" x14ac:dyDescent="0.2">
      <c r="A1271" s="729" t="s">
        <v>615</v>
      </c>
      <c r="B1271" s="730" t="s">
        <v>616</v>
      </c>
      <c r="C1271" s="731" t="s">
        <v>636</v>
      </c>
      <c r="D1271" s="732" t="s">
        <v>637</v>
      </c>
      <c r="E1271" s="733">
        <v>50113001</v>
      </c>
      <c r="F1271" s="732" t="s">
        <v>654</v>
      </c>
      <c r="G1271" s="731" t="s">
        <v>662</v>
      </c>
      <c r="H1271" s="731">
        <v>228547</v>
      </c>
      <c r="I1271" s="731">
        <v>228547</v>
      </c>
      <c r="J1271" s="731" t="s">
        <v>1627</v>
      </c>
      <c r="K1271" s="731" t="s">
        <v>1628</v>
      </c>
      <c r="L1271" s="734">
        <v>621.5</v>
      </c>
      <c r="M1271" s="734">
        <v>1</v>
      </c>
      <c r="N1271" s="735">
        <v>621.5</v>
      </c>
    </row>
    <row r="1272" spans="1:14" ht="14.45" customHeight="1" x14ac:dyDescent="0.2">
      <c r="A1272" s="729" t="s">
        <v>615</v>
      </c>
      <c r="B1272" s="730" t="s">
        <v>616</v>
      </c>
      <c r="C1272" s="731" t="s">
        <v>636</v>
      </c>
      <c r="D1272" s="732" t="s">
        <v>637</v>
      </c>
      <c r="E1272" s="733">
        <v>50113001</v>
      </c>
      <c r="F1272" s="732" t="s">
        <v>654</v>
      </c>
      <c r="G1272" s="731" t="s">
        <v>662</v>
      </c>
      <c r="H1272" s="731">
        <v>166030</v>
      </c>
      <c r="I1272" s="731">
        <v>66030</v>
      </c>
      <c r="J1272" s="731" t="s">
        <v>1629</v>
      </c>
      <c r="K1272" s="731" t="s">
        <v>1630</v>
      </c>
      <c r="L1272" s="734">
        <v>29.91965527469333</v>
      </c>
      <c r="M1272" s="734">
        <v>29</v>
      </c>
      <c r="N1272" s="735">
        <v>867.67000296610661</v>
      </c>
    </row>
    <row r="1273" spans="1:14" ht="14.45" customHeight="1" x14ac:dyDescent="0.2">
      <c r="A1273" s="729" t="s">
        <v>615</v>
      </c>
      <c r="B1273" s="730" t="s">
        <v>616</v>
      </c>
      <c r="C1273" s="731" t="s">
        <v>636</v>
      </c>
      <c r="D1273" s="732" t="s">
        <v>637</v>
      </c>
      <c r="E1273" s="733">
        <v>50113001</v>
      </c>
      <c r="F1273" s="732" t="s">
        <v>654</v>
      </c>
      <c r="G1273" s="731" t="s">
        <v>662</v>
      </c>
      <c r="H1273" s="731">
        <v>105496</v>
      </c>
      <c r="I1273" s="731">
        <v>5496</v>
      </c>
      <c r="J1273" s="731" t="s">
        <v>1629</v>
      </c>
      <c r="K1273" s="731" t="s">
        <v>2212</v>
      </c>
      <c r="L1273" s="734">
        <v>75.319999999999979</v>
      </c>
      <c r="M1273" s="734">
        <v>1</v>
      </c>
      <c r="N1273" s="735">
        <v>75.319999999999979</v>
      </c>
    </row>
    <row r="1274" spans="1:14" ht="14.45" customHeight="1" x14ac:dyDescent="0.2">
      <c r="A1274" s="729" t="s">
        <v>615</v>
      </c>
      <c r="B1274" s="730" t="s">
        <v>616</v>
      </c>
      <c r="C1274" s="731" t="s">
        <v>636</v>
      </c>
      <c r="D1274" s="732" t="s">
        <v>637</v>
      </c>
      <c r="E1274" s="733">
        <v>50113001</v>
      </c>
      <c r="F1274" s="732" t="s">
        <v>654</v>
      </c>
      <c r="G1274" s="731" t="s">
        <v>662</v>
      </c>
      <c r="H1274" s="731">
        <v>153951</v>
      </c>
      <c r="I1274" s="731">
        <v>53951</v>
      </c>
      <c r="J1274" s="731" t="s">
        <v>1631</v>
      </c>
      <c r="K1274" s="731" t="s">
        <v>1632</v>
      </c>
      <c r="L1274" s="734">
        <v>183.29</v>
      </c>
      <c r="M1274" s="734">
        <v>2</v>
      </c>
      <c r="N1274" s="735">
        <v>366.58</v>
      </c>
    </row>
    <row r="1275" spans="1:14" ht="14.45" customHeight="1" x14ac:dyDescent="0.2">
      <c r="A1275" s="729" t="s">
        <v>615</v>
      </c>
      <c r="B1275" s="730" t="s">
        <v>616</v>
      </c>
      <c r="C1275" s="731" t="s">
        <v>636</v>
      </c>
      <c r="D1275" s="732" t="s">
        <v>637</v>
      </c>
      <c r="E1275" s="733">
        <v>50113001</v>
      </c>
      <c r="F1275" s="732" t="s">
        <v>654</v>
      </c>
      <c r="G1275" s="731" t="s">
        <v>662</v>
      </c>
      <c r="H1275" s="731">
        <v>153950</v>
      </c>
      <c r="I1275" s="731">
        <v>53950</v>
      </c>
      <c r="J1275" s="731" t="s">
        <v>1633</v>
      </c>
      <c r="K1275" s="731" t="s">
        <v>1634</v>
      </c>
      <c r="L1275" s="734">
        <v>91.430000000000021</v>
      </c>
      <c r="M1275" s="734">
        <v>2</v>
      </c>
      <c r="N1275" s="735">
        <v>182.86000000000004</v>
      </c>
    </row>
    <row r="1276" spans="1:14" ht="14.45" customHeight="1" x14ac:dyDescent="0.2">
      <c r="A1276" s="729" t="s">
        <v>615</v>
      </c>
      <c r="B1276" s="730" t="s">
        <v>616</v>
      </c>
      <c r="C1276" s="731" t="s">
        <v>636</v>
      </c>
      <c r="D1276" s="732" t="s">
        <v>637</v>
      </c>
      <c r="E1276" s="733">
        <v>50113001</v>
      </c>
      <c r="F1276" s="732" t="s">
        <v>654</v>
      </c>
      <c r="G1276" s="731" t="s">
        <v>662</v>
      </c>
      <c r="H1276" s="731">
        <v>233366</v>
      </c>
      <c r="I1276" s="731">
        <v>233366</v>
      </c>
      <c r="J1276" s="731" t="s">
        <v>1635</v>
      </c>
      <c r="K1276" s="731" t="s">
        <v>2213</v>
      </c>
      <c r="L1276" s="734">
        <v>45.49</v>
      </c>
      <c r="M1276" s="734">
        <v>3</v>
      </c>
      <c r="N1276" s="735">
        <v>136.47</v>
      </c>
    </row>
    <row r="1277" spans="1:14" ht="14.45" customHeight="1" x14ac:dyDescent="0.2">
      <c r="A1277" s="729" t="s">
        <v>615</v>
      </c>
      <c r="B1277" s="730" t="s">
        <v>616</v>
      </c>
      <c r="C1277" s="731" t="s">
        <v>636</v>
      </c>
      <c r="D1277" s="732" t="s">
        <v>637</v>
      </c>
      <c r="E1277" s="733">
        <v>50113001</v>
      </c>
      <c r="F1277" s="732" t="s">
        <v>654</v>
      </c>
      <c r="G1277" s="731" t="s">
        <v>662</v>
      </c>
      <c r="H1277" s="731">
        <v>233360</v>
      </c>
      <c r="I1277" s="731">
        <v>233360</v>
      </c>
      <c r="J1277" s="731" t="s">
        <v>1635</v>
      </c>
      <c r="K1277" s="731" t="s">
        <v>1636</v>
      </c>
      <c r="L1277" s="734">
        <v>23.65159090909091</v>
      </c>
      <c r="M1277" s="734">
        <v>44</v>
      </c>
      <c r="N1277" s="735">
        <v>1040.67</v>
      </c>
    </row>
    <row r="1278" spans="1:14" ht="14.45" customHeight="1" x14ac:dyDescent="0.2">
      <c r="A1278" s="729" t="s">
        <v>615</v>
      </c>
      <c r="B1278" s="730" t="s">
        <v>616</v>
      </c>
      <c r="C1278" s="731" t="s">
        <v>636</v>
      </c>
      <c r="D1278" s="732" t="s">
        <v>637</v>
      </c>
      <c r="E1278" s="733">
        <v>50113001</v>
      </c>
      <c r="F1278" s="732" t="s">
        <v>654</v>
      </c>
      <c r="G1278" s="731" t="s">
        <v>662</v>
      </c>
      <c r="H1278" s="731">
        <v>181714</v>
      </c>
      <c r="I1278" s="731">
        <v>181714</v>
      </c>
      <c r="J1278" s="731" t="s">
        <v>1637</v>
      </c>
      <c r="K1278" s="731" t="s">
        <v>1638</v>
      </c>
      <c r="L1278" s="734">
        <v>100.88000000000001</v>
      </c>
      <c r="M1278" s="734">
        <v>10</v>
      </c>
      <c r="N1278" s="735">
        <v>1008.8000000000001</v>
      </c>
    </row>
    <row r="1279" spans="1:14" ht="14.45" customHeight="1" x14ac:dyDescent="0.2">
      <c r="A1279" s="729" t="s">
        <v>615</v>
      </c>
      <c r="B1279" s="730" t="s">
        <v>616</v>
      </c>
      <c r="C1279" s="731" t="s">
        <v>636</v>
      </c>
      <c r="D1279" s="732" t="s">
        <v>637</v>
      </c>
      <c r="E1279" s="733">
        <v>50113001</v>
      </c>
      <c r="F1279" s="732" t="s">
        <v>654</v>
      </c>
      <c r="G1279" s="731" t="s">
        <v>662</v>
      </c>
      <c r="H1279" s="731">
        <v>242527</v>
      </c>
      <c r="I1279" s="731">
        <v>242527</v>
      </c>
      <c r="J1279" s="731" t="s">
        <v>1643</v>
      </c>
      <c r="K1279" s="731" t="s">
        <v>1644</v>
      </c>
      <c r="L1279" s="734">
        <v>245.39000000000001</v>
      </c>
      <c r="M1279" s="734">
        <v>2</v>
      </c>
      <c r="N1279" s="735">
        <v>490.78000000000003</v>
      </c>
    </row>
    <row r="1280" spans="1:14" ht="14.45" customHeight="1" x14ac:dyDescent="0.2">
      <c r="A1280" s="729" t="s">
        <v>615</v>
      </c>
      <c r="B1280" s="730" t="s">
        <v>616</v>
      </c>
      <c r="C1280" s="731" t="s">
        <v>636</v>
      </c>
      <c r="D1280" s="732" t="s">
        <v>637</v>
      </c>
      <c r="E1280" s="733">
        <v>50113001</v>
      </c>
      <c r="F1280" s="732" t="s">
        <v>654</v>
      </c>
      <c r="G1280" s="731" t="s">
        <v>662</v>
      </c>
      <c r="H1280" s="731">
        <v>846141</v>
      </c>
      <c r="I1280" s="731">
        <v>107794</v>
      </c>
      <c r="J1280" s="731" t="s">
        <v>1645</v>
      </c>
      <c r="K1280" s="731" t="s">
        <v>1646</v>
      </c>
      <c r="L1280" s="734">
        <v>202.76999999999995</v>
      </c>
      <c r="M1280" s="734">
        <v>1</v>
      </c>
      <c r="N1280" s="735">
        <v>202.76999999999995</v>
      </c>
    </row>
    <row r="1281" spans="1:14" ht="14.45" customHeight="1" x14ac:dyDescent="0.2">
      <c r="A1281" s="729" t="s">
        <v>615</v>
      </c>
      <c r="B1281" s="730" t="s">
        <v>616</v>
      </c>
      <c r="C1281" s="731" t="s">
        <v>636</v>
      </c>
      <c r="D1281" s="732" t="s">
        <v>637</v>
      </c>
      <c r="E1281" s="733">
        <v>50113001</v>
      </c>
      <c r="F1281" s="732" t="s">
        <v>654</v>
      </c>
      <c r="G1281" s="731" t="s">
        <v>662</v>
      </c>
      <c r="H1281" s="731">
        <v>849578</v>
      </c>
      <c r="I1281" s="731">
        <v>149480</v>
      </c>
      <c r="J1281" s="731" t="s">
        <v>1647</v>
      </c>
      <c r="K1281" s="731" t="s">
        <v>1648</v>
      </c>
      <c r="L1281" s="734">
        <v>64.109999999999971</v>
      </c>
      <c r="M1281" s="734">
        <v>2</v>
      </c>
      <c r="N1281" s="735">
        <v>128.21999999999994</v>
      </c>
    </row>
    <row r="1282" spans="1:14" ht="14.45" customHeight="1" x14ac:dyDescent="0.2">
      <c r="A1282" s="729" t="s">
        <v>615</v>
      </c>
      <c r="B1282" s="730" t="s">
        <v>616</v>
      </c>
      <c r="C1282" s="731" t="s">
        <v>636</v>
      </c>
      <c r="D1282" s="732" t="s">
        <v>637</v>
      </c>
      <c r="E1282" s="733">
        <v>50113002</v>
      </c>
      <c r="F1282" s="732" t="s">
        <v>1650</v>
      </c>
      <c r="G1282" s="731" t="s">
        <v>655</v>
      </c>
      <c r="H1282" s="731">
        <v>195947</v>
      </c>
      <c r="I1282" s="731">
        <v>95947</v>
      </c>
      <c r="J1282" s="731" t="s">
        <v>2214</v>
      </c>
      <c r="K1282" s="731" t="s">
        <v>2215</v>
      </c>
      <c r="L1282" s="734">
        <v>2496.8200000000002</v>
      </c>
      <c r="M1282" s="734">
        <v>2</v>
      </c>
      <c r="N1282" s="735">
        <v>4993.6400000000003</v>
      </c>
    </row>
    <row r="1283" spans="1:14" ht="14.45" customHeight="1" x14ac:dyDescent="0.2">
      <c r="A1283" s="729" t="s">
        <v>615</v>
      </c>
      <c r="B1283" s="730" t="s">
        <v>616</v>
      </c>
      <c r="C1283" s="731" t="s">
        <v>636</v>
      </c>
      <c r="D1283" s="732" t="s">
        <v>637</v>
      </c>
      <c r="E1283" s="733">
        <v>50113002</v>
      </c>
      <c r="F1283" s="732" t="s">
        <v>1650</v>
      </c>
      <c r="G1283" s="731" t="s">
        <v>655</v>
      </c>
      <c r="H1283" s="731">
        <v>149415</v>
      </c>
      <c r="I1283" s="731">
        <v>49415</v>
      </c>
      <c r="J1283" s="731" t="s">
        <v>1653</v>
      </c>
      <c r="K1283" s="731" t="s">
        <v>1654</v>
      </c>
      <c r="L1283" s="734">
        <v>1728.25</v>
      </c>
      <c r="M1283" s="734">
        <v>5</v>
      </c>
      <c r="N1283" s="735">
        <v>8641.25</v>
      </c>
    </row>
    <row r="1284" spans="1:14" ht="14.45" customHeight="1" x14ac:dyDescent="0.2">
      <c r="A1284" s="729" t="s">
        <v>615</v>
      </c>
      <c r="B1284" s="730" t="s">
        <v>616</v>
      </c>
      <c r="C1284" s="731" t="s">
        <v>636</v>
      </c>
      <c r="D1284" s="732" t="s">
        <v>637</v>
      </c>
      <c r="E1284" s="733">
        <v>50113002</v>
      </c>
      <c r="F1284" s="732" t="s">
        <v>1650</v>
      </c>
      <c r="G1284" s="731" t="s">
        <v>655</v>
      </c>
      <c r="H1284" s="731">
        <v>149409</v>
      </c>
      <c r="I1284" s="731">
        <v>49409</v>
      </c>
      <c r="J1284" s="731" t="s">
        <v>1655</v>
      </c>
      <c r="K1284" s="731" t="s">
        <v>1654</v>
      </c>
      <c r="L1284" s="734">
        <v>1366.6100000000001</v>
      </c>
      <c r="M1284" s="734">
        <v>17</v>
      </c>
      <c r="N1284" s="735">
        <v>23232.370000000003</v>
      </c>
    </row>
    <row r="1285" spans="1:14" ht="14.45" customHeight="1" x14ac:dyDescent="0.2">
      <c r="A1285" s="729" t="s">
        <v>615</v>
      </c>
      <c r="B1285" s="730" t="s">
        <v>616</v>
      </c>
      <c r="C1285" s="731" t="s">
        <v>636</v>
      </c>
      <c r="D1285" s="732" t="s">
        <v>637</v>
      </c>
      <c r="E1285" s="733">
        <v>50113002</v>
      </c>
      <c r="F1285" s="732" t="s">
        <v>1650</v>
      </c>
      <c r="G1285" s="731" t="s">
        <v>655</v>
      </c>
      <c r="H1285" s="731">
        <v>396914</v>
      </c>
      <c r="I1285" s="731">
        <v>52301</v>
      </c>
      <c r="J1285" s="731" t="s">
        <v>1656</v>
      </c>
      <c r="K1285" s="731" t="s">
        <v>1652</v>
      </c>
      <c r="L1285" s="734">
        <v>2221.34</v>
      </c>
      <c r="M1285" s="734">
        <v>8</v>
      </c>
      <c r="N1285" s="735">
        <v>17770.72</v>
      </c>
    </row>
    <row r="1286" spans="1:14" ht="14.45" customHeight="1" x14ac:dyDescent="0.2">
      <c r="A1286" s="729" t="s">
        <v>615</v>
      </c>
      <c r="B1286" s="730" t="s">
        <v>616</v>
      </c>
      <c r="C1286" s="731" t="s">
        <v>636</v>
      </c>
      <c r="D1286" s="732" t="s">
        <v>637</v>
      </c>
      <c r="E1286" s="733">
        <v>50113002</v>
      </c>
      <c r="F1286" s="732" t="s">
        <v>1650</v>
      </c>
      <c r="G1286" s="731" t="s">
        <v>655</v>
      </c>
      <c r="H1286" s="731">
        <v>233036</v>
      </c>
      <c r="I1286" s="731">
        <v>233036</v>
      </c>
      <c r="J1286" s="731" t="s">
        <v>2216</v>
      </c>
      <c r="K1286" s="731" t="s">
        <v>2217</v>
      </c>
      <c r="L1286" s="734">
        <v>2475</v>
      </c>
      <c r="M1286" s="734">
        <v>2</v>
      </c>
      <c r="N1286" s="735">
        <v>4950</v>
      </c>
    </row>
    <row r="1287" spans="1:14" ht="14.45" customHeight="1" x14ac:dyDescent="0.2">
      <c r="A1287" s="729" t="s">
        <v>615</v>
      </c>
      <c r="B1287" s="730" t="s">
        <v>616</v>
      </c>
      <c r="C1287" s="731" t="s">
        <v>636</v>
      </c>
      <c r="D1287" s="732" t="s">
        <v>637</v>
      </c>
      <c r="E1287" s="733">
        <v>50113002</v>
      </c>
      <c r="F1287" s="732" t="s">
        <v>1650</v>
      </c>
      <c r="G1287" s="731" t="s">
        <v>655</v>
      </c>
      <c r="H1287" s="731">
        <v>58629</v>
      </c>
      <c r="I1287" s="731">
        <v>58629</v>
      </c>
      <c r="J1287" s="731" t="s">
        <v>2218</v>
      </c>
      <c r="K1287" s="731" t="s">
        <v>1654</v>
      </c>
      <c r="L1287" s="734">
        <v>3267</v>
      </c>
      <c r="M1287" s="734">
        <v>2</v>
      </c>
      <c r="N1287" s="735">
        <v>6534</v>
      </c>
    </row>
    <row r="1288" spans="1:14" ht="14.45" customHeight="1" x14ac:dyDescent="0.2">
      <c r="A1288" s="729" t="s">
        <v>615</v>
      </c>
      <c r="B1288" s="730" t="s">
        <v>616</v>
      </c>
      <c r="C1288" s="731" t="s">
        <v>636</v>
      </c>
      <c r="D1288" s="732" t="s">
        <v>637</v>
      </c>
      <c r="E1288" s="733">
        <v>50113002</v>
      </c>
      <c r="F1288" s="732" t="s">
        <v>1650</v>
      </c>
      <c r="G1288" s="731" t="s">
        <v>655</v>
      </c>
      <c r="H1288" s="731">
        <v>103513</v>
      </c>
      <c r="I1288" s="731">
        <v>3513</v>
      </c>
      <c r="J1288" s="731" t="s">
        <v>1657</v>
      </c>
      <c r="K1288" s="731" t="s">
        <v>1658</v>
      </c>
      <c r="L1288" s="734">
        <v>2000</v>
      </c>
      <c r="M1288" s="734">
        <v>19</v>
      </c>
      <c r="N1288" s="735">
        <v>38000</v>
      </c>
    </row>
    <row r="1289" spans="1:14" ht="14.45" customHeight="1" x14ac:dyDescent="0.2">
      <c r="A1289" s="729" t="s">
        <v>615</v>
      </c>
      <c r="B1289" s="730" t="s">
        <v>616</v>
      </c>
      <c r="C1289" s="731" t="s">
        <v>636</v>
      </c>
      <c r="D1289" s="732" t="s">
        <v>637</v>
      </c>
      <c r="E1289" s="733">
        <v>50113002</v>
      </c>
      <c r="F1289" s="732" t="s">
        <v>1650</v>
      </c>
      <c r="G1289" s="731" t="s">
        <v>655</v>
      </c>
      <c r="H1289" s="731">
        <v>213095</v>
      </c>
      <c r="I1289" s="731">
        <v>213095</v>
      </c>
      <c r="J1289" s="731" t="s">
        <v>1659</v>
      </c>
      <c r="K1289" s="731" t="s">
        <v>1660</v>
      </c>
      <c r="L1289" s="734">
        <v>4361.37</v>
      </c>
      <c r="M1289" s="734">
        <v>9</v>
      </c>
      <c r="N1289" s="735">
        <v>39252.33</v>
      </c>
    </row>
    <row r="1290" spans="1:14" ht="14.45" customHeight="1" x14ac:dyDescent="0.2">
      <c r="A1290" s="729" t="s">
        <v>615</v>
      </c>
      <c r="B1290" s="730" t="s">
        <v>616</v>
      </c>
      <c r="C1290" s="731" t="s">
        <v>636</v>
      </c>
      <c r="D1290" s="732" t="s">
        <v>637</v>
      </c>
      <c r="E1290" s="733">
        <v>50113002</v>
      </c>
      <c r="F1290" s="732" t="s">
        <v>1650</v>
      </c>
      <c r="G1290" s="731" t="s">
        <v>655</v>
      </c>
      <c r="H1290" s="731">
        <v>103414</v>
      </c>
      <c r="I1290" s="731">
        <v>3414</v>
      </c>
      <c r="J1290" s="731" t="s">
        <v>1661</v>
      </c>
      <c r="K1290" s="731" t="s">
        <v>1658</v>
      </c>
      <c r="L1290" s="734">
        <v>2513.7399999999998</v>
      </c>
      <c r="M1290" s="734">
        <v>6</v>
      </c>
      <c r="N1290" s="735">
        <v>15082.439999999999</v>
      </c>
    </row>
    <row r="1291" spans="1:14" ht="14.45" customHeight="1" x14ac:dyDescent="0.2">
      <c r="A1291" s="729" t="s">
        <v>615</v>
      </c>
      <c r="B1291" s="730" t="s">
        <v>616</v>
      </c>
      <c r="C1291" s="731" t="s">
        <v>636</v>
      </c>
      <c r="D1291" s="732" t="s">
        <v>637</v>
      </c>
      <c r="E1291" s="733">
        <v>50113002</v>
      </c>
      <c r="F1291" s="732" t="s">
        <v>1650</v>
      </c>
      <c r="G1291" s="731" t="s">
        <v>655</v>
      </c>
      <c r="H1291" s="731">
        <v>110996</v>
      </c>
      <c r="I1291" s="731">
        <v>10996</v>
      </c>
      <c r="J1291" s="731" t="s">
        <v>2219</v>
      </c>
      <c r="K1291" s="731" t="s">
        <v>1658</v>
      </c>
      <c r="L1291" s="734">
        <v>2400</v>
      </c>
      <c r="M1291" s="734">
        <v>3</v>
      </c>
      <c r="N1291" s="735">
        <v>7200</v>
      </c>
    </row>
    <row r="1292" spans="1:14" ht="14.45" customHeight="1" x14ac:dyDescent="0.2">
      <c r="A1292" s="729" t="s">
        <v>615</v>
      </c>
      <c r="B1292" s="730" t="s">
        <v>616</v>
      </c>
      <c r="C1292" s="731" t="s">
        <v>636</v>
      </c>
      <c r="D1292" s="732" t="s">
        <v>637</v>
      </c>
      <c r="E1292" s="733">
        <v>50113002</v>
      </c>
      <c r="F1292" s="732" t="s">
        <v>1650</v>
      </c>
      <c r="G1292" s="731" t="s">
        <v>655</v>
      </c>
      <c r="H1292" s="731">
        <v>397371</v>
      </c>
      <c r="I1292" s="731">
        <v>157110</v>
      </c>
      <c r="J1292" s="731" t="s">
        <v>1667</v>
      </c>
      <c r="K1292" s="731" t="s">
        <v>1668</v>
      </c>
      <c r="L1292" s="734">
        <v>3603.6</v>
      </c>
      <c r="M1292" s="734">
        <v>10</v>
      </c>
      <c r="N1292" s="735">
        <v>36036</v>
      </c>
    </row>
    <row r="1293" spans="1:14" ht="14.45" customHeight="1" x14ac:dyDescent="0.2">
      <c r="A1293" s="729" t="s">
        <v>615</v>
      </c>
      <c r="B1293" s="730" t="s">
        <v>616</v>
      </c>
      <c r="C1293" s="731" t="s">
        <v>636</v>
      </c>
      <c r="D1293" s="732" t="s">
        <v>637</v>
      </c>
      <c r="E1293" s="733">
        <v>50113002</v>
      </c>
      <c r="F1293" s="732" t="s">
        <v>1650</v>
      </c>
      <c r="G1293" s="731" t="s">
        <v>655</v>
      </c>
      <c r="H1293" s="731">
        <v>500716</v>
      </c>
      <c r="I1293" s="731">
        <v>157112</v>
      </c>
      <c r="J1293" s="731" t="s">
        <v>1667</v>
      </c>
      <c r="K1293" s="731" t="s">
        <v>1669</v>
      </c>
      <c r="L1293" s="734">
        <v>3192.6400000000003</v>
      </c>
      <c r="M1293" s="734">
        <v>10</v>
      </c>
      <c r="N1293" s="735">
        <v>31926.400000000001</v>
      </c>
    </row>
    <row r="1294" spans="1:14" ht="14.45" customHeight="1" x14ac:dyDescent="0.2">
      <c r="A1294" s="729" t="s">
        <v>615</v>
      </c>
      <c r="B1294" s="730" t="s">
        <v>616</v>
      </c>
      <c r="C1294" s="731" t="s">
        <v>636</v>
      </c>
      <c r="D1294" s="732" t="s">
        <v>637</v>
      </c>
      <c r="E1294" s="733">
        <v>50113002</v>
      </c>
      <c r="F1294" s="732" t="s">
        <v>1650</v>
      </c>
      <c r="G1294" s="731" t="s">
        <v>655</v>
      </c>
      <c r="H1294" s="731">
        <v>118734</v>
      </c>
      <c r="I1294" s="731">
        <v>18734</v>
      </c>
      <c r="J1294" s="731" t="s">
        <v>2220</v>
      </c>
      <c r="K1294" s="731" t="s">
        <v>2221</v>
      </c>
      <c r="L1294" s="734">
        <v>2739.17</v>
      </c>
      <c r="M1294" s="734">
        <v>1</v>
      </c>
      <c r="N1294" s="735">
        <v>2739.17</v>
      </c>
    </row>
    <row r="1295" spans="1:14" ht="14.45" customHeight="1" x14ac:dyDescent="0.2">
      <c r="A1295" s="729" t="s">
        <v>615</v>
      </c>
      <c r="B1295" s="730" t="s">
        <v>616</v>
      </c>
      <c r="C1295" s="731" t="s">
        <v>636</v>
      </c>
      <c r="D1295" s="732" t="s">
        <v>637</v>
      </c>
      <c r="E1295" s="733">
        <v>50113004</v>
      </c>
      <c r="F1295" s="732" t="s">
        <v>2222</v>
      </c>
      <c r="G1295" s="731" t="s">
        <v>655</v>
      </c>
      <c r="H1295" s="731">
        <v>502441</v>
      </c>
      <c r="I1295" s="731">
        <v>0</v>
      </c>
      <c r="J1295" s="731" t="s">
        <v>2223</v>
      </c>
      <c r="K1295" s="731" t="s">
        <v>2224</v>
      </c>
      <c r="L1295" s="734">
        <v>1343.4904878048781</v>
      </c>
      <c r="M1295" s="734">
        <v>41</v>
      </c>
      <c r="N1295" s="735">
        <v>55083.11</v>
      </c>
    </row>
    <row r="1296" spans="1:14" ht="14.45" customHeight="1" x14ac:dyDescent="0.2">
      <c r="A1296" s="729" t="s">
        <v>615</v>
      </c>
      <c r="B1296" s="730" t="s">
        <v>616</v>
      </c>
      <c r="C1296" s="731" t="s">
        <v>636</v>
      </c>
      <c r="D1296" s="732" t="s">
        <v>637</v>
      </c>
      <c r="E1296" s="733">
        <v>50113006</v>
      </c>
      <c r="F1296" s="732" t="s">
        <v>1670</v>
      </c>
      <c r="G1296" s="731" t="s">
        <v>662</v>
      </c>
      <c r="H1296" s="731">
        <v>217108</v>
      </c>
      <c r="I1296" s="731">
        <v>217108</v>
      </c>
      <c r="J1296" s="731" t="s">
        <v>2225</v>
      </c>
      <c r="K1296" s="731" t="s">
        <v>1672</v>
      </c>
      <c r="L1296" s="734">
        <v>128.48000000000002</v>
      </c>
      <c r="M1296" s="734">
        <v>2</v>
      </c>
      <c r="N1296" s="735">
        <v>256.96000000000004</v>
      </c>
    </row>
    <row r="1297" spans="1:14" ht="14.45" customHeight="1" x14ac:dyDescent="0.2">
      <c r="A1297" s="729" t="s">
        <v>615</v>
      </c>
      <c r="B1297" s="730" t="s">
        <v>616</v>
      </c>
      <c r="C1297" s="731" t="s">
        <v>636</v>
      </c>
      <c r="D1297" s="732" t="s">
        <v>637</v>
      </c>
      <c r="E1297" s="733">
        <v>50113006</v>
      </c>
      <c r="F1297" s="732" t="s">
        <v>1670</v>
      </c>
      <c r="G1297" s="731" t="s">
        <v>662</v>
      </c>
      <c r="H1297" s="731">
        <v>217110</v>
      </c>
      <c r="I1297" s="731">
        <v>217110</v>
      </c>
      <c r="J1297" s="731" t="s">
        <v>2226</v>
      </c>
      <c r="K1297" s="731" t="s">
        <v>1672</v>
      </c>
      <c r="L1297" s="734">
        <v>128.47999999999999</v>
      </c>
      <c r="M1297" s="734">
        <v>2</v>
      </c>
      <c r="N1297" s="735">
        <v>256.95999999999998</v>
      </c>
    </row>
    <row r="1298" spans="1:14" ht="14.45" customHeight="1" x14ac:dyDescent="0.2">
      <c r="A1298" s="729" t="s">
        <v>615</v>
      </c>
      <c r="B1298" s="730" t="s">
        <v>616</v>
      </c>
      <c r="C1298" s="731" t="s">
        <v>636</v>
      </c>
      <c r="D1298" s="732" t="s">
        <v>637</v>
      </c>
      <c r="E1298" s="733">
        <v>50113006</v>
      </c>
      <c r="F1298" s="732" t="s">
        <v>1670</v>
      </c>
      <c r="G1298" s="731" t="s">
        <v>662</v>
      </c>
      <c r="H1298" s="731">
        <v>33833</v>
      </c>
      <c r="I1298" s="731">
        <v>33833</v>
      </c>
      <c r="J1298" s="731" t="s">
        <v>1671</v>
      </c>
      <c r="K1298" s="731" t="s">
        <v>1672</v>
      </c>
      <c r="L1298" s="734">
        <v>163.81</v>
      </c>
      <c r="M1298" s="734">
        <v>11</v>
      </c>
      <c r="N1298" s="735">
        <v>1801.91</v>
      </c>
    </row>
    <row r="1299" spans="1:14" ht="14.45" customHeight="1" x14ac:dyDescent="0.2">
      <c r="A1299" s="729" t="s">
        <v>615</v>
      </c>
      <c r="B1299" s="730" t="s">
        <v>616</v>
      </c>
      <c r="C1299" s="731" t="s">
        <v>636</v>
      </c>
      <c r="D1299" s="732" t="s">
        <v>637</v>
      </c>
      <c r="E1299" s="733">
        <v>50113006</v>
      </c>
      <c r="F1299" s="732" t="s">
        <v>1670</v>
      </c>
      <c r="G1299" s="731" t="s">
        <v>655</v>
      </c>
      <c r="H1299" s="731">
        <v>217087</v>
      </c>
      <c r="I1299" s="731">
        <v>217087</v>
      </c>
      <c r="J1299" s="731" t="s">
        <v>1673</v>
      </c>
      <c r="K1299" s="731" t="s">
        <v>1672</v>
      </c>
      <c r="L1299" s="734">
        <v>163.80999999999997</v>
      </c>
      <c r="M1299" s="734">
        <v>13</v>
      </c>
      <c r="N1299" s="735">
        <v>2129.5299999999997</v>
      </c>
    </row>
    <row r="1300" spans="1:14" ht="14.45" customHeight="1" x14ac:dyDescent="0.2">
      <c r="A1300" s="729" t="s">
        <v>615</v>
      </c>
      <c r="B1300" s="730" t="s">
        <v>616</v>
      </c>
      <c r="C1300" s="731" t="s">
        <v>636</v>
      </c>
      <c r="D1300" s="732" t="s">
        <v>637</v>
      </c>
      <c r="E1300" s="733">
        <v>50113006</v>
      </c>
      <c r="F1300" s="732" t="s">
        <v>1670</v>
      </c>
      <c r="G1300" s="731" t="s">
        <v>655</v>
      </c>
      <c r="H1300" s="731">
        <v>217088</v>
      </c>
      <c r="I1300" s="731">
        <v>217088</v>
      </c>
      <c r="J1300" s="731" t="s">
        <v>1674</v>
      </c>
      <c r="K1300" s="731" t="s">
        <v>1672</v>
      </c>
      <c r="L1300" s="734">
        <v>163.80999999999997</v>
      </c>
      <c r="M1300" s="734">
        <v>17</v>
      </c>
      <c r="N1300" s="735">
        <v>2784.7699999999995</v>
      </c>
    </row>
    <row r="1301" spans="1:14" ht="14.45" customHeight="1" x14ac:dyDescent="0.2">
      <c r="A1301" s="729" t="s">
        <v>615</v>
      </c>
      <c r="B1301" s="730" t="s">
        <v>616</v>
      </c>
      <c r="C1301" s="731" t="s">
        <v>636</v>
      </c>
      <c r="D1301" s="732" t="s">
        <v>637</v>
      </c>
      <c r="E1301" s="733">
        <v>50113006</v>
      </c>
      <c r="F1301" s="732" t="s">
        <v>1670</v>
      </c>
      <c r="G1301" s="731" t="s">
        <v>655</v>
      </c>
      <c r="H1301" s="731">
        <v>397803</v>
      </c>
      <c r="I1301" s="731">
        <v>217084</v>
      </c>
      <c r="J1301" s="731" t="s">
        <v>1675</v>
      </c>
      <c r="K1301" s="731" t="s">
        <v>1676</v>
      </c>
      <c r="L1301" s="734">
        <v>1776.75</v>
      </c>
      <c r="M1301" s="734">
        <v>3</v>
      </c>
      <c r="N1301" s="735">
        <v>5330.25</v>
      </c>
    </row>
    <row r="1302" spans="1:14" ht="14.45" customHeight="1" x14ac:dyDescent="0.2">
      <c r="A1302" s="729" t="s">
        <v>615</v>
      </c>
      <c r="B1302" s="730" t="s">
        <v>616</v>
      </c>
      <c r="C1302" s="731" t="s">
        <v>636</v>
      </c>
      <c r="D1302" s="732" t="s">
        <v>637</v>
      </c>
      <c r="E1302" s="733">
        <v>50113006</v>
      </c>
      <c r="F1302" s="732" t="s">
        <v>1670</v>
      </c>
      <c r="G1302" s="731" t="s">
        <v>655</v>
      </c>
      <c r="H1302" s="731">
        <v>33036</v>
      </c>
      <c r="I1302" s="731">
        <v>33036</v>
      </c>
      <c r="J1302" s="731" t="s">
        <v>2227</v>
      </c>
      <c r="K1302" s="731" t="s">
        <v>1676</v>
      </c>
      <c r="L1302" s="734">
        <v>1336.875</v>
      </c>
      <c r="M1302" s="734">
        <v>4</v>
      </c>
      <c r="N1302" s="735">
        <v>5347.5</v>
      </c>
    </row>
    <row r="1303" spans="1:14" ht="14.45" customHeight="1" x14ac:dyDescent="0.2">
      <c r="A1303" s="729" t="s">
        <v>615</v>
      </c>
      <c r="B1303" s="730" t="s">
        <v>616</v>
      </c>
      <c r="C1303" s="731" t="s">
        <v>636</v>
      </c>
      <c r="D1303" s="732" t="s">
        <v>637</v>
      </c>
      <c r="E1303" s="733">
        <v>50113006</v>
      </c>
      <c r="F1303" s="732" t="s">
        <v>1670</v>
      </c>
      <c r="G1303" s="731" t="s">
        <v>662</v>
      </c>
      <c r="H1303" s="731">
        <v>217005</v>
      </c>
      <c r="I1303" s="731">
        <v>217005</v>
      </c>
      <c r="J1303" s="731" t="s">
        <v>2228</v>
      </c>
      <c r="K1303" s="731" t="s">
        <v>1672</v>
      </c>
      <c r="L1303" s="734">
        <v>121.85333333333332</v>
      </c>
      <c r="M1303" s="734">
        <v>1</v>
      </c>
      <c r="N1303" s="735">
        <v>121.85333333333332</v>
      </c>
    </row>
    <row r="1304" spans="1:14" ht="14.45" customHeight="1" x14ac:dyDescent="0.2">
      <c r="A1304" s="729" t="s">
        <v>615</v>
      </c>
      <c r="B1304" s="730" t="s">
        <v>616</v>
      </c>
      <c r="C1304" s="731" t="s">
        <v>636</v>
      </c>
      <c r="D1304" s="732" t="s">
        <v>637</v>
      </c>
      <c r="E1304" s="733">
        <v>50113006</v>
      </c>
      <c r="F1304" s="732" t="s">
        <v>1670</v>
      </c>
      <c r="G1304" s="731" t="s">
        <v>655</v>
      </c>
      <c r="H1304" s="731">
        <v>849637</v>
      </c>
      <c r="I1304" s="731">
        <v>0</v>
      </c>
      <c r="J1304" s="731" t="s">
        <v>2229</v>
      </c>
      <c r="K1304" s="731" t="s">
        <v>329</v>
      </c>
      <c r="L1304" s="734">
        <v>284.95</v>
      </c>
      <c r="M1304" s="734">
        <v>12</v>
      </c>
      <c r="N1304" s="735">
        <v>3419.3999999999996</v>
      </c>
    </row>
    <row r="1305" spans="1:14" ht="14.45" customHeight="1" x14ac:dyDescent="0.2">
      <c r="A1305" s="729" t="s">
        <v>615</v>
      </c>
      <c r="B1305" s="730" t="s">
        <v>616</v>
      </c>
      <c r="C1305" s="731" t="s">
        <v>636</v>
      </c>
      <c r="D1305" s="732" t="s">
        <v>637</v>
      </c>
      <c r="E1305" s="733">
        <v>50113006</v>
      </c>
      <c r="F1305" s="732" t="s">
        <v>1670</v>
      </c>
      <c r="G1305" s="731" t="s">
        <v>662</v>
      </c>
      <c r="H1305" s="731">
        <v>33855</v>
      </c>
      <c r="I1305" s="731">
        <v>33855</v>
      </c>
      <c r="J1305" s="731" t="s">
        <v>2230</v>
      </c>
      <c r="K1305" s="731" t="s">
        <v>2231</v>
      </c>
      <c r="L1305" s="734">
        <v>181.9375</v>
      </c>
      <c r="M1305" s="734">
        <v>16</v>
      </c>
      <c r="N1305" s="735">
        <v>2911</v>
      </c>
    </row>
    <row r="1306" spans="1:14" ht="14.45" customHeight="1" x14ac:dyDescent="0.2">
      <c r="A1306" s="729" t="s">
        <v>615</v>
      </c>
      <c r="B1306" s="730" t="s">
        <v>616</v>
      </c>
      <c r="C1306" s="731" t="s">
        <v>636</v>
      </c>
      <c r="D1306" s="732" t="s">
        <v>637</v>
      </c>
      <c r="E1306" s="733">
        <v>50113006</v>
      </c>
      <c r="F1306" s="732" t="s">
        <v>1670</v>
      </c>
      <c r="G1306" s="731" t="s">
        <v>655</v>
      </c>
      <c r="H1306" s="731">
        <v>217463</v>
      </c>
      <c r="I1306" s="731">
        <v>217463</v>
      </c>
      <c r="J1306" s="731" t="s">
        <v>2232</v>
      </c>
      <c r="K1306" s="731" t="s">
        <v>2233</v>
      </c>
      <c r="L1306" s="734">
        <v>203.20463208175752</v>
      </c>
      <c r="M1306" s="734">
        <v>54</v>
      </c>
      <c r="N1306" s="735">
        <v>10973.050132414906</v>
      </c>
    </row>
    <row r="1307" spans="1:14" ht="14.45" customHeight="1" x14ac:dyDescent="0.2">
      <c r="A1307" s="729" t="s">
        <v>615</v>
      </c>
      <c r="B1307" s="730" t="s">
        <v>616</v>
      </c>
      <c r="C1307" s="731" t="s">
        <v>636</v>
      </c>
      <c r="D1307" s="732" t="s">
        <v>637</v>
      </c>
      <c r="E1307" s="733">
        <v>50113006</v>
      </c>
      <c r="F1307" s="732" t="s">
        <v>1670</v>
      </c>
      <c r="G1307" s="731" t="s">
        <v>662</v>
      </c>
      <c r="H1307" s="731">
        <v>33741</v>
      </c>
      <c r="I1307" s="731">
        <v>33741</v>
      </c>
      <c r="J1307" s="731" t="s">
        <v>1679</v>
      </c>
      <c r="K1307" s="731" t="s">
        <v>1680</v>
      </c>
      <c r="L1307" s="734">
        <v>111.80999999999999</v>
      </c>
      <c r="M1307" s="734">
        <v>7</v>
      </c>
      <c r="N1307" s="735">
        <v>782.67</v>
      </c>
    </row>
    <row r="1308" spans="1:14" ht="14.45" customHeight="1" x14ac:dyDescent="0.2">
      <c r="A1308" s="729" t="s">
        <v>615</v>
      </c>
      <c r="B1308" s="730" t="s">
        <v>616</v>
      </c>
      <c r="C1308" s="731" t="s">
        <v>636</v>
      </c>
      <c r="D1308" s="732" t="s">
        <v>637</v>
      </c>
      <c r="E1308" s="733">
        <v>50113006</v>
      </c>
      <c r="F1308" s="732" t="s">
        <v>1670</v>
      </c>
      <c r="G1308" s="731" t="s">
        <v>662</v>
      </c>
      <c r="H1308" s="731">
        <v>33897</v>
      </c>
      <c r="I1308" s="731">
        <v>33897</v>
      </c>
      <c r="J1308" s="731" t="s">
        <v>1681</v>
      </c>
      <c r="K1308" s="731" t="s">
        <v>1680</v>
      </c>
      <c r="L1308" s="734">
        <v>111.81000000000002</v>
      </c>
      <c r="M1308" s="734">
        <v>4</v>
      </c>
      <c r="N1308" s="735">
        <v>447.24000000000007</v>
      </c>
    </row>
    <row r="1309" spans="1:14" ht="14.45" customHeight="1" x14ac:dyDescent="0.2">
      <c r="A1309" s="729" t="s">
        <v>615</v>
      </c>
      <c r="B1309" s="730" t="s">
        <v>616</v>
      </c>
      <c r="C1309" s="731" t="s">
        <v>636</v>
      </c>
      <c r="D1309" s="732" t="s">
        <v>637</v>
      </c>
      <c r="E1309" s="733">
        <v>50113006</v>
      </c>
      <c r="F1309" s="732" t="s">
        <v>1670</v>
      </c>
      <c r="G1309" s="731" t="s">
        <v>662</v>
      </c>
      <c r="H1309" s="731">
        <v>33742</v>
      </c>
      <c r="I1309" s="731">
        <v>33742</v>
      </c>
      <c r="J1309" s="731" t="s">
        <v>1682</v>
      </c>
      <c r="K1309" s="731" t="s">
        <v>1680</v>
      </c>
      <c r="L1309" s="734">
        <v>111.80999999999999</v>
      </c>
      <c r="M1309" s="734">
        <v>5</v>
      </c>
      <c r="N1309" s="735">
        <v>559.04999999999995</v>
      </c>
    </row>
    <row r="1310" spans="1:14" ht="14.45" customHeight="1" x14ac:dyDescent="0.2">
      <c r="A1310" s="729" t="s">
        <v>615</v>
      </c>
      <c r="B1310" s="730" t="s">
        <v>616</v>
      </c>
      <c r="C1310" s="731" t="s">
        <v>636</v>
      </c>
      <c r="D1310" s="732" t="s">
        <v>637</v>
      </c>
      <c r="E1310" s="733">
        <v>50113006</v>
      </c>
      <c r="F1310" s="732" t="s">
        <v>1670</v>
      </c>
      <c r="G1310" s="731" t="s">
        <v>662</v>
      </c>
      <c r="H1310" s="731">
        <v>33740</v>
      </c>
      <c r="I1310" s="731">
        <v>33740</v>
      </c>
      <c r="J1310" s="731" t="s">
        <v>1683</v>
      </c>
      <c r="K1310" s="731" t="s">
        <v>1680</v>
      </c>
      <c r="L1310" s="734">
        <v>111.8100020921984</v>
      </c>
      <c r="M1310" s="734">
        <v>5</v>
      </c>
      <c r="N1310" s="735">
        <v>559.05001046099198</v>
      </c>
    </row>
    <row r="1311" spans="1:14" ht="14.45" customHeight="1" x14ac:dyDescent="0.2">
      <c r="A1311" s="729" t="s">
        <v>615</v>
      </c>
      <c r="B1311" s="730" t="s">
        <v>616</v>
      </c>
      <c r="C1311" s="731" t="s">
        <v>636</v>
      </c>
      <c r="D1311" s="732" t="s">
        <v>637</v>
      </c>
      <c r="E1311" s="733">
        <v>50113006</v>
      </c>
      <c r="F1311" s="732" t="s">
        <v>1670</v>
      </c>
      <c r="G1311" s="731" t="s">
        <v>662</v>
      </c>
      <c r="H1311" s="731">
        <v>33739</v>
      </c>
      <c r="I1311" s="731">
        <v>33739</v>
      </c>
      <c r="J1311" s="731" t="s">
        <v>1684</v>
      </c>
      <c r="K1311" s="731" t="s">
        <v>1680</v>
      </c>
      <c r="L1311" s="734">
        <v>111.80999999999999</v>
      </c>
      <c r="M1311" s="734">
        <v>8</v>
      </c>
      <c r="N1311" s="735">
        <v>894.4799999999999</v>
      </c>
    </row>
    <row r="1312" spans="1:14" ht="14.45" customHeight="1" x14ac:dyDescent="0.2">
      <c r="A1312" s="729" t="s">
        <v>615</v>
      </c>
      <c r="B1312" s="730" t="s">
        <v>616</v>
      </c>
      <c r="C1312" s="731" t="s">
        <v>636</v>
      </c>
      <c r="D1312" s="732" t="s">
        <v>637</v>
      </c>
      <c r="E1312" s="733">
        <v>50113006</v>
      </c>
      <c r="F1312" s="732" t="s">
        <v>1670</v>
      </c>
      <c r="G1312" s="731" t="s">
        <v>662</v>
      </c>
      <c r="H1312" s="731">
        <v>846763</v>
      </c>
      <c r="I1312" s="731">
        <v>33419</v>
      </c>
      <c r="J1312" s="731" t="s">
        <v>2234</v>
      </c>
      <c r="K1312" s="731" t="s">
        <v>1680</v>
      </c>
      <c r="L1312" s="734">
        <v>138.54000000000002</v>
      </c>
      <c r="M1312" s="734">
        <v>5</v>
      </c>
      <c r="N1312" s="735">
        <v>692.7</v>
      </c>
    </row>
    <row r="1313" spans="1:14" ht="14.45" customHeight="1" x14ac:dyDescent="0.2">
      <c r="A1313" s="729" t="s">
        <v>615</v>
      </c>
      <c r="B1313" s="730" t="s">
        <v>616</v>
      </c>
      <c r="C1313" s="731" t="s">
        <v>636</v>
      </c>
      <c r="D1313" s="732" t="s">
        <v>637</v>
      </c>
      <c r="E1313" s="733">
        <v>50113006</v>
      </c>
      <c r="F1313" s="732" t="s">
        <v>1670</v>
      </c>
      <c r="G1313" s="731" t="s">
        <v>662</v>
      </c>
      <c r="H1313" s="731">
        <v>846764</v>
      </c>
      <c r="I1313" s="731">
        <v>33418</v>
      </c>
      <c r="J1313" s="731" t="s">
        <v>2235</v>
      </c>
      <c r="K1313" s="731" t="s">
        <v>1680</v>
      </c>
      <c r="L1313" s="734">
        <v>138.54000400709992</v>
      </c>
      <c r="M1313" s="734">
        <v>2</v>
      </c>
      <c r="N1313" s="735">
        <v>277.08000801419985</v>
      </c>
    </row>
    <row r="1314" spans="1:14" ht="14.45" customHeight="1" x14ac:dyDescent="0.2">
      <c r="A1314" s="729" t="s">
        <v>615</v>
      </c>
      <c r="B1314" s="730" t="s">
        <v>616</v>
      </c>
      <c r="C1314" s="731" t="s">
        <v>636</v>
      </c>
      <c r="D1314" s="732" t="s">
        <v>637</v>
      </c>
      <c r="E1314" s="733">
        <v>50113006</v>
      </c>
      <c r="F1314" s="732" t="s">
        <v>1670</v>
      </c>
      <c r="G1314" s="731" t="s">
        <v>662</v>
      </c>
      <c r="H1314" s="731">
        <v>846765</v>
      </c>
      <c r="I1314" s="731">
        <v>33421</v>
      </c>
      <c r="J1314" s="731" t="s">
        <v>1685</v>
      </c>
      <c r="K1314" s="731" t="s">
        <v>1680</v>
      </c>
      <c r="L1314" s="734">
        <v>138.54</v>
      </c>
      <c r="M1314" s="734">
        <v>3</v>
      </c>
      <c r="N1314" s="735">
        <v>415.62</v>
      </c>
    </row>
    <row r="1315" spans="1:14" ht="14.45" customHeight="1" x14ac:dyDescent="0.2">
      <c r="A1315" s="729" t="s">
        <v>615</v>
      </c>
      <c r="B1315" s="730" t="s">
        <v>616</v>
      </c>
      <c r="C1315" s="731" t="s">
        <v>636</v>
      </c>
      <c r="D1315" s="732" t="s">
        <v>637</v>
      </c>
      <c r="E1315" s="733">
        <v>50113006</v>
      </c>
      <c r="F1315" s="732" t="s">
        <v>1670</v>
      </c>
      <c r="G1315" s="731" t="s">
        <v>662</v>
      </c>
      <c r="H1315" s="731">
        <v>33865</v>
      </c>
      <c r="I1315" s="731">
        <v>33865</v>
      </c>
      <c r="J1315" s="731" t="s">
        <v>2236</v>
      </c>
      <c r="K1315" s="731" t="s">
        <v>1680</v>
      </c>
      <c r="L1315" s="734">
        <v>138.54</v>
      </c>
      <c r="M1315" s="734">
        <v>3</v>
      </c>
      <c r="N1315" s="735">
        <v>415.62</v>
      </c>
    </row>
    <row r="1316" spans="1:14" ht="14.45" customHeight="1" x14ac:dyDescent="0.2">
      <c r="A1316" s="729" t="s">
        <v>615</v>
      </c>
      <c r="B1316" s="730" t="s">
        <v>616</v>
      </c>
      <c r="C1316" s="731" t="s">
        <v>636</v>
      </c>
      <c r="D1316" s="732" t="s">
        <v>637</v>
      </c>
      <c r="E1316" s="733">
        <v>50113006</v>
      </c>
      <c r="F1316" s="732" t="s">
        <v>1670</v>
      </c>
      <c r="G1316" s="731" t="s">
        <v>662</v>
      </c>
      <c r="H1316" s="731">
        <v>33866</v>
      </c>
      <c r="I1316" s="731">
        <v>33866</v>
      </c>
      <c r="J1316" s="731" t="s">
        <v>1686</v>
      </c>
      <c r="K1316" s="731" t="s">
        <v>1680</v>
      </c>
      <c r="L1316" s="734">
        <v>138.53999999999996</v>
      </c>
      <c r="M1316" s="734">
        <v>11</v>
      </c>
      <c r="N1316" s="735">
        <v>1523.9399999999996</v>
      </c>
    </row>
    <row r="1317" spans="1:14" ht="14.45" customHeight="1" x14ac:dyDescent="0.2">
      <c r="A1317" s="729" t="s">
        <v>615</v>
      </c>
      <c r="B1317" s="730" t="s">
        <v>616</v>
      </c>
      <c r="C1317" s="731" t="s">
        <v>636</v>
      </c>
      <c r="D1317" s="732" t="s">
        <v>637</v>
      </c>
      <c r="E1317" s="733">
        <v>50113006</v>
      </c>
      <c r="F1317" s="732" t="s">
        <v>1670</v>
      </c>
      <c r="G1317" s="731" t="s">
        <v>662</v>
      </c>
      <c r="H1317" s="731">
        <v>846766</v>
      </c>
      <c r="I1317" s="731">
        <v>33420</v>
      </c>
      <c r="J1317" s="731" t="s">
        <v>2237</v>
      </c>
      <c r="K1317" s="731" t="s">
        <v>1680</v>
      </c>
      <c r="L1317" s="734">
        <v>138.54</v>
      </c>
      <c r="M1317" s="734">
        <v>2</v>
      </c>
      <c r="N1317" s="735">
        <v>277.08</v>
      </c>
    </row>
    <row r="1318" spans="1:14" ht="14.45" customHeight="1" x14ac:dyDescent="0.2">
      <c r="A1318" s="729" t="s">
        <v>615</v>
      </c>
      <c r="B1318" s="730" t="s">
        <v>616</v>
      </c>
      <c r="C1318" s="731" t="s">
        <v>636</v>
      </c>
      <c r="D1318" s="732" t="s">
        <v>637</v>
      </c>
      <c r="E1318" s="733">
        <v>50113006</v>
      </c>
      <c r="F1318" s="732" t="s">
        <v>1670</v>
      </c>
      <c r="G1318" s="731" t="s">
        <v>662</v>
      </c>
      <c r="H1318" s="731">
        <v>987792</v>
      </c>
      <c r="I1318" s="731">
        <v>33749</v>
      </c>
      <c r="J1318" s="731" t="s">
        <v>1687</v>
      </c>
      <c r="K1318" s="731" t="s">
        <v>1688</v>
      </c>
      <c r="L1318" s="734">
        <v>96.550000000000011</v>
      </c>
      <c r="M1318" s="734">
        <v>11</v>
      </c>
      <c r="N1318" s="735">
        <v>1062.0500000000002</v>
      </c>
    </row>
    <row r="1319" spans="1:14" ht="14.45" customHeight="1" x14ac:dyDescent="0.2">
      <c r="A1319" s="729" t="s">
        <v>615</v>
      </c>
      <c r="B1319" s="730" t="s">
        <v>616</v>
      </c>
      <c r="C1319" s="731" t="s">
        <v>636</v>
      </c>
      <c r="D1319" s="732" t="s">
        <v>637</v>
      </c>
      <c r="E1319" s="733">
        <v>50113006</v>
      </c>
      <c r="F1319" s="732" t="s">
        <v>1670</v>
      </c>
      <c r="G1319" s="731" t="s">
        <v>662</v>
      </c>
      <c r="H1319" s="731">
        <v>33751</v>
      </c>
      <c r="I1319" s="731">
        <v>33751</v>
      </c>
      <c r="J1319" s="731" t="s">
        <v>1689</v>
      </c>
      <c r="K1319" s="731" t="s">
        <v>1688</v>
      </c>
      <c r="L1319" s="734">
        <v>96.550000000000011</v>
      </c>
      <c r="M1319" s="734">
        <v>12</v>
      </c>
      <c r="N1319" s="735">
        <v>1158.6000000000001</v>
      </c>
    </row>
    <row r="1320" spans="1:14" ht="14.45" customHeight="1" x14ac:dyDescent="0.2">
      <c r="A1320" s="729" t="s">
        <v>615</v>
      </c>
      <c r="B1320" s="730" t="s">
        <v>616</v>
      </c>
      <c r="C1320" s="731" t="s">
        <v>636</v>
      </c>
      <c r="D1320" s="732" t="s">
        <v>637</v>
      </c>
      <c r="E1320" s="733">
        <v>50113006</v>
      </c>
      <c r="F1320" s="732" t="s">
        <v>1670</v>
      </c>
      <c r="G1320" s="731" t="s">
        <v>662</v>
      </c>
      <c r="H1320" s="731">
        <v>33750</v>
      </c>
      <c r="I1320" s="731">
        <v>33750</v>
      </c>
      <c r="J1320" s="731" t="s">
        <v>1692</v>
      </c>
      <c r="K1320" s="731" t="s">
        <v>1688</v>
      </c>
      <c r="L1320" s="734">
        <v>96.55</v>
      </c>
      <c r="M1320" s="734">
        <v>6</v>
      </c>
      <c r="N1320" s="735">
        <v>579.29999999999995</v>
      </c>
    </row>
    <row r="1321" spans="1:14" ht="14.45" customHeight="1" x14ac:dyDescent="0.2">
      <c r="A1321" s="729" t="s">
        <v>615</v>
      </c>
      <c r="B1321" s="730" t="s">
        <v>616</v>
      </c>
      <c r="C1321" s="731" t="s">
        <v>636</v>
      </c>
      <c r="D1321" s="732" t="s">
        <v>637</v>
      </c>
      <c r="E1321" s="733">
        <v>50113006</v>
      </c>
      <c r="F1321" s="732" t="s">
        <v>1670</v>
      </c>
      <c r="G1321" s="731" t="s">
        <v>662</v>
      </c>
      <c r="H1321" s="731">
        <v>217496</v>
      </c>
      <c r="I1321" s="731">
        <v>217496</v>
      </c>
      <c r="J1321" s="731" t="s">
        <v>1693</v>
      </c>
      <c r="K1321" s="731" t="s">
        <v>1672</v>
      </c>
      <c r="L1321" s="734">
        <v>130.71</v>
      </c>
      <c r="M1321" s="734">
        <v>3</v>
      </c>
      <c r="N1321" s="735">
        <v>392.13</v>
      </c>
    </row>
    <row r="1322" spans="1:14" ht="14.45" customHeight="1" x14ac:dyDescent="0.2">
      <c r="A1322" s="729" t="s">
        <v>615</v>
      </c>
      <c r="B1322" s="730" t="s">
        <v>616</v>
      </c>
      <c r="C1322" s="731" t="s">
        <v>636</v>
      </c>
      <c r="D1322" s="732" t="s">
        <v>637</v>
      </c>
      <c r="E1322" s="733">
        <v>50113006</v>
      </c>
      <c r="F1322" s="732" t="s">
        <v>1670</v>
      </c>
      <c r="G1322" s="731" t="s">
        <v>329</v>
      </c>
      <c r="H1322" s="731">
        <v>33859</v>
      </c>
      <c r="I1322" s="731">
        <v>33859</v>
      </c>
      <c r="J1322" s="731" t="s">
        <v>1694</v>
      </c>
      <c r="K1322" s="731" t="s">
        <v>1672</v>
      </c>
      <c r="L1322" s="734">
        <v>141.41999999999999</v>
      </c>
      <c r="M1322" s="734">
        <v>2</v>
      </c>
      <c r="N1322" s="735">
        <v>282.83999999999997</v>
      </c>
    </row>
    <row r="1323" spans="1:14" ht="14.45" customHeight="1" x14ac:dyDescent="0.2">
      <c r="A1323" s="729" t="s">
        <v>615</v>
      </c>
      <c r="B1323" s="730" t="s">
        <v>616</v>
      </c>
      <c r="C1323" s="731" t="s">
        <v>636</v>
      </c>
      <c r="D1323" s="732" t="s">
        <v>637</v>
      </c>
      <c r="E1323" s="733">
        <v>50113006</v>
      </c>
      <c r="F1323" s="732" t="s">
        <v>1670</v>
      </c>
      <c r="G1323" s="731" t="s">
        <v>662</v>
      </c>
      <c r="H1323" s="731">
        <v>217490</v>
      </c>
      <c r="I1323" s="731">
        <v>217490</v>
      </c>
      <c r="J1323" s="731" t="s">
        <v>1694</v>
      </c>
      <c r="K1323" s="731" t="s">
        <v>1672</v>
      </c>
      <c r="L1323" s="734">
        <v>131.80857142857144</v>
      </c>
      <c r="M1323" s="734">
        <v>7</v>
      </c>
      <c r="N1323" s="735">
        <v>922.66000000000008</v>
      </c>
    </row>
    <row r="1324" spans="1:14" ht="14.45" customHeight="1" x14ac:dyDescent="0.2">
      <c r="A1324" s="729" t="s">
        <v>615</v>
      </c>
      <c r="B1324" s="730" t="s">
        <v>616</v>
      </c>
      <c r="C1324" s="731" t="s">
        <v>636</v>
      </c>
      <c r="D1324" s="732" t="s">
        <v>637</v>
      </c>
      <c r="E1324" s="733">
        <v>50113006</v>
      </c>
      <c r="F1324" s="732" t="s">
        <v>1670</v>
      </c>
      <c r="G1324" s="731" t="s">
        <v>662</v>
      </c>
      <c r="H1324" s="731">
        <v>217491</v>
      </c>
      <c r="I1324" s="731">
        <v>217491</v>
      </c>
      <c r="J1324" s="731" t="s">
        <v>1695</v>
      </c>
      <c r="K1324" s="731" t="s">
        <v>1672</v>
      </c>
      <c r="L1324" s="734">
        <v>133.27333333333334</v>
      </c>
      <c r="M1324" s="734">
        <v>3</v>
      </c>
      <c r="N1324" s="735">
        <v>399.82</v>
      </c>
    </row>
    <row r="1325" spans="1:14" ht="14.45" customHeight="1" x14ac:dyDescent="0.2">
      <c r="A1325" s="729" t="s">
        <v>615</v>
      </c>
      <c r="B1325" s="730" t="s">
        <v>616</v>
      </c>
      <c r="C1325" s="731" t="s">
        <v>636</v>
      </c>
      <c r="D1325" s="732" t="s">
        <v>637</v>
      </c>
      <c r="E1325" s="733">
        <v>50113006</v>
      </c>
      <c r="F1325" s="732" t="s">
        <v>1670</v>
      </c>
      <c r="G1325" s="731" t="s">
        <v>329</v>
      </c>
      <c r="H1325" s="731">
        <v>33858</v>
      </c>
      <c r="I1325" s="731">
        <v>33858</v>
      </c>
      <c r="J1325" s="731" t="s">
        <v>1695</v>
      </c>
      <c r="K1325" s="731" t="s">
        <v>1672</v>
      </c>
      <c r="L1325" s="734">
        <v>141.41999999999999</v>
      </c>
      <c r="M1325" s="734">
        <v>2</v>
      </c>
      <c r="N1325" s="735">
        <v>282.83999999999997</v>
      </c>
    </row>
    <row r="1326" spans="1:14" ht="14.45" customHeight="1" x14ac:dyDescent="0.2">
      <c r="A1326" s="729" t="s">
        <v>615</v>
      </c>
      <c r="B1326" s="730" t="s">
        <v>616</v>
      </c>
      <c r="C1326" s="731" t="s">
        <v>636</v>
      </c>
      <c r="D1326" s="732" t="s">
        <v>637</v>
      </c>
      <c r="E1326" s="733">
        <v>50113006</v>
      </c>
      <c r="F1326" s="732" t="s">
        <v>1670</v>
      </c>
      <c r="G1326" s="731" t="s">
        <v>662</v>
      </c>
      <c r="H1326" s="731">
        <v>217497</v>
      </c>
      <c r="I1326" s="731">
        <v>217497</v>
      </c>
      <c r="J1326" s="731" t="s">
        <v>1696</v>
      </c>
      <c r="K1326" s="731" t="s">
        <v>1672</v>
      </c>
      <c r="L1326" s="734">
        <v>135.32400011485976</v>
      </c>
      <c r="M1326" s="734">
        <v>5</v>
      </c>
      <c r="N1326" s="735">
        <v>676.62000057429873</v>
      </c>
    </row>
    <row r="1327" spans="1:14" ht="14.45" customHeight="1" x14ac:dyDescent="0.2">
      <c r="A1327" s="729" t="s">
        <v>615</v>
      </c>
      <c r="B1327" s="730" t="s">
        <v>616</v>
      </c>
      <c r="C1327" s="731" t="s">
        <v>636</v>
      </c>
      <c r="D1327" s="732" t="s">
        <v>637</v>
      </c>
      <c r="E1327" s="733">
        <v>50113006</v>
      </c>
      <c r="F1327" s="732" t="s">
        <v>1670</v>
      </c>
      <c r="G1327" s="731" t="s">
        <v>662</v>
      </c>
      <c r="H1327" s="731">
        <v>33936</v>
      </c>
      <c r="I1327" s="731">
        <v>33936</v>
      </c>
      <c r="J1327" s="731" t="s">
        <v>1699</v>
      </c>
      <c r="K1327" s="731" t="s">
        <v>1700</v>
      </c>
      <c r="L1327" s="734">
        <v>31.35</v>
      </c>
      <c r="M1327" s="734">
        <v>5</v>
      </c>
      <c r="N1327" s="735">
        <v>156.75</v>
      </c>
    </row>
    <row r="1328" spans="1:14" ht="14.45" customHeight="1" x14ac:dyDescent="0.2">
      <c r="A1328" s="729" t="s">
        <v>615</v>
      </c>
      <c r="B1328" s="730" t="s">
        <v>616</v>
      </c>
      <c r="C1328" s="731" t="s">
        <v>636</v>
      </c>
      <c r="D1328" s="732" t="s">
        <v>637</v>
      </c>
      <c r="E1328" s="733">
        <v>50113006</v>
      </c>
      <c r="F1328" s="732" t="s">
        <v>1670</v>
      </c>
      <c r="G1328" s="731" t="s">
        <v>662</v>
      </c>
      <c r="H1328" s="731">
        <v>33848</v>
      </c>
      <c r="I1328" s="731">
        <v>33848</v>
      </c>
      <c r="J1328" s="731" t="s">
        <v>1701</v>
      </c>
      <c r="K1328" s="731" t="s">
        <v>1672</v>
      </c>
      <c r="L1328" s="734">
        <v>124.47333333333336</v>
      </c>
      <c r="M1328" s="734">
        <v>3</v>
      </c>
      <c r="N1328" s="735">
        <v>373.42000000000007</v>
      </c>
    </row>
    <row r="1329" spans="1:14" ht="14.45" customHeight="1" x14ac:dyDescent="0.2">
      <c r="A1329" s="729" t="s">
        <v>615</v>
      </c>
      <c r="B1329" s="730" t="s">
        <v>616</v>
      </c>
      <c r="C1329" s="731" t="s">
        <v>636</v>
      </c>
      <c r="D1329" s="732" t="s">
        <v>637</v>
      </c>
      <c r="E1329" s="733">
        <v>50113006</v>
      </c>
      <c r="F1329" s="732" t="s">
        <v>1670</v>
      </c>
      <c r="G1329" s="731" t="s">
        <v>662</v>
      </c>
      <c r="H1329" s="731">
        <v>990352</v>
      </c>
      <c r="I1329" s="731">
        <v>33935</v>
      </c>
      <c r="J1329" s="731" t="s">
        <v>1702</v>
      </c>
      <c r="K1329" s="731" t="s">
        <v>1700</v>
      </c>
      <c r="L1329" s="734">
        <v>31.350000000000012</v>
      </c>
      <c r="M1329" s="734">
        <v>4</v>
      </c>
      <c r="N1329" s="735">
        <v>125.40000000000005</v>
      </c>
    </row>
    <row r="1330" spans="1:14" ht="14.45" customHeight="1" x14ac:dyDescent="0.2">
      <c r="A1330" s="729" t="s">
        <v>615</v>
      </c>
      <c r="B1330" s="730" t="s">
        <v>616</v>
      </c>
      <c r="C1330" s="731" t="s">
        <v>636</v>
      </c>
      <c r="D1330" s="732" t="s">
        <v>637</v>
      </c>
      <c r="E1330" s="733">
        <v>50113006</v>
      </c>
      <c r="F1330" s="732" t="s">
        <v>1670</v>
      </c>
      <c r="G1330" s="731" t="s">
        <v>662</v>
      </c>
      <c r="H1330" s="731">
        <v>33856</v>
      </c>
      <c r="I1330" s="731">
        <v>33856</v>
      </c>
      <c r="J1330" s="731" t="s">
        <v>2238</v>
      </c>
      <c r="K1330" s="731" t="s">
        <v>1672</v>
      </c>
      <c r="L1330" s="734">
        <v>132.79</v>
      </c>
      <c r="M1330" s="734">
        <v>2</v>
      </c>
      <c r="N1330" s="735">
        <v>265.58</v>
      </c>
    </row>
    <row r="1331" spans="1:14" ht="14.45" customHeight="1" x14ac:dyDescent="0.2">
      <c r="A1331" s="729" t="s">
        <v>615</v>
      </c>
      <c r="B1331" s="730" t="s">
        <v>616</v>
      </c>
      <c r="C1331" s="731" t="s">
        <v>636</v>
      </c>
      <c r="D1331" s="732" t="s">
        <v>637</v>
      </c>
      <c r="E1331" s="733">
        <v>50113006</v>
      </c>
      <c r="F1331" s="732" t="s">
        <v>1670</v>
      </c>
      <c r="G1331" s="731" t="s">
        <v>662</v>
      </c>
      <c r="H1331" s="731">
        <v>217478</v>
      </c>
      <c r="I1331" s="731">
        <v>217478</v>
      </c>
      <c r="J1331" s="731" t="s">
        <v>2239</v>
      </c>
      <c r="K1331" s="731" t="s">
        <v>1672</v>
      </c>
      <c r="L1331" s="734">
        <v>129.96999999999997</v>
      </c>
      <c r="M1331" s="734">
        <v>2</v>
      </c>
      <c r="N1331" s="735">
        <v>259.93999999999994</v>
      </c>
    </row>
    <row r="1332" spans="1:14" ht="14.45" customHeight="1" x14ac:dyDescent="0.2">
      <c r="A1332" s="729" t="s">
        <v>615</v>
      </c>
      <c r="B1332" s="730" t="s">
        <v>616</v>
      </c>
      <c r="C1332" s="731" t="s">
        <v>636</v>
      </c>
      <c r="D1332" s="732" t="s">
        <v>637</v>
      </c>
      <c r="E1332" s="733">
        <v>50113006</v>
      </c>
      <c r="F1332" s="732" t="s">
        <v>1670</v>
      </c>
      <c r="G1332" s="731" t="s">
        <v>662</v>
      </c>
      <c r="H1332" s="731">
        <v>848207</v>
      </c>
      <c r="I1332" s="731">
        <v>33422</v>
      </c>
      <c r="J1332" s="731" t="s">
        <v>2240</v>
      </c>
      <c r="K1332" s="731" t="s">
        <v>2241</v>
      </c>
      <c r="L1332" s="734">
        <v>128.85999999999999</v>
      </c>
      <c r="M1332" s="734">
        <v>17</v>
      </c>
      <c r="N1332" s="735">
        <v>2190.62</v>
      </c>
    </row>
    <row r="1333" spans="1:14" ht="14.45" customHeight="1" x14ac:dyDescent="0.2">
      <c r="A1333" s="729" t="s">
        <v>615</v>
      </c>
      <c r="B1333" s="730" t="s">
        <v>616</v>
      </c>
      <c r="C1333" s="731" t="s">
        <v>636</v>
      </c>
      <c r="D1333" s="732" t="s">
        <v>637</v>
      </c>
      <c r="E1333" s="733">
        <v>50113006</v>
      </c>
      <c r="F1333" s="732" t="s">
        <v>1670</v>
      </c>
      <c r="G1333" s="731" t="s">
        <v>662</v>
      </c>
      <c r="H1333" s="731">
        <v>217052</v>
      </c>
      <c r="I1333" s="731">
        <v>217052</v>
      </c>
      <c r="J1333" s="731" t="s">
        <v>1705</v>
      </c>
      <c r="K1333" s="731" t="s">
        <v>1706</v>
      </c>
      <c r="L1333" s="734">
        <v>1499.5389797648602</v>
      </c>
      <c r="M1333" s="734">
        <v>26</v>
      </c>
      <c r="N1333" s="735">
        <v>38988.013473886363</v>
      </c>
    </row>
    <row r="1334" spans="1:14" ht="14.45" customHeight="1" x14ac:dyDescent="0.2">
      <c r="A1334" s="729" t="s">
        <v>615</v>
      </c>
      <c r="B1334" s="730" t="s">
        <v>616</v>
      </c>
      <c r="C1334" s="731" t="s">
        <v>636</v>
      </c>
      <c r="D1334" s="732" t="s">
        <v>637</v>
      </c>
      <c r="E1334" s="733">
        <v>50113006</v>
      </c>
      <c r="F1334" s="732" t="s">
        <v>1670</v>
      </c>
      <c r="G1334" s="731" t="s">
        <v>662</v>
      </c>
      <c r="H1334" s="731">
        <v>133220</v>
      </c>
      <c r="I1334" s="731">
        <v>33220</v>
      </c>
      <c r="J1334" s="731" t="s">
        <v>1707</v>
      </c>
      <c r="K1334" s="731" t="s">
        <v>1708</v>
      </c>
      <c r="L1334" s="734">
        <v>194.86</v>
      </c>
      <c r="M1334" s="734">
        <v>15</v>
      </c>
      <c r="N1334" s="735">
        <v>2922.9</v>
      </c>
    </row>
    <row r="1335" spans="1:14" ht="14.45" customHeight="1" x14ac:dyDescent="0.2">
      <c r="A1335" s="729" t="s">
        <v>615</v>
      </c>
      <c r="B1335" s="730" t="s">
        <v>616</v>
      </c>
      <c r="C1335" s="731" t="s">
        <v>636</v>
      </c>
      <c r="D1335" s="732" t="s">
        <v>637</v>
      </c>
      <c r="E1335" s="733">
        <v>50113008</v>
      </c>
      <c r="F1335" s="732" t="s">
        <v>1710</v>
      </c>
      <c r="G1335" s="731"/>
      <c r="H1335" s="731"/>
      <c r="I1335" s="731">
        <v>230458</v>
      </c>
      <c r="J1335" s="731" t="s">
        <v>1711</v>
      </c>
      <c r="K1335" s="731" t="s">
        <v>2242</v>
      </c>
      <c r="L1335" s="734">
        <v>1049.510009765625</v>
      </c>
      <c r="M1335" s="734">
        <v>2</v>
      </c>
      <c r="N1335" s="735">
        <v>2099.02001953125</v>
      </c>
    </row>
    <row r="1336" spans="1:14" ht="14.45" customHeight="1" x14ac:dyDescent="0.2">
      <c r="A1336" s="729" t="s">
        <v>615</v>
      </c>
      <c r="B1336" s="730" t="s">
        <v>616</v>
      </c>
      <c r="C1336" s="731" t="s">
        <v>636</v>
      </c>
      <c r="D1336" s="732" t="s">
        <v>637</v>
      </c>
      <c r="E1336" s="733">
        <v>50113008</v>
      </c>
      <c r="F1336" s="732" t="s">
        <v>1710</v>
      </c>
      <c r="G1336" s="731"/>
      <c r="H1336" s="731"/>
      <c r="I1336" s="731">
        <v>230686</v>
      </c>
      <c r="J1336" s="731" t="s">
        <v>1713</v>
      </c>
      <c r="K1336" s="731" t="s">
        <v>1714</v>
      </c>
      <c r="L1336" s="734">
        <v>8610.7998046875</v>
      </c>
      <c r="M1336" s="734">
        <v>1</v>
      </c>
      <c r="N1336" s="735">
        <v>8610.7998046875</v>
      </c>
    </row>
    <row r="1337" spans="1:14" ht="14.45" customHeight="1" x14ac:dyDescent="0.2">
      <c r="A1337" s="729" t="s">
        <v>615</v>
      </c>
      <c r="B1337" s="730" t="s">
        <v>616</v>
      </c>
      <c r="C1337" s="731" t="s">
        <v>636</v>
      </c>
      <c r="D1337" s="732" t="s">
        <v>637</v>
      </c>
      <c r="E1337" s="733">
        <v>50113008</v>
      </c>
      <c r="F1337" s="732" t="s">
        <v>1710</v>
      </c>
      <c r="G1337" s="731"/>
      <c r="H1337" s="731"/>
      <c r="I1337" s="731">
        <v>230687</v>
      </c>
      <c r="J1337" s="731" t="s">
        <v>1713</v>
      </c>
      <c r="K1337" s="731" t="s">
        <v>2243</v>
      </c>
      <c r="L1337" s="734">
        <v>4305.39990234375</v>
      </c>
      <c r="M1337" s="734">
        <v>1</v>
      </c>
      <c r="N1337" s="735">
        <v>4305.39990234375</v>
      </c>
    </row>
    <row r="1338" spans="1:14" ht="14.45" customHeight="1" x14ac:dyDescent="0.2">
      <c r="A1338" s="729" t="s">
        <v>615</v>
      </c>
      <c r="B1338" s="730" t="s">
        <v>616</v>
      </c>
      <c r="C1338" s="731" t="s">
        <v>636</v>
      </c>
      <c r="D1338" s="732" t="s">
        <v>637</v>
      </c>
      <c r="E1338" s="733">
        <v>50113013</v>
      </c>
      <c r="F1338" s="732" t="s">
        <v>1715</v>
      </c>
      <c r="G1338" s="731" t="s">
        <v>329</v>
      </c>
      <c r="H1338" s="731">
        <v>243369</v>
      </c>
      <c r="I1338" s="731">
        <v>243369</v>
      </c>
      <c r="J1338" s="731" t="s">
        <v>1718</v>
      </c>
      <c r="K1338" s="731" t="s">
        <v>1719</v>
      </c>
      <c r="L1338" s="734">
        <v>544.3900000000001</v>
      </c>
      <c r="M1338" s="734">
        <v>3.8</v>
      </c>
      <c r="N1338" s="735">
        <v>2068.6820000000002</v>
      </c>
    </row>
    <row r="1339" spans="1:14" ht="14.45" customHeight="1" x14ac:dyDescent="0.2">
      <c r="A1339" s="729" t="s">
        <v>615</v>
      </c>
      <c r="B1339" s="730" t="s">
        <v>616</v>
      </c>
      <c r="C1339" s="731" t="s">
        <v>636</v>
      </c>
      <c r="D1339" s="732" t="s">
        <v>637</v>
      </c>
      <c r="E1339" s="733">
        <v>50113013</v>
      </c>
      <c r="F1339" s="732" t="s">
        <v>1715</v>
      </c>
      <c r="G1339" s="731" t="s">
        <v>662</v>
      </c>
      <c r="H1339" s="731">
        <v>185525</v>
      </c>
      <c r="I1339" s="731">
        <v>85525</v>
      </c>
      <c r="J1339" s="731" t="s">
        <v>1720</v>
      </c>
      <c r="K1339" s="731" t="s">
        <v>1721</v>
      </c>
      <c r="L1339" s="734">
        <v>110.19000000000001</v>
      </c>
      <c r="M1339" s="734">
        <v>6</v>
      </c>
      <c r="N1339" s="735">
        <v>661.1400000000001</v>
      </c>
    </row>
    <row r="1340" spans="1:14" ht="14.45" customHeight="1" x14ac:dyDescent="0.2">
      <c r="A1340" s="729" t="s">
        <v>615</v>
      </c>
      <c r="B1340" s="730" t="s">
        <v>616</v>
      </c>
      <c r="C1340" s="731" t="s">
        <v>636</v>
      </c>
      <c r="D1340" s="732" t="s">
        <v>637</v>
      </c>
      <c r="E1340" s="733">
        <v>50113013</v>
      </c>
      <c r="F1340" s="732" t="s">
        <v>1715</v>
      </c>
      <c r="G1340" s="731" t="s">
        <v>655</v>
      </c>
      <c r="H1340" s="731">
        <v>203097</v>
      </c>
      <c r="I1340" s="731">
        <v>203097</v>
      </c>
      <c r="J1340" s="731" t="s">
        <v>1722</v>
      </c>
      <c r="K1340" s="731" t="s">
        <v>1723</v>
      </c>
      <c r="L1340" s="734">
        <v>167.69874999999999</v>
      </c>
      <c r="M1340" s="734">
        <v>16</v>
      </c>
      <c r="N1340" s="735">
        <v>2683.18</v>
      </c>
    </row>
    <row r="1341" spans="1:14" ht="14.45" customHeight="1" x14ac:dyDescent="0.2">
      <c r="A1341" s="729" t="s">
        <v>615</v>
      </c>
      <c r="B1341" s="730" t="s">
        <v>616</v>
      </c>
      <c r="C1341" s="731" t="s">
        <v>636</v>
      </c>
      <c r="D1341" s="732" t="s">
        <v>637</v>
      </c>
      <c r="E1341" s="733">
        <v>50113013</v>
      </c>
      <c r="F1341" s="732" t="s">
        <v>1715</v>
      </c>
      <c r="G1341" s="731" t="s">
        <v>655</v>
      </c>
      <c r="H1341" s="731">
        <v>172972</v>
      </c>
      <c r="I1341" s="731">
        <v>72972</v>
      </c>
      <c r="J1341" s="731" t="s">
        <v>1724</v>
      </c>
      <c r="K1341" s="731" t="s">
        <v>1725</v>
      </c>
      <c r="L1341" s="734">
        <v>204.62810101010095</v>
      </c>
      <c r="M1341" s="734">
        <v>99</v>
      </c>
      <c r="N1341" s="735">
        <v>20258.181999999993</v>
      </c>
    </row>
    <row r="1342" spans="1:14" ht="14.45" customHeight="1" x14ac:dyDescent="0.2">
      <c r="A1342" s="729" t="s">
        <v>615</v>
      </c>
      <c r="B1342" s="730" t="s">
        <v>616</v>
      </c>
      <c r="C1342" s="731" t="s">
        <v>636</v>
      </c>
      <c r="D1342" s="732" t="s">
        <v>637</v>
      </c>
      <c r="E1342" s="733">
        <v>50113013</v>
      </c>
      <c r="F1342" s="732" t="s">
        <v>1715</v>
      </c>
      <c r="G1342" s="731" t="s">
        <v>662</v>
      </c>
      <c r="H1342" s="731">
        <v>105951</v>
      </c>
      <c r="I1342" s="731">
        <v>5951</v>
      </c>
      <c r="J1342" s="731" t="s">
        <v>1726</v>
      </c>
      <c r="K1342" s="731" t="s">
        <v>1727</v>
      </c>
      <c r="L1342" s="734">
        <v>113.75</v>
      </c>
      <c r="M1342" s="734">
        <v>17</v>
      </c>
      <c r="N1342" s="735">
        <v>1933.75</v>
      </c>
    </row>
    <row r="1343" spans="1:14" ht="14.45" customHeight="1" x14ac:dyDescent="0.2">
      <c r="A1343" s="729" t="s">
        <v>615</v>
      </c>
      <c r="B1343" s="730" t="s">
        <v>616</v>
      </c>
      <c r="C1343" s="731" t="s">
        <v>636</v>
      </c>
      <c r="D1343" s="732" t="s">
        <v>637</v>
      </c>
      <c r="E1343" s="733">
        <v>50113013</v>
      </c>
      <c r="F1343" s="732" t="s">
        <v>1715</v>
      </c>
      <c r="G1343" s="731" t="s">
        <v>662</v>
      </c>
      <c r="H1343" s="731">
        <v>136083</v>
      </c>
      <c r="I1343" s="731">
        <v>136083</v>
      </c>
      <c r="J1343" s="731" t="s">
        <v>1728</v>
      </c>
      <c r="K1343" s="731" t="s">
        <v>1729</v>
      </c>
      <c r="L1343" s="734">
        <v>526.75</v>
      </c>
      <c r="M1343" s="734">
        <v>4.5</v>
      </c>
      <c r="N1343" s="735">
        <v>2370.375</v>
      </c>
    </row>
    <row r="1344" spans="1:14" ht="14.45" customHeight="1" x14ac:dyDescent="0.2">
      <c r="A1344" s="729" t="s">
        <v>615</v>
      </c>
      <c r="B1344" s="730" t="s">
        <v>616</v>
      </c>
      <c r="C1344" s="731" t="s">
        <v>636</v>
      </c>
      <c r="D1344" s="732" t="s">
        <v>637</v>
      </c>
      <c r="E1344" s="733">
        <v>50113013</v>
      </c>
      <c r="F1344" s="732" t="s">
        <v>1715</v>
      </c>
      <c r="G1344" s="731" t="s">
        <v>655</v>
      </c>
      <c r="H1344" s="731">
        <v>499230</v>
      </c>
      <c r="I1344" s="731">
        <v>999999</v>
      </c>
      <c r="J1344" s="731" t="s">
        <v>2244</v>
      </c>
      <c r="K1344" s="731" t="s">
        <v>2245</v>
      </c>
      <c r="L1344" s="734">
        <v>2013</v>
      </c>
      <c r="M1344" s="734">
        <v>1</v>
      </c>
      <c r="N1344" s="735">
        <v>2013</v>
      </c>
    </row>
    <row r="1345" spans="1:14" ht="14.45" customHeight="1" x14ac:dyDescent="0.2">
      <c r="A1345" s="729" t="s">
        <v>615</v>
      </c>
      <c r="B1345" s="730" t="s">
        <v>616</v>
      </c>
      <c r="C1345" s="731" t="s">
        <v>636</v>
      </c>
      <c r="D1345" s="732" t="s">
        <v>637</v>
      </c>
      <c r="E1345" s="733">
        <v>50113013</v>
      </c>
      <c r="F1345" s="732" t="s">
        <v>1715</v>
      </c>
      <c r="G1345" s="731" t="s">
        <v>655</v>
      </c>
      <c r="H1345" s="731">
        <v>117170</v>
      </c>
      <c r="I1345" s="731">
        <v>17170</v>
      </c>
      <c r="J1345" s="731" t="s">
        <v>1736</v>
      </c>
      <c r="K1345" s="731" t="s">
        <v>1737</v>
      </c>
      <c r="L1345" s="734">
        <v>72.84</v>
      </c>
      <c r="M1345" s="734">
        <v>8</v>
      </c>
      <c r="N1345" s="735">
        <v>582.72</v>
      </c>
    </row>
    <row r="1346" spans="1:14" ht="14.45" customHeight="1" x14ac:dyDescent="0.2">
      <c r="A1346" s="729" t="s">
        <v>615</v>
      </c>
      <c r="B1346" s="730" t="s">
        <v>616</v>
      </c>
      <c r="C1346" s="731" t="s">
        <v>636</v>
      </c>
      <c r="D1346" s="732" t="s">
        <v>637</v>
      </c>
      <c r="E1346" s="733">
        <v>50113013</v>
      </c>
      <c r="F1346" s="732" t="s">
        <v>1715</v>
      </c>
      <c r="G1346" s="731" t="s">
        <v>655</v>
      </c>
      <c r="H1346" s="731">
        <v>131654</v>
      </c>
      <c r="I1346" s="731">
        <v>131654</v>
      </c>
      <c r="J1346" s="731" t="s">
        <v>1739</v>
      </c>
      <c r="K1346" s="731" t="s">
        <v>1740</v>
      </c>
      <c r="L1346" s="734">
        <v>719.29000000000008</v>
      </c>
      <c r="M1346" s="734">
        <v>1.2</v>
      </c>
      <c r="N1346" s="735">
        <v>863.14800000000002</v>
      </c>
    </row>
    <row r="1347" spans="1:14" ht="14.45" customHeight="1" x14ac:dyDescent="0.2">
      <c r="A1347" s="729" t="s">
        <v>615</v>
      </c>
      <c r="B1347" s="730" t="s">
        <v>616</v>
      </c>
      <c r="C1347" s="731" t="s">
        <v>636</v>
      </c>
      <c r="D1347" s="732" t="s">
        <v>637</v>
      </c>
      <c r="E1347" s="733">
        <v>50113013</v>
      </c>
      <c r="F1347" s="732" t="s">
        <v>1715</v>
      </c>
      <c r="G1347" s="731" t="s">
        <v>655</v>
      </c>
      <c r="H1347" s="731">
        <v>131656</v>
      </c>
      <c r="I1347" s="731">
        <v>131656</v>
      </c>
      <c r="J1347" s="731" t="s">
        <v>1741</v>
      </c>
      <c r="K1347" s="731" t="s">
        <v>1742</v>
      </c>
      <c r="L1347" s="734">
        <v>959.35</v>
      </c>
      <c r="M1347" s="734">
        <v>1.5</v>
      </c>
      <c r="N1347" s="735">
        <v>1439.0250000000001</v>
      </c>
    </row>
    <row r="1348" spans="1:14" ht="14.45" customHeight="1" x14ac:dyDescent="0.2">
      <c r="A1348" s="729" t="s">
        <v>615</v>
      </c>
      <c r="B1348" s="730" t="s">
        <v>616</v>
      </c>
      <c r="C1348" s="731" t="s">
        <v>636</v>
      </c>
      <c r="D1348" s="732" t="s">
        <v>637</v>
      </c>
      <c r="E1348" s="733">
        <v>50113013</v>
      </c>
      <c r="F1348" s="732" t="s">
        <v>1715</v>
      </c>
      <c r="G1348" s="731" t="s">
        <v>662</v>
      </c>
      <c r="H1348" s="731">
        <v>243378</v>
      </c>
      <c r="I1348" s="731">
        <v>243378</v>
      </c>
      <c r="J1348" s="731" t="s">
        <v>2246</v>
      </c>
      <c r="K1348" s="731" t="s">
        <v>2247</v>
      </c>
      <c r="L1348" s="734">
        <v>246.59999999999997</v>
      </c>
      <c r="M1348" s="734">
        <v>1.2</v>
      </c>
      <c r="N1348" s="735">
        <v>295.91999999999996</v>
      </c>
    </row>
    <row r="1349" spans="1:14" ht="14.45" customHeight="1" x14ac:dyDescent="0.2">
      <c r="A1349" s="729" t="s">
        <v>615</v>
      </c>
      <c r="B1349" s="730" t="s">
        <v>616</v>
      </c>
      <c r="C1349" s="731" t="s">
        <v>636</v>
      </c>
      <c r="D1349" s="732" t="s">
        <v>637</v>
      </c>
      <c r="E1349" s="733">
        <v>50113013</v>
      </c>
      <c r="F1349" s="732" t="s">
        <v>1715</v>
      </c>
      <c r="G1349" s="731" t="s">
        <v>662</v>
      </c>
      <c r="H1349" s="731">
        <v>194453</v>
      </c>
      <c r="I1349" s="731">
        <v>94453</v>
      </c>
      <c r="J1349" s="731" t="s">
        <v>1743</v>
      </c>
      <c r="K1349" s="731" t="s">
        <v>1744</v>
      </c>
      <c r="L1349" s="734">
        <v>34.5</v>
      </c>
      <c r="M1349" s="734">
        <v>1</v>
      </c>
      <c r="N1349" s="735">
        <v>34.5</v>
      </c>
    </row>
    <row r="1350" spans="1:14" ht="14.45" customHeight="1" x14ac:dyDescent="0.2">
      <c r="A1350" s="729" t="s">
        <v>615</v>
      </c>
      <c r="B1350" s="730" t="s">
        <v>616</v>
      </c>
      <c r="C1350" s="731" t="s">
        <v>636</v>
      </c>
      <c r="D1350" s="732" t="s">
        <v>637</v>
      </c>
      <c r="E1350" s="733">
        <v>50113013</v>
      </c>
      <c r="F1350" s="732" t="s">
        <v>1715</v>
      </c>
      <c r="G1350" s="731" t="s">
        <v>662</v>
      </c>
      <c r="H1350" s="731">
        <v>196039</v>
      </c>
      <c r="I1350" s="731">
        <v>96039</v>
      </c>
      <c r="J1350" s="731" t="s">
        <v>1745</v>
      </c>
      <c r="K1350" s="731" t="s">
        <v>676</v>
      </c>
      <c r="L1350" s="734">
        <v>49.63000000000001</v>
      </c>
      <c r="M1350" s="734">
        <v>5</v>
      </c>
      <c r="N1350" s="735">
        <v>248.15000000000003</v>
      </c>
    </row>
    <row r="1351" spans="1:14" ht="14.45" customHeight="1" x14ac:dyDescent="0.2">
      <c r="A1351" s="729" t="s">
        <v>615</v>
      </c>
      <c r="B1351" s="730" t="s">
        <v>616</v>
      </c>
      <c r="C1351" s="731" t="s">
        <v>636</v>
      </c>
      <c r="D1351" s="732" t="s">
        <v>637</v>
      </c>
      <c r="E1351" s="733">
        <v>50113013</v>
      </c>
      <c r="F1351" s="732" t="s">
        <v>1715</v>
      </c>
      <c r="G1351" s="731" t="s">
        <v>662</v>
      </c>
      <c r="H1351" s="731">
        <v>162180</v>
      </c>
      <c r="I1351" s="731">
        <v>162180</v>
      </c>
      <c r="J1351" s="731" t="s">
        <v>1746</v>
      </c>
      <c r="K1351" s="731" t="s">
        <v>1747</v>
      </c>
      <c r="L1351" s="734">
        <v>306.77777777777777</v>
      </c>
      <c r="M1351" s="734">
        <v>4.5</v>
      </c>
      <c r="N1351" s="735">
        <v>1380.5</v>
      </c>
    </row>
    <row r="1352" spans="1:14" ht="14.45" customHeight="1" x14ac:dyDescent="0.2">
      <c r="A1352" s="729" t="s">
        <v>615</v>
      </c>
      <c r="B1352" s="730" t="s">
        <v>616</v>
      </c>
      <c r="C1352" s="731" t="s">
        <v>636</v>
      </c>
      <c r="D1352" s="732" t="s">
        <v>637</v>
      </c>
      <c r="E1352" s="733">
        <v>50113013</v>
      </c>
      <c r="F1352" s="732" t="s">
        <v>1715</v>
      </c>
      <c r="G1352" s="731" t="s">
        <v>662</v>
      </c>
      <c r="H1352" s="731">
        <v>162187</v>
      </c>
      <c r="I1352" s="731">
        <v>162187</v>
      </c>
      <c r="J1352" s="731" t="s">
        <v>1748</v>
      </c>
      <c r="K1352" s="731" t="s">
        <v>1749</v>
      </c>
      <c r="L1352" s="734">
        <v>644.64055299539166</v>
      </c>
      <c r="M1352" s="734">
        <v>21.700000000000003</v>
      </c>
      <c r="N1352" s="735">
        <v>13988.7</v>
      </c>
    </row>
    <row r="1353" spans="1:14" ht="14.45" customHeight="1" x14ac:dyDescent="0.2">
      <c r="A1353" s="729" t="s">
        <v>615</v>
      </c>
      <c r="B1353" s="730" t="s">
        <v>616</v>
      </c>
      <c r="C1353" s="731" t="s">
        <v>636</v>
      </c>
      <c r="D1353" s="732" t="s">
        <v>637</v>
      </c>
      <c r="E1353" s="733">
        <v>50113013</v>
      </c>
      <c r="F1353" s="732" t="s">
        <v>1715</v>
      </c>
      <c r="G1353" s="731" t="s">
        <v>655</v>
      </c>
      <c r="H1353" s="731">
        <v>499251</v>
      </c>
      <c r="I1353" s="731">
        <v>999999</v>
      </c>
      <c r="J1353" s="731" t="s">
        <v>2248</v>
      </c>
      <c r="K1353" s="731" t="s">
        <v>2249</v>
      </c>
      <c r="L1353" s="734">
        <v>3416.5153</v>
      </c>
      <c r="M1353" s="734">
        <v>2</v>
      </c>
      <c r="N1353" s="735">
        <v>6833.0306</v>
      </c>
    </row>
    <row r="1354" spans="1:14" ht="14.45" customHeight="1" x14ac:dyDescent="0.2">
      <c r="A1354" s="729" t="s">
        <v>615</v>
      </c>
      <c r="B1354" s="730" t="s">
        <v>616</v>
      </c>
      <c r="C1354" s="731" t="s">
        <v>636</v>
      </c>
      <c r="D1354" s="732" t="s">
        <v>637</v>
      </c>
      <c r="E1354" s="733">
        <v>50113013</v>
      </c>
      <c r="F1354" s="732" t="s">
        <v>1715</v>
      </c>
      <c r="G1354" s="731" t="s">
        <v>662</v>
      </c>
      <c r="H1354" s="731">
        <v>849887</v>
      </c>
      <c r="I1354" s="731">
        <v>129834</v>
      </c>
      <c r="J1354" s="731" t="s">
        <v>1750</v>
      </c>
      <c r="K1354" s="731" t="s">
        <v>1751</v>
      </c>
      <c r="L1354" s="734">
        <v>150.69999999999999</v>
      </c>
      <c r="M1354" s="734">
        <v>2</v>
      </c>
      <c r="N1354" s="735">
        <v>301.39999999999998</v>
      </c>
    </row>
    <row r="1355" spans="1:14" ht="14.45" customHeight="1" x14ac:dyDescent="0.2">
      <c r="A1355" s="729" t="s">
        <v>615</v>
      </c>
      <c r="B1355" s="730" t="s">
        <v>616</v>
      </c>
      <c r="C1355" s="731" t="s">
        <v>636</v>
      </c>
      <c r="D1355" s="732" t="s">
        <v>637</v>
      </c>
      <c r="E1355" s="733">
        <v>50113013</v>
      </c>
      <c r="F1355" s="732" t="s">
        <v>1715</v>
      </c>
      <c r="G1355" s="731" t="s">
        <v>662</v>
      </c>
      <c r="H1355" s="731">
        <v>849655</v>
      </c>
      <c r="I1355" s="731">
        <v>129836</v>
      </c>
      <c r="J1355" s="731" t="s">
        <v>1752</v>
      </c>
      <c r="K1355" s="731" t="s">
        <v>1751</v>
      </c>
      <c r="L1355" s="734">
        <v>264</v>
      </c>
      <c r="M1355" s="734">
        <v>2</v>
      </c>
      <c r="N1355" s="735">
        <v>528</v>
      </c>
    </row>
    <row r="1356" spans="1:14" ht="14.45" customHeight="1" x14ac:dyDescent="0.2">
      <c r="A1356" s="729" t="s">
        <v>615</v>
      </c>
      <c r="B1356" s="730" t="s">
        <v>616</v>
      </c>
      <c r="C1356" s="731" t="s">
        <v>636</v>
      </c>
      <c r="D1356" s="732" t="s">
        <v>637</v>
      </c>
      <c r="E1356" s="733">
        <v>50113013</v>
      </c>
      <c r="F1356" s="732" t="s">
        <v>1715</v>
      </c>
      <c r="G1356" s="731" t="s">
        <v>662</v>
      </c>
      <c r="H1356" s="731">
        <v>218400</v>
      </c>
      <c r="I1356" s="731">
        <v>218400</v>
      </c>
      <c r="J1356" s="731" t="s">
        <v>2250</v>
      </c>
      <c r="K1356" s="731" t="s">
        <v>2251</v>
      </c>
      <c r="L1356" s="734">
        <v>670.76</v>
      </c>
      <c r="M1356" s="734">
        <v>1.4</v>
      </c>
      <c r="N1356" s="735">
        <v>939.06399999999996</v>
      </c>
    </row>
    <row r="1357" spans="1:14" ht="14.45" customHeight="1" x14ac:dyDescent="0.2">
      <c r="A1357" s="729" t="s">
        <v>615</v>
      </c>
      <c r="B1357" s="730" t="s">
        <v>616</v>
      </c>
      <c r="C1357" s="731" t="s">
        <v>636</v>
      </c>
      <c r="D1357" s="732" t="s">
        <v>637</v>
      </c>
      <c r="E1357" s="733">
        <v>50113013</v>
      </c>
      <c r="F1357" s="732" t="s">
        <v>1715</v>
      </c>
      <c r="G1357" s="731" t="s">
        <v>655</v>
      </c>
      <c r="H1357" s="731">
        <v>175023</v>
      </c>
      <c r="I1357" s="731">
        <v>75023</v>
      </c>
      <c r="J1357" s="731" t="s">
        <v>2252</v>
      </c>
      <c r="K1357" s="731" t="s">
        <v>2253</v>
      </c>
      <c r="L1357" s="734">
        <v>60.309999999999995</v>
      </c>
      <c r="M1357" s="734">
        <v>2</v>
      </c>
      <c r="N1357" s="735">
        <v>120.61999999999999</v>
      </c>
    </row>
    <row r="1358" spans="1:14" ht="14.45" customHeight="1" x14ac:dyDescent="0.2">
      <c r="A1358" s="729" t="s">
        <v>615</v>
      </c>
      <c r="B1358" s="730" t="s">
        <v>616</v>
      </c>
      <c r="C1358" s="731" t="s">
        <v>636</v>
      </c>
      <c r="D1358" s="732" t="s">
        <v>637</v>
      </c>
      <c r="E1358" s="733">
        <v>50113013</v>
      </c>
      <c r="F1358" s="732" t="s">
        <v>1715</v>
      </c>
      <c r="G1358" s="731" t="s">
        <v>655</v>
      </c>
      <c r="H1358" s="731">
        <v>104013</v>
      </c>
      <c r="I1358" s="731">
        <v>4013</v>
      </c>
      <c r="J1358" s="731" t="s">
        <v>2254</v>
      </c>
      <c r="K1358" s="731" t="s">
        <v>2255</v>
      </c>
      <c r="L1358" s="734">
        <v>84.030000000000015</v>
      </c>
      <c r="M1358" s="734">
        <v>6</v>
      </c>
      <c r="N1358" s="735">
        <v>504.18000000000006</v>
      </c>
    </row>
    <row r="1359" spans="1:14" ht="14.45" customHeight="1" x14ac:dyDescent="0.2">
      <c r="A1359" s="729" t="s">
        <v>615</v>
      </c>
      <c r="B1359" s="730" t="s">
        <v>616</v>
      </c>
      <c r="C1359" s="731" t="s">
        <v>636</v>
      </c>
      <c r="D1359" s="732" t="s">
        <v>637</v>
      </c>
      <c r="E1359" s="733">
        <v>50113013</v>
      </c>
      <c r="F1359" s="732" t="s">
        <v>1715</v>
      </c>
      <c r="G1359" s="731" t="s">
        <v>655</v>
      </c>
      <c r="H1359" s="731">
        <v>162050</v>
      </c>
      <c r="I1359" s="731">
        <v>62050</v>
      </c>
      <c r="J1359" s="731" t="s">
        <v>2256</v>
      </c>
      <c r="K1359" s="731" t="s">
        <v>2257</v>
      </c>
      <c r="L1359" s="734">
        <v>54.489999999999995</v>
      </c>
      <c r="M1359" s="734">
        <v>5</v>
      </c>
      <c r="N1359" s="735">
        <v>272.45</v>
      </c>
    </row>
    <row r="1360" spans="1:14" ht="14.45" customHeight="1" x14ac:dyDescent="0.2">
      <c r="A1360" s="729" t="s">
        <v>615</v>
      </c>
      <c r="B1360" s="730" t="s">
        <v>616</v>
      </c>
      <c r="C1360" s="731" t="s">
        <v>636</v>
      </c>
      <c r="D1360" s="732" t="s">
        <v>637</v>
      </c>
      <c r="E1360" s="733">
        <v>50113013</v>
      </c>
      <c r="F1360" s="732" t="s">
        <v>1715</v>
      </c>
      <c r="G1360" s="731" t="s">
        <v>655</v>
      </c>
      <c r="H1360" s="731">
        <v>102427</v>
      </c>
      <c r="I1360" s="731">
        <v>2427</v>
      </c>
      <c r="J1360" s="731" t="s">
        <v>1759</v>
      </c>
      <c r="K1360" s="731" t="s">
        <v>1760</v>
      </c>
      <c r="L1360" s="734">
        <v>111.08999999999999</v>
      </c>
      <c r="M1360" s="734">
        <v>3</v>
      </c>
      <c r="N1360" s="735">
        <v>333.27</v>
      </c>
    </row>
    <row r="1361" spans="1:14" ht="14.45" customHeight="1" x14ac:dyDescent="0.2">
      <c r="A1361" s="729" t="s">
        <v>615</v>
      </c>
      <c r="B1361" s="730" t="s">
        <v>616</v>
      </c>
      <c r="C1361" s="731" t="s">
        <v>636</v>
      </c>
      <c r="D1361" s="732" t="s">
        <v>637</v>
      </c>
      <c r="E1361" s="733">
        <v>50113013</v>
      </c>
      <c r="F1361" s="732" t="s">
        <v>1715</v>
      </c>
      <c r="G1361" s="731" t="s">
        <v>655</v>
      </c>
      <c r="H1361" s="731">
        <v>148261</v>
      </c>
      <c r="I1361" s="731">
        <v>48261</v>
      </c>
      <c r="J1361" s="731" t="s">
        <v>1761</v>
      </c>
      <c r="K1361" s="731" t="s">
        <v>2258</v>
      </c>
      <c r="L1361" s="734">
        <v>94.356666666666641</v>
      </c>
      <c r="M1361" s="734">
        <v>6</v>
      </c>
      <c r="N1361" s="735">
        <v>566.13999999999987</v>
      </c>
    </row>
    <row r="1362" spans="1:14" ht="14.45" customHeight="1" x14ac:dyDescent="0.2">
      <c r="A1362" s="729" t="s">
        <v>615</v>
      </c>
      <c r="B1362" s="730" t="s">
        <v>616</v>
      </c>
      <c r="C1362" s="731" t="s">
        <v>636</v>
      </c>
      <c r="D1362" s="732" t="s">
        <v>637</v>
      </c>
      <c r="E1362" s="733">
        <v>50113013</v>
      </c>
      <c r="F1362" s="732" t="s">
        <v>1715</v>
      </c>
      <c r="G1362" s="731" t="s">
        <v>655</v>
      </c>
      <c r="H1362" s="731">
        <v>101066</v>
      </c>
      <c r="I1362" s="731">
        <v>1066</v>
      </c>
      <c r="J1362" s="731" t="s">
        <v>1761</v>
      </c>
      <c r="K1362" s="731" t="s">
        <v>1762</v>
      </c>
      <c r="L1362" s="734">
        <v>57.228571923359155</v>
      </c>
      <c r="M1362" s="734">
        <v>35</v>
      </c>
      <c r="N1362" s="735">
        <v>2003.0000173175704</v>
      </c>
    </row>
    <row r="1363" spans="1:14" ht="14.45" customHeight="1" x14ac:dyDescent="0.2">
      <c r="A1363" s="729" t="s">
        <v>615</v>
      </c>
      <c r="B1363" s="730" t="s">
        <v>616</v>
      </c>
      <c r="C1363" s="731" t="s">
        <v>636</v>
      </c>
      <c r="D1363" s="732" t="s">
        <v>637</v>
      </c>
      <c r="E1363" s="733">
        <v>50113013</v>
      </c>
      <c r="F1363" s="732" t="s">
        <v>1715</v>
      </c>
      <c r="G1363" s="731" t="s">
        <v>655</v>
      </c>
      <c r="H1363" s="731">
        <v>207280</v>
      </c>
      <c r="I1363" s="731">
        <v>207280</v>
      </c>
      <c r="J1363" s="731" t="s">
        <v>1763</v>
      </c>
      <c r="K1363" s="731" t="s">
        <v>745</v>
      </c>
      <c r="L1363" s="734">
        <v>129.81999999999996</v>
      </c>
      <c r="M1363" s="734">
        <v>3</v>
      </c>
      <c r="N1363" s="735">
        <v>389.45999999999992</v>
      </c>
    </row>
    <row r="1364" spans="1:14" ht="14.45" customHeight="1" x14ac:dyDescent="0.2">
      <c r="A1364" s="729" t="s">
        <v>615</v>
      </c>
      <c r="B1364" s="730" t="s">
        <v>616</v>
      </c>
      <c r="C1364" s="731" t="s">
        <v>636</v>
      </c>
      <c r="D1364" s="732" t="s">
        <v>637</v>
      </c>
      <c r="E1364" s="733">
        <v>50113013</v>
      </c>
      <c r="F1364" s="732" t="s">
        <v>1715</v>
      </c>
      <c r="G1364" s="731" t="s">
        <v>655</v>
      </c>
      <c r="H1364" s="731">
        <v>847476</v>
      </c>
      <c r="I1364" s="731">
        <v>112782</v>
      </c>
      <c r="J1364" s="731" t="s">
        <v>1764</v>
      </c>
      <c r="K1364" s="731" t="s">
        <v>1765</v>
      </c>
      <c r="L1364" s="734">
        <v>727.19869565217402</v>
      </c>
      <c r="M1364" s="734">
        <v>3.4499999999999997</v>
      </c>
      <c r="N1364" s="735">
        <v>2508.8355000000001</v>
      </c>
    </row>
    <row r="1365" spans="1:14" ht="14.45" customHeight="1" x14ac:dyDescent="0.2">
      <c r="A1365" s="729" t="s">
        <v>615</v>
      </c>
      <c r="B1365" s="730" t="s">
        <v>616</v>
      </c>
      <c r="C1365" s="731" t="s">
        <v>636</v>
      </c>
      <c r="D1365" s="732" t="s">
        <v>637</v>
      </c>
      <c r="E1365" s="733">
        <v>50113013</v>
      </c>
      <c r="F1365" s="732" t="s">
        <v>1715</v>
      </c>
      <c r="G1365" s="731" t="s">
        <v>662</v>
      </c>
      <c r="H1365" s="731">
        <v>216704</v>
      </c>
      <c r="I1365" s="731">
        <v>216704</v>
      </c>
      <c r="J1365" s="731" t="s">
        <v>1766</v>
      </c>
      <c r="K1365" s="731" t="s">
        <v>1767</v>
      </c>
      <c r="L1365" s="734">
        <v>880</v>
      </c>
      <c r="M1365" s="734">
        <v>3</v>
      </c>
      <c r="N1365" s="735">
        <v>2640</v>
      </c>
    </row>
    <row r="1366" spans="1:14" ht="14.45" customHeight="1" x14ac:dyDescent="0.2">
      <c r="A1366" s="729" t="s">
        <v>615</v>
      </c>
      <c r="B1366" s="730" t="s">
        <v>616</v>
      </c>
      <c r="C1366" s="731" t="s">
        <v>636</v>
      </c>
      <c r="D1366" s="732" t="s">
        <v>637</v>
      </c>
      <c r="E1366" s="733">
        <v>50113013</v>
      </c>
      <c r="F1366" s="732" t="s">
        <v>1715</v>
      </c>
      <c r="G1366" s="731" t="s">
        <v>295</v>
      </c>
      <c r="H1366" s="731">
        <v>134595</v>
      </c>
      <c r="I1366" s="731">
        <v>134595</v>
      </c>
      <c r="J1366" s="731" t="s">
        <v>1768</v>
      </c>
      <c r="K1366" s="731" t="s">
        <v>1769</v>
      </c>
      <c r="L1366" s="734">
        <v>416.10396284829721</v>
      </c>
      <c r="M1366" s="734">
        <v>64.600000000000009</v>
      </c>
      <c r="N1366" s="735">
        <v>26880.316000000003</v>
      </c>
    </row>
    <row r="1367" spans="1:14" ht="14.45" customHeight="1" x14ac:dyDescent="0.2">
      <c r="A1367" s="729" t="s">
        <v>615</v>
      </c>
      <c r="B1367" s="730" t="s">
        <v>616</v>
      </c>
      <c r="C1367" s="731" t="s">
        <v>636</v>
      </c>
      <c r="D1367" s="732" t="s">
        <v>637</v>
      </c>
      <c r="E1367" s="733">
        <v>50113013</v>
      </c>
      <c r="F1367" s="732" t="s">
        <v>1715</v>
      </c>
      <c r="G1367" s="731" t="s">
        <v>662</v>
      </c>
      <c r="H1367" s="731">
        <v>173750</v>
      </c>
      <c r="I1367" s="731">
        <v>173750</v>
      </c>
      <c r="J1367" s="731" t="s">
        <v>1770</v>
      </c>
      <c r="K1367" s="731" t="s">
        <v>1771</v>
      </c>
      <c r="L1367" s="734">
        <v>715.47288944723618</v>
      </c>
      <c r="M1367" s="734">
        <v>39.800000000000004</v>
      </c>
      <c r="N1367" s="735">
        <v>28475.821000000004</v>
      </c>
    </row>
    <row r="1368" spans="1:14" ht="14.45" customHeight="1" x14ac:dyDescent="0.2">
      <c r="A1368" s="729" t="s">
        <v>615</v>
      </c>
      <c r="B1368" s="730" t="s">
        <v>616</v>
      </c>
      <c r="C1368" s="731" t="s">
        <v>636</v>
      </c>
      <c r="D1368" s="732" t="s">
        <v>637</v>
      </c>
      <c r="E1368" s="733">
        <v>50113013</v>
      </c>
      <c r="F1368" s="732" t="s">
        <v>1715</v>
      </c>
      <c r="G1368" s="731" t="s">
        <v>329</v>
      </c>
      <c r="H1368" s="731">
        <v>245255</v>
      </c>
      <c r="I1368" s="731">
        <v>245255</v>
      </c>
      <c r="J1368" s="731" t="s">
        <v>1773</v>
      </c>
      <c r="K1368" s="731" t="s">
        <v>1774</v>
      </c>
      <c r="L1368" s="734">
        <v>188.46000000000006</v>
      </c>
      <c r="M1368" s="734">
        <v>8.1999999999999993</v>
      </c>
      <c r="N1368" s="735">
        <v>1545.3720000000003</v>
      </c>
    </row>
    <row r="1369" spans="1:14" ht="14.45" customHeight="1" x14ac:dyDescent="0.2">
      <c r="A1369" s="729" t="s">
        <v>615</v>
      </c>
      <c r="B1369" s="730" t="s">
        <v>616</v>
      </c>
      <c r="C1369" s="731" t="s">
        <v>636</v>
      </c>
      <c r="D1369" s="732" t="s">
        <v>637</v>
      </c>
      <c r="E1369" s="733">
        <v>50113013</v>
      </c>
      <c r="F1369" s="732" t="s">
        <v>1715</v>
      </c>
      <c r="G1369" s="731" t="s">
        <v>662</v>
      </c>
      <c r="H1369" s="731">
        <v>236842</v>
      </c>
      <c r="I1369" s="731">
        <v>236842</v>
      </c>
      <c r="J1369" s="731" t="s">
        <v>1775</v>
      </c>
      <c r="K1369" s="731" t="s">
        <v>1776</v>
      </c>
      <c r="L1369" s="734">
        <v>1655.78</v>
      </c>
      <c r="M1369" s="734">
        <v>20</v>
      </c>
      <c r="N1369" s="735">
        <v>33115.599999999999</v>
      </c>
    </row>
    <row r="1370" spans="1:14" ht="14.45" customHeight="1" x14ac:dyDescent="0.2">
      <c r="A1370" s="729" t="s">
        <v>615</v>
      </c>
      <c r="B1370" s="730" t="s">
        <v>616</v>
      </c>
      <c r="C1370" s="731" t="s">
        <v>636</v>
      </c>
      <c r="D1370" s="732" t="s">
        <v>637</v>
      </c>
      <c r="E1370" s="733">
        <v>50113013</v>
      </c>
      <c r="F1370" s="732" t="s">
        <v>1715</v>
      </c>
      <c r="G1370" s="731" t="s">
        <v>655</v>
      </c>
      <c r="H1370" s="731">
        <v>225543</v>
      </c>
      <c r="I1370" s="731">
        <v>225543</v>
      </c>
      <c r="J1370" s="731" t="s">
        <v>1777</v>
      </c>
      <c r="K1370" s="731" t="s">
        <v>1778</v>
      </c>
      <c r="L1370" s="734">
        <v>390.70285714285717</v>
      </c>
      <c r="M1370" s="734">
        <v>7</v>
      </c>
      <c r="N1370" s="735">
        <v>2734.92</v>
      </c>
    </row>
    <row r="1371" spans="1:14" ht="14.45" customHeight="1" x14ac:dyDescent="0.2">
      <c r="A1371" s="729" t="s">
        <v>615</v>
      </c>
      <c r="B1371" s="730" t="s">
        <v>616</v>
      </c>
      <c r="C1371" s="731" t="s">
        <v>636</v>
      </c>
      <c r="D1371" s="732" t="s">
        <v>637</v>
      </c>
      <c r="E1371" s="733">
        <v>50113013</v>
      </c>
      <c r="F1371" s="732" t="s">
        <v>1715</v>
      </c>
      <c r="G1371" s="731" t="s">
        <v>329</v>
      </c>
      <c r="H1371" s="731">
        <v>232628</v>
      </c>
      <c r="I1371" s="731">
        <v>232628</v>
      </c>
      <c r="J1371" s="731" t="s">
        <v>2259</v>
      </c>
      <c r="K1371" s="731" t="s">
        <v>2260</v>
      </c>
      <c r="L1371" s="734">
        <v>4194.6096296296291</v>
      </c>
      <c r="M1371" s="734">
        <v>1.35</v>
      </c>
      <c r="N1371" s="735">
        <v>5662.723</v>
      </c>
    </row>
    <row r="1372" spans="1:14" ht="14.45" customHeight="1" x14ac:dyDescent="0.2">
      <c r="A1372" s="729" t="s">
        <v>615</v>
      </c>
      <c r="B1372" s="730" t="s">
        <v>616</v>
      </c>
      <c r="C1372" s="731" t="s">
        <v>636</v>
      </c>
      <c r="D1372" s="732" t="s">
        <v>637</v>
      </c>
      <c r="E1372" s="733">
        <v>50113013</v>
      </c>
      <c r="F1372" s="732" t="s">
        <v>1715</v>
      </c>
      <c r="G1372" s="731" t="s">
        <v>655</v>
      </c>
      <c r="H1372" s="731">
        <v>201970</v>
      </c>
      <c r="I1372" s="731">
        <v>201970</v>
      </c>
      <c r="J1372" s="731" t="s">
        <v>2261</v>
      </c>
      <c r="K1372" s="731" t="s">
        <v>2262</v>
      </c>
      <c r="L1372" s="734">
        <v>72.77</v>
      </c>
      <c r="M1372" s="734">
        <v>2</v>
      </c>
      <c r="N1372" s="735">
        <v>145.54</v>
      </c>
    </row>
    <row r="1373" spans="1:14" ht="14.45" customHeight="1" x14ac:dyDescent="0.2">
      <c r="A1373" s="729" t="s">
        <v>615</v>
      </c>
      <c r="B1373" s="730" t="s">
        <v>616</v>
      </c>
      <c r="C1373" s="731" t="s">
        <v>636</v>
      </c>
      <c r="D1373" s="732" t="s">
        <v>637</v>
      </c>
      <c r="E1373" s="733">
        <v>50113013</v>
      </c>
      <c r="F1373" s="732" t="s">
        <v>1715</v>
      </c>
      <c r="G1373" s="731" t="s">
        <v>329</v>
      </c>
      <c r="H1373" s="731">
        <v>113453</v>
      </c>
      <c r="I1373" s="731">
        <v>113453</v>
      </c>
      <c r="J1373" s="731" t="s">
        <v>1780</v>
      </c>
      <c r="K1373" s="731" t="s">
        <v>1781</v>
      </c>
      <c r="L1373" s="734">
        <v>748</v>
      </c>
      <c r="M1373" s="734">
        <v>91</v>
      </c>
      <c r="N1373" s="735">
        <v>68068</v>
      </c>
    </row>
    <row r="1374" spans="1:14" ht="14.45" customHeight="1" x14ac:dyDescent="0.2">
      <c r="A1374" s="729" t="s">
        <v>615</v>
      </c>
      <c r="B1374" s="730" t="s">
        <v>616</v>
      </c>
      <c r="C1374" s="731" t="s">
        <v>636</v>
      </c>
      <c r="D1374" s="732" t="s">
        <v>637</v>
      </c>
      <c r="E1374" s="733">
        <v>50113013</v>
      </c>
      <c r="F1374" s="732" t="s">
        <v>1715</v>
      </c>
      <c r="G1374" s="731" t="s">
        <v>662</v>
      </c>
      <c r="H1374" s="731">
        <v>173857</v>
      </c>
      <c r="I1374" s="731">
        <v>173857</v>
      </c>
      <c r="J1374" s="731" t="s">
        <v>1782</v>
      </c>
      <c r="K1374" s="731" t="s">
        <v>1783</v>
      </c>
      <c r="L1374" s="734">
        <v>769.13010590015142</v>
      </c>
      <c r="M1374" s="734">
        <v>66.100000000000051</v>
      </c>
      <c r="N1374" s="735">
        <v>50839.500000000051</v>
      </c>
    </row>
    <row r="1375" spans="1:14" ht="14.45" customHeight="1" x14ac:dyDescent="0.2">
      <c r="A1375" s="729" t="s">
        <v>615</v>
      </c>
      <c r="B1375" s="730" t="s">
        <v>616</v>
      </c>
      <c r="C1375" s="731" t="s">
        <v>636</v>
      </c>
      <c r="D1375" s="732" t="s">
        <v>637</v>
      </c>
      <c r="E1375" s="733">
        <v>50113013</v>
      </c>
      <c r="F1375" s="732" t="s">
        <v>1715</v>
      </c>
      <c r="G1375" s="731" t="s">
        <v>655</v>
      </c>
      <c r="H1375" s="731">
        <v>105113</v>
      </c>
      <c r="I1375" s="731">
        <v>5113</v>
      </c>
      <c r="J1375" s="731" t="s">
        <v>2263</v>
      </c>
      <c r="K1375" s="731" t="s">
        <v>2264</v>
      </c>
      <c r="L1375" s="734">
        <v>127.44000000000003</v>
      </c>
      <c r="M1375" s="734">
        <v>10</v>
      </c>
      <c r="N1375" s="735">
        <v>1274.4000000000003</v>
      </c>
    </row>
    <row r="1376" spans="1:14" ht="14.45" customHeight="1" x14ac:dyDescent="0.2">
      <c r="A1376" s="729" t="s">
        <v>615</v>
      </c>
      <c r="B1376" s="730" t="s">
        <v>616</v>
      </c>
      <c r="C1376" s="731" t="s">
        <v>636</v>
      </c>
      <c r="D1376" s="732" t="s">
        <v>637</v>
      </c>
      <c r="E1376" s="733">
        <v>50113013</v>
      </c>
      <c r="F1376" s="732" t="s">
        <v>1715</v>
      </c>
      <c r="G1376" s="731" t="s">
        <v>662</v>
      </c>
      <c r="H1376" s="731">
        <v>206563</v>
      </c>
      <c r="I1376" s="731">
        <v>206563</v>
      </c>
      <c r="J1376" s="731" t="s">
        <v>1786</v>
      </c>
      <c r="K1376" s="731" t="s">
        <v>1787</v>
      </c>
      <c r="L1376" s="734">
        <v>19.76705882352941</v>
      </c>
      <c r="M1376" s="734">
        <v>85</v>
      </c>
      <c r="N1376" s="735">
        <v>1680.1999999999998</v>
      </c>
    </row>
    <row r="1377" spans="1:14" ht="14.45" customHeight="1" x14ac:dyDescent="0.2">
      <c r="A1377" s="729" t="s">
        <v>615</v>
      </c>
      <c r="B1377" s="730" t="s">
        <v>616</v>
      </c>
      <c r="C1377" s="731" t="s">
        <v>636</v>
      </c>
      <c r="D1377" s="732" t="s">
        <v>637</v>
      </c>
      <c r="E1377" s="733">
        <v>50113013</v>
      </c>
      <c r="F1377" s="732" t="s">
        <v>1715</v>
      </c>
      <c r="G1377" s="731" t="s">
        <v>329</v>
      </c>
      <c r="H1377" s="731">
        <v>206564</v>
      </c>
      <c r="I1377" s="731">
        <v>206564</v>
      </c>
      <c r="J1377" s="731" t="s">
        <v>1786</v>
      </c>
      <c r="K1377" s="731" t="s">
        <v>1771</v>
      </c>
      <c r="L1377" s="734">
        <v>301.75</v>
      </c>
      <c r="M1377" s="734">
        <v>6</v>
      </c>
      <c r="N1377" s="735">
        <v>1810.5</v>
      </c>
    </row>
    <row r="1378" spans="1:14" ht="14.45" customHeight="1" x14ac:dyDescent="0.2">
      <c r="A1378" s="729" t="s">
        <v>615</v>
      </c>
      <c r="B1378" s="730" t="s">
        <v>616</v>
      </c>
      <c r="C1378" s="731" t="s">
        <v>636</v>
      </c>
      <c r="D1378" s="732" t="s">
        <v>637</v>
      </c>
      <c r="E1378" s="733">
        <v>50113013</v>
      </c>
      <c r="F1378" s="732" t="s">
        <v>1715</v>
      </c>
      <c r="G1378" s="731" t="s">
        <v>662</v>
      </c>
      <c r="H1378" s="731">
        <v>126127</v>
      </c>
      <c r="I1378" s="731">
        <v>26127</v>
      </c>
      <c r="J1378" s="731" t="s">
        <v>1793</v>
      </c>
      <c r="K1378" s="731" t="s">
        <v>1794</v>
      </c>
      <c r="L1378" s="734">
        <v>2237.73</v>
      </c>
      <c r="M1378" s="734">
        <v>4.0999999999999996</v>
      </c>
      <c r="N1378" s="735">
        <v>9174.6929999999993</v>
      </c>
    </row>
    <row r="1379" spans="1:14" ht="14.45" customHeight="1" x14ac:dyDescent="0.2">
      <c r="A1379" s="729" t="s">
        <v>615</v>
      </c>
      <c r="B1379" s="730" t="s">
        <v>616</v>
      </c>
      <c r="C1379" s="731" t="s">
        <v>636</v>
      </c>
      <c r="D1379" s="732" t="s">
        <v>637</v>
      </c>
      <c r="E1379" s="733">
        <v>50113013</v>
      </c>
      <c r="F1379" s="732" t="s">
        <v>1715</v>
      </c>
      <c r="G1379" s="731" t="s">
        <v>655</v>
      </c>
      <c r="H1379" s="731">
        <v>117149</v>
      </c>
      <c r="I1379" s="731">
        <v>17149</v>
      </c>
      <c r="J1379" s="731" t="s">
        <v>1795</v>
      </c>
      <c r="K1379" s="731" t="s">
        <v>1797</v>
      </c>
      <c r="L1379" s="734">
        <v>157.41</v>
      </c>
      <c r="M1379" s="734">
        <v>6</v>
      </c>
      <c r="N1379" s="735">
        <v>944.45999999999992</v>
      </c>
    </row>
    <row r="1380" spans="1:14" ht="14.45" customHeight="1" x14ac:dyDescent="0.2">
      <c r="A1380" s="729" t="s">
        <v>615</v>
      </c>
      <c r="B1380" s="730" t="s">
        <v>616</v>
      </c>
      <c r="C1380" s="731" t="s">
        <v>636</v>
      </c>
      <c r="D1380" s="732" t="s">
        <v>637</v>
      </c>
      <c r="E1380" s="733">
        <v>50113013</v>
      </c>
      <c r="F1380" s="732" t="s">
        <v>1715</v>
      </c>
      <c r="G1380" s="731" t="s">
        <v>662</v>
      </c>
      <c r="H1380" s="731">
        <v>166269</v>
      </c>
      <c r="I1380" s="731">
        <v>166269</v>
      </c>
      <c r="J1380" s="731" t="s">
        <v>1798</v>
      </c>
      <c r="K1380" s="731" t="s">
        <v>1799</v>
      </c>
      <c r="L1380" s="734">
        <v>52.879999599999095</v>
      </c>
      <c r="M1380" s="734">
        <v>80</v>
      </c>
      <c r="N1380" s="735">
        <v>4230.3999679999279</v>
      </c>
    </row>
    <row r="1381" spans="1:14" ht="14.45" customHeight="1" x14ac:dyDescent="0.2">
      <c r="A1381" s="729" t="s">
        <v>615</v>
      </c>
      <c r="B1381" s="730" t="s">
        <v>616</v>
      </c>
      <c r="C1381" s="731" t="s">
        <v>636</v>
      </c>
      <c r="D1381" s="732" t="s">
        <v>637</v>
      </c>
      <c r="E1381" s="733">
        <v>50113013</v>
      </c>
      <c r="F1381" s="732" t="s">
        <v>1715</v>
      </c>
      <c r="G1381" s="731" t="s">
        <v>662</v>
      </c>
      <c r="H1381" s="731">
        <v>118523</v>
      </c>
      <c r="I1381" s="731">
        <v>18523</v>
      </c>
      <c r="J1381" s="731" t="s">
        <v>2265</v>
      </c>
      <c r="K1381" s="731" t="s">
        <v>2266</v>
      </c>
      <c r="L1381" s="734">
        <v>73.769999999999982</v>
      </c>
      <c r="M1381" s="734">
        <v>5</v>
      </c>
      <c r="N1381" s="735">
        <v>368.84999999999991</v>
      </c>
    </row>
    <row r="1382" spans="1:14" ht="14.45" customHeight="1" x14ac:dyDescent="0.2">
      <c r="A1382" s="729" t="s">
        <v>615</v>
      </c>
      <c r="B1382" s="730" t="s">
        <v>616</v>
      </c>
      <c r="C1382" s="731" t="s">
        <v>636</v>
      </c>
      <c r="D1382" s="732" t="s">
        <v>637</v>
      </c>
      <c r="E1382" s="733">
        <v>50113013</v>
      </c>
      <c r="F1382" s="732" t="s">
        <v>1715</v>
      </c>
      <c r="G1382" s="731" t="s">
        <v>662</v>
      </c>
      <c r="H1382" s="731">
        <v>118547</v>
      </c>
      <c r="I1382" s="731">
        <v>18547</v>
      </c>
      <c r="J1382" s="731" t="s">
        <v>1800</v>
      </c>
      <c r="K1382" s="731" t="s">
        <v>1801</v>
      </c>
      <c r="L1382" s="734">
        <v>141.58000000000001</v>
      </c>
      <c r="M1382" s="734">
        <v>3</v>
      </c>
      <c r="N1382" s="735">
        <v>424.74</v>
      </c>
    </row>
    <row r="1383" spans="1:14" ht="14.45" customHeight="1" x14ac:dyDescent="0.2">
      <c r="A1383" s="729" t="s">
        <v>615</v>
      </c>
      <c r="B1383" s="730" t="s">
        <v>616</v>
      </c>
      <c r="C1383" s="731" t="s">
        <v>636</v>
      </c>
      <c r="D1383" s="732" t="s">
        <v>637</v>
      </c>
      <c r="E1383" s="733">
        <v>50113014</v>
      </c>
      <c r="F1383" s="732" t="s">
        <v>1802</v>
      </c>
      <c r="G1383" s="731" t="s">
        <v>655</v>
      </c>
      <c r="H1383" s="731">
        <v>176150</v>
      </c>
      <c r="I1383" s="731">
        <v>76150</v>
      </c>
      <c r="J1383" s="731" t="s">
        <v>2267</v>
      </c>
      <c r="K1383" s="731" t="s">
        <v>2268</v>
      </c>
      <c r="L1383" s="734">
        <v>89.14500000000001</v>
      </c>
      <c r="M1383" s="734">
        <v>10</v>
      </c>
      <c r="N1383" s="735">
        <v>891.45</v>
      </c>
    </row>
    <row r="1384" spans="1:14" ht="14.45" customHeight="1" x14ac:dyDescent="0.2">
      <c r="A1384" s="729" t="s">
        <v>615</v>
      </c>
      <c r="B1384" s="730" t="s">
        <v>616</v>
      </c>
      <c r="C1384" s="731" t="s">
        <v>636</v>
      </c>
      <c r="D1384" s="732" t="s">
        <v>637</v>
      </c>
      <c r="E1384" s="733">
        <v>50113014</v>
      </c>
      <c r="F1384" s="732" t="s">
        <v>1802</v>
      </c>
      <c r="G1384" s="731" t="s">
        <v>655</v>
      </c>
      <c r="H1384" s="731">
        <v>176152</v>
      </c>
      <c r="I1384" s="731">
        <v>76152</v>
      </c>
      <c r="J1384" s="731" t="s">
        <v>2269</v>
      </c>
      <c r="K1384" s="731" t="s">
        <v>2270</v>
      </c>
      <c r="L1384" s="734">
        <v>104.25000000000001</v>
      </c>
      <c r="M1384" s="734">
        <v>6</v>
      </c>
      <c r="N1384" s="735">
        <v>625.50000000000011</v>
      </c>
    </row>
    <row r="1385" spans="1:14" ht="14.45" customHeight="1" x14ac:dyDescent="0.2">
      <c r="A1385" s="729" t="s">
        <v>615</v>
      </c>
      <c r="B1385" s="730" t="s">
        <v>616</v>
      </c>
      <c r="C1385" s="731" t="s">
        <v>636</v>
      </c>
      <c r="D1385" s="732" t="s">
        <v>637</v>
      </c>
      <c r="E1385" s="733">
        <v>50113014</v>
      </c>
      <c r="F1385" s="732" t="s">
        <v>1802</v>
      </c>
      <c r="G1385" s="731" t="s">
        <v>662</v>
      </c>
      <c r="H1385" s="731">
        <v>64942</v>
      </c>
      <c r="I1385" s="731">
        <v>64942</v>
      </c>
      <c r="J1385" s="731" t="s">
        <v>1808</v>
      </c>
      <c r="K1385" s="731" t="s">
        <v>1809</v>
      </c>
      <c r="L1385" s="734">
        <v>1132.9100000000001</v>
      </c>
      <c r="M1385" s="734">
        <v>6</v>
      </c>
      <c r="N1385" s="735">
        <v>6797.4600000000009</v>
      </c>
    </row>
    <row r="1386" spans="1:14" ht="14.45" customHeight="1" x14ac:dyDescent="0.2">
      <c r="A1386" s="729" t="s">
        <v>615</v>
      </c>
      <c r="B1386" s="730" t="s">
        <v>616</v>
      </c>
      <c r="C1386" s="731" t="s">
        <v>636</v>
      </c>
      <c r="D1386" s="732" t="s">
        <v>637</v>
      </c>
      <c r="E1386" s="733">
        <v>50113014</v>
      </c>
      <c r="F1386" s="732" t="s">
        <v>1802</v>
      </c>
      <c r="G1386" s="731" t="s">
        <v>662</v>
      </c>
      <c r="H1386" s="731">
        <v>164401</v>
      </c>
      <c r="I1386" s="731">
        <v>164401</v>
      </c>
      <c r="J1386" s="731" t="s">
        <v>1810</v>
      </c>
      <c r="K1386" s="731" t="s">
        <v>1811</v>
      </c>
      <c r="L1386" s="734">
        <v>318.99999063103098</v>
      </c>
      <c r="M1386" s="734">
        <v>10.1</v>
      </c>
      <c r="N1386" s="735">
        <v>3221.8999053734128</v>
      </c>
    </row>
    <row r="1387" spans="1:14" ht="14.45" customHeight="1" x14ac:dyDescent="0.2">
      <c r="A1387" s="729" t="s">
        <v>615</v>
      </c>
      <c r="B1387" s="730" t="s">
        <v>616</v>
      </c>
      <c r="C1387" s="731" t="s">
        <v>636</v>
      </c>
      <c r="D1387" s="732" t="s">
        <v>637</v>
      </c>
      <c r="E1387" s="733">
        <v>50113014</v>
      </c>
      <c r="F1387" s="732" t="s">
        <v>1802</v>
      </c>
      <c r="G1387" s="731" t="s">
        <v>662</v>
      </c>
      <c r="H1387" s="731">
        <v>164407</v>
      </c>
      <c r="I1387" s="731">
        <v>164407</v>
      </c>
      <c r="J1387" s="731" t="s">
        <v>1810</v>
      </c>
      <c r="K1387" s="731" t="s">
        <v>1812</v>
      </c>
      <c r="L1387" s="734">
        <v>638</v>
      </c>
      <c r="M1387" s="734">
        <v>2</v>
      </c>
      <c r="N1387" s="735">
        <v>1276</v>
      </c>
    </row>
    <row r="1388" spans="1:14" ht="14.45" customHeight="1" x14ac:dyDescent="0.2">
      <c r="A1388" s="729" t="s">
        <v>615</v>
      </c>
      <c r="B1388" s="730" t="s">
        <v>616</v>
      </c>
      <c r="C1388" s="731" t="s">
        <v>636</v>
      </c>
      <c r="D1388" s="732" t="s">
        <v>637</v>
      </c>
      <c r="E1388" s="733">
        <v>50113014</v>
      </c>
      <c r="F1388" s="732" t="s">
        <v>1802</v>
      </c>
      <c r="G1388" s="731" t="s">
        <v>655</v>
      </c>
      <c r="H1388" s="731">
        <v>173195</v>
      </c>
      <c r="I1388" s="731">
        <v>173195</v>
      </c>
      <c r="J1388" s="731" t="s">
        <v>2271</v>
      </c>
      <c r="K1388" s="731" t="s">
        <v>2272</v>
      </c>
      <c r="L1388" s="734">
        <v>109.83749999999999</v>
      </c>
      <c r="M1388" s="734">
        <v>24</v>
      </c>
      <c r="N1388" s="735">
        <v>2636.1</v>
      </c>
    </row>
    <row r="1389" spans="1:14" ht="14.45" customHeight="1" x14ac:dyDescent="0.2">
      <c r="A1389" s="729" t="s">
        <v>615</v>
      </c>
      <c r="B1389" s="730" t="s">
        <v>616</v>
      </c>
      <c r="C1389" s="731" t="s">
        <v>636</v>
      </c>
      <c r="D1389" s="732" t="s">
        <v>637</v>
      </c>
      <c r="E1389" s="733">
        <v>50113014</v>
      </c>
      <c r="F1389" s="732" t="s">
        <v>1802</v>
      </c>
      <c r="G1389" s="731" t="s">
        <v>655</v>
      </c>
      <c r="H1389" s="731">
        <v>211845</v>
      </c>
      <c r="I1389" s="731">
        <v>211845</v>
      </c>
      <c r="J1389" s="731" t="s">
        <v>2271</v>
      </c>
      <c r="K1389" s="731" t="s">
        <v>2273</v>
      </c>
      <c r="L1389" s="734">
        <v>145.75000000000003</v>
      </c>
      <c r="M1389" s="734">
        <v>1</v>
      </c>
      <c r="N1389" s="735">
        <v>145.75000000000003</v>
      </c>
    </row>
    <row r="1390" spans="1:14" ht="14.45" customHeight="1" x14ac:dyDescent="0.2">
      <c r="A1390" s="729" t="s">
        <v>615</v>
      </c>
      <c r="B1390" s="730" t="s">
        <v>616</v>
      </c>
      <c r="C1390" s="731" t="s">
        <v>636</v>
      </c>
      <c r="D1390" s="732" t="s">
        <v>637</v>
      </c>
      <c r="E1390" s="733">
        <v>50113014</v>
      </c>
      <c r="F1390" s="732" t="s">
        <v>1802</v>
      </c>
      <c r="G1390" s="731" t="s">
        <v>662</v>
      </c>
      <c r="H1390" s="731">
        <v>189220</v>
      </c>
      <c r="I1390" s="731">
        <v>189220</v>
      </c>
      <c r="J1390" s="731" t="s">
        <v>2274</v>
      </c>
      <c r="K1390" s="731" t="s">
        <v>2275</v>
      </c>
      <c r="L1390" s="734">
        <v>6764.33</v>
      </c>
      <c r="M1390" s="734">
        <v>1</v>
      </c>
      <c r="N1390" s="735">
        <v>6764.33</v>
      </c>
    </row>
    <row r="1391" spans="1:14" ht="14.45" customHeight="1" x14ac:dyDescent="0.2">
      <c r="A1391" s="729" t="s">
        <v>615</v>
      </c>
      <c r="B1391" s="730" t="s">
        <v>616</v>
      </c>
      <c r="C1391" s="731" t="s">
        <v>639</v>
      </c>
      <c r="D1391" s="732" t="s">
        <v>640</v>
      </c>
      <c r="E1391" s="733">
        <v>50113001</v>
      </c>
      <c r="F1391" s="732" t="s">
        <v>654</v>
      </c>
      <c r="G1391" s="731" t="s">
        <v>655</v>
      </c>
      <c r="H1391" s="731">
        <v>196885</v>
      </c>
      <c r="I1391" s="731">
        <v>96885</v>
      </c>
      <c r="J1391" s="731" t="s">
        <v>658</v>
      </c>
      <c r="K1391" s="731" t="s">
        <v>659</v>
      </c>
      <c r="L1391" s="734">
        <v>19.249911724082192</v>
      </c>
      <c r="M1391" s="734">
        <v>592</v>
      </c>
      <c r="N1391" s="735">
        <v>11395.947740656658</v>
      </c>
    </row>
    <row r="1392" spans="1:14" ht="14.45" customHeight="1" x14ac:dyDescent="0.2">
      <c r="A1392" s="729" t="s">
        <v>615</v>
      </c>
      <c r="B1392" s="730" t="s">
        <v>616</v>
      </c>
      <c r="C1392" s="731" t="s">
        <v>639</v>
      </c>
      <c r="D1392" s="732" t="s">
        <v>640</v>
      </c>
      <c r="E1392" s="733">
        <v>50113001</v>
      </c>
      <c r="F1392" s="732" t="s">
        <v>654</v>
      </c>
      <c r="G1392" s="731" t="s">
        <v>655</v>
      </c>
      <c r="H1392" s="731">
        <v>196884</v>
      </c>
      <c r="I1392" s="731">
        <v>96884</v>
      </c>
      <c r="J1392" s="731" t="s">
        <v>660</v>
      </c>
      <c r="K1392" s="731" t="s">
        <v>661</v>
      </c>
      <c r="L1392" s="734">
        <v>9.3500024746983179</v>
      </c>
      <c r="M1392" s="734">
        <v>3754</v>
      </c>
      <c r="N1392" s="735">
        <v>35099.909290017487</v>
      </c>
    </row>
    <row r="1393" spans="1:14" ht="14.45" customHeight="1" x14ac:dyDescent="0.2">
      <c r="A1393" s="729" t="s">
        <v>615</v>
      </c>
      <c r="B1393" s="730" t="s">
        <v>616</v>
      </c>
      <c r="C1393" s="731" t="s">
        <v>639</v>
      </c>
      <c r="D1393" s="732" t="s">
        <v>640</v>
      </c>
      <c r="E1393" s="733">
        <v>50113001</v>
      </c>
      <c r="F1393" s="732" t="s">
        <v>654</v>
      </c>
      <c r="G1393" s="731" t="s">
        <v>662</v>
      </c>
      <c r="H1393" s="731">
        <v>29631</v>
      </c>
      <c r="I1393" s="731">
        <v>29631</v>
      </c>
      <c r="J1393" s="731" t="s">
        <v>663</v>
      </c>
      <c r="K1393" s="731" t="s">
        <v>664</v>
      </c>
      <c r="L1393" s="734">
        <v>4275.6029187354306</v>
      </c>
      <c r="M1393" s="734">
        <v>861.03100000000006</v>
      </c>
      <c r="N1393" s="735">
        <v>3681426.6567216865</v>
      </c>
    </row>
    <row r="1394" spans="1:14" ht="14.45" customHeight="1" x14ac:dyDescent="0.2">
      <c r="A1394" s="729" t="s">
        <v>615</v>
      </c>
      <c r="B1394" s="730" t="s">
        <v>616</v>
      </c>
      <c r="C1394" s="731" t="s">
        <v>639</v>
      </c>
      <c r="D1394" s="732" t="s">
        <v>640</v>
      </c>
      <c r="E1394" s="733">
        <v>50113001</v>
      </c>
      <c r="F1394" s="732" t="s">
        <v>654</v>
      </c>
      <c r="G1394" s="731" t="s">
        <v>655</v>
      </c>
      <c r="H1394" s="731">
        <v>846758</v>
      </c>
      <c r="I1394" s="731">
        <v>103387</v>
      </c>
      <c r="J1394" s="731" t="s">
        <v>669</v>
      </c>
      <c r="K1394" s="731" t="s">
        <v>670</v>
      </c>
      <c r="L1394" s="734">
        <v>81.230526695121569</v>
      </c>
      <c r="M1394" s="734">
        <v>19</v>
      </c>
      <c r="N1394" s="735">
        <v>1543.3800072073097</v>
      </c>
    </row>
    <row r="1395" spans="1:14" ht="14.45" customHeight="1" x14ac:dyDescent="0.2">
      <c r="A1395" s="729" t="s">
        <v>615</v>
      </c>
      <c r="B1395" s="730" t="s">
        <v>616</v>
      </c>
      <c r="C1395" s="731" t="s">
        <v>639</v>
      </c>
      <c r="D1395" s="732" t="s">
        <v>640</v>
      </c>
      <c r="E1395" s="733">
        <v>50113001</v>
      </c>
      <c r="F1395" s="732" t="s">
        <v>654</v>
      </c>
      <c r="G1395" s="731" t="s">
        <v>655</v>
      </c>
      <c r="H1395" s="731">
        <v>502433</v>
      </c>
      <c r="I1395" s="731">
        <v>9999999</v>
      </c>
      <c r="J1395" s="731" t="s">
        <v>2276</v>
      </c>
      <c r="K1395" s="731" t="s">
        <v>670</v>
      </c>
      <c r="L1395" s="734">
        <v>107.8</v>
      </c>
      <c r="M1395" s="734">
        <v>3</v>
      </c>
      <c r="N1395" s="735">
        <v>323.39999999999998</v>
      </c>
    </row>
    <row r="1396" spans="1:14" ht="14.45" customHeight="1" x14ac:dyDescent="0.2">
      <c r="A1396" s="729" t="s">
        <v>615</v>
      </c>
      <c r="B1396" s="730" t="s">
        <v>616</v>
      </c>
      <c r="C1396" s="731" t="s">
        <v>639</v>
      </c>
      <c r="D1396" s="732" t="s">
        <v>640</v>
      </c>
      <c r="E1396" s="733">
        <v>50113001</v>
      </c>
      <c r="F1396" s="732" t="s">
        <v>654</v>
      </c>
      <c r="G1396" s="731" t="s">
        <v>655</v>
      </c>
      <c r="H1396" s="731">
        <v>100362</v>
      </c>
      <c r="I1396" s="731">
        <v>362</v>
      </c>
      <c r="J1396" s="731" t="s">
        <v>679</v>
      </c>
      <c r="K1396" s="731" t="s">
        <v>680</v>
      </c>
      <c r="L1396" s="734">
        <v>72.80857160015502</v>
      </c>
      <c r="M1396" s="734">
        <v>14</v>
      </c>
      <c r="N1396" s="735">
        <v>1019.3200024021703</v>
      </c>
    </row>
    <row r="1397" spans="1:14" ht="14.45" customHeight="1" x14ac:dyDescent="0.2">
      <c r="A1397" s="729" t="s">
        <v>615</v>
      </c>
      <c r="B1397" s="730" t="s">
        <v>616</v>
      </c>
      <c r="C1397" s="731" t="s">
        <v>639</v>
      </c>
      <c r="D1397" s="732" t="s">
        <v>640</v>
      </c>
      <c r="E1397" s="733">
        <v>50113001</v>
      </c>
      <c r="F1397" s="732" t="s">
        <v>654</v>
      </c>
      <c r="G1397" s="731" t="s">
        <v>655</v>
      </c>
      <c r="H1397" s="731">
        <v>176954</v>
      </c>
      <c r="I1397" s="731">
        <v>176954</v>
      </c>
      <c r="J1397" s="731" t="s">
        <v>695</v>
      </c>
      <c r="K1397" s="731" t="s">
        <v>696</v>
      </c>
      <c r="L1397" s="734">
        <v>95.119999999999962</v>
      </c>
      <c r="M1397" s="734">
        <v>4</v>
      </c>
      <c r="N1397" s="735">
        <v>380.47999999999985</v>
      </c>
    </row>
    <row r="1398" spans="1:14" ht="14.45" customHeight="1" x14ac:dyDescent="0.2">
      <c r="A1398" s="729" t="s">
        <v>615</v>
      </c>
      <c r="B1398" s="730" t="s">
        <v>616</v>
      </c>
      <c r="C1398" s="731" t="s">
        <v>639</v>
      </c>
      <c r="D1398" s="732" t="s">
        <v>640</v>
      </c>
      <c r="E1398" s="733">
        <v>50113001</v>
      </c>
      <c r="F1398" s="732" t="s">
        <v>654</v>
      </c>
      <c r="G1398" s="731" t="s">
        <v>655</v>
      </c>
      <c r="H1398" s="731">
        <v>167547</v>
      </c>
      <c r="I1398" s="731">
        <v>67547</v>
      </c>
      <c r="J1398" s="731" t="s">
        <v>699</v>
      </c>
      <c r="K1398" s="731" t="s">
        <v>700</v>
      </c>
      <c r="L1398" s="734">
        <v>49.933749999999989</v>
      </c>
      <c r="M1398" s="734">
        <v>8</v>
      </c>
      <c r="N1398" s="735">
        <v>399.46999999999991</v>
      </c>
    </row>
    <row r="1399" spans="1:14" ht="14.45" customHeight="1" x14ac:dyDescent="0.2">
      <c r="A1399" s="729" t="s">
        <v>615</v>
      </c>
      <c r="B1399" s="730" t="s">
        <v>616</v>
      </c>
      <c r="C1399" s="731" t="s">
        <v>639</v>
      </c>
      <c r="D1399" s="732" t="s">
        <v>640</v>
      </c>
      <c r="E1399" s="733">
        <v>50113001</v>
      </c>
      <c r="F1399" s="732" t="s">
        <v>654</v>
      </c>
      <c r="G1399" s="731" t="s">
        <v>655</v>
      </c>
      <c r="H1399" s="731">
        <v>845369</v>
      </c>
      <c r="I1399" s="731">
        <v>107987</v>
      </c>
      <c r="J1399" s="731" t="s">
        <v>713</v>
      </c>
      <c r="K1399" s="731" t="s">
        <v>714</v>
      </c>
      <c r="L1399" s="734">
        <v>112.16999999999999</v>
      </c>
      <c r="M1399" s="734">
        <v>8</v>
      </c>
      <c r="N1399" s="735">
        <v>897.3599999999999</v>
      </c>
    </row>
    <row r="1400" spans="1:14" ht="14.45" customHeight="1" x14ac:dyDescent="0.2">
      <c r="A1400" s="729" t="s">
        <v>615</v>
      </c>
      <c r="B1400" s="730" t="s">
        <v>616</v>
      </c>
      <c r="C1400" s="731" t="s">
        <v>639</v>
      </c>
      <c r="D1400" s="732" t="s">
        <v>640</v>
      </c>
      <c r="E1400" s="733">
        <v>50113001</v>
      </c>
      <c r="F1400" s="732" t="s">
        <v>654</v>
      </c>
      <c r="G1400" s="731" t="s">
        <v>655</v>
      </c>
      <c r="H1400" s="731">
        <v>173390</v>
      </c>
      <c r="I1400" s="731">
        <v>173390</v>
      </c>
      <c r="J1400" s="731" t="s">
        <v>724</v>
      </c>
      <c r="K1400" s="731" t="s">
        <v>725</v>
      </c>
      <c r="L1400" s="734">
        <v>411.95000000000005</v>
      </c>
      <c r="M1400" s="734">
        <v>8</v>
      </c>
      <c r="N1400" s="735">
        <v>3295.6000000000004</v>
      </c>
    </row>
    <row r="1401" spans="1:14" ht="14.45" customHeight="1" x14ac:dyDescent="0.2">
      <c r="A1401" s="729" t="s">
        <v>615</v>
      </c>
      <c r="B1401" s="730" t="s">
        <v>616</v>
      </c>
      <c r="C1401" s="731" t="s">
        <v>639</v>
      </c>
      <c r="D1401" s="732" t="s">
        <v>640</v>
      </c>
      <c r="E1401" s="733">
        <v>50113001</v>
      </c>
      <c r="F1401" s="732" t="s">
        <v>654</v>
      </c>
      <c r="G1401" s="731" t="s">
        <v>655</v>
      </c>
      <c r="H1401" s="731">
        <v>243863</v>
      </c>
      <c r="I1401" s="731">
        <v>243863</v>
      </c>
      <c r="J1401" s="731" t="s">
        <v>736</v>
      </c>
      <c r="K1401" s="731" t="s">
        <v>737</v>
      </c>
      <c r="L1401" s="734">
        <v>60.18641056924767</v>
      </c>
      <c r="M1401" s="734">
        <v>39</v>
      </c>
      <c r="N1401" s="735">
        <v>2347.270012200659</v>
      </c>
    </row>
    <row r="1402" spans="1:14" ht="14.45" customHeight="1" x14ac:dyDescent="0.2">
      <c r="A1402" s="729" t="s">
        <v>615</v>
      </c>
      <c r="B1402" s="730" t="s">
        <v>616</v>
      </c>
      <c r="C1402" s="731" t="s">
        <v>639</v>
      </c>
      <c r="D1402" s="732" t="s">
        <v>640</v>
      </c>
      <c r="E1402" s="733">
        <v>50113001</v>
      </c>
      <c r="F1402" s="732" t="s">
        <v>654</v>
      </c>
      <c r="G1402" s="731" t="s">
        <v>655</v>
      </c>
      <c r="H1402" s="731">
        <v>112895</v>
      </c>
      <c r="I1402" s="731">
        <v>12895</v>
      </c>
      <c r="J1402" s="731" t="s">
        <v>742</v>
      </c>
      <c r="K1402" s="731" t="s">
        <v>746</v>
      </c>
      <c r="L1402" s="734">
        <v>106.46</v>
      </c>
      <c r="M1402" s="734">
        <v>2</v>
      </c>
      <c r="N1402" s="735">
        <v>212.92</v>
      </c>
    </row>
    <row r="1403" spans="1:14" ht="14.45" customHeight="1" x14ac:dyDescent="0.2">
      <c r="A1403" s="729" t="s">
        <v>615</v>
      </c>
      <c r="B1403" s="730" t="s">
        <v>616</v>
      </c>
      <c r="C1403" s="731" t="s">
        <v>639</v>
      </c>
      <c r="D1403" s="732" t="s">
        <v>640</v>
      </c>
      <c r="E1403" s="733">
        <v>50113001</v>
      </c>
      <c r="F1403" s="732" t="s">
        <v>654</v>
      </c>
      <c r="G1403" s="731" t="s">
        <v>655</v>
      </c>
      <c r="H1403" s="731">
        <v>112892</v>
      </c>
      <c r="I1403" s="731">
        <v>12892</v>
      </c>
      <c r="J1403" s="731" t="s">
        <v>742</v>
      </c>
      <c r="K1403" s="731" t="s">
        <v>745</v>
      </c>
      <c r="L1403" s="734">
        <v>104.21000000000002</v>
      </c>
      <c r="M1403" s="734">
        <v>1</v>
      </c>
      <c r="N1403" s="735">
        <v>104.21000000000002</v>
      </c>
    </row>
    <row r="1404" spans="1:14" ht="14.45" customHeight="1" x14ac:dyDescent="0.2">
      <c r="A1404" s="729" t="s">
        <v>615</v>
      </c>
      <c r="B1404" s="730" t="s">
        <v>616</v>
      </c>
      <c r="C1404" s="731" t="s">
        <v>639</v>
      </c>
      <c r="D1404" s="732" t="s">
        <v>640</v>
      </c>
      <c r="E1404" s="733">
        <v>50113001</v>
      </c>
      <c r="F1404" s="732" t="s">
        <v>654</v>
      </c>
      <c r="G1404" s="731" t="s">
        <v>655</v>
      </c>
      <c r="H1404" s="731">
        <v>191565</v>
      </c>
      <c r="I1404" s="731">
        <v>191565</v>
      </c>
      <c r="J1404" s="731" t="s">
        <v>1848</v>
      </c>
      <c r="K1404" s="731" t="s">
        <v>1849</v>
      </c>
      <c r="L1404" s="734">
        <v>621.28</v>
      </c>
      <c r="M1404" s="734">
        <v>4</v>
      </c>
      <c r="N1404" s="735">
        <v>2485.12</v>
      </c>
    </row>
    <row r="1405" spans="1:14" ht="14.45" customHeight="1" x14ac:dyDescent="0.2">
      <c r="A1405" s="729" t="s">
        <v>615</v>
      </c>
      <c r="B1405" s="730" t="s">
        <v>616</v>
      </c>
      <c r="C1405" s="731" t="s">
        <v>639</v>
      </c>
      <c r="D1405" s="732" t="s">
        <v>640</v>
      </c>
      <c r="E1405" s="733">
        <v>50113001</v>
      </c>
      <c r="F1405" s="732" t="s">
        <v>654</v>
      </c>
      <c r="G1405" s="731" t="s">
        <v>655</v>
      </c>
      <c r="H1405" s="731">
        <v>502214</v>
      </c>
      <c r="I1405" s="731">
        <v>9999999</v>
      </c>
      <c r="J1405" s="731" t="s">
        <v>1850</v>
      </c>
      <c r="K1405" s="731" t="s">
        <v>1851</v>
      </c>
      <c r="L1405" s="734">
        <v>25300</v>
      </c>
      <c r="M1405" s="734">
        <v>0.4</v>
      </c>
      <c r="N1405" s="735">
        <v>10120</v>
      </c>
    </row>
    <row r="1406" spans="1:14" ht="14.45" customHeight="1" x14ac:dyDescent="0.2">
      <c r="A1406" s="729" t="s">
        <v>615</v>
      </c>
      <c r="B1406" s="730" t="s">
        <v>616</v>
      </c>
      <c r="C1406" s="731" t="s">
        <v>639</v>
      </c>
      <c r="D1406" s="732" t="s">
        <v>640</v>
      </c>
      <c r="E1406" s="733">
        <v>50113001</v>
      </c>
      <c r="F1406" s="732" t="s">
        <v>654</v>
      </c>
      <c r="G1406" s="731" t="s">
        <v>655</v>
      </c>
      <c r="H1406" s="731">
        <v>132105</v>
      </c>
      <c r="I1406" s="731">
        <v>132105</v>
      </c>
      <c r="J1406" s="731" t="s">
        <v>791</v>
      </c>
      <c r="K1406" s="731" t="s">
        <v>792</v>
      </c>
      <c r="L1406" s="734">
        <v>288.09933758710957</v>
      </c>
      <c r="M1406" s="734">
        <v>238.59847850000023</v>
      </c>
      <c r="N1406" s="735">
        <v>68740.063605142277</v>
      </c>
    </row>
    <row r="1407" spans="1:14" ht="14.45" customHeight="1" x14ac:dyDescent="0.2">
      <c r="A1407" s="729" t="s">
        <v>615</v>
      </c>
      <c r="B1407" s="730" t="s">
        <v>616</v>
      </c>
      <c r="C1407" s="731" t="s">
        <v>639</v>
      </c>
      <c r="D1407" s="732" t="s">
        <v>640</v>
      </c>
      <c r="E1407" s="733">
        <v>50113001</v>
      </c>
      <c r="F1407" s="732" t="s">
        <v>654</v>
      </c>
      <c r="G1407" s="731" t="s">
        <v>655</v>
      </c>
      <c r="H1407" s="731">
        <v>132101</v>
      </c>
      <c r="I1407" s="731">
        <v>132101</v>
      </c>
      <c r="J1407" s="731" t="s">
        <v>793</v>
      </c>
      <c r="K1407" s="731" t="s">
        <v>794</v>
      </c>
      <c r="L1407" s="734">
        <v>111.00039759368197</v>
      </c>
      <c r="M1407" s="734">
        <v>358.88670889999923</v>
      </c>
      <c r="N1407" s="735">
        <v>39836.567378987915</v>
      </c>
    </row>
    <row r="1408" spans="1:14" ht="14.45" customHeight="1" x14ac:dyDescent="0.2">
      <c r="A1408" s="729" t="s">
        <v>615</v>
      </c>
      <c r="B1408" s="730" t="s">
        <v>616</v>
      </c>
      <c r="C1408" s="731" t="s">
        <v>639</v>
      </c>
      <c r="D1408" s="732" t="s">
        <v>640</v>
      </c>
      <c r="E1408" s="733">
        <v>50113001</v>
      </c>
      <c r="F1408" s="732" t="s">
        <v>654</v>
      </c>
      <c r="G1408" s="731" t="s">
        <v>655</v>
      </c>
      <c r="H1408" s="731">
        <v>149317</v>
      </c>
      <c r="I1408" s="731">
        <v>49317</v>
      </c>
      <c r="J1408" s="731" t="s">
        <v>795</v>
      </c>
      <c r="K1408" s="731" t="s">
        <v>796</v>
      </c>
      <c r="L1408" s="734">
        <v>299</v>
      </c>
      <c r="M1408" s="734">
        <v>3</v>
      </c>
      <c r="N1408" s="735">
        <v>897</v>
      </c>
    </row>
    <row r="1409" spans="1:14" ht="14.45" customHeight="1" x14ac:dyDescent="0.2">
      <c r="A1409" s="729" t="s">
        <v>615</v>
      </c>
      <c r="B1409" s="730" t="s">
        <v>616</v>
      </c>
      <c r="C1409" s="731" t="s">
        <v>639</v>
      </c>
      <c r="D1409" s="732" t="s">
        <v>640</v>
      </c>
      <c r="E1409" s="733">
        <v>50113001</v>
      </c>
      <c r="F1409" s="732" t="s">
        <v>654</v>
      </c>
      <c r="G1409" s="731" t="s">
        <v>655</v>
      </c>
      <c r="H1409" s="731">
        <v>235085</v>
      </c>
      <c r="I1409" s="731">
        <v>235085</v>
      </c>
      <c r="J1409" s="731" t="s">
        <v>805</v>
      </c>
      <c r="K1409" s="731" t="s">
        <v>808</v>
      </c>
      <c r="L1409" s="734">
        <v>79.200000454052287</v>
      </c>
      <c r="M1409" s="734">
        <v>500.46658949999971</v>
      </c>
      <c r="N1409" s="735">
        <v>39636.954115637978</v>
      </c>
    </row>
    <row r="1410" spans="1:14" ht="14.45" customHeight="1" x14ac:dyDescent="0.2">
      <c r="A1410" s="729" t="s">
        <v>615</v>
      </c>
      <c r="B1410" s="730" t="s">
        <v>616</v>
      </c>
      <c r="C1410" s="731" t="s">
        <v>639</v>
      </c>
      <c r="D1410" s="732" t="s">
        <v>640</v>
      </c>
      <c r="E1410" s="733">
        <v>50113001</v>
      </c>
      <c r="F1410" s="732" t="s">
        <v>654</v>
      </c>
      <c r="G1410" s="731" t="s">
        <v>655</v>
      </c>
      <c r="H1410" s="731">
        <v>235087</v>
      </c>
      <c r="I1410" s="731">
        <v>235087</v>
      </c>
      <c r="J1410" s="731" t="s">
        <v>805</v>
      </c>
      <c r="K1410" s="731" t="s">
        <v>807</v>
      </c>
      <c r="L1410" s="734">
        <v>734.80000148635463</v>
      </c>
      <c r="M1410" s="734">
        <v>113.82572559999998</v>
      </c>
      <c r="N1410" s="735">
        <v>83639.143340065377</v>
      </c>
    </row>
    <row r="1411" spans="1:14" ht="14.45" customHeight="1" x14ac:dyDescent="0.2">
      <c r="A1411" s="729" t="s">
        <v>615</v>
      </c>
      <c r="B1411" s="730" t="s">
        <v>616</v>
      </c>
      <c r="C1411" s="731" t="s">
        <v>639</v>
      </c>
      <c r="D1411" s="732" t="s">
        <v>640</v>
      </c>
      <c r="E1411" s="733">
        <v>50113001</v>
      </c>
      <c r="F1411" s="732" t="s">
        <v>654</v>
      </c>
      <c r="G1411" s="731" t="s">
        <v>655</v>
      </c>
      <c r="H1411" s="731">
        <v>235086</v>
      </c>
      <c r="I1411" s="731">
        <v>235086</v>
      </c>
      <c r="J1411" s="731" t="s">
        <v>805</v>
      </c>
      <c r="K1411" s="731" t="s">
        <v>809</v>
      </c>
      <c r="L1411" s="734">
        <v>218.9000003807941</v>
      </c>
      <c r="M1411" s="734">
        <v>749.47618270000066</v>
      </c>
      <c r="N1411" s="735">
        <v>164060.33667842625</v>
      </c>
    </row>
    <row r="1412" spans="1:14" ht="14.45" customHeight="1" x14ac:dyDescent="0.2">
      <c r="A1412" s="729" t="s">
        <v>615</v>
      </c>
      <c r="B1412" s="730" t="s">
        <v>616</v>
      </c>
      <c r="C1412" s="731" t="s">
        <v>639</v>
      </c>
      <c r="D1412" s="732" t="s">
        <v>640</v>
      </c>
      <c r="E1412" s="733">
        <v>50113001</v>
      </c>
      <c r="F1412" s="732" t="s">
        <v>654</v>
      </c>
      <c r="G1412" s="731" t="s">
        <v>655</v>
      </c>
      <c r="H1412" s="731">
        <v>235076</v>
      </c>
      <c r="I1412" s="731">
        <v>235084</v>
      </c>
      <c r="J1412" s="731" t="s">
        <v>805</v>
      </c>
      <c r="K1412" s="731" t="s">
        <v>806</v>
      </c>
      <c r="L1412" s="734">
        <v>525.80000182907474</v>
      </c>
      <c r="M1412" s="734">
        <v>222.76002169999992</v>
      </c>
      <c r="N1412" s="735">
        <v>117127.21981730469</v>
      </c>
    </row>
    <row r="1413" spans="1:14" ht="14.45" customHeight="1" x14ac:dyDescent="0.2">
      <c r="A1413" s="729" t="s">
        <v>615</v>
      </c>
      <c r="B1413" s="730" t="s">
        <v>616</v>
      </c>
      <c r="C1413" s="731" t="s">
        <v>639</v>
      </c>
      <c r="D1413" s="732" t="s">
        <v>640</v>
      </c>
      <c r="E1413" s="733">
        <v>50113001</v>
      </c>
      <c r="F1413" s="732" t="s">
        <v>654</v>
      </c>
      <c r="G1413" s="731" t="s">
        <v>655</v>
      </c>
      <c r="H1413" s="731">
        <v>501911</v>
      </c>
      <c r="I1413" s="731">
        <v>9999999</v>
      </c>
      <c r="J1413" s="731" t="s">
        <v>2277</v>
      </c>
      <c r="K1413" s="731" t="s">
        <v>2278</v>
      </c>
      <c r="L1413" s="734">
        <v>40822.816666666673</v>
      </c>
      <c r="M1413" s="734">
        <v>3</v>
      </c>
      <c r="N1413" s="735">
        <v>122468.45000000001</v>
      </c>
    </row>
    <row r="1414" spans="1:14" ht="14.45" customHeight="1" x14ac:dyDescent="0.2">
      <c r="A1414" s="729" t="s">
        <v>615</v>
      </c>
      <c r="B1414" s="730" t="s">
        <v>616</v>
      </c>
      <c r="C1414" s="731" t="s">
        <v>639</v>
      </c>
      <c r="D1414" s="732" t="s">
        <v>640</v>
      </c>
      <c r="E1414" s="733">
        <v>50113001</v>
      </c>
      <c r="F1414" s="732" t="s">
        <v>654</v>
      </c>
      <c r="G1414" s="731" t="s">
        <v>655</v>
      </c>
      <c r="H1414" s="731">
        <v>189992</v>
      </c>
      <c r="I1414" s="731">
        <v>189992</v>
      </c>
      <c r="J1414" s="731" t="s">
        <v>821</v>
      </c>
      <c r="K1414" s="731" t="s">
        <v>822</v>
      </c>
      <c r="L1414" s="734">
        <v>570.8255980149786</v>
      </c>
      <c r="M1414" s="734">
        <v>133.60893709999999</v>
      </c>
      <c r="N1414" s="735">
        <v>76267.401420253154</v>
      </c>
    </row>
    <row r="1415" spans="1:14" ht="14.45" customHeight="1" x14ac:dyDescent="0.2">
      <c r="A1415" s="729" t="s">
        <v>615</v>
      </c>
      <c r="B1415" s="730" t="s">
        <v>616</v>
      </c>
      <c r="C1415" s="731" t="s">
        <v>639</v>
      </c>
      <c r="D1415" s="732" t="s">
        <v>640</v>
      </c>
      <c r="E1415" s="733">
        <v>50113001</v>
      </c>
      <c r="F1415" s="732" t="s">
        <v>654</v>
      </c>
      <c r="G1415" s="731" t="s">
        <v>662</v>
      </c>
      <c r="H1415" s="731">
        <v>214427</v>
      </c>
      <c r="I1415" s="731">
        <v>214427</v>
      </c>
      <c r="J1415" s="731" t="s">
        <v>847</v>
      </c>
      <c r="K1415" s="731" t="s">
        <v>848</v>
      </c>
      <c r="L1415" s="734">
        <v>16.510000000000002</v>
      </c>
      <c r="M1415" s="734">
        <v>25</v>
      </c>
      <c r="N1415" s="735">
        <v>412.75</v>
      </c>
    </row>
    <row r="1416" spans="1:14" ht="14.45" customHeight="1" x14ac:dyDescent="0.2">
      <c r="A1416" s="729" t="s">
        <v>615</v>
      </c>
      <c r="B1416" s="730" t="s">
        <v>616</v>
      </c>
      <c r="C1416" s="731" t="s">
        <v>639</v>
      </c>
      <c r="D1416" s="732" t="s">
        <v>640</v>
      </c>
      <c r="E1416" s="733">
        <v>50113001</v>
      </c>
      <c r="F1416" s="732" t="s">
        <v>654</v>
      </c>
      <c r="G1416" s="731" t="s">
        <v>655</v>
      </c>
      <c r="H1416" s="731">
        <v>846761</v>
      </c>
      <c r="I1416" s="731">
        <v>9999999</v>
      </c>
      <c r="J1416" s="731" t="s">
        <v>1879</v>
      </c>
      <c r="K1416" s="731" t="s">
        <v>329</v>
      </c>
      <c r="L1416" s="734">
        <v>12.749002276988191</v>
      </c>
      <c r="M1416" s="734">
        <v>470</v>
      </c>
      <c r="N1416" s="735">
        <v>5992.0310701844501</v>
      </c>
    </row>
    <row r="1417" spans="1:14" ht="14.45" customHeight="1" x14ac:dyDescent="0.2">
      <c r="A1417" s="729" t="s">
        <v>615</v>
      </c>
      <c r="B1417" s="730" t="s">
        <v>616</v>
      </c>
      <c r="C1417" s="731" t="s">
        <v>639</v>
      </c>
      <c r="D1417" s="732" t="s">
        <v>640</v>
      </c>
      <c r="E1417" s="733">
        <v>50113001</v>
      </c>
      <c r="F1417" s="732" t="s">
        <v>654</v>
      </c>
      <c r="G1417" s="731" t="s">
        <v>655</v>
      </c>
      <c r="H1417" s="731">
        <v>902077</v>
      </c>
      <c r="I1417" s="731">
        <v>9999999</v>
      </c>
      <c r="J1417" s="731" t="s">
        <v>1880</v>
      </c>
      <c r="K1417" s="731" t="s">
        <v>329</v>
      </c>
      <c r="L1417" s="734">
        <v>2.4201620195368192</v>
      </c>
      <c r="M1417" s="734">
        <v>362</v>
      </c>
      <c r="N1417" s="735">
        <v>876.09865107232861</v>
      </c>
    </row>
    <row r="1418" spans="1:14" ht="14.45" customHeight="1" x14ac:dyDescent="0.2">
      <c r="A1418" s="729" t="s">
        <v>615</v>
      </c>
      <c r="B1418" s="730" t="s">
        <v>616</v>
      </c>
      <c r="C1418" s="731" t="s">
        <v>639</v>
      </c>
      <c r="D1418" s="732" t="s">
        <v>640</v>
      </c>
      <c r="E1418" s="733">
        <v>50113001</v>
      </c>
      <c r="F1418" s="732" t="s">
        <v>654</v>
      </c>
      <c r="G1418" s="731" t="s">
        <v>655</v>
      </c>
      <c r="H1418" s="731">
        <v>849053</v>
      </c>
      <c r="I1418" s="731">
        <v>9999999</v>
      </c>
      <c r="J1418" s="731" t="s">
        <v>857</v>
      </c>
      <c r="K1418" s="731" t="s">
        <v>329</v>
      </c>
      <c r="L1418" s="734">
        <v>2.5080002148865401</v>
      </c>
      <c r="M1418" s="734">
        <v>188</v>
      </c>
      <c r="N1418" s="735">
        <v>471.50404039866953</v>
      </c>
    </row>
    <row r="1419" spans="1:14" ht="14.45" customHeight="1" x14ac:dyDescent="0.2">
      <c r="A1419" s="729" t="s">
        <v>615</v>
      </c>
      <c r="B1419" s="730" t="s">
        <v>616</v>
      </c>
      <c r="C1419" s="731" t="s">
        <v>639</v>
      </c>
      <c r="D1419" s="732" t="s">
        <v>640</v>
      </c>
      <c r="E1419" s="733">
        <v>50113001</v>
      </c>
      <c r="F1419" s="732" t="s">
        <v>654</v>
      </c>
      <c r="G1419" s="731" t="s">
        <v>655</v>
      </c>
      <c r="H1419" s="731">
        <v>499170</v>
      </c>
      <c r="I1419" s="731">
        <v>9999999</v>
      </c>
      <c r="J1419" s="731" t="s">
        <v>858</v>
      </c>
      <c r="K1419" s="731" t="s">
        <v>859</v>
      </c>
      <c r="L1419" s="734">
        <v>11.909185766502539</v>
      </c>
      <c r="M1419" s="734">
        <v>207</v>
      </c>
      <c r="N1419" s="735">
        <v>2465.2014536660254</v>
      </c>
    </row>
    <row r="1420" spans="1:14" ht="14.45" customHeight="1" x14ac:dyDescent="0.2">
      <c r="A1420" s="729" t="s">
        <v>615</v>
      </c>
      <c r="B1420" s="730" t="s">
        <v>616</v>
      </c>
      <c r="C1420" s="731" t="s">
        <v>639</v>
      </c>
      <c r="D1420" s="732" t="s">
        <v>640</v>
      </c>
      <c r="E1420" s="733">
        <v>50113001</v>
      </c>
      <c r="F1420" s="732" t="s">
        <v>654</v>
      </c>
      <c r="G1420" s="731" t="s">
        <v>655</v>
      </c>
      <c r="H1420" s="731">
        <v>501979</v>
      </c>
      <c r="I1420" s="731">
        <v>9999999</v>
      </c>
      <c r="J1420" s="731" t="s">
        <v>860</v>
      </c>
      <c r="K1420" s="731" t="s">
        <v>861</v>
      </c>
      <c r="L1420" s="734">
        <v>10.757400000000002</v>
      </c>
      <c r="M1420" s="734">
        <v>13</v>
      </c>
      <c r="N1420" s="735">
        <v>139.84620000000004</v>
      </c>
    </row>
    <row r="1421" spans="1:14" ht="14.45" customHeight="1" x14ac:dyDescent="0.2">
      <c r="A1421" s="729" t="s">
        <v>615</v>
      </c>
      <c r="B1421" s="730" t="s">
        <v>616</v>
      </c>
      <c r="C1421" s="731" t="s">
        <v>639</v>
      </c>
      <c r="D1421" s="732" t="s">
        <v>640</v>
      </c>
      <c r="E1421" s="733">
        <v>50113001</v>
      </c>
      <c r="F1421" s="732" t="s">
        <v>654</v>
      </c>
      <c r="G1421" s="731" t="s">
        <v>655</v>
      </c>
      <c r="H1421" s="731">
        <v>499149</v>
      </c>
      <c r="I1421" s="731">
        <v>9999999</v>
      </c>
      <c r="J1421" s="731" t="s">
        <v>2279</v>
      </c>
      <c r="K1421" s="731" t="s">
        <v>2280</v>
      </c>
      <c r="L1421" s="734">
        <v>10.427999999999999</v>
      </c>
      <c r="M1421" s="734">
        <v>20</v>
      </c>
      <c r="N1421" s="735">
        <v>208.55999999999997</v>
      </c>
    </row>
    <row r="1422" spans="1:14" ht="14.45" customHeight="1" x14ac:dyDescent="0.2">
      <c r="A1422" s="729" t="s">
        <v>615</v>
      </c>
      <c r="B1422" s="730" t="s">
        <v>616</v>
      </c>
      <c r="C1422" s="731" t="s">
        <v>639</v>
      </c>
      <c r="D1422" s="732" t="s">
        <v>640</v>
      </c>
      <c r="E1422" s="733">
        <v>50113001</v>
      </c>
      <c r="F1422" s="732" t="s">
        <v>654</v>
      </c>
      <c r="G1422" s="731" t="s">
        <v>655</v>
      </c>
      <c r="H1422" s="731">
        <v>193105</v>
      </c>
      <c r="I1422" s="731">
        <v>93105</v>
      </c>
      <c r="J1422" s="731" t="s">
        <v>862</v>
      </c>
      <c r="K1422" s="731" t="s">
        <v>864</v>
      </c>
      <c r="L1422" s="734">
        <v>205.85</v>
      </c>
      <c r="M1422" s="734">
        <v>1</v>
      </c>
      <c r="N1422" s="735">
        <v>205.85</v>
      </c>
    </row>
    <row r="1423" spans="1:14" ht="14.45" customHeight="1" x14ac:dyDescent="0.2">
      <c r="A1423" s="729" t="s">
        <v>615</v>
      </c>
      <c r="B1423" s="730" t="s">
        <v>616</v>
      </c>
      <c r="C1423" s="731" t="s">
        <v>639</v>
      </c>
      <c r="D1423" s="732" t="s">
        <v>640</v>
      </c>
      <c r="E1423" s="733">
        <v>50113001</v>
      </c>
      <c r="F1423" s="732" t="s">
        <v>654</v>
      </c>
      <c r="G1423" s="731" t="s">
        <v>655</v>
      </c>
      <c r="H1423" s="731">
        <v>184090</v>
      </c>
      <c r="I1423" s="731">
        <v>84090</v>
      </c>
      <c r="J1423" s="731" t="s">
        <v>877</v>
      </c>
      <c r="K1423" s="731" t="s">
        <v>878</v>
      </c>
      <c r="L1423" s="734">
        <v>59.949224933366565</v>
      </c>
      <c r="M1423" s="734">
        <v>735</v>
      </c>
      <c r="N1423" s="735">
        <v>44062.680326024427</v>
      </c>
    </row>
    <row r="1424" spans="1:14" ht="14.45" customHeight="1" x14ac:dyDescent="0.2">
      <c r="A1424" s="729" t="s">
        <v>615</v>
      </c>
      <c r="B1424" s="730" t="s">
        <v>616</v>
      </c>
      <c r="C1424" s="731" t="s">
        <v>639</v>
      </c>
      <c r="D1424" s="732" t="s">
        <v>640</v>
      </c>
      <c r="E1424" s="733">
        <v>50113001</v>
      </c>
      <c r="F1424" s="732" t="s">
        <v>654</v>
      </c>
      <c r="G1424" s="731" t="s">
        <v>655</v>
      </c>
      <c r="H1424" s="731">
        <v>211816</v>
      </c>
      <c r="I1424" s="731">
        <v>211816</v>
      </c>
      <c r="J1424" s="731" t="s">
        <v>2281</v>
      </c>
      <c r="K1424" s="731" t="s">
        <v>2282</v>
      </c>
      <c r="L1424" s="734">
        <v>3478.7829825529789</v>
      </c>
      <c r="M1424" s="734">
        <v>212</v>
      </c>
      <c r="N1424" s="735">
        <v>737501.99230123148</v>
      </c>
    </row>
    <row r="1425" spans="1:14" ht="14.45" customHeight="1" x14ac:dyDescent="0.2">
      <c r="A1425" s="729" t="s">
        <v>615</v>
      </c>
      <c r="B1425" s="730" t="s">
        <v>616</v>
      </c>
      <c r="C1425" s="731" t="s">
        <v>639</v>
      </c>
      <c r="D1425" s="732" t="s">
        <v>640</v>
      </c>
      <c r="E1425" s="733">
        <v>50113001</v>
      </c>
      <c r="F1425" s="732" t="s">
        <v>654</v>
      </c>
      <c r="G1425" s="731" t="s">
        <v>655</v>
      </c>
      <c r="H1425" s="731">
        <v>170573</v>
      </c>
      <c r="I1425" s="731">
        <v>170573</v>
      </c>
      <c r="J1425" s="731" t="s">
        <v>2283</v>
      </c>
      <c r="K1425" s="731" t="s">
        <v>2284</v>
      </c>
      <c r="L1425" s="734">
        <v>8582.4729744717133</v>
      </c>
      <c r="M1425" s="734">
        <v>17</v>
      </c>
      <c r="N1425" s="735">
        <v>145902.04056601913</v>
      </c>
    </row>
    <row r="1426" spans="1:14" ht="14.45" customHeight="1" x14ac:dyDescent="0.2">
      <c r="A1426" s="729" t="s">
        <v>615</v>
      </c>
      <c r="B1426" s="730" t="s">
        <v>616</v>
      </c>
      <c r="C1426" s="731" t="s">
        <v>639</v>
      </c>
      <c r="D1426" s="732" t="s">
        <v>640</v>
      </c>
      <c r="E1426" s="733">
        <v>50113001</v>
      </c>
      <c r="F1426" s="732" t="s">
        <v>654</v>
      </c>
      <c r="G1426" s="731" t="s">
        <v>655</v>
      </c>
      <c r="H1426" s="731">
        <v>104071</v>
      </c>
      <c r="I1426" s="731">
        <v>4071</v>
      </c>
      <c r="J1426" s="731" t="s">
        <v>900</v>
      </c>
      <c r="K1426" s="731" t="s">
        <v>901</v>
      </c>
      <c r="L1426" s="734">
        <v>223.46094487818581</v>
      </c>
      <c r="M1426" s="734">
        <v>275</v>
      </c>
      <c r="N1426" s="735">
        <v>61451.759841501102</v>
      </c>
    </row>
    <row r="1427" spans="1:14" ht="14.45" customHeight="1" x14ac:dyDescent="0.2">
      <c r="A1427" s="729" t="s">
        <v>615</v>
      </c>
      <c r="B1427" s="730" t="s">
        <v>616</v>
      </c>
      <c r="C1427" s="731" t="s">
        <v>639</v>
      </c>
      <c r="D1427" s="732" t="s">
        <v>640</v>
      </c>
      <c r="E1427" s="733">
        <v>50113001</v>
      </c>
      <c r="F1427" s="732" t="s">
        <v>654</v>
      </c>
      <c r="G1427" s="731" t="s">
        <v>655</v>
      </c>
      <c r="H1427" s="731">
        <v>102479</v>
      </c>
      <c r="I1427" s="731">
        <v>2479</v>
      </c>
      <c r="J1427" s="731" t="s">
        <v>900</v>
      </c>
      <c r="K1427" s="731" t="s">
        <v>902</v>
      </c>
      <c r="L1427" s="734">
        <v>65.490000000000009</v>
      </c>
      <c r="M1427" s="734">
        <v>5</v>
      </c>
      <c r="N1427" s="735">
        <v>327.45000000000005</v>
      </c>
    </row>
    <row r="1428" spans="1:14" ht="14.45" customHeight="1" x14ac:dyDescent="0.2">
      <c r="A1428" s="729" t="s">
        <v>615</v>
      </c>
      <c r="B1428" s="730" t="s">
        <v>616</v>
      </c>
      <c r="C1428" s="731" t="s">
        <v>639</v>
      </c>
      <c r="D1428" s="732" t="s">
        <v>640</v>
      </c>
      <c r="E1428" s="733">
        <v>50113001</v>
      </c>
      <c r="F1428" s="732" t="s">
        <v>654</v>
      </c>
      <c r="G1428" s="731" t="s">
        <v>329</v>
      </c>
      <c r="H1428" s="731">
        <v>193325</v>
      </c>
      <c r="I1428" s="731">
        <v>193325</v>
      </c>
      <c r="J1428" s="731" t="s">
        <v>905</v>
      </c>
      <c r="K1428" s="731" t="s">
        <v>906</v>
      </c>
      <c r="L1428" s="734">
        <v>84.351812522662826</v>
      </c>
      <c r="M1428" s="734">
        <v>194.61700000000002</v>
      </c>
      <c r="N1428" s="735">
        <v>16416.296697723072</v>
      </c>
    </row>
    <row r="1429" spans="1:14" ht="14.45" customHeight="1" x14ac:dyDescent="0.2">
      <c r="A1429" s="729" t="s">
        <v>615</v>
      </c>
      <c r="B1429" s="730" t="s">
        <v>616</v>
      </c>
      <c r="C1429" s="731" t="s">
        <v>639</v>
      </c>
      <c r="D1429" s="732" t="s">
        <v>640</v>
      </c>
      <c r="E1429" s="733">
        <v>50113001</v>
      </c>
      <c r="F1429" s="732" t="s">
        <v>654</v>
      </c>
      <c r="G1429" s="731" t="s">
        <v>329</v>
      </c>
      <c r="H1429" s="731">
        <v>193326</v>
      </c>
      <c r="I1429" s="731">
        <v>193326</v>
      </c>
      <c r="J1429" s="731" t="s">
        <v>907</v>
      </c>
      <c r="K1429" s="731" t="s">
        <v>908</v>
      </c>
      <c r="L1429" s="734">
        <v>316.21169359885516</v>
      </c>
      <c r="M1429" s="734">
        <v>231.75200000000004</v>
      </c>
      <c r="N1429" s="735">
        <v>73282.692414921898</v>
      </c>
    </row>
    <row r="1430" spans="1:14" ht="14.45" customHeight="1" x14ac:dyDescent="0.2">
      <c r="A1430" s="729" t="s">
        <v>615</v>
      </c>
      <c r="B1430" s="730" t="s">
        <v>616</v>
      </c>
      <c r="C1430" s="731" t="s">
        <v>639</v>
      </c>
      <c r="D1430" s="732" t="s">
        <v>640</v>
      </c>
      <c r="E1430" s="733">
        <v>50113001</v>
      </c>
      <c r="F1430" s="732" t="s">
        <v>654</v>
      </c>
      <c r="G1430" s="731" t="s">
        <v>662</v>
      </c>
      <c r="H1430" s="731">
        <v>193321</v>
      </c>
      <c r="I1430" s="731">
        <v>193321</v>
      </c>
      <c r="J1430" s="731" t="s">
        <v>1890</v>
      </c>
      <c r="K1430" s="731" t="s">
        <v>1891</v>
      </c>
      <c r="L1430" s="734">
        <v>276.01200499078692</v>
      </c>
      <c r="M1430" s="734">
        <v>70</v>
      </c>
      <c r="N1430" s="735">
        <v>19320.840349355083</v>
      </c>
    </row>
    <row r="1431" spans="1:14" ht="14.45" customHeight="1" x14ac:dyDescent="0.2">
      <c r="A1431" s="729" t="s">
        <v>615</v>
      </c>
      <c r="B1431" s="730" t="s">
        <v>616</v>
      </c>
      <c r="C1431" s="731" t="s">
        <v>639</v>
      </c>
      <c r="D1431" s="732" t="s">
        <v>640</v>
      </c>
      <c r="E1431" s="733">
        <v>50113001</v>
      </c>
      <c r="F1431" s="732" t="s">
        <v>654</v>
      </c>
      <c r="G1431" s="731" t="s">
        <v>662</v>
      </c>
      <c r="H1431" s="731">
        <v>193645</v>
      </c>
      <c r="I1431" s="731">
        <v>193645</v>
      </c>
      <c r="J1431" s="731" t="s">
        <v>1890</v>
      </c>
      <c r="K1431" s="731" t="s">
        <v>1892</v>
      </c>
      <c r="L1431" s="734">
        <v>117.51300185592399</v>
      </c>
      <c r="M1431" s="734">
        <v>51</v>
      </c>
      <c r="N1431" s="735">
        <v>5993.1630946521236</v>
      </c>
    </row>
    <row r="1432" spans="1:14" ht="14.45" customHeight="1" x14ac:dyDescent="0.2">
      <c r="A1432" s="729" t="s">
        <v>615</v>
      </c>
      <c r="B1432" s="730" t="s">
        <v>616</v>
      </c>
      <c r="C1432" s="731" t="s">
        <v>639</v>
      </c>
      <c r="D1432" s="732" t="s">
        <v>640</v>
      </c>
      <c r="E1432" s="733">
        <v>50113001</v>
      </c>
      <c r="F1432" s="732" t="s">
        <v>654</v>
      </c>
      <c r="G1432" s="731" t="s">
        <v>662</v>
      </c>
      <c r="H1432" s="731">
        <v>204622</v>
      </c>
      <c r="I1432" s="731">
        <v>204622</v>
      </c>
      <c r="J1432" s="731" t="s">
        <v>916</v>
      </c>
      <c r="K1432" s="731" t="s">
        <v>918</v>
      </c>
      <c r="L1432" s="734">
        <v>72.919310475454807</v>
      </c>
      <c r="M1432" s="734">
        <v>384.46555050000006</v>
      </c>
      <c r="N1432" s="735">
        <v>28034.962844026151</v>
      </c>
    </row>
    <row r="1433" spans="1:14" ht="14.45" customHeight="1" x14ac:dyDescent="0.2">
      <c r="A1433" s="729" t="s">
        <v>615</v>
      </c>
      <c r="B1433" s="730" t="s">
        <v>616</v>
      </c>
      <c r="C1433" s="731" t="s">
        <v>639</v>
      </c>
      <c r="D1433" s="732" t="s">
        <v>640</v>
      </c>
      <c r="E1433" s="733">
        <v>50113001</v>
      </c>
      <c r="F1433" s="732" t="s">
        <v>654</v>
      </c>
      <c r="G1433" s="731" t="s">
        <v>329</v>
      </c>
      <c r="H1433" s="731">
        <v>204627</v>
      </c>
      <c r="I1433" s="731">
        <v>204627</v>
      </c>
      <c r="J1433" s="731" t="s">
        <v>916</v>
      </c>
      <c r="K1433" s="731" t="s">
        <v>1895</v>
      </c>
      <c r="L1433" s="734">
        <v>415.09662326649726</v>
      </c>
      <c r="M1433" s="734">
        <v>247.34983599999993</v>
      </c>
      <c r="N1433" s="735">
        <v>102674.08168912186</v>
      </c>
    </row>
    <row r="1434" spans="1:14" ht="14.45" customHeight="1" x14ac:dyDescent="0.2">
      <c r="A1434" s="729" t="s">
        <v>615</v>
      </c>
      <c r="B1434" s="730" t="s">
        <v>616</v>
      </c>
      <c r="C1434" s="731" t="s">
        <v>639</v>
      </c>
      <c r="D1434" s="732" t="s">
        <v>640</v>
      </c>
      <c r="E1434" s="733">
        <v>50113001</v>
      </c>
      <c r="F1434" s="732" t="s">
        <v>654</v>
      </c>
      <c r="G1434" s="731" t="s">
        <v>662</v>
      </c>
      <c r="H1434" s="731">
        <v>204626</v>
      </c>
      <c r="I1434" s="731">
        <v>204626</v>
      </c>
      <c r="J1434" s="731" t="s">
        <v>916</v>
      </c>
      <c r="K1434" s="731" t="s">
        <v>917</v>
      </c>
      <c r="L1434" s="734">
        <v>213.15843507561817</v>
      </c>
      <c r="M1434" s="734">
        <v>411.40553309999996</v>
      </c>
      <c r="N1434" s="735">
        <v>87694.559617046427</v>
      </c>
    </row>
    <row r="1435" spans="1:14" ht="14.45" customHeight="1" x14ac:dyDescent="0.2">
      <c r="A1435" s="729" t="s">
        <v>615</v>
      </c>
      <c r="B1435" s="730" t="s">
        <v>616</v>
      </c>
      <c r="C1435" s="731" t="s">
        <v>639</v>
      </c>
      <c r="D1435" s="732" t="s">
        <v>640</v>
      </c>
      <c r="E1435" s="733">
        <v>50113001</v>
      </c>
      <c r="F1435" s="732" t="s">
        <v>654</v>
      </c>
      <c r="G1435" s="731" t="s">
        <v>662</v>
      </c>
      <c r="H1435" s="731">
        <v>146929</v>
      </c>
      <c r="I1435" s="731">
        <v>46929</v>
      </c>
      <c r="J1435" s="731" t="s">
        <v>924</v>
      </c>
      <c r="K1435" s="731" t="s">
        <v>925</v>
      </c>
      <c r="L1435" s="734">
        <v>1045.7700000000002</v>
      </c>
      <c r="M1435" s="734">
        <v>1</v>
      </c>
      <c r="N1435" s="735">
        <v>1045.7700000000002</v>
      </c>
    </row>
    <row r="1436" spans="1:14" ht="14.45" customHeight="1" x14ac:dyDescent="0.2">
      <c r="A1436" s="729" t="s">
        <v>615</v>
      </c>
      <c r="B1436" s="730" t="s">
        <v>616</v>
      </c>
      <c r="C1436" s="731" t="s">
        <v>639</v>
      </c>
      <c r="D1436" s="732" t="s">
        <v>640</v>
      </c>
      <c r="E1436" s="733">
        <v>50113001</v>
      </c>
      <c r="F1436" s="732" t="s">
        <v>654</v>
      </c>
      <c r="G1436" s="731" t="s">
        <v>655</v>
      </c>
      <c r="H1436" s="731">
        <v>23987</v>
      </c>
      <c r="I1436" s="731">
        <v>23987</v>
      </c>
      <c r="J1436" s="731" t="s">
        <v>1901</v>
      </c>
      <c r="K1436" s="731" t="s">
        <v>1902</v>
      </c>
      <c r="L1436" s="734">
        <v>167.42000000000002</v>
      </c>
      <c r="M1436" s="734">
        <v>1</v>
      </c>
      <c r="N1436" s="735">
        <v>167.42000000000002</v>
      </c>
    </row>
    <row r="1437" spans="1:14" ht="14.45" customHeight="1" x14ac:dyDescent="0.2">
      <c r="A1437" s="729" t="s">
        <v>615</v>
      </c>
      <c r="B1437" s="730" t="s">
        <v>616</v>
      </c>
      <c r="C1437" s="731" t="s">
        <v>639</v>
      </c>
      <c r="D1437" s="732" t="s">
        <v>640</v>
      </c>
      <c r="E1437" s="733">
        <v>50113001</v>
      </c>
      <c r="F1437" s="732" t="s">
        <v>654</v>
      </c>
      <c r="G1437" s="731" t="s">
        <v>655</v>
      </c>
      <c r="H1437" s="731">
        <v>900240</v>
      </c>
      <c r="I1437" s="731">
        <v>0</v>
      </c>
      <c r="J1437" s="731" t="s">
        <v>2285</v>
      </c>
      <c r="K1437" s="731" t="s">
        <v>329</v>
      </c>
      <c r="L1437" s="734">
        <v>67.760000000000005</v>
      </c>
      <c r="M1437" s="734">
        <v>4</v>
      </c>
      <c r="N1437" s="735">
        <v>271.04000000000002</v>
      </c>
    </row>
    <row r="1438" spans="1:14" ht="14.45" customHeight="1" x14ac:dyDescent="0.2">
      <c r="A1438" s="729" t="s">
        <v>615</v>
      </c>
      <c r="B1438" s="730" t="s">
        <v>616</v>
      </c>
      <c r="C1438" s="731" t="s">
        <v>639</v>
      </c>
      <c r="D1438" s="732" t="s">
        <v>640</v>
      </c>
      <c r="E1438" s="733">
        <v>50113001</v>
      </c>
      <c r="F1438" s="732" t="s">
        <v>654</v>
      </c>
      <c r="G1438" s="731" t="s">
        <v>655</v>
      </c>
      <c r="H1438" s="731">
        <v>501596</v>
      </c>
      <c r="I1438" s="731">
        <v>0</v>
      </c>
      <c r="J1438" s="731" t="s">
        <v>942</v>
      </c>
      <c r="K1438" s="731" t="s">
        <v>943</v>
      </c>
      <c r="L1438" s="734">
        <v>113.25999999999998</v>
      </c>
      <c r="M1438" s="734">
        <v>1</v>
      </c>
      <c r="N1438" s="735">
        <v>113.25999999999998</v>
      </c>
    </row>
    <row r="1439" spans="1:14" ht="14.45" customHeight="1" x14ac:dyDescent="0.2">
      <c r="A1439" s="729" t="s">
        <v>615</v>
      </c>
      <c r="B1439" s="730" t="s">
        <v>616</v>
      </c>
      <c r="C1439" s="731" t="s">
        <v>639</v>
      </c>
      <c r="D1439" s="732" t="s">
        <v>640</v>
      </c>
      <c r="E1439" s="733">
        <v>50113001</v>
      </c>
      <c r="F1439" s="732" t="s">
        <v>654</v>
      </c>
      <c r="G1439" s="731" t="s">
        <v>655</v>
      </c>
      <c r="H1439" s="731">
        <v>253124</v>
      </c>
      <c r="I1439" s="731">
        <v>253124</v>
      </c>
      <c r="J1439" s="731" t="s">
        <v>2286</v>
      </c>
      <c r="K1439" s="731" t="s">
        <v>2287</v>
      </c>
      <c r="L1439" s="734">
        <v>6505.96</v>
      </c>
      <c r="M1439" s="734">
        <v>2</v>
      </c>
      <c r="N1439" s="735">
        <v>13011.92</v>
      </c>
    </row>
    <row r="1440" spans="1:14" ht="14.45" customHeight="1" x14ac:dyDescent="0.2">
      <c r="A1440" s="729" t="s">
        <v>615</v>
      </c>
      <c r="B1440" s="730" t="s">
        <v>616</v>
      </c>
      <c r="C1440" s="731" t="s">
        <v>639</v>
      </c>
      <c r="D1440" s="732" t="s">
        <v>640</v>
      </c>
      <c r="E1440" s="733">
        <v>50113001</v>
      </c>
      <c r="F1440" s="732" t="s">
        <v>654</v>
      </c>
      <c r="G1440" s="731" t="s">
        <v>329</v>
      </c>
      <c r="H1440" s="731">
        <v>125284</v>
      </c>
      <c r="I1440" s="731">
        <v>125284</v>
      </c>
      <c r="J1440" s="731" t="s">
        <v>2288</v>
      </c>
      <c r="K1440" s="731" t="s">
        <v>2289</v>
      </c>
      <c r="L1440" s="734">
        <v>6574.8271428571434</v>
      </c>
      <c r="M1440" s="734">
        <v>7</v>
      </c>
      <c r="N1440" s="735">
        <v>46023.79</v>
      </c>
    </row>
    <row r="1441" spans="1:14" ht="14.45" customHeight="1" x14ac:dyDescent="0.2">
      <c r="A1441" s="729" t="s">
        <v>615</v>
      </c>
      <c r="B1441" s="730" t="s">
        <v>616</v>
      </c>
      <c r="C1441" s="731" t="s">
        <v>639</v>
      </c>
      <c r="D1441" s="732" t="s">
        <v>640</v>
      </c>
      <c r="E1441" s="733">
        <v>50113001</v>
      </c>
      <c r="F1441" s="732" t="s">
        <v>654</v>
      </c>
      <c r="G1441" s="731" t="s">
        <v>655</v>
      </c>
      <c r="H1441" s="731">
        <v>229191</v>
      </c>
      <c r="I1441" s="731">
        <v>229191</v>
      </c>
      <c r="J1441" s="731" t="s">
        <v>952</v>
      </c>
      <c r="K1441" s="731" t="s">
        <v>953</v>
      </c>
      <c r="L1441" s="734">
        <v>148.24000000000004</v>
      </c>
      <c r="M1441" s="734">
        <v>1</v>
      </c>
      <c r="N1441" s="735">
        <v>148.24000000000004</v>
      </c>
    </row>
    <row r="1442" spans="1:14" ht="14.45" customHeight="1" x14ac:dyDescent="0.2">
      <c r="A1442" s="729" t="s">
        <v>615</v>
      </c>
      <c r="B1442" s="730" t="s">
        <v>616</v>
      </c>
      <c r="C1442" s="731" t="s">
        <v>639</v>
      </c>
      <c r="D1442" s="732" t="s">
        <v>640</v>
      </c>
      <c r="E1442" s="733">
        <v>50113001</v>
      </c>
      <c r="F1442" s="732" t="s">
        <v>654</v>
      </c>
      <c r="G1442" s="731" t="s">
        <v>662</v>
      </c>
      <c r="H1442" s="731">
        <v>184231</v>
      </c>
      <c r="I1442" s="731">
        <v>84231</v>
      </c>
      <c r="J1442" s="731" t="s">
        <v>1910</v>
      </c>
      <c r="K1442" s="731" t="s">
        <v>1911</v>
      </c>
      <c r="L1442" s="734">
        <v>373.29662074886124</v>
      </c>
      <c r="M1442" s="734">
        <v>333.19452069999983</v>
      </c>
      <c r="N1442" s="735">
        <v>124380.38862934643</v>
      </c>
    </row>
    <row r="1443" spans="1:14" ht="14.45" customHeight="1" x14ac:dyDescent="0.2">
      <c r="A1443" s="729" t="s">
        <v>615</v>
      </c>
      <c r="B1443" s="730" t="s">
        <v>616</v>
      </c>
      <c r="C1443" s="731" t="s">
        <v>639</v>
      </c>
      <c r="D1443" s="732" t="s">
        <v>640</v>
      </c>
      <c r="E1443" s="733">
        <v>50113001</v>
      </c>
      <c r="F1443" s="732" t="s">
        <v>654</v>
      </c>
      <c r="G1443" s="731" t="s">
        <v>662</v>
      </c>
      <c r="H1443" s="731">
        <v>184229</v>
      </c>
      <c r="I1443" s="731">
        <v>84229</v>
      </c>
      <c r="J1443" s="731" t="s">
        <v>1912</v>
      </c>
      <c r="K1443" s="731" t="s">
        <v>1913</v>
      </c>
      <c r="L1443" s="734">
        <v>887.26075124186116</v>
      </c>
      <c r="M1443" s="734">
        <v>39.065495700000014</v>
      </c>
      <c r="N1443" s="735">
        <v>34661.281062417707</v>
      </c>
    </row>
    <row r="1444" spans="1:14" ht="14.45" customHeight="1" x14ac:dyDescent="0.2">
      <c r="A1444" s="729" t="s">
        <v>615</v>
      </c>
      <c r="B1444" s="730" t="s">
        <v>616</v>
      </c>
      <c r="C1444" s="731" t="s">
        <v>639</v>
      </c>
      <c r="D1444" s="732" t="s">
        <v>640</v>
      </c>
      <c r="E1444" s="733">
        <v>50113001</v>
      </c>
      <c r="F1444" s="732" t="s">
        <v>654</v>
      </c>
      <c r="G1444" s="731" t="s">
        <v>662</v>
      </c>
      <c r="H1444" s="731">
        <v>184230</v>
      </c>
      <c r="I1444" s="731">
        <v>84230</v>
      </c>
      <c r="J1444" s="731" t="s">
        <v>1914</v>
      </c>
      <c r="K1444" s="731" t="s">
        <v>1915</v>
      </c>
      <c r="L1444" s="734">
        <v>196.06336889425572</v>
      </c>
      <c r="M1444" s="734">
        <v>101.1637798</v>
      </c>
      <c r="N1444" s="735">
        <v>19834.511477664655</v>
      </c>
    </row>
    <row r="1445" spans="1:14" ht="14.45" customHeight="1" x14ac:dyDescent="0.2">
      <c r="A1445" s="729" t="s">
        <v>615</v>
      </c>
      <c r="B1445" s="730" t="s">
        <v>616</v>
      </c>
      <c r="C1445" s="731" t="s">
        <v>639</v>
      </c>
      <c r="D1445" s="732" t="s">
        <v>640</v>
      </c>
      <c r="E1445" s="733">
        <v>50113001</v>
      </c>
      <c r="F1445" s="732" t="s">
        <v>654</v>
      </c>
      <c r="G1445" s="731" t="s">
        <v>655</v>
      </c>
      <c r="H1445" s="731">
        <v>239780</v>
      </c>
      <c r="I1445" s="731">
        <v>239780</v>
      </c>
      <c r="J1445" s="731" t="s">
        <v>2290</v>
      </c>
      <c r="K1445" s="731" t="s">
        <v>2291</v>
      </c>
      <c r="L1445" s="734">
        <v>407.9436363636363</v>
      </c>
      <c r="M1445" s="734">
        <v>11</v>
      </c>
      <c r="N1445" s="735">
        <v>4487.3799999999992</v>
      </c>
    </row>
    <row r="1446" spans="1:14" ht="14.45" customHeight="1" x14ac:dyDescent="0.2">
      <c r="A1446" s="729" t="s">
        <v>615</v>
      </c>
      <c r="B1446" s="730" t="s">
        <v>616</v>
      </c>
      <c r="C1446" s="731" t="s">
        <v>639</v>
      </c>
      <c r="D1446" s="732" t="s">
        <v>640</v>
      </c>
      <c r="E1446" s="733">
        <v>50113001</v>
      </c>
      <c r="F1446" s="732" t="s">
        <v>654</v>
      </c>
      <c r="G1446" s="731" t="s">
        <v>655</v>
      </c>
      <c r="H1446" s="731">
        <v>124348</v>
      </c>
      <c r="I1446" s="731">
        <v>124348</v>
      </c>
      <c r="J1446" s="731" t="s">
        <v>2292</v>
      </c>
      <c r="K1446" s="731" t="s">
        <v>2293</v>
      </c>
      <c r="L1446" s="734">
        <v>129.16200000000001</v>
      </c>
      <c r="M1446" s="734">
        <v>3</v>
      </c>
      <c r="N1446" s="735">
        <v>387.48599999999999</v>
      </c>
    </row>
    <row r="1447" spans="1:14" ht="14.45" customHeight="1" x14ac:dyDescent="0.2">
      <c r="A1447" s="729" t="s">
        <v>615</v>
      </c>
      <c r="B1447" s="730" t="s">
        <v>616</v>
      </c>
      <c r="C1447" s="731" t="s">
        <v>639</v>
      </c>
      <c r="D1447" s="732" t="s">
        <v>640</v>
      </c>
      <c r="E1447" s="733">
        <v>50113001</v>
      </c>
      <c r="F1447" s="732" t="s">
        <v>654</v>
      </c>
      <c r="G1447" s="731" t="s">
        <v>662</v>
      </c>
      <c r="H1447" s="731">
        <v>12670</v>
      </c>
      <c r="I1447" s="731">
        <v>12670</v>
      </c>
      <c r="J1447" s="731" t="s">
        <v>974</v>
      </c>
      <c r="K1447" s="731" t="s">
        <v>976</v>
      </c>
      <c r="L1447" s="734">
        <v>158.3994563453648</v>
      </c>
      <c r="M1447" s="734">
        <v>19.412999999999997</v>
      </c>
      <c r="N1447" s="735">
        <v>3075.0086460325665</v>
      </c>
    </row>
    <row r="1448" spans="1:14" ht="14.45" customHeight="1" x14ac:dyDescent="0.2">
      <c r="A1448" s="729" t="s">
        <v>615</v>
      </c>
      <c r="B1448" s="730" t="s">
        <v>616</v>
      </c>
      <c r="C1448" s="731" t="s">
        <v>639</v>
      </c>
      <c r="D1448" s="732" t="s">
        <v>640</v>
      </c>
      <c r="E1448" s="733">
        <v>50113001</v>
      </c>
      <c r="F1448" s="732" t="s">
        <v>654</v>
      </c>
      <c r="G1448" s="731" t="s">
        <v>662</v>
      </c>
      <c r="H1448" s="731">
        <v>112669</v>
      </c>
      <c r="I1448" s="731">
        <v>12669</v>
      </c>
      <c r="J1448" s="731" t="s">
        <v>974</v>
      </c>
      <c r="K1448" s="731" t="s">
        <v>975</v>
      </c>
      <c r="L1448" s="734">
        <v>104.49989639830858</v>
      </c>
      <c r="M1448" s="734">
        <v>5.4300452000000003</v>
      </c>
      <c r="N1448" s="735">
        <v>567.43916083813281</v>
      </c>
    </row>
    <row r="1449" spans="1:14" ht="14.45" customHeight="1" x14ac:dyDescent="0.2">
      <c r="A1449" s="729" t="s">
        <v>615</v>
      </c>
      <c r="B1449" s="730" t="s">
        <v>616</v>
      </c>
      <c r="C1449" s="731" t="s">
        <v>639</v>
      </c>
      <c r="D1449" s="732" t="s">
        <v>640</v>
      </c>
      <c r="E1449" s="733">
        <v>50113001</v>
      </c>
      <c r="F1449" s="732" t="s">
        <v>654</v>
      </c>
      <c r="G1449" s="731" t="s">
        <v>662</v>
      </c>
      <c r="H1449" s="731">
        <v>112671</v>
      </c>
      <c r="I1449" s="731">
        <v>12671</v>
      </c>
      <c r="J1449" s="731" t="s">
        <v>974</v>
      </c>
      <c r="K1449" s="731" t="s">
        <v>977</v>
      </c>
      <c r="L1449" s="734">
        <v>324.4992931397195</v>
      </c>
      <c r="M1449" s="734">
        <v>2.4512029999999996</v>
      </c>
      <c r="N1449" s="735">
        <v>795.4136408419597</v>
      </c>
    </row>
    <row r="1450" spans="1:14" ht="14.45" customHeight="1" x14ac:dyDescent="0.2">
      <c r="A1450" s="729" t="s">
        <v>615</v>
      </c>
      <c r="B1450" s="730" t="s">
        <v>616</v>
      </c>
      <c r="C1450" s="731" t="s">
        <v>639</v>
      </c>
      <c r="D1450" s="732" t="s">
        <v>640</v>
      </c>
      <c r="E1450" s="733">
        <v>50113001</v>
      </c>
      <c r="F1450" s="732" t="s">
        <v>654</v>
      </c>
      <c r="G1450" s="731" t="s">
        <v>329</v>
      </c>
      <c r="H1450" s="731">
        <v>128059</v>
      </c>
      <c r="I1450" s="731">
        <v>28059</v>
      </c>
      <c r="J1450" s="731" t="s">
        <v>2294</v>
      </c>
      <c r="K1450" s="731" t="s">
        <v>2295</v>
      </c>
      <c r="L1450" s="734">
        <v>5785.1199999999981</v>
      </c>
      <c r="M1450" s="734">
        <v>270</v>
      </c>
      <c r="N1450" s="735">
        <v>1561982.3999999994</v>
      </c>
    </row>
    <row r="1451" spans="1:14" ht="14.45" customHeight="1" x14ac:dyDescent="0.2">
      <c r="A1451" s="729" t="s">
        <v>615</v>
      </c>
      <c r="B1451" s="730" t="s">
        <v>616</v>
      </c>
      <c r="C1451" s="731" t="s">
        <v>639</v>
      </c>
      <c r="D1451" s="732" t="s">
        <v>640</v>
      </c>
      <c r="E1451" s="733">
        <v>50113001</v>
      </c>
      <c r="F1451" s="732" t="s">
        <v>654</v>
      </c>
      <c r="G1451" s="731" t="s">
        <v>655</v>
      </c>
      <c r="H1451" s="731">
        <v>989093</v>
      </c>
      <c r="I1451" s="731">
        <v>500647</v>
      </c>
      <c r="J1451" s="731" t="s">
        <v>2296</v>
      </c>
      <c r="K1451" s="731" t="s">
        <v>2297</v>
      </c>
      <c r="L1451" s="734">
        <v>3173.8246153846144</v>
      </c>
      <c r="M1451" s="734">
        <v>13</v>
      </c>
      <c r="N1451" s="735">
        <v>41259.719999999987</v>
      </c>
    </row>
    <row r="1452" spans="1:14" ht="14.45" customHeight="1" x14ac:dyDescent="0.2">
      <c r="A1452" s="729" t="s">
        <v>615</v>
      </c>
      <c r="B1452" s="730" t="s">
        <v>616</v>
      </c>
      <c r="C1452" s="731" t="s">
        <v>639</v>
      </c>
      <c r="D1452" s="732" t="s">
        <v>640</v>
      </c>
      <c r="E1452" s="733">
        <v>50113001</v>
      </c>
      <c r="F1452" s="732" t="s">
        <v>654</v>
      </c>
      <c r="G1452" s="731" t="s">
        <v>655</v>
      </c>
      <c r="H1452" s="731">
        <v>988667</v>
      </c>
      <c r="I1452" s="731">
        <v>500646</v>
      </c>
      <c r="J1452" s="731" t="s">
        <v>2298</v>
      </c>
      <c r="K1452" s="731" t="s">
        <v>2299</v>
      </c>
      <c r="L1452" s="734">
        <v>3026.3285530546636</v>
      </c>
      <c r="M1452" s="734">
        <v>311</v>
      </c>
      <c r="N1452" s="735">
        <v>941188.1800000004</v>
      </c>
    </row>
    <row r="1453" spans="1:14" ht="14.45" customHeight="1" x14ac:dyDescent="0.2">
      <c r="A1453" s="729" t="s">
        <v>615</v>
      </c>
      <c r="B1453" s="730" t="s">
        <v>616</v>
      </c>
      <c r="C1453" s="731" t="s">
        <v>639</v>
      </c>
      <c r="D1453" s="732" t="s">
        <v>640</v>
      </c>
      <c r="E1453" s="733">
        <v>50113001</v>
      </c>
      <c r="F1453" s="732" t="s">
        <v>654</v>
      </c>
      <c r="G1453" s="731" t="s">
        <v>655</v>
      </c>
      <c r="H1453" s="731">
        <v>242252</v>
      </c>
      <c r="I1453" s="731">
        <v>242252</v>
      </c>
      <c r="J1453" s="731" t="s">
        <v>1004</v>
      </c>
      <c r="K1453" s="731" t="s">
        <v>1005</v>
      </c>
      <c r="L1453" s="734">
        <v>158.53905483577168</v>
      </c>
      <c r="M1453" s="734">
        <v>1092.5714723999993</v>
      </c>
      <c r="N1453" s="735">
        <v>173215.24857482329</v>
      </c>
    </row>
    <row r="1454" spans="1:14" ht="14.45" customHeight="1" x14ac:dyDescent="0.2">
      <c r="A1454" s="729" t="s">
        <v>615</v>
      </c>
      <c r="B1454" s="730" t="s">
        <v>616</v>
      </c>
      <c r="C1454" s="731" t="s">
        <v>639</v>
      </c>
      <c r="D1454" s="732" t="s">
        <v>640</v>
      </c>
      <c r="E1454" s="733">
        <v>50113001</v>
      </c>
      <c r="F1454" s="732" t="s">
        <v>654</v>
      </c>
      <c r="G1454" s="731" t="s">
        <v>662</v>
      </c>
      <c r="H1454" s="731">
        <v>224529</v>
      </c>
      <c r="I1454" s="731">
        <v>224529</v>
      </c>
      <c r="J1454" s="731" t="s">
        <v>2300</v>
      </c>
      <c r="K1454" s="731" t="s">
        <v>2301</v>
      </c>
      <c r="L1454" s="734">
        <v>1040.5521172374745</v>
      </c>
      <c r="M1454" s="734">
        <v>151</v>
      </c>
      <c r="N1454" s="735">
        <v>157123.36970285865</v>
      </c>
    </row>
    <row r="1455" spans="1:14" ht="14.45" customHeight="1" x14ac:dyDescent="0.2">
      <c r="A1455" s="729" t="s">
        <v>615</v>
      </c>
      <c r="B1455" s="730" t="s">
        <v>616</v>
      </c>
      <c r="C1455" s="731" t="s">
        <v>639</v>
      </c>
      <c r="D1455" s="732" t="s">
        <v>640</v>
      </c>
      <c r="E1455" s="733">
        <v>50113001</v>
      </c>
      <c r="F1455" s="732" t="s">
        <v>654</v>
      </c>
      <c r="G1455" s="731" t="s">
        <v>655</v>
      </c>
      <c r="H1455" s="731">
        <v>199369</v>
      </c>
      <c r="I1455" s="731">
        <v>199369</v>
      </c>
      <c r="J1455" s="731" t="s">
        <v>1945</v>
      </c>
      <c r="K1455" s="731" t="s">
        <v>1946</v>
      </c>
      <c r="L1455" s="734">
        <v>12.759999999999996</v>
      </c>
      <c r="M1455" s="734">
        <v>24</v>
      </c>
      <c r="N1455" s="735">
        <v>306.2399999999999</v>
      </c>
    </row>
    <row r="1456" spans="1:14" ht="14.45" customHeight="1" x14ac:dyDescent="0.2">
      <c r="A1456" s="729" t="s">
        <v>615</v>
      </c>
      <c r="B1456" s="730" t="s">
        <v>616</v>
      </c>
      <c r="C1456" s="731" t="s">
        <v>639</v>
      </c>
      <c r="D1456" s="732" t="s">
        <v>640</v>
      </c>
      <c r="E1456" s="733">
        <v>50113001</v>
      </c>
      <c r="F1456" s="732" t="s">
        <v>654</v>
      </c>
      <c r="G1456" s="731" t="s">
        <v>329</v>
      </c>
      <c r="H1456" s="731">
        <v>394970</v>
      </c>
      <c r="I1456" s="731">
        <v>172174</v>
      </c>
      <c r="J1456" s="731" t="s">
        <v>2302</v>
      </c>
      <c r="K1456" s="731" t="s">
        <v>2303</v>
      </c>
      <c r="L1456" s="734">
        <v>418</v>
      </c>
      <c r="M1456" s="734">
        <v>7</v>
      </c>
      <c r="N1456" s="735">
        <v>2926</v>
      </c>
    </row>
    <row r="1457" spans="1:14" ht="14.45" customHeight="1" x14ac:dyDescent="0.2">
      <c r="A1457" s="729" t="s">
        <v>615</v>
      </c>
      <c r="B1457" s="730" t="s">
        <v>616</v>
      </c>
      <c r="C1457" s="731" t="s">
        <v>639</v>
      </c>
      <c r="D1457" s="732" t="s">
        <v>640</v>
      </c>
      <c r="E1457" s="733">
        <v>50113001</v>
      </c>
      <c r="F1457" s="732" t="s">
        <v>654</v>
      </c>
      <c r="G1457" s="731" t="s">
        <v>329</v>
      </c>
      <c r="H1457" s="731">
        <v>242255</v>
      </c>
      <c r="I1457" s="731">
        <v>242255</v>
      </c>
      <c r="J1457" s="731" t="s">
        <v>1031</v>
      </c>
      <c r="K1457" s="731" t="s">
        <v>1032</v>
      </c>
      <c r="L1457" s="734">
        <v>259.26877568117089</v>
      </c>
      <c r="M1457" s="734">
        <v>548.64300000000014</v>
      </c>
      <c r="N1457" s="735">
        <v>142245.99889604468</v>
      </c>
    </row>
    <row r="1458" spans="1:14" ht="14.45" customHeight="1" x14ac:dyDescent="0.2">
      <c r="A1458" s="729" t="s">
        <v>615</v>
      </c>
      <c r="B1458" s="730" t="s">
        <v>616</v>
      </c>
      <c r="C1458" s="731" t="s">
        <v>639</v>
      </c>
      <c r="D1458" s="732" t="s">
        <v>640</v>
      </c>
      <c r="E1458" s="733">
        <v>50113001</v>
      </c>
      <c r="F1458" s="732" t="s">
        <v>654</v>
      </c>
      <c r="G1458" s="731" t="s">
        <v>329</v>
      </c>
      <c r="H1458" s="731">
        <v>242257</v>
      </c>
      <c r="I1458" s="731">
        <v>242257</v>
      </c>
      <c r="J1458" s="731" t="s">
        <v>1031</v>
      </c>
      <c r="K1458" s="731" t="s">
        <v>1034</v>
      </c>
      <c r="L1458" s="734">
        <v>543.70579727276413</v>
      </c>
      <c r="M1458" s="734">
        <v>499.56200000000001</v>
      </c>
      <c r="N1458" s="735">
        <v>271614.75549717661</v>
      </c>
    </row>
    <row r="1459" spans="1:14" ht="14.45" customHeight="1" x14ac:dyDescent="0.2">
      <c r="A1459" s="729" t="s">
        <v>615</v>
      </c>
      <c r="B1459" s="730" t="s">
        <v>616</v>
      </c>
      <c r="C1459" s="731" t="s">
        <v>639</v>
      </c>
      <c r="D1459" s="732" t="s">
        <v>640</v>
      </c>
      <c r="E1459" s="733">
        <v>50113001</v>
      </c>
      <c r="F1459" s="732" t="s">
        <v>654</v>
      </c>
      <c r="G1459" s="731" t="s">
        <v>329</v>
      </c>
      <c r="H1459" s="731">
        <v>242254</v>
      </c>
      <c r="I1459" s="731">
        <v>242254</v>
      </c>
      <c r="J1459" s="731" t="s">
        <v>1031</v>
      </c>
      <c r="K1459" s="731" t="s">
        <v>1033</v>
      </c>
      <c r="L1459" s="734">
        <v>79.031744084622886</v>
      </c>
      <c r="M1459" s="734">
        <v>939.48499999999979</v>
      </c>
      <c r="N1459" s="735">
        <v>74249.138091341913</v>
      </c>
    </row>
    <row r="1460" spans="1:14" ht="14.45" customHeight="1" x14ac:dyDescent="0.2">
      <c r="A1460" s="729" t="s">
        <v>615</v>
      </c>
      <c r="B1460" s="730" t="s">
        <v>616</v>
      </c>
      <c r="C1460" s="731" t="s">
        <v>639</v>
      </c>
      <c r="D1460" s="732" t="s">
        <v>640</v>
      </c>
      <c r="E1460" s="733">
        <v>50113001</v>
      </c>
      <c r="F1460" s="732" t="s">
        <v>654</v>
      </c>
      <c r="G1460" s="731" t="s">
        <v>655</v>
      </c>
      <c r="H1460" s="731">
        <v>180988</v>
      </c>
      <c r="I1460" s="731">
        <v>180988</v>
      </c>
      <c r="J1460" s="731" t="s">
        <v>2304</v>
      </c>
      <c r="K1460" s="731" t="s">
        <v>2305</v>
      </c>
      <c r="L1460" s="734">
        <v>117.65999999999998</v>
      </c>
      <c r="M1460" s="734">
        <v>3</v>
      </c>
      <c r="N1460" s="735">
        <v>352.97999999999996</v>
      </c>
    </row>
    <row r="1461" spans="1:14" ht="14.45" customHeight="1" x14ac:dyDescent="0.2">
      <c r="A1461" s="729" t="s">
        <v>615</v>
      </c>
      <c r="B1461" s="730" t="s">
        <v>616</v>
      </c>
      <c r="C1461" s="731" t="s">
        <v>639</v>
      </c>
      <c r="D1461" s="732" t="s">
        <v>640</v>
      </c>
      <c r="E1461" s="733">
        <v>50113001</v>
      </c>
      <c r="F1461" s="732" t="s">
        <v>654</v>
      </c>
      <c r="G1461" s="731" t="s">
        <v>655</v>
      </c>
      <c r="H1461" s="731">
        <v>196873</v>
      </c>
      <c r="I1461" s="731">
        <v>96873</v>
      </c>
      <c r="J1461" s="731" t="s">
        <v>1044</v>
      </c>
      <c r="K1461" s="731" t="s">
        <v>1045</v>
      </c>
      <c r="L1461" s="734">
        <v>14.300004967644771</v>
      </c>
      <c r="M1461" s="734">
        <v>1024</v>
      </c>
      <c r="N1461" s="735">
        <v>14643.205086868245</v>
      </c>
    </row>
    <row r="1462" spans="1:14" ht="14.45" customHeight="1" x14ac:dyDescent="0.2">
      <c r="A1462" s="729" t="s">
        <v>615</v>
      </c>
      <c r="B1462" s="730" t="s">
        <v>616</v>
      </c>
      <c r="C1462" s="731" t="s">
        <v>639</v>
      </c>
      <c r="D1462" s="732" t="s">
        <v>640</v>
      </c>
      <c r="E1462" s="733">
        <v>50113001</v>
      </c>
      <c r="F1462" s="732" t="s">
        <v>654</v>
      </c>
      <c r="G1462" s="731" t="s">
        <v>655</v>
      </c>
      <c r="H1462" s="731">
        <v>31915</v>
      </c>
      <c r="I1462" s="731">
        <v>31915</v>
      </c>
      <c r="J1462" s="731" t="s">
        <v>1046</v>
      </c>
      <c r="K1462" s="731" t="s">
        <v>1047</v>
      </c>
      <c r="L1462" s="734">
        <v>173.69</v>
      </c>
      <c r="M1462" s="734">
        <v>1</v>
      </c>
      <c r="N1462" s="735">
        <v>173.69</v>
      </c>
    </row>
    <row r="1463" spans="1:14" ht="14.45" customHeight="1" x14ac:dyDescent="0.2">
      <c r="A1463" s="729" t="s">
        <v>615</v>
      </c>
      <c r="B1463" s="730" t="s">
        <v>616</v>
      </c>
      <c r="C1463" s="731" t="s">
        <v>639</v>
      </c>
      <c r="D1463" s="732" t="s">
        <v>640</v>
      </c>
      <c r="E1463" s="733">
        <v>50113001</v>
      </c>
      <c r="F1463" s="732" t="s">
        <v>654</v>
      </c>
      <c r="G1463" s="731" t="s">
        <v>655</v>
      </c>
      <c r="H1463" s="731">
        <v>47256</v>
      </c>
      <c r="I1463" s="731">
        <v>47256</v>
      </c>
      <c r="J1463" s="731" t="s">
        <v>1048</v>
      </c>
      <c r="K1463" s="731" t="s">
        <v>2306</v>
      </c>
      <c r="L1463" s="734">
        <v>222.20000000000002</v>
      </c>
      <c r="M1463" s="734">
        <v>1</v>
      </c>
      <c r="N1463" s="735">
        <v>222.20000000000002</v>
      </c>
    </row>
    <row r="1464" spans="1:14" ht="14.45" customHeight="1" x14ac:dyDescent="0.2">
      <c r="A1464" s="729" t="s">
        <v>615</v>
      </c>
      <c r="B1464" s="730" t="s">
        <v>616</v>
      </c>
      <c r="C1464" s="731" t="s">
        <v>639</v>
      </c>
      <c r="D1464" s="732" t="s">
        <v>640</v>
      </c>
      <c r="E1464" s="733">
        <v>50113001</v>
      </c>
      <c r="F1464" s="732" t="s">
        <v>654</v>
      </c>
      <c r="G1464" s="731" t="s">
        <v>655</v>
      </c>
      <c r="H1464" s="731">
        <v>47244</v>
      </c>
      <c r="I1464" s="731">
        <v>47244</v>
      </c>
      <c r="J1464" s="731" t="s">
        <v>1048</v>
      </c>
      <c r="K1464" s="731" t="s">
        <v>1047</v>
      </c>
      <c r="L1464" s="734">
        <v>143</v>
      </c>
      <c r="M1464" s="734">
        <v>29</v>
      </c>
      <c r="N1464" s="735">
        <v>4147</v>
      </c>
    </row>
    <row r="1465" spans="1:14" ht="14.45" customHeight="1" x14ac:dyDescent="0.2">
      <c r="A1465" s="729" t="s">
        <v>615</v>
      </c>
      <c r="B1465" s="730" t="s">
        <v>616</v>
      </c>
      <c r="C1465" s="731" t="s">
        <v>639</v>
      </c>
      <c r="D1465" s="732" t="s">
        <v>640</v>
      </c>
      <c r="E1465" s="733">
        <v>50113001</v>
      </c>
      <c r="F1465" s="732" t="s">
        <v>654</v>
      </c>
      <c r="G1465" s="731" t="s">
        <v>655</v>
      </c>
      <c r="H1465" s="731">
        <v>196874</v>
      </c>
      <c r="I1465" s="731">
        <v>96874</v>
      </c>
      <c r="J1465" s="731" t="s">
        <v>1048</v>
      </c>
      <c r="K1465" s="731" t="s">
        <v>1953</v>
      </c>
      <c r="L1465" s="734">
        <v>28.710607831844214</v>
      </c>
      <c r="M1465" s="734">
        <v>23</v>
      </c>
      <c r="N1465" s="735">
        <v>660.34398013241696</v>
      </c>
    </row>
    <row r="1466" spans="1:14" ht="14.45" customHeight="1" x14ac:dyDescent="0.2">
      <c r="A1466" s="729" t="s">
        <v>615</v>
      </c>
      <c r="B1466" s="730" t="s">
        <v>616</v>
      </c>
      <c r="C1466" s="731" t="s">
        <v>639</v>
      </c>
      <c r="D1466" s="732" t="s">
        <v>640</v>
      </c>
      <c r="E1466" s="733">
        <v>50113001</v>
      </c>
      <c r="F1466" s="732" t="s">
        <v>654</v>
      </c>
      <c r="G1466" s="731" t="s">
        <v>655</v>
      </c>
      <c r="H1466" s="731">
        <v>196872</v>
      </c>
      <c r="I1466" s="731">
        <v>96872</v>
      </c>
      <c r="J1466" s="731" t="s">
        <v>1049</v>
      </c>
      <c r="K1466" s="731" t="s">
        <v>1050</v>
      </c>
      <c r="L1466" s="734">
        <v>12.650009473934329</v>
      </c>
      <c r="M1466" s="734">
        <v>1264</v>
      </c>
      <c r="N1466" s="735">
        <v>15989.611975052992</v>
      </c>
    </row>
    <row r="1467" spans="1:14" ht="14.45" customHeight="1" x14ac:dyDescent="0.2">
      <c r="A1467" s="729" t="s">
        <v>615</v>
      </c>
      <c r="B1467" s="730" t="s">
        <v>616</v>
      </c>
      <c r="C1467" s="731" t="s">
        <v>639</v>
      </c>
      <c r="D1467" s="732" t="s">
        <v>640</v>
      </c>
      <c r="E1467" s="733">
        <v>50113001</v>
      </c>
      <c r="F1467" s="732" t="s">
        <v>654</v>
      </c>
      <c r="G1467" s="731" t="s">
        <v>655</v>
      </c>
      <c r="H1467" s="731">
        <v>147252</v>
      </c>
      <c r="I1467" s="731">
        <v>47252</v>
      </c>
      <c r="J1467" s="731" t="s">
        <v>1955</v>
      </c>
      <c r="K1467" s="731" t="s">
        <v>1956</v>
      </c>
      <c r="L1467" s="734">
        <v>11.110002745258761</v>
      </c>
      <c r="M1467" s="734">
        <v>428</v>
      </c>
      <c r="N1467" s="735">
        <v>4755.08117497075</v>
      </c>
    </row>
    <row r="1468" spans="1:14" ht="14.45" customHeight="1" x14ac:dyDescent="0.2">
      <c r="A1468" s="729" t="s">
        <v>615</v>
      </c>
      <c r="B1468" s="730" t="s">
        <v>616</v>
      </c>
      <c r="C1468" s="731" t="s">
        <v>639</v>
      </c>
      <c r="D1468" s="732" t="s">
        <v>640</v>
      </c>
      <c r="E1468" s="733">
        <v>50113001</v>
      </c>
      <c r="F1468" s="732" t="s">
        <v>654</v>
      </c>
      <c r="G1468" s="731" t="s">
        <v>655</v>
      </c>
      <c r="H1468" s="731">
        <v>215607</v>
      </c>
      <c r="I1468" s="731">
        <v>215607</v>
      </c>
      <c r="J1468" s="731" t="s">
        <v>2307</v>
      </c>
      <c r="K1468" s="731" t="s">
        <v>2308</v>
      </c>
      <c r="L1468" s="734">
        <v>74.969999999999985</v>
      </c>
      <c r="M1468" s="734">
        <v>1</v>
      </c>
      <c r="N1468" s="735">
        <v>74.969999999999985</v>
      </c>
    </row>
    <row r="1469" spans="1:14" ht="14.45" customHeight="1" x14ac:dyDescent="0.2">
      <c r="A1469" s="729" t="s">
        <v>615</v>
      </c>
      <c r="B1469" s="730" t="s">
        <v>616</v>
      </c>
      <c r="C1469" s="731" t="s">
        <v>639</v>
      </c>
      <c r="D1469" s="732" t="s">
        <v>640</v>
      </c>
      <c r="E1469" s="733">
        <v>50113001</v>
      </c>
      <c r="F1469" s="732" t="s">
        <v>654</v>
      </c>
      <c r="G1469" s="731" t="s">
        <v>655</v>
      </c>
      <c r="H1469" s="731">
        <v>216572</v>
      </c>
      <c r="I1469" s="731">
        <v>216572</v>
      </c>
      <c r="J1469" s="731" t="s">
        <v>1082</v>
      </c>
      <c r="K1469" s="731" t="s">
        <v>1083</v>
      </c>
      <c r="L1469" s="734">
        <v>43.812538769216346</v>
      </c>
      <c r="M1469" s="734">
        <v>655</v>
      </c>
      <c r="N1469" s="735">
        <v>28697.212893836706</v>
      </c>
    </row>
    <row r="1470" spans="1:14" ht="14.45" customHeight="1" x14ac:dyDescent="0.2">
      <c r="A1470" s="729" t="s">
        <v>615</v>
      </c>
      <c r="B1470" s="730" t="s">
        <v>616</v>
      </c>
      <c r="C1470" s="731" t="s">
        <v>639</v>
      </c>
      <c r="D1470" s="732" t="s">
        <v>640</v>
      </c>
      <c r="E1470" s="733">
        <v>50113001</v>
      </c>
      <c r="F1470" s="732" t="s">
        <v>654</v>
      </c>
      <c r="G1470" s="731" t="s">
        <v>655</v>
      </c>
      <c r="H1470" s="731">
        <v>51367</v>
      </c>
      <c r="I1470" s="731">
        <v>51367</v>
      </c>
      <c r="J1470" s="731" t="s">
        <v>1086</v>
      </c>
      <c r="K1470" s="731" t="s">
        <v>1090</v>
      </c>
      <c r="L1470" s="734">
        <v>92.949999999999989</v>
      </c>
      <c r="M1470" s="734">
        <v>197</v>
      </c>
      <c r="N1470" s="735">
        <v>18311.149999999998</v>
      </c>
    </row>
    <row r="1471" spans="1:14" ht="14.45" customHeight="1" x14ac:dyDescent="0.2">
      <c r="A1471" s="729" t="s">
        <v>615</v>
      </c>
      <c r="B1471" s="730" t="s">
        <v>616</v>
      </c>
      <c r="C1471" s="731" t="s">
        <v>639</v>
      </c>
      <c r="D1471" s="732" t="s">
        <v>640</v>
      </c>
      <c r="E1471" s="733">
        <v>50113001</v>
      </c>
      <c r="F1471" s="732" t="s">
        <v>654</v>
      </c>
      <c r="G1471" s="731" t="s">
        <v>655</v>
      </c>
      <c r="H1471" s="731">
        <v>51384</v>
      </c>
      <c r="I1471" s="731">
        <v>51384</v>
      </c>
      <c r="J1471" s="731" t="s">
        <v>1086</v>
      </c>
      <c r="K1471" s="731" t="s">
        <v>1089</v>
      </c>
      <c r="L1471" s="734">
        <v>192.5</v>
      </c>
      <c r="M1471" s="734">
        <v>30</v>
      </c>
      <c r="N1471" s="735">
        <v>5775</v>
      </c>
    </row>
    <row r="1472" spans="1:14" ht="14.45" customHeight="1" x14ac:dyDescent="0.2">
      <c r="A1472" s="729" t="s">
        <v>615</v>
      </c>
      <c r="B1472" s="730" t="s">
        <v>616</v>
      </c>
      <c r="C1472" s="731" t="s">
        <v>639</v>
      </c>
      <c r="D1472" s="732" t="s">
        <v>640</v>
      </c>
      <c r="E1472" s="733">
        <v>50113001</v>
      </c>
      <c r="F1472" s="732" t="s">
        <v>654</v>
      </c>
      <c r="G1472" s="731" t="s">
        <v>655</v>
      </c>
      <c r="H1472" s="731">
        <v>51366</v>
      </c>
      <c r="I1472" s="731">
        <v>51366</v>
      </c>
      <c r="J1472" s="731" t="s">
        <v>1086</v>
      </c>
      <c r="K1472" s="731" t="s">
        <v>1088</v>
      </c>
      <c r="L1472" s="734">
        <v>171.6</v>
      </c>
      <c r="M1472" s="734">
        <v>942</v>
      </c>
      <c r="N1472" s="735">
        <v>161647.19999999998</v>
      </c>
    </row>
    <row r="1473" spans="1:14" ht="14.45" customHeight="1" x14ac:dyDescent="0.2">
      <c r="A1473" s="729" t="s">
        <v>615</v>
      </c>
      <c r="B1473" s="730" t="s">
        <v>616</v>
      </c>
      <c r="C1473" s="731" t="s">
        <v>639</v>
      </c>
      <c r="D1473" s="732" t="s">
        <v>640</v>
      </c>
      <c r="E1473" s="733">
        <v>50113001</v>
      </c>
      <c r="F1473" s="732" t="s">
        <v>654</v>
      </c>
      <c r="G1473" s="731" t="s">
        <v>655</v>
      </c>
      <c r="H1473" s="731">
        <v>51383</v>
      </c>
      <c r="I1473" s="731">
        <v>51383</v>
      </c>
      <c r="J1473" s="731" t="s">
        <v>1086</v>
      </c>
      <c r="K1473" s="731" t="s">
        <v>1087</v>
      </c>
      <c r="L1473" s="734">
        <v>93.5</v>
      </c>
      <c r="M1473" s="734">
        <v>68</v>
      </c>
      <c r="N1473" s="735">
        <v>6358</v>
      </c>
    </row>
    <row r="1474" spans="1:14" ht="14.45" customHeight="1" x14ac:dyDescent="0.2">
      <c r="A1474" s="729" t="s">
        <v>615</v>
      </c>
      <c r="B1474" s="730" t="s">
        <v>616</v>
      </c>
      <c r="C1474" s="731" t="s">
        <v>639</v>
      </c>
      <c r="D1474" s="732" t="s">
        <v>640</v>
      </c>
      <c r="E1474" s="733">
        <v>50113001</v>
      </c>
      <c r="F1474" s="732" t="s">
        <v>654</v>
      </c>
      <c r="G1474" s="731" t="s">
        <v>655</v>
      </c>
      <c r="H1474" s="731">
        <v>151365</v>
      </c>
      <c r="I1474" s="731">
        <v>51365</v>
      </c>
      <c r="J1474" s="731" t="s">
        <v>1091</v>
      </c>
      <c r="K1474" s="731" t="s">
        <v>1092</v>
      </c>
      <c r="L1474" s="734">
        <v>8.5800036503857253</v>
      </c>
      <c r="M1474" s="734">
        <v>1745</v>
      </c>
      <c r="N1474" s="735">
        <v>14972.106369923091</v>
      </c>
    </row>
    <row r="1475" spans="1:14" ht="14.45" customHeight="1" x14ac:dyDescent="0.2">
      <c r="A1475" s="729" t="s">
        <v>615</v>
      </c>
      <c r="B1475" s="730" t="s">
        <v>616</v>
      </c>
      <c r="C1475" s="731" t="s">
        <v>639</v>
      </c>
      <c r="D1475" s="732" t="s">
        <v>640</v>
      </c>
      <c r="E1475" s="733">
        <v>50113001</v>
      </c>
      <c r="F1475" s="732" t="s">
        <v>654</v>
      </c>
      <c r="G1475" s="731" t="s">
        <v>655</v>
      </c>
      <c r="H1475" s="731">
        <v>197682</v>
      </c>
      <c r="I1475" s="731">
        <v>97682</v>
      </c>
      <c r="J1475" s="731" t="s">
        <v>1093</v>
      </c>
      <c r="K1475" s="731" t="s">
        <v>1094</v>
      </c>
      <c r="L1475" s="734">
        <v>9.2950038291000006</v>
      </c>
      <c r="M1475" s="734">
        <v>5499</v>
      </c>
      <c r="N1475" s="735">
        <v>51113.226056220905</v>
      </c>
    </row>
    <row r="1476" spans="1:14" ht="14.45" customHeight="1" x14ac:dyDescent="0.2">
      <c r="A1476" s="729" t="s">
        <v>615</v>
      </c>
      <c r="B1476" s="730" t="s">
        <v>616</v>
      </c>
      <c r="C1476" s="731" t="s">
        <v>639</v>
      </c>
      <c r="D1476" s="732" t="s">
        <v>640</v>
      </c>
      <c r="E1476" s="733">
        <v>50113001</v>
      </c>
      <c r="F1476" s="732" t="s">
        <v>654</v>
      </c>
      <c r="G1476" s="731" t="s">
        <v>655</v>
      </c>
      <c r="H1476" s="731">
        <v>228521</v>
      </c>
      <c r="I1476" s="731">
        <v>228521</v>
      </c>
      <c r="J1476" s="731" t="s">
        <v>1103</v>
      </c>
      <c r="K1476" s="731" t="s">
        <v>1104</v>
      </c>
      <c r="L1476" s="734">
        <v>89.089999999999989</v>
      </c>
      <c r="M1476" s="734">
        <v>5</v>
      </c>
      <c r="N1476" s="735">
        <v>445.44999999999993</v>
      </c>
    </row>
    <row r="1477" spans="1:14" ht="14.45" customHeight="1" x14ac:dyDescent="0.2">
      <c r="A1477" s="729" t="s">
        <v>615</v>
      </c>
      <c r="B1477" s="730" t="s">
        <v>616</v>
      </c>
      <c r="C1477" s="731" t="s">
        <v>639</v>
      </c>
      <c r="D1477" s="732" t="s">
        <v>640</v>
      </c>
      <c r="E1477" s="733">
        <v>50113001</v>
      </c>
      <c r="F1477" s="732" t="s">
        <v>654</v>
      </c>
      <c r="G1477" s="731" t="s">
        <v>655</v>
      </c>
      <c r="H1477" s="731">
        <v>229962</v>
      </c>
      <c r="I1477" s="731">
        <v>229962</v>
      </c>
      <c r="J1477" s="731" t="s">
        <v>1107</v>
      </c>
      <c r="K1477" s="731" t="s">
        <v>1108</v>
      </c>
      <c r="L1477" s="734">
        <v>92.00800000000001</v>
      </c>
      <c r="M1477" s="734">
        <v>5</v>
      </c>
      <c r="N1477" s="735">
        <v>460.04</v>
      </c>
    </row>
    <row r="1478" spans="1:14" ht="14.45" customHeight="1" x14ac:dyDescent="0.2">
      <c r="A1478" s="729" t="s">
        <v>615</v>
      </c>
      <c r="B1478" s="730" t="s">
        <v>616</v>
      </c>
      <c r="C1478" s="731" t="s">
        <v>639</v>
      </c>
      <c r="D1478" s="732" t="s">
        <v>640</v>
      </c>
      <c r="E1478" s="733">
        <v>50113001</v>
      </c>
      <c r="F1478" s="732" t="s">
        <v>654</v>
      </c>
      <c r="G1478" s="731" t="s">
        <v>655</v>
      </c>
      <c r="H1478" s="731">
        <v>229965</v>
      </c>
      <c r="I1478" s="731">
        <v>229965</v>
      </c>
      <c r="J1478" s="731" t="s">
        <v>1107</v>
      </c>
      <c r="K1478" s="731" t="s">
        <v>2309</v>
      </c>
      <c r="L1478" s="734">
        <v>82.23666666666665</v>
      </c>
      <c r="M1478" s="734">
        <v>9</v>
      </c>
      <c r="N1478" s="735">
        <v>740.12999999999988</v>
      </c>
    </row>
    <row r="1479" spans="1:14" ht="14.45" customHeight="1" x14ac:dyDescent="0.2">
      <c r="A1479" s="729" t="s">
        <v>615</v>
      </c>
      <c r="B1479" s="730" t="s">
        <v>616</v>
      </c>
      <c r="C1479" s="731" t="s">
        <v>639</v>
      </c>
      <c r="D1479" s="732" t="s">
        <v>640</v>
      </c>
      <c r="E1479" s="733">
        <v>50113001</v>
      </c>
      <c r="F1479" s="732" t="s">
        <v>654</v>
      </c>
      <c r="G1479" s="731" t="s">
        <v>329</v>
      </c>
      <c r="H1479" s="731">
        <v>242262</v>
      </c>
      <c r="I1479" s="731">
        <v>242262</v>
      </c>
      <c r="J1479" s="731" t="s">
        <v>1132</v>
      </c>
      <c r="K1479" s="731" t="s">
        <v>1133</v>
      </c>
      <c r="L1479" s="734">
        <v>240.6538245597234</v>
      </c>
      <c r="M1479" s="734">
        <v>28.7362064</v>
      </c>
      <c r="N1479" s="735">
        <v>6915.4779734976009</v>
      </c>
    </row>
    <row r="1480" spans="1:14" ht="14.45" customHeight="1" x14ac:dyDescent="0.2">
      <c r="A1480" s="729" t="s">
        <v>615</v>
      </c>
      <c r="B1480" s="730" t="s">
        <v>616</v>
      </c>
      <c r="C1480" s="731" t="s">
        <v>639</v>
      </c>
      <c r="D1480" s="732" t="s">
        <v>640</v>
      </c>
      <c r="E1480" s="733">
        <v>50113001</v>
      </c>
      <c r="F1480" s="732" t="s">
        <v>654</v>
      </c>
      <c r="G1480" s="731" t="s">
        <v>662</v>
      </c>
      <c r="H1480" s="731">
        <v>235099</v>
      </c>
      <c r="I1480" s="731">
        <v>235099</v>
      </c>
      <c r="J1480" s="731" t="s">
        <v>1134</v>
      </c>
      <c r="K1480" s="731" t="s">
        <v>1136</v>
      </c>
      <c r="L1480" s="734">
        <v>52.694529543511941</v>
      </c>
      <c r="M1480" s="734">
        <v>318.91415530000006</v>
      </c>
      <c r="N1480" s="735">
        <v>16805.031378300009</v>
      </c>
    </row>
    <row r="1481" spans="1:14" ht="14.45" customHeight="1" x14ac:dyDescent="0.2">
      <c r="A1481" s="729" t="s">
        <v>615</v>
      </c>
      <c r="B1481" s="730" t="s">
        <v>616</v>
      </c>
      <c r="C1481" s="731" t="s">
        <v>639</v>
      </c>
      <c r="D1481" s="732" t="s">
        <v>640</v>
      </c>
      <c r="E1481" s="733">
        <v>50113001</v>
      </c>
      <c r="F1481" s="732" t="s">
        <v>654</v>
      </c>
      <c r="G1481" s="731" t="s">
        <v>662</v>
      </c>
      <c r="H1481" s="731">
        <v>235101</v>
      </c>
      <c r="I1481" s="731">
        <v>235101</v>
      </c>
      <c r="J1481" s="731" t="s">
        <v>1134</v>
      </c>
      <c r="K1481" s="731" t="s">
        <v>1135</v>
      </c>
      <c r="L1481" s="734">
        <v>241.36200000000019</v>
      </c>
      <c r="M1481" s="734">
        <v>280.22619539999977</v>
      </c>
      <c r="N1481" s="735">
        <v>67635.954974134802</v>
      </c>
    </row>
    <row r="1482" spans="1:14" ht="14.45" customHeight="1" x14ac:dyDescent="0.2">
      <c r="A1482" s="729" t="s">
        <v>615</v>
      </c>
      <c r="B1482" s="730" t="s">
        <v>616</v>
      </c>
      <c r="C1482" s="731" t="s">
        <v>639</v>
      </c>
      <c r="D1482" s="732" t="s">
        <v>640</v>
      </c>
      <c r="E1482" s="733">
        <v>50113001</v>
      </c>
      <c r="F1482" s="732" t="s">
        <v>654</v>
      </c>
      <c r="G1482" s="731" t="s">
        <v>662</v>
      </c>
      <c r="H1482" s="731">
        <v>235100</v>
      </c>
      <c r="I1482" s="731">
        <v>235100</v>
      </c>
      <c r="J1482" s="731" t="s">
        <v>1134</v>
      </c>
      <c r="K1482" s="731" t="s">
        <v>1133</v>
      </c>
      <c r="L1482" s="734">
        <v>158.13599999999988</v>
      </c>
      <c r="M1482" s="734">
        <v>302.08699999999999</v>
      </c>
      <c r="N1482" s="735">
        <v>47770.829831999959</v>
      </c>
    </row>
    <row r="1483" spans="1:14" ht="14.45" customHeight="1" x14ac:dyDescent="0.2">
      <c r="A1483" s="729" t="s">
        <v>615</v>
      </c>
      <c r="B1483" s="730" t="s">
        <v>616</v>
      </c>
      <c r="C1483" s="731" t="s">
        <v>639</v>
      </c>
      <c r="D1483" s="732" t="s">
        <v>640</v>
      </c>
      <c r="E1483" s="733">
        <v>50113001</v>
      </c>
      <c r="F1483" s="732" t="s">
        <v>654</v>
      </c>
      <c r="G1483" s="731" t="s">
        <v>655</v>
      </c>
      <c r="H1483" s="731">
        <v>134822</v>
      </c>
      <c r="I1483" s="731">
        <v>134822</v>
      </c>
      <c r="J1483" s="731" t="s">
        <v>1998</v>
      </c>
      <c r="K1483" s="731" t="s">
        <v>1654</v>
      </c>
      <c r="L1483" s="734">
        <v>207.5600066559868</v>
      </c>
      <c r="M1483" s="734">
        <v>4</v>
      </c>
      <c r="N1483" s="735">
        <v>830.24002662394719</v>
      </c>
    </row>
    <row r="1484" spans="1:14" ht="14.45" customHeight="1" x14ac:dyDescent="0.2">
      <c r="A1484" s="729" t="s">
        <v>615</v>
      </c>
      <c r="B1484" s="730" t="s">
        <v>616</v>
      </c>
      <c r="C1484" s="731" t="s">
        <v>639</v>
      </c>
      <c r="D1484" s="732" t="s">
        <v>640</v>
      </c>
      <c r="E1484" s="733">
        <v>50113001</v>
      </c>
      <c r="F1484" s="732" t="s">
        <v>654</v>
      </c>
      <c r="G1484" s="731" t="s">
        <v>655</v>
      </c>
      <c r="H1484" s="731">
        <v>134821</v>
      </c>
      <c r="I1484" s="731">
        <v>134821</v>
      </c>
      <c r="J1484" s="731" t="s">
        <v>1139</v>
      </c>
      <c r="K1484" s="731" t="s">
        <v>1140</v>
      </c>
      <c r="L1484" s="734">
        <v>375.43</v>
      </c>
      <c r="M1484" s="734">
        <v>5</v>
      </c>
      <c r="N1484" s="735">
        <v>1877.15</v>
      </c>
    </row>
    <row r="1485" spans="1:14" ht="14.45" customHeight="1" x14ac:dyDescent="0.2">
      <c r="A1485" s="729" t="s">
        <v>615</v>
      </c>
      <c r="B1485" s="730" t="s">
        <v>616</v>
      </c>
      <c r="C1485" s="731" t="s">
        <v>639</v>
      </c>
      <c r="D1485" s="732" t="s">
        <v>640</v>
      </c>
      <c r="E1485" s="733">
        <v>50113001</v>
      </c>
      <c r="F1485" s="732" t="s">
        <v>654</v>
      </c>
      <c r="G1485" s="731" t="s">
        <v>655</v>
      </c>
      <c r="H1485" s="731">
        <v>102486</v>
      </c>
      <c r="I1485" s="731">
        <v>2486</v>
      </c>
      <c r="J1485" s="731" t="s">
        <v>2003</v>
      </c>
      <c r="K1485" s="731" t="s">
        <v>2004</v>
      </c>
      <c r="L1485" s="734">
        <v>121.75321005289248</v>
      </c>
      <c r="M1485" s="734">
        <v>81</v>
      </c>
      <c r="N1485" s="735">
        <v>9862.0100142842912</v>
      </c>
    </row>
    <row r="1486" spans="1:14" ht="14.45" customHeight="1" x14ac:dyDescent="0.2">
      <c r="A1486" s="729" t="s">
        <v>615</v>
      </c>
      <c r="B1486" s="730" t="s">
        <v>616</v>
      </c>
      <c r="C1486" s="731" t="s">
        <v>639</v>
      </c>
      <c r="D1486" s="732" t="s">
        <v>640</v>
      </c>
      <c r="E1486" s="733">
        <v>50113001</v>
      </c>
      <c r="F1486" s="732" t="s">
        <v>654</v>
      </c>
      <c r="G1486" s="731" t="s">
        <v>655</v>
      </c>
      <c r="H1486" s="731">
        <v>900071</v>
      </c>
      <c r="I1486" s="731">
        <v>0</v>
      </c>
      <c r="J1486" s="731" t="s">
        <v>2310</v>
      </c>
      <c r="K1486" s="731" t="s">
        <v>329</v>
      </c>
      <c r="L1486" s="734">
        <v>142.12354621623973</v>
      </c>
      <c r="M1486" s="734">
        <v>20</v>
      </c>
      <c r="N1486" s="735">
        <v>2842.4709243247944</v>
      </c>
    </row>
    <row r="1487" spans="1:14" ht="14.45" customHeight="1" x14ac:dyDescent="0.2">
      <c r="A1487" s="729" t="s">
        <v>615</v>
      </c>
      <c r="B1487" s="730" t="s">
        <v>616</v>
      </c>
      <c r="C1487" s="731" t="s">
        <v>639</v>
      </c>
      <c r="D1487" s="732" t="s">
        <v>640</v>
      </c>
      <c r="E1487" s="733">
        <v>50113001</v>
      </c>
      <c r="F1487" s="732" t="s">
        <v>654</v>
      </c>
      <c r="G1487" s="731" t="s">
        <v>655</v>
      </c>
      <c r="H1487" s="731">
        <v>197427</v>
      </c>
      <c r="I1487" s="731">
        <v>197427</v>
      </c>
      <c r="J1487" s="731" t="s">
        <v>2311</v>
      </c>
      <c r="K1487" s="731" t="s">
        <v>2312</v>
      </c>
      <c r="L1487" s="734">
        <v>1728.400472440944</v>
      </c>
      <c r="M1487" s="734">
        <v>127</v>
      </c>
      <c r="N1487" s="735">
        <v>219506.8599999999</v>
      </c>
    </row>
    <row r="1488" spans="1:14" ht="14.45" customHeight="1" x14ac:dyDescent="0.2">
      <c r="A1488" s="729" t="s">
        <v>615</v>
      </c>
      <c r="B1488" s="730" t="s">
        <v>616</v>
      </c>
      <c r="C1488" s="731" t="s">
        <v>639</v>
      </c>
      <c r="D1488" s="732" t="s">
        <v>640</v>
      </c>
      <c r="E1488" s="733">
        <v>50113001</v>
      </c>
      <c r="F1488" s="732" t="s">
        <v>654</v>
      </c>
      <c r="G1488" s="731" t="s">
        <v>655</v>
      </c>
      <c r="H1488" s="731">
        <v>192853</v>
      </c>
      <c r="I1488" s="731">
        <v>192853</v>
      </c>
      <c r="J1488" s="731" t="s">
        <v>1218</v>
      </c>
      <c r="K1488" s="731" t="s">
        <v>1219</v>
      </c>
      <c r="L1488" s="734">
        <v>107.36000000000001</v>
      </c>
      <c r="M1488" s="734">
        <v>4</v>
      </c>
      <c r="N1488" s="735">
        <v>429.44000000000005</v>
      </c>
    </row>
    <row r="1489" spans="1:14" ht="14.45" customHeight="1" x14ac:dyDescent="0.2">
      <c r="A1489" s="729" t="s">
        <v>615</v>
      </c>
      <c r="B1489" s="730" t="s">
        <v>616</v>
      </c>
      <c r="C1489" s="731" t="s">
        <v>639</v>
      </c>
      <c r="D1489" s="732" t="s">
        <v>640</v>
      </c>
      <c r="E1489" s="733">
        <v>50113001</v>
      </c>
      <c r="F1489" s="732" t="s">
        <v>654</v>
      </c>
      <c r="G1489" s="731" t="s">
        <v>655</v>
      </c>
      <c r="H1489" s="731">
        <v>185512</v>
      </c>
      <c r="I1489" s="731">
        <v>185512</v>
      </c>
      <c r="J1489" s="731" t="s">
        <v>1233</v>
      </c>
      <c r="K1489" s="731" t="s">
        <v>1234</v>
      </c>
      <c r="L1489" s="734">
        <v>83.690000000000026</v>
      </c>
      <c r="M1489" s="734">
        <v>5</v>
      </c>
      <c r="N1489" s="735">
        <v>418.45000000000016</v>
      </c>
    </row>
    <row r="1490" spans="1:14" ht="14.45" customHeight="1" x14ac:dyDescent="0.2">
      <c r="A1490" s="729" t="s">
        <v>615</v>
      </c>
      <c r="B1490" s="730" t="s">
        <v>616</v>
      </c>
      <c r="C1490" s="731" t="s">
        <v>639</v>
      </c>
      <c r="D1490" s="732" t="s">
        <v>640</v>
      </c>
      <c r="E1490" s="733">
        <v>50113001</v>
      </c>
      <c r="F1490" s="732" t="s">
        <v>654</v>
      </c>
      <c r="G1490" s="731" t="s">
        <v>655</v>
      </c>
      <c r="H1490" s="731">
        <v>196635</v>
      </c>
      <c r="I1490" s="731">
        <v>96635</v>
      </c>
      <c r="J1490" s="731" t="s">
        <v>1235</v>
      </c>
      <c r="K1490" s="731" t="s">
        <v>1236</v>
      </c>
      <c r="L1490" s="734">
        <v>111.45999053763522</v>
      </c>
      <c r="M1490" s="734">
        <v>2</v>
      </c>
      <c r="N1490" s="735">
        <v>222.91998107527044</v>
      </c>
    </row>
    <row r="1491" spans="1:14" ht="14.45" customHeight="1" x14ac:dyDescent="0.2">
      <c r="A1491" s="729" t="s">
        <v>615</v>
      </c>
      <c r="B1491" s="730" t="s">
        <v>616</v>
      </c>
      <c r="C1491" s="731" t="s">
        <v>639</v>
      </c>
      <c r="D1491" s="732" t="s">
        <v>640</v>
      </c>
      <c r="E1491" s="733">
        <v>50113001</v>
      </c>
      <c r="F1491" s="732" t="s">
        <v>654</v>
      </c>
      <c r="G1491" s="731" t="s">
        <v>655</v>
      </c>
      <c r="H1491" s="731">
        <v>231541</v>
      </c>
      <c r="I1491" s="731">
        <v>231541</v>
      </c>
      <c r="J1491" s="731" t="s">
        <v>1241</v>
      </c>
      <c r="K1491" s="731" t="s">
        <v>1242</v>
      </c>
      <c r="L1491" s="734">
        <v>80.690780406910108</v>
      </c>
      <c r="M1491" s="734">
        <v>205</v>
      </c>
      <c r="N1491" s="735">
        <v>16541.609983416573</v>
      </c>
    </row>
    <row r="1492" spans="1:14" ht="14.45" customHeight="1" x14ac:dyDescent="0.2">
      <c r="A1492" s="729" t="s">
        <v>615</v>
      </c>
      <c r="B1492" s="730" t="s">
        <v>616</v>
      </c>
      <c r="C1492" s="731" t="s">
        <v>639</v>
      </c>
      <c r="D1492" s="732" t="s">
        <v>640</v>
      </c>
      <c r="E1492" s="733">
        <v>50113001</v>
      </c>
      <c r="F1492" s="732" t="s">
        <v>654</v>
      </c>
      <c r="G1492" s="731" t="s">
        <v>655</v>
      </c>
      <c r="H1492" s="731">
        <v>231544</v>
      </c>
      <c r="I1492" s="731">
        <v>231544</v>
      </c>
      <c r="J1492" s="731" t="s">
        <v>1241</v>
      </c>
      <c r="K1492" s="731" t="s">
        <v>1243</v>
      </c>
      <c r="L1492" s="734">
        <v>80.691111449519198</v>
      </c>
      <c r="M1492" s="734">
        <v>180</v>
      </c>
      <c r="N1492" s="735">
        <v>14524.400060913456</v>
      </c>
    </row>
    <row r="1493" spans="1:14" ht="14.45" customHeight="1" x14ac:dyDescent="0.2">
      <c r="A1493" s="729" t="s">
        <v>615</v>
      </c>
      <c r="B1493" s="730" t="s">
        <v>616</v>
      </c>
      <c r="C1493" s="731" t="s">
        <v>639</v>
      </c>
      <c r="D1493" s="732" t="s">
        <v>640</v>
      </c>
      <c r="E1493" s="733">
        <v>50113001</v>
      </c>
      <c r="F1493" s="732" t="s">
        <v>654</v>
      </c>
      <c r="G1493" s="731" t="s">
        <v>655</v>
      </c>
      <c r="H1493" s="731">
        <v>234736</v>
      </c>
      <c r="I1493" s="731">
        <v>234736</v>
      </c>
      <c r="J1493" s="731" t="s">
        <v>1244</v>
      </c>
      <c r="K1493" s="731" t="s">
        <v>1245</v>
      </c>
      <c r="L1493" s="734">
        <v>120.53999901190214</v>
      </c>
      <c r="M1493" s="734">
        <v>19</v>
      </c>
      <c r="N1493" s="735">
        <v>2290.2599812261406</v>
      </c>
    </row>
    <row r="1494" spans="1:14" ht="14.45" customHeight="1" x14ac:dyDescent="0.2">
      <c r="A1494" s="729" t="s">
        <v>615</v>
      </c>
      <c r="B1494" s="730" t="s">
        <v>616</v>
      </c>
      <c r="C1494" s="731" t="s">
        <v>639</v>
      </c>
      <c r="D1494" s="732" t="s">
        <v>640</v>
      </c>
      <c r="E1494" s="733">
        <v>50113001</v>
      </c>
      <c r="F1494" s="732" t="s">
        <v>654</v>
      </c>
      <c r="G1494" s="731" t="s">
        <v>655</v>
      </c>
      <c r="H1494" s="731">
        <v>225169</v>
      </c>
      <c r="I1494" s="731">
        <v>225169</v>
      </c>
      <c r="J1494" s="731" t="s">
        <v>1252</v>
      </c>
      <c r="K1494" s="731" t="s">
        <v>2313</v>
      </c>
      <c r="L1494" s="734">
        <v>44.45</v>
      </c>
      <c r="M1494" s="734">
        <v>1</v>
      </c>
      <c r="N1494" s="735">
        <v>44.45</v>
      </c>
    </row>
    <row r="1495" spans="1:14" ht="14.45" customHeight="1" x14ac:dyDescent="0.2">
      <c r="A1495" s="729" t="s">
        <v>615</v>
      </c>
      <c r="B1495" s="730" t="s">
        <v>616</v>
      </c>
      <c r="C1495" s="731" t="s">
        <v>639</v>
      </c>
      <c r="D1495" s="732" t="s">
        <v>640</v>
      </c>
      <c r="E1495" s="733">
        <v>50113001</v>
      </c>
      <c r="F1495" s="732" t="s">
        <v>654</v>
      </c>
      <c r="G1495" s="731" t="s">
        <v>655</v>
      </c>
      <c r="H1495" s="731">
        <v>225168</v>
      </c>
      <c r="I1495" s="731">
        <v>225168</v>
      </c>
      <c r="J1495" s="731" t="s">
        <v>1252</v>
      </c>
      <c r="K1495" s="731" t="s">
        <v>1253</v>
      </c>
      <c r="L1495" s="734">
        <v>63.54</v>
      </c>
      <c r="M1495" s="734">
        <v>2</v>
      </c>
      <c r="N1495" s="735">
        <v>127.08</v>
      </c>
    </row>
    <row r="1496" spans="1:14" ht="14.45" customHeight="1" x14ac:dyDescent="0.2">
      <c r="A1496" s="729" t="s">
        <v>615</v>
      </c>
      <c r="B1496" s="730" t="s">
        <v>616</v>
      </c>
      <c r="C1496" s="731" t="s">
        <v>639</v>
      </c>
      <c r="D1496" s="732" t="s">
        <v>640</v>
      </c>
      <c r="E1496" s="733">
        <v>50113001</v>
      </c>
      <c r="F1496" s="732" t="s">
        <v>654</v>
      </c>
      <c r="G1496" s="731" t="s">
        <v>655</v>
      </c>
      <c r="H1496" s="731">
        <v>102684</v>
      </c>
      <c r="I1496" s="731">
        <v>2684</v>
      </c>
      <c r="J1496" s="731" t="s">
        <v>1262</v>
      </c>
      <c r="K1496" s="731" t="s">
        <v>1263</v>
      </c>
      <c r="L1496" s="734">
        <v>133.60999999999999</v>
      </c>
      <c r="M1496" s="734">
        <v>5</v>
      </c>
      <c r="N1496" s="735">
        <v>668.05</v>
      </c>
    </row>
    <row r="1497" spans="1:14" ht="14.45" customHeight="1" x14ac:dyDescent="0.2">
      <c r="A1497" s="729" t="s">
        <v>615</v>
      </c>
      <c r="B1497" s="730" t="s">
        <v>616</v>
      </c>
      <c r="C1497" s="731" t="s">
        <v>639</v>
      </c>
      <c r="D1497" s="732" t="s">
        <v>640</v>
      </c>
      <c r="E1497" s="733">
        <v>50113001</v>
      </c>
      <c r="F1497" s="732" t="s">
        <v>654</v>
      </c>
      <c r="G1497" s="731" t="s">
        <v>655</v>
      </c>
      <c r="H1497" s="731">
        <v>100502</v>
      </c>
      <c r="I1497" s="731">
        <v>502</v>
      </c>
      <c r="J1497" s="731" t="s">
        <v>1262</v>
      </c>
      <c r="K1497" s="731" t="s">
        <v>1264</v>
      </c>
      <c r="L1497" s="734">
        <v>268.94</v>
      </c>
      <c r="M1497" s="734">
        <v>11</v>
      </c>
      <c r="N1497" s="735">
        <v>2958.34</v>
      </c>
    </row>
    <row r="1498" spans="1:14" ht="14.45" customHeight="1" x14ac:dyDescent="0.2">
      <c r="A1498" s="729" t="s">
        <v>615</v>
      </c>
      <c r="B1498" s="730" t="s">
        <v>616</v>
      </c>
      <c r="C1498" s="731" t="s">
        <v>639</v>
      </c>
      <c r="D1498" s="732" t="s">
        <v>640</v>
      </c>
      <c r="E1498" s="733">
        <v>50113001</v>
      </c>
      <c r="F1498" s="732" t="s">
        <v>654</v>
      </c>
      <c r="G1498" s="731" t="s">
        <v>655</v>
      </c>
      <c r="H1498" s="731">
        <v>205208</v>
      </c>
      <c r="I1498" s="731">
        <v>205208</v>
      </c>
      <c r="J1498" s="731" t="s">
        <v>1281</v>
      </c>
      <c r="K1498" s="731" t="s">
        <v>1282</v>
      </c>
      <c r="L1498" s="734">
        <v>3996.3987559493426</v>
      </c>
      <c r="M1498" s="734">
        <v>38.981916800000015</v>
      </c>
      <c r="N1498" s="735">
        <v>155787.28380404084</v>
      </c>
    </row>
    <row r="1499" spans="1:14" ht="14.45" customHeight="1" x14ac:dyDescent="0.2">
      <c r="A1499" s="729" t="s">
        <v>615</v>
      </c>
      <c r="B1499" s="730" t="s">
        <v>616</v>
      </c>
      <c r="C1499" s="731" t="s">
        <v>639</v>
      </c>
      <c r="D1499" s="732" t="s">
        <v>640</v>
      </c>
      <c r="E1499" s="733">
        <v>50113001</v>
      </c>
      <c r="F1499" s="732" t="s">
        <v>654</v>
      </c>
      <c r="G1499" s="731" t="s">
        <v>655</v>
      </c>
      <c r="H1499" s="731">
        <v>101125</v>
      </c>
      <c r="I1499" s="731">
        <v>1125</v>
      </c>
      <c r="J1499" s="731" t="s">
        <v>1286</v>
      </c>
      <c r="K1499" s="731" t="s">
        <v>1287</v>
      </c>
      <c r="L1499" s="734">
        <v>88.36</v>
      </c>
      <c r="M1499" s="734">
        <v>8</v>
      </c>
      <c r="N1499" s="735">
        <v>706.88</v>
      </c>
    </row>
    <row r="1500" spans="1:14" ht="14.45" customHeight="1" x14ac:dyDescent="0.2">
      <c r="A1500" s="729" t="s">
        <v>615</v>
      </c>
      <c r="B1500" s="730" t="s">
        <v>616</v>
      </c>
      <c r="C1500" s="731" t="s">
        <v>639</v>
      </c>
      <c r="D1500" s="732" t="s">
        <v>640</v>
      </c>
      <c r="E1500" s="733">
        <v>50113001</v>
      </c>
      <c r="F1500" s="732" t="s">
        <v>654</v>
      </c>
      <c r="G1500" s="731" t="s">
        <v>655</v>
      </c>
      <c r="H1500" s="731">
        <v>198203</v>
      </c>
      <c r="I1500" s="731">
        <v>98203</v>
      </c>
      <c r="J1500" s="731" t="s">
        <v>2314</v>
      </c>
      <c r="K1500" s="731" t="s">
        <v>2315</v>
      </c>
      <c r="L1500" s="734">
        <v>13523.70853402074</v>
      </c>
      <c r="M1500" s="734">
        <v>0.99999999999999989</v>
      </c>
      <c r="N1500" s="735">
        <v>13523.708534020738</v>
      </c>
    </row>
    <row r="1501" spans="1:14" ht="14.45" customHeight="1" x14ac:dyDescent="0.2">
      <c r="A1501" s="729" t="s">
        <v>615</v>
      </c>
      <c r="B1501" s="730" t="s">
        <v>616</v>
      </c>
      <c r="C1501" s="731" t="s">
        <v>639</v>
      </c>
      <c r="D1501" s="732" t="s">
        <v>640</v>
      </c>
      <c r="E1501" s="733">
        <v>50113001</v>
      </c>
      <c r="F1501" s="732" t="s">
        <v>654</v>
      </c>
      <c r="G1501" s="731" t="s">
        <v>655</v>
      </c>
      <c r="H1501" s="731">
        <v>198197</v>
      </c>
      <c r="I1501" s="731">
        <v>98197</v>
      </c>
      <c r="J1501" s="731" t="s">
        <v>2314</v>
      </c>
      <c r="K1501" s="731" t="s">
        <v>1287</v>
      </c>
      <c r="L1501" s="734">
        <v>2463.1761313124734</v>
      </c>
      <c r="M1501" s="734">
        <v>3.3805000000000001</v>
      </c>
      <c r="N1501" s="735">
        <v>8326.7669119018174</v>
      </c>
    </row>
    <row r="1502" spans="1:14" ht="14.45" customHeight="1" x14ac:dyDescent="0.2">
      <c r="A1502" s="729" t="s">
        <v>615</v>
      </c>
      <c r="B1502" s="730" t="s">
        <v>616</v>
      </c>
      <c r="C1502" s="731" t="s">
        <v>639</v>
      </c>
      <c r="D1502" s="732" t="s">
        <v>640</v>
      </c>
      <c r="E1502" s="733">
        <v>50113001</v>
      </c>
      <c r="F1502" s="732" t="s">
        <v>654</v>
      </c>
      <c r="G1502" s="731" t="s">
        <v>655</v>
      </c>
      <c r="H1502" s="731">
        <v>117187</v>
      </c>
      <c r="I1502" s="731">
        <v>17187</v>
      </c>
      <c r="J1502" s="731" t="s">
        <v>1329</v>
      </c>
      <c r="K1502" s="731" t="s">
        <v>1330</v>
      </c>
      <c r="L1502" s="734">
        <v>88.970000000000013</v>
      </c>
      <c r="M1502" s="734">
        <v>13</v>
      </c>
      <c r="N1502" s="735">
        <v>1156.6100000000001</v>
      </c>
    </row>
    <row r="1503" spans="1:14" ht="14.45" customHeight="1" x14ac:dyDescent="0.2">
      <c r="A1503" s="729" t="s">
        <v>615</v>
      </c>
      <c r="B1503" s="730" t="s">
        <v>616</v>
      </c>
      <c r="C1503" s="731" t="s">
        <v>639</v>
      </c>
      <c r="D1503" s="732" t="s">
        <v>640</v>
      </c>
      <c r="E1503" s="733">
        <v>50113001</v>
      </c>
      <c r="F1503" s="732" t="s">
        <v>654</v>
      </c>
      <c r="G1503" s="731" t="s">
        <v>662</v>
      </c>
      <c r="H1503" s="731">
        <v>107981</v>
      </c>
      <c r="I1503" s="731">
        <v>7981</v>
      </c>
      <c r="J1503" s="731" t="s">
        <v>1338</v>
      </c>
      <c r="K1503" s="731" t="s">
        <v>1339</v>
      </c>
      <c r="L1503" s="734">
        <v>41.220000000000006</v>
      </c>
      <c r="M1503" s="734">
        <v>10</v>
      </c>
      <c r="N1503" s="735">
        <v>412.20000000000005</v>
      </c>
    </row>
    <row r="1504" spans="1:14" ht="14.45" customHeight="1" x14ac:dyDescent="0.2">
      <c r="A1504" s="729" t="s">
        <v>615</v>
      </c>
      <c r="B1504" s="730" t="s">
        <v>616</v>
      </c>
      <c r="C1504" s="731" t="s">
        <v>639</v>
      </c>
      <c r="D1504" s="732" t="s">
        <v>640</v>
      </c>
      <c r="E1504" s="733">
        <v>50113001</v>
      </c>
      <c r="F1504" s="732" t="s">
        <v>654</v>
      </c>
      <c r="G1504" s="731" t="s">
        <v>662</v>
      </c>
      <c r="H1504" s="731">
        <v>155823</v>
      </c>
      <c r="I1504" s="731">
        <v>55823</v>
      </c>
      <c r="J1504" s="731" t="s">
        <v>1338</v>
      </c>
      <c r="K1504" s="731" t="s">
        <v>1340</v>
      </c>
      <c r="L1504" s="734">
        <v>32.941857142857138</v>
      </c>
      <c r="M1504" s="734">
        <v>7</v>
      </c>
      <c r="N1504" s="735">
        <v>230.59299999999999</v>
      </c>
    </row>
    <row r="1505" spans="1:14" ht="14.45" customHeight="1" x14ac:dyDescent="0.2">
      <c r="A1505" s="729" t="s">
        <v>615</v>
      </c>
      <c r="B1505" s="730" t="s">
        <v>616</v>
      </c>
      <c r="C1505" s="731" t="s">
        <v>639</v>
      </c>
      <c r="D1505" s="732" t="s">
        <v>640</v>
      </c>
      <c r="E1505" s="733">
        <v>50113001</v>
      </c>
      <c r="F1505" s="732" t="s">
        <v>654</v>
      </c>
      <c r="G1505" s="731" t="s">
        <v>662</v>
      </c>
      <c r="H1505" s="731">
        <v>187607</v>
      </c>
      <c r="I1505" s="731">
        <v>187607</v>
      </c>
      <c r="J1505" s="731" t="s">
        <v>1360</v>
      </c>
      <c r="K1505" s="731" t="s">
        <v>1361</v>
      </c>
      <c r="L1505" s="734">
        <v>273.89999999999998</v>
      </c>
      <c r="M1505" s="734">
        <v>238</v>
      </c>
      <c r="N1505" s="735">
        <v>65188.2</v>
      </c>
    </row>
    <row r="1506" spans="1:14" ht="14.45" customHeight="1" x14ac:dyDescent="0.2">
      <c r="A1506" s="729" t="s">
        <v>615</v>
      </c>
      <c r="B1506" s="730" t="s">
        <v>616</v>
      </c>
      <c r="C1506" s="731" t="s">
        <v>639</v>
      </c>
      <c r="D1506" s="732" t="s">
        <v>640</v>
      </c>
      <c r="E1506" s="733">
        <v>50113001</v>
      </c>
      <c r="F1506" s="732" t="s">
        <v>654</v>
      </c>
      <c r="G1506" s="731" t="s">
        <v>655</v>
      </c>
      <c r="H1506" s="731">
        <v>239968</v>
      </c>
      <c r="I1506" s="731">
        <v>239968</v>
      </c>
      <c r="J1506" s="731" t="s">
        <v>1370</v>
      </c>
      <c r="K1506" s="731" t="s">
        <v>1372</v>
      </c>
      <c r="L1506" s="734">
        <v>104.33761121696246</v>
      </c>
      <c r="M1506" s="734">
        <v>408.23090689999998</v>
      </c>
      <c r="N1506" s="735">
        <v>42593.837650880196</v>
      </c>
    </row>
    <row r="1507" spans="1:14" ht="14.45" customHeight="1" x14ac:dyDescent="0.2">
      <c r="A1507" s="729" t="s">
        <v>615</v>
      </c>
      <c r="B1507" s="730" t="s">
        <v>616</v>
      </c>
      <c r="C1507" s="731" t="s">
        <v>639</v>
      </c>
      <c r="D1507" s="732" t="s">
        <v>640</v>
      </c>
      <c r="E1507" s="733">
        <v>50113001</v>
      </c>
      <c r="F1507" s="732" t="s">
        <v>654</v>
      </c>
      <c r="G1507" s="731" t="s">
        <v>655</v>
      </c>
      <c r="H1507" s="731">
        <v>239969</v>
      </c>
      <c r="I1507" s="731">
        <v>239969</v>
      </c>
      <c r="J1507" s="731" t="s">
        <v>1370</v>
      </c>
      <c r="K1507" s="731" t="s">
        <v>1371</v>
      </c>
      <c r="L1507" s="734">
        <v>179.49838958511128</v>
      </c>
      <c r="M1507" s="734">
        <v>1008.7840240999988</v>
      </c>
      <c r="N1507" s="735">
        <v>181075.10776513786</v>
      </c>
    </row>
    <row r="1508" spans="1:14" ht="14.45" customHeight="1" x14ac:dyDescent="0.2">
      <c r="A1508" s="729" t="s">
        <v>615</v>
      </c>
      <c r="B1508" s="730" t="s">
        <v>616</v>
      </c>
      <c r="C1508" s="731" t="s">
        <v>639</v>
      </c>
      <c r="D1508" s="732" t="s">
        <v>640</v>
      </c>
      <c r="E1508" s="733">
        <v>50113001</v>
      </c>
      <c r="F1508" s="732" t="s">
        <v>654</v>
      </c>
      <c r="G1508" s="731" t="s">
        <v>662</v>
      </c>
      <c r="H1508" s="731">
        <v>180386</v>
      </c>
      <c r="I1508" s="731">
        <v>180386</v>
      </c>
      <c r="J1508" s="731" t="s">
        <v>1373</v>
      </c>
      <c r="K1508" s="731" t="s">
        <v>1374</v>
      </c>
      <c r="L1508" s="734">
        <v>808.09</v>
      </c>
      <c r="M1508" s="734">
        <v>1</v>
      </c>
      <c r="N1508" s="735">
        <v>808.09</v>
      </c>
    </row>
    <row r="1509" spans="1:14" ht="14.45" customHeight="1" x14ac:dyDescent="0.2">
      <c r="A1509" s="729" t="s">
        <v>615</v>
      </c>
      <c r="B1509" s="730" t="s">
        <v>616</v>
      </c>
      <c r="C1509" s="731" t="s">
        <v>639</v>
      </c>
      <c r="D1509" s="732" t="s">
        <v>640</v>
      </c>
      <c r="E1509" s="733">
        <v>50113001</v>
      </c>
      <c r="F1509" s="732" t="s">
        <v>654</v>
      </c>
      <c r="G1509" s="731" t="s">
        <v>662</v>
      </c>
      <c r="H1509" s="731">
        <v>180367</v>
      </c>
      <c r="I1509" s="731">
        <v>180367</v>
      </c>
      <c r="J1509" s="731" t="s">
        <v>1373</v>
      </c>
      <c r="K1509" s="731" t="s">
        <v>1375</v>
      </c>
      <c r="L1509" s="734">
        <v>395.79</v>
      </c>
      <c r="M1509" s="734">
        <v>1</v>
      </c>
      <c r="N1509" s="735">
        <v>395.79</v>
      </c>
    </row>
    <row r="1510" spans="1:14" ht="14.45" customHeight="1" x14ac:dyDescent="0.2">
      <c r="A1510" s="729" t="s">
        <v>615</v>
      </c>
      <c r="B1510" s="730" t="s">
        <v>616</v>
      </c>
      <c r="C1510" s="731" t="s">
        <v>639</v>
      </c>
      <c r="D1510" s="732" t="s">
        <v>640</v>
      </c>
      <c r="E1510" s="733">
        <v>50113001</v>
      </c>
      <c r="F1510" s="732" t="s">
        <v>654</v>
      </c>
      <c r="G1510" s="731" t="s">
        <v>329</v>
      </c>
      <c r="H1510" s="731">
        <v>144420</v>
      </c>
      <c r="I1510" s="731">
        <v>144420</v>
      </c>
      <c r="J1510" s="731" t="s">
        <v>1381</v>
      </c>
      <c r="K1510" s="731" t="s">
        <v>1383</v>
      </c>
      <c r="L1510" s="734">
        <v>204.5211708621687</v>
      </c>
      <c r="M1510" s="734">
        <v>611.02263800000037</v>
      </c>
      <c r="N1510" s="735">
        <v>124967.06534705113</v>
      </c>
    </row>
    <row r="1511" spans="1:14" ht="14.45" customHeight="1" x14ac:dyDescent="0.2">
      <c r="A1511" s="729" t="s">
        <v>615</v>
      </c>
      <c r="B1511" s="730" t="s">
        <v>616</v>
      </c>
      <c r="C1511" s="731" t="s">
        <v>639</v>
      </c>
      <c r="D1511" s="732" t="s">
        <v>640</v>
      </c>
      <c r="E1511" s="733">
        <v>50113001</v>
      </c>
      <c r="F1511" s="732" t="s">
        <v>654</v>
      </c>
      <c r="G1511" s="731" t="s">
        <v>329</v>
      </c>
      <c r="H1511" s="731">
        <v>144418</v>
      </c>
      <c r="I1511" s="731">
        <v>144418</v>
      </c>
      <c r="J1511" s="731" t="s">
        <v>1381</v>
      </c>
      <c r="K1511" s="731" t="s">
        <v>1382</v>
      </c>
      <c r="L1511" s="734">
        <v>474.26737738830371</v>
      </c>
      <c r="M1511" s="734">
        <v>660.67960209999922</v>
      </c>
      <c r="N1511" s="735">
        <v>313338.78218191466</v>
      </c>
    </row>
    <row r="1512" spans="1:14" ht="14.45" customHeight="1" x14ac:dyDescent="0.2">
      <c r="A1512" s="729" t="s">
        <v>615</v>
      </c>
      <c r="B1512" s="730" t="s">
        <v>616</v>
      </c>
      <c r="C1512" s="731" t="s">
        <v>639</v>
      </c>
      <c r="D1512" s="732" t="s">
        <v>640</v>
      </c>
      <c r="E1512" s="733">
        <v>50113001</v>
      </c>
      <c r="F1512" s="732" t="s">
        <v>654</v>
      </c>
      <c r="G1512" s="731" t="s">
        <v>329</v>
      </c>
      <c r="H1512" s="731">
        <v>844415</v>
      </c>
      <c r="I1512" s="731">
        <v>104239</v>
      </c>
      <c r="J1512" s="731" t="s">
        <v>1384</v>
      </c>
      <c r="K1512" s="731" t="s">
        <v>1385</v>
      </c>
      <c r="L1512" s="734">
        <v>90.651629589228023</v>
      </c>
      <c r="M1512" s="734">
        <v>316.0369312000002</v>
      </c>
      <c r="N1512" s="735">
        <v>28649.262823658759</v>
      </c>
    </row>
    <row r="1513" spans="1:14" ht="14.45" customHeight="1" x14ac:dyDescent="0.2">
      <c r="A1513" s="729" t="s">
        <v>615</v>
      </c>
      <c r="B1513" s="730" t="s">
        <v>616</v>
      </c>
      <c r="C1513" s="731" t="s">
        <v>639</v>
      </c>
      <c r="D1513" s="732" t="s">
        <v>640</v>
      </c>
      <c r="E1513" s="733">
        <v>50113001</v>
      </c>
      <c r="F1513" s="732" t="s">
        <v>654</v>
      </c>
      <c r="G1513" s="731" t="s">
        <v>662</v>
      </c>
      <c r="H1513" s="731">
        <v>131861</v>
      </c>
      <c r="I1513" s="731">
        <v>131861</v>
      </c>
      <c r="J1513" s="731" t="s">
        <v>1386</v>
      </c>
      <c r="K1513" s="731" t="s">
        <v>1389</v>
      </c>
      <c r="L1513" s="734">
        <v>140.71200128709066</v>
      </c>
      <c r="M1513" s="734">
        <v>214.21999999999997</v>
      </c>
      <c r="N1513" s="735">
        <v>30143.324915720554</v>
      </c>
    </row>
    <row r="1514" spans="1:14" ht="14.45" customHeight="1" x14ac:dyDescent="0.2">
      <c r="A1514" s="729" t="s">
        <v>615</v>
      </c>
      <c r="B1514" s="730" t="s">
        <v>616</v>
      </c>
      <c r="C1514" s="731" t="s">
        <v>639</v>
      </c>
      <c r="D1514" s="732" t="s">
        <v>640</v>
      </c>
      <c r="E1514" s="733">
        <v>50113001</v>
      </c>
      <c r="F1514" s="732" t="s">
        <v>654</v>
      </c>
      <c r="G1514" s="731" t="s">
        <v>662</v>
      </c>
      <c r="H1514" s="731">
        <v>131863</v>
      </c>
      <c r="I1514" s="731">
        <v>131863</v>
      </c>
      <c r="J1514" s="731" t="s">
        <v>1386</v>
      </c>
      <c r="K1514" s="731" t="s">
        <v>1388</v>
      </c>
      <c r="L1514" s="734">
        <v>346.85200334330665</v>
      </c>
      <c r="M1514" s="734">
        <v>180.60999999999999</v>
      </c>
      <c r="N1514" s="735">
        <v>62644.940323834613</v>
      </c>
    </row>
    <row r="1515" spans="1:14" ht="14.45" customHeight="1" x14ac:dyDescent="0.2">
      <c r="A1515" s="729" t="s">
        <v>615</v>
      </c>
      <c r="B1515" s="730" t="s">
        <v>616</v>
      </c>
      <c r="C1515" s="731" t="s">
        <v>639</v>
      </c>
      <c r="D1515" s="732" t="s">
        <v>640</v>
      </c>
      <c r="E1515" s="733">
        <v>50113001</v>
      </c>
      <c r="F1515" s="732" t="s">
        <v>654</v>
      </c>
      <c r="G1515" s="731" t="s">
        <v>662</v>
      </c>
      <c r="H1515" s="731">
        <v>131859</v>
      </c>
      <c r="I1515" s="731">
        <v>131859</v>
      </c>
      <c r="J1515" s="731" t="s">
        <v>1386</v>
      </c>
      <c r="K1515" s="731" t="s">
        <v>1387</v>
      </c>
      <c r="L1515" s="734">
        <v>83.226000419611083</v>
      </c>
      <c r="M1515" s="734">
        <v>91.289000000000016</v>
      </c>
      <c r="N1515" s="735">
        <v>7597.6183523058771</v>
      </c>
    </row>
    <row r="1516" spans="1:14" ht="14.45" customHeight="1" x14ac:dyDescent="0.2">
      <c r="A1516" s="729" t="s">
        <v>615</v>
      </c>
      <c r="B1516" s="730" t="s">
        <v>616</v>
      </c>
      <c r="C1516" s="731" t="s">
        <v>639</v>
      </c>
      <c r="D1516" s="732" t="s">
        <v>640</v>
      </c>
      <c r="E1516" s="733">
        <v>50113001</v>
      </c>
      <c r="F1516" s="732" t="s">
        <v>654</v>
      </c>
      <c r="G1516" s="731" t="s">
        <v>655</v>
      </c>
      <c r="H1516" s="731">
        <v>209360</v>
      </c>
      <c r="I1516" s="731">
        <v>209360</v>
      </c>
      <c r="J1516" s="731" t="s">
        <v>1390</v>
      </c>
      <c r="K1516" s="731" t="s">
        <v>1391</v>
      </c>
      <c r="L1516" s="734">
        <v>167.01000007329293</v>
      </c>
      <c r="M1516" s="734">
        <v>404</v>
      </c>
      <c r="N1516" s="735">
        <v>67472.040029610347</v>
      </c>
    </row>
    <row r="1517" spans="1:14" ht="14.45" customHeight="1" x14ac:dyDescent="0.2">
      <c r="A1517" s="729" t="s">
        <v>615</v>
      </c>
      <c r="B1517" s="730" t="s">
        <v>616</v>
      </c>
      <c r="C1517" s="731" t="s">
        <v>639</v>
      </c>
      <c r="D1517" s="732" t="s">
        <v>640</v>
      </c>
      <c r="E1517" s="733">
        <v>50113001</v>
      </c>
      <c r="F1517" s="732" t="s">
        <v>654</v>
      </c>
      <c r="G1517" s="731" t="s">
        <v>655</v>
      </c>
      <c r="H1517" s="731">
        <v>207820</v>
      </c>
      <c r="I1517" s="731">
        <v>207820</v>
      </c>
      <c r="J1517" s="731" t="s">
        <v>1400</v>
      </c>
      <c r="K1517" s="731" t="s">
        <v>1401</v>
      </c>
      <c r="L1517" s="734">
        <v>33.970000247746306</v>
      </c>
      <c r="M1517" s="734">
        <v>9</v>
      </c>
      <c r="N1517" s="735">
        <v>305.73000222971677</v>
      </c>
    </row>
    <row r="1518" spans="1:14" ht="14.45" customHeight="1" x14ac:dyDescent="0.2">
      <c r="A1518" s="729" t="s">
        <v>615</v>
      </c>
      <c r="B1518" s="730" t="s">
        <v>616</v>
      </c>
      <c r="C1518" s="731" t="s">
        <v>639</v>
      </c>
      <c r="D1518" s="732" t="s">
        <v>640</v>
      </c>
      <c r="E1518" s="733">
        <v>50113001</v>
      </c>
      <c r="F1518" s="732" t="s">
        <v>654</v>
      </c>
      <c r="G1518" s="731" t="s">
        <v>329</v>
      </c>
      <c r="H1518" s="731">
        <v>238203</v>
      </c>
      <c r="I1518" s="731">
        <v>238203</v>
      </c>
      <c r="J1518" s="731" t="s">
        <v>2316</v>
      </c>
      <c r="K1518" s="731" t="s">
        <v>2317</v>
      </c>
      <c r="L1518" s="734">
        <v>11047.62</v>
      </c>
      <c r="M1518" s="734">
        <v>10</v>
      </c>
      <c r="N1518" s="735">
        <v>110476.20000000001</v>
      </c>
    </row>
    <row r="1519" spans="1:14" ht="14.45" customHeight="1" x14ac:dyDescent="0.2">
      <c r="A1519" s="729" t="s">
        <v>615</v>
      </c>
      <c r="B1519" s="730" t="s">
        <v>616</v>
      </c>
      <c r="C1519" s="731" t="s">
        <v>639</v>
      </c>
      <c r="D1519" s="732" t="s">
        <v>640</v>
      </c>
      <c r="E1519" s="733">
        <v>50113001</v>
      </c>
      <c r="F1519" s="732" t="s">
        <v>654</v>
      </c>
      <c r="G1519" s="731" t="s">
        <v>655</v>
      </c>
      <c r="H1519" s="731">
        <v>111671</v>
      </c>
      <c r="I1519" s="731">
        <v>11671</v>
      </c>
      <c r="J1519" s="731" t="s">
        <v>2318</v>
      </c>
      <c r="K1519" s="731" t="s">
        <v>1447</v>
      </c>
      <c r="L1519" s="734">
        <v>209</v>
      </c>
      <c r="M1519" s="734">
        <v>1</v>
      </c>
      <c r="N1519" s="735">
        <v>209</v>
      </c>
    </row>
    <row r="1520" spans="1:14" ht="14.45" customHeight="1" x14ac:dyDescent="0.2">
      <c r="A1520" s="729" t="s">
        <v>615</v>
      </c>
      <c r="B1520" s="730" t="s">
        <v>616</v>
      </c>
      <c r="C1520" s="731" t="s">
        <v>639</v>
      </c>
      <c r="D1520" s="732" t="s">
        <v>640</v>
      </c>
      <c r="E1520" s="733">
        <v>50113001</v>
      </c>
      <c r="F1520" s="732" t="s">
        <v>654</v>
      </c>
      <c r="G1520" s="731" t="s">
        <v>655</v>
      </c>
      <c r="H1520" s="731">
        <v>182952</v>
      </c>
      <c r="I1520" s="731">
        <v>82952</v>
      </c>
      <c r="J1520" s="731" t="s">
        <v>1434</v>
      </c>
      <c r="K1520" s="731" t="s">
        <v>1435</v>
      </c>
      <c r="L1520" s="734">
        <v>154.04461528630321</v>
      </c>
      <c r="M1520" s="734">
        <v>650</v>
      </c>
      <c r="N1520" s="735">
        <v>100128.99993609708</v>
      </c>
    </row>
    <row r="1521" spans="1:14" ht="14.45" customHeight="1" x14ac:dyDescent="0.2">
      <c r="A1521" s="729" t="s">
        <v>615</v>
      </c>
      <c r="B1521" s="730" t="s">
        <v>616</v>
      </c>
      <c r="C1521" s="731" t="s">
        <v>639</v>
      </c>
      <c r="D1521" s="732" t="s">
        <v>640</v>
      </c>
      <c r="E1521" s="733">
        <v>50113001</v>
      </c>
      <c r="F1521" s="732" t="s">
        <v>654</v>
      </c>
      <c r="G1521" s="731" t="s">
        <v>655</v>
      </c>
      <c r="H1521" s="731">
        <v>246044</v>
      </c>
      <c r="I1521" s="731">
        <v>246044</v>
      </c>
      <c r="J1521" s="731" t="s">
        <v>2319</v>
      </c>
      <c r="K1521" s="731" t="s">
        <v>2320</v>
      </c>
      <c r="L1521" s="734">
        <v>1096.6892692112517</v>
      </c>
      <c r="M1521" s="734">
        <v>667</v>
      </c>
      <c r="N1521" s="735">
        <v>731491.74256390485</v>
      </c>
    </row>
    <row r="1522" spans="1:14" ht="14.45" customHeight="1" x14ac:dyDescent="0.2">
      <c r="A1522" s="729" t="s">
        <v>615</v>
      </c>
      <c r="B1522" s="730" t="s">
        <v>616</v>
      </c>
      <c r="C1522" s="731" t="s">
        <v>639</v>
      </c>
      <c r="D1522" s="732" t="s">
        <v>640</v>
      </c>
      <c r="E1522" s="733">
        <v>50113001</v>
      </c>
      <c r="F1522" s="732" t="s">
        <v>654</v>
      </c>
      <c r="G1522" s="731" t="s">
        <v>329</v>
      </c>
      <c r="H1522" s="731">
        <v>246046</v>
      </c>
      <c r="I1522" s="731">
        <v>246046</v>
      </c>
      <c r="J1522" s="731" t="s">
        <v>2319</v>
      </c>
      <c r="K1522" s="731" t="s">
        <v>2321</v>
      </c>
      <c r="L1522" s="734">
        <v>3422.5703571428576</v>
      </c>
      <c r="M1522" s="734">
        <v>56</v>
      </c>
      <c r="N1522" s="735">
        <v>191663.94000000003</v>
      </c>
    </row>
    <row r="1523" spans="1:14" ht="14.45" customHeight="1" x14ac:dyDescent="0.2">
      <c r="A1523" s="729" t="s">
        <v>615</v>
      </c>
      <c r="B1523" s="730" t="s">
        <v>616</v>
      </c>
      <c r="C1523" s="731" t="s">
        <v>639</v>
      </c>
      <c r="D1523" s="732" t="s">
        <v>640</v>
      </c>
      <c r="E1523" s="733">
        <v>50113001</v>
      </c>
      <c r="F1523" s="732" t="s">
        <v>654</v>
      </c>
      <c r="G1523" s="731" t="s">
        <v>655</v>
      </c>
      <c r="H1523" s="731">
        <v>206844</v>
      </c>
      <c r="I1523" s="731">
        <v>206844</v>
      </c>
      <c r="J1523" s="731" t="s">
        <v>2322</v>
      </c>
      <c r="K1523" s="731" t="s">
        <v>2323</v>
      </c>
      <c r="L1523" s="734">
        <v>3486.9328571428578</v>
      </c>
      <c r="M1523" s="734">
        <v>49</v>
      </c>
      <c r="N1523" s="735">
        <v>170859.71000000002</v>
      </c>
    </row>
    <row r="1524" spans="1:14" ht="14.45" customHeight="1" x14ac:dyDescent="0.2">
      <c r="A1524" s="729" t="s">
        <v>615</v>
      </c>
      <c r="B1524" s="730" t="s">
        <v>616</v>
      </c>
      <c r="C1524" s="731" t="s">
        <v>639</v>
      </c>
      <c r="D1524" s="732" t="s">
        <v>640</v>
      </c>
      <c r="E1524" s="733">
        <v>50113001</v>
      </c>
      <c r="F1524" s="732" t="s">
        <v>654</v>
      </c>
      <c r="G1524" s="731" t="s">
        <v>329</v>
      </c>
      <c r="H1524" s="731">
        <v>206846</v>
      </c>
      <c r="I1524" s="731">
        <v>206846</v>
      </c>
      <c r="J1524" s="731" t="s">
        <v>2324</v>
      </c>
      <c r="K1524" s="731" t="s">
        <v>2323</v>
      </c>
      <c r="L1524" s="734">
        <v>1097.3633333333332</v>
      </c>
      <c r="M1524" s="734">
        <v>225</v>
      </c>
      <c r="N1524" s="735">
        <v>246906.74999999997</v>
      </c>
    </row>
    <row r="1525" spans="1:14" ht="14.45" customHeight="1" x14ac:dyDescent="0.2">
      <c r="A1525" s="729" t="s">
        <v>615</v>
      </c>
      <c r="B1525" s="730" t="s">
        <v>616</v>
      </c>
      <c r="C1525" s="731" t="s">
        <v>639</v>
      </c>
      <c r="D1525" s="732" t="s">
        <v>640</v>
      </c>
      <c r="E1525" s="733">
        <v>50113001</v>
      </c>
      <c r="F1525" s="732" t="s">
        <v>654</v>
      </c>
      <c r="G1525" s="731" t="s">
        <v>655</v>
      </c>
      <c r="H1525" s="731">
        <v>848923</v>
      </c>
      <c r="I1525" s="731">
        <v>148076</v>
      </c>
      <c r="J1525" s="731" t="s">
        <v>2325</v>
      </c>
      <c r="K1525" s="731" t="s">
        <v>2326</v>
      </c>
      <c r="L1525" s="734">
        <v>96.766666666666666</v>
      </c>
      <c r="M1525" s="734">
        <v>3</v>
      </c>
      <c r="N1525" s="735">
        <v>290.3</v>
      </c>
    </row>
    <row r="1526" spans="1:14" ht="14.45" customHeight="1" x14ac:dyDescent="0.2">
      <c r="A1526" s="729" t="s">
        <v>615</v>
      </c>
      <c r="B1526" s="730" t="s">
        <v>616</v>
      </c>
      <c r="C1526" s="731" t="s">
        <v>639</v>
      </c>
      <c r="D1526" s="732" t="s">
        <v>640</v>
      </c>
      <c r="E1526" s="733">
        <v>50113001</v>
      </c>
      <c r="F1526" s="732" t="s">
        <v>654</v>
      </c>
      <c r="G1526" s="731" t="s">
        <v>655</v>
      </c>
      <c r="H1526" s="731">
        <v>145583</v>
      </c>
      <c r="I1526" s="731">
        <v>145583</v>
      </c>
      <c r="J1526" s="731" t="s">
        <v>2327</v>
      </c>
      <c r="K1526" s="731" t="s">
        <v>2326</v>
      </c>
      <c r="L1526" s="734">
        <v>96.72</v>
      </c>
      <c r="M1526" s="734">
        <v>5</v>
      </c>
      <c r="N1526" s="735">
        <v>483.6</v>
      </c>
    </row>
    <row r="1527" spans="1:14" ht="14.45" customHeight="1" x14ac:dyDescent="0.2">
      <c r="A1527" s="729" t="s">
        <v>615</v>
      </c>
      <c r="B1527" s="730" t="s">
        <v>616</v>
      </c>
      <c r="C1527" s="731" t="s">
        <v>639</v>
      </c>
      <c r="D1527" s="732" t="s">
        <v>640</v>
      </c>
      <c r="E1527" s="733">
        <v>50113001</v>
      </c>
      <c r="F1527" s="732" t="s">
        <v>654</v>
      </c>
      <c r="G1527" s="731" t="s">
        <v>655</v>
      </c>
      <c r="H1527" s="731">
        <v>192086</v>
      </c>
      <c r="I1527" s="731">
        <v>92086</v>
      </c>
      <c r="J1527" s="731" t="s">
        <v>1459</v>
      </c>
      <c r="K1527" s="731" t="s">
        <v>1096</v>
      </c>
      <c r="L1527" s="734">
        <v>136.73000000000002</v>
      </c>
      <c r="M1527" s="734">
        <v>3</v>
      </c>
      <c r="N1527" s="735">
        <v>410.19000000000005</v>
      </c>
    </row>
    <row r="1528" spans="1:14" ht="14.45" customHeight="1" x14ac:dyDescent="0.2">
      <c r="A1528" s="729" t="s">
        <v>615</v>
      </c>
      <c r="B1528" s="730" t="s">
        <v>616</v>
      </c>
      <c r="C1528" s="731" t="s">
        <v>639</v>
      </c>
      <c r="D1528" s="732" t="s">
        <v>640</v>
      </c>
      <c r="E1528" s="733">
        <v>50113001</v>
      </c>
      <c r="F1528" s="732" t="s">
        <v>654</v>
      </c>
      <c r="G1528" s="731" t="s">
        <v>662</v>
      </c>
      <c r="H1528" s="731">
        <v>115245</v>
      </c>
      <c r="I1528" s="731">
        <v>15245</v>
      </c>
      <c r="J1528" s="731" t="s">
        <v>2147</v>
      </c>
      <c r="K1528" s="731" t="s">
        <v>2148</v>
      </c>
      <c r="L1528" s="734">
        <v>1375</v>
      </c>
      <c r="M1528" s="734">
        <v>17</v>
      </c>
      <c r="N1528" s="735">
        <v>23375</v>
      </c>
    </row>
    <row r="1529" spans="1:14" ht="14.45" customHeight="1" x14ac:dyDescent="0.2">
      <c r="A1529" s="729" t="s">
        <v>615</v>
      </c>
      <c r="B1529" s="730" t="s">
        <v>616</v>
      </c>
      <c r="C1529" s="731" t="s">
        <v>639</v>
      </c>
      <c r="D1529" s="732" t="s">
        <v>640</v>
      </c>
      <c r="E1529" s="733">
        <v>50113001</v>
      </c>
      <c r="F1529" s="732" t="s">
        <v>654</v>
      </c>
      <c r="G1529" s="731" t="s">
        <v>662</v>
      </c>
      <c r="H1529" s="731">
        <v>202989</v>
      </c>
      <c r="I1529" s="731">
        <v>202989</v>
      </c>
      <c r="J1529" s="731" t="s">
        <v>2328</v>
      </c>
      <c r="K1529" s="731" t="s">
        <v>2329</v>
      </c>
      <c r="L1529" s="734">
        <v>16652.854065934069</v>
      </c>
      <c r="M1529" s="734">
        <v>91</v>
      </c>
      <c r="N1529" s="735">
        <v>1515409.7200000002</v>
      </c>
    </row>
    <row r="1530" spans="1:14" ht="14.45" customHeight="1" x14ac:dyDescent="0.2">
      <c r="A1530" s="729" t="s">
        <v>615</v>
      </c>
      <c r="B1530" s="730" t="s">
        <v>616</v>
      </c>
      <c r="C1530" s="731" t="s">
        <v>639</v>
      </c>
      <c r="D1530" s="732" t="s">
        <v>640</v>
      </c>
      <c r="E1530" s="733">
        <v>50113001</v>
      </c>
      <c r="F1530" s="732" t="s">
        <v>654</v>
      </c>
      <c r="G1530" s="731" t="s">
        <v>655</v>
      </c>
      <c r="H1530" s="731">
        <v>180058</v>
      </c>
      <c r="I1530" s="731">
        <v>80058</v>
      </c>
      <c r="J1530" s="731" t="s">
        <v>2330</v>
      </c>
      <c r="K1530" s="731" t="s">
        <v>2331</v>
      </c>
      <c r="L1530" s="734">
        <v>128.08500000000001</v>
      </c>
      <c r="M1530" s="734">
        <v>4</v>
      </c>
      <c r="N1530" s="735">
        <v>512.34</v>
      </c>
    </row>
    <row r="1531" spans="1:14" ht="14.45" customHeight="1" x14ac:dyDescent="0.2">
      <c r="A1531" s="729" t="s">
        <v>615</v>
      </c>
      <c r="B1531" s="730" t="s">
        <v>616</v>
      </c>
      <c r="C1531" s="731" t="s">
        <v>639</v>
      </c>
      <c r="D1531" s="732" t="s">
        <v>640</v>
      </c>
      <c r="E1531" s="733">
        <v>50113001</v>
      </c>
      <c r="F1531" s="732" t="s">
        <v>654</v>
      </c>
      <c r="G1531" s="731" t="s">
        <v>662</v>
      </c>
      <c r="H1531" s="731">
        <v>208203</v>
      </c>
      <c r="I1531" s="731">
        <v>208203</v>
      </c>
      <c r="J1531" s="731" t="s">
        <v>1473</v>
      </c>
      <c r="K1531" s="731" t="s">
        <v>2332</v>
      </c>
      <c r="L1531" s="734">
        <v>97.31</v>
      </c>
      <c r="M1531" s="734">
        <v>4</v>
      </c>
      <c r="N1531" s="735">
        <v>389.24</v>
      </c>
    </row>
    <row r="1532" spans="1:14" ht="14.45" customHeight="1" x14ac:dyDescent="0.2">
      <c r="A1532" s="729" t="s">
        <v>615</v>
      </c>
      <c r="B1532" s="730" t="s">
        <v>616</v>
      </c>
      <c r="C1532" s="731" t="s">
        <v>639</v>
      </c>
      <c r="D1532" s="732" t="s">
        <v>640</v>
      </c>
      <c r="E1532" s="733">
        <v>50113001</v>
      </c>
      <c r="F1532" s="732" t="s">
        <v>654</v>
      </c>
      <c r="G1532" s="731" t="s">
        <v>662</v>
      </c>
      <c r="H1532" s="731">
        <v>109710</v>
      </c>
      <c r="I1532" s="731">
        <v>9710</v>
      </c>
      <c r="J1532" s="731" t="s">
        <v>1479</v>
      </c>
      <c r="K1532" s="731" t="s">
        <v>1481</v>
      </c>
      <c r="L1532" s="734">
        <v>80.400000000000006</v>
      </c>
      <c r="M1532" s="734">
        <v>10</v>
      </c>
      <c r="N1532" s="735">
        <v>804</v>
      </c>
    </row>
    <row r="1533" spans="1:14" ht="14.45" customHeight="1" x14ac:dyDescent="0.2">
      <c r="A1533" s="729" t="s">
        <v>615</v>
      </c>
      <c r="B1533" s="730" t="s">
        <v>616</v>
      </c>
      <c r="C1533" s="731" t="s">
        <v>639</v>
      </c>
      <c r="D1533" s="732" t="s">
        <v>640</v>
      </c>
      <c r="E1533" s="733">
        <v>50113001</v>
      </c>
      <c r="F1533" s="732" t="s">
        <v>654</v>
      </c>
      <c r="G1533" s="731" t="s">
        <v>662</v>
      </c>
      <c r="H1533" s="731">
        <v>109709</v>
      </c>
      <c r="I1533" s="731">
        <v>9709</v>
      </c>
      <c r="J1533" s="731" t="s">
        <v>1479</v>
      </c>
      <c r="K1533" s="731" t="s">
        <v>1480</v>
      </c>
      <c r="L1533" s="734">
        <v>64.900000000000006</v>
      </c>
      <c r="M1533" s="734">
        <v>10</v>
      </c>
      <c r="N1533" s="735">
        <v>649</v>
      </c>
    </row>
    <row r="1534" spans="1:14" ht="14.45" customHeight="1" x14ac:dyDescent="0.2">
      <c r="A1534" s="729" t="s">
        <v>615</v>
      </c>
      <c r="B1534" s="730" t="s">
        <v>616</v>
      </c>
      <c r="C1534" s="731" t="s">
        <v>639</v>
      </c>
      <c r="D1534" s="732" t="s">
        <v>640</v>
      </c>
      <c r="E1534" s="733">
        <v>50113001</v>
      </c>
      <c r="F1534" s="732" t="s">
        <v>654</v>
      </c>
      <c r="G1534" s="731" t="s">
        <v>655</v>
      </c>
      <c r="H1534" s="731">
        <v>113804</v>
      </c>
      <c r="I1534" s="731">
        <v>13804</v>
      </c>
      <c r="J1534" s="731" t="s">
        <v>2333</v>
      </c>
      <c r="K1534" s="731" t="s">
        <v>2334</v>
      </c>
      <c r="L1534" s="734">
        <v>20277.720000000012</v>
      </c>
      <c r="M1534" s="734">
        <v>209</v>
      </c>
      <c r="N1534" s="735">
        <v>4238043.4800000023</v>
      </c>
    </row>
    <row r="1535" spans="1:14" ht="14.45" customHeight="1" x14ac:dyDescent="0.2">
      <c r="A1535" s="729" t="s">
        <v>615</v>
      </c>
      <c r="B1535" s="730" t="s">
        <v>616</v>
      </c>
      <c r="C1535" s="731" t="s">
        <v>639</v>
      </c>
      <c r="D1535" s="732" t="s">
        <v>640</v>
      </c>
      <c r="E1535" s="733">
        <v>50113001</v>
      </c>
      <c r="F1535" s="732" t="s">
        <v>654</v>
      </c>
      <c r="G1535" s="731" t="s">
        <v>655</v>
      </c>
      <c r="H1535" s="731">
        <v>849967</v>
      </c>
      <c r="I1535" s="731">
        <v>162057</v>
      </c>
      <c r="J1535" s="731" t="s">
        <v>2335</v>
      </c>
      <c r="K1535" s="731" t="s">
        <v>2336</v>
      </c>
      <c r="L1535" s="734">
        <v>9943.89</v>
      </c>
      <c r="M1535" s="734">
        <v>11</v>
      </c>
      <c r="N1535" s="735">
        <v>109382.79</v>
      </c>
    </row>
    <row r="1536" spans="1:14" ht="14.45" customHeight="1" x14ac:dyDescent="0.2">
      <c r="A1536" s="729" t="s">
        <v>615</v>
      </c>
      <c r="B1536" s="730" t="s">
        <v>616</v>
      </c>
      <c r="C1536" s="731" t="s">
        <v>639</v>
      </c>
      <c r="D1536" s="732" t="s">
        <v>640</v>
      </c>
      <c r="E1536" s="733">
        <v>50113001</v>
      </c>
      <c r="F1536" s="732" t="s">
        <v>654</v>
      </c>
      <c r="G1536" s="731" t="s">
        <v>655</v>
      </c>
      <c r="H1536" s="731">
        <v>184360</v>
      </c>
      <c r="I1536" s="731">
        <v>84360</v>
      </c>
      <c r="J1536" s="731" t="s">
        <v>1514</v>
      </c>
      <c r="K1536" s="731" t="s">
        <v>1322</v>
      </c>
      <c r="L1536" s="734">
        <v>149.49999999999997</v>
      </c>
      <c r="M1536" s="734">
        <v>1</v>
      </c>
      <c r="N1536" s="735">
        <v>149.49999999999997</v>
      </c>
    </row>
    <row r="1537" spans="1:14" ht="14.45" customHeight="1" x14ac:dyDescent="0.2">
      <c r="A1537" s="729" t="s">
        <v>615</v>
      </c>
      <c r="B1537" s="730" t="s">
        <v>616</v>
      </c>
      <c r="C1537" s="731" t="s">
        <v>639</v>
      </c>
      <c r="D1537" s="732" t="s">
        <v>640</v>
      </c>
      <c r="E1537" s="733">
        <v>50113001</v>
      </c>
      <c r="F1537" s="732" t="s">
        <v>654</v>
      </c>
      <c r="G1537" s="731" t="s">
        <v>655</v>
      </c>
      <c r="H1537" s="731">
        <v>845075</v>
      </c>
      <c r="I1537" s="731">
        <v>125641</v>
      </c>
      <c r="J1537" s="731" t="s">
        <v>1514</v>
      </c>
      <c r="K1537" s="731" t="s">
        <v>2337</v>
      </c>
      <c r="L1537" s="734">
        <v>359.02</v>
      </c>
      <c r="M1537" s="734">
        <v>6</v>
      </c>
      <c r="N1537" s="735">
        <v>2154.12</v>
      </c>
    </row>
    <row r="1538" spans="1:14" ht="14.45" customHeight="1" x14ac:dyDescent="0.2">
      <c r="A1538" s="729" t="s">
        <v>615</v>
      </c>
      <c r="B1538" s="730" t="s">
        <v>616</v>
      </c>
      <c r="C1538" s="731" t="s">
        <v>639</v>
      </c>
      <c r="D1538" s="732" t="s">
        <v>640</v>
      </c>
      <c r="E1538" s="733">
        <v>50113001</v>
      </c>
      <c r="F1538" s="732" t="s">
        <v>654</v>
      </c>
      <c r="G1538" s="731" t="s">
        <v>655</v>
      </c>
      <c r="H1538" s="731">
        <v>131215</v>
      </c>
      <c r="I1538" s="731">
        <v>31215</v>
      </c>
      <c r="J1538" s="731" t="s">
        <v>1517</v>
      </c>
      <c r="K1538" s="731" t="s">
        <v>1518</v>
      </c>
      <c r="L1538" s="734">
        <v>54.799999999999976</v>
      </c>
      <c r="M1538" s="734">
        <v>5</v>
      </c>
      <c r="N1538" s="735">
        <v>273.99999999999989</v>
      </c>
    </row>
    <row r="1539" spans="1:14" ht="14.45" customHeight="1" x14ac:dyDescent="0.2">
      <c r="A1539" s="729" t="s">
        <v>615</v>
      </c>
      <c r="B1539" s="730" t="s">
        <v>616</v>
      </c>
      <c r="C1539" s="731" t="s">
        <v>639</v>
      </c>
      <c r="D1539" s="732" t="s">
        <v>640</v>
      </c>
      <c r="E1539" s="733">
        <v>50113001</v>
      </c>
      <c r="F1539" s="732" t="s">
        <v>654</v>
      </c>
      <c r="G1539" s="731" t="s">
        <v>655</v>
      </c>
      <c r="H1539" s="731">
        <v>131385</v>
      </c>
      <c r="I1539" s="731">
        <v>31385</v>
      </c>
      <c r="J1539" s="731" t="s">
        <v>1517</v>
      </c>
      <c r="K1539" s="731" t="s">
        <v>1519</v>
      </c>
      <c r="L1539" s="734">
        <v>39.140000000000015</v>
      </c>
      <c r="M1539" s="734">
        <v>3</v>
      </c>
      <c r="N1539" s="735">
        <v>117.42000000000004</v>
      </c>
    </row>
    <row r="1540" spans="1:14" ht="14.45" customHeight="1" x14ac:dyDescent="0.2">
      <c r="A1540" s="729" t="s">
        <v>615</v>
      </c>
      <c r="B1540" s="730" t="s">
        <v>616</v>
      </c>
      <c r="C1540" s="731" t="s">
        <v>639</v>
      </c>
      <c r="D1540" s="732" t="s">
        <v>640</v>
      </c>
      <c r="E1540" s="733">
        <v>50113001</v>
      </c>
      <c r="F1540" s="732" t="s">
        <v>654</v>
      </c>
      <c r="G1540" s="731" t="s">
        <v>655</v>
      </c>
      <c r="H1540" s="731">
        <v>190958</v>
      </c>
      <c r="I1540" s="731">
        <v>190958</v>
      </c>
      <c r="J1540" s="731" t="s">
        <v>1563</v>
      </c>
      <c r="K1540" s="731" t="s">
        <v>912</v>
      </c>
      <c r="L1540" s="734">
        <v>140.72</v>
      </c>
      <c r="M1540" s="734">
        <v>11</v>
      </c>
      <c r="N1540" s="735">
        <v>1547.92</v>
      </c>
    </row>
    <row r="1541" spans="1:14" ht="14.45" customHeight="1" x14ac:dyDescent="0.2">
      <c r="A1541" s="729" t="s">
        <v>615</v>
      </c>
      <c r="B1541" s="730" t="s">
        <v>616</v>
      </c>
      <c r="C1541" s="731" t="s">
        <v>639</v>
      </c>
      <c r="D1541" s="732" t="s">
        <v>640</v>
      </c>
      <c r="E1541" s="733">
        <v>50113001</v>
      </c>
      <c r="F1541" s="732" t="s">
        <v>654</v>
      </c>
      <c r="G1541" s="731" t="s">
        <v>655</v>
      </c>
      <c r="H1541" s="731">
        <v>121731</v>
      </c>
      <c r="I1541" s="731">
        <v>21731</v>
      </c>
      <c r="J1541" s="731" t="s">
        <v>2338</v>
      </c>
      <c r="K1541" s="731" t="s">
        <v>2339</v>
      </c>
      <c r="L1541" s="734">
        <v>67.77000000000001</v>
      </c>
      <c r="M1541" s="734">
        <v>2</v>
      </c>
      <c r="N1541" s="735">
        <v>135.54000000000002</v>
      </c>
    </row>
    <row r="1542" spans="1:14" ht="14.45" customHeight="1" x14ac:dyDescent="0.2">
      <c r="A1542" s="729" t="s">
        <v>615</v>
      </c>
      <c r="B1542" s="730" t="s">
        <v>616</v>
      </c>
      <c r="C1542" s="731" t="s">
        <v>639</v>
      </c>
      <c r="D1542" s="732" t="s">
        <v>640</v>
      </c>
      <c r="E1542" s="733">
        <v>50113001</v>
      </c>
      <c r="F1542" s="732" t="s">
        <v>654</v>
      </c>
      <c r="G1542" s="731" t="s">
        <v>655</v>
      </c>
      <c r="H1542" s="731">
        <v>130434</v>
      </c>
      <c r="I1542" s="731">
        <v>30434</v>
      </c>
      <c r="J1542" s="731" t="s">
        <v>1601</v>
      </c>
      <c r="K1542" s="731" t="s">
        <v>1602</v>
      </c>
      <c r="L1542" s="734">
        <v>209.34</v>
      </c>
      <c r="M1542" s="734">
        <v>3</v>
      </c>
      <c r="N1542" s="735">
        <v>628.02</v>
      </c>
    </row>
    <row r="1543" spans="1:14" ht="14.45" customHeight="1" x14ac:dyDescent="0.2">
      <c r="A1543" s="729" t="s">
        <v>615</v>
      </c>
      <c r="B1543" s="730" t="s">
        <v>616</v>
      </c>
      <c r="C1543" s="731" t="s">
        <v>639</v>
      </c>
      <c r="D1543" s="732" t="s">
        <v>640</v>
      </c>
      <c r="E1543" s="733">
        <v>50113001</v>
      </c>
      <c r="F1543" s="732" t="s">
        <v>654</v>
      </c>
      <c r="G1543" s="731" t="s">
        <v>655</v>
      </c>
      <c r="H1543" s="731">
        <v>243240</v>
      </c>
      <c r="I1543" s="731">
        <v>243240</v>
      </c>
      <c r="J1543" s="731" t="s">
        <v>1608</v>
      </c>
      <c r="K1543" s="731" t="s">
        <v>1609</v>
      </c>
      <c r="L1543" s="734">
        <v>79.97999999999999</v>
      </c>
      <c r="M1543" s="734">
        <v>2</v>
      </c>
      <c r="N1543" s="735">
        <v>159.95999999999998</v>
      </c>
    </row>
    <row r="1544" spans="1:14" ht="14.45" customHeight="1" x14ac:dyDescent="0.2">
      <c r="A1544" s="729" t="s">
        <v>615</v>
      </c>
      <c r="B1544" s="730" t="s">
        <v>616</v>
      </c>
      <c r="C1544" s="731" t="s">
        <v>639</v>
      </c>
      <c r="D1544" s="732" t="s">
        <v>640</v>
      </c>
      <c r="E1544" s="733">
        <v>50113001</v>
      </c>
      <c r="F1544" s="732" t="s">
        <v>654</v>
      </c>
      <c r="G1544" s="731" t="s">
        <v>655</v>
      </c>
      <c r="H1544" s="731">
        <v>848977</v>
      </c>
      <c r="I1544" s="731">
        <v>129597</v>
      </c>
      <c r="J1544" s="731" t="s">
        <v>2198</v>
      </c>
      <c r="K1544" s="731" t="s">
        <v>2199</v>
      </c>
      <c r="L1544" s="734">
        <v>592.48044338875684</v>
      </c>
      <c r="M1544" s="734">
        <v>31.575000000000003</v>
      </c>
      <c r="N1544" s="735">
        <v>18707.57</v>
      </c>
    </row>
    <row r="1545" spans="1:14" ht="14.45" customHeight="1" x14ac:dyDescent="0.2">
      <c r="A1545" s="729" t="s">
        <v>615</v>
      </c>
      <c r="B1545" s="730" t="s">
        <v>616</v>
      </c>
      <c r="C1545" s="731" t="s">
        <v>639</v>
      </c>
      <c r="D1545" s="732" t="s">
        <v>640</v>
      </c>
      <c r="E1545" s="733">
        <v>50113001</v>
      </c>
      <c r="F1545" s="732" t="s">
        <v>654</v>
      </c>
      <c r="G1545" s="731" t="s">
        <v>655</v>
      </c>
      <c r="H1545" s="731">
        <v>100643</v>
      </c>
      <c r="I1545" s="731">
        <v>643</v>
      </c>
      <c r="J1545" s="731" t="s">
        <v>1612</v>
      </c>
      <c r="K1545" s="731" t="s">
        <v>1613</v>
      </c>
      <c r="L1545" s="734">
        <v>63.087500000000027</v>
      </c>
      <c r="M1545" s="734">
        <v>8</v>
      </c>
      <c r="N1545" s="735">
        <v>504.70000000000022</v>
      </c>
    </row>
    <row r="1546" spans="1:14" ht="14.45" customHeight="1" x14ac:dyDescent="0.2">
      <c r="A1546" s="729" t="s">
        <v>615</v>
      </c>
      <c r="B1546" s="730" t="s">
        <v>616</v>
      </c>
      <c r="C1546" s="731" t="s">
        <v>639</v>
      </c>
      <c r="D1546" s="732" t="s">
        <v>640</v>
      </c>
      <c r="E1546" s="733">
        <v>50113001</v>
      </c>
      <c r="F1546" s="732" t="s">
        <v>654</v>
      </c>
      <c r="G1546" s="731" t="s">
        <v>662</v>
      </c>
      <c r="H1546" s="731">
        <v>168721</v>
      </c>
      <c r="I1546" s="731">
        <v>168721</v>
      </c>
      <c r="J1546" s="731" t="s">
        <v>2340</v>
      </c>
      <c r="K1546" s="731" t="s">
        <v>2341</v>
      </c>
      <c r="L1546" s="734">
        <v>6706.3810072478564</v>
      </c>
      <c r="M1546" s="734">
        <v>714</v>
      </c>
      <c r="N1546" s="735">
        <v>4788356.0391749693</v>
      </c>
    </row>
    <row r="1547" spans="1:14" ht="14.45" customHeight="1" x14ac:dyDescent="0.2">
      <c r="A1547" s="729" t="s">
        <v>615</v>
      </c>
      <c r="B1547" s="730" t="s">
        <v>616</v>
      </c>
      <c r="C1547" s="731" t="s">
        <v>639</v>
      </c>
      <c r="D1547" s="732" t="s">
        <v>640</v>
      </c>
      <c r="E1547" s="733">
        <v>50113001</v>
      </c>
      <c r="F1547" s="732" t="s">
        <v>654</v>
      </c>
      <c r="G1547" s="731" t="s">
        <v>662</v>
      </c>
      <c r="H1547" s="731">
        <v>500566</v>
      </c>
      <c r="I1547" s="731">
        <v>500566</v>
      </c>
      <c r="J1547" s="731" t="s">
        <v>2209</v>
      </c>
      <c r="K1547" s="731" t="s">
        <v>2210</v>
      </c>
      <c r="L1547" s="734">
        <v>576.73</v>
      </c>
      <c r="M1547" s="734">
        <v>103</v>
      </c>
      <c r="N1547" s="735">
        <v>59403.19</v>
      </c>
    </row>
    <row r="1548" spans="1:14" ht="14.45" customHeight="1" x14ac:dyDescent="0.2">
      <c r="A1548" s="729" t="s">
        <v>615</v>
      </c>
      <c r="B1548" s="730" t="s">
        <v>616</v>
      </c>
      <c r="C1548" s="731" t="s">
        <v>639</v>
      </c>
      <c r="D1548" s="732" t="s">
        <v>640</v>
      </c>
      <c r="E1548" s="733">
        <v>50113001</v>
      </c>
      <c r="F1548" s="732" t="s">
        <v>654</v>
      </c>
      <c r="G1548" s="731" t="s">
        <v>662</v>
      </c>
      <c r="H1548" s="731">
        <v>500570</v>
      </c>
      <c r="I1548" s="731">
        <v>500570</v>
      </c>
      <c r="J1548" s="731" t="s">
        <v>2211</v>
      </c>
      <c r="K1548" s="731" t="s">
        <v>2210</v>
      </c>
      <c r="L1548" s="734">
        <v>533.57699778761059</v>
      </c>
      <c r="M1548" s="734">
        <v>565</v>
      </c>
      <c r="N1548" s="735">
        <v>301471.00374999997</v>
      </c>
    </row>
    <row r="1549" spans="1:14" ht="14.45" customHeight="1" x14ac:dyDescent="0.2">
      <c r="A1549" s="729" t="s">
        <v>615</v>
      </c>
      <c r="B1549" s="730" t="s">
        <v>616</v>
      </c>
      <c r="C1549" s="731" t="s">
        <v>639</v>
      </c>
      <c r="D1549" s="732" t="s">
        <v>640</v>
      </c>
      <c r="E1549" s="733">
        <v>50113001</v>
      </c>
      <c r="F1549" s="732" t="s">
        <v>654</v>
      </c>
      <c r="G1549" s="731" t="s">
        <v>655</v>
      </c>
      <c r="H1549" s="731">
        <v>231859</v>
      </c>
      <c r="I1549" s="731">
        <v>231859</v>
      </c>
      <c r="J1549" s="731" t="s">
        <v>2342</v>
      </c>
      <c r="K1549" s="731" t="s">
        <v>2320</v>
      </c>
      <c r="L1549" s="734">
        <v>1001.3222429906538</v>
      </c>
      <c r="M1549" s="734">
        <v>214</v>
      </c>
      <c r="N1549" s="735">
        <v>214282.9599999999</v>
      </c>
    </row>
    <row r="1550" spans="1:14" ht="14.45" customHeight="1" x14ac:dyDescent="0.2">
      <c r="A1550" s="729" t="s">
        <v>615</v>
      </c>
      <c r="B1550" s="730" t="s">
        <v>616</v>
      </c>
      <c r="C1550" s="731" t="s">
        <v>639</v>
      </c>
      <c r="D1550" s="732" t="s">
        <v>640</v>
      </c>
      <c r="E1550" s="733">
        <v>50113001</v>
      </c>
      <c r="F1550" s="732" t="s">
        <v>654</v>
      </c>
      <c r="G1550" s="731" t="s">
        <v>662</v>
      </c>
      <c r="H1550" s="731">
        <v>181714</v>
      </c>
      <c r="I1550" s="731">
        <v>181714</v>
      </c>
      <c r="J1550" s="731" t="s">
        <v>1637</v>
      </c>
      <c r="K1550" s="731" t="s">
        <v>1638</v>
      </c>
      <c r="L1550" s="734">
        <v>100.87999999999997</v>
      </c>
      <c r="M1550" s="734">
        <v>176</v>
      </c>
      <c r="N1550" s="735">
        <v>17754.879999999994</v>
      </c>
    </row>
    <row r="1551" spans="1:14" ht="14.45" customHeight="1" x14ac:dyDescent="0.2">
      <c r="A1551" s="729" t="s">
        <v>615</v>
      </c>
      <c r="B1551" s="730" t="s">
        <v>616</v>
      </c>
      <c r="C1551" s="731" t="s">
        <v>639</v>
      </c>
      <c r="D1551" s="732" t="s">
        <v>640</v>
      </c>
      <c r="E1551" s="733">
        <v>50113016</v>
      </c>
      <c r="F1551" s="732" t="s">
        <v>2343</v>
      </c>
      <c r="G1551" s="731" t="s">
        <v>662</v>
      </c>
      <c r="H1551" s="731">
        <v>238354</v>
      </c>
      <c r="I1551" s="731">
        <v>238354</v>
      </c>
      <c r="J1551" s="731" t="s">
        <v>2344</v>
      </c>
      <c r="K1551" s="731" t="s">
        <v>2345</v>
      </c>
      <c r="L1551" s="734">
        <v>37189.310572197428</v>
      </c>
      <c r="M1551" s="734">
        <v>2</v>
      </c>
      <c r="N1551" s="735">
        <v>74378.621144394856</v>
      </c>
    </row>
    <row r="1552" spans="1:14" ht="14.45" customHeight="1" x14ac:dyDescent="0.2">
      <c r="A1552" s="729" t="s">
        <v>615</v>
      </c>
      <c r="B1552" s="730" t="s">
        <v>616</v>
      </c>
      <c r="C1552" s="731" t="s">
        <v>639</v>
      </c>
      <c r="D1552" s="732" t="s">
        <v>640</v>
      </c>
      <c r="E1552" s="733">
        <v>50113016</v>
      </c>
      <c r="F1552" s="732" t="s">
        <v>2343</v>
      </c>
      <c r="G1552" s="731" t="s">
        <v>662</v>
      </c>
      <c r="H1552" s="731">
        <v>238818</v>
      </c>
      <c r="I1552" s="731">
        <v>238818</v>
      </c>
      <c r="J1552" s="731" t="s">
        <v>2346</v>
      </c>
      <c r="K1552" s="731" t="s">
        <v>2347</v>
      </c>
      <c r="L1552" s="734">
        <v>29368.899999999998</v>
      </c>
      <c r="M1552" s="734">
        <v>9</v>
      </c>
      <c r="N1552" s="735">
        <v>264320.09999999998</v>
      </c>
    </row>
    <row r="1553" spans="1:14" ht="14.45" customHeight="1" x14ac:dyDescent="0.2">
      <c r="A1553" s="729" t="s">
        <v>615</v>
      </c>
      <c r="B1553" s="730" t="s">
        <v>616</v>
      </c>
      <c r="C1553" s="731" t="s">
        <v>639</v>
      </c>
      <c r="D1553" s="732" t="s">
        <v>640</v>
      </c>
      <c r="E1553" s="733">
        <v>50113016</v>
      </c>
      <c r="F1553" s="732" t="s">
        <v>2343</v>
      </c>
      <c r="G1553" s="731" t="s">
        <v>662</v>
      </c>
      <c r="H1553" s="731">
        <v>238820</v>
      </c>
      <c r="I1553" s="731">
        <v>238820</v>
      </c>
      <c r="J1553" s="731" t="s">
        <v>2346</v>
      </c>
      <c r="K1553" s="731" t="s">
        <v>2348</v>
      </c>
      <c r="L1553" s="734">
        <v>30165.749142857156</v>
      </c>
      <c r="M1553" s="734">
        <v>35</v>
      </c>
      <c r="N1553" s="735">
        <v>1055801.2200000004</v>
      </c>
    </row>
    <row r="1554" spans="1:14" ht="14.45" customHeight="1" x14ac:dyDescent="0.2">
      <c r="A1554" s="729" t="s">
        <v>615</v>
      </c>
      <c r="B1554" s="730" t="s">
        <v>616</v>
      </c>
      <c r="C1554" s="731" t="s">
        <v>639</v>
      </c>
      <c r="D1554" s="732" t="s">
        <v>640</v>
      </c>
      <c r="E1554" s="733">
        <v>50113016</v>
      </c>
      <c r="F1554" s="732" t="s">
        <v>2343</v>
      </c>
      <c r="G1554" s="731" t="s">
        <v>655</v>
      </c>
      <c r="H1554" s="731">
        <v>222398</v>
      </c>
      <c r="I1554" s="731">
        <v>222398</v>
      </c>
      <c r="J1554" s="731" t="s">
        <v>2349</v>
      </c>
      <c r="K1554" s="731" t="s">
        <v>2350</v>
      </c>
      <c r="L1554" s="734">
        <v>31964.224999999999</v>
      </c>
      <c r="M1554" s="734">
        <v>8</v>
      </c>
      <c r="N1554" s="735">
        <v>255713.8</v>
      </c>
    </row>
    <row r="1555" spans="1:14" ht="14.45" customHeight="1" x14ac:dyDescent="0.2">
      <c r="A1555" s="729" t="s">
        <v>615</v>
      </c>
      <c r="B1555" s="730" t="s">
        <v>616</v>
      </c>
      <c r="C1555" s="731" t="s">
        <v>639</v>
      </c>
      <c r="D1555" s="732" t="s">
        <v>640</v>
      </c>
      <c r="E1555" s="733">
        <v>50113016</v>
      </c>
      <c r="F1555" s="732" t="s">
        <v>2343</v>
      </c>
      <c r="G1555" s="731" t="s">
        <v>655</v>
      </c>
      <c r="H1555" s="731">
        <v>238538</v>
      </c>
      <c r="I1555" s="731">
        <v>238538</v>
      </c>
      <c r="J1555" s="731" t="s">
        <v>2351</v>
      </c>
      <c r="K1555" s="731" t="s">
        <v>2352</v>
      </c>
      <c r="L1555" s="734">
        <v>146869.70000000001</v>
      </c>
      <c r="M1555" s="734">
        <v>2</v>
      </c>
      <c r="N1555" s="735">
        <v>293739.40000000002</v>
      </c>
    </row>
    <row r="1556" spans="1:14" ht="14.45" customHeight="1" x14ac:dyDescent="0.2">
      <c r="A1556" s="729" t="s">
        <v>615</v>
      </c>
      <c r="B1556" s="730" t="s">
        <v>616</v>
      </c>
      <c r="C1556" s="731" t="s">
        <v>639</v>
      </c>
      <c r="D1556" s="732" t="s">
        <v>640</v>
      </c>
      <c r="E1556" s="733">
        <v>50113016</v>
      </c>
      <c r="F1556" s="732" t="s">
        <v>2343</v>
      </c>
      <c r="G1556" s="731" t="s">
        <v>655</v>
      </c>
      <c r="H1556" s="731">
        <v>222935</v>
      </c>
      <c r="I1556" s="731">
        <v>222935</v>
      </c>
      <c r="J1556" s="731" t="s">
        <v>2353</v>
      </c>
      <c r="K1556" s="731" t="s">
        <v>2354</v>
      </c>
      <c r="L1556" s="734">
        <v>56452.21</v>
      </c>
      <c r="M1556" s="734">
        <v>6</v>
      </c>
      <c r="N1556" s="735">
        <v>338713.26</v>
      </c>
    </row>
    <row r="1557" spans="1:14" ht="14.45" customHeight="1" x14ac:dyDescent="0.2">
      <c r="A1557" s="729" t="s">
        <v>615</v>
      </c>
      <c r="B1557" s="730" t="s">
        <v>616</v>
      </c>
      <c r="C1557" s="731" t="s">
        <v>639</v>
      </c>
      <c r="D1557" s="732" t="s">
        <v>640</v>
      </c>
      <c r="E1557" s="733">
        <v>50113016</v>
      </c>
      <c r="F1557" s="732" t="s">
        <v>2343</v>
      </c>
      <c r="G1557" s="731" t="s">
        <v>655</v>
      </c>
      <c r="H1557" s="731">
        <v>222937</v>
      </c>
      <c r="I1557" s="731">
        <v>222937</v>
      </c>
      <c r="J1557" s="731" t="s">
        <v>2355</v>
      </c>
      <c r="K1557" s="731" t="s">
        <v>2356</v>
      </c>
      <c r="L1557" s="734">
        <v>56452.210000000006</v>
      </c>
      <c r="M1557" s="734">
        <v>20</v>
      </c>
      <c r="N1557" s="735">
        <v>1129044.2000000002</v>
      </c>
    </row>
    <row r="1558" spans="1:14" ht="14.45" customHeight="1" x14ac:dyDescent="0.2">
      <c r="A1558" s="729" t="s">
        <v>615</v>
      </c>
      <c r="B1558" s="730" t="s">
        <v>616</v>
      </c>
      <c r="C1558" s="731" t="s">
        <v>639</v>
      </c>
      <c r="D1558" s="732" t="s">
        <v>640</v>
      </c>
      <c r="E1558" s="733">
        <v>50113016</v>
      </c>
      <c r="F1558" s="732" t="s">
        <v>2343</v>
      </c>
      <c r="G1558" s="731" t="s">
        <v>655</v>
      </c>
      <c r="H1558" s="731">
        <v>238308</v>
      </c>
      <c r="I1558" s="731">
        <v>238308</v>
      </c>
      <c r="J1558" s="731" t="s">
        <v>2357</v>
      </c>
      <c r="K1558" s="731" t="s">
        <v>1845</v>
      </c>
      <c r="L1558" s="734">
        <v>18239.825625000001</v>
      </c>
      <c r="M1558" s="734">
        <v>8</v>
      </c>
      <c r="N1558" s="735">
        <v>145918.60500000001</v>
      </c>
    </row>
    <row r="1559" spans="1:14" ht="14.45" customHeight="1" x14ac:dyDescent="0.2">
      <c r="A1559" s="729" t="s">
        <v>615</v>
      </c>
      <c r="B1559" s="730" t="s">
        <v>616</v>
      </c>
      <c r="C1559" s="731" t="s">
        <v>639</v>
      </c>
      <c r="D1559" s="732" t="s">
        <v>640</v>
      </c>
      <c r="E1559" s="733">
        <v>50113017</v>
      </c>
      <c r="F1559" s="732" t="s">
        <v>2358</v>
      </c>
      <c r="G1559" s="731" t="s">
        <v>655</v>
      </c>
      <c r="H1559" s="731">
        <v>168992</v>
      </c>
      <c r="I1559" s="731">
        <v>168992</v>
      </c>
      <c r="J1559" s="731" t="s">
        <v>2359</v>
      </c>
      <c r="K1559" s="731" t="s">
        <v>2360</v>
      </c>
      <c r="L1559" s="734">
        <v>109096.83142512372</v>
      </c>
      <c r="M1559" s="734">
        <v>24</v>
      </c>
      <c r="N1559" s="735">
        <v>2618323.9542029691</v>
      </c>
    </row>
    <row r="1560" spans="1:14" ht="14.45" customHeight="1" x14ac:dyDescent="0.2">
      <c r="A1560" s="729" t="s">
        <v>615</v>
      </c>
      <c r="B1560" s="730" t="s">
        <v>616</v>
      </c>
      <c r="C1560" s="731" t="s">
        <v>639</v>
      </c>
      <c r="D1560" s="732" t="s">
        <v>640</v>
      </c>
      <c r="E1560" s="733">
        <v>50113017</v>
      </c>
      <c r="F1560" s="732" t="s">
        <v>2358</v>
      </c>
      <c r="G1560" s="731" t="s">
        <v>655</v>
      </c>
      <c r="H1560" s="731">
        <v>210107</v>
      </c>
      <c r="I1560" s="731">
        <v>210107</v>
      </c>
      <c r="J1560" s="731" t="s">
        <v>2361</v>
      </c>
      <c r="K1560" s="731" t="s">
        <v>2362</v>
      </c>
      <c r="L1560" s="734">
        <v>158023.80000000002</v>
      </c>
      <c r="M1560" s="734">
        <v>11</v>
      </c>
      <c r="N1560" s="735">
        <v>1738261.8000000003</v>
      </c>
    </row>
    <row r="1561" spans="1:14" ht="14.45" customHeight="1" x14ac:dyDescent="0.2">
      <c r="A1561" s="729" t="s">
        <v>615</v>
      </c>
      <c r="B1561" s="730" t="s">
        <v>616</v>
      </c>
      <c r="C1561" s="731" t="s">
        <v>639</v>
      </c>
      <c r="D1561" s="732" t="s">
        <v>640</v>
      </c>
      <c r="E1561" s="733">
        <v>50113017</v>
      </c>
      <c r="F1561" s="732" t="s">
        <v>2358</v>
      </c>
      <c r="G1561" s="731" t="s">
        <v>655</v>
      </c>
      <c r="H1561" s="731">
        <v>499323</v>
      </c>
      <c r="I1561" s="731">
        <v>210271</v>
      </c>
      <c r="J1561" s="731" t="s">
        <v>2363</v>
      </c>
      <c r="K1561" s="731" t="s">
        <v>2364</v>
      </c>
      <c r="L1561" s="734">
        <v>1.100057803468208</v>
      </c>
      <c r="M1561" s="734">
        <v>173.00000000000003</v>
      </c>
      <c r="N1561" s="735">
        <v>190.31</v>
      </c>
    </row>
    <row r="1562" spans="1:14" ht="14.45" customHeight="1" x14ac:dyDescent="0.2">
      <c r="A1562" s="729" t="s">
        <v>615</v>
      </c>
      <c r="B1562" s="730" t="s">
        <v>616</v>
      </c>
      <c r="C1562" s="731" t="s">
        <v>639</v>
      </c>
      <c r="D1562" s="732" t="s">
        <v>640</v>
      </c>
      <c r="E1562" s="733">
        <v>50113017</v>
      </c>
      <c r="F1562" s="732" t="s">
        <v>2358</v>
      </c>
      <c r="G1562" s="731" t="s">
        <v>329</v>
      </c>
      <c r="H1562" s="731">
        <v>219105</v>
      </c>
      <c r="I1562" s="731">
        <v>219105</v>
      </c>
      <c r="J1562" s="731" t="s">
        <v>2346</v>
      </c>
      <c r="K1562" s="731" t="s">
        <v>2365</v>
      </c>
      <c r="L1562" s="734">
        <v>29368.9</v>
      </c>
      <c r="M1562" s="734">
        <v>1</v>
      </c>
      <c r="N1562" s="735">
        <v>29368.9</v>
      </c>
    </row>
    <row r="1563" spans="1:14" ht="14.45" customHeight="1" x14ac:dyDescent="0.2">
      <c r="A1563" s="729" t="s">
        <v>615</v>
      </c>
      <c r="B1563" s="730" t="s">
        <v>616</v>
      </c>
      <c r="C1563" s="731" t="s">
        <v>639</v>
      </c>
      <c r="D1563" s="732" t="s">
        <v>640</v>
      </c>
      <c r="E1563" s="733">
        <v>50113017</v>
      </c>
      <c r="F1563" s="732" t="s">
        <v>2358</v>
      </c>
      <c r="G1563" s="731" t="s">
        <v>655</v>
      </c>
      <c r="H1563" s="731">
        <v>238583</v>
      </c>
      <c r="I1563" s="731">
        <v>238583</v>
      </c>
      <c r="J1563" s="731" t="s">
        <v>2366</v>
      </c>
      <c r="K1563" s="731" t="s">
        <v>2367</v>
      </c>
      <c r="L1563" s="734">
        <v>45634.269979763398</v>
      </c>
      <c r="M1563" s="734">
        <v>9</v>
      </c>
      <c r="N1563" s="735">
        <v>410708.42981787061</v>
      </c>
    </row>
    <row r="1564" spans="1:14" ht="14.45" customHeight="1" x14ac:dyDescent="0.2">
      <c r="A1564" s="729" t="s">
        <v>615</v>
      </c>
      <c r="B1564" s="730" t="s">
        <v>616</v>
      </c>
      <c r="C1564" s="731" t="s">
        <v>639</v>
      </c>
      <c r="D1564" s="732" t="s">
        <v>640</v>
      </c>
      <c r="E1564" s="733">
        <v>50113017</v>
      </c>
      <c r="F1564" s="732" t="s">
        <v>2358</v>
      </c>
      <c r="G1564" s="731" t="s">
        <v>655</v>
      </c>
      <c r="H1564" s="731">
        <v>29223</v>
      </c>
      <c r="I1564" s="731">
        <v>29223</v>
      </c>
      <c r="J1564" s="731" t="s">
        <v>2368</v>
      </c>
      <c r="K1564" s="731" t="s">
        <v>2369</v>
      </c>
      <c r="L1564" s="734">
        <v>48248.020000000004</v>
      </c>
      <c r="M1564" s="734">
        <v>15</v>
      </c>
      <c r="N1564" s="735">
        <v>723720.3</v>
      </c>
    </row>
    <row r="1565" spans="1:14" ht="14.45" customHeight="1" x14ac:dyDescent="0.2">
      <c r="A1565" s="729" t="s">
        <v>615</v>
      </c>
      <c r="B1565" s="730" t="s">
        <v>616</v>
      </c>
      <c r="C1565" s="731" t="s">
        <v>642</v>
      </c>
      <c r="D1565" s="732" t="s">
        <v>643</v>
      </c>
      <c r="E1565" s="733">
        <v>50113001</v>
      </c>
      <c r="F1565" s="732" t="s">
        <v>654</v>
      </c>
      <c r="G1565" s="731" t="s">
        <v>655</v>
      </c>
      <c r="H1565" s="731">
        <v>196885</v>
      </c>
      <c r="I1565" s="731">
        <v>96885</v>
      </c>
      <c r="J1565" s="731" t="s">
        <v>658</v>
      </c>
      <c r="K1565" s="731" t="s">
        <v>659</v>
      </c>
      <c r="L1565" s="734">
        <v>19.24990921346005</v>
      </c>
      <c r="M1565" s="734">
        <v>50</v>
      </c>
      <c r="N1565" s="735">
        <v>962.49546067300253</v>
      </c>
    </row>
    <row r="1566" spans="1:14" ht="14.45" customHeight="1" x14ac:dyDescent="0.2">
      <c r="A1566" s="729" t="s">
        <v>615</v>
      </c>
      <c r="B1566" s="730" t="s">
        <v>616</v>
      </c>
      <c r="C1566" s="731" t="s">
        <v>642</v>
      </c>
      <c r="D1566" s="732" t="s">
        <v>643</v>
      </c>
      <c r="E1566" s="733">
        <v>50113001</v>
      </c>
      <c r="F1566" s="732" t="s">
        <v>654</v>
      </c>
      <c r="G1566" s="731" t="s">
        <v>655</v>
      </c>
      <c r="H1566" s="731">
        <v>196884</v>
      </c>
      <c r="I1566" s="731">
        <v>96884</v>
      </c>
      <c r="J1566" s="731" t="s">
        <v>660</v>
      </c>
      <c r="K1566" s="731" t="s">
        <v>661</v>
      </c>
      <c r="L1566" s="734">
        <v>9.3500049498193558</v>
      </c>
      <c r="M1566" s="734">
        <v>2</v>
      </c>
      <c r="N1566" s="735">
        <v>18.700009899638712</v>
      </c>
    </row>
    <row r="1567" spans="1:14" ht="14.45" customHeight="1" x14ac:dyDescent="0.2">
      <c r="A1567" s="729" t="s">
        <v>615</v>
      </c>
      <c r="B1567" s="730" t="s">
        <v>616</v>
      </c>
      <c r="C1567" s="731" t="s">
        <v>642</v>
      </c>
      <c r="D1567" s="732" t="s">
        <v>643</v>
      </c>
      <c r="E1567" s="733">
        <v>50113001</v>
      </c>
      <c r="F1567" s="732" t="s">
        <v>654</v>
      </c>
      <c r="G1567" s="731" t="s">
        <v>655</v>
      </c>
      <c r="H1567" s="731">
        <v>100362</v>
      </c>
      <c r="I1567" s="731">
        <v>362</v>
      </c>
      <c r="J1567" s="731" t="s">
        <v>679</v>
      </c>
      <c r="K1567" s="731" t="s">
        <v>680</v>
      </c>
      <c r="L1567" s="734">
        <v>72.846667467390134</v>
      </c>
      <c r="M1567" s="734">
        <v>3</v>
      </c>
      <c r="N1567" s="735">
        <v>218.54000240217039</v>
      </c>
    </row>
    <row r="1568" spans="1:14" ht="14.45" customHeight="1" x14ac:dyDescent="0.2">
      <c r="A1568" s="729" t="s">
        <v>615</v>
      </c>
      <c r="B1568" s="730" t="s">
        <v>616</v>
      </c>
      <c r="C1568" s="731" t="s">
        <v>642</v>
      </c>
      <c r="D1568" s="732" t="s">
        <v>643</v>
      </c>
      <c r="E1568" s="733">
        <v>50113001</v>
      </c>
      <c r="F1568" s="732" t="s">
        <v>654</v>
      </c>
      <c r="G1568" s="731" t="s">
        <v>655</v>
      </c>
      <c r="H1568" s="731">
        <v>243863</v>
      </c>
      <c r="I1568" s="731">
        <v>243863</v>
      </c>
      <c r="J1568" s="731" t="s">
        <v>736</v>
      </c>
      <c r="K1568" s="731" t="s">
        <v>737</v>
      </c>
      <c r="L1568" s="734">
        <v>57.530000000000015</v>
      </c>
      <c r="M1568" s="734">
        <v>1</v>
      </c>
      <c r="N1568" s="735">
        <v>57.530000000000015</v>
      </c>
    </row>
    <row r="1569" spans="1:14" ht="14.45" customHeight="1" x14ac:dyDescent="0.2">
      <c r="A1569" s="729" t="s">
        <v>615</v>
      </c>
      <c r="B1569" s="730" t="s">
        <v>616</v>
      </c>
      <c r="C1569" s="731" t="s">
        <v>642</v>
      </c>
      <c r="D1569" s="732" t="s">
        <v>643</v>
      </c>
      <c r="E1569" s="733">
        <v>50113001</v>
      </c>
      <c r="F1569" s="732" t="s">
        <v>654</v>
      </c>
      <c r="G1569" s="731" t="s">
        <v>655</v>
      </c>
      <c r="H1569" s="731">
        <v>189992</v>
      </c>
      <c r="I1569" s="731">
        <v>189992</v>
      </c>
      <c r="J1569" s="731" t="s">
        <v>821</v>
      </c>
      <c r="K1569" s="731" t="s">
        <v>822</v>
      </c>
      <c r="L1569" s="734">
        <v>560.47204704785008</v>
      </c>
      <c r="M1569" s="734">
        <v>8.7119999999999997</v>
      </c>
      <c r="N1569" s="735">
        <v>4882.8324738808697</v>
      </c>
    </row>
    <row r="1570" spans="1:14" ht="14.45" customHeight="1" x14ac:dyDescent="0.2">
      <c r="A1570" s="729" t="s">
        <v>615</v>
      </c>
      <c r="B1570" s="730" t="s">
        <v>616</v>
      </c>
      <c r="C1570" s="731" t="s">
        <v>642</v>
      </c>
      <c r="D1570" s="732" t="s">
        <v>643</v>
      </c>
      <c r="E1570" s="733">
        <v>50113001</v>
      </c>
      <c r="F1570" s="732" t="s">
        <v>654</v>
      </c>
      <c r="G1570" s="731" t="s">
        <v>655</v>
      </c>
      <c r="H1570" s="731">
        <v>184090</v>
      </c>
      <c r="I1570" s="731">
        <v>84090</v>
      </c>
      <c r="J1570" s="731" t="s">
        <v>877</v>
      </c>
      <c r="K1570" s="731" t="s">
        <v>878</v>
      </c>
      <c r="L1570" s="734">
        <v>60.08</v>
      </c>
      <c r="M1570" s="734">
        <v>1</v>
      </c>
      <c r="N1570" s="735">
        <v>60.08</v>
      </c>
    </row>
    <row r="1571" spans="1:14" ht="14.45" customHeight="1" x14ac:dyDescent="0.2">
      <c r="A1571" s="729" t="s">
        <v>615</v>
      </c>
      <c r="B1571" s="730" t="s">
        <v>616</v>
      </c>
      <c r="C1571" s="731" t="s">
        <v>642</v>
      </c>
      <c r="D1571" s="732" t="s">
        <v>643</v>
      </c>
      <c r="E1571" s="733">
        <v>50113001</v>
      </c>
      <c r="F1571" s="732" t="s">
        <v>654</v>
      </c>
      <c r="G1571" s="731" t="s">
        <v>655</v>
      </c>
      <c r="H1571" s="731">
        <v>211816</v>
      </c>
      <c r="I1571" s="731">
        <v>211816</v>
      </c>
      <c r="J1571" s="731" t="s">
        <v>2281</v>
      </c>
      <c r="K1571" s="731" t="s">
        <v>2282</v>
      </c>
      <c r="L1571" s="734">
        <v>3614.1493055555552</v>
      </c>
      <c r="M1571" s="734">
        <v>72</v>
      </c>
      <c r="N1571" s="735">
        <v>260218.74999999997</v>
      </c>
    </row>
    <row r="1572" spans="1:14" ht="14.45" customHeight="1" x14ac:dyDescent="0.2">
      <c r="A1572" s="729" t="s">
        <v>615</v>
      </c>
      <c r="B1572" s="730" t="s">
        <v>616</v>
      </c>
      <c r="C1572" s="731" t="s">
        <v>642</v>
      </c>
      <c r="D1572" s="732" t="s">
        <v>643</v>
      </c>
      <c r="E1572" s="733">
        <v>50113001</v>
      </c>
      <c r="F1572" s="732" t="s">
        <v>654</v>
      </c>
      <c r="G1572" s="731" t="s">
        <v>655</v>
      </c>
      <c r="H1572" s="731">
        <v>170573</v>
      </c>
      <c r="I1572" s="731">
        <v>170573</v>
      </c>
      <c r="J1572" s="731" t="s">
        <v>2283</v>
      </c>
      <c r="K1572" s="731" t="s">
        <v>2284</v>
      </c>
      <c r="L1572" s="734">
        <v>8582.985555555555</v>
      </c>
      <c r="M1572" s="734">
        <v>9</v>
      </c>
      <c r="N1572" s="735">
        <v>77246.87</v>
      </c>
    </row>
    <row r="1573" spans="1:14" ht="14.45" customHeight="1" x14ac:dyDescent="0.2">
      <c r="A1573" s="729" t="s">
        <v>615</v>
      </c>
      <c r="B1573" s="730" t="s">
        <v>616</v>
      </c>
      <c r="C1573" s="731" t="s">
        <v>642</v>
      </c>
      <c r="D1573" s="732" t="s">
        <v>643</v>
      </c>
      <c r="E1573" s="733">
        <v>50113001</v>
      </c>
      <c r="F1573" s="732" t="s">
        <v>654</v>
      </c>
      <c r="G1573" s="731" t="s">
        <v>655</v>
      </c>
      <c r="H1573" s="731">
        <v>104071</v>
      </c>
      <c r="I1573" s="731">
        <v>4071</v>
      </c>
      <c r="J1573" s="731" t="s">
        <v>900</v>
      </c>
      <c r="K1573" s="731" t="s">
        <v>901</v>
      </c>
      <c r="L1573" s="734">
        <v>224.10998097424576</v>
      </c>
      <c r="M1573" s="734">
        <v>1</v>
      </c>
      <c r="N1573" s="735">
        <v>224.10998097424576</v>
      </c>
    </row>
    <row r="1574" spans="1:14" ht="14.45" customHeight="1" x14ac:dyDescent="0.2">
      <c r="A1574" s="729" t="s">
        <v>615</v>
      </c>
      <c r="B1574" s="730" t="s">
        <v>616</v>
      </c>
      <c r="C1574" s="731" t="s">
        <v>642</v>
      </c>
      <c r="D1574" s="732" t="s">
        <v>643</v>
      </c>
      <c r="E1574" s="733">
        <v>50113001</v>
      </c>
      <c r="F1574" s="732" t="s">
        <v>654</v>
      </c>
      <c r="G1574" s="731" t="s">
        <v>655</v>
      </c>
      <c r="H1574" s="731">
        <v>989093</v>
      </c>
      <c r="I1574" s="731">
        <v>500647</v>
      </c>
      <c r="J1574" s="731" t="s">
        <v>2296</v>
      </c>
      <c r="K1574" s="731" t="s">
        <v>2297</v>
      </c>
      <c r="L1574" s="734">
        <v>2937.84</v>
      </c>
      <c r="M1574" s="734">
        <v>2</v>
      </c>
      <c r="N1574" s="735">
        <v>5875.68</v>
      </c>
    </row>
    <row r="1575" spans="1:14" ht="14.45" customHeight="1" x14ac:dyDescent="0.2">
      <c r="A1575" s="729" t="s">
        <v>615</v>
      </c>
      <c r="B1575" s="730" t="s">
        <v>616</v>
      </c>
      <c r="C1575" s="731" t="s">
        <v>642</v>
      </c>
      <c r="D1575" s="732" t="s">
        <v>643</v>
      </c>
      <c r="E1575" s="733">
        <v>50113001</v>
      </c>
      <c r="F1575" s="732" t="s">
        <v>654</v>
      </c>
      <c r="G1575" s="731" t="s">
        <v>655</v>
      </c>
      <c r="H1575" s="731">
        <v>242252</v>
      </c>
      <c r="I1575" s="731">
        <v>242252</v>
      </c>
      <c r="J1575" s="731" t="s">
        <v>1004</v>
      </c>
      <c r="K1575" s="731" t="s">
        <v>1005</v>
      </c>
      <c r="L1575" s="734">
        <v>145.50486778374176</v>
      </c>
      <c r="M1575" s="734">
        <v>5.7636710000000013</v>
      </c>
      <c r="N1575" s="735">
        <v>838.64218680398687</v>
      </c>
    </row>
    <row r="1576" spans="1:14" ht="14.45" customHeight="1" x14ac:dyDescent="0.2">
      <c r="A1576" s="729" t="s">
        <v>615</v>
      </c>
      <c r="B1576" s="730" t="s">
        <v>616</v>
      </c>
      <c r="C1576" s="731" t="s">
        <v>642</v>
      </c>
      <c r="D1576" s="732" t="s">
        <v>643</v>
      </c>
      <c r="E1576" s="733">
        <v>50113001</v>
      </c>
      <c r="F1576" s="732" t="s">
        <v>654</v>
      </c>
      <c r="G1576" s="731" t="s">
        <v>655</v>
      </c>
      <c r="H1576" s="731">
        <v>216572</v>
      </c>
      <c r="I1576" s="731">
        <v>216572</v>
      </c>
      <c r="J1576" s="731" t="s">
        <v>1082</v>
      </c>
      <c r="K1576" s="731" t="s">
        <v>1083</v>
      </c>
      <c r="L1576" s="734">
        <v>43.810000000000009</v>
      </c>
      <c r="M1576" s="734">
        <v>8</v>
      </c>
      <c r="N1576" s="735">
        <v>350.48000000000008</v>
      </c>
    </row>
    <row r="1577" spans="1:14" ht="14.45" customHeight="1" x14ac:dyDescent="0.2">
      <c r="A1577" s="729" t="s">
        <v>615</v>
      </c>
      <c r="B1577" s="730" t="s">
        <v>616</v>
      </c>
      <c r="C1577" s="731" t="s">
        <v>642</v>
      </c>
      <c r="D1577" s="732" t="s">
        <v>643</v>
      </c>
      <c r="E1577" s="733">
        <v>50113001</v>
      </c>
      <c r="F1577" s="732" t="s">
        <v>654</v>
      </c>
      <c r="G1577" s="731" t="s">
        <v>655</v>
      </c>
      <c r="H1577" s="731">
        <v>51366</v>
      </c>
      <c r="I1577" s="731">
        <v>51366</v>
      </c>
      <c r="J1577" s="731" t="s">
        <v>1086</v>
      </c>
      <c r="K1577" s="731" t="s">
        <v>1088</v>
      </c>
      <c r="L1577" s="734">
        <v>171.6</v>
      </c>
      <c r="M1577" s="734">
        <v>5</v>
      </c>
      <c r="N1577" s="735">
        <v>858</v>
      </c>
    </row>
    <row r="1578" spans="1:14" ht="14.45" customHeight="1" x14ac:dyDescent="0.2">
      <c r="A1578" s="729" t="s">
        <v>615</v>
      </c>
      <c r="B1578" s="730" t="s">
        <v>616</v>
      </c>
      <c r="C1578" s="731" t="s">
        <v>642</v>
      </c>
      <c r="D1578" s="732" t="s">
        <v>643</v>
      </c>
      <c r="E1578" s="733">
        <v>50113001</v>
      </c>
      <c r="F1578" s="732" t="s">
        <v>654</v>
      </c>
      <c r="G1578" s="731" t="s">
        <v>655</v>
      </c>
      <c r="H1578" s="731">
        <v>151365</v>
      </c>
      <c r="I1578" s="731">
        <v>51365</v>
      </c>
      <c r="J1578" s="731" t="s">
        <v>1091</v>
      </c>
      <c r="K1578" s="731" t="s">
        <v>1092</v>
      </c>
      <c r="L1578" s="734">
        <v>8.5800008258179741</v>
      </c>
      <c r="M1578" s="734">
        <v>11</v>
      </c>
      <c r="N1578" s="735">
        <v>94.380009083997706</v>
      </c>
    </row>
    <row r="1579" spans="1:14" ht="14.45" customHeight="1" x14ac:dyDescent="0.2">
      <c r="A1579" s="729" t="s">
        <v>615</v>
      </c>
      <c r="B1579" s="730" t="s">
        <v>616</v>
      </c>
      <c r="C1579" s="731" t="s">
        <v>642</v>
      </c>
      <c r="D1579" s="732" t="s">
        <v>643</v>
      </c>
      <c r="E1579" s="733">
        <v>50113001</v>
      </c>
      <c r="F1579" s="732" t="s">
        <v>654</v>
      </c>
      <c r="G1579" s="731" t="s">
        <v>655</v>
      </c>
      <c r="H1579" s="731">
        <v>501874</v>
      </c>
      <c r="I1579" s="731">
        <v>0</v>
      </c>
      <c r="J1579" s="731" t="s">
        <v>2370</v>
      </c>
      <c r="K1579" s="731" t="s">
        <v>329</v>
      </c>
      <c r="L1579" s="734">
        <v>812.28731936359111</v>
      </c>
      <c r="M1579" s="734">
        <v>16</v>
      </c>
      <c r="N1579" s="735">
        <v>12996.597109817458</v>
      </c>
    </row>
    <row r="1580" spans="1:14" ht="14.45" customHeight="1" x14ac:dyDescent="0.2">
      <c r="A1580" s="729" t="s">
        <v>615</v>
      </c>
      <c r="B1580" s="730" t="s">
        <v>616</v>
      </c>
      <c r="C1580" s="731" t="s">
        <v>642</v>
      </c>
      <c r="D1580" s="732" t="s">
        <v>643</v>
      </c>
      <c r="E1580" s="733">
        <v>50113001</v>
      </c>
      <c r="F1580" s="732" t="s">
        <v>654</v>
      </c>
      <c r="G1580" s="731" t="s">
        <v>655</v>
      </c>
      <c r="H1580" s="731">
        <v>930589</v>
      </c>
      <c r="I1580" s="731">
        <v>0</v>
      </c>
      <c r="J1580" s="731" t="s">
        <v>1178</v>
      </c>
      <c r="K1580" s="731" t="s">
        <v>329</v>
      </c>
      <c r="L1580" s="734">
        <v>229.10871955234668</v>
      </c>
      <c r="M1580" s="734">
        <v>1</v>
      </c>
      <c r="N1580" s="735">
        <v>229.10871955234668</v>
      </c>
    </row>
    <row r="1581" spans="1:14" ht="14.45" customHeight="1" x14ac:dyDescent="0.2">
      <c r="A1581" s="729" t="s">
        <v>615</v>
      </c>
      <c r="B1581" s="730" t="s">
        <v>616</v>
      </c>
      <c r="C1581" s="731" t="s">
        <v>642</v>
      </c>
      <c r="D1581" s="732" t="s">
        <v>643</v>
      </c>
      <c r="E1581" s="733">
        <v>50113001</v>
      </c>
      <c r="F1581" s="732" t="s">
        <v>654</v>
      </c>
      <c r="G1581" s="731" t="s">
        <v>655</v>
      </c>
      <c r="H1581" s="731">
        <v>231544</v>
      </c>
      <c r="I1581" s="731">
        <v>231544</v>
      </c>
      <c r="J1581" s="731" t="s">
        <v>1241</v>
      </c>
      <c r="K1581" s="731" t="s">
        <v>1243</v>
      </c>
      <c r="L1581" s="734">
        <v>80.69</v>
      </c>
      <c r="M1581" s="734">
        <v>1</v>
      </c>
      <c r="N1581" s="735">
        <v>80.69</v>
      </c>
    </row>
    <row r="1582" spans="1:14" ht="14.45" customHeight="1" x14ac:dyDescent="0.2">
      <c r="A1582" s="729" t="s">
        <v>615</v>
      </c>
      <c r="B1582" s="730" t="s">
        <v>616</v>
      </c>
      <c r="C1582" s="731" t="s">
        <v>642</v>
      </c>
      <c r="D1582" s="732" t="s">
        <v>643</v>
      </c>
      <c r="E1582" s="733">
        <v>50113001</v>
      </c>
      <c r="F1582" s="732" t="s">
        <v>654</v>
      </c>
      <c r="G1582" s="731" t="s">
        <v>662</v>
      </c>
      <c r="H1582" s="731">
        <v>100536</v>
      </c>
      <c r="I1582" s="731">
        <v>536</v>
      </c>
      <c r="J1582" s="731" t="s">
        <v>1335</v>
      </c>
      <c r="K1582" s="731" t="s">
        <v>680</v>
      </c>
      <c r="L1582" s="734">
        <v>140.12</v>
      </c>
      <c r="M1582" s="734">
        <v>1</v>
      </c>
      <c r="N1582" s="735">
        <v>140.12</v>
      </c>
    </row>
    <row r="1583" spans="1:14" ht="14.45" customHeight="1" x14ac:dyDescent="0.2">
      <c r="A1583" s="729" t="s">
        <v>615</v>
      </c>
      <c r="B1583" s="730" t="s">
        <v>616</v>
      </c>
      <c r="C1583" s="731" t="s">
        <v>642</v>
      </c>
      <c r="D1583" s="732" t="s">
        <v>643</v>
      </c>
      <c r="E1583" s="733">
        <v>50113001</v>
      </c>
      <c r="F1583" s="732" t="s">
        <v>654</v>
      </c>
      <c r="G1583" s="731" t="s">
        <v>662</v>
      </c>
      <c r="H1583" s="731">
        <v>107981</v>
      </c>
      <c r="I1583" s="731">
        <v>7981</v>
      </c>
      <c r="J1583" s="731" t="s">
        <v>1338</v>
      </c>
      <c r="K1583" s="731" t="s">
        <v>1339</v>
      </c>
      <c r="L1583" s="734">
        <v>40.559999999999995</v>
      </c>
      <c r="M1583" s="734">
        <v>1</v>
      </c>
      <c r="N1583" s="735">
        <v>40.559999999999995</v>
      </c>
    </row>
    <row r="1584" spans="1:14" ht="14.45" customHeight="1" x14ac:dyDescent="0.2">
      <c r="A1584" s="729" t="s">
        <v>615</v>
      </c>
      <c r="B1584" s="730" t="s">
        <v>616</v>
      </c>
      <c r="C1584" s="731" t="s">
        <v>642</v>
      </c>
      <c r="D1584" s="732" t="s">
        <v>643</v>
      </c>
      <c r="E1584" s="733">
        <v>50113001</v>
      </c>
      <c r="F1584" s="732" t="s">
        <v>654</v>
      </c>
      <c r="G1584" s="731" t="s">
        <v>329</v>
      </c>
      <c r="H1584" s="731">
        <v>246046</v>
      </c>
      <c r="I1584" s="731">
        <v>246046</v>
      </c>
      <c r="J1584" s="731" t="s">
        <v>2319</v>
      </c>
      <c r="K1584" s="731" t="s">
        <v>2321</v>
      </c>
      <c r="L1584" s="734">
        <v>3423.8882557702696</v>
      </c>
      <c r="M1584" s="734">
        <v>5</v>
      </c>
      <c r="N1584" s="735">
        <v>17119.441278851347</v>
      </c>
    </row>
    <row r="1585" spans="1:14" ht="14.45" customHeight="1" x14ac:dyDescent="0.2">
      <c r="A1585" s="729" t="s">
        <v>615</v>
      </c>
      <c r="B1585" s="730" t="s">
        <v>616</v>
      </c>
      <c r="C1585" s="731" t="s">
        <v>642</v>
      </c>
      <c r="D1585" s="732" t="s">
        <v>643</v>
      </c>
      <c r="E1585" s="733">
        <v>50113001</v>
      </c>
      <c r="F1585" s="732" t="s">
        <v>654</v>
      </c>
      <c r="G1585" s="731" t="s">
        <v>655</v>
      </c>
      <c r="H1585" s="731">
        <v>206844</v>
      </c>
      <c r="I1585" s="731">
        <v>206844</v>
      </c>
      <c r="J1585" s="731" t="s">
        <v>2322</v>
      </c>
      <c r="K1585" s="731" t="s">
        <v>2323</v>
      </c>
      <c r="L1585" s="734">
        <v>3402.0949999999998</v>
      </c>
      <c r="M1585" s="734">
        <v>10</v>
      </c>
      <c r="N1585" s="735">
        <v>34020.949999999997</v>
      </c>
    </row>
    <row r="1586" spans="1:14" ht="14.45" customHeight="1" x14ac:dyDescent="0.2">
      <c r="A1586" s="729" t="s">
        <v>615</v>
      </c>
      <c r="B1586" s="730" t="s">
        <v>616</v>
      </c>
      <c r="C1586" s="731" t="s">
        <v>642</v>
      </c>
      <c r="D1586" s="732" t="s">
        <v>643</v>
      </c>
      <c r="E1586" s="733">
        <v>50113001</v>
      </c>
      <c r="F1586" s="732" t="s">
        <v>654</v>
      </c>
      <c r="G1586" s="731" t="s">
        <v>655</v>
      </c>
      <c r="H1586" s="731">
        <v>244980</v>
      </c>
      <c r="I1586" s="731">
        <v>244980</v>
      </c>
      <c r="J1586" s="731" t="s">
        <v>1491</v>
      </c>
      <c r="K1586" s="731" t="s">
        <v>1492</v>
      </c>
      <c r="L1586" s="734">
        <v>57.778333333333343</v>
      </c>
      <c r="M1586" s="734">
        <v>12</v>
      </c>
      <c r="N1586" s="735">
        <v>693.34000000000015</v>
      </c>
    </row>
    <row r="1587" spans="1:14" ht="14.45" customHeight="1" x14ac:dyDescent="0.2">
      <c r="A1587" s="729" t="s">
        <v>615</v>
      </c>
      <c r="B1587" s="730" t="s">
        <v>616</v>
      </c>
      <c r="C1587" s="731" t="s">
        <v>642</v>
      </c>
      <c r="D1587" s="732" t="s">
        <v>643</v>
      </c>
      <c r="E1587" s="733">
        <v>50113001</v>
      </c>
      <c r="F1587" s="732" t="s">
        <v>654</v>
      </c>
      <c r="G1587" s="731" t="s">
        <v>655</v>
      </c>
      <c r="H1587" s="731">
        <v>100610</v>
      </c>
      <c r="I1587" s="731">
        <v>610</v>
      </c>
      <c r="J1587" s="731" t="s">
        <v>1497</v>
      </c>
      <c r="K1587" s="731" t="s">
        <v>1498</v>
      </c>
      <c r="L1587" s="734">
        <v>79.669999999999987</v>
      </c>
      <c r="M1587" s="734">
        <v>1</v>
      </c>
      <c r="N1587" s="735">
        <v>79.669999999999987</v>
      </c>
    </row>
    <row r="1588" spans="1:14" ht="14.45" customHeight="1" x14ac:dyDescent="0.2">
      <c r="A1588" s="729" t="s">
        <v>615</v>
      </c>
      <c r="B1588" s="730" t="s">
        <v>616</v>
      </c>
      <c r="C1588" s="731" t="s">
        <v>642</v>
      </c>
      <c r="D1588" s="732" t="s">
        <v>643</v>
      </c>
      <c r="E1588" s="733">
        <v>50113001</v>
      </c>
      <c r="F1588" s="732" t="s">
        <v>654</v>
      </c>
      <c r="G1588" s="731" t="s">
        <v>662</v>
      </c>
      <c r="H1588" s="731">
        <v>231956</v>
      </c>
      <c r="I1588" s="731">
        <v>231956</v>
      </c>
      <c r="J1588" s="731" t="s">
        <v>1599</v>
      </c>
      <c r="K1588" s="731" t="s">
        <v>1600</v>
      </c>
      <c r="L1588" s="734">
        <v>49.76</v>
      </c>
      <c r="M1588" s="734">
        <v>1</v>
      </c>
      <c r="N1588" s="735">
        <v>49.76</v>
      </c>
    </row>
    <row r="1589" spans="1:14" ht="14.45" customHeight="1" x14ac:dyDescent="0.2">
      <c r="A1589" s="729" t="s">
        <v>615</v>
      </c>
      <c r="B1589" s="730" t="s">
        <v>616</v>
      </c>
      <c r="C1589" s="731" t="s">
        <v>642</v>
      </c>
      <c r="D1589" s="732" t="s">
        <v>643</v>
      </c>
      <c r="E1589" s="733">
        <v>50113001</v>
      </c>
      <c r="F1589" s="732" t="s">
        <v>654</v>
      </c>
      <c r="G1589" s="731" t="s">
        <v>655</v>
      </c>
      <c r="H1589" s="731">
        <v>231858</v>
      </c>
      <c r="I1589" s="731">
        <v>231858</v>
      </c>
      <c r="J1589" s="731" t="s">
        <v>2371</v>
      </c>
      <c r="K1589" s="731" t="s">
        <v>2321</v>
      </c>
      <c r="L1589" s="734">
        <v>4063.5199999999995</v>
      </c>
      <c r="M1589" s="734">
        <v>5</v>
      </c>
      <c r="N1589" s="735">
        <v>20317.599999999999</v>
      </c>
    </row>
    <row r="1590" spans="1:14" ht="14.45" customHeight="1" x14ac:dyDescent="0.2">
      <c r="A1590" s="729" t="s">
        <v>615</v>
      </c>
      <c r="B1590" s="730" t="s">
        <v>616</v>
      </c>
      <c r="C1590" s="731" t="s">
        <v>642</v>
      </c>
      <c r="D1590" s="732" t="s">
        <v>643</v>
      </c>
      <c r="E1590" s="733">
        <v>50113009</v>
      </c>
      <c r="F1590" s="732" t="s">
        <v>2372</v>
      </c>
      <c r="G1590" s="731" t="s">
        <v>662</v>
      </c>
      <c r="H1590" s="731">
        <v>224708</v>
      </c>
      <c r="I1590" s="731">
        <v>224708</v>
      </c>
      <c r="J1590" s="731" t="s">
        <v>2373</v>
      </c>
      <c r="K1590" s="731" t="s">
        <v>2374</v>
      </c>
      <c r="L1590" s="734">
        <v>3672.9988606319953</v>
      </c>
      <c r="M1590" s="734">
        <v>6</v>
      </c>
      <c r="N1590" s="735">
        <v>22037.993163791973</v>
      </c>
    </row>
    <row r="1591" spans="1:14" ht="14.45" customHeight="1" x14ac:dyDescent="0.2">
      <c r="A1591" s="729" t="s">
        <v>615</v>
      </c>
      <c r="B1591" s="730" t="s">
        <v>616</v>
      </c>
      <c r="C1591" s="731" t="s">
        <v>642</v>
      </c>
      <c r="D1591" s="732" t="s">
        <v>643</v>
      </c>
      <c r="E1591" s="733">
        <v>50113009</v>
      </c>
      <c r="F1591" s="732" t="s">
        <v>2372</v>
      </c>
      <c r="G1591" s="731" t="s">
        <v>662</v>
      </c>
      <c r="H1591" s="731">
        <v>224709</v>
      </c>
      <c r="I1591" s="731">
        <v>224709</v>
      </c>
      <c r="J1591" s="731" t="s">
        <v>2373</v>
      </c>
      <c r="K1591" s="731" t="s">
        <v>2375</v>
      </c>
      <c r="L1591" s="734">
        <v>1836.4940117859471</v>
      </c>
      <c r="M1591" s="734">
        <v>1</v>
      </c>
      <c r="N1591" s="735">
        <v>1836.4940117859471</v>
      </c>
    </row>
    <row r="1592" spans="1:14" ht="14.45" customHeight="1" x14ac:dyDescent="0.2">
      <c r="A1592" s="729" t="s">
        <v>615</v>
      </c>
      <c r="B1592" s="730" t="s">
        <v>616</v>
      </c>
      <c r="C1592" s="731" t="s">
        <v>645</v>
      </c>
      <c r="D1592" s="732" t="s">
        <v>646</v>
      </c>
      <c r="E1592" s="733">
        <v>50113001</v>
      </c>
      <c r="F1592" s="732" t="s">
        <v>654</v>
      </c>
      <c r="G1592" s="731" t="s">
        <v>655</v>
      </c>
      <c r="H1592" s="731">
        <v>100362</v>
      </c>
      <c r="I1592" s="731">
        <v>362</v>
      </c>
      <c r="J1592" s="731" t="s">
        <v>679</v>
      </c>
      <c r="K1592" s="731" t="s">
        <v>680</v>
      </c>
      <c r="L1592" s="734">
        <v>72.86</v>
      </c>
      <c r="M1592" s="734">
        <v>3</v>
      </c>
      <c r="N1592" s="735">
        <v>218.57999999999998</v>
      </c>
    </row>
    <row r="1593" spans="1:14" ht="14.45" customHeight="1" x14ac:dyDescent="0.2">
      <c r="A1593" s="729" t="s">
        <v>615</v>
      </c>
      <c r="B1593" s="730" t="s">
        <v>616</v>
      </c>
      <c r="C1593" s="731" t="s">
        <v>645</v>
      </c>
      <c r="D1593" s="732" t="s">
        <v>646</v>
      </c>
      <c r="E1593" s="733">
        <v>50113001</v>
      </c>
      <c r="F1593" s="732" t="s">
        <v>654</v>
      </c>
      <c r="G1593" s="731" t="s">
        <v>655</v>
      </c>
      <c r="H1593" s="731">
        <v>167547</v>
      </c>
      <c r="I1593" s="731">
        <v>67547</v>
      </c>
      <c r="J1593" s="731" t="s">
        <v>699</v>
      </c>
      <c r="K1593" s="731" t="s">
        <v>700</v>
      </c>
      <c r="L1593" s="734">
        <v>47.08</v>
      </c>
      <c r="M1593" s="734">
        <v>1</v>
      </c>
      <c r="N1593" s="735">
        <v>47.08</v>
      </c>
    </row>
    <row r="1594" spans="1:14" ht="14.45" customHeight="1" x14ac:dyDescent="0.2">
      <c r="A1594" s="729" t="s">
        <v>615</v>
      </c>
      <c r="B1594" s="730" t="s">
        <v>616</v>
      </c>
      <c r="C1594" s="731" t="s">
        <v>645</v>
      </c>
      <c r="D1594" s="732" t="s">
        <v>646</v>
      </c>
      <c r="E1594" s="733">
        <v>50113001</v>
      </c>
      <c r="F1594" s="732" t="s">
        <v>654</v>
      </c>
      <c r="G1594" s="731" t="s">
        <v>655</v>
      </c>
      <c r="H1594" s="731">
        <v>232999</v>
      </c>
      <c r="I1594" s="731">
        <v>232999</v>
      </c>
      <c r="J1594" s="731" t="s">
        <v>782</v>
      </c>
      <c r="K1594" s="731" t="s">
        <v>783</v>
      </c>
      <c r="L1594" s="734">
        <v>91.46999999999997</v>
      </c>
      <c r="M1594" s="734">
        <v>1</v>
      </c>
      <c r="N1594" s="735">
        <v>91.46999999999997</v>
      </c>
    </row>
    <row r="1595" spans="1:14" ht="14.45" customHeight="1" x14ac:dyDescent="0.2">
      <c r="A1595" s="729" t="s">
        <v>615</v>
      </c>
      <c r="B1595" s="730" t="s">
        <v>616</v>
      </c>
      <c r="C1595" s="731" t="s">
        <v>645</v>
      </c>
      <c r="D1595" s="732" t="s">
        <v>646</v>
      </c>
      <c r="E1595" s="733">
        <v>50113001</v>
      </c>
      <c r="F1595" s="732" t="s">
        <v>654</v>
      </c>
      <c r="G1595" s="731" t="s">
        <v>655</v>
      </c>
      <c r="H1595" s="731">
        <v>840238</v>
      </c>
      <c r="I1595" s="731">
        <v>0</v>
      </c>
      <c r="J1595" s="731" t="s">
        <v>2376</v>
      </c>
      <c r="K1595" s="731" t="s">
        <v>329</v>
      </c>
      <c r="L1595" s="734">
        <v>61.04999999999999</v>
      </c>
      <c r="M1595" s="734">
        <v>1</v>
      </c>
      <c r="N1595" s="735">
        <v>61.04999999999999</v>
      </c>
    </row>
    <row r="1596" spans="1:14" ht="14.45" customHeight="1" x14ac:dyDescent="0.2">
      <c r="A1596" s="729" t="s">
        <v>615</v>
      </c>
      <c r="B1596" s="730" t="s">
        <v>616</v>
      </c>
      <c r="C1596" s="731" t="s">
        <v>645</v>
      </c>
      <c r="D1596" s="732" t="s">
        <v>646</v>
      </c>
      <c r="E1596" s="733">
        <v>50113001</v>
      </c>
      <c r="F1596" s="732" t="s">
        <v>654</v>
      </c>
      <c r="G1596" s="731" t="s">
        <v>655</v>
      </c>
      <c r="H1596" s="731">
        <v>117011</v>
      </c>
      <c r="I1596" s="731">
        <v>17011</v>
      </c>
      <c r="J1596" s="731" t="s">
        <v>892</v>
      </c>
      <c r="K1596" s="731" t="s">
        <v>893</v>
      </c>
      <c r="L1596" s="734">
        <v>144.86999999999998</v>
      </c>
      <c r="M1596" s="734">
        <v>3</v>
      </c>
      <c r="N1596" s="735">
        <v>434.6099999999999</v>
      </c>
    </row>
    <row r="1597" spans="1:14" ht="14.45" customHeight="1" x14ac:dyDescent="0.2">
      <c r="A1597" s="729" t="s">
        <v>615</v>
      </c>
      <c r="B1597" s="730" t="s">
        <v>616</v>
      </c>
      <c r="C1597" s="731" t="s">
        <v>645</v>
      </c>
      <c r="D1597" s="732" t="s">
        <v>646</v>
      </c>
      <c r="E1597" s="733">
        <v>50113001</v>
      </c>
      <c r="F1597" s="732" t="s">
        <v>654</v>
      </c>
      <c r="G1597" s="731" t="s">
        <v>655</v>
      </c>
      <c r="H1597" s="731">
        <v>104071</v>
      </c>
      <c r="I1597" s="731">
        <v>4071</v>
      </c>
      <c r="J1597" s="731" t="s">
        <v>900</v>
      </c>
      <c r="K1597" s="731" t="s">
        <v>901</v>
      </c>
      <c r="L1597" s="734">
        <v>222.2</v>
      </c>
      <c r="M1597" s="734">
        <v>2</v>
      </c>
      <c r="N1597" s="735">
        <v>444.4</v>
      </c>
    </row>
    <row r="1598" spans="1:14" ht="14.45" customHeight="1" x14ac:dyDescent="0.2">
      <c r="A1598" s="729" t="s">
        <v>615</v>
      </c>
      <c r="B1598" s="730" t="s">
        <v>616</v>
      </c>
      <c r="C1598" s="731" t="s">
        <v>645</v>
      </c>
      <c r="D1598" s="732" t="s">
        <v>646</v>
      </c>
      <c r="E1598" s="733">
        <v>50113001</v>
      </c>
      <c r="F1598" s="732" t="s">
        <v>654</v>
      </c>
      <c r="G1598" s="731" t="s">
        <v>655</v>
      </c>
      <c r="H1598" s="731">
        <v>905098</v>
      </c>
      <c r="I1598" s="731">
        <v>23989</v>
      </c>
      <c r="J1598" s="731" t="s">
        <v>1900</v>
      </c>
      <c r="K1598" s="731" t="s">
        <v>329</v>
      </c>
      <c r="L1598" s="734">
        <v>398.86099999999999</v>
      </c>
      <c r="M1598" s="734">
        <v>2</v>
      </c>
      <c r="N1598" s="735">
        <v>797.72199999999998</v>
      </c>
    </row>
    <row r="1599" spans="1:14" ht="14.45" customHeight="1" x14ac:dyDescent="0.2">
      <c r="A1599" s="729" t="s">
        <v>615</v>
      </c>
      <c r="B1599" s="730" t="s">
        <v>616</v>
      </c>
      <c r="C1599" s="731" t="s">
        <v>645</v>
      </c>
      <c r="D1599" s="732" t="s">
        <v>646</v>
      </c>
      <c r="E1599" s="733">
        <v>50113001</v>
      </c>
      <c r="F1599" s="732" t="s">
        <v>654</v>
      </c>
      <c r="G1599" s="731" t="s">
        <v>655</v>
      </c>
      <c r="H1599" s="731">
        <v>501596</v>
      </c>
      <c r="I1599" s="731">
        <v>0</v>
      </c>
      <c r="J1599" s="731" t="s">
        <v>942</v>
      </c>
      <c r="K1599" s="731" t="s">
        <v>943</v>
      </c>
      <c r="L1599" s="734">
        <v>113.26000000000003</v>
      </c>
      <c r="M1599" s="734">
        <v>1</v>
      </c>
      <c r="N1599" s="735">
        <v>113.26000000000003</v>
      </c>
    </row>
    <row r="1600" spans="1:14" ht="14.45" customHeight="1" x14ac:dyDescent="0.2">
      <c r="A1600" s="729" t="s">
        <v>615</v>
      </c>
      <c r="B1600" s="730" t="s">
        <v>616</v>
      </c>
      <c r="C1600" s="731" t="s">
        <v>645</v>
      </c>
      <c r="D1600" s="732" t="s">
        <v>646</v>
      </c>
      <c r="E1600" s="733">
        <v>50113001</v>
      </c>
      <c r="F1600" s="732" t="s">
        <v>654</v>
      </c>
      <c r="G1600" s="731" t="s">
        <v>655</v>
      </c>
      <c r="H1600" s="731">
        <v>51366</v>
      </c>
      <c r="I1600" s="731">
        <v>51366</v>
      </c>
      <c r="J1600" s="731" t="s">
        <v>1086</v>
      </c>
      <c r="K1600" s="731" t="s">
        <v>1088</v>
      </c>
      <c r="L1600" s="734">
        <v>171.60000000000002</v>
      </c>
      <c r="M1600" s="734">
        <v>5</v>
      </c>
      <c r="N1600" s="735">
        <v>858.00000000000011</v>
      </c>
    </row>
    <row r="1601" spans="1:14" ht="14.45" customHeight="1" x14ac:dyDescent="0.2">
      <c r="A1601" s="729" t="s">
        <v>615</v>
      </c>
      <c r="B1601" s="730" t="s">
        <v>616</v>
      </c>
      <c r="C1601" s="731" t="s">
        <v>645</v>
      </c>
      <c r="D1601" s="732" t="s">
        <v>646</v>
      </c>
      <c r="E1601" s="733">
        <v>50113001</v>
      </c>
      <c r="F1601" s="732" t="s">
        <v>654</v>
      </c>
      <c r="G1601" s="731" t="s">
        <v>655</v>
      </c>
      <c r="H1601" s="731">
        <v>51367</v>
      </c>
      <c r="I1601" s="731">
        <v>51367</v>
      </c>
      <c r="J1601" s="731" t="s">
        <v>1086</v>
      </c>
      <c r="K1601" s="731" t="s">
        <v>1090</v>
      </c>
      <c r="L1601" s="734">
        <v>92.95</v>
      </c>
      <c r="M1601" s="734">
        <v>4</v>
      </c>
      <c r="N1601" s="735">
        <v>371.8</v>
      </c>
    </row>
    <row r="1602" spans="1:14" ht="14.45" customHeight="1" x14ac:dyDescent="0.2">
      <c r="A1602" s="729" t="s">
        <v>615</v>
      </c>
      <c r="B1602" s="730" t="s">
        <v>616</v>
      </c>
      <c r="C1602" s="731" t="s">
        <v>645</v>
      </c>
      <c r="D1602" s="732" t="s">
        <v>646</v>
      </c>
      <c r="E1602" s="733">
        <v>50113001</v>
      </c>
      <c r="F1602" s="732" t="s">
        <v>654</v>
      </c>
      <c r="G1602" s="731" t="s">
        <v>655</v>
      </c>
      <c r="H1602" s="731">
        <v>229814</v>
      </c>
      <c r="I1602" s="731">
        <v>229814</v>
      </c>
      <c r="J1602" s="731" t="s">
        <v>1105</v>
      </c>
      <c r="K1602" s="731" t="s">
        <v>1106</v>
      </c>
      <c r="L1602" s="734">
        <v>59.390000000000029</v>
      </c>
      <c r="M1602" s="734">
        <v>1</v>
      </c>
      <c r="N1602" s="735">
        <v>59.390000000000029</v>
      </c>
    </row>
    <row r="1603" spans="1:14" ht="14.45" customHeight="1" x14ac:dyDescent="0.2">
      <c r="A1603" s="729" t="s">
        <v>615</v>
      </c>
      <c r="B1603" s="730" t="s">
        <v>616</v>
      </c>
      <c r="C1603" s="731" t="s">
        <v>645</v>
      </c>
      <c r="D1603" s="732" t="s">
        <v>646</v>
      </c>
      <c r="E1603" s="733">
        <v>50113001</v>
      </c>
      <c r="F1603" s="732" t="s">
        <v>654</v>
      </c>
      <c r="G1603" s="731" t="s">
        <v>655</v>
      </c>
      <c r="H1603" s="731">
        <v>202878</v>
      </c>
      <c r="I1603" s="731">
        <v>202878</v>
      </c>
      <c r="J1603" s="731" t="s">
        <v>1986</v>
      </c>
      <c r="K1603" s="731" t="s">
        <v>1987</v>
      </c>
      <c r="L1603" s="734">
        <v>50.640000000000015</v>
      </c>
      <c r="M1603" s="734">
        <v>2</v>
      </c>
      <c r="N1603" s="735">
        <v>101.28000000000003</v>
      </c>
    </row>
    <row r="1604" spans="1:14" ht="14.45" customHeight="1" x14ac:dyDescent="0.2">
      <c r="A1604" s="729" t="s">
        <v>615</v>
      </c>
      <c r="B1604" s="730" t="s">
        <v>616</v>
      </c>
      <c r="C1604" s="731" t="s">
        <v>645</v>
      </c>
      <c r="D1604" s="732" t="s">
        <v>646</v>
      </c>
      <c r="E1604" s="733">
        <v>50113001</v>
      </c>
      <c r="F1604" s="732" t="s">
        <v>654</v>
      </c>
      <c r="G1604" s="731" t="s">
        <v>662</v>
      </c>
      <c r="H1604" s="731">
        <v>107981</v>
      </c>
      <c r="I1604" s="731">
        <v>7981</v>
      </c>
      <c r="J1604" s="731" t="s">
        <v>1338</v>
      </c>
      <c r="K1604" s="731" t="s">
        <v>1339</v>
      </c>
      <c r="L1604" s="734">
        <v>41.88</v>
      </c>
      <c r="M1604" s="734">
        <v>2</v>
      </c>
      <c r="N1604" s="735">
        <v>83.76</v>
      </c>
    </row>
    <row r="1605" spans="1:14" ht="14.45" customHeight="1" x14ac:dyDescent="0.2">
      <c r="A1605" s="729" t="s">
        <v>615</v>
      </c>
      <c r="B1605" s="730" t="s">
        <v>616</v>
      </c>
      <c r="C1605" s="731" t="s">
        <v>645</v>
      </c>
      <c r="D1605" s="732" t="s">
        <v>646</v>
      </c>
      <c r="E1605" s="733">
        <v>50113001</v>
      </c>
      <c r="F1605" s="732" t="s">
        <v>654</v>
      </c>
      <c r="G1605" s="731" t="s">
        <v>655</v>
      </c>
      <c r="H1605" s="731">
        <v>207819</v>
      </c>
      <c r="I1605" s="731">
        <v>207819</v>
      </c>
      <c r="J1605" s="731" t="s">
        <v>1402</v>
      </c>
      <c r="K1605" s="731" t="s">
        <v>1403</v>
      </c>
      <c r="L1605" s="734">
        <v>22.297000000000001</v>
      </c>
      <c r="M1605" s="734">
        <v>1</v>
      </c>
      <c r="N1605" s="735">
        <v>22.297000000000001</v>
      </c>
    </row>
    <row r="1606" spans="1:14" ht="14.45" customHeight="1" x14ac:dyDescent="0.2">
      <c r="A1606" s="729" t="s">
        <v>615</v>
      </c>
      <c r="B1606" s="730" t="s">
        <v>616</v>
      </c>
      <c r="C1606" s="731" t="s">
        <v>645</v>
      </c>
      <c r="D1606" s="732" t="s">
        <v>646</v>
      </c>
      <c r="E1606" s="733">
        <v>50113013</v>
      </c>
      <c r="F1606" s="732" t="s">
        <v>1715</v>
      </c>
      <c r="G1606" s="731" t="s">
        <v>655</v>
      </c>
      <c r="H1606" s="731">
        <v>117170</v>
      </c>
      <c r="I1606" s="731">
        <v>17170</v>
      </c>
      <c r="J1606" s="731" t="s">
        <v>1736</v>
      </c>
      <c r="K1606" s="731" t="s">
        <v>1737</v>
      </c>
      <c r="L1606" s="734">
        <v>72.839999999999989</v>
      </c>
      <c r="M1606" s="734">
        <v>1</v>
      </c>
      <c r="N1606" s="735">
        <v>72.839999999999989</v>
      </c>
    </row>
    <row r="1607" spans="1:14" ht="14.45" customHeight="1" x14ac:dyDescent="0.2">
      <c r="A1607" s="729" t="s">
        <v>615</v>
      </c>
      <c r="B1607" s="730" t="s">
        <v>616</v>
      </c>
      <c r="C1607" s="731" t="s">
        <v>645</v>
      </c>
      <c r="D1607" s="732" t="s">
        <v>646</v>
      </c>
      <c r="E1607" s="733">
        <v>50113013</v>
      </c>
      <c r="F1607" s="732" t="s">
        <v>1715</v>
      </c>
      <c r="G1607" s="731" t="s">
        <v>655</v>
      </c>
      <c r="H1607" s="731">
        <v>101066</v>
      </c>
      <c r="I1607" s="731">
        <v>1066</v>
      </c>
      <c r="J1607" s="731" t="s">
        <v>1761</v>
      </c>
      <c r="K1607" s="731" t="s">
        <v>1762</v>
      </c>
      <c r="L1607" s="734">
        <v>56.859999999999992</v>
      </c>
      <c r="M1607" s="734">
        <v>1</v>
      </c>
      <c r="N1607" s="735">
        <v>56.859999999999992</v>
      </c>
    </row>
    <row r="1608" spans="1:14" ht="14.45" customHeight="1" x14ac:dyDescent="0.2">
      <c r="A1608" s="729" t="s">
        <v>615</v>
      </c>
      <c r="B1608" s="730" t="s">
        <v>616</v>
      </c>
      <c r="C1608" s="731" t="s">
        <v>645</v>
      </c>
      <c r="D1608" s="732" t="s">
        <v>646</v>
      </c>
      <c r="E1608" s="733">
        <v>50113013</v>
      </c>
      <c r="F1608" s="732" t="s">
        <v>1715</v>
      </c>
      <c r="G1608" s="731" t="s">
        <v>655</v>
      </c>
      <c r="H1608" s="731">
        <v>148261</v>
      </c>
      <c r="I1608" s="731">
        <v>48261</v>
      </c>
      <c r="J1608" s="731" t="s">
        <v>1761</v>
      </c>
      <c r="K1608" s="731" t="s">
        <v>2258</v>
      </c>
      <c r="L1608" s="734">
        <v>68.92</v>
      </c>
      <c r="M1608" s="734">
        <v>1</v>
      </c>
      <c r="N1608" s="735">
        <v>68.92</v>
      </c>
    </row>
    <row r="1609" spans="1:14" ht="14.45" customHeight="1" x14ac:dyDescent="0.2">
      <c r="A1609" s="729" t="s">
        <v>615</v>
      </c>
      <c r="B1609" s="730" t="s">
        <v>616</v>
      </c>
      <c r="C1609" s="731" t="s">
        <v>648</v>
      </c>
      <c r="D1609" s="732" t="s">
        <v>649</v>
      </c>
      <c r="E1609" s="733">
        <v>50113016</v>
      </c>
      <c r="F1609" s="732" t="s">
        <v>2343</v>
      </c>
      <c r="G1609" s="731" t="s">
        <v>655</v>
      </c>
      <c r="H1609" s="731">
        <v>149321</v>
      </c>
      <c r="I1609" s="731">
        <v>149321</v>
      </c>
      <c r="J1609" s="731" t="s">
        <v>2377</v>
      </c>
      <c r="K1609" s="731" t="s">
        <v>689</v>
      </c>
      <c r="L1609" s="734">
        <v>65309.166153846149</v>
      </c>
      <c r="M1609" s="734">
        <v>26</v>
      </c>
      <c r="N1609" s="735">
        <v>1698038.3199999998</v>
      </c>
    </row>
    <row r="1610" spans="1:14" ht="14.45" customHeight="1" x14ac:dyDescent="0.2">
      <c r="A1610" s="729" t="s">
        <v>615</v>
      </c>
      <c r="B1610" s="730" t="s">
        <v>616</v>
      </c>
      <c r="C1610" s="731" t="s">
        <v>648</v>
      </c>
      <c r="D1610" s="732" t="s">
        <v>649</v>
      </c>
      <c r="E1610" s="733">
        <v>50113016</v>
      </c>
      <c r="F1610" s="732" t="s">
        <v>2343</v>
      </c>
      <c r="G1610" s="731" t="s">
        <v>655</v>
      </c>
      <c r="H1610" s="731">
        <v>849710</v>
      </c>
      <c r="I1610" s="731">
        <v>149318</v>
      </c>
      <c r="J1610" s="731" t="s">
        <v>2378</v>
      </c>
      <c r="K1610" s="731" t="s">
        <v>692</v>
      </c>
      <c r="L1610" s="734">
        <v>42515</v>
      </c>
      <c r="M1610" s="734">
        <v>5</v>
      </c>
      <c r="N1610" s="735">
        <v>212575</v>
      </c>
    </row>
    <row r="1611" spans="1:14" ht="14.45" customHeight="1" x14ac:dyDescent="0.2">
      <c r="A1611" s="729" t="s">
        <v>615</v>
      </c>
      <c r="B1611" s="730" t="s">
        <v>616</v>
      </c>
      <c r="C1611" s="731" t="s">
        <v>648</v>
      </c>
      <c r="D1611" s="732" t="s">
        <v>649</v>
      </c>
      <c r="E1611" s="733">
        <v>50113016</v>
      </c>
      <c r="F1611" s="732" t="s">
        <v>2343</v>
      </c>
      <c r="G1611" s="731" t="s">
        <v>655</v>
      </c>
      <c r="H1611" s="731">
        <v>502138</v>
      </c>
      <c r="I1611" s="731">
        <v>219362</v>
      </c>
      <c r="J1611" s="731" t="s">
        <v>2379</v>
      </c>
      <c r="K1611" s="731" t="s">
        <v>2380</v>
      </c>
      <c r="L1611" s="734">
        <v>71548.400000000009</v>
      </c>
      <c r="M1611" s="734">
        <v>12</v>
      </c>
      <c r="N1611" s="735">
        <v>858580.80000000016</v>
      </c>
    </row>
    <row r="1612" spans="1:14" ht="14.45" customHeight="1" x14ac:dyDescent="0.2">
      <c r="A1612" s="729" t="s">
        <v>615</v>
      </c>
      <c r="B1612" s="730" t="s">
        <v>616</v>
      </c>
      <c r="C1612" s="731" t="s">
        <v>648</v>
      </c>
      <c r="D1612" s="732" t="s">
        <v>649</v>
      </c>
      <c r="E1612" s="733">
        <v>50113016</v>
      </c>
      <c r="F1612" s="732" t="s">
        <v>2343</v>
      </c>
      <c r="G1612" s="731" t="s">
        <v>662</v>
      </c>
      <c r="H1612" s="731">
        <v>128397</v>
      </c>
      <c r="I1612" s="731">
        <v>28397</v>
      </c>
      <c r="J1612" s="731" t="s">
        <v>2381</v>
      </c>
      <c r="K1612" s="731" t="s">
        <v>2382</v>
      </c>
      <c r="L1612" s="734">
        <v>22928.323621104202</v>
      </c>
      <c r="M1612" s="734">
        <v>434.69699899999955</v>
      </c>
      <c r="N1612" s="735">
        <v>9966873.4701947998</v>
      </c>
    </row>
    <row r="1613" spans="1:14" ht="14.45" customHeight="1" x14ac:dyDescent="0.2">
      <c r="A1613" s="729" t="s">
        <v>615</v>
      </c>
      <c r="B1613" s="730" t="s">
        <v>616</v>
      </c>
      <c r="C1613" s="731" t="s">
        <v>648</v>
      </c>
      <c r="D1613" s="732" t="s">
        <v>649</v>
      </c>
      <c r="E1613" s="733">
        <v>50113016</v>
      </c>
      <c r="F1613" s="732" t="s">
        <v>2343</v>
      </c>
      <c r="G1613" s="731" t="s">
        <v>662</v>
      </c>
      <c r="H1613" s="731">
        <v>128396</v>
      </c>
      <c r="I1613" s="731">
        <v>28396</v>
      </c>
      <c r="J1613" s="731" t="s">
        <v>2381</v>
      </c>
      <c r="K1613" s="731" t="s">
        <v>2383</v>
      </c>
      <c r="L1613" s="734">
        <v>5698.4543840857241</v>
      </c>
      <c r="M1613" s="734">
        <v>680.63399999999945</v>
      </c>
      <c r="N1613" s="735">
        <v>3878561.8012577994</v>
      </c>
    </row>
    <row r="1614" spans="1:14" ht="14.45" customHeight="1" x14ac:dyDescent="0.2">
      <c r="A1614" s="729" t="s">
        <v>615</v>
      </c>
      <c r="B1614" s="730" t="s">
        <v>616</v>
      </c>
      <c r="C1614" s="731" t="s">
        <v>648</v>
      </c>
      <c r="D1614" s="732" t="s">
        <v>649</v>
      </c>
      <c r="E1614" s="733">
        <v>50113016</v>
      </c>
      <c r="F1614" s="732" t="s">
        <v>2343</v>
      </c>
      <c r="G1614" s="731" t="s">
        <v>655</v>
      </c>
      <c r="H1614" s="731">
        <v>222464</v>
      </c>
      <c r="I1614" s="731">
        <v>222464</v>
      </c>
      <c r="J1614" s="731" t="s">
        <v>2384</v>
      </c>
      <c r="K1614" s="731" t="s">
        <v>2385</v>
      </c>
      <c r="L1614" s="734">
        <v>14003.675693670939</v>
      </c>
      <c r="M1614" s="734">
        <v>120</v>
      </c>
      <c r="N1614" s="735">
        <v>1680441.0832405128</v>
      </c>
    </row>
    <row r="1615" spans="1:14" ht="14.45" customHeight="1" x14ac:dyDescent="0.2">
      <c r="A1615" s="729" t="s">
        <v>615</v>
      </c>
      <c r="B1615" s="730" t="s">
        <v>616</v>
      </c>
      <c r="C1615" s="731" t="s">
        <v>648</v>
      </c>
      <c r="D1615" s="732" t="s">
        <v>649</v>
      </c>
      <c r="E1615" s="733">
        <v>50113016</v>
      </c>
      <c r="F1615" s="732" t="s">
        <v>2343</v>
      </c>
      <c r="G1615" s="731" t="s">
        <v>662</v>
      </c>
      <c r="H1615" s="731">
        <v>238221</v>
      </c>
      <c r="I1615" s="731">
        <v>238221</v>
      </c>
      <c r="J1615" s="731" t="s">
        <v>2386</v>
      </c>
      <c r="K1615" s="731" t="s">
        <v>2387</v>
      </c>
      <c r="L1615" s="734">
        <v>26908.037499999995</v>
      </c>
      <c r="M1615" s="734">
        <v>20</v>
      </c>
      <c r="N1615" s="735">
        <v>538160.74999999988</v>
      </c>
    </row>
    <row r="1616" spans="1:14" ht="14.45" customHeight="1" x14ac:dyDescent="0.2">
      <c r="A1616" s="729" t="s">
        <v>615</v>
      </c>
      <c r="B1616" s="730" t="s">
        <v>616</v>
      </c>
      <c r="C1616" s="731" t="s">
        <v>648</v>
      </c>
      <c r="D1616" s="732" t="s">
        <v>649</v>
      </c>
      <c r="E1616" s="733">
        <v>50113016</v>
      </c>
      <c r="F1616" s="732" t="s">
        <v>2343</v>
      </c>
      <c r="G1616" s="731" t="s">
        <v>655</v>
      </c>
      <c r="H1616" s="731">
        <v>219028</v>
      </c>
      <c r="I1616" s="731">
        <v>219028</v>
      </c>
      <c r="J1616" s="731" t="s">
        <v>2388</v>
      </c>
      <c r="K1616" s="731" t="s">
        <v>2389</v>
      </c>
      <c r="L1616" s="734">
        <v>86202.709999999977</v>
      </c>
      <c r="M1616" s="734">
        <v>97</v>
      </c>
      <c r="N1616" s="735">
        <v>8361662.8699999973</v>
      </c>
    </row>
    <row r="1617" spans="1:14" ht="14.45" customHeight="1" x14ac:dyDescent="0.2">
      <c r="A1617" s="729" t="s">
        <v>615</v>
      </c>
      <c r="B1617" s="730" t="s">
        <v>616</v>
      </c>
      <c r="C1617" s="731" t="s">
        <v>648</v>
      </c>
      <c r="D1617" s="732" t="s">
        <v>649</v>
      </c>
      <c r="E1617" s="733">
        <v>50113016</v>
      </c>
      <c r="F1617" s="732" t="s">
        <v>2343</v>
      </c>
      <c r="G1617" s="731" t="s">
        <v>655</v>
      </c>
      <c r="H1617" s="731">
        <v>219026</v>
      </c>
      <c r="I1617" s="731">
        <v>219026</v>
      </c>
      <c r="J1617" s="731" t="s">
        <v>2388</v>
      </c>
      <c r="K1617" s="731" t="s">
        <v>826</v>
      </c>
      <c r="L1617" s="734">
        <v>86586.78</v>
      </c>
      <c r="M1617" s="734">
        <v>20</v>
      </c>
      <c r="N1617" s="735">
        <v>1731735.6</v>
      </c>
    </row>
    <row r="1618" spans="1:14" ht="14.45" customHeight="1" x14ac:dyDescent="0.2">
      <c r="A1618" s="729" t="s">
        <v>615</v>
      </c>
      <c r="B1618" s="730" t="s">
        <v>616</v>
      </c>
      <c r="C1618" s="731" t="s">
        <v>648</v>
      </c>
      <c r="D1618" s="732" t="s">
        <v>649</v>
      </c>
      <c r="E1618" s="733">
        <v>50113016</v>
      </c>
      <c r="F1618" s="732" t="s">
        <v>2343</v>
      </c>
      <c r="G1618" s="731" t="s">
        <v>655</v>
      </c>
      <c r="H1618" s="731">
        <v>219030</v>
      </c>
      <c r="I1618" s="731">
        <v>219030</v>
      </c>
      <c r="J1618" s="731" t="s">
        <v>2388</v>
      </c>
      <c r="K1618" s="731" t="s">
        <v>2390</v>
      </c>
      <c r="L1618" s="734">
        <v>86202.709999999977</v>
      </c>
      <c r="M1618" s="734">
        <v>53</v>
      </c>
      <c r="N1618" s="735">
        <v>4568743.629999999</v>
      </c>
    </row>
    <row r="1619" spans="1:14" ht="14.45" customHeight="1" x14ac:dyDescent="0.2">
      <c r="A1619" s="729" t="s">
        <v>615</v>
      </c>
      <c r="B1619" s="730" t="s">
        <v>616</v>
      </c>
      <c r="C1619" s="731" t="s">
        <v>648</v>
      </c>
      <c r="D1619" s="732" t="s">
        <v>649</v>
      </c>
      <c r="E1619" s="733">
        <v>50113016</v>
      </c>
      <c r="F1619" s="732" t="s">
        <v>2343</v>
      </c>
      <c r="G1619" s="731" t="s">
        <v>329</v>
      </c>
      <c r="H1619" s="731">
        <v>28763</v>
      </c>
      <c r="I1619" s="731">
        <v>28763</v>
      </c>
      <c r="J1619" s="731" t="s">
        <v>2391</v>
      </c>
      <c r="K1619" s="731" t="s">
        <v>2392</v>
      </c>
      <c r="L1619" s="734">
        <v>21779.120000000006</v>
      </c>
      <c r="M1619" s="734">
        <v>45.999999999999986</v>
      </c>
      <c r="N1619" s="735">
        <v>1001839.5199999999</v>
      </c>
    </row>
    <row r="1620" spans="1:14" ht="14.45" customHeight="1" x14ac:dyDescent="0.2">
      <c r="A1620" s="729" t="s">
        <v>615</v>
      </c>
      <c r="B1620" s="730" t="s">
        <v>616</v>
      </c>
      <c r="C1620" s="731" t="s">
        <v>648</v>
      </c>
      <c r="D1620" s="732" t="s">
        <v>649</v>
      </c>
      <c r="E1620" s="733">
        <v>50113016</v>
      </c>
      <c r="F1620" s="732" t="s">
        <v>2343</v>
      </c>
      <c r="G1620" s="731" t="s">
        <v>662</v>
      </c>
      <c r="H1620" s="731">
        <v>128761</v>
      </c>
      <c r="I1620" s="731">
        <v>28761</v>
      </c>
      <c r="J1620" s="731" t="s">
        <v>2393</v>
      </c>
      <c r="K1620" s="731" t="s">
        <v>2394</v>
      </c>
      <c r="L1620" s="734">
        <v>4744.311488343048</v>
      </c>
      <c r="M1620" s="734">
        <v>1712.8149999999996</v>
      </c>
      <c r="N1620" s="735">
        <v>8126127.8819062952</v>
      </c>
    </row>
    <row r="1621" spans="1:14" ht="14.45" customHeight="1" x14ac:dyDescent="0.2">
      <c r="A1621" s="729" t="s">
        <v>615</v>
      </c>
      <c r="B1621" s="730" t="s">
        <v>616</v>
      </c>
      <c r="C1621" s="731" t="s">
        <v>648</v>
      </c>
      <c r="D1621" s="732" t="s">
        <v>649</v>
      </c>
      <c r="E1621" s="733">
        <v>50113016</v>
      </c>
      <c r="F1621" s="732" t="s">
        <v>2343</v>
      </c>
      <c r="G1621" s="731" t="s">
        <v>655</v>
      </c>
      <c r="H1621" s="731">
        <v>194286</v>
      </c>
      <c r="I1621" s="731">
        <v>194286</v>
      </c>
      <c r="J1621" s="731" t="s">
        <v>2395</v>
      </c>
      <c r="K1621" s="731" t="s">
        <v>2396</v>
      </c>
      <c r="L1621" s="734">
        <v>275</v>
      </c>
      <c r="M1621" s="734">
        <v>11</v>
      </c>
      <c r="N1621" s="735">
        <v>3025</v>
      </c>
    </row>
    <row r="1622" spans="1:14" ht="14.45" customHeight="1" x14ac:dyDescent="0.2">
      <c r="A1622" s="729" t="s">
        <v>615</v>
      </c>
      <c r="B1622" s="730" t="s">
        <v>616</v>
      </c>
      <c r="C1622" s="731" t="s">
        <v>648</v>
      </c>
      <c r="D1622" s="732" t="s">
        <v>649</v>
      </c>
      <c r="E1622" s="733">
        <v>50113016</v>
      </c>
      <c r="F1622" s="732" t="s">
        <v>2343</v>
      </c>
      <c r="G1622" s="731" t="s">
        <v>655</v>
      </c>
      <c r="H1622" s="731">
        <v>501975</v>
      </c>
      <c r="I1622" s="731">
        <v>194286</v>
      </c>
      <c r="J1622" s="731" t="s">
        <v>2397</v>
      </c>
      <c r="K1622" s="731" t="s">
        <v>2398</v>
      </c>
      <c r="L1622" s="734">
        <v>81862.990000000049</v>
      </c>
      <c r="M1622" s="734">
        <v>32</v>
      </c>
      <c r="N1622" s="735">
        <v>2619615.6800000016</v>
      </c>
    </row>
    <row r="1623" spans="1:14" ht="14.45" customHeight="1" x14ac:dyDescent="0.2">
      <c r="A1623" s="729" t="s">
        <v>615</v>
      </c>
      <c r="B1623" s="730" t="s">
        <v>616</v>
      </c>
      <c r="C1623" s="731" t="s">
        <v>648</v>
      </c>
      <c r="D1623" s="732" t="s">
        <v>649</v>
      </c>
      <c r="E1623" s="733">
        <v>50113016</v>
      </c>
      <c r="F1623" s="732" t="s">
        <v>2343</v>
      </c>
      <c r="G1623" s="731" t="s">
        <v>662</v>
      </c>
      <c r="H1623" s="731">
        <v>238354</v>
      </c>
      <c r="I1623" s="731">
        <v>238354</v>
      </c>
      <c r="J1623" s="731" t="s">
        <v>2344</v>
      </c>
      <c r="K1623" s="731" t="s">
        <v>2345</v>
      </c>
      <c r="L1623" s="734">
        <v>37189.310018345146</v>
      </c>
      <c r="M1623" s="734">
        <v>56</v>
      </c>
      <c r="N1623" s="735">
        <v>2082601.3610273281</v>
      </c>
    </row>
    <row r="1624" spans="1:14" ht="14.45" customHeight="1" x14ac:dyDescent="0.2">
      <c r="A1624" s="729" t="s">
        <v>615</v>
      </c>
      <c r="B1624" s="730" t="s">
        <v>616</v>
      </c>
      <c r="C1624" s="731" t="s">
        <v>648</v>
      </c>
      <c r="D1624" s="732" t="s">
        <v>649</v>
      </c>
      <c r="E1624" s="733">
        <v>50113016</v>
      </c>
      <c r="F1624" s="732" t="s">
        <v>2343</v>
      </c>
      <c r="G1624" s="731" t="s">
        <v>655</v>
      </c>
      <c r="H1624" s="731">
        <v>225557</v>
      </c>
      <c r="I1624" s="731">
        <v>225557</v>
      </c>
      <c r="J1624" s="731" t="s">
        <v>2399</v>
      </c>
      <c r="K1624" s="731" t="s">
        <v>2400</v>
      </c>
      <c r="L1624" s="734">
        <v>42582.99</v>
      </c>
      <c r="M1624" s="734">
        <v>5</v>
      </c>
      <c r="N1624" s="735">
        <v>212914.94999999998</v>
      </c>
    </row>
    <row r="1625" spans="1:14" ht="14.45" customHeight="1" x14ac:dyDescent="0.2">
      <c r="A1625" s="729" t="s">
        <v>615</v>
      </c>
      <c r="B1625" s="730" t="s">
        <v>616</v>
      </c>
      <c r="C1625" s="731" t="s">
        <v>648</v>
      </c>
      <c r="D1625" s="732" t="s">
        <v>649</v>
      </c>
      <c r="E1625" s="733">
        <v>50113016</v>
      </c>
      <c r="F1625" s="732" t="s">
        <v>2343</v>
      </c>
      <c r="G1625" s="731" t="s">
        <v>655</v>
      </c>
      <c r="H1625" s="731">
        <v>28386</v>
      </c>
      <c r="I1625" s="731">
        <v>28386</v>
      </c>
      <c r="J1625" s="731" t="s">
        <v>2401</v>
      </c>
      <c r="K1625" s="731" t="s">
        <v>2402</v>
      </c>
      <c r="L1625" s="734">
        <v>42553.629999999932</v>
      </c>
      <c r="M1625" s="734">
        <v>68</v>
      </c>
      <c r="N1625" s="735">
        <v>2893646.8399999952</v>
      </c>
    </row>
    <row r="1626" spans="1:14" ht="14.45" customHeight="1" x14ac:dyDescent="0.2">
      <c r="A1626" s="729" t="s">
        <v>615</v>
      </c>
      <c r="B1626" s="730" t="s">
        <v>616</v>
      </c>
      <c r="C1626" s="731" t="s">
        <v>648</v>
      </c>
      <c r="D1626" s="732" t="s">
        <v>649</v>
      </c>
      <c r="E1626" s="733">
        <v>50113016</v>
      </c>
      <c r="F1626" s="732" t="s">
        <v>2343</v>
      </c>
      <c r="G1626" s="731" t="s">
        <v>655</v>
      </c>
      <c r="H1626" s="731">
        <v>128028</v>
      </c>
      <c r="I1626" s="731">
        <v>28028</v>
      </c>
      <c r="J1626" s="731" t="s">
        <v>2401</v>
      </c>
      <c r="K1626" s="731" t="s">
        <v>2403</v>
      </c>
      <c r="L1626" s="734">
        <v>14184.539998065045</v>
      </c>
      <c r="M1626" s="734">
        <v>482</v>
      </c>
      <c r="N1626" s="735">
        <v>6836948.2790673515</v>
      </c>
    </row>
    <row r="1627" spans="1:14" ht="14.45" customHeight="1" x14ac:dyDescent="0.2">
      <c r="A1627" s="729" t="s">
        <v>615</v>
      </c>
      <c r="B1627" s="730" t="s">
        <v>616</v>
      </c>
      <c r="C1627" s="731" t="s">
        <v>648</v>
      </c>
      <c r="D1627" s="732" t="s">
        <v>649</v>
      </c>
      <c r="E1627" s="733">
        <v>50113016</v>
      </c>
      <c r="F1627" s="732" t="s">
        <v>2343</v>
      </c>
      <c r="G1627" s="731" t="s">
        <v>655</v>
      </c>
      <c r="H1627" s="731">
        <v>168084</v>
      </c>
      <c r="I1627" s="731">
        <v>168084</v>
      </c>
      <c r="J1627" s="731" t="s">
        <v>2404</v>
      </c>
      <c r="K1627" s="731" t="s">
        <v>2405</v>
      </c>
      <c r="L1627" s="734">
        <v>8869.6187348927888</v>
      </c>
      <c r="M1627" s="734">
        <v>113.99999999999999</v>
      </c>
      <c r="N1627" s="735">
        <v>1011136.5357777778</v>
      </c>
    </row>
    <row r="1628" spans="1:14" ht="14.45" customHeight="1" x14ac:dyDescent="0.2">
      <c r="A1628" s="729" t="s">
        <v>615</v>
      </c>
      <c r="B1628" s="730" t="s">
        <v>616</v>
      </c>
      <c r="C1628" s="731" t="s">
        <v>648</v>
      </c>
      <c r="D1628" s="732" t="s">
        <v>649</v>
      </c>
      <c r="E1628" s="733">
        <v>50113016</v>
      </c>
      <c r="F1628" s="732" t="s">
        <v>2343</v>
      </c>
      <c r="G1628" s="731" t="s">
        <v>329</v>
      </c>
      <c r="H1628" s="731">
        <v>125555</v>
      </c>
      <c r="I1628" s="731">
        <v>25555</v>
      </c>
      <c r="J1628" s="731" t="s">
        <v>2406</v>
      </c>
      <c r="K1628" s="731" t="s">
        <v>2407</v>
      </c>
      <c r="L1628" s="734">
        <v>7855.5399684514396</v>
      </c>
      <c r="M1628" s="734">
        <v>448.37799999999976</v>
      </c>
      <c r="N1628" s="735">
        <v>3522251.2999743177</v>
      </c>
    </row>
    <row r="1629" spans="1:14" ht="14.45" customHeight="1" x14ac:dyDescent="0.2">
      <c r="A1629" s="729" t="s">
        <v>615</v>
      </c>
      <c r="B1629" s="730" t="s">
        <v>616</v>
      </c>
      <c r="C1629" s="731" t="s">
        <v>648</v>
      </c>
      <c r="D1629" s="732" t="s">
        <v>649</v>
      </c>
      <c r="E1629" s="733">
        <v>50113016</v>
      </c>
      <c r="F1629" s="732" t="s">
        <v>2343</v>
      </c>
      <c r="G1629" s="731" t="s">
        <v>662</v>
      </c>
      <c r="H1629" s="731">
        <v>185368</v>
      </c>
      <c r="I1629" s="731">
        <v>185368</v>
      </c>
      <c r="J1629" s="731" t="s">
        <v>2408</v>
      </c>
      <c r="K1629" s="731" t="s">
        <v>2409</v>
      </c>
      <c r="L1629" s="734">
        <v>23660.834913454542</v>
      </c>
      <c r="M1629" s="734">
        <v>605</v>
      </c>
      <c r="N1629" s="735">
        <v>14314805.122639999</v>
      </c>
    </row>
    <row r="1630" spans="1:14" ht="14.45" customHeight="1" x14ac:dyDescent="0.2">
      <c r="A1630" s="729" t="s">
        <v>615</v>
      </c>
      <c r="B1630" s="730" t="s">
        <v>616</v>
      </c>
      <c r="C1630" s="731" t="s">
        <v>648</v>
      </c>
      <c r="D1630" s="732" t="s">
        <v>649</v>
      </c>
      <c r="E1630" s="733">
        <v>50113016</v>
      </c>
      <c r="F1630" s="732" t="s">
        <v>2343</v>
      </c>
      <c r="G1630" s="731" t="s">
        <v>662</v>
      </c>
      <c r="H1630" s="731">
        <v>238818</v>
      </c>
      <c r="I1630" s="731">
        <v>238818</v>
      </c>
      <c r="J1630" s="731" t="s">
        <v>2346</v>
      </c>
      <c r="K1630" s="731" t="s">
        <v>2347</v>
      </c>
      <c r="L1630" s="734">
        <v>29368.900000000012</v>
      </c>
      <c r="M1630" s="734">
        <v>25</v>
      </c>
      <c r="N1630" s="735">
        <v>734222.50000000035</v>
      </c>
    </row>
    <row r="1631" spans="1:14" ht="14.45" customHeight="1" x14ac:dyDescent="0.2">
      <c r="A1631" s="729" t="s">
        <v>615</v>
      </c>
      <c r="B1631" s="730" t="s">
        <v>616</v>
      </c>
      <c r="C1631" s="731" t="s">
        <v>648</v>
      </c>
      <c r="D1631" s="732" t="s">
        <v>649</v>
      </c>
      <c r="E1631" s="733">
        <v>50113016</v>
      </c>
      <c r="F1631" s="732" t="s">
        <v>2343</v>
      </c>
      <c r="G1631" s="731" t="s">
        <v>662</v>
      </c>
      <c r="H1631" s="731">
        <v>238820</v>
      </c>
      <c r="I1631" s="731">
        <v>238820</v>
      </c>
      <c r="J1631" s="731" t="s">
        <v>2346</v>
      </c>
      <c r="K1631" s="731" t="s">
        <v>2348</v>
      </c>
      <c r="L1631" s="734">
        <v>29368.900000000016</v>
      </c>
      <c r="M1631" s="734">
        <v>32</v>
      </c>
      <c r="N1631" s="735">
        <v>939804.80000000051</v>
      </c>
    </row>
    <row r="1632" spans="1:14" ht="14.45" customHeight="1" x14ac:dyDescent="0.2">
      <c r="A1632" s="729" t="s">
        <v>615</v>
      </c>
      <c r="B1632" s="730" t="s">
        <v>616</v>
      </c>
      <c r="C1632" s="731" t="s">
        <v>648</v>
      </c>
      <c r="D1632" s="732" t="s">
        <v>649</v>
      </c>
      <c r="E1632" s="733">
        <v>50113016</v>
      </c>
      <c r="F1632" s="732" t="s">
        <v>2343</v>
      </c>
      <c r="G1632" s="731" t="s">
        <v>662</v>
      </c>
      <c r="H1632" s="731">
        <v>238816</v>
      </c>
      <c r="I1632" s="731">
        <v>238816</v>
      </c>
      <c r="J1632" s="731" t="s">
        <v>2346</v>
      </c>
      <c r="K1632" s="731" t="s">
        <v>2410</v>
      </c>
      <c r="L1632" s="734">
        <v>29368.900000000005</v>
      </c>
      <c r="M1632" s="734">
        <v>3</v>
      </c>
      <c r="N1632" s="735">
        <v>88106.700000000012</v>
      </c>
    </row>
    <row r="1633" spans="1:14" ht="14.45" customHeight="1" x14ac:dyDescent="0.2">
      <c r="A1633" s="729" t="s">
        <v>615</v>
      </c>
      <c r="B1633" s="730" t="s">
        <v>616</v>
      </c>
      <c r="C1633" s="731" t="s">
        <v>648</v>
      </c>
      <c r="D1633" s="732" t="s">
        <v>649</v>
      </c>
      <c r="E1633" s="733">
        <v>50113016</v>
      </c>
      <c r="F1633" s="732" t="s">
        <v>2343</v>
      </c>
      <c r="G1633" s="731" t="s">
        <v>662</v>
      </c>
      <c r="H1633" s="731">
        <v>193517</v>
      </c>
      <c r="I1633" s="731">
        <v>193517</v>
      </c>
      <c r="J1633" s="731" t="s">
        <v>2411</v>
      </c>
      <c r="K1633" s="731" t="s">
        <v>2412</v>
      </c>
      <c r="L1633" s="734">
        <v>14161.199999999999</v>
      </c>
      <c r="M1633" s="734">
        <v>6</v>
      </c>
      <c r="N1633" s="735">
        <v>84967.2</v>
      </c>
    </row>
    <row r="1634" spans="1:14" ht="14.45" customHeight="1" x14ac:dyDescent="0.2">
      <c r="A1634" s="729" t="s">
        <v>615</v>
      </c>
      <c r="B1634" s="730" t="s">
        <v>616</v>
      </c>
      <c r="C1634" s="731" t="s">
        <v>648</v>
      </c>
      <c r="D1634" s="732" t="s">
        <v>649</v>
      </c>
      <c r="E1634" s="733">
        <v>50113016</v>
      </c>
      <c r="F1634" s="732" t="s">
        <v>2343</v>
      </c>
      <c r="G1634" s="731" t="s">
        <v>662</v>
      </c>
      <c r="H1634" s="731">
        <v>193520</v>
      </c>
      <c r="I1634" s="731">
        <v>193520</v>
      </c>
      <c r="J1634" s="731" t="s">
        <v>2413</v>
      </c>
      <c r="K1634" s="731" t="s">
        <v>2414</v>
      </c>
      <c r="L1634" s="734">
        <v>55499.19999999999</v>
      </c>
      <c r="M1634" s="734">
        <v>12</v>
      </c>
      <c r="N1634" s="735">
        <v>665990.39999999991</v>
      </c>
    </row>
    <row r="1635" spans="1:14" ht="14.45" customHeight="1" x14ac:dyDescent="0.2">
      <c r="A1635" s="729" t="s">
        <v>615</v>
      </c>
      <c r="B1635" s="730" t="s">
        <v>616</v>
      </c>
      <c r="C1635" s="731" t="s">
        <v>648</v>
      </c>
      <c r="D1635" s="732" t="s">
        <v>649</v>
      </c>
      <c r="E1635" s="733">
        <v>50113016</v>
      </c>
      <c r="F1635" s="732" t="s">
        <v>2343</v>
      </c>
      <c r="G1635" s="731" t="s">
        <v>655</v>
      </c>
      <c r="H1635" s="731">
        <v>149443</v>
      </c>
      <c r="I1635" s="731">
        <v>149443</v>
      </c>
      <c r="J1635" s="731" t="s">
        <v>2415</v>
      </c>
      <c r="K1635" s="731" t="s">
        <v>2416</v>
      </c>
      <c r="L1635" s="734">
        <v>3799.4590977113285</v>
      </c>
      <c r="M1635" s="734">
        <v>2</v>
      </c>
      <c r="N1635" s="735">
        <v>7598.9181954226569</v>
      </c>
    </row>
    <row r="1636" spans="1:14" ht="14.45" customHeight="1" x14ac:dyDescent="0.2">
      <c r="A1636" s="729" t="s">
        <v>615</v>
      </c>
      <c r="B1636" s="730" t="s">
        <v>616</v>
      </c>
      <c r="C1636" s="731" t="s">
        <v>648</v>
      </c>
      <c r="D1636" s="732" t="s">
        <v>649</v>
      </c>
      <c r="E1636" s="733">
        <v>50113016</v>
      </c>
      <c r="F1636" s="732" t="s">
        <v>2343</v>
      </c>
      <c r="G1636" s="731" t="s">
        <v>655</v>
      </c>
      <c r="H1636" s="731">
        <v>149418</v>
      </c>
      <c r="I1636" s="731">
        <v>149447</v>
      </c>
      <c r="J1636" s="731" t="s">
        <v>2415</v>
      </c>
      <c r="K1636" s="731" t="s">
        <v>2417</v>
      </c>
      <c r="L1636" s="734">
        <v>17255.105902288673</v>
      </c>
      <c r="M1636" s="734">
        <v>2</v>
      </c>
      <c r="N1636" s="735">
        <v>34510.211804577346</v>
      </c>
    </row>
    <row r="1637" spans="1:14" ht="14.45" customHeight="1" x14ac:dyDescent="0.2">
      <c r="A1637" s="729" t="s">
        <v>615</v>
      </c>
      <c r="B1637" s="730" t="s">
        <v>616</v>
      </c>
      <c r="C1637" s="731" t="s">
        <v>648</v>
      </c>
      <c r="D1637" s="732" t="s">
        <v>649</v>
      </c>
      <c r="E1637" s="733">
        <v>50113016</v>
      </c>
      <c r="F1637" s="732" t="s">
        <v>2343</v>
      </c>
      <c r="G1637" s="731" t="s">
        <v>662</v>
      </c>
      <c r="H1637" s="731">
        <v>500442</v>
      </c>
      <c r="I1637" s="731">
        <v>168043</v>
      </c>
      <c r="J1637" s="731" t="s">
        <v>2418</v>
      </c>
      <c r="K1637" s="731" t="s">
        <v>2419</v>
      </c>
      <c r="L1637" s="734">
        <v>89502.638162393152</v>
      </c>
      <c r="M1637" s="734">
        <v>39.000000000000007</v>
      </c>
      <c r="N1637" s="735">
        <v>3490602.8883333337</v>
      </c>
    </row>
    <row r="1638" spans="1:14" ht="14.45" customHeight="1" x14ac:dyDescent="0.2">
      <c r="A1638" s="729" t="s">
        <v>615</v>
      </c>
      <c r="B1638" s="730" t="s">
        <v>616</v>
      </c>
      <c r="C1638" s="731" t="s">
        <v>648</v>
      </c>
      <c r="D1638" s="732" t="s">
        <v>649</v>
      </c>
      <c r="E1638" s="733">
        <v>50113016</v>
      </c>
      <c r="F1638" s="732" t="s">
        <v>2343</v>
      </c>
      <c r="G1638" s="731" t="s">
        <v>662</v>
      </c>
      <c r="H1638" s="731">
        <v>194633</v>
      </c>
      <c r="I1638" s="731">
        <v>194633</v>
      </c>
      <c r="J1638" s="731" t="s">
        <v>2420</v>
      </c>
      <c r="K1638" s="731" t="s">
        <v>2421</v>
      </c>
      <c r="L1638" s="734">
        <v>41643.131092962474</v>
      </c>
      <c r="M1638" s="734">
        <v>145.26182349999996</v>
      </c>
      <c r="N1638" s="735">
        <v>6049157.1588132754</v>
      </c>
    </row>
    <row r="1639" spans="1:14" ht="14.45" customHeight="1" x14ac:dyDescent="0.2">
      <c r="A1639" s="729" t="s">
        <v>615</v>
      </c>
      <c r="B1639" s="730" t="s">
        <v>616</v>
      </c>
      <c r="C1639" s="731" t="s">
        <v>648</v>
      </c>
      <c r="D1639" s="732" t="s">
        <v>649</v>
      </c>
      <c r="E1639" s="733">
        <v>50113016</v>
      </c>
      <c r="F1639" s="732" t="s">
        <v>2343</v>
      </c>
      <c r="G1639" s="731" t="s">
        <v>662</v>
      </c>
      <c r="H1639" s="731">
        <v>194634</v>
      </c>
      <c r="I1639" s="731">
        <v>194634</v>
      </c>
      <c r="J1639" s="731" t="s">
        <v>2422</v>
      </c>
      <c r="K1639" s="731" t="s">
        <v>2423</v>
      </c>
      <c r="L1639" s="734">
        <v>66614.736857479045</v>
      </c>
      <c r="M1639" s="734">
        <v>81</v>
      </c>
      <c r="N1639" s="735">
        <v>5395793.6854558028</v>
      </c>
    </row>
    <row r="1640" spans="1:14" ht="14.45" customHeight="1" x14ac:dyDescent="0.2">
      <c r="A1640" s="729" t="s">
        <v>615</v>
      </c>
      <c r="B1640" s="730" t="s">
        <v>616</v>
      </c>
      <c r="C1640" s="731" t="s">
        <v>648</v>
      </c>
      <c r="D1640" s="732" t="s">
        <v>649</v>
      </c>
      <c r="E1640" s="733">
        <v>50113016</v>
      </c>
      <c r="F1640" s="732" t="s">
        <v>2343</v>
      </c>
      <c r="G1640" s="731" t="s">
        <v>655</v>
      </c>
      <c r="H1640" s="731">
        <v>209484</v>
      </c>
      <c r="I1640" s="731">
        <v>209484</v>
      </c>
      <c r="J1640" s="731" t="s">
        <v>2424</v>
      </c>
      <c r="K1640" s="731" t="s">
        <v>2425</v>
      </c>
      <c r="L1640" s="734">
        <v>39679.584882467119</v>
      </c>
      <c r="M1640" s="734">
        <v>192.001</v>
      </c>
      <c r="N1640" s="735">
        <v>7618519.9770185696</v>
      </c>
    </row>
    <row r="1641" spans="1:14" ht="14.45" customHeight="1" x14ac:dyDescent="0.2">
      <c r="A1641" s="729" t="s">
        <v>615</v>
      </c>
      <c r="B1641" s="730" t="s">
        <v>616</v>
      </c>
      <c r="C1641" s="731" t="s">
        <v>648</v>
      </c>
      <c r="D1641" s="732" t="s">
        <v>649</v>
      </c>
      <c r="E1641" s="733">
        <v>50113016</v>
      </c>
      <c r="F1641" s="732" t="s">
        <v>2343</v>
      </c>
      <c r="G1641" s="731" t="s">
        <v>655</v>
      </c>
      <c r="H1641" s="731">
        <v>210911</v>
      </c>
      <c r="I1641" s="731">
        <v>210911</v>
      </c>
      <c r="J1641" s="731" t="s">
        <v>2426</v>
      </c>
      <c r="K1641" s="731" t="s">
        <v>2427</v>
      </c>
      <c r="L1641" s="734">
        <v>21564.992408078124</v>
      </c>
      <c r="M1641" s="734">
        <v>31.999999999999993</v>
      </c>
      <c r="N1641" s="735">
        <v>690079.75705849985</v>
      </c>
    </row>
    <row r="1642" spans="1:14" ht="14.45" customHeight="1" x14ac:dyDescent="0.2">
      <c r="A1642" s="729" t="s">
        <v>615</v>
      </c>
      <c r="B1642" s="730" t="s">
        <v>616</v>
      </c>
      <c r="C1642" s="731" t="s">
        <v>648</v>
      </c>
      <c r="D1642" s="732" t="s">
        <v>649</v>
      </c>
      <c r="E1642" s="733">
        <v>50113016</v>
      </c>
      <c r="F1642" s="732" t="s">
        <v>2343</v>
      </c>
      <c r="G1642" s="731" t="s">
        <v>655</v>
      </c>
      <c r="H1642" s="731">
        <v>222398</v>
      </c>
      <c r="I1642" s="731">
        <v>222398</v>
      </c>
      <c r="J1642" s="731" t="s">
        <v>2349</v>
      </c>
      <c r="K1642" s="731" t="s">
        <v>2350</v>
      </c>
      <c r="L1642" s="734">
        <v>31099.999961084392</v>
      </c>
      <c r="M1642" s="734">
        <v>233</v>
      </c>
      <c r="N1642" s="735">
        <v>7246299.990932663</v>
      </c>
    </row>
    <row r="1643" spans="1:14" ht="14.45" customHeight="1" x14ac:dyDescent="0.2">
      <c r="A1643" s="729" t="s">
        <v>615</v>
      </c>
      <c r="B1643" s="730" t="s">
        <v>616</v>
      </c>
      <c r="C1643" s="731" t="s">
        <v>648</v>
      </c>
      <c r="D1643" s="732" t="s">
        <v>649</v>
      </c>
      <c r="E1643" s="733">
        <v>50113016</v>
      </c>
      <c r="F1643" s="732" t="s">
        <v>2343</v>
      </c>
      <c r="G1643" s="731" t="s">
        <v>655</v>
      </c>
      <c r="H1643" s="731">
        <v>210494</v>
      </c>
      <c r="I1643" s="731">
        <v>210494</v>
      </c>
      <c r="J1643" s="731" t="s">
        <v>2428</v>
      </c>
      <c r="K1643" s="731" t="s">
        <v>329</v>
      </c>
      <c r="L1643" s="734">
        <v>30554.72519083969</v>
      </c>
      <c r="M1643" s="734">
        <v>131</v>
      </c>
      <c r="N1643" s="735">
        <v>4002668.9999999995</v>
      </c>
    </row>
    <row r="1644" spans="1:14" ht="14.45" customHeight="1" x14ac:dyDescent="0.2">
      <c r="A1644" s="729" t="s">
        <v>615</v>
      </c>
      <c r="B1644" s="730" t="s">
        <v>616</v>
      </c>
      <c r="C1644" s="731" t="s">
        <v>648</v>
      </c>
      <c r="D1644" s="732" t="s">
        <v>649</v>
      </c>
      <c r="E1644" s="733">
        <v>50113016</v>
      </c>
      <c r="F1644" s="732" t="s">
        <v>2343</v>
      </c>
      <c r="G1644" s="731" t="s">
        <v>655</v>
      </c>
      <c r="H1644" s="731">
        <v>210493</v>
      </c>
      <c r="I1644" s="731">
        <v>210493</v>
      </c>
      <c r="J1644" s="731" t="s">
        <v>2429</v>
      </c>
      <c r="K1644" s="731" t="s">
        <v>329</v>
      </c>
      <c r="L1644" s="734">
        <v>29987.430000000022</v>
      </c>
      <c r="M1644" s="734">
        <v>37</v>
      </c>
      <c r="N1644" s="735">
        <v>1109534.9100000008</v>
      </c>
    </row>
    <row r="1645" spans="1:14" ht="14.45" customHeight="1" x14ac:dyDescent="0.2">
      <c r="A1645" s="729" t="s">
        <v>615</v>
      </c>
      <c r="B1645" s="730" t="s">
        <v>616</v>
      </c>
      <c r="C1645" s="731" t="s">
        <v>648</v>
      </c>
      <c r="D1645" s="732" t="s">
        <v>649</v>
      </c>
      <c r="E1645" s="733">
        <v>50113016</v>
      </c>
      <c r="F1645" s="732" t="s">
        <v>2343</v>
      </c>
      <c r="G1645" s="731" t="s">
        <v>655</v>
      </c>
      <c r="H1645" s="731">
        <v>238538</v>
      </c>
      <c r="I1645" s="731">
        <v>238538</v>
      </c>
      <c r="J1645" s="731" t="s">
        <v>2351</v>
      </c>
      <c r="K1645" s="731" t="s">
        <v>2352</v>
      </c>
      <c r="L1645" s="734">
        <v>146869.69999999998</v>
      </c>
      <c r="M1645" s="734">
        <v>3</v>
      </c>
      <c r="N1645" s="735">
        <v>440609.1</v>
      </c>
    </row>
    <row r="1646" spans="1:14" ht="14.45" customHeight="1" x14ac:dyDescent="0.2">
      <c r="A1646" s="729" t="s">
        <v>615</v>
      </c>
      <c r="B1646" s="730" t="s">
        <v>616</v>
      </c>
      <c r="C1646" s="731" t="s">
        <v>648</v>
      </c>
      <c r="D1646" s="732" t="s">
        <v>649</v>
      </c>
      <c r="E1646" s="733">
        <v>50113016</v>
      </c>
      <c r="F1646" s="732" t="s">
        <v>2343</v>
      </c>
      <c r="G1646" s="731" t="s">
        <v>655</v>
      </c>
      <c r="H1646" s="731">
        <v>209320</v>
      </c>
      <c r="I1646" s="731">
        <v>209320</v>
      </c>
      <c r="J1646" s="731" t="s">
        <v>2430</v>
      </c>
      <c r="K1646" s="731" t="s">
        <v>2431</v>
      </c>
      <c r="L1646" s="734">
        <v>12413.619999999997</v>
      </c>
      <c r="M1646" s="734">
        <v>53</v>
      </c>
      <c r="N1646" s="735">
        <v>657921.85999999987</v>
      </c>
    </row>
    <row r="1647" spans="1:14" ht="14.45" customHeight="1" x14ac:dyDescent="0.2">
      <c r="A1647" s="729" t="s">
        <v>615</v>
      </c>
      <c r="B1647" s="730" t="s">
        <v>616</v>
      </c>
      <c r="C1647" s="731" t="s">
        <v>648</v>
      </c>
      <c r="D1647" s="732" t="s">
        <v>649</v>
      </c>
      <c r="E1647" s="733">
        <v>50113016</v>
      </c>
      <c r="F1647" s="732" t="s">
        <v>2343</v>
      </c>
      <c r="G1647" s="731" t="s">
        <v>655</v>
      </c>
      <c r="H1647" s="731">
        <v>209323</v>
      </c>
      <c r="I1647" s="731">
        <v>209323</v>
      </c>
      <c r="J1647" s="731" t="s">
        <v>2432</v>
      </c>
      <c r="K1647" s="731" t="s">
        <v>2431</v>
      </c>
      <c r="L1647" s="734">
        <v>16606.290000000015</v>
      </c>
      <c r="M1647" s="734">
        <v>123</v>
      </c>
      <c r="N1647" s="735">
        <v>2042573.6700000018</v>
      </c>
    </row>
    <row r="1648" spans="1:14" ht="14.45" customHeight="1" x14ac:dyDescent="0.2">
      <c r="A1648" s="729" t="s">
        <v>615</v>
      </c>
      <c r="B1648" s="730" t="s">
        <v>616</v>
      </c>
      <c r="C1648" s="731" t="s">
        <v>648</v>
      </c>
      <c r="D1648" s="732" t="s">
        <v>649</v>
      </c>
      <c r="E1648" s="733">
        <v>50113016</v>
      </c>
      <c r="F1648" s="732" t="s">
        <v>2343</v>
      </c>
      <c r="G1648" s="731" t="s">
        <v>655</v>
      </c>
      <c r="H1648" s="731">
        <v>222935</v>
      </c>
      <c r="I1648" s="731">
        <v>222935</v>
      </c>
      <c r="J1648" s="731" t="s">
        <v>2353</v>
      </c>
      <c r="K1648" s="731" t="s">
        <v>2354</v>
      </c>
      <c r="L1648" s="734">
        <v>57298.99</v>
      </c>
      <c r="M1648" s="734">
        <v>2</v>
      </c>
      <c r="N1648" s="735">
        <v>114597.98</v>
      </c>
    </row>
    <row r="1649" spans="1:14" ht="14.45" customHeight="1" x14ac:dyDescent="0.2">
      <c r="A1649" s="729" t="s">
        <v>615</v>
      </c>
      <c r="B1649" s="730" t="s">
        <v>616</v>
      </c>
      <c r="C1649" s="731" t="s">
        <v>648</v>
      </c>
      <c r="D1649" s="732" t="s">
        <v>649</v>
      </c>
      <c r="E1649" s="733">
        <v>50113016</v>
      </c>
      <c r="F1649" s="732" t="s">
        <v>2343</v>
      </c>
      <c r="G1649" s="731" t="s">
        <v>655</v>
      </c>
      <c r="H1649" s="731">
        <v>222937</v>
      </c>
      <c r="I1649" s="731">
        <v>222937</v>
      </c>
      <c r="J1649" s="731" t="s">
        <v>2355</v>
      </c>
      <c r="K1649" s="731" t="s">
        <v>2356</v>
      </c>
      <c r="L1649" s="734">
        <v>57269.45116279077</v>
      </c>
      <c r="M1649" s="734">
        <v>86</v>
      </c>
      <c r="N1649" s="735">
        <v>4925172.8000000063</v>
      </c>
    </row>
    <row r="1650" spans="1:14" ht="14.45" customHeight="1" x14ac:dyDescent="0.2">
      <c r="A1650" s="729" t="s">
        <v>615</v>
      </c>
      <c r="B1650" s="730" t="s">
        <v>616</v>
      </c>
      <c r="C1650" s="731" t="s">
        <v>648</v>
      </c>
      <c r="D1650" s="732" t="s">
        <v>649</v>
      </c>
      <c r="E1650" s="733">
        <v>50113016</v>
      </c>
      <c r="F1650" s="732" t="s">
        <v>2343</v>
      </c>
      <c r="G1650" s="731" t="s">
        <v>655</v>
      </c>
      <c r="H1650" s="731">
        <v>210256</v>
      </c>
      <c r="I1650" s="731">
        <v>210256</v>
      </c>
      <c r="J1650" s="731" t="s">
        <v>2433</v>
      </c>
      <c r="K1650" s="731" t="s">
        <v>2434</v>
      </c>
      <c r="L1650" s="734">
        <v>114597.99000000014</v>
      </c>
      <c r="M1650" s="734">
        <v>85</v>
      </c>
      <c r="N1650" s="735">
        <v>9740829.1500000115</v>
      </c>
    </row>
    <row r="1651" spans="1:14" ht="14.45" customHeight="1" x14ac:dyDescent="0.2">
      <c r="A1651" s="729" t="s">
        <v>615</v>
      </c>
      <c r="B1651" s="730" t="s">
        <v>616</v>
      </c>
      <c r="C1651" s="731" t="s">
        <v>648</v>
      </c>
      <c r="D1651" s="732" t="s">
        <v>649</v>
      </c>
      <c r="E1651" s="733">
        <v>50113016</v>
      </c>
      <c r="F1651" s="732" t="s">
        <v>2343</v>
      </c>
      <c r="G1651" s="731" t="s">
        <v>655</v>
      </c>
      <c r="H1651" s="731">
        <v>210077</v>
      </c>
      <c r="I1651" s="731">
        <v>210077</v>
      </c>
      <c r="J1651" s="731" t="s">
        <v>2435</v>
      </c>
      <c r="K1651" s="731" t="s">
        <v>854</v>
      </c>
      <c r="L1651" s="734">
        <v>3300.0000125087527</v>
      </c>
      <c r="M1651" s="734">
        <v>155</v>
      </c>
      <c r="N1651" s="735">
        <v>511500.00193885667</v>
      </c>
    </row>
    <row r="1652" spans="1:14" ht="14.45" customHeight="1" x14ac:dyDescent="0.2">
      <c r="A1652" s="729" t="s">
        <v>615</v>
      </c>
      <c r="B1652" s="730" t="s">
        <v>616</v>
      </c>
      <c r="C1652" s="731" t="s">
        <v>648</v>
      </c>
      <c r="D1652" s="732" t="s">
        <v>649</v>
      </c>
      <c r="E1652" s="733">
        <v>50113016</v>
      </c>
      <c r="F1652" s="732" t="s">
        <v>2343</v>
      </c>
      <c r="G1652" s="731" t="s">
        <v>662</v>
      </c>
      <c r="H1652" s="731">
        <v>238219</v>
      </c>
      <c r="I1652" s="731">
        <v>238219</v>
      </c>
      <c r="J1652" s="731" t="s">
        <v>2436</v>
      </c>
      <c r="K1652" s="731" t="s">
        <v>2437</v>
      </c>
      <c r="L1652" s="734">
        <v>1439.7000000000037</v>
      </c>
      <c r="M1652" s="734">
        <v>7</v>
      </c>
      <c r="N1652" s="735">
        <v>10077.900000000025</v>
      </c>
    </row>
    <row r="1653" spans="1:14" ht="14.45" customHeight="1" x14ac:dyDescent="0.2">
      <c r="A1653" s="729" t="s">
        <v>615</v>
      </c>
      <c r="B1653" s="730" t="s">
        <v>616</v>
      </c>
      <c r="C1653" s="731" t="s">
        <v>648</v>
      </c>
      <c r="D1653" s="732" t="s">
        <v>649</v>
      </c>
      <c r="E1653" s="733">
        <v>50113016</v>
      </c>
      <c r="F1653" s="732" t="s">
        <v>2343</v>
      </c>
      <c r="G1653" s="731" t="s">
        <v>662</v>
      </c>
      <c r="H1653" s="731">
        <v>223080</v>
      </c>
      <c r="I1653" s="731">
        <v>223080</v>
      </c>
      <c r="J1653" s="731" t="s">
        <v>2438</v>
      </c>
      <c r="K1653" s="731" t="s">
        <v>2439</v>
      </c>
      <c r="L1653" s="734">
        <v>118000</v>
      </c>
      <c r="M1653" s="734">
        <v>6</v>
      </c>
      <c r="N1653" s="735">
        <v>708000</v>
      </c>
    </row>
    <row r="1654" spans="1:14" ht="14.45" customHeight="1" x14ac:dyDescent="0.2">
      <c r="A1654" s="729" t="s">
        <v>615</v>
      </c>
      <c r="B1654" s="730" t="s">
        <v>616</v>
      </c>
      <c r="C1654" s="731" t="s">
        <v>648</v>
      </c>
      <c r="D1654" s="732" t="s">
        <v>649</v>
      </c>
      <c r="E1654" s="733">
        <v>50113016</v>
      </c>
      <c r="F1654" s="732" t="s">
        <v>2343</v>
      </c>
      <c r="G1654" s="731" t="s">
        <v>655</v>
      </c>
      <c r="H1654" s="731">
        <v>127193</v>
      </c>
      <c r="I1654" s="731">
        <v>27193</v>
      </c>
      <c r="J1654" s="731" t="s">
        <v>2440</v>
      </c>
      <c r="K1654" s="731" t="s">
        <v>2441</v>
      </c>
      <c r="L1654" s="734">
        <v>78178.937355918199</v>
      </c>
      <c r="M1654" s="734">
        <v>56</v>
      </c>
      <c r="N1654" s="735">
        <v>4378020.4919314189</v>
      </c>
    </row>
    <row r="1655" spans="1:14" ht="14.45" customHeight="1" x14ac:dyDescent="0.2">
      <c r="A1655" s="729" t="s">
        <v>615</v>
      </c>
      <c r="B1655" s="730" t="s">
        <v>616</v>
      </c>
      <c r="C1655" s="731" t="s">
        <v>648</v>
      </c>
      <c r="D1655" s="732" t="s">
        <v>649</v>
      </c>
      <c r="E1655" s="733">
        <v>50113016</v>
      </c>
      <c r="F1655" s="732" t="s">
        <v>2343</v>
      </c>
      <c r="G1655" s="731" t="s">
        <v>662</v>
      </c>
      <c r="H1655" s="731">
        <v>238289</v>
      </c>
      <c r="I1655" s="731">
        <v>238289</v>
      </c>
      <c r="J1655" s="731" t="s">
        <v>2442</v>
      </c>
      <c r="K1655" s="731" t="s">
        <v>2443</v>
      </c>
      <c r="L1655" s="734">
        <v>3494.7239970327837</v>
      </c>
      <c r="M1655" s="734">
        <v>1474.1039999999991</v>
      </c>
      <c r="N1655" s="735">
        <v>5151586.6229220117</v>
      </c>
    </row>
    <row r="1656" spans="1:14" ht="14.45" customHeight="1" x14ac:dyDescent="0.2">
      <c r="A1656" s="729" t="s">
        <v>615</v>
      </c>
      <c r="B1656" s="730" t="s">
        <v>616</v>
      </c>
      <c r="C1656" s="731" t="s">
        <v>648</v>
      </c>
      <c r="D1656" s="732" t="s">
        <v>649</v>
      </c>
      <c r="E1656" s="733">
        <v>50113016</v>
      </c>
      <c r="F1656" s="732" t="s">
        <v>2343</v>
      </c>
      <c r="G1656" s="731" t="s">
        <v>329</v>
      </c>
      <c r="H1656" s="731">
        <v>219059</v>
      </c>
      <c r="I1656" s="731">
        <v>219059</v>
      </c>
      <c r="J1656" s="731" t="s">
        <v>2444</v>
      </c>
      <c r="K1656" s="731" t="s">
        <v>2445</v>
      </c>
      <c r="L1656" s="734">
        <v>21414.946310007985</v>
      </c>
      <c r="M1656" s="734">
        <v>51.999999999999993</v>
      </c>
      <c r="N1656" s="735">
        <v>1113577.208120415</v>
      </c>
    </row>
    <row r="1657" spans="1:14" ht="14.45" customHeight="1" x14ac:dyDescent="0.2">
      <c r="A1657" s="729" t="s">
        <v>615</v>
      </c>
      <c r="B1657" s="730" t="s">
        <v>616</v>
      </c>
      <c r="C1657" s="731" t="s">
        <v>648</v>
      </c>
      <c r="D1657" s="732" t="s">
        <v>649</v>
      </c>
      <c r="E1657" s="733">
        <v>50113016</v>
      </c>
      <c r="F1657" s="732" t="s">
        <v>2343</v>
      </c>
      <c r="G1657" s="731" t="s">
        <v>655</v>
      </c>
      <c r="H1657" s="731">
        <v>223046</v>
      </c>
      <c r="I1657" s="731">
        <v>223046</v>
      </c>
      <c r="J1657" s="731" t="s">
        <v>2446</v>
      </c>
      <c r="K1657" s="731" t="s">
        <v>2447</v>
      </c>
      <c r="L1657" s="734">
        <v>47348.311857240435</v>
      </c>
      <c r="M1657" s="734">
        <v>577.99400000000003</v>
      </c>
      <c r="N1657" s="735">
        <v>27367040.16361383</v>
      </c>
    </row>
    <row r="1658" spans="1:14" ht="14.45" customHeight="1" x14ac:dyDescent="0.2">
      <c r="A1658" s="729" t="s">
        <v>615</v>
      </c>
      <c r="B1658" s="730" t="s">
        <v>616</v>
      </c>
      <c r="C1658" s="731" t="s">
        <v>648</v>
      </c>
      <c r="D1658" s="732" t="s">
        <v>649</v>
      </c>
      <c r="E1658" s="733">
        <v>50113016</v>
      </c>
      <c r="F1658" s="732" t="s">
        <v>2343</v>
      </c>
      <c r="G1658" s="731" t="s">
        <v>655</v>
      </c>
      <c r="H1658" s="731">
        <v>210773</v>
      </c>
      <c r="I1658" s="731">
        <v>210773</v>
      </c>
      <c r="J1658" s="731" t="s">
        <v>2448</v>
      </c>
      <c r="K1658" s="731" t="s">
        <v>2449</v>
      </c>
      <c r="L1658" s="734">
        <v>19728.519915497331</v>
      </c>
      <c r="M1658" s="734">
        <v>983.04300000000001</v>
      </c>
      <c r="N1658" s="735">
        <v>19393983.403290242</v>
      </c>
    </row>
    <row r="1659" spans="1:14" ht="14.45" customHeight="1" x14ac:dyDescent="0.2">
      <c r="A1659" s="729" t="s">
        <v>615</v>
      </c>
      <c r="B1659" s="730" t="s">
        <v>616</v>
      </c>
      <c r="C1659" s="731" t="s">
        <v>648</v>
      </c>
      <c r="D1659" s="732" t="s">
        <v>649</v>
      </c>
      <c r="E1659" s="733">
        <v>50113016</v>
      </c>
      <c r="F1659" s="732" t="s">
        <v>2343</v>
      </c>
      <c r="G1659" s="731" t="s">
        <v>655</v>
      </c>
      <c r="H1659" s="731">
        <v>210772</v>
      </c>
      <c r="I1659" s="731">
        <v>210772</v>
      </c>
      <c r="J1659" s="731" t="s">
        <v>2448</v>
      </c>
      <c r="K1659" s="731" t="s">
        <v>908</v>
      </c>
      <c r="L1659" s="734">
        <v>7894.8232145855918</v>
      </c>
      <c r="M1659" s="734">
        <v>507.27700000000004</v>
      </c>
      <c r="N1659" s="735">
        <v>4004862.2358253356</v>
      </c>
    </row>
    <row r="1660" spans="1:14" ht="14.45" customHeight="1" x14ac:dyDescent="0.2">
      <c r="A1660" s="729" t="s">
        <v>615</v>
      </c>
      <c r="B1660" s="730" t="s">
        <v>616</v>
      </c>
      <c r="C1660" s="731" t="s">
        <v>648</v>
      </c>
      <c r="D1660" s="732" t="s">
        <v>649</v>
      </c>
      <c r="E1660" s="733">
        <v>50113016</v>
      </c>
      <c r="F1660" s="732" t="s">
        <v>2343</v>
      </c>
      <c r="G1660" s="731" t="s">
        <v>329</v>
      </c>
      <c r="H1660" s="731">
        <v>238810</v>
      </c>
      <c r="I1660" s="731">
        <v>238810</v>
      </c>
      <c r="J1660" s="731" t="s">
        <v>2450</v>
      </c>
      <c r="K1660" s="731" t="s">
        <v>2451</v>
      </c>
      <c r="L1660" s="734">
        <v>619.63</v>
      </c>
      <c r="M1660" s="734">
        <v>2.4950000000000001</v>
      </c>
      <c r="N1660" s="735">
        <v>1545.97685</v>
      </c>
    </row>
    <row r="1661" spans="1:14" ht="14.45" customHeight="1" x14ac:dyDescent="0.2">
      <c r="A1661" s="729" t="s">
        <v>615</v>
      </c>
      <c r="B1661" s="730" t="s">
        <v>616</v>
      </c>
      <c r="C1661" s="731" t="s">
        <v>648</v>
      </c>
      <c r="D1661" s="732" t="s">
        <v>649</v>
      </c>
      <c r="E1661" s="733">
        <v>50113016</v>
      </c>
      <c r="F1661" s="732" t="s">
        <v>2343</v>
      </c>
      <c r="G1661" s="731" t="s">
        <v>655</v>
      </c>
      <c r="H1661" s="731">
        <v>209462</v>
      </c>
      <c r="I1661" s="731">
        <v>209462</v>
      </c>
      <c r="J1661" s="731" t="s">
        <v>2450</v>
      </c>
      <c r="K1661" s="731" t="s">
        <v>2452</v>
      </c>
      <c r="L1661" s="734">
        <v>619.63</v>
      </c>
      <c r="M1661" s="734">
        <v>35.51</v>
      </c>
      <c r="N1661" s="735">
        <v>22003.061299999998</v>
      </c>
    </row>
    <row r="1662" spans="1:14" ht="14.45" customHeight="1" x14ac:dyDescent="0.2">
      <c r="A1662" s="729" t="s">
        <v>615</v>
      </c>
      <c r="B1662" s="730" t="s">
        <v>616</v>
      </c>
      <c r="C1662" s="731" t="s">
        <v>648</v>
      </c>
      <c r="D1662" s="732" t="s">
        <v>649</v>
      </c>
      <c r="E1662" s="733">
        <v>50113016</v>
      </c>
      <c r="F1662" s="732" t="s">
        <v>2343</v>
      </c>
      <c r="G1662" s="731" t="s">
        <v>655</v>
      </c>
      <c r="H1662" s="731">
        <v>193870</v>
      </c>
      <c r="I1662" s="731">
        <v>193870</v>
      </c>
      <c r="J1662" s="731" t="s">
        <v>2453</v>
      </c>
      <c r="K1662" s="731" t="s">
        <v>2454</v>
      </c>
      <c r="L1662" s="734">
        <v>64978.720018880165</v>
      </c>
      <c r="M1662" s="734">
        <v>541</v>
      </c>
      <c r="N1662" s="735">
        <v>35153487.530214168</v>
      </c>
    </row>
    <row r="1663" spans="1:14" ht="14.45" customHeight="1" x14ac:dyDescent="0.2">
      <c r="A1663" s="729" t="s">
        <v>615</v>
      </c>
      <c r="B1663" s="730" t="s">
        <v>616</v>
      </c>
      <c r="C1663" s="731" t="s">
        <v>648</v>
      </c>
      <c r="D1663" s="732" t="s">
        <v>649</v>
      </c>
      <c r="E1663" s="733">
        <v>50113016</v>
      </c>
      <c r="F1663" s="732" t="s">
        <v>2343</v>
      </c>
      <c r="G1663" s="731" t="s">
        <v>662</v>
      </c>
      <c r="H1663" s="731">
        <v>222349</v>
      </c>
      <c r="I1663" s="731">
        <v>222349</v>
      </c>
      <c r="J1663" s="731" t="s">
        <v>2455</v>
      </c>
      <c r="K1663" s="731" t="s">
        <v>2456</v>
      </c>
      <c r="L1663" s="734">
        <v>8036.2919999999986</v>
      </c>
      <c r="M1663" s="734">
        <v>1</v>
      </c>
      <c r="N1663" s="735">
        <v>8036.2919999999986</v>
      </c>
    </row>
    <row r="1664" spans="1:14" ht="14.45" customHeight="1" x14ac:dyDescent="0.2">
      <c r="A1664" s="729" t="s">
        <v>615</v>
      </c>
      <c r="B1664" s="730" t="s">
        <v>616</v>
      </c>
      <c r="C1664" s="731" t="s">
        <v>648</v>
      </c>
      <c r="D1664" s="732" t="s">
        <v>649</v>
      </c>
      <c r="E1664" s="733">
        <v>50113016</v>
      </c>
      <c r="F1664" s="732" t="s">
        <v>2343</v>
      </c>
      <c r="G1664" s="731" t="s">
        <v>655</v>
      </c>
      <c r="H1664" s="731">
        <v>501226</v>
      </c>
      <c r="I1664" s="731">
        <v>194334</v>
      </c>
      <c r="J1664" s="731" t="s">
        <v>2457</v>
      </c>
      <c r="K1664" s="731" t="s">
        <v>329</v>
      </c>
      <c r="L1664" s="734">
        <v>53185.336633089923</v>
      </c>
      <c r="M1664" s="734">
        <v>97</v>
      </c>
      <c r="N1664" s="735">
        <v>5158977.6534097223</v>
      </c>
    </row>
    <row r="1665" spans="1:14" ht="14.45" customHeight="1" x14ac:dyDescent="0.2">
      <c r="A1665" s="729" t="s">
        <v>615</v>
      </c>
      <c r="B1665" s="730" t="s">
        <v>616</v>
      </c>
      <c r="C1665" s="731" t="s">
        <v>648</v>
      </c>
      <c r="D1665" s="732" t="s">
        <v>649</v>
      </c>
      <c r="E1665" s="733">
        <v>50113016</v>
      </c>
      <c r="F1665" s="732" t="s">
        <v>2343</v>
      </c>
      <c r="G1665" s="731" t="s">
        <v>655</v>
      </c>
      <c r="H1665" s="731">
        <v>127190</v>
      </c>
      <c r="I1665" s="731">
        <v>27190</v>
      </c>
      <c r="J1665" s="731" t="s">
        <v>2458</v>
      </c>
      <c r="K1665" s="731" t="s">
        <v>2459</v>
      </c>
      <c r="L1665" s="734">
        <v>20611.776296296306</v>
      </c>
      <c r="M1665" s="734">
        <v>54</v>
      </c>
      <c r="N1665" s="735">
        <v>1113035.9200000006</v>
      </c>
    </row>
    <row r="1666" spans="1:14" ht="14.45" customHeight="1" x14ac:dyDescent="0.2">
      <c r="A1666" s="729" t="s">
        <v>615</v>
      </c>
      <c r="B1666" s="730" t="s">
        <v>616</v>
      </c>
      <c r="C1666" s="731" t="s">
        <v>648</v>
      </c>
      <c r="D1666" s="732" t="s">
        <v>649</v>
      </c>
      <c r="E1666" s="733">
        <v>50113016</v>
      </c>
      <c r="F1666" s="732" t="s">
        <v>2343</v>
      </c>
      <c r="G1666" s="731" t="s">
        <v>655</v>
      </c>
      <c r="H1666" s="731">
        <v>127191</v>
      </c>
      <c r="I1666" s="731">
        <v>27191</v>
      </c>
      <c r="J1666" s="731" t="s">
        <v>2460</v>
      </c>
      <c r="K1666" s="731" t="s">
        <v>2461</v>
      </c>
      <c r="L1666" s="734">
        <v>41661.7242028986</v>
      </c>
      <c r="M1666" s="734">
        <v>69</v>
      </c>
      <c r="N1666" s="735">
        <v>2874658.9700000035</v>
      </c>
    </row>
    <row r="1667" spans="1:14" ht="14.45" customHeight="1" x14ac:dyDescent="0.2">
      <c r="A1667" s="729" t="s">
        <v>615</v>
      </c>
      <c r="B1667" s="730" t="s">
        <v>616</v>
      </c>
      <c r="C1667" s="731" t="s">
        <v>648</v>
      </c>
      <c r="D1667" s="732" t="s">
        <v>649</v>
      </c>
      <c r="E1667" s="733">
        <v>50113016</v>
      </c>
      <c r="F1667" s="732" t="s">
        <v>2343</v>
      </c>
      <c r="G1667" s="731" t="s">
        <v>655</v>
      </c>
      <c r="H1667" s="731">
        <v>127192</v>
      </c>
      <c r="I1667" s="731">
        <v>27192</v>
      </c>
      <c r="J1667" s="731" t="s">
        <v>2462</v>
      </c>
      <c r="K1667" s="731" t="s">
        <v>2463</v>
      </c>
      <c r="L1667" s="734">
        <v>88529.503510638358</v>
      </c>
      <c r="M1667" s="734">
        <v>94</v>
      </c>
      <c r="N1667" s="735">
        <v>8321773.3300000057</v>
      </c>
    </row>
    <row r="1668" spans="1:14" ht="14.45" customHeight="1" x14ac:dyDescent="0.2">
      <c r="A1668" s="729" t="s">
        <v>615</v>
      </c>
      <c r="B1668" s="730" t="s">
        <v>616</v>
      </c>
      <c r="C1668" s="731" t="s">
        <v>648</v>
      </c>
      <c r="D1668" s="732" t="s">
        <v>649</v>
      </c>
      <c r="E1668" s="733">
        <v>50113016</v>
      </c>
      <c r="F1668" s="732" t="s">
        <v>2343</v>
      </c>
      <c r="G1668" s="731" t="s">
        <v>662</v>
      </c>
      <c r="H1668" s="731">
        <v>194326</v>
      </c>
      <c r="I1668" s="731">
        <v>194326</v>
      </c>
      <c r="J1668" s="731" t="s">
        <v>2464</v>
      </c>
      <c r="K1668" s="731" t="s">
        <v>2465</v>
      </c>
      <c r="L1668" s="734">
        <v>114000</v>
      </c>
      <c r="M1668" s="734">
        <v>158</v>
      </c>
      <c r="N1668" s="735">
        <v>18012000</v>
      </c>
    </row>
    <row r="1669" spans="1:14" ht="14.45" customHeight="1" x14ac:dyDescent="0.2">
      <c r="A1669" s="729" t="s">
        <v>615</v>
      </c>
      <c r="B1669" s="730" t="s">
        <v>616</v>
      </c>
      <c r="C1669" s="731" t="s">
        <v>648</v>
      </c>
      <c r="D1669" s="732" t="s">
        <v>649</v>
      </c>
      <c r="E1669" s="733">
        <v>50113016</v>
      </c>
      <c r="F1669" s="732" t="s">
        <v>2343</v>
      </c>
      <c r="G1669" s="731" t="s">
        <v>655</v>
      </c>
      <c r="H1669" s="731">
        <v>222461</v>
      </c>
      <c r="I1669" s="731">
        <v>222461</v>
      </c>
      <c r="J1669" s="731" t="s">
        <v>2366</v>
      </c>
      <c r="K1669" s="731" t="s">
        <v>2466</v>
      </c>
      <c r="L1669" s="734">
        <v>62391.56000906101</v>
      </c>
      <c r="M1669" s="734">
        <v>12</v>
      </c>
      <c r="N1669" s="735">
        <v>748698.72010873212</v>
      </c>
    </row>
    <row r="1670" spans="1:14" ht="14.45" customHeight="1" x14ac:dyDescent="0.2">
      <c r="A1670" s="729" t="s">
        <v>615</v>
      </c>
      <c r="B1670" s="730" t="s">
        <v>616</v>
      </c>
      <c r="C1670" s="731" t="s">
        <v>648</v>
      </c>
      <c r="D1670" s="732" t="s">
        <v>649</v>
      </c>
      <c r="E1670" s="733">
        <v>50113016</v>
      </c>
      <c r="F1670" s="732" t="s">
        <v>2343</v>
      </c>
      <c r="G1670" s="731" t="s">
        <v>662</v>
      </c>
      <c r="H1670" s="731">
        <v>168322</v>
      </c>
      <c r="I1670" s="731">
        <v>168322</v>
      </c>
      <c r="J1670" s="731" t="s">
        <v>2467</v>
      </c>
      <c r="K1670" s="731" t="s">
        <v>2468</v>
      </c>
      <c r="L1670" s="734">
        <v>25142.260000000002</v>
      </c>
      <c r="M1670" s="734">
        <v>14</v>
      </c>
      <c r="N1670" s="735">
        <v>351991.64</v>
      </c>
    </row>
    <row r="1671" spans="1:14" ht="14.45" customHeight="1" x14ac:dyDescent="0.2">
      <c r="A1671" s="729" t="s">
        <v>615</v>
      </c>
      <c r="B1671" s="730" t="s">
        <v>616</v>
      </c>
      <c r="C1671" s="731" t="s">
        <v>648</v>
      </c>
      <c r="D1671" s="732" t="s">
        <v>649</v>
      </c>
      <c r="E1671" s="733">
        <v>50113016</v>
      </c>
      <c r="F1671" s="732" t="s">
        <v>2343</v>
      </c>
      <c r="G1671" s="731" t="s">
        <v>662</v>
      </c>
      <c r="H1671" s="731">
        <v>129248</v>
      </c>
      <c r="I1671" s="731">
        <v>29248</v>
      </c>
      <c r="J1671" s="731" t="s">
        <v>2469</v>
      </c>
      <c r="K1671" s="731" t="s">
        <v>2470</v>
      </c>
      <c r="L1671" s="734">
        <v>8920.5400071206623</v>
      </c>
      <c r="M1671" s="734">
        <v>1125.2260000000003</v>
      </c>
      <c r="N1671" s="735">
        <v>10037623.550052358</v>
      </c>
    </row>
    <row r="1672" spans="1:14" ht="14.45" customHeight="1" x14ac:dyDescent="0.2">
      <c r="A1672" s="729" t="s">
        <v>615</v>
      </c>
      <c r="B1672" s="730" t="s">
        <v>616</v>
      </c>
      <c r="C1672" s="731" t="s">
        <v>648</v>
      </c>
      <c r="D1672" s="732" t="s">
        <v>649</v>
      </c>
      <c r="E1672" s="733">
        <v>50113016</v>
      </c>
      <c r="F1672" s="732" t="s">
        <v>2343</v>
      </c>
      <c r="G1672" s="731" t="s">
        <v>655</v>
      </c>
      <c r="H1672" s="731">
        <v>238308</v>
      </c>
      <c r="I1672" s="731">
        <v>238308</v>
      </c>
      <c r="J1672" s="731" t="s">
        <v>2357</v>
      </c>
      <c r="K1672" s="731" t="s">
        <v>1845</v>
      </c>
      <c r="L1672" s="734">
        <v>14766.223670913059</v>
      </c>
      <c r="M1672" s="734">
        <v>26</v>
      </c>
      <c r="N1672" s="735">
        <v>383921.81544373953</v>
      </c>
    </row>
    <row r="1673" spans="1:14" ht="14.45" customHeight="1" x14ac:dyDescent="0.2">
      <c r="A1673" s="729" t="s">
        <v>615</v>
      </c>
      <c r="B1673" s="730" t="s">
        <v>616</v>
      </c>
      <c r="C1673" s="731" t="s">
        <v>648</v>
      </c>
      <c r="D1673" s="732" t="s">
        <v>649</v>
      </c>
      <c r="E1673" s="733">
        <v>50113016</v>
      </c>
      <c r="F1673" s="732" t="s">
        <v>2343</v>
      </c>
      <c r="G1673" s="731" t="s">
        <v>662</v>
      </c>
      <c r="H1673" s="731">
        <v>850255</v>
      </c>
      <c r="I1673" s="731">
        <v>167725</v>
      </c>
      <c r="J1673" s="731" t="s">
        <v>2471</v>
      </c>
      <c r="K1673" s="731" t="s">
        <v>2472</v>
      </c>
      <c r="L1673" s="734">
        <v>16410.140000000003</v>
      </c>
      <c r="M1673" s="734">
        <v>24</v>
      </c>
      <c r="N1673" s="735">
        <v>393843.3600000001</v>
      </c>
    </row>
    <row r="1674" spans="1:14" ht="14.45" customHeight="1" x14ac:dyDescent="0.2">
      <c r="A1674" s="729" t="s">
        <v>615</v>
      </c>
      <c r="B1674" s="730" t="s">
        <v>616</v>
      </c>
      <c r="C1674" s="731" t="s">
        <v>648</v>
      </c>
      <c r="D1674" s="732" t="s">
        <v>649</v>
      </c>
      <c r="E1674" s="733">
        <v>50113016</v>
      </c>
      <c r="F1674" s="732" t="s">
        <v>2343</v>
      </c>
      <c r="G1674" s="731" t="s">
        <v>662</v>
      </c>
      <c r="H1674" s="731">
        <v>167728</v>
      </c>
      <c r="I1674" s="731">
        <v>167728</v>
      </c>
      <c r="J1674" s="731" t="s">
        <v>2473</v>
      </c>
      <c r="K1674" s="731" t="s">
        <v>2474</v>
      </c>
      <c r="L1674" s="734">
        <v>65683.797045454558</v>
      </c>
      <c r="M1674" s="734">
        <v>44</v>
      </c>
      <c r="N1674" s="735">
        <v>2890087.0700000008</v>
      </c>
    </row>
    <row r="1675" spans="1:14" ht="14.45" customHeight="1" x14ac:dyDescent="0.2">
      <c r="A1675" s="729" t="s">
        <v>615</v>
      </c>
      <c r="B1675" s="730" t="s">
        <v>616</v>
      </c>
      <c r="C1675" s="731" t="s">
        <v>648</v>
      </c>
      <c r="D1675" s="732" t="s">
        <v>649</v>
      </c>
      <c r="E1675" s="733">
        <v>50113016</v>
      </c>
      <c r="F1675" s="732" t="s">
        <v>2343</v>
      </c>
      <c r="G1675" s="731" t="s">
        <v>662</v>
      </c>
      <c r="H1675" s="731">
        <v>193648</v>
      </c>
      <c r="I1675" s="731">
        <v>193648</v>
      </c>
      <c r="J1675" s="731" t="s">
        <v>2475</v>
      </c>
      <c r="K1675" s="731" t="s">
        <v>2476</v>
      </c>
      <c r="L1675" s="734">
        <v>93500</v>
      </c>
      <c r="M1675" s="734">
        <v>22</v>
      </c>
      <c r="N1675" s="735">
        <v>2057000</v>
      </c>
    </row>
    <row r="1676" spans="1:14" ht="14.45" customHeight="1" x14ac:dyDescent="0.2">
      <c r="A1676" s="729" t="s">
        <v>615</v>
      </c>
      <c r="B1676" s="730" t="s">
        <v>616</v>
      </c>
      <c r="C1676" s="731" t="s">
        <v>648</v>
      </c>
      <c r="D1676" s="732" t="s">
        <v>649</v>
      </c>
      <c r="E1676" s="733">
        <v>50113016</v>
      </c>
      <c r="F1676" s="732" t="s">
        <v>2343</v>
      </c>
      <c r="G1676" s="731" t="s">
        <v>655</v>
      </c>
      <c r="H1676" s="731">
        <v>222450</v>
      </c>
      <c r="I1676" s="731">
        <v>222450</v>
      </c>
      <c r="J1676" s="731" t="s">
        <v>2477</v>
      </c>
      <c r="K1676" s="731" t="s">
        <v>2478</v>
      </c>
      <c r="L1676" s="734">
        <v>42782.869999999864</v>
      </c>
      <c r="M1676" s="734">
        <v>265</v>
      </c>
      <c r="N1676" s="735">
        <v>11337460.549999963</v>
      </c>
    </row>
    <row r="1677" spans="1:14" ht="14.45" customHeight="1" x14ac:dyDescent="0.2">
      <c r="A1677" s="729" t="s">
        <v>615</v>
      </c>
      <c r="B1677" s="730" t="s">
        <v>616</v>
      </c>
      <c r="C1677" s="731" t="s">
        <v>648</v>
      </c>
      <c r="D1677" s="732" t="s">
        <v>649</v>
      </c>
      <c r="E1677" s="733">
        <v>50113016</v>
      </c>
      <c r="F1677" s="732" t="s">
        <v>2343</v>
      </c>
      <c r="G1677" s="731" t="s">
        <v>655</v>
      </c>
      <c r="H1677" s="731">
        <v>194246</v>
      </c>
      <c r="I1677" s="731">
        <v>194246</v>
      </c>
      <c r="J1677" s="731" t="s">
        <v>2477</v>
      </c>
      <c r="K1677" s="731" t="s">
        <v>2479</v>
      </c>
      <c r="L1677" s="734">
        <v>42782.870277777794</v>
      </c>
      <c r="M1677" s="734">
        <v>36</v>
      </c>
      <c r="N1677" s="735">
        <v>1540183.3300000005</v>
      </c>
    </row>
    <row r="1678" spans="1:14" ht="14.45" customHeight="1" x14ac:dyDescent="0.2">
      <c r="A1678" s="729" t="s">
        <v>615</v>
      </c>
      <c r="B1678" s="730" t="s">
        <v>616</v>
      </c>
      <c r="C1678" s="731" t="s">
        <v>648</v>
      </c>
      <c r="D1678" s="732" t="s">
        <v>649</v>
      </c>
      <c r="E1678" s="733">
        <v>50113016</v>
      </c>
      <c r="F1678" s="732" t="s">
        <v>2343</v>
      </c>
      <c r="G1678" s="731" t="s">
        <v>655</v>
      </c>
      <c r="H1678" s="731">
        <v>185101</v>
      </c>
      <c r="I1678" s="731">
        <v>185101</v>
      </c>
      <c r="J1678" s="731" t="s">
        <v>2480</v>
      </c>
      <c r="K1678" s="731" t="s">
        <v>2417</v>
      </c>
      <c r="L1678" s="734">
        <v>65665.70649971308</v>
      </c>
      <c r="M1678" s="734">
        <v>161.00000000000003</v>
      </c>
      <c r="N1678" s="735">
        <v>10572178.746453809</v>
      </c>
    </row>
    <row r="1679" spans="1:14" ht="14.45" customHeight="1" x14ac:dyDescent="0.2">
      <c r="A1679" s="729" t="s">
        <v>615</v>
      </c>
      <c r="B1679" s="730" t="s">
        <v>616</v>
      </c>
      <c r="C1679" s="731" t="s">
        <v>648</v>
      </c>
      <c r="D1679" s="732" t="s">
        <v>649</v>
      </c>
      <c r="E1679" s="733">
        <v>50113016</v>
      </c>
      <c r="F1679" s="732" t="s">
        <v>2343</v>
      </c>
      <c r="G1679" s="731" t="s">
        <v>655</v>
      </c>
      <c r="H1679" s="731">
        <v>193834</v>
      </c>
      <c r="I1679" s="731">
        <v>193834</v>
      </c>
      <c r="J1679" s="731" t="s">
        <v>2481</v>
      </c>
      <c r="K1679" s="731" t="s">
        <v>2482</v>
      </c>
      <c r="L1679" s="734">
        <v>8102.0734743914891</v>
      </c>
      <c r="M1679" s="734">
        <v>77.000000000000014</v>
      </c>
      <c r="N1679" s="735">
        <v>623859.65752814477</v>
      </c>
    </row>
    <row r="1680" spans="1:14" ht="14.45" customHeight="1" x14ac:dyDescent="0.2">
      <c r="A1680" s="729" t="s">
        <v>615</v>
      </c>
      <c r="B1680" s="730" t="s">
        <v>616</v>
      </c>
      <c r="C1680" s="731" t="s">
        <v>648</v>
      </c>
      <c r="D1680" s="732" t="s">
        <v>649</v>
      </c>
      <c r="E1680" s="733">
        <v>50113016</v>
      </c>
      <c r="F1680" s="732" t="s">
        <v>2343</v>
      </c>
      <c r="G1680" s="731" t="s">
        <v>655</v>
      </c>
      <c r="H1680" s="731">
        <v>193836</v>
      </c>
      <c r="I1680" s="731">
        <v>193836</v>
      </c>
      <c r="J1680" s="731" t="s">
        <v>2481</v>
      </c>
      <c r="K1680" s="731" t="s">
        <v>2483</v>
      </c>
      <c r="L1680" s="734">
        <v>16204.162069787395</v>
      </c>
      <c r="M1680" s="734">
        <v>59.400999999999989</v>
      </c>
      <c r="N1680" s="735">
        <v>962543.43110744085</v>
      </c>
    </row>
    <row r="1681" spans="1:14" ht="14.45" customHeight="1" x14ac:dyDescent="0.2">
      <c r="A1681" s="729" t="s">
        <v>615</v>
      </c>
      <c r="B1681" s="730" t="s">
        <v>616</v>
      </c>
      <c r="C1681" s="731" t="s">
        <v>648</v>
      </c>
      <c r="D1681" s="732" t="s">
        <v>649</v>
      </c>
      <c r="E1681" s="733">
        <v>50113016</v>
      </c>
      <c r="F1681" s="732" t="s">
        <v>2343</v>
      </c>
      <c r="G1681" s="731" t="s">
        <v>655</v>
      </c>
      <c r="H1681" s="731">
        <v>219085</v>
      </c>
      <c r="I1681" s="731">
        <v>219085</v>
      </c>
      <c r="J1681" s="731" t="s">
        <v>2484</v>
      </c>
      <c r="K1681" s="731" t="s">
        <v>2485</v>
      </c>
      <c r="L1681" s="734">
        <v>38808.000002197317</v>
      </c>
      <c r="M1681" s="734">
        <v>530</v>
      </c>
      <c r="N1681" s="735">
        <v>20568240.001164578</v>
      </c>
    </row>
    <row r="1682" spans="1:14" ht="14.45" customHeight="1" x14ac:dyDescent="0.2">
      <c r="A1682" s="729" t="s">
        <v>615</v>
      </c>
      <c r="B1682" s="730" t="s">
        <v>616</v>
      </c>
      <c r="C1682" s="731" t="s">
        <v>648</v>
      </c>
      <c r="D1682" s="732" t="s">
        <v>649</v>
      </c>
      <c r="E1682" s="733">
        <v>50113017</v>
      </c>
      <c r="F1682" s="732" t="s">
        <v>2358</v>
      </c>
      <c r="G1682" s="731" t="s">
        <v>655</v>
      </c>
      <c r="H1682" s="731">
        <v>210107</v>
      </c>
      <c r="I1682" s="731">
        <v>210107</v>
      </c>
      <c r="J1682" s="731" t="s">
        <v>2361</v>
      </c>
      <c r="K1682" s="731" t="s">
        <v>2362</v>
      </c>
      <c r="L1682" s="734">
        <v>158023.79999999999</v>
      </c>
      <c r="M1682" s="734">
        <v>1</v>
      </c>
      <c r="N1682" s="735">
        <v>158023.79999999999</v>
      </c>
    </row>
    <row r="1683" spans="1:14" ht="14.45" customHeight="1" thickBot="1" x14ac:dyDescent="0.25">
      <c r="A1683" s="736" t="s">
        <v>615</v>
      </c>
      <c r="B1683" s="737" t="s">
        <v>616</v>
      </c>
      <c r="C1683" s="738" t="s">
        <v>648</v>
      </c>
      <c r="D1683" s="739" t="s">
        <v>649</v>
      </c>
      <c r="E1683" s="740">
        <v>50113017</v>
      </c>
      <c r="F1683" s="739" t="s">
        <v>2358</v>
      </c>
      <c r="G1683" s="738" t="s">
        <v>655</v>
      </c>
      <c r="H1683" s="738">
        <v>397764</v>
      </c>
      <c r="I1683" s="738">
        <v>210271</v>
      </c>
      <c r="J1683" s="738" t="s">
        <v>2486</v>
      </c>
      <c r="K1683" s="738" t="s">
        <v>2364</v>
      </c>
      <c r="L1683" s="741">
        <v>19460.351040603251</v>
      </c>
      <c r="M1683" s="741">
        <v>19.5</v>
      </c>
      <c r="N1683" s="742">
        <v>379476.84529176337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73A9F1A-05FD-4BDB-A36F-ACECA3AD17F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6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2487</v>
      </c>
      <c r="B5" s="727">
        <v>206703.5570736861</v>
      </c>
      <c r="C5" s="747">
        <v>0.21229740368536537</v>
      </c>
      <c r="D5" s="727">
        <v>766947.33778148785</v>
      </c>
      <c r="E5" s="747">
        <v>0.78770259631463457</v>
      </c>
      <c r="F5" s="728">
        <v>973650.894855174</v>
      </c>
    </row>
    <row r="6" spans="1:6" ht="14.45" customHeight="1" x14ac:dyDescent="0.2">
      <c r="A6" s="758" t="s">
        <v>2488</v>
      </c>
      <c r="B6" s="734">
        <v>190678.8580253213</v>
      </c>
      <c r="C6" s="748">
        <v>0.11342574895383299</v>
      </c>
      <c r="D6" s="734">
        <v>1490410.8397198722</v>
      </c>
      <c r="E6" s="748">
        <v>0.88657425104616705</v>
      </c>
      <c r="F6" s="735">
        <v>1681089.6977451935</v>
      </c>
    </row>
    <row r="7" spans="1:6" ht="14.45" customHeight="1" x14ac:dyDescent="0.2">
      <c r="A7" s="758" t="s">
        <v>2489</v>
      </c>
      <c r="B7" s="734">
        <v>3343701.5316124521</v>
      </c>
      <c r="C7" s="748">
        <v>0.21016599583695161</v>
      </c>
      <c r="D7" s="734">
        <v>12566110.701792428</v>
      </c>
      <c r="E7" s="748">
        <v>0.78983400416304839</v>
      </c>
      <c r="F7" s="735">
        <v>15909812.23340488</v>
      </c>
    </row>
    <row r="8" spans="1:6" ht="14.45" customHeight="1" x14ac:dyDescent="0.2">
      <c r="A8" s="758" t="s">
        <v>2490</v>
      </c>
      <c r="B8" s="734">
        <v>17119.441278851347</v>
      </c>
      <c r="C8" s="748">
        <v>0.41527479790929306</v>
      </c>
      <c r="D8" s="734">
        <v>24104.927175577919</v>
      </c>
      <c r="E8" s="748">
        <v>0.584725202090707</v>
      </c>
      <c r="F8" s="735">
        <v>41224.368454429263</v>
      </c>
    </row>
    <row r="9" spans="1:6" ht="14.45" customHeight="1" x14ac:dyDescent="0.2">
      <c r="A9" s="758" t="s">
        <v>2491</v>
      </c>
      <c r="B9" s="734"/>
      <c r="C9" s="748">
        <v>0</v>
      </c>
      <c r="D9" s="734">
        <v>83.76</v>
      </c>
      <c r="E9" s="748">
        <v>1</v>
      </c>
      <c r="F9" s="735">
        <v>83.76</v>
      </c>
    </row>
    <row r="10" spans="1:6" ht="14.45" customHeight="1" thickBot="1" x14ac:dyDescent="0.25">
      <c r="A10" s="759" t="s">
        <v>2492</v>
      </c>
      <c r="B10" s="750">
        <v>5639214.0049447315</v>
      </c>
      <c r="C10" s="751">
        <v>5.549575258665454E-2</v>
      </c>
      <c r="D10" s="750">
        <v>95976022.154602975</v>
      </c>
      <c r="E10" s="751">
        <v>0.94450424741334549</v>
      </c>
      <c r="F10" s="752">
        <v>101615236.1595477</v>
      </c>
    </row>
    <row r="11" spans="1:6" ht="14.45" customHeight="1" thickBot="1" x14ac:dyDescent="0.25">
      <c r="A11" s="753" t="s">
        <v>3</v>
      </c>
      <c r="B11" s="754">
        <v>9397417.3929350413</v>
      </c>
      <c r="C11" s="755">
        <v>7.8167789335871193E-2</v>
      </c>
      <c r="D11" s="754">
        <v>110823679.72107235</v>
      </c>
      <c r="E11" s="755">
        <v>0.92183221066412879</v>
      </c>
      <c r="F11" s="756">
        <v>120221097.11400738</v>
      </c>
    </row>
    <row r="12" spans="1:6" ht="14.45" customHeight="1" thickBot="1" x14ac:dyDescent="0.25"/>
    <row r="13" spans="1:6" ht="14.45" customHeight="1" x14ac:dyDescent="0.2">
      <c r="A13" s="757" t="s">
        <v>2493</v>
      </c>
      <c r="B13" s="727">
        <v>1806.2800000000002</v>
      </c>
      <c r="C13" s="747">
        <v>6.8853538158263908E-2</v>
      </c>
      <c r="D13" s="727">
        <v>24427.375500000006</v>
      </c>
      <c r="E13" s="747">
        <v>0.93114646184173611</v>
      </c>
      <c r="F13" s="728">
        <v>26233.655500000004</v>
      </c>
    </row>
    <row r="14" spans="1:6" ht="14.45" customHeight="1" x14ac:dyDescent="0.2">
      <c r="A14" s="758" t="s">
        <v>2494</v>
      </c>
      <c r="B14" s="734"/>
      <c r="C14" s="748">
        <v>0</v>
      </c>
      <c r="D14" s="734">
        <v>227.34000000000003</v>
      </c>
      <c r="E14" s="748">
        <v>1</v>
      </c>
      <c r="F14" s="735">
        <v>227.34000000000003</v>
      </c>
    </row>
    <row r="15" spans="1:6" ht="14.45" customHeight="1" x14ac:dyDescent="0.2">
      <c r="A15" s="758" t="s">
        <v>2495</v>
      </c>
      <c r="B15" s="734">
        <v>92.42</v>
      </c>
      <c r="C15" s="748">
        <v>0.28178547472406851</v>
      </c>
      <c r="D15" s="734">
        <v>235.56</v>
      </c>
      <c r="E15" s="748">
        <v>0.71821452527593144</v>
      </c>
      <c r="F15" s="735">
        <v>327.98</v>
      </c>
    </row>
    <row r="16" spans="1:6" ht="14.45" customHeight="1" x14ac:dyDescent="0.2">
      <c r="A16" s="758" t="s">
        <v>2496</v>
      </c>
      <c r="B16" s="734"/>
      <c r="C16" s="748">
        <v>0</v>
      </c>
      <c r="D16" s="734">
        <v>88469.699999999983</v>
      </c>
      <c r="E16" s="748">
        <v>1</v>
      </c>
      <c r="F16" s="735">
        <v>88469.699999999983</v>
      </c>
    </row>
    <row r="17" spans="1:6" ht="14.45" customHeight="1" x14ac:dyDescent="0.2">
      <c r="A17" s="758" t="s">
        <v>2497</v>
      </c>
      <c r="B17" s="734"/>
      <c r="C17" s="748">
        <v>0</v>
      </c>
      <c r="D17" s="734">
        <v>4201.119999999999</v>
      </c>
      <c r="E17" s="748">
        <v>1</v>
      </c>
      <c r="F17" s="735">
        <v>4201.119999999999</v>
      </c>
    </row>
    <row r="18" spans="1:6" ht="14.45" customHeight="1" x14ac:dyDescent="0.2">
      <c r="A18" s="758" t="s">
        <v>2498</v>
      </c>
      <c r="B18" s="734">
        <v>487.71</v>
      </c>
      <c r="C18" s="748">
        <v>0.20142319011819437</v>
      </c>
      <c r="D18" s="734">
        <v>1933.6100064690345</v>
      </c>
      <c r="E18" s="748">
        <v>0.79857680988180557</v>
      </c>
      <c r="F18" s="735">
        <v>2421.3200064690345</v>
      </c>
    </row>
    <row r="19" spans="1:6" ht="14.45" customHeight="1" x14ac:dyDescent="0.2">
      <c r="A19" s="758" t="s">
        <v>2499</v>
      </c>
      <c r="B19" s="734"/>
      <c r="C19" s="748">
        <v>0</v>
      </c>
      <c r="D19" s="734">
        <v>209.1</v>
      </c>
      <c r="E19" s="748">
        <v>1</v>
      </c>
      <c r="F19" s="735">
        <v>209.1</v>
      </c>
    </row>
    <row r="20" spans="1:6" ht="14.45" customHeight="1" x14ac:dyDescent="0.2">
      <c r="A20" s="758" t="s">
        <v>2500</v>
      </c>
      <c r="B20" s="734"/>
      <c r="C20" s="748">
        <v>0</v>
      </c>
      <c r="D20" s="734">
        <v>1098.8999999999999</v>
      </c>
      <c r="E20" s="748">
        <v>1</v>
      </c>
      <c r="F20" s="735">
        <v>1098.8999999999999</v>
      </c>
    </row>
    <row r="21" spans="1:6" ht="14.45" customHeight="1" x14ac:dyDescent="0.2">
      <c r="A21" s="758" t="s">
        <v>2501</v>
      </c>
      <c r="B21" s="734"/>
      <c r="C21" s="748">
        <v>0</v>
      </c>
      <c r="D21" s="734">
        <v>221023.26001740177</v>
      </c>
      <c r="E21" s="748">
        <v>1</v>
      </c>
      <c r="F21" s="735">
        <v>221023.26001740177</v>
      </c>
    </row>
    <row r="22" spans="1:6" ht="14.45" customHeight="1" x14ac:dyDescent="0.2">
      <c r="A22" s="758" t="s">
        <v>2502</v>
      </c>
      <c r="B22" s="734">
        <v>224.97</v>
      </c>
      <c r="C22" s="748">
        <v>0.36264427106841196</v>
      </c>
      <c r="D22" s="734">
        <v>395.38999999999987</v>
      </c>
      <c r="E22" s="748">
        <v>0.63735572893158798</v>
      </c>
      <c r="F22" s="735">
        <v>620.3599999999999</v>
      </c>
    </row>
    <row r="23" spans="1:6" ht="14.45" customHeight="1" x14ac:dyDescent="0.2">
      <c r="A23" s="758" t="s">
        <v>2503</v>
      </c>
      <c r="B23" s="734"/>
      <c r="C23" s="748">
        <v>0</v>
      </c>
      <c r="D23" s="734">
        <v>104.53</v>
      </c>
      <c r="E23" s="748">
        <v>1</v>
      </c>
      <c r="F23" s="735">
        <v>104.53</v>
      </c>
    </row>
    <row r="24" spans="1:6" ht="14.45" customHeight="1" x14ac:dyDescent="0.2">
      <c r="A24" s="758" t="s">
        <v>2504</v>
      </c>
      <c r="B24" s="734"/>
      <c r="C24" s="748">
        <v>0</v>
      </c>
      <c r="D24" s="734">
        <v>405.53999999999996</v>
      </c>
      <c r="E24" s="748">
        <v>1</v>
      </c>
      <c r="F24" s="735">
        <v>405.53999999999996</v>
      </c>
    </row>
    <row r="25" spans="1:6" ht="14.45" customHeight="1" x14ac:dyDescent="0.2">
      <c r="A25" s="758" t="s">
        <v>2505</v>
      </c>
      <c r="B25" s="734"/>
      <c r="C25" s="748">
        <v>0</v>
      </c>
      <c r="D25" s="734">
        <v>1215.9199973164782</v>
      </c>
      <c r="E25" s="748">
        <v>1</v>
      </c>
      <c r="F25" s="735">
        <v>1215.9199973164782</v>
      </c>
    </row>
    <row r="26" spans="1:6" ht="14.45" customHeight="1" x14ac:dyDescent="0.2">
      <c r="A26" s="758" t="s">
        <v>2506</v>
      </c>
      <c r="B26" s="734"/>
      <c r="C26" s="748">
        <v>0</v>
      </c>
      <c r="D26" s="734">
        <v>5157.5200038401545</v>
      </c>
      <c r="E26" s="748">
        <v>1</v>
      </c>
      <c r="F26" s="735">
        <v>5157.5200038401545</v>
      </c>
    </row>
    <row r="27" spans="1:6" ht="14.45" customHeight="1" x14ac:dyDescent="0.2">
      <c r="A27" s="758" t="s">
        <v>2507</v>
      </c>
      <c r="B27" s="734"/>
      <c r="C27" s="748">
        <v>0</v>
      </c>
      <c r="D27" s="734">
        <v>8112.5799999999981</v>
      </c>
      <c r="E27" s="748">
        <v>1</v>
      </c>
      <c r="F27" s="735">
        <v>8112.5799999999981</v>
      </c>
    </row>
    <row r="28" spans="1:6" ht="14.45" customHeight="1" x14ac:dyDescent="0.2">
      <c r="A28" s="758" t="s">
        <v>2508</v>
      </c>
      <c r="B28" s="734"/>
      <c r="C28" s="748">
        <v>0</v>
      </c>
      <c r="D28" s="734">
        <v>148.1</v>
      </c>
      <c r="E28" s="748">
        <v>1</v>
      </c>
      <c r="F28" s="735">
        <v>148.1</v>
      </c>
    </row>
    <row r="29" spans="1:6" ht="14.45" customHeight="1" x14ac:dyDescent="0.2">
      <c r="A29" s="758" t="s">
        <v>2509</v>
      </c>
      <c r="B29" s="734"/>
      <c r="C29" s="748">
        <v>0</v>
      </c>
      <c r="D29" s="734">
        <v>871.14999999999986</v>
      </c>
      <c r="E29" s="748">
        <v>1</v>
      </c>
      <c r="F29" s="735">
        <v>871.14999999999986</v>
      </c>
    </row>
    <row r="30" spans="1:6" ht="14.45" customHeight="1" x14ac:dyDescent="0.2">
      <c r="A30" s="758" t="s">
        <v>2510</v>
      </c>
      <c r="B30" s="734"/>
      <c r="C30" s="748">
        <v>0</v>
      </c>
      <c r="D30" s="734">
        <v>654.99000000000024</v>
      </c>
      <c r="E30" s="748">
        <v>1</v>
      </c>
      <c r="F30" s="735">
        <v>654.99000000000024</v>
      </c>
    </row>
    <row r="31" spans="1:6" ht="14.45" customHeight="1" x14ac:dyDescent="0.2">
      <c r="A31" s="758" t="s">
        <v>2511</v>
      </c>
      <c r="B31" s="734">
        <v>64.8</v>
      </c>
      <c r="C31" s="748">
        <v>1</v>
      </c>
      <c r="D31" s="734"/>
      <c r="E31" s="748">
        <v>0</v>
      </c>
      <c r="F31" s="735">
        <v>64.8</v>
      </c>
    </row>
    <row r="32" spans="1:6" ht="14.45" customHeight="1" x14ac:dyDescent="0.2">
      <c r="A32" s="758" t="s">
        <v>2512</v>
      </c>
      <c r="B32" s="734"/>
      <c r="C32" s="748">
        <v>0</v>
      </c>
      <c r="D32" s="734">
        <v>305.82999934323209</v>
      </c>
      <c r="E32" s="748">
        <v>1</v>
      </c>
      <c r="F32" s="735">
        <v>305.82999934323209</v>
      </c>
    </row>
    <row r="33" spans="1:6" ht="14.45" customHeight="1" x14ac:dyDescent="0.2">
      <c r="A33" s="758" t="s">
        <v>2513</v>
      </c>
      <c r="B33" s="734"/>
      <c r="C33" s="748">
        <v>0</v>
      </c>
      <c r="D33" s="734">
        <v>89.899999999999977</v>
      </c>
      <c r="E33" s="748">
        <v>1</v>
      </c>
      <c r="F33" s="735">
        <v>89.899999999999977</v>
      </c>
    </row>
    <row r="34" spans="1:6" ht="14.45" customHeight="1" x14ac:dyDescent="0.2">
      <c r="A34" s="758" t="s">
        <v>2514</v>
      </c>
      <c r="B34" s="734"/>
      <c r="C34" s="748">
        <v>0</v>
      </c>
      <c r="D34" s="734">
        <v>65.920000000000016</v>
      </c>
      <c r="E34" s="748">
        <v>1</v>
      </c>
      <c r="F34" s="735">
        <v>65.920000000000016</v>
      </c>
    </row>
    <row r="35" spans="1:6" ht="14.45" customHeight="1" x14ac:dyDescent="0.2">
      <c r="A35" s="758" t="s">
        <v>2515</v>
      </c>
      <c r="B35" s="734"/>
      <c r="C35" s="748">
        <v>0</v>
      </c>
      <c r="D35" s="734">
        <v>1125.9100000000001</v>
      </c>
      <c r="E35" s="748">
        <v>1</v>
      </c>
      <c r="F35" s="735">
        <v>1125.9100000000001</v>
      </c>
    </row>
    <row r="36" spans="1:6" ht="14.45" customHeight="1" x14ac:dyDescent="0.2">
      <c r="A36" s="758" t="s">
        <v>2516</v>
      </c>
      <c r="B36" s="734"/>
      <c r="C36" s="748">
        <v>0</v>
      </c>
      <c r="D36" s="734">
        <v>320.21999999999997</v>
      </c>
      <c r="E36" s="748">
        <v>1</v>
      </c>
      <c r="F36" s="735">
        <v>320.21999999999997</v>
      </c>
    </row>
    <row r="37" spans="1:6" ht="14.45" customHeight="1" x14ac:dyDescent="0.2">
      <c r="A37" s="758" t="s">
        <v>2517</v>
      </c>
      <c r="B37" s="734"/>
      <c r="C37" s="748">
        <v>0</v>
      </c>
      <c r="D37" s="734">
        <v>168.08</v>
      </c>
      <c r="E37" s="748">
        <v>1</v>
      </c>
      <c r="F37" s="735">
        <v>168.08</v>
      </c>
    </row>
    <row r="38" spans="1:6" ht="14.45" customHeight="1" x14ac:dyDescent="0.2">
      <c r="A38" s="758" t="s">
        <v>2518</v>
      </c>
      <c r="B38" s="734"/>
      <c r="C38" s="748">
        <v>0</v>
      </c>
      <c r="D38" s="734">
        <v>3970.37</v>
      </c>
      <c r="E38" s="748">
        <v>1</v>
      </c>
      <c r="F38" s="735">
        <v>3970.37</v>
      </c>
    </row>
    <row r="39" spans="1:6" ht="14.45" customHeight="1" x14ac:dyDescent="0.2">
      <c r="A39" s="758" t="s">
        <v>2519</v>
      </c>
      <c r="B39" s="734"/>
      <c r="C39" s="748">
        <v>0</v>
      </c>
      <c r="D39" s="734">
        <v>125.92000000000002</v>
      </c>
      <c r="E39" s="748">
        <v>1</v>
      </c>
      <c r="F39" s="735">
        <v>125.92000000000002</v>
      </c>
    </row>
    <row r="40" spans="1:6" ht="14.45" customHeight="1" x14ac:dyDescent="0.2">
      <c r="A40" s="758" t="s">
        <v>2520</v>
      </c>
      <c r="B40" s="734"/>
      <c r="C40" s="748">
        <v>0</v>
      </c>
      <c r="D40" s="734">
        <v>57.45</v>
      </c>
      <c r="E40" s="748">
        <v>1</v>
      </c>
      <c r="F40" s="735">
        <v>57.45</v>
      </c>
    </row>
    <row r="41" spans="1:6" ht="14.45" customHeight="1" x14ac:dyDescent="0.2">
      <c r="A41" s="758" t="s">
        <v>2521</v>
      </c>
      <c r="B41" s="734">
        <v>194.19</v>
      </c>
      <c r="C41" s="748">
        <v>1</v>
      </c>
      <c r="D41" s="734"/>
      <c r="E41" s="748">
        <v>0</v>
      </c>
      <c r="F41" s="735">
        <v>194.19</v>
      </c>
    </row>
    <row r="42" spans="1:6" ht="14.45" customHeight="1" x14ac:dyDescent="0.2">
      <c r="A42" s="758" t="s">
        <v>2522</v>
      </c>
      <c r="B42" s="734"/>
      <c r="C42" s="748">
        <v>0</v>
      </c>
      <c r="D42" s="734">
        <v>217.43</v>
      </c>
      <c r="E42" s="748">
        <v>1</v>
      </c>
      <c r="F42" s="735">
        <v>217.43</v>
      </c>
    </row>
    <row r="43" spans="1:6" ht="14.45" customHeight="1" x14ac:dyDescent="0.2">
      <c r="A43" s="758" t="s">
        <v>2523</v>
      </c>
      <c r="B43" s="734"/>
      <c r="C43" s="748">
        <v>0</v>
      </c>
      <c r="D43" s="734">
        <v>800.66000000000008</v>
      </c>
      <c r="E43" s="748">
        <v>1</v>
      </c>
      <c r="F43" s="735">
        <v>800.66000000000008</v>
      </c>
    </row>
    <row r="44" spans="1:6" ht="14.45" customHeight="1" x14ac:dyDescent="0.2">
      <c r="A44" s="758" t="s">
        <v>2524</v>
      </c>
      <c r="B44" s="734"/>
      <c r="C44" s="748">
        <v>0</v>
      </c>
      <c r="D44" s="734">
        <v>1126.2399999999998</v>
      </c>
      <c r="E44" s="748">
        <v>1</v>
      </c>
      <c r="F44" s="735">
        <v>1126.2399999999998</v>
      </c>
    </row>
    <row r="45" spans="1:6" ht="14.45" customHeight="1" x14ac:dyDescent="0.2">
      <c r="A45" s="758" t="s">
        <v>2525</v>
      </c>
      <c r="B45" s="734"/>
      <c r="C45" s="748">
        <v>0</v>
      </c>
      <c r="D45" s="734">
        <v>173.28</v>
      </c>
      <c r="E45" s="748">
        <v>1</v>
      </c>
      <c r="F45" s="735">
        <v>173.28</v>
      </c>
    </row>
    <row r="46" spans="1:6" ht="14.45" customHeight="1" x14ac:dyDescent="0.2">
      <c r="A46" s="758" t="s">
        <v>2526</v>
      </c>
      <c r="B46" s="734">
        <v>113.37</v>
      </c>
      <c r="C46" s="748">
        <v>1</v>
      </c>
      <c r="D46" s="734"/>
      <c r="E46" s="748">
        <v>0</v>
      </c>
      <c r="F46" s="735">
        <v>113.37</v>
      </c>
    </row>
    <row r="47" spans="1:6" ht="14.45" customHeight="1" x14ac:dyDescent="0.2">
      <c r="A47" s="758" t="s">
        <v>2527</v>
      </c>
      <c r="B47" s="734"/>
      <c r="C47" s="748">
        <v>0</v>
      </c>
      <c r="D47" s="734">
        <v>1532.3800039284749</v>
      </c>
      <c r="E47" s="748">
        <v>1</v>
      </c>
      <c r="F47" s="735">
        <v>1532.3800039284749</v>
      </c>
    </row>
    <row r="48" spans="1:6" ht="14.45" customHeight="1" x14ac:dyDescent="0.2">
      <c r="A48" s="758" t="s">
        <v>2528</v>
      </c>
      <c r="B48" s="734"/>
      <c r="C48" s="748">
        <v>0</v>
      </c>
      <c r="D48" s="734">
        <v>512.30000000000007</v>
      </c>
      <c r="E48" s="748">
        <v>1</v>
      </c>
      <c r="F48" s="735">
        <v>512.30000000000007</v>
      </c>
    </row>
    <row r="49" spans="1:6" ht="14.45" customHeight="1" x14ac:dyDescent="0.2">
      <c r="A49" s="758" t="s">
        <v>2529</v>
      </c>
      <c r="B49" s="734"/>
      <c r="C49" s="748">
        <v>0</v>
      </c>
      <c r="D49" s="734">
        <v>1544284.72</v>
      </c>
      <c r="E49" s="748">
        <v>1</v>
      </c>
      <c r="F49" s="735">
        <v>1544284.72</v>
      </c>
    </row>
    <row r="50" spans="1:6" ht="14.45" customHeight="1" x14ac:dyDescent="0.2">
      <c r="A50" s="758" t="s">
        <v>2530</v>
      </c>
      <c r="B50" s="734"/>
      <c r="C50" s="748">
        <v>0</v>
      </c>
      <c r="D50" s="734">
        <v>41919.22</v>
      </c>
      <c r="E50" s="748">
        <v>1</v>
      </c>
      <c r="F50" s="735">
        <v>41919.22</v>
      </c>
    </row>
    <row r="51" spans="1:6" ht="14.45" customHeight="1" x14ac:dyDescent="0.2">
      <c r="A51" s="758" t="s">
        <v>2531</v>
      </c>
      <c r="B51" s="734"/>
      <c r="C51" s="748">
        <v>0</v>
      </c>
      <c r="D51" s="734">
        <v>4537.869999999999</v>
      </c>
      <c r="E51" s="748">
        <v>1</v>
      </c>
      <c r="F51" s="735">
        <v>4537.869999999999</v>
      </c>
    </row>
    <row r="52" spans="1:6" ht="14.45" customHeight="1" x14ac:dyDescent="0.2">
      <c r="A52" s="758" t="s">
        <v>2532</v>
      </c>
      <c r="B52" s="734"/>
      <c r="C52" s="748">
        <v>0</v>
      </c>
      <c r="D52" s="734">
        <v>2357.4399999999996</v>
      </c>
      <c r="E52" s="748">
        <v>1</v>
      </c>
      <c r="F52" s="735">
        <v>2357.4399999999996</v>
      </c>
    </row>
    <row r="53" spans="1:6" ht="14.45" customHeight="1" x14ac:dyDescent="0.2">
      <c r="A53" s="758" t="s">
        <v>2533</v>
      </c>
      <c r="B53" s="734"/>
      <c r="C53" s="748">
        <v>0</v>
      </c>
      <c r="D53" s="734">
        <v>15887.882999999998</v>
      </c>
      <c r="E53" s="748">
        <v>1</v>
      </c>
      <c r="F53" s="735">
        <v>15887.882999999998</v>
      </c>
    </row>
    <row r="54" spans="1:6" ht="14.45" customHeight="1" x14ac:dyDescent="0.2">
      <c r="A54" s="758" t="s">
        <v>2534</v>
      </c>
      <c r="B54" s="734"/>
      <c r="C54" s="748">
        <v>0</v>
      </c>
      <c r="D54" s="734">
        <v>1468.79</v>
      </c>
      <c r="E54" s="748">
        <v>1</v>
      </c>
      <c r="F54" s="735">
        <v>1468.79</v>
      </c>
    </row>
    <row r="55" spans="1:6" ht="14.45" customHeight="1" x14ac:dyDescent="0.2">
      <c r="A55" s="758" t="s">
        <v>2535</v>
      </c>
      <c r="B55" s="734">
        <v>1810.5</v>
      </c>
      <c r="C55" s="748">
        <v>0.38062101877351945</v>
      </c>
      <c r="D55" s="734">
        <v>2946.2</v>
      </c>
      <c r="E55" s="748">
        <v>0.6193789812264805</v>
      </c>
      <c r="F55" s="735">
        <v>4756.7</v>
      </c>
    </row>
    <row r="56" spans="1:6" ht="14.45" customHeight="1" x14ac:dyDescent="0.2">
      <c r="A56" s="758" t="s">
        <v>2536</v>
      </c>
      <c r="B56" s="734"/>
      <c r="C56" s="748">
        <v>0</v>
      </c>
      <c r="D56" s="734">
        <v>295.91999999999996</v>
      </c>
      <c r="E56" s="748">
        <v>1</v>
      </c>
      <c r="F56" s="735">
        <v>295.91999999999996</v>
      </c>
    </row>
    <row r="57" spans="1:6" ht="14.45" customHeight="1" x14ac:dyDescent="0.2">
      <c r="A57" s="758" t="s">
        <v>2537</v>
      </c>
      <c r="B57" s="734"/>
      <c r="C57" s="748">
        <v>0</v>
      </c>
      <c r="D57" s="734">
        <v>36570.842000000004</v>
      </c>
      <c r="E57" s="748">
        <v>1</v>
      </c>
      <c r="F57" s="735">
        <v>36570.842000000004</v>
      </c>
    </row>
    <row r="58" spans="1:6" ht="14.45" customHeight="1" x14ac:dyDescent="0.2">
      <c r="A58" s="758" t="s">
        <v>2538</v>
      </c>
      <c r="B58" s="734"/>
      <c r="C58" s="748">
        <v>0</v>
      </c>
      <c r="D58" s="734">
        <v>41.70000000000001</v>
      </c>
      <c r="E58" s="748">
        <v>1</v>
      </c>
      <c r="F58" s="735">
        <v>41.70000000000001</v>
      </c>
    </row>
    <row r="59" spans="1:6" ht="14.45" customHeight="1" x14ac:dyDescent="0.2">
      <c r="A59" s="758" t="s">
        <v>2539</v>
      </c>
      <c r="B59" s="734"/>
      <c r="C59" s="748">
        <v>0</v>
      </c>
      <c r="D59" s="734">
        <v>1658.8</v>
      </c>
      <c r="E59" s="748">
        <v>1</v>
      </c>
      <c r="F59" s="735">
        <v>1658.8</v>
      </c>
    </row>
    <row r="60" spans="1:6" ht="14.45" customHeight="1" x14ac:dyDescent="0.2">
      <c r="A60" s="758" t="s">
        <v>2540</v>
      </c>
      <c r="B60" s="734">
        <v>5256.99</v>
      </c>
      <c r="C60" s="748">
        <v>1</v>
      </c>
      <c r="D60" s="734"/>
      <c r="E60" s="748">
        <v>0</v>
      </c>
      <c r="F60" s="735">
        <v>5256.99</v>
      </c>
    </row>
    <row r="61" spans="1:6" ht="14.45" customHeight="1" x14ac:dyDescent="0.2">
      <c r="A61" s="758" t="s">
        <v>2541</v>
      </c>
      <c r="B61" s="734">
        <v>5662.723</v>
      </c>
      <c r="C61" s="748">
        <v>1</v>
      </c>
      <c r="D61" s="734"/>
      <c r="E61" s="748">
        <v>0</v>
      </c>
      <c r="F61" s="735">
        <v>5662.723</v>
      </c>
    </row>
    <row r="62" spans="1:6" ht="14.45" customHeight="1" x14ac:dyDescent="0.2">
      <c r="A62" s="758" t="s">
        <v>2542</v>
      </c>
      <c r="B62" s="734"/>
      <c r="C62" s="748">
        <v>0</v>
      </c>
      <c r="D62" s="734">
        <v>24461.439999999999</v>
      </c>
      <c r="E62" s="748">
        <v>1</v>
      </c>
      <c r="F62" s="735">
        <v>24461.439999999999</v>
      </c>
    </row>
    <row r="63" spans="1:6" ht="14.45" customHeight="1" x14ac:dyDescent="0.2">
      <c r="A63" s="758" t="s">
        <v>2543</v>
      </c>
      <c r="B63" s="734"/>
      <c r="C63" s="748">
        <v>0</v>
      </c>
      <c r="D63" s="734">
        <v>4759.1999679999271</v>
      </c>
      <c r="E63" s="748">
        <v>1</v>
      </c>
      <c r="F63" s="735">
        <v>4759.1999679999271</v>
      </c>
    </row>
    <row r="64" spans="1:6" ht="14.45" customHeight="1" x14ac:dyDescent="0.2">
      <c r="A64" s="758" t="s">
        <v>2544</v>
      </c>
      <c r="B64" s="734"/>
      <c r="C64" s="748">
        <v>0</v>
      </c>
      <c r="D64" s="734">
        <v>939.06399999999996</v>
      </c>
      <c r="E64" s="748">
        <v>1</v>
      </c>
      <c r="F64" s="735">
        <v>939.06399999999996</v>
      </c>
    </row>
    <row r="65" spans="1:6" ht="14.45" customHeight="1" x14ac:dyDescent="0.2">
      <c r="A65" s="758" t="s">
        <v>2545</v>
      </c>
      <c r="B65" s="734">
        <v>3241.5120000000002</v>
      </c>
      <c r="C65" s="748">
        <v>1</v>
      </c>
      <c r="D65" s="734"/>
      <c r="E65" s="748">
        <v>0</v>
      </c>
      <c r="F65" s="735">
        <v>3241.5120000000002</v>
      </c>
    </row>
    <row r="66" spans="1:6" ht="14.45" customHeight="1" x14ac:dyDescent="0.2">
      <c r="A66" s="758" t="s">
        <v>2546</v>
      </c>
      <c r="B66" s="734">
        <v>1771.0199999999998</v>
      </c>
      <c r="C66" s="748">
        <v>0.32071959174360104</v>
      </c>
      <c r="D66" s="734">
        <v>3751</v>
      </c>
      <c r="E66" s="748">
        <v>0.67928040825639902</v>
      </c>
      <c r="F66" s="735">
        <v>5522.0199999999995</v>
      </c>
    </row>
    <row r="67" spans="1:6" ht="14.45" customHeight="1" x14ac:dyDescent="0.2">
      <c r="A67" s="758" t="s">
        <v>2547</v>
      </c>
      <c r="B67" s="734"/>
      <c r="C67" s="748">
        <v>0</v>
      </c>
      <c r="D67" s="734">
        <v>18283.299905373409</v>
      </c>
      <c r="E67" s="748">
        <v>1</v>
      </c>
      <c r="F67" s="735">
        <v>18283.299905373409</v>
      </c>
    </row>
    <row r="68" spans="1:6" ht="14.45" customHeight="1" x14ac:dyDescent="0.2">
      <c r="A68" s="758" t="s">
        <v>2548</v>
      </c>
      <c r="B68" s="734"/>
      <c r="C68" s="748">
        <v>0</v>
      </c>
      <c r="D68" s="734">
        <v>6764.33</v>
      </c>
      <c r="E68" s="748">
        <v>1</v>
      </c>
      <c r="F68" s="735">
        <v>6764.33</v>
      </c>
    </row>
    <row r="69" spans="1:6" ht="14.45" customHeight="1" x14ac:dyDescent="0.2">
      <c r="A69" s="758" t="s">
        <v>2549</v>
      </c>
      <c r="B69" s="734">
        <v>29040</v>
      </c>
      <c r="C69" s="748">
        <v>0.35403857557504453</v>
      </c>
      <c r="D69" s="734">
        <v>52984.959999999999</v>
      </c>
      <c r="E69" s="748">
        <v>0.64596142442495563</v>
      </c>
      <c r="F69" s="735">
        <v>82024.959999999992</v>
      </c>
    </row>
    <row r="70" spans="1:6" ht="14.45" customHeight="1" x14ac:dyDescent="0.2">
      <c r="A70" s="758" t="s">
        <v>2550</v>
      </c>
      <c r="B70" s="734"/>
      <c r="C70" s="748">
        <v>0</v>
      </c>
      <c r="D70" s="734">
        <v>1159.01</v>
      </c>
      <c r="E70" s="748">
        <v>1</v>
      </c>
      <c r="F70" s="735">
        <v>1159.01</v>
      </c>
    </row>
    <row r="71" spans="1:6" ht="14.45" customHeight="1" x14ac:dyDescent="0.2">
      <c r="A71" s="758" t="s">
        <v>2551</v>
      </c>
      <c r="B71" s="734"/>
      <c r="C71" s="748">
        <v>0</v>
      </c>
      <c r="D71" s="734">
        <v>189486.37527419112</v>
      </c>
      <c r="E71" s="748">
        <v>1</v>
      </c>
      <c r="F71" s="735">
        <v>189486.37527419112</v>
      </c>
    </row>
    <row r="72" spans="1:6" ht="14.45" customHeight="1" x14ac:dyDescent="0.2">
      <c r="A72" s="758" t="s">
        <v>2552</v>
      </c>
      <c r="B72" s="734"/>
      <c r="C72" s="748">
        <v>0</v>
      </c>
      <c r="D72" s="734">
        <v>762126.83965345251</v>
      </c>
      <c r="E72" s="748">
        <v>1</v>
      </c>
      <c r="F72" s="735">
        <v>762126.83965345251</v>
      </c>
    </row>
    <row r="73" spans="1:6" ht="14.45" customHeight="1" x14ac:dyDescent="0.2">
      <c r="A73" s="758" t="s">
        <v>2553</v>
      </c>
      <c r="B73" s="734">
        <v>1545.97685</v>
      </c>
      <c r="C73" s="748">
        <v>1</v>
      </c>
      <c r="D73" s="734"/>
      <c r="E73" s="748">
        <v>0</v>
      </c>
      <c r="F73" s="735">
        <v>1545.97685</v>
      </c>
    </row>
    <row r="74" spans="1:6" ht="14.45" customHeight="1" x14ac:dyDescent="0.2">
      <c r="A74" s="758" t="s">
        <v>2554</v>
      </c>
      <c r="B74" s="734">
        <v>542722.25387423183</v>
      </c>
      <c r="C74" s="748">
        <v>1</v>
      </c>
      <c r="D74" s="734"/>
      <c r="E74" s="748">
        <v>0</v>
      </c>
      <c r="F74" s="735">
        <v>542722.25387423183</v>
      </c>
    </row>
    <row r="75" spans="1:6" ht="14.45" customHeight="1" x14ac:dyDescent="0.2">
      <c r="A75" s="758" t="s">
        <v>2555</v>
      </c>
      <c r="B75" s="734">
        <v>9758.3507931711993</v>
      </c>
      <c r="C75" s="748">
        <v>0.18606825248905512</v>
      </c>
      <c r="D75" s="734">
        <v>42686.656147199799</v>
      </c>
      <c r="E75" s="748">
        <v>0.81393174751094488</v>
      </c>
      <c r="F75" s="735">
        <v>52445.006940371</v>
      </c>
    </row>
    <row r="76" spans="1:6" ht="14.45" customHeight="1" x14ac:dyDescent="0.2">
      <c r="A76" s="758" t="s">
        <v>2556</v>
      </c>
      <c r="B76" s="734">
        <v>532972.14539039356</v>
      </c>
      <c r="C76" s="748">
        <v>0.11610577576837817</v>
      </c>
      <c r="D76" s="734">
        <v>4057429.510885783</v>
      </c>
      <c r="E76" s="748">
        <v>0.88389422423162178</v>
      </c>
      <c r="F76" s="735">
        <v>4590401.6562761767</v>
      </c>
    </row>
    <row r="77" spans="1:6" ht="14.45" customHeight="1" x14ac:dyDescent="0.2">
      <c r="A77" s="758" t="s">
        <v>2557</v>
      </c>
      <c r="B77" s="734">
        <v>101801.15993495903</v>
      </c>
      <c r="C77" s="748">
        <v>0.78696740876326121</v>
      </c>
      <c r="D77" s="734">
        <v>27557.640444007211</v>
      </c>
      <c r="E77" s="748">
        <v>0.21303259123673884</v>
      </c>
      <c r="F77" s="735">
        <v>129358.80037896623</v>
      </c>
    </row>
    <row r="78" spans="1:6" ht="14.45" customHeight="1" x14ac:dyDescent="0.2">
      <c r="A78" s="758" t="s">
        <v>2558</v>
      </c>
      <c r="B78" s="734"/>
      <c r="C78" s="748">
        <v>0</v>
      </c>
      <c r="D78" s="734">
        <v>3490602.8883333337</v>
      </c>
      <c r="E78" s="748">
        <v>1</v>
      </c>
      <c r="F78" s="735">
        <v>3490602.8883333337</v>
      </c>
    </row>
    <row r="79" spans="1:6" ht="14.45" customHeight="1" x14ac:dyDescent="0.2">
      <c r="A79" s="758" t="s">
        <v>2559</v>
      </c>
      <c r="B79" s="734">
        <v>108092.06404735339</v>
      </c>
      <c r="C79" s="748">
        <v>0.45606978995524911</v>
      </c>
      <c r="D79" s="734">
        <v>128915.6624630118</v>
      </c>
      <c r="E79" s="748">
        <v>0.54393021004475084</v>
      </c>
      <c r="F79" s="735">
        <v>237007.7265103652</v>
      </c>
    </row>
    <row r="80" spans="1:6" ht="14.45" customHeight="1" x14ac:dyDescent="0.2">
      <c r="A80" s="758" t="s">
        <v>2560</v>
      </c>
      <c r="B80" s="734"/>
      <c r="C80" s="748">
        <v>0</v>
      </c>
      <c r="D80" s="734">
        <v>8036.2919999999986</v>
      </c>
      <c r="E80" s="748">
        <v>1</v>
      </c>
      <c r="F80" s="735">
        <v>8036.2919999999986</v>
      </c>
    </row>
    <row r="81" spans="1:6" ht="14.45" customHeight="1" x14ac:dyDescent="0.2">
      <c r="A81" s="758" t="s">
        <v>2561</v>
      </c>
      <c r="B81" s="734">
        <v>3522251.2999743186</v>
      </c>
      <c r="C81" s="748">
        <v>0.15321701646318933</v>
      </c>
      <c r="D81" s="734">
        <v>19466391.745561983</v>
      </c>
      <c r="E81" s="748">
        <v>0.8467829835368107</v>
      </c>
      <c r="F81" s="735">
        <v>22988643.045536302</v>
      </c>
    </row>
    <row r="82" spans="1:6" ht="14.45" customHeight="1" x14ac:dyDescent="0.2">
      <c r="A82" s="758" t="s">
        <v>2562</v>
      </c>
      <c r="B82" s="734">
        <v>1001839.5199999999</v>
      </c>
      <c r="C82" s="748">
        <v>0.10975494060055199</v>
      </c>
      <c r="D82" s="734">
        <v>8126127.8819062915</v>
      </c>
      <c r="E82" s="748">
        <v>0.89024505939944809</v>
      </c>
      <c r="F82" s="735">
        <v>9127967.401906291</v>
      </c>
    </row>
    <row r="83" spans="1:6" ht="14.45" customHeight="1" x14ac:dyDescent="0.2">
      <c r="A83" s="758" t="s">
        <v>2563</v>
      </c>
      <c r="B83" s="734"/>
      <c r="C83" s="748">
        <v>0</v>
      </c>
      <c r="D83" s="734">
        <v>13845435.271452596</v>
      </c>
      <c r="E83" s="748">
        <v>1</v>
      </c>
      <c r="F83" s="735">
        <v>13845435.271452596</v>
      </c>
    </row>
    <row r="84" spans="1:6" ht="14.45" customHeight="1" x14ac:dyDescent="0.2">
      <c r="A84" s="758" t="s">
        <v>2564</v>
      </c>
      <c r="B84" s="734"/>
      <c r="C84" s="748">
        <v>0</v>
      </c>
      <c r="D84" s="734">
        <v>10037623.550052352</v>
      </c>
      <c r="E84" s="748">
        <v>1</v>
      </c>
      <c r="F84" s="735">
        <v>10037623.550052352</v>
      </c>
    </row>
    <row r="85" spans="1:6" ht="14.45" customHeight="1" x14ac:dyDescent="0.2">
      <c r="A85" s="758" t="s">
        <v>2565</v>
      </c>
      <c r="B85" s="734">
        <v>46023.79</v>
      </c>
      <c r="C85" s="748">
        <v>1</v>
      </c>
      <c r="D85" s="734"/>
      <c r="E85" s="748">
        <v>0</v>
      </c>
      <c r="F85" s="735">
        <v>46023.79</v>
      </c>
    </row>
    <row r="86" spans="1:6" ht="14.45" customHeight="1" x14ac:dyDescent="0.2">
      <c r="A86" s="758" t="s">
        <v>2566</v>
      </c>
      <c r="B86" s="734">
        <v>455690.13127885136</v>
      </c>
      <c r="C86" s="748">
        <v>1</v>
      </c>
      <c r="D86" s="734"/>
      <c r="E86" s="748">
        <v>0</v>
      </c>
      <c r="F86" s="735">
        <v>455690.13127885136</v>
      </c>
    </row>
    <row r="87" spans="1:6" ht="14.45" customHeight="1" x14ac:dyDescent="0.2">
      <c r="A87" s="758" t="s">
        <v>2567</v>
      </c>
      <c r="B87" s="734">
        <v>1561982.4</v>
      </c>
      <c r="C87" s="748">
        <v>0.90860168555538212</v>
      </c>
      <c r="D87" s="734">
        <v>157123.36970285862</v>
      </c>
      <c r="E87" s="748">
        <v>9.1398314444617823E-2</v>
      </c>
      <c r="F87" s="735">
        <v>1719105.7697028585</v>
      </c>
    </row>
    <row r="88" spans="1:6" ht="14.45" customHeight="1" x14ac:dyDescent="0.2">
      <c r="A88" s="758" t="s">
        <v>2568</v>
      </c>
      <c r="B88" s="734"/>
      <c r="C88" s="748">
        <v>0</v>
      </c>
      <c r="D88" s="734">
        <v>91.92</v>
      </c>
      <c r="E88" s="748">
        <v>1</v>
      </c>
      <c r="F88" s="735">
        <v>91.92</v>
      </c>
    </row>
    <row r="89" spans="1:6" ht="14.45" customHeight="1" x14ac:dyDescent="0.2">
      <c r="A89" s="758" t="s">
        <v>2569</v>
      </c>
      <c r="B89" s="734"/>
      <c r="C89" s="748">
        <v>0</v>
      </c>
      <c r="D89" s="734">
        <v>369540.88474999997</v>
      </c>
      <c r="E89" s="748">
        <v>1</v>
      </c>
      <c r="F89" s="735">
        <v>369540.88474999997</v>
      </c>
    </row>
    <row r="90" spans="1:6" ht="14.45" customHeight="1" x14ac:dyDescent="0.2">
      <c r="A90" s="758" t="s">
        <v>2570</v>
      </c>
      <c r="B90" s="734">
        <v>110476.20000000001</v>
      </c>
      <c r="C90" s="748">
        <v>1</v>
      </c>
      <c r="D90" s="734"/>
      <c r="E90" s="748">
        <v>0</v>
      </c>
      <c r="F90" s="735">
        <v>110476.20000000001</v>
      </c>
    </row>
    <row r="91" spans="1:6" ht="14.45" customHeight="1" x14ac:dyDescent="0.2">
      <c r="A91" s="758" t="s">
        <v>2571</v>
      </c>
      <c r="B91" s="734"/>
      <c r="C91" s="748">
        <v>0</v>
      </c>
      <c r="D91" s="734">
        <v>277.2</v>
      </c>
      <c r="E91" s="748">
        <v>1</v>
      </c>
      <c r="F91" s="735">
        <v>277.2</v>
      </c>
    </row>
    <row r="92" spans="1:6" ht="14.45" customHeight="1" x14ac:dyDescent="0.2">
      <c r="A92" s="758" t="s">
        <v>2572</v>
      </c>
      <c r="B92" s="734"/>
      <c r="C92" s="748">
        <v>0</v>
      </c>
      <c r="D92" s="734">
        <v>52.399999999999991</v>
      </c>
      <c r="E92" s="748">
        <v>1</v>
      </c>
      <c r="F92" s="735">
        <v>52.399999999999991</v>
      </c>
    </row>
    <row r="93" spans="1:6" ht="14.45" customHeight="1" x14ac:dyDescent="0.2">
      <c r="A93" s="758" t="s">
        <v>2573</v>
      </c>
      <c r="B93" s="734">
        <v>145.62</v>
      </c>
      <c r="C93" s="748">
        <v>6.0515138886337132E-2</v>
      </c>
      <c r="D93" s="734">
        <v>2260.7200114393113</v>
      </c>
      <c r="E93" s="748">
        <v>0.93948486111366292</v>
      </c>
      <c r="F93" s="735">
        <v>2406.3400114393112</v>
      </c>
    </row>
    <row r="94" spans="1:6" ht="14.45" customHeight="1" x14ac:dyDescent="0.2">
      <c r="A94" s="758" t="s">
        <v>2574</v>
      </c>
      <c r="B94" s="734"/>
      <c r="C94" s="748">
        <v>0</v>
      </c>
      <c r="D94" s="734">
        <v>19066.32</v>
      </c>
      <c r="E94" s="748">
        <v>1</v>
      </c>
      <c r="F94" s="735">
        <v>19066.32</v>
      </c>
    </row>
    <row r="95" spans="1:6" ht="14.45" customHeight="1" x14ac:dyDescent="0.2">
      <c r="A95" s="758" t="s">
        <v>2575</v>
      </c>
      <c r="B95" s="734"/>
      <c r="C95" s="748">
        <v>0</v>
      </c>
      <c r="D95" s="734">
        <v>4788356.0391749702</v>
      </c>
      <c r="E95" s="748">
        <v>1</v>
      </c>
      <c r="F95" s="735">
        <v>4788356.0391749702</v>
      </c>
    </row>
    <row r="96" spans="1:6" ht="14.45" customHeight="1" x14ac:dyDescent="0.2">
      <c r="A96" s="758" t="s">
        <v>2576</v>
      </c>
      <c r="B96" s="734">
        <v>8045.2400000000016</v>
      </c>
      <c r="C96" s="748">
        <v>0.45505986587871161</v>
      </c>
      <c r="D96" s="734">
        <v>9634.2800000000025</v>
      </c>
      <c r="E96" s="748">
        <v>0.54494013412128839</v>
      </c>
      <c r="F96" s="735">
        <v>17679.520000000004</v>
      </c>
    </row>
    <row r="97" spans="1:6" ht="14.45" customHeight="1" x14ac:dyDescent="0.2">
      <c r="A97" s="758" t="s">
        <v>2577</v>
      </c>
      <c r="B97" s="734"/>
      <c r="C97" s="748">
        <v>0</v>
      </c>
      <c r="D97" s="734">
        <v>186566.89</v>
      </c>
      <c r="E97" s="748">
        <v>1</v>
      </c>
      <c r="F97" s="735">
        <v>186566.89</v>
      </c>
    </row>
    <row r="98" spans="1:6" ht="14.45" customHeight="1" x14ac:dyDescent="0.2">
      <c r="A98" s="758" t="s">
        <v>2578</v>
      </c>
      <c r="B98" s="734"/>
      <c r="C98" s="748">
        <v>0</v>
      </c>
      <c r="D98" s="734">
        <v>2590.1</v>
      </c>
      <c r="E98" s="748">
        <v>1</v>
      </c>
      <c r="F98" s="735">
        <v>2590.1</v>
      </c>
    </row>
    <row r="99" spans="1:6" ht="14.45" customHeight="1" x14ac:dyDescent="0.2">
      <c r="A99" s="758" t="s">
        <v>2579</v>
      </c>
      <c r="B99" s="734">
        <v>412.66499999999996</v>
      </c>
      <c r="C99" s="748">
        <v>2.8654931614660071E-2</v>
      </c>
      <c r="D99" s="734">
        <v>13988.520999999997</v>
      </c>
      <c r="E99" s="748">
        <v>0.97134506838533985</v>
      </c>
      <c r="F99" s="735">
        <v>14401.185999999998</v>
      </c>
    </row>
    <row r="100" spans="1:6" ht="14.45" customHeight="1" x14ac:dyDescent="0.2">
      <c r="A100" s="758" t="s">
        <v>2580</v>
      </c>
      <c r="B100" s="734"/>
      <c r="C100" s="748">
        <v>0</v>
      </c>
      <c r="D100" s="734">
        <v>1196.96</v>
      </c>
      <c r="E100" s="748">
        <v>1</v>
      </c>
      <c r="F100" s="735">
        <v>1196.96</v>
      </c>
    </row>
    <row r="101" spans="1:6" ht="14.45" customHeight="1" x14ac:dyDescent="0.2">
      <c r="A101" s="758" t="s">
        <v>2581</v>
      </c>
      <c r="B101" s="734">
        <v>1064.79</v>
      </c>
      <c r="C101" s="748">
        <v>1</v>
      </c>
      <c r="D101" s="734"/>
      <c r="E101" s="748">
        <v>0</v>
      </c>
      <c r="F101" s="735">
        <v>1064.79</v>
      </c>
    </row>
    <row r="102" spans="1:6" ht="14.45" customHeight="1" x14ac:dyDescent="0.2">
      <c r="A102" s="758" t="s">
        <v>2582</v>
      </c>
      <c r="B102" s="734"/>
      <c r="C102" s="748">
        <v>0</v>
      </c>
      <c r="D102" s="734">
        <v>2736.228987731904</v>
      </c>
      <c r="E102" s="748">
        <v>1</v>
      </c>
      <c r="F102" s="735">
        <v>2736.228987731904</v>
      </c>
    </row>
    <row r="103" spans="1:6" ht="14.45" customHeight="1" x14ac:dyDescent="0.2">
      <c r="A103" s="758" t="s">
        <v>2583</v>
      </c>
      <c r="B103" s="734">
        <v>254.95999999999998</v>
      </c>
      <c r="C103" s="748">
        <v>2.9926006610576927E-2</v>
      </c>
      <c r="D103" s="734">
        <v>8264.7199999999993</v>
      </c>
      <c r="E103" s="748">
        <v>0.97007399338942313</v>
      </c>
      <c r="F103" s="735">
        <v>8519.6799999999985</v>
      </c>
    </row>
    <row r="104" spans="1:6" ht="14.45" customHeight="1" x14ac:dyDescent="0.2">
      <c r="A104" s="758" t="s">
        <v>2584</v>
      </c>
      <c r="B104" s="734"/>
      <c r="C104" s="748">
        <v>0</v>
      </c>
      <c r="D104" s="734">
        <v>2338.9899999999998</v>
      </c>
      <c r="E104" s="748">
        <v>1</v>
      </c>
      <c r="F104" s="735">
        <v>2338.9899999999998</v>
      </c>
    </row>
    <row r="105" spans="1:6" ht="14.45" customHeight="1" x14ac:dyDescent="0.2">
      <c r="A105" s="758" t="s">
        <v>2585</v>
      </c>
      <c r="B105" s="734">
        <v>6409.66</v>
      </c>
      <c r="C105" s="748">
        <v>0.98513307686751028</v>
      </c>
      <c r="D105" s="734">
        <v>96.73</v>
      </c>
      <c r="E105" s="748">
        <v>1.4866923132489754E-2</v>
      </c>
      <c r="F105" s="735">
        <v>6506.3899999999994</v>
      </c>
    </row>
    <row r="106" spans="1:6" ht="14.45" customHeight="1" x14ac:dyDescent="0.2">
      <c r="A106" s="758" t="s">
        <v>2586</v>
      </c>
      <c r="B106" s="734"/>
      <c r="C106" s="748">
        <v>0</v>
      </c>
      <c r="D106" s="734">
        <v>205.56</v>
      </c>
      <c r="E106" s="748">
        <v>1</v>
      </c>
      <c r="F106" s="735">
        <v>205.56</v>
      </c>
    </row>
    <row r="107" spans="1:6" ht="14.45" customHeight="1" x14ac:dyDescent="0.2">
      <c r="A107" s="758" t="s">
        <v>2587</v>
      </c>
      <c r="B107" s="734">
        <v>121.29</v>
      </c>
      <c r="C107" s="748">
        <v>0.49085390530149736</v>
      </c>
      <c r="D107" s="734">
        <v>125.81</v>
      </c>
      <c r="E107" s="748">
        <v>0.50914609469850258</v>
      </c>
      <c r="F107" s="735">
        <v>247.10000000000002</v>
      </c>
    </row>
    <row r="108" spans="1:6" ht="14.45" customHeight="1" x14ac:dyDescent="0.2">
      <c r="A108" s="758" t="s">
        <v>2588</v>
      </c>
      <c r="B108" s="734"/>
      <c r="C108" s="748">
        <v>0</v>
      </c>
      <c r="D108" s="734">
        <v>872.19999717923451</v>
      </c>
      <c r="E108" s="748">
        <v>1</v>
      </c>
      <c r="F108" s="735">
        <v>872.19999717923451</v>
      </c>
    </row>
    <row r="109" spans="1:6" ht="14.45" customHeight="1" x14ac:dyDescent="0.2">
      <c r="A109" s="758" t="s">
        <v>2589</v>
      </c>
      <c r="B109" s="734"/>
      <c r="C109" s="748">
        <v>0</v>
      </c>
      <c r="D109" s="734">
        <v>1649.2199999999998</v>
      </c>
      <c r="E109" s="748">
        <v>1</v>
      </c>
      <c r="F109" s="735">
        <v>1649.2199999999998</v>
      </c>
    </row>
    <row r="110" spans="1:6" ht="14.45" customHeight="1" x14ac:dyDescent="0.2">
      <c r="A110" s="758" t="s">
        <v>2590</v>
      </c>
      <c r="B110" s="734"/>
      <c r="C110" s="748">
        <v>0</v>
      </c>
      <c r="D110" s="734">
        <v>4813.53</v>
      </c>
      <c r="E110" s="748">
        <v>1</v>
      </c>
      <c r="F110" s="735">
        <v>4813.53</v>
      </c>
    </row>
    <row r="111" spans="1:6" ht="14.45" customHeight="1" x14ac:dyDescent="0.2">
      <c r="A111" s="758" t="s">
        <v>2591</v>
      </c>
      <c r="B111" s="734"/>
      <c r="C111" s="748">
        <v>0</v>
      </c>
      <c r="D111" s="734">
        <v>1649.1999996856125</v>
      </c>
      <c r="E111" s="748">
        <v>1</v>
      </c>
      <c r="F111" s="735">
        <v>1649.1999996856125</v>
      </c>
    </row>
    <row r="112" spans="1:6" ht="14.45" customHeight="1" x14ac:dyDescent="0.2">
      <c r="A112" s="758" t="s">
        <v>2592</v>
      </c>
      <c r="B112" s="734">
        <v>392.66</v>
      </c>
      <c r="C112" s="748">
        <v>1</v>
      </c>
      <c r="D112" s="734"/>
      <c r="E112" s="748">
        <v>0</v>
      </c>
      <c r="F112" s="735">
        <v>392.66</v>
      </c>
    </row>
    <row r="113" spans="1:6" ht="14.45" customHeight="1" x14ac:dyDescent="0.2">
      <c r="A113" s="758" t="s">
        <v>2593</v>
      </c>
      <c r="B113" s="734">
        <v>1202.0000000000002</v>
      </c>
      <c r="C113" s="748">
        <v>0.5440267939985064</v>
      </c>
      <c r="D113" s="734">
        <v>1007.45</v>
      </c>
      <c r="E113" s="748">
        <v>0.45597320600149355</v>
      </c>
      <c r="F113" s="735">
        <v>2209.4500000000003</v>
      </c>
    </row>
    <row r="114" spans="1:6" ht="14.45" customHeight="1" x14ac:dyDescent="0.2">
      <c r="A114" s="758" t="s">
        <v>2594</v>
      </c>
      <c r="B114" s="734"/>
      <c r="C114" s="748">
        <v>0</v>
      </c>
      <c r="D114" s="734">
        <v>457.2</v>
      </c>
      <c r="E114" s="748">
        <v>1</v>
      </c>
      <c r="F114" s="735">
        <v>457.2</v>
      </c>
    </row>
    <row r="115" spans="1:6" ht="14.45" customHeight="1" x14ac:dyDescent="0.2">
      <c r="A115" s="758" t="s">
        <v>2595</v>
      </c>
      <c r="B115" s="734">
        <v>222.19</v>
      </c>
      <c r="C115" s="748">
        <v>1</v>
      </c>
      <c r="D115" s="734"/>
      <c r="E115" s="748">
        <v>0</v>
      </c>
      <c r="F115" s="735">
        <v>222.19</v>
      </c>
    </row>
    <row r="116" spans="1:6" ht="14.45" customHeight="1" x14ac:dyDescent="0.2">
      <c r="A116" s="758" t="s">
        <v>2596</v>
      </c>
      <c r="B116" s="734"/>
      <c r="C116" s="748">
        <v>0</v>
      </c>
      <c r="D116" s="734">
        <v>1011.29</v>
      </c>
      <c r="E116" s="748">
        <v>1</v>
      </c>
      <c r="F116" s="735">
        <v>1011.29</v>
      </c>
    </row>
    <row r="117" spans="1:6" ht="14.45" customHeight="1" x14ac:dyDescent="0.2">
      <c r="A117" s="758" t="s">
        <v>2597</v>
      </c>
      <c r="B117" s="734"/>
      <c r="C117" s="748">
        <v>0</v>
      </c>
      <c r="D117" s="734">
        <v>352</v>
      </c>
      <c r="E117" s="748">
        <v>1</v>
      </c>
      <c r="F117" s="735">
        <v>352</v>
      </c>
    </row>
    <row r="118" spans="1:6" ht="14.45" customHeight="1" x14ac:dyDescent="0.2">
      <c r="A118" s="758" t="s">
        <v>2598</v>
      </c>
      <c r="B118" s="734"/>
      <c r="C118" s="748">
        <v>0</v>
      </c>
      <c r="D118" s="734">
        <v>154.19999999999993</v>
      </c>
      <c r="E118" s="748">
        <v>1</v>
      </c>
      <c r="F118" s="735">
        <v>154.19999999999993</v>
      </c>
    </row>
    <row r="119" spans="1:6" ht="14.45" customHeight="1" x14ac:dyDescent="0.2">
      <c r="A119" s="758" t="s">
        <v>2599</v>
      </c>
      <c r="B119" s="734"/>
      <c r="C119" s="748">
        <v>0</v>
      </c>
      <c r="D119" s="734">
        <v>630.17998086231512</v>
      </c>
      <c r="E119" s="748">
        <v>1</v>
      </c>
      <c r="F119" s="735">
        <v>630.17998086231512</v>
      </c>
    </row>
    <row r="120" spans="1:6" ht="14.45" customHeight="1" x14ac:dyDescent="0.2">
      <c r="A120" s="758" t="s">
        <v>2600</v>
      </c>
      <c r="B120" s="734"/>
      <c r="C120" s="748">
        <v>0</v>
      </c>
      <c r="D120" s="734">
        <v>432</v>
      </c>
      <c r="E120" s="748">
        <v>1</v>
      </c>
      <c r="F120" s="735">
        <v>432</v>
      </c>
    </row>
    <row r="121" spans="1:6" ht="14.45" customHeight="1" x14ac:dyDescent="0.2">
      <c r="A121" s="758" t="s">
        <v>2601</v>
      </c>
      <c r="B121" s="734">
        <v>81.3</v>
      </c>
      <c r="C121" s="748">
        <v>1</v>
      </c>
      <c r="D121" s="734"/>
      <c r="E121" s="748">
        <v>0</v>
      </c>
      <c r="F121" s="735">
        <v>81.3</v>
      </c>
    </row>
    <row r="122" spans="1:6" ht="14.45" customHeight="1" x14ac:dyDescent="0.2">
      <c r="A122" s="758" t="s">
        <v>2602</v>
      </c>
      <c r="B122" s="734"/>
      <c r="C122" s="748">
        <v>0</v>
      </c>
      <c r="D122" s="734">
        <v>376.25000000000006</v>
      </c>
      <c r="E122" s="748">
        <v>1</v>
      </c>
      <c r="F122" s="735">
        <v>376.25000000000006</v>
      </c>
    </row>
    <row r="123" spans="1:6" ht="14.45" customHeight="1" x14ac:dyDescent="0.2">
      <c r="A123" s="758" t="s">
        <v>2603</v>
      </c>
      <c r="B123" s="734">
        <v>124.83999999999999</v>
      </c>
      <c r="C123" s="748">
        <v>0.64673884888359323</v>
      </c>
      <c r="D123" s="734">
        <v>68.19</v>
      </c>
      <c r="E123" s="748">
        <v>0.35326115111640682</v>
      </c>
      <c r="F123" s="735">
        <v>193.02999999999997</v>
      </c>
    </row>
    <row r="124" spans="1:6" ht="14.45" customHeight="1" x14ac:dyDescent="0.2">
      <c r="A124" s="758" t="s">
        <v>2604</v>
      </c>
      <c r="B124" s="734"/>
      <c r="C124" s="748">
        <v>0</v>
      </c>
      <c r="D124" s="734">
        <v>1182.3100059322132</v>
      </c>
      <c r="E124" s="748">
        <v>1</v>
      </c>
      <c r="F124" s="735">
        <v>1182.3100059322132</v>
      </c>
    </row>
    <row r="125" spans="1:6" ht="14.45" customHeight="1" x14ac:dyDescent="0.2">
      <c r="A125" s="758" t="s">
        <v>2605</v>
      </c>
      <c r="B125" s="734"/>
      <c r="C125" s="748">
        <v>0</v>
      </c>
      <c r="D125" s="734">
        <v>1536.7499999999995</v>
      </c>
      <c r="E125" s="748">
        <v>1</v>
      </c>
      <c r="F125" s="735">
        <v>1536.7499999999995</v>
      </c>
    </row>
    <row r="126" spans="1:6" ht="14.45" customHeight="1" x14ac:dyDescent="0.2">
      <c r="A126" s="758" t="s">
        <v>2606</v>
      </c>
      <c r="B126" s="734"/>
      <c r="C126" s="748">
        <v>0</v>
      </c>
      <c r="D126" s="734">
        <v>84.399999999999991</v>
      </c>
      <c r="E126" s="748">
        <v>1</v>
      </c>
      <c r="F126" s="735">
        <v>84.399999999999991</v>
      </c>
    </row>
    <row r="127" spans="1:6" ht="14.45" customHeight="1" x14ac:dyDescent="0.2">
      <c r="A127" s="758" t="s">
        <v>2607</v>
      </c>
      <c r="B127" s="734"/>
      <c r="C127" s="748">
        <v>0</v>
      </c>
      <c r="D127" s="734">
        <v>23874.48717557792</v>
      </c>
      <c r="E127" s="748">
        <v>1</v>
      </c>
      <c r="F127" s="735">
        <v>23874.48717557792</v>
      </c>
    </row>
    <row r="128" spans="1:6" ht="14.45" customHeight="1" x14ac:dyDescent="0.2">
      <c r="A128" s="758" t="s">
        <v>2608</v>
      </c>
      <c r="B128" s="734"/>
      <c r="C128" s="748">
        <v>0</v>
      </c>
      <c r="D128" s="734">
        <v>1113.75</v>
      </c>
      <c r="E128" s="748">
        <v>1</v>
      </c>
      <c r="F128" s="735">
        <v>1113.75</v>
      </c>
    </row>
    <row r="129" spans="1:6" ht="14.45" customHeight="1" x14ac:dyDescent="0.2">
      <c r="A129" s="758" t="s">
        <v>2609</v>
      </c>
      <c r="B129" s="734"/>
      <c r="C129" s="748">
        <v>0</v>
      </c>
      <c r="D129" s="734">
        <v>14182.160000000002</v>
      </c>
      <c r="E129" s="748">
        <v>1</v>
      </c>
      <c r="F129" s="735">
        <v>14182.160000000002</v>
      </c>
    </row>
    <row r="130" spans="1:6" ht="14.45" customHeight="1" x14ac:dyDescent="0.2">
      <c r="A130" s="758" t="s">
        <v>2610</v>
      </c>
      <c r="B130" s="734"/>
      <c r="C130" s="748">
        <v>0</v>
      </c>
      <c r="D130" s="734">
        <v>543.84</v>
      </c>
      <c r="E130" s="748">
        <v>1</v>
      </c>
      <c r="F130" s="735">
        <v>543.84</v>
      </c>
    </row>
    <row r="131" spans="1:6" ht="14.45" customHeight="1" x14ac:dyDescent="0.2">
      <c r="A131" s="758" t="s">
        <v>2611</v>
      </c>
      <c r="B131" s="734"/>
      <c r="C131" s="748">
        <v>0</v>
      </c>
      <c r="D131" s="734">
        <v>1446.0800000000002</v>
      </c>
      <c r="E131" s="748">
        <v>1</v>
      </c>
      <c r="F131" s="735">
        <v>1446.0800000000002</v>
      </c>
    </row>
    <row r="132" spans="1:6" ht="14.45" customHeight="1" x14ac:dyDescent="0.2">
      <c r="A132" s="758" t="s">
        <v>2612</v>
      </c>
      <c r="B132" s="734"/>
      <c r="C132" s="748">
        <v>0</v>
      </c>
      <c r="D132" s="734">
        <v>11444950.844269074</v>
      </c>
      <c r="E132" s="748">
        <v>1</v>
      </c>
      <c r="F132" s="735">
        <v>11444950.844269074</v>
      </c>
    </row>
    <row r="133" spans="1:6" ht="14.45" customHeight="1" x14ac:dyDescent="0.2">
      <c r="A133" s="758" t="s">
        <v>2613</v>
      </c>
      <c r="B133" s="734"/>
      <c r="C133" s="748">
        <v>0</v>
      </c>
      <c r="D133" s="734">
        <v>949.21</v>
      </c>
      <c r="E133" s="748">
        <v>1</v>
      </c>
      <c r="F133" s="735">
        <v>949.21</v>
      </c>
    </row>
    <row r="134" spans="1:6" ht="14.45" customHeight="1" x14ac:dyDescent="0.2">
      <c r="A134" s="758" t="s">
        <v>2614</v>
      </c>
      <c r="B134" s="734">
        <v>314.44000000000005</v>
      </c>
      <c r="C134" s="748">
        <v>1</v>
      </c>
      <c r="D134" s="734"/>
      <c r="E134" s="748">
        <v>0</v>
      </c>
      <c r="F134" s="735">
        <v>314.44000000000005</v>
      </c>
    </row>
    <row r="135" spans="1:6" ht="14.45" customHeight="1" x14ac:dyDescent="0.2">
      <c r="A135" s="758" t="s">
        <v>2615</v>
      </c>
      <c r="B135" s="734"/>
      <c r="C135" s="748">
        <v>0</v>
      </c>
      <c r="D135" s="734">
        <v>1473.8600000000001</v>
      </c>
      <c r="E135" s="748">
        <v>1</v>
      </c>
      <c r="F135" s="735">
        <v>1473.8600000000001</v>
      </c>
    </row>
    <row r="136" spans="1:6" ht="14.45" customHeight="1" x14ac:dyDescent="0.2">
      <c r="A136" s="758" t="s">
        <v>2616</v>
      </c>
      <c r="B136" s="734"/>
      <c r="C136" s="748">
        <v>0</v>
      </c>
      <c r="D136" s="734">
        <v>2345.8200000000002</v>
      </c>
      <c r="E136" s="748">
        <v>1</v>
      </c>
      <c r="F136" s="735">
        <v>2345.8200000000002</v>
      </c>
    </row>
    <row r="137" spans="1:6" ht="14.45" customHeight="1" x14ac:dyDescent="0.2">
      <c r="A137" s="758" t="s">
        <v>2617</v>
      </c>
      <c r="B137" s="734">
        <v>305.5</v>
      </c>
      <c r="C137" s="748">
        <v>1</v>
      </c>
      <c r="D137" s="734"/>
      <c r="E137" s="748">
        <v>0</v>
      </c>
      <c r="F137" s="735">
        <v>305.5</v>
      </c>
    </row>
    <row r="138" spans="1:6" ht="14.45" customHeight="1" x14ac:dyDescent="0.2">
      <c r="A138" s="758" t="s">
        <v>2618</v>
      </c>
      <c r="B138" s="734">
        <v>57158.708751351005</v>
      </c>
      <c r="C138" s="748">
        <v>0.92680116032092985</v>
      </c>
      <c r="D138" s="734">
        <v>4514.3999999999996</v>
      </c>
      <c r="E138" s="748">
        <v>7.3198839679070135E-2</v>
      </c>
      <c r="F138" s="735">
        <v>61673.108751351007</v>
      </c>
    </row>
    <row r="139" spans="1:6" ht="14.45" customHeight="1" x14ac:dyDescent="0.2">
      <c r="A139" s="758" t="s">
        <v>2619</v>
      </c>
      <c r="B139" s="734">
        <v>2909.76</v>
      </c>
      <c r="C139" s="748">
        <v>0.42954256586493539</v>
      </c>
      <c r="D139" s="734">
        <v>3864.33</v>
      </c>
      <c r="E139" s="748">
        <v>0.57045743413506467</v>
      </c>
      <c r="F139" s="735">
        <v>6774.09</v>
      </c>
    </row>
    <row r="140" spans="1:6" ht="14.45" customHeight="1" x14ac:dyDescent="0.2">
      <c r="A140" s="758" t="s">
        <v>2620</v>
      </c>
      <c r="B140" s="734"/>
      <c r="C140" s="748">
        <v>0</v>
      </c>
      <c r="D140" s="734">
        <v>647.34</v>
      </c>
      <c r="E140" s="748">
        <v>1</v>
      </c>
      <c r="F140" s="735">
        <v>647.34</v>
      </c>
    </row>
    <row r="141" spans="1:6" ht="14.45" customHeight="1" x14ac:dyDescent="0.2">
      <c r="A141" s="758" t="s">
        <v>2621</v>
      </c>
      <c r="B141" s="734"/>
      <c r="C141" s="748">
        <v>0</v>
      </c>
      <c r="D141" s="734">
        <v>1039.8900000000001</v>
      </c>
      <c r="E141" s="748">
        <v>1</v>
      </c>
      <c r="F141" s="735">
        <v>1039.8900000000001</v>
      </c>
    </row>
    <row r="142" spans="1:6" ht="14.45" customHeight="1" x14ac:dyDescent="0.2">
      <c r="A142" s="758" t="s">
        <v>2622</v>
      </c>
      <c r="B142" s="734">
        <v>1067.7</v>
      </c>
      <c r="C142" s="748">
        <v>0.20491217295761943</v>
      </c>
      <c r="D142" s="734">
        <v>4142.8250000000007</v>
      </c>
      <c r="E142" s="748">
        <v>0.79508782704238057</v>
      </c>
      <c r="F142" s="735">
        <v>5210.5250000000005</v>
      </c>
    </row>
    <row r="143" spans="1:6" ht="14.45" customHeight="1" x14ac:dyDescent="0.2">
      <c r="A143" s="758" t="s">
        <v>2623</v>
      </c>
      <c r="B143" s="734">
        <v>11822.036</v>
      </c>
      <c r="C143" s="748">
        <v>1</v>
      </c>
      <c r="D143" s="734"/>
      <c r="E143" s="748">
        <v>0</v>
      </c>
      <c r="F143" s="735">
        <v>11822.036</v>
      </c>
    </row>
    <row r="144" spans="1:6" ht="14.45" customHeight="1" x14ac:dyDescent="0.2">
      <c r="A144" s="758" t="s">
        <v>2624</v>
      </c>
      <c r="B144" s="734"/>
      <c r="C144" s="748">
        <v>0</v>
      </c>
      <c r="D144" s="734">
        <v>1869.17</v>
      </c>
      <c r="E144" s="748">
        <v>1</v>
      </c>
      <c r="F144" s="735">
        <v>1869.17</v>
      </c>
    </row>
    <row r="145" spans="1:6" ht="14.45" customHeight="1" x14ac:dyDescent="0.2">
      <c r="A145" s="758" t="s">
        <v>2625</v>
      </c>
      <c r="B145" s="734">
        <v>107487.59999999999</v>
      </c>
      <c r="C145" s="748">
        <v>0.61015138835955685</v>
      </c>
      <c r="D145" s="734">
        <v>68677.860000000044</v>
      </c>
      <c r="E145" s="748">
        <v>0.38984861164044321</v>
      </c>
      <c r="F145" s="735">
        <v>176165.46000000002</v>
      </c>
    </row>
    <row r="146" spans="1:6" ht="14.45" customHeight="1" x14ac:dyDescent="0.2">
      <c r="A146" s="758" t="s">
        <v>2626</v>
      </c>
      <c r="B146" s="734"/>
      <c r="C146" s="748">
        <v>0</v>
      </c>
      <c r="D146" s="734">
        <v>1243</v>
      </c>
      <c r="E146" s="748">
        <v>1</v>
      </c>
      <c r="F146" s="735">
        <v>1243</v>
      </c>
    </row>
    <row r="147" spans="1:6" ht="14.45" customHeight="1" x14ac:dyDescent="0.2">
      <c r="A147" s="758" t="s">
        <v>2627</v>
      </c>
      <c r="B147" s="734"/>
      <c r="C147" s="748">
        <v>0</v>
      </c>
      <c r="D147" s="734">
        <v>1259.3599999999999</v>
      </c>
      <c r="E147" s="748">
        <v>1</v>
      </c>
      <c r="F147" s="735">
        <v>1259.3599999999999</v>
      </c>
    </row>
    <row r="148" spans="1:6" ht="14.45" customHeight="1" x14ac:dyDescent="0.2">
      <c r="A148" s="758" t="s">
        <v>2628</v>
      </c>
      <c r="B148" s="734"/>
      <c r="C148" s="748">
        <v>0</v>
      </c>
      <c r="D148" s="734">
        <v>575.06000000000006</v>
      </c>
      <c r="E148" s="748">
        <v>1</v>
      </c>
      <c r="F148" s="735">
        <v>575.06000000000006</v>
      </c>
    </row>
    <row r="149" spans="1:6" ht="14.45" customHeight="1" x14ac:dyDescent="0.2">
      <c r="A149" s="758" t="s">
        <v>2629</v>
      </c>
      <c r="B149" s="734"/>
      <c r="C149" s="748">
        <v>0</v>
      </c>
      <c r="D149" s="734">
        <v>1821.56</v>
      </c>
      <c r="E149" s="748">
        <v>1</v>
      </c>
      <c r="F149" s="735">
        <v>1821.56</v>
      </c>
    </row>
    <row r="150" spans="1:6" ht="14.45" customHeight="1" x14ac:dyDescent="0.2">
      <c r="A150" s="758" t="s">
        <v>2630</v>
      </c>
      <c r="B150" s="734">
        <v>1131.3599999999997</v>
      </c>
      <c r="C150" s="748">
        <v>8.2081935651385721E-3</v>
      </c>
      <c r="D150" s="734">
        <v>136701.64686341697</v>
      </c>
      <c r="E150" s="748">
        <v>0.99179180643486153</v>
      </c>
      <c r="F150" s="735">
        <v>137833.00686341696</v>
      </c>
    </row>
    <row r="151" spans="1:6" ht="14.45" customHeight="1" x14ac:dyDescent="0.2">
      <c r="A151" s="758" t="s">
        <v>2631</v>
      </c>
      <c r="B151" s="734"/>
      <c r="C151" s="748">
        <v>0</v>
      </c>
      <c r="D151" s="734">
        <v>8612.9600000000009</v>
      </c>
      <c r="E151" s="748">
        <v>1</v>
      </c>
      <c r="F151" s="735">
        <v>8612.9600000000009</v>
      </c>
    </row>
    <row r="152" spans="1:6" ht="14.45" customHeight="1" x14ac:dyDescent="0.2">
      <c r="A152" s="758" t="s">
        <v>2632</v>
      </c>
      <c r="B152" s="734"/>
      <c r="C152" s="748">
        <v>0</v>
      </c>
      <c r="D152" s="734">
        <v>2156979.9821717204</v>
      </c>
      <c r="E152" s="748">
        <v>1</v>
      </c>
      <c r="F152" s="735">
        <v>2156979.9821717204</v>
      </c>
    </row>
    <row r="153" spans="1:6" ht="14.45" customHeight="1" x14ac:dyDescent="0.2">
      <c r="A153" s="758" t="s">
        <v>2633</v>
      </c>
      <c r="B153" s="734"/>
      <c r="C153" s="748">
        <v>0</v>
      </c>
      <c r="D153" s="734">
        <v>1129.5</v>
      </c>
      <c r="E153" s="748">
        <v>1</v>
      </c>
      <c r="F153" s="735">
        <v>1129.5</v>
      </c>
    </row>
    <row r="154" spans="1:6" ht="14.45" customHeight="1" x14ac:dyDescent="0.2">
      <c r="A154" s="758" t="s">
        <v>2634</v>
      </c>
      <c r="B154" s="734">
        <v>1122452.3960404147</v>
      </c>
      <c r="C154" s="748">
        <v>0.81928801581446986</v>
      </c>
      <c r="D154" s="734">
        <v>247581.5534059999</v>
      </c>
      <c r="E154" s="748">
        <v>0.18071198418553017</v>
      </c>
      <c r="F154" s="735">
        <v>1370033.9494464146</v>
      </c>
    </row>
    <row r="155" spans="1:6" ht="14.45" customHeight="1" x14ac:dyDescent="0.2">
      <c r="A155" s="758" t="s">
        <v>2635</v>
      </c>
      <c r="B155" s="734"/>
      <c r="C155" s="748">
        <v>0</v>
      </c>
      <c r="D155" s="734">
        <v>3283930.4300000006</v>
      </c>
      <c r="E155" s="748">
        <v>1</v>
      </c>
      <c r="F155" s="735">
        <v>3283930.4300000006</v>
      </c>
    </row>
    <row r="156" spans="1:6" ht="14.45" customHeight="1" x14ac:dyDescent="0.2">
      <c r="A156" s="758" t="s">
        <v>2636</v>
      </c>
      <c r="B156" s="734">
        <v>29368.9</v>
      </c>
      <c r="C156" s="748">
        <v>9.4384469086051803E-3</v>
      </c>
      <c r="D156" s="734">
        <v>3082255.32</v>
      </c>
      <c r="E156" s="748">
        <v>0.99056155309139482</v>
      </c>
      <c r="F156" s="735">
        <v>3111624.2199999997</v>
      </c>
    </row>
    <row r="157" spans="1:6" ht="14.45" customHeight="1" x14ac:dyDescent="0.2">
      <c r="A157" s="758" t="s">
        <v>2637</v>
      </c>
      <c r="B157" s="734"/>
      <c r="C157" s="748">
        <v>0</v>
      </c>
      <c r="D157" s="734">
        <v>18012000</v>
      </c>
      <c r="E157" s="748">
        <v>1</v>
      </c>
      <c r="F157" s="735">
        <v>18012000</v>
      </c>
    </row>
    <row r="158" spans="1:6" ht="14.45" customHeight="1" x14ac:dyDescent="0.2">
      <c r="A158" s="758" t="s">
        <v>2638</v>
      </c>
      <c r="B158" s="734"/>
      <c r="C158" s="748">
        <v>0</v>
      </c>
      <c r="D158" s="734">
        <v>2057000</v>
      </c>
      <c r="E158" s="748">
        <v>1</v>
      </c>
      <c r="F158" s="735">
        <v>2057000</v>
      </c>
    </row>
    <row r="159" spans="1:6" ht="14.45" customHeight="1" x14ac:dyDescent="0.2">
      <c r="A159" s="758" t="s">
        <v>2639</v>
      </c>
      <c r="B159" s="734"/>
      <c r="C159" s="748"/>
      <c r="D159" s="734">
        <v>0</v>
      </c>
      <c r="E159" s="748"/>
      <c r="F159" s="735">
        <v>0</v>
      </c>
    </row>
    <row r="160" spans="1:6" ht="14.45" customHeight="1" x14ac:dyDescent="0.2">
      <c r="A160" s="758" t="s">
        <v>2640</v>
      </c>
      <c r="B160" s="734"/>
      <c r="C160" s="748">
        <v>0</v>
      </c>
      <c r="D160" s="734">
        <v>351991.64</v>
      </c>
      <c r="E160" s="748">
        <v>1</v>
      </c>
      <c r="F160" s="735">
        <v>351991.64</v>
      </c>
    </row>
    <row r="161" spans="1:6" ht="14.45" customHeight="1" x14ac:dyDescent="0.2">
      <c r="A161" s="758" t="s">
        <v>2641</v>
      </c>
      <c r="B161" s="734"/>
      <c r="C161" s="748">
        <v>0</v>
      </c>
      <c r="D161" s="734">
        <v>538160.75</v>
      </c>
      <c r="E161" s="748">
        <v>1</v>
      </c>
      <c r="F161" s="735">
        <v>538160.75</v>
      </c>
    </row>
    <row r="162" spans="1:6" ht="14.45" customHeight="1" x14ac:dyDescent="0.2">
      <c r="A162" s="758" t="s">
        <v>2642</v>
      </c>
      <c r="B162" s="734"/>
      <c r="C162" s="748">
        <v>0</v>
      </c>
      <c r="D162" s="734">
        <v>10077.900000000023</v>
      </c>
      <c r="E162" s="748">
        <v>1</v>
      </c>
      <c r="F162" s="735">
        <v>10077.900000000023</v>
      </c>
    </row>
    <row r="163" spans="1:6" ht="14.45" customHeight="1" x14ac:dyDescent="0.2">
      <c r="A163" s="758" t="s">
        <v>2643</v>
      </c>
      <c r="B163" s="734"/>
      <c r="C163" s="748">
        <v>0</v>
      </c>
      <c r="D163" s="734">
        <v>750957.6</v>
      </c>
      <c r="E163" s="748">
        <v>1</v>
      </c>
      <c r="F163" s="735">
        <v>750957.6</v>
      </c>
    </row>
    <row r="164" spans="1:6" ht="14.45" customHeight="1" thickBot="1" x14ac:dyDescent="0.25">
      <c r="A164" s="759" t="s">
        <v>2644</v>
      </c>
      <c r="B164" s="750"/>
      <c r="C164" s="751">
        <v>0</v>
      </c>
      <c r="D164" s="750">
        <v>708000</v>
      </c>
      <c r="E164" s="751">
        <v>1</v>
      </c>
      <c r="F164" s="752">
        <v>708000</v>
      </c>
    </row>
    <row r="165" spans="1:6" ht="14.45" customHeight="1" thickBot="1" x14ac:dyDescent="0.25">
      <c r="A165" s="753" t="s">
        <v>3</v>
      </c>
      <c r="B165" s="754">
        <v>9397417.3929350451</v>
      </c>
      <c r="C165" s="755">
        <v>7.8167789335871235E-2</v>
      </c>
      <c r="D165" s="754">
        <v>110823679.72107236</v>
      </c>
      <c r="E165" s="755">
        <v>0.92183221066412913</v>
      </c>
      <c r="F165" s="756">
        <v>120221097.11400737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3C629395-E6B5-4596-8DDB-32044357D5B6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2021-12-22T15:07:22Z</dcterms:modified>
</cp:coreProperties>
</file>